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shi\Downloads\"/>
    </mc:Choice>
  </mc:AlternateContent>
  <xr:revisionPtr revIDLastSave="0" documentId="13_ncr:1_{26E08DD5-3022-4C3B-98DE-0B42B804602B}" xr6:coauthVersionLast="47" xr6:coauthVersionMax="47" xr10:uidLastSave="{00000000-0000-0000-0000-000000000000}"/>
  <bookViews>
    <workbookView xWindow="24" yWindow="384" windowWidth="23016" windowHeight="12216" firstSheet="6" activeTab="9" xr2:uid="{00000000-000D-0000-FFFF-FFFF00000000}"/>
  </bookViews>
  <sheets>
    <sheet name="Customer Names" sheetId="1" r:id="rId1"/>
    <sheet name="Medical Examination" sheetId="2" r:id="rId2"/>
    <sheet name="Hospitalisation Details" sheetId="3" r:id="rId3"/>
    <sheet name="Data Exploration" sheetId="9" r:id="rId4"/>
    <sheet name="Healthcare" sheetId="4" r:id="rId5"/>
    <sheet name="Healthcare Analysis-1" sheetId="5" r:id="rId6"/>
    <sheet name="Healthcare Analysis-2" sheetId="11" r:id="rId7"/>
    <sheet name="Healthcare Analysis-3" sheetId="6" r:id="rId8"/>
    <sheet name="HealthCare Analysis-4" sheetId="13" r:id="rId9"/>
    <sheet name="HealthCare Analysis-5" sheetId="7" r:id="rId10"/>
    <sheet name="HealthCare Analysis-6" sheetId="8" r:id="rId11"/>
  </sheets>
  <definedNames>
    <definedName name="_xlnm._FilterDatabase" localSheetId="4" hidden="1">Healthcare!$T$3:$AJ$2338</definedName>
  </definedNames>
  <calcPr calcId="191029"/>
  <pivotCaches>
    <pivotCache cacheId="0" r:id="rId12"/>
    <pivotCache cacheId="9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338" i="4" l="1"/>
  <c r="AI2338" i="4"/>
  <c r="AH2338" i="4"/>
  <c r="AG2338" i="4"/>
  <c r="AF2338" i="4"/>
  <c r="AE2338" i="4"/>
  <c r="AD2338" i="4"/>
  <c r="AC2338" i="4"/>
  <c r="AB2338" i="4"/>
  <c r="AA2338" i="4"/>
  <c r="Z2338" i="4"/>
  <c r="X2338" i="4"/>
  <c r="V2338" i="4"/>
  <c r="U2338" i="4"/>
  <c r="G2338" i="4"/>
  <c r="Y2338" i="4" s="1"/>
  <c r="E2338" i="4"/>
  <c r="W2338" i="4" s="1"/>
  <c r="AJ2337" i="4"/>
  <c r="AI2337" i="4"/>
  <c r="AH2337" i="4"/>
  <c r="AG2337" i="4"/>
  <c r="AF2337" i="4"/>
  <c r="AE2337" i="4"/>
  <c r="AD2337" i="4"/>
  <c r="AC2337" i="4"/>
  <c r="AB2337" i="4"/>
  <c r="AA2337" i="4"/>
  <c r="Z2337" i="4"/>
  <c r="X2337" i="4"/>
  <c r="V2337" i="4"/>
  <c r="U2337" i="4"/>
  <c r="G2337" i="4"/>
  <c r="Y2337" i="4" s="1"/>
  <c r="E2337" i="4"/>
  <c r="W2337" i="4" s="1"/>
  <c r="AJ2336" i="4"/>
  <c r="AI2336" i="4"/>
  <c r="AH2336" i="4"/>
  <c r="AG2336" i="4"/>
  <c r="AF2336" i="4"/>
  <c r="AE2336" i="4"/>
  <c r="AD2336" i="4"/>
  <c r="AC2336" i="4"/>
  <c r="AB2336" i="4"/>
  <c r="AA2336" i="4"/>
  <c r="Z2336" i="4"/>
  <c r="Y2336" i="4"/>
  <c r="X2336" i="4"/>
  <c r="V2336" i="4"/>
  <c r="U2336" i="4"/>
  <c r="G2336" i="4"/>
  <c r="E2336" i="4"/>
  <c r="W2336" i="4" s="1"/>
  <c r="AJ2335" i="4"/>
  <c r="AI2335" i="4"/>
  <c r="AH2335" i="4"/>
  <c r="AG2335" i="4"/>
  <c r="AF2335" i="4"/>
  <c r="AE2335" i="4"/>
  <c r="AD2335" i="4"/>
  <c r="AC2335" i="4"/>
  <c r="AB2335" i="4"/>
  <c r="AA2335" i="4"/>
  <c r="Z2335" i="4"/>
  <c r="X2335" i="4"/>
  <c r="V2335" i="4"/>
  <c r="U2335" i="4"/>
  <c r="G2335" i="4"/>
  <c r="Y2335" i="4" s="1"/>
  <c r="E2335" i="4"/>
  <c r="W2335" i="4" s="1"/>
  <c r="AJ2334" i="4"/>
  <c r="AI2334" i="4"/>
  <c r="AH2334" i="4"/>
  <c r="AG2334" i="4"/>
  <c r="AF2334" i="4"/>
  <c r="AE2334" i="4"/>
  <c r="AD2334" i="4"/>
  <c r="AC2334" i="4"/>
  <c r="AB2334" i="4"/>
  <c r="AA2334" i="4"/>
  <c r="Z2334" i="4"/>
  <c r="X2334" i="4"/>
  <c r="V2334" i="4"/>
  <c r="U2334" i="4"/>
  <c r="G2334" i="4"/>
  <c r="Y2334" i="4" s="1"/>
  <c r="E2334" i="4"/>
  <c r="W2334" i="4" s="1"/>
  <c r="AJ2333" i="4"/>
  <c r="AI2333" i="4"/>
  <c r="AH2333" i="4"/>
  <c r="AG2333" i="4"/>
  <c r="AF2333" i="4"/>
  <c r="AE2333" i="4"/>
  <c r="AD2333" i="4"/>
  <c r="AC2333" i="4"/>
  <c r="AB2333" i="4"/>
  <c r="AA2333" i="4"/>
  <c r="Z2333" i="4"/>
  <c r="X2333" i="4"/>
  <c r="V2333" i="4"/>
  <c r="U2333" i="4"/>
  <c r="G2333" i="4"/>
  <c r="Y2333" i="4" s="1"/>
  <c r="E2333" i="4"/>
  <c r="W2333" i="4" s="1"/>
  <c r="AJ2332" i="4"/>
  <c r="AI2332" i="4"/>
  <c r="AH2332" i="4"/>
  <c r="AG2332" i="4"/>
  <c r="AF2332" i="4"/>
  <c r="AE2332" i="4"/>
  <c r="AD2332" i="4"/>
  <c r="AC2332" i="4"/>
  <c r="AB2332" i="4"/>
  <c r="AA2332" i="4"/>
  <c r="Z2332" i="4"/>
  <c r="Y2332" i="4"/>
  <c r="X2332" i="4"/>
  <c r="V2332" i="4"/>
  <c r="U2332" i="4"/>
  <c r="G2332" i="4"/>
  <c r="E2332" i="4"/>
  <c r="W2332" i="4" s="1"/>
  <c r="AJ2331" i="4"/>
  <c r="AI2331" i="4"/>
  <c r="AH2331" i="4"/>
  <c r="AG2331" i="4"/>
  <c r="AF2331" i="4"/>
  <c r="AE2331" i="4"/>
  <c r="AD2331" i="4"/>
  <c r="AC2331" i="4"/>
  <c r="AB2331" i="4"/>
  <c r="AA2331" i="4"/>
  <c r="Z2331" i="4"/>
  <c r="X2331" i="4"/>
  <c r="V2331" i="4"/>
  <c r="U2331" i="4"/>
  <c r="G2331" i="4"/>
  <c r="Y2331" i="4" s="1"/>
  <c r="E2331" i="4"/>
  <c r="W2331" i="4" s="1"/>
  <c r="AJ2330" i="4"/>
  <c r="AI2330" i="4"/>
  <c r="AH2330" i="4"/>
  <c r="AG2330" i="4"/>
  <c r="AF2330" i="4"/>
  <c r="AE2330" i="4"/>
  <c r="AD2330" i="4"/>
  <c r="AC2330" i="4"/>
  <c r="AB2330" i="4"/>
  <c r="AA2330" i="4"/>
  <c r="Z2330" i="4"/>
  <c r="X2330" i="4"/>
  <c r="V2330" i="4"/>
  <c r="U2330" i="4"/>
  <c r="G2330" i="4"/>
  <c r="Y2330" i="4" s="1"/>
  <c r="E2330" i="4"/>
  <c r="W2330" i="4" s="1"/>
  <c r="AJ2329" i="4"/>
  <c r="AI2329" i="4"/>
  <c r="AH2329" i="4"/>
  <c r="AG2329" i="4"/>
  <c r="AF2329" i="4"/>
  <c r="AE2329" i="4"/>
  <c r="AD2329" i="4"/>
  <c r="AC2329" i="4"/>
  <c r="AB2329" i="4"/>
  <c r="AA2329" i="4"/>
  <c r="Z2329" i="4"/>
  <c r="X2329" i="4"/>
  <c r="V2329" i="4"/>
  <c r="U2329" i="4"/>
  <c r="G2329" i="4"/>
  <c r="Y2329" i="4" s="1"/>
  <c r="E2329" i="4"/>
  <c r="W2329" i="4" s="1"/>
  <c r="AJ2328" i="4"/>
  <c r="AI2328" i="4"/>
  <c r="AH2328" i="4"/>
  <c r="AG2328" i="4"/>
  <c r="AF2328" i="4"/>
  <c r="AE2328" i="4"/>
  <c r="AD2328" i="4"/>
  <c r="AC2328" i="4"/>
  <c r="AB2328" i="4"/>
  <c r="AA2328" i="4"/>
  <c r="Z2328" i="4"/>
  <c r="X2328" i="4"/>
  <c r="V2328" i="4"/>
  <c r="U2328" i="4"/>
  <c r="G2328" i="4"/>
  <c r="Y2328" i="4" s="1"/>
  <c r="E2328" i="4"/>
  <c r="W2328" i="4" s="1"/>
  <c r="AJ2327" i="4"/>
  <c r="AI2327" i="4"/>
  <c r="AH2327" i="4"/>
  <c r="AG2327" i="4"/>
  <c r="AF2327" i="4"/>
  <c r="AE2327" i="4"/>
  <c r="AD2327" i="4"/>
  <c r="AC2327" i="4"/>
  <c r="AB2327" i="4"/>
  <c r="AA2327" i="4"/>
  <c r="Z2327" i="4"/>
  <c r="Y2327" i="4"/>
  <c r="X2327" i="4"/>
  <c r="V2327" i="4"/>
  <c r="U2327" i="4"/>
  <c r="G2327" i="4"/>
  <c r="E2327" i="4"/>
  <c r="W2327" i="4" s="1"/>
  <c r="AJ2326" i="4"/>
  <c r="AI2326" i="4"/>
  <c r="AH2326" i="4"/>
  <c r="AG2326" i="4"/>
  <c r="AF2326" i="4"/>
  <c r="AE2326" i="4"/>
  <c r="AD2326" i="4"/>
  <c r="AC2326" i="4"/>
  <c r="AB2326" i="4"/>
  <c r="AA2326" i="4"/>
  <c r="Z2326" i="4"/>
  <c r="X2326" i="4"/>
  <c r="V2326" i="4"/>
  <c r="U2326" i="4"/>
  <c r="G2326" i="4"/>
  <c r="Y2326" i="4" s="1"/>
  <c r="E2326" i="4"/>
  <c r="W2326" i="4" s="1"/>
  <c r="AJ2325" i="4"/>
  <c r="AI2325" i="4"/>
  <c r="AH2325" i="4"/>
  <c r="AG2325" i="4"/>
  <c r="AF2325" i="4"/>
  <c r="AE2325" i="4"/>
  <c r="AD2325" i="4"/>
  <c r="AC2325" i="4"/>
  <c r="AB2325" i="4"/>
  <c r="AA2325" i="4"/>
  <c r="Z2325" i="4"/>
  <c r="X2325" i="4"/>
  <c r="V2325" i="4"/>
  <c r="U2325" i="4"/>
  <c r="G2325" i="4"/>
  <c r="Y2325" i="4" s="1"/>
  <c r="E2325" i="4"/>
  <c r="W2325" i="4" s="1"/>
  <c r="AJ2324" i="4"/>
  <c r="AI2324" i="4"/>
  <c r="AH2324" i="4"/>
  <c r="AG2324" i="4"/>
  <c r="AF2324" i="4"/>
  <c r="AE2324" i="4"/>
  <c r="AD2324" i="4"/>
  <c r="AC2324" i="4"/>
  <c r="AB2324" i="4"/>
  <c r="AA2324" i="4"/>
  <c r="Z2324" i="4"/>
  <c r="X2324" i="4"/>
  <c r="V2324" i="4"/>
  <c r="U2324" i="4"/>
  <c r="G2324" i="4"/>
  <c r="Y2324" i="4" s="1"/>
  <c r="E2324" i="4"/>
  <c r="W2324" i="4" s="1"/>
  <c r="AJ2323" i="4"/>
  <c r="AI2323" i="4"/>
  <c r="AH2323" i="4"/>
  <c r="AG2323" i="4"/>
  <c r="AF2323" i="4"/>
  <c r="AE2323" i="4"/>
  <c r="AD2323" i="4"/>
  <c r="AC2323" i="4"/>
  <c r="AB2323" i="4"/>
  <c r="AA2323" i="4"/>
  <c r="Z2323" i="4"/>
  <c r="X2323" i="4"/>
  <c r="V2323" i="4"/>
  <c r="U2323" i="4"/>
  <c r="G2323" i="4"/>
  <c r="Y2323" i="4" s="1"/>
  <c r="E2323" i="4"/>
  <c r="W2323" i="4" s="1"/>
  <c r="AJ2322" i="4"/>
  <c r="AI2322" i="4"/>
  <c r="AH2322" i="4"/>
  <c r="AG2322" i="4"/>
  <c r="AF2322" i="4"/>
  <c r="AE2322" i="4"/>
  <c r="AD2322" i="4"/>
  <c r="AC2322" i="4"/>
  <c r="AB2322" i="4"/>
  <c r="AA2322" i="4"/>
  <c r="Z2322" i="4"/>
  <c r="X2322" i="4"/>
  <c r="V2322" i="4"/>
  <c r="U2322" i="4"/>
  <c r="G2322" i="4"/>
  <c r="Y2322" i="4" s="1"/>
  <c r="E2322" i="4"/>
  <c r="W2322" i="4" s="1"/>
  <c r="AJ2321" i="4"/>
  <c r="AI2321" i="4"/>
  <c r="AH2321" i="4"/>
  <c r="AG2321" i="4"/>
  <c r="AF2321" i="4"/>
  <c r="AE2321" i="4"/>
  <c r="AD2321" i="4"/>
  <c r="AC2321" i="4"/>
  <c r="AB2321" i="4"/>
  <c r="AA2321" i="4"/>
  <c r="Z2321" i="4"/>
  <c r="X2321" i="4"/>
  <c r="V2321" i="4"/>
  <c r="U2321" i="4"/>
  <c r="G2321" i="4"/>
  <c r="Y2321" i="4" s="1"/>
  <c r="E2321" i="4"/>
  <c r="W2321" i="4" s="1"/>
  <c r="AJ2320" i="4"/>
  <c r="AI2320" i="4"/>
  <c r="AH2320" i="4"/>
  <c r="AG2320" i="4"/>
  <c r="AF2320" i="4"/>
  <c r="AE2320" i="4"/>
  <c r="AD2320" i="4"/>
  <c r="AC2320" i="4"/>
  <c r="AB2320" i="4"/>
  <c r="AA2320" i="4"/>
  <c r="Z2320" i="4"/>
  <c r="X2320" i="4"/>
  <c r="V2320" i="4"/>
  <c r="U2320" i="4"/>
  <c r="G2320" i="4"/>
  <c r="Y2320" i="4" s="1"/>
  <c r="E2320" i="4"/>
  <c r="W2320" i="4" s="1"/>
  <c r="AJ2319" i="4"/>
  <c r="AI2319" i="4"/>
  <c r="AH2319" i="4"/>
  <c r="AG2319" i="4"/>
  <c r="AF2319" i="4"/>
  <c r="AE2319" i="4"/>
  <c r="AD2319" i="4"/>
  <c r="AC2319" i="4"/>
  <c r="AB2319" i="4"/>
  <c r="AA2319" i="4"/>
  <c r="Z2319" i="4"/>
  <c r="X2319" i="4"/>
  <c r="V2319" i="4"/>
  <c r="U2319" i="4"/>
  <c r="G2319" i="4"/>
  <c r="Y2319" i="4" s="1"/>
  <c r="E2319" i="4"/>
  <c r="W2319" i="4" s="1"/>
  <c r="AJ2318" i="4"/>
  <c r="AI2318" i="4"/>
  <c r="AH2318" i="4"/>
  <c r="AG2318" i="4"/>
  <c r="AF2318" i="4"/>
  <c r="AE2318" i="4"/>
  <c r="AD2318" i="4"/>
  <c r="AC2318" i="4"/>
  <c r="AB2318" i="4"/>
  <c r="AA2318" i="4"/>
  <c r="Z2318" i="4"/>
  <c r="X2318" i="4"/>
  <c r="V2318" i="4"/>
  <c r="U2318" i="4"/>
  <c r="G2318" i="4"/>
  <c r="Y2318" i="4" s="1"/>
  <c r="E2318" i="4"/>
  <c r="W2318" i="4" s="1"/>
  <c r="AJ2317" i="4"/>
  <c r="AI2317" i="4"/>
  <c r="AH2317" i="4"/>
  <c r="AG2317" i="4"/>
  <c r="AF2317" i="4"/>
  <c r="AE2317" i="4"/>
  <c r="AD2317" i="4"/>
  <c r="AC2317" i="4"/>
  <c r="AB2317" i="4"/>
  <c r="AA2317" i="4"/>
  <c r="Z2317" i="4"/>
  <c r="X2317" i="4"/>
  <c r="V2317" i="4"/>
  <c r="U2317" i="4"/>
  <c r="G2317" i="4"/>
  <c r="Y2317" i="4" s="1"/>
  <c r="E2317" i="4"/>
  <c r="W2317" i="4" s="1"/>
  <c r="AJ2316" i="4"/>
  <c r="AI2316" i="4"/>
  <c r="AH2316" i="4"/>
  <c r="AG2316" i="4"/>
  <c r="AF2316" i="4"/>
  <c r="AE2316" i="4"/>
  <c r="AD2316" i="4"/>
  <c r="AC2316" i="4"/>
  <c r="AB2316" i="4"/>
  <c r="AA2316" i="4"/>
  <c r="Z2316" i="4"/>
  <c r="X2316" i="4"/>
  <c r="V2316" i="4"/>
  <c r="U2316" i="4"/>
  <c r="G2316" i="4"/>
  <c r="Y2316" i="4" s="1"/>
  <c r="E2316" i="4"/>
  <c r="W2316" i="4" s="1"/>
  <c r="AJ2315" i="4"/>
  <c r="AI2315" i="4"/>
  <c r="AH2315" i="4"/>
  <c r="AG2315" i="4"/>
  <c r="AF2315" i="4"/>
  <c r="AE2315" i="4"/>
  <c r="AD2315" i="4"/>
  <c r="AC2315" i="4"/>
  <c r="AB2315" i="4"/>
  <c r="AA2315" i="4"/>
  <c r="Z2315" i="4"/>
  <c r="X2315" i="4"/>
  <c r="V2315" i="4"/>
  <c r="U2315" i="4"/>
  <c r="G2315" i="4"/>
  <c r="Y2315" i="4" s="1"/>
  <c r="E2315" i="4"/>
  <c r="W2315" i="4" s="1"/>
  <c r="AJ2314" i="4"/>
  <c r="AI2314" i="4"/>
  <c r="AH2314" i="4"/>
  <c r="AG2314" i="4"/>
  <c r="AF2314" i="4"/>
  <c r="AE2314" i="4"/>
  <c r="AD2314" i="4"/>
  <c r="AC2314" i="4"/>
  <c r="AB2314" i="4"/>
  <c r="AA2314" i="4"/>
  <c r="Z2314" i="4"/>
  <c r="X2314" i="4"/>
  <c r="V2314" i="4"/>
  <c r="U2314" i="4"/>
  <c r="G2314" i="4"/>
  <c r="Y2314" i="4" s="1"/>
  <c r="E2314" i="4"/>
  <c r="W2314" i="4" s="1"/>
  <c r="AJ2313" i="4"/>
  <c r="AI2313" i="4"/>
  <c r="AH2313" i="4"/>
  <c r="AG2313" i="4"/>
  <c r="AF2313" i="4"/>
  <c r="AE2313" i="4"/>
  <c r="AD2313" i="4"/>
  <c r="AC2313" i="4"/>
  <c r="AB2313" i="4"/>
  <c r="AA2313" i="4"/>
  <c r="Z2313" i="4"/>
  <c r="X2313" i="4"/>
  <c r="V2313" i="4"/>
  <c r="U2313" i="4"/>
  <c r="G2313" i="4"/>
  <c r="Y2313" i="4" s="1"/>
  <c r="E2313" i="4"/>
  <c r="W2313" i="4" s="1"/>
  <c r="AJ2312" i="4"/>
  <c r="AI2312" i="4"/>
  <c r="AH2312" i="4"/>
  <c r="AG2312" i="4"/>
  <c r="AF2312" i="4"/>
  <c r="AE2312" i="4"/>
  <c r="AD2312" i="4"/>
  <c r="AC2312" i="4"/>
  <c r="AB2312" i="4"/>
  <c r="AA2312" i="4"/>
  <c r="Z2312" i="4"/>
  <c r="X2312" i="4"/>
  <c r="V2312" i="4"/>
  <c r="U2312" i="4"/>
  <c r="G2312" i="4"/>
  <c r="Y2312" i="4" s="1"/>
  <c r="E2312" i="4"/>
  <c r="W2312" i="4" s="1"/>
  <c r="AJ2311" i="4"/>
  <c r="AI2311" i="4"/>
  <c r="AH2311" i="4"/>
  <c r="AG2311" i="4"/>
  <c r="AF2311" i="4"/>
  <c r="AE2311" i="4"/>
  <c r="AD2311" i="4"/>
  <c r="AC2311" i="4"/>
  <c r="AB2311" i="4"/>
  <c r="AA2311" i="4"/>
  <c r="Z2311" i="4"/>
  <c r="X2311" i="4"/>
  <c r="V2311" i="4"/>
  <c r="U2311" i="4"/>
  <c r="G2311" i="4"/>
  <c r="Y2311" i="4" s="1"/>
  <c r="E2311" i="4"/>
  <c r="W2311" i="4" s="1"/>
  <c r="AJ2310" i="4"/>
  <c r="AI2310" i="4"/>
  <c r="AH2310" i="4"/>
  <c r="AG2310" i="4"/>
  <c r="AF2310" i="4"/>
  <c r="AE2310" i="4"/>
  <c r="AD2310" i="4"/>
  <c r="AC2310" i="4"/>
  <c r="AB2310" i="4"/>
  <c r="AA2310" i="4"/>
  <c r="Z2310" i="4"/>
  <c r="X2310" i="4"/>
  <c r="V2310" i="4"/>
  <c r="U2310" i="4"/>
  <c r="G2310" i="4"/>
  <c r="Y2310" i="4" s="1"/>
  <c r="E2310" i="4"/>
  <c r="W2310" i="4" s="1"/>
  <c r="AJ2309" i="4"/>
  <c r="AI2309" i="4"/>
  <c r="AH2309" i="4"/>
  <c r="AG2309" i="4"/>
  <c r="AF2309" i="4"/>
  <c r="AE2309" i="4"/>
  <c r="AD2309" i="4"/>
  <c r="AC2309" i="4"/>
  <c r="AB2309" i="4"/>
  <c r="AA2309" i="4"/>
  <c r="Z2309" i="4"/>
  <c r="X2309" i="4"/>
  <c r="V2309" i="4"/>
  <c r="U2309" i="4"/>
  <c r="G2309" i="4"/>
  <c r="Y2309" i="4" s="1"/>
  <c r="E2309" i="4"/>
  <c r="W2309" i="4" s="1"/>
  <c r="AJ2308" i="4"/>
  <c r="AI2308" i="4"/>
  <c r="AH2308" i="4"/>
  <c r="AG2308" i="4"/>
  <c r="AF2308" i="4"/>
  <c r="AE2308" i="4"/>
  <c r="AD2308" i="4"/>
  <c r="AC2308" i="4"/>
  <c r="AB2308" i="4"/>
  <c r="AA2308" i="4"/>
  <c r="Z2308" i="4"/>
  <c r="X2308" i="4"/>
  <c r="V2308" i="4"/>
  <c r="U2308" i="4"/>
  <c r="G2308" i="4"/>
  <c r="Y2308" i="4" s="1"/>
  <c r="E2308" i="4"/>
  <c r="W2308" i="4" s="1"/>
  <c r="AJ2307" i="4"/>
  <c r="AI2307" i="4"/>
  <c r="AH2307" i="4"/>
  <c r="AG2307" i="4"/>
  <c r="AF2307" i="4"/>
  <c r="AE2307" i="4"/>
  <c r="AD2307" i="4"/>
  <c r="AC2307" i="4"/>
  <c r="AB2307" i="4"/>
  <c r="AA2307" i="4"/>
  <c r="Z2307" i="4"/>
  <c r="X2307" i="4"/>
  <c r="V2307" i="4"/>
  <c r="U2307" i="4"/>
  <c r="G2307" i="4"/>
  <c r="Y2307" i="4" s="1"/>
  <c r="E2307" i="4"/>
  <c r="W2307" i="4" s="1"/>
  <c r="AJ2306" i="4"/>
  <c r="AI2306" i="4"/>
  <c r="AH2306" i="4"/>
  <c r="AG2306" i="4"/>
  <c r="AF2306" i="4"/>
  <c r="AE2306" i="4"/>
  <c r="AD2306" i="4"/>
  <c r="AC2306" i="4"/>
  <c r="AB2306" i="4"/>
  <c r="AA2306" i="4"/>
  <c r="Z2306" i="4"/>
  <c r="X2306" i="4"/>
  <c r="V2306" i="4"/>
  <c r="U2306" i="4"/>
  <c r="G2306" i="4"/>
  <c r="Y2306" i="4" s="1"/>
  <c r="E2306" i="4"/>
  <c r="W2306" i="4" s="1"/>
  <c r="AJ2305" i="4"/>
  <c r="AI2305" i="4"/>
  <c r="AH2305" i="4"/>
  <c r="AG2305" i="4"/>
  <c r="AF2305" i="4"/>
  <c r="AE2305" i="4"/>
  <c r="AD2305" i="4"/>
  <c r="AC2305" i="4"/>
  <c r="AB2305" i="4"/>
  <c r="AA2305" i="4"/>
  <c r="Z2305" i="4"/>
  <c r="X2305" i="4"/>
  <c r="V2305" i="4"/>
  <c r="U2305" i="4"/>
  <c r="G2305" i="4"/>
  <c r="Y2305" i="4" s="1"/>
  <c r="E2305" i="4"/>
  <c r="W2305" i="4" s="1"/>
  <c r="AJ2304" i="4"/>
  <c r="AI2304" i="4"/>
  <c r="AH2304" i="4"/>
  <c r="AG2304" i="4"/>
  <c r="AF2304" i="4"/>
  <c r="AE2304" i="4"/>
  <c r="AD2304" i="4"/>
  <c r="AC2304" i="4"/>
  <c r="AB2304" i="4"/>
  <c r="AA2304" i="4"/>
  <c r="Z2304" i="4"/>
  <c r="X2304" i="4"/>
  <c r="V2304" i="4"/>
  <c r="U2304" i="4"/>
  <c r="G2304" i="4"/>
  <c r="Y2304" i="4" s="1"/>
  <c r="E2304" i="4"/>
  <c r="W2304" i="4" s="1"/>
  <c r="AJ2303" i="4"/>
  <c r="AI2303" i="4"/>
  <c r="AH2303" i="4"/>
  <c r="AG2303" i="4"/>
  <c r="AF2303" i="4"/>
  <c r="AE2303" i="4"/>
  <c r="AD2303" i="4"/>
  <c r="AC2303" i="4"/>
  <c r="AB2303" i="4"/>
  <c r="AA2303" i="4"/>
  <c r="Z2303" i="4"/>
  <c r="X2303" i="4"/>
  <c r="V2303" i="4"/>
  <c r="U2303" i="4"/>
  <c r="G2303" i="4"/>
  <c r="Y2303" i="4" s="1"/>
  <c r="E2303" i="4"/>
  <c r="W2303" i="4" s="1"/>
  <c r="AJ2302" i="4"/>
  <c r="AI2302" i="4"/>
  <c r="AH2302" i="4"/>
  <c r="AG2302" i="4"/>
  <c r="AF2302" i="4"/>
  <c r="AE2302" i="4"/>
  <c r="AD2302" i="4"/>
  <c r="AC2302" i="4"/>
  <c r="AB2302" i="4"/>
  <c r="AA2302" i="4"/>
  <c r="Z2302" i="4"/>
  <c r="X2302" i="4"/>
  <c r="V2302" i="4"/>
  <c r="U2302" i="4"/>
  <c r="G2302" i="4"/>
  <c r="Y2302" i="4" s="1"/>
  <c r="E2302" i="4"/>
  <c r="W2302" i="4" s="1"/>
  <c r="AJ2301" i="4"/>
  <c r="AI2301" i="4"/>
  <c r="AH2301" i="4"/>
  <c r="AG2301" i="4"/>
  <c r="AF2301" i="4"/>
  <c r="AE2301" i="4"/>
  <c r="AD2301" i="4"/>
  <c r="AC2301" i="4"/>
  <c r="AB2301" i="4"/>
  <c r="AA2301" i="4"/>
  <c r="Z2301" i="4"/>
  <c r="X2301" i="4"/>
  <c r="V2301" i="4"/>
  <c r="U2301" i="4"/>
  <c r="G2301" i="4"/>
  <c r="Y2301" i="4" s="1"/>
  <c r="E2301" i="4"/>
  <c r="W2301" i="4" s="1"/>
  <c r="AJ2300" i="4"/>
  <c r="AI2300" i="4"/>
  <c r="AH2300" i="4"/>
  <c r="AG2300" i="4"/>
  <c r="AF2300" i="4"/>
  <c r="AE2300" i="4"/>
  <c r="AD2300" i="4"/>
  <c r="AC2300" i="4"/>
  <c r="AB2300" i="4"/>
  <c r="AA2300" i="4"/>
  <c r="Z2300" i="4"/>
  <c r="X2300" i="4"/>
  <c r="V2300" i="4"/>
  <c r="U2300" i="4"/>
  <c r="G2300" i="4"/>
  <c r="Y2300" i="4" s="1"/>
  <c r="E2300" i="4"/>
  <c r="W2300" i="4" s="1"/>
  <c r="AJ2299" i="4"/>
  <c r="AI2299" i="4"/>
  <c r="AH2299" i="4"/>
  <c r="AG2299" i="4"/>
  <c r="AF2299" i="4"/>
  <c r="AE2299" i="4"/>
  <c r="AD2299" i="4"/>
  <c r="AC2299" i="4"/>
  <c r="AB2299" i="4"/>
  <c r="AA2299" i="4"/>
  <c r="Z2299" i="4"/>
  <c r="X2299" i="4"/>
  <c r="V2299" i="4"/>
  <c r="U2299" i="4"/>
  <c r="G2299" i="4"/>
  <c r="Y2299" i="4" s="1"/>
  <c r="E2299" i="4"/>
  <c r="W2299" i="4" s="1"/>
  <c r="AJ2298" i="4"/>
  <c r="AI2298" i="4"/>
  <c r="AH2298" i="4"/>
  <c r="AG2298" i="4"/>
  <c r="AF2298" i="4"/>
  <c r="AE2298" i="4"/>
  <c r="AD2298" i="4"/>
  <c r="AC2298" i="4"/>
  <c r="AB2298" i="4"/>
  <c r="AA2298" i="4"/>
  <c r="Z2298" i="4"/>
  <c r="X2298" i="4"/>
  <c r="V2298" i="4"/>
  <c r="U2298" i="4"/>
  <c r="G2298" i="4"/>
  <c r="Y2298" i="4" s="1"/>
  <c r="E2298" i="4"/>
  <c r="W2298" i="4" s="1"/>
  <c r="AJ2297" i="4"/>
  <c r="AI2297" i="4"/>
  <c r="AH2297" i="4"/>
  <c r="AG2297" i="4"/>
  <c r="AF2297" i="4"/>
  <c r="AE2297" i="4"/>
  <c r="AD2297" i="4"/>
  <c r="AC2297" i="4"/>
  <c r="AB2297" i="4"/>
  <c r="AA2297" i="4"/>
  <c r="Z2297" i="4"/>
  <c r="X2297" i="4"/>
  <c r="V2297" i="4"/>
  <c r="U2297" i="4"/>
  <c r="G2297" i="4"/>
  <c r="Y2297" i="4" s="1"/>
  <c r="E2297" i="4"/>
  <c r="W2297" i="4" s="1"/>
  <c r="AJ2296" i="4"/>
  <c r="AI2296" i="4"/>
  <c r="AH2296" i="4"/>
  <c r="AG2296" i="4"/>
  <c r="AF2296" i="4"/>
  <c r="AE2296" i="4"/>
  <c r="AD2296" i="4"/>
  <c r="AC2296" i="4"/>
  <c r="AB2296" i="4"/>
  <c r="AA2296" i="4"/>
  <c r="Z2296" i="4"/>
  <c r="X2296" i="4"/>
  <c r="V2296" i="4"/>
  <c r="U2296" i="4"/>
  <c r="G2296" i="4"/>
  <c r="Y2296" i="4" s="1"/>
  <c r="E2296" i="4"/>
  <c r="W2296" i="4" s="1"/>
  <c r="AJ2295" i="4"/>
  <c r="AI2295" i="4"/>
  <c r="AH2295" i="4"/>
  <c r="AG2295" i="4"/>
  <c r="AF2295" i="4"/>
  <c r="AE2295" i="4"/>
  <c r="AD2295" i="4"/>
  <c r="AC2295" i="4"/>
  <c r="AB2295" i="4"/>
  <c r="AA2295" i="4"/>
  <c r="Z2295" i="4"/>
  <c r="X2295" i="4"/>
  <c r="V2295" i="4"/>
  <c r="U2295" i="4"/>
  <c r="G2295" i="4"/>
  <c r="Y2295" i="4" s="1"/>
  <c r="E2295" i="4"/>
  <c r="W2295" i="4" s="1"/>
  <c r="AJ2294" i="4"/>
  <c r="AI2294" i="4"/>
  <c r="AH2294" i="4"/>
  <c r="AG2294" i="4"/>
  <c r="AF2294" i="4"/>
  <c r="AE2294" i="4"/>
  <c r="AD2294" i="4"/>
  <c r="AC2294" i="4"/>
  <c r="AB2294" i="4"/>
  <c r="AA2294" i="4"/>
  <c r="Z2294" i="4"/>
  <c r="X2294" i="4"/>
  <c r="V2294" i="4"/>
  <c r="U2294" i="4"/>
  <c r="G2294" i="4"/>
  <c r="Y2294" i="4" s="1"/>
  <c r="E2294" i="4"/>
  <c r="W2294" i="4" s="1"/>
  <c r="AJ2293" i="4"/>
  <c r="AI2293" i="4"/>
  <c r="AH2293" i="4"/>
  <c r="AG2293" i="4"/>
  <c r="AF2293" i="4"/>
  <c r="AE2293" i="4"/>
  <c r="AD2293" i="4"/>
  <c r="AC2293" i="4"/>
  <c r="AB2293" i="4"/>
  <c r="AA2293" i="4"/>
  <c r="Z2293" i="4"/>
  <c r="Y2293" i="4"/>
  <c r="X2293" i="4"/>
  <c r="V2293" i="4"/>
  <c r="U2293" i="4"/>
  <c r="G2293" i="4"/>
  <c r="E2293" i="4"/>
  <c r="W2293" i="4" s="1"/>
  <c r="AJ2292" i="4"/>
  <c r="AI2292" i="4"/>
  <c r="AH2292" i="4"/>
  <c r="AG2292" i="4"/>
  <c r="AF2292" i="4"/>
  <c r="AE2292" i="4"/>
  <c r="AD2292" i="4"/>
  <c r="AC2292" i="4"/>
  <c r="AB2292" i="4"/>
  <c r="AA2292" i="4"/>
  <c r="Z2292" i="4"/>
  <c r="X2292" i="4"/>
  <c r="V2292" i="4"/>
  <c r="U2292" i="4"/>
  <c r="G2292" i="4"/>
  <c r="Y2292" i="4" s="1"/>
  <c r="E2292" i="4"/>
  <c r="W2292" i="4" s="1"/>
  <c r="AJ2291" i="4"/>
  <c r="AI2291" i="4"/>
  <c r="AH2291" i="4"/>
  <c r="AG2291" i="4"/>
  <c r="AF2291" i="4"/>
  <c r="AE2291" i="4"/>
  <c r="AD2291" i="4"/>
  <c r="AC2291" i="4"/>
  <c r="AB2291" i="4"/>
  <c r="AA2291" i="4"/>
  <c r="Z2291" i="4"/>
  <c r="Y2291" i="4"/>
  <c r="X2291" i="4"/>
  <c r="V2291" i="4"/>
  <c r="U2291" i="4"/>
  <c r="G2291" i="4"/>
  <c r="E2291" i="4"/>
  <c r="W2291" i="4" s="1"/>
  <c r="AJ2290" i="4"/>
  <c r="AI2290" i="4"/>
  <c r="AH2290" i="4"/>
  <c r="AG2290" i="4"/>
  <c r="AF2290" i="4"/>
  <c r="AE2290" i="4"/>
  <c r="AD2290" i="4"/>
  <c r="AC2290" i="4"/>
  <c r="AB2290" i="4"/>
  <c r="AA2290" i="4"/>
  <c r="Z2290" i="4"/>
  <c r="X2290" i="4"/>
  <c r="V2290" i="4"/>
  <c r="U2290" i="4"/>
  <c r="G2290" i="4"/>
  <c r="Y2290" i="4" s="1"/>
  <c r="E2290" i="4"/>
  <c r="W2290" i="4" s="1"/>
  <c r="AJ2289" i="4"/>
  <c r="AI2289" i="4"/>
  <c r="AH2289" i="4"/>
  <c r="AG2289" i="4"/>
  <c r="AF2289" i="4"/>
  <c r="AE2289" i="4"/>
  <c r="AD2289" i="4"/>
  <c r="AC2289" i="4"/>
  <c r="AB2289" i="4"/>
  <c r="AA2289" i="4"/>
  <c r="Z2289" i="4"/>
  <c r="X2289" i="4"/>
  <c r="V2289" i="4"/>
  <c r="U2289" i="4"/>
  <c r="G2289" i="4"/>
  <c r="Y2289" i="4" s="1"/>
  <c r="E2289" i="4"/>
  <c r="W2289" i="4" s="1"/>
  <c r="AJ2288" i="4"/>
  <c r="AI2288" i="4"/>
  <c r="AH2288" i="4"/>
  <c r="AG2288" i="4"/>
  <c r="AF2288" i="4"/>
  <c r="AE2288" i="4"/>
  <c r="AD2288" i="4"/>
  <c r="AC2288" i="4"/>
  <c r="AB2288" i="4"/>
  <c r="AA2288" i="4"/>
  <c r="Z2288" i="4"/>
  <c r="X2288" i="4"/>
  <c r="V2288" i="4"/>
  <c r="U2288" i="4"/>
  <c r="G2288" i="4"/>
  <c r="Y2288" i="4" s="1"/>
  <c r="E2288" i="4"/>
  <c r="W2288" i="4" s="1"/>
  <c r="AJ2287" i="4"/>
  <c r="AI2287" i="4"/>
  <c r="AH2287" i="4"/>
  <c r="AG2287" i="4"/>
  <c r="AF2287" i="4"/>
  <c r="AE2287" i="4"/>
  <c r="AD2287" i="4"/>
  <c r="AC2287" i="4"/>
  <c r="AB2287" i="4"/>
  <c r="AA2287" i="4"/>
  <c r="Z2287" i="4"/>
  <c r="Y2287" i="4"/>
  <c r="X2287" i="4"/>
  <c r="V2287" i="4"/>
  <c r="U2287" i="4"/>
  <c r="G2287" i="4"/>
  <c r="E2287" i="4"/>
  <c r="W2287" i="4" s="1"/>
  <c r="AJ2286" i="4"/>
  <c r="AI2286" i="4"/>
  <c r="AH2286" i="4"/>
  <c r="AG2286" i="4"/>
  <c r="AF2286" i="4"/>
  <c r="AE2286" i="4"/>
  <c r="AD2286" i="4"/>
  <c r="AC2286" i="4"/>
  <c r="AB2286" i="4"/>
  <c r="AA2286" i="4"/>
  <c r="Z2286" i="4"/>
  <c r="X2286" i="4"/>
  <c r="V2286" i="4"/>
  <c r="U2286" i="4"/>
  <c r="G2286" i="4"/>
  <c r="Y2286" i="4" s="1"/>
  <c r="E2286" i="4"/>
  <c r="W2286" i="4" s="1"/>
  <c r="AJ2285" i="4"/>
  <c r="AI2285" i="4"/>
  <c r="AH2285" i="4"/>
  <c r="AG2285" i="4"/>
  <c r="AF2285" i="4"/>
  <c r="AE2285" i="4"/>
  <c r="AD2285" i="4"/>
  <c r="AC2285" i="4"/>
  <c r="AB2285" i="4"/>
  <c r="AA2285" i="4"/>
  <c r="Z2285" i="4"/>
  <c r="Y2285" i="4"/>
  <c r="X2285" i="4"/>
  <c r="V2285" i="4"/>
  <c r="U2285" i="4"/>
  <c r="G2285" i="4"/>
  <c r="E2285" i="4"/>
  <c r="W2285" i="4" s="1"/>
  <c r="AJ2284" i="4"/>
  <c r="AI2284" i="4"/>
  <c r="AH2284" i="4"/>
  <c r="AG2284" i="4"/>
  <c r="AF2284" i="4"/>
  <c r="AE2284" i="4"/>
  <c r="AD2284" i="4"/>
  <c r="AC2284" i="4"/>
  <c r="AB2284" i="4"/>
  <c r="AA2284" i="4"/>
  <c r="Z2284" i="4"/>
  <c r="X2284" i="4"/>
  <c r="V2284" i="4"/>
  <c r="U2284" i="4"/>
  <c r="G2284" i="4"/>
  <c r="Y2284" i="4" s="1"/>
  <c r="E2284" i="4"/>
  <c r="W2284" i="4" s="1"/>
  <c r="AJ2283" i="4"/>
  <c r="AI2283" i="4"/>
  <c r="AH2283" i="4"/>
  <c r="AG2283" i="4"/>
  <c r="AF2283" i="4"/>
  <c r="AE2283" i="4"/>
  <c r="AD2283" i="4"/>
  <c r="AC2283" i="4"/>
  <c r="AB2283" i="4"/>
  <c r="AA2283" i="4"/>
  <c r="Z2283" i="4"/>
  <c r="Y2283" i="4"/>
  <c r="X2283" i="4"/>
  <c r="V2283" i="4"/>
  <c r="U2283" i="4"/>
  <c r="G2283" i="4"/>
  <c r="E2283" i="4"/>
  <c r="W2283" i="4" s="1"/>
  <c r="AJ2282" i="4"/>
  <c r="AI2282" i="4"/>
  <c r="AH2282" i="4"/>
  <c r="AG2282" i="4"/>
  <c r="AF2282" i="4"/>
  <c r="AE2282" i="4"/>
  <c r="AD2282" i="4"/>
  <c r="AC2282" i="4"/>
  <c r="AB2282" i="4"/>
  <c r="AA2282" i="4"/>
  <c r="Z2282" i="4"/>
  <c r="X2282" i="4"/>
  <c r="V2282" i="4"/>
  <c r="U2282" i="4"/>
  <c r="G2282" i="4"/>
  <c r="Y2282" i="4" s="1"/>
  <c r="E2282" i="4"/>
  <c r="W2282" i="4" s="1"/>
  <c r="AJ2281" i="4"/>
  <c r="AI2281" i="4"/>
  <c r="AH2281" i="4"/>
  <c r="AG2281" i="4"/>
  <c r="AF2281" i="4"/>
  <c r="AE2281" i="4"/>
  <c r="AD2281" i="4"/>
  <c r="AC2281" i="4"/>
  <c r="AB2281" i="4"/>
  <c r="AA2281" i="4"/>
  <c r="Z2281" i="4"/>
  <c r="X2281" i="4"/>
  <c r="V2281" i="4"/>
  <c r="U2281" i="4"/>
  <c r="G2281" i="4"/>
  <c r="Y2281" i="4" s="1"/>
  <c r="E2281" i="4"/>
  <c r="W2281" i="4" s="1"/>
  <c r="AJ2280" i="4"/>
  <c r="AI2280" i="4"/>
  <c r="AH2280" i="4"/>
  <c r="AG2280" i="4"/>
  <c r="AF2280" i="4"/>
  <c r="AE2280" i="4"/>
  <c r="AD2280" i="4"/>
  <c r="AC2280" i="4"/>
  <c r="AB2280" i="4"/>
  <c r="AA2280" i="4"/>
  <c r="Z2280" i="4"/>
  <c r="X2280" i="4"/>
  <c r="V2280" i="4"/>
  <c r="U2280" i="4"/>
  <c r="G2280" i="4"/>
  <c r="Y2280" i="4" s="1"/>
  <c r="E2280" i="4"/>
  <c r="W2280" i="4" s="1"/>
  <c r="AJ2279" i="4"/>
  <c r="AI2279" i="4"/>
  <c r="AH2279" i="4"/>
  <c r="AG2279" i="4"/>
  <c r="AF2279" i="4"/>
  <c r="AE2279" i="4"/>
  <c r="AD2279" i="4"/>
  <c r="AC2279" i="4"/>
  <c r="AB2279" i="4"/>
  <c r="AA2279" i="4"/>
  <c r="Z2279" i="4"/>
  <c r="Y2279" i="4"/>
  <c r="X2279" i="4"/>
  <c r="V2279" i="4"/>
  <c r="U2279" i="4"/>
  <c r="G2279" i="4"/>
  <c r="E2279" i="4"/>
  <c r="W2279" i="4" s="1"/>
  <c r="AJ2278" i="4"/>
  <c r="AI2278" i="4"/>
  <c r="AH2278" i="4"/>
  <c r="AG2278" i="4"/>
  <c r="AF2278" i="4"/>
  <c r="AE2278" i="4"/>
  <c r="AD2278" i="4"/>
  <c r="AC2278" i="4"/>
  <c r="AB2278" i="4"/>
  <c r="AA2278" i="4"/>
  <c r="Z2278" i="4"/>
  <c r="X2278" i="4"/>
  <c r="V2278" i="4"/>
  <c r="U2278" i="4"/>
  <c r="G2278" i="4"/>
  <c r="Y2278" i="4" s="1"/>
  <c r="E2278" i="4"/>
  <c r="W2278" i="4" s="1"/>
  <c r="AJ2277" i="4"/>
  <c r="AI2277" i="4"/>
  <c r="AH2277" i="4"/>
  <c r="AG2277" i="4"/>
  <c r="AF2277" i="4"/>
  <c r="AE2277" i="4"/>
  <c r="AD2277" i="4"/>
  <c r="AC2277" i="4"/>
  <c r="AB2277" i="4"/>
  <c r="AA2277" i="4"/>
  <c r="Z2277" i="4"/>
  <c r="X2277" i="4"/>
  <c r="V2277" i="4"/>
  <c r="U2277" i="4"/>
  <c r="G2277" i="4"/>
  <c r="Y2277" i="4" s="1"/>
  <c r="E2277" i="4"/>
  <c r="W2277" i="4" s="1"/>
  <c r="AJ2276" i="4"/>
  <c r="AI2276" i="4"/>
  <c r="AH2276" i="4"/>
  <c r="AG2276" i="4"/>
  <c r="AF2276" i="4"/>
  <c r="AE2276" i="4"/>
  <c r="AD2276" i="4"/>
  <c r="AC2276" i="4"/>
  <c r="AB2276" i="4"/>
  <c r="AA2276" i="4"/>
  <c r="Z2276" i="4"/>
  <c r="X2276" i="4"/>
  <c r="V2276" i="4"/>
  <c r="U2276" i="4"/>
  <c r="G2276" i="4"/>
  <c r="Y2276" i="4" s="1"/>
  <c r="E2276" i="4"/>
  <c r="W2276" i="4" s="1"/>
  <c r="AJ2275" i="4"/>
  <c r="AI2275" i="4"/>
  <c r="AH2275" i="4"/>
  <c r="AG2275" i="4"/>
  <c r="AF2275" i="4"/>
  <c r="AE2275" i="4"/>
  <c r="AD2275" i="4"/>
  <c r="AC2275" i="4"/>
  <c r="AB2275" i="4"/>
  <c r="AA2275" i="4"/>
  <c r="Z2275" i="4"/>
  <c r="X2275" i="4"/>
  <c r="V2275" i="4"/>
  <c r="U2275" i="4"/>
  <c r="G2275" i="4"/>
  <c r="Y2275" i="4" s="1"/>
  <c r="E2275" i="4"/>
  <c r="W2275" i="4" s="1"/>
  <c r="AJ2274" i="4"/>
  <c r="AI2274" i="4"/>
  <c r="AH2274" i="4"/>
  <c r="AG2274" i="4"/>
  <c r="AF2274" i="4"/>
  <c r="AE2274" i="4"/>
  <c r="AD2274" i="4"/>
  <c r="AC2274" i="4"/>
  <c r="AB2274" i="4"/>
  <c r="AA2274" i="4"/>
  <c r="Z2274" i="4"/>
  <c r="X2274" i="4"/>
  <c r="V2274" i="4"/>
  <c r="U2274" i="4"/>
  <c r="G2274" i="4"/>
  <c r="Y2274" i="4" s="1"/>
  <c r="E2274" i="4"/>
  <c r="W2274" i="4" s="1"/>
  <c r="AJ2273" i="4"/>
  <c r="AI2273" i="4"/>
  <c r="AH2273" i="4"/>
  <c r="AG2273" i="4"/>
  <c r="AF2273" i="4"/>
  <c r="AE2273" i="4"/>
  <c r="AD2273" i="4"/>
  <c r="AC2273" i="4"/>
  <c r="AB2273" i="4"/>
  <c r="AA2273" i="4"/>
  <c r="Z2273" i="4"/>
  <c r="X2273" i="4"/>
  <c r="V2273" i="4"/>
  <c r="U2273" i="4"/>
  <c r="G2273" i="4"/>
  <c r="Y2273" i="4" s="1"/>
  <c r="E2273" i="4"/>
  <c r="W2273" i="4" s="1"/>
  <c r="AJ2272" i="4"/>
  <c r="AI2272" i="4"/>
  <c r="AH2272" i="4"/>
  <c r="AG2272" i="4"/>
  <c r="AF2272" i="4"/>
  <c r="AE2272" i="4"/>
  <c r="AD2272" i="4"/>
  <c r="AC2272" i="4"/>
  <c r="AB2272" i="4"/>
  <c r="AA2272" i="4"/>
  <c r="Z2272" i="4"/>
  <c r="X2272" i="4"/>
  <c r="V2272" i="4"/>
  <c r="U2272" i="4"/>
  <c r="G2272" i="4"/>
  <c r="Y2272" i="4" s="1"/>
  <c r="E2272" i="4"/>
  <c r="W2272" i="4" s="1"/>
  <c r="AJ2271" i="4"/>
  <c r="AI2271" i="4"/>
  <c r="AH2271" i="4"/>
  <c r="AG2271" i="4"/>
  <c r="AF2271" i="4"/>
  <c r="AE2271" i="4"/>
  <c r="AD2271" i="4"/>
  <c r="AC2271" i="4"/>
  <c r="AB2271" i="4"/>
  <c r="AA2271" i="4"/>
  <c r="Z2271" i="4"/>
  <c r="Y2271" i="4"/>
  <c r="X2271" i="4"/>
  <c r="V2271" i="4"/>
  <c r="U2271" i="4"/>
  <c r="G2271" i="4"/>
  <c r="E2271" i="4"/>
  <c r="W2271" i="4" s="1"/>
  <c r="AJ2270" i="4"/>
  <c r="AI2270" i="4"/>
  <c r="AH2270" i="4"/>
  <c r="AG2270" i="4"/>
  <c r="AF2270" i="4"/>
  <c r="AE2270" i="4"/>
  <c r="AD2270" i="4"/>
  <c r="AC2270" i="4"/>
  <c r="AB2270" i="4"/>
  <c r="AA2270" i="4"/>
  <c r="Z2270" i="4"/>
  <c r="X2270" i="4"/>
  <c r="V2270" i="4"/>
  <c r="U2270" i="4"/>
  <c r="G2270" i="4"/>
  <c r="Y2270" i="4" s="1"/>
  <c r="E2270" i="4"/>
  <c r="W2270" i="4" s="1"/>
  <c r="AJ2269" i="4"/>
  <c r="AI2269" i="4"/>
  <c r="AH2269" i="4"/>
  <c r="AG2269" i="4"/>
  <c r="AF2269" i="4"/>
  <c r="AE2269" i="4"/>
  <c r="AD2269" i="4"/>
  <c r="AC2269" i="4"/>
  <c r="AB2269" i="4"/>
  <c r="AA2269" i="4"/>
  <c r="Z2269" i="4"/>
  <c r="X2269" i="4"/>
  <c r="V2269" i="4"/>
  <c r="U2269" i="4"/>
  <c r="G2269" i="4"/>
  <c r="Y2269" i="4" s="1"/>
  <c r="E2269" i="4"/>
  <c r="W2269" i="4" s="1"/>
  <c r="AJ2268" i="4"/>
  <c r="AI2268" i="4"/>
  <c r="AH2268" i="4"/>
  <c r="AG2268" i="4"/>
  <c r="AF2268" i="4"/>
  <c r="AE2268" i="4"/>
  <c r="AD2268" i="4"/>
  <c r="AC2268" i="4"/>
  <c r="AB2268" i="4"/>
  <c r="AA2268" i="4"/>
  <c r="Z2268" i="4"/>
  <c r="X2268" i="4"/>
  <c r="V2268" i="4"/>
  <c r="U2268" i="4"/>
  <c r="G2268" i="4"/>
  <c r="Y2268" i="4" s="1"/>
  <c r="E2268" i="4"/>
  <c r="W2268" i="4" s="1"/>
  <c r="AJ2267" i="4"/>
  <c r="AI2267" i="4"/>
  <c r="AH2267" i="4"/>
  <c r="AG2267" i="4"/>
  <c r="AF2267" i="4"/>
  <c r="AE2267" i="4"/>
  <c r="AD2267" i="4"/>
  <c r="AC2267" i="4"/>
  <c r="AB2267" i="4"/>
  <c r="AA2267" i="4"/>
  <c r="Z2267" i="4"/>
  <c r="X2267" i="4"/>
  <c r="V2267" i="4"/>
  <c r="U2267" i="4"/>
  <c r="G2267" i="4"/>
  <c r="Y2267" i="4" s="1"/>
  <c r="E2267" i="4"/>
  <c r="W2267" i="4" s="1"/>
  <c r="AJ2266" i="4"/>
  <c r="AI2266" i="4"/>
  <c r="AH2266" i="4"/>
  <c r="AG2266" i="4"/>
  <c r="AF2266" i="4"/>
  <c r="AE2266" i="4"/>
  <c r="AD2266" i="4"/>
  <c r="AC2266" i="4"/>
  <c r="AB2266" i="4"/>
  <c r="AA2266" i="4"/>
  <c r="Z2266" i="4"/>
  <c r="X2266" i="4"/>
  <c r="V2266" i="4"/>
  <c r="U2266" i="4"/>
  <c r="G2266" i="4"/>
  <c r="Y2266" i="4" s="1"/>
  <c r="E2266" i="4"/>
  <c r="W2266" i="4" s="1"/>
  <c r="AJ2265" i="4"/>
  <c r="AI2265" i="4"/>
  <c r="AH2265" i="4"/>
  <c r="AG2265" i="4"/>
  <c r="AF2265" i="4"/>
  <c r="AE2265" i="4"/>
  <c r="AD2265" i="4"/>
  <c r="AC2265" i="4"/>
  <c r="AB2265" i="4"/>
  <c r="AA2265" i="4"/>
  <c r="Z2265" i="4"/>
  <c r="X2265" i="4"/>
  <c r="V2265" i="4"/>
  <c r="U2265" i="4"/>
  <c r="G2265" i="4"/>
  <c r="Y2265" i="4" s="1"/>
  <c r="E2265" i="4"/>
  <c r="W2265" i="4" s="1"/>
  <c r="AJ2264" i="4"/>
  <c r="AI2264" i="4"/>
  <c r="AH2264" i="4"/>
  <c r="AG2264" i="4"/>
  <c r="AF2264" i="4"/>
  <c r="AE2264" i="4"/>
  <c r="AD2264" i="4"/>
  <c r="AC2264" i="4"/>
  <c r="AB2264" i="4"/>
  <c r="AA2264" i="4"/>
  <c r="Z2264" i="4"/>
  <c r="X2264" i="4"/>
  <c r="V2264" i="4"/>
  <c r="U2264" i="4"/>
  <c r="G2264" i="4"/>
  <c r="Y2264" i="4" s="1"/>
  <c r="E2264" i="4"/>
  <c r="W2264" i="4" s="1"/>
  <c r="AJ2263" i="4"/>
  <c r="AI2263" i="4"/>
  <c r="AH2263" i="4"/>
  <c r="AG2263" i="4"/>
  <c r="AF2263" i="4"/>
  <c r="AE2263" i="4"/>
  <c r="AD2263" i="4"/>
  <c r="AC2263" i="4"/>
  <c r="AB2263" i="4"/>
  <c r="AA2263" i="4"/>
  <c r="Z2263" i="4"/>
  <c r="X2263" i="4"/>
  <c r="V2263" i="4"/>
  <c r="U2263" i="4"/>
  <c r="G2263" i="4"/>
  <c r="Y2263" i="4" s="1"/>
  <c r="E2263" i="4"/>
  <c r="W2263" i="4" s="1"/>
  <c r="AJ2262" i="4"/>
  <c r="AI2262" i="4"/>
  <c r="AH2262" i="4"/>
  <c r="AG2262" i="4"/>
  <c r="AF2262" i="4"/>
  <c r="AE2262" i="4"/>
  <c r="AD2262" i="4"/>
  <c r="AC2262" i="4"/>
  <c r="AB2262" i="4"/>
  <c r="AA2262" i="4"/>
  <c r="Z2262" i="4"/>
  <c r="X2262" i="4"/>
  <c r="V2262" i="4"/>
  <c r="U2262" i="4"/>
  <c r="G2262" i="4"/>
  <c r="Y2262" i="4" s="1"/>
  <c r="E2262" i="4"/>
  <c r="W2262" i="4" s="1"/>
  <c r="AJ2261" i="4"/>
  <c r="AI2261" i="4"/>
  <c r="AH2261" i="4"/>
  <c r="AG2261" i="4"/>
  <c r="AF2261" i="4"/>
  <c r="AE2261" i="4"/>
  <c r="AD2261" i="4"/>
  <c r="AC2261" i="4"/>
  <c r="AB2261" i="4"/>
  <c r="AA2261" i="4"/>
  <c r="Z2261" i="4"/>
  <c r="X2261" i="4"/>
  <c r="V2261" i="4"/>
  <c r="U2261" i="4"/>
  <c r="G2261" i="4"/>
  <c r="Y2261" i="4" s="1"/>
  <c r="E2261" i="4"/>
  <c r="W2261" i="4" s="1"/>
  <c r="AJ2260" i="4"/>
  <c r="AI2260" i="4"/>
  <c r="AH2260" i="4"/>
  <c r="AG2260" i="4"/>
  <c r="AF2260" i="4"/>
  <c r="AE2260" i="4"/>
  <c r="AD2260" i="4"/>
  <c r="AC2260" i="4"/>
  <c r="AB2260" i="4"/>
  <c r="AA2260" i="4"/>
  <c r="Z2260" i="4"/>
  <c r="X2260" i="4"/>
  <c r="V2260" i="4"/>
  <c r="U2260" i="4"/>
  <c r="G2260" i="4"/>
  <c r="Y2260" i="4" s="1"/>
  <c r="E2260" i="4"/>
  <c r="W2260" i="4" s="1"/>
  <c r="AJ2259" i="4"/>
  <c r="AI2259" i="4"/>
  <c r="AH2259" i="4"/>
  <c r="AG2259" i="4"/>
  <c r="AF2259" i="4"/>
  <c r="AE2259" i="4"/>
  <c r="AD2259" i="4"/>
  <c r="AC2259" i="4"/>
  <c r="AB2259" i="4"/>
  <c r="AA2259" i="4"/>
  <c r="Z2259" i="4"/>
  <c r="X2259" i="4"/>
  <c r="V2259" i="4"/>
  <c r="U2259" i="4"/>
  <c r="G2259" i="4"/>
  <c r="Y2259" i="4" s="1"/>
  <c r="E2259" i="4"/>
  <c r="W2259" i="4" s="1"/>
  <c r="AJ2258" i="4"/>
  <c r="AI2258" i="4"/>
  <c r="AH2258" i="4"/>
  <c r="AG2258" i="4"/>
  <c r="AF2258" i="4"/>
  <c r="AE2258" i="4"/>
  <c r="AD2258" i="4"/>
  <c r="AC2258" i="4"/>
  <c r="AB2258" i="4"/>
  <c r="AA2258" i="4"/>
  <c r="Z2258" i="4"/>
  <c r="X2258" i="4"/>
  <c r="V2258" i="4"/>
  <c r="U2258" i="4"/>
  <c r="G2258" i="4"/>
  <c r="Y2258" i="4" s="1"/>
  <c r="E2258" i="4"/>
  <c r="W2258" i="4" s="1"/>
  <c r="AJ2257" i="4"/>
  <c r="AI2257" i="4"/>
  <c r="AH2257" i="4"/>
  <c r="AG2257" i="4"/>
  <c r="AF2257" i="4"/>
  <c r="AE2257" i="4"/>
  <c r="AD2257" i="4"/>
  <c r="AC2257" i="4"/>
  <c r="AB2257" i="4"/>
  <c r="AA2257" i="4"/>
  <c r="Z2257" i="4"/>
  <c r="Y2257" i="4"/>
  <c r="X2257" i="4"/>
  <c r="V2257" i="4"/>
  <c r="U2257" i="4"/>
  <c r="G2257" i="4"/>
  <c r="E2257" i="4"/>
  <c r="W2257" i="4" s="1"/>
  <c r="AJ2256" i="4"/>
  <c r="AI2256" i="4"/>
  <c r="AH2256" i="4"/>
  <c r="AG2256" i="4"/>
  <c r="AF2256" i="4"/>
  <c r="AE2256" i="4"/>
  <c r="AD2256" i="4"/>
  <c r="AC2256" i="4"/>
  <c r="AB2256" i="4"/>
  <c r="AA2256" i="4"/>
  <c r="Z2256" i="4"/>
  <c r="X2256" i="4"/>
  <c r="V2256" i="4"/>
  <c r="U2256" i="4"/>
  <c r="G2256" i="4"/>
  <c r="Y2256" i="4" s="1"/>
  <c r="E2256" i="4"/>
  <c r="W2256" i="4" s="1"/>
  <c r="AJ2255" i="4"/>
  <c r="AI2255" i="4"/>
  <c r="AH2255" i="4"/>
  <c r="AG2255" i="4"/>
  <c r="AF2255" i="4"/>
  <c r="AE2255" i="4"/>
  <c r="AD2255" i="4"/>
  <c r="AC2255" i="4"/>
  <c r="AB2255" i="4"/>
  <c r="AA2255" i="4"/>
  <c r="Z2255" i="4"/>
  <c r="Y2255" i="4"/>
  <c r="X2255" i="4"/>
  <c r="V2255" i="4"/>
  <c r="U2255" i="4"/>
  <c r="G2255" i="4"/>
  <c r="E2255" i="4"/>
  <c r="W2255" i="4" s="1"/>
  <c r="AJ2254" i="4"/>
  <c r="AI2254" i="4"/>
  <c r="AH2254" i="4"/>
  <c r="AG2254" i="4"/>
  <c r="AF2254" i="4"/>
  <c r="AE2254" i="4"/>
  <c r="AD2254" i="4"/>
  <c r="AC2254" i="4"/>
  <c r="AB2254" i="4"/>
  <c r="AA2254" i="4"/>
  <c r="Z2254" i="4"/>
  <c r="X2254" i="4"/>
  <c r="V2254" i="4"/>
  <c r="U2254" i="4"/>
  <c r="G2254" i="4"/>
  <c r="Y2254" i="4" s="1"/>
  <c r="E2254" i="4"/>
  <c r="W2254" i="4" s="1"/>
  <c r="AJ2253" i="4"/>
  <c r="AI2253" i="4"/>
  <c r="AH2253" i="4"/>
  <c r="AG2253" i="4"/>
  <c r="AF2253" i="4"/>
  <c r="AE2253" i="4"/>
  <c r="AD2253" i="4"/>
  <c r="AC2253" i="4"/>
  <c r="AB2253" i="4"/>
  <c r="AA2253" i="4"/>
  <c r="Z2253" i="4"/>
  <c r="X2253" i="4"/>
  <c r="V2253" i="4"/>
  <c r="U2253" i="4"/>
  <c r="G2253" i="4"/>
  <c r="Y2253" i="4" s="1"/>
  <c r="E2253" i="4"/>
  <c r="W2253" i="4" s="1"/>
  <c r="AJ2252" i="4"/>
  <c r="AI2252" i="4"/>
  <c r="AH2252" i="4"/>
  <c r="AG2252" i="4"/>
  <c r="AF2252" i="4"/>
  <c r="AE2252" i="4"/>
  <c r="AD2252" i="4"/>
  <c r="AC2252" i="4"/>
  <c r="AB2252" i="4"/>
  <c r="AA2252" i="4"/>
  <c r="Z2252" i="4"/>
  <c r="X2252" i="4"/>
  <c r="V2252" i="4"/>
  <c r="U2252" i="4"/>
  <c r="G2252" i="4"/>
  <c r="Y2252" i="4" s="1"/>
  <c r="E2252" i="4"/>
  <c r="W2252" i="4" s="1"/>
  <c r="AJ2251" i="4"/>
  <c r="AI2251" i="4"/>
  <c r="AH2251" i="4"/>
  <c r="AG2251" i="4"/>
  <c r="AF2251" i="4"/>
  <c r="AE2251" i="4"/>
  <c r="AD2251" i="4"/>
  <c r="AC2251" i="4"/>
  <c r="AB2251" i="4"/>
  <c r="AA2251" i="4"/>
  <c r="Z2251" i="4"/>
  <c r="X2251" i="4"/>
  <c r="V2251" i="4"/>
  <c r="U2251" i="4"/>
  <c r="G2251" i="4"/>
  <c r="Y2251" i="4" s="1"/>
  <c r="E2251" i="4"/>
  <c r="W2251" i="4" s="1"/>
  <c r="AJ2250" i="4"/>
  <c r="AI2250" i="4"/>
  <c r="AH2250" i="4"/>
  <c r="AG2250" i="4"/>
  <c r="AF2250" i="4"/>
  <c r="AE2250" i="4"/>
  <c r="AD2250" i="4"/>
  <c r="AC2250" i="4"/>
  <c r="AB2250" i="4"/>
  <c r="AA2250" i="4"/>
  <c r="Z2250" i="4"/>
  <c r="X2250" i="4"/>
  <c r="V2250" i="4"/>
  <c r="U2250" i="4"/>
  <c r="G2250" i="4"/>
  <c r="Y2250" i="4" s="1"/>
  <c r="E2250" i="4"/>
  <c r="W2250" i="4" s="1"/>
  <c r="AJ2249" i="4"/>
  <c r="AI2249" i="4"/>
  <c r="AH2249" i="4"/>
  <c r="AG2249" i="4"/>
  <c r="AF2249" i="4"/>
  <c r="AE2249" i="4"/>
  <c r="AD2249" i="4"/>
  <c r="AC2249" i="4"/>
  <c r="AB2249" i="4"/>
  <c r="AA2249" i="4"/>
  <c r="Z2249" i="4"/>
  <c r="X2249" i="4"/>
  <c r="V2249" i="4"/>
  <c r="U2249" i="4"/>
  <c r="G2249" i="4"/>
  <c r="Y2249" i="4" s="1"/>
  <c r="E2249" i="4"/>
  <c r="W2249" i="4" s="1"/>
  <c r="AJ2248" i="4"/>
  <c r="AI2248" i="4"/>
  <c r="AH2248" i="4"/>
  <c r="AG2248" i="4"/>
  <c r="AF2248" i="4"/>
  <c r="AE2248" i="4"/>
  <c r="AD2248" i="4"/>
  <c r="AC2248" i="4"/>
  <c r="AB2248" i="4"/>
  <c r="AA2248" i="4"/>
  <c r="Z2248" i="4"/>
  <c r="X2248" i="4"/>
  <c r="V2248" i="4"/>
  <c r="U2248" i="4"/>
  <c r="G2248" i="4"/>
  <c r="Y2248" i="4" s="1"/>
  <c r="E2248" i="4"/>
  <c r="W2248" i="4" s="1"/>
  <c r="AJ2247" i="4"/>
  <c r="AI2247" i="4"/>
  <c r="AH2247" i="4"/>
  <c r="AG2247" i="4"/>
  <c r="AF2247" i="4"/>
  <c r="AE2247" i="4"/>
  <c r="AD2247" i="4"/>
  <c r="AC2247" i="4"/>
  <c r="AB2247" i="4"/>
  <c r="AA2247" i="4"/>
  <c r="Z2247" i="4"/>
  <c r="X2247" i="4"/>
  <c r="V2247" i="4"/>
  <c r="U2247" i="4"/>
  <c r="G2247" i="4"/>
  <c r="Y2247" i="4" s="1"/>
  <c r="E2247" i="4"/>
  <c r="W2247" i="4" s="1"/>
  <c r="AJ2246" i="4"/>
  <c r="AI2246" i="4"/>
  <c r="AH2246" i="4"/>
  <c r="AG2246" i="4"/>
  <c r="AF2246" i="4"/>
  <c r="AE2246" i="4"/>
  <c r="AD2246" i="4"/>
  <c r="AC2246" i="4"/>
  <c r="AB2246" i="4"/>
  <c r="AA2246" i="4"/>
  <c r="Z2246" i="4"/>
  <c r="X2246" i="4"/>
  <c r="V2246" i="4"/>
  <c r="U2246" i="4"/>
  <c r="G2246" i="4"/>
  <c r="Y2246" i="4" s="1"/>
  <c r="E2246" i="4"/>
  <c r="W2246" i="4" s="1"/>
  <c r="AJ2245" i="4"/>
  <c r="AI2245" i="4"/>
  <c r="AH2245" i="4"/>
  <c r="AG2245" i="4"/>
  <c r="AF2245" i="4"/>
  <c r="AE2245" i="4"/>
  <c r="AD2245" i="4"/>
  <c r="AC2245" i="4"/>
  <c r="AB2245" i="4"/>
  <c r="AA2245" i="4"/>
  <c r="Z2245" i="4"/>
  <c r="X2245" i="4"/>
  <c r="V2245" i="4"/>
  <c r="U2245" i="4"/>
  <c r="G2245" i="4"/>
  <c r="Y2245" i="4" s="1"/>
  <c r="E2245" i="4"/>
  <c r="W2245" i="4" s="1"/>
  <c r="AJ2244" i="4"/>
  <c r="AI2244" i="4"/>
  <c r="AH2244" i="4"/>
  <c r="AG2244" i="4"/>
  <c r="AF2244" i="4"/>
  <c r="AE2244" i="4"/>
  <c r="AD2244" i="4"/>
  <c r="AC2244" i="4"/>
  <c r="AB2244" i="4"/>
  <c r="AA2244" i="4"/>
  <c r="Z2244" i="4"/>
  <c r="X2244" i="4"/>
  <c r="V2244" i="4"/>
  <c r="U2244" i="4"/>
  <c r="G2244" i="4"/>
  <c r="Y2244" i="4" s="1"/>
  <c r="E2244" i="4"/>
  <c r="W2244" i="4" s="1"/>
  <c r="AJ2243" i="4"/>
  <c r="AI2243" i="4"/>
  <c r="AH2243" i="4"/>
  <c r="AG2243" i="4"/>
  <c r="AF2243" i="4"/>
  <c r="AE2243" i="4"/>
  <c r="AD2243" i="4"/>
  <c r="AC2243" i="4"/>
  <c r="AB2243" i="4"/>
  <c r="AA2243" i="4"/>
  <c r="Z2243" i="4"/>
  <c r="X2243" i="4"/>
  <c r="V2243" i="4"/>
  <c r="U2243" i="4"/>
  <c r="G2243" i="4"/>
  <c r="Y2243" i="4" s="1"/>
  <c r="E2243" i="4"/>
  <c r="W2243" i="4" s="1"/>
  <c r="AJ2242" i="4"/>
  <c r="AI2242" i="4"/>
  <c r="AH2242" i="4"/>
  <c r="AG2242" i="4"/>
  <c r="AF2242" i="4"/>
  <c r="AE2242" i="4"/>
  <c r="AD2242" i="4"/>
  <c r="AC2242" i="4"/>
  <c r="AB2242" i="4"/>
  <c r="AA2242" i="4"/>
  <c r="Z2242" i="4"/>
  <c r="X2242" i="4"/>
  <c r="V2242" i="4"/>
  <c r="U2242" i="4"/>
  <c r="G2242" i="4"/>
  <c r="Y2242" i="4" s="1"/>
  <c r="E2242" i="4"/>
  <c r="W2242" i="4" s="1"/>
  <c r="AJ2241" i="4"/>
  <c r="AI2241" i="4"/>
  <c r="AH2241" i="4"/>
  <c r="AG2241" i="4"/>
  <c r="AF2241" i="4"/>
  <c r="AE2241" i="4"/>
  <c r="AD2241" i="4"/>
  <c r="AC2241" i="4"/>
  <c r="AB2241" i="4"/>
  <c r="AA2241" i="4"/>
  <c r="Z2241" i="4"/>
  <c r="Y2241" i="4"/>
  <c r="X2241" i="4"/>
  <c r="V2241" i="4"/>
  <c r="U2241" i="4"/>
  <c r="G2241" i="4"/>
  <c r="E2241" i="4"/>
  <c r="W2241" i="4" s="1"/>
  <c r="AJ2240" i="4"/>
  <c r="AI2240" i="4"/>
  <c r="AH2240" i="4"/>
  <c r="AG2240" i="4"/>
  <c r="AF2240" i="4"/>
  <c r="AE2240" i="4"/>
  <c r="AD2240" i="4"/>
  <c r="AC2240" i="4"/>
  <c r="AB2240" i="4"/>
  <c r="AA2240" i="4"/>
  <c r="Z2240" i="4"/>
  <c r="X2240" i="4"/>
  <c r="V2240" i="4"/>
  <c r="U2240" i="4"/>
  <c r="G2240" i="4"/>
  <c r="Y2240" i="4" s="1"/>
  <c r="E2240" i="4"/>
  <c r="W2240" i="4" s="1"/>
  <c r="AJ2239" i="4"/>
  <c r="AI2239" i="4"/>
  <c r="AH2239" i="4"/>
  <c r="AG2239" i="4"/>
  <c r="AF2239" i="4"/>
  <c r="AE2239" i="4"/>
  <c r="AD2239" i="4"/>
  <c r="AC2239" i="4"/>
  <c r="AB2239" i="4"/>
  <c r="AA2239" i="4"/>
  <c r="Z2239" i="4"/>
  <c r="Y2239" i="4"/>
  <c r="X2239" i="4"/>
  <c r="V2239" i="4"/>
  <c r="U2239" i="4"/>
  <c r="G2239" i="4"/>
  <c r="E2239" i="4"/>
  <c r="W2239" i="4" s="1"/>
  <c r="AJ2238" i="4"/>
  <c r="AI2238" i="4"/>
  <c r="AH2238" i="4"/>
  <c r="AG2238" i="4"/>
  <c r="AF2238" i="4"/>
  <c r="AE2238" i="4"/>
  <c r="AD2238" i="4"/>
  <c r="AC2238" i="4"/>
  <c r="AB2238" i="4"/>
  <c r="AA2238" i="4"/>
  <c r="Z2238" i="4"/>
  <c r="X2238" i="4"/>
  <c r="V2238" i="4"/>
  <c r="U2238" i="4"/>
  <c r="G2238" i="4"/>
  <c r="Y2238" i="4" s="1"/>
  <c r="E2238" i="4"/>
  <c r="W2238" i="4" s="1"/>
  <c r="AJ2237" i="4"/>
  <c r="AI2237" i="4"/>
  <c r="AH2237" i="4"/>
  <c r="AG2237" i="4"/>
  <c r="AF2237" i="4"/>
  <c r="AE2237" i="4"/>
  <c r="AD2237" i="4"/>
  <c r="AC2237" i="4"/>
  <c r="AB2237" i="4"/>
  <c r="AA2237" i="4"/>
  <c r="Z2237" i="4"/>
  <c r="X2237" i="4"/>
  <c r="V2237" i="4"/>
  <c r="U2237" i="4"/>
  <c r="G2237" i="4"/>
  <c r="Y2237" i="4" s="1"/>
  <c r="E2237" i="4"/>
  <c r="W2237" i="4" s="1"/>
  <c r="AJ2236" i="4"/>
  <c r="AI2236" i="4"/>
  <c r="AH2236" i="4"/>
  <c r="AG2236" i="4"/>
  <c r="AF2236" i="4"/>
  <c r="AE2236" i="4"/>
  <c r="AD2236" i="4"/>
  <c r="AC2236" i="4"/>
  <c r="AB2236" i="4"/>
  <c r="AA2236" i="4"/>
  <c r="Z2236" i="4"/>
  <c r="X2236" i="4"/>
  <c r="V2236" i="4"/>
  <c r="U2236" i="4"/>
  <c r="G2236" i="4"/>
  <c r="Y2236" i="4" s="1"/>
  <c r="E2236" i="4"/>
  <c r="W2236" i="4" s="1"/>
  <c r="AJ2235" i="4"/>
  <c r="AI2235" i="4"/>
  <c r="AH2235" i="4"/>
  <c r="AG2235" i="4"/>
  <c r="AF2235" i="4"/>
  <c r="AE2235" i="4"/>
  <c r="AD2235" i="4"/>
  <c r="AC2235" i="4"/>
  <c r="AB2235" i="4"/>
  <c r="AA2235" i="4"/>
  <c r="Z2235" i="4"/>
  <c r="Y2235" i="4"/>
  <c r="X2235" i="4"/>
  <c r="V2235" i="4"/>
  <c r="U2235" i="4"/>
  <c r="G2235" i="4"/>
  <c r="E2235" i="4"/>
  <c r="W2235" i="4" s="1"/>
  <c r="AJ2234" i="4"/>
  <c r="AI2234" i="4"/>
  <c r="AH2234" i="4"/>
  <c r="AG2234" i="4"/>
  <c r="AF2234" i="4"/>
  <c r="AE2234" i="4"/>
  <c r="AD2234" i="4"/>
  <c r="AC2234" i="4"/>
  <c r="AB2234" i="4"/>
  <c r="AA2234" i="4"/>
  <c r="Z2234" i="4"/>
  <c r="X2234" i="4"/>
  <c r="V2234" i="4"/>
  <c r="U2234" i="4"/>
  <c r="G2234" i="4"/>
  <c r="Y2234" i="4" s="1"/>
  <c r="E2234" i="4"/>
  <c r="W2234" i="4" s="1"/>
  <c r="AJ2233" i="4"/>
  <c r="AI2233" i="4"/>
  <c r="AH2233" i="4"/>
  <c r="AG2233" i="4"/>
  <c r="AF2233" i="4"/>
  <c r="AE2233" i="4"/>
  <c r="AD2233" i="4"/>
  <c r="AC2233" i="4"/>
  <c r="AB2233" i="4"/>
  <c r="AA2233" i="4"/>
  <c r="Z2233" i="4"/>
  <c r="X2233" i="4"/>
  <c r="V2233" i="4"/>
  <c r="U2233" i="4"/>
  <c r="G2233" i="4"/>
  <c r="Y2233" i="4" s="1"/>
  <c r="E2233" i="4"/>
  <c r="W2233" i="4" s="1"/>
  <c r="AJ2232" i="4"/>
  <c r="AI2232" i="4"/>
  <c r="AH2232" i="4"/>
  <c r="AG2232" i="4"/>
  <c r="AF2232" i="4"/>
  <c r="AE2232" i="4"/>
  <c r="AD2232" i="4"/>
  <c r="AC2232" i="4"/>
  <c r="AB2232" i="4"/>
  <c r="AA2232" i="4"/>
  <c r="Z2232" i="4"/>
  <c r="X2232" i="4"/>
  <c r="V2232" i="4"/>
  <c r="U2232" i="4"/>
  <c r="G2232" i="4"/>
  <c r="Y2232" i="4" s="1"/>
  <c r="E2232" i="4"/>
  <c r="W2232" i="4" s="1"/>
  <c r="AJ2231" i="4"/>
  <c r="AI2231" i="4"/>
  <c r="AH2231" i="4"/>
  <c r="AG2231" i="4"/>
  <c r="AF2231" i="4"/>
  <c r="AE2231" i="4"/>
  <c r="AD2231" i="4"/>
  <c r="AC2231" i="4"/>
  <c r="AB2231" i="4"/>
  <c r="AA2231" i="4"/>
  <c r="Z2231" i="4"/>
  <c r="X2231" i="4"/>
  <c r="V2231" i="4"/>
  <c r="U2231" i="4"/>
  <c r="G2231" i="4"/>
  <c r="Y2231" i="4" s="1"/>
  <c r="E2231" i="4"/>
  <c r="W2231" i="4" s="1"/>
  <c r="AJ2230" i="4"/>
  <c r="AI2230" i="4"/>
  <c r="AH2230" i="4"/>
  <c r="AG2230" i="4"/>
  <c r="AF2230" i="4"/>
  <c r="AE2230" i="4"/>
  <c r="AD2230" i="4"/>
  <c r="AC2230" i="4"/>
  <c r="AB2230" i="4"/>
  <c r="AA2230" i="4"/>
  <c r="Z2230" i="4"/>
  <c r="X2230" i="4"/>
  <c r="V2230" i="4"/>
  <c r="U2230" i="4"/>
  <c r="G2230" i="4"/>
  <c r="Y2230" i="4" s="1"/>
  <c r="E2230" i="4"/>
  <c r="W2230" i="4" s="1"/>
  <c r="AJ2229" i="4"/>
  <c r="AI2229" i="4"/>
  <c r="AH2229" i="4"/>
  <c r="AG2229" i="4"/>
  <c r="AF2229" i="4"/>
  <c r="AE2229" i="4"/>
  <c r="AD2229" i="4"/>
  <c r="AC2229" i="4"/>
  <c r="AB2229" i="4"/>
  <c r="AA2229" i="4"/>
  <c r="Z2229" i="4"/>
  <c r="X2229" i="4"/>
  <c r="V2229" i="4"/>
  <c r="U2229" i="4"/>
  <c r="G2229" i="4"/>
  <c r="Y2229" i="4" s="1"/>
  <c r="E2229" i="4"/>
  <c r="W2229" i="4" s="1"/>
  <c r="AJ2228" i="4"/>
  <c r="AI2228" i="4"/>
  <c r="AH2228" i="4"/>
  <c r="AG2228" i="4"/>
  <c r="AF2228" i="4"/>
  <c r="AE2228" i="4"/>
  <c r="AD2228" i="4"/>
  <c r="AC2228" i="4"/>
  <c r="AB2228" i="4"/>
  <c r="AA2228" i="4"/>
  <c r="Z2228" i="4"/>
  <c r="X2228" i="4"/>
  <c r="V2228" i="4"/>
  <c r="U2228" i="4"/>
  <c r="G2228" i="4"/>
  <c r="Y2228" i="4" s="1"/>
  <c r="E2228" i="4"/>
  <c r="W2228" i="4" s="1"/>
  <c r="AJ2227" i="4"/>
  <c r="AI2227" i="4"/>
  <c r="AH2227" i="4"/>
  <c r="AG2227" i="4"/>
  <c r="AF2227" i="4"/>
  <c r="AE2227" i="4"/>
  <c r="AD2227" i="4"/>
  <c r="AC2227" i="4"/>
  <c r="AB2227" i="4"/>
  <c r="AA2227" i="4"/>
  <c r="Z2227" i="4"/>
  <c r="Y2227" i="4"/>
  <c r="X2227" i="4"/>
  <c r="V2227" i="4"/>
  <c r="U2227" i="4"/>
  <c r="G2227" i="4"/>
  <c r="E2227" i="4"/>
  <c r="W2227" i="4" s="1"/>
  <c r="AJ2226" i="4"/>
  <c r="AI2226" i="4"/>
  <c r="AH2226" i="4"/>
  <c r="AG2226" i="4"/>
  <c r="AF2226" i="4"/>
  <c r="AE2226" i="4"/>
  <c r="AD2226" i="4"/>
  <c r="AC2226" i="4"/>
  <c r="AB2226" i="4"/>
  <c r="AA2226" i="4"/>
  <c r="Z2226" i="4"/>
  <c r="X2226" i="4"/>
  <c r="V2226" i="4"/>
  <c r="U2226" i="4"/>
  <c r="G2226" i="4"/>
  <c r="Y2226" i="4" s="1"/>
  <c r="E2226" i="4"/>
  <c r="W2226" i="4" s="1"/>
  <c r="AJ2225" i="4"/>
  <c r="AI2225" i="4"/>
  <c r="AH2225" i="4"/>
  <c r="AG2225" i="4"/>
  <c r="AF2225" i="4"/>
  <c r="AE2225" i="4"/>
  <c r="AD2225" i="4"/>
  <c r="AC2225" i="4"/>
  <c r="AB2225" i="4"/>
  <c r="AA2225" i="4"/>
  <c r="Z2225" i="4"/>
  <c r="X2225" i="4"/>
  <c r="V2225" i="4"/>
  <c r="U2225" i="4"/>
  <c r="G2225" i="4"/>
  <c r="Y2225" i="4" s="1"/>
  <c r="E2225" i="4"/>
  <c r="W2225" i="4" s="1"/>
  <c r="AJ2224" i="4"/>
  <c r="AI2224" i="4"/>
  <c r="AH2224" i="4"/>
  <c r="AG2224" i="4"/>
  <c r="AF2224" i="4"/>
  <c r="AE2224" i="4"/>
  <c r="AD2224" i="4"/>
  <c r="AC2224" i="4"/>
  <c r="AB2224" i="4"/>
  <c r="AA2224" i="4"/>
  <c r="Z2224" i="4"/>
  <c r="X2224" i="4"/>
  <c r="V2224" i="4"/>
  <c r="U2224" i="4"/>
  <c r="G2224" i="4"/>
  <c r="Y2224" i="4" s="1"/>
  <c r="E2224" i="4"/>
  <c r="W2224" i="4" s="1"/>
  <c r="AJ2223" i="4"/>
  <c r="AI2223" i="4"/>
  <c r="AH2223" i="4"/>
  <c r="AG2223" i="4"/>
  <c r="AF2223" i="4"/>
  <c r="AE2223" i="4"/>
  <c r="AD2223" i="4"/>
  <c r="AC2223" i="4"/>
  <c r="AB2223" i="4"/>
  <c r="AA2223" i="4"/>
  <c r="Z2223" i="4"/>
  <c r="X2223" i="4"/>
  <c r="V2223" i="4"/>
  <c r="U2223" i="4"/>
  <c r="G2223" i="4"/>
  <c r="Y2223" i="4" s="1"/>
  <c r="E2223" i="4"/>
  <c r="W2223" i="4" s="1"/>
  <c r="AJ2222" i="4"/>
  <c r="AI2222" i="4"/>
  <c r="AH2222" i="4"/>
  <c r="AG2222" i="4"/>
  <c r="AF2222" i="4"/>
  <c r="AE2222" i="4"/>
  <c r="AD2222" i="4"/>
  <c r="AC2222" i="4"/>
  <c r="AB2222" i="4"/>
  <c r="AA2222" i="4"/>
  <c r="Z2222" i="4"/>
  <c r="X2222" i="4"/>
  <c r="V2222" i="4"/>
  <c r="U2222" i="4"/>
  <c r="G2222" i="4"/>
  <c r="Y2222" i="4" s="1"/>
  <c r="E2222" i="4"/>
  <c r="W2222" i="4" s="1"/>
  <c r="AJ2221" i="4"/>
  <c r="AI2221" i="4"/>
  <c r="AH2221" i="4"/>
  <c r="AG2221" i="4"/>
  <c r="AF2221" i="4"/>
  <c r="AE2221" i="4"/>
  <c r="AD2221" i="4"/>
  <c r="AC2221" i="4"/>
  <c r="AB2221" i="4"/>
  <c r="AA2221" i="4"/>
  <c r="Z2221" i="4"/>
  <c r="Y2221" i="4"/>
  <c r="X2221" i="4"/>
  <c r="V2221" i="4"/>
  <c r="U2221" i="4"/>
  <c r="G2221" i="4"/>
  <c r="E2221" i="4"/>
  <c r="W2221" i="4" s="1"/>
  <c r="AJ2220" i="4"/>
  <c r="AI2220" i="4"/>
  <c r="AH2220" i="4"/>
  <c r="AG2220" i="4"/>
  <c r="AF2220" i="4"/>
  <c r="AE2220" i="4"/>
  <c r="AD2220" i="4"/>
  <c r="AC2220" i="4"/>
  <c r="AB2220" i="4"/>
  <c r="AA2220" i="4"/>
  <c r="Z2220" i="4"/>
  <c r="X2220" i="4"/>
  <c r="V2220" i="4"/>
  <c r="U2220" i="4"/>
  <c r="G2220" i="4"/>
  <c r="Y2220" i="4" s="1"/>
  <c r="E2220" i="4"/>
  <c r="W2220" i="4" s="1"/>
  <c r="AJ2219" i="4"/>
  <c r="AI2219" i="4"/>
  <c r="AH2219" i="4"/>
  <c r="AG2219" i="4"/>
  <c r="AF2219" i="4"/>
  <c r="AE2219" i="4"/>
  <c r="AD2219" i="4"/>
  <c r="AC2219" i="4"/>
  <c r="AB2219" i="4"/>
  <c r="AA2219" i="4"/>
  <c r="Z2219" i="4"/>
  <c r="Y2219" i="4"/>
  <c r="X2219" i="4"/>
  <c r="V2219" i="4"/>
  <c r="U2219" i="4"/>
  <c r="G2219" i="4"/>
  <c r="E2219" i="4"/>
  <c r="W2219" i="4" s="1"/>
  <c r="AJ2218" i="4"/>
  <c r="AI2218" i="4"/>
  <c r="AH2218" i="4"/>
  <c r="AG2218" i="4"/>
  <c r="AF2218" i="4"/>
  <c r="AE2218" i="4"/>
  <c r="AD2218" i="4"/>
  <c r="AC2218" i="4"/>
  <c r="AB2218" i="4"/>
  <c r="AA2218" i="4"/>
  <c r="Z2218" i="4"/>
  <c r="X2218" i="4"/>
  <c r="V2218" i="4"/>
  <c r="U2218" i="4"/>
  <c r="G2218" i="4"/>
  <c r="Y2218" i="4" s="1"/>
  <c r="E2218" i="4"/>
  <c r="W2218" i="4" s="1"/>
  <c r="AJ2217" i="4"/>
  <c r="AI2217" i="4"/>
  <c r="AH2217" i="4"/>
  <c r="AG2217" i="4"/>
  <c r="AF2217" i="4"/>
  <c r="AE2217" i="4"/>
  <c r="AD2217" i="4"/>
  <c r="AC2217" i="4"/>
  <c r="AB2217" i="4"/>
  <c r="AA2217" i="4"/>
  <c r="Z2217" i="4"/>
  <c r="X2217" i="4"/>
  <c r="V2217" i="4"/>
  <c r="U2217" i="4"/>
  <c r="G2217" i="4"/>
  <c r="Y2217" i="4" s="1"/>
  <c r="E2217" i="4"/>
  <c r="W2217" i="4" s="1"/>
  <c r="AJ2216" i="4"/>
  <c r="AI2216" i="4"/>
  <c r="AH2216" i="4"/>
  <c r="AG2216" i="4"/>
  <c r="AF2216" i="4"/>
  <c r="AE2216" i="4"/>
  <c r="AD2216" i="4"/>
  <c r="AC2216" i="4"/>
  <c r="AB2216" i="4"/>
  <c r="AA2216" i="4"/>
  <c r="Z2216" i="4"/>
  <c r="X2216" i="4"/>
  <c r="V2216" i="4"/>
  <c r="U2216" i="4"/>
  <c r="G2216" i="4"/>
  <c r="Y2216" i="4" s="1"/>
  <c r="E2216" i="4"/>
  <c r="W2216" i="4" s="1"/>
  <c r="AJ2215" i="4"/>
  <c r="AI2215" i="4"/>
  <c r="AH2215" i="4"/>
  <c r="AG2215" i="4"/>
  <c r="AF2215" i="4"/>
  <c r="AE2215" i="4"/>
  <c r="AD2215" i="4"/>
  <c r="AC2215" i="4"/>
  <c r="AB2215" i="4"/>
  <c r="AA2215" i="4"/>
  <c r="Z2215" i="4"/>
  <c r="X2215" i="4"/>
  <c r="V2215" i="4"/>
  <c r="U2215" i="4"/>
  <c r="G2215" i="4"/>
  <c r="Y2215" i="4" s="1"/>
  <c r="E2215" i="4"/>
  <c r="W2215" i="4" s="1"/>
  <c r="AJ2214" i="4"/>
  <c r="AI2214" i="4"/>
  <c r="AH2214" i="4"/>
  <c r="AG2214" i="4"/>
  <c r="AF2214" i="4"/>
  <c r="AE2214" i="4"/>
  <c r="AD2214" i="4"/>
  <c r="AC2214" i="4"/>
  <c r="AB2214" i="4"/>
  <c r="AA2214" i="4"/>
  <c r="Z2214" i="4"/>
  <c r="X2214" i="4"/>
  <c r="V2214" i="4"/>
  <c r="U2214" i="4"/>
  <c r="G2214" i="4"/>
  <c r="Y2214" i="4" s="1"/>
  <c r="E2214" i="4"/>
  <c r="W2214" i="4" s="1"/>
  <c r="AJ2213" i="4"/>
  <c r="AI2213" i="4"/>
  <c r="AH2213" i="4"/>
  <c r="AG2213" i="4"/>
  <c r="AF2213" i="4"/>
  <c r="AE2213" i="4"/>
  <c r="AD2213" i="4"/>
  <c r="AC2213" i="4"/>
  <c r="AB2213" i="4"/>
  <c r="AA2213" i="4"/>
  <c r="Z2213" i="4"/>
  <c r="Y2213" i="4"/>
  <c r="X2213" i="4"/>
  <c r="V2213" i="4"/>
  <c r="U2213" i="4"/>
  <c r="G2213" i="4"/>
  <c r="E2213" i="4"/>
  <c r="W2213" i="4" s="1"/>
  <c r="AJ2212" i="4"/>
  <c r="AI2212" i="4"/>
  <c r="AH2212" i="4"/>
  <c r="AG2212" i="4"/>
  <c r="AF2212" i="4"/>
  <c r="AE2212" i="4"/>
  <c r="AD2212" i="4"/>
  <c r="AC2212" i="4"/>
  <c r="AB2212" i="4"/>
  <c r="AA2212" i="4"/>
  <c r="Z2212" i="4"/>
  <c r="X2212" i="4"/>
  <c r="V2212" i="4"/>
  <c r="U2212" i="4"/>
  <c r="G2212" i="4"/>
  <c r="Y2212" i="4" s="1"/>
  <c r="E2212" i="4"/>
  <c r="W2212" i="4" s="1"/>
  <c r="AJ2211" i="4"/>
  <c r="AI2211" i="4"/>
  <c r="AH2211" i="4"/>
  <c r="AG2211" i="4"/>
  <c r="AF2211" i="4"/>
  <c r="AE2211" i="4"/>
  <c r="AD2211" i="4"/>
  <c r="AC2211" i="4"/>
  <c r="AB2211" i="4"/>
  <c r="AA2211" i="4"/>
  <c r="Z2211" i="4"/>
  <c r="X2211" i="4"/>
  <c r="V2211" i="4"/>
  <c r="U2211" i="4"/>
  <c r="G2211" i="4"/>
  <c r="Y2211" i="4" s="1"/>
  <c r="E2211" i="4"/>
  <c r="W2211" i="4" s="1"/>
  <c r="AJ2210" i="4"/>
  <c r="AI2210" i="4"/>
  <c r="AH2210" i="4"/>
  <c r="AG2210" i="4"/>
  <c r="AF2210" i="4"/>
  <c r="AE2210" i="4"/>
  <c r="AD2210" i="4"/>
  <c r="AC2210" i="4"/>
  <c r="AB2210" i="4"/>
  <c r="AA2210" i="4"/>
  <c r="Z2210" i="4"/>
  <c r="X2210" i="4"/>
  <c r="V2210" i="4"/>
  <c r="U2210" i="4"/>
  <c r="G2210" i="4"/>
  <c r="Y2210" i="4" s="1"/>
  <c r="E2210" i="4"/>
  <c r="W2210" i="4" s="1"/>
  <c r="AJ2209" i="4"/>
  <c r="AI2209" i="4"/>
  <c r="AH2209" i="4"/>
  <c r="AG2209" i="4"/>
  <c r="AF2209" i="4"/>
  <c r="AE2209" i="4"/>
  <c r="AD2209" i="4"/>
  <c r="AC2209" i="4"/>
  <c r="AB2209" i="4"/>
  <c r="AA2209" i="4"/>
  <c r="Z2209" i="4"/>
  <c r="Y2209" i="4"/>
  <c r="X2209" i="4"/>
  <c r="V2209" i="4"/>
  <c r="U2209" i="4"/>
  <c r="G2209" i="4"/>
  <c r="E2209" i="4"/>
  <c r="W2209" i="4" s="1"/>
  <c r="AJ2208" i="4"/>
  <c r="AI2208" i="4"/>
  <c r="AH2208" i="4"/>
  <c r="AG2208" i="4"/>
  <c r="AF2208" i="4"/>
  <c r="AE2208" i="4"/>
  <c r="AD2208" i="4"/>
  <c r="AC2208" i="4"/>
  <c r="AB2208" i="4"/>
  <c r="AA2208" i="4"/>
  <c r="Z2208" i="4"/>
  <c r="X2208" i="4"/>
  <c r="V2208" i="4"/>
  <c r="U2208" i="4"/>
  <c r="G2208" i="4"/>
  <c r="Y2208" i="4" s="1"/>
  <c r="E2208" i="4"/>
  <c r="W2208" i="4" s="1"/>
  <c r="AJ2207" i="4"/>
  <c r="AI2207" i="4"/>
  <c r="AH2207" i="4"/>
  <c r="AG2207" i="4"/>
  <c r="AF2207" i="4"/>
  <c r="AE2207" i="4"/>
  <c r="AD2207" i="4"/>
  <c r="AC2207" i="4"/>
  <c r="AB2207" i="4"/>
  <c r="AA2207" i="4"/>
  <c r="Z2207" i="4"/>
  <c r="X2207" i="4"/>
  <c r="V2207" i="4"/>
  <c r="U2207" i="4"/>
  <c r="G2207" i="4"/>
  <c r="Y2207" i="4" s="1"/>
  <c r="E2207" i="4"/>
  <c r="W2207" i="4" s="1"/>
  <c r="AJ2206" i="4"/>
  <c r="AI2206" i="4"/>
  <c r="AH2206" i="4"/>
  <c r="AG2206" i="4"/>
  <c r="AF2206" i="4"/>
  <c r="AE2206" i="4"/>
  <c r="AD2206" i="4"/>
  <c r="AC2206" i="4"/>
  <c r="AB2206" i="4"/>
  <c r="AA2206" i="4"/>
  <c r="Z2206" i="4"/>
  <c r="X2206" i="4"/>
  <c r="V2206" i="4"/>
  <c r="U2206" i="4"/>
  <c r="G2206" i="4"/>
  <c r="Y2206" i="4" s="1"/>
  <c r="E2206" i="4"/>
  <c r="W2206" i="4" s="1"/>
  <c r="AJ2205" i="4"/>
  <c r="AI2205" i="4"/>
  <c r="AH2205" i="4"/>
  <c r="AG2205" i="4"/>
  <c r="AF2205" i="4"/>
  <c r="AE2205" i="4"/>
  <c r="AD2205" i="4"/>
  <c r="AC2205" i="4"/>
  <c r="AB2205" i="4"/>
  <c r="AA2205" i="4"/>
  <c r="Z2205" i="4"/>
  <c r="X2205" i="4"/>
  <c r="V2205" i="4"/>
  <c r="U2205" i="4"/>
  <c r="G2205" i="4"/>
  <c r="Y2205" i="4" s="1"/>
  <c r="E2205" i="4"/>
  <c r="W2205" i="4" s="1"/>
  <c r="AJ2204" i="4"/>
  <c r="AI2204" i="4"/>
  <c r="AH2204" i="4"/>
  <c r="AG2204" i="4"/>
  <c r="AF2204" i="4"/>
  <c r="AE2204" i="4"/>
  <c r="AD2204" i="4"/>
  <c r="AC2204" i="4"/>
  <c r="AB2204" i="4"/>
  <c r="AA2204" i="4"/>
  <c r="Z2204" i="4"/>
  <c r="X2204" i="4"/>
  <c r="V2204" i="4"/>
  <c r="U2204" i="4"/>
  <c r="G2204" i="4"/>
  <c r="Y2204" i="4" s="1"/>
  <c r="E2204" i="4"/>
  <c r="W2204" i="4" s="1"/>
  <c r="AJ2203" i="4"/>
  <c r="AI2203" i="4"/>
  <c r="AH2203" i="4"/>
  <c r="AG2203" i="4"/>
  <c r="AF2203" i="4"/>
  <c r="AE2203" i="4"/>
  <c r="AD2203" i="4"/>
  <c r="AC2203" i="4"/>
  <c r="AB2203" i="4"/>
  <c r="AA2203" i="4"/>
  <c r="Z2203" i="4"/>
  <c r="Y2203" i="4"/>
  <c r="X2203" i="4"/>
  <c r="V2203" i="4"/>
  <c r="U2203" i="4"/>
  <c r="G2203" i="4"/>
  <c r="E2203" i="4"/>
  <c r="W2203" i="4" s="1"/>
  <c r="AJ2202" i="4"/>
  <c r="AI2202" i="4"/>
  <c r="AH2202" i="4"/>
  <c r="AG2202" i="4"/>
  <c r="AF2202" i="4"/>
  <c r="AE2202" i="4"/>
  <c r="AD2202" i="4"/>
  <c r="AC2202" i="4"/>
  <c r="AB2202" i="4"/>
  <c r="AA2202" i="4"/>
  <c r="Z2202" i="4"/>
  <c r="X2202" i="4"/>
  <c r="V2202" i="4"/>
  <c r="U2202" i="4"/>
  <c r="G2202" i="4"/>
  <c r="Y2202" i="4" s="1"/>
  <c r="E2202" i="4"/>
  <c r="W2202" i="4" s="1"/>
  <c r="AJ2201" i="4"/>
  <c r="AI2201" i="4"/>
  <c r="AH2201" i="4"/>
  <c r="AG2201" i="4"/>
  <c r="AF2201" i="4"/>
  <c r="AE2201" i="4"/>
  <c r="AD2201" i="4"/>
  <c r="AC2201" i="4"/>
  <c r="AB2201" i="4"/>
  <c r="AA2201" i="4"/>
  <c r="Z2201" i="4"/>
  <c r="Y2201" i="4"/>
  <c r="X2201" i="4"/>
  <c r="V2201" i="4"/>
  <c r="U2201" i="4"/>
  <c r="G2201" i="4"/>
  <c r="E2201" i="4"/>
  <c r="W2201" i="4" s="1"/>
  <c r="AJ2200" i="4"/>
  <c r="AI2200" i="4"/>
  <c r="AH2200" i="4"/>
  <c r="AG2200" i="4"/>
  <c r="AF2200" i="4"/>
  <c r="AE2200" i="4"/>
  <c r="AD2200" i="4"/>
  <c r="AC2200" i="4"/>
  <c r="AB2200" i="4"/>
  <c r="AA2200" i="4"/>
  <c r="Z2200" i="4"/>
  <c r="X2200" i="4"/>
  <c r="V2200" i="4"/>
  <c r="U2200" i="4"/>
  <c r="G2200" i="4"/>
  <c r="Y2200" i="4" s="1"/>
  <c r="E2200" i="4"/>
  <c r="W2200" i="4" s="1"/>
  <c r="AJ2199" i="4"/>
  <c r="AI2199" i="4"/>
  <c r="AH2199" i="4"/>
  <c r="AG2199" i="4"/>
  <c r="AF2199" i="4"/>
  <c r="AE2199" i="4"/>
  <c r="AD2199" i="4"/>
  <c r="AC2199" i="4"/>
  <c r="AB2199" i="4"/>
  <c r="AA2199" i="4"/>
  <c r="Z2199" i="4"/>
  <c r="Y2199" i="4"/>
  <c r="X2199" i="4"/>
  <c r="V2199" i="4"/>
  <c r="U2199" i="4"/>
  <c r="G2199" i="4"/>
  <c r="E2199" i="4"/>
  <c r="W2199" i="4" s="1"/>
  <c r="AJ2198" i="4"/>
  <c r="AI2198" i="4"/>
  <c r="AH2198" i="4"/>
  <c r="AG2198" i="4"/>
  <c r="AF2198" i="4"/>
  <c r="AE2198" i="4"/>
  <c r="AD2198" i="4"/>
  <c r="AC2198" i="4"/>
  <c r="AB2198" i="4"/>
  <c r="AA2198" i="4"/>
  <c r="Z2198" i="4"/>
  <c r="X2198" i="4"/>
  <c r="V2198" i="4"/>
  <c r="U2198" i="4"/>
  <c r="G2198" i="4"/>
  <c r="Y2198" i="4" s="1"/>
  <c r="E2198" i="4"/>
  <c r="W2198" i="4" s="1"/>
  <c r="AJ2197" i="4"/>
  <c r="AI2197" i="4"/>
  <c r="AH2197" i="4"/>
  <c r="AG2197" i="4"/>
  <c r="AF2197" i="4"/>
  <c r="AE2197" i="4"/>
  <c r="AD2197" i="4"/>
  <c r="AC2197" i="4"/>
  <c r="AB2197" i="4"/>
  <c r="AA2197" i="4"/>
  <c r="Z2197" i="4"/>
  <c r="Y2197" i="4"/>
  <c r="X2197" i="4"/>
  <c r="V2197" i="4"/>
  <c r="U2197" i="4"/>
  <c r="G2197" i="4"/>
  <c r="E2197" i="4"/>
  <c r="W2197" i="4" s="1"/>
  <c r="AJ2196" i="4"/>
  <c r="AI2196" i="4"/>
  <c r="AH2196" i="4"/>
  <c r="AG2196" i="4"/>
  <c r="AF2196" i="4"/>
  <c r="AE2196" i="4"/>
  <c r="AD2196" i="4"/>
  <c r="AC2196" i="4"/>
  <c r="AB2196" i="4"/>
  <c r="AA2196" i="4"/>
  <c r="Z2196" i="4"/>
  <c r="X2196" i="4"/>
  <c r="V2196" i="4"/>
  <c r="U2196" i="4"/>
  <c r="G2196" i="4"/>
  <c r="Y2196" i="4" s="1"/>
  <c r="E2196" i="4"/>
  <c r="W2196" i="4" s="1"/>
  <c r="AJ2195" i="4"/>
  <c r="AI2195" i="4"/>
  <c r="AH2195" i="4"/>
  <c r="AG2195" i="4"/>
  <c r="AF2195" i="4"/>
  <c r="AE2195" i="4"/>
  <c r="AD2195" i="4"/>
  <c r="AC2195" i="4"/>
  <c r="AB2195" i="4"/>
  <c r="AA2195" i="4"/>
  <c r="Z2195" i="4"/>
  <c r="X2195" i="4"/>
  <c r="V2195" i="4"/>
  <c r="U2195" i="4"/>
  <c r="G2195" i="4"/>
  <c r="Y2195" i="4" s="1"/>
  <c r="E2195" i="4"/>
  <c r="W2195" i="4" s="1"/>
  <c r="AJ2194" i="4"/>
  <c r="AI2194" i="4"/>
  <c r="AH2194" i="4"/>
  <c r="AG2194" i="4"/>
  <c r="AF2194" i="4"/>
  <c r="AE2194" i="4"/>
  <c r="AD2194" i="4"/>
  <c r="AC2194" i="4"/>
  <c r="AB2194" i="4"/>
  <c r="AA2194" i="4"/>
  <c r="Z2194" i="4"/>
  <c r="X2194" i="4"/>
  <c r="V2194" i="4"/>
  <c r="U2194" i="4"/>
  <c r="G2194" i="4"/>
  <c r="Y2194" i="4" s="1"/>
  <c r="E2194" i="4"/>
  <c r="W2194" i="4" s="1"/>
  <c r="AJ2193" i="4"/>
  <c r="AI2193" i="4"/>
  <c r="AH2193" i="4"/>
  <c r="AG2193" i="4"/>
  <c r="AF2193" i="4"/>
  <c r="AE2193" i="4"/>
  <c r="AD2193" i="4"/>
  <c r="AC2193" i="4"/>
  <c r="AB2193" i="4"/>
  <c r="AA2193" i="4"/>
  <c r="Z2193" i="4"/>
  <c r="X2193" i="4"/>
  <c r="V2193" i="4"/>
  <c r="U2193" i="4"/>
  <c r="G2193" i="4"/>
  <c r="Y2193" i="4" s="1"/>
  <c r="E2193" i="4"/>
  <c r="W2193" i="4" s="1"/>
  <c r="AJ2192" i="4"/>
  <c r="AI2192" i="4"/>
  <c r="AH2192" i="4"/>
  <c r="AG2192" i="4"/>
  <c r="AF2192" i="4"/>
  <c r="AE2192" i="4"/>
  <c r="AD2192" i="4"/>
  <c r="AC2192" i="4"/>
  <c r="AB2192" i="4"/>
  <c r="AA2192" i="4"/>
  <c r="Z2192" i="4"/>
  <c r="X2192" i="4"/>
  <c r="V2192" i="4"/>
  <c r="U2192" i="4"/>
  <c r="G2192" i="4"/>
  <c r="Y2192" i="4" s="1"/>
  <c r="E2192" i="4"/>
  <c r="W2192" i="4" s="1"/>
  <c r="AJ2191" i="4"/>
  <c r="AI2191" i="4"/>
  <c r="AH2191" i="4"/>
  <c r="AG2191" i="4"/>
  <c r="AF2191" i="4"/>
  <c r="AE2191" i="4"/>
  <c r="AD2191" i="4"/>
  <c r="AC2191" i="4"/>
  <c r="AB2191" i="4"/>
  <c r="AA2191" i="4"/>
  <c r="Z2191" i="4"/>
  <c r="Y2191" i="4"/>
  <c r="X2191" i="4"/>
  <c r="V2191" i="4"/>
  <c r="U2191" i="4"/>
  <c r="G2191" i="4"/>
  <c r="E2191" i="4"/>
  <c r="W2191" i="4" s="1"/>
  <c r="AJ2190" i="4"/>
  <c r="AI2190" i="4"/>
  <c r="AH2190" i="4"/>
  <c r="AG2190" i="4"/>
  <c r="AF2190" i="4"/>
  <c r="AE2190" i="4"/>
  <c r="AD2190" i="4"/>
  <c r="AC2190" i="4"/>
  <c r="AB2190" i="4"/>
  <c r="AA2190" i="4"/>
  <c r="Z2190" i="4"/>
  <c r="X2190" i="4"/>
  <c r="V2190" i="4"/>
  <c r="U2190" i="4"/>
  <c r="G2190" i="4"/>
  <c r="Y2190" i="4" s="1"/>
  <c r="E2190" i="4"/>
  <c r="W2190" i="4" s="1"/>
  <c r="AJ2189" i="4"/>
  <c r="AI2189" i="4"/>
  <c r="AH2189" i="4"/>
  <c r="AG2189" i="4"/>
  <c r="AF2189" i="4"/>
  <c r="AE2189" i="4"/>
  <c r="AD2189" i="4"/>
  <c r="AC2189" i="4"/>
  <c r="AB2189" i="4"/>
  <c r="AA2189" i="4"/>
  <c r="Z2189" i="4"/>
  <c r="X2189" i="4"/>
  <c r="V2189" i="4"/>
  <c r="U2189" i="4"/>
  <c r="G2189" i="4"/>
  <c r="Y2189" i="4" s="1"/>
  <c r="E2189" i="4"/>
  <c r="W2189" i="4" s="1"/>
  <c r="AJ2188" i="4"/>
  <c r="AI2188" i="4"/>
  <c r="AH2188" i="4"/>
  <c r="AG2188" i="4"/>
  <c r="AF2188" i="4"/>
  <c r="AE2188" i="4"/>
  <c r="AD2188" i="4"/>
  <c r="AC2188" i="4"/>
  <c r="AB2188" i="4"/>
  <c r="AA2188" i="4"/>
  <c r="Z2188" i="4"/>
  <c r="X2188" i="4"/>
  <c r="V2188" i="4"/>
  <c r="U2188" i="4"/>
  <c r="G2188" i="4"/>
  <c r="Y2188" i="4" s="1"/>
  <c r="E2188" i="4"/>
  <c r="W2188" i="4" s="1"/>
  <c r="AJ2187" i="4"/>
  <c r="AI2187" i="4"/>
  <c r="AH2187" i="4"/>
  <c r="AG2187" i="4"/>
  <c r="AF2187" i="4"/>
  <c r="AE2187" i="4"/>
  <c r="AD2187" i="4"/>
  <c r="AC2187" i="4"/>
  <c r="AB2187" i="4"/>
  <c r="AA2187" i="4"/>
  <c r="Z2187" i="4"/>
  <c r="Y2187" i="4"/>
  <c r="X2187" i="4"/>
  <c r="V2187" i="4"/>
  <c r="U2187" i="4"/>
  <c r="G2187" i="4"/>
  <c r="E2187" i="4"/>
  <c r="W2187" i="4" s="1"/>
  <c r="AJ2186" i="4"/>
  <c r="AI2186" i="4"/>
  <c r="AH2186" i="4"/>
  <c r="AG2186" i="4"/>
  <c r="AF2186" i="4"/>
  <c r="AE2186" i="4"/>
  <c r="AD2186" i="4"/>
  <c r="AC2186" i="4"/>
  <c r="AB2186" i="4"/>
  <c r="AA2186" i="4"/>
  <c r="Z2186" i="4"/>
  <c r="X2186" i="4"/>
  <c r="V2186" i="4"/>
  <c r="U2186" i="4"/>
  <c r="G2186" i="4"/>
  <c r="Y2186" i="4" s="1"/>
  <c r="E2186" i="4"/>
  <c r="W2186" i="4" s="1"/>
  <c r="AJ2185" i="4"/>
  <c r="AI2185" i="4"/>
  <c r="AH2185" i="4"/>
  <c r="AG2185" i="4"/>
  <c r="AF2185" i="4"/>
  <c r="AE2185" i="4"/>
  <c r="AD2185" i="4"/>
  <c r="AC2185" i="4"/>
  <c r="AB2185" i="4"/>
  <c r="AA2185" i="4"/>
  <c r="Z2185" i="4"/>
  <c r="X2185" i="4"/>
  <c r="V2185" i="4"/>
  <c r="U2185" i="4"/>
  <c r="G2185" i="4"/>
  <c r="Y2185" i="4" s="1"/>
  <c r="E2185" i="4"/>
  <c r="W2185" i="4" s="1"/>
  <c r="AJ2184" i="4"/>
  <c r="AI2184" i="4"/>
  <c r="AH2184" i="4"/>
  <c r="AG2184" i="4"/>
  <c r="AF2184" i="4"/>
  <c r="AE2184" i="4"/>
  <c r="AD2184" i="4"/>
  <c r="AC2184" i="4"/>
  <c r="AB2184" i="4"/>
  <c r="AA2184" i="4"/>
  <c r="Z2184" i="4"/>
  <c r="X2184" i="4"/>
  <c r="V2184" i="4"/>
  <c r="U2184" i="4"/>
  <c r="G2184" i="4"/>
  <c r="Y2184" i="4" s="1"/>
  <c r="E2184" i="4"/>
  <c r="W2184" i="4" s="1"/>
  <c r="AJ2183" i="4"/>
  <c r="AI2183" i="4"/>
  <c r="AH2183" i="4"/>
  <c r="AG2183" i="4"/>
  <c r="AF2183" i="4"/>
  <c r="AE2183" i="4"/>
  <c r="AD2183" i="4"/>
  <c r="AC2183" i="4"/>
  <c r="AB2183" i="4"/>
  <c r="AA2183" i="4"/>
  <c r="Z2183" i="4"/>
  <c r="X2183" i="4"/>
  <c r="V2183" i="4"/>
  <c r="U2183" i="4"/>
  <c r="G2183" i="4"/>
  <c r="Y2183" i="4" s="1"/>
  <c r="E2183" i="4"/>
  <c r="W2183" i="4" s="1"/>
  <c r="AJ2182" i="4"/>
  <c r="AI2182" i="4"/>
  <c r="AH2182" i="4"/>
  <c r="AG2182" i="4"/>
  <c r="AF2182" i="4"/>
  <c r="AE2182" i="4"/>
  <c r="AD2182" i="4"/>
  <c r="AC2182" i="4"/>
  <c r="AB2182" i="4"/>
  <c r="AA2182" i="4"/>
  <c r="Z2182" i="4"/>
  <c r="X2182" i="4"/>
  <c r="V2182" i="4"/>
  <c r="U2182" i="4"/>
  <c r="G2182" i="4"/>
  <c r="Y2182" i="4" s="1"/>
  <c r="E2182" i="4"/>
  <c r="W2182" i="4" s="1"/>
  <c r="AJ2181" i="4"/>
  <c r="AI2181" i="4"/>
  <c r="AH2181" i="4"/>
  <c r="AG2181" i="4"/>
  <c r="AF2181" i="4"/>
  <c r="AE2181" i="4"/>
  <c r="AD2181" i="4"/>
  <c r="AC2181" i="4"/>
  <c r="AB2181" i="4"/>
  <c r="AA2181" i="4"/>
  <c r="Z2181" i="4"/>
  <c r="Y2181" i="4"/>
  <c r="X2181" i="4"/>
  <c r="V2181" i="4"/>
  <c r="U2181" i="4"/>
  <c r="G2181" i="4"/>
  <c r="E2181" i="4"/>
  <c r="W2181" i="4" s="1"/>
  <c r="AJ2180" i="4"/>
  <c r="AI2180" i="4"/>
  <c r="AH2180" i="4"/>
  <c r="AG2180" i="4"/>
  <c r="AF2180" i="4"/>
  <c r="AE2180" i="4"/>
  <c r="AD2180" i="4"/>
  <c r="AC2180" i="4"/>
  <c r="AB2180" i="4"/>
  <c r="AA2180" i="4"/>
  <c r="Z2180" i="4"/>
  <c r="X2180" i="4"/>
  <c r="V2180" i="4"/>
  <c r="U2180" i="4"/>
  <c r="G2180" i="4"/>
  <c r="Y2180" i="4" s="1"/>
  <c r="E2180" i="4"/>
  <c r="W2180" i="4" s="1"/>
  <c r="AJ2179" i="4"/>
  <c r="AI2179" i="4"/>
  <c r="AH2179" i="4"/>
  <c r="AG2179" i="4"/>
  <c r="AF2179" i="4"/>
  <c r="AE2179" i="4"/>
  <c r="AD2179" i="4"/>
  <c r="AC2179" i="4"/>
  <c r="AB2179" i="4"/>
  <c r="AA2179" i="4"/>
  <c r="Z2179" i="4"/>
  <c r="Y2179" i="4"/>
  <c r="X2179" i="4"/>
  <c r="V2179" i="4"/>
  <c r="U2179" i="4"/>
  <c r="G2179" i="4"/>
  <c r="E2179" i="4"/>
  <c r="W2179" i="4" s="1"/>
  <c r="AJ2178" i="4"/>
  <c r="AI2178" i="4"/>
  <c r="AH2178" i="4"/>
  <c r="AG2178" i="4"/>
  <c r="AF2178" i="4"/>
  <c r="AE2178" i="4"/>
  <c r="AD2178" i="4"/>
  <c r="AC2178" i="4"/>
  <c r="AB2178" i="4"/>
  <c r="AA2178" i="4"/>
  <c r="Z2178" i="4"/>
  <c r="X2178" i="4"/>
  <c r="V2178" i="4"/>
  <c r="U2178" i="4"/>
  <c r="G2178" i="4"/>
  <c r="Y2178" i="4" s="1"/>
  <c r="E2178" i="4"/>
  <c r="W2178" i="4" s="1"/>
  <c r="AJ2177" i="4"/>
  <c r="AI2177" i="4"/>
  <c r="AH2177" i="4"/>
  <c r="AG2177" i="4"/>
  <c r="AF2177" i="4"/>
  <c r="AE2177" i="4"/>
  <c r="AD2177" i="4"/>
  <c r="AC2177" i="4"/>
  <c r="AB2177" i="4"/>
  <c r="AA2177" i="4"/>
  <c r="Z2177" i="4"/>
  <c r="Y2177" i="4"/>
  <c r="X2177" i="4"/>
  <c r="V2177" i="4"/>
  <c r="U2177" i="4"/>
  <c r="G2177" i="4"/>
  <c r="E2177" i="4"/>
  <c r="W2177" i="4" s="1"/>
  <c r="AJ2176" i="4"/>
  <c r="AI2176" i="4"/>
  <c r="AH2176" i="4"/>
  <c r="AG2176" i="4"/>
  <c r="AF2176" i="4"/>
  <c r="AE2176" i="4"/>
  <c r="AD2176" i="4"/>
  <c r="AC2176" i="4"/>
  <c r="AB2176" i="4"/>
  <c r="AA2176" i="4"/>
  <c r="Z2176" i="4"/>
  <c r="X2176" i="4"/>
  <c r="V2176" i="4"/>
  <c r="U2176" i="4"/>
  <c r="G2176" i="4"/>
  <c r="Y2176" i="4" s="1"/>
  <c r="E2176" i="4"/>
  <c r="W2176" i="4" s="1"/>
  <c r="AJ2175" i="4"/>
  <c r="AI2175" i="4"/>
  <c r="AH2175" i="4"/>
  <c r="AG2175" i="4"/>
  <c r="AF2175" i="4"/>
  <c r="AE2175" i="4"/>
  <c r="AD2175" i="4"/>
  <c r="AC2175" i="4"/>
  <c r="AB2175" i="4"/>
  <c r="AA2175" i="4"/>
  <c r="Z2175" i="4"/>
  <c r="X2175" i="4"/>
  <c r="V2175" i="4"/>
  <c r="U2175" i="4"/>
  <c r="G2175" i="4"/>
  <c r="Y2175" i="4" s="1"/>
  <c r="E2175" i="4"/>
  <c r="W2175" i="4" s="1"/>
  <c r="AJ2174" i="4"/>
  <c r="AI2174" i="4"/>
  <c r="AH2174" i="4"/>
  <c r="AG2174" i="4"/>
  <c r="AF2174" i="4"/>
  <c r="AE2174" i="4"/>
  <c r="AD2174" i="4"/>
  <c r="AC2174" i="4"/>
  <c r="AB2174" i="4"/>
  <c r="AA2174" i="4"/>
  <c r="Z2174" i="4"/>
  <c r="X2174" i="4"/>
  <c r="V2174" i="4"/>
  <c r="U2174" i="4"/>
  <c r="G2174" i="4"/>
  <c r="Y2174" i="4" s="1"/>
  <c r="E2174" i="4"/>
  <c r="W2174" i="4" s="1"/>
  <c r="AJ2173" i="4"/>
  <c r="AI2173" i="4"/>
  <c r="AH2173" i="4"/>
  <c r="AG2173" i="4"/>
  <c r="AF2173" i="4"/>
  <c r="AE2173" i="4"/>
  <c r="AD2173" i="4"/>
  <c r="AC2173" i="4"/>
  <c r="AB2173" i="4"/>
  <c r="AA2173" i="4"/>
  <c r="Z2173" i="4"/>
  <c r="X2173" i="4"/>
  <c r="V2173" i="4"/>
  <c r="U2173" i="4"/>
  <c r="G2173" i="4"/>
  <c r="Y2173" i="4" s="1"/>
  <c r="E2173" i="4"/>
  <c r="W2173" i="4" s="1"/>
  <c r="AJ2172" i="4"/>
  <c r="AI2172" i="4"/>
  <c r="AH2172" i="4"/>
  <c r="AG2172" i="4"/>
  <c r="AF2172" i="4"/>
  <c r="AE2172" i="4"/>
  <c r="AD2172" i="4"/>
  <c r="AC2172" i="4"/>
  <c r="AB2172" i="4"/>
  <c r="AA2172" i="4"/>
  <c r="Z2172" i="4"/>
  <c r="X2172" i="4"/>
  <c r="V2172" i="4"/>
  <c r="U2172" i="4"/>
  <c r="G2172" i="4"/>
  <c r="Y2172" i="4" s="1"/>
  <c r="E2172" i="4"/>
  <c r="W2172" i="4" s="1"/>
  <c r="AJ2171" i="4"/>
  <c r="AI2171" i="4"/>
  <c r="AH2171" i="4"/>
  <c r="AG2171" i="4"/>
  <c r="AF2171" i="4"/>
  <c r="AE2171" i="4"/>
  <c r="AD2171" i="4"/>
  <c r="AC2171" i="4"/>
  <c r="AB2171" i="4"/>
  <c r="AA2171" i="4"/>
  <c r="Z2171" i="4"/>
  <c r="X2171" i="4"/>
  <c r="V2171" i="4"/>
  <c r="U2171" i="4"/>
  <c r="G2171" i="4"/>
  <c r="Y2171" i="4" s="1"/>
  <c r="E2171" i="4"/>
  <c r="W2171" i="4" s="1"/>
  <c r="AJ2170" i="4"/>
  <c r="AI2170" i="4"/>
  <c r="AH2170" i="4"/>
  <c r="AG2170" i="4"/>
  <c r="AF2170" i="4"/>
  <c r="AE2170" i="4"/>
  <c r="AD2170" i="4"/>
  <c r="AC2170" i="4"/>
  <c r="AB2170" i="4"/>
  <c r="AA2170" i="4"/>
  <c r="Z2170" i="4"/>
  <c r="X2170" i="4"/>
  <c r="V2170" i="4"/>
  <c r="U2170" i="4"/>
  <c r="G2170" i="4"/>
  <c r="Y2170" i="4" s="1"/>
  <c r="E2170" i="4"/>
  <c r="W2170" i="4" s="1"/>
  <c r="AJ2169" i="4"/>
  <c r="AI2169" i="4"/>
  <c r="AH2169" i="4"/>
  <c r="AG2169" i="4"/>
  <c r="AF2169" i="4"/>
  <c r="AE2169" i="4"/>
  <c r="AD2169" i="4"/>
  <c r="AC2169" i="4"/>
  <c r="AB2169" i="4"/>
  <c r="AA2169" i="4"/>
  <c r="Z2169" i="4"/>
  <c r="X2169" i="4"/>
  <c r="V2169" i="4"/>
  <c r="U2169" i="4"/>
  <c r="G2169" i="4"/>
  <c r="Y2169" i="4" s="1"/>
  <c r="E2169" i="4"/>
  <c r="W2169" i="4" s="1"/>
  <c r="AJ2168" i="4"/>
  <c r="AI2168" i="4"/>
  <c r="AH2168" i="4"/>
  <c r="AG2168" i="4"/>
  <c r="AF2168" i="4"/>
  <c r="AE2168" i="4"/>
  <c r="AD2168" i="4"/>
  <c r="AC2168" i="4"/>
  <c r="AB2168" i="4"/>
  <c r="AA2168" i="4"/>
  <c r="Z2168" i="4"/>
  <c r="X2168" i="4"/>
  <c r="V2168" i="4"/>
  <c r="U2168" i="4"/>
  <c r="G2168" i="4"/>
  <c r="Y2168" i="4" s="1"/>
  <c r="E2168" i="4"/>
  <c r="W2168" i="4" s="1"/>
  <c r="AJ2167" i="4"/>
  <c r="AI2167" i="4"/>
  <c r="AH2167" i="4"/>
  <c r="AG2167" i="4"/>
  <c r="AF2167" i="4"/>
  <c r="AE2167" i="4"/>
  <c r="AD2167" i="4"/>
  <c r="AC2167" i="4"/>
  <c r="AB2167" i="4"/>
  <c r="AA2167" i="4"/>
  <c r="Z2167" i="4"/>
  <c r="X2167" i="4"/>
  <c r="V2167" i="4"/>
  <c r="U2167" i="4"/>
  <c r="G2167" i="4"/>
  <c r="Y2167" i="4" s="1"/>
  <c r="E2167" i="4"/>
  <c r="W2167" i="4" s="1"/>
  <c r="AJ2166" i="4"/>
  <c r="AI2166" i="4"/>
  <c r="AH2166" i="4"/>
  <c r="AG2166" i="4"/>
  <c r="AF2166" i="4"/>
  <c r="AE2166" i="4"/>
  <c r="AD2166" i="4"/>
  <c r="AC2166" i="4"/>
  <c r="AB2166" i="4"/>
  <c r="AA2166" i="4"/>
  <c r="Z2166" i="4"/>
  <c r="X2166" i="4"/>
  <c r="V2166" i="4"/>
  <c r="U2166" i="4"/>
  <c r="G2166" i="4"/>
  <c r="Y2166" i="4" s="1"/>
  <c r="E2166" i="4"/>
  <c r="W2166" i="4" s="1"/>
  <c r="AJ2165" i="4"/>
  <c r="AI2165" i="4"/>
  <c r="AH2165" i="4"/>
  <c r="AG2165" i="4"/>
  <c r="AF2165" i="4"/>
  <c r="AE2165" i="4"/>
  <c r="AD2165" i="4"/>
  <c r="AC2165" i="4"/>
  <c r="AB2165" i="4"/>
  <c r="AA2165" i="4"/>
  <c r="Z2165" i="4"/>
  <c r="X2165" i="4"/>
  <c r="V2165" i="4"/>
  <c r="U2165" i="4"/>
  <c r="G2165" i="4"/>
  <c r="Y2165" i="4" s="1"/>
  <c r="E2165" i="4"/>
  <c r="W2165" i="4" s="1"/>
  <c r="AJ2164" i="4"/>
  <c r="AI2164" i="4"/>
  <c r="AH2164" i="4"/>
  <c r="AG2164" i="4"/>
  <c r="AF2164" i="4"/>
  <c r="AE2164" i="4"/>
  <c r="AD2164" i="4"/>
  <c r="AC2164" i="4"/>
  <c r="AB2164" i="4"/>
  <c r="AA2164" i="4"/>
  <c r="Z2164" i="4"/>
  <c r="X2164" i="4"/>
  <c r="V2164" i="4"/>
  <c r="U2164" i="4"/>
  <c r="G2164" i="4"/>
  <c r="Y2164" i="4" s="1"/>
  <c r="E2164" i="4"/>
  <c r="W2164" i="4" s="1"/>
  <c r="AJ2163" i="4"/>
  <c r="AI2163" i="4"/>
  <c r="AH2163" i="4"/>
  <c r="AG2163" i="4"/>
  <c r="AF2163" i="4"/>
  <c r="AE2163" i="4"/>
  <c r="AD2163" i="4"/>
  <c r="AC2163" i="4"/>
  <c r="AB2163" i="4"/>
  <c r="AA2163" i="4"/>
  <c r="Z2163" i="4"/>
  <c r="X2163" i="4"/>
  <c r="V2163" i="4"/>
  <c r="U2163" i="4"/>
  <c r="G2163" i="4"/>
  <c r="Y2163" i="4" s="1"/>
  <c r="E2163" i="4"/>
  <c r="W2163" i="4" s="1"/>
  <c r="AJ2162" i="4"/>
  <c r="AI2162" i="4"/>
  <c r="AH2162" i="4"/>
  <c r="AG2162" i="4"/>
  <c r="AF2162" i="4"/>
  <c r="AE2162" i="4"/>
  <c r="AD2162" i="4"/>
  <c r="AC2162" i="4"/>
  <c r="AB2162" i="4"/>
  <c r="AA2162" i="4"/>
  <c r="Z2162" i="4"/>
  <c r="X2162" i="4"/>
  <c r="V2162" i="4"/>
  <c r="U2162" i="4"/>
  <c r="G2162" i="4"/>
  <c r="Y2162" i="4" s="1"/>
  <c r="E2162" i="4"/>
  <c r="W2162" i="4" s="1"/>
  <c r="AJ2161" i="4"/>
  <c r="AI2161" i="4"/>
  <c r="AH2161" i="4"/>
  <c r="AG2161" i="4"/>
  <c r="AF2161" i="4"/>
  <c r="AE2161" i="4"/>
  <c r="AD2161" i="4"/>
  <c r="AC2161" i="4"/>
  <c r="AB2161" i="4"/>
  <c r="AA2161" i="4"/>
  <c r="Z2161" i="4"/>
  <c r="X2161" i="4"/>
  <c r="V2161" i="4"/>
  <c r="U2161" i="4"/>
  <c r="G2161" i="4"/>
  <c r="Y2161" i="4" s="1"/>
  <c r="E2161" i="4"/>
  <c r="W2161" i="4" s="1"/>
  <c r="AJ2160" i="4"/>
  <c r="AI2160" i="4"/>
  <c r="AH2160" i="4"/>
  <c r="AG2160" i="4"/>
  <c r="AF2160" i="4"/>
  <c r="AE2160" i="4"/>
  <c r="AD2160" i="4"/>
  <c r="AC2160" i="4"/>
  <c r="AB2160" i="4"/>
  <c r="AA2160" i="4"/>
  <c r="Z2160" i="4"/>
  <c r="X2160" i="4"/>
  <c r="V2160" i="4"/>
  <c r="U2160" i="4"/>
  <c r="G2160" i="4"/>
  <c r="Y2160" i="4" s="1"/>
  <c r="E2160" i="4"/>
  <c r="W2160" i="4" s="1"/>
  <c r="AJ2159" i="4"/>
  <c r="AI2159" i="4"/>
  <c r="AH2159" i="4"/>
  <c r="AG2159" i="4"/>
  <c r="AF2159" i="4"/>
  <c r="AE2159" i="4"/>
  <c r="AD2159" i="4"/>
  <c r="AC2159" i="4"/>
  <c r="AB2159" i="4"/>
  <c r="AA2159" i="4"/>
  <c r="Z2159" i="4"/>
  <c r="X2159" i="4"/>
  <c r="V2159" i="4"/>
  <c r="U2159" i="4"/>
  <c r="G2159" i="4"/>
  <c r="Y2159" i="4" s="1"/>
  <c r="E2159" i="4"/>
  <c r="W2159" i="4" s="1"/>
  <c r="AJ2158" i="4"/>
  <c r="AI2158" i="4"/>
  <c r="AH2158" i="4"/>
  <c r="AG2158" i="4"/>
  <c r="AF2158" i="4"/>
  <c r="AE2158" i="4"/>
  <c r="AD2158" i="4"/>
  <c r="AC2158" i="4"/>
  <c r="AB2158" i="4"/>
  <c r="AA2158" i="4"/>
  <c r="Z2158" i="4"/>
  <c r="X2158" i="4"/>
  <c r="V2158" i="4"/>
  <c r="U2158" i="4"/>
  <c r="G2158" i="4"/>
  <c r="Y2158" i="4" s="1"/>
  <c r="E2158" i="4"/>
  <c r="W2158" i="4" s="1"/>
  <c r="AJ2157" i="4"/>
  <c r="AI2157" i="4"/>
  <c r="AH2157" i="4"/>
  <c r="AG2157" i="4"/>
  <c r="AF2157" i="4"/>
  <c r="AE2157" i="4"/>
  <c r="AD2157" i="4"/>
  <c r="AC2157" i="4"/>
  <c r="AB2157" i="4"/>
  <c r="AA2157" i="4"/>
  <c r="Z2157" i="4"/>
  <c r="X2157" i="4"/>
  <c r="V2157" i="4"/>
  <c r="U2157" i="4"/>
  <c r="G2157" i="4"/>
  <c r="Y2157" i="4" s="1"/>
  <c r="E2157" i="4"/>
  <c r="W2157" i="4" s="1"/>
  <c r="AJ2156" i="4"/>
  <c r="AI2156" i="4"/>
  <c r="AH2156" i="4"/>
  <c r="AG2156" i="4"/>
  <c r="AF2156" i="4"/>
  <c r="AE2156" i="4"/>
  <c r="AD2156" i="4"/>
  <c r="AC2156" i="4"/>
  <c r="AB2156" i="4"/>
  <c r="AA2156" i="4"/>
  <c r="Z2156" i="4"/>
  <c r="X2156" i="4"/>
  <c r="V2156" i="4"/>
  <c r="U2156" i="4"/>
  <c r="G2156" i="4"/>
  <c r="Y2156" i="4" s="1"/>
  <c r="E2156" i="4"/>
  <c r="W2156" i="4" s="1"/>
  <c r="AJ2155" i="4"/>
  <c r="AI2155" i="4"/>
  <c r="AH2155" i="4"/>
  <c r="AG2155" i="4"/>
  <c r="AF2155" i="4"/>
  <c r="AE2155" i="4"/>
  <c r="AD2155" i="4"/>
  <c r="AC2155" i="4"/>
  <c r="AB2155" i="4"/>
  <c r="AA2155" i="4"/>
  <c r="Z2155" i="4"/>
  <c r="X2155" i="4"/>
  <c r="V2155" i="4"/>
  <c r="U2155" i="4"/>
  <c r="G2155" i="4"/>
  <c r="Y2155" i="4" s="1"/>
  <c r="E2155" i="4"/>
  <c r="W2155" i="4" s="1"/>
  <c r="AJ2154" i="4"/>
  <c r="AI2154" i="4"/>
  <c r="AH2154" i="4"/>
  <c r="AG2154" i="4"/>
  <c r="AF2154" i="4"/>
  <c r="AE2154" i="4"/>
  <c r="AD2154" i="4"/>
  <c r="AC2154" i="4"/>
  <c r="AB2154" i="4"/>
  <c r="AA2154" i="4"/>
  <c r="Z2154" i="4"/>
  <c r="X2154" i="4"/>
  <c r="V2154" i="4"/>
  <c r="U2154" i="4"/>
  <c r="G2154" i="4"/>
  <c r="Y2154" i="4" s="1"/>
  <c r="E2154" i="4"/>
  <c r="W2154" i="4" s="1"/>
  <c r="AJ2153" i="4"/>
  <c r="AI2153" i="4"/>
  <c r="AH2153" i="4"/>
  <c r="AG2153" i="4"/>
  <c r="AF2153" i="4"/>
  <c r="AE2153" i="4"/>
  <c r="AD2153" i="4"/>
  <c r="AC2153" i="4"/>
  <c r="AB2153" i="4"/>
  <c r="AA2153" i="4"/>
  <c r="Z2153" i="4"/>
  <c r="X2153" i="4"/>
  <c r="V2153" i="4"/>
  <c r="U2153" i="4"/>
  <c r="G2153" i="4"/>
  <c r="Y2153" i="4" s="1"/>
  <c r="E2153" i="4"/>
  <c r="W2153" i="4" s="1"/>
  <c r="AJ2152" i="4"/>
  <c r="AI2152" i="4"/>
  <c r="AH2152" i="4"/>
  <c r="AG2152" i="4"/>
  <c r="AF2152" i="4"/>
  <c r="AE2152" i="4"/>
  <c r="AD2152" i="4"/>
  <c r="AC2152" i="4"/>
  <c r="AB2152" i="4"/>
  <c r="AA2152" i="4"/>
  <c r="Z2152" i="4"/>
  <c r="X2152" i="4"/>
  <c r="V2152" i="4"/>
  <c r="U2152" i="4"/>
  <c r="G2152" i="4"/>
  <c r="Y2152" i="4" s="1"/>
  <c r="E2152" i="4"/>
  <c r="W2152" i="4" s="1"/>
  <c r="AJ2151" i="4"/>
  <c r="AI2151" i="4"/>
  <c r="AH2151" i="4"/>
  <c r="AG2151" i="4"/>
  <c r="AF2151" i="4"/>
  <c r="AE2151" i="4"/>
  <c r="AD2151" i="4"/>
  <c r="AC2151" i="4"/>
  <c r="AB2151" i="4"/>
  <c r="AA2151" i="4"/>
  <c r="Z2151" i="4"/>
  <c r="X2151" i="4"/>
  <c r="V2151" i="4"/>
  <c r="U2151" i="4"/>
  <c r="G2151" i="4"/>
  <c r="Y2151" i="4" s="1"/>
  <c r="E2151" i="4"/>
  <c r="W2151" i="4" s="1"/>
  <c r="AJ2150" i="4"/>
  <c r="AI2150" i="4"/>
  <c r="AH2150" i="4"/>
  <c r="AG2150" i="4"/>
  <c r="AF2150" i="4"/>
  <c r="AE2150" i="4"/>
  <c r="AD2150" i="4"/>
  <c r="AC2150" i="4"/>
  <c r="AB2150" i="4"/>
  <c r="AA2150" i="4"/>
  <c r="Z2150" i="4"/>
  <c r="X2150" i="4"/>
  <c r="V2150" i="4"/>
  <c r="U2150" i="4"/>
  <c r="G2150" i="4"/>
  <c r="Y2150" i="4" s="1"/>
  <c r="E2150" i="4"/>
  <c r="W2150" i="4" s="1"/>
  <c r="AJ2149" i="4"/>
  <c r="AI2149" i="4"/>
  <c r="AH2149" i="4"/>
  <c r="AG2149" i="4"/>
  <c r="AF2149" i="4"/>
  <c r="AE2149" i="4"/>
  <c r="AD2149" i="4"/>
  <c r="AC2149" i="4"/>
  <c r="AB2149" i="4"/>
  <c r="AA2149" i="4"/>
  <c r="Z2149" i="4"/>
  <c r="X2149" i="4"/>
  <c r="V2149" i="4"/>
  <c r="U2149" i="4"/>
  <c r="G2149" i="4"/>
  <c r="Y2149" i="4" s="1"/>
  <c r="E2149" i="4"/>
  <c r="W2149" i="4" s="1"/>
  <c r="AJ2148" i="4"/>
  <c r="AI2148" i="4"/>
  <c r="AH2148" i="4"/>
  <c r="AG2148" i="4"/>
  <c r="AF2148" i="4"/>
  <c r="AE2148" i="4"/>
  <c r="AD2148" i="4"/>
  <c r="AC2148" i="4"/>
  <c r="AB2148" i="4"/>
  <c r="AA2148" i="4"/>
  <c r="Z2148" i="4"/>
  <c r="X2148" i="4"/>
  <c r="V2148" i="4"/>
  <c r="U2148" i="4"/>
  <c r="G2148" i="4"/>
  <c r="Y2148" i="4" s="1"/>
  <c r="E2148" i="4"/>
  <c r="W2148" i="4" s="1"/>
  <c r="AJ2147" i="4"/>
  <c r="AI2147" i="4"/>
  <c r="AH2147" i="4"/>
  <c r="AG2147" i="4"/>
  <c r="AF2147" i="4"/>
  <c r="AE2147" i="4"/>
  <c r="AD2147" i="4"/>
  <c r="AC2147" i="4"/>
  <c r="AB2147" i="4"/>
  <c r="AA2147" i="4"/>
  <c r="Z2147" i="4"/>
  <c r="X2147" i="4"/>
  <c r="V2147" i="4"/>
  <c r="U2147" i="4"/>
  <c r="G2147" i="4"/>
  <c r="Y2147" i="4" s="1"/>
  <c r="E2147" i="4"/>
  <c r="W2147" i="4" s="1"/>
  <c r="AJ2146" i="4"/>
  <c r="AI2146" i="4"/>
  <c r="AH2146" i="4"/>
  <c r="AG2146" i="4"/>
  <c r="AF2146" i="4"/>
  <c r="AE2146" i="4"/>
  <c r="AD2146" i="4"/>
  <c r="AC2146" i="4"/>
  <c r="AB2146" i="4"/>
  <c r="AA2146" i="4"/>
  <c r="Z2146" i="4"/>
  <c r="X2146" i="4"/>
  <c r="V2146" i="4"/>
  <c r="U2146" i="4"/>
  <c r="G2146" i="4"/>
  <c r="Y2146" i="4" s="1"/>
  <c r="E2146" i="4"/>
  <c r="W2146" i="4" s="1"/>
  <c r="AJ2145" i="4"/>
  <c r="AI2145" i="4"/>
  <c r="AH2145" i="4"/>
  <c r="AG2145" i="4"/>
  <c r="AF2145" i="4"/>
  <c r="AE2145" i="4"/>
  <c r="AD2145" i="4"/>
  <c r="AC2145" i="4"/>
  <c r="AB2145" i="4"/>
  <c r="AA2145" i="4"/>
  <c r="Z2145" i="4"/>
  <c r="X2145" i="4"/>
  <c r="V2145" i="4"/>
  <c r="U2145" i="4"/>
  <c r="G2145" i="4"/>
  <c r="Y2145" i="4" s="1"/>
  <c r="E2145" i="4"/>
  <c r="W2145" i="4" s="1"/>
  <c r="AJ2144" i="4"/>
  <c r="AI2144" i="4"/>
  <c r="AH2144" i="4"/>
  <c r="AG2144" i="4"/>
  <c r="AF2144" i="4"/>
  <c r="AE2144" i="4"/>
  <c r="AD2144" i="4"/>
  <c r="AC2144" i="4"/>
  <c r="AB2144" i="4"/>
  <c r="AA2144" i="4"/>
  <c r="Z2144" i="4"/>
  <c r="X2144" i="4"/>
  <c r="V2144" i="4"/>
  <c r="U2144" i="4"/>
  <c r="G2144" i="4"/>
  <c r="Y2144" i="4" s="1"/>
  <c r="E2144" i="4"/>
  <c r="W2144" i="4" s="1"/>
  <c r="AJ2143" i="4"/>
  <c r="AI2143" i="4"/>
  <c r="AH2143" i="4"/>
  <c r="AG2143" i="4"/>
  <c r="AF2143" i="4"/>
  <c r="AE2143" i="4"/>
  <c r="AD2143" i="4"/>
  <c r="AC2143" i="4"/>
  <c r="AB2143" i="4"/>
  <c r="AA2143" i="4"/>
  <c r="Z2143" i="4"/>
  <c r="X2143" i="4"/>
  <c r="V2143" i="4"/>
  <c r="U2143" i="4"/>
  <c r="G2143" i="4"/>
  <c r="Y2143" i="4" s="1"/>
  <c r="E2143" i="4"/>
  <c r="W2143" i="4" s="1"/>
  <c r="AJ2142" i="4"/>
  <c r="AI2142" i="4"/>
  <c r="AH2142" i="4"/>
  <c r="AG2142" i="4"/>
  <c r="AF2142" i="4"/>
  <c r="AE2142" i="4"/>
  <c r="AD2142" i="4"/>
  <c r="AC2142" i="4"/>
  <c r="AB2142" i="4"/>
  <c r="AA2142" i="4"/>
  <c r="Z2142" i="4"/>
  <c r="X2142" i="4"/>
  <c r="V2142" i="4"/>
  <c r="U2142" i="4"/>
  <c r="G2142" i="4"/>
  <c r="Y2142" i="4" s="1"/>
  <c r="E2142" i="4"/>
  <c r="W2142" i="4" s="1"/>
  <c r="AJ2141" i="4"/>
  <c r="AI2141" i="4"/>
  <c r="AH2141" i="4"/>
  <c r="AG2141" i="4"/>
  <c r="AF2141" i="4"/>
  <c r="AE2141" i="4"/>
  <c r="AD2141" i="4"/>
  <c r="AC2141" i="4"/>
  <c r="AB2141" i="4"/>
  <c r="AA2141" i="4"/>
  <c r="Z2141" i="4"/>
  <c r="X2141" i="4"/>
  <c r="V2141" i="4"/>
  <c r="U2141" i="4"/>
  <c r="G2141" i="4"/>
  <c r="Y2141" i="4" s="1"/>
  <c r="E2141" i="4"/>
  <c r="W2141" i="4" s="1"/>
  <c r="AJ2140" i="4"/>
  <c r="AI2140" i="4"/>
  <c r="AH2140" i="4"/>
  <c r="AG2140" i="4"/>
  <c r="AF2140" i="4"/>
  <c r="AE2140" i="4"/>
  <c r="AD2140" i="4"/>
  <c r="AC2140" i="4"/>
  <c r="AB2140" i="4"/>
  <c r="AA2140" i="4"/>
  <c r="Z2140" i="4"/>
  <c r="X2140" i="4"/>
  <c r="V2140" i="4"/>
  <c r="U2140" i="4"/>
  <c r="G2140" i="4"/>
  <c r="Y2140" i="4" s="1"/>
  <c r="E2140" i="4"/>
  <c r="W2140" i="4" s="1"/>
  <c r="AJ2139" i="4"/>
  <c r="AI2139" i="4"/>
  <c r="AH2139" i="4"/>
  <c r="AG2139" i="4"/>
  <c r="AF2139" i="4"/>
  <c r="AE2139" i="4"/>
  <c r="AD2139" i="4"/>
  <c r="AC2139" i="4"/>
  <c r="AB2139" i="4"/>
  <c r="AA2139" i="4"/>
  <c r="Z2139" i="4"/>
  <c r="X2139" i="4"/>
  <c r="V2139" i="4"/>
  <c r="U2139" i="4"/>
  <c r="G2139" i="4"/>
  <c r="Y2139" i="4" s="1"/>
  <c r="E2139" i="4"/>
  <c r="W2139" i="4" s="1"/>
  <c r="AJ2138" i="4"/>
  <c r="AI2138" i="4"/>
  <c r="AH2138" i="4"/>
  <c r="AG2138" i="4"/>
  <c r="AF2138" i="4"/>
  <c r="AE2138" i="4"/>
  <c r="AD2138" i="4"/>
  <c r="AC2138" i="4"/>
  <c r="AB2138" i="4"/>
  <c r="AA2138" i="4"/>
  <c r="Z2138" i="4"/>
  <c r="X2138" i="4"/>
  <c r="V2138" i="4"/>
  <c r="U2138" i="4"/>
  <c r="G2138" i="4"/>
  <c r="Y2138" i="4" s="1"/>
  <c r="E2138" i="4"/>
  <c r="W2138" i="4" s="1"/>
  <c r="AJ2137" i="4"/>
  <c r="AI2137" i="4"/>
  <c r="AH2137" i="4"/>
  <c r="AG2137" i="4"/>
  <c r="AF2137" i="4"/>
  <c r="AE2137" i="4"/>
  <c r="AD2137" i="4"/>
  <c r="AC2137" i="4"/>
  <c r="AB2137" i="4"/>
  <c r="AA2137" i="4"/>
  <c r="Z2137" i="4"/>
  <c r="X2137" i="4"/>
  <c r="V2137" i="4"/>
  <c r="U2137" i="4"/>
  <c r="G2137" i="4"/>
  <c r="Y2137" i="4" s="1"/>
  <c r="E2137" i="4"/>
  <c r="W2137" i="4" s="1"/>
  <c r="AJ2136" i="4"/>
  <c r="AI2136" i="4"/>
  <c r="AH2136" i="4"/>
  <c r="AG2136" i="4"/>
  <c r="AF2136" i="4"/>
  <c r="AE2136" i="4"/>
  <c r="AD2136" i="4"/>
  <c r="AC2136" i="4"/>
  <c r="AB2136" i="4"/>
  <c r="AA2136" i="4"/>
  <c r="Z2136" i="4"/>
  <c r="X2136" i="4"/>
  <c r="V2136" i="4"/>
  <c r="U2136" i="4"/>
  <c r="G2136" i="4"/>
  <c r="Y2136" i="4" s="1"/>
  <c r="E2136" i="4"/>
  <c r="W2136" i="4" s="1"/>
  <c r="AJ2135" i="4"/>
  <c r="AI2135" i="4"/>
  <c r="AH2135" i="4"/>
  <c r="AG2135" i="4"/>
  <c r="AF2135" i="4"/>
  <c r="AE2135" i="4"/>
  <c r="AD2135" i="4"/>
  <c r="AC2135" i="4"/>
  <c r="AB2135" i="4"/>
  <c r="AA2135" i="4"/>
  <c r="Z2135" i="4"/>
  <c r="X2135" i="4"/>
  <c r="V2135" i="4"/>
  <c r="U2135" i="4"/>
  <c r="G2135" i="4"/>
  <c r="Y2135" i="4" s="1"/>
  <c r="E2135" i="4"/>
  <c r="W2135" i="4" s="1"/>
  <c r="AJ2134" i="4"/>
  <c r="AI2134" i="4"/>
  <c r="AH2134" i="4"/>
  <c r="AG2134" i="4"/>
  <c r="AF2134" i="4"/>
  <c r="AE2134" i="4"/>
  <c r="AD2134" i="4"/>
  <c r="AC2134" i="4"/>
  <c r="AB2134" i="4"/>
  <c r="AA2134" i="4"/>
  <c r="Z2134" i="4"/>
  <c r="X2134" i="4"/>
  <c r="V2134" i="4"/>
  <c r="U2134" i="4"/>
  <c r="G2134" i="4"/>
  <c r="Y2134" i="4" s="1"/>
  <c r="E2134" i="4"/>
  <c r="W2134" i="4" s="1"/>
  <c r="AJ2133" i="4"/>
  <c r="AI2133" i="4"/>
  <c r="AH2133" i="4"/>
  <c r="AG2133" i="4"/>
  <c r="AF2133" i="4"/>
  <c r="AE2133" i="4"/>
  <c r="AD2133" i="4"/>
  <c r="AC2133" i="4"/>
  <c r="AB2133" i="4"/>
  <c r="AA2133" i="4"/>
  <c r="Z2133" i="4"/>
  <c r="X2133" i="4"/>
  <c r="V2133" i="4"/>
  <c r="U2133" i="4"/>
  <c r="G2133" i="4"/>
  <c r="Y2133" i="4" s="1"/>
  <c r="E2133" i="4"/>
  <c r="W2133" i="4" s="1"/>
  <c r="AJ2132" i="4"/>
  <c r="AI2132" i="4"/>
  <c r="AH2132" i="4"/>
  <c r="AG2132" i="4"/>
  <c r="AF2132" i="4"/>
  <c r="AE2132" i="4"/>
  <c r="AD2132" i="4"/>
  <c r="AC2132" i="4"/>
  <c r="AB2132" i="4"/>
  <c r="AA2132" i="4"/>
  <c r="Z2132" i="4"/>
  <c r="X2132" i="4"/>
  <c r="V2132" i="4"/>
  <c r="U2132" i="4"/>
  <c r="G2132" i="4"/>
  <c r="Y2132" i="4" s="1"/>
  <c r="E2132" i="4"/>
  <c r="W2132" i="4" s="1"/>
  <c r="AJ2131" i="4"/>
  <c r="AI2131" i="4"/>
  <c r="AH2131" i="4"/>
  <c r="AG2131" i="4"/>
  <c r="AF2131" i="4"/>
  <c r="AE2131" i="4"/>
  <c r="AD2131" i="4"/>
  <c r="AC2131" i="4"/>
  <c r="AB2131" i="4"/>
  <c r="AA2131" i="4"/>
  <c r="Z2131" i="4"/>
  <c r="X2131" i="4"/>
  <c r="V2131" i="4"/>
  <c r="U2131" i="4"/>
  <c r="G2131" i="4"/>
  <c r="Y2131" i="4" s="1"/>
  <c r="E2131" i="4"/>
  <c r="W2131" i="4" s="1"/>
  <c r="AJ2130" i="4"/>
  <c r="AI2130" i="4"/>
  <c r="AH2130" i="4"/>
  <c r="AG2130" i="4"/>
  <c r="AF2130" i="4"/>
  <c r="AE2130" i="4"/>
  <c r="AD2130" i="4"/>
  <c r="AC2130" i="4"/>
  <c r="AB2130" i="4"/>
  <c r="AA2130" i="4"/>
  <c r="Z2130" i="4"/>
  <c r="X2130" i="4"/>
  <c r="V2130" i="4"/>
  <c r="U2130" i="4"/>
  <c r="G2130" i="4"/>
  <c r="Y2130" i="4" s="1"/>
  <c r="E2130" i="4"/>
  <c r="W2130" i="4" s="1"/>
  <c r="AJ2129" i="4"/>
  <c r="AI2129" i="4"/>
  <c r="AH2129" i="4"/>
  <c r="AG2129" i="4"/>
  <c r="AF2129" i="4"/>
  <c r="AE2129" i="4"/>
  <c r="AD2129" i="4"/>
  <c r="AC2129" i="4"/>
  <c r="AB2129" i="4"/>
  <c r="AA2129" i="4"/>
  <c r="Z2129" i="4"/>
  <c r="X2129" i="4"/>
  <c r="V2129" i="4"/>
  <c r="U2129" i="4"/>
  <c r="G2129" i="4"/>
  <c r="Y2129" i="4" s="1"/>
  <c r="E2129" i="4"/>
  <c r="W2129" i="4" s="1"/>
  <c r="AJ2128" i="4"/>
  <c r="AI2128" i="4"/>
  <c r="AH2128" i="4"/>
  <c r="AG2128" i="4"/>
  <c r="AF2128" i="4"/>
  <c r="AE2128" i="4"/>
  <c r="AD2128" i="4"/>
  <c r="AC2128" i="4"/>
  <c r="AB2128" i="4"/>
  <c r="AA2128" i="4"/>
  <c r="Z2128" i="4"/>
  <c r="X2128" i="4"/>
  <c r="V2128" i="4"/>
  <c r="U2128" i="4"/>
  <c r="G2128" i="4"/>
  <c r="Y2128" i="4" s="1"/>
  <c r="E2128" i="4"/>
  <c r="W2128" i="4" s="1"/>
  <c r="AJ2127" i="4"/>
  <c r="AI2127" i="4"/>
  <c r="AH2127" i="4"/>
  <c r="AG2127" i="4"/>
  <c r="AF2127" i="4"/>
  <c r="AE2127" i="4"/>
  <c r="AD2127" i="4"/>
  <c r="AC2127" i="4"/>
  <c r="AB2127" i="4"/>
  <c r="AA2127" i="4"/>
  <c r="Z2127" i="4"/>
  <c r="X2127" i="4"/>
  <c r="V2127" i="4"/>
  <c r="U2127" i="4"/>
  <c r="G2127" i="4"/>
  <c r="Y2127" i="4" s="1"/>
  <c r="E2127" i="4"/>
  <c r="W2127" i="4" s="1"/>
  <c r="AJ2126" i="4"/>
  <c r="AI2126" i="4"/>
  <c r="AH2126" i="4"/>
  <c r="AG2126" i="4"/>
  <c r="AF2126" i="4"/>
  <c r="AE2126" i="4"/>
  <c r="AD2126" i="4"/>
  <c r="AC2126" i="4"/>
  <c r="AB2126" i="4"/>
  <c r="AA2126" i="4"/>
  <c r="Z2126" i="4"/>
  <c r="X2126" i="4"/>
  <c r="V2126" i="4"/>
  <c r="U2126" i="4"/>
  <c r="G2126" i="4"/>
  <c r="Y2126" i="4" s="1"/>
  <c r="E2126" i="4"/>
  <c r="W2126" i="4" s="1"/>
  <c r="AJ2125" i="4"/>
  <c r="AI2125" i="4"/>
  <c r="AH2125" i="4"/>
  <c r="AG2125" i="4"/>
  <c r="AF2125" i="4"/>
  <c r="AE2125" i="4"/>
  <c r="AD2125" i="4"/>
  <c r="AC2125" i="4"/>
  <c r="AB2125" i="4"/>
  <c r="AA2125" i="4"/>
  <c r="Z2125" i="4"/>
  <c r="X2125" i="4"/>
  <c r="V2125" i="4"/>
  <c r="U2125" i="4"/>
  <c r="G2125" i="4"/>
  <c r="Y2125" i="4" s="1"/>
  <c r="E2125" i="4"/>
  <c r="W2125" i="4" s="1"/>
  <c r="AJ2124" i="4"/>
  <c r="AI2124" i="4"/>
  <c r="AH2124" i="4"/>
  <c r="AG2124" i="4"/>
  <c r="AF2124" i="4"/>
  <c r="AE2124" i="4"/>
  <c r="AD2124" i="4"/>
  <c r="AC2124" i="4"/>
  <c r="AB2124" i="4"/>
  <c r="AA2124" i="4"/>
  <c r="Z2124" i="4"/>
  <c r="X2124" i="4"/>
  <c r="V2124" i="4"/>
  <c r="U2124" i="4"/>
  <c r="G2124" i="4"/>
  <c r="Y2124" i="4" s="1"/>
  <c r="E2124" i="4"/>
  <c r="W2124" i="4" s="1"/>
  <c r="AJ2123" i="4"/>
  <c r="AI2123" i="4"/>
  <c r="AH2123" i="4"/>
  <c r="AG2123" i="4"/>
  <c r="AF2123" i="4"/>
  <c r="AE2123" i="4"/>
  <c r="AD2123" i="4"/>
  <c r="AC2123" i="4"/>
  <c r="AB2123" i="4"/>
  <c r="AA2123" i="4"/>
  <c r="Z2123" i="4"/>
  <c r="X2123" i="4"/>
  <c r="V2123" i="4"/>
  <c r="U2123" i="4"/>
  <c r="G2123" i="4"/>
  <c r="Y2123" i="4" s="1"/>
  <c r="E2123" i="4"/>
  <c r="W2123" i="4" s="1"/>
  <c r="AJ2122" i="4"/>
  <c r="AI2122" i="4"/>
  <c r="AH2122" i="4"/>
  <c r="AG2122" i="4"/>
  <c r="AF2122" i="4"/>
  <c r="AE2122" i="4"/>
  <c r="AD2122" i="4"/>
  <c r="AC2122" i="4"/>
  <c r="AB2122" i="4"/>
  <c r="AA2122" i="4"/>
  <c r="Z2122" i="4"/>
  <c r="X2122" i="4"/>
  <c r="V2122" i="4"/>
  <c r="U2122" i="4"/>
  <c r="G2122" i="4"/>
  <c r="Y2122" i="4" s="1"/>
  <c r="E2122" i="4"/>
  <c r="W2122" i="4" s="1"/>
  <c r="AJ2121" i="4"/>
  <c r="AI2121" i="4"/>
  <c r="AH2121" i="4"/>
  <c r="AG2121" i="4"/>
  <c r="AF2121" i="4"/>
  <c r="AE2121" i="4"/>
  <c r="AD2121" i="4"/>
  <c r="AC2121" i="4"/>
  <c r="AB2121" i="4"/>
  <c r="AA2121" i="4"/>
  <c r="Z2121" i="4"/>
  <c r="X2121" i="4"/>
  <c r="V2121" i="4"/>
  <c r="U2121" i="4"/>
  <c r="G2121" i="4"/>
  <c r="Y2121" i="4" s="1"/>
  <c r="E2121" i="4"/>
  <c r="W2121" i="4" s="1"/>
  <c r="AJ2120" i="4"/>
  <c r="AI2120" i="4"/>
  <c r="AH2120" i="4"/>
  <c r="AG2120" i="4"/>
  <c r="AF2120" i="4"/>
  <c r="AE2120" i="4"/>
  <c r="AD2120" i="4"/>
  <c r="AC2120" i="4"/>
  <c r="AB2120" i="4"/>
  <c r="AA2120" i="4"/>
  <c r="Z2120" i="4"/>
  <c r="X2120" i="4"/>
  <c r="V2120" i="4"/>
  <c r="U2120" i="4"/>
  <c r="G2120" i="4"/>
  <c r="Y2120" i="4" s="1"/>
  <c r="E2120" i="4"/>
  <c r="W2120" i="4" s="1"/>
  <c r="AJ2119" i="4"/>
  <c r="AI2119" i="4"/>
  <c r="AH2119" i="4"/>
  <c r="AG2119" i="4"/>
  <c r="AF2119" i="4"/>
  <c r="AE2119" i="4"/>
  <c r="AD2119" i="4"/>
  <c r="AC2119" i="4"/>
  <c r="AB2119" i="4"/>
  <c r="AA2119" i="4"/>
  <c r="Z2119" i="4"/>
  <c r="X2119" i="4"/>
  <c r="V2119" i="4"/>
  <c r="U2119" i="4"/>
  <c r="G2119" i="4"/>
  <c r="Y2119" i="4" s="1"/>
  <c r="E2119" i="4"/>
  <c r="W2119" i="4" s="1"/>
  <c r="AJ2118" i="4"/>
  <c r="AI2118" i="4"/>
  <c r="AH2118" i="4"/>
  <c r="AG2118" i="4"/>
  <c r="AF2118" i="4"/>
  <c r="AE2118" i="4"/>
  <c r="AD2118" i="4"/>
  <c r="AC2118" i="4"/>
  <c r="AB2118" i="4"/>
  <c r="AA2118" i="4"/>
  <c r="Z2118" i="4"/>
  <c r="X2118" i="4"/>
  <c r="V2118" i="4"/>
  <c r="U2118" i="4"/>
  <c r="G2118" i="4"/>
  <c r="Y2118" i="4" s="1"/>
  <c r="E2118" i="4"/>
  <c r="W2118" i="4" s="1"/>
  <c r="AJ2117" i="4"/>
  <c r="AI2117" i="4"/>
  <c r="AH2117" i="4"/>
  <c r="AG2117" i="4"/>
  <c r="AF2117" i="4"/>
  <c r="AE2117" i="4"/>
  <c r="AD2117" i="4"/>
  <c r="AC2117" i="4"/>
  <c r="AB2117" i="4"/>
  <c r="AA2117" i="4"/>
  <c r="Z2117" i="4"/>
  <c r="X2117" i="4"/>
  <c r="V2117" i="4"/>
  <c r="U2117" i="4"/>
  <c r="G2117" i="4"/>
  <c r="Y2117" i="4" s="1"/>
  <c r="E2117" i="4"/>
  <c r="W2117" i="4" s="1"/>
  <c r="AJ2116" i="4"/>
  <c r="AI2116" i="4"/>
  <c r="AH2116" i="4"/>
  <c r="AG2116" i="4"/>
  <c r="AF2116" i="4"/>
  <c r="AE2116" i="4"/>
  <c r="AD2116" i="4"/>
  <c r="AC2116" i="4"/>
  <c r="AB2116" i="4"/>
  <c r="AA2116" i="4"/>
  <c r="Z2116" i="4"/>
  <c r="X2116" i="4"/>
  <c r="V2116" i="4"/>
  <c r="U2116" i="4"/>
  <c r="G2116" i="4"/>
  <c r="Y2116" i="4" s="1"/>
  <c r="E2116" i="4"/>
  <c r="W2116" i="4" s="1"/>
  <c r="AJ2115" i="4"/>
  <c r="AI2115" i="4"/>
  <c r="AH2115" i="4"/>
  <c r="AG2115" i="4"/>
  <c r="AF2115" i="4"/>
  <c r="AE2115" i="4"/>
  <c r="AD2115" i="4"/>
  <c r="AC2115" i="4"/>
  <c r="AB2115" i="4"/>
  <c r="AA2115" i="4"/>
  <c r="Z2115" i="4"/>
  <c r="X2115" i="4"/>
  <c r="V2115" i="4"/>
  <c r="U2115" i="4"/>
  <c r="G2115" i="4"/>
  <c r="Y2115" i="4" s="1"/>
  <c r="E2115" i="4"/>
  <c r="W2115" i="4" s="1"/>
  <c r="AJ2114" i="4"/>
  <c r="AI2114" i="4"/>
  <c r="AH2114" i="4"/>
  <c r="AG2114" i="4"/>
  <c r="AF2114" i="4"/>
  <c r="AE2114" i="4"/>
  <c r="AD2114" i="4"/>
  <c r="AC2114" i="4"/>
  <c r="AB2114" i="4"/>
  <c r="AA2114" i="4"/>
  <c r="Z2114" i="4"/>
  <c r="X2114" i="4"/>
  <c r="V2114" i="4"/>
  <c r="U2114" i="4"/>
  <c r="G2114" i="4"/>
  <c r="Y2114" i="4" s="1"/>
  <c r="E2114" i="4"/>
  <c r="W2114" i="4" s="1"/>
  <c r="AJ2113" i="4"/>
  <c r="AI2113" i="4"/>
  <c r="AH2113" i="4"/>
  <c r="AG2113" i="4"/>
  <c r="AF2113" i="4"/>
  <c r="AE2113" i="4"/>
  <c r="AD2113" i="4"/>
  <c r="AC2113" i="4"/>
  <c r="AB2113" i="4"/>
  <c r="AA2113" i="4"/>
  <c r="Z2113" i="4"/>
  <c r="X2113" i="4"/>
  <c r="V2113" i="4"/>
  <c r="U2113" i="4"/>
  <c r="G2113" i="4"/>
  <c r="Y2113" i="4" s="1"/>
  <c r="E2113" i="4"/>
  <c r="W2113" i="4" s="1"/>
  <c r="AJ2112" i="4"/>
  <c r="AI2112" i="4"/>
  <c r="AH2112" i="4"/>
  <c r="AG2112" i="4"/>
  <c r="AF2112" i="4"/>
  <c r="AE2112" i="4"/>
  <c r="AD2112" i="4"/>
  <c r="AC2112" i="4"/>
  <c r="AB2112" i="4"/>
  <c r="AA2112" i="4"/>
  <c r="Z2112" i="4"/>
  <c r="X2112" i="4"/>
  <c r="V2112" i="4"/>
  <c r="U2112" i="4"/>
  <c r="G2112" i="4"/>
  <c r="Y2112" i="4" s="1"/>
  <c r="E2112" i="4"/>
  <c r="W2112" i="4" s="1"/>
  <c r="AJ2111" i="4"/>
  <c r="AI2111" i="4"/>
  <c r="AH2111" i="4"/>
  <c r="AG2111" i="4"/>
  <c r="AF2111" i="4"/>
  <c r="AE2111" i="4"/>
  <c r="AD2111" i="4"/>
  <c r="AC2111" i="4"/>
  <c r="AB2111" i="4"/>
  <c r="AA2111" i="4"/>
  <c r="Z2111" i="4"/>
  <c r="X2111" i="4"/>
  <c r="V2111" i="4"/>
  <c r="U2111" i="4"/>
  <c r="G2111" i="4"/>
  <c r="Y2111" i="4" s="1"/>
  <c r="E2111" i="4"/>
  <c r="W2111" i="4" s="1"/>
  <c r="AJ2110" i="4"/>
  <c r="AI2110" i="4"/>
  <c r="AH2110" i="4"/>
  <c r="AG2110" i="4"/>
  <c r="AF2110" i="4"/>
  <c r="AE2110" i="4"/>
  <c r="AD2110" i="4"/>
  <c r="AC2110" i="4"/>
  <c r="AB2110" i="4"/>
  <c r="AA2110" i="4"/>
  <c r="Z2110" i="4"/>
  <c r="X2110" i="4"/>
  <c r="V2110" i="4"/>
  <c r="U2110" i="4"/>
  <c r="G2110" i="4"/>
  <c r="Y2110" i="4" s="1"/>
  <c r="E2110" i="4"/>
  <c r="W2110" i="4" s="1"/>
  <c r="AJ2109" i="4"/>
  <c r="AI2109" i="4"/>
  <c r="AH2109" i="4"/>
  <c r="AG2109" i="4"/>
  <c r="AF2109" i="4"/>
  <c r="AE2109" i="4"/>
  <c r="AD2109" i="4"/>
  <c r="AC2109" i="4"/>
  <c r="AB2109" i="4"/>
  <c r="AA2109" i="4"/>
  <c r="Z2109" i="4"/>
  <c r="X2109" i="4"/>
  <c r="V2109" i="4"/>
  <c r="U2109" i="4"/>
  <c r="G2109" i="4"/>
  <c r="Y2109" i="4" s="1"/>
  <c r="E2109" i="4"/>
  <c r="W2109" i="4" s="1"/>
  <c r="AJ2108" i="4"/>
  <c r="AI2108" i="4"/>
  <c r="AH2108" i="4"/>
  <c r="AG2108" i="4"/>
  <c r="AF2108" i="4"/>
  <c r="AE2108" i="4"/>
  <c r="AD2108" i="4"/>
  <c r="AC2108" i="4"/>
  <c r="AB2108" i="4"/>
  <c r="AA2108" i="4"/>
  <c r="Z2108" i="4"/>
  <c r="X2108" i="4"/>
  <c r="V2108" i="4"/>
  <c r="U2108" i="4"/>
  <c r="G2108" i="4"/>
  <c r="Y2108" i="4" s="1"/>
  <c r="E2108" i="4"/>
  <c r="W2108" i="4" s="1"/>
  <c r="AJ2107" i="4"/>
  <c r="AI2107" i="4"/>
  <c r="AH2107" i="4"/>
  <c r="AG2107" i="4"/>
  <c r="AF2107" i="4"/>
  <c r="AE2107" i="4"/>
  <c r="AD2107" i="4"/>
  <c r="AC2107" i="4"/>
  <c r="AB2107" i="4"/>
  <c r="AA2107" i="4"/>
  <c r="Z2107" i="4"/>
  <c r="X2107" i="4"/>
  <c r="V2107" i="4"/>
  <c r="U2107" i="4"/>
  <c r="G2107" i="4"/>
  <c r="Y2107" i="4" s="1"/>
  <c r="E2107" i="4"/>
  <c r="W2107" i="4" s="1"/>
  <c r="AJ2106" i="4"/>
  <c r="AI2106" i="4"/>
  <c r="AH2106" i="4"/>
  <c r="AG2106" i="4"/>
  <c r="AF2106" i="4"/>
  <c r="AE2106" i="4"/>
  <c r="AD2106" i="4"/>
  <c r="AC2106" i="4"/>
  <c r="AB2106" i="4"/>
  <c r="AA2106" i="4"/>
  <c r="Z2106" i="4"/>
  <c r="X2106" i="4"/>
  <c r="V2106" i="4"/>
  <c r="U2106" i="4"/>
  <c r="G2106" i="4"/>
  <c r="Y2106" i="4" s="1"/>
  <c r="E2106" i="4"/>
  <c r="W2106" i="4" s="1"/>
  <c r="AJ2105" i="4"/>
  <c r="AI2105" i="4"/>
  <c r="AH2105" i="4"/>
  <c r="AG2105" i="4"/>
  <c r="AF2105" i="4"/>
  <c r="AE2105" i="4"/>
  <c r="AD2105" i="4"/>
  <c r="AC2105" i="4"/>
  <c r="AB2105" i="4"/>
  <c r="AA2105" i="4"/>
  <c r="Z2105" i="4"/>
  <c r="X2105" i="4"/>
  <c r="V2105" i="4"/>
  <c r="U2105" i="4"/>
  <c r="G2105" i="4"/>
  <c r="Y2105" i="4" s="1"/>
  <c r="E2105" i="4"/>
  <c r="W2105" i="4" s="1"/>
  <c r="AJ2104" i="4"/>
  <c r="AI2104" i="4"/>
  <c r="AH2104" i="4"/>
  <c r="AG2104" i="4"/>
  <c r="AF2104" i="4"/>
  <c r="AE2104" i="4"/>
  <c r="AD2104" i="4"/>
  <c r="AC2104" i="4"/>
  <c r="AB2104" i="4"/>
  <c r="AA2104" i="4"/>
  <c r="Z2104" i="4"/>
  <c r="X2104" i="4"/>
  <c r="V2104" i="4"/>
  <c r="U2104" i="4"/>
  <c r="G2104" i="4"/>
  <c r="Y2104" i="4" s="1"/>
  <c r="E2104" i="4"/>
  <c r="W2104" i="4" s="1"/>
  <c r="AJ2103" i="4"/>
  <c r="AI2103" i="4"/>
  <c r="AH2103" i="4"/>
  <c r="AG2103" i="4"/>
  <c r="AF2103" i="4"/>
  <c r="AE2103" i="4"/>
  <c r="AD2103" i="4"/>
  <c r="AC2103" i="4"/>
  <c r="AB2103" i="4"/>
  <c r="AA2103" i="4"/>
  <c r="Z2103" i="4"/>
  <c r="X2103" i="4"/>
  <c r="V2103" i="4"/>
  <c r="U2103" i="4"/>
  <c r="G2103" i="4"/>
  <c r="Y2103" i="4" s="1"/>
  <c r="E2103" i="4"/>
  <c r="W2103" i="4" s="1"/>
  <c r="AJ2102" i="4"/>
  <c r="AI2102" i="4"/>
  <c r="AH2102" i="4"/>
  <c r="AG2102" i="4"/>
  <c r="AF2102" i="4"/>
  <c r="AE2102" i="4"/>
  <c r="AD2102" i="4"/>
  <c r="AC2102" i="4"/>
  <c r="AB2102" i="4"/>
  <c r="AA2102" i="4"/>
  <c r="Z2102" i="4"/>
  <c r="X2102" i="4"/>
  <c r="V2102" i="4"/>
  <c r="U2102" i="4"/>
  <c r="G2102" i="4"/>
  <c r="Y2102" i="4" s="1"/>
  <c r="E2102" i="4"/>
  <c r="W2102" i="4" s="1"/>
  <c r="AJ2101" i="4"/>
  <c r="AI2101" i="4"/>
  <c r="AH2101" i="4"/>
  <c r="AG2101" i="4"/>
  <c r="AF2101" i="4"/>
  <c r="AE2101" i="4"/>
  <c r="AD2101" i="4"/>
  <c r="AC2101" i="4"/>
  <c r="AB2101" i="4"/>
  <c r="AA2101" i="4"/>
  <c r="Z2101" i="4"/>
  <c r="X2101" i="4"/>
  <c r="V2101" i="4"/>
  <c r="U2101" i="4"/>
  <c r="G2101" i="4"/>
  <c r="Y2101" i="4" s="1"/>
  <c r="E2101" i="4"/>
  <c r="W2101" i="4" s="1"/>
  <c r="AJ2100" i="4"/>
  <c r="AI2100" i="4"/>
  <c r="AH2100" i="4"/>
  <c r="AG2100" i="4"/>
  <c r="AF2100" i="4"/>
  <c r="AE2100" i="4"/>
  <c r="AD2100" i="4"/>
  <c r="AC2100" i="4"/>
  <c r="AB2100" i="4"/>
  <c r="AA2100" i="4"/>
  <c r="Z2100" i="4"/>
  <c r="X2100" i="4"/>
  <c r="V2100" i="4"/>
  <c r="U2100" i="4"/>
  <c r="G2100" i="4"/>
  <c r="Y2100" i="4" s="1"/>
  <c r="E2100" i="4"/>
  <c r="W2100" i="4" s="1"/>
  <c r="AJ2099" i="4"/>
  <c r="AI2099" i="4"/>
  <c r="AH2099" i="4"/>
  <c r="AG2099" i="4"/>
  <c r="AF2099" i="4"/>
  <c r="AE2099" i="4"/>
  <c r="AD2099" i="4"/>
  <c r="AC2099" i="4"/>
  <c r="AB2099" i="4"/>
  <c r="AA2099" i="4"/>
  <c r="Z2099" i="4"/>
  <c r="X2099" i="4"/>
  <c r="V2099" i="4"/>
  <c r="U2099" i="4"/>
  <c r="G2099" i="4"/>
  <c r="Y2099" i="4" s="1"/>
  <c r="E2099" i="4"/>
  <c r="W2099" i="4" s="1"/>
  <c r="AJ2098" i="4"/>
  <c r="AI2098" i="4"/>
  <c r="AH2098" i="4"/>
  <c r="AG2098" i="4"/>
  <c r="AF2098" i="4"/>
  <c r="AE2098" i="4"/>
  <c r="AD2098" i="4"/>
  <c r="AC2098" i="4"/>
  <c r="AB2098" i="4"/>
  <c r="AA2098" i="4"/>
  <c r="Z2098" i="4"/>
  <c r="X2098" i="4"/>
  <c r="V2098" i="4"/>
  <c r="U2098" i="4"/>
  <c r="G2098" i="4"/>
  <c r="Y2098" i="4" s="1"/>
  <c r="E2098" i="4"/>
  <c r="W2098" i="4" s="1"/>
  <c r="AJ2097" i="4"/>
  <c r="AI2097" i="4"/>
  <c r="AH2097" i="4"/>
  <c r="AG2097" i="4"/>
  <c r="AF2097" i="4"/>
  <c r="AE2097" i="4"/>
  <c r="AD2097" i="4"/>
  <c r="AC2097" i="4"/>
  <c r="AB2097" i="4"/>
  <c r="AA2097" i="4"/>
  <c r="Z2097" i="4"/>
  <c r="X2097" i="4"/>
  <c r="V2097" i="4"/>
  <c r="U2097" i="4"/>
  <c r="G2097" i="4"/>
  <c r="Y2097" i="4" s="1"/>
  <c r="E2097" i="4"/>
  <c r="W2097" i="4" s="1"/>
  <c r="AJ2096" i="4"/>
  <c r="AI2096" i="4"/>
  <c r="AH2096" i="4"/>
  <c r="AG2096" i="4"/>
  <c r="AF2096" i="4"/>
  <c r="AE2096" i="4"/>
  <c r="AD2096" i="4"/>
  <c r="AC2096" i="4"/>
  <c r="AB2096" i="4"/>
  <c r="AA2096" i="4"/>
  <c r="Z2096" i="4"/>
  <c r="X2096" i="4"/>
  <c r="V2096" i="4"/>
  <c r="U2096" i="4"/>
  <c r="G2096" i="4"/>
  <c r="Y2096" i="4" s="1"/>
  <c r="E2096" i="4"/>
  <c r="W2096" i="4" s="1"/>
  <c r="AJ2095" i="4"/>
  <c r="AI2095" i="4"/>
  <c r="AH2095" i="4"/>
  <c r="AG2095" i="4"/>
  <c r="AF2095" i="4"/>
  <c r="AE2095" i="4"/>
  <c r="AD2095" i="4"/>
  <c r="AC2095" i="4"/>
  <c r="AB2095" i="4"/>
  <c r="AA2095" i="4"/>
  <c r="Z2095" i="4"/>
  <c r="X2095" i="4"/>
  <c r="V2095" i="4"/>
  <c r="U2095" i="4"/>
  <c r="G2095" i="4"/>
  <c r="Y2095" i="4" s="1"/>
  <c r="E2095" i="4"/>
  <c r="W2095" i="4" s="1"/>
  <c r="AJ2094" i="4"/>
  <c r="AI2094" i="4"/>
  <c r="AH2094" i="4"/>
  <c r="AG2094" i="4"/>
  <c r="AF2094" i="4"/>
  <c r="AE2094" i="4"/>
  <c r="AD2094" i="4"/>
  <c r="AC2094" i="4"/>
  <c r="AB2094" i="4"/>
  <c r="AA2094" i="4"/>
  <c r="Z2094" i="4"/>
  <c r="X2094" i="4"/>
  <c r="V2094" i="4"/>
  <c r="U2094" i="4"/>
  <c r="G2094" i="4"/>
  <c r="Y2094" i="4" s="1"/>
  <c r="E2094" i="4"/>
  <c r="W2094" i="4" s="1"/>
  <c r="AJ2093" i="4"/>
  <c r="AI2093" i="4"/>
  <c r="AH2093" i="4"/>
  <c r="AG2093" i="4"/>
  <c r="AF2093" i="4"/>
  <c r="AE2093" i="4"/>
  <c r="AD2093" i="4"/>
  <c r="AC2093" i="4"/>
  <c r="AB2093" i="4"/>
  <c r="AA2093" i="4"/>
  <c r="Z2093" i="4"/>
  <c r="X2093" i="4"/>
  <c r="V2093" i="4"/>
  <c r="U2093" i="4"/>
  <c r="G2093" i="4"/>
  <c r="Y2093" i="4" s="1"/>
  <c r="E2093" i="4"/>
  <c r="W2093" i="4" s="1"/>
  <c r="AJ2092" i="4"/>
  <c r="AI2092" i="4"/>
  <c r="AH2092" i="4"/>
  <c r="AG2092" i="4"/>
  <c r="AF2092" i="4"/>
  <c r="AE2092" i="4"/>
  <c r="AD2092" i="4"/>
  <c r="AC2092" i="4"/>
  <c r="AB2092" i="4"/>
  <c r="AA2092" i="4"/>
  <c r="Z2092" i="4"/>
  <c r="X2092" i="4"/>
  <c r="V2092" i="4"/>
  <c r="U2092" i="4"/>
  <c r="G2092" i="4"/>
  <c r="Y2092" i="4" s="1"/>
  <c r="E2092" i="4"/>
  <c r="W2092" i="4" s="1"/>
  <c r="AJ2091" i="4"/>
  <c r="AI2091" i="4"/>
  <c r="AH2091" i="4"/>
  <c r="AG2091" i="4"/>
  <c r="AF2091" i="4"/>
  <c r="AE2091" i="4"/>
  <c r="AD2091" i="4"/>
  <c r="AC2091" i="4"/>
  <c r="AB2091" i="4"/>
  <c r="AA2091" i="4"/>
  <c r="Z2091" i="4"/>
  <c r="X2091" i="4"/>
  <c r="V2091" i="4"/>
  <c r="U2091" i="4"/>
  <c r="G2091" i="4"/>
  <c r="Y2091" i="4" s="1"/>
  <c r="E2091" i="4"/>
  <c r="W2091" i="4" s="1"/>
  <c r="AJ2090" i="4"/>
  <c r="AI2090" i="4"/>
  <c r="AH2090" i="4"/>
  <c r="AG2090" i="4"/>
  <c r="AF2090" i="4"/>
  <c r="AE2090" i="4"/>
  <c r="AD2090" i="4"/>
  <c r="AC2090" i="4"/>
  <c r="AB2090" i="4"/>
  <c r="AA2090" i="4"/>
  <c r="Z2090" i="4"/>
  <c r="X2090" i="4"/>
  <c r="V2090" i="4"/>
  <c r="U2090" i="4"/>
  <c r="G2090" i="4"/>
  <c r="Y2090" i="4" s="1"/>
  <c r="E2090" i="4"/>
  <c r="W2090" i="4" s="1"/>
  <c r="AJ2089" i="4"/>
  <c r="AI2089" i="4"/>
  <c r="AH2089" i="4"/>
  <c r="AG2089" i="4"/>
  <c r="AF2089" i="4"/>
  <c r="AE2089" i="4"/>
  <c r="AD2089" i="4"/>
  <c r="AC2089" i="4"/>
  <c r="AB2089" i="4"/>
  <c r="AA2089" i="4"/>
  <c r="Z2089" i="4"/>
  <c r="X2089" i="4"/>
  <c r="V2089" i="4"/>
  <c r="U2089" i="4"/>
  <c r="G2089" i="4"/>
  <c r="Y2089" i="4" s="1"/>
  <c r="E2089" i="4"/>
  <c r="W2089" i="4" s="1"/>
  <c r="AJ2088" i="4"/>
  <c r="AI2088" i="4"/>
  <c r="AH2088" i="4"/>
  <c r="AG2088" i="4"/>
  <c r="AF2088" i="4"/>
  <c r="AE2088" i="4"/>
  <c r="AD2088" i="4"/>
  <c r="AC2088" i="4"/>
  <c r="AB2088" i="4"/>
  <c r="AA2088" i="4"/>
  <c r="Z2088" i="4"/>
  <c r="X2088" i="4"/>
  <c r="V2088" i="4"/>
  <c r="U2088" i="4"/>
  <c r="G2088" i="4"/>
  <c r="Y2088" i="4" s="1"/>
  <c r="E2088" i="4"/>
  <c r="W2088" i="4" s="1"/>
  <c r="AJ2087" i="4"/>
  <c r="AI2087" i="4"/>
  <c r="AH2087" i="4"/>
  <c r="AG2087" i="4"/>
  <c r="AF2087" i="4"/>
  <c r="AE2087" i="4"/>
  <c r="AD2087" i="4"/>
  <c r="AC2087" i="4"/>
  <c r="AB2087" i="4"/>
  <c r="AA2087" i="4"/>
  <c r="Z2087" i="4"/>
  <c r="X2087" i="4"/>
  <c r="V2087" i="4"/>
  <c r="U2087" i="4"/>
  <c r="G2087" i="4"/>
  <c r="Y2087" i="4" s="1"/>
  <c r="E2087" i="4"/>
  <c r="W2087" i="4" s="1"/>
  <c r="AJ2086" i="4"/>
  <c r="AI2086" i="4"/>
  <c r="AH2086" i="4"/>
  <c r="AG2086" i="4"/>
  <c r="AF2086" i="4"/>
  <c r="AE2086" i="4"/>
  <c r="AD2086" i="4"/>
  <c r="AC2086" i="4"/>
  <c r="AB2086" i="4"/>
  <c r="AA2086" i="4"/>
  <c r="Z2086" i="4"/>
  <c r="X2086" i="4"/>
  <c r="V2086" i="4"/>
  <c r="U2086" i="4"/>
  <c r="G2086" i="4"/>
  <c r="Y2086" i="4" s="1"/>
  <c r="E2086" i="4"/>
  <c r="W2086" i="4" s="1"/>
  <c r="AJ2085" i="4"/>
  <c r="AI2085" i="4"/>
  <c r="AH2085" i="4"/>
  <c r="AG2085" i="4"/>
  <c r="AF2085" i="4"/>
  <c r="AE2085" i="4"/>
  <c r="AD2085" i="4"/>
  <c r="AC2085" i="4"/>
  <c r="AB2085" i="4"/>
  <c r="AA2085" i="4"/>
  <c r="Z2085" i="4"/>
  <c r="X2085" i="4"/>
  <c r="V2085" i="4"/>
  <c r="U2085" i="4"/>
  <c r="G2085" i="4"/>
  <c r="Y2085" i="4" s="1"/>
  <c r="E2085" i="4"/>
  <c r="W2085" i="4" s="1"/>
  <c r="AJ2084" i="4"/>
  <c r="AI2084" i="4"/>
  <c r="AH2084" i="4"/>
  <c r="AG2084" i="4"/>
  <c r="AF2084" i="4"/>
  <c r="AE2084" i="4"/>
  <c r="AD2084" i="4"/>
  <c r="AC2084" i="4"/>
  <c r="AB2084" i="4"/>
  <c r="AA2084" i="4"/>
  <c r="Z2084" i="4"/>
  <c r="X2084" i="4"/>
  <c r="V2084" i="4"/>
  <c r="U2084" i="4"/>
  <c r="G2084" i="4"/>
  <c r="Y2084" i="4" s="1"/>
  <c r="E2084" i="4"/>
  <c r="W2084" i="4" s="1"/>
  <c r="AJ2083" i="4"/>
  <c r="AI2083" i="4"/>
  <c r="AH2083" i="4"/>
  <c r="AG2083" i="4"/>
  <c r="AF2083" i="4"/>
  <c r="AE2083" i="4"/>
  <c r="AD2083" i="4"/>
  <c r="AC2083" i="4"/>
  <c r="AB2083" i="4"/>
  <c r="AA2083" i="4"/>
  <c r="Z2083" i="4"/>
  <c r="X2083" i="4"/>
  <c r="V2083" i="4"/>
  <c r="U2083" i="4"/>
  <c r="G2083" i="4"/>
  <c r="Y2083" i="4" s="1"/>
  <c r="E2083" i="4"/>
  <c r="W2083" i="4" s="1"/>
  <c r="AJ2082" i="4"/>
  <c r="AI2082" i="4"/>
  <c r="AH2082" i="4"/>
  <c r="AG2082" i="4"/>
  <c r="AF2082" i="4"/>
  <c r="AE2082" i="4"/>
  <c r="AD2082" i="4"/>
  <c r="AC2082" i="4"/>
  <c r="AB2082" i="4"/>
  <c r="AA2082" i="4"/>
  <c r="Z2082" i="4"/>
  <c r="X2082" i="4"/>
  <c r="V2082" i="4"/>
  <c r="U2082" i="4"/>
  <c r="G2082" i="4"/>
  <c r="Y2082" i="4" s="1"/>
  <c r="E2082" i="4"/>
  <c r="W2082" i="4" s="1"/>
  <c r="AJ2081" i="4"/>
  <c r="AI2081" i="4"/>
  <c r="AH2081" i="4"/>
  <c r="AG2081" i="4"/>
  <c r="AF2081" i="4"/>
  <c r="AE2081" i="4"/>
  <c r="AD2081" i="4"/>
  <c r="AC2081" i="4"/>
  <c r="AB2081" i="4"/>
  <c r="AA2081" i="4"/>
  <c r="Z2081" i="4"/>
  <c r="X2081" i="4"/>
  <c r="V2081" i="4"/>
  <c r="U2081" i="4"/>
  <c r="G2081" i="4"/>
  <c r="Y2081" i="4" s="1"/>
  <c r="E2081" i="4"/>
  <c r="W2081" i="4" s="1"/>
  <c r="AJ2080" i="4"/>
  <c r="AI2080" i="4"/>
  <c r="AH2080" i="4"/>
  <c r="AG2080" i="4"/>
  <c r="AF2080" i="4"/>
  <c r="AE2080" i="4"/>
  <c r="AD2080" i="4"/>
  <c r="AC2080" i="4"/>
  <c r="AB2080" i="4"/>
  <c r="AA2080" i="4"/>
  <c r="Z2080" i="4"/>
  <c r="X2080" i="4"/>
  <c r="V2080" i="4"/>
  <c r="U2080" i="4"/>
  <c r="G2080" i="4"/>
  <c r="Y2080" i="4" s="1"/>
  <c r="E2080" i="4"/>
  <c r="W2080" i="4" s="1"/>
  <c r="AJ2079" i="4"/>
  <c r="AI2079" i="4"/>
  <c r="AH2079" i="4"/>
  <c r="AG2079" i="4"/>
  <c r="AF2079" i="4"/>
  <c r="AE2079" i="4"/>
  <c r="AD2079" i="4"/>
  <c r="AC2079" i="4"/>
  <c r="AB2079" i="4"/>
  <c r="AA2079" i="4"/>
  <c r="Z2079" i="4"/>
  <c r="X2079" i="4"/>
  <c r="V2079" i="4"/>
  <c r="U2079" i="4"/>
  <c r="G2079" i="4"/>
  <c r="Y2079" i="4" s="1"/>
  <c r="E2079" i="4"/>
  <c r="W2079" i="4" s="1"/>
  <c r="AJ2078" i="4"/>
  <c r="AI2078" i="4"/>
  <c r="AH2078" i="4"/>
  <c r="AG2078" i="4"/>
  <c r="AF2078" i="4"/>
  <c r="AE2078" i="4"/>
  <c r="AD2078" i="4"/>
  <c r="AC2078" i="4"/>
  <c r="AB2078" i="4"/>
  <c r="AA2078" i="4"/>
  <c r="Z2078" i="4"/>
  <c r="Y2078" i="4"/>
  <c r="X2078" i="4"/>
  <c r="V2078" i="4"/>
  <c r="U2078" i="4"/>
  <c r="G2078" i="4"/>
  <c r="E2078" i="4"/>
  <c r="W2078" i="4" s="1"/>
  <c r="AJ2077" i="4"/>
  <c r="AI2077" i="4"/>
  <c r="AH2077" i="4"/>
  <c r="AG2077" i="4"/>
  <c r="AF2077" i="4"/>
  <c r="AE2077" i="4"/>
  <c r="AD2077" i="4"/>
  <c r="AC2077" i="4"/>
  <c r="AB2077" i="4"/>
  <c r="AA2077" i="4"/>
  <c r="Z2077" i="4"/>
  <c r="Y2077" i="4"/>
  <c r="X2077" i="4"/>
  <c r="V2077" i="4"/>
  <c r="U2077" i="4"/>
  <c r="G2077" i="4"/>
  <c r="E2077" i="4"/>
  <c r="W2077" i="4" s="1"/>
  <c r="AJ2076" i="4"/>
  <c r="AI2076" i="4"/>
  <c r="AH2076" i="4"/>
  <c r="AG2076" i="4"/>
  <c r="AF2076" i="4"/>
  <c r="AE2076" i="4"/>
  <c r="AD2076" i="4"/>
  <c r="AC2076" i="4"/>
  <c r="AB2076" i="4"/>
  <c r="AA2076" i="4"/>
  <c r="Z2076" i="4"/>
  <c r="Y2076" i="4"/>
  <c r="X2076" i="4"/>
  <c r="V2076" i="4"/>
  <c r="U2076" i="4"/>
  <c r="G2076" i="4"/>
  <c r="E2076" i="4"/>
  <c r="W2076" i="4" s="1"/>
  <c r="AJ2075" i="4"/>
  <c r="AI2075" i="4"/>
  <c r="AH2075" i="4"/>
  <c r="AG2075" i="4"/>
  <c r="AF2075" i="4"/>
  <c r="AE2075" i="4"/>
  <c r="AD2075" i="4"/>
  <c r="AC2075" i="4"/>
  <c r="AB2075" i="4"/>
  <c r="AA2075" i="4"/>
  <c r="Z2075" i="4"/>
  <c r="Y2075" i="4"/>
  <c r="X2075" i="4"/>
  <c r="V2075" i="4"/>
  <c r="U2075" i="4"/>
  <c r="G2075" i="4"/>
  <c r="E2075" i="4"/>
  <c r="W2075" i="4" s="1"/>
  <c r="AJ2074" i="4"/>
  <c r="AI2074" i="4"/>
  <c r="AH2074" i="4"/>
  <c r="AG2074" i="4"/>
  <c r="AF2074" i="4"/>
  <c r="AE2074" i="4"/>
  <c r="AD2074" i="4"/>
  <c r="AC2074" i="4"/>
  <c r="AB2074" i="4"/>
  <c r="AA2074" i="4"/>
  <c r="Z2074" i="4"/>
  <c r="Y2074" i="4"/>
  <c r="X2074" i="4"/>
  <c r="V2074" i="4"/>
  <c r="U2074" i="4"/>
  <c r="G2074" i="4"/>
  <c r="E2074" i="4"/>
  <c r="W2074" i="4" s="1"/>
  <c r="AJ2073" i="4"/>
  <c r="AI2073" i="4"/>
  <c r="AH2073" i="4"/>
  <c r="AG2073" i="4"/>
  <c r="AF2073" i="4"/>
  <c r="AE2073" i="4"/>
  <c r="AD2073" i="4"/>
  <c r="AC2073" i="4"/>
  <c r="AB2073" i="4"/>
  <c r="AA2073" i="4"/>
  <c r="Z2073" i="4"/>
  <c r="X2073" i="4"/>
  <c r="V2073" i="4"/>
  <c r="U2073" i="4"/>
  <c r="G2073" i="4"/>
  <c r="Y2073" i="4" s="1"/>
  <c r="E2073" i="4"/>
  <c r="W2073" i="4" s="1"/>
  <c r="AJ2072" i="4"/>
  <c r="AI2072" i="4"/>
  <c r="AH2072" i="4"/>
  <c r="AG2072" i="4"/>
  <c r="AF2072" i="4"/>
  <c r="AE2072" i="4"/>
  <c r="AD2072" i="4"/>
  <c r="AC2072" i="4"/>
  <c r="AB2072" i="4"/>
  <c r="AA2072" i="4"/>
  <c r="Z2072" i="4"/>
  <c r="X2072" i="4"/>
  <c r="V2072" i="4"/>
  <c r="U2072" i="4"/>
  <c r="G2072" i="4"/>
  <c r="Y2072" i="4" s="1"/>
  <c r="E2072" i="4"/>
  <c r="W2072" i="4" s="1"/>
  <c r="AJ2071" i="4"/>
  <c r="AI2071" i="4"/>
  <c r="AH2071" i="4"/>
  <c r="AG2071" i="4"/>
  <c r="AF2071" i="4"/>
  <c r="AE2071" i="4"/>
  <c r="AD2071" i="4"/>
  <c r="AC2071" i="4"/>
  <c r="AB2071" i="4"/>
  <c r="AA2071" i="4"/>
  <c r="Z2071" i="4"/>
  <c r="X2071" i="4"/>
  <c r="V2071" i="4"/>
  <c r="U2071" i="4"/>
  <c r="G2071" i="4"/>
  <c r="Y2071" i="4" s="1"/>
  <c r="E2071" i="4"/>
  <c r="W2071" i="4" s="1"/>
  <c r="AJ2070" i="4"/>
  <c r="AI2070" i="4"/>
  <c r="AH2070" i="4"/>
  <c r="AG2070" i="4"/>
  <c r="AF2070" i="4"/>
  <c r="AE2070" i="4"/>
  <c r="AD2070" i="4"/>
  <c r="AC2070" i="4"/>
  <c r="AB2070" i="4"/>
  <c r="AA2070" i="4"/>
  <c r="Z2070" i="4"/>
  <c r="Y2070" i="4"/>
  <c r="X2070" i="4"/>
  <c r="V2070" i="4"/>
  <c r="U2070" i="4"/>
  <c r="G2070" i="4"/>
  <c r="E2070" i="4"/>
  <c r="W2070" i="4" s="1"/>
  <c r="AJ2069" i="4"/>
  <c r="AI2069" i="4"/>
  <c r="AH2069" i="4"/>
  <c r="AG2069" i="4"/>
  <c r="AF2069" i="4"/>
  <c r="AE2069" i="4"/>
  <c r="AD2069" i="4"/>
  <c r="AC2069" i="4"/>
  <c r="AB2069" i="4"/>
  <c r="AA2069" i="4"/>
  <c r="Z2069" i="4"/>
  <c r="X2069" i="4"/>
  <c r="V2069" i="4"/>
  <c r="U2069" i="4"/>
  <c r="G2069" i="4"/>
  <c r="Y2069" i="4" s="1"/>
  <c r="E2069" i="4"/>
  <c r="W2069" i="4" s="1"/>
  <c r="AJ2068" i="4"/>
  <c r="AI2068" i="4"/>
  <c r="AH2068" i="4"/>
  <c r="AG2068" i="4"/>
  <c r="AF2068" i="4"/>
  <c r="AE2068" i="4"/>
  <c r="AD2068" i="4"/>
  <c r="AC2068" i="4"/>
  <c r="AB2068" i="4"/>
  <c r="AA2068" i="4"/>
  <c r="Z2068" i="4"/>
  <c r="X2068" i="4"/>
  <c r="V2068" i="4"/>
  <c r="U2068" i="4"/>
  <c r="G2068" i="4"/>
  <c r="Y2068" i="4" s="1"/>
  <c r="E2068" i="4"/>
  <c r="W2068" i="4" s="1"/>
  <c r="AJ2067" i="4"/>
  <c r="AI2067" i="4"/>
  <c r="AH2067" i="4"/>
  <c r="AG2067" i="4"/>
  <c r="AF2067" i="4"/>
  <c r="AE2067" i="4"/>
  <c r="AD2067" i="4"/>
  <c r="AC2067" i="4"/>
  <c r="AB2067" i="4"/>
  <c r="AA2067" i="4"/>
  <c r="Z2067" i="4"/>
  <c r="X2067" i="4"/>
  <c r="V2067" i="4"/>
  <c r="U2067" i="4"/>
  <c r="G2067" i="4"/>
  <c r="Y2067" i="4" s="1"/>
  <c r="E2067" i="4"/>
  <c r="W2067" i="4" s="1"/>
  <c r="AJ2066" i="4"/>
  <c r="AI2066" i="4"/>
  <c r="AH2066" i="4"/>
  <c r="AG2066" i="4"/>
  <c r="AF2066" i="4"/>
  <c r="AE2066" i="4"/>
  <c r="AD2066" i="4"/>
  <c r="AC2066" i="4"/>
  <c r="AB2066" i="4"/>
  <c r="AA2066" i="4"/>
  <c r="Z2066" i="4"/>
  <c r="Y2066" i="4"/>
  <c r="X2066" i="4"/>
  <c r="V2066" i="4"/>
  <c r="U2066" i="4"/>
  <c r="G2066" i="4"/>
  <c r="E2066" i="4"/>
  <c r="W2066" i="4" s="1"/>
  <c r="AJ2065" i="4"/>
  <c r="AI2065" i="4"/>
  <c r="AH2065" i="4"/>
  <c r="AG2065" i="4"/>
  <c r="AF2065" i="4"/>
  <c r="AE2065" i="4"/>
  <c r="AD2065" i="4"/>
  <c r="AC2065" i="4"/>
  <c r="AB2065" i="4"/>
  <c r="AA2065" i="4"/>
  <c r="Z2065" i="4"/>
  <c r="X2065" i="4"/>
  <c r="V2065" i="4"/>
  <c r="U2065" i="4"/>
  <c r="G2065" i="4"/>
  <c r="Y2065" i="4" s="1"/>
  <c r="E2065" i="4"/>
  <c r="W2065" i="4" s="1"/>
  <c r="AJ2064" i="4"/>
  <c r="AI2064" i="4"/>
  <c r="AH2064" i="4"/>
  <c r="AG2064" i="4"/>
  <c r="AF2064" i="4"/>
  <c r="AE2064" i="4"/>
  <c r="AD2064" i="4"/>
  <c r="AC2064" i="4"/>
  <c r="AB2064" i="4"/>
  <c r="AA2064" i="4"/>
  <c r="Z2064" i="4"/>
  <c r="Y2064" i="4"/>
  <c r="X2064" i="4"/>
  <c r="V2064" i="4"/>
  <c r="U2064" i="4"/>
  <c r="G2064" i="4"/>
  <c r="E2064" i="4"/>
  <c r="W2064" i="4" s="1"/>
  <c r="AJ2063" i="4"/>
  <c r="AI2063" i="4"/>
  <c r="AH2063" i="4"/>
  <c r="AG2063" i="4"/>
  <c r="AF2063" i="4"/>
  <c r="AE2063" i="4"/>
  <c r="AD2063" i="4"/>
  <c r="AC2063" i="4"/>
  <c r="AB2063" i="4"/>
  <c r="AA2063" i="4"/>
  <c r="Z2063" i="4"/>
  <c r="X2063" i="4"/>
  <c r="V2063" i="4"/>
  <c r="U2063" i="4"/>
  <c r="G2063" i="4"/>
  <c r="Y2063" i="4" s="1"/>
  <c r="E2063" i="4"/>
  <c r="W2063" i="4" s="1"/>
  <c r="AJ2062" i="4"/>
  <c r="AI2062" i="4"/>
  <c r="AH2062" i="4"/>
  <c r="AG2062" i="4"/>
  <c r="AF2062" i="4"/>
  <c r="AE2062" i="4"/>
  <c r="AD2062" i="4"/>
  <c r="AC2062" i="4"/>
  <c r="AB2062" i="4"/>
  <c r="AA2062" i="4"/>
  <c r="Z2062" i="4"/>
  <c r="X2062" i="4"/>
  <c r="V2062" i="4"/>
  <c r="U2062" i="4"/>
  <c r="G2062" i="4"/>
  <c r="Y2062" i="4" s="1"/>
  <c r="E2062" i="4"/>
  <c r="W2062" i="4" s="1"/>
  <c r="AJ2061" i="4"/>
  <c r="AI2061" i="4"/>
  <c r="AH2061" i="4"/>
  <c r="AG2061" i="4"/>
  <c r="AF2061" i="4"/>
  <c r="AE2061" i="4"/>
  <c r="AD2061" i="4"/>
  <c r="AC2061" i="4"/>
  <c r="AB2061" i="4"/>
  <c r="AA2061" i="4"/>
  <c r="Z2061" i="4"/>
  <c r="Y2061" i="4"/>
  <c r="X2061" i="4"/>
  <c r="V2061" i="4"/>
  <c r="U2061" i="4"/>
  <c r="G2061" i="4"/>
  <c r="E2061" i="4"/>
  <c r="W2061" i="4" s="1"/>
  <c r="AJ2060" i="4"/>
  <c r="AI2060" i="4"/>
  <c r="AH2060" i="4"/>
  <c r="AG2060" i="4"/>
  <c r="AF2060" i="4"/>
  <c r="AE2060" i="4"/>
  <c r="AD2060" i="4"/>
  <c r="AC2060" i="4"/>
  <c r="AB2060" i="4"/>
  <c r="AA2060" i="4"/>
  <c r="Z2060" i="4"/>
  <c r="Y2060" i="4"/>
  <c r="X2060" i="4"/>
  <c r="V2060" i="4"/>
  <c r="U2060" i="4"/>
  <c r="G2060" i="4"/>
  <c r="E2060" i="4"/>
  <c r="W2060" i="4" s="1"/>
  <c r="AJ2059" i="4"/>
  <c r="AI2059" i="4"/>
  <c r="AH2059" i="4"/>
  <c r="AG2059" i="4"/>
  <c r="AF2059" i="4"/>
  <c r="AE2059" i="4"/>
  <c r="AD2059" i="4"/>
  <c r="AC2059" i="4"/>
  <c r="AB2059" i="4"/>
  <c r="AA2059" i="4"/>
  <c r="Z2059" i="4"/>
  <c r="X2059" i="4"/>
  <c r="V2059" i="4"/>
  <c r="U2059" i="4"/>
  <c r="G2059" i="4"/>
  <c r="Y2059" i="4" s="1"/>
  <c r="E2059" i="4"/>
  <c r="W2059" i="4" s="1"/>
  <c r="AJ2058" i="4"/>
  <c r="AI2058" i="4"/>
  <c r="AH2058" i="4"/>
  <c r="AG2058" i="4"/>
  <c r="AF2058" i="4"/>
  <c r="AE2058" i="4"/>
  <c r="AD2058" i="4"/>
  <c r="AC2058" i="4"/>
  <c r="AB2058" i="4"/>
  <c r="AA2058" i="4"/>
  <c r="Z2058" i="4"/>
  <c r="X2058" i="4"/>
  <c r="V2058" i="4"/>
  <c r="U2058" i="4"/>
  <c r="G2058" i="4"/>
  <c r="Y2058" i="4" s="1"/>
  <c r="E2058" i="4"/>
  <c r="W2058" i="4" s="1"/>
  <c r="AJ2057" i="4"/>
  <c r="AI2057" i="4"/>
  <c r="AH2057" i="4"/>
  <c r="AG2057" i="4"/>
  <c r="AF2057" i="4"/>
  <c r="AE2057" i="4"/>
  <c r="AD2057" i="4"/>
  <c r="AC2057" i="4"/>
  <c r="AB2057" i="4"/>
  <c r="AA2057" i="4"/>
  <c r="Z2057" i="4"/>
  <c r="Y2057" i="4"/>
  <c r="X2057" i="4"/>
  <c r="V2057" i="4"/>
  <c r="U2057" i="4"/>
  <c r="G2057" i="4"/>
  <c r="E2057" i="4"/>
  <c r="W2057" i="4" s="1"/>
  <c r="AJ2056" i="4"/>
  <c r="AI2056" i="4"/>
  <c r="AH2056" i="4"/>
  <c r="AG2056" i="4"/>
  <c r="AF2056" i="4"/>
  <c r="AE2056" i="4"/>
  <c r="AD2056" i="4"/>
  <c r="AC2056" i="4"/>
  <c r="AB2056" i="4"/>
  <c r="AA2056" i="4"/>
  <c r="Z2056" i="4"/>
  <c r="Y2056" i="4"/>
  <c r="X2056" i="4"/>
  <c r="V2056" i="4"/>
  <c r="U2056" i="4"/>
  <c r="G2056" i="4"/>
  <c r="E2056" i="4"/>
  <c r="W2056" i="4" s="1"/>
  <c r="AJ2055" i="4"/>
  <c r="AI2055" i="4"/>
  <c r="AH2055" i="4"/>
  <c r="AG2055" i="4"/>
  <c r="AF2055" i="4"/>
  <c r="AE2055" i="4"/>
  <c r="AD2055" i="4"/>
  <c r="AC2055" i="4"/>
  <c r="AB2055" i="4"/>
  <c r="AA2055" i="4"/>
  <c r="Z2055" i="4"/>
  <c r="Y2055" i="4"/>
  <c r="X2055" i="4"/>
  <c r="V2055" i="4"/>
  <c r="U2055" i="4"/>
  <c r="G2055" i="4"/>
  <c r="E2055" i="4"/>
  <c r="W2055" i="4" s="1"/>
  <c r="AJ2054" i="4"/>
  <c r="AI2054" i="4"/>
  <c r="AH2054" i="4"/>
  <c r="AG2054" i="4"/>
  <c r="AF2054" i="4"/>
  <c r="AE2054" i="4"/>
  <c r="AD2054" i="4"/>
  <c r="AC2054" i="4"/>
  <c r="AB2054" i="4"/>
  <c r="AA2054" i="4"/>
  <c r="Z2054" i="4"/>
  <c r="Y2054" i="4"/>
  <c r="X2054" i="4"/>
  <c r="V2054" i="4"/>
  <c r="U2054" i="4"/>
  <c r="G2054" i="4"/>
  <c r="E2054" i="4"/>
  <c r="W2054" i="4" s="1"/>
  <c r="AJ2053" i="4"/>
  <c r="AI2053" i="4"/>
  <c r="AH2053" i="4"/>
  <c r="AG2053" i="4"/>
  <c r="AF2053" i="4"/>
  <c r="AE2053" i="4"/>
  <c r="AD2053" i="4"/>
  <c r="AC2053" i="4"/>
  <c r="AB2053" i="4"/>
  <c r="AA2053" i="4"/>
  <c r="Z2053" i="4"/>
  <c r="Y2053" i="4"/>
  <c r="X2053" i="4"/>
  <c r="V2053" i="4"/>
  <c r="U2053" i="4"/>
  <c r="G2053" i="4"/>
  <c r="E2053" i="4"/>
  <c r="W2053" i="4" s="1"/>
  <c r="AJ2052" i="4"/>
  <c r="AI2052" i="4"/>
  <c r="AH2052" i="4"/>
  <c r="AG2052" i="4"/>
  <c r="AF2052" i="4"/>
  <c r="AE2052" i="4"/>
  <c r="AD2052" i="4"/>
  <c r="AC2052" i="4"/>
  <c r="AB2052" i="4"/>
  <c r="AA2052" i="4"/>
  <c r="Z2052" i="4"/>
  <c r="X2052" i="4"/>
  <c r="V2052" i="4"/>
  <c r="U2052" i="4"/>
  <c r="G2052" i="4"/>
  <c r="Y2052" i="4" s="1"/>
  <c r="E2052" i="4"/>
  <c r="W2052" i="4" s="1"/>
  <c r="AJ2051" i="4"/>
  <c r="AI2051" i="4"/>
  <c r="AH2051" i="4"/>
  <c r="AG2051" i="4"/>
  <c r="AF2051" i="4"/>
  <c r="AE2051" i="4"/>
  <c r="AD2051" i="4"/>
  <c r="AC2051" i="4"/>
  <c r="AB2051" i="4"/>
  <c r="AA2051" i="4"/>
  <c r="Z2051" i="4"/>
  <c r="Y2051" i="4"/>
  <c r="X2051" i="4"/>
  <c r="V2051" i="4"/>
  <c r="U2051" i="4"/>
  <c r="G2051" i="4"/>
  <c r="E2051" i="4"/>
  <c r="W2051" i="4" s="1"/>
  <c r="AJ2050" i="4"/>
  <c r="AI2050" i="4"/>
  <c r="AH2050" i="4"/>
  <c r="AG2050" i="4"/>
  <c r="AF2050" i="4"/>
  <c r="AE2050" i="4"/>
  <c r="AD2050" i="4"/>
  <c r="AC2050" i="4"/>
  <c r="AB2050" i="4"/>
  <c r="AA2050" i="4"/>
  <c r="Z2050" i="4"/>
  <c r="Y2050" i="4"/>
  <c r="X2050" i="4"/>
  <c r="V2050" i="4"/>
  <c r="U2050" i="4"/>
  <c r="G2050" i="4"/>
  <c r="E2050" i="4"/>
  <c r="W2050" i="4" s="1"/>
  <c r="AJ2049" i="4"/>
  <c r="AI2049" i="4"/>
  <c r="AH2049" i="4"/>
  <c r="AG2049" i="4"/>
  <c r="AF2049" i="4"/>
  <c r="AE2049" i="4"/>
  <c r="AD2049" i="4"/>
  <c r="AC2049" i="4"/>
  <c r="AB2049" i="4"/>
  <c r="AA2049" i="4"/>
  <c r="Z2049" i="4"/>
  <c r="X2049" i="4"/>
  <c r="V2049" i="4"/>
  <c r="U2049" i="4"/>
  <c r="G2049" i="4"/>
  <c r="Y2049" i="4" s="1"/>
  <c r="E2049" i="4"/>
  <c r="W2049" i="4" s="1"/>
  <c r="AJ2048" i="4"/>
  <c r="AI2048" i="4"/>
  <c r="AH2048" i="4"/>
  <c r="AG2048" i="4"/>
  <c r="AF2048" i="4"/>
  <c r="AE2048" i="4"/>
  <c r="AD2048" i="4"/>
  <c r="AC2048" i="4"/>
  <c r="AB2048" i="4"/>
  <c r="AA2048" i="4"/>
  <c r="Z2048" i="4"/>
  <c r="Y2048" i="4"/>
  <c r="X2048" i="4"/>
  <c r="V2048" i="4"/>
  <c r="U2048" i="4"/>
  <c r="G2048" i="4"/>
  <c r="E2048" i="4"/>
  <c r="W2048" i="4" s="1"/>
  <c r="AJ2047" i="4"/>
  <c r="AI2047" i="4"/>
  <c r="AH2047" i="4"/>
  <c r="AG2047" i="4"/>
  <c r="AF2047" i="4"/>
  <c r="AE2047" i="4"/>
  <c r="AD2047" i="4"/>
  <c r="AC2047" i="4"/>
  <c r="AB2047" i="4"/>
  <c r="AA2047" i="4"/>
  <c r="Z2047" i="4"/>
  <c r="Y2047" i="4"/>
  <c r="X2047" i="4"/>
  <c r="V2047" i="4"/>
  <c r="U2047" i="4"/>
  <c r="G2047" i="4"/>
  <c r="E2047" i="4"/>
  <c r="W2047" i="4" s="1"/>
  <c r="AJ2046" i="4"/>
  <c r="AI2046" i="4"/>
  <c r="AH2046" i="4"/>
  <c r="AG2046" i="4"/>
  <c r="AF2046" i="4"/>
  <c r="AE2046" i="4"/>
  <c r="AD2046" i="4"/>
  <c r="AC2046" i="4"/>
  <c r="AB2046" i="4"/>
  <c r="AA2046" i="4"/>
  <c r="Z2046" i="4"/>
  <c r="X2046" i="4"/>
  <c r="V2046" i="4"/>
  <c r="U2046" i="4"/>
  <c r="G2046" i="4"/>
  <c r="Y2046" i="4" s="1"/>
  <c r="E2046" i="4"/>
  <c r="W2046" i="4" s="1"/>
  <c r="AJ2045" i="4"/>
  <c r="AI2045" i="4"/>
  <c r="AH2045" i="4"/>
  <c r="AG2045" i="4"/>
  <c r="AF2045" i="4"/>
  <c r="AE2045" i="4"/>
  <c r="AD2045" i="4"/>
  <c r="AC2045" i="4"/>
  <c r="AB2045" i="4"/>
  <c r="AA2045" i="4"/>
  <c r="Z2045" i="4"/>
  <c r="Y2045" i="4"/>
  <c r="X2045" i="4"/>
  <c r="V2045" i="4"/>
  <c r="U2045" i="4"/>
  <c r="G2045" i="4"/>
  <c r="E2045" i="4"/>
  <c r="W2045" i="4" s="1"/>
  <c r="AJ2044" i="4"/>
  <c r="AI2044" i="4"/>
  <c r="AH2044" i="4"/>
  <c r="AG2044" i="4"/>
  <c r="AF2044" i="4"/>
  <c r="AE2044" i="4"/>
  <c r="AD2044" i="4"/>
  <c r="AC2044" i="4"/>
  <c r="AB2044" i="4"/>
  <c r="AA2044" i="4"/>
  <c r="Z2044" i="4"/>
  <c r="Y2044" i="4"/>
  <c r="X2044" i="4"/>
  <c r="V2044" i="4"/>
  <c r="U2044" i="4"/>
  <c r="G2044" i="4"/>
  <c r="E2044" i="4"/>
  <c r="W2044" i="4" s="1"/>
  <c r="AJ2043" i="4"/>
  <c r="AI2043" i="4"/>
  <c r="AH2043" i="4"/>
  <c r="AG2043" i="4"/>
  <c r="AF2043" i="4"/>
  <c r="AE2043" i="4"/>
  <c r="AD2043" i="4"/>
  <c r="AC2043" i="4"/>
  <c r="AB2043" i="4"/>
  <c r="AA2043" i="4"/>
  <c r="Z2043" i="4"/>
  <c r="X2043" i="4"/>
  <c r="V2043" i="4"/>
  <c r="U2043" i="4"/>
  <c r="G2043" i="4"/>
  <c r="Y2043" i="4" s="1"/>
  <c r="E2043" i="4"/>
  <c r="W2043" i="4" s="1"/>
  <c r="AJ2042" i="4"/>
  <c r="AI2042" i="4"/>
  <c r="AH2042" i="4"/>
  <c r="AG2042" i="4"/>
  <c r="AF2042" i="4"/>
  <c r="AE2042" i="4"/>
  <c r="AD2042" i="4"/>
  <c r="AC2042" i="4"/>
  <c r="AB2042" i="4"/>
  <c r="AA2042" i="4"/>
  <c r="Z2042" i="4"/>
  <c r="X2042" i="4"/>
  <c r="V2042" i="4"/>
  <c r="U2042" i="4"/>
  <c r="G2042" i="4"/>
  <c r="Y2042" i="4" s="1"/>
  <c r="E2042" i="4"/>
  <c r="W2042" i="4" s="1"/>
  <c r="AJ2041" i="4"/>
  <c r="AI2041" i="4"/>
  <c r="AH2041" i="4"/>
  <c r="AG2041" i="4"/>
  <c r="AF2041" i="4"/>
  <c r="AE2041" i="4"/>
  <c r="AD2041" i="4"/>
  <c r="AC2041" i="4"/>
  <c r="AB2041" i="4"/>
  <c r="AA2041" i="4"/>
  <c r="Z2041" i="4"/>
  <c r="Y2041" i="4"/>
  <c r="X2041" i="4"/>
  <c r="V2041" i="4"/>
  <c r="U2041" i="4"/>
  <c r="G2041" i="4"/>
  <c r="E2041" i="4"/>
  <c r="W2041" i="4" s="1"/>
  <c r="AJ2040" i="4"/>
  <c r="AI2040" i="4"/>
  <c r="AH2040" i="4"/>
  <c r="AG2040" i="4"/>
  <c r="AF2040" i="4"/>
  <c r="AE2040" i="4"/>
  <c r="AD2040" i="4"/>
  <c r="AC2040" i="4"/>
  <c r="AB2040" i="4"/>
  <c r="AA2040" i="4"/>
  <c r="Z2040" i="4"/>
  <c r="X2040" i="4"/>
  <c r="V2040" i="4"/>
  <c r="U2040" i="4"/>
  <c r="G2040" i="4"/>
  <c r="Y2040" i="4" s="1"/>
  <c r="E2040" i="4"/>
  <c r="W2040" i="4" s="1"/>
  <c r="AJ2039" i="4"/>
  <c r="AI2039" i="4"/>
  <c r="AH2039" i="4"/>
  <c r="AG2039" i="4"/>
  <c r="AF2039" i="4"/>
  <c r="AE2039" i="4"/>
  <c r="AD2039" i="4"/>
  <c r="AC2039" i="4"/>
  <c r="AB2039" i="4"/>
  <c r="AA2039" i="4"/>
  <c r="Z2039" i="4"/>
  <c r="Y2039" i="4"/>
  <c r="X2039" i="4"/>
  <c r="V2039" i="4"/>
  <c r="U2039" i="4"/>
  <c r="G2039" i="4"/>
  <c r="E2039" i="4"/>
  <c r="W2039" i="4" s="1"/>
  <c r="AJ2038" i="4"/>
  <c r="AI2038" i="4"/>
  <c r="AH2038" i="4"/>
  <c r="AG2038" i="4"/>
  <c r="AF2038" i="4"/>
  <c r="AE2038" i="4"/>
  <c r="AD2038" i="4"/>
  <c r="AC2038" i="4"/>
  <c r="AB2038" i="4"/>
  <c r="AA2038" i="4"/>
  <c r="Z2038" i="4"/>
  <c r="Y2038" i="4"/>
  <c r="X2038" i="4"/>
  <c r="V2038" i="4"/>
  <c r="U2038" i="4"/>
  <c r="G2038" i="4"/>
  <c r="E2038" i="4"/>
  <c r="W2038" i="4" s="1"/>
  <c r="AJ2037" i="4"/>
  <c r="AI2037" i="4"/>
  <c r="AH2037" i="4"/>
  <c r="AG2037" i="4"/>
  <c r="AF2037" i="4"/>
  <c r="AE2037" i="4"/>
  <c r="AD2037" i="4"/>
  <c r="AC2037" i="4"/>
  <c r="AB2037" i="4"/>
  <c r="AA2037" i="4"/>
  <c r="Z2037" i="4"/>
  <c r="X2037" i="4"/>
  <c r="V2037" i="4"/>
  <c r="U2037" i="4"/>
  <c r="G2037" i="4"/>
  <c r="Y2037" i="4" s="1"/>
  <c r="E2037" i="4"/>
  <c r="W2037" i="4" s="1"/>
  <c r="AJ2036" i="4"/>
  <c r="AI2036" i="4"/>
  <c r="AH2036" i="4"/>
  <c r="AG2036" i="4"/>
  <c r="AF2036" i="4"/>
  <c r="AE2036" i="4"/>
  <c r="AD2036" i="4"/>
  <c r="AC2036" i="4"/>
  <c r="AB2036" i="4"/>
  <c r="AA2036" i="4"/>
  <c r="Z2036" i="4"/>
  <c r="Y2036" i="4"/>
  <c r="X2036" i="4"/>
  <c r="V2036" i="4"/>
  <c r="U2036" i="4"/>
  <c r="G2036" i="4"/>
  <c r="E2036" i="4"/>
  <c r="W2036" i="4" s="1"/>
  <c r="AJ2035" i="4"/>
  <c r="AI2035" i="4"/>
  <c r="AH2035" i="4"/>
  <c r="AG2035" i="4"/>
  <c r="AF2035" i="4"/>
  <c r="AE2035" i="4"/>
  <c r="AD2035" i="4"/>
  <c r="AC2035" i="4"/>
  <c r="AB2035" i="4"/>
  <c r="AA2035" i="4"/>
  <c r="Z2035" i="4"/>
  <c r="Y2035" i="4"/>
  <c r="X2035" i="4"/>
  <c r="V2035" i="4"/>
  <c r="U2035" i="4"/>
  <c r="G2035" i="4"/>
  <c r="E2035" i="4"/>
  <c r="W2035" i="4" s="1"/>
  <c r="AJ2034" i="4"/>
  <c r="AI2034" i="4"/>
  <c r="AH2034" i="4"/>
  <c r="AG2034" i="4"/>
  <c r="AF2034" i="4"/>
  <c r="AE2034" i="4"/>
  <c r="AD2034" i="4"/>
  <c r="AC2034" i="4"/>
  <c r="AB2034" i="4"/>
  <c r="AA2034" i="4"/>
  <c r="Z2034" i="4"/>
  <c r="Y2034" i="4"/>
  <c r="X2034" i="4"/>
  <c r="V2034" i="4"/>
  <c r="U2034" i="4"/>
  <c r="G2034" i="4"/>
  <c r="E2034" i="4"/>
  <c r="W2034" i="4" s="1"/>
  <c r="AJ2033" i="4"/>
  <c r="AI2033" i="4"/>
  <c r="AH2033" i="4"/>
  <c r="AG2033" i="4"/>
  <c r="AF2033" i="4"/>
  <c r="AE2033" i="4"/>
  <c r="AD2033" i="4"/>
  <c r="AC2033" i="4"/>
  <c r="AB2033" i="4"/>
  <c r="AA2033" i="4"/>
  <c r="Z2033" i="4"/>
  <c r="Y2033" i="4"/>
  <c r="X2033" i="4"/>
  <c r="V2033" i="4"/>
  <c r="U2033" i="4"/>
  <c r="G2033" i="4"/>
  <c r="E2033" i="4"/>
  <c r="W2033" i="4" s="1"/>
  <c r="AJ2032" i="4"/>
  <c r="AI2032" i="4"/>
  <c r="AH2032" i="4"/>
  <c r="AG2032" i="4"/>
  <c r="AF2032" i="4"/>
  <c r="AE2032" i="4"/>
  <c r="AD2032" i="4"/>
  <c r="AC2032" i="4"/>
  <c r="AB2032" i="4"/>
  <c r="AA2032" i="4"/>
  <c r="Z2032" i="4"/>
  <c r="X2032" i="4"/>
  <c r="V2032" i="4"/>
  <c r="U2032" i="4"/>
  <c r="G2032" i="4"/>
  <c r="Y2032" i="4" s="1"/>
  <c r="E2032" i="4"/>
  <c r="W2032" i="4" s="1"/>
  <c r="AJ2031" i="4"/>
  <c r="AI2031" i="4"/>
  <c r="AH2031" i="4"/>
  <c r="AG2031" i="4"/>
  <c r="AF2031" i="4"/>
  <c r="AE2031" i="4"/>
  <c r="AD2031" i="4"/>
  <c r="AC2031" i="4"/>
  <c r="AB2031" i="4"/>
  <c r="AA2031" i="4"/>
  <c r="Z2031" i="4"/>
  <c r="X2031" i="4"/>
  <c r="V2031" i="4"/>
  <c r="U2031" i="4"/>
  <c r="G2031" i="4"/>
  <c r="Y2031" i="4" s="1"/>
  <c r="E2031" i="4"/>
  <c r="W2031" i="4" s="1"/>
  <c r="AJ2030" i="4"/>
  <c r="AI2030" i="4"/>
  <c r="AH2030" i="4"/>
  <c r="AG2030" i="4"/>
  <c r="AF2030" i="4"/>
  <c r="AE2030" i="4"/>
  <c r="AD2030" i="4"/>
  <c r="AC2030" i="4"/>
  <c r="AB2030" i="4"/>
  <c r="AA2030" i="4"/>
  <c r="Z2030" i="4"/>
  <c r="Y2030" i="4"/>
  <c r="X2030" i="4"/>
  <c r="V2030" i="4"/>
  <c r="U2030" i="4"/>
  <c r="G2030" i="4"/>
  <c r="E2030" i="4"/>
  <c r="W2030" i="4" s="1"/>
  <c r="AJ2029" i="4"/>
  <c r="AI2029" i="4"/>
  <c r="AH2029" i="4"/>
  <c r="AG2029" i="4"/>
  <c r="AF2029" i="4"/>
  <c r="AE2029" i="4"/>
  <c r="AD2029" i="4"/>
  <c r="AC2029" i="4"/>
  <c r="AB2029" i="4"/>
  <c r="AA2029" i="4"/>
  <c r="Z2029" i="4"/>
  <c r="X2029" i="4"/>
  <c r="V2029" i="4"/>
  <c r="U2029" i="4"/>
  <c r="G2029" i="4"/>
  <c r="Y2029" i="4" s="1"/>
  <c r="E2029" i="4"/>
  <c r="W2029" i="4" s="1"/>
  <c r="AJ2028" i="4"/>
  <c r="AI2028" i="4"/>
  <c r="AH2028" i="4"/>
  <c r="AG2028" i="4"/>
  <c r="AF2028" i="4"/>
  <c r="AE2028" i="4"/>
  <c r="AD2028" i="4"/>
  <c r="AC2028" i="4"/>
  <c r="AB2028" i="4"/>
  <c r="AA2028" i="4"/>
  <c r="Z2028" i="4"/>
  <c r="X2028" i="4"/>
  <c r="V2028" i="4"/>
  <c r="U2028" i="4"/>
  <c r="G2028" i="4"/>
  <c r="Y2028" i="4" s="1"/>
  <c r="E2028" i="4"/>
  <c r="W2028" i="4" s="1"/>
  <c r="AJ2027" i="4"/>
  <c r="AI2027" i="4"/>
  <c r="AH2027" i="4"/>
  <c r="AG2027" i="4"/>
  <c r="AF2027" i="4"/>
  <c r="AE2027" i="4"/>
  <c r="AD2027" i="4"/>
  <c r="AC2027" i="4"/>
  <c r="AB2027" i="4"/>
  <c r="AA2027" i="4"/>
  <c r="Z2027" i="4"/>
  <c r="Y2027" i="4"/>
  <c r="X2027" i="4"/>
  <c r="V2027" i="4"/>
  <c r="U2027" i="4"/>
  <c r="G2027" i="4"/>
  <c r="E2027" i="4"/>
  <c r="W2027" i="4" s="1"/>
  <c r="AJ2026" i="4"/>
  <c r="AI2026" i="4"/>
  <c r="AH2026" i="4"/>
  <c r="AG2026" i="4"/>
  <c r="AF2026" i="4"/>
  <c r="AE2026" i="4"/>
  <c r="AD2026" i="4"/>
  <c r="AC2026" i="4"/>
  <c r="AB2026" i="4"/>
  <c r="AA2026" i="4"/>
  <c r="Z2026" i="4"/>
  <c r="Y2026" i="4"/>
  <c r="X2026" i="4"/>
  <c r="V2026" i="4"/>
  <c r="U2026" i="4"/>
  <c r="G2026" i="4"/>
  <c r="E2026" i="4"/>
  <c r="W2026" i="4" s="1"/>
  <c r="AJ2025" i="4"/>
  <c r="AI2025" i="4"/>
  <c r="AH2025" i="4"/>
  <c r="AG2025" i="4"/>
  <c r="AF2025" i="4"/>
  <c r="AE2025" i="4"/>
  <c r="AD2025" i="4"/>
  <c r="AC2025" i="4"/>
  <c r="AB2025" i="4"/>
  <c r="AA2025" i="4"/>
  <c r="Z2025" i="4"/>
  <c r="X2025" i="4"/>
  <c r="V2025" i="4"/>
  <c r="U2025" i="4"/>
  <c r="G2025" i="4"/>
  <c r="Y2025" i="4" s="1"/>
  <c r="E2025" i="4"/>
  <c r="W2025" i="4" s="1"/>
  <c r="AJ2024" i="4"/>
  <c r="AI2024" i="4"/>
  <c r="AH2024" i="4"/>
  <c r="AG2024" i="4"/>
  <c r="AF2024" i="4"/>
  <c r="AE2024" i="4"/>
  <c r="AD2024" i="4"/>
  <c r="AC2024" i="4"/>
  <c r="AB2024" i="4"/>
  <c r="AA2024" i="4"/>
  <c r="Z2024" i="4"/>
  <c r="Y2024" i="4"/>
  <c r="X2024" i="4"/>
  <c r="V2024" i="4"/>
  <c r="U2024" i="4"/>
  <c r="G2024" i="4"/>
  <c r="E2024" i="4"/>
  <c r="W2024" i="4" s="1"/>
  <c r="AJ2023" i="4"/>
  <c r="AI2023" i="4"/>
  <c r="AH2023" i="4"/>
  <c r="AG2023" i="4"/>
  <c r="AF2023" i="4"/>
  <c r="AE2023" i="4"/>
  <c r="AD2023" i="4"/>
  <c r="AC2023" i="4"/>
  <c r="AB2023" i="4"/>
  <c r="AA2023" i="4"/>
  <c r="Z2023" i="4"/>
  <c r="X2023" i="4"/>
  <c r="V2023" i="4"/>
  <c r="U2023" i="4"/>
  <c r="G2023" i="4"/>
  <c r="Y2023" i="4" s="1"/>
  <c r="E2023" i="4"/>
  <c r="W2023" i="4" s="1"/>
  <c r="AJ2022" i="4"/>
  <c r="AI2022" i="4"/>
  <c r="AH2022" i="4"/>
  <c r="AG2022" i="4"/>
  <c r="AF2022" i="4"/>
  <c r="AE2022" i="4"/>
  <c r="AD2022" i="4"/>
  <c r="AC2022" i="4"/>
  <c r="AB2022" i="4"/>
  <c r="AA2022" i="4"/>
  <c r="Z2022" i="4"/>
  <c r="X2022" i="4"/>
  <c r="V2022" i="4"/>
  <c r="U2022" i="4"/>
  <c r="G2022" i="4"/>
  <c r="Y2022" i="4" s="1"/>
  <c r="E2022" i="4"/>
  <c r="W2022" i="4" s="1"/>
  <c r="AJ2021" i="4"/>
  <c r="AI2021" i="4"/>
  <c r="AH2021" i="4"/>
  <c r="AG2021" i="4"/>
  <c r="AF2021" i="4"/>
  <c r="AE2021" i="4"/>
  <c r="AD2021" i="4"/>
  <c r="AC2021" i="4"/>
  <c r="AB2021" i="4"/>
  <c r="AA2021" i="4"/>
  <c r="Z2021" i="4"/>
  <c r="Y2021" i="4"/>
  <c r="X2021" i="4"/>
  <c r="V2021" i="4"/>
  <c r="U2021" i="4"/>
  <c r="G2021" i="4"/>
  <c r="E2021" i="4"/>
  <c r="W2021" i="4" s="1"/>
  <c r="AJ2020" i="4"/>
  <c r="AI2020" i="4"/>
  <c r="AH2020" i="4"/>
  <c r="AG2020" i="4"/>
  <c r="AF2020" i="4"/>
  <c r="AE2020" i="4"/>
  <c r="AD2020" i="4"/>
  <c r="AC2020" i="4"/>
  <c r="AB2020" i="4"/>
  <c r="AA2020" i="4"/>
  <c r="Z2020" i="4"/>
  <c r="Y2020" i="4"/>
  <c r="X2020" i="4"/>
  <c r="V2020" i="4"/>
  <c r="U2020" i="4"/>
  <c r="G2020" i="4"/>
  <c r="E2020" i="4"/>
  <c r="W2020" i="4" s="1"/>
  <c r="AJ2019" i="4"/>
  <c r="AI2019" i="4"/>
  <c r="AH2019" i="4"/>
  <c r="AG2019" i="4"/>
  <c r="AF2019" i="4"/>
  <c r="AE2019" i="4"/>
  <c r="AD2019" i="4"/>
  <c r="AC2019" i="4"/>
  <c r="AB2019" i="4"/>
  <c r="AA2019" i="4"/>
  <c r="Z2019" i="4"/>
  <c r="X2019" i="4"/>
  <c r="V2019" i="4"/>
  <c r="U2019" i="4"/>
  <c r="G2019" i="4"/>
  <c r="Y2019" i="4" s="1"/>
  <c r="E2019" i="4"/>
  <c r="W2019" i="4" s="1"/>
  <c r="AJ2018" i="4"/>
  <c r="AI2018" i="4"/>
  <c r="AH2018" i="4"/>
  <c r="AG2018" i="4"/>
  <c r="AF2018" i="4"/>
  <c r="AE2018" i="4"/>
  <c r="AD2018" i="4"/>
  <c r="AC2018" i="4"/>
  <c r="AB2018" i="4"/>
  <c r="AA2018" i="4"/>
  <c r="Z2018" i="4"/>
  <c r="X2018" i="4"/>
  <c r="V2018" i="4"/>
  <c r="U2018" i="4"/>
  <c r="G2018" i="4"/>
  <c r="Y2018" i="4" s="1"/>
  <c r="E2018" i="4"/>
  <c r="W2018" i="4" s="1"/>
  <c r="AJ2017" i="4"/>
  <c r="AI2017" i="4"/>
  <c r="AH2017" i="4"/>
  <c r="AG2017" i="4"/>
  <c r="AF2017" i="4"/>
  <c r="AE2017" i="4"/>
  <c r="AD2017" i="4"/>
  <c r="AC2017" i="4"/>
  <c r="AB2017" i="4"/>
  <c r="AA2017" i="4"/>
  <c r="Z2017" i="4"/>
  <c r="X2017" i="4"/>
  <c r="V2017" i="4"/>
  <c r="U2017" i="4"/>
  <c r="G2017" i="4"/>
  <c r="Y2017" i="4" s="1"/>
  <c r="E2017" i="4"/>
  <c r="W2017" i="4" s="1"/>
  <c r="AJ2016" i="4"/>
  <c r="AI2016" i="4"/>
  <c r="AH2016" i="4"/>
  <c r="AG2016" i="4"/>
  <c r="AF2016" i="4"/>
  <c r="AE2016" i="4"/>
  <c r="AD2016" i="4"/>
  <c r="AC2016" i="4"/>
  <c r="AB2016" i="4"/>
  <c r="AA2016" i="4"/>
  <c r="Z2016" i="4"/>
  <c r="X2016" i="4"/>
  <c r="V2016" i="4"/>
  <c r="U2016" i="4"/>
  <c r="G2016" i="4"/>
  <c r="Y2016" i="4" s="1"/>
  <c r="E2016" i="4"/>
  <c r="W2016" i="4" s="1"/>
  <c r="AJ2015" i="4"/>
  <c r="AI2015" i="4"/>
  <c r="AH2015" i="4"/>
  <c r="AG2015" i="4"/>
  <c r="AF2015" i="4"/>
  <c r="AE2015" i="4"/>
  <c r="AD2015" i="4"/>
  <c r="AC2015" i="4"/>
  <c r="AB2015" i="4"/>
  <c r="AA2015" i="4"/>
  <c r="Z2015" i="4"/>
  <c r="Y2015" i="4"/>
  <c r="X2015" i="4"/>
  <c r="V2015" i="4"/>
  <c r="U2015" i="4"/>
  <c r="G2015" i="4"/>
  <c r="E2015" i="4"/>
  <c r="W2015" i="4" s="1"/>
  <c r="AJ2014" i="4"/>
  <c r="AI2014" i="4"/>
  <c r="AH2014" i="4"/>
  <c r="AG2014" i="4"/>
  <c r="AF2014" i="4"/>
  <c r="AE2014" i="4"/>
  <c r="AD2014" i="4"/>
  <c r="AC2014" i="4"/>
  <c r="AB2014" i="4"/>
  <c r="AA2014" i="4"/>
  <c r="Z2014" i="4"/>
  <c r="Y2014" i="4"/>
  <c r="X2014" i="4"/>
  <c r="V2014" i="4"/>
  <c r="U2014" i="4"/>
  <c r="G2014" i="4"/>
  <c r="E2014" i="4"/>
  <c r="W2014" i="4" s="1"/>
  <c r="AJ2013" i="4"/>
  <c r="AI2013" i="4"/>
  <c r="AH2013" i="4"/>
  <c r="AG2013" i="4"/>
  <c r="AF2013" i="4"/>
  <c r="AE2013" i="4"/>
  <c r="AD2013" i="4"/>
  <c r="AC2013" i="4"/>
  <c r="AB2013" i="4"/>
  <c r="AA2013" i="4"/>
  <c r="Z2013" i="4"/>
  <c r="X2013" i="4"/>
  <c r="V2013" i="4"/>
  <c r="U2013" i="4"/>
  <c r="G2013" i="4"/>
  <c r="Y2013" i="4" s="1"/>
  <c r="E2013" i="4"/>
  <c r="W2013" i="4" s="1"/>
  <c r="AJ2012" i="4"/>
  <c r="AI2012" i="4"/>
  <c r="AH2012" i="4"/>
  <c r="AG2012" i="4"/>
  <c r="AF2012" i="4"/>
  <c r="AE2012" i="4"/>
  <c r="AD2012" i="4"/>
  <c r="AC2012" i="4"/>
  <c r="AB2012" i="4"/>
  <c r="AA2012" i="4"/>
  <c r="Z2012" i="4"/>
  <c r="X2012" i="4"/>
  <c r="V2012" i="4"/>
  <c r="U2012" i="4"/>
  <c r="G2012" i="4"/>
  <c r="Y2012" i="4" s="1"/>
  <c r="E2012" i="4"/>
  <c r="W2012" i="4" s="1"/>
  <c r="AJ2011" i="4"/>
  <c r="AI2011" i="4"/>
  <c r="AH2011" i="4"/>
  <c r="AG2011" i="4"/>
  <c r="AF2011" i="4"/>
  <c r="AE2011" i="4"/>
  <c r="AD2011" i="4"/>
  <c r="AC2011" i="4"/>
  <c r="AB2011" i="4"/>
  <c r="AA2011" i="4"/>
  <c r="Z2011" i="4"/>
  <c r="X2011" i="4"/>
  <c r="V2011" i="4"/>
  <c r="U2011" i="4"/>
  <c r="G2011" i="4"/>
  <c r="Y2011" i="4" s="1"/>
  <c r="E2011" i="4"/>
  <c r="W2011" i="4" s="1"/>
  <c r="AJ2010" i="4"/>
  <c r="AI2010" i="4"/>
  <c r="AH2010" i="4"/>
  <c r="AG2010" i="4"/>
  <c r="AF2010" i="4"/>
  <c r="AE2010" i="4"/>
  <c r="AD2010" i="4"/>
  <c r="AC2010" i="4"/>
  <c r="AB2010" i="4"/>
  <c r="AA2010" i="4"/>
  <c r="Z2010" i="4"/>
  <c r="X2010" i="4"/>
  <c r="V2010" i="4"/>
  <c r="U2010" i="4"/>
  <c r="G2010" i="4"/>
  <c r="Y2010" i="4" s="1"/>
  <c r="E2010" i="4"/>
  <c r="W2010" i="4" s="1"/>
  <c r="AJ2009" i="4"/>
  <c r="AI2009" i="4"/>
  <c r="AH2009" i="4"/>
  <c r="AG2009" i="4"/>
  <c r="AF2009" i="4"/>
  <c r="AE2009" i="4"/>
  <c r="AD2009" i="4"/>
  <c r="AC2009" i="4"/>
  <c r="AB2009" i="4"/>
  <c r="AA2009" i="4"/>
  <c r="Z2009" i="4"/>
  <c r="X2009" i="4"/>
  <c r="V2009" i="4"/>
  <c r="U2009" i="4"/>
  <c r="G2009" i="4"/>
  <c r="Y2009" i="4" s="1"/>
  <c r="E2009" i="4"/>
  <c r="W2009" i="4" s="1"/>
  <c r="AJ2008" i="4"/>
  <c r="AI2008" i="4"/>
  <c r="AH2008" i="4"/>
  <c r="AG2008" i="4"/>
  <c r="AF2008" i="4"/>
  <c r="AE2008" i="4"/>
  <c r="AD2008" i="4"/>
  <c r="AC2008" i="4"/>
  <c r="AB2008" i="4"/>
  <c r="AA2008" i="4"/>
  <c r="Z2008" i="4"/>
  <c r="X2008" i="4"/>
  <c r="V2008" i="4"/>
  <c r="U2008" i="4"/>
  <c r="G2008" i="4"/>
  <c r="Y2008" i="4" s="1"/>
  <c r="E2008" i="4"/>
  <c r="W2008" i="4" s="1"/>
  <c r="AJ2007" i="4"/>
  <c r="AI2007" i="4"/>
  <c r="AH2007" i="4"/>
  <c r="AG2007" i="4"/>
  <c r="AF2007" i="4"/>
  <c r="AE2007" i="4"/>
  <c r="AD2007" i="4"/>
  <c r="AC2007" i="4"/>
  <c r="AB2007" i="4"/>
  <c r="AA2007" i="4"/>
  <c r="Z2007" i="4"/>
  <c r="X2007" i="4"/>
  <c r="V2007" i="4"/>
  <c r="U2007" i="4"/>
  <c r="G2007" i="4"/>
  <c r="Y2007" i="4" s="1"/>
  <c r="E2007" i="4"/>
  <c r="W2007" i="4" s="1"/>
  <c r="AJ2006" i="4"/>
  <c r="AI2006" i="4"/>
  <c r="AH2006" i="4"/>
  <c r="AG2006" i="4"/>
  <c r="AF2006" i="4"/>
  <c r="AE2006" i="4"/>
  <c r="AD2006" i="4"/>
  <c r="AC2006" i="4"/>
  <c r="AB2006" i="4"/>
  <c r="AA2006" i="4"/>
  <c r="Z2006" i="4"/>
  <c r="X2006" i="4"/>
  <c r="V2006" i="4"/>
  <c r="U2006" i="4"/>
  <c r="G2006" i="4"/>
  <c r="Y2006" i="4" s="1"/>
  <c r="E2006" i="4"/>
  <c r="W2006" i="4" s="1"/>
  <c r="AJ2005" i="4"/>
  <c r="AI2005" i="4"/>
  <c r="AH2005" i="4"/>
  <c r="AG2005" i="4"/>
  <c r="AF2005" i="4"/>
  <c r="AE2005" i="4"/>
  <c r="AD2005" i="4"/>
  <c r="AC2005" i="4"/>
  <c r="AB2005" i="4"/>
  <c r="AA2005" i="4"/>
  <c r="Z2005" i="4"/>
  <c r="X2005" i="4"/>
  <c r="V2005" i="4"/>
  <c r="U2005" i="4"/>
  <c r="G2005" i="4"/>
  <c r="Y2005" i="4" s="1"/>
  <c r="E2005" i="4"/>
  <c r="W2005" i="4" s="1"/>
  <c r="AJ2004" i="4"/>
  <c r="AI2004" i="4"/>
  <c r="AH2004" i="4"/>
  <c r="AG2004" i="4"/>
  <c r="AF2004" i="4"/>
  <c r="AE2004" i="4"/>
  <c r="AD2004" i="4"/>
  <c r="AC2004" i="4"/>
  <c r="AB2004" i="4"/>
  <c r="AA2004" i="4"/>
  <c r="Z2004" i="4"/>
  <c r="X2004" i="4"/>
  <c r="V2004" i="4"/>
  <c r="U2004" i="4"/>
  <c r="G2004" i="4"/>
  <c r="Y2004" i="4" s="1"/>
  <c r="E2004" i="4"/>
  <c r="W2004" i="4" s="1"/>
  <c r="AJ2003" i="4"/>
  <c r="AI2003" i="4"/>
  <c r="AH2003" i="4"/>
  <c r="AG2003" i="4"/>
  <c r="AF2003" i="4"/>
  <c r="AE2003" i="4"/>
  <c r="AD2003" i="4"/>
  <c r="AC2003" i="4"/>
  <c r="AB2003" i="4"/>
  <c r="AA2003" i="4"/>
  <c r="Z2003" i="4"/>
  <c r="X2003" i="4"/>
  <c r="V2003" i="4"/>
  <c r="U2003" i="4"/>
  <c r="G2003" i="4"/>
  <c r="Y2003" i="4" s="1"/>
  <c r="E2003" i="4"/>
  <c r="W2003" i="4" s="1"/>
  <c r="AJ2002" i="4"/>
  <c r="AI2002" i="4"/>
  <c r="AH2002" i="4"/>
  <c r="AG2002" i="4"/>
  <c r="AF2002" i="4"/>
  <c r="AE2002" i="4"/>
  <c r="AD2002" i="4"/>
  <c r="AC2002" i="4"/>
  <c r="AB2002" i="4"/>
  <c r="AA2002" i="4"/>
  <c r="Z2002" i="4"/>
  <c r="X2002" i="4"/>
  <c r="V2002" i="4"/>
  <c r="U2002" i="4"/>
  <c r="G2002" i="4"/>
  <c r="Y2002" i="4" s="1"/>
  <c r="E2002" i="4"/>
  <c r="W2002" i="4" s="1"/>
  <c r="AJ2001" i="4"/>
  <c r="AI2001" i="4"/>
  <c r="AH2001" i="4"/>
  <c r="AG2001" i="4"/>
  <c r="AF2001" i="4"/>
  <c r="AE2001" i="4"/>
  <c r="AD2001" i="4"/>
  <c r="AC2001" i="4"/>
  <c r="AB2001" i="4"/>
  <c r="AA2001" i="4"/>
  <c r="Z2001" i="4"/>
  <c r="Y2001" i="4"/>
  <c r="X2001" i="4"/>
  <c r="V2001" i="4"/>
  <c r="U2001" i="4"/>
  <c r="G2001" i="4"/>
  <c r="E2001" i="4"/>
  <c r="W2001" i="4" s="1"/>
  <c r="AJ2000" i="4"/>
  <c r="AI2000" i="4"/>
  <c r="AH2000" i="4"/>
  <c r="AG2000" i="4"/>
  <c r="AF2000" i="4"/>
  <c r="AE2000" i="4"/>
  <c r="AD2000" i="4"/>
  <c r="AC2000" i="4"/>
  <c r="AB2000" i="4"/>
  <c r="AA2000" i="4"/>
  <c r="Z2000" i="4"/>
  <c r="X2000" i="4"/>
  <c r="V2000" i="4"/>
  <c r="U2000" i="4"/>
  <c r="G2000" i="4"/>
  <c r="Y2000" i="4" s="1"/>
  <c r="E2000" i="4"/>
  <c r="W2000" i="4" s="1"/>
  <c r="AJ1999" i="4"/>
  <c r="AI1999" i="4"/>
  <c r="AH1999" i="4"/>
  <c r="AG1999" i="4"/>
  <c r="AF1999" i="4"/>
  <c r="AE1999" i="4"/>
  <c r="AD1999" i="4"/>
  <c r="AC1999" i="4"/>
  <c r="AB1999" i="4"/>
  <c r="AA1999" i="4"/>
  <c r="Z1999" i="4"/>
  <c r="Y1999" i="4"/>
  <c r="X1999" i="4"/>
  <c r="V1999" i="4"/>
  <c r="U1999" i="4"/>
  <c r="G1999" i="4"/>
  <c r="E1999" i="4"/>
  <c r="W1999" i="4" s="1"/>
  <c r="AJ1998" i="4"/>
  <c r="AI1998" i="4"/>
  <c r="AH1998" i="4"/>
  <c r="AG1998" i="4"/>
  <c r="AF1998" i="4"/>
  <c r="AE1998" i="4"/>
  <c r="AD1998" i="4"/>
  <c r="AC1998" i="4"/>
  <c r="AB1998" i="4"/>
  <c r="AA1998" i="4"/>
  <c r="Z1998" i="4"/>
  <c r="X1998" i="4"/>
  <c r="V1998" i="4"/>
  <c r="U1998" i="4"/>
  <c r="G1998" i="4"/>
  <c r="Y1998" i="4" s="1"/>
  <c r="E1998" i="4"/>
  <c r="W1998" i="4" s="1"/>
  <c r="AJ1997" i="4"/>
  <c r="AI1997" i="4"/>
  <c r="AH1997" i="4"/>
  <c r="AG1997" i="4"/>
  <c r="AF1997" i="4"/>
  <c r="AE1997" i="4"/>
  <c r="AD1997" i="4"/>
  <c r="AC1997" i="4"/>
  <c r="AB1997" i="4"/>
  <c r="AA1997" i="4"/>
  <c r="Z1997" i="4"/>
  <c r="Y1997" i="4"/>
  <c r="X1997" i="4"/>
  <c r="V1997" i="4"/>
  <c r="U1997" i="4"/>
  <c r="G1997" i="4"/>
  <c r="E1997" i="4"/>
  <c r="W1997" i="4" s="1"/>
  <c r="AJ1996" i="4"/>
  <c r="AI1996" i="4"/>
  <c r="AH1996" i="4"/>
  <c r="AG1996" i="4"/>
  <c r="AF1996" i="4"/>
  <c r="AE1996" i="4"/>
  <c r="AD1996" i="4"/>
  <c r="AC1996" i="4"/>
  <c r="AB1996" i="4"/>
  <c r="AA1996" i="4"/>
  <c r="Z1996" i="4"/>
  <c r="X1996" i="4"/>
  <c r="V1996" i="4"/>
  <c r="U1996" i="4"/>
  <c r="G1996" i="4"/>
  <c r="Y1996" i="4" s="1"/>
  <c r="E1996" i="4"/>
  <c r="W1996" i="4" s="1"/>
  <c r="AJ1995" i="4"/>
  <c r="AI1995" i="4"/>
  <c r="AH1995" i="4"/>
  <c r="AG1995" i="4"/>
  <c r="AF1995" i="4"/>
  <c r="AE1995" i="4"/>
  <c r="AD1995" i="4"/>
  <c r="AC1995" i="4"/>
  <c r="AB1995" i="4"/>
  <c r="AA1995" i="4"/>
  <c r="Z1995" i="4"/>
  <c r="Y1995" i="4"/>
  <c r="X1995" i="4"/>
  <c r="V1995" i="4"/>
  <c r="U1995" i="4"/>
  <c r="G1995" i="4"/>
  <c r="E1995" i="4"/>
  <c r="W1995" i="4" s="1"/>
  <c r="AJ1994" i="4"/>
  <c r="AI1994" i="4"/>
  <c r="AH1994" i="4"/>
  <c r="AG1994" i="4"/>
  <c r="AF1994" i="4"/>
  <c r="AE1994" i="4"/>
  <c r="AD1994" i="4"/>
  <c r="AC1994" i="4"/>
  <c r="AB1994" i="4"/>
  <c r="AA1994" i="4"/>
  <c r="Z1994" i="4"/>
  <c r="X1994" i="4"/>
  <c r="V1994" i="4"/>
  <c r="U1994" i="4"/>
  <c r="G1994" i="4"/>
  <c r="Y1994" i="4" s="1"/>
  <c r="E1994" i="4"/>
  <c r="W1994" i="4" s="1"/>
  <c r="AJ1993" i="4"/>
  <c r="AI1993" i="4"/>
  <c r="AH1993" i="4"/>
  <c r="AG1993" i="4"/>
  <c r="AF1993" i="4"/>
  <c r="AE1993" i="4"/>
  <c r="AD1993" i="4"/>
  <c r="AC1993" i="4"/>
  <c r="AB1993" i="4"/>
  <c r="AA1993" i="4"/>
  <c r="Z1993" i="4"/>
  <c r="X1993" i="4"/>
  <c r="V1993" i="4"/>
  <c r="U1993" i="4"/>
  <c r="G1993" i="4"/>
  <c r="Y1993" i="4" s="1"/>
  <c r="E1993" i="4"/>
  <c r="W1993" i="4" s="1"/>
  <c r="AJ1992" i="4"/>
  <c r="AI1992" i="4"/>
  <c r="AH1992" i="4"/>
  <c r="AG1992" i="4"/>
  <c r="AF1992" i="4"/>
  <c r="AE1992" i="4"/>
  <c r="AD1992" i="4"/>
  <c r="AC1992" i="4"/>
  <c r="AB1992" i="4"/>
  <c r="AA1992" i="4"/>
  <c r="Z1992" i="4"/>
  <c r="X1992" i="4"/>
  <c r="V1992" i="4"/>
  <c r="U1992" i="4"/>
  <c r="G1992" i="4"/>
  <c r="Y1992" i="4" s="1"/>
  <c r="E1992" i="4"/>
  <c r="W1992" i="4" s="1"/>
  <c r="AJ1991" i="4"/>
  <c r="AI1991" i="4"/>
  <c r="AH1991" i="4"/>
  <c r="AG1991" i="4"/>
  <c r="AF1991" i="4"/>
  <c r="AE1991" i="4"/>
  <c r="AD1991" i="4"/>
  <c r="AC1991" i="4"/>
  <c r="AB1991" i="4"/>
  <c r="AA1991" i="4"/>
  <c r="Z1991" i="4"/>
  <c r="Y1991" i="4"/>
  <c r="X1991" i="4"/>
  <c r="V1991" i="4"/>
  <c r="U1991" i="4"/>
  <c r="G1991" i="4"/>
  <c r="E1991" i="4"/>
  <c r="W1991" i="4" s="1"/>
  <c r="AJ1990" i="4"/>
  <c r="AI1990" i="4"/>
  <c r="AH1990" i="4"/>
  <c r="AG1990" i="4"/>
  <c r="AF1990" i="4"/>
  <c r="AE1990" i="4"/>
  <c r="AD1990" i="4"/>
  <c r="AC1990" i="4"/>
  <c r="AB1990" i="4"/>
  <c r="AA1990" i="4"/>
  <c r="Z1990" i="4"/>
  <c r="X1990" i="4"/>
  <c r="V1990" i="4"/>
  <c r="U1990" i="4"/>
  <c r="G1990" i="4"/>
  <c r="Y1990" i="4" s="1"/>
  <c r="E1990" i="4"/>
  <c r="W1990" i="4" s="1"/>
  <c r="AJ1989" i="4"/>
  <c r="AI1989" i="4"/>
  <c r="AH1989" i="4"/>
  <c r="AG1989" i="4"/>
  <c r="AF1989" i="4"/>
  <c r="AE1989" i="4"/>
  <c r="AD1989" i="4"/>
  <c r="AC1989" i="4"/>
  <c r="AB1989" i="4"/>
  <c r="AA1989" i="4"/>
  <c r="Z1989" i="4"/>
  <c r="X1989" i="4"/>
  <c r="V1989" i="4"/>
  <c r="U1989" i="4"/>
  <c r="G1989" i="4"/>
  <c r="Y1989" i="4" s="1"/>
  <c r="E1989" i="4"/>
  <c r="W1989" i="4" s="1"/>
  <c r="AJ1988" i="4"/>
  <c r="AI1988" i="4"/>
  <c r="AH1988" i="4"/>
  <c r="AG1988" i="4"/>
  <c r="AF1988" i="4"/>
  <c r="AE1988" i="4"/>
  <c r="AD1988" i="4"/>
  <c r="AC1988" i="4"/>
  <c r="AB1988" i="4"/>
  <c r="AA1988" i="4"/>
  <c r="Z1988" i="4"/>
  <c r="X1988" i="4"/>
  <c r="V1988" i="4"/>
  <c r="U1988" i="4"/>
  <c r="G1988" i="4"/>
  <c r="Y1988" i="4" s="1"/>
  <c r="E1988" i="4"/>
  <c r="W1988" i="4" s="1"/>
  <c r="AJ1987" i="4"/>
  <c r="AI1987" i="4"/>
  <c r="AH1987" i="4"/>
  <c r="AG1987" i="4"/>
  <c r="AF1987" i="4"/>
  <c r="AE1987" i="4"/>
  <c r="AD1987" i="4"/>
  <c r="AC1987" i="4"/>
  <c r="AB1987" i="4"/>
  <c r="AA1987" i="4"/>
  <c r="Z1987" i="4"/>
  <c r="Y1987" i="4"/>
  <c r="X1987" i="4"/>
  <c r="V1987" i="4"/>
  <c r="U1987" i="4"/>
  <c r="G1987" i="4"/>
  <c r="E1987" i="4"/>
  <c r="W1987" i="4" s="1"/>
  <c r="AJ1986" i="4"/>
  <c r="AI1986" i="4"/>
  <c r="AH1986" i="4"/>
  <c r="AG1986" i="4"/>
  <c r="AF1986" i="4"/>
  <c r="AE1986" i="4"/>
  <c r="AD1986" i="4"/>
  <c r="AC1986" i="4"/>
  <c r="AB1986" i="4"/>
  <c r="AA1986" i="4"/>
  <c r="Z1986" i="4"/>
  <c r="X1986" i="4"/>
  <c r="V1986" i="4"/>
  <c r="U1986" i="4"/>
  <c r="G1986" i="4"/>
  <c r="Y1986" i="4" s="1"/>
  <c r="E1986" i="4"/>
  <c r="W1986" i="4" s="1"/>
  <c r="AJ1985" i="4"/>
  <c r="AI1985" i="4"/>
  <c r="AH1985" i="4"/>
  <c r="AG1985" i="4"/>
  <c r="AF1985" i="4"/>
  <c r="AE1985" i="4"/>
  <c r="AD1985" i="4"/>
  <c r="AC1985" i="4"/>
  <c r="AB1985" i="4"/>
  <c r="AA1985" i="4"/>
  <c r="Z1985" i="4"/>
  <c r="Y1985" i="4"/>
  <c r="X1985" i="4"/>
  <c r="V1985" i="4"/>
  <c r="U1985" i="4"/>
  <c r="G1985" i="4"/>
  <c r="E1985" i="4"/>
  <c r="W1985" i="4" s="1"/>
  <c r="AJ1984" i="4"/>
  <c r="AI1984" i="4"/>
  <c r="AH1984" i="4"/>
  <c r="AG1984" i="4"/>
  <c r="AF1984" i="4"/>
  <c r="AE1984" i="4"/>
  <c r="AD1984" i="4"/>
  <c r="AC1984" i="4"/>
  <c r="AB1984" i="4"/>
  <c r="AA1984" i="4"/>
  <c r="Z1984" i="4"/>
  <c r="X1984" i="4"/>
  <c r="V1984" i="4"/>
  <c r="U1984" i="4"/>
  <c r="G1984" i="4"/>
  <c r="Y1984" i="4" s="1"/>
  <c r="E1984" i="4"/>
  <c r="W1984" i="4" s="1"/>
  <c r="AJ1983" i="4"/>
  <c r="AI1983" i="4"/>
  <c r="AH1983" i="4"/>
  <c r="AG1983" i="4"/>
  <c r="AF1983" i="4"/>
  <c r="AE1983" i="4"/>
  <c r="AD1983" i="4"/>
  <c r="AC1983" i="4"/>
  <c r="AB1983" i="4"/>
  <c r="AA1983" i="4"/>
  <c r="Z1983" i="4"/>
  <c r="X1983" i="4"/>
  <c r="V1983" i="4"/>
  <c r="U1983" i="4"/>
  <c r="G1983" i="4"/>
  <c r="Y1983" i="4" s="1"/>
  <c r="E1983" i="4"/>
  <c r="W1983" i="4" s="1"/>
  <c r="AJ1982" i="4"/>
  <c r="AI1982" i="4"/>
  <c r="AH1982" i="4"/>
  <c r="AG1982" i="4"/>
  <c r="AF1982" i="4"/>
  <c r="AE1982" i="4"/>
  <c r="AD1982" i="4"/>
  <c r="AC1982" i="4"/>
  <c r="AB1982" i="4"/>
  <c r="AA1982" i="4"/>
  <c r="Z1982" i="4"/>
  <c r="X1982" i="4"/>
  <c r="V1982" i="4"/>
  <c r="U1982" i="4"/>
  <c r="G1982" i="4"/>
  <c r="Y1982" i="4" s="1"/>
  <c r="E1982" i="4"/>
  <c r="W1982" i="4" s="1"/>
  <c r="AJ1981" i="4"/>
  <c r="AI1981" i="4"/>
  <c r="AH1981" i="4"/>
  <c r="AG1981" i="4"/>
  <c r="AF1981" i="4"/>
  <c r="AE1981" i="4"/>
  <c r="AD1981" i="4"/>
  <c r="AC1981" i="4"/>
  <c r="AB1981" i="4"/>
  <c r="AA1981" i="4"/>
  <c r="Z1981" i="4"/>
  <c r="X1981" i="4"/>
  <c r="V1981" i="4"/>
  <c r="U1981" i="4"/>
  <c r="G1981" i="4"/>
  <c r="Y1981" i="4" s="1"/>
  <c r="E1981" i="4"/>
  <c r="W1981" i="4" s="1"/>
  <c r="AJ1980" i="4"/>
  <c r="AI1980" i="4"/>
  <c r="AH1980" i="4"/>
  <c r="AG1980" i="4"/>
  <c r="AF1980" i="4"/>
  <c r="AE1980" i="4"/>
  <c r="AD1980" i="4"/>
  <c r="AC1980" i="4"/>
  <c r="AB1980" i="4"/>
  <c r="AA1980" i="4"/>
  <c r="Z1980" i="4"/>
  <c r="X1980" i="4"/>
  <c r="V1980" i="4"/>
  <c r="U1980" i="4"/>
  <c r="G1980" i="4"/>
  <c r="Y1980" i="4" s="1"/>
  <c r="E1980" i="4"/>
  <c r="W1980" i="4" s="1"/>
  <c r="AJ1979" i="4"/>
  <c r="AI1979" i="4"/>
  <c r="AH1979" i="4"/>
  <c r="AG1979" i="4"/>
  <c r="AF1979" i="4"/>
  <c r="AE1979" i="4"/>
  <c r="AD1979" i="4"/>
  <c r="AC1979" i="4"/>
  <c r="AB1979" i="4"/>
  <c r="AA1979" i="4"/>
  <c r="Z1979" i="4"/>
  <c r="Y1979" i="4"/>
  <c r="X1979" i="4"/>
  <c r="V1979" i="4"/>
  <c r="U1979" i="4"/>
  <c r="G1979" i="4"/>
  <c r="E1979" i="4"/>
  <c r="W1979" i="4" s="1"/>
  <c r="AJ1978" i="4"/>
  <c r="AI1978" i="4"/>
  <c r="AH1978" i="4"/>
  <c r="AG1978" i="4"/>
  <c r="AF1978" i="4"/>
  <c r="AE1978" i="4"/>
  <c r="AD1978" i="4"/>
  <c r="AC1978" i="4"/>
  <c r="AB1978" i="4"/>
  <c r="AA1978" i="4"/>
  <c r="Z1978" i="4"/>
  <c r="X1978" i="4"/>
  <c r="V1978" i="4"/>
  <c r="U1978" i="4"/>
  <c r="G1978" i="4"/>
  <c r="Y1978" i="4" s="1"/>
  <c r="E1978" i="4"/>
  <c r="W1978" i="4" s="1"/>
  <c r="AJ1977" i="4"/>
  <c r="AI1977" i="4"/>
  <c r="AH1977" i="4"/>
  <c r="AG1977" i="4"/>
  <c r="AF1977" i="4"/>
  <c r="AE1977" i="4"/>
  <c r="AD1977" i="4"/>
  <c r="AC1977" i="4"/>
  <c r="AB1977" i="4"/>
  <c r="AA1977" i="4"/>
  <c r="Z1977" i="4"/>
  <c r="Y1977" i="4"/>
  <c r="X1977" i="4"/>
  <c r="V1977" i="4"/>
  <c r="U1977" i="4"/>
  <c r="G1977" i="4"/>
  <c r="E1977" i="4"/>
  <c r="W1977" i="4" s="1"/>
  <c r="AJ1976" i="4"/>
  <c r="AI1976" i="4"/>
  <c r="AH1976" i="4"/>
  <c r="AG1976" i="4"/>
  <c r="AF1976" i="4"/>
  <c r="AE1976" i="4"/>
  <c r="AD1976" i="4"/>
  <c r="AC1976" i="4"/>
  <c r="AB1976" i="4"/>
  <c r="AA1976" i="4"/>
  <c r="Z1976" i="4"/>
  <c r="X1976" i="4"/>
  <c r="V1976" i="4"/>
  <c r="U1976" i="4"/>
  <c r="G1976" i="4"/>
  <c r="Y1976" i="4" s="1"/>
  <c r="E1976" i="4"/>
  <c r="W1976" i="4" s="1"/>
  <c r="AJ1975" i="4"/>
  <c r="AI1975" i="4"/>
  <c r="AH1975" i="4"/>
  <c r="AG1975" i="4"/>
  <c r="AF1975" i="4"/>
  <c r="AE1975" i="4"/>
  <c r="AD1975" i="4"/>
  <c r="AC1975" i="4"/>
  <c r="AB1975" i="4"/>
  <c r="AA1975" i="4"/>
  <c r="Z1975" i="4"/>
  <c r="X1975" i="4"/>
  <c r="V1975" i="4"/>
  <c r="U1975" i="4"/>
  <c r="G1975" i="4"/>
  <c r="Y1975" i="4" s="1"/>
  <c r="E1975" i="4"/>
  <c r="W1975" i="4" s="1"/>
  <c r="AJ1974" i="4"/>
  <c r="AI1974" i="4"/>
  <c r="AH1974" i="4"/>
  <c r="AG1974" i="4"/>
  <c r="AF1974" i="4"/>
  <c r="AE1974" i="4"/>
  <c r="AD1974" i="4"/>
  <c r="AC1974" i="4"/>
  <c r="AB1974" i="4"/>
  <c r="AA1974" i="4"/>
  <c r="Z1974" i="4"/>
  <c r="X1974" i="4"/>
  <c r="V1974" i="4"/>
  <c r="U1974" i="4"/>
  <c r="G1974" i="4"/>
  <c r="Y1974" i="4" s="1"/>
  <c r="E1974" i="4"/>
  <c r="W1974" i="4" s="1"/>
  <c r="AJ1973" i="4"/>
  <c r="AI1973" i="4"/>
  <c r="AH1973" i="4"/>
  <c r="AG1973" i="4"/>
  <c r="AF1973" i="4"/>
  <c r="AE1973" i="4"/>
  <c r="AD1973" i="4"/>
  <c r="AC1973" i="4"/>
  <c r="AB1973" i="4"/>
  <c r="AA1973" i="4"/>
  <c r="Z1973" i="4"/>
  <c r="X1973" i="4"/>
  <c r="V1973" i="4"/>
  <c r="U1973" i="4"/>
  <c r="G1973" i="4"/>
  <c r="Y1973" i="4" s="1"/>
  <c r="E1973" i="4"/>
  <c r="W1973" i="4" s="1"/>
  <c r="AJ1972" i="4"/>
  <c r="AI1972" i="4"/>
  <c r="AH1972" i="4"/>
  <c r="AG1972" i="4"/>
  <c r="AF1972" i="4"/>
  <c r="AE1972" i="4"/>
  <c r="AD1972" i="4"/>
  <c r="AC1972" i="4"/>
  <c r="AB1972" i="4"/>
  <c r="AA1972" i="4"/>
  <c r="Z1972" i="4"/>
  <c r="X1972" i="4"/>
  <c r="V1972" i="4"/>
  <c r="U1972" i="4"/>
  <c r="G1972" i="4"/>
  <c r="Y1972" i="4" s="1"/>
  <c r="E1972" i="4"/>
  <c r="W1972" i="4" s="1"/>
  <c r="AJ1971" i="4"/>
  <c r="AI1971" i="4"/>
  <c r="AH1971" i="4"/>
  <c r="AG1971" i="4"/>
  <c r="AF1971" i="4"/>
  <c r="AE1971" i="4"/>
  <c r="AD1971" i="4"/>
  <c r="AC1971" i="4"/>
  <c r="AB1971" i="4"/>
  <c r="AA1971" i="4"/>
  <c r="Z1971" i="4"/>
  <c r="X1971" i="4"/>
  <c r="V1971" i="4"/>
  <c r="U1971" i="4"/>
  <c r="G1971" i="4"/>
  <c r="Y1971" i="4" s="1"/>
  <c r="E1971" i="4"/>
  <c r="W1971" i="4" s="1"/>
  <c r="AJ1970" i="4"/>
  <c r="AI1970" i="4"/>
  <c r="AH1970" i="4"/>
  <c r="AG1970" i="4"/>
  <c r="AF1970" i="4"/>
  <c r="AE1970" i="4"/>
  <c r="AD1970" i="4"/>
  <c r="AC1970" i="4"/>
  <c r="AB1970" i="4"/>
  <c r="AA1970" i="4"/>
  <c r="Z1970" i="4"/>
  <c r="X1970" i="4"/>
  <c r="V1970" i="4"/>
  <c r="U1970" i="4"/>
  <c r="G1970" i="4"/>
  <c r="Y1970" i="4" s="1"/>
  <c r="E1970" i="4"/>
  <c r="W1970" i="4" s="1"/>
  <c r="AJ1969" i="4"/>
  <c r="AI1969" i="4"/>
  <c r="AH1969" i="4"/>
  <c r="AG1969" i="4"/>
  <c r="AF1969" i="4"/>
  <c r="AE1969" i="4"/>
  <c r="AD1969" i="4"/>
  <c r="AC1969" i="4"/>
  <c r="AB1969" i="4"/>
  <c r="AA1969" i="4"/>
  <c r="Z1969" i="4"/>
  <c r="X1969" i="4"/>
  <c r="V1969" i="4"/>
  <c r="U1969" i="4"/>
  <c r="G1969" i="4"/>
  <c r="Y1969" i="4" s="1"/>
  <c r="E1969" i="4"/>
  <c r="W1969" i="4" s="1"/>
  <c r="AJ1968" i="4"/>
  <c r="AI1968" i="4"/>
  <c r="AH1968" i="4"/>
  <c r="AG1968" i="4"/>
  <c r="AF1968" i="4"/>
  <c r="AE1968" i="4"/>
  <c r="AD1968" i="4"/>
  <c r="AC1968" i="4"/>
  <c r="AB1968" i="4"/>
  <c r="AA1968" i="4"/>
  <c r="Z1968" i="4"/>
  <c r="X1968" i="4"/>
  <c r="V1968" i="4"/>
  <c r="U1968" i="4"/>
  <c r="G1968" i="4"/>
  <c r="Y1968" i="4" s="1"/>
  <c r="E1968" i="4"/>
  <c r="W1968" i="4" s="1"/>
  <c r="AJ1967" i="4"/>
  <c r="AI1967" i="4"/>
  <c r="AH1967" i="4"/>
  <c r="AG1967" i="4"/>
  <c r="AF1967" i="4"/>
  <c r="AE1967" i="4"/>
  <c r="AD1967" i="4"/>
  <c r="AC1967" i="4"/>
  <c r="AB1967" i="4"/>
  <c r="AA1967" i="4"/>
  <c r="Z1967" i="4"/>
  <c r="X1967" i="4"/>
  <c r="V1967" i="4"/>
  <c r="U1967" i="4"/>
  <c r="G1967" i="4"/>
  <c r="Y1967" i="4" s="1"/>
  <c r="E1967" i="4"/>
  <c r="W1967" i="4" s="1"/>
  <c r="AJ1966" i="4"/>
  <c r="AI1966" i="4"/>
  <c r="AH1966" i="4"/>
  <c r="AG1966" i="4"/>
  <c r="AF1966" i="4"/>
  <c r="AE1966" i="4"/>
  <c r="AD1966" i="4"/>
  <c r="AC1966" i="4"/>
  <c r="AB1966" i="4"/>
  <c r="AA1966" i="4"/>
  <c r="Z1966" i="4"/>
  <c r="X1966" i="4"/>
  <c r="V1966" i="4"/>
  <c r="U1966" i="4"/>
  <c r="G1966" i="4"/>
  <c r="Y1966" i="4" s="1"/>
  <c r="E1966" i="4"/>
  <c r="W1966" i="4" s="1"/>
  <c r="AJ1965" i="4"/>
  <c r="AI1965" i="4"/>
  <c r="AH1965" i="4"/>
  <c r="AG1965" i="4"/>
  <c r="AF1965" i="4"/>
  <c r="AE1965" i="4"/>
  <c r="AD1965" i="4"/>
  <c r="AC1965" i="4"/>
  <c r="AB1965" i="4"/>
  <c r="AA1965" i="4"/>
  <c r="Z1965" i="4"/>
  <c r="X1965" i="4"/>
  <c r="V1965" i="4"/>
  <c r="U1965" i="4"/>
  <c r="G1965" i="4"/>
  <c r="Y1965" i="4" s="1"/>
  <c r="E1965" i="4"/>
  <c r="W1965" i="4" s="1"/>
  <c r="AJ1964" i="4"/>
  <c r="AI1964" i="4"/>
  <c r="AH1964" i="4"/>
  <c r="AG1964" i="4"/>
  <c r="AF1964" i="4"/>
  <c r="AE1964" i="4"/>
  <c r="AD1964" i="4"/>
  <c r="AC1964" i="4"/>
  <c r="AB1964" i="4"/>
  <c r="AA1964" i="4"/>
  <c r="Z1964" i="4"/>
  <c r="X1964" i="4"/>
  <c r="V1964" i="4"/>
  <c r="U1964" i="4"/>
  <c r="G1964" i="4"/>
  <c r="Y1964" i="4" s="1"/>
  <c r="E1964" i="4"/>
  <c r="W1964" i="4" s="1"/>
  <c r="AJ1963" i="4"/>
  <c r="AI1963" i="4"/>
  <c r="AH1963" i="4"/>
  <c r="AG1963" i="4"/>
  <c r="AF1963" i="4"/>
  <c r="AE1963" i="4"/>
  <c r="AD1963" i="4"/>
  <c r="AC1963" i="4"/>
  <c r="AB1963" i="4"/>
  <c r="AA1963" i="4"/>
  <c r="Z1963" i="4"/>
  <c r="X1963" i="4"/>
  <c r="V1963" i="4"/>
  <c r="U1963" i="4"/>
  <c r="G1963" i="4"/>
  <c r="Y1963" i="4" s="1"/>
  <c r="E1963" i="4"/>
  <c r="W1963" i="4" s="1"/>
  <c r="AJ1962" i="4"/>
  <c r="AI1962" i="4"/>
  <c r="AH1962" i="4"/>
  <c r="AG1962" i="4"/>
  <c r="AF1962" i="4"/>
  <c r="AE1962" i="4"/>
  <c r="AD1962" i="4"/>
  <c r="AC1962" i="4"/>
  <c r="AB1962" i="4"/>
  <c r="AA1962" i="4"/>
  <c r="Z1962" i="4"/>
  <c r="X1962" i="4"/>
  <c r="V1962" i="4"/>
  <c r="U1962" i="4"/>
  <c r="G1962" i="4"/>
  <c r="Y1962" i="4" s="1"/>
  <c r="E1962" i="4"/>
  <c r="W1962" i="4" s="1"/>
  <c r="AJ1961" i="4"/>
  <c r="AI1961" i="4"/>
  <c r="AH1961" i="4"/>
  <c r="AG1961" i="4"/>
  <c r="AF1961" i="4"/>
  <c r="AE1961" i="4"/>
  <c r="AD1961" i="4"/>
  <c r="AC1961" i="4"/>
  <c r="AB1961" i="4"/>
  <c r="AA1961" i="4"/>
  <c r="Z1961" i="4"/>
  <c r="Y1961" i="4"/>
  <c r="X1961" i="4"/>
  <c r="V1961" i="4"/>
  <c r="U1961" i="4"/>
  <c r="G1961" i="4"/>
  <c r="E1961" i="4"/>
  <c r="W1961" i="4" s="1"/>
  <c r="AJ1960" i="4"/>
  <c r="AI1960" i="4"/>
  <c r="AH1960" i="4"/>
  <c r="AG1960" i="4"/>
  <c r="AF1960" i="4"/>
  <c r="AE1960" i="4"/>
  <c r="AD1960" i="4"/>
  <c r="AC1960" i="4"/>
  <c r="AB1960" i="4"/>
  <c r="AA1960" i="4"/>
  <c r="Z1960" i="4"/>
  <c r="X1960" i="4"/>
  <c r="V1960" i="4"/>
  <c r="U1960" i="4"/>
  <c r="G1960" i="4"/>
  <c r="Y1960" i="4" s="1"/>
  <c r="E1960" i="4"/>
  <c r="W1960" i="4" s="1"/>
  <c r="AJ1959" i="4"/>
  <c r="AI1959" i="4"/>
  <c r="AH1959" i="4"/>
  <c r="AG1959" i="4"/>
  <c r="AF1959" i="4"/>
  <c r="AE1959" i="4"/>
  <c r="AD1959" i="4"/>
  <c r="AC1959" i="4"/>
  <c r="AB1959" i="4"/>
  <c r="AA1959" i="4"/>
  <c r="Z1959" i="4"/>
  <c r="Y1959" i="4"/>
  <c r="X1959" i="4"/>
  <c r="V1959" i="4"/>
  <c r="U1959" i="4"/>
  <c r="G1959" i="4"/>
  <c r="E1959" i="4"/>
  <c r="W1959" i="4" s="1"/>
  <c r="AJ1958" i="4"/>
  <c r="AI1958" i="4"/>
  <c r="AH1958" i="4"/>
  <c r="AG1958" i="4"/>
  <c r="AF1958" i="4"/>
  <c r="AE1958" i="4"/>
  <c r="AD1958" i="4"/>
  <c r="AC1958" i="4"/>
  <c r="AB1958" i="4"/>
  <c r="AA1958" i="4"/>
  <c r="Z1958" i="4"/>
  <c r="X1958" i="4"/>
  <c r="V1958" i="4"/>
  <c r="U1958" i="4"/>
  <c r="G1958" i="4"/>
  <c r="Y1958" i="4" s="1"/>
  <c r="E1958" i="4"/>
  <c r="W1958" i="4" s="1"/>
  <c r="AJ1957" i="4"/>
  <c r="AI1957" i="4"/>
  <c r="AH1957" i="4"/>
  <c r="AG1957" i="4"/>
  <c r="AF1957" i="4"/>
  <c r="AE1957" i="4"/>
  <c r="AD1957" i="4"/>
  <c r="AC1957" i="4"/>
  <c r="AB1957" i="4"/>
  <c r="AA1957" i="4"/>
  <c r="Z1957" i="4"/>
  <c r="Y1957" i="4"/>
  <c r="X1957" i="4"/>
  <c r="V1957" i="4"/>
  <c r="U1957" i="4"/>
  <c r="G1957" i="4"/>
  <c r="E1957" i="4"/>
  <c r="W1957" i="4" s="1"/>
  <c r="AJ1956" i="4"/>
  <c r="AI1956" i="4"/>
  <c r="AH1956" i="4"/>
  <c r="AG1956" i="4"/>
  <c r="AF1956" i="4"/>
  <c r="AE1956" i="4"/>
  <c r="AD1956" i="4"/>
  <c r="AC1956" i="4"/>
  <c r="AB1956" i="4"/>
  <c r="AA1956" i="4"/>
  <c r="Z1956" i="4"/>
  <c r="X1956" i="4"/>
  <c r="V1956" i="4"/>
  <c r="U1956" i="4"/>
  <c r="G1956" i="4"/>
  <c r="Y1956" i="4" s="1"/>
  <c r="E1956" i="4"/>
  <c r="W1956" i="4" s="1"/>
  <c r="AJ1955" i="4"/>
  <c r="AI1955" i="4"/>
  <c r="AH1955" i="4"/>
  <c r="AG1955" i="4"/>
  <c r="AF1955" i="4"/>
  <c r="AE1955" i="4"/>
  <c r="AD1955" i="4"/>
  <c r="AC1955" i="4"/>
  <c r="AB1955" i="4"/>
  <c r="AA1955" i="4"/>
  <c r="Z1955" i="4"/>
  <c r="Y1955" i="4"/>
  <c r="X1955" i="4"/>
  <c r="V1955" i="4"/>
  <c r="U1955" i="4"/>
  <c r="G1955" i="4"/>
  <c r="E1955" i="4"/>
  <c r="W1955" i="4" s="1"/>
  <c r="AJ1954" i="4"/>
  <c r="AI1954" i="4"/>
  <c r="AH1954" i="4"/>
  <c r="AG1954" i="4"/>
  <c r="AF1954" i="4"/>
  <c r="AE1954" i="4"/>
  <c r="AD1954" i="4"/>
  <c r="AC1954" i="4"/>
  <c r="AB1954" i="4"/>
  <c r="AA1954" i="4"/>
  <c r="Z1954" i="4"/>
  <c r="X1954" i="4"/>
  <c r="V1954" i="4"/>
  <c r="U1954" i="4"/>
  <c r="G1954" i="4"/>
  <c r="Y1954" i="4" s="1"/>
  <c r="E1954" i="4"/>
  <c r="W1954" i="4" s="1"/>
  <c r="AJ1953" i="4"/>
  <c r="AI1953" i="4"/>
  <c r="AH1953" i="4"/>
  <c r="AG1953" i="4"/>
  <c r="AF1953" i="4"/>
  <c r="AE1953" i="4"/>
  <c r="AD1953" i="4"/>
  <c r="AC1953" i="4"/>
  <c r="AB1953" i="4"/>
  <c r="AA1953" i="4"/>
  <c r="Z1953" i="4"/>
  <c r="X1953" i="4"/>
  <c r="V1953" i="4"/>
  <c r="U1953" i="4"/>
  <c r="G1953" i="4"/>
  <c r="Y1953" i="4" s="1"/>
  <c r="E1953" i="4"/>
  <c r="W1953" i="4" s="1"/>
  <c r="AJ1952" i="4"/>
  <c r="AI1952" i="4"/>
  <c r="AH1952" i="4"/>
  <c r="AG1952" i="4"/>
  <c r="AF1952" i="4"/>
  <c r="AE1952" i="4"/>
  <c r="AD1952" i="4"/>
  <c r="AC1952" i="4"/>
  <c r="AB1952" i="4"/>
  <c r="AA1952" i="4"/>
  <c r="Z1952" i="4"/>
  <c r="X1952" i="4"/>
  <c r="V1952" i="4"/>
  <c r="U1952" i="4"/>
  <c r="G1952" i="4"/>
  <c r="Y1952" i="4" s="1"/>
  <c r="E1952" i="4"/>
  <c r="W1952" i="4" s="1"/>
  <c r="AJ1951" i="4"/>
  <c r="AI1951" i="4"/>
  <c r="AH1951" i="4"/>
  <c r="AG1951" i="4"/>
  <c r="AF1951" i="4"/>
  <c r="AE1951" i="4"/>
  <c r="AD1951" i="4"/>
  <c r="AC1951" i="4"/>
  <c r="AB1951" i="4"/>
  <c r="AA1951" i="4"/>
  <c r="Z1951" i="4"/>
  <c r="Y1951" i="4"/>
  <c r="X1951" i="4"/>
  <c r="V1951" i="4"/>
  <c r="U1951" i="4"/>
  <c r="G1951" i="4"/>
  <c r="E1951" i="4"/>
  <c r="W1951" i="4" s="1"/>
  <c r="AJ1950" i="4"/>
  <c r="AI1950" i="4"/>
  <c r="AH1950" i="4"/>
  <c r="AG1950" i="4"/>
  <c r="AF1950" i="4"/>
  <c r="AE1950" i="4"/>
  <c r="AD1950" i="4"/>
  <c r="AC1950" i="4"/>
  <c r="AB1950" i="4"/>
  <c r="AA1950" i="4"/>
  <c r="Z1950" i="4"/>
  <c r="X1950" i="4"/>
  <c r="V1950" i="4"/>
  <c r="U1950" i="4"/>
  <c r="G1950" i="4"/>
  <c r="Y1950" i="4" s="1"/>
  <c r="E1950" i="4"/>
  <c r="W1950" i="4" s="1"/>
  <c r="AJ1949" i="4"/>
  <c r="AI1949" i="4"/>
  <c r="AH1949" i="4"/>
  <c r="AG1949" i="4"/>
  <c r="AF1949" i="4"/>
  <c r="AE1949" i="4"/>
  <c r="AD1949" i="4"/>
  <c r="AC1949" i="4"/>
  <c r="AB1949" i="4"/>
  <c r="AA1949" i="4"/>
  <c r="Z1949" i="4"/>
  <c r="Y1949" i="4"/>
  <c r="X1949" i="4"/>
  <c r="V1949" i="4"/>
  <c r="U1949" i="4"/>
  <c r="G1949" i="4"/>
  <c r="E1949" i="4"/>
  <c r="W1949" i="4" s="1"/>
  <c r="AJ1948" i="4"/>
  <c r="AI1948" i="4"/>
  <c r="AH1948" i="4"/>
  <c r="AG1948" i="4"/>
  <c r="AF1948" i="4"/>
  <c r="AE1948" i="4"/>
  <c r="AD1948" i="4"/>
  <c r="AC1948" i="4"/>
  <c r="AB1948" i="4"/>
  <c r="AA1948" i="4"/>
  <c r="Z1948" i="4"/>
  <c r="X1948" i="4"/>
  <c r="V1948" i="4"/>
  <c r="U1948" i="4"/>
  <c r="G1948" i="4"/>
  <c r="Y1948" i="4" s="1"/>
  <c r="E1948" i="4"/>
  <c r="W1948" i="4" s="1"/>
  <c r="AJ1947" i="4"/>
  <c r="AI1947" i="4"/>
  <c r="AH1947" i="4"/>
  <c r="AG1947" i="4"/>
  <c r="AF1947" i="4"/>
  <c r="AE1947" i="4"/>
  <c r="AD1947" i="4"/>
  <c r="AC1947" i="4"/>
  <c r="AB1947" i="4"/>
  <c r="AA1947" i="4"/>
  <c r="Z1947" i="4"/>
  <c r="Y1947" i="4"/>
  <c r="X1947" i="4"/>
  <c r="V1947" i="4"/>
  <c r="U1947" i="4"/>
  <c r="G1947" i="4"/>
  <c r="E1947" i="4"/>
  <c r="W1947" i="4" s="1"/>
  <c r="AJ1946" i="4"/>
  <c r="AI1946" i="4"/>
  <c r="AH1946" i="4"/>
  <c r="AG1946" i="4"/>
  <c r="AF1946" i="4"/>
  <c r="AE1946" i="4"/>
  <c r="AD1946" i="4"/>
  <c r="AC1946" i="4"/>
  <c r="AB1946" i="4"/>
  <c r="AA1946" i="4"/>
  <c r="Z1946" i="4"/>
  <c r="X1946" i="4"/>
  <c r="V1946" i="4"/>
  <c r="U1946" i="4"/>
  <c r="G1946" i="4"/>
  <c r="Y1946" i="4" s="1"/>
  <c r="E1946" i="4"/>
  <c r="W1946" i="4" s="1"/>
  <c r="AJ1945" i="4"/>
  <c r="AI1945" i="4"/>
  <c r="AH1945" i="4"/>
  <c r="AG1945" i="4"/>
  <c r="AF1945" i="4"/>
  <c r="AE1945" i="4"/>
  <c r="AD1945" i="4"/>
  <c r="AC1945" i="4"/>
  <c r="AB1945" i="4"/>
  <c r="AA1945" i="4"/>
  <c r="Z1945" i="4"/>
  <c r="Y1945" i="4"/>
  <c r="X1945" i="4"/>
  <c r="V1945" i="4"/>
  <c r="U1945" i="4"/>
  <c r="G1945" i="4"/>
  <c r="E1945" i="4"/>
  <c r="W1945" i="4" s="1"/>
  <c r="AJ1944" i="4"/>
  <c r="AI1944" i="4"/>
  <c r="AH1944" i="4"/>
  <c r="AG1944" i="4"/>
  <c r="AF1944" i="4"/>
  <c r="AE1944" i="4"/>
  <c r="AD1944" i="4"/>
  <c r="AC1944" i="4"/>
  <c r="AB1944" i="4"/>
  <c r="AA1944" i="4"/>
  <c r="Z1944" i="4"/>
  <c r="X1944" i="4"/>
  <c r="V1944" i="4"/>
  <c r="U1944" i="4"/>
  <c r="G1944" i="4"/>
  <c r="Y1944" i="4" s="1"/>
  <c r="E1944" i="4"/>
  <c r="W1944" i="4" s="1"/>
  <c r="AJ1943" i="4"/>
  <c r="AI1943" i="4"/>
  <c r="AH1943" i="4"/>
  <c r="AG1943" i="4"/>
  <c r="AF1943" i="4"/>
  <c r="AE1943" i="4"/>
  <c r="AD1943" i="4"/>
  <c r="AC1943" i="4"/>
  <c r="AB1943" i="4"/>
  <c r="AA1943" i="4"/>
  <c r="Z1943" i="4"/>
  <c r="X1943" i="4"/>
  <c r="V1943" i="4"/>
  <c r="U1943" i="4"/>
  <c r="G1943" i="4"/>
  <c r="Y1943" i="4" s="1"/>
  <c r="E1943" i="4"/>
  <c r="W1943" i="4" s="1"/>
  <c r="AJ1942" i="4"/>
  <c r="AI1942" i="4"/>
  <c r="AH1942" i="4"/>
  <c r="AG1942" i="4"/>
  <c r="AF1942" i="4"/>
  <c r="AE1942" i="4"/>
  <c r="AD1942" i="4"/>
  <c r="AC1942" i="4"/>
  <c r="AB1942" i="4"/>
  <c r="AA1942" i="4"/>
  <c r="Z1942" i="4"/>
  <c r="X1942" i="4"/>
  <c r="V1942" i="4"/>
  <c r="U1942" i="4"/>
  <c r="G1942" i="4"/>
  <c r="Y1942" i="4" s="1"/>
  <c r="E1942" i="4"/>
  <c r="W1942" i="4" s="1"/>
  <c r="AJ1941" i="4"/>
  <c r="AI1941" i="4"/>
  <c r="AH1941" i="4"/>
  <c r="AG1941" i="4"/>
  <c r="AF1941" i="4"/>
  <c r="AE1941" i="4"/>
  <c r="AD1941" i="4"/>
  <c r="AC1941" i="4"/>
  <c r="AB1941" i="4"/>
  <c r="AA1941" i="4"/>
  <c r="Z1941" i="4"/>
  <c r="X1941" i="4"/>
  <c r="V1941" i="4"/>
  <c r="U1941" i="4"/>
  <c r="G1941" i="4"/>
  <c r="Y1941" i="4" s="1"/>
  <c r="E1941" i="4"/>
  <c r="W1941" i="4" s="1"/>
  <c r="AJ1940" i="4"/>
  <c r="AI1940" i="4"/>
  <c r="AH1940" i="4"/>
  <c r="AG1940" i="4"/>
  <c r="AF1940" i="4"/>
  <c r="AE1940" i="4"/>
  <c r="AD1940" i="4"/>
  <c r="AC1940" i="4"/>
  <c r="AB1940" i="4"/>
  <c r="AA1940" i="4"/>
  <c r="Z1940" i="4"/>
  <c r="X1940" i="4"/>
  <c r="V1940" i="4"/>
  <c r="U1940" i="4"/>
  <c r="G1940" i="4"/>
  <c r="Y1940" i="4" s="1"/>
  <c r="E1940" i="4"/>
  <c r="W1940" i="4" s="1"/>
  <c r="AJ1939" i="4"/>
  <c r="AI1939" i="4"/>
  <c r="AH1939" i="4"/>
  <c r="AG1939" i="4"/>
  <c r="AF1939" i="4"/>
  <c r="AE1939" i="4"/>
  <c r="AD1939" i="4"/>
  <c r="AC1939" i="4"/>
  <c r="AB1939" i="4"/>
  <c r="AA1939" i="4"/>
  <c r="Z1939" i="4"/>
  <c r="Y1939" i="4"/>
  <c r="X1939" i="4"/>
  <c r="V1939" i="4"/>
  <c r="U1939" i="4"/>
  <c r="G1939" i="4"/>
  <c r="E1939" i="4"/>
  <c r="W1939" i="4" s="1"/>
  <c r="AJ1938" i="4"/>
  <c r="AI1938" i="4"/>
  <c r="AH1938" i="4"/>
  <c r="AG1938" i="4"/>
  <c r="AF1938" i="4"/>
  <c r="AE1938" i="4"/>
  <c r="AD1938" i="4"/>
  <c r="AC1938" i="4"/>
  <c r="AB1938" i="4"/>
  <c r="AA1938" i="4"/>
  <c r="Z1938" i="4"/>
  <c r="X1938" i="4"/>
  <c r="V1938" i="4"/>
  <c r="U1938" i="4"/>
  <c r="G1938" i="4"/>
  <c r="Y1938" i="4" s="1"/>
  <c r="E1938" i="4"/>
  <c r="W1938" i="4" s="1"/>
  <c r="AJ1937" i="4"/>
  <c r="AI1937" i="4"/>
  <c r="AH1937" i="4"/>
  <c r="AG1937" i="4"/>
  <c r="AF1937" i="4"/>
  <c r="AE1937" i="4"/>
  <c r="AD1937" i="4"/>
  <c r="AC1937" i="4"/>
  <c r="AB1937" i="4"/>
  <c r="AA1937" i="4"/>
  <c r="Z1937" i="4"/>
  <c r="Y1937" i="4"/>
  <c r="X1937" i="4"/>
  <c r="V1937" i="4"/>
  <c r="U1937" i="4"/>
  <c r="G1937" i="4"/>
  <c r="E1937" i="4"/>
  <c r="W1937" i="4" s="1"/>
  <c r="AJ1936" i="4"/>
  <c r="AI1936" i="4"/>
  <c r="AH1936" i="4"/>
  <c r="AG1936" i="4"/>
  <c r="AF1936" i="4"/>
  <c r="AE1936" i="4"/>
  <c r="AD1936" i="4"/>
  <c r="AC1936" i="4"/>
  <c r="AB1936" i="4"/>
  <c r="AA1936" i="4"/>
  <c r="Z1936" i="4"/>
  <c r="X1936" i="4"/>
  <c r="V1936" i="4"/>
  <c r="U1936" i="4"/>
  <c r="G1936" i="4"/>
  <c r="Y1936" i="4" s="1"/>
  <c r="E1936" i="4"/>
  <c r="W1936" i="4" s="1"/>
  <c r="AJ1935" i="4"/>
  <c r="AI1935" i="4"/>
  <c r="AH1935" i="4"/>
  <c r="AG1935" i="4"/>
  <c r="AF1935" i="4"/>
  <c r="AE1935" i="4"/>
  <c r="AD1935" i="4"/>
  <c r="AC1935" i="4"/>
  <c r="AB1935" i="4"/>
  <c r="AA1935" i="4"/>
  <c r="Z1935" i="4"/>
  <c r="X1935" i="4"/>
  <c r="V1935" i="4"/>
  <c r="U1935" i="4"/>
  <c r="G1935" i="4"/>
  <c r="Y1935" i="4" s="1"/>
  <c r="E1935" i="4"/>
  <c r="W1935" i="4" s="1"/>
  <c r="AJ1934" i="4"/>
  <c r="AI1934" i="4"/>
  <c r="AH1934" i="4"/>
  <c r="AG1934" i="4"/>
  <c r="AF1934" i="4"/>
  <c r="AE1934" i="4"/>
  <c r="AD1934" i="4"/>
  <c r="AC1934" i="4"/>
  <c r="AB1934" i="4"/>
  <c r="AA1934" i="4"/>
  <c r="Z1934" i="4"/>
  <c r="X1934" i="4"/>
  <c r="V1934" i="4"/>
  <c r="U1934" i="4"/>
  <c r="G1934" i="4"/>
  <c r="Y1934" i="4" s="1"/>
  <c r="E1934" i="4"/>
  <c r="W1934" i="4" s="1"/>
  <c r="AJ1933" i="4"/>
  <c r="AI1933" i="4"/>
  <c r="AH1933" i="4"/>
  <c r="AG1933" i="4"/>
  <c r="AF1933" i="4"/>
  <c r="AE1933" i="4"/>
  <c r="AD1933" i="4"/>
  <c r="AC1933" i="4"/>
  <c r="AB1933" i="4"/>
  <c r="AA1933" i="4"/>
  <c r="Z1933" i="4"/>
  <c r="Y1933" i="4"/>
  <c r="X1933" i="4"/>
  <c r="V1933" i="4"/>
  <c r="U1933" i="4"/>
  <c r="G1933" i="4"/>
  <c r="E1933" i="4"/>
  <c r="W1933" i="4" s="1"/>
  <c r="AJ1932" i="4"/>
  <c r="AI1932" i="4"/>
  <c r="AH1932" i="4"/>
  <c r="AG1932" i="4"/>
  <c r="AF1932" i="4"/>
  <c r="AE1932" i="4"/>
  <c r="AD1932" i="4"/>
  <c r="AC1932" i="4"/>
  <c r="AB1932" i="4"/>
  <c r="AA1932" i="4"/>
  <c r="Z1932" i="4"/>
  <c r="X1932" i="4"/>
  <c r="V1932" i="4"/>
  <c r="U1932" i="4"/>
  <c r="G1932" i="4"/>
  <c r="Y1932" i="4" s="1"/>
  <c r="E1932" i="4"/>
  <c r="W1932" i="4" s="1"/>
  <c r="AJ1931" i="4"/>
  <c r="AI1931" i="4"/>
  <c r="AH1931" i="4"/>
  <c r="AG1931" i="4"/>
  <c r="AF1931" i="4"/>
  <c r="AE1931" i="4"/>
  <c r="AD1931" i="4"/>
  <c r="AC1931" i="4"/>
  <c r="AB1931" i="4"/>
  <c r="AA1931" i="4"/>
  <c r="Z1931" i="4"/>
  <c r="X1931" i="4"/>
  <c r="V1931" i="4"/>
  <c r="U1931" i="4"/>
  <c r="G1931" i="4"/>
  <c r="Y1931" i="4" s="1"/>
  <c r="E1931" i="4"/>
  <c r="W1931" i="4" s="1"/>
  <c r="AJ1930" i="4"/>
  <c r="AI1930" i="4"/>
  <c r="AH1930" i="4"/>
  <c r="AG1930" i="4"/>
  <c r="AF1930" i="4"/>
  <c r="AE1930" i="4"/>
  <c r="AD1930" i="4"/>
  <c r="AC1930" i="4"/>
  <c r="AB1930" i="4"/>
  <c r="AA1930" i="4"/>
  <c r="Z1930" i="4"/>
  <c r="X1930" i="4"/>
  <c r="V1930" i="4"/>
  <c r="U1930" i="4"/>
  <c r="G1930" i="4"/>
  <c r="Y1930" i="4" s="1"/>
  <c r="E1930" i="4"/>
  <c r="W1930" i="4" s="1"/>
  <c r="AJ1929" i="4"/>
  <c r="AI1929" i="4"/>
  <c r="AH1929" i="4"/>
  <c r="AG1929" i="4"/>
  <c r="AF1929" i="4"/>
  <c r="AE1929" i="4"/>
  <c r="AD1929" i="4"/>
  <c r="AC1929" i="4"/>
  <c r="AB1929" i="4"/>
  <c r="AA1929" i="4"/>
  <c r="Z1929" i="4"/>
  <c r="X1929" i="4"/>
  <c r="V1929" i="4"/>
  <c r="U1929" i="4"/>
  <c r="G1929" i="4"/>
  <c r="Y1929" i="4" s="1"/>
  <c r="E1929" i="4"/>
  <c r="W1929" i="4" s="1"/>
  <c r="AJ1928" i="4"/>
  <c r="AI1928" i="4"/>
  <c r="AH1928" i="4"/>
  <c r="AG1928" i="4"/>
  <c r="AF1928" i="4"/>
  <c r="AE1928" i="4"/>
  <c r="AD1928" i="4"/>
  <c r="AC1928" i="4"/>
  <c r="AB1928" i="4"/>
  <c r="AA1928" i="4"/>
  <c r="Z1928" i="4"/>
  <c r="X1928" i="4"/>
  <c r="V1928" i="4"/>
  <c r="U1928" i="4"/>
  <c r="G1928" i="4"/>
  <c r="Y1928" i="4" s="1"/>
  <c r="E1928" i="4"/>
  <c r="W1928" i="4" s="1"/>
  <c r="AJ1927" i="4"/>
  <c r="AI1927" i="4"/>
  <c r="AH1927" i="4"/>
  <c r="AG1927" i="4"/>
  <c r="AF1927" i="4"/>
  <c r="AE1927" i="4"/>
  <c r="AD1927" i="4"/>
  <c r="AC1927" i="4"/>
  <c r="AB1927" i="4"/>
  <c r="AA1927" i="4"/>
  <c r="Z1927" i="4"/>
  <c r="X1927" i="4"/>
  <c r="V1927" i="4"/>
  <c r="U1927" i="4"/>
  <c r="G1927" i="4"/>
  <c r="Y1927" i="4" s="1"/>
  <c r="E1927" i="4"/>
  <c r="W1927" i="4" s="1"/>
  <c r="AJ1926" i="4"/>
  <c r="AI1926" i="4"/>
  <c r="AH1926" i="4"/>
  <c r="AG1926" i="4"/>
  <c r="AF1926" i="4"/>
  <c r="AE1926" i="4"/>
  <c r="AD1926" i="4"/>
  <c r="AC1926" i="4"/>
  <c r="AB1926" i="4"/>
  <c r="AA1926" i="4"/>
  <c r="Z1926" i="4"/>
  <c r="X1926" i="4"/>
  <c r="V1926" i="4"/>
  <c r="U1926" i="4"/>
  <c r="G1926" i="4"/>
  <c r="Y1926" i="4" s="1"/>
  <c r="E1926" i="4"/>
  <c r="W1926" i="4" s="1"/>
  <c r="AJ1925" i="4"/>
  <c r="AI1925" i="4"/>
  <c r="AH1925" i="4"/>
  <c r="AG1925" i="4"/>
  <c r="AF1925" i="4"/>
  <c r="AE1925" i="4"/>
  <c r="AD1925" i="4"/>
  <c r="AC1925" i="4"/>
  <c r="AB1925" i="4"/>
  <c r="AA1925" i="4"/>
  <c r="Z1925" i="4"/>
  <c r="X1925" i="4"/>
  <c r="V1925" i="4"/>
  <c r="U1925" i="4"/>
  <c r="G1925" i="4"/>
  <c r="Y1925" i="4" s="1"/>
  <c r="E1925" i="4"/>
  <c r="W1925" i="4" s="1"/>
  <c r="AJ1924" i="4"/>
  <c r="AI1924" i="4"/>
  <c r="AH1924" i="4"/>
  <c r="AG1924" i="4"/>
  <c r="AF1924" i="4"/>
  <c r="AE1924" i="4"/>
  <c r="AD1924" i="4"/>
  <c r="AC1924" i="4"/>
  <c r="AB1924" i="4"/>
  <c r="AA1924" i="4"/>
  <c r="Z1924" i="4"/>
  <c r="X1924" i="4"/>
  <c r="V1924" i="4"/>
  <c r="U1924" i="4"/>
  <c r="G1924" i="4"/>
  <c r="Y1924" i="4" s="1"/>
  <c r="E1924" i="4"/>
  <c r="W1924" i="4" s="1"/>
  <c r="AJ1923" i="4"/>
  <c r="AI1923" i="4"/>
  <c r="AH1923" i="4"/>
  <c r="AG1923" i="4"/>
  <c r="AF1923" i="4"/>
  <c r="AE1923" i="4"/>
  <c r="AD1923" i="4"/>
  <c r="AC1923" i="4"/>
  <c r="AB1923" i="4"/>
  <c r="AA1923" i="4"/>
  <c r="Z1923" i="4"/>
  <c r="X1923" i="4"/>
  <c r="V1923" i="4"/>
  <c r="U1923" i="4"/>
  <c r="G1923" i="4"/>
  <c r="Y1923" i="4" s="1"/>
  <c r="E1923" i="4"/>
  <c r="W1923" i="4" s="1"/>
  <c r="AJ1922" i="4"/>
  <c r="AI1922" i="4"/>
  <c r="AH1922" i="4"/>
  <c r="AG1922" i="4"/>
  <c r="AF1922" i="4"/>
  <c r="AE1922" i="4"/>
  <c r="AD1922" i="4"/>
  <c r="AC1922" i="4"/>
  <c r="AB1922" i="4"/>
  <c r="AA1922" i="4"/>
  <c r="Z1922" i="4"/>
  <c r="X1922" i="4"/>
  <c r="V1922" i="4"/>
  <c r="U1922" i="4"/>
  <c r="G1922" i="4"/>
  <c r="Y1922" i="4" s="1"/>
  <c r="E1922" i="4"/>
  <c r="W1922" i="4" s="1"/>
  <c r="AJ1921" i="4"/>
  <c r="AI1921" i="4"/>
  <c r="AH1921" i="4"/>
  <c r="AG1921" i="4"/>
  <c r="AF1921" i="4"/>
  <c r="AE1921" i="4"/>
  <c r="AD1921" i="4"/>
  <c r="AC1921" i="4"/>
  <c r="AB1921" i="4"/>
  <c r="AA1921" i="4"/>
  <c r="Z1921" i="4"/>
  <c r="X1921" i="4"/>
  <c r="V1921" i="4"/>
  <c r="U1921" i="4"/>
  <c r="G1921" i="4"/>
  <c r="Y1921" i="4" s="1"/>
  <c r="E1921" i="4"/>
  <c r="W1921" i="4" s="1"/>
  <c r="AJ1920" i="4"/>
  <c r="AI1920" i="4"/>
  <c r="AH1920" i="4"/>
  <c r="AG1920" i="4"/>
  <c r="AF1920" i="4"/>
  <c r="AE1920" i="4"/>
  <c r="AD1920" i="4"/>
  <c r="AC1920" i="4"/>
  <c r="AB1920" i="4"/>
  <c r="AA1920" i="4"/>
  <c r="Z1920" i="4"/>
  <c r="X1920" i="4"/>
  <c r="V1920" i="4"/>
  <c r="U1920" i="4"/>
  <c r="G1920" i="4"/>
  <c r="Y1920" i="4" s="1"/>
  <c r="E1920" i="4"/>
  <c r="W1920" i="4" s="1"/>
  <c r="AJ1919" i="4"/>
  <c r="AI1919" i="4"/>
  <c r="AH1919" i="4"/>
  <c r="AG1919" i="4"/>
  <c r="AF1919" i="4"/>
  <c r="AE1919" i="4"/>
  <c r="AD1919" i="4"/>
  <c r="AC1919" i="4"/>
  <c r="AB1919" i="4"/>
  <c r="AA1919" i="4"/>
  <c r="Z1919" i="4"/>
  <c r="X1919" i="4"/>
  <c r="V1919" i="4"/>
  <c r="U1919" i="4"/>
  <c r="G1919" i="4"/>
  <c r="Y1919" i="4" s="1"/>
  <c r="E1919" i="4"/>
  <c r="W1919" i="4" s="1"/>
  <c r="AJ1918" i="4"/>
  <c r="AI1918" i="4"/>
  <c r="AH1918" i="4"/>
  <c r="AG1918" i="4"/>
  <c r="AF1918" i="4"/>
  <c r="AE1918" i="4"/>
  <c r="AD1918" i="4"/>
  <c r="AC1918" i="4"/>
  <c r="AB1918" i="4"/>
  <c r="AA1918" i="4"/>
  <c r="Z1918" i="4"/>
  <c r="X1918" i="4"/>
  <c r="V1918" i="4"/>
  <c r="U1918" i="4"/>
  <c r="G1918" i="4"/>
  <c r="Y1918" i="4" s="1"/>
  <c r="E1918" i="4"/>
  <c r="W1918" i="4" s="1"/>
  <c r="AJ1917" i="4"/>
  <c r="AI1917" i="4"/>
  <c r="AH1917" i="4"/>
  <c r="AG1917" i="4"/>
  <c r="AF1917" i="4"/>
  <c r="AE1917" i="4"/>
  <c r="AD1917" i="4"/>
  <c r="AC1917" i="4"/>
  <c r="AB1917" i="4"/>
  <c r="AA1917" i="4"/>
  <c r="Z1917" i="4"/>
  <c r="X1917" i="4"/>
  <c r="V1917" i="4"/>
  <c r="U1917" i="4"/>
  <c r="G1917" i="4"/>
  <c r="Y1917" i="4" s="1"/>
  <c r="E1917" i="4"/>
  <c r="W1917" i="4" s="1"/>
  <c r="AJ1916" i="4"/>
  <c r="AI1916" i="4"/>
  <c r="AH1916" i="4"/>
  <c r="AG1916" i="4"/>
  <c r="AF1916" i="4"/>
  <c r="AE1916" i="4"/>
  <c r="AD1916" i="4"/>
  <c r="AC1916" i="4"/>
  <c r="AB1916" i="4"/>
  <c r="AA1916" i="4"/>
  <c r="Z1916" i="4"/>
  <c r="X1916" i="4"/>
  <c r="V1916" i="4"/>
  <c r="U1916" i="4"/>
  <c r="G1916" i="4"/>
  <c r="Y1916" i="4" s="1"/>
  <c r="E1916" i="4"/>
  <c r="W1916" i="4" s="1"/>
  <c r="AJ1915" i="4"/>
  <c r="AI1915" i="4"/>
  <c r="AH1915" i="4"/>
  <c r="AG1915" i="4"/>
  <c r="AF1915" i="4"/>
  <c r="AE1915" i="4"/>
  <c r="AD1915" i="4"/>
  <c r="AC1915" i="4"/>
  <c r="AB1915" i="4"/>
  <c r="AA1915" i="4"/>
  <c r="Z1915" i="4"/>
  <c r="X1915" i="4"/>
  <c r="V1915" i="4"/>
  <c r="U1915" i="4"/>
  <c r="G1915" i="4"/>
  <c r="Y1915" i="4" s="1"/>
  <c r="E1915" i="4"/>
  <c r="W1915" i="4" s="1"/>
  <c r="AJ1914" i="4"/>
  <c r="AI1914" i="4"/>
  <c r="AH1914" i="4"/>
  <c r="AG1914" i="4"/>
  <c r="AF1914" i="4"/>
  <c r="AE1914" i="4"/>
  <c r="AD1914" i="4"/>
  <c r="AC1914" i="4"/>
  <c r="AB1914" i="4"/>
  <c r="AA1914" i="4"/>
  <c r="Z1914" i="4"/>
  <c r="X1914" i="4"/>
  <c r="V1914" i="4"/>
  <c r="U1914" i="4"/>
  <c r="G1914" i="4"/>
  <c r="Y1914" i="4" s="1"/>
  <c r="E1914" i="4"/>
  <c r="W1914" i="4" s="1"/>
  <c r="AJ1913" i="4"/>
  <c r="AI1913" i="4"/>
  <c r="AH1913" i="4"/>
  <c r="AG1913" i="4"/>
  <c r="AF1913" i="4"/>
  <c r="AE1913" i="4"/>
  <c r="AD1913" i="4"/>
  <c r="AC1913" i="4"/>
  <c r="AB1913" i="4"/>
  <c r="AA1913" i="4"/>
  <c r="Z1913" i="4"/>
  <c r="X1913" i="4"/>
  <c r="V1913" i="4"/>
  <c r="U1913" i="4"/>
  <c r="G1913" i="4"/>
  <c r="Y1913" i="4" s="1"/>
  <c r="E1913" i="4"/>
  <c r="W1913" i="4" s="1"/>
  <c r="AJ1912" i="4"/>
  <c r="AI1912" i="4"/>
  <c r="AH1912" i="4"/>
  <c r="AG1912" i="4"/>
  <c r="AF1912" i="4"/>
  <c r="AE1912" i="4"/>
  <c r="AD1912" i="4"/>
  <c r="AC1912" i="4"/>
  <c r="AB1912" i="4"/>
  <c r="AA1912" i="4"/>
  <c r="Z1912" i="4"/>
  <c r="X1912" i="4"/>
  <c r="V1912" i="4"/>
  <c r="U1912" i="4"/>
  <c r="G1912" i="4"/>
  <c r="Y1912" i="4" s="1"/>
  <c r="E1912" i="4"/>
  <c r="W1912" i="4" s="1"/>
  <c r="AJ1911" i="4"/>
  <c r="AI1911" i="4"/>
  <c r="AH1911" i="4"/>
  <c r="AG1911" i="4"/>
  <c r="AF1911" i="4"/>
  <c r="AE1911" i="4"/>
  <c r="AD1911" i="4"/>
  <c r="AC1911" i="4"/>
  <c r="AB1911" i="4"/>
  <c r="AA1911" i="4"/>
  <c r="Z1911" i="4"/>
  <c r="X1911" i="4"/>
  <c r="V1911" i="4"/>
  <c r="U1911" i="4"/>
  <c r="G1911" i="4"/>
  <c r="Y1911" i="4" s="1"/>
  <c r="E1911" i="4"/>
  <c r="W1911" i="4" s="1"/>
  <c r="AJ1910" i="4"/>
  <c r="AI1910" i="4"/>
  <c r="AH1910" i="4"/>
  <c r="AG1910" i="4"/>
  <c r="AF1910" i="4"/>
  <c r="AE1910" i="4"/>
  <c r="AD1910" i="4"/>
  <c r="AC1910" i="4"/>
  <c r="AB1910" i="4"/>
  <c r="AA1910" i="4"/>
  <c r="Z1910" i="4"/>
  <c r="X1910" i="4"/>
  <c r="V1910" i="4"/>
  <c r="U1910" i="4"/>
  <c r="G1910" i="4"/>
  <c r="Y1910" i="4" s="1"/>
  <c r="E1910" i="4"/>
  <c r="W1910" i="4" s="1"/>
  <c r="AJ1909" i="4"/>
  <c r="AI1909" i="4"/>
  <c r="AH1909" i="4"/>
  <c r="AG1909" i="4"/>
  <c r="AF1909" i="4"/>
  <c r="AE1909" i="4"/>
  <c r="AD1909" i="4"/>
  <c r="AC1909" i="4"/>
  <c r="AB1909" i="4"/>
  <c r="AA1909" i="4"/>
  <c r="Z1909" i="4"/>
  <c r="X1909" i="4"/>
  <c r="V1909" i="4"/>
  <c r="U1909" i="4"/>
  <c r="G1909" i="4"/>
  <c r="Y1909" i="4" s="1"/>
  <c r="E1909" i="4"/>
  <c r="W1909" i="4" s="1"/>
  <c r="AJ1908" i="4"/>
  <c r="AI1908" i="4"/>
  <c r="AH1908" i="4"/>
  <c r="AG1908" i="4"/>
  <c r="AF1908" i="4"/>
  <c r="AE1908" i="4"/>
  <c r="AD1908" i="4"/>
  <c r="AC1908" i="4"/>
  <c r="AB1908" i="4"/>
  <c r="AA1908" i="4"/>
  <c r="Z1908" i="4"/>
  <c r="X1908" i="4"/>
  <c r="V1908" i="4"/>
  <c r="U1908" i="4"/>
  <c r="G1908" i="4"/>
  <c r="Y1908" i="4" s="1"/>
  <c r="E1908" i="4"/>
  <c r="W1908" i="4" s="1"/>
  <c r="AJ1907" i="4"/>
  <c r="AI1907" i="4"/>
  <c r="AH1907" i="4"/>
  <c r="AG1907" i="4"/>
  <c r="AF1907" i="4"/>
  <c r="AE1907" i="4"/>
  <c r="AD1907" i="4"/>
  <c r="AC1907" i="4"/>
  <c r="AB1907" i="4"/>
  <c r="AA1907" i="4"/>
  <c r="Z1907" i="4"/>
  <c r="X1907" i="4"/>
  <c r="V1907" i="4"/>
  <c r="U1907" i="4"/>
  <c r="G1907" i="4"/>
  <c r="Y1907" i="4" s="1"/>
  <c r="E1907" i="4"/>
  <c r="W1907" i="4" s="1"/>
  <c r="AJ1906" i="4"/>
  <c r="AI1906" i="4"/>
  <c r="AH1906" i="4"/>
  <c r="AG1906" i="4"/>
  <c r="AF1906" i="4"/>
  <c r="AE1906" i="4"/>
  <c r="AD1906" i="4"/>
  <c r="AC1906" i="4"/>
  <c r="AB1906" i="4"/>
  <c r="AA1906" i="4"/>
  <c r="Z1906" i="4"/>
  <c r="X1906" i="4"/>
  <c r="V1906" i="4"/>
  <c r="U1906" i="4"/>
  <c r="G1906" i="4"/>
  <c r="Y1906" i="4" s="1"/>
  <c r="E1906" i="4"/>
  <c r="W1906" i="4" s="1"/>
  <c r="AJ1905" i="4"/>
  <c r="AI1905" i="4"/>
  <c r="AH1905" i="4"/>
  <c r="AG1905" i="4"/>
  <c r="AF1905" i="4"/>
  <c r="AE1905" i="4"/>
  <c r="AD1905" i="4"/>
  <c r="AC1905" i="4"/>
  <c r="AB1905" i="4"/>
  <c r="AA1905" i="4"/>
  <c r="Z1905" i="4"/>
  <c r="X1905" i="4"/>
  <c r="V1905" i="4"/>
  <c r="U1905" i="4"/>
  <c r="G1905" i="4"/>
  <c r="Y1905" i="4" s="1"/>
  <c r="E1905" i="4"/>
  <c r="W1905" i="4" s="1"/>
  <c r="AJ1904" i="4"/>
  <c r="AI1904" i="4"/>
  <c r="AH1904" i="4"/>
  <c r="AG1904" i="4"/>
  <c r="AF1904" i="4"/>
  <c r="AE1904" i="4"/>
  <c r="AD1904" i="4"/>
  <c r="AC1904" i="4"/>
  <c r="AB1904" i="4"/>
  <c r="AA1904" i="4"/>
  <c r="Z1904" i="4"/>
  <c r="X1904" i="4"/>
  <c r="V1904" i="4"/>
  <c r="U1904" i="4"/>
  <c r="G1904" i="4"/>
  <c r="Y1904" i="4" s="1"/>
  <c r="E1904" i="4"/>
  <c r="W1904" i="4" s="1"/>
  <c r="AJ1903" i="4"/>
  <c r="AI1903" i="4"/>
  <c r="AH1903" i="4"/>
  <c r="AG1903" i="4"/>
  <c r="AF1903" i="4"/>
  <c r="AE1903" i="4"/>
  <c r="AD1903" i="4"/>
  <c r="AC1903" i="4"/>
  <c r="AB1903" i="4"/>
  <c r="AA1903" i="4"/>
  <c r="Z1903" i="4"/>
  <c r="X1903" i="4"/>
  <c r="V1903" i="4"/>
  <c r="U1903" i="4"/>
  <c r="G1903" i="4"/>
  <c r="Y1903" i="4" s="1"/>
  <c r="E1903" i="4"/>
  <c r="W1903" i="4" s="1"/>
  <c r="AJ1902" i="4"/>
  <c r="AI1902" i="4"/>
  <c r="AH1902" i="4"/>
  <c r="AG1902" i="4"/>
  <c r="AF1902" i="4"/>
  <c r="AE1902" i="4"/>
  <c r="AD1902" i="4"/>
  <c r="AC1902" i="4"/>
  <c r="AB1902" i="4"/>
  <c r="AA1902" i="4"/>
  <c r="Z1902" i="4"/>
  <c r="X1902" i="4"/>
  <c r="V1902" i="4"/>
  <c r="U1902" i="4"/>
  <c r="G1902" i="4"/>
  <c r="Y1902" i="4" s="1"/>
  <c r="E1902" i="4"/>
  <c r="W1902" i="4" s="1"/>
  <c r="AJ1901" i="4"/>
  <c r="AI1901" i="4"/>
  <c r="AH1901" i="4"/>
  <c r="AG1901" i="4"/>
  <c r="AF1901" i="4"/>
  <c r="AE1901" i="4"/>
  <c r="AD1901" i="4"/>
  <c r="AC1901" i="4"/>
  <c r="AB1901" i="4"/>
  <c r="AA1901" i="4"/>
  <c r="Z1901" i="4"/>
  <c r="X1901" i="4"/>
  <c r="V1901" i="4"/>
  <c r="U1901" i="4"/>
  <c r="G1901" i="4"/>
  <c r="Y1901" i="4" s="1"/>
  <c r="E1901" i="4"/>
  <c r="W1901" i="4" s="1"/>
  <c r="AJ1900" i="4"/>
  <c r="AI1900" i="4"/>
  <c r="AH1900" i="4"/>
  <c r="AG1900" i="4"/>
  <c r="AF1900" i="4"/>
  <c r="AE1900" i="4"/>
  <c r="AD1900" i="4"/>
  <c r="AC1900" i="4"/>
  <c r="AB1900" i="4"/>
  <c r="AA1900" i="4"/>
  <c r="Z1900" i="4"/>
  <c r="X1900" i="4"/>
  <c r="V1900" i="4"/>
  <c r="U1900" i="4"/>
  <c r="G1900" i="4"/>
  <c r="Y1900" i="4" s="1"/>
  <c r="E1900" i="4"/>
  <c r="W1900" i="4" s="1"/>
  <c r="AJ1899" i="4"/>
  <c r="AI1899" i="4"/>
  <c r="AH1899" i="4"/>
  <c r="AG1899" i="4"/>
  <c r="AF1899" i="4"/>
  <c r="AE1899" i="4"/>
  <c r="AD1899" i="4"/>
  <c r="AC1899" i="4"/>
  <c r="AB1899" i="4"/>
  <c r="AA1899" i="4"/>
  <c r="Z1899" i="4"/>
  <c r="X1899" i="4"/>
  <c r="V1899" i="4"/>
  <c r="U1899" i="4"/>
  <c r="G1899" i="4"/>
  <c r="Y1899" i="4" s="1"/>
  <c r="E1899" i="4"/>
  <c r="W1899" i="4" s="1"/>
  <c r="AJ1898" i="4"/>
  <c r="AI1898" i="4"/>
  <c r="AH1898" i="4"/>
  <c r="AG1898" i="4"/>
  <c r="AF1898" i="4"/>
  <c r="AE1898" i="4"/>
  <c r="AD1898" i="4"/>
  <c r="AC1898" i="4"/>
  <c r="AB1898" i="4"/>
  <c r="AA1898" i="4"/>
  <c r="Z1898" i="4"/>
  <c r="X1898" i="4"/>
  <c r="V1898" i="4"/>
  <c r="U1898" i="4"/>
  <c r="G1898" i="4"/>
  <c r="Y1898" i="4" s="1"/>
  <c r="E1898" i="4"/>
  <c r="W1898" i="4" s="1"/>
  <c r="AJ1897" i="4"/>
  <c r="AI1897" i="4"/>
  <c r="AH1897" i="4"/>
  <c r="AG1897" i="4"/>
  <c r="AF1897" i="4"/>
  <c r="AE1897" i="4"/>
  <c r="AD1897" i="4"/>
  <c r="AC1897" i="4"/>
  <c r="AB1897" i="4"/>
  <c r="AA1897" i="4"/>
  <c r="Z1897" i="4"/>
  <c r="X1897" i="4"/>
  <c r="V1897" i="4"/>
  <c r="U1897" i="4"/>
  <c r="G1897" i="4"/>
  <c r="Y1897" i="4" s="1"/>
  <c r="E1897" i="4"/>
  <c r="W1897" i="4" s="1"/>
  <c r="AJ1896" i="4"/>
  <c r="AI1896" i="4"/>
  <c r="AH1896" i="4"/>
  <c r="AG1896" i="4"/>
  <c r="AF1896" i="4"/>
  <c r="AE1896" i="4"/>
  <c r="AD1896" i="4"/>
  <c r="AC1896" i="4"/>
  <c r="AB1896" i="4"/>
  <c r="AA1896" i="4"/>
  <c r="Z1896" i="4"/>
  <c r="X1896" i="4"/>
  <c r="V1896" i="4"/>
  <c r="U1896" i="4"/>
  <c r="G1896" i="4"/>
  <c r="Y1896" i="4" s="1"/>
  <c r="E1896" i="4"/>
  <c r="W1896" i="4" s="1"/>
  <c r="AJ1895" i="4"/>
  <c r="AI1895" i="4"/>
  <c r="AH1895" i="4"/>
  <c r="AG1895" i="4"/>
  <c r="AF1895" i="4"/>
  <c r="AE1895" i="4"/>
  <c r="AD1895" i="4"/>
  <c r="AC1895" i="4"/>
  <c r="AB1895" i="4"/>
  <c r="AA1895" i="4"/>
  <c r="Z1895" i="4"/>
  <c r="X1895" i="4"/>
  <c r="V1895" i="4"/>
  <c r="U1895" i="4"/>
  <c r="G1895" i="4"/>
  <c r="Y1895" i="4" s="1"/>
  <c r="E1895" i="4"/>
  <c r="W1895" i="4" s="1"/>
  <c r="AJ1894" i="4"/>
  <c r="AI1894" i="4"/>
  <c r="AH1894" i="4"/>
  <c r="AG1894" i="4"/>
  <c r="AF1894" i="4"/>
  <c r="AE1894" i="4"/>
  <c r="AD1894" i="4"/>
  <c r="AC1894" i="4"/>
  <c r="AB1894" i="4"/>
  <c r="AA1894" i="4"/>
  <c r="Z1894" i="4"/>
  <c r="X1894" i="4"/>
  <c r="V1894" i="4"/>
  <c r="U1894" i="4"/>
  <c r="G1894" i="4"/>
  <c r="Y1894" i="4" s="1"/>
  <c r="E1894" i="4"/>
  <c r="W1894" i="4" s="1"/>
  <c r="AJ1893" i="4"/>
  <c r="AI1893" i="4"/>
  <c r="AH1893" i="4"/>
  <c r="AG1893" i="4"/>
  <c r="AF1893" i="4"/>
  <c r="AE1893" i="4"/>
  <c r="AD1893" i="4"/>
  <c r="AC1893" i="4"/>
  <c r="AB1893" i="4"/>
  <c r="AA1893" i="4"/>
  <c r="Z1893" i="4"/>
  <c r="X1893" i="4"/>
  <c r="V1893" i="4"/>
  <c r="U1893" i="4"/>
  <c r="G1893" i="4"/>
  <c r="Y1893" i="4" s="1"/>
  <c r="E1893" i="4"/>
  <c r="W1893" i="4" s="1"/>
  <c r="AJ1892" i="4"/>
  <c r="AI1892" i="4"/>
  <c r="AH1892" i="4"/>
  <c r="AG1892" i="4"/>
  <c r="AF1892" i="4"/>
  <c r="AE1892" i="4"/>
  <c r="AD1892" i="4"/>
  <c r="AC1892" i="4"/>
  <c r="AB1892" i="4"/>
  <c r="AA1892" i="4"/>
  <c r="Z1892" i="4"/>
  <c r="X1892" i="4"/>
  <c r="V1892" i="4"/>
  <c r="U1892" i="4"/>
  <c r="G1892" i="4"/>
  <c r="Y1892" i="4" s="1"/>
  <c r="E1892" i="4"/>
  <c r="W1892" i="4" s="1"/>
  <c r="AJ1891" i="4"/>
  <c r="AI1891" i="4"/>
  <c r="AH1891" i="4"/>
  <c r="AG1891" i="4"/>
  <c r="AF1891" i="4"/>
  <c r="AE1891" i="4"/>
  <c r="AD1891" i="4"/>
  <c r="AC1891" i="4"/>
  <c r="AB1891" i="4"/>
  <c r="AA1891" i="4"/>
  <c r="Z1891" i="4"/>
  <c r="X1891" i="4"/>
  <c r="V1891" i="4"/>
  <c r="U1891" i="4"/>
  <c r="G1891" i="4"/>
  <c r="Y1891" i="4" s="1"/>
  <c r="E1891" i="4"/>
  <c r="W1891" i="4" s="1"/>
  <c r="AJ1890" i="4"/>
  <c r="AI1890" i="4"/>
  <c r="AH1890" i="4"/>
  <c r="AG1890" i="4"/>
  <c r="AF1890" i="4"/>
  <c r="AE1890" i="4"/>
  <c r="AD1890" i="4"/>
  <c r="AC1890" i="4"/>
  <c r="AB1890" i="4"/>
  <c r="AA1890" i="4"/>
  <c r="Z1890" i="4"/>
  <c r="X1890" i="4"/>
  <c r="V1890" i="4"/>
  <c r="U1890" i="4"/>
  <c r="G1890" i="4"/>
  <c r="Y1890" i="4" s="1"/>
  <c r="E1890" i="4"/>
  <c r="W1890" i="4" s="1"/>
  <c r="AJ1889" i="4"/>
  <c r="AI1889" i="4"/>
  <c r="AH1889" i="4"/>
  <c r="AG1889" i="4"/>
  <c r="AF1889" i="4"/>
  <c r="AE1889" i="4"/>
  <c r="AD1889" i="4"/>
  <c r="AC1889" i="4"/>
  <c r="AB1889" i="4"/>
  <c r="AA1889" i="4"/>
  <c r="Z1889" i="4"/>
  <c r="X1889" i="4"/>
  <c r="V1889" i="4"/>
  <c r="U1889" i="4"/>
  <c r="G1889" i="4"/>
  <c r="Y1889" i="4" s="1"/>
  <c r="E1889" i="4"/>
  <c r="W1889" i="4" s="1"/>
  <c r="AJ1888" i="4"/>
  <c r="AI1888" i="4"/>
  <c r="AH1888" i="4"/>
  <c r="AG1888" i="4"/>
  <c r="AF1888" i="4"/>
  <c r="AE1888" i="4"/>
  <c r="AD1888" i="4"/>
  <c r="AC1888" i="4"/>
  <c r="AB1888" i="4"/>
  <c r="AA1888" i="4"/>
  <c r="Z1888" i="4"/>
  <c r="X1888" i="4"/>
  <c r="V1888" i="4"/>
  <c r="U1888" i="4"/>
  <c r="G1888" i="4"/>
  <c r="Y1888" i="4" s="1"/>
  <c r="E1888" i="4"/>
  <c r="W1888" i="4" s="1"/>
  <c r="AJ1887" i="4"/>
  <c r="AI1887" i="4"/>
  <c r="AH1887" i="4"/>
  <c r="AG1887" i="4"/>
  <c r="AF1887" i="4"/>
  <c r="AE1887" i="4"/>
  <c r="AD1887" i="4"/>
  <c r="AC1887" i="4"/>
  <c r="AB1887" i="4"/>
  <c r="AA1887" i="4"/>
  <c r="Z1887" i="4"/>
  <c r="X1887" i="4"/>
  <c r="V1887" i="4"/>
  <c r="U1887" i="4"/>
  <c r="G1887" i="4"/>
  <c r="Y1887" i="4" s="1"/>
  <c r="E1887" i="4"/>
  <c r="W1887" i="4" s="1"/>
  <c r="AJ1886" i="4"/>
  <c r="AI1886" i="4"/>
  <c r="AH1886" i="4"/>
  <c r="AG1886" i="4"/>
  <c r="AF1886" i="4"/>
  <c r="AE1886" i="4"/>
  <c r="AD1886" i="4"/>
  <c r="AC1886" i="4"/>
  <c r="AB1886" i="4"/>
  <c r="AA1886" i="4"/>
  <c r="Z1886" i="4"/>
  <c r="X1886" i="4"/>
  <c r="V1886" i="4"/>
  <c r="U1886" i="4"/>
  <c r="G1886" i="4"/>
  <c r="Y1886" i="4" s="1"/>
  <c r="E1886" i="4"/>
  <c r="W1886" i="4" s="1"/>
  <c r="AJ1885" i="4"/>
  <c r="AI1885" i="4"/>
  <c r="AH1885" i="4"/>
  <c r="AG1885" i="4"/>
  <c r="AF1885" i="4"/>
  <c r="AE1885" i="4"/>
  <c r="AD1885" i="4"/>
  <c r="AC1885" i="4"/>
  <c r="AB1885" i="4"/>
  <c r="AA1885" i="4"/>
  <c r="Z1885" i="4"/>
  <c r="X1885" i="4"/>
  <c r="V1885" i="4"/>
  <c r="U1885" i="4"/>
  <c r="G1885" i="4"/>
  <c r="Y1885" i="4" s="1"/>
  <c r="E1885" i="4"/>
  <c r="W1885" i="4" s="1"/>
  <c r="AJ1884" i="4"/>
  <c r="AI1884" i="4"/>
  <c r="AH1884" i="4"/>
  <c r="AG1884" i="4"/>
  <c r="AF1884" i="4"/>
  <c r="AE1884" i="4"/>
  <c r="AD1884" i="4"/>
  <c r="AC1884" i="4"/>
  <c r="AB1884" i="4"/>
  <c r="AA1884" i="4"/>
  <c r="Z1884" i="4"/>
  <c r="X1884" i="4"/>
  <c r="V1884" i="4"/>
  <c r="U1884" i="4"/>
  <c r="G1884" i="4"/>
  <c r="Y1884" i="4" s="1"/>
  <c r="E1884" i="4"/>
  <c r="W1884" i="4" s="1"/>
  <c r="AJ1883" i="4"/>
  <c r="AI1883" i="4"/>
  <c r="AH1883" i="4"/>
  <c r="AG1883" i="4"/>
  <c r="AF1883" i="4"/>
  <c r="AE1883" i="4"/>
  <c r="AD1883" i="4"/>
  <c r="AC1883" i="4"/>
  <c r="AB1883" i="4"/>
  <c r="AA1883" i="4"/>
  <c r="Z1883" i="4"/>
  <c r="X1883" i="4"/>
  <c r="V1883" i="4"/>
  <c r="U1883" i="4"/>
  <c r="G1883" i="4"/>
  <c r="Y1883" i="4" s="1"/>
  <c r="E1883" i="4"/>
  <c r="W1883" i="4" s="1"/>
  <c r="AJ1882" i="4"/>
  <c r="AI1882" i="4"/>
  <c r="AH1882" i="4"/>
  <c r="AG1882" i="4"/>
  <c r="AF1882" i="4"/>
  <c r="AE1882" i="4"/>
  <c r="AD1882" i="4"/>
  <c r="AC1882" i="4"/>
  <c r="AB1882" i="4"/>
  <c r="AA1882" i="4"/>
  <c r="Z1882" i="4"/>
  <c r="X1882" i="4"/>
  <c r="V1882" i="4"/>
  <c r="U1882" i="4"/>
  <c r="G1882" i="4"/>
  <c r="Y1882" i="4" s="1"/>
  <c r="E1882" i="4"/>
  <c r="W1882" i="4" s="1"/>
  <c r="AJ1881" i="4"/>
  <c r="AI1881" i="4"/>
  <c r="AH1881" i="4"/>
  <c r="AG1881" i="4"/>
  <c r="AF1881" i="4"/>
  <c r="AE1881" i="4"/>
  <c r="AD1881" i="4"/>
  <c r="AC1881" i="4"/>
  <c r="AB1881" i="4"/>
  <c r="AA1881" i="4"/>
  <c r="Z1881" i="4"/>
  <c r="X1881" i="4"/>
  <c r="V1881" i="4"/>
  <c r="U1881" i="4"/>
  <c r="G1881" i="4"/>
  <c r="Y1881" i="4" s="1"/>
  <c r="E1881" i="4"/>
  <c r="W1881" i="4" s="1"/>
  <c r="AJ1880" i="4"/>
  <c r="AI1880" i="4"/>
  <c r="AH1880" i="4"/>
  <c r="AG1880" i="4"/>
  <c r="AF1880" i="4"/>
  <c r="AE1880" i="4"/>
  <c r="AD1880" i="4"/>
  <c r="AC1880" i="4"/>
  <c r="AB1880" i="4"/>
  <c r="AA1880" i="4"/>
  <c r="Z1880" i="4"/>
  <c r="X1880" i="4"/>
  <c r="V1880" i="4"/>
  <c r="U1880" i="4"/>
  <c r="G1880" i="4"/>
  <c r="Y1880" i="4" s="1"/>
  <c r="E1880" i="4"/>
  <c r="W1880" i="4" s="1"/>
  <c r="AJ1879" i="4"/>
  <c r="AI1879" i="4"/>
  <c r="AH1879" i="4"/>
  <c r="AG1879" i="4"/>
  <c r="AF1879" i="4"/>
  <c r="AE1879" i="4"/>
  <c r="AD1879" i="4"/>
  <c r="AC1879" i="4"/>
  <c r="AB1879" i="4"/>
  <c r="AA1879" i="4"/>
  <c r="Z1879" i="4"/>
  <c r="X1879" i="4"/>
  <c r="V1879" i="4"/>
  <c r="U1879" i="4"/>
  <c r="G1879" i="4"/>
  <c r="Y1879" i="4" s="1"/>
  <c r="E1879" i="4"/>
  <c r="W1879" i="4" s="1"/>
  <c r="AJ1878" i="4"/>
  <c r="AI1878" i="4"/>
  <c r="AH1878" i="4"/>
  <c r="AG1878" i="4"/>
  <c r="AF1878" i="4"/>
  <c r="AE1878" i="4"/>
  <c r="AD1878" i="4"/>
  <c r="AC1878" i="4"/>
  <c r="AB1878" i="4"/>
  <c r="AA1878" i="4"/>
  <c r="Z1878" i="4"/>
  <c r="X1878" i="4"/>
  <c r="V1878" i="4"/>
  <c r="U1878" i="4"/>
  <c r="G1878" i="4"/>
  <c r="Y1878" i="4" s="1"/>
  <c r="E1878" i="4"/>
  <c r="W1878" i="4" s="1"/>
  <c r="AJ1877" i="4"/>
  <c r="AI1877" i="4"/>
  <c r="AH1877" i="4"/>
  <c r="AG1877" i="4"/>
  <c r="AF1877" i="4"/>
  <c r="AE1877" i="4"/>
  <c r="AD1877" i="4"/>
  <c r="AC1877" i="4"/>
  <c r="AB1877" i="4"/>
  <c r="AA1877" i="4"/>
  <c r="Z1877" i="4"/>
  <c r="X1877" i="4"/>
  <c r="V1877" i="4"/>
  <c r="U1877" i="4"/>
  <c r="G1877" i="4"/>
  <c r="Y1877" i="4" s="1"/>
  <c r="E1877" i="4"/>
  <c r="W1877" i="4" s="1"/>
  <c r="AJ1876" i="4"/>
  <c r="AI1876" i="4"/>
  <c r="AH1876" i="4"/>
  <c r="AG1876" i="4"/>
  <c r="AF1876" i="4"/>
  <c r="AE1876" i="4"/>
  <c r="AD1876" i="4"/>
  <c r="AC1876" i="4"/>
  <c r="AB1876" i="4"/>
  <c r="AA1876" i="4"/>
  <c r="Z1876" i="4"/>
  <c r="X1876" i="4"/>
  <c r="V1876" i="4"/>
  <c r="U1876" i="4"/>
  <c r="G1876" i="4"/>
  <c r="Y1876" i="4" s="1"/>
  <c r="E1876" i="4"/>
  <c r="W1876" i="4" s="1"/>
  <c r="AJ1875" i="4"/>
  <c r="AI1875" i="4"/>
  <c r="AH1875" i="4"/>
  <c r="AG1875" i="4"/>
  <c r="AF1875" i="4"/>
  <c r="AE1875" i="4"/>
  <c r="AD1875" i="4"/>
  <c r="AC1875" i="4"/>
  <c r="AB1875" i="4"/>
  <c r="AA1875" i="4"/>
  <c r="Z1875" i="4"/>
  <c r="X1875" i="4"/>
  <c r="V1875" i="4"/>
  <c r="U1875" i="4"/>
  <c r="G1875" i="4"/>
  <c r="Y1875" i="4" s="1"/>
  <c r="E1875" i="4"/>
  <c r="W1875" i="4" s="1"/>
  <c r="AJ1874" i="4"/>
  <c r="AI1874" i="4"/>
  <c r="AH1874" i="4"/>
  <c r="AG1874" i="4"/>
  <c r="AF1874" i="4"/>
  <c r="AE1874" i="4"/>
  <c r="AD1874" i="4"/>
  <c r="AC1874" i="4"/>
  <c r="AB1874" i="4"/>
  <c r="AA1874" i="4"/>
  <c r="Z1874" i="4"/>
  <c r="X1874" i="4"/>
  <c r="V1874" i="4"/>
  <c r="U1874" i="4"/>
  <c r="G1874" i="4"/>
  <c r="Y1874" i="4" s="1"/>
  <c r="E1874" i="4"/>
  <c r="W1874" i="4" s="1"/>
  <c r="AJ1873" i="4"/>
  <c r="AI1873" i="4"/>
  <c r="AH1873" i="4"/>
  <c r="AG1873" i="4"/>
  <c r="AF1873" i="4"/>
  <c r="AE1873" i="4"/>
  <c r="AD1873" i="4"/>
  <c r="AC1873" i="4"/>
  <c r="AB1873" i="4"/>
  <c r="AA1873" i="4"/>
  <c r="Z1873" i="4"/>
  <c r="X1873" i="4"/>
  <c r="V1873" i="4"/>
  <c r="U1873" i="4"/>
  <c r="G1873" i="4"/>
  <c r="Y1873" i="4" s="1"/>
  <c r="E1873" i="4"/>
  <c r="W1873" i="4" s="1"/>
  <c r="AJ1872" i="4"/>
  <c r="AI1872" i="4"/>
  <c r="AH1872" i="4"/>
  <c r="AG1872" i="4"/>
  <c r="AF1872" i="4"/>
  <c r="AE1872" i="4"/>
  <c r="AD1872" i="4"/>
  <c r="AC1872" i="4"/>
  <c r="AB1872" i="4"/>
  <c r="AA1872" i="4"/>
  <c r="Z1872" i="4"/>
  <c r="X1872" i="4"/>
  <c r="V1872" i="4"/>
  <c r="U1872" i="4"/>
  <c r="G1872" i="4"/>
  <c r="Y1872" i="4" s="1"/>
  <c r="E1872" i="4"/>
  <c r="W1872" i="4" s="1"/>
  <c r="AJ1871" i="4"/>
  <c r="AI1871" i="4"/>
  <c r="AH1871" i="4"/>
  <c r="AG1871" i="4"/>
  <c r="AF1871" i="4"/>
  <c r="AE1871" i="4"/>
  <c r="AD1871" i="4"/>
  <c r="AC1871" i="4"/>
  <c r="AB1871" i="4"/>
  <c r="AA1871" i="4"/>
  <c r="Z1871" i="4"/>
  <c r="X1871" i="4"/>
  <c r="V1871" i="4"/>
  <c r="U1871" i="4"/>
  <c r="G1871" i="4"/>
  <c r="Y1871" i="4" s="1"/>
  <c r="E1871" i="4"/>
  <c r="W1871" i="4" s="1"/>
  <c r="AJ1870" i="4"/>
  <c r="AI1870" i="4"/>
  <c r="AH1870" i="4"/>
  <c r="AG1870" i="4"/>
  <c r="AF1870" i="4"/>
  <c r="AE1870" i="4"/>
  <c r="AD1870" i="4"/>
  <c r="AC1870" i="4"/>
  <c r="AB1870" i="4"/>
  <c r="AA1870" i="4"/>
  <c r="Z1870" i="4"/>
  <c r="X1870" i="4"/>
  <c r="V1870" i="4"/>
  <c r="U1870" i="4"/>
  <c r="G1870" i="4"/>
  <c r="Y1870" i="4" s="1"/>
  <c r="E1870" i="4"/>
  <c r="W1870" i="4" s="1"/>
  <c r="AJ1869" i="4"/>
  <c r="AI1869" i="4"/>
  <c r="AH1869" i="4"/>
  <c r="AG1869" i="4"/>
  <c r="AF1869" i="4"/>
  <c r="AE1869" i="4"/>
  <c r="AD1869" i="4"/>
  <c r="AC1869" i="4"/>
  <c r="AB1869" i="4"/>
  <c r="AA1869" i="4"/>
  <c r="Z1869" i="4"/>
  <c r="X1869" i="4"/>
  <c r="V1869" i="4"/>
  <c r="U1869" i="4"/>
  <c r="G1869" i="4"/>
  <c r="Y1869" i="4" s="1"/>
  <c r="E1869" i="4"/>
  <c r="W1869" i="4" s="1"/>
  <c r="AJ1868" i="4"/>
  <c r="AI1868" i="4"/>
  <c r="AH1868" i="4"/>
  <c r="AG1868" i="4"/>
  <c r="AF1868" i="4"/>
  <c r="AE1868" i="4"/>
  <c r="AD1868" i="4"/>
  <c r="AC1868" i="4"/>
  <c r="AB1868" i="4"/>
  <c r="AA1868" i="4"/>
  <c r="Z1868" i="4"/>
  <c r="X1868" i="4"/>
  <c r="V1868" i="4"/>
  <c r="U1868" i="4"/>
  <c r="G1868" i="4"/>
  <c r="Y1868" i="4" s="1"/>
  <c r="E1868" i="4"/>
  <c r="W1868" i="4" s="1"/>
  <c r="AJ1867" i="4"/>
  <c r="AI1867" i="4"/>
  <c r="AH1867" i="4"/>
  <c r="AG1867" i="4"/>
  <c r="AF1867" i="4"/>
  <c r="AE1867" i="4"/>
  <c r="AD1867" i="4"/>
  <c r="AC1867" i="4"/>
  <c r="AB1867" i="4"/>
  <c r="AA1867" i="4"/>
  <c r="Z1867" i="4"/>
  <c r="X1867" i="4"/>
  <c r="V1867" i="4"/>
  <c r="U1867" i="4"/>
  <c r="G1867" i="4"/>
  <c r="Y1867" i="4" s="1"/>
  <c r="E1867" i="4"/>
  <c r="W1867" i="4" s="1"/>
  <c r="AJ1866" i="4"/>
  <c r="AI1866" i="4"/>
  <c r="AH1866" i="4"/>
  <c r="AG1866" i="4"/>
  <c r="AF1866" i="4"/>
  <c r="AE1866" i="4"/>
  <c r="AD1866" i="4"/>
  <c r="AC1866" i="4"/>
  <c r="AB1866" i="4"/>
  <c r="AA1866" i="4"/>
  <c r="Z1866" i="4"/>
  <c r="X1866" i="4"/>
  <c r="V1866" i="4"/>
  <c r="U1866" i="4"/>
  <c r="G1866" i="4"/>
  <c r="Y1866" i="4" s="1"/>
  <c r="E1866" i="4"/>
  <c r="W1866" i="4" s="1"/>
  <c r="AJ1865" i="4"/>
  <c r="AI1865" i="4"/>
  <c r="AH1865" i="4"/>
  <c r="AG1865" i="4"/>
  <c r="AF1865" i="4"/>
  <c r="AE1865" i="4"/>
  <c r="AD1865" i="4"/>
  <c r="AC1865" i="4"/>
  <c r="AB1865" i="4"/>
  <c r="AA1865" i="4"/>
  <c r="Z1865" i="4"/>
  <c r="X1865" i="4"/>
  <c r="V1865" i="4"/>
  <c r="U1865" i="4"/>
  <c r="G1865" i="4"/>
  <c r="Y1865" i="4" s="1"/>
  <c r="E1865" i="4"/>
  <c r="W1865" i="4" s="1"/>
  <c r="AJ1864" i="4"/>
  <c r="AI1864" i="4"/>
  <c r="AH1864" i="4"/>
  <c r="AG1864" i="4"/>
  <c r="AF1864" i="4"/>
  <c r="AE1864" i="4"/>
  <c r="AD1864" i="4"/>
  <c r="AC1864" i="4"/>
  <c r="AB1864" i="4"/>
  <c r="AA1864" i="4"/>
  <c r="Z1864" i="4"/>
  <c r="X1864" i="4"/>
  <c r="V1864" i="4"/>
  <c r="U1864" i="4"/>
  <c r="G1864" i="4"/>
  <c r="Y1864" i="4" s="1"/>
  <c r="E1864" i="4"/>
  <c r="W1864" i="4" s="1"/>
  <c r="AJ1863" i="4"/>
  <c r="AI1863" i="4"/>
  <c r="AH1863" i="4"/>
  <c r="AG1863" i="4"/>
  <c r="AF1863" i="4"/>
  <c r="AE1863" i="4"/>
  <c r="AD1863" i="4"/>
  <c r="AC1863" i="4"/>
  <c r="AB1863" i="4"/>
  <c r="AA1863" i="4"/>
  <c r="Z1863" i="4"/>
  <c r="X1863" i="4"/>
  <c r="V1863" i="4"/>
  <c r="U1863" i="4"/>
  <c r="G1863" i="4"/>
  <c r="Y1863" i="4" s="1"/>
  <c r="E1863" i="4"/>
  <c r="W1863" i="4" s="1"/>
  <c r="AJ1862" i="4"/>
  <c r="AI1862" i="4"/>
  <c r="AH1862" i="4"/>
  <c r="AG1862" i="4"/>
  <c r="AF1862" i="4"/>
  <c r="AE1862" i="4"/>
  <c r="AD1862" i="4"/>
  <c r="AC1862" i="4"/>
  <c r="AB1862" i="4"/>
  <c r="AA1862" i="4"/>
  <c r="Z1862" i="4"/>
  <c r="X1862" i="4"/>
  <c r="V1862" i="4"/>
  <c r="U1862" i="4"/>
  <c r="G1862" i="4"/>
  <c r="Y1862" i="4" s="1"/>
  <c r="E1862" i="4"/>
  <c r="W1862" i="4" s="1"/>
  <c r="AJ1861" i="4"/>
  <c r="AI1861" i="4"/>
  <c r="AH1861" i="4"/>
  <c r="AG1861" i="4"/>
  <c r="AF1861" i="4"/>
  <c r="AE1861" i="4"/>
  <c r="AD1861" i="4"/>
  <c r="AC1861" i="4"/>
  <c r="AB1861" i="4"/>
  <c r="AA1861" i="4"/>
  <c r="Z1861" i="4"/>
  <c r="X1861" i="4"/>
  <c r="V1861" i="4"/>
  <c r="U1861" i="4"/>
  <c r="G1861" i="4"/>
  <c r="Y1861" i="4" s="1"/>
  <c r="E1861" i="4"/>
  <c r="W1861" i="4" s="1"/>
  <c r="AJ1860" i="4"/>
  <c r="AI1860" i="4"/>
  <c r="AH1860" i="4"/>
  <c r="AG1860" i="4"/>
  <c r="AF1860" i="4"/>
  <c r="AE1860" i="4"/>
  <c r="AD1860" i="4"/>
  <c r="AC1860" i="4"/>
  <c r="AB1860" i="4"/>
  <c r="AA1860" i="4"/>
  <c r="Z1860" i="4"/>
  <c r="X1860" i="4"/>
  <c r="V1860" i="4"/>
  <c r="U1860" i="4"/>
  <c r="G1860" i="4"/>
  <c r="Y1860" i="4" s="1"/>
  <c r="E1860" i="4"/>
  <c r="W1860" i="4" s="1"/>
  <c r="AJ1859" i="4"/>
  <c r="AI1859" i="4"/>
  <c r="AH1859" i="4"/>
  <c r="AG1859" i="4"/>
  <c r="AF1859" i="4"/>
  <c r="AE1859" i="4"/>
  <c r="AD1859" i="4"/>
  <c r="AC1859" i="4"/>
  <c r="AB1859" i="4"/>
  <c r="AA1859" i="4"/>
  <c r="Z1859" i="4"/>
  <c r="X1859" i="4"/>
  <c r="V1859" i="4"/>
  <c r="U1859" i="4"/>
  <c r="G1859" i="4"/>
  <c r="Y1859" i="4" s="1"/>
  <c r="E1859" i="4"/>
  <c r="W1859" i="4" s="1"/>
  <c r="AJ1858" i="4"/>
  <c r="AI1858" i="4"/>
  <c r="AH1858" i="4"/>
  <c r="AG1858" i="4"/>
  <c r="AF1858" i="4"/>
  <c r="AE1858" i="4"/>
  <c r="AD1858" i="4"/>
  <c r="AC1858" i="4"/>
  <c r="AB1858" i="4"/>
  <c r="AA1858" i="4"/>
  <c r="Z1858" i="4"/>
  <c r="X1858" i="4"/>
  <c r="V1858" i="4"/>
  <c r="U1858" i="4"/>
  <c r="G1858" i="4"/>
  <c r="Y1858" i="4" s="1"/>
  <c r="E1858" i="4"/>
  <c r="W1858" i="4" s="1"/>
  <c r="AJ1857" i="4"/>
  <c r="AI1857" i="4"/>
  <c r="AH1857" i="4"/>
  <c r="AG1857" i="4"/>
  <c r="AF1857" i="4"/>
  <c r="AE1857" i="4"/>
  <c r="AD1857" i="4"/>
  <c r="AC1857" i="4"/>
  <c r="AB1857" i="4"/>
  <c r="AA1857" i="4"/>
  <c r="Z1857" i="4"/>
  <c r="X1857" i="4"/>
  <c r="V1857" i="4"/>
  <c r="U1857" i="4"/>
  <c r="G1857" i="4"/>
  <c r="Y1857" i="4" s="1"/>
  <c r="E1857" i="4"/>
  <c r="W1857" i="4" s="1"/>
  <c r="AJ1856" i="4"/>
  <c r="AI1856" i="4"/>
  <c r="AH1856" i="4"/>
  <c r="AG1856" i="4"/>
  <c r="AF1856" i="4"/>
  <c r="AE1856" i="4"/>
  <c r="AD1856" i="4"/>
  <c r="AC1856" i="4"/>
  <c r="AB1856" i="4"/>
  <c r="AA1856" i="4"/>
  <c r="Z1856" i="4"/>
  <c r="X1856" i="4"/>
  <c r="V1856" i="4"/>
  <c r="U1856" i="4"/>
  <c r="G1856" i="4"/>
  <c r="Y1856" i="4" s="1"/>
  <c r="E1856" i="4"/>
  <c r="W1856" i="4" s="1"/>
  <c r="AJ1855" i="4"/>
  <c r="AI1855" i="4"/>
  <c r="AH1855" i="4"/>
  <c r="AG1855" i="4"/>
  <c r="AF1855" i="4"/>
  <c r="AE1855" i="4"/>
  <c r="AD1855" i="4"/>
  <c r="AC1855" i="4"/>
  <c r="AB1855" i="4"/>
  <c r="AA1855" i="4"/>
  <c r="Z1855" i="4"/>
  <c r="X1855" i="4"/>
  <c r="V1855" i="4"/>
  <c r="U1855" i="4"/>
  <c r="G1855" i="4"/>
  <c r="Y1855" i="4" s="1"/>
  <c r="E1855" i="4"/>
  <c r="W1855" i="4" s="1"/>
  <c r="AJ1854" i="4"/>
  <c r="AI1854" i="4"/>
  <c r="AH1854" i="4"/>
  <c r="AG1854" i="4"/>
  <c r="AF1854" i="4"/>
  <c r="AE1854" i="4"/>
  <c r="AD1854" i="4"/>
  <c r="AC1854" i="4"/>
  <c r="AB1854" i="4"/>
  <c r="AA1854" i="4"/>
  <c r="Z1854" i="4"/>
  <c r="X1854" i="4"/>
  <c r="V1854" i="4"/>
  <c r="U1854" i="4"/>
  <c r="G1854" i="4"/>
  <c r="Y1854" i="4" s="1"/>
  <c r="E1854" i="4"/>
  <c r="W1854" i="4" s="1"/>
  <c r="AJ1853" i="4"/>
  <c r="AI1853" i="4"/>
  <c r="AH1853" i="4"/>
  <c r="AG1853" i="4"/>
  <c r="AF1853" i="4"/>
  <c r="AE1853" i="4"/>
  <c r="AD1853" i="4"/>
  <c r="AC1853" i="4"/>
  <c r="AB1853" i="4"/>
  <c r="AA1853" i="4"/>
  <c r="Z1853" i="4"/>
  <c r="X1853" i="4"/>
  <c r="V1853" i="4"/>
  <c r="U1853" i="4"/>
  <c r="G1853" i="4"/>
  <c r="Y1853" i="4" s="1"/>
  <c r="E1853" i="4"/>
  <c r="W1853" i="4" s="1"/>
  <c r="AJ1852" i="4"/>
  <c r="AI1852" i="4"/>
  <c r="AH1852" i="4"/>
  <c r="AG1852" i="4"/>
  <c r="AF1852" i="4"/>
  <c r="AE1852" i="4"/>
  <c r="AD1852" i="4"/>
  <c r="AC1852" i="4"/>
  <c r="AB1852" i="4"/>
  <c r="AA1852" i="4"/>
  <c r="Z1852" i="4"/>
  <c r="X1852" i="4"/>
  <c r="V1852" i="4"/>
  <c r="U1852" i="4"/>
  <c r="G1852" i="4"/>
  <c r="Y1852" i="4" s="1"/>
  <c r="E1852" i="4"/>
  <c r="W1852" i="4" s="1"/>
  <c r="AJ1851" i="4"/>
  <c r="AI1851" i="4"/>
  <c r="AH1851" i="4"/>
  <c r="AG1851" i="4"/>
  <c r="AF1851" i="4"/>
  <c r="AE1851" i="4"/>
  <c r="AD1851" i="4"/>
  <c r="AC1851" i="4"/>
  <c r="AB1851" i="4"/>
  <c r="AA1851" i="4"/>
  <c r="Z1851" i="4"/>
  <c r="X1851" i="4"/>
  <c r="V1851" i="4"/>
  <c r="U1851" i="4"/>
  <c r="G1851" i="4"/>
  <c r="Y1851" i="4" s="1"/>
  <c r="E1851" i="4"/>
  <c r="W1851" i="4" s="1"/>
  <c r="AJ1850" i="4"/>
  <c r="AI1850" i="4"/>
  <c r="AH1850" i="4"/>
  <c r="AG1850" i="4"/>
  <c r="AF1850" i="4"/>
  <c r="AE1850" i="4"/>
  <c r="AD1850" i="4"/>
  <c r="AC1850" i="4"/>
  <c r="AB1850" i="4"/>
  <c r="AA1850" i="4"/>
  <c r="Z1850" i="4"/>
  <c r="Y1850" i="4"/>
  <c r="X1850" i="4"/>
  <c r="V1850" i="4"/>
  <c r="U1850" i="4"/>
  <c r="G1850" i="4"/>
  <c r="E1850" i="4"/>
  <c r="W1850" i="4" s="1"/>
  <c r="AJ1849" i="4"/>
  <c r="AI1849" i="4"/>
  <c r="AH1849" i="4"/>
  <c r="AG1849" i="4"/>
  <c r="AF1849" i="4"/>
  <c r="AE1849" i="4"/>
  <c r="AD1849" i="4"/>
  <c r="AC1849" i="4"/>
  <c r="AB1849" i="4"/>
  <c r="AA1849" i="4"/>
  <c r="Z1849" i="4"/>
  <c r="X1849" i="4"/>
  <c r="V1849" i="4"/>
  <c r="U1849" i="4"/>
  <c r="G1849" i="4"/>
  <c r="Y1849" i="4" s="1"/>
  <c r="E1849" i="4"/>
  <c r="W1849" i="4" s="1"/>
  <c r="AJ1848" i="4"/>
  <c r="AI1848" i="4"/>
  <c r="AH1848" i="4"/>
  <c r="AG1848" i="4"/>
  <c r="AF1848" i="4"/>
  <c r="AE1848" i="4"/>
  <c r="AD1848" i="4"/>
  <c r="AC1848" i="4"/>
  <c r="AB1848" i="4"/>
  <c r="AA1848" i="4"/>
  <c r="Z1848" i="4"/>
  <c r="Y1848" i="4"/>
  <c r="X1848" i="4"/>
  <c r="V1848" i="4"/>
  <c r="U1848" i="4"/>
  <c r="G1848" i="4"/>
  <c r="E1848" i="4"/>
  <c r="W1848" i="4" s="1"/>
  <c r="AJ1847" i="4"/>
  <c r="AI1847" i="4"/>
  <c r="AH1847" i="4"/>
  <c r="AG1847" i="4"/>
  <c r="AF1847" i="4"/>
  <c r="AE1847" i="4"/>
  <c r="AD1847" i="4"/>
  <c r="AC1847" i="4"/>
  <c r="AB1847" i="4"/>
  <c r="AA1847" i="4"/>
  <c r="Z1847" i="4"/>
  <c r="X1847" i="4"/>
  <c r="V1847" i="4"/>
  <c r="U1847" i="4"/>
  <c r="G1847" i="4"/>
  <c r="Y1847" i="4" s="1"/>
  <c r="E1847" i="4"/>
  <c r="W1847" i="4" s="1"/>
  <c r="AJ1846" i="4"/>
  <c r="AI1846" i="4"/>
  <c r="AH1846" i="4"/>
  <c r="AG1846" i="4"/>
  <c r="AF1846" i="4"/>
  <c r="AE1846" i="4"/>
  <c r="AD1846" i="4"/>
  <c r="AC1846" i="4"/>
  <c r="AB1846" i="4"/>
  <c r="AA1846" i="4"/>
  <c r="Z1846" i="4"/>
  <c r="Y1846" i="4"/>
  <c r="X1846" i="4"/>
  <c r="V1846" i="4"/>
  <c r="U1846" i="4"/>
  <c r="G1846" i="4"/>
  <c r="E1846" i="4"/>
  <c r="W1846" i="4" s="1"/>
  <c r="AJ1845" i="4"/>
  <c r="AI1845" i="4"/>
  <c r="AH1845" i="4"/>
  <c r="AG1845" i="4"/>
  <c r="AF1845" i="4"/>
  <c r="AE1845" i="4"/>
  <c r="AD1845" i="4"/>
  <c r="AC1845" i="4"/>
  <c r="AB1845" i="4"/>
  <c r="AA1845" i="4"/>
  <c r="Z1845" i="4"/>
  <c r="X1845" i="4"/>
  <c r="V1845" i="4"/>
  <c r="U1845" i="4"/>
  <c r="G1845" i="4"/>
  <c r="Y1845" i="4" s="1"/>
  <c r="E1845" i="4"/>
  <c r="W1845" i="4" s="1"/>
  <c r="AJ1844" i="4"/>
  <c r="AI1844" i="4"/>
  <c r="AH1844" i="4"/>
  <c r="AG1844" i="4"/>
  <c r="AF1844" i="4"/>
  <c r="AE1844" i="4"/>
  <c r="AD1844" i="4"/>
  <c r="AC1844" i="4"/>
  <c r="AB1844" i="4"/>
  <c r="AA1844" i="4"/>
  <c r="Z1844" i="4"/>
  <c r="Y1844" i="4"/>
  <c r="X1844" i="4"/>
  <c r="V1844" i="4"/>
  <c r="U1844" i="4"/>
  <c r="G1844" i="4"/>
  <c r="E1844" i="4"/>
  <c r="W1844" i="4" s="1"/>
  <c r="AJ1843" i="4"/>
  <c r="AI1843" i="4"/>
  <c r="AH1843" i="4"/>
  <c r="AG1843" i="4"/>
  <c r="AF1843" i="4"/>
  <c r="AE1843" i="4"/>
  <c r="AD1843" i="4"/>
  <c r="AC1843" i="4"/>
  <c r="AB1843" i="4"/>
  <c r="AA1843" i="4"/>
  <c r="Z1843" i="4"/>
  <c r="X1843" i="4"/>
  <c r="V1843" i="4"/>
  <c r="U1843" i="4"/>
  <c r="G1843" i="4"/>
  <c r="Y1843" i="4" s="1"/>
  <c r="E1843" i="4"/>
  <c r="W1843" i="4" s="1"/>
  <c r="AJ1842" i="4"/>
  <c r="AI1842" i="4"/>
  <c r="AH1842" i="4"/>
  <c r="AG1842" i="4"/>
  <c r="AF1842" i="4"/>
  <c r="AE1842" i="4"/>
  <c r="AD1842" i="4"/>
  <c r="AC1842" i="4"/>
  <c r="AB1842" i="4"/>
  <c r="AA1842" i="4"/>
  <c r="Z1842" i="4"/>
  <c r="X1842" i="4"/>
  <c r="V1842" i="4"/>
  <c r="U1842" i="4"/>
  <c r="G1842" i="4"/>
  <c r="Y1842" i="4" s="1"/>
  <c r="E1842" i="4"/>
  <c r="W1842" i="4" s="1"/>
  <c r="AJ1841" i="4"/>
  <c r="AI1841" i="4"/>
  <c r="AH1841" i="4"/>
  <c r="AG1841" i="4"/>
  <c r="AF1841" i="4"/>
  <c r="AE1841" i="4"/>
  <c r="AD1841" i="4"/>
  <c r="AC1841" i="4"/>
  <c r="AB1841" i="4"/>
  <c r="AA1841" i="4"/>
  <c r="Z1841" i="4"/>
  <c r="X1841" i="4"/>
  <c r="V1841" i="4"/>
  <c r="U1841" i="4"/>
  <c r="G1841" i="4"/>
  <c r="Y1841" i="4" s="1"/>
  <c r="E1841" i="4"/>
  <c r="W1841" i="4" s="1"/>
  <c r="AJ1840" i="4"/>
  <c r="AI1840" i="4"/>
  <c r="AH1840" i="4"/>
  <c r="AG1840" i="4"/>
  <c r="AF1840" i="4"/>
  <c r="AE1840" i="4"/>
  <c r="AD1840" i="4"/>
  <c r="AC1840" i="4"/>
  <c r="AB1840" i="4"/>
  <c r="AA1840" i="4"/>
  <c r="Z1840" i="4"/>
  <c r="X1840" i="4"/>
  <c r="V1840" i="4"/>
  <c r="U1840" i="4"/>
  <c r="G1840" i="4"/>
  <c r="Y1840" i="4" s="1"/>
  <c r="E1840" i="4"/>
  <c r="W1840" i="4" s="1"/>
  <c r="AJ1839" i="4"/>
  <c r="AI1839" i="4"/>
  <c r="AH1839" i="4"/>
  <c r="AG1839" i="4"/>
  <c r="AF1839" i="4"/>
  <c r="AE1839" i="4"/>
  <c r="AD1839" i="4"/>
  <c r="AC1839" i="4"/>
  <c r="AB1839" i="4"/>
  <c r="AA1839" i="4"/>
  <c r="Z1839" i="4"/>
  <c r="X1839" i="4"/>
  <c r="V1839" i="4"/>
  <c r="U1839" i="4"/>
  <c r="G1839" i="4"/>
  <c r="Y1839" i="4" s="1"/>
  <c r="E1839" i="4"/>
  <c r="W1839" i="4" s="1"/>
  <c r="AJ1838" i="4"/>
  <c r="AI1838" i="4"/>
  <c r="AH1838" i="4"/>
  <c r="AG1838" i="4"/>
  <c r="AF1838" i="4"/>
  <c r="AE1838" i="4"/>
  <c r="AD1838" i="4"/>
  <c r="AC1838" i="4"/>
  <c r="AB1838" i="4"/>
  <c r="AA1838" i="4"/>
  <c r="Z1838" i="4"/>
  <c r="Y1838" i="4"/>
  <c r="X1838" i="4"/>
  <c r="V1838" i="4"/>
  <c r="U1838" i="4"/>
  <c r="G1838" i="4"/>
  <c r="E1838" i="4"/>
  <c r="W1838" i="4" s="1"/>
  <c r="AJ1837" i="4"/>
  <c r="AI1837" i="4"/>
  <c r="AH1837" i="4"/>
  <c r="AG1837" i="4"/>
  <c r="AF1837" i="4"/>
  <c r="AE1837" i="4"/>
  <c r="AD1837" i="4"/>
  <c r="AC1837" i="4"/>
  <c r="AB1837" i="4"/>
  <c r="AA1837" i="4"/>
  <c r="Z1837" i="4"/>
  <c r="X1837" i="4"/>
  <c r="V1837" i="4"/>
  <c r="U1837" i="4"/>
  <c r="G1837" i="4"/>
  <c r="Y1837" i="4" s="1"/>
  <c r="E1837" i="4"/>
  <c r="W1837" i="4" s="1"/>
  <c r="AJ1836" i="4"/>
  <c r="AI1836" i="4"/>
  <c r="AH1836" i="4"/>
  <c r="AG1836" i="4"/>
  <c r="AF1836" i="4"/>
  <c r="AE1836" i="4"/>
  <c r="AD1836" i="4"/>
  <c r="AC1836" i="4"/>
  <c r="AB1836" i="4"/>
  <c r="AA1836" i="4"/>
  <c r="Z1836" i="4"/>
  <c r="Y1836" i="4"/>
  <c r="X1836" i="4"/>
  <c r="V1836" i="4"/>
  <c r="U1836" i="4"/>
  <c r="G1836" i="4"/>
  <c r="E1836" i="4"/>
  <c r="W1836" i="4" s="1"/>
  <c r="AJ1835" i="4"/>
  <c r="AI1835" i="4"/>
  <c r="AH1835" i="4"/>
  <c r="AG1835" i="4"/>
  <c r="AF1835" i="4"/>
  <c r="AE1835" i="4"/>
  <c r="AD1835" i="4"/>
  <c r="AC1835" i="4"/>
  <c r="AB1835" i="4"/>
  <c r="AA1835" i="4"/>
  <c r="Z1835" i="4"/>
  <c r="X1835" i="4"/>
  <c r="V1835" i="4"/>
  <c r="U1835" i="4"/>
  <c r="G1835" i="4"/>
  <c r="Y1835" i="4" s="1"/>
  <c r="E1835" i="4"/>
  <c r="W1835" i="4" s="1"/>
  <c r="AJ1834" i="4"/>
  <c r="AI1834" i="4"/>
  <c r="AH1834" i="4"/>
  <c r="AG1834" i="4"/>
  <c r="AF1834" i="4"/>
  <c r="AE1834" i="4"/>
  <c r="AD1834" i="4"/>
  <c r="AC1834" i="4"/>
  <c r="AB1834" i="4"/>
  <c r="AA1834" i="4"/>
  <c r="Z1834" i="4"/>
  <c r="X1834" i="4"/>
  <c r="V1834" i="4"/>
  <c r="U1834" i="4"/>
  <c r="G1834" i="4"/>
  <c r="Y1834" i="4" s="1"/>
  <c r="E1834" i="4"/>
  <c r="W1834" i="4" s="1"/>
  <c r="AJ1833" i="4"/>
  <c r="AI1833" i="4"/>
  <c r="AH1833" i="4"/>
  <c r="AG1833" i="4"/>
  <c r="AF1833" i="4"/>
  <c r="AE1833" i="4"/>
  <c r="AD1833" i="4"/>
  <c r="AC1833" i="4"/>
  <c r="AB1833" i="4"/>
  <c r="AA1833" i="4"/>
  <c r="Z1833" i="4"/>
  <c r="X1833" i="4"/>
  <c r="V1833" i="4"/>
  <c r="U1833" i="4"/>
  <c r="G1833" i="4"/>
  <c r="Y1833" i="4" s="1"/>
  <c r="E1833" i="4"/>
  <c r="W1833" i="4" s="1"/>
  <c r="AJ1832" i="4"/>
  <c r="AI1832" i="4"/>
  <c r="AH1832" i="4"/>
  <c r="AG1832" i="4"/>
  <c r="AF1832" i="4"/>
  <c r="AE1832" i="4"/>
  <c r="AD1832" i="4"/>
  <c r="AC1832" i="4"/>
  <c r="AB1832" i="4"/>
  <c r="AA1832" i="4"/>
  <c r="Z1832" i="4"/>
  <c r="X1832" i="4"/>
  <c r="V1832" i="4"/>
  <c r="U1832" i="4"/>
  <c r="G1832" i="4"/>
  <c r="Y1832" i="4" s="1"/>
  <c r="E1832" i="4"/>
  <c r="W1832" i="4" s="1"/>
  <c r="AJ1831" i="4"/>
  <c r="AI1831" i="4"/>
  <c r="AH1831" i="4"/>
  <c r="AG1831" i="4"/>
  <c r="AF1831" i="4"/>
  <c r="AE1831" i="4"/>
  <c r="AD1831" i="4"/>
  <c r="AC1831" i="4"/>
  <c r="AB1831" i="4"/>
  <c r="AA1831" i="4"/>
  <c r="Z1831" i="4"/>
  <c r="X1831" i="4"/>
  <c r="V1831" i="4"/>
  <c r="U1831" i="4"/>
  <c r="G1831" i="4"/>
  <c r="Y1831" i="4" s="1"/>
  <c r="E1831" i="4"/>
  <c r="W1831" i="4" s="1"/>
  <c r="AJ1830" i="4"/>
  <c r="AI1830" i="4"/>
  <c r="AH1830" i="4"/>
  <c r="AG1830" i="4"/>
  <c r="AF1830" i="4"/>
  <c r="AE1830" i="4"/>
  <c r="AD1830" i="4"/>
  <c r="AC1830" i="4"/>
  <c r="AB1830" i="4"/>
  <c r="AA1830" i="4"/>
  <c r="Z1830" i="4"/>
  <c r="Y1830" i="4"/>
  <c r="X1830" i="4"/>
  <c r="V1830" i="4"/>
  <c r="U1830" i="4"/>
  <c r="G1830" i="4"/>
  <c r="E1830" i="4"/>
  <c r="W1830" i="4" s="1"/>
  <c r="AJ1829" i="4"/>
  <c r="AI1829" i="4"/>
  <c r="AH1829" i="4"/>
  <c r="AG1829" i="4"/>
  <c r="AF1829" i="4"/>
  <c r="AE1829" i="4"/>
  <c r="AD1829" i="4"/>
  <c r="AC1829" i="4"/>
  <c r="AB1829" i="4"/>
  <c r="AA1829" i="4"/>
  <c r="Z1829" i="4"/>
  <c r="X1829" i="4"/>
  <c r="V1829" i="4"/>
  <c r="U1829" i="4"/>
  <c r="G1829" i="4"/>
  <c r="Y1829" i="4" s="1"/>
  <c r="E1829" i="4"/>
  <c r="W1829" i="4" s="1"/>
  <c r="AJ1828" i="4"/>
  <c r="AI1828" i="4"/>
  <c r="AH1828" i="4"/>
  <c r="AG1828" i="4"/>
  <c r="AF1828" i="4"/>
  <c r="AE1828" i="4"/>
  <c r="AD1828" i="4"/>
  <c r="AC1828" i="4"/>
  <c r="AB1828" i="4"/>
  <c r="AA1828" i="4"/>
  <c r="Z1828" i="4"/>
  <c r="X1828" i="4"/>
  <c r="V1828" i="4"/>
  <c r="U1828" i="4"/>
  <c r="G1828" i="4"/>
  <c r="Y1828" i="4" s="1"/>
  <c r="E1828" i="4"/>
  <c r="W1828" i="4" s="1"/>
  <c r="AJ1827" i="4"/>
  <c r="AI1827" i="4"/>
  <c r="AH1827" i="4"/>
  <c r="AG1827" i="4"/>
  <c r="AF1827" i="4"/>
  <c r="AE1827" i="4"/>
  <c r="AD1827" i="4"/>
  <c r="AC1827" i="4"/>
  <c r="AB1827" i="4"/>
  <c r="AA1827" i="4"/>
  <c r="Z1827" i="4"/>
  <c r="X1827" i="4"/>
  <c r="V1827" i="4"/>
  <c r="U1827" i="4"/>
  <c r="G1827" i="4"/>
  <c r="Y1827" i="4" s="1"/>
  <c r="E1827" i="4"/>
  <c r="W1827" i="4" s="1"/>
  <c r="AJ1826" i="4"/>
  <c r="AI1826" i="4"/>
  <c r="AH1826" i="4"/>
  <c r="AG1826" i="4"/>
  <c r="AF1826" i="4"/>
  <c r="AE1826" i="4"/>
  <c r="AD1826" i="4"/>
  <c r="AC1826" i="4"/>
  <c r="AB1826" i="4"/>
  <c r="AA1826" i="4"/>
  <c r="Z1826" i="4"/>
  <c r="Y1826" i="4"/>
  <c r="X1826" i="4"/>
  <c r="V1826" i="4"/>
  <c r="U1826" i="4"/>
  <c r="G1826" i="4"/>
  <c r="E1826" i="4"/>
  <c r="W1826" i="4" s="1"/>
  <c r="AJ1825" i="4"/>
  <c r="AI1825" i="4"/>
  <c r="AH1825" i="4"/>
  <c r="AG1825" i="4"/>
  <c r="AF1825" i="4"/>
  <c r="AE1825" i="4"/>
  <c r="AD1825" i="4"/>
  <c r="AC1825" i="4"/>
  <c r="AB1825" i="4"/>
  <c r="AA1825" i="4"/>
  <c r="Z1825" i="4"/>
  <c r="X1825" i="4"/>
  <c r="V1825" i="4"/>
  <c r="U1825" i="4"/>
  <c r="G1825" i="4"/>
  <c r="Y1825" i="4" s="1"/>
  <c r="E1825" i="4"/>
  <c r="W1825" i="4" s="1"/>
  <c r="AJ1824" i="4"/>
  <c r="AI1824" i="4"/>
  <c r="AH1824" i="4"/>
  <c r="AG1824" i="4"/>
  <c r="AF1824" i="4"/>
  <c r="AE1824" i="4"/>
  <c r="AD1824" i="4"/>
  <c r="AC1824" i="4"/>
  <c r="AB1824" i="4"/>
  <c r="AA1824" i="4"/>
  <c r="Z1824" i="4"/>
  <c r="Y1824" i="4"/>
  <c r="X1824" i="4"/>
  <c r="V1824" i="4"/>
  <c r="U1824" i="4"/>
  <c r="G1824" i="4"/>
  <c r="E1824" i="4"/>
  <c r="W1824" i="4" s="1"/>
  <c r="AJ1823" i="4"/>
  <c r="AI1823" i="4"/>
  <c r="AH1823" i="4"/>
  <c r="AG1823" i="4"/>
  <c r="AF1823" i="4"/>
  <c r="AE1823" i="4"/>
  <c r="AD1823" i="4"/>
  <c r="AC1823" i="4"/>
  <c r="AB1823" i="4"/>
  <c r="AA1823" i="4"/>
  <c r="Z1823" i="4"/>
  <c r="X1823" i="4"/>
  <c r="V1823" i="4"/>
  <c r="U1823" i="4"/>
  <c r="G1823" i="4"/>
  <c r="Y1823" i="4" s="1"/>
  <c r="E1823" i="4"/>
  <c r="W1823" i="4" s="1"/>
  <c r="AJ1822" i="4"/>
  <c r="AI1822" i="4"/>
  <c r="AH1822" i="4"/>
  <c r="AG1822" i="4"/>
  <c r="AF1822" i="4"/>
  <c r="AE1822" i="4"/>
  <c r="AD1822" i="4"/>
  <c r="AC1822" i="4"/>
  <c r="AB1822" i="4"/>
  <c r="AA1822" i="4"/>
  <c r="Z1822" i="4"/>
  <c r="X1822" i="4"/>
  <c r="V1822" i="4"/>
  <c r="U1822" i="4"/>
  <c r="G1822" i="4"/>
  <c r="Y1822" i="4" s="1"/>
  <c r="E1822" i="4"/>
  <c r="W1822" i="4" s="1"/>
  <c r="AJ1821" i="4"/>
  <c r="AI1821" i="4"/>
  <c r="AH1821" i="4"/>
  <c r="AG1821" i="4"/>
  <c r="AF1821" i="4"/>
  <c r="AE1821" i="4"/>
  <c r="AD1821" i="4"/>
  <c r="AC1821" i="4"/>
  <c r="AB1821" i="4"/>
  <c r="AA1821" i="4"/>
  <c r="Z1821" i="4"/>
  <c r="X1821" i="4"/>
  <c r="V1821" i="4"/>
  <c r="U1821" i="4"/>
  <c r="G1821" i="4"/>
  <c r="Y1821" i="4" s="1"/>
  <c r="E1821" i="4"/>
  <c r="W1821" i="4" s="1"/>
  <c r="AJ1820" i="4"/>
  <c r="AI1820" i="4"/>
  <c r="AH1820" i="4"/>
  <c r="AG1820" i="4"/>
  <c r="AF1820" i="4"/>
  <c r="AE1820" i="4"/>
  <c r="AD1820" i="4"/>
  <c r="AC1820" i="4"/>
  <c r="AB1820" i="4"/>
  <c r="AA1820" i="4"/>
  <c r="Z1820" i="4"/>
  <c r="X1820" i="4"/>
  <c r="V1820" i="4"/>
  <c r="U1820" i="4"/>
  <c r="G1820" i="4"/>
  <c r="Y1820" i="4" s="1"/>
  <c r="E1820" i="4"/>
  <c r="W1820" i="4" s="1"/>
  <c r="AJ1819" i="4"/>
  <c r="AI1819" i="4"/>
  <c r="AH1819" i="4"/>
  <c r="AG1819" i="4"/>
  <c r="AF1819" i="4"/>
  <c r="AE1819" i="4"/>
  <c r="AD1819" i="4"/>
  <c r="AC1819" i="4"/>
  <c r="AB1819" i="4"/>
  <c r="AA1819" i="4"/>
  <c r="Z1819" i="4"/>
  <c r="X1819" i="4"/>
  <c r="V1819" i="4"/>
  <c r="U1819" i="4"/>
  <c r="G1819" i="4"/>
  <c r="Y1819" i="4" s="1"/>
  <c r="E1819" i="4"/>
  <c r="W1819" i="4" s="1"/>
  <c r="AJ1818" i="4"/>
  <c r="AI1818" i="4"/>
  <c r="AH1818" i="4"/>
  <c r="AG1818" i="4"/>
  <c r="AF1818" i="4"/>
  <c r="AE1818" i="4"/>
  <c r="AD1818" i="4"/>
  <c r="AC1818" i="4"/>
  <c r="AB1818" i="4"/>
  <c r="AA1818" i="4"/>
  <c r="Z1818" i="4"/>
  <c r="X1818" i="4"/>
  <c r="V1818" i="4"/>
  <c r="U1818" i="4"/>
  <c r="G1818" i="4"/>
  <c r="Y1818" i="4" s="1"/>
  <c r="E1818" i="4"/>
  <c r="W1818" i="4" s="1"/>
  <c r="AJ1817" i="4"/>
  <c r="AI1817" i="4"/>
  <c r="AH1817" i="4"/>
  <c r="AG1817" i="4"/>
  <c r="AF1817" i="4"/>
  <c r="AE1817" i="4"/>
  <c r="AD1817" i="4"/>
  <c r="AC1817" i="4"/>
  <c r="AB1817" i="4"/>
  <c r="AA1817" i="4"/>
  <c r="Z1817" i="4"/>
  <c r="X1817" i="4"/>
  <c r="V1817" i="4"/>
  <c r="U1817" i="4"/>
  <c r="G1817" i="4"/>
  <c r="Y1817" i="4" s="1"/>
  <c r="E1817" i="4"/>
  <c r="W1817" i="4" s="1"/>
  <c r="AJ1816" i="4"/>
  <c r="AI1816" i="4"/>
  <c r="AH1816" i="4"/>
  <c r="AG1816" i="4"/>
  <c r="AF1816" i="4"/>
  <c r="AE1816" i="4"/>
  <c r="AD1816" i="4"/>
  <c r="AC1816" i="4"/>
  <c r="AB1816" i="4"/>
  <c r="AA1816" i="4"/>
  <c r="Z1816" i="4"/>
  <c r="X1816" i="4"/>
  <c r="V1816" i="4"/>
  <c r="U1816" i="4"/>
  <c r="G1816" i="4"/>
  <c r="Y1816" i="4" s="1"/>
  <c r="E1816" i="4"/>
  <c r="W1816" i="4" s="1"/>
  <c r="AJ1815" i="4"/>
  <c r="AI1815" i="4"/>
  <c r="AH1815" i="4"/>
  <c r="AG1815" i="4"/>
  <c r="AF1815" i="4"/>
  <c r="AE1815" i="4"/>
  <c r="AD1815" i="4"/>
  <c r="AC1815" i="4"/>
  <c r="AB1815" i="4"/>
  <c r="AA1815" i="4"/>
  <c r="Z1815" i="4"/>
  <c r="X1815" i="4"/>
  <c r="V1815" i="4"/>
  <c r="U1815" i="4"/>
  <c r="G1815" i="4"/>
  <c r="Y1815" i="4" s="1"/>
  <c r="E1815" i="4"/>
  <c r="W1815" i="4" s="1"/>
  <c r="AJ1814" i="4"/>
  <c r="AI1814" i="4"/>
  <c r="AH1814" i="4"/>
  <c r="AG1814" i="4"/>
  <c r="AF1814" i="4"/>
  <c r="AE1814" i="4"/>
  <c r="AD1814" i="4"/>
  <c r="AC1814" i="4"/>
  <c r="AB1814" i="4"/>
  <c r="AA1814" i="4"/>
  <c r="Z1814" i="4"/>
  <c r="X1814" i="4"/>
  <c r="V1814" i="4"/>
  <c r="U1814" i="4"/>
  <c r="G1814" i="4"/>
  <c r="Y1814" i="4" s="1"/>
  <c r="E1814" i="4"/>
  <c r="W1814" i="4" s="1"/>
  <c r="AJ1813" i="4"/>
  <c r="AI1813" i="4"/>
  <c r="AH1813" i="4"/>
  <c r="AG1813" i="4"/>
  <c r="AF1813" i="4"/>
  <c r="AE1813" i="4"/>
  <c r="AD1813" i="4"/>
  <c r="AC1813" i="4"/>
  <c r="AB1813" i="4"/>
  <c r="AA1813" i="4"/>
  <c r="Z1813" i="4"/>
  <c r="X1813" i="4"/>
  <c r="V1813" i="4"/>
  <c r="U1813" i="4"/>
  <c r="G1813" i="4"/>
  <c r="Y1813" i="4" s="1"/>
  <c r="E1813" i="4"/>
  <c r="W1813" i="4" s="1"/>
  <c r="AJ1812" i="4"/>
  <c r="AI1812" i="4"/>
  <c r="AH1812" i="4"/>
  <c r="AG1812" i="4"/>
  <c r="AF1812" i="4"/>
  <c r="AE1812" i="4"/>
  <c r="AD1812" i="4"/>
  <c r="AC1812" i="4"/>
  <c r="AB1812" i="4"/>
  <c r="AA1812" i="4"/>
  <c r="Z1812" i="4"/>
  <c r="X1812" i="4"/>
  <c r="V1812" i="4"/>
  <c r="U1812" i="4"/>
  <c r="G1812" i="4"/>
  <c r="Y1812" i="4" s="1"/>
  <c r="E1812" i="4"/>
  <c r="W1812" i="4" s="1"/>
  <c r="AJ1811" i="4"/>
  <c r="AI1811" i="4"/>
  <c r="AH1811" i="4"/>
  <c r="AG1811" i="4"/>
  <c r="AF1811" i="4"/>
  <c r="AE1811" i="4"/>
  <c r="AD1811" i="4"/>
  <c r="AC1811" i="4"/>
  <c r="AB1811" i="4"/>
  <c r="AA1811" i="4"/>
  <c r="Z1811" i="4"/>
  <c r="X1811" i="4"/>
  <c r="V1811" i="4"/>
  <c r="U1811" i="4"/>
  <c r="G1811" i="4"/>
  <c r="Y1811" i="4" s="1"/>
  <c r="E1811" i="4"/>
  <c r="W1811" i="4" s="1"/>
  <c r="AJ1810" i="4"/>
  <c r="AI1810" i="4"/>
  <c r="AH1810" i="4"/>
  <c r="AG1810" i="4"/>
  <c r="AF1810" i="4"/>
  <c r="AE1810" i="4"/>
  <c r="AD1810" i="4"/>
  <c r="AC1810" i="4"/>
  <c r="AB1810" i="4"/>
  <c r="AA1810" i="4"/>
  <c r="Z1810" i="4"/>
  <c r="X1810" i="4"/>
  <c r="V1810" i="4"/>
  <c r="U1810" i="4"/>
  <c r="G1810" i="4"/>
  <c r="Y1810" i="4" s="1"/>
  <c r="E1810" i="4"/>
  <c r="W1810" i="4" s="1"/>
  <c r="AJ1809" i="4"/>
  <c r="AI1809" i="4"/>
  <c r="AH1809" i="4"/>
  <c r="AG1809" i="4"/>
  <c r="AF1809" i="4"/>
  <c r="AE1809" i="4"/>
  <c r="AD1809" i="4"/>
  <c r="AC1809" i="4"/>
  <c r="AB1809" i="4"/>
  <c r="AA1809" i="4"/>
  <c r="Z1809" i="4"/>
  <c r="X1809" i="4"/>
  <c r="V1809" i="4"/>
  <c r="U1809" i="4"/>
  <c r="G1809" i="4"/>
  <c r="Y1809" i="4" s="1"/>
  <c r="E1809" i="4"/>
  <c r="W1809" i="4" s="1"/>
  <c r="AJ1808" i="4"/>
  <c r="AI1808" i="4"/>
  <c r="AH1808" i="4"/>
  <c r="AG1808" i="4"/>
  <c r="AF1808" i="4"/>
  <c r="AE1808" i="4"/>
  <c r="AD1808" i="4"/>
  <c r="AC1808" i="4"/>
  <c r="AB1808" i="4"/>
  <c r="AA1808" i="4"/>
  <c r="Z1808" i="4"/>
  <c r="X1808" i="4"/>
  <c r="V1808" i="4"/>
  <c r="U1808" i="4"/>
  <c r="G1808" i="4"/>
  <c r="Y1808" i="4" s="1"/>
  <c r="E1808" i="4"/>
  <c r="W1808" i="4" s="1"/>
  <c r="AJ1807" i="4"/>
  <c r="AI1807" i="4"/>
  <c r="AH1807" i="4"/>
  <c r="AG1807" i="4"/>
  <c r="AF1807" i="4"/>
  <c r="AE1807" i="4"/>
  <c r="AD1807" i="4"/>
  <c r="AC1807" i="4"/>
  <c r="AB1807" i="4"/>
  <c r="AA1807" i="4"/>
  <c r="Z1807" i="4"/>
  <c r="X1807" i="4"/>
  <c r="V1807" i="4"/>
  <c r="U1807" i="4"/>
  <c r="G1807" i="4"/>
  <c r="Y1807" i="4" s="1"/>
  <c r="E1807" i="4"/>
  <c r="W1807" i="4" s="1"/>
  <c r="AJ1806" i="4"/>
  <c r="AI1806" i="4"/>
  <c r="AH1806" i="4"/>
  <c r="AG1806" i="4"/>
  <c r="AF1806" i="4"/>
  <c r="AE1806" i="4"/>
  <c r="AD1806" i="4"/>
  <c r="AC1806" i="4"/>
  <c r="AB1806" i="4"/>
  <c r="AA1806" i="4"/>
  <c r="Z1806" i="4"/>
  <c r="X1806" i="4"/>
  <c r="V1806" i="4"/>
  <c r="U1806" i="4"/>
  <c r="G1806" i="4"/>
  <c r="Y1806" i="4" s="1"/>
  <c r="E1806" i="4"/>
  <c r="W1806" i="4" s="1"/>
  <c r="AJ1805" i="4"/>
  <c r="AI1805" i="4"/>
  <c r="AH1805" i="4"/>
  <c r="AG1805" i="4"/>
  <c r="AF1805" i="4"/>
  <c r="AE1805" i="4"/>
  <c r="AD1805" i="4"/>
  <c r="AC1805" i="4"/>
  <c r="AB1805" i="4"/>
  <c r="AA1805" i="4"/>
  <c r="Z1805" i="4"/>
  <c r="X1805" i="4"/>
  <c r="V1805" i="4"/>
  <c r="U1805" i="4"/>
  <c r="G1805" i="4"/>
  <c r="Y1805" i="4" s="1"/>
  <c r="E1805" i="4"/>
  <c r="W1805" i="4" s="1"/>
  <c r="AJ1804" i="4"/>
  <c r="AI1804" i="4"/>
  <c r="AH1804" i="4"/>
  <c r="AG1804" i="4"/>
  <c r="AF1804" i="4"/>
  <c r="AE1804" i="4"/>
  <c r="AD1804" i="4"/>
  <c r="AC1804" i="4"/>
  <c r="AB1804" i="4"/>
  <c r="AA1804" i="4"/>
  <c r="Z1804" i="4"/>
  <c r="X1804" i="4"/>
  <c r="V1804" i="4"/>
  <c r="U1804" i="4"/>
  <c r="G1804" i="4"/>
  <c r="Y1804" i="4" s="1"/>
  <c r="E1804" i="4"/>
  <c r="W1804" i="4" s="1"/>
  <c r="AJ1803" i="4"/>
  <c r="AI1803" i="4"/>
  <c r="AH1803" i="4"/>
  <c r="AG1803" i="4"/>
  <c r="AF1803" i="4"/>
  <c r="AE1803" i="4"/>
  <c r="AD1803" i="4"/>
  <c r="AC1803" i="4"/>
  <c r="AB1803" i="4"/>
  <c r="AA1803" i="4"/>
  <c r="Z1803" i="4"/>
  <c r="X1803" i="4"/>
  <c r="V1803" i="4"/>
  <c r="U1803" i="4"/>
  <c r="G1803" i="4"/>
  <c r="Y1803" i="4" s="1"/>
  <c r="E1803" i="4"/>
  <c r="W1803" i="4" s="1"/>
  <c r="AJ1802" i="4"/>
  <c r="AI1802" i="4"/>
  <c r="AH1802" i="4"/>
  <c r="AG1802" i="4"/>
  <c r="AF1802" i="4"/>
  <c r="AE1802" i="4"/>
  <c r="AD1802" i="4"/>
  <c r="AC1802" i="4"/>
  <c r="AB1802" i="4"/>
  <c r="AA1802" i="4"/>
  <c r="Z1802" i="4"/>
  <c r="X1802" i="4"/>
  <c r="V1802" i="4"/>
  <c r="U1802" i="4"/>
  <c r="G1802" i="4"/>
  <c r="Y1802" i="4" s="1"/>
  <c r="E1802" i="4"/>
  <c r="W1802" i="4" s="1"/>
  <c r="AJ1801" i="4"/>
  <c r="AI1801" i="4"/>
  <c r="AH1801" i="4"/>
  <c r="AG1801" i="4"/>
  <c r="AF1801" i="4"/>
  <c r="AE1801" i="4"/>
  <c r="AD1801" i="4"/>
  <c r="AC1801" i="4"/>
  <c r="AB1801" i="4"/>
  <c r="AA1801" i="4"/>
  <c r="Z1801" i="4"/>
  <c r="X1801" i="4"/>
  <c r="V1801" i="4"/>
  <c r="U1801" i="4"/>
  <c r="G1801" i="4"/>
  <c r="Y1801" i="4" s="1"/>
  <c r="E1801" i="4"/>
  <c r="W1801" i="4" s="1"/>
  <c r="AJ1800" i="4"/>
  <c r="AI1800" i="4"/>
  <c r="AH1800" i="4"/>
  <c r="AG1800" i="4"/>
  <c r="AF1800" i="4"/>
  <c r="AE1800" i="4"/>
  <c r="AD1800" i="4"/>
  <c r="AC1800" i="4"/>
  <c r="AB1800" i="4"/>
  <c r="AA1800" i="4"/>
  <c r="Z1800" i="4"/>
  <c r="X1800" i="4"/>
  <c r="V1800" i="4"/>
  <c r="U1800" i="4"/>
  <c r="G1800" i="4"/>
  <c r="Y1800" i="4" s="1"/>
  <c r="E1800" i="4"/>
  <c r="W1800" i="4" s="1"/>
  <c r="AJ1799" i="4"/>
  <c r="AI1799" i="4"/>
  <c r="AH1799" i="4"/>
  <c r="AG1799" i="4"/>
  <c r="AF1799" i="4"/>
  <c r="AE1799" i="4"/>
  <c r="AD1799" i="4"/>
  <c r="AC1799" i="4"/>
  <c r="AB1799" i="4"/>
  <c r="AA1799" i="4"/>
  <c r="Z1799" i="4"/>
  <c r="X1799" i="4"/>
  <c r="V1799" i="4"/>
  <c r="U1799" i="4"/>
  <c r="G1799" i="4"/>
  <c r="Y1799" i="4" s="1"/>
  <c r="E1799" i="4"/>
  <c r="W1799" i="4" s="1"/>
  <c r="AJ1798" i="4"/>
  <c r="AI1798" i="4"/>
  <c r="AH1798" i="4"/>
  <c r="AG1798" i="4"/>
  <c r="AF1798" i="4"/>
  <c r="AE1798" i="4"/>
  <c r="AD1798" i="4"/>
  <c r="AC1798" i="4"/>
  <c r="AB1798" i="4"/>
  <c r="AA1798" i="4"/>
  <c r="Z1798" i="4"/>
  <c r="X1798" i="4"/>
  <c r="V1798" i="4"/>
  <c r="U1798" i="4"/>
  <c r="G1798" i="4"/>
  <c r="Y1798" i="4" s="1"/>
  <c r="E1798" i="4"/>
  <c r="W1798" i="4" s="1"/>
  <c r="AJ1797" i="4"/>
  <c r="AI1797" i="4"/>
  <c r="AH1797" i="4"/>
  <c r="AG1797" i="4"/>
  <c r="AF1797" i="4"/>
  <c r="AE1797" i="4"/>
  <c r="AD1797" i="4"/>
  <c r="AC1797" i="4"/>
  <c r="AB1797" i="4"/>
  <c r="AA1797" i="4"/>
  <c r="Z1797" i="4"/>
  <c r="X1797" i="4"/>
  <c r="V1797" i="4"/>
  <c r="U1797" i="4"/>
  <c r="G1797" i="4"/>
  <c r="Y1797" i="4" s="1"/>
  <c r="E1797" i="4"/>
  <c r="W1797" i="4" s="1"/>
  <c r="AJ1796" i="4"/>
  <c r="AI1796" i="4"/>
  <c r="AH1796" i="4"/>
  <c r="AG1796" i="4"/>
  <c r="AF1796" i="4"/>
  <c r="AE1796" i="4"/>
  <c r="AD1796" i="4"/>
  <c r="AC1796" i="4"/>
  <c r="AB1796" i="4"/>
  <c r="AA1796" i="4"/>
  <c r="Z1796" i="4"/>
  <c r="X1796" i="4"/>
  <c r="V1796" i="4"/>
  <c r="U1796" i="4"/>
  <c r="G1796" i="4"/>
  <c r="Y1796" i="4" s="1"/>
  <c r="E1796" i="4"/>
  <c r="W1796" i="4" s="1"/>
  <c r="AJ1795" i="4"/>
  <c r="AI1795" i="4"/>
  <c r="AH1795" i="4"/>
  <c r="AG1795" i="4"/>
  <c r="AF1795" i="4"/>
  <c r="AE1795" i="4"/>
  <c r="AD1795" i="4"/>
  <c r="AC1795" i="4"/>
  <c r="AB1795" i="4"/>
  <c r="AA1795" i="4"/>
  <c r="Z1795" i="4"/>
  <c r="X1795" i="4"/>
  <c r="V1795" i="4"/>
  <c r="U1795" i="4"/>
  <c r="G1795" i="4"/>
  <c r="Y1795" i="4" s="1"/>
  <c r="E1795" i="4"/>
  <c r="W1795" i="4" s="1"/>
  <c r="AJ1794" i="4"/>
  <c r="AI1794" i="4"/>
  <c r="AH1794" i="4"/>
  <c r="AG1794" i="4"/>
  <c r="AF1794" i="4"/>
  <c r="AE1794" i="4"/>
  <c r="AD1794" i="4"/>
  <c r="AC1794" i="4"/>
  <c r="AB1794" i="4"/>
  <c r="AA1794" i="4"/>
  <c r="Z1794" i="4"/>
  <c r="X1794" i="4"/>
  <c r="V1794" i="4"/>
  <c r="U1794" i="4"/>
  <c r="G1794" i="4"/>
  <c r="Y1794" i="4" s="1"/>
  <c r="E1794" i="4"/>
  <c r="W1794" i="4" s="1"/>
  <c r="AJ1793" i="4"/>
  <c r="AI1793" i="4"/>
  <c r="AH1793" i="4"/>
  <c r="AG1793" i="4"/>
  <c r="AF1793" i="4"/>
  <c r="AE1793" i="4"/>
  <c r="AD1793" i="4"/>
  <c r="AC1793" i="4"/>
  <c r="AB1793" i="4"/>
  <c r="AA1793" i="4"/>
  <c r="Z1793" i="4"/>
  <c r="X1793" i="4"/>
  <c r="V1793" i="4"/>
  <c r="U1793" i="4"/>
  <c r="G1793" i="4"/>
  <c r="Y1793" i="4" s="1"/>
  <c r="E1793" i="4"/>
  <c r="W1793" i="4" s="1"/>
  <c r="AJ1792" i="4"/>
  <c r="AI1792" i="4"/>
  <c r="AH1792" i="4"/>
  <c r="AG1792" i="4"/>
  <c r="AF1792" i="4"/>
  <c r="AE1792" i="4"/>
  <c r="AD1792" i="4"/>
  <c r="AC1792" i="4"/>
  <c r="AB1792" i="4"/>
  <c r="AA1792" i="4"/>
  <c r="Z1792" i="4"/>
  <c r="X1792" i="4"/>
  <c r="V1792" i="4"/>
  <c r="U1792" i="4"/>
  <c r="G1792" i="4"/>
  <c r="Y1792" i="4" s="1"/>
  <c r="E1792" i="4"/>
  <c r="W1792" i="4" s="1"/>
  <c r="AJ1791" i="4"/>
  <c r="AI1791" i="4"/>
  <c r="AH1791" i="4"/>
  <c r="AG1791" i="4"/>
  <c r="AF1791" i="4"/>
  <c r="AE1791" i="4"/>
  <c r="AD1791" i="4"/>
  <c r="AC1791" i="4"/>
  <c r="AB1791" i="4"/>
  <c r="AA1791" i="4"/>
  <c r="Z1791" i="4"/>
  <c r="X1791" i="4"/>
  <c r="V1791" i="4"/>
  <c r="U1791" i="4"/>
  <c r="G1791" i="4"/>
  <c r="Y1791" i="4" s="1"/>
  <c r="E1791" i="4"/>
  <c r="W1791" i="4" s="1"/>
  <c r="AJ1790" i="4"/>
  <c r="AI1790" i="4"/>
  <c r="AH1790" i="4"/>
  <c r="AG1790" i="4"/>
  <c r="AF1790" i="4"/>
  <c r="AE1790" i="4"/>
  <c r="AD1790" i="4"/>
  <c r="AC1790" i="4"/>
  <c r="AB1790" i="4"/>
  <c r="AA1790" i="4"/>
  <c r="Z1790" i="4"/>
  <c r="X1790" i="4"/>
  <c r="V1790" i="4"/>
  <c r="U1790" i="4"/>
  <c r="G1790" i="4"/>
  <c r="Y1790" i="4" s="1"/>
  <c r="E1790" i="4"/>
  <c r="W1790" i="4" s="1"/>
  <c r="AJ1789" i="4"/>
  <c r="AI1789" i="4"/>
  <c r="AH1789" i="4"/>
  <c r="AG1789" i="4"/>
  <c r="AF1789" i="4"/>
  <c r="AE1789" i="4"/>
  <c r="AD1789" i="4"/>
  <c r="AC1789" i="4"/>
  <c r="AB1789" i="4"/>
  <c r="AA1789" i="4"/>
  <c r="Z1789" i="4"/>
  <c r="X1789" i="4"/>
  <c r="V1789" i="4"/>
  <c r="U1789" i="4"/>
  <c r="G1789" i="4"/>
  <c r="Y1789" i="4" s="1"/>
  <c r="E1789" i="4"/>
  <c r="W1789" i="4" s="1"/>
  <c r="AJ1788" i="4"/>
  <c r="AI1788" i="4"/>
  <c r="AH1788" i="4"/>
  <c r="AG1788" i="4"/>
  <c r="AF1788" i="4"/>
  <c r="AE1788" i="4"/>
  <c r="AD1788" i="4"/>
  <c r="AC1788" i="4"/>
  <c r="AB1788" i="4"/>
  <c r="AA1788" i="4"/>
  <c r="Z1788" i="4"/>
  <c r="X1788" i="4"/>
  <c r="V1788" i="4"/>
  <c r="U1788" i="4"/>
  <c r="G1788" i="4"/>
  <c r="Y1788" i="4" s="1"/>
  <c r="E1788" i="4"/>
  <c r="W1788" i="4" s="1"/>
  <c r="AJ1787" i="4"/>
  <c r="AI1787" i="4"/>
  <c r="AH1787" i="4"/>
  <c r="AG1787" i="4"/>
  <c r="AF1787" i="4"/>
  <c r="AE1787" i="4"/>
  <c r="AD1787" i="4"/>
  <c r="AC1787" i="4"/>
  <c r="AB1787" i="4"/>
  <c r="AA1787" i="4"/>
  <c r="Z1787" i="4"/>
  <c r="X1787" i="4"/>
  <c r="V1787" i="4"/>
  <c r="U1787" i="4"/>
  <c r="G1787" i="4"/>
  <c r="Y1787" i="4" s="1"/>
  <c r="E1787" i="4"/>
  <c r="W1787" i="4" s="1"/>
  <c r="AJ1786" i="4"/>
  <c r="AI1786" i="4"/>
  <c r="AH1786" i="4"/>
  <c r="AG1786" i="4"/>
  <c r="AF1786" i="4"/>
  <c r="AE1786" i="4"/>
  <c r="AD1786" i="4"/>
  <c r="AC1786" i="4"/>
  <c r="AB1786" i="4"/>
  <c r="AA1786" i="4"/>
  <c r="Z1786" i="4"/>
  <c r="X1786" i="4"/>
  <c r="V1786" i="4"/>
  <c r="U1786" i="4"/>
  <c r="G1786" i="4"/>
  <c r="Y1786" i="4" s="1"/>
  <c r="E1786" i="4"/>
  <c r="W1786" i="4" s="1"/>
  <c r="AJ1785" i="4"/>
  <c r="AI1785" i="4"/>
  <c r="AH1785" i="4"/>
  <c r="AG1785" i="4"/>
  <c r="AF1785" i="4"/>
  <c r="AE1785" i="4"/>
  <c r="AD1785" i="4"/>
  <c r="AC1785" i="4"/>
  <c r="AB1785" i="4"/>
  <c r="AA1785" i="4"/>
  <c r="Z1785" i="4"/>
  <c r="X1785" i="4"/>
  <c r="V1785" i="4"/>
  <c r="U1785" i="4"/>
  <c r="G1785" i="4"/>
  <c r="Y1785" i="4" s="1"/>
  <c r="E1785" i="4"/>
  <c r="W1785" i="4" s="1"/>
  <c r="AJ1784" i="4"/>
  <c r="AI1784" i="4"/>
  <c r="AH1784" i="4"/>
  <c r="AG1784" i="4"/>
  <c r="AF1784" i="4"/>
  <c r="AE1784" i="4"/>
  <c r="AD1784" i="4"/>
  <c r="AC1784" i="4"/>
  <c r="AB1784" i="4"/>
  <c r="AA1784" i="4"/>
  <c r="Z1784" i="4"/>
  <c r="X1784" i="4"/>
  <c r="V1784" i="4"/>
  <c r="U1784" i="4"/>
  <c r="G1784" i="4"/>
  <c r="Y1784" i="4" s="1"/>
  <c r="E1784" i="4"/>
  <c r="W1784" i="4" s="1"/>
  <c r="AJ1783" i="4"/>
  <c r="AI1783" i="4"/>
  <c r="AH1783" i="4"/>
  <c r="AG1783" i="4"/>
  <c r="AF1783" i="4"/>
  <c r="AE1783" i="4"/>
  <c r="AD1783" i="4"/>
  <c r="AC1783" i="4"/>
  <c r="AB1783" i="4"/>
  <c r="AA1783" i="4"/>
  <c r="Z1783" i="4"/>
  <c r="X1783" i="4"/>
  <c r="V1783" i="4"/>
  <c r="U1783" i="4"/>
  <c r="G1783" i="4"/>
  <c r="Y1783" i="4" s="1"/>
  <c r="E1783" i="4"/>
  <c r="W1783" i="4" s="1"/>
  <c r="AJ1782" i="4"/>
  <c r="AI1782" i="4"/>
  <c r="AH1782" i="4"/>
  <c r="AG1782" i="4"/>
  <c r="AF1782" i="4"/>
  <c r="AE1782" i="4"/>
  <c r="AD1782" i="4"/>
  <c r="AC1782" i="4"/>
  <c r="AB1782" i="4"/>
  <c r="AA1782" i="4"/>
  <c r="Z1782" i="4"/>
  <c r="X1782" i="4"/>
  <c r="V1782" i="4"/>
  <c r="U1782" i="4"/>
  <c r="G1782" i="4"/>
  <c r="Y1782" i="4" s="1"/>
  <c r="E1782" i="4"/>
  <c r="W1782" i="4" s="1"/>
  <c r="AJ1781" i="4"/>
  <c r="AI1781" i="4"/>
  <c r="AH1781" i="4"/>
  <c r="AG1781" i="4"/>
  <c r="AF1781" i="4"/>
  <c r="AE1781" i="4"/>
  <c r="AD1781" i="4"/>
  <c r="AC1781" i="4"/>
  <c r="AB1781" i="4"/>
  <c r="AA1781" i="4"/>
  <c r="Z1781" i="4"/>
  <c r="X1781" i="4"/>
  <c r="V1781" i="4"/>
  <c r="U1781" i="4"/>
  <c r="G1781" i="4"/>
  <c r="Y1781" i="4" s="1"/>
  <c r="E1781" i="4"/>
  <c r="W1781" i="4" s="1"/>
  <c r="AJ1780" i="4"/>
  <c r="AI1780" i="4"/>
  <c r="AH1780" i="4"/>
  <c r="AG1780" i="4"/>
  <c r="AF1780" i="4"/>
  <c r="AE1780" i="4"/>
  <c r="AD1780" i="4"/>
  <c r="AC1780" i="4"/>
  <c r="AB1780" i="4"/>
  <c r="AA1780" i="4"/>
  <c r="Z1780" i="4"/>
  <c r="X1780" i="4"/>
  <c r="V1780" i="4"/>
  <c r="U1780" i="4"/>
  <c r="G1780" i="4"/>
  <c r="Y1780" i="4" s="1"/>
  <c r="E1780" i="4"/>
  <c r="W1780" i="4" s="1"/>
  <c r="AJ1779" i="4"/>
  <c r="AI1779" i="4"/>
  <c r="AH1779" i="4"/>
  <c r="AG1779" i="4"/>
  <c r="AF1779" i="4"/>
  <c r="AE1779" i="4"/>
  <c r="AD1779" i="4"/>
  <c r="AC1779" i="4"/>
  <c r="AB1779" i="4"/>
  <c r="AA1779" i="4"/>
  <c r="Z1779" i="4"/>
  <c r="X1779" i="4"/>
  <c r="V1779" i="4"/>
  <c r="U1779" i="4"/>
  <c r="G1779" i="4"/>
  <c r="Y1779" i="4" s="1"/>
  <c r="E1779" i="4"/>
  <c r="W1779" i="4" s="1"/>
  <c r="AJ1778" i="4"/>
  <c r="AI1778" i="4"/>
  <c r="AH1778" i="4"/>
  <c r="AG1778" i="4"/>
  <c r="AF1778" i="4"/>
  <c r="AE1778" i="4"/>
  <c r="AD1778" i="4"/>
  <c r="AC1778" i="4"/>
  <c r="AB1778" i="4"/>
  <c r="AA1778" i="4"/>
  <c r="Z1778" i="4"/>
  <c r="X1778" i="4"/>
  <c r="V1778" i="4"/>
  <c r="U1778" i="4"/>
  <c r="G1778" i="4"/>
  <c r="Y1778" i="4" s="1"/>
  <c r="E1778" i="4"/>
  <c r="W1778" i="4" s="1"/>
  <c r="AJ1777" i="4"/>
  <c r="AI1777" i="4"/>
  <c r="AH1777" i="4"/>
  <c r="AG1777" i="4"/>
  <c r="AF1777" i="4"/>
  <c r="AE1777" i="4"/>
  <c r="AD1777" i="4"/>
  <c r="AC1777" i="4"/>
  <c r="AB1777" i="4"/>
  <c r="AA1777" i="4"/>
  <c r="Z1777" i="4"/>
  <c r="X1777" i="4"/>
  <c r="V1777" i="4"/>
  <c r="U1777" i="4"/>
  <c r="G1777" i="4"/>
  <c r="Y1777" i="4" s="1"/>
  <c r="E1777" i="4"/>
  <c r="W1777" i="4" s="1"/>
  <c r="AJ1776" i="4"/>
  <c r="AI1776" i="4"/>
  <c r="AH1776" i="4"/>
  <c r="AG1776" i="4"/>
  <c r="AF1776" i="4"/>
  <c r="AE1776" i="4"/>
  <c r="AD1776" i="4"/>
  <c r="AC1776" i="4"/>
  <c r="AB1776" i="4"/>
  <c r="AA1776" i="4"/>
  <c r="Z1776" i="4"/>
  <c r="X1776" i="4"/>
  <c r="V1776" i="4"/>
  <c r="U1776" i="4"/>
  <c r="G1776" i="4"/>
  <c r="Y1776" i="4" s="1"/>
  <c r="E1776" i="4"/>
  <c r="W1776" i="4" s="1"/>
  <c r="AJ1775" i="4"/>
  <c r="AI1775" i="4"/>
  <c r="AH1775" i="4"/>
  <c r="AG1775" i="4"/>
  <c r="AF1775" i="4"/>
  <c r="AE1775" i="4"/>
  <c r="AD1775" i="4"/>
  <c r="AC1775" i="4"/>
  <c r="AB1775" i="4"/>
  <c r="AA1775" i="4"/>
  <c r="Z1775" i="4"/>
  <c r="X1775" i="4"/>
  <c r="V1775" i="4"/>
  <c r="U1775" i="4"/>
  <c r="G1775" i="4"/>
  <c r="Y1775" i="4" s="1"/>
  <c r="E1775" i="4"/>
  <c r="W1775" i="4" s="1"/>
  <c r="AJ1774" i="4"/>
  <c r="AI1774" i="4"/>
  <c r="AH1774" i="4"/>
  <c r="AG1774" i="4"/>
  <c r="AF1774" i="4"/>
  <c r="AE1774" i="4"/>
  <c r="AD1774" i="4"/>
  <c r="AC1774" i="4"/>
  <c r="AB1774" i="4"/>
  <c r="AA1774" i="4"/>
  <c r="Z1774" i="4"/>
  <c r="X1774" i="4"/>
  <c r="V1774" i="4"/>
  <c r="U1774" i="4"/>
  <c r="G1774" i="4"/>
  <c r="Y1774" i="4" s="1"/>
  <c r="E1774" i="4"/>
  <c r="W1774" i="4" s="1"/>
  <c r="AJ1773" i="4"/>
  <c r="AI1773" i="4"/>
  <c r="AH1773" i="4"/>
  <c r="AG1773" i="4"/>
  <c r="AF1773" i="4"/>
  <c r="AE1773" i="4"/>
  <c r="AD1773" i="4"/>
  <c r="AC1773" i="4"/>
  <c r="AB1773" i="4"/>
  <c r="AA1773" i="4"/>
  <c r="Z1773" i="4"/>
  <c r="X1773" i="4"/>
  <c r="V1773" i="4"/>
  <c r="U1773" i="4"/>
  <c r="G1773" i="4"/>
  <c r="Y1773" i="4" s="1"/>
  <c r="E1773" i="4"/>
  <c r="W1773" i="4" s="1"/>
  <c r="AJ1772" i="4"/>
  <c r="AI1772" i="4"/>
  <c r="AH1772" i="4"/>
  <c r="AG1772" i="4"/>
  <c r="AF1772" i="4"/>
  <c r="AE1772" i="4"/>
  <c r="AD1772" i="4"/>
  <c r="AC1772" i="4"/>
  <c r="AB1772" i="4"/>
  <c r="AA1772" i="4"/>
  <c r="Z1772" i="4"/>
  <c r="X1772" i="4"/>
  <c r="V1772" i="4"/>
  <c r="U1772" i="4"/>
  <c r="G1772" i="4"/>
  <c r="Y1772" i="4" s="1"/>
  <c r="E1772" i="4"/>
  <c r="W1772" i="4" s="1"/>
  <c r="AJ1771" i="4"/>
  <c r="AI1771" i="4"/>
  <c r="AH1771" i="4"/>
  <c r="AG1771" i="4"/>
  <c r="AF1771" i="4"/>
  <c r="AE1771" i="4"/>
  <c r="AD1771" i="4"/>
  <c r="AC1771" i="4"/>
  <c r="AB1771" i="4"/>
  <c r="AA1771" i="4"/>
  <c r="Z1771" i="4"/>
  <c r="X1771" i="4"/>
  <c r="V1771" i="4"/>
  <c r="U1771" i="4"/>
  <c r="G1771" i="4"/>
  <c r="Y1771" i="4" s="1"/>
  <c r="E1771" i="4"/>
  <c r="W1771" i="4" s="1"/>
  <c r="AJ1770" i="4"/>
  <c r="AI1770" i="4"/>
  <c r="AH1770" i="4"/>
  <c r="AG1770" i="4"/>
  <c r="AF1770" i="4"/>
  <c r="AE1770" i="4"/>
  <c r="AD1770" i="4"/>
  <c r="AC1770" i="4"/>
  <c r="AB1770" i="4"/>
  <c r="AA1770" i="4"/>
  <c r="Z1770" i="4"/>
  <c r="X1770" i="4"/>
  <c r="V1770" i="4"/>
  <c r="U1770" i="4"/>
  <c r="G1770" i="4"/>
  <c r="Y1770" i="4" s="1"/>
  <c r="E1770" i="4"/>
  <c r="W1770" i="4" s="1"/>
  <c r="AJ1769" i="4"/>
  <c r="AI1769" i="4"/>
  <c r="AH1769" i="4"/>
  <c r="AG1769" i="4"/>
  <c r="AF1769" i="4"/>
  <c r="AE1769" i="4"/>
  <c r="AD1769" i="4"/>
  <c r="AC1769" i="4"/>
  <c r="AB1769" i="4"/>
  <c r="AA1769" i="4"/>
  <c r="Z1769" i="4"/>
  <c r="X1769" i="4"/>
  <c r="V1769" i="4"/>
  <c r="U1769" i="4"/>
  <c r="G1769" i="4"/>
  <c r="Y1769" i="4" s="1"/>
  <c r="E1769" i="4"/>
  <c r="W1769" i="4" s="1"/>
  <c r="AJ1768" i="4"/>
  <c r="AI1768" i="4"/>
  <c r="AH1768" i="4"/>
  <c r="AG1768" i="4"/>
  <c r="AF1768" i="4"/>
  <c r="AE1768" i="4"/>
  <c r="AD1768" i="4"/>
  <c r="AC1768" i="4"/>
  <c r="AB1768" i="4"/>
  <c r="AA1768" i="4"/>
  <c r="Z1768" i="4"/>
  <c r="X1768" i="4"/>
  <c r="V1768" i="4"/>
  <c r="U1768" i="4"/>
  <c r="G1768" i="4"/>
  <c r="Y1768" i="4" s="1"/>
  <c r="E1768" i="4"/>
  <c r="W1768" i="4" s="1"/>
  <c r="AJ1767" i="4"/>
  <c r="AI1767" i="4"/>
  <c r="AH1767" i="4"/>
  <c r="AG1767" i="4"/>
  <c r="AF1767" i="4"/>
  <c r="AE1767" i="4"/>
  <c r="AD1767" i="4"/>
  <c r="AC1767" i="4"/>
  <c r="AB1767" i="4"/>
  <c r="AA1767" i="4"/>
  <c r="Z1767" i="4"/>
  <c r="X1767" i="4"/>
  <c r="V1767" i="4"/>
  <c r="U1767" i="4"/>
  <c r="G1767" i="4"/>
  <c r="Y1767" i="4" s="1"/>
  <c r="E1767" i="4"/>
  <c r="W1767" i="4" s="1"/>
  <c r="AJ1766" i="4"/>
  <c r="AI1766" i="4"/>
  <c r="AH1766" i="4"/>
  <c r="AG1766" i="4"/>
  <c r="AF1766" i="4"/>
  <c r="AE1766" i="4"/>
  <c r="AD1766" i="4"/>
  <c r="AC1766" i="4"/>
  <c r="AB1766" i="4"/>
  <c r="AA1766" i="4"/>
  <c r="Z1766" i="4"/>
  <c r="X1766" i="4"/>
  <c r="V1766" i="4"/>
  <c r="U1766" i="4"/>
  <c r="G1766" i="4"/>
  <c r="Y1766" i="4" s="1"/>
  <c r="E1766" i="4"/>
  <c r="W1766" i="4" s="1"/>
  <c r="AJ1765" i="4"/>
  <c r="AI1765" i="4"/>
  <c r="AH1765" i="4"/>
  <c r="AG1765" i="4"/>
  <c r="AF1765" i="4"/>
  <c r="AE1765" i="4"/>
  <c r="AD1765" i="4"/>
  <c r="AC1765" i="4"/>
  <c r="AB1765" i="4"/>
  <c r="AA1765" i="4"/>
  <c r="Z1765" i="4"/>
  <c r="X1765" i="4"/>
  <c r="V1765" i="4"/>
  <c r="U1765" i="4"/>
  <c r="G1765" i="4"/>
  <c r="Y1765" i="4" s="1"/>
  <c r="E1765" i="4"/>
  <c r="W1765" i="4" s="1"/>
  <c r="AJ1764" i="4"/>
  <c r="AI1764" i="4"/>
  <c r="AH1764" i="4"/>
  <c r="AG1764" i="4"/>
  <c r="AF1764" i="4"/>
  <c r="AE1764" i="4"/>
  <c r="AD1764" i="4"/>
  <c r="AC1764" i="4"/>
  <c r="AB1764" i="4"/>
  <c r="AA1764" i="4"/>
  <c r="Z1764" i="4"/>
  <c r="X1764" i="4"/>
  <c r="V1764" i="4"/>
  <c r="U1764" i="4"/>
  <c r="G1764" i="4"/>
  <c r="Y1764" i="4" s="1"/>
  <c r="E1764" i="4"/>
  <c r="W1764" i="4" s="1"/>
  <c r="AJ1763" i="4"/>
  <c r="AI1763" i="4"/>
  <c r="AH1763" i="4"/>
  <c r="AG1763" i="4"/>
  <c r="AF1763" i="4"/>
  <c r="AE1763" i="4"/>
  <c r="AD1763" i="4"/>
  <c r="AC1763" i="4"/>
  <c r="AB1763" i="4"/>
  <c r="AA1763" i="4"/>
  <c r="Z1763" i="4"/>
  <c r="X1763" i="4"/>
  <c r="V1763" i="4"/>
  <c r="U1763" i="4"/>
  <c r="G1763" i="4"/>
  <c r="Y1763" i="4" s="1"/>
  <c r="E1763" i="4"/>
  <c r="W1763" i="4" s="1"/>
  <c r="AJ1762" i="4"/>
  <c r="AI1762" i="4"/>
  <c r="AH1762" i="4"/>
  <c r="AG1762" i="4"/>
  <c r="AF1762" i="4"/>
  <c r="AE1762" i="4"/>
  <c r="AD1762" i="4"/>
  <c r="AC1762" i="4"/>
  <c r="AB1762" i="4"/>
  <c r="AA1762" i="4"/>
  <c r="Z1762" i="4"/>
  <c r="X1762" i="4"/>
  <c r="V1762" i="4"/>
  <c r="U1762" i="4"/>
  <c r="G1762" i="4"/>
  <c r="Y1762" i="4" s="1"/>
  <c r="E1762" i="4"/>
  <c r="W1762" i="4" s="1"/>
  <c r="AJ1761" i="4"/>
  <c r="AI1761" i="4"/>
  <c r="AH1761" i="4"/>
  <c r="AG1761" i="4"/>
  <c r="AF1761" i="4"/>
  <c r="AE1761" i="4"/>
  <c r="AD1761" i="4"/>
  <c r="AC1761" i="4"/>
  <c r="AB1761" i="4"/>
  <c r="AA1761" i="4"/>
  <c r="Z1761" i="4"/>
  <c r="X1761" i="4"/>
  <c r="V1761" i="4"/>
  <c r="U1761" i="4"/>
  <c r="G1761" i="4"/>
  <c r="Y1761" i="4" s="1"/>
  <c r="E1761" i="4"/>
  <c r="W1761" i="4" s="1"/>
  <c r="AJ1760" i="4"/>
  <c r="AI1760" i="4"/>
  <c r="AH1760" i="4"/>
  <c r="AG1760" i="4"/>
  <c r="AF1760" i="4"/>
  <c r="AE1760" i="4"/>
  <c r="AD1760" i="4"/>
  <c r="AC1760" i="4"/>
  <c r="AB1760" i="4"/>
  <c r="AA1760" i="4"/>
  <c r="Z1760" i="4"/>
  <c r="X1760" i="4"/>
  <c r="V1760" i="4"/>
  <c r="U1760" i="4"/>
  <c r="G1760" i="4"/>
  <c r="Y1760" i="4" s="1"/>
  <c r="E1760" i="4"/>
  <c r="W1760" i="4" s="1"/>
  <c r="AJ1759" i="4"/>
  <c r="AI1759" i="4"/>
  <c r="AH1759" i="4"/>
  <c r="AG1759" i="4"/>
  <c r="AF1759" i="4"/>
  <c r="AE1759" i="4"/>
  <c r="AD1759" i="4"/>
  <c r="AC1759" i="4"/>
  <c r="AB1759" i="4"/>
  <c r="AA1759" i="4"/>
  <c r="Z1759" i="4"/>
  <c r="X1759" i="4"/>
  <c r="V1759" i="4"/>
  <c r="U1759" i="4"/>
  <c r="G1759" i="4"/>
  <c r="Y1759" i="4" s="1"/>
  <c r="E1759" i="4"/>
  <c r="W1759" i="4" s="1"/>
  <c r="AJ1758" i="4"/>
  <c r="AI1758" i="4"/>
  <c r="AH1758" i="4"/>
  <c r="AG1758" i="4"/>
  <c r="AF1758" i="4"/>
  <c r="AE1758" i="4"/>
  <c r="AD1758" i="4"/>
  <c r="AC1758" i="4"/>
  <c r="AB1758" i="4"/>
  <c r="AA1758" i="4"/>
  <c r="Z1758" i="4"/>
  <c r="X1758" i="4"/>
  <c r="V1758" i="4"/>
  <c r="U1758" i="4"/>
  <c r="G1758" i="4"/>
  <c r="Y1758" i="4" s="1"/>
  <c r="E1758" i="4"/>
  <c r="W1758" i="4" s="1"/>
  <c r="AJ1757" i="4"/>
  <c r="AI1757" i="4"/>
  <c r="AH1757" i="4"/>
  <c r="AG1757" i="4"/>
  <c r="AF1757" i="4"/>
  <c r="AE1757" i="4"/>
  <c r="AD1757" i="4"/>
  <c r="AC1757" i="4"/>
  <c r="AB1757" i="4"/>
  <c r="AA1757" i="4"/>
  <c r="Z1757" i="4"/>
  <c r="X1757" i="4"/>
  <c r="V1757" i="4"/>
  <c r="U1757" i="4"/>
  <c r="G1757" i="4"/>
  <c r="Y1757" i="4" s="1"/>
  <c r="E1757" i="4"/>
  <c r="W1757" i="4" s="1"/>
  <c r="AJ1756" i="4"/>
  <c r="AI1756" i="4"/>
  <c r="AH1756" i="4"/>
  <c r="AG1756" i="4"/>
  <c r="AF1756" i="4"/>
  <c r="AE1756" i="4"/>
  <c r="AD1756" i="4"/>
  <c r="AC1756" i="4"/>
  <c r="AB1756" i="4"/>
  <c r="AA1756" i="4"/>
  <c r="Z1756" i="4"/>
  <c r="X1756" i="4"/>
  <c r="V1756" i="4"/>
  <c r="U1756" i="4"/>
  <c r="G1756" i="4"/>
  <c r="Y1756" i="4" s="1"/>
  <c r="E1756" i="4"/>
  <c r="W1756" i="4" s="1"/>
  <c r="AJ1755" i="4"/>
  <c r="AI1755" i="4"/>
  <c r="AH1755" i="4"/>
  <c r="AG1755" i="4"/>
  <c r="AF1755" i="4"/>
  <c r="AE1755" i="4"/>
  <c r="AD1755" i="4"/>
  <c r="AC1755" i="4"/>
  <c r="AB1755" i="4"/>
  <c r="AA1755" i="4"/>
  <c r="Z1755" i="4"/>
  <c r="X1755" i="4"/>
  <c r="V1755" i="4"/>
  <c r="U1755" i="4"/>
  <c r="G1755" i="4"/>
  <c r="Y1755" i="4" s="1"/>
  <c r="E1755" i="4"/>
  <c r="W1755" i="4" s="1"/>
  <c r="AJ1754" i="4"/>
  <c r="AI1754" i="4"/>
  <c r="AH1754" i="4"/>
  <c r="AG1754" i="4"/>
  <c r="AF1754" i="4"/>
  <c r="AE1754" i="4"/>
  <c r="AD1754" i="4"/>
  <c r="AC1754" i="4"/>
  <c r="AB1754" i="4"/>
  <c r="AA1754" i="4"/>
  <c r="Z1754" i="4"/>
  <c r="X1754" i="4"/>
  <c r="V1754" i="4"/>
  <c r="U1754" i="4"/>
  <c r="G1754" i="4"/>
  <c r="Y1754" i="4" s="1"/>
  <c r="E1754" i="4"/>
  <c r="W1754" i="4" s="1"/>
  <c r="AJ1753" i="4"/>
  <c r="AI1753" i="4"/>
  <c r="AH1753" i="4"/>
  <c r="AG1753" i="4"/>
  <c r="AF1753" i="4"/>
  <c r="AE1753" i="4"/>
  <c r="AD1753" i="4"/>
  <c r="AC1753" i="4"/>
  <c r="AB1753" i="4"/>
  <c r="AA1753" i="4"/>
  <c r="Z1753" i="4"/>
  <c r="X1753" i="4"/>
  <c r="V1753" i="4"/>
  <c r="U1753" i="4"/>
  <c r="G1753" i="4"/>
  <c r="Y1753" i="4" s="1"/>
  <c r="E1753" i="4"/>
  <c r="W1753" i="4" s="1"/>
  <c r="AJ1752" i="4"/>
  <c r="AI1752" i="4"/>
  <c r="AH1752" i="4"/>
  <c r="AG1752" i="4"/>
  <c r="AF1752" i="4"/>
  <c r="AE1752" i="4"/>
  <c r="AD1752" i="4"/>
  <c r="AC1752" i="4"/>
  <c r="AB1752" i="4"/>
  <c r="AA1752" i="4"/>
  <c r="Z1752" i="4"/>
  <c r="X1752" i="4"/>
  <c r="V1752" i="4"/>
  <c r="U1752" i="4"/>
  <c r="G1752" i="4"/>
  <c r="Y1752" i="4" s="1"/>
  <c r="E1752" i="4"/>
  <c r="W1752" i="4" s="1"/>
  <c r="AJ1751" i="4"/>
  <c r="AI1751" i="4"/>
  <c r="AH1751" i="4"/>
  <c r="AG1751" i="4"/>
  <c r="AF1751" i="4"/>
  <c r="AE1751" i="4"/>
  <c r="AD1751" i="4"/>
  <c r="AC1751" i="4"/>
  <c r="AB1751" i="4"/>
  <c r="AA1751" i="4"/>
  <c r="Z1751" i="4"/>
  <c r="X1751" i="4"/>
  <c r="V1751" i="4"/>
  <c r="U1751" i="4"/>
  <c r="G1751" i="4"/>
  <c r="Y1751" i="4" s="1"/>
  <c r="E1751" i="4"/>
  <c r="W1751" i="4" s="1"/>
  <c r="AJ1750" i="4"/>
  <c r="AI1750" i="4"/>
  <c r="AH1750" i="4"/>
  <c r="AG1750" i="4"/>
  <c r="AF1750" i="4"/>
  <c r="AE1750" i="4"/>
  <c r="AD1750" i="4"/>
  <c r="AC1750" i="4"/>
  <c r="AB1750" i="4"/>
  <c r="AA1750" i="4"/>
  <c r="Z1750" i="4"/>
  <c r="X1750" i="4"/>
  <c r="V1750" i="4"/>
  <c r="U1750" i="4"/>
  <c r="G1750" i="4"/>
  <c r="Y1750" i="4" s="1"/>
  <c r="E1750" i="4"/>
  <c r="W1750" i="4" s="1"/>
  <c r="AJ1749" i="4"/>
  <c r="AI1749" i="4"/>
  <c r="AH1749" i="4"/>
  <c r="AG1749" i="4"/>
  <c r="AF1749" i="4"/>
  <c r="AE1749" i="4"/>
  <c r="AD1749" i="4"/>
  <c r="AC1749" i="4"/>
  <c r="AB1749" i="4"/>
  <c r="AA1749" i="4"/>
  <c r="Z1749" i="4"/>
  <c r="X1749" i="4"/>
  <c r="V1749" i="4"/>
  <c r="U1749" i="4"/>
  <c r="G1749" i="4"/>
  <c r="Y1749" i="4" s="1"/>
  <c r="E1749" i="4"/>
  <c r="W1749" i="4" s="1"/>
  <c r="AJ1748" i="4"/>
  <c r="AI1748" i="4"/>
  <c r="AH1748" i="4"/>
  <c r="AG1748" i="4"/>
  <c r="AF1748" i="4"/>
  <c r="AE1748" i="4"/>
  <c r="AD1748" i="4"/>
  <c r="AC1748" i="4"/>
  <c r="AB1748" i="4"/>
  <c r="AA1748" i="4"/>
  <c r="Z1748" i="4"/>
  <c r="X1748" i="4"/>
  <c r="V1748" i="4"/>
  <c r="U1748" i="4"/>
  <c r="G1748" i="4"/>
  <c r="Y1748" i="4" s="1"/>
  <c r="E1748" i="4"/>
  <c r="W1748" i="4" s="1"/>
  <c r="AJ1747" i="4"/>
  <c r="AI1747" i="4"/>
  <c r="AH1747" i="4"/>
  <c r="AG1747" i="4"/>
  <c r="AF1747" i="4"/>
  <c r="AE1747" i="4"/>
  <c r="AD1747" i="4"/>
  <c r="AC1747" i="4"/>
  <c r="AB1747" i="4"/>
  <c r="AA1747" i="4"/>
  <c r="Z1747" i="4"/>
  <c r="X1747" i="4"/>
  <c r="V1747" i="4"/>
  <c r="U1747" i="4"/>
  <c r="G1747" i="4"/>
  <c r="Y1747" i="4" s="1"/>
  <c r="E1747" i="4"/>
  <c r="W1747" i="4" s="1"/>
  <c r="AJ1746" i="4"/>
  <c r="AI1746" i="4"/>
  <c r="AH1746" i="4"/>
  <c r="AG1746" i="4"/>
  <c r="AF1746" i="4"/>
  <c r="AE1746" i="4"/>
  <c r="AD1746" i="4"/>
  <c r="AC1746" i="4"/>
  <c r="AB1746" i="4"/>
  <c r="AA1746" i="4"/>
  <c r="Z1746" i="4"/>
  <c r="X1746" i="4"/>
  <c r="V1746" i="4"/>
  <c r="U1746" i="4"/>
  <c r="G1746" i="4"/>
  <c r="Y1746" i="4" s="1"/>
  <c r="E1746" i="4"/>
  <c r="W1746" i="4" s="1"/>
  <c r="AJ1745" i="4"/>
  <c r="AI1745" i="4"/>
  <c r="AH1745" i="4"/>
  <c r="AG1745" i="4"/>
  <c r="AF1745" i="4"/>
  <c r="AE1745" i="4"/>
  <c r="AD1745" i="4"/>
  <c r="AC1745" i="4"/>
  <c r="AB1745" i="4"/>
  <c r="AA1745" i="4"/>
  <c r="Z1745" i="4"/>
  <c r="X1745" i="4"/>
  <c r="V1745" i="4"/>
  <c r="U1745" i="4"/>
  <c r="G1745" i="4"/>
  <c r="Y1745" i="4" s="1"/>
  <c r="E1745" i="4"/>
  <c r="W1745" i="4" s="1"/>
  <c r="AJ1744" i="4"/>
  <c r="AI1744" i="4"/>
  <c r="AH1744" i="4"/>
  <c r="AG1744" i="4"/>
  <c r="AF1744" i="4"/>
  <c r="AE1744" i="4"/>
  <c r="AD1744" i="4"/>
  <c r="AC1744" i="4"/>
  <c r="AB1744" i="4"/>
  <c r="AA1744" i="4"/>
  <c r="Z1744" i="4"/>
  <c r="X1744" i="4"/>
  <c r="V1744" i="4"/>
  <c r="U1744" i="4"/>
  <c r="G1744" i="4"/>
  <c r="Y1744" i="4" s="1"/>
  <c r="E1744" i="4"/>
  <c r="W1744" i="4" s="1"/>
  <c r="AJ1743" i="4"/>
  <c r="AI1743" i="4"/>
  <c r="AH1743" i="4"/>
  <c r="AG1743" i="4"/>
  <c r="AF1743" i="4"/>
  <c r="AE1743" i="4"/>
  <c r="AD1743" i="4"/>
  <c r="AC1743" i="4"/>
  <c r="AB1743" i="4"/>
  <c r="AA1743" i="4"/>
  <c r="Z1743" i="4"/>
  <c r="X1743" i="4"/>
  <c r="V1743" i="4"/>
  <c r="U1743" i="4"/>
  <c r="G1743" i="4"/>
  <c r="Y1743" i="4" s="1"/>
  <c r="E1743" i="4"/>
  <c r="W1743" i="4" s="1"/>
  <c r="AJ1742" i="4"/>
  <c r="AI1742" i="4"/>
  <c r="AH1742" i="4"/>
  <c r="AG1742" i="4"/>
  <c r="AF1742" i="4"/>
  <c r="AE1742" i="4"/>
  <c r="AD1742" i="4"/>
  <c r="AC1742" i="4"/>
  <c r="AB1742" i="4"/>
  <c r="AA1742" i="4"/>
  <c r="Z1742" i="4"/>
  <c r="X1742" i="4"/>
  <c r="V1742" i="4"/>
  <c r="U1742" i="4"/>
  <c r="G1742" i="4"/>
  <c r="Y1742" i="4" s="1"/>
  <c r="E1742" i="4"/>
  <c r="W1742" i="4" s="1"/>
  <c r="AJ1741" i="4"/>
  <c r="AI1741" i="4"/>
  <c r="AH1741" i="4"/>
  <c r="AG1741" i="4"/>
  <c r="AF1741" i="4"/>
  <c r="AE1741" i="4"/>
  <c r="AD1741" i="4"/>
  <c r="AC1741" i="4"/>
  <c r="AB1741" i="4"/>
  <c r="AA1741" i="4"/>
  <c r="Z1741" i="4"/>
  <c r="X1741" i="4"/>
  <c r="V1741" i="4"/>
  <c r="U1741" i="4"/>
  <c r="G1741" i="4"/>
  <c r="Y1741" i="4" s="1"/>
  <c r="E1741" i="4"/>
  <c r="W1741" i="4" s="1"/>
  <c r="AJ1740" i="4"/>
  <c r="AI1740" i="4"/>
  <c r="AH1740" i="4"/>
  <c r="AG1740" i="4"/>
  <c r="AF1740" i="4"/>
  <c r="AE1740" i="4"/>
  <c r="AD1740" i="4"/>
  <c r="AC1740" i="4"/>
  <c r="AB1740" i="4"/>
  <c r="AA1740" i="4"/>
  <c r="Z1740" i="4"/>
  <c r="X1740" i="4"/>
  <c r="V1740" i="4"/>
  <c r="U1740" i="4"/>
  <c r="G1740" i="4"/>
  <c r="Y1740" i="4" s="1"/>
  <c r="E1740" i="4"/>
  <c r="W1740" i="4" s="1"/>
  <c r="AJ1739" i="4"/>
  <c r="AI1739" i="4"/>
  <c r="AH1739" i="4"/>
  <c r="AG1739" i="4"/>
  <c r="AF1739" i="4"/>
  <c r="AE1739" i="4"/>
  <c r="AD1739" i="4"/>
  <c r="AC1739" i="4"/>
  <c r="AB1739" i="4"/>
  <c r="AA1739" i="4"/>
  <c r="Z1739" i="4"/>
  <c r="X1739" i="4"/>
  <c r="V1739" i="4"/>
  <c r="U1739" i="4"/>
  <c r="G1739" i="4"/>
  <c r="Y1739" i="4" s="1"/>
  <c r="E1739" i="4"/>
  <c r="W1739" i="4" s="1"/>
  <c r="AJ1738" i="4"/>
  <c r="AI1738" i="4"/>
  <c r="AH1738" i="4"/>
  <c r="AG1738" i="4"/>
  <c r="AF1738" i="4"/>
  <c r="AE1738" i="4"/>
  <c r="AD1738" i="4"/>
  <c r="AC1738" i="4"/>
  <c r="AB1738" i="4"/>
  <c r="AA1738" i="4"/>
  <c r="Z1738" i="4"/>
  <c r="X1738" i="4"/>
  <c r="V1738" i="4"/>
  <c r="U1738" i="4"/>
  <c r="G1738" i="4"/>
  <c r="Y1738" i="4" s="1"/>
  <c r="E1738" i="4"/>
  <c r="W1738" i="4" s="1"/>
  <c r="AJ1737" i="4"/>
  <c r="AI1737" i="4"/>
  <c r="AH1737" i="4"/>
  <c r="AG1737" i="4"/>
  <c r="AF1737" i="4"/>
  <c r="AE1737" i="4"/>
  <c r="AD1737" i="4"/>
  <c r="AC1737" i="4"/>
  <c r="AB1737" i="4"/>
  <c r="AA1737" i="4"/>
  <c r="Z1737" i="4"/>
  <c r="X1737" i="4"/>
  <c r="V1737" i="4"/>
  <c r="U1737" i="4"/>
  <c r="G1737" i="4"/>
  <c r="Y1737" i="4" s="1"/>
  <c r="E1737" i="4"/>
  <c r="W1737" i="4" s="1"/>
  <c r="AJ1736" i="4"/>
  <c r="AI1736" i="4"/>
  <c r="AH1736" i="4"/>
  <c r="AG1736" i="4"/>
  <c r="AF1736" i="4"/>
  <c r="AE1736" i="4"/>
  <c r="AD1736" i="4"/>
  <c r="AC1736" i="4"/>
  <c r="AB1736" i="4"/>
  <c r="AA1736" i="4"/>
  <c r="Z1736" i="4"/>
  <c r="X1736" i="4"/>
  <c r="V1736" i="4"/>
  <c r="U1736" i="4"/>
  <c r="G1736" i="4"/>
  <c r="Y1736" i="4" s="1"/>
  <c r="E1736" i="4"/>
  <c r="W1736" i="4" s="1"/>
  <c r="AJ1735" i="4"/>
  <c r="AI1735" i="4"/>
  <c r="AH1735" i="4"/>
  <c r="AG1735" i="4"/>
  <c r="AF1735" i="4"/>
  <c r="AE1735" i="4"/>
  <c r="AD1735" i="4"/>
  <c r="AC1735" i="4"/>
  <c r="AB1735" i="4"/>
  <c r="AA1735" i="4"/>
  <c r="Z1735" i="4"/>
  <c r="X1735" i="4"/>
  <c r="V1735" i="4"/>
  <c r="U1735" i="4"/>
  <c r="G1735" i="4"/>
  <c r="Y1735" i="4" s="1"/>
  <c r="E1735" i="4"/>
  <c r="W1735" i="4" s="1"/>
  <c r="AJ1734" i="4"/>
  <c r="AI1734" i="4"/>
  <c r="AH1734" i="4"/>
  <c r="AG1734" i="4"/>
  <c r="AF1734" i="4"/>
  <c r="AE1734" i="4"/>
  <c r="AD1734" i="4"/>
  <c r="AC1734" i="4"/>
  <c r="AB1734" i="4"/>
  <c r="AA1734" i="4"/>
  <c r="Z1734" i="4"/>
  <c r="X1734" i="4"/>
  <c r="V1734" i="4"/>
  <c r="U1734" i="4"/>
  <c r="G1734" i="4"/>
  <c r="Y1734" i="4" s="1"/>
  <c r="E1734" i="4"/>
  <c r="W1734" i="4" s="1"/>
  <c r="AJ1733" i="4"/>
  <c r="AI1733" i="4"/>
  <c r="AH1733" i="4"/>
  <c r="AG1733" i="4"/>
  <c r="AF1733" i="4"/>
  <c r="AE1733" i="4"/>
  <c r="AD1733" i="4"/>
  <c r="AC1733" i="4"/>
  <c r="AB1733" i="4"/>
  <c r="AA1733" i="4"/>
  <c r="Z1733" i="4"/>
  <c r="X1733" i="4"/>
  <c r="V1733" i="4"/>
  <c r="U1733" i="4"/>
  <c r="G1733" i="4"/>
  <c r="Y1733" i="4" s="1"/>
  <c r="E1733" i="4"/>
  <c r="W1733" i="4" s="1"/>
  <c r="AJ1732" i="4"/>
  <c r="AI1732" i="4"/>
  <c r="AH1732" i="4"/>
  <c r="AG1732" i="4"/>
  <c r="AF1732" i="4"/>
  <c r="AE1732" i="4"/>
  <c r="AD1732" i="4"/>
  <c r="AC1732" i="4"/>
  <c r="AB1732" i="4"/>
  <c r="AA1732" i="4"/>
  <c r="Z1732" i="4"/>
  <c r="X1732" i="4"/>
  <c r="V1732" i="4"/>
  <c r="U1732" i="4"/>
  <c r="G1732" i="4"/>
  <c r="Y1732" i="4" s="1"/>
  <c r="E1732" i="4"/>
  <c r="W1732" i="4" s="1"/>
  <c r="AJ1731" i="4"/>
  <c r="AI1731" i="4"/>
  <c r="AH1731" i="4"/>
  <c r="AG1731" i="4"/>
  <c r="AF1731" i="4"/>
  <c r="AE1731" i="4"/>
  <c r="AD1731" i="4"/>
  <c r="AC1731" i="4"/>
  <c r="AB1731" i="4"/>
  <c r="AA1731" i="4"/>
  <c r="Z1731" i="4"/>
  <c r="X1731" i="4"/>
  <c r="V1731" i="4"/>
  <c r="U1731" i="4"/>
  <c r="G1731" i="4"/>
  <c r="Y1731" i="4" s="1"/>
  <c r="E1731" i="4"/>
  <c r="W1731" i="4" s="1"/>
  <c r="AJ1730" i="4"/>
  <c r="AI1730" i="4"/>
  <c r="AH1730" i="4"/>
  <c r="AG1730" i="4"/>
  <c r="AF1730" i="4"/>
  <c r="AE1730" i="4"/>
  <c r="AD1730" i="4"/>
  <c r="AC1730" i="4"/>
  <c r="AB1730" i="4"/>
  <c r="AA1730" i="4"/>
  <c r="Z1730" i="4"/>
  <c r="X1730" i="4"/>
  <c r="V1730" i="4"/>
  <c r="U1730" i="4"/>
  <c r="G1730" i="4"/>
  <c r="Y1730" i="4" s="1"/>
  <c r="E1730" i="4"/>
  <c r="W1730" i="4" s="1"/>
  <c r="AJ1729" i="4"/>
  <c r="AI1729" i="4"/>
  <c r="AH1729" i="4"/>
  <c r="AG1729" i="4"/>
  <c r="AF1729" i="4"/>
  <c r="AE1729" i="4"/>
  <c r="AD1729" i="4"/>
  <c r="AC1729" i="4"/>
  <c r="AB1729" i="4"/>
  <c r="AA1729" i="4"/>
  <c r="Z1729" i="4"/>
  <c r="X1729" i="4"/>
  <c r="V1729" i="4"/>
  <c r="U1729" i="4"/>
  <c r="G1729" i="4"/>
  <c r="Y1729" i="4" s="1"/>
  <c r="E1729" i="4"/>
  <c r="W1729" i="4" s="1"/>
  <c r="AJ1728" i="4"/>
  <c r="AI1728" i="4"/>
  <c r="AH1728" i="4"/>
  <c r="AG1728" i="4"/>
  <c r="AF1728" i="4"/>
  <c r="AE1728" i="4"/>
  <c r="AD1728" i="4"/>
  <c r="AC1728" i="4"/>
  <c r="AB1728" i="4"/>
  <c r="AA1728" i="4"/>
  <c r="Z1728" i="4"/>
  <c r="X1728" i="4"/>
  <c r="V1728" i="4"/>
  <c r="U1728" i="4"/>
  <c r="G1728" i="4"/>
  <c r="Y1728" i="4" s="1"/>
  <c r="E1728" i="4"/>
  <c r="W1728" i="4" s="1"/>
  <c r="AJ1727" i="4"/>
  <c r="AI1727" i="4"/>
  <c r="AH1727" i="4"/>
  <c r="AG1727" i="4"/>
  <c r="AF1727" i="4"/>
  <c r="AE1727" i="4"/>
  <c r="AD1727" i="4"/>
  <c r="AC1727" i="4"/>
  <c r="AB1727" i="4"/>
  <c r="AA1727" i="4"/>
  <c r="Z1727" i="4"/>
  <c r="X1727" i="4"/>
  <c r="V1727" i="4"/>
  <c r="U1727" i="4"/>
  <c r="G1727" i="4"/>
  <c r="Y1727" i="4" s="1"/>
  <c r="E1727" i="4"/>
  <c r="W1727" i="4" s="1"/>
  <c r="AJ1726" i="4"/>
  <c r="AI1726" i="4"/>
  <c r="AH1726" i="4"/>
  <c r="AG1726" i="4"/>
  <c r="AF1726" i="4"/>
  <c r="AE1726" i="4"/>
  <c r="AD1726" i="4"/>
  <c r="AC1726" i="4"/>
  <c r="AB1726" i="4"/>
  <c r="AA1726" i="4"/>
  <c r="Z1726" i="4"/>
  <c r="X1726" i="4"/>
  <c r="V1726" i="4"/>
  <c r="U1726" i="4"/>
  <c r="G1726" i="4"/>
  <c r="Y1726" i="4" s="1"/>
  <c r="E1726" i="4"/>
  <c r="W1726" i="4" s="1"/>
  <c r="AJ1725" i="4"/>
  <c r="AI1725" i="4"/>
  <c r="AH1725" i="4"/>
  <c r="AG1725" i="4"/>
  <c r="AF1725" i="4"/>
  <c r="AE1725" i="4"/>
  <c r="AD1725" i="4"/>
  <c r="AC1725" i="4"/>
  <c r="AB1725" i="4"/>
  <c r="AA1725" i="4"/>
  <c r="Z1725" i="4"/>
  <c r="X1725" i="4"/>
  <c r="V1725" i="4"/>
  <c r="U1725" i="4"/>
  <c r="G1725" i="4"/>
  <c r="Y1725" i="4" s="1"/>
  <c r="E1725" i="4"/>
  <c r="W1725" i="4" s="1"/>
  <c r="AJ1724" i="4"/>
  <c r="AI1724" i="4"/>
  <c r="AH1724" i="4"/>
  <c r="AG1724" i="4"/>
  <c r="AF1724" i="4"/>
  <c r="AE1724" i="4"/>
  <c r="AD1724" i="4"/>
  <c r="AC1724" i="4"/>
  <c r="AB1724" i="4"/>
  <c r="AA1724" i="4"/>
  <c r="Z1724" i="4"/>
  <c r="X1724" i="4"/>
  <c r="V1724" i="4"/>
  <c r="U1724" i="4"/>
  <c r="G1724" i="4"/>
  <c r="Y1724" i="4" s="1"/>
  <c r="E1724" i="4"/>
  <c r="W1724" i="4" s="1"/>
  <c r="AJ1723" i="4"/>
  <c r="AI1723" i="4"/>
  <c r="AH1723" i="4"/>
  <c r="AG1723" i="4"/>
  <c r="AF1723" i="4"/>
  <c r="AE1723" i="4"/>
  <c r="AD1723" i="4"/>
  <c r="AC1723" i="4"/>
  <c r="AB1723" i="4"/>
  <c r="AA1723" i="4"/>
  <c r="Z1723" i="4"/>
  <c r="X1723" i="4"/>
  <c r="V1723" i="4"/>
  <c r="U1723" i="4"/>
  <c r="G1723" i="4"/>
  <c r="Y1723" i="4" s="1"/>
  <c r="E1723" i="4"/>
  <c r="W1723" i="4" s="1"/>
  <c r="AJ1722" i="4"/>
  <c r="AI1722" i="4"/>
  <c r="AH1722" i="4"/>
  <c r="AG1722" i="4"/>
  <c r="AF1722" i="4"/>
  <c r="AE1722" i="4"/>
  <c r="AD1722" i="4"/>
  <c r="AC1722" i="4"/>
  <c r="AB1722" i="4"/>
  <c r="AA1722" i="4"/>
  <c r="Z1722" i="4"/>
  <c r="X1722" i="4"/>
  <c r="V1722" i="4"/>
  <c r="U1722" i="4"/>
  <c r="G1722" i="4"/>
  <c r="Y1722" i="4" s="1"/>
  <c r="E1722" i="4"/>
  <c r="W1722" i="4" s="1"/>
  <c r="AJ1721" i="4"/>
  <c r="AI1721" i="4"/>
  <c r="AH1721" i="4"/>
  <c r="AG1721" i="4"/>
  <c r="AF1721" i="4"/>
  <c r="AE1721" i="4"/>
  <c r="AD1721" i="4"/>
  <c r="AC1721" i="4"/>
  <c r="AB1721" i="4"/>
  <c r="AA1721" i="4"/>
  <c r="Z1721" i="4"/>
  <c r="X1721" i="4"/>
  <c r="V1721" i="4"/>
  <c r="U1721" i="4"/>
  <c r="G1721" i="4"/>
  <c r="Y1721" i="4" s="1"/>
  <c r="E1721" i="4"/>
  <c r="W1721" i="4" s="1"/>
  <c r="AJ1720" i="4"/>
  <c r="AI1720" i="4"/>
  <c r="AH1720" i="4"/>
  <c r="AG1720" i="4"/>
  <c r="AF1720" i="4"/>
  <c r="AE1720" i="4"/>
  <c r="AD1720" i="4"/>
  <c r="AC1720" i="4"/>
  <c r="AB1720" i="4"/>
  <c r="AA1720" i="4"/>
  <c r="Z1720" i="4"/>
  <c r="X1720" i="4"/>
  <c r="V1720" i="4"/>
  <c r="U1720" i="4"/>
  <c r="G1720" i="4"/>
  <c r="Y1720" i="4" s="1"/>
  <c r="E1720" i="4"/>
  <c r="W1720" i="4" s="1"/>
  <c r="AJ1719" i="4"/>
  <c r="AI1719" i="4"/>
  <c r="AH1719" i="4"/>
  <c r="AG1719" i="4"/>
  <c r="AF1719" i="4"/>
  <c r="AE1719" i="4"/>
  <c r="AD1719" i="4"/>
  <c r="AC1719" i="4"/>
  <c r="AB1719" i="4"/>
  <c r="AA1719" i="4"/>
  <c r="Z1719" i="4"/>
  <c r="X1719" i="4"/>
  <c r="V1719" i="4"/>
  <c r="U1719" i="4"/>
  <c r="G1719" i="4"/>
  <c r="Y1719" i="4" s="1"/>
  <c r="E1719" i="4"/>
  <c r="W1719" i="4" s="1"/>
  <c r="AJ1718" i="4"/>
  <c r="AI1718" i="4"/>
  <c r="AH1718" i="4"/>
  <c r="AG1718" i="4"/>
  <c r="AF1718" i="4"/>
  <c r="AE1718" i="4"/>
  <c r="AD1718" i="4"/>
  <c r="AC1718" i="4"/>
  <c r="AB1718" i="4"/>
  <c r="AA1718" i="4"/>
  <c r="Z1718" i="4"/>
  <c r="X1718" i="4"/>
  <c r="V1718" i="4"/>
  <c r="U1718" i="4"/>
  <c r="G1718" i="4"/>
  <c r="Y1718" i="4" s="1"/>
  <c r="E1718" i="4"/>
  <c r="W1718" i="4" s="1"/>
  <c r="AJ1717" i="4"/>
  <c r="AI1717" i="4"/>
  <c r="AH1717" i="4"/>
  <c r="AG1717" i="4"/>
  <c r="AF1717" i="4"/>
  <c r="AE1717" i="4"/>
  <c r="AD1717" i="4"/>
  <c r="AC1717" i="4"/>
  <c r="AB1717" i="4"/>
  <c r="AA1717" i="4"/>
  <c r="Z1717" i="4"/>
  <c r="X1717" i="4"/>
  <c r="V1717" i="4"/>
  <c r="U1717" i="4"/>
  <c r="G1717" i="4"/>
  <c r="Y1717" i="4" s="1"/>
  <c r="E1717" i="4"/>
  <c r="W1717" i="4" s="1"/>
  <c r="AJ1716" i="4"/>
  <c r="AI1716" i="4"/>
  <c r="AH1716" i="4"/>
  <c r="AG1716" i="4"/>
  <c r="AF1716" i="4"/>
  <c r="AE1716" i="4"/>
  <c r="AD1716" i="4"/>
  <c r="AC1716" i="4"/>
  <c r="AB1716" i="4"/>
  <c r="AA1716" i="4"/>
  <c r="Z1716" i="4"/>
  <c r="X1716" i="4"/>
  <c r="V1716" i="4"/>
  <c r="U1716" i="4"/>
  <c r="G1716" i="4"/>
  <c r="Y1716" i="4" s="1"/>
  <c r="E1716" i="4"/>
  <c r="W1716" i="4" s="1"/>
  <c r="AJ1715" i="4"/>
  <c r="AI1715" i="4"/>
  <c r="AH1715" i="4"/>
  <c r="AG1715" i="4"/>
  <c r="AF1715" i="4"/>
  <c r="AE1715" i="4"/>
  <c r="AD1715" i="4"/>
  <c r="AC1715" i="4"/>
  <c r="AB1715" i="4"/>
  <c r="AA1715" i="4"/>
  <c r="Z1715" i="4"/>
  <c r="X1715" i="4"/>
  <c r="V1715" i="4"/>
  <c r="U1715" i="4"/>
  <c r="G1715" i="4"/>
  <c r="Y1715" i="4" s="1"/>
  <c r="E1715" i="4"/>
  <c r="W1715" i="4" s="1"/>
  <c r="AJ1714" i="4"/>
  <c r="AI1714" i="4"/>
  <c r="AH1714" i="4"/>
  <c r="AG1714" i="4"/>
  <c r="AF1714" i="4"/>
  <c r="AE1714" i="4"/>
  <c r="AD1714" i="4"/>
  <c r="AC1714" i="4"/>
  <c r="AB1714" i="4"/>
  <c r="AA1714" i="4"/>
  <c r="Z1714" i="4"/>
  <c r="X1714" i="4"/>
  <c r="V1714" i="4"/>
  <c r="U1714" i="4"/>
  <c r="G1714" i="4"/>
  <c r="Y1714" i="4" s="1"/>
  <c r="E1714" i="4"/>
  <c r="W1714" i="4" s="1"/>
  <c r="AJ1713" i="4"/>
  <c r="AI1713" i="4"/>
  <c r="AH1713" i="4"/>
  <c r="AG1713" i="4"/>
  <c r="AF1713" i="4"/>
  <c r="AE1713" i="4"/>
  <c r="AD1713" i="4"/>
  <c r="AC1713" i="4"/>
  <c r="AB1713" i="4"/>
  <c r="AA1713" i="4"/>
  <c r="Z1713" i="4"/>
  <c r="X1713" i="4"/>
  <c r="V1713" i="4"/>
  <c r="U1713" i="4"/>
  <c r="G1713" i="4"/>
  <c r="Y1713" i="4" s="1"/>
  <c r="E1713" i="4"/>
  <c r="W1713" i="4" s="1"/>
  <c r="AJ1712" i="4"/>
  <c r="AI1712" i="4"/>
  <c r="AH1712" i="4"/>
  <c r="AG1712" i="4"/>
  <c r="AF1712" i="4"/>
  <c r="AE1712" i="4"/>
  <c r="AD1712" i="4"/>
  <c r="AC1712" i="4"/>
  <c r="AB1712" i="4"/>
  <c r="AA1712" i="4"/>
  <c r="Z1712" i="4"/>
  <c r="X1712" i="4"/>
  <c r="V1712" i="4"/>
  <c r="U1712" i="4"/>
  <c r="G1712" i="4"/>
  <c r="Y1712" i="4" s="1"/>
  <c r="E1712" i="4"/>
  <c r="W1712" i="4" s="1"/>
  <c r="AJ1711" i="4"/>
  <c r="AI1711" i="4"/>
  <c r="AH1711" i="4"/>
  <c r="AG1711" i="4"/>
  <c r="AF1711" i="4"/>
  <c r="AE1711" i="4"/>
  <c r="AD1711" i="4"/>
  <c r="AC1711" i="4"/>
  <c r="AB1711" i="4"/>
  <c r="AA1711" i="4"/>
  <c r="Z1711" i="4"/>
  <c r="X1711" i="4"/>
  <c r="V1711" i="4"/>
  <c r="U1711" i="4"/>
  <c r="G1711" i="4"/>
  <c r="Y1711" i="4" s="1"/>
  <c r="E1711" i="4"/>
  <c r="W1711" i="4" s="1"/>
  <c r="AJ1710" i="4"/>
  <c r="AI1710" i="4"/>
  <c r="AH1710" i="4"/>
  <c r="AG1710" i="4"/>
  <c r="AF1710" i="4"/>
  <c r="AE1710" i="4"/>
  <c r="AD1710" i="4"/>
  <c r="AC1710" i="4"/>
  <c r="AB1710" i="4"/>
  <c r="AA1710" i="4"/>
  <c r="Z1710" i="4"/>
  <c r="X1710" i="4"/>
  <c r="V1710" i="4"/>
  <c r="U1710" i="4"/>
  <c r="G1710" i="4"/>
  <c r="Y1710" i="4" s="1"/>
  <c r="E1710" i="4"/>
  <c r="W1710" i="4" s="1"/>
  <c r="AJ1709" i="4"/>
  <c r="AI1709" i="4"/>
  <c r="AH1709" i="4"/>
  <c r="AG1709" i="4"/>
  <c r="AF1709" i="4"/>
  <c r="AE1709" i="4"/>
  <c r="AD1709" i="4"/>
  <c r="AC1709" i="4"/>
  <c r="AB1709" i="4"/>
  <c r="AA1709" i="4"/>
  <c r="Z1709" i="4"/>
  <c r="X1709" i="4"/>
  <c r="V1709" i="4"/>
  <c r="U1709" i="4"/>
  <c r="G1709" i="4"/>
  <c r="Y1709" i="4" s="1"/>
  <c r="E1709" i="4"/>
  <c r="W1709" i="4" s="1"/>
  <c r="AJ1708" i="4"/>
  <c r="AI1708" i="4"/>
  <c r="AH1708" i="4"/>
  <c r="AG1708" i="4"/>
  <c r="AF1708" i="4"/>
  <c r="AE1708" i="4"/>
  <c r="AD1708" i="4"/>
  <c r="AC1708" i="4"/>
  <c r="AB1708" i="4"/>
  <c r="AA1708" i="4"/>
  <c r="Z1708" i="4"/>
  <c r="X1708" i="4"/>
  <c r="V1708" i="4"/>
  <c r="U1708" i="4"/>
  <c r="G1708" i="4"/>
  <c r="Y1708" i="4" s="1"/>
  <c r="E1708" i="4"/>
  <c r="W1708" i="4" s="1"/>
  <c r="AJ1707" i="4"/>
  <c r="AI1707" i="4"/>
  <c r="AH1707" i="4"/>
  <c r="AG1707" i="4"/>
  <c r="AF1707" i="4"/>
  <c r="AE1707" i="4"/>
  <c r="AD1707" i="4"/>
  <c r="AC1707" i="4"/>
  <c r="AB1707" i="4"/>
  <c r="AA1707" i="4"/>
  <c r="Z1707" i="4"/>
  <c r="X1707" i="4"/>
  <c r="V1707" i="4"/>
  <c r="U1707" i="4"/>
  <c r="G1707" i="4"/>
  <c r="Y1707" i="4" s="1"/>
  <c r="E1707" i="4"/>
  <c r="W1707" i="4" s="1"/>
  <c r="AJ1706" i="4"/>
  <c r="AI1706" i="4"/>
  <c r="AH1706" i="4"/>
  <c r="AG1706" i="4"/>
  <c r="AF1706" i="4"/>
  <c r="AE1706" i="4"/>
  <c r="AD1706" i="4"/>
  <c r="AC1706" i="4"/>
  <c r="AB1706" i="4"/>
  <c r="AA1706" i="4"/>
  <c r="Z1706" i="4"/>
  <c r="X1706" i="4"/>
  <c r="V1706" i="4"/>
  <c r="U1706" i="4"/>
  <c r="G1706" i="4"/>
  <c r="Y1706" i="4" s="1"/>
  <c r="E1706" i="4"/>
  <c r="W1706" i="4" s="1"/>
  <c r="AJ1705" i="4"/>
  <c r="AI1705" i="4"/>
  <c r="AH1705" i="4"/>
  <c r="AG1705" i="4"/>
  <c r="AF1705" i="4"/>
  <c r="AE1705" i="4"/>
  <c r="AD1705" i="4"/>
  <c r="AC1705" i="4"/>
  <c r="AB1705" i="4"/>
  <c r="AA1705" i="4"/>
  <c r="Z1705" i="4"/>
  <c r="X1705" i="4"/>
  <c r="V1705" i="4"/>
  <c r="U1705" i="4"/>
  <c r="G1705" i="4"/>
  <c r="Y1705" i="4" s="1"/>
  <c r="E1705" i="4"/>
  <c r="W1705" i="4" s="1"/>
  <c r="AJ1704" i="4"/>
  <c r="AI1704" i="4"/>
  <c r="AH1704" i="4"/>
  <c r="AG1704" i="4"/>
  <c r="AF1704" i="4"/>
  <c r="AE1704" i="4"/>
  <c r="AD1704" i="4"/>
  <c r="AC1704" i="4"/>
  <c r="AB1704" i="4"/>
  <c r="AA1704" i="4"/>
  <c r="Z1704" i="4"/>
  <c r="X1704" i="4"/>
  <c r="V1704" i="4"/>
  <c r="U1704" i="4"/>
  <c r="G1704" i="4"/>
  <c r="Y1704" i="4" s="1"/>
  <c r="E1704" i="4"/>
  <c r="W1704" i="4" s="1"/>
  <c r="AJ1703" i="4"/>
  <c r="AI1703" i="4"/>
  <c r="AH1703" i="4"/>
  <c r="AG1703" i="4"/>
  <c r="AF1703" i="4"/>
  <c r="AE1703" i="4"/>
  <c r="AD1703" i="4"/>
  <c r="AC1703" i="4"/>
  <c r="AB1703" i="4"/>
  <c r="AA1703" i="4"/>
  <c r="Z1703" i="4"/>
  <c r="X1703" i="4"/>
  <c r="V1703" i="4"/>
  <c r="U1703" i="4"/>
  <c r="G1703" i="4"/>
  <c r="Y1703" i="4" s="1"/>
  <c r="E1703" i="4"/>
  <c r="W1703" i="4" s="1"/>
  <c r="AJ1702" i="4"/>
  <c r="AI1702" i="4"/>
  <c r="AH1702" i="4"/>
  <c r="AG1702" i="4"/>
  <c r="AF1702" i="4"/>
  <c r="AE1702" i="4"/>
  <c r="AD1702" i="4"/>
  <c r="AC1702" i="4"/>
  <c r="AB1702" i="4"/>
  <c r="AA1702" i="4"/>
  <c r="Z1702" i="4"/>
  <c r="X1702" i="4"/>
  <c r="V1702" i="4"/>
  <c r="U1702" i="4"/>
  <c r="G1702" i="4"/>
  <c r="Y1702" i="4" s="1"/>
  <c r="E1702" i="4"/>
  <c r="W1702" i="4" s="1"/>
  <c r="AJ1701" i="4"/>
  <c r="AI1701" i="4"/>
  <c r="AH1701" i="4"/>
  <c r="AG1701" i="4"/>
  <c r="AF1701" i="4"/>
  <c r="AE1701" i="4"/>
  <c r="AD1701" i="4"/>
  <c r="AC1701" i="4"/>
  <c r="AB1701" i="4"/>
  <c r="AA1701" i="4"/>
  <c r="Z1701" i="4"/>
  <c r="X1701" i="4"/>
  <c r="V1701" i="4"/>
  <c r="U1701" i="4"/>
  <c r="G1701" i="4"/>
  <c r="Y1701" i="4" s="1"/>
  <c r="E1701" i="4"/>
  <c r="W1701" i="4" s="1"/>
  <c r="AJ1700" i="4"/>
  <c r="AI1700" i="4"/>
  <c r="AH1700" i="4"/>
  <c r="AG1700" i="4"/>
  <c r="AF1700" i="4"/>
  <c r="AE1700" i="4"/>
  <c r="AD1700" i="4"/>
  <c r="AC1700" i="4"/>
  <c r="AB1700" i="4"/>
  <c r="AA1700" i="4"/>
  <c r="Z1700" i="4"/>
  <c r="X1700" i="4"/>
  <c r="V1700" i="4"/>
  <c r="U1700" i="4"/>
  <c r="G1700" i="4"/>
  <c r="Y1700" i="4" s="1"/>
  <c r="E1700" i="4"/>
  <c r="W1700" i="4" s="1"/>
  <c r="AJ1699" i="4"/>
  <c r="AI1699" i="4"/>
  <c r="AH1699" i="4"/>
  <c r="AG1699" i="4"/>
  <c r="AF1699" i="4"/>
  <c r="AE1699" i="4"/>
  <c r="AD1699" i="4"/>
  <c r="AC1699" i="4"/>
  <c r="AB1699" i="4"/>
  <c r="AA1699" i="4"/>
  <c r="Z1699" i="4"/>
  <c r="X1699" i="4"/>
  <c r="V1699" i="4"/>
  <c r="U1699" i="4"/>
  <c r="G1699" i="4"/>
  <c r="Y1699" i="4" s="1"/>
  <c r="E1699" i="4"/>
  <c r="W1699" i="4" s="1"/>
  <c r="AJ1698" i="4"/>
  <c r="AI1698" i="4"/>
  <c r="AH1698" i="4"/>
  <c r="AG1698" i="4"/>
  <c r="AF1698" i="4"/>
  <c r="AE1698" i="4"/>
  <c r="AD1698" i="4"/>
  <c r="AC1698" i="4"/>
  <c r="AB1698" i="4"/>
  <c r="AA1698" i="4"/>
  <c r="Z1698" i="4"/>
  <c r="X1698" i="4"/>
  <c r="V1698" i="4"/>
  <c r="U1698" i="4"/>
  <c r="G1698" i="4"/>
  <c r="Y1698" i="4" s="1"/>
  <c r="E1698" i="4"/>
  <c r="W1698" i="4" s="1"/>
  <c r="AJ1697" i="4"/>
  <c r="AI1697" i="4"/>
  <c r="AH1697" i="4"/>
  <c r="AG1697" i="4"/>
  <c r="AF1697" i="4"/>
  <c r="AE1697" i="4"/>
  <c r="AD1697" i="4"/>
  <c r="AC1697" i="4"/>
  <c r="AB1697" i="4"/>
  <c r="AA1697" i="4"/>
  <c r="Z1697" i="4"/>
  <c r="X1697" i="4"/>
  <c r="V1697" i="4"/>
  <c r="U1697" i="4"/>
  <c r="G1697" i="4"/>
  <c r="Y1697" i="4" s="1"/>
  <c r="E1697" i="4"/>
  <c r="W1697" i="4" s="1"/>
  <c r="AJ1696" i="4"/>
  <c r="AI1696" i="4"/>
  <c r="AH1696" i="4"/>
  <c r="AG1696" i="4"/>
  <c r="AF1696" i="4"/>
  <c r="AE1696" i="4"/>
  <c r="AD1696" i="4"/>
  <c r="AC1696" i="4"/>
  <c r="AB1696" i="4"/>
  <c r="AA1696" i="4"/>
  <c r="Z1696" i="4"/>
  <c r="X1696" i="4"/>
  <c r="V1696" i="4"/>
  <c r="U1696" i="4"/>
  <c r="G1696" i="4"/>
  <c r="Y1696" i="4" s="1"/>
  <c r="E1696" i="4"/>
  <c r="W1696" i="4" s="1"/>
  <c r="AJ1695" i="4"/>
  <c r="AI1695" i="4"/>
  <c r="AH1695" i="4"/>
  <c r="AG1695" i="4"/>
  <c r="AF1695" i="4"/>
  <c r="AE1695" i="4"/>
  <c r="AD1695" i="4"/>
  <c r="AC1695" i="4"/>
  <c r="AB1695" i="4"/>
  <c r="AA1695" i="4"/>
  <c r="Z1695" i="4"/>
  <c r="X1695" i="4"/>
  <c r="V1695" i="4"/>
  <c r="U1695" i="4"/>
  <c r="G1695" i="4"/>
  <c r="Y1695" i="4" s="1"/>
  <c r="E1695" i="4"/>
  <c r="W1695" i="4" s="1"/>
  <c r="AJ1694" i="4"/>
  <c r="AI1694" i="4"/>
  <c r="AH1694" i="4"/>
  <c r="AG1694" i="4"/>
  <c r="AF1694" i="4"/>
  <c r="AE1694" i="4"/>
  <c r="AD1694" i="4"/>
  <c r="AC1694" i="4"/>
  <c r="AB1694" i="4"/>
  <c r="AA1694" i="4"/>
  <c r="Z1694" i="4"/>
  <c r="X1694" i="4"/>
  <c r="V1694" i="4"/>
  <c r="U1694" i="4"/>
  <c r="G1694" i="4"/>
  <c r="Y1694" i="4" s="1"/>
  <c r="E1694" i="4"/>
  <c r="W1694" i="4" s="1"/>
  <c r="AJ1693" i="4"/>
  <c r="AI1693" i="4"/>
  <c r="AH1693" i="4"/>
  <c r="AG1693" i="4"/>
  <c r="AF1693" i="4"/>
  <c r="AE1693" i="4"/>
  <c r="AD1693" i="4"/>
  <c r="AC1693" i="4"/>
  <c r="AB1693" i="4"/>
  <c r="AA1693" i="4"/>
  <c r="Z1693" i="4"/>
  <c r="X1693" i="4"/>
  <c r="V1693" i="4"/>
  <c r="U1693" i="4"/>
  <c r="G1693" i="4"/>
  <c r="Y1693" i="4" s="1"/>
  <c r="E1693" i="4"/>
  <c r="W1693" i="4" s="1"/>
  <c r="AJ1692" i="4"/>
  <c r="AI1692" i="4"/>
  <c r="AH1692" i="4"/>
  <c r="AG1692" i="4"/>
  <c r="AF1692" i="4"/>
  <c r="AE1692" i="4"/>
  <c r="AD1692" i="4"/>
  <c r="AC1692" i="4"/>
  <c r="AB1692" i="4"/>
  <c r="AA1692" i="4"/>
  <c r="Z1692" i="4"/>
  <c r="X1692" i="4"/>
  <c r="V1692" i="4"/>
  <c r="U1692" i="4"/>
  <c r="G1692" i="4"/>
  <c r="Y1692" i="4" s="1"/>
  <c r="E1692" i="4"/>
  <c r="W1692" i="4" s="1"/>
  <c r="AJ1691" i="4"/>
  <c r="AI1691" i="4"/>
  <c r="AH1691" i="4"/>
  <c r="AG1691" i="4"/>
  <c r="AF1691" i="4"/>
  <c r="AE1691" i="4"/>
  <c r="AD1691" i="4"/>
  <c r="AC1691" i="4"/>
  <c r="AB1691" i="4"/>
  <c r="AA1691" i="4"/>
  <c r="Z1691" i="4"/>
  <c r="X1691" i="4"/>
  <c r="V1691" i="4"/>
  <c r="U1691" i="4"/>
  <c r="G1691" i="4"/>
  <c r="Y1691" i="4" s="1"/>
  <c r="E1691" i="4"/>
  <c r="W1691" i="4" s="1"/>
  <c r="AJ1690" i="4"/>
  <c r="AI1690" i="4"/>
  <c r="AH1690" i="4"/>
  <c r="AG1690" i="4"/>
  <c r="AF1690" i="4"/>
  <c r="AE1690" i="4"/>
  <c r="AD1690" i="4"/>
  <c r="AC1690" i="4"/>
  <c r="AB1690" i="4"/>
  <c r="AA1690" i="4"/>
  <c r="Z1690" i="4"/>
  <c r="X1690" i="4"/>
  <c r="V1690" i="4"/>
  <c r="U1690" i="4"/>
  <c r="G1690" i="4"/>
  <c r="Y1690" i="4" s="1"/>
  <c r="E1690" i="4"/>
  <c r="W1690" i="4" s="1"/>
  <c r="AJ1689" i="4"/>
  <c r="AI1689" i="4"/>
  <c r="AH1689" i="4"/>
  <c r="AG1689" i="4"/>
  <c r="AF1689" i="4"/>
  <c r="AE1689" i="4"/>
  <c r="AD1689" i="4"/>
  <c r="AC1689" i="4"/>
  <c r="AB1689" i="4"/>
  <c r="AA1689" i="4"/>
  <c r="Z1689" i="4"/>
  <c r="X1689" i="4"/>
  <c r="V1689" i="4"/>
  <c r="U1689" i="4"/>
  <c r="G1689" i="4"/>
  <c r="Y1689" i="4" s="1"/>
  <c r="E1689" i="4"/>
  <c r="W1689" i="4" s="1"/>
  <c r="AJ1688" i="4"/>
  <c r="AI1688" i="4"/>
  <c r="AH1688" i="4"/>
  <c r="AG1688" i="4"/>
  <c r="AF1688" i="4"/>
  <c r="AE1688" i="4"/>
  <c r="AD1688" i="4"/>
  <c r="AC1688" i="4"/>
  <c r="AB1688" i="4"/>
  <c r="AA1688" i="4"/>
  <c r="Z1688" i="4"/>
  <c r="Y1688" i="4"/>
  <c r="X1688" i="4"/>
  <c r="V1688" i="4"/>
  <c r="U1688" i="4"/>
  <c r="G1688" i="4"/>
  <c r="E1688" i="4"/>
  <c r="W1688" i="4" s="1"/>
  <c r="AJ1687" i="4"/>
  <c r="AI1687" i="4"/>
  <c r="AH1687" i="4"/>
  <c r="AG1687" i="4"/>
  <c r="AF1687" i="4"/>
  <c r="AE1687" i="4"/>
  <c r="AD1687" i="4"/>
  <c r="AC1687" i="4"/>
  <c r="AB1687" i="4"/>
  <c r="AA1687" i="4"/>
  <c r="Z1687" i="4"/>
  <c r="X1687" i="4"/>
  <c r="V1687" i="4"/>
  <c r="U1687" i="4"/>
  <c r="G1687" i="4"/>
  <c r="Y1687" i="4" s="1"/>
  <c r="E1687" i="4"/>
  <c r="W1687" i="4" s="1"/>
  <c r="AJ1686" i="4"/>
  <c r="AI1686" i="4"/>
  <c r="AH1686" i="4"/>
  <c r="AG1686" i="4"/>
  <c r="AF1686" i="4"/>
  <c r="AE1686" i="4"/>
  <c r="AD1686" i="4"/>
  <c r="AC1686" i="4"/>
  <c r="AB1686" i="4"/>
  <c r="AA1686" i="4"/>
  <c r="Z1686" i="4"/>
  <c r="X1686" i="4"/>
  <c r="V1686" i="4"/>
  <c r="U1686" i="4"/>
  <c r="G1686" i="4"/>
  <c r="Y1686" i="4" s="1"/>
  <c r="E1686" i="4"/>
  <c r="W1686" i="4" s="1"/>
  <c r="AJ1685" i="4"/>
  <c r="AI1685" i="4"/>
  <c r="AH1685" i="4"/>
  <c r="AG1685" i="4"/>
  <c r="AF1685" i="4"/>
  <c r="AE1685" i="4"/>
  <c r="AD1685" i="4"/>
  <c r="AC1685" i="4"/>
  <c r="AB1685" i="4"/>
  <c r="AA1685" i="4"/>
  <c r="Z1685" i="4"/>
  <c r="X1685" i="4"/>
  <c r="V1685" i="4"/>
  <c r="U1685" i="4"/>
  <c r="G1685" i="4"/>
  <c r="Y1685" i="4" s="1"/>
  <c r="E1685" i="4"/>
  <c r="W1685" i="4" s="1"/>
  <c r="AJ1684" i="4"/>
  <c r="AI1684" i="4"/>
  <c r="AH1684" i="4"/>
  <c r="AG1684" i="4"/>
  <c r="AF1684" i="4"/>
  <c r="AE1684" i="4"/>
  <c r="AD1684" i="4"/>
  <c r="AC1684" i="4"/>
  <c r="AB1684" i="4"/>
  <c r="AA1684" i="4"/>
  <c r="Z1684" i="4"/>
  <c r="X1684" i="4"/>
  <c r="V1684" i="4"/>
  <c r="U1684" i="4"/>
  <c r="G1684" i="4"/>
  <c r="Y1684" i="4" s="1"/>
  <c r="E1684" i="4"/>
  <c r="W1684" i="4" s="1"/>
  <c r="AJ1683" i="4"/>
  <c r="AI1683" i="4"/>
  <c r="AH1683" i="4"/>
  <c r="AG1683" i="4"/>
  <c r="AF1683" i="4"/>
  <c r="AE1683" i="4"/>
  <c r="AD1683" i="4"/>
  <c r="AC1683" i="4"/>
  <c r="AB1683" i="4"/>
  <c r="AA1683" i="4"/>
  <c r="Z1683" i="4"/>
  <c r="X1683" i="4"/>
  <c r="V1683" i="4"/>
  <c r="U1683" i="4"/>
  <c r="G1683" i="4"/>
  <c r="Y1683" i="4" s="1"/>
  <c r="E1683" i="4"/>
  <c r="W1683" i="4" s="1"/>
  <c r="AJ1682" i="4"/>
  <c r="AI1682" i="4"/>
  <c r="AH1682" i="4"/>
  <c r="AG1682" i="4"/>
  <c r="AF1682" i="4"/>
  <c r="AE1682" i="4"/>
  <c r="AD1682" i="4"/>
  <c r="AC1682" i="4"/>
  <c r="AB1682" i="4"/>
  <c r="AA1682" i="4"/>
  <c r="Z1682" i="4"/>
  <c r="Y1682" i="4"/>
  <c r="X1682" i="4"/>
  <c r="V1682" i="4"/>
  <c r="U1682" i="4"/>
  <c r="G1682" i="4"/>
  <c r="E1682" i="4"/>
  <c r="W1682" i="4" s="1"/>
  <c r="AJ1681" i="4"/>
  <c r="AI1681" i="4"/>
  <c r="AH1681" i="4"/>
  <c r="AG1681" i="4"/>
  <c r="AF1681" i="4"/>
  <c r="AE1681" i="4"/>
  <c r="AD1681" i="4"/>
  <c r="AC1681" i="4"/>
  <c r="AB1681" i="4"/>
  <c r="AA1681" i="4"/>
  <c r="Z1681" i="4"/>
  <c r="X1681" i="4"/>
  <c r="V1681" i="4"/>
  <c r="U1681" i="4"/>
  <c r="G1681" i="4"/>
  <c r="Y1681" i="4" s="1"/>
  <c r="E1681" i="4"/>
  <c r="W1681" i="4" s="1"/>
  <c r="AJ1680" i="4"/>
  <c r="AI1680" i="4"/>
  <c r="AH1680" i="4"/>
  <c r="AG1680" i="4"/>
  <c r="AF1680" i="4"/>
  <c r="AE1680" i="4"/>
  <c r="AD1680" i="4"/>
  <c r="AC1680" i="4"/>
  <c r="AB1680" i="4"/>
  <c r="AA1680" i="4"/>
  <c r="Z1680" i="4"/>
  <c r="Y1680" i="4"/>
  <c r="X1680" i="4"/>
  <c r="V1680" i="4"/>
  <c r="U1680" i="4"/>
  <c r="G1680" i="4"/>
  <c r="E1680" i="4"/>
  <c r="W1680" i="4" s="1"/>
  <c r="AJ1679" i="4"/>
  <c r="AI1679" i="4"/>
  <c r="AH1679" i="4"/>
  <c r="AG1679" i="4"/>
  <c r="AF1679" i="4"/>
  <c r="AE1679" i="4"/>
  <c r="AD1679" i="4"/>
  <c r="AC1679" i="4"/>
  <c r="AB1679" i="4"/>
  <c r="AA1679" i="4"/>
  <c r="Z1679" i="4"/>
  <c r="X1679" i="4"/>
  <c r="V1679" i="4"/>
  <c r="U1679" i="4"/>
  <c r="G1679" i="4"/>
  <c r="Y1679" i="4" s="1"/>
  <c r="E1679" i="4"/>
  <c r="W1679" i="4" s="1"/>
  <c r="AJ1678" i="4"/>
  <c r="AI1678" i="4"/>
  <c r="AH1678" i="4"/>
  <c r="AG1678" i="4"/>
  <c r="AF1678" i="4"/>
  <c r="AE1678" i="4"/>
  <c r="AD1678" i="4"/>
  <c r="AC1678" i="4"/>
  <c r="AB1678" i="4"/>
  <c r="AA1678" i="4"/>
  <c r="Z1678" i="4"/>
  <c r="X1678" i="4"/>
  <c r="V1678" i="4"/>
  <c r="U1678" i="4"/>
  <c r="G1678" i="4"/>
  <c r="Y1678" i="4" s="1"/>
  <c r="E1678" i="4"/>
  <c r="W1678" i="4" s="1"/>
  <c r="AJ1677" i="4"/>
  <c r="AI1677" i="4"/>
  <c r="AH1677" i="4"/>
  <c r="AG1677" i="4"/>
  <c r="AF1677" i="4"/>
  <c r="AE1677" i="4"/>
  <c r="AD1677" i="4"/>
  <c r="AC1677" i="4"/>
  <c r="AB1677" i="4"/>
  <c r="AA1677" i="4"/>
  <c r="Z1677" i="4"/>
  <c r="X1677" i="4"/>
  <c r="V1677" i="4"/>
  <c r="U1677" i="4"/>
  <c r="G1677" i="4"/>
  <c r="Y1677" i="4" s="1"/>
  <c r="E1677" i="4"/>
  <c r="W1677" i="4" s="1"/>
  <c r="AJ1676" i="4"/>
  <c r="AI1676" i="4"/>
  <c r="AH1676" i="4"/>
  <c r="AG1676" i="4"/>
  <c r="AF1676" i="4"/>
  <c r="AE1676" i="4"/>
  <c r="AD1676" i="4"/>
  <c r="AC1676" i="4"/>
  <c r="AB1676" i="4"/>
  <c r="AA1676" i="4"/>
  <c r="Z1676" i="4"/>
  <c r="X1676" i="4"/>
  <c r="V1676" i="4"/>
  <c r="U1676" i="4"/>
  <c r="G1676" i="4"/>
  <c r="Y1676" i="4" s="1"/>
  <c r="E1676" i="4"/>
  <c r="W1676" i="4" s="1"/>
  <c r="AJ1675" i="4"/>
  <c r="AI1675" i="4"/>
  <c r="AH1675" i="4"/>
  <c r="AG1675" i="4"/>
  <c r="AF1675" i="4"/>
  <c r="AE1675" i="4"/>
  <c r="AD1675" i="4"/>
  <c r="AC1675" i="4"/>
  <c r="AB1675" i="4"/>
  <c r="AA1675" i="4"/>
  <c r="Z1675" i="4"/>
  <c r="X1675" i="4"/>
  <c r="V1675" i="4"/>
  <c r="U1675" i="4"/>
  <c r="G1675" i="4"/>
  <c r="Y1675" i="4" s="1"/>
  <c r="E1675" i="4"/>
  <c r="W1675" i="4" s="1"/>
  <c r="AJ1674" i="4"/>
  <c r="AI1674" i="4"/>
  <c r="AH1674" i="4"/>
  <c r="AG1674" i="4"/>
  <c r="AF1674" i="4"/>
  <c r="AE1674" i="4"/>
  <c r="AD1674" i="4"/>
  <c r="AC1674" i="4"/>
  <c r="AB1674" i="4"/>
  <c r="AA1674" i="4"/>
  <c r="Z1674" i="4"/>
  <c r="Y1674" i="4"/>
  <c r="X1674" i="4"/>
  <c r="V1674" i="4"/>
  <c r="U1674" i="4"/>
  <c r="G1674" i="4"/>
  <c r="E1674" i="4"/>
  <c r="W1674" i="4" s="1"/>
  <c r="AJ1673" i="4"/>
  <c r="AI1673" i="4"/>
  <c r="AH1673" i="4"/>
  <c r="AG1673" i="4"/>
  <c r="AF1673" i="4"/>
  <c r="AE1673" i="4"/>
  <c r="AD1673" i="4"/>
  <c r="AC1673" i="4"/>
  <c r="AB1673" i="4"/>
  <c r="AA1673" i="4"/>
  <c r="Z1673" i="4"/>
  <c r="X1673" i="4"/>
  <c r="V1673" i="4"/>
  <c r="U1673" i="4"/>
  <c r="G1673" i="4"/>
  <c r="Y1673" i="4" s="1"/>
  <c r="E1673" i="4"/>
  <c r="W1673" i="4" s="1"/>
  <c r="AJ1672" i="4"/>
  <c r="AI1672" i="4"/>
  <c r="AH1672" i="4"/>
  <c r="AG1672" i="4"/>
  <c r="AF1672" i="4"/>
  <c r="AE1672" i="4"/>
  <c r="AD1672" i="4"/>
  <c r="AC1672" i="4"/>
  <c r="AB1672" i="4"/>
  <c r="AA1672" i="4"/>
  <c r="Z1672" i="4"/>
  <c r="X1672" i="4"/>
  <c r="V1672" i="4"/>
  <c r="U1672" i="4"/>
  <c r="G1672" i="4"/>
  <c r="Y1672" i="4" s="1"/>
  <c r="E1672" i="4"/>
  <c r="W1672" i="4" s="1"/>
  <c r="AJ1671" i="4"/>
  <c r="AI1671" i="4"/>
  <c r="AH1671" i="4"/>
  <c r="AG1671" i="4"/>
  <c r="AF1671" i="4"/>
  <c r="AE1671" i="4"/>
  <c r="AD1671" i="4"/>
  <c r="AC1671" i="4"/>
  <c r="AB1671" i="4"/>
  <c r="AA1671" i="4"/>
  <c r="Z1671" i="4"/>
  <c r="X1671" i="4"/>
  <c r="V1671" i="4"/>
  <c r="U1671" i="4"/>
  <c r="G1671" i="4"/>
  <c r="Y1671" i="4" s="1"/>
  <c r="E1671" i="4"/>
  <c r="W1671" i="4" s="1"/>
  <c r="AJ1670" i="4"/>
  <c r="AI1670" i="4"/>
  <c r="AH1670" i="4"/>
  <c r="AG1670" i="4"/>
  <c r="AF1670" i="4"/>
  <c r="AE1670" i="4"/>
  <c r="AD1670" i="4"/>
  <c r="AC1670" i="4"/>
  <c r="AB1670" i="4"/>
  <c r="AA1670" i="4"/>
  <c r="Z1670" i="4"/>
  <c r="X1670" i="4"/>
  <c r="V1670" i="4"/>
  <c r="U1670" i="4"/>
  <c r="G1670" i="4"/>
  <c r="Y1670" i="4" s="1"/>
  <c r="E1670" i="4"/>
  <c r="W1670" i="4" s="1"/>
  <c r="AJ1669" i="4"/>
  <c r="AI1669" i="4"/>
  <c r="AH1669" i="4"/>
  <c r="AG1669" i="4"/>
  <c r="AF1669" i="4"/>
  <c r="AE1669" i="4"/>
  <c r="AD1669" i="4"/>
  <c r="AC1669" i="4"/>
  <c r="AB1669" i="4"/>
  <c r="AA1669" i="4"/>
  <c r="Z1669" i="4"/>
  <c r="X1669" i="4"/>
  <c r="V1669" i="4"/>
  <c r="U1669" i="4"/>
  <c r="G1669" i="4"/>
  <c r="Y1669" i="4" s="1"/>
  <c r="E1669" i="4"/>
  <c r="W1669" i="4" s="1"/>
  <c r="AJ1668" i="4"/>
  <c r="AI1668" i="4"/>
  <c r="AH1668" i="4"/>
  <c r="AG1668" i="4"/>
  <c r="AF1668" i="4"/>
  <c r="AE1668" i="4"/>
  <c r="AD1668" i="4"/>
  <c r="AC1668" i="4"/>
  <c r="AB1668" i="4"/>
  <c r="AA1668" i="4"/>
  <c r="Z1668" i="4"/>
  <c r="Y1668" i="4"/>
  <c r="X1668" i="4"/>
  <c r="V1668" i="4"/>
  <c r="U1668" i="4"/>
  <c r="G1668" i="4"/>
  <c r="E1668" i="4"/>
  <c r="W1668" i="4" s="1"/>
  <c r="AJ1667" i="4"/>
  <c r="AI1667" i="4"/>
  <c r="AH1667" i="4"/>
  <c r="AG1667" i="4"/>
  <c r="AF1667" i="4"/>
  <c r="AE1667" i="4"/>
  <c r="AD1667" i="4"/>
  <c r="AC1667" i="4"/>
  <c r="AB1667" i="4"/>
  <c r="AA1667" i="4"/>
  <c r="Z1667" i="4"/>
  <c r="X1667" i="4"/>
  <c r="V1667" i="4"/>
  <c r="U1667" i="4"/>
  <c r="G1667" i="4"/>
  <c r="Y1667" i="4" s="1"/>
  <c r="E1667" i="4"/>
  <c r="W1667" i="4" s="1"/>
  <c r="AJ1666" i="4"/>
  <c r="AI1666" i="4"/>
  <c r="AH1666" i="4"/>
  <c r="AG1666" i="4"/>
  <c r="AF1666" i="4"/>
  <c r="AE1666" i="4"/>
  <c r="AD1666" i="4"/>
  <c r="AC1666" i="4"/>
  <c r="AB1666" i="4"/>
  <c r="AA1666" i="4"/>
  <c r="Z1666" i="4"/>
  <c r="Y1666" i="4"/>
  <c r="X1666" i="4"/>
  <c r="V1666" i="4"/>
  <c r="U1666" i="4"/>
  <c r="G1666" i="4"/>
  <c r="E1666" i="4"/>
  <c r="W1666" i="4" s="1"/>
  <c r="AJ1665" i="4"/>
  <c r="AI1665" i="4"/>
  <c r="AH1665" i="4"/>
  <c r="AG1665" i="4"/>
  <c r="AF1665" i="4"/>
  <c r="AE1665" i="4"/>
  <c r="AD1665" i="4"/>
  <c r="AC1665" i="4"/>
  <c r="AB1665" i="4"/>
  <c r="AA1665" i="4"/>
  <c r="Z1665" i="4"/>
  <c r="X1665" i="4"/>
  <c r="V1665" i="4"/>
  <c r="U1665" i="4"/>
  <c r="G1665" i="4"/>
  <c r="Y1665" i="4" s="1"/>
  <c r="E1665" i="4"/>
  <c r="W1665" i="4" s="1"/>
  <c r="AJ1664" i="4"/>
  <c r="AI1664" i="4"/>
  <c r="AH1664" i="4"/>
  <c r="AG1664" i="4"/>
  <c r="AF1664" i="4"/>
  <c r="AE1664" i="4"/>
  <c r="AD1664" i="4"/>
  <c r="AC1664" i="4"/>
  <c r="AB1664" i="4"/>
  <c r="AA1664" i="4"/>
  <c r="Z1664" i="4"/>
  <c r="X1664" i="4"/>
  <c r="V1664" i="4"/>
  <c r="U1664" i="4"/>
  <c r="G1664" i="4"/>
  <c r="Y1664" i="4" s="1"/>
  <c r="E1664" i="4"/>
  <c r="W1664" i="4" s="1"/>
  <c r="AJ1663" i="4"/>
  <c r="AI1663" i="4"/>
  <c r="AH1663" i="4"/>
  <c r="AG1663" i="4"/>
  <c r="AF1663" i="4"/>
  <c r="AE1663" i="4"/>
  <c r="AD1663" i="4"/>
  <c r="AC1663" i="4"/>
  <c r="AB1663" i="4"/>
  <c r="AA1663" i="4"/>
  <c r="Z1663" i="4"/>
  <c r="X1663" i="4"/>
  <c r="V1663" i="4"/>
  <c r="U1663" i="4"/>
  <c r="G1663" i="4"/>
  <c r="Y1663" i="4" s="1"/>
  <c r="E1663" i="4"/>
  <c r="W1663" i="4" s="1"/>
  <c r="AJ1662" i="4"/>
  <c r="AI1662" i="4"/>
  <c r="AH1662" i="4"/>
  <c r="AG1662" i="4"/>
  <c r="AF1662" i="4"/>
  <c r="AE1662" i="4"/>
  <c r="AD1662" i="4"/>
  <c r="AC1662" i="4"/>
  <c r="AB1662" i="4"/>
  <c r="AA1662" i="4"/>
  <c r="Z1662" i="4"/>
  <c r="X1662" i="4"/>
  <c r="V1662" i="4"/>
  <c r="U1662" i="4"/>
  <c r="G1662" i="4"/>
  <c r="Y1662" i="4" s="1"/>
  <c r="E1662" i="4"/>
  <c r="W1662" i="4" s="1"/>
  <c r="AJ1661" i="4"/>
  <c r="AI1661" i="4"/>
  <c r="AH1661" i="4"/>
  <c r="AG1661" i="4"/>
  <c r="AF1661" i="4"/>
  <c r="AE1661" i="4"/>
  <c r="AD1661" i="4"/>
  <c r="AC1661" i="4"/>
  <c r="AB1661" i="4"/>
  <c r="AA1661" i="4"/>
  <c r="Z1661" i="4"/>
  <c r="X1661" i="4"/>
  <c r="V1661" i="4"/>
  <c r="U1661" i="4"/>
  <c r="G1661" i="4"/>
  <c r="Y1661" i="4" s="1"/>
  <c r="E1661" i="4"/>
  <c r="W1661" i="4" s="1"/>
  <c r="AJ1660" i="4"/>
  <c r="AI1660" i="4"/>
  <c r="AH1660" i="4"/>
  <c r="AG1660" i="4"/>
  <c r="AF1660" i="4"/>
  <c r="AE1660" i="4"/>
  <c r="AD1660" i="4"/>
  <c r="AC1660" i="4"/>
  <c r="AB1660" i="4"/>
  <c r="AA1660" i="4"/>
  <c r="Z1660" i="4"/>
  <c r="X1660" i="4"/>
  <c r="V1660" i="4"/>
  <c r="U1660" i="4"/>
  <c r="G1660" i="4"/>
  <c r="Y1660" i="4" s="1"/>
  <c r="E1660" i="4"/>
  <c r="W1660" i="4" s="1"/>
  <c r="AJ1659" i="4"/>
  <c r="AI1659" i="4"/>
  <c r="AH1659" i="4"/>
  <c r="AG1659" i="4"/>
  <c r="AF1659" i="4"/>
  <c r="AE1659" i="4"/>
  <c r="AD1659" i="4"/>
  <c r="AC1659" i="4"/>
  <c r="AB1659" i="4"/>
  <c r="AA1659" i="4"/>
  <c r="Z1659" i="4"/>
  <c r="X1659" i="4"/>
  <c r="V1659" i="4"/>
  <c r="U1659" i="4"/>
  <c r="G1659" i="4"/>
  <c r="Y1659" i="4" s="1"/>
  <c r="E1659" i="4"/>
  <c r="W1659" i="4" s="1"/>
  <c r="AJ1658" i="4"/>
  <c r="AI1658" i="4"/>
  <c r="AH1658" i="4"/>
  <c r="AG1658" i="4"/>
  <c r="AF1658" i="4"/>
  <c r="AE1658" i="4"/>
  <c r="AD1658" i="4"/>
  <c r="AC1658" i="4"/>
  <c r="AB1658" i="4"/>
  <c r="AA1658" i="4"/>
  <c r="Z1658" i="4"/>
  <c r="Y1658" i="4"/>
  <c r="X1658" i="4"/>
  <c r="V1658" i="4"/>
  <c r="U1658" i="4"/>
  <c r="G1658" i="4"/>
  <c r="E1658" i="4"/>
  <c r="W1658" i="4" s="1"/>
  <c r="AJ1657" i="4"/>
  <c r="AI1657" i="4"/>
  <c r="AH1657" i="4"/>
  <c r="AG1657" i="4"/>
  <c r="AF1657" i="4"/>
  <c r="AE1657" i="4"/>
  <c r="AD1657" i="4"/>
  <c r="AC1657" i="4"/>
  <c r="AB1657" i="4"/>
  <c r="AA1657" i="4"/>
  <c r="Z1657" i="4"/>
  <c r="X1657" i="4"/>
  <c r="V1657" i="4"/>
  <c r="U1657" i="4"/>
  <c r="G1657" i="4"/>
  <c r="Y1657" i="4" s="1"/>
  <c r="E1657" i="4"/>
  <c r="W1657" i="4" s="1"/>
  <c r="AJ1656" i="4"/>
  <c r="AI1656" i="4"/>
  <c r="AH1656" i="4"/>
  <c r="AG1656" i="4"/>
  <c r="AF1656" i="4"/>
  <c r="AE1656" i="4"/>
  <c r="AD1656" i="4"/>
  <c r="AC1656" i="4"/>
  <c r="AB1656" i="4"/>
  <c r="AA1656" i="4"/>
  <c r="Z1656" i="4"/>
  <c r="X1656" i="4"/>
  <c r="V1656" i="4"/>
  <c r="U1656" i="4"/>
  <c r="G1656" i="4"/>
  <c r="Y1656" i="4" s="1"/>
  <c r="E1656" i="4"/>
  <c r="W1656" i="4" s="1"/>
  <c r="AJ1655" i="4"/>
  <c r="AI1655" i="4"/>
  <c r="AH1655" i="4"/>
  <c r="AG1655" i="4"/>
  <c r="AF1655" i="4"/>
  <c r="AE1655" i="4"/>
  <c r="AD1655" i="4"/>
  <c r="AC1655" i="4"/>
  <c r="AB1655" i="4"/>
  <c r="AA1655" i="4"/>
  <c r="Z1655" i="4"/>
  <c r="X1655" i="4"/>
  <c r="V1655" i="4"/>
  <c r="U1655" i="4"/>
  <c r="G1655" i="4"/>
  <c r="Y1655" i="4" s="1"/>
  <c r="E1655" i="4"/>
  <c r="W1655" i="4" s="1"/>
  <c r="AJ1654" i="4"/>
  <c r="AI1654" i="4"/>
  <c r="AH1654" i="4"/>
  <c r="AG1654" i="4"/>
  <c r="AF1654" i="4"/>
  <c r="AE1654" i="4"/>
  <c r="AD1654" i="4"/>
  <c r="AC1654" i="4"/>
  <c r="AB1654" i="4"/>
  <c r="AA1654" i="4"/>
  <c r="Z1654" i="4"/>
  <c r="Y1654" i="4"/>
  <c r="X1654" i="4"/>
  <c r="V1654" i="4"/>
  <c r="U1654" i="4"/>
  <c r="G1654" i="4"/>
  <c r="E1654" i="4"/>
  <c r="W1654" i="4" s="1"/>
  <c r="AJ1653" i="4"/>
  <c r="AI1653" i="4"/>
  <c r="AH1653" i="4"/>
  <c r="AG1653" i="4"/>
  <c r="AF1653" i="4"/>
  <c r="AE1653" i="4"/>
  <c r="AD1653" i="4"/>
  <c r="AC1653" i="4"/>
  <c r="AB1653" i="4"/>
  <c r="AA1653" i="4"/>
  <c r="Z1653" i="4"/>
  <c r="X1653" i="4"/>
  <c r="V1653" i="4"/>
  <c r="U1653" i="4"/>
  <c r="G1653" i="4"/>
  <c r="Y1653" i="4" s="1"/>
  <c r="E1653" i="4"/>
  <c r="W1653" i="4" s="1"/>
  <c r="AJ1652" i="4"/>
  <c r="AI1652" i="4"/>
  <c r="AH1652" i="4"/>
  <c r="AG1652" i="4"/>
  <c r="AF1652" i="4"/>
  <c r="AE1652" i="4"/>
  <c r="AD1652" i="4"/>
  <c r="AC1652" i="4"/>
  <c r="AB1652" i="4"/>
  <c r="AA1652" i="4"/>
  <c r="Z1652" i="4"/>
  <c r="X1652" i="4"/>
  <c r="V1652" i="4"/>
  <c r="U1652" i="4"/>
  <c r="G1652" i="4"/>
  <c r="Y1652" i="4" s="1"/>
  <c r="E1652" i="4"/>
  <c r="W1652" i="4" s="1"/>
  <c r="AJ1651" i="4"/>
  <c r="AI1651" i="4"/>
  <c r="AH1651" i="4"/>
  <c r="AG1651" i="4"/>
  <c r="AF1651" i="4"/>
  <c r="AE1651" i="4"/>
  <c r="AD1651" i="4"/>
  <c r="AC1651" i="4"/>
  <c r="AB1651" i="4"/>
  <c r="AA1651" i="4"/>
  <c r="Z1651" i="4"/>
  <c r="X1651" i="4"/>
  <c r="V1651" i="4"/>
  <c r="U1651" i="4"/>
  <c r="G1651" i="4"/>
  <c r="Y1651" i="4" s="1"/>
  <c r="E1651" i="4"/>
  <c r="W1651" i="4" s="1"/>
  <c r="AJ1650" i="4"/>
  <c r="AI1650" i="4"/>
  <c r="AH1650" i="4"/>
  <c r="AG1650" i="4"/>
  <c r="AF1650" i="4"/>
  <c r="AE1650" i="4"/>
  <c r="AD1650" i="4"/>
  <c r="AC1650" i="4"/>
  <c r="AB1650" i="4"/>
  <c r="AA1650" i="4"/>
  <c r="Z1650" i="4"/>
  <c r="X1650" i="4"/>
  <c r="V1650" i="4"/>
  <c r="U1650" i="4"/>
  <c r="G1650" i="4"/>
  <c r="Y1650" i="4" s="1"/>
  <c r="E1650" i="4"/>
  <c r="W1650" i="4" s="1"/>
  <c r="AJ1649" i="4"/>
  <c r="AI1649" i="4"/>
  <c r="AH1649" i="4"/>
  <c r="AG1649" i="4"/>
  <c r="AF1649" i="4"/>
  <c r="AE1649" i="4"/>
  <c r="AD1649" i="4"/>
  <c r="AC1649" i="4"/>
  <c r="AB1649" i="4"/>
  <c r="AA1649" i="4"/>
  <c r="Z1649" i="4"/>
  <c r="X1649" i="4"/>
  <c r="V1649" i="4"/>
  <c r="U1649" i="4"/>
  <c r="G1649" i="4"/>
  <c r="Y1649" i="4" s="1"/>
  <c r="E1649" i="4"/>
  <c r="W1649" i="4" s="1"/>
  <c r="AJ1648" i="4"/>
  <c r="AI1648" i="4"/>
  <c r="AH1648" i="4"/>
  <c r="AG1648" i="4"/>
  <c r="AF1648" i="4"/>
  <c r="AE1648" i="4"/>
  <c r="AD1648" i="4"/>
  <c r="AC1648" i="4"/>
  <c r="AB1648" i="4"/>
  <c r="AA1648" i="4"/>
  <c r="Z1648" i="4"/>
  <c r="Y1648" i="4"/>
  <c r="X1648" i="4"/>
  <c r="V1648" i="4"/>
  <c r="U1648" i="4"/>
  <c r="G1648" i="4"/>
  <c r="E1648" i="4"/>
  <c r="W1648" i="4" s="1"/>
  <c r="AJ1647" i="4"/>
  <c r="AI1647" i="4"/>
  <c r="AH1647" i="4"/>
  <c r="AG1647" i="4"/>
  <c r="AF1647" i="4"/>
  <c r="AE1647" i="4"/>
  <c r="AD1647" i="4"/>
  <c r="AC1647" i="4"/>
  <c r="AB1647" i="4"/>
  <c r="AA1647" i="4"/>
  <c r="Z1647" i="4"/>
  <c r="X1647" i="4"/>
  <c r="V1647" i="4"/>
  <c r="U1647" i="4"/>
  <c r="G1647" i="4"/>
  <c r="Y1647" i="4" s="1"/>
  <c r="E1647" i="4"/>
  <c r="W1647" i="4" s="1"/>
  <c r="AJ1646" i="4"/>
  <c r="AI1646" i="4"/>
  <c r="AH1646" i="4"/>
  <c r="AG1646" i="4"/>
  <c r="AF1646" i="4"/>
  <c r="AE1646" i="4"/>
  <c r="AD1646" i="4"/>
  <c r="AC1646" i="4"/>
  <c r="AB1646" i="4"/>
  <c r="AA1646" i="4"/>
  <c r="Z1646" i="4"/>
  <c r="X1646" i="4"/>
  <c r="V1646" i="4"/>
  <c r="U1646" i="4"/>
  <c r="G1646" i="4"/>
  <c r="Y1646" i="4" s="1"/>
  <c r="E1646" i="4"/>
  <c r="W1646" i="4" s="1"/>
  <c r="AJ1645" i="4"/>
  <c r="AI1645" i="4"/>
  <c r="AH1645" i="4"/>
  <c r="AG1645" i="4"/>
  <c r="AF1645" i="4"/>
  <c r="AE1645" i="4"/>
  <c r="AD1645" i="4"/>
  <c r="AC1645" i="4"/>
  <c r="AB1645" i="4"/>
  <c r="AA1645" i="4"/>
  <c r="Z1645" i="4"/>
  <c r="X1645" i="4"/>
  <c r="V1645" i="4"/>
  <c r="U1645" i="4"/>
  <c r="G1645" i="4"/>
  <c r="Y1645" i="4" s="1"/>
  <c r="E1645" i="4"/>
  <c r="W1645" i="4" s="1"/>
  <c r="AJ1644" i="4"/>
  <c r="AI1644" i="4"/>
  <c r="AH1644" i="4"/>
  <c r="AG1644" i="4"/>
  <c r="AF1644" i="4"/>
  <c r="AE1644" i="4"/>
  <c r="AD1644" i="4"/>
  <c r="AC1644" i="4"/>
  <c r="AB1644" i="4"/>
  <c r="AA1644" i="4"/>
  <c r="Z1644" i="4"/>
  <c r="Y1644" i="4"/>
  <c r="X1644" i="4"/>
  <c r="V1644" i="4"/>
  <c r="U1644" i="4"/>
  <c r="G1644" i="4"/>
  <c r="E1644" i="4"/>
  <c r="W1644" i="4" s="1"/>
  <c r="AJ1643" i="4"/>
  <c r="AI1643" i="4"/>
  <c r="AH1643" i="4"/>
  <c r="AG1643" i="4"/>
  <c r="AF1643" i="4"/>
  <c r="AE1643" i="4"/>
  <c r="AD1643" i="4"/>
  <c r="AC1643" i="4"/>
  <c r="AB1643" i="4"/>
  <c r="AA1643" i="4"/>
  <c r="Z1643" i="4"/>
  <c r="X1643" i="4"/>
  <c r="V1643" i="4"/>
  <c r="U1643" i="4"/>
  <c r="G1643" i="4"/>
  <c r="Y1643" i="4" s="1"/>
  <c r="E1643" i="4"/>
  <c r="W1643" i="4" s="1"/>
  <c r="AJ1642" i="4"/>
  <c r="AI1642" i="4"/>
  <c r="AH1642" i="4"/>
  <c r="AG1642" i="4"/>
  <c r="AF1642" i="4"/>
  <c r="AE1642" i="4"/>
  <c r="AD1642" i="4"/>
  <c r="AC1642" i="4"/>
  <c r="AB1642" i="4"/>
  <c r="AA1642" i="4"/>
  <c r="Z1642" i="4"/>
  <c r="Y1642" i="4"/>
  <c r="X1642" i="4"/>
  <c r="V1642" i="4"/>
  <c r="U1642" i="4"/>
  <c r="G1642" i="4"/>
  <c r="E1642" i="4"/>
  <c r="W1642" i="4" s="1"/>
  <c r="AJ1641" i="4"/>
  <c r="AI1641" i="4"/>
  <c r="AH1641" i="4"/>
  <c r="AG1641" i="4"/>
  <c r="AF1641" i="4"/>
  <c r="AE1641" i="4"/>
  <c r="AD1641" i="4"/>
  <c r="AC1641" i="4"/>
  <c r="AB1641" i="4"/>
  <c r="AA1641" i="4"/>
  <c r="Z1641" i="4"/>
  <c r="X1641" i="4"/>
  <c r="V1641" i="4"/>
  <c r="U1641" i="4"/>
  <c r="G1641" i="4"/>
  <c r="Y1641" i="4" s="1"/>
  <c r="E1641" i="4"/>
  <c r="W1641" i="4" s="1"/>
  <c r="AJ1640" i="4"/>
  <c r="AI1640" i="4"/>
  <c r="AH1640" i="4"/>
  <c r="AG1640" i="4"/>
  <c r="AF1640" i="4"/>
  <c r="AE1640" i="4"/>
  <c r="AD1640" i="4"/>
  <c r="AC1640" i="4"/>
  <c r="AB1640" i="4"/>
  <c r="AA1640" i="4"/>
  <c r="Z1640" i="4"/>
  <c r="X1640" i="4"/>
  <c r="V1640" i="4"/>
  <c r="U1640" i="4"/>
  <c r="G1640" i="4"/>
  <c r="Y1640" i="4" s="1"/>
  <c r="E1640" i="4"/>
  <c r="W1640" i="4" s="1"/>
  <c r="AJ1639" i="4"/>
  <c r="AI1639" i="4"/>
  <c r="AH1639" i="4"/>
  <c r="AG1639" i="4"/>
  <c r="AF1639" i="4"/>
  <c r="AE1639" i="4"/>
  <c r="AD1639" i="4"/>
  <c r="AC1639" i="4"/>
  <c r="AB1639" i="4"/>
  <c r="AA1639" i="4"/>
  <c r="Z1639" i="4"/>
  <c r="X1639" i="4"/>
  <c r="V1639" i="4"/>
  <c r="U1639" i="4"/>
  <c r="G1639" i="4"/>
  <c r="Y1639" i="4" s="1"/>
  <c r="E1639" i="4"/>
  <c r="W1639" i="4" s="1"/>
  <c r="AJ1638" i="4"/>
  <c r="AI1638" i="4"/>
  <c r="AH1638" i="4"/>
  <c r="AG1638" i="4"/>
  <c r="AF1638" i="4"/>
  <c r="AE1638" i="4"/>
  <c r="AD1638" i="4"/>
  <c r="AC1638" i="4"/>
  <c r="AB1638" i="4"/>
  <c r="AA1638" i="4"/>
  <c r="Z1638" i="4"/>
  <c r="X1638" i="4"/>
  <c r="V1638" i="4"/>
  <c r="U1638" i="4"/>
  <c r="G1638" i="4"/>
  <c r="Y1638" i="4" s="1"/>
  <c r="E1638" i="4"/>
  <c r="W1638" i="4" s="1"/>
  <c r="AJ1637" i="4"/>
  <c r="AI1637" i="4"/>
  <c r="AH1637" i="4"/>
  <c r="AG1637" i="4"/>
  <c r="AF1637" i="4"/>
  <c r="AE1637" i="4"/>
  <c r="AD1637" i="4"/>
  <c r="AC1637" i="4"/>
  <c r="AB1637" i="4"/>
  <c r="AA1637" i="4"/>
  <c r="Z1637" i="4"/>
  <c r="X1637" i="4"/>
  <c r="V1637" i="4"/>
  <c r="U1637" i="4"/>
  <c r="G1637" i="4"/>
  <c r="Y1637" i="4" s="1"/>
  <c r="E1637" i="4"/>
  <c r="W1637" i="4" s="1"/>
  <c r="AJ1636" i="4"/>
  <c r="AI1636" i="4"/>
  <c r="AH1636" i="4"/>
  <c r="AG1636" i="4"/>
  <c r="AF1636" i="4"/>
  <c r="AE1636" i="4"/>
  <c r="AD1636" i="4"/>
  <c r="AC1636" i="4"/>
  <c r="AB1636" i="4"/>
  <c r="AA1636" i="4"/>
  <c r="Z1636" i="4"/>
  <c r="Y1636" i="4"/>
  <c r="X1636" i="4"/>
  <c r="V1636" i="4"/>
  <c r="U1636" i="4"/>
  <c r="G1636" i="4"/>
  <c r="E1636" i="4"/>
  <c r="W1636" i="4" s="1"/>
  <c r="AJ1635" i="4"/>
  <c r="AI1635" i="4"/>
  <c r="AH1635" i="4"/>
  <c r="AG1635" i="4"/>
  <c r="AF1635" i="4"/>
  <c r="AE1635" i="4"/>
  <c r="AD1635" i="4"/>
  <c r="AC1635" i="4"/>
  <c r="AB1635" i="4"/>
  <c r="AA1635" i="4"/>
  <c r="Z1635" i="4"/>
  <c r="X1635" i="4"/>
  <c r="V1635" i="4"/>
  <c r="U1635" i="4"/>
  <c r="G1635" i="4"/>
  <c r="Y1635" i="4" s="1"/>
  <c r="E1635" i="4"/>
  <c r="W1635" i="4" s="1"/>
  <c r="AJ1634" i="4"/>
  <c r="AI1634" i="4"/>
  <c r="AH1634" i="4"/>
  <c r="AG1634" i="4"/>
  <c r="AF1634" i="4"/>
  <c r="AE1634" i="4"/>
  <c r="AD1634" i="4"/>
  <c r="AC1634" i="4"/>
  <c r="AB1634" i="4"/>
  <c r="AA1634" i="4"/>
  <c r="Z1634" i="4"/>
  <c r="X1634" i="4"/>
  <c r="V1634" i="4"/>
  <c r="U1634" i="4"/>
  <c r="G1634" i="4"/>
  <c r="Y1634" i="4" s="1"/>
  <c r="E1634" i="4"/>
  <c r="W1634" i="4" s="1"/>
  <c r="AJ1633" i="4"/>
  <c r="AI1633" i="4"/>
  <c r="AH1633" i="4"/>
  <c r="AG1633" i="4"/>
  <c r="AF1633" i="4"/>
  <c r="AE1633" i="4"/>
  <c r="AD1633" i="4"/>
  <c r="AC1633" i="4"/>
  <c r="AB1633" i="4"/>
  <c r="AA1633" i="4"/>
  <c r="Z1633" i="4"/>
  <c r="X1633" i="4"/>
  <c r="V1633" i="4"/>
  <c r="U1633" i="4"/>
  <c r="G1633" i="4"/>
  <c r="Y1633" i="4" s="1"/>
  <c r="E1633" i="4"/>
  <c r="W1633" i="4" s="1"/>
  <c r="AJ1632" i="4"/>
  <c r="AI1632" i="4"/>
  <c r="AH1632" i="4"/>
  <c r="AG1632" i="4"/>
  <c r="AF1632" i="4"/>
  <c r="AE1632" i="4"/>
  <c r="AD1632" i="4"/>
  <c r="AC1632" i="4"/>
  <c r="AB1632" i="4"/>
  <c r="AA1632" i="4"/>
  <c r="Z1632" i="4"/>
  <c r="X1632" i="4"/>
  <c r="V1632" i="4"/>
  <c r="U1632" i="4"/>
  <c r="G1632" i="4"/>
  <c r="Y1632" i="4" s="1"/>
  <c r="E1632" i="4"/>
  <c r="W1632" i="4" s="1"/>
  <c r="AJ1631" i="4"/>
  <c r="AI1631" i="4"/>
  <c r="AH1631" i="4"/>
  <c r="AG1631" i="4"/>
  <c r="AF1631" i="4"/>
  <c r="AE1631" i="4"/>
  <c r="AD1631" i="4"/>
  <c r="AC1631" i="4"/>
  <c r="AB1631" i="4"/>
  <c r="AA1631" i="4"/>
  <c r="Z1631" i="4"/>
  <c r="X1631" i="4"/>
  <c r="V1631" i="4"/>
  <c r="U1631" i="4"/>
  <c r="G1631" i="4"/>
  <c r="Y1631" i="4" s="1"/>
  <c r="E1631" i="4"/>
  <c r="W1631" i="4" s="1"/>
  <c r="AJ1630" i="4"/>
  <c r="AI1630" i="4"/>
  <c r="AH1630" i="4"/>
  <c r="AG1630" i="4"/>
  <c r="AF1630" i="4"/>
  <c r="AE1630" i="4"/>
  <c r="AD1630" i="4"/>
  <c r="AC1630" i="4"/>
  <c r="AB1630" i="4"/>
  <c r="AA1630" i="4"/>
  <c r="Z1630" i="4"/>
  <c r="X1630" i="4"/>
  <c r="V1630" i="4"/>
  <c r="U1630" i="4"/>
  <c r="G1630" i="4"/>
  <c r="Y1630" i="4" s="1"/>
  <c r="E1630" i="4"/>
  <c r="W1630" i="4" s="1"/>
  <c r="AJ1629" i="4"/>
  <c r="AI1629" i="4"/>
  <c r="AH1629" i="4"/>
  <c r="AG1629" i="4"/>
  <c r="AF1629" i="4"/>
  <c r="AE1629" i="4"/>
  <c r="AD1629" i="4"/>
  <c r="AC1629" i="4"/>
  <c r="AB1629" i="4"/>
  <c r="AA1629" i="4"/>
  <c r="Z1629" i="4"/>
  <c r="X1629" i="4"/>
  <c r="V1629" i="4"/>
  <c r="U1629" i="4"/>
  <c r="G1629" i="4"/>
  <c r="Y1629" i="4" s="1"/>
  <c r="E1629" i="4"/>
  <c r="W1629" i="4" s="1"/>
  <c r="AJ1628" i="4"/>
  <c r="AI1628" i="4"/>
  <c r="AH1628" i="4"/>
  <c r="AG1628" i="4"/>
  <c r="AF1628" i="4"/>
  <c r="AE1628" i="4"/>
  <c r="AD1628" i="4"/>
  <c r="AC1628" i="4"/>
  <c r="AB1628" i="4"/>
  <c r="AA1628" i="4"/>
  <c r="Z1628" i="4"/>
  <c r="X1628" i="4"/>
  <c r="V1628" i="4"/>
  <c r="U1628" i="4"/>
  <c r="G1628" i="4"/>
  <c r="Y1628" i="4" s="1"/>
  <c r="E1628" i="4"/>
  <c r="W1628" i="4" s="1"/>
  <c r="AJ1627" i="4"/>
  <c r="AI1627" i="4"/>
  <c r="AH1627" i="4"/>
  <c r="AG1627" i="4"/>
  <c r="AF1627" i="4"/>
  <c r="AE1627" i="4"/>
  <c r="AD1627" i="4"/>
  <c r="AC1627" i="4"/>
  <c r="AB1627" i="4"/>
  <c r="AA1627" i="4"/>
  <c r="Z1627" i="4"/>
  <c r="X1627" i="4"/>
  <c r="V1627" i="4"/>
  <c r="U1627" i="4"/>
  <c r="G1627" i="4"/>
  <c r="Y1627" i="4" s="1"/>
  <c r="E1627" i="4"/>
  <c r="W1627" i="4" s="1"/>
  <c r="AJ1626" i="4"/>
  <c r="AI1626" i="4"/>
  <c r="AH1626" i="4"/>
  <c r="AG1626" i="4"/>
  <c r="AF1626" i="4"/>
  <c r="AE1626" i="4"/>
  <c r="AD1626" i="4"/>
  <c r="AC1626" i="4"/>
  <c r="AB1626" i="4"/>
  <c r="AA1626" i="4"/>
  <c r="Z1626" i="4"/>
  <c r="X1626" i="4"/>
  <c r="V1626" i="4"/>
  <c r="U1626" i="4"/>
  <c r="G1626" i="4"/>
  <c r="Y1626" i="4" s="1"/>
  <c r="E1626" i="4"/>
  <c r="W1626" i="4" s="1"/>
  <c r="AJ1625" i="4"/>
  <c r="AI1625" i="4"/>
  <c r="AH1625" i="4"/>
  <c r="AG1625" i="4"/>
  <c r="AF1625" i="4"/>
  <c r="AE1625" i="4"/>
  <c r="AD1625" i="4"/>
  <c r="AC1625" i="4"/>
  <c r="AB1625" i="4"/>
  <c r="AA1625" i="4"/>
  <c r="Z1625" i="4"/>
  <c r="X1625" i="4"/>
  <c r="V1625" i="4"/>
  <c r="U1625" i="4"/>
  <c r="G1625" i="4"/>
  <c r="Y1625" i="4" s="1"/>
  <c r="E1625" i="4"/>
  <c r="W1625" i="4" s="1"/>
  <c r="AJ1624" i="4"/>
  <c r="AI1624" i="4"/>
  <c r="AH1624" i="4"/>
  <c r="AG1624" i="4"/>
  <c r="AF1624" i="4"/>
  <c r="AE1624" i="4"/>
  <c r="AD1624" i="4"/>
  <c r="AC1624" i="4"/>
  <c r="AB1624" i="4"/>
  <c r="AA1624" i="4"/>
  <c r="Z1624" i="4"/>
  <c r="X1624" i="4"/>
  <c r="V1624" i="4"/>
  <c r="U1624" i="4"/>
  <c r="G1624" i="4"/>
  <c r="Y1624" i="4" s="1"/>
  <c r="E1624" i="4"/>
  <c r="W1624" i="4" s="1"/>
  <c r="AJ1623" i="4"/>
  <c r="AI1623" i="4"/>
  <c r="AH1623" i="4"/>
  <c r="AG1623" i="4"/>
  <c r="AF1623" i="4"/>
  <c r="AE1623" i="4"/>
  <c r="AD1623" i="4"/>
  <c r="AC1623" i="4"/>
  <c r="AB1623" i="4"/>
  <c r="AA1623" i="4"/>
  <c r="Z1623" i="4"/>
  <c r="X1623" i="4"/>
  <c r="V1623" i="4"/>
  <c r="U1623" i="4"/>
  <c r="G1623" i="4"/>
  <c r="Y1623" i="4" s="1"/>
  <c r="E1623" i="4"/>
  <c r="W1623" i="4" s="1"/>
  <c r="AJ1622" i="4"/>
  <c r="AI1622" i="4"/>
  <c r="AH1622" i="4"/>
  <c r="AG1622" i="4"/>
  <c r="AF1622" i="4"/>
  <c r="AE1622" i="4"/>
  <c r="AD1622" i="4"/>
  <c r="AC1622" i="4"/>
  <c r="AB1622" i="4"/>
  <c r="AA1622" i="4"/>
  <c r="Z1622" i="4"/>
  <c r="X1622" i="4"/>
  <c r="V1622" i="4"/>
  <c r="U1622" i="4"/>
  <c r="G1622" i="4"/>
  <c r="Y1622" i="4" s="1"/>
  <c r="E1622" i="4"/>
  <c r="W1622" i="4" s="1"/>
  <c r="AJ1621" i="4"/>
  <c r="AI1621" i="4"/>
  <c r="AH1621" i="4"/>
  <c r="AG1621" i="4"/>
  <c r="AF1621" i="4"/>
  <c r="AE1621" i="4"/>
  <c r="AD1621" i="4"/>
  <c r="AC1621" i="4"/>
  <c r="AB1621" i="4"/>
  <c r="AA1621" i="4"/>
  <c r="Z1621" i="4"/>
  <c r="X1621" i="4"/>
  <c r="V1621" i="4"/>
  <c r="U1621" i="4"/>
  <c r="G1621" i="4"/>
  <c r="Y1621" i="4" s="1"/>
  <c r="E1621" i="4"/>
  <c r="W1621" i="4" s="1"/>
  <c r="AJ1620" i="4"/>
  <c r="AI1620" i="4"/>
  <c r="AH1620" i="4"/>
  <c r="AG1620" i="4"/>
  <c r="AF1620" i="4"/>
  <c r="AE1620" i="4"/>
  <c r="AD1620" i="4"/>
  <c r="AC1620" i="4"/>
  <c r="AB1620" i="4"/>
  <c r="AA1620" i="4"/>
  <c r="Z1620" i="4"/>
  <c r="X1620" i="4"/>
  <c r="V1620" i="4"/>
  <c r="U1620" i="4"/>
  <c r="G1620" i="4"/>
  <c r="Y1620" i="4" s="1"/>
  <c r="E1620" i="4"/>
  <c r="W1620" i="4" s="1"/>
  <c r="AJ1619" i="4"/>
  <c r="AI1619" i="4"/>
  <c r="AH1619" i="4"/>
  <c r="AG1619" i="4"/>
  <c r="AF1619" i="4"/>
  <c r="AE1619" i="4"/>
  <c r="AD1619" i="4"/>
  <c r="AC1619" i="4"/>
  <c r="AB1619" i="4"/>
  <c r="AA1619" i="4"/>
  <c r="Z1619" i="4"/>
  <c r="X1619" i="4"/>
  <c r="V1619" i="4"/>
  <c r="U1619" i="4"/>
  <c r="G1619" i="4"/>
  <c r="Y1619" i="4" s="1"/>
  <c r="E1619" i="4"/>
  <c r="W1619" i="4" s="1"/>
  <c r="AJ1618" i="4"/>
  <c r="AI1618" i="4"/>
  <c r="AH1618" i="4"/>
  <c r="AG1618" i="4"/>
  <c r="AF1618" i="4"/>
  <c r="AE1618" i="4"/>
  <c r="AD1618" i="4"/>
  <c r="AC1618" i="4"/>
  <c r="AB1618" i="4"/>
  <c r="AA1618" i="4"/>
  <c r="Z1618" i="4"/>
  <c r="X1618" i="4"/>
  <c r="V1618" i="4"/>
  <c r="U1618" i="4"/>
  <c r="G1618" i="4"/>
  <c r="Y1618" i="4" s="1"/>
  <c r="E1618" i="4"/>
  <c r="W1618" i="4" s="1"/>
  <c r="AJ1617" i="4"/>
  <c r="AI1617" i="4"/>
  <c r="AH1617" i="4"/>
  <c r="AG1617" i="4"/>
  <c r="AF1617" i="4"/>
  <c r="AE1617" i="4"/>
  <c r="AD1617" i="4"/>
  <c r="AC1617" i="4"/>
  <c r="AB1617" i="4"/>
  <c r="AA1617" i="4"/>
  <c r="Z1617" i="4"/>
  <c r="X1617" i="4"/>
  <c r="V1617" i="4"/>
  <c r="U1617" i="4"/>
  <c r="G1617" i="4"/>
  <c r="Y1617" i="4" s="1"/>
  <c r="E1617" i="4"/>
  <c r="W1617" i="4" s="1"/>
  <c r="AJ1616" i="4"/>
  <c r="AI1616" i="4"/>
  <c r="AH1616" i="4"/>
  <c r="AG1616" i="4"/>
  <c r="AF1616" i="4"/>
  <c r="AE1616" i="4"/>
  <c r="AD1616" i="4"/>
  <c r="AC1616" i="4"/>
  <c r="AB1616" i="4"/>
  <c r="AA1616" i="4"/>
  <c r="Z1616" i="4"/>
  <c r="X1616" i="4"/>
  <c r="V1616" i="4"/>
  <c r="U1616" i="4"/>
  <c r="G1616" i="4"/>
  <c r="Y1616" i="4" s="1"/>
  <c r="E1616" i="4"/>
  <c r="W1616" i="4" s="1"/>
  <c r="AJ1615" i="4"/>
  <c r="AI1615" i="4"/>
  <c r="AH1615" i="4"/>
  <c r="AG1615" i="4"/>
  <c r="AF1615" i="4"/>
  <c r="AE1615" i="4"/>
  <c r="AD1615" i="4"/>
  <c r="AC1615" i="4"/>
  <c r="AB1615" i="4"/>
  <c r="AA1615" i="4"/>
  <c r="Z1615" i="4"/>
  <c r="X1615" i="4"/>
  <c r="V1615" i="4"/>
  <c r="U1615" i="4"/>
  <c r="G1615" i="4"/>
  <c r="Y1615" i="4" s="1"/>
  <c r="E1615" i="4"/>
  <c r="W1615" i="4" s="1"/>
  <c r="AJ1614" i="4"/>
  <c r="AI1614" i="4"/>
  <c r="AH1614" i="4"/>
  <c r="AG1614" i="4"/>
  <c r="AF1614" i="4"/>
  <c r="AE1614" i="4"/>
  <c r="AD1614" i="4"/>
  <c r="AC1614" i="4"/>
  <c r="AB1614" i="4"/>
  <c r="AA1614" i="4"/>
  <c r="Z1614" i="4"/>
  <c r="X1614" i="4"/>
  <c r="V1614" i="4"/>
  <c r="U1614" i="4"/>
  <c r="G1614" i="4"/>
  <c r="Y1614" i="4" s="1"/>
  <c r="E1614" i="4"/>
  <c r="W1614" i="4" s="1"/>
  <c r="AJ1613" i="4"/>
  <c r="AI1613" i="4"/>
  <c r="AH1613" i="4"/>
  <c r="AG1613" i="4"/>
  <c r="AF1613" i="4"/>
  <c r="AE1613" i="4"/>
  <c r="AD1613" i="4"/>
  <c r="AC1613" i="4"/>
  <c r="AB1613" i="4"/>
  <c r="AA1613" i="4"/>
  <c r="Z1613" i="4"/>
  <c r="X1613" i="4"/>
  <c r="V1613" i="4"/>
  <c r="U1613" i="4"/>
  <c r="G1613" i="4"/>
  <c r="Y1613" i="4" s="1"/>
  <c r="E1613" i="4"/>
  <c r="W1613" i="4" s="1"/>
  <c r="AJ1612" i="4"/>
  <c r="AI1612" i="4"/>
  <c r="AH1612" i="4"/>
  <c r="AG1612" i="4"/>
  <c r="AF1612" i="4"/>
  <c r="AE1612" i="4"/>
  <c r="AD1612" i="4"/>
  <c r="AC1612" i="4"/>
  <c r="AB1612" i="4"/>
  <c r="AA1612" i="4"/>
  <c r="Z1612" i="4"/>
  <c r="X1612" i="4"/>
  <c r="V1612" i="4"/>
  <c r="U1612" i="4"/>
  <c r="G1612" i="4"/>
  <c r="Y1612" i="4" s="1"/>
  <c r="E1612" i="4"/>
  <c r="W1612" i="4" s="1"/>
  <c r="AJ1611" i="4"/>
  <c r="AI1611" i="4"/>
  <c r="AH1611" i="4"/>
  <c r="AG1611" i="4"/>
  <c r="AF1611" i="4"/>
  <c r="AE1611" i="4"/>
  <c r="AD1611" i="4"/>
  <c r="AC1611" i="4"/>
  <c r="AB1611" i="4"/>
  <c r="AA1611" i="4"/>
  <c r="Z1611" i="4"/>
  <c r="X1611" i="4"/>
  <c r="V1611" i="4"/>
  <c r="U1611" i="4"/>
  <c r="G1611" i="4"/>
  <c r="Y1611" i="4" s="1"/>
  <c r="E1611" i="4"/>
  <c r="W1611" i="4" s="1"/>
  <c r="AJ1610" i="4"/>
  <c r="AI1610" i="4"/>
  <c r="AH1610" i="4"/>
  <c r="AG1610" i="4"/>
  <c r="AF1610" i="4"/>
  <c r="AE1610" i="4"/>
  <c r="AD1610" i="4"/>
  <c r="AC1610" i="4"/>
  <c r="AB1610" i="4"/>
  <c r="AA1610" i="4"/>
  <c r="Z1610" i="4"/>
  <c r="X1610" i="4"/>
  <c r="V1610" i="4"/>
  <c r="U1610" i="4"/>
  <c r="G1610" i="4"/>
  <c r="Y1610" i="4" s="1"/>
  <c r="E1610" i="4"/>
  <c r="W1610" i="4" s="1"/>
  <c r="AJ1609" i="4"/>
  <c r="AI1609" i="4"/>
  <c r="AH1609" i="4"/>
  <c r="AG1609" i="4"/>
  <c r="AF1609" i="4"/>
  <c r="AE1609" i="4"/>
  <c r="AD1609" i="4"/>
  <c r="AC1609" i="4"/>
  <c r="AB1609" i="4"/>
  <c r="AA1609" i="4"/>
  <c r="Z1609" i="4"/>
  <c r="X1609" i="4"/>
  <c r="V1609" i="4"/>
  <c r="U1609" i="4"/>
  <c r="G1609" i="4"/>
  <c r="Y1609" i="4" s="1"/>
  <c r="E1609" i="4"/>
  <c r="W1609" i="4" s="1"/>
  <c r="AJ1608" i="4"/>
  <c r="AI1608" i="4"/>
  <c r="AH1608" i="4"/>
  <c r="AG1608" i="4"/>
  <c r="AF1608" i="4"/>
  <c r="AE1608" i="4"/>
  <c r="AD1608" i="4"/>
  <c r="AC1608" i="4"/>
  <c r="AB1608" i="4"/>
  <c r="AA1608" i="4"/>
  <c r="Z1608" i="4"/>
  <c r="X1608" i="4"/>
  <c r="V1608" i="4"/>
  <c r="U1608" i="4"/>
  <c r="G1608" i="4"/>
  <c r="Y1608" i="4" s="1"/>
  <c r="E1608" i="4"/>
  <c r="W1608" i="4" s="1"/>
  <c r="AJ1607" i="4"/>
  <c r="AI1607" i="4"/>
  <c r="AH1607" i="4"/>
  <c r="AG1607" i="4"/>
  <c r="AF1607" i="4"/>
  <c r="AE1607" i="4"/>
  <c r="AD1607" i="4"/>
  <c r="AC1607" i="4"/>
  <c r="AB1607" i="4"/>
  <c r="AA1607" i="4"/>
  <c r="Z1607" i="4"/>
  <c r="X1607" i="4"/>
  <c r="V1607" i="4"/>
  <c r="U1607" i="4"/>
  <c r="G1607" i="4"/>
  <c r="Y1607" i="4" s="1"/>
  <c r="E1607" i="4"/>
  <c r="W1607" i="4" s="1"/>
  <c r="AJ1606" i="4"/>
  <c r="AI1606" i="4"/>
  <c r="AH1606" i="4"/>
  <c r="AG1606" i="4"/>
  <c r="AF1606" i="4"/>
  <c r="AE1606" i="4"/>
  <c r="AD1606" i="4"/>
  <c r="AC1606" i="4"/>
  <c r="AB1606" i="4"/>
  <c r="AA1606" i="4"/>
  <c r="Z1606" i="4"/>
  <c r="X1606" i="4"/>
  <c r="V1606" i="4"/>
  <c r="U1606" i="4"/>
  <c r="G1606" i="4"/>
  <c r="Y1606" i="4" s="1"/>
  <c r="E1606" i="4"/>
  <c r="W1606" i="4" s="1"/>
  <c r="AJ1605" i="4"/>
  <c r="AI1605" i="4"/>
  <c r="AH1605" i="4"/>
  <c r="AG1605" i="4"/>
  <c r="AF1605" i="4"/>
  <c r="AE1605" i="4"/>
  <c r="AD1605" i="4"/>
  <c r="AC1605" i="4"/>
  <c r="AB1605" i="4"/>
  <c r="AA1605" i="4"/>
  <c r="Z1605" i="4"/>
  <c r="X1605" i="4"/>
  <c r="V1605" i="4"/>
  <c r="U1605" i="4"/>
  <c r="G1605" i="4"/>
  <c r="Y1605" i="4" s="1"/>
  <c r="E1605" i="4"/>
  <c r="W1605" i="4" s="1"/>
  <c r="AJ1604" i="4"/>
  <c r="AI1604" i="4"/>
  <c r="AH1604" i="4"/>
  <c r="AG1604" i="4"/>
  <c r="AF1604" i="4"/>
  <c r="AE1604" i="4"/>
  <c r="AD1604" i="4"/>
  <c r="AC1604" i="4"/>
  <c r="AB1604" i="4"/>
  <c r="AA1604" i="4"/>
  <c r="Z1604" i="4"/>
  <c r="X1604" i="4"/>
  <c r="V1604" i="4"/>
  <c r="U1604" i="4"/>
  <c r="G1604" i="4"/>
  <c r="Y1604" i="4" s="1"/>
  <c r="E1604" i="4"/>
  <c r="W1604" i="4" s="1"/>
  <c r="AJ1603" i="4"/>
  <c r="AI1603" i="4"/>
  <c r="AH1603" i="4"/>
  <c r="AG1603" i="4"/>
  <c r="AF1603" i="4"/>
  <c r="AE1603" i="4"/>
  <c r="AD1603" i="4"/>
  <c r="AC1603" i="4"/>
  <c r="AB1603" i="4"/>
  <c r="AA1603" i="4"/>
  <c r="Z1603" i="4"/>
  <c r="X1603" i="4"/>
  <c r="V1603" i="4"/>
  <c r="U1603" i="4"/>
  <c r="G1603" i="4"/>
  <c r="Y1603" i="4" s="1"/>
  <c r="E1603" i="4"/>
  <c r="W1603" i="4" s="1"/>
  <c r="AJ1602" i="4"/>
  <c r="AI1602" i="4"/>
  <c r="AH1602" i="4"/>
  <c r="AG1602" i="4"/>
  <c r="AF1602" i="4"/>
  <c r="AE1602" i="4"/>
  <c r="AD1602" i="4"/>
  <c r="AC1602" i="4"/>
  <c r="AB1602" i="4"/>
  <c r="AA1602" i="4"/>
  <c r="Z1602" i="4"/>
  <c r="X1602" i="4"/>
  <c r="V1602" i="4"/>
  <c r="U1602" i="4"/>
  <c r="G1602" i="4"/>
  <c r="Y1602" i="4" s="1"/>
  <c r="E1602" i="4"/>
  <c r="W1602" i="4" s="1"/>
  <c r="AJ1601" i="4"/>
  <c r="AI1601" i="4"/>
  <c r="AH1601" i="4"/>
  <c r="AG1601" i="4"/>
  <c r="AF1601" i="4"/>
  <c r="AE1601" i="4"/>
  <c r="AD1601" i="4"/>
  <c r="AC1601" i="4"/>
  <c r="AB1601" i="4"/>
  <c r="AA1601" i="4"/>
  <c r="Z1601" i="4"/>
  <c r="X1601" i="4"/>
  <c r="V1601" i="4"/>
  <c r="U1601" i="4"/>
  <c r="G1601" i="4"/>
  <c r="Y1601" i="4" s="1"/>
  <c r="E1601" i="4"/>
  <c r="W1601" i="4" s="1"/>
  <c r="AJ1600" i="4"/>
  <c r="AI1600" i="4"/>
  <c r="AH1600" i="4"/>
  <c r="AG1600" i="4"/>
  <c r="AF1600" i="4"/>
  <c r="AE1600" i="4"/>
  <c r="AD1600" i="4"/>
  <c r="AC1600" i="4"/>
  <c r="AB1600" i="4"/>
  <c r="AA1600" i="4"/>
  <c r="Z1600" i="4"/>
  <c r="X1600" i="4"/>
  <c r="V1600" i="4"/>
  <c r="U1600" i="4"/>
  <c r="G1600" i="4"/>
  <c r="Y1600" i="4" s="1"/>
  <c r="E1600" i="4"/>
  <c r="W1600" i="4" s="1"/>
  <c r="AJ1599" i="4"/>
  <c r="AI1599" i="4"/>
  <c r="AH1599" i="4"/>
  <c r="AG1599" i="4"/>
  <c r="AF1599" i="4"/>
  <c r="AE1599" i="4"/>
  <c r="AD1599" i="4"/>
  <c r="AC1599" i="4"/>
  <c r="AB1599" i="4"/>
  <c r="AA1599" i="4"/>
  <c r="Z1599" i="4"/>
  <c r="X1599" i="4"/>
  <c r="V1599" i="4"/>
  <c r="U1599" i="4"/>
  <c r="G1599" i="4"/>
  <c r="Y1599" i="4" s="1"/>
  <c r="E1599" i="4"/>
  <c r="W1599" i="4" s="1"/>
  <c r="AJ1598" i="4"/>
  <c r="AI1598" i="4"/>
  <c r="AH1598" i="4"/>
  <c r="AG1598" i="4"/>
  <c r="AF1598" i="4"/>
  <c r="AE1598" i="4"/>
  <c r="AD1598" i="4"/>
  <c r="AC1598" i="4"/>
  <c r="AB1598" i="4"/>
  <c r="AA1598" i="4"/>
  <c r="Z1598" i="4"/>
  <c r="X1598" i="4"/>
  <c r="V1598" i="4"/>
  <c r="U1598" i="4"/>
  <c r="G1598" i="4"/>
  <c r="Y1598" i="4" s="1"/>
  <c r="E1598" i="4"/>
  <c r="W1598" i="4" s="1"/>
  <c r="AJ1597" i="4"/>
  <c r="AI1597" i="4"/>
  <c r="AH1597" i="4"/>
  <c r="AG1597" i="4"/>
  <c r="AF1597" i="4"/>
  <c r="AE1597" i="4"/>
  <c r="AD1597" i="4"/>
  <c r="AC1597" i="4"/>
  <c r="AB1597" i="4"/>
  <c r="AA1597" i="4"/>
  <c r="Z1597" i="4"/>
  <c r="X1597" i="4"/>
  <c r="V1597" i="4"/>
  <c r="U1597" i="4"/>
  <c r="G1597" i="4"/>
  <c r="Y1597" i="4" s="1"/>
  <c r="E1597" i="4"/>
  <c r="W1597" i="4" s="1"/>
  <c r="AJ1596" i="4"/>
  <c r="AI1596" i="4"/>
  <c r="AH1596" i="4"/>
  <c r="AG1596" i="4"/>
  <c r="AF1596" i="4"/>
  <c r="AE1596" i="4"/>
  <c r="AD1596" i="4"/>
  <c r="AC1596" i="4"/>
  <c r="AB1596" i="4"/>
  <c r="AA1596" i="4"/>
  <c r="Z1596" i="4"/>
  <c r="X1596" i="4"/>
  <c r="V1596" i="4"/>
  <c r="U1596" i="4"/>
  <c r="G1596" i="4"/>
  <c r="Y1596" i="4" s="1"/>
  <c r="E1596" i="4"/>
  <c r="W1596" i="4" s="1"/>
  <c r="AJ1595" i="4"/>
  <c r="AI1595" i="4"/>
  <c r="AH1595" i="4"/>
  <c r="AG1595" i="4"/>
  <c r="AF1595" i="4"/>
  <c r="AE1595" i="4"/>
  <c r="AD1595" i="4"/>
  <c r="AC1595" i="4"/>
  <c r="AB1595" i="4"/>
  <c r="AA1595" i="4"/>
  <c r="Z1595" i="4"/>
  <c r="X1595" i="4"/>
  <c r="V1595" i="4"/>
  <c r="U1595" i="4"/>
  <c r="G1595" i="4"/>
  <c r="Y1595" i="4" s="1"/>
  <c r="E1595" i="4"/>
  <c r="W1595" i="4" s="1"/>
  <c r="AJ1594" i="4"/>
  <c r="AI1594" i="4"/>
  <c r="AH1594" i="4"/>
  <c r="AG1594" i="4"/>
  <c r="AF1594" i="4"/>
  <c r="AE1594" i="4"/>
  <c r="AD1594" i="4"/>
  <c r="AC1594" i="4"/>
  <c r="AB1594" i="4"/>
  <c r="AA1594" i="4"/>
  <c r="Z1594" i="4"/>
  <c r="X1594" i="4"/>
  <c r="V1594" i="4"/>
  <c r="U1594" i="4"/>
  <c r="G1594" i="4"/>
  <c r="Y1594" i="4" s="1"/>
  <c r="E1594" i="4"/>
  <c r="W1594" i="4" s="1"/>
  <c r="AJ1593" i="4"/>
  <c r="AI1593" i="4"/>
  <c r="AH1593" i="4"/>
  <c r="AG1593" i="4"/>
  <c r="AF1593" i="4"/>
  <c r="AE1593" i="4"/>
  <c r="AD1593" i="4"/>
  <c r="AC1593" i="4"/>
  <c r="AB1593" i="4"/>
  <c r="AA1593" i="4"/>
  <c r="Z1593" i="4"/>
  <c r="X1593" i="4"/>
  <c r="V1593" i="4"/>
  <c r="U1593" i="4"/>
  <c r="G1593" i="4"/>
  <c r="Y1593" i="4" s="1"/>
  <c r="E1593" i="4"/>
  <c r="W1593" i="4" s="1"/>
  <c r="AJ1592" i="4"/>
  <c r="AI1592" i="4"/>
  <c r="AH1592" i="4"/>
  <c r="AG1592" i="4"/>
  <c r="AF1592" i="4"/>
  <c r="AE1592" i="4"/>
  <c r="AD1592" i="4"/>
  <c r="AC1592" i="4"/>
  <c r="AB1592" i="4"/>
  <c r="AA1592" i="4"/>
  <c r="Z1592" i="4"/>
  <c r="X1592" i="4"/>
  <c r="V1592" i="4"/>
  <c r="U1592" i="4"/>
  <c r="G1592" i="4"/>
  <c r="Y1592" i="4" s="1"/>
  <c r="E1592" i="4"/>
  <c r="W1592" i="4" s="1"/>
  <c r="AJ1591" i="4"/>
  <c r="AI1591" i="4"/>
  <c r="AH1591" i="4"/>
  <c r="AG1591" i="4"/>
  <c r="AF1591" i="4"/>
  <c r="AE1591" i="4"/>
  <c r="AD1591" i="4"/>
  <c r="AC1591" i="4"/>
  <c r="AB1591" i="4"/>
  <c r="AA1591" i="4"/>
  <c r="Z1591" i="4"/>
  <c r="X1591" i="4"/>
  <c r="V1591" i="4"/>
  <c r="U1591" i="4"/>
  <c r="G1591" i="4"/>
  <c r="Y1591" i="4" s="1"/>
  <c r="E1591" i="4"/>
  <c r="W1591" i="4" s="1"/>
  <c r="AJ1590" i="4"/>
  <c r="AI1590" i="4"/>
  <c r="AH1590" i="4"/>
  <c r="AG1590" i="4"/>
  <c r="AF1590" i="4"/>
  <c r="AE1590" i="4"/>
  <c r="AD1590" i="4"/>
  <c r="AC1590" i="4"/>
  <c r="AB1590" i="4"/>
  <c r="AA1590" i="4"/>
  <c r="Z1590" i="4"/>
  <c r="X1590" i="4"/>
  <c r="V1590" i="4"/>
  <c r="U1590" i="4"/>
  <c r="G1590" i="4"/>
  <c r="Y1590" i="4" s="1"/>
  <c r="E1590" i="4"/>
  <c r="W1590" i="4" s="1"/>
  <c r="AJ1589" i="4"/>
  <c r="AI1589" i="4"/>
  <c r="AH1589" i="4"/>
  <c r="AG1589" i="4"/>
  <c r="AF1589" i="4"/>
  <c r="AE1589" i="4"/>
  <c r="AD1589" i="4"/>
  <c r="AC1589" i="4"/>
  <c r="AB1589" i="4"/>
  <c r="AA1589" i="4"/>
  <c r="Z1589" i="4"/>
  <c r="X1589" i="4"/>
  <c r="V1589" i="4"/>
  <c r="U1589" i="4"/>
  <c r="G1589" i="4"/>
  <c r="Y1589" i="4" s="1"/>
  <c r="E1589" i="4"/>
  <c r="W1589" i="4" s="1"/>
  <c r="AJ1588" i="4"/>
  <c r="AI1588" i="4"/>
  <c r="AH1588" i="4"/>
  <c r="AG1588" i="4"/>
  <c r="AF1588" i="4"/>
  <c r="AE1588" i="4"/>
  <c r="AD1588" i="4"/>
  <c r="AC1588" i="4"/>
  <c r="AB1588" i="4"/>
  <c r="AA1588" i="4"/>
  <c r="Z1588" i="4"/>
  <c r="X1588" i="4"/>
  <c r="V1588" i="4"/>
  <c r="U1588" i="4"/>
  <c r="G1588" i="4"/>
  <c r="Y1588" i="4" s="1"/>
  <c r="E1588" i="4"/>
  <c r="W1588" i="4" s="1"/>
  <c r="AJ1587" i="4"/>
  <c r="AI1587" i="4"/>
  <c r="AH1587" i="4"/>
  <c r="AG1587" i="4"/>
  <c r="AF1587" i="4"/>
  <c r="AE1587" i="4"/>
  <c r="AD1587" i="4"/>
  <c r="AC1587" i="4"/>
  <c r="AB1587" i="4"/>
  <c r="AA1587" i="4"/>
  <c r="Z1587" i="4"/>
  <c r="X1587" i="4"/>
  <c r="V1587" i="4"/>
  <c r="U1587" i="4"/>
  <c r="G1587" i="4"/>
  <c r="Y1587" i="4" s="1"/>
  <c r="E1587" i="4"/>
  <c r="W1587" i="4" s="1"/>
  <c r="AJ1586" i="4"/>
  <c r="AI1586" i="4"/>
  <c r="AH1586" i="4"/>
  <c r="AG1586" i="4"/>
  <c r="AF1586" i="4"/>
  <c r="AE1586" i="4"/>
  <c r="AD1586" i="4"/>
  <c r="AC1586" i="4"/>
  <c r="AB1586" i="4"/>
  <c r="AA1586" i="4"/>
  <c r="Z1586" i="4"/>
  <c r="X1586" i="4"/>
  <c r="V1586" i="4"/>
  <c r="U1586" i="4"/>
  <c r="G1586" i="4"/>
  <c r="Y1586" i="4" s="1"/>
  <c r="E1586" i="4"/>
  <c r="W1586" i="4" s="1"/>
  <c r="AJ1585" i="4"/>
  <c r="AI1585" i="4"/>
  <c r="AH1585" i="4"/>
  <c r="AG1585" i="4"/>
  <c r="AF1585" i="4"/>
  <c r="AE1585" i="4"/>
  <c r="AD1585" i="4"/>
  <c r="AC1585" i="4"/>
  <c r="AB1585" i="4"/>
  <c r="AA1585" i="4"/>
  <c r="Z1585" i="4"/>
  <c r="X1585" i="4"/>
  <c r="V1585" i="4"/>
  <c r="U1585" i="4"/>
  <c r="G1585" i="4"/>
  <c r="Y1585" i="4" s="1"/>
  <c r="E1585" i="4"/>
  <c r="W1585" i="4" s="1"/>
  <c r="AJ1584" i="4"/>
  <c r="AI1584" i="4"/>
  <c r="AH1584" i="4"/>
  <c r="AG1584" i="4"/>
  <c r="AF1584" i="4"/>
  <c r="AE1584" i="4"/>
  <c r="AD1584" i="4"/>
  <c r="AC1584" i="4"/>
  <c r="AB1584" i="4"/>
  <c r="AA1584" i="4"/>
  <c r="Z1584" i="4"/>
  <c r="X1584" i="4"/>
  <c r="V1584" i="4"/>
  <c r="U1584" i="4"/>
  <c r="G1584" i="4"/>
  <c r="Y1584" i="4" s="1"/>
  <c r="E1584" i="4"/>
  <c r="W1584" i="4" s="1"/>
  <c r="AJ1583" i="4"/>
  <c r="AI1583" i="4"/>
  <c r="AH1583" i="4"/>
  <c r="AG1583" i="4"/>
  <c r="AF1583" i="4"/>
  <c r="AE1583" i="4"/>
  <c r="AD1583" i="4"/>
  <c r="AC1583" i="4"/>
  <c r="AB1583" i="4"/>
  <c r="AA1583" i="4"/>
  <c r="Z1583" i="4"/>
  <c r="X1583" i="4"/>
  <c r="V1583" i="4"/>
  <c r="U1583" i="4"/>
  <c r="G1583" i="4"/>
  <c r="Y1583" i="4" s="1"/>
  <c r="E1583" i="4"/>
  <c r="W1583" i="4" s="1"/>
  <c r="AJ1582" i="4"/>
  <c r="AI1582" i="4"/>
  <c r="AH1582" i="4"/>
  <c r="AG1582" i="4"/>
  <c r="AF1582" i="4"/>
  <c r="AE1582" i="4"/>
  <c r="AD1582" i="4"/>
  <c r="AC1582" i="4"/>
  <c r="AB1582" i="4"/>
  <c r="AA1582" i="4"/>
  <c r="Z1582" i="4"/>
  <c r="X1582" i="4"/>
  <c r="V1582" i="4"/>
  <c r="U1582" i="4"/>
  <c r="G1582" i="4"/>
  <c r="Y1582" i="4" s="1"/>
  <c r="E1582" i="4"/>
  <c r="W1582" i="4" s="1"/>
  <c r="AJ1581" i="4"/>
  <c r="AI1581" i="4"/>
  <c r="AH1581" i="4"/>
  <c r="AG1581" i="4"/>
  <c r="AF1581" i="4"/>
  <c r="AE1581" i="4"/>
  <c r="AD1581" i="4"/>
  <c r="AC1581" i="4"/>
  <c r="AB1581" i="4"/>
  <c r="AA1581" i="4"/>
  <c r="Z1581" i="4"/>
  <c r="X1581" i="4"/>
  <c r="V1581" i="4"/>
  <c r="U1581" i="4"/>
  <c r="G1581" i="4"/>
  <c r="Y1581" i="4" s="1"/>
  <c r="E1581" i="4"/>
  <c r="W1581" i="4" s="1"/>
  <c r="AJ1580" i="4"/>
  <c r="AI1580" i="4"/>
  <c r="AH1580" i="4"/>
  <c r="AG1580" i="4"/>
  <c r="AF1580" i="4"/>
  <c r="AE1580" i="4"/>
  <c r="AD1580" i="4"/>
  <c r="AC1580" i="4"/>
  <c r="AB1580" i="4"/>
  <c r="AA1580" i="4"/>
  <c r="Z1580" i="4"/>
  <c r="X1580" i="4"/>
  <c r="V1580" i="4"/>
  <c r="U1580" i="4"/>
  <c r="G1580" i="4"/>
  <c r="Y1580" i="4" s="1"/>
  <c r="E1580" i="4"/>
  <c r="W1580" i="4" s="1"/>
  <c r="AJ1579" i="4"/>
  <c r="AI1579" i="4"/>
  <c r="AH1579" i="4"/>
  <c r="AG1579" i="4"/>
  <c r="AF1579" i="4"/>
  <c r="AE1579" i="4"/>
  <c r="AD1579" i="4"/>
  <c r="AC1579" i="4"/>
  <c r="AB1579" i="4"/>
  <c r="AA1579" i="4"/>
  <c r="Z1579" i="4"/>
  <c r="X1579" i="4"/>
  <c r="V1579" i="4"/>
  <c r="U1579" i="4"/>
  <c r="G1579" i="4"/>
  <c r="Y1579" i="4" s="1"/>
  <c r="E1579" i="4"/>
  <c r="W1579" i="4" s="1"/>
  <c r="AJ1578" i="4"/>
  <c r="AI1578" i="4"/>
  <c r="AH1578" i="4"/>
  <c r="AG1578" i="4"/>
  <c r="AF1578" i="4"/>
  <c r="AE1578" i="4"/>
  <c r="AD1578" i="4"/>
  <c r="AC1578" i="4"/>
  <c r="AB1578" i="4"/>
  <c r="AA1578" i="4"/>
  <c r="Z1578" i="4"/>
  <c r="X1578" i="4"/>
  <c r="V1578" i="4"/>
  <c r="U1578" i="4"/>
  <c r="G1578" i="4"/>
  <c r="Y1578" i="4" s="1"/>
  <c r="E1578" i="4"/>
  <c r="W1578" i="4" s="1"/>
  <c r="AJ1577" i="4"/>
  <c r="AI1577" i="4"/>
  <c r="AH1577" i="4"/>
  <c r="AG1577" i="4"/>
  <c r="AF1577" i="4"/>
  <c r="AE1577" i="4"/>
  <c r="AD1577" i="4"/>
  <c r="AC1577" i="4"/>
  <c r="AB1577" i="4"/>
  <c r="AA1577" i="4"/>
  <c r="Z1577" i="4"/>
  <c r="X1577" i="4"/>
  <c r="V1577" i="4"/>
  <c r="U1577" i="4"/>
  <c r="G1577" i="4"/>
  <c r="Y1577" i="4" s="1"/>
  <c r="E1577" i="4"/>
  <c r="W1577" i="4" s="1"/>
  <c r="AJ1576" i="4"/>
  <c r="AI1576" i="4"/>
  <c r="AH1576" i="4"/>
  <c r="AG1576" i="4"/>
  <c r="AF1576" i="4"/>
  <c r="AE1576" i="4"/>
  <c r="AD1576" i="4"/>
  <c r="AC1576" i="4"/>
  <c r="AB1576" i="4"/>
  <c r="AA1576" i="4"/>
  <c r="Z1576" i="4"/>
  <c r="X1576" i="4"/>
  <c r="V1576" i="4"/>
  <c r="U1576" i="4"/>
  <c r="G1576" i="4"/>
  <c r="Y1576" i="4" s="1"/>
  <c r="E1576" i="4"/>
  <c r="W1576" i="4" s="1"/>
  <c r="AJ1575" i="4"/>
  <c r="AI1575" i="4"/>
  <c r="AH1575" i="4"/>
  <c r="AG1575" i="4"/>
  <c r="AF1575" i="4"/>
  <c r="AE1575" i="4"/>
  <c r="AD1575" i="4"/>
  <c r="AC1575" i="4"/>
  <c r="AB1575" i="4"/>
  <c r="AA1575" i="4"/>
  <c r="Z1575" i="4"/>
  <c r="X1575" i="4"/>
  <c r="V1575" i="4"/>
  <c r="U1575" i="4"/>
  <c r="G1575" i="4"/>
  <c r="Y1575" i="4" s="1"/>
  <c r="E1575" i="4"/>
  <c r="W1575" i="4" s="1"/>
  <c r="AJ1574" i="4"/>
  <c r="AI1574" i="4"/>
  <c r="AH1574" i="4"/>
  <c r="AG1574" i="4"/>
  <c r="AF1574" i="4"/>
  <c r="AE1574" i="4"/>
  <c r="AD1574" i="4"/>
  <c r="AC1574" i="4"/>
  <c r="AB1574" i="4"/>
  <c r="AA1574" i="4"/>
  <c r="Z1574" i="4"/>
  <c r="X1574" i="4"/>
  <c r="V1574" i="4"/>
  <c r="U1574" i="4"/>
  <c r="G1574" i="4"/>
  <c r="Y1574" i="4" s="1"/>
  <c r="E1574" i="4"/>
  <c r="W1574" i="4" s="1"/>
  <c r="AJ1573" i="4"/>
  <c r="AI1573" i="4"/>
  <c r="AH1573" i="4"/>
  <c r="AG1573" i="4"/>
  <c r="AF1573" i="4"/>
  <c r="AE1573" i="4"/>
  <c r="AD1573" i="4"/>
  <c r="AC1573" i="4"/>
  <c r="AB1573" i="4"/>
  <c r="AA1573" i="4"/>
  <c r="Z1573" i="4"/>
  <c r="X1573" i="4"/>
  <c r="V1573" i="4"/>
  <c r="U1573" i="4"/>
  <c r="G1573" i="4"/>
  <c r="Y1573" i="4" s="1"/>
  <c r="E1573" i="4"/>
  <c r="W1573" i="4" s="1"/>
  <c r="AJ1572" i="4"/>
  <c r="AI1572" i="4"/>
  <c r="AH1572" i="4"/>
  <c r="AG1572" i="4"/>
  <c r="AF1572" i="4"/>
  <c r="AE1572" i="4"/>
  <c r="AD1572" i="4"/>
  <c r="AC1572" i="4"/>
  <c r="AB1572" i="4"/>
  <c r="AA1572" i="4"/>
  <c r="Z1572" i="4"/>
  <c r="X1572" i="4"/>
  <c r="V1572" i="4"/>
  <c r="U1572" i="4"/>
  <c r="G1572" i="4"/>
  <c r="Y1572" i="4" s="1"/>
  <c r="E1572" i="4"/>
  <c r="W1572" i="4" s="1"/>
  <c r="AJ1571" i="4"/>
  <c r="AI1571" i="4"/>
  <c r="AH1571" i="4"/>
  <c r="AG1571" i="4"/>
  <c r="AF1571" i="4"/>
  <c r="AE1571" i="4"/>
  <c r="AD1571" i="4"/>
  <c r="AC1571" i="4"/>
  <c r="AB1571" i="4"/>
  <c r="AA1571" i="4"/>
  <c r="Z1571" i="4"/>
  <c r="X1571" i="4"/>
  <c r="V1571" i="4"/>
  <c r="U1571" i="4"/>
  <c r="G1571" i="4"/>
  <c r="Y1571" i="4" s="1"/>
  <c r="E1571" i="4"/>
  <c r="W1571" i="4" s="1"/>
  <c r="AJ1570" i="4"/>
  <c r="AI1570" i="4"/>
  <c r="AH1570" i="4"/>
  <c r="AG1570" i="4"/>
  <c r="AF1570" i="4"/>
  <c r="AE1570" i="4"/>
  <c r="AD1570" i="4"/>
  <c r="AC1570" i="4"/>
  <c r="AB1570" i="4"/>
  <c r="AA1570" i="4"/>
  <c r="Z1570" i="4"/>
  <c r="X1570" i="4"/>
  <c r="V1570" i="4"/>
  <c r="U1570" i="4"/>
  <c r="G1570" i="4"/>
  <c r="Y1570" i="4" s="1"/>
  <c r="E1570" i="4"/>
  <c r="W1570" i="4" s="1"/>
  <c r="AJ1569" i="4"/>
  <c r="AI1569" i="4"/>
  <c r="AH1569" i="4"/>
  <c r="AG1569" i="4"/>
  <c r="AF1569" i="4"/>
  <c r="AE1569" i="4"/>
  <c r="AD1569" i="4"/>
  <c r="AC1569" i="4"/>
  <c r="AB1569" i="4"/>
  <c r="AA1569" i="4"/>
  <c r="Z1569" i="4"/>
  <c r="X1569" i="4"/>
  <c r="V1569" i="4"/>
  <c r="U1569" i="4"/>
  <c r="G1569" i="4"/>
  <c r="Y1569" i="4" s="1"/>
  <c r="E1569" i="4"/>
  <c r="W1569" i="4" s="1"/>
  <c r="AJ1568" i="4"/>
  <c r="AI1568" i="4"/>
  <c r="AH1568" i="4"/>
  <c r="AG1568" i="4"/>
  <c r="AF1568" i="4"/>
  <c r="AE1568" i="4"/>
  <c r="AD1568" i="4"/>
  <c r="AC1568" i="4"/>
  <c r="AB1568" i="4"/>
  <c r="AA1568" i="4"/>
  <c r="Z1568" i="4"/>
  <c r="X1568" i="4"/>
  <c r="V1568" i="4"/>
  <c r="U1568" i="4"/>
  <c r="G1568" i="4"/>
  <c r="Y1568" i="4" s="1"/>
  <c r="E1568" i="4"/>
  <c r="W1568" i="4" s="1"/>
  <c r="AJ1567" i="4"/>
  <c r="AI1567" i="4"/>
  <c r="AH1567" i="4"/>
  <c r="AG1567" i="4"/>
  <c r="AF1567" i="4"/>
  <c r="AE1567" i="4"/>
  <c r="AD1567" i="4"/>
  <c r="AC1567" i="4"/>
  <c r="AB1567" i="4"/>
  <c r="AA1567" i="4"/>
  <c r="Z1567" i="4"/>
  <c r="X1567" i="4"/>
  <c r="V1567" i="4"/>
  <c r="U1567" i="4"/>
  <c r="G1567" i="4"/>
  <c r="Y1567" i="4" s="1"/>
  <c r="E1567" i="4"/>
  <c r="W1567" i="4" s="1"/>
  <c r="AJ1566" i="4"/>
  <c r="AI1566" i="4"/>
  <c r="AH1566" i="4"/>
  <c r="AG1566" i="4"/>
  <c r="AF1566" i="4"/>
  <c r="AE1566" i="4"/>
  <c r="AD1566" i="4"/>
  <c r="AC1566" i="4"/>
  <c r="AB1566" i="4"/>
  <c r="AA1566" i="4"/>
  <c r="Z1566" i="4"/>
  <c r="X1566" i="4"/>
  <c r="V1566" i="4"/>
  <c r="U1566" i="4"/>
  <c r="G1566" i="4"/>
  <c r="Y1566" i="4" s="1"/>
  <c r="E1566" i="4"/>
  <c r="W1566" i="4" s="1"/>
  <c r="AJ1565" i="4"/>
  <c r="AI1565" i="4"/>
  <c r="AH1565" i="4"/>
  <c r="AG1565" i="4"/>
  <c r="AF1565" i="4"/>
  <c r="AE1565" i="4"/>
  <c r="AD1565" i="4"/>
  <c r="AC1565" i="4"/>
  <c r="AB1565" i="4"/>
  <c r="AA1565" i="4"/>
  <c r="Z1565" i="4"/>
  <c r="X1565" i="4"/>
  <c r="V1565" i="4"/>
  <c r="U1565" i="4"/>
  <c r="G1565" i="4"/>
  <c r="Y1565" i="4" s="1"/>
  <c r="E1565" i="4"/>
  <c r="W1565" i="4" s="1"/>
  <c r="AJ1564" i="4"/>
  <c r="AI1564" i="4"/>
  <c r="AH1564" i="4"/>
  <c r="AG1564" i="4"/>
  <c r="AF1564" i="4"/>
  <c r="AE1564" i="4"/>
  <c r="AD1564" i="4"/>
  <c r="AC1564" i="4"/>
  <c r="AB1564" i="4"/>
  <c r="AA1564" i="4"/>
  <c r="Z1564" i="4"/>
  <c r="X1564" i="4"/>
  <c r="V1564" i="4"/>
  <c r="U1564" i="4"/>
  <c r="G1564" i="4"/>
  <c r="Y1564" i="4" s="1"/>
  <c r="E1564" i="4"/>
  <c r="W1564" i="4" s="1"/>
  <c r="AJ1563" i="4"/>
  <c r="AI1563" i="4"/>
  <c r="AH1563" i="4"/>
  <c r="AG1563" i="4"/>
  <c r="AF1563" i="4"/>
  <c r="AE1563" i="4"/>
  <c r="AD1563" i="4"/>
  <c r="AC1563" i="4"/>
  <c r="AB1563" i="4"/>
  <c r="AA1563" i="4"/>
  <c r="Z1563" i="4"/>
  <c r="X1563" i="4"/>
  <c r="V1563" i="4"/>
  <c r="U1563" i="4"/>
  <c r="G1563" i="4"/>
  <c r="Y1563" i="4" s="1"/>
  <c r="E1563" i="4"/>
  <c r="W1563" i="4" s="1"/>
  <c r="AJ1562" i="4"/>
  <c r="AI1562" i="4"/>
  <c r="AH1562" i="4"/>
  <c r="AG1562" i="4"/>
  <c r="AF1562" i="4"/>
  <c r="AE1562" i="4"/>
  <c r="AD1562" i="4"/>
  <c r="AC1562" i="4"/>
  <c r="AB1562" i="4"/>
  <c r="AA1562" i="4"/>
  <c r="Z1562" i="4"/>
  <c r="X1562" i="4"/>
  <c r="V1562" i="4"/>
  <c r="U1562" i="4"/>
  <c r="G1562" i="4"/>
  <c r="Y1562" i="4" s="1"/>
  <c r="E1562" i="4"/>
  <c r="W1562" i="4" s="1"/>
  <c r="AJ1561" i="4"/>
  <c r="AI1561" i="4"/>
  <c r="AH1561" i="4"/>
  <c r="AG1561" i="4"/>
  <c r="AF1561" i="4"/>
  <c r="AE1561" i="4"/>
  <c r="AD1561" i="4"/>
  <c r="AC1561" i="4"/>
  <c r="AB1561" i="4"/>
  <c r="AA1561" i="4"/>
  <c r="Z1561" i="4"/>
  <c r="X1561" i="4"/>
  <c r="V1561" i="4"/>
  <c r="U1561" i="4"/>
  <c r="G1561" i="4"/>
  <c r="Y1561" i="4" s="1"/>
  <c r="E1561" i="4"/>
  <c r="W1561" i="4" s="1"/>
  <c r="AJ1560" i="4"/>
  <c r="AI1560" i="4"/>
  <c r="AH1560" i="4"/>
  <c r="AG1560" i="4"/>
  <c r="AF1560" i="4"/>
  <c r="AE1560" i="4"/>
  <c r="AD1560" i="4"/>
  <c r="AC1560" i="4"/>
  <c r="AB1560" i="4"/>
  <c r="AA1560" i="4"/>
  <c r="Z1560" i="4"/>
  <c r="X1560" i="4"/>
  <c r="V1560" i="4"/>
  <c r="U1560" i="4"/>
  <c r="G1560" i="4"/>
  <c r="Y1560" i="4" s="1"/>
  <c r="E1560" i="4"/>
  <c r="W1560" i="4" s="1"/>
  <c r="AJ1559" i="4"/>
  <c r="AI1559" i="4"/>
  <c r="AH1559" i="4"/>
  <c r="AG1559" i="4"/>
  <c r="AF1559" i="4"/>
  <c r="AE1559" i="4"/>
  <c r="AD1559" i="4"/>
  <c r="AC1559" i="4"/>
  <c r="AB1559" i="4"/>
  <c r="AA1559" i="4"/>
  <c r="Z1559" i="4"/>
  <c r="X1559" i="4"/>
  <c r="V1559" i="4"/>
  <c r="U1559" i="4"/>
  <c r="G1559" i="4"/>
  <c r="Y1559" i="4" s="1"/>
  <c r="E1559" i="4"/>
  <c r="W1559" i="4" s="1"/>
  <c r="AJ1558" i="4"/>
  <c r="AI1558" i="4"/>
  <c r="AH1558" i="4"/>
  <c r="AG1558" i="4"/>
  <c r="AF1558" i="4"/>
  <c r="AE1558" i="4"/>
  <c r="AD1558" i="4"/>
  <c r="AC1558" i="4"/>
  <c r="AB1558" i="4"/>
  <c r="AA1558" i="4"/>
  <c r="Z1558" i="4"/>
  <c r="X1558" i="4"/>
  <c r="V1558" i="4"/>
  <c r="U1558" i="4"/>
  <c r="G1558" i="4"/>
  <c r="Y1558" i="4" s="1"/>
  <c r="E1558" i="4"/>
  <c r="W1558" i="4" s="1"/>
  <c r="AJ1557" i="4"/>
  <c r="AI1557" i="4"/>
  <c r="AH1557" i="4"/>
  <c r="AG1557" i="4"/>
  <c r="AF1557" i="4"/>
  <c r="AE1557" i="4"/>
  <c r="AD1557" i="4"/>
  <c r="AC1557" i="4"/>
  <c r="AB1557" i="4"/>
  <c r="AA1557" i="4"/>
  <c r="Z1557" i="4"/>
  <c r="X1557" i="4"/>
  <c r="V1557" i="4"/>
  <c r="U1557" i="4"/>
  <c r="G1557" i="4"/>
  <c r="Y1557" i="4" s="1"/>
  <c r="E1557" i="4"/>
  <c r="W1557" i="4" s="1"/>
  <c r="AJ1556" i="4"/>
  <c r="AI1556" i="4"/>
  <c r="AH1556" i="4"/>
  <c r="AG1556" i="4"/>
  <c r="AF1556" i="4"/>
  <c r="AE1556" i="4"/>
  <c r="AD1556" i="4"/>
  <c r="AC1556" i="4"/>
  <c r="AB1556" i="4"/>
  <c r="AA1556" i="4"/>
  <c r="Z1556" i="4"/>
  <c r="X1556" i="4"/>
  <c r="V1556" i="4"/>
  <c r="U1556" i="4"/>
  <c r="G1556" i="4"/>
  <c r="Y1556" i="4" s="1"/>
  <c r="E1556" i="4"/>
  <c r="W1556" i="4" s="1"/>
  <c r="AJ1555" i="4"/>
  <c r="AI1555" i="4"/>
  <c r="AH1555" i="4"/>
  <c r="AG1555" i="4"/>
  <c r="AF1555" i="4"/>
  <c r="AE1555" i="4"/>
  <c r="AD1555" i="4"/>
  <c r="AC1555" i="4"/>
  <c r="AB1555" i="4"/>
  <c r="AA1555" i="4"/>
  <c r="Z1555" i="4"/>
  <c r="X1555" i="4"/>
  <c r="V1555" i="4"/>
  <c r="U1555" i="4"/>
  <c r="G1555" i="4"/>
  <c r="Y1555" i="4" s="1"/>
  <c r="E1555" i="4"/>
  <c r="W1555" i="4" s="1"/>
  <c r="AJ1554" i="4"/>
  <c r="AI1554" i="4"/>
  <c r="AH1554" i="4"/>
  <c r="AG1554" i="4"/>
  <c r="AF1554" i="4"/>
  <c r="AE1554" i="4"/>
  <c r="AD1554" i="4"/>
  <c r="AC1554" i="4"/>
  <c r="AB1554" i="4"/>
  <c r="AA1554" i="4"/>
  <c r="Z1554" i="4"/>
  <c r="X1554" i="4"/>
  <c r="V1554" i="4"/>
  <c r="U1554" i="4"/>
  <c r="G1554" i="4"/>
  <c r="Y1554" i="4" s="1"/>
  <c r="E1554" i="4"/>
  <c r="W1554" i="4" s="1"/>
  <c r="AJ1553" i="4"/>
  <c r="AI1553" i="4"/>
  <c r="AH1553" i="4"/>
  <c r="AG1553" i="4"/>
  <c r="AF1553" i="4"/>
  <c r="AE1553" i="4"/>
  <c r="AD1553" i="4"/>
  <c r="AC1553" i="4"/>
  <c r="AB1553" i="4"/>
  <c r="AA1553" i="4"/>
  <c r="Z1553" i="4"/>
  <c r="X1553" i="4"/>
  <c r="V1553" i="4"/>
  <c r="U1553" i="4"/>
  <c r="G1553" i="4"/>
  <c r="Y1553" i="4" s="1"/>
  <c r="E1553" i="4"/>
  <c r="W1553" i="4" s="1"/>
  <c r="AJ1552" i="4"/>
  <c r="AI1552" i="4"/>
  <c r="AH1552" i="4"/>
  <c r="AG1552" i="4"/>
  <c r="AF1552" i="4"/>
  <c r="AE1552" i="4"/>
  <c r="AD1552" i="4"/>
  <c r="AC1552" i="4"/>
  <c r="AB1552" i="4"/>
  <c r="AA1552" i="4"/>
  <c r="Z1552" i="4"/>
  <c r="X1552" i="4"/>
  <c r="V1552" i="4"/>
  <c r="U1552" i="4"/>
  <c r="G1552" i="4"/>
  <c r="Y1552" i="4" s="1"/>
  <c r="E1552" i="4"/>
  <c r="W1552" i="4" s="1"/>
  <c r="AJ1551" i="4"/>
  <c r="AI1551" i="4"/>
  <c r="AH1551" i="4"/>
  <c r="AG1551" i="4"/>
  <c r="AF1551" i="4"/>
  <c r="AE1551" i="4"/>
  <c r="AD1551" i="4"/>
  <c r="AC1551" i="4"/>
  <c r="AB1551" i="4"/>
  <c r="AA1551" i="4"/>
  <c r="Z1551" i="4"/>
  <c r="X1551" i="4"/>
  <c r="V1551" i="4"/>
  <c r="U1551" i="4"/>
  <c r="G1551" i="4"/>
  <c r="Y1551" i="4" s="1"/>
  <c r="E1551" i="4"/>
  <c r="W1551" i="4" s="1"/>
  <c r="AJ1550" i="4"/>
  <c r="AI1550" i="4"/>
  <c r="AH1550" i="4"/>
  <c r="AG1550" i="4"/>
  <c r="AF1550" i="4"/>
  <c r="AE1550" i="4"/>
  <c r="AD1550" i="4"/>
  <c r="AC1550" i="4"/>
  <c r="AB1550" i="4"/>
  <c r="AA1550" i="4"/>
  <c r="Z1550" i="4"/>
  <c r="X1550" i="4"/>
  <c r="V1550" i="4"/>
  <c r="U1550" i="4"/>
  <c r="G1550" i="4"/>
  <c r="Y1550" i="4" s="1"/>
  <c r="E1550" i="4"/>
  <c r="W1550" i="4" s="1"/>
  <c r="AJ1549" i="4"/>
  <c r="AI1549" i="4"/>
  <c r="AH1549" i="4"/>
  <c r="AG1549" i="4"/>
  <c r="AF1549" i="4"/>
  <c r="AE1549" i="4"/>
  <c r="AD1549" i="4"/>
  <c r="AC1549" i="4"/>
  <c r="AB1549" i="4"/>
  <c r="AA1549" i="4"/>
  <c r="Z1549" i="4"/>
  <c r="X1549" i="4"/>
  <c r="V1549" i="4"/>
  <c r="U1549" i="4"/>
  <c r="G1549" i="4"/>
  <c r="Y1549" i="4" s="1"/>
  <c r="E1549" i="4"/>
  <c r="W1549" i="4" s="1"/>
  <c r="AJ1548" i="4"/>
  <c r="AI1548" i="4"/>
  <c r="AH1548" i="4"/>
  <c r="AG1548" i="4"/>
  <c r="AF1548" i="4"/>
  <c r="AE1548" i="4"/>
  <c r="AD1548" i="4"/>
  <c r="AC1548" i="4"/>
  <c r="AB1548" i="4"/>
  <c r="AA1548" i="4"/>
  <c r="Z1548" i="4"/>
  <c r="X1548" i="4"/>
  <c r="V1548" i="4"/>
  <c r="U1548" i="4"/>
  <c r="G1548" i="4"/>
  <c r="Y1548" i="4" s="1"/>
  <c r="E1548" i="4"/>
  <c r="W1548" i="4" s="1"/>
  <c r="AJ1547" i="4"/>
  <c r="AI1547" i="4"/>
  <c r="AH1547" i="4"/>
  <c r="AG1547" i="4"/>
  <c r="AF1547" i="4"/>
  <c r="AE1547" i="4"/>
  <c r="AD1547" i="4"/>
  <c r="AC1547" i="4"/>
  <c r="AB1547" i="4"/>
  <c r="AA1547" i="4"/>
  <c r="Z1547" i="4"/>
  <c r="X1547" i="4"/>
  <c r="V1547" i="4"/>
  <c r="U1547" i="4"/>
  <c r="G1547" i="4"/>
  <c r="Y1547" i="4" s="1"/>
  <c r="E1547" i="4"/>
  <c r="W1547" i="4" s="1"/>
  <c r="AJ1546" i="4"/>
  <c r="AI1546" i="4"/>
  <c r="AH1546" i="4"/>
  <c r="AG1546" i="4"/>
  <c r="AF1546" i="4"/>
  <c r="AE1546" i="4"/>
  <c r="AD1546" i="4"/>
  <c r="AC1546" i="4"/>
  <c r="AB1546" i="4"/>
  <c r="AA1546" i="4"/>
  <c r="Z1546" i="4"/>
  <c r="X1546" i="4"/>
  <c r="V1546" i="4"/>
  <c r="U1546" i="4"/>
  <c r="G1546" i="4"/>
  <c r="Y1546" i="4" s="1"/>
  <c r="E1546" i="4"/>
  <c r="W1546" i="4" s="1"/>
  <c r="AJ1545" i="4"/>
  <c r="AI1545" i="4"/>
  <c r="AH1545" i="4"/>
  <c r="AG1545" i="4"/>
  <c r="AF1545" i="4"/>
  <c r="AE1545" i="4"/>
  <c r="AD1545" i="4"/>
  <c r="AC1545" i="4"/>
  <c r="AB1545" i="4"/>
  <c r="AA1545" i="4"/>
  <c r="Z1545" i="4"/>
  <c r="X1545" i="4"/>
  <c r="V1545" i="4"/>
  <c r="U1545" i="4"/>
  <c r="G1545" i="4"/>
  <c r="Y1545" i="4" s="1"/>
  <c r="E1545" i="4"/>
  <c r="W1545" i="4" s="1"/>
  <c r="AJ1544" i="4"/>
  <c r="AI1544" i="4"/>
  <c r="AH1544" i="4"/>
  <c r="AG1544" i="4"/>
  <c r="AF1544" i="4"/>
  <c r="AE1544" i="4"/>
  <c r="AD1544" i="4"/>
  <c r="AC1544" i="4"/>
  <c r="AB1544" i="4"/>
  <c r="AA1544" i="4"/>
  <c r="Z1544" i="4"/>
  <c r="X1544" i="4"/>
  <c r="V1544" i="4"/>
  <c r="U1544" i="4"/>
  <c r="G1544" i="4"/>
  <c r="Y1544" i="4" s="1"/>
  <c r="E1544" i="4"/>
  <c r="W1544" i="4" s="1"/>
  <c r="AJ1543" i="4"/>
  <c r="AI1543" i="4"/>
  <c r="AH1543" i="4"/>
  <c r="AG1543" i="4"/>
  <c r="AF1543" i="4"/>
  <c r="AE1543" i="4"/>
  <c r="AD1543" i="4"/>
  <c r="AC1543" i="4"/>
  <c r="AB1543" i="4"/>
  <c r="AA1543" i="4"/>
  <c r="Z1543" i="4"/>
  <c r="X1543" i="4"/>
  <c r="V1543" i="4"/>
  <c r="U1543" i="4"/>
  <c r="G1543" i="4"/>
  <c r="Y1543" i="4" s="1"/>
  <c r="E1543" i="4"/>
  <c r="W1543" i="4" s="1"/>
  <c r="AJ1542" i="4"/>
  <c r="AI1542" i="4"/>
  <c r="AH1542" i="4"/>
  <c r="AG1542" i="4"/>
  <c r="AF1542" i="4"/>
  <c r="AE1542" i="4"/>
  <c r="AD1542" i="4"/>
  <c r="AC1542" i="4"/>
  <c r="AB1542" i="4"/>
  <c r="AA1542" i="4"/>
  <c r="Z1542" i="4"/>
  <c r="X1542" i="4"/>
  <c r="V1542" i="4"/>
  <c r="U1542" i="4"/>
  <c r="G1542" i="4"/>
  <c r="Y1542" i="4" s="1"/>
  <c r="E1542" i="4"/>
  <c r="W1542" i="4" s="1"/>
  <c r="AJ1541" i="4"/>
  <c r="AI1541" i="4"/>
  <c r="AH1541" i="4"/>
  <c r="AG1541" i="4"/>
  <c r="AF1541" i="4"/>
  <c r="AE1541" i="4"/>
  <c r="AD1541" i="4"/>
  <c r="AC1541" i="4"/>
  <c r="AB1541" i="4"/>
  <c r="AA1541" i="4"/>
  <c r="Z1541" i="4"/>
  <c r="X1541" i="4"/>
  <c r="V1541" i="4"/>
  <c r="U1541" i="4"/>
  <c r="G1541" i="4"/>
  <c r="Y1541" i="4" s="1"/>
  <c r="E1541" i="4"/>
  <c r="W1541" i="4" s="1"/>
  <c r="AJ1540" i="4"/>
  <c r="AI1540" i="4"/>
  <c r="AH1540" i="4"/>
  <c r="AG1540" i="4"/>
  <c r="AF1540" i="4"/>
  <c r="AE1540" i="4"/>
  <c r="AD1540" i="4"/>
  <c r="AC1540" i="4"/>
  <c r="AB1540" i="4"/>
  <c r="AA1540" i="4"/>
  <c r="Z1540" i="4"/>
  <c r="X1540" i="4"/>
  <c r="V1540" i="4"/>
  <c r="U1540" i="4"/>
  <c r="G1540" i="4"/>
  <c r="Y1540" i="4" s="1"/>
  <c r="E1540" i="4"/>
  <c r="W1540" i="4" s="1"/>
  <c r="AJ1539" i="4"/>
  <c r="AI1539" i="4"/>
  <c r="AH1539" i="4"/>
  <c r="AG1539" i="4"/>
  <c r="AF1539" i="4"/>
  <c r="AE1539" i="4"/>
  <c r="AD1539" i="4"/>
  <c r="AC1539" i="4"/>
  <c r="AB1539" i="4"/>
  <c r="AA1539" i="4"/>
  <c r="Z1539" i="4"/>
  <c r="X1539" i="4"/>
  <c r="V1539" i="4"/>
  <c r="U1539" i="4"/>
  <c r="G1539" i="4"/>
  <c r="Y1539" i="4" s="1"/>
  <c r="E1539" i="4"/>
  <c r="W1539" i="4" s="1"/>
  <c r="AJ1538" i="4"/>
  <c r="AI1538" i="4"/>
  <c r="AH1538" i="4"/>
  <c r="AG1538" i="4"/>
  <c r="AF1538" i="4"/>
  <c r="AE1538" i="4"/>
  <c r="AD1538" i="4"/>
  <c r="AC1538" i="4"/>
  <c r="AB1538" i="4"/>
  <c r="AA1538" i="4"/>
  <c r="Z1538" i="4"/>
  <c r="X1538" i="4"/>
  <c r="V1538" i="4"/>
  <c r="U1538" i="4"/>
  <c r="G1538" i="4"/>
  <c r="Y1538" i="4" s="1"/>
  <c r="E1538" i="4"/>
  <c r="W1538" i="4" s="1"/>
  <c r="AJ1537" i="4"/>
  <c r="AI1537" i="4"/>
  <c r="AH1537" i="4"/>
  <c r="AG1537" i="4"/>
  <c r="AF1537" i="4"/>
  <c r="AE1537" i="4"/>
  <c r="AD1537" i="4"/>
  <c r="AC1537" i="4"/>
  <c r="AB1537" i="4"/>
  <c r="AA1537" i="4"/>
  <c r="Z1537" i="4"/>
  <c r="X1537" i="4"/>
  <c r="V1537" i="4"/>
  <c r="U1537" i="4"/>
  <c r="G1537" i="4"/>
  <c r="Y1537" i="4" s="1"/>
  <c r="E1537" i="4"/>
  <c r="W1537" i="4" s="1"/>
  <c r="AJ1536" i="4"/>
  <c r="AI1536" i="4"/>
  <c r="AH1536" i="4"/>
  <c r="AG1536" i="4"/>
  <c r="AF1536" i="4"/>
  <c r="AE1536" i="4"/>
  <c r="AD1536" i="4"/>
  <c r="AC1536" i="4"/>
  <c r="AB1536" i="4"/>
  <c r="AA1536" i="4"/>
  <c r="Z1536" i="4"/>
  <c r="X1536" i="4"/>
  <c r="V1536" i="4"/>
  <c r="U1536" i="4"/>
  <c r="G1536" i="4"/>
  <c r="Y1536" i="4" s="1"/>
  <c r="E1536" i="4"/>
  <c r="W1536" i="4" s="1"/>
  <c r="AJ1535" i="4"/>
  <c r="AI1535" i="4"/>
  <c r="AH1535" i="4"/>
  <c r="AG1535" i="4"/>
  <c r="AF1535" i="4"/>
  <c r="AE1535" i="4"/>
  <c r="AD1535" i="4"/>
  <c r="AC1535" i="4"/>
  <c r="AB1535" i="4"/>
  <c r="AA1535" i="4"/>
  <c r="Z1535" i="4"/>
  <c r="X1535" i="4"/>
  <c r="V1535" i="4"/>
  <c r="U1535" i="4"/>
  <c r="G1535" i="4"/>
  <c r="Y1535" i="4" s="1"/>
  <c r="E1535" i="4"/>
  <c r="W1535" i="4" s="1"/>
  <c r="AJ1534" i="4"/>
  <c r="AI1534" i="4"/>
  <c r="AH1534" i="4"/>
  <c r="AG1534" i="4"/>
  <c r="AF1534" i="4"/>
  <c r="AE1534" i="4"/>
  <c r="AD1534" i="4"/>
  <c r="AC1534" i="4"/>
  <c r="AB1534" i="4"/>
  <c r="AA1534" i="4"/>
  <c r="Z1534" i="4"/>
  <c r="X1534" i="4"/>
  <c r="V1534" i="4"/>
  <c r="U1534" i="4"/>
  <c r="G1534" i="4"/>
  <c r="Y1534" i="4" s="1"/>
  <c r="E1534" i="4"/>
  <c r="W1534" i="4" s="1"/>
  <c r="AJ1533" i="4"/>
  <c r="AI1533" i="4"/>
  <c r="AH1533" i="4"/>
  <c r="AG1533" i="4"/>
  <c r="AF1533" i="4"/>
  <c r="AE1533" i="4"/>
  <c r="AD1533" i="4"/>
  <c r="AC1533" i="4"/>
  <c r="AB1533" i="4"/>
  <c r="AA1533" i="4"/>
  <c r="Z1533" i="4"/>
  <c r="X1533" i="4"/>
  <c r="V1533" i="4"/>
  <c r="U1533" i="4"/>
  <c r="G1533" i="4"/>
  <c r="Y1533" i="4" s="1"/>
  <c r="E1533" i="4"/>
  <c r="W1533" i="4" s="1"/>
  <c r="AJ1532" i="4"/>
  <c r="AI1532" i="4"/>
  <c r="AH1532" i="4"/>
  <c r="AG1532" i="4"/>
  <c r="AF1532" i="4"/>
  <c r="AE1532" i="4"/>
  <c r="AD1532" i="4"/>
  <c r="AC1532" i="4"/>
  <c r="AB1532" i="4"/>
  <c r="AA1532" i="4"/>
  <c r="Z1532" i="4"/>
  <c r="X1532" i="4"/>
  <c r="V1532" i="4"/>
  <c r="U1532" i="4"/>
  <c r="G1532" i="4"/>
  <c r="Y1532" i="4" s="1"/>
  <c r="E1532" i="4"/>
  <c r="W1532" i="4" s="1"/>
  <c r="AJ1531" i="4"/>
  <c r="AI1531" i="4"/>
  <c r="AH1531" i="4"/>
  <c r="AG1531" i="4"/>
  <c r="AF1531" i="4"/>
  <c r="AE1531" i="4"/>
  <c r="AD1531" i="4"/>
  <c r="AC1531" i="4"/>
  <c r="AB1531" i="4"/>
  <c r="AA1531" i="4"/>
  <c r="Z1531" i="4"/>
  <c r="X1531" i="4"/>
  <c r="V1531" i="4"/>
  <c r="U1531" i="4"/>
  <c r="G1531" i="4"/>
  <c r="Y1531" i="4" s="1"/>
  <c r="E1531" i="4"/>
  <c r="W1531" i="4" s="1"/>
  <c r="AJ1530" i="4"/>
  <c r="AI1530" i="4"/>
  <c r="AH1530" i="4"/>
  <c r="AG1530" i="4"/>
  <c r="AF1530" i="4"/>
  <c r="AE1530" i="4"/>
  <c r="AD1530" i="4"/>
  <c r="AC1530" i="4"/>
  <c r="AB1530" i="4"/>
  <c r="AA1530" i="4"/>
  <c r="Z1530" i="4"/>
  <c r="X1530" i="4"/>
  <c r="V1530" i="4"/>
  <c r="U1530" i="4"/>
  <c r="G1530" i="4"/>
  <c r="Y1530" i="4" s="1"/>
  <c r="E1530" i="4"/>
  <c r="W1530" i="4" s="1"/>
  <c r="AJ1529" i="4"/>
  <c r="AI1529" i="4"/>
  <c r="AH1529" i="4"/>
  <c r="AG1529" i="4"/>
  <c r="AF1529" i="4"/>
  <c r="AE1529" i="4"/>
  <c r="AD1529" i="4"/>
  <c r="AC1529" i="4"/>
  <c r="AB1529" i="4"/>
  <c r="AA1529" i="4"/>
  <c r="Z1529" i="4"/>
  <c r="X1529" i="4"/>
  <c r="V1529" i="4"/>
  <c r="U1529" i="4"/>
  <c r="G1529" i="4"/>
  <c r="Y1529" i="4" s="1"/>
  <c r="E1529" i="4"/>
  <c r="W1529" i="4" s="1"/>
  <c r="AJ1528" i="4"/>
  <c r="AI1528" i="4"/>
  <c r="AH1528" i="4"/>
  <c r="AG1528" i="4"/>
  <c r="AF1528" i="4"/>
  <c r="AE1528" i="4"/>
  <c r="AD1528" i="4"/>
  <c r="AC1528" i="4"/>
  <c r="AB1528" i="4"/>
  <c r="AA1528" i="4"/>
  <c r="Z1528" i="4"/>
  <c r="X1528" i="4"/>
  <c r="V1528" i="4"/>
  <c r="U1528" i="4"/>
  <c r="G1528" i="4"/>
  <c r="Y1528" i="4" s="1"/>
  <c r="E1528" i="4"/>
  <c r="W1528" i="4" s="1"/>
  <c r="AJ1527" i="4"/>
  <c r="AI1527" i="4"/>
  <c r="AH1527" i="4"/>
  <c r="AG1527" i="4"/>
  <c r="AF1527" i="4"/>
  <c r="AE1527" i="4"/>
  <c r="AD1527" i="4"/>
  <c r="AC1527" i="4"/>
  <c r="AB1527" i="4"/>
  <c r="AA1527" i="4"/>
  <c r="Z1527" i="4"/>
  <c r="X1527" i="4"/>
  <c r="V1527" i="4"/>
  <c r="U1527" i="4"/>
  <c r="G1527" i="4"/>
  <c r="Y1527" i="4" s="1"/>
  <c r="E1527" i="4"/>
  <c r="W1527" i="4" s="1"/>
  <c r="AJ1526" i="4"/>
  <c r="AI1526" i="4"/>
  <c r="AH1526" i="4"/>
  <c r="AG1526" i="4"/>
  <c r="AF1526" i="4"/>
  <c r="AE1526" i="4"/>
  <c r="AD1526" i="4"/>
  <c r="AC1526" i="4"/>
  <c r="AB1526" i="4"/>
  <c r="AA1526" i="4"/>
  <c r="Z1526" i="4"/>
  <c r="X1526" i="4"/>
  <c r="V1526" i="4"/>
  <c r="U1526" i="4"/>
  <c r="G1526" i="4"/>
  <c r="Y1526" i="4" s="1"/>
  <c r="E1526" i="4"/>
  <c r="W1526" i="4" s="1"/>
  <c r="AJ1525" i="4"/>
  <c r="AI1525" i="4"/>
  <c r="AH1525" i="4"/>
  <c r="AG1525" i="4"/>
  <c r="AF1525" i="4"/>
  <c r="AE1525" i="4"/>
  <c r="AD1525" i="4"/>
  <c r="AC1525" i="4"/>
  <c r="AB1525" i="4"/>
  <c r="AA1525" i="4"/>
  <c r="Z1525" i="4"/>
  <c r="X1525" i="4"/>
  <c r="V1525" i="4"/>
  <c r="U1525" i="4"/>
  <c r="G1525" i="4"/>
  <c r="Y1525" i="4" s="1"/>
  <c r="E1525" i="4"/>
  <c r="W1525" i="4" s="1"/>
  <c r="AJ1524" i="4"/>
  <c r="AI1524" i="4"/>
  <c r="AH1524" i="4"/>
  <c r="AG1524" i="4"/>
  <c r="AF1524" i="4"/>
  <c r="AE1524" i="4"/>
  <c r="AD1524" i="4"/>
  <c r="AC1524" i="4"/>
  <c r="AB1524" i="4"/>
  <c r="AA1524" i="4"/>
  <c r="Z1524" i="4"/>
  <c r="X1524" i="4"/>
  <c r="V1524" i="4"/>
  <c r="U1524" i="4"/>
  <c r="G1524" i="4"/>
  <c r="Y1524" i="4" s="1"/>
  <c r="E1524" i="4"/>
  <c r="W1524" i="4" s="1"/>
  <c r="AJ1523" i="4"/>
  <c r="AI1523" i="4"/>
  <c r="AH1523" i="4"/>
  <c r="AG1523" i="4"/>
  <c r="AF1523" i="4"/>
  <c r="AE1523" i="4"/>
  <c r="AD1523" i="4"/>
  <c r="AC1523" i="4"/>
  <c r="AB1523" i="4"/>
  <c r="AA1523" i="4"/>
  <c r="Z1523" i="4"/>
  <c r="X1523" i="4"/>
  <c r="V1523" i="4"/>
  <c r="U1523" i="4"/>
  <c r="G1523" i="4"/>
  <c r="Y1523" i="4" s="1"/>
  <c r="E1523" i="4"/>
  <c r="W1523" i="4" s="1"/>
  <c r="AJ1522" i="4"/>
  <c r="AI1522" i="4"/>
  <c r="AH1522" i="4"/>
  <c r="AG1522" i="4"/>
  <c r="AF1522" i="4"/>
  <c r="AE1522" i="4"/>
  <c r="AD1522" i="4"/>
  <c r="AC1522" i="4"/>
  <c r="AB1522" i="4"/>
  <c r="AA1522" i="4"/>
  <c r="Z1522" i="4"/>
  <c r="X1522" i="4"/>
  <c r="V1522" i="4"/>
  <c r="U1522" i="4"/>
  <c r="G1522" i="4"/>
  <c r="Y1522" i="4" s="1"/>
  <c r="E1522" i="4"/>
  <c r="W1522" i="4" s="1"/>
  <c r="AJ1521" i="4"/>
  <c r="AI1521" i="4"/>
  <c r="AH1521" i="4"/>
  <c r="AG1521" i="4"/>
  <c r="AF1521" i="4"/>
  <c r="AE1521" i="4"/>
  <c r="AD1521" i="4"/>
  <c r="AC1521" i="4"/>
  <c r="AB1521" i="4"/>
  <c r="AA1521" i="4"/>
  <c r="Z1521" i="4"/>
  <c r="X1521" i="4"/>
  <c r="V1521" i="4"/>
  <c r="U1521" i="4"/>
  <c r="G1521" i="4"/>
  <c r="Y1521" i="4" s="1"/>
  <c r="E1521" i="4"/>
  <c r="W1521" i="4" s="1"/>
  <c r="AJ1520" i="4"/>
  <c r="AI1520" i="4"/>
  <c r="AH1520" i="4"/>
  <c r="AG1520" i="4"/>
  <c r="AF1520" i="4"/>
  <c r="AE1520" i="4"/>
  <c r="AD1520" i="4"/>
  <c r="AC1520" i="4"/>
  <c r="AB1520" i="4"/>
  <c r="AA1520" i="4"/>
  <c r="Z1520" i="4"/>
  <c r="X1520" i="4"/>
  <c r="V1520" i="4"/>
  <c r="U1520" i="4"/>
  <c r="G1520" i="4"/>
  <c r="Y1520" i="4" s="1"/>
  <c r="E1520" i="4"/>
  <c r="W1520" i="4" s="1"/>
  <c r="AJ1519" i="4"/>
  <c r="AI1519" i="4"/>
  <c r="AH1519" i="4"/>
  <c r="AG1519" i="4"/>
  <c r="AF1519" i="4"/>
  <c r="AE1519" i="4"/>
  <c r="AD1519" i="4"/>
  <c r="AC1519" i="4"/>
  <c r="AB1519" i="4"/>
  <c r="AA1519" i="4"/>
  <c r="Z1519" i="4"/>
  <c r="X1519" i="4"/>
  <c r="V1519" i="4"/>
  <c r="U1519" i="4"/>
  <c r="G1519" i="4"/>
  <c r="Y1519" i="4" s="1"/>
  <c r="E1519" i="4"/>
  <c r="W1519" i="4" s="1"/>
  <c r="AJ1518" i="4"/>
  <c r="AI1518" i="4"/>
  <c r="AH1518" i="4"/>
  <c r="AG1518" i="4"/>
  <c r="AF1518" i="4"/>
  <c r="AE1518" i="4"/>
  <c r="AD1518" i="4"/>
  <c r="AC1518" i="4"/>
  <c r="AB1518" i="4"/>
  <c r="AA1518" i="4"/>
  <c r="Z1518" i="4"/>
  <c r="X1518" i="4"/>
  <c r="V1518" i="4"/>
  <c r="U1518" i="4"/>
  <c r="G1518" i="4"/>
  <c r="Y1518" i="4" s="1"/>
  <c r="E1518" i="4"/>
  <c r="W1518" i="4" s="1"/>
  <c r="AJ1517" i="4"/>
  <c r="AI1517" i="4"/>
  <c r="AH1517" i="4"/>
  <c r="AG1517" i="4"/>
  <c r="AF1517" i="4"/>
  <c r="AE1517" i="4"/>
  <c r="AD1517" i="4"/>
  <c r="AC1517" i="4"/>
  <c r="AB1517" i="4"/>
  <c r="AA1517" i="4"/>
  <c r="Z1517" i="4"/>
  <c r="X1517" i="4"/>
  <c r="V1517" i="4"/>
  <c r="U1517" i="4"/>
  <c r="G1517" i="4"/>
  <c r="Y1517" i="4" s="1"/>
  <c r="E1517" i="4"/>
  <c r="W1517" i="4" s="1"/>
  <c r="AJ1516" i="4"/>
  <c r="AI1516" i="4"/>
  <c r="AH1516" i="4"/>
  <c r="AG1516" i="4"/>
  <c r="AF1516" i="4"/>
  <c r="AE1516" i="4"/>
  <c r="AD1516" i="4"/>
  <c r="AC1516" i="4"/>
  <c r="AB1516" i="4"/>
  <c r="AA1516" i="4"/>
  <c r="Z1516" i="4"/>
  <c r="X1516" i="4"/>
  <c r="V1516" i="4"/>
  <c r="U1516" i="4"/>
  <c r="G1516" i="4"/>
  <c r="Y1516" i="4" s="1"/>
  <c r="E1516" i="4"/>
  <c r="W1516" i="4" s="1"/>
  <c r="AJ1515" i="4"/>
  <c r="AI1515" i="4"/>
  <c r="AH1515" i="4"/>
  <c r="AG1515" i="4"/>
  <c r="AF1515" i="4"/>
  <c r="AE1515" i="4"/>
  <c r="AD1515" i="4"/>
  <c r="AC1515" i="4"/>
  <c r="AB1515" i="4"/>
  <c r="AA1515" i="4"/>
  <c r="Z1515" i="4"/>
  <c r="X1515" i="4"/>
  <c r="V1515" i="4"/>
  <c r="U1515" i="4"/>
  <c r="G1515" i="4"/>
  <c r="Y1515" i="4" s="1"/>
  <c r="E1515" i="4"/>
  <c r="W1515" i="4" s="1"/>
  <c r="AJ1514" i="4"/>
  <c r="AI1514" i="4"/>
  <c r="AH1514" i="4"/>
  <c r="AG1514" i="4"/>
  <c r="AF1514" i="4"/>
  <c r="AE1514" i="4"/>
  <c r="AD1514" i="4"/>
  <c r="AC1514" i="4"/>
  <c r="AB1514" i="4"/>
  <c r="AA1514" i="4"/>
  <c r="Z1514" i="4"/>
  <c r="X1514" i="4"/>
  <c r="V1514" i="4"/>
  <c r="U1514" i="4"/>
  <c r="G1514" i="4"/>
  <c r="Y1514" i="4" s="1"/>
  <c r="E1514" i="4"/>
  <c r="W1514" i="4" s="1"/>
  <c r="AJ1513" i="4"/>
  <c r="AI1513" i="4"/>
  <c r="AH1513" i="4"/>
  <c r="AG1513" i="4"/>
  <c r="AF1513" i="4"/>
  <c r="AE1513" i="4"/>
  <c r="AD1513" i="4"/>
  <c r="AC1513" i="4"/>
  <c r="AB1513" i="4"/>
  <c r="AA1513" i="4"/>
  <c r="Z1513" i="4"/>
  <c r="X1513" i="4"/>
  <c r="V1513" i="4"/>
  <c r="U1513" i="4"/>
  <c r="G1513" i="4"/>
  <c r="Y1513" i="4" s="1"/>
  <c r="E1513" i="4"/>
  <c r="W1513" i="4" s="1"/>
  <c r="AJ1512" i="4"/>
  <c r="AI1512" i="4"/>
  <c r="AH1512" i="4"/>
  <c r="AG1512" i="4"/>
  <c r="AF1512" i="4"/>
  <c r="AE1512" i="4"/>
  <c r="AD1512" i="4"/>
  <c r="AC1512" i="4"/>
  <c r="AB1512" i="4"/>
  <c r="AA1512" i="4"/>
  <c r="Z1512" i="4"/>
  <c r="X1512" i="4"/>
  <c r="V1512" i="4"/>
  <c r="U1512" i="4"/>
  <c r="G1512" i="4"/>
  <c r="Y1512" i="4" s="1"/>
  <c r="E1512" i="4"/>
  <c r="W1512" i="4" s="1"/>
  <c r="AJ1511" i="4"/>
  <c r="AI1511" i="4"/>
  <c r="AH1511" i="4"/>
  <c r="AG1511" i="4"/>
  <c r="AF1511" i="4"/>
  <c r="AE1511" i="4"/>
  <c r="AD1511" i="4"/>
  <c r="AC1511" i="4"/>
  <c r="AB1511" i="4"/>
  <c r="AA1511" i="4"/>
  <c r="Z1511" i="4"/>
  <c r="X1511" i="4"/>
  <c r="V1511" i="4"/>
  <c r="U1511" i="4"/>
  <c r="G1511" i="4"/>
  <c r="Y1511" i="4" s="1"/>
  <c r="E1511" i="4"/>
  <c r="W1511" i="4" s="1"/>
  <c r="AJ1510" i="4"/>
  <c r="AI1510" i="4"/>
  <c r="AH1510" i="4"/>
  <c r="AG1510" i="4"/>
  <c r="AF1510" i="4"/>
  <c r="AE1510" i="4"/>
  <c r="AD1510" i="4"/>
  <c r="AC1510" i="4"/>
  <c r="AB1510" i="4"/>
  <c r="AA1510" i="4"/>
  <c r="Z1510" i="4"/>
  <c r="X1510" i="4"/>
  <c r="V1510" i="4"/>
  <c r="U1510" i="4"/>
  <c r="G1510" i="4"/>
  <c r="Y1510" i="4" s="1"/>
  <c r="E1510" i="4"/>
  <c r="W1510" i="4" s="1"/>
  <c r="AJ1509" i="4"/>
  <c r="AI1509" i="4"/>
  <c r="AH1509" i="4"/>
  <c r="AG1509" i="4"/>
  <c r="AF1509" i="4"/>
  <c r="AE1509" i="4"/>
  <c r="AD1509" i="4"/>
  <c r="AC1509" i="4"/>
  <c r="AB1509" i="4"/>
  <c r="AA1509" i="4"/>
  <c r="Z1509" i="4"/>
  <c r="X1509" i="4"/>
  <c r="V1509" i="4"/>
  <c r="U1509" i="4"/>
  <c r="G1509" i="4"/>
  <c r="Y1509" i="4" s="1"/>
  <c r="E1509" i="4"/>
  <c r="W1509" i="4" s="1"/>
  <c r="AJ1508" i="4"/>
  <c r="AI1508" i="4"/>
  <c r="AH1508" i="4"/>
  <c r="AG1508" i="4"/>
  <c r="AF1508" i="4"/>
  <c r="AE1508" i="4"/>
  <c r="AD1508" i="4"/>
  <c r="AC1508" i="4"/>
  <c r="AB1508" i="4"/>
  <c r="AA1508" i="4"/>
  <c r="Z1508" i="4"/>
  <c r="X1508" i="4"/>
  <c r="V1508" i="4"/>
  <c r="U1508" i="4"/>
  <c r="G1508" i="4"/>
  <c r="Y1508" i="4" s="1"/>
  <c r="E1508" i="4"/>
  <c r="W1508" i="4" s="1"/>
  <c r="AJ1507" i="4"/>
  <c r="AI1507" i="4"/>
  <c r="AH1507" i="4"/>
  <c r="AG1507" i="4"/>
  <c r="AF1507" i="4"/>
  <c r="AE1507" i="4"/>
  <c r="AD1507" i="4"/>
  <c r="AC1507" i="4"/>
  <c r="AB1507" i="4"/>
  <c r="AA1507" i="4"/>
  <c r="Z1507" i="4"/>
  <c r="X1507" i="4"/>
  <c r="V1507" i="4"/>
  <c r="U1507" i="4"/>
  <c r="G1507" i="4"/>
  <c r="Y1507" i="4" s="1"/>
  <c r="E1507" i="4"/>
  <c r="W1507" i="4" s="1"/>
  <c r="AJ1506" i="4"/>
  <c r="AI1506" i="4"/>
  <c r="AH1506" i="4"/>
  <c r="AG1506" i="4"/>
  <c r="AF1506" i="4"/>
  <c r="AE1506" i="4"/>
  <c r="AD1506" i="4"/>
  <c r="AC1506" i="4"/>
  <c r="AB1506" i="4"/>
  <c r="AA1506" i="4"/>
  <c r="Z1506" i="4"/>
  <c r="X1506" i="4"/>
  <c r="V1506" i="4"/>
  <c r="U1506" i="4"/>
  <c r="G1506" i="4"/>
  <c r="Y1506" i="4" s="1"/>
  <c r="E1506" i="4"/>
  <c r="W1506" i="4" s="1"/>
  <c r="AJ1505" i="4"/>
  <c r="AI1505" i="4"/>
  <c r="AH1505" i="4"/>
  <c r="AG1505" i="4"/>
  <c r="AF1505" i="4"/>
  <c r="AE1505" i="4"/>
  <c r="AD1505" i="4"/>
  <c r="AC1505" i="4"/>
  <c r="AB1505" i="4"/>
  <c r="AA1505" i="4"/>
  <c r="Z1505" i="4"/>
  <c r="X1505" i="4"/>
  <c r="V1505" i="4"/>
  <c r="U1505" i="4"/>
  <c r="G1505" i="4"/>
  <c r="Y1505" i="4" s="1"/>
  <c r="E1505" i="4"/>
  <c r="W1505" i="4" s="1"/>
  <c r="AJ1504" i="4"/>
  <c r="AI1504" i="4"/>
  <c r="AH1504" i="4"/>
  <c r="AG1504" i="4"/>
  <c r="AF1504" i="4"/>
  <c r="AE1504" i="4"/>
  <c r="AD1504" i="4"/>
  <c r="AC1504" i="4"/>
  <c r="AB1504" i="4"/>
  <c r="AA1504" i="4"/>
  <c r="Z1504" i="4"/>
  <c r="X1504" i="4"/>
  <c r="V1504" i="4"/>
  <c r="U1504" i="4"/>
  <c r="G1504" i="4"/>
  <c r="Y1504" i="4" s="1"/>
  <c r="E1504" i="4"/>
  <c r="W1504" i="4" s="1"/>
  <c r="AJ1503" i="4"/>
  <c r="AI1503" i="4"/>
  <c r="AH1503" i="4"/>
  <c r="AG1503" i="4"/>
  <c r="AF1503" i="4"/>
  <c r="AE1503" i="4"/>
  <c r="AD1503" i="4"/>
  <c r="AC1503" i="4"/>
  <c r="AB1503" i="4"/>
  <c r="AA1503" i="4"/>
  <c r="Z1503" i="4"/>
  <c r="X1503" i="4"/>
  <c r="V1503" i="4"/>
  <c r="U1503" i="4"/>
  <c r="G1503" i="4"/>
  <c r="Y1503" i="4" s="1"/>
  <c r="E1503" i="4"/>
  <c r="W1503" i="4" s="1"/>
  <c r="AJ1502" i="4"/>
  <c r="AI1502" i="4"/>
  <c r="AH1502" i="4"/>
  <c r="AG1502" i="4"/>
  <c r="AF1502" i="4"/>
  <c r="AE1502" i="4"/>
  <c r="AD1502" i="4"/>
  <c r="AC1502" i="4"/>
  <c r="AB1502" i="4"/>
  <c r="AA1502" i="4"/>
  <c r="Z1502" i="4"/>
  <c r="X1502" i="4"/>
  <c r="V1502" i="4"/>
  <c r="U1502" i="4"/>
  <c r="G1502" i="4"/>
  <c r="Y1502" i="4" s="1"/>
  <c r="E1502" i="4"/>
  <c r="W1502" i="4" s="1"/>
  <c r="AJ1501" i="4"/>
  <c r="AI1501" i="4"/>
  <c r="AH1501" i="4"/>
  <c r="AG1501" i="4"/>
  <c r="AF1501" i="4"/>
  <c r="AE1501" i="4"/>
  <c r="AD1501" i="4"/>
  <c r="AC1501" i="4"/>
  <c r="AB1501" i="4"/>
  <c r="AA1501" i="4"/>
  <c r="Z1501" i="4"/>
  <c r="X1501" i="4"/>
  <c r="V1501" i="4"/>
  <c r="U1501" i="4"/>
  <c r="G1501" i="4"/>
  <c r="Y1501" i="4" s="1"/>
  <c r="E1501" i="4"/>
  <c r="W1501" i="4" s="1"/>
  <c r="AJ1500" i="4"/>
  <c r="AI1500" i="4"/>
  <c r="AH1500" i="4"/>
  <c r="AG1500" i="4"/>
  <c r="AF1500" i="4"/>
  <c r="AE1500" i="4"/>
  <c r="AD1500" i="4"/>
  <c r="AC1500" i="4"/>
  <c r="AB1500" i="4"/>
  <c r="AA1500" i="4"/>
  <c r="Z1500" i="4"/>
  <c r="X1500" i="4"/>
  <c r="V1500" i="4"/>
  <c r="U1500" i="4"/>
  <c r="G1500" i="4"/>
  <c r="Y1500" i="4" s="1"/>
  <c r="E1500" i="4"/>
  <c r="W1500" i="4" s="1"/>
  <c r="AJ1499" i="4"/>
  <c r="AI1499" i="4"/>
  <c r="AH1499" i="4"/>
  <c r="AG1499" i="4"/>
  <c r="AF1499" i="4"/>
  <c r="AE1499" i="4"/>
  <c r="AD1499" i="4"/>
  <c r="AC1499" i="4"/>
  <c r="AB1499" i="4"/>
  <c r="AA1499" i="4"/>
  <c r="Z1499" i="4"/>
  <c r="X1499" i="4"/>
  <c r="V1499" i="4"/>
  <c r="U1499" i="4"/>
  <c r="G1499" i="4"/>
  <c r="Y1499" i="4" s="1"/>
  <c r="E1499" i="4"/>
  <c r="W1499" i="4" s="1"/>
  <c r="AJ1498" i="4"/>
  <c r="AI1498" i="4"/>
  <c r="AH1498" i="4"/>
  <c r="AG1498" i="4"/>
  <c r="AF1498" i="4"/>
  <c r="AE1498" i="4"/>
  <c r="AD1498" i="4"/>
  <c r="AC1498" i="4"/>
  <c r="AB1498" i="4"/>
  <c r="AA1498" i="4"/>
  <c r="Z1498" i="4"/>
  <c r="X1498" i="4"/>
  <c r="V1498" i="4"/>
  <c r="U1498" i="4"/>
  <c r="G1498" i="4"/>
  <c r="Y1498" i="4" s="1"/>
  <c r="E1498" i="4"/>
  <c r="W1498" i="4" s="1"/>
  <c r="AJ1497" i="4"/>
  <c r="AI1497" i="4"/>
  <c r="AH1497" i="4"/>
  <c r="AG1497" i="4"/>
  <c r="AF1497" i="4"/>
  <c r="AE1497" i="4"/>
  <c r="AD1497" i="4"/>
  <c r="AC1497" i="4"/>
  <c r="AB1497" i="4"/>
  <c r="AA1497" i="4"/>
  <c r="Z1497" i="4"/>
  <c r="X1497" i="4"/>
  <c r="V1497" i="4"/>
  <c r="U1497" i="4"/>
  <c r="G1497" i="4"/>
  <c r="Y1497" i="4" s="1"/>
  <c r="E1497" i="4"/>
  <c r="W1497" i="4" s="1"/>
  <c r="AJ1496" i="4"/>
  <c r="AI1496" i="4"/>
  <c r="AH1496" i="4"/>
  <c r="AG1496" i="4"/>
  <c r="AF1496" i="4"/>
  <c r="AE1496" i="4"/>
  <c r="AD1496" i="4"/>
  <c r="AC1496" i="4"/>
  <c r="AB1496" i="4"/>
  <c r="AA1496" i="4"/>
  <c r="Z1496" i="4"/>
  <c r="X1496" i="4"/>
  <c r="V1496" i="4"/>
  <c r="U1496" i="4"/>
  <c r="G1496" i="4"/>
  <c r="Y1496" i="4" s="1"/>
  <c r="E1496" i="4"/>
  <c r="W1496" i="4" s="1"/>
  <c r="AJ1495" i="4"/>
  <c r="AI1495" i="4"/>
  <c r="AH1495" i="4"/>
  <c r="AG1495" i="4"/>
  <c r="AF1495" i="4"/>
  <c r="AE1495" i="4"/>
  <c r="AD1495" i="4"/>
  <c r="AC1495" i="4"/>
  <c r="AB1495" i="4"/>
  <c r="AA1495" i="4"/>
  <c r="Z1495" i="4"/>
  <c r="X1495" i="4"/>
  <c r="V1495" i="4"/>
  <c r="U1495" i="4"/>
  <c r="G1495" i="4"/>
  <c r="Y1495" i="4" s="1"/>
  <c r="E1495" i="4"/>
  <c r="W1495" i="4" s="1"/>
  <c r="AJ1494" i="4"/>
  <c r="AI1494" i="4"/>
  <c r="AH1494" i="4"/>
  <c r="AG1494" i="4"/>
  <c r="AF1494" i="4"/>
  <c r="AE1494" i="4"/>
  <c r="AD1494" i="4"/>
  <c r="AC1494" i="4"/>
  <c r="AB1494" i="4"/>
  <c r="AA1494" i="4"/>
  <c r="Z1494" i="4"/>
  <c r="X1494" i="4"/>
  <c r="V1494" i="4"/>
  <c r="U1494" i="4"/>
  <c r="G1494" i="4"/>
  <c r="Y1494" i="4" s="1"/>
  <c r="E1494" i="4"/>
  <c r="W1494" i="4" s="1"/>
  <c r="AJ1493" i="4"/>
  <c r="AI1493" i="4"/>
  <c r="AH1493" i="4"/>
  <c r="AG1493" i="4"/>
  <c r="AF1493" i="4"/>
  <c r="AE1493" i="4"/>
  <c r="AD1493" i="4"/>
  <c r="AC1493" i="4"/>
  <c r="AB1493" i="4"/>
  <c r="AA1493" i="4"/>
  <c r="Z1493" i="4"/>
  <c r="X1493" i="4"/>
  <c r="V1493" i="4"/>
  <c r="U1493" i="4"/>
  <c r="G1493" i="4"/>
  <c r="Y1493" i="4" s="1"/>
  <c r="E1493" i="4"/>
  <c r="W1493" i="4" s="1"/>
  <c r="AJ1492" i="4"/>
  <c r="AI1492" i="4"/>
  <c r="AH1492" i="4"/>
  <c r="AG1492" i="4"/>
  <c r="AF1492" i="4"/>
  <c r="AE1492" i="4"/>
  <c r="AD1492" i="4"/>
  <c r="AC1492" i="4"/>
  <c r="AB1492" i="4"/>
  <c r="AA1492" i="4"/>
  <c r="Z1492" i="4"/>
  <c r="X1492" i="4"/>
  <c r="V1492" i="4"/>
  <c r="U1492" i="4"/>
  <c r="G1492" i="4"/>
  <c r="Y1492" i="4" s="1"/>
  <c r="E1492" i="4"/>
  <c r="W1492" i="4" s="1"/>
  <c r="AJ1491" i="4"/>
  <c r="AI1491" i="4"/>
  <c r="AH1491" i="4"/>
  <c r="AG1491" i="4"/>
  <c r="AF1491" i="4"/>
  <c r="AE1491" i="4"/>
  <c r="AD1491" i="4"/>
  <c r="AC1491" i="4"/>
  <c r="AB1491" i="4"/>
  <c r="AA1491" i="4"/>
  <c r="Z1491" i="4"/>
  <c r="X1491" i="4"/>
  <c r="V1491" i="4"/>
  <c r="U1491" i="4"/>
  <c r="G1491" i="4"/>
  <c r="Y1491" i="4" s="1"/>
  <c r="E1491" i="4"/>
  <c r="W1491" i="4" s="1"/>
  <c r="AJ1490" i="4"/>
  <c r="AI1490" i="4"/>
  <c r="AH1490" i="4"/>
  <c r="AG1490" i="4"/>
  <c r="AF1490" i="4"/>
  <c r="AE1490" i="4"/>
  <c r="AD1490" i="4"/>
  <c r="AC1490" i="4"/>
  <c r="AB1490" i="4"/>
  <c r="AA1490" i="4"/>
  <c r="Z1490" i="4"/>
  <c r="X1490" i="4"/>
  <c r="V1490" i="4"/>
  <c r="U1490" i="4"/>
  <c r="G1490" i="4"/>
  <c r="Y1490" i="4" s="1"/>
  <c r="E1490" i="4"/>
  <c r="W1490" i="4" s="1"/>
  <c r="AJ1489" i="4"/>
  <c r="AI1489" i="4"/>
  <c r="AH1489" i="4"/>
  <c r="AG1489" i="4"/>
  <c r="AF1489" i="4"/>
  <c r="AE1489" i="4"/>
  <c r="AD1489" i="4"/>
  <c r="AC1489" i="4"/>
  <c r="AB1489" i="4"/>
  <c r="AA1489" i="4"/>
  <c r="Z1489" i="4"/>
  <c r="X1489" i="4"/>
  <c r="V1489" i="4"/>
  <c r="U1489" i="4"/>
  <c r="G1489" i="4"/>
  <c r="Y1489" i="4" s="1"/>
  <c r="E1489" i="4"/>
  <c r="W1489" i="4" s="1"/>
  <c r="AJ1488" i="4"/>
  <c r="AI1488" i="4"/>
  <c r="AH1488" i="4"/>
  <c r="AG1488" i="4"/>
  <c r="AF1488" i="4"/>
  <c r="AE1488" i="4"/>
  <c r="AD1488" i="4"/>
  <c r="AC1488" i="4"/>
  <c r="AB1488" i="4"/>
  <c r="AA1488" i="4"/>
  <c r="Z1488" i="4"/>
  <c r="X1488" i="4"/>
  <c r="V1488" i="4"/>
  <c r="U1488" i="4"/>
  <c r="G1488" i="4"/>
  <c r="Y1488" i="4" s="1"/>
  <c r="E1488" i="4"/>
  <c r="W1488" i="4" s="1"/>
  <c r="AJ1487" i="4"/>
  <c r="AI1487" i="4"/>
  <c r="AH1487" i="4"/>
  <c r="AG1487" i="4"/>
  <c r="AF1487" i="4"/>
  <c r="AE1487" i="4"/>
  <c r="AD1487" i="4"/>
  <c r="AC1487" i="4"/>
  <c r="AB1487" i="4"/>
  <c r="AA1487" i="4"/>
  <c r="Z1487" i="4"/>
  <c r="X1487" i="4"/>
  <c r="V1487" i="4"/>
  <c r="U1487" i="4"/>
  <c r="G1487" i="4"/>
  <c r="Y1487" i="4" s="1"/>
  <c r="E1487" i="4"/>
  <c r="W1487" i="4" s="1"/>
  <c r="AJ1486" i="4"/>
  <c r="AI1486" i="4"/>
  <c r="AH1486" i="4"/>
  <c r="AG1486" i="4"/>
  <c r="AF1486" i="4"/>
  <c r="AE1486" i="4"/>
  <c r="AD1486" i="4"/>
  <c r="AC1486" i="4"/>
  <c r="AB1486" i="4"/>
  <c r="AA1486" i="4"/>
  <c r="Z1486" i="4"/>
  <c r="X1486" i="4"/>
  <c r="V1486" i="4"/>
  <c r="U1486" i="4"/>
  <c r="G1486" i="4"/>
  <c r="Y1486" i="4" s="1"/>
  <c r="E1486" i="4"/>
  <c r="W1486" i="4" s="1"/>
  <c r="AJ1485" i="4"/>
  <c r="AI1485" i="4"/>
  <c r="AH1485" i="4"/>
  <c r="AG1485" i="4"/>
  <c r="AF1485" i="4"/>
  <c r="AE1485" i="4"/>
  <c r="AD1485" i="4"/>
  <c r="AC1485" i="4"/>
  <c r="AB1485" i="4"/>
  <c r="AA1485" i="4"/>
  <c r="Z1485" i="4"/>
  <c r="X1485" i="4"/>
  <c r="V1485" i="4"/>
  <c r="U1485" i="4"/>
  <c r="G1485" i="4"/>
  <c r="Y1485" i="4" s="1"/>
  <c r="E1485" i="4"/>
  <c r="W1485" i="4" s="1"/>
  <c r="AJ1484" i="4"/>
  <c r="AI1484" i="4"/>
  <c r="AH1484" i="4"/>
  <c r="AG1484" i="4"/>
  <c r="AF1484" i="4"/>
  <c r="AE1484" i="4"/>
  <c r="AD1484" i="4"/>
  <c r="AC1484" i="4"/>
  <c r="AB1484" i="4"/>
  <c r="AA1484" i="4"/>
  <c r="Z1484" i="4"/>
  <c r="X1484" i="4"/>
  <c r="V1484" i="4"/>
  <c r="U1484" i="4"/>
  <c r="G1484" i="4"/>
  <c r="Y1484" i="4" s="1"/>
  <c r="E1484" i="4"/>
  <c r="W1484" i="4" s="1"/>
  <c r="AJ1483" i="4"/>
  <c r="AI1483" i="4"/>
  <c r="AH1483" i="4"/>
  <c r="AG1483" i="4"/>
  <c r="AF1483" i="4"/>
  <c r="AE1483" i="4"/>
  <c r="AD1483" i="4"/>
  <c r="AC1483" i="4"/>
  <c r="AB1483" i="4"/>
  <c r="AA1483" i="4"/>
  <c r="Z1483" i="4"/>
  <c r="X1483" i="4"/>
  <c r="V1483" i="4"/>
  <c r="U1483" i="4"/>
  <c r="G1483" i="4"/>
  <c r="Y1483" i="4" s="1"/>
  <c r="E1483" i="4"/>
  <c r="W1483" i="4" s="1"/>
  <c r="AJ1482" i="4"/>
  <c r="AI1482" i="4"/>
  <c r="AH1482" i="4"/>
  <c r="AG1482" i="4"/>
  <c r="AF1482" i="4"/>
  <c r="AE1482" i="4"/>
  <c r="AD1482" i="4"/>
  <c r="AC1482" i="4"/>
  <c r="AB1482" i="4"/>
  <c r="AA1482" i="4"/>
  <c r="Z1482" i="4"/>
  <c r="X1482" i="4"/>
  <c r="V1482" i="4"/>
  <c r="U1482" i="4"/>
  <c r="G1482" i="4"/>
  <c r="Y1482" i="4" s="1"/>
  <c r="E1482" i="4"/>
  <c r="W1482" i="4" s="1"/>
  <c r="AJ1481" i="4"/>
  <c r="AI1481" i="4"/>
  <c r="AH1481" i="4"/>
  <c r="AG1481" i="4"/>
  <c r="AF1481" i="4"/>
  <c r="AE1481" i="4"/>
  <c r="AD1481" i="4"/>
  <c r="AC1481" i="4"/>
  <c r="AB1481" i="4"/>
  <c r="AA1481" i="4"/>
  <c r="Z1481" i="4"/>
  <c r="X1481" i="4"/>
  <c r="V1481" i="4"/>
  <c r="U1481" i="4"/>
  <c r="G1481" i="4"/>
  <c r="Y1481" i="4" s="1"/>
  <c r="E1481" i="4"/>
  <c r="W1481" i="4" s="1"/>
  <c r="AJ1480" i="4"/>
  <c r="AI1480" i="4"/>
  <c r="AH1480" i="4"/>
  <c r="AG1480" i="4"/>
  <c r="AF1480" i="4"/>
  <c r="AE1480" i="4"/>
  <c r="AD1480" i="4"/>
  <c r="AC1480" i="4"/>
  <c r="AB1480" i="4"/>
  <c r="AA1480" i="4"/>
  <c r="Z1480" i="4"/>
  <c r="X1480" i="4"/>
  <c r="V1480" i="4"/>
  <c r="U1480" i="4"/>
  <c r="G1480" i="4"/>
  <c r="Y1480" i="4" s="1"/>
  <c r="E1480" i="4"/>
  <c r="W1480" i="4" s="1"/>
  <c r="AJ1479" i="4"/>
  <c r="AI1479" i="4"/>
  <c r="AH1479" i="4"/>
  <c r="AG1479" i="4"/>
  <c r="AF1479" i="4"/>
  <c r="AE1479" i="4"/>
  <c r="AD1479" i="4"/>
  <c r="AC1479" i="4"/>
  <c r="AB1479" i="4"/>
  <c r="AA1479" i="4"/>
  <c r="Z1479" i="4"/>
  <c r="X1479" i="4"/>
  <c r="V1479" i="4"/>
  <c r="U1479" i="4"/>
  <c r="G1479" i="4"/>
  <c r="Y1479" i="4" s="1"/>
  <c r="E1479" i="4"/>
  <c r="W1479" i="4" s="1"/>
  <c r="AJ1478" i="4"/>
  <c r="AI1478" i="4"/>
  <c r="AH1478" i="4"/>
  <c r="AG1478" i="4"/>
  <c r="AF1478" i="4"/>
  <c r="AE1478" i="4"/>
  <c r="AD1478" i="4"/>
  <c r="AC1478" i="4"/>
  <c r="AB1478" i="4"/>
  <c r="AA1478" i="4"/>
  <c r="Z1478" i="4"/>
  <c r="X1478" i="4"/>
  <c r="V1478" i="4"/>
  <c r="U1478" i="4"/>
  <c r="G1478" i="4"/>
  <c r="Y1478" i="4" s="1"/>
  <c r="E1478" i="4"/>
  <c r="W1478" i="4" s="1"/>
  <c r="AJ1477" i="4"/>
  <c r="AI1477" i="4"/>
  <c r="AH1477" i="4"/>
  <c r="AG1477" i="4"/>
  <c r="AF1477" i="4"/>
  <c r="AE1477" i="4"/>
  <c r="AD1477" i="4"/>
  <c r="AC1477" i="4"/>
  <c r="AB1477" i="4"/>
  <c r="AA1477" i="4"/>
  <c r="Z1477" i="4"/>
  <c r="X1477" i="4"/>
  <c r="V1477" i="4"/>
  <c r="U1477" i="4"/>
  <c r="G1477" i="4"/>
  <c r="Y1477" i="4" s="1"/>
  <c r="E1477" i="4"/>
  <c r="W1477" i="4" s="1"/>
  <c r="AJ1476" i="4"/>
  <c r="AI1476" i="4"/>
  <c r="AH1476" i="4"/>
  <c r="AG1476" i="4"/>
  <c r="AF1476" i="4"/>
  <c r="AE1476" i="4"/>
  <c r="AD1476" i="4"/>
  <c r="AC1476" i="4"/>
  <c r="AB1476" i="4"/>
  <c r="AA1476" i="4"/>
  <c r="Z1476" i="4"/>
  <c r="X1476" i="4"/>
  <c r="V1476" i="4"/>
  <c r="U1476" i="4"/>
  <c r="G1476" i="4"/>
  <c r="Y1476" i="4" s="1"/>
  <c r="E1476" i="4"/>
  <c r="W1476" i="4" s="1"/>
  <c r="AJ1475" i="4"/>
  <c r="AI1475" i="4"/>
  <c r="AH1475" i="4"/>
  <c r="AG1475" i="4"/>
  <c r="AF1475" i="4"/>
  <c r="AE1475" i="4"/>
  <c r="AD1475" i="4"/>
  <c r="AC1475" i="4"/>
  <c r="AB1475" i="4"/>
  <c r="AA1475" i="4"/>
  <c r="Z1475" i="4"/>
  <c r="X1475" i="4"/>
  <c r="V1475" i="4"/>
  <c r="U1475" i="4"/>
  <c r="G1475" i="4"/>
  <c r="Y1475" i="4" s="1"/>
  <c r="E1475" i="4"/>
  <c r="W1475" i="4" s="1"/>
  <c r="AJ1474" i="4"/>
  <c r="AI1474" i="4"/>
  <c r="AH1474" i="4"/>
  <c r="AG1474" i="4"/>
  <c r="AF1474" i="4"/>
  <c r="AE1474" i="4"/>
  <c r="AD1474" i="4"/>
  <c r="AC1474" i="4"/>
  <c r="AB1474" i="4"/>
  <c r="AA1474" i="4"/>
  <c r="Z1474" i="4"/>
  <c r="X1474" i="4"/>
  <c r="V1474" i="4"/>
  <c r="U1474" i="4"/>
  <c r="G1474" i="4"/>
  <c r="Y1474" i="4" s="1"/>
  <c r="E1474" i="4"/>
  <c r="W1474" i="4" s="1"/>
  <c r="AJ1473" i="4"/>
  <c r="AI1473" i="4"/>
  <c r="AH1473" i="4"/>
  <c r="AG1473" i="4"/>
  <c r="AF1473" i="4"/>
  <c r="AE1473" i="4"/>
  <c r="AD1473" i="4"/>
  <c r="AC1473" i="4"/>
  <c r="AB1473" i="4"/>
  <c r="AA1473" i="4"/>
  <c r="Z1473" i="4"/>
  <c r="X1473" i="4"/>
  <c r="V1473" i="4"/>
  <c r="U1473" i="4"/>
  <c r="G1473" i="4"/>
  <c r="Y1473" i="4" s="1"/>
  <c r="E1473" i="4"/>
  <c r="W1473" i="4" s="1"/>
  <c r="AJ1472" i="4"/>
  <c r="AI1472" i="4"/>
  <c r="AH1472" i="4"/>
  <c r="AG1472" i="4"/>
  <c r="AF1472" i="4"/>
  <c r="AE1472" i="4"/>
  <c r="AD1472" i="4"/>
  <c r="AC1472" i="4"/>
  <c r="AB1472" i="4"/>
  <c r="AA1472" i="4"/>
  <c r="Z1472" i="4"/>
  <c r="X1472" i="4"/>
  <c r="V1472" i="4"/>
  <c r="U1472" i="4"/>
  <c r="G1472" i="4"/>
  <c r="Y1472" i="4" s="1"/>
  <c r="E1472" i="4"/>
  <c r="W1472" i="4" s="1"/>
  <c r="AJ1471" i="4"/>
  <c r="AI1471" i="4"/>
  <c r="AH1471" i="4"/>
  <c r="AG1471" i="4"/>
  <c r="AF1471" i="4"/>
  <c r="AE1471" i="4"/>
  <c r="AD1471" i="4"/>
  <c r="AC1471" i="4"/>
  <c r="AB1471" i="4"/>
  <c r="AA1471" i="4"/>
  <c r="Z1471" i="4"/>
  <c r="X1471" i="4"/>
  <c r="V1471" i="4"/>
  <c r="U1471" i="4"/>
  <c r="G1471" i="4"/>
  <c r="Y1471" i="4" s="1"/>
  <c r="E1471" i="4"/>
  <c r="W1471" i="4" s="1"/>
  <c r="AJ1470" i="4"/>
  <c r="AI1470" i="4"/>
  <c r="AH1470" i="4"/>
  <c r="AG1470" i="4"/>
  <c r="AF1470" i="4"/>
  <c r="AE1470" i="4"/>
  <c r="AD1470" i="4"/>
  <c r="AC1470" i="4"/>
  <c r="AB1470" i="4"/>
  <c r="AA1470" i="4"/>
  <c r="Z1470" i="4"/>
  <c r="X1470" i="4"/>
  <c r="V1470" i="4"/>
  <c r="U1470" i="4"/>
  <c r="G1470" i="4"/>
  <c r="Y1470" i="4" s="1"/>
  <c r="E1470" i="4"/>
  <c r="W1470" i="4" s="1"/>
  <c r="AJ1469" i="4"/>
  <c r="AI1469" i="4"/>
  <c r="AH1469" i="4"/>
  <c r="AG1469" i="4"/>
  <c r="AF1469" i="4"/>
  <c r="AE1469" i="4"/>
  <c r="AD1469" i="4"/>
  <c r="AC1469" i="4"/>
  <c r="AB1469" i="4"/>
  <c r="AA1469" i="4"/>
  <c r="Z1469" i="4"/>
  <c r="X1469" i="4"/>
  <c r="V1469" i="4"/>
  <c r="U1469" i="4"/>
  <c r="G1469" i="4"/>
  <c r="Y1469" i="4" s="1"/>
  <c r="E1469" i="4"/>
  <c r="W1469" i="4" s="1"/>
  <c r="AJ1468" i="4"/>
  <c r="AI1468" i="4"/>
  <c r="AH1468" i="4"/>
  <c r="AG1468" i="4"/>
  <c r="AF1468" i="4"/>
  <c r="AE1468" i="4"/>
  <c r="AD1468" i="4"/>
  <c r="AC1468" i="4"/>
  <c r="AB1468" i="4"/>
  <c r="AA1468" i="4"/>
  <c r="Z1468" i="4"/>
  <c r="X1468" i="4"/>
  <c r="V1468" i="4"/>
  <c r="U1468" i="4"/>
  <c r="G1468" i="4"/>
  <c r="Y1468" i="4" s="1"/>
  <c r="E1468" i="4"/>
  <c r="W1468" i="4" s="1"/>
  <c r="AJ1467" i="4"/>
  <c r="AI1467" i="4"/>
  <c r="AH1467" i="4"/>
  <c r="AG1467" i="4"/>
  <c r="AF1467" i="4"/>
  <c r="AE1467" i="4"/>
  <c r="AD1467" i="4"/>
  <c r="AC1467" i="4"/>
  <c r="AB1467" i="4"/>
  <c r="AA1467" i="4"/>
  <c r="Z1467" i="4"/>
  <c r="X1467" i="4"/>
  <c r="V1467" i="4"/>
  <c r="U1467" i="4"/>
  <c r="G1467" i="4"/>
  <c r="Y1467" i="4" s="1"/>
  <c r="E1467" i="4"/>
  <c r="W1467" i="4" s="1"/>
  <c r="AJ1466" i="4"/>
  <c r="AI1466" i="4"/>
  <c r="AH1466" i="4"/>
  <c r="AG1466" i="4"/>
  <c r="AF1466" i="4"/>
  <c r="AE1466" i="4"/>
  <c r="AD1466" i="4"/>
  <c r="AC1466" i="4"/>
  <c r="AB1466" i="4"/>
  <c r="AA1466" i="4"/>
  <c r="Z1466" i="4"/>
  <c r="X1466" i="4"/>
  <c r="V1466" i="4"/>
  <c r="U1466" i="4"/>
  <c r="G1466" i="4"/>
  <c r="Y1466" i="4" s="1"/>
  <c r="E1466" i="4"/>
  <c r="W1466" i="4" s="1"/>
  <c r="AJ1465" i="4"/>
  <c r="AI1465" i="4"/>
  <c r="AH1465" i="4"/>
  <c r="AG1465" i="4"/>
  <c r="AF1465" i="4"/>
  <c r="AE1465" i="4"/>
  <c r="AD1465" i="4"/>
  <c r="AC1465" i="4"/>
  <c r="AB1465" i="4"/>
  <c r="AA1465" i="4"/>
  <c r="Z1465" i="4"/>
  <c r="X1465" i="4"/>
  <c r="V1465" i="4"/>
  <c r="U1465" i="4"/>
  <c r="G1465" i="4"/>
  <c r="Y1465" i="4" s="1"/>
  <c r="E1465" i="4"/>
  <c r="W1465" i="4" s="1"/>
  <c r="AJ1464" i="4"/>
  <c r="AI1464" i="4"/>
  <c r="AH1464" i="4"/>
  <c r="AG1464" i="4"/>
  <c r="AF1464" i="4"/>
  <c r="AE1464" i="4"/>
  <c r="AD1464" i="4"/>
  <c r="AC1464" i="4"/>
  <c r="AB1464" i="4"/>
  <c r="AA1464" i="4"/>
  <c r="Z1464" i="4"/>
  <c r="X1464" i="4"/>
  <c r="V1464" i="4"/>
  <c r="U1464" i="4"/>
  <c r="G1464" i="4"/>
  <c r="Y1464" i="4" s="1"/>
  <c r="E1464" i="4"/>
  <c r="W1464" i="4" s="1"/>
  <c r="AJ1463" i="4"/>
  <c r="AI1463" i="4"/>
  <c r="AH1463" i="4"/>
  <c r="AG1463" i="4"/>
  <c r="AF1463" i="4"/>
  <c r="AE1463" i="4"/>
  <c r="AD1463" i="4"/>
  <c r="AC1463" i="4"/>
  <c r="AB1463" i="4"/>
  <c r="AA1463" i="4"/>
  <c r="Z1463" i="4"/>
  <c r="X1463" i="4"/>
  <c r="V1463" i="4"/>
  <c r="U1463" i="4"/>
  <c r="G1463" i="4"/>
  <c r="Y1463" i="4" s="1"/>
  <c r="E1463" i="4"/>
  <c r="W1463" i="4" s="1"/>
  <c r="AJ1462" i="4"/>
  <c r="AI1462" i="4"/>
  <c r="AH1462" i="4"/>
  <c r="AG1462" i="4"/>
  <c r="AF1462" i="4"/>
  <c r="AE1462" i="4"/>
  <c r="AD1462" i="4"/>
  <c r="AC1462" i="4"/>
  <c r="AB1462" i="4"/>
  <c r="AA1462" i="4"/>
  <c r="Z1462" i="4"/>
  <c r="X1462" i="4"/>
  <c r="V1462" i="4"/>
  <c r="U1462" i="4"/>
  <c r="G1462" i="4"/>
  <c r="Y1462" i="4" s="1"/>
  <c r="E1462" i="4"/>
  <c r="W1462" i="4" s="1"/>
  <c r="AJ1461" i="4"/>
  <c r="AI1461" i="4"/>
  <c r="AH1461" i="4"/>
  <c r="AG1461" i="4"/>
  <c r="AF1461" i="4"/>
  <c r="AE1461" i="4"/>
  <c r="AD1461" i="4"/>
  <c r="AC1461" i="4"/>
  <c r="AB1461" i="4"/>
  <c r="AA1461" i="4"/>
  <c r="Z1461" i="4"/>
  <c r="X1461" i="4"/>
  <c r="V1461" i="4"/>
  <c r="U1461" i="4"/>
  <c r="G1461" i="4"/>
  <c r="Y1461" i="4" s="1"/>
  <c r="E1461" i="4"/>
  <c r="W1461" i="4" s="1"/>
  <c r="AJ1460" i="4"/>
  <c r="AI1460" i="4"/>
  <c r="AH1460" i="4"/>
  <c r="AG1460" i="4"/>
  <c r="AF1460" i="4"/>
  <c r="AE1460" i="4"/>
  <c r="AD1460" i="4"/>
  <c r="AC1460" i="4"/>
  <c r="AB1460" i="4"/>
  <c r="AA1460" i="4"/>
  <c r="Z1460" i="4"/>
  <c r="X1460" i="4"/>
  <c r="V1460" i="4"/>
  <c r="U1460" i="4"/>
  <c r="G1460" i="4"/>
  <c r="Y1460" i="4" s="1"/>
  <c r="E1460" i="4"/>
  <c r="W1460" i="4" s="1"/>
  <c r="AJ1459" i="4"/>
  <c r="AI1459" i="4"/>
  <c r="AH1459" i="4"/>
  <c r="AG1459" i="4"/>
  <c r="AF1459" i="4"/>
  <c r="AE1459" i="4"/>
  <c r="AD1459" i="4"/>
  <c r="AC1459" i="4"/>
  <c r="AB1459" i="4"/>
  <c r="AA1459" i="4"/>
  <c r="Z1459" i="4"/>
  <c r="X1459" i="4"/>
  <c r="V1459" i="4"/>
  <c r="U1459" i="4"/>
  <c r="G1459" i="4"/>
  <c r="Y1459" i="4" s="1"/>
  <c r="E1459" i="4"/>
  <c r="W1459" i="4" s="1"/>
  <c r="AJ1458" i="4"/>
  <c r="AI1458" i="4"/>
  <c r="AH1458" i="4"/>
  <c r="AG1458" i="4"/>
  <c r="AF1458" i="4"/>
  <c r="AE1458" i="4"/>
  <c r="AD1458" i="4"/>
  <c r="AC1458" i="4"/>
  <c r="AB1458" i="4"/>
  <c r="AA1458" i="4"/>
  <c r="Z1458" i="4"/>
  <c r="X1458" i="4"/>
  <c r="V1458" i="4"/>
  <c r="U1458" i="4"/>
  <c r="G1458" i="4"/>
  <c r="Y1458" i="4" s="1"/>
  <c r="E1458" i="4"/>
  <c r="W1458" i="4" s="1"/>
  <c r="AJ1457" i="4"/>
  <c r="AI1457" i="4"/>
  <c r="AH1457" i="4"/>
  <c r="AG1457" i="4"/>
  <c r="AF1457" i="4"/>
  <c r="AE1457" i="4"/>
  <c r="AD1457" i="4"/>
  <c r="AC1457" i="4"/>
  <c r="AB1457" i="4"/>
  <c r="AA1457" i="4"/>
  <c r="Z1457" i="4"/>
  <c r="X1457" i="4"/>
  <c r="V1457" i="4"/>
  <c r="U1457" i="4"/>
  <c r="G1457" i="4"/>
  <c r="Y1457" i="4" s="1"/>
  <c r="E1457" i="4"/>
  <c r="W1457" i="4" s="1"/>
  <c r="AJ1456" i="4"/>
  <c r="AI1456" i="4"/>
  <c r="AH1456" i="4"/>
  <c r="AG1456" i="4"/>
  <c r="AF1456" i="4"/>
  <c r="AE1456" i="4"/>
  <c r="AD1456" i="4"/>
  <c r="AC1456" i="4"/>
  <c r="AB1456" i="4"/>
  <c r="AA1456" i="4"/>
  <c r="Z1456" i="4"/>
  <c r="X1456" i="4"/>
  <c r="V1456" i="4"/>
  <c r="U1456" i="4"/>
  <c r="G1456" i="4"/>
  <c r="Y1456" i="4" s="1"/>
  <c r="E1456" i="4"/>
  <c r="W1456" i="4" s="1"/>
  <c r="AJ1455" i="4"/>
  <c r="AI1455" i="4"/>
  <c r="AH1455" i="4"/>
  <c r="AG1455" i="4"/>
  <c r="AF1455" i="4"/>
  <c r="AE1455" i="4"/>
  <c r="AD1455" i="4"/>
  <c r="AC1455" i="4"/>
  <c r="AB1455" i="4"/>
  <c r="AA1455" i="4"/>
  <c r="Z1455" i="4"/>
  <c r="X1455" i="4"/>
  <c r="V1455" i="4"/>
  <c r="U1455" i="4"/>
  <c r="G1455" i="4"/>
  <c r="Y1455" i="4" s="1"/>
  <c r="E1455" i="4"/>
  <c r="W1455" i="4" s="1"/>
  <c r="AJ1454" i="4"/>
  <c r="AI1454" i="4"/>
  <c r="AH1454" i="4"/>
  <c r="AG1454" i="4"/>
  <c r="AF1454" i="4"/>
  <c r="AE1454" i="4"/>
  <c r="AD1454" i="4"/>
  <c r="AC1454" i="4"/>
  <c r="AB1454" i="4"/>
  <c r="AA1454" i="4"/>
  <c r="Z1454" i="4"/>
  <c r="X1454" i="4"/>
  <c r="V1454" i="4"/>
  <c r="U1454" i="4"/>
  <c r="G1454" i="4"/>
  <c r="Y1454" i="4" s="1"/>
  <c r="E1454" i="4"/>
  <c r="W1454" i="4" s="1"/>
  <c r="AJ1453" i="4"/>
  <c r="AI1453" i="4"/>
  <c r="AH1453" i="4"/>
  <c r="AG1453" i="4"/>
  <c r="AF1453" i="4"/>
  <c r="AE1453" i="4"/>
  <c r="AD1453" i="4"/>
  <c r="AC1453" i="4"/>
  <c r="AB1453" i="4"/>
  <c r="AA1453" i="4"/>
  <c r="Z1453" i="4"/>
  <c r="X1453" i="4"/>
  <c r="V1453" i="4"/>
  <c r="U1453" i="4"/>
  <c r="G1453" i="4"/>
  <c r="Y1453" i="4" s="1"/>
  <c r="E1453" i="4"/>
  <c r="W1453" i="4" s="1"/>
  <c r="AJ1452" i="4"/>
  <c r="AI1452" i="4"/>
  <c r="AH1452" i="4"/>
  <c r="AG1452" i="4"/>
  <c r="AF1452" i="4"/>
  <c r="AE1452" i="4"/>
  <c r="AD1452" i="4"/>
  <c r="AC1452" i="4"/>
  <c r="AB1452" i="4"/>
  <c r="AA1452" i="4"/>
  <c r="Z1452" i="4"/>
  <c r="X1452" i="4"/>
  <c r="V1452" i="4"/>
  <c r="U1452" i="4"/>
  <c r="G1452" i="4"/>
  <c r="Y1452" i="4" s="1"/>
  <c r="E1452" i="4"/>
  <c r="W1452" i="4" s="1"/>
  <c r="AJ1451" i="4"/>
  <c r="AI1451" i="4"/>
  <c r="AH1451" i="4"/>
  <c r="AG1451" i="4"/>
  <c r="AF1451" i="4"/>
  <c r="AE1451" i="4"/>
  <c r="AD1451" i="4"/>
  <c r="AC1451" i="4"/>
  <c r="AB1451" i="4"/>
  <c r="AA1451" i="4"/>
  <c r="Z1451" i="4"/>
  <c r="X1451" i="4"/>
  <c r="V1451" i="4"/>
  <c r="U1451" i="4"/>
  <c r="G1451" i="4"/>
  <c r="Y1451" i="4" s="1"/>
  <c r="E1451" i="4"/>
  <c r="W1451" i="4" s="1"/>
  <c r="AJ1450" i="4"/>
  <c r="AI1450" i="4"/>
  <c r="AH1450" i="4"/>
  <c r="AG1450" i="4"/>
  <c r="AF1450" i="4"/>
  <c r="AE1450" i="4"/>
  <c r="AD1450" i="4"/>
  <c r="AC1450" i="4"/>
  <c r="AB1450" i="4"/>
  <c r="AA1450" i="4"/>
  <c r="Z1450" i="4"/>
  <c r="X1450" i="4"/>
  <c r="V1450" i="4"/>
  <c r="U1450" i="4"/>
  <c r="G1450" i="4"/>
  <c r="Y1450" i="4" s="1"/>
  <c r="E1450" i="4"/>
  <c r="W1450" i="4" s="1"/>
  <c r="AJ1449" i="4"/>
  <c r="AI1449" i="4"/>
  <c r="AH1449" i="4"/>
  <c r="AG1449" i="4"/>
  <c r="AF1449" i="4"/>
  <c r="AE1449" i="4"/>
  <c r="AD1449" i="4"/>
  <c r="AC1449" i="4"/>
  <c r="AB1449" i="4"/>
  <c r="AA1449" i="4"/>
  <c r="Z1449" i="4"/>
  <c r="X1449" i="4"/>
  <c r="V1449" i="4"/>
  <c r="U1449" i="4"/>
  <c r="G1449" i="4"/>
  <c r="Y1449" i="4" s="1"/>
  <c r="E1449" i="4"/>
  <c r="W1449" i="4" s="1"/>
  <c r="AJ1448" i="4"/>
  <c r="AI1448" i="4"/>
  <c r="AH1448" i="4"/>
  <c r="AG1448" i="4"/>
  <c r="AF1448" i="4"/>
  <c r="AE1448" i="4"/>
  <c r="AD1448" i="4"/>
  <c r="AC1448" i="4"/>
  <c r="AB1448" i="4"/>
  <c r="AA1448" i="4"/>
  <c r="Z1448" i="4"/>
  <c r="X1448" i="4"/>
  <c r="V1448" i="4"/>
  <c r="U1448" i="4"/>
  <c r="G1448" i="4"/>
  <c r="Y1448" i="4" s="1"/>
  <c r="E1448" i="4"/>
  <c r="W1448" i="4" s="1"/>
  <c r="AJ1447" i="4"/>
  <c r="AI1447" i="4"/>
  <c r="AH1447" i="4"/>
  <c r="AG1447" i="4"/>
  <c r="AF1447" i="4"/>
  <c r="AE1447" i="4"/>
  <c r="AD1447" i="4"/>
  <c r="AC1447" i="4"/>
  <c r="AB1447" i="4"/>
  <c r="AA1447" i="4"/>
  <c r="Z1447" i="4"/>
  <c r="X1447" i="4"/>
  <c r="V1447" i="4"/>
  <c r="U1447" i="4"/>
  <c r="G1447" i="4"/>
  <c r="Y1447" i="4" s="1"/>
  <c r="E1447" i="4"/>
  <c r="W1447" i="4" s="1"/>
  <c r="AJ1446" i="4"/>
  <c r="AI1446" i="4"/>
  <c r="AH1446" i="4"/>
  <c r="AG1446" i="4"/>
  <c r="AF1446" i="4"/>
  <c r="AE1446" i="4"/>
  <c r="AD1446" i="4"/>
  <c r="AC1446" i="4"/>
  <c r="AB1446" i="4"/>
  <c r="AA1446" i="4"/>
  <c r="Z1446" i="4"/>
  <c r="X1446" i="4"/>
  <c r="V1446" i="4"/>
  <c r="U1446" i="4"/>
  <c r="G1446" i="4"/>
  <c r="Y1446" i="4" s="1"/>
  <c r="E1446" i="4"/>
  <c r="W1446" i="4" s="1"/>
  <c r="AJ1445" i="4"/>
  <c r="AI1445" i="4"/>
  <c r="AH1445" i="4"/>
  <c r="AG1445" i="4"/>
  <c r="AF1445" i="4"/>
  <c r="AE1445" i="4"/>
  <c r="AD1445" i="4"/>
  <c r="AC1445" i="4"/>
  <c r="AB1445" i="4"/>
  <c r="AA1445" i="4"/>
  <c r="Z1445" i="4"/>
  <c r="X1445" i="4"/>
  <c r="V1445" i="4"/>
  <c r="U1445" i="4"/>
  <c r="G1445" i="4"/>
  <c r="Y1445" i="4" s="1"/>
  <c r="E1445" i="4"/>
  <c r="W1445" i="4" s="1"/>
  <c r="AJ1444" i="4"/>
  <c r="AI1444" i="4"/>
  <c r="AH1444" i="4"/>
  <c r="AG1444" i="4"/>
  <c r="AF1444" i="4"/>
  <c r="AE1444" i="4"/>
  <c r="AD1444" i="4"/>
  <c r="AC1444" i="4"/>
  <c r="AB1444" i="4"/>
  <c r="AA1444" i="4"/>
  <c r="Z1444" i="4"/>
  <c r="X1444" i="4"/>
  <c r="V1444" i="4"/>
  <c r="U1444" i="4"/>
  <c r="G1444" i="4"/>
  <c r="Y1444" i="4" s="1"/>
  <c r="E1444" i="4"/>
  <c r="W1444" i="4" s="1"/>
  <c r="AJ1443" i="4"/>
  <c r="AI1443" i="4"/>
  <c r="AH1443" i="4"/>
  <c r="AG1443" i="4"/>
  <c r="AF1443" i="4"/>
  <c r="AE1443" i="4"/>
  <c r="AD1443" i="4"/>
  <c r="AC1443" i="4"/>
  <c r="AB1443" i="4"/>
  <c r="AA1443" i="4"/>
  <c r="Z1443" i="4"/>
  <c r="X1443" i="4"/>
  <c r="V1443" i="4"/>
  <c r="U1443" i="4"/>
  <c r="G1443" i="4"/>
  <c r="Y1443" i="4" s="1"/>
  <c r="E1443" i="4"/>
  <c r="W1443" i="4" s="1"/>
  <c r="AJ1442" i="4"/>
  <c r="AI1442" i="4"/>
  <c r="AH1442" i="4"/>
  <c r="AG1442" i="4"/>
  <c r="AF1442" i="4"/>
  <c r="AE1442" i="4"/>
  <c r="AD1442" i="4"/>
  <c r="AC1442" i="4"/>
  <c r="AB1442" i="4"/>
  <c r="AA1442" i="4"/>
  <c r="Z1442" i="4"/>
  <c r="X1442" i="4"/>
  <c r="V1442" i="4"/>
  <c r="U1442" i="4"/>
  <c r="G1442" i="4"/>
  <c r="Y1442" i="4" s="1"/>
  <c r="E1442" i="4"/>
  <c r="W1442" i="4" s="1"/>
  <c r="AJ1441" i="4"/>
  <c r="AI1441" i="4"/>
  <c r="AH1441" i="4"/>
  <c r="AG1441" i="4"/>
  <c r="AF1441" i="4"/>
  <c r="AE1441" i="4"/>
  <c r="AD1441" i="4"/>
  <c r="AC1441" i="4"/>
  <c r="AB1441" i="4"/>
  <c r="AA1441" i="4"/>
  <c r="Z1441" i="4"/>
  <c r="X1441" i="4"/>
  <c r="V1441" i="4"/>
  <c r="U1441" i="4"/>
  <c r="G1441" i="4"/>
  <c r="Y1441" i="4" s="1"/>
  <c r="E1441" i="4"/>
  <c r="W1441" i="4" s="1"/>
  <c r="AJ1440" i="4"/>
  <c r="AI1440" i="4"/>
  <c r="AH1440" i="4"/>
  <c r="AG1440" i="4"/>
  <c r="AF1440" i="4"/>
  <c r="AE1440" i="4"/>
  <c r="AD1440" i="4"/>
  <c r="AC1440" i="4"/>
  <c r="AB1440" i="4"/>
  <c r="AA1440" i="4"/>
  <c r="Z1440" i="4"/>
  <c r="X1440" i="4"/>
  <c r="V1440" i="4"/>
  <c r="U1440" i="4"/>
  <c r="G1440" i="4"/>
  <c r="Y1440" i="4" s="1"/>
  <c r="E1440" i="4"/>
  <c r="W1440" i="4" s="1"/>
  <c r="AJ1439" i="4"/>
  <c r="AI1439" i="4"/>
  <c r="AH1439" i="4"/>
  <c r="AG1439" i="4"/>
  <c r="AF1439" i="4"/>
  <c r="AE1439" i="4"/>
  <c r="AD1439" i="4"/>
  <c r="AC1439" i="4"/>
  <c r="AB1439" i="4"/>
  <c r="AA1439" i="4"/>
  <c r="Z1439" i="4"/>
  <c r="X1439" i="4"/>
  <c r="V1439" i="4"/>
  <c r="U1439" i="4"/>
  <c r="G1439" i="4"/>
  <c r="Y1439" i="4" s="1"/>
  <c r="E1439" i="4"/>
  <c r="W1439" i="4" s="1"/>
  <c r="AJ1438" i="4"/>
  <c r="AI1438" i="4"/>
  <c r="AH1438" i="4"/>
  <c r="AG1438" i="4"/>
  <c r="AF1438" i="4"/>
  <c r="AE1438" i="4"/>
  <c r="AD1438" i="4"/>
  <c r="AC1438" i="4"/>
  <c r="AB1438" i="4"/>
  <c r="AA1438" i="4"/>
  <c r="Z1438" i="4"/>
  <c r="X1438" i="4"/>
  <c r="V1438" i="4"/>
  <c r="U1438" i="4"/>
  <c r="G1438" i="4"/>
  <c r="Y1438" i="4" s="1"/>
  <c r="E1438" i="4"/>
  <c r="W1438" i="4" s="1"/>
  <c r="AJ1437" i="4"/>
  <c r="AI1437" i="4"/>
  <c r="AH1437" i="4"/>
  <c r="AG1437" i="4"/>
  <c r="AF1437" i="4"/>
  <c r="AE1437" i="4"/>
  <c r="AD1437" i="4"/>
  <c r="AC1437" i="4"/>
  <c r="AB1437" i="4"/>
  <c r="AA1437" i="4"/>
  <c r="Z1437" i="4"/>
  <c r="X1437" i="4"/>
  <c r="V1437" i="4"/>
  <c r="U1437" i="4"/>
  <c r="G1437" i="4"/>
  <c r="Y1437" i="4" s="1"/>
  <c r="E1437" i="4"/>
  <c r="W1437" i="4" s="1"/>
  <c r="AJ1436" i="4"/>
  <c r="AI1436" i="4"/>
  <c r="AH1436" i="4"/>
  <c r="AG1436" i="4"/>
  <c r="AF1436" i="4"/>
  <c r="AE1436" i="4"/>
  <c r="AD1436" i="4"/>
  <c r="AC1436" i="4"/>
  <c r="AB1436" i="4"/>
  <c r="AA1436" i="4"/>
  <c r="Z1436" i="4"/>
  <c r="X1436" i="4"/>
  <c r="V1436" i="4"/>
  <c r="U1436" i="4"/>
  <c r="G1436" i="4"/>
  <c r="Y1436" i="4" s="1"/>
  <c r="E1436" i="4"/>
  <c r="W1436" i="4" s="1"/>
  <c r="AJ1435" i="4"/>
  <c r="AI1435" i="4"/>
  <c r="AH1435" i="4"/>
  <c r="AG1435" i="4"/>
  <c r="AF1435" i="4"/>
  <c r="AE1435" i="4"/>
  <c r="AD1435" i="4"/>
  <c r="AC1435" i="4"/>
  <c r="AB1435" i="4"/>
  <c r="AA1435" i="4"/>
  <c r="Z1435" i="4"/>
  <c r="X1435" i="4"/>
  <c r="V1435" i="4"/>
  <c r="U1435" i="4"/>
  <c r="G1435" i="4"/>
  <c r="Y1435" i="4" s="1"/>
  <c r="E1435" i="4"/>
  <c r="W1435" i="4" s="1"/>
  <c r="AJ1434" i="4"/>
  <c r="AI1434" i="4"/>
  <c r="AH1434" i="4"/>
  <c r="AG1434" i="4"/>
  <c r="AF1434" i="4"/>
  <c r="AE1434" i="4"/>
  <c r="AD1434" i="4"/>
  <c r="AC1434" i="4"/>
  <c r="AB1434" i="4"/>
  <c r="AA1434" i="4"/>
  <c r="Z1434" i="4"/>
  <c r="X1434" i="4"/>
  <c r="V1434" i="4"/>
  <c r="U1434" i="4"/>
  <c r="G1434" i="4"/>
  <c r="Y1434" i="4" s="1"/>
  <c r="E1434" i="4"/>
  <c r="W1434" i="4" s="1"/>
  <c r="AJ1433" i="4"/>
  <c r="AI1433" i="4"/>
  <c r="AH1433" i="4"/>
  <c r="AG1433" i="4"/>
  <c r="AF1433" i="4"/>
  <c r="AE1433" i="4"/>
  <c r="AD1433" i="4"/>
  <c r="AC1433" i="4"/>
  <c r="AB1433" i="4"/>
  <c r="AA1433" i="4"/>
  <c r="Z1433" i="4"/>
  <c r="X1433" i="4"/>
  <c r="V1433" i="4"/>
  <c r="U1433" i="4"/>
  <c r="G1433" i="4"/>
  <c r="Y1433" i="4" s="1"/>
  <c r="E1433" i="4"/>
  <c r="W1433" i="4" s="1"/>
  <c r="AJ1432" i="4"/>
  <c r="AI1432" i="4"/>
  <c r="AH1432" i="4"/>
  <c r="AG1432" i="4"/>
  <c r="AF1432" i="4"/>
  <c r="AE1432" i="4"/>
  <c r="AD1432" i="4"/>
  <c r="AC1432" i="4"/>
  <c r="AB1432" i="4"/>
  <c r="AA1432" i="4"/>
  <c r="Z1432" i="4"/>
  <c r="X1432" i="4"/>
  <c r="V1432" i="4"/>
  <c r="U1432" i="4"/>
  <c r="G1432" i="4"/>
  <c r="Y1432" i="4" s="1"/>
  <c r="E1432" i="4"/>
  <c r="W1432" i="4" s="1"/>
  <c r="AJ1431" i="4"/>
  <c r="AI1431" i="4"/>
  <c r="AH1431" i="4"/>
  <c r="AG1431" i="4"/>
  <c r="AF1431" i="4"/>
  <c r="AE1431" i="4"/>
  <c r="AD1431" i="4"/>
  <c r="AC1431" i="4"/>
  <c r="AB1431" i="4"/>
  <c r="AA1431" i="4"/>
  <c r="Z1431" i="4"/>
  <c r="X1431" i="4"/>
  <c r="V1431" i="4"/>
  <c r="U1431" i="4"/>
  <c r="G1431" i="4"/>
  <c r="Y1431" i="4" s="1"/>
  <c r="E1431" i="4"/>
  <c r="W1431" i="4" s="1"/>
  <c r="AJ1430" i="4"/>
  <c r="AI1430" i="4"/>
  <c r="AH1430" i="4"/>
  <c r="AG1430" i="4"/>
  <c r="AF1430" i="4"/>
  <c r="AE1430" i="4"/>
  <c r="AD1430" i="4"/>
  <c r="AC1430" i="4"/>
  <c r="AB1430" i="4"/>
  <c r="AA1430" i="4"/>
  <c r="Z1430" i="4"/>
  <c r="X1430" i="4"/>
  <c r="V1430" i="4"/>
  <c r="U1430" i="4"/>
  <c r="G1430" i="4"/>
  <c r="Y1430" i="4" s="1"/>
  <c r="E1430" i="4"/>
  <c r="W1430" i="4" s="1"/>
  <c r="AJ1429" i="4"/>
  <c r="AI1429" i="4"/>
  <c r="AH1429" i="4"/>
  <c r="AG1429" i="4"/>
  <c r="AF1429" i="4"/>
  <c r="AE1429" i="4"/>
  <c r="AD1429" i="4"/>
  <c r="AC1429" i="4"/>
  <c r="AB1429" i="4"/>
  <c r="AA1429" i="4"/>
  <c r="Z1429" i="4"/>
  <c r="X1429" i="4"/>
  <c r="V1429" i="4"/>
  <c r="U1429" i="4"/>
  <c r="G1429" i="4"/>
  <c r="Y1429" i="4" s="1"/>
  <c r="E1429" i="4"/>
  <c r="W1429" i="4" s="1"/>
  <c r="AJ1428" i="4"/>
  <c r="AI1428" i="4"/>
  <c r="AH1428" i="4"/>
  <c r="AG1428" i="4"/>
  <c r="AF1428" i="4"/>
  <c r="AE1428" i="4"/>
  <c r="AD1428" i="4"/>
  <c r="AC1428" i="4"/>
  <c r="AB1428" i="4"/>
  <c r="AA1428" i="4"/>
  <c r="Z1428" i="4"/>
  <c r="X1428" i="4"/>
  <c r="V1428" i="4"/>
  <c r="U1428" i="4"/>
  <c r="G1428" i="4"/>
  <c r="Y1428" i="4" s="1"/>
  <c r="E1428" i="4"/>
  <c r="W1428" i="4" s="1"/>
  <c r="AJ1427" i="4"/>
  <c r="AI1427" i="4"/>
  <c r="AH1427" i="4"/>
  <c r="AG1427" i="4"/>
  <c r="AF1427" i="4"/>
  <c r="AE1427" i="4"/>
  <c r="AD1427" i="4"/>
  <c r="AC1427" i="4"/>
  <c r="AB1427" i="4"/>
  <c r="AA1427" i="4"/>
  <c r="Z1427" i="4"/>
  <c r="X1427" i="4"/>
  <c r="V1427" i="4"/>
  <c r="U1427" i="4"/>
  <c r="G1427" i="4"/>
  <c r="Y1427" i="4" s="1"/>
  <c r="E1427" i="4"/>
  <c r="W1427" i="4" s="1"/>
  <c r="AJ1426" i="4"/>
  <c r="AI1426" i="4"/>
  <c r="AH1426" i="4"/>
  <c r="AG1426" i="4"/>
  <c r="AF1426" i="4"/>
  <c r="AE1426" i="4"/>
  <c r="AD1426" i="4"/>
  <c r="AC1426" i="4"/>
  <c r="AB1426" i="4"/>
  <c r="AA1426" i="4"/>
  <c r="Z1426" i="4"/>
  <c r="X1426" i="4"/>
  <c r="V1426" i="4"/>
  <c r="U1426" i="4"/>
  <c r="G1426" i="4"/>
  <c r="Y1426" i="4" s="1"/>
  <c r="E1426" i="4"/>
  <c r="W1426" i="4" s="1"/>
  <c r="AJ1425" i="4"/>
  <c r="AI1425" i="4"/>
  <c r="AH1425" i="4"/>
  <c r="AG1425" i="4"/>
  <c r="AF1425" i="4"/>
  <c r="AE1425" i="4"/>
  <c r="AD1425" i="4"/>
  <c r="AC1425" i="4"/>
  <c r="AB1425" i="4"/>
  <c r="AA1425" i="4"/>
  <c r="Z1425" i="4"/>
  <c r="X1425" i="4"/>
  <c r="V1425" i="4"/>
  <c r="U1425" i="4"/>
  <c r="G1425" i="4"/>
  <c r="Y1425" i="4" s="1"/>
  <c r="E1425" i="4"/>
  <c r="W1425" i="4" s="1"/>
  <c r="AJ1424" i="4"/>
  <c r="AI1424" i="4"/>
  <c r="AH1424" i="4"/>
  <c r="AG1424" i="4"/>
  <c r="AF1424" i="4"/>
  <c r="AE1424" i="4"/>
  <c r="AD1424" i="4"/>
  <c r="AC1424" i="4"/>
  <c r="AB1424" i="4"/>
  <c r="AA1424" i="4"/>
  <c r="Z1424" i="4"/>
  <c r="X1424" i="4"/>
  <c r="V1424" i="4"/>
  <c r="U1424" i="4"/>
  <c r="G1424" i="4"/>
  <c r="Y1424" i="4" s="1"/>
  <c r="E1424" i="4"/>
  <c r="W1424" i="4" s="1"/>
  <c r="AJ1423" i="4"/>
  <c r="AI1423" i="4"/>
  <c r="AH1423" i="4"/>
  <c r="AG1423" i="4"/>
  <c r="AF1423" i="4"/>
  <c r="AE1423" i="4"/>
  <c r="AD1423" i="4"/>
  <c r="AC1423" i="4"/>
  <c r="AB1423" i="4"/>
  <c r="AA1423" i="4"/>
  <c r="Z1423" i="4"/>
  <c r="X1423" i="4"/>
  <c r="V1423" i="4"/>
  <c r="U1423" i="4"/>
  <c r="G1423" i="4"/>
  <c r="Y1423" i="4" s="1"/>
  <c r="E1423" i="4"/>
  <c r="W1423" i="4" s="1"/>
  <c r="AJ1422" i="4"/>
  <c r="AI1422" i="4"/>
  <c r="AH1422" i="4"/>
  <c r="AG1422" i="4"/>
  <c r="AF1422" i="4"/>
  <c r="AE1422" i="4"/>
  <c r="AD1422" i="4"/>
  <c r="AC1422" i="4"/>
  <c r="AB1422" i="4"/>
  <c r="AA1422" i="4"/>
  <c r="Z1422" i="4"/>
  <c r="X1422" i="4"/>
  <c r="V1422" i="4"/>
  <c r="U1422" i="4"/>
  <c r="G1422" i="4"/>
  <c r="Y1422" i="4" s="1"/>
  <c r="E1422" i="4"/>
  <c r="W1422" i="4" s="1"/>
  <c r="AJ1421" i="4"/>
  <c r="AI1421" i="4"/>
  <c r="AH1421" i="4"/>
  <c r="AG1421" i="4"/>
  <c r="AF1421" i="4"/>
  <c r="AE1421" i="4"/>
  <c r="AD1421" i="4"/>
  <c r="AC1421" i="4"/>
  <c r="AB1421" i="4"/>
  <c r="AA1421" i="4"/>
  <c r="Z1421" i="4"/>
  <c r="X1421" i="4"/>
  <c r="V1421" i="4"/>
  <c r="U1421" i="4"/>
  <c r="G1421" i="4"/>
  <c r="Y1421" i="4" s="1"/>
  <c r="E1421" i="4"/>
  <c r="W1421" i="4" s="1"/>
  <c r="AJ1420" i="4"/>
  <c r="AI1420" i="4"/>
  <c r="AH1420" i="4"/>
  <c r="AG1420" i="4"/>
  <c r="AF1420" i="4"/>
  <c r="AE1420" i="4"/>
  <c r="AD1420" i="4"/>
  <c r="AC1420" i="4"/>
  <c r="AB1420" i="4"/>
  <c r="AA1420" i="4"/>
  <c r="Z1420" i="4"/>
  <c r="X1420" i="4"/>
  <c r="V1420" i="4"/>
  <c r="U1420" i="4"/>
  <c r="G1420" i="4"/>
  <c r="Y1420" i="4" s="1"/>
  <c r="E1420" i="4"/>
  <c r="W1420" i="4" s="1"/>
  <c r="AJ1419" i="4"/>
  <c r="AI1419" i="4"/>
  <c r="AH1419" i="4"/>
  <c r="AG1419" i="4"/>
  <c r="AF1419" i="4"/>
  <c r="AE1419" i="4"/>
  <c r="AD1419" i="4"/>
  <c r="AC1419" i="4"/>
  <c r="AB1419" i="4"/>
  <c r="AA1419" i="4"/>
  <c r="Z1419" i="4"/>
  <c r="X1419" i="4"/>
  <c r="V1419" i="4"/>
  <c r="U1419" i="4"/>
  <c r="G1419" i="4"/>
  <c r="Y1419" i="4" s="1"/>
  <c r="E1419" i="4"/>
  <c r="W1419" i="4" s="1"/>
  <c r="AJ1418" i="4"/>
  <c r="AI1418" i="4"/>
  <c r="AH1418" i="4"/>
  <c r="AG1418" i="4"/>
  <c r="AF1418" i="4"/>
  <c r="AE1418" i="4"/>
  <c r="AD1418" i="4"/>
  <c r="AC1418" i="4"/>
  <c r="AB1418" i="4"/>
  <c r="AA1418" i="4"/>
  <c r="Z1418" i="4"/>
  <c r="X1418" i="4"/>
  <c r="V1418" i="4"/>
  <c r="U1418" i="4"/>
  <c r="G1418" i="4"/>
  <c r="Y1418" i="4" s="1"/>
  <c r="E1418" i="4"/>
  <c r="W1418" i="4" s="1"/>
  <c r="AJ1417" i="4"/>
  <c r="AI1417" i="4"/>
  <c r="AH1417" i="4"/>
  <c r="AG1417" i="4"/>
  <c r="AF1417" i="4"/>
  <c r="AE1417" i="4"/>
  <c r="AD1417" i="4"/>
  <c r="AC1417" i="4"/>
  <c r="AB1417" i="4"/>
  <c r="AA1417" i="4"/>
  <c r="Z1417" i="4"/>
  <c r="X1417" i="4"/>
  <c r="V1417" i="4"/>
  <c r="U1417" i="4"/>
  <c r="G1417" i="4"/>
  <c r="Y1417" i="4" s="1"/>
  <c r="E1417" i="4"/>
  <c r="W1417" i="4" s="1"/>
  <c r="AJ1416" i="4"/>
  <c r="AI1416" i="4"/>
  <c r="AH1416" i="4"/>
  <c r="AG1416" i="4"/>
  <c r="AF1416" i="4"/>
  <c r="AE1416" i="4"/>
  <c r="AD1416" i="4"/>
  <c r="AC1416" i="4"/>
  <c r="AB1416" i="4"/>
  <c r="AA1416" i="4"/>
  <c r="Z1416" i="4"/>
  <c r="X1416" i="4"/>
  <c r="V1416" i="4"/>
  <c r="U1416" i="4"/>
  <c r="G1416" i="4"/>
  <c r="Y1416" i="4" s="1"/>
  <c r="E1416" i="4"/>
  <c r="W1416" i="4" s="1"/>
  <c r="AJ1415" i="4"/>
  <c r="AI1415" i="4"/>
  <c r="AH1415" i="4"/>
  <c r="AG1415" i="4"/>
  <c r="AF1415" i="4"/>
  <c r="AE1415" i="4"/>
  <c r="AD1415" i="4"/>
  <c r="AC1415" i="4"/>
  <c r="AB1415" i="4"/>
  <c r="AA1415" i="4"/>
  <c r="Z1415" i="4"/>
  <c r="X1415" i="4"/>
  <c r="V1415" i="4"/>
  <c r="U1415" i="4"/>
  <c r="G1415" i="4"/>
  <c r="Y1415" i="4" s="1"/>
  <c r="E1415" i="4"/>
  <c r="W1415" i="4" s="1"/>
  <c r="AJ1414" i="4"/>
  <c r="AI1414" i="4"/>
  <c r="AH1414" i="4"/>
  <c r="AG1414" i="4"/>
  <c r="AF1414" i="4"/>
  <c r="AE1414" i="4"/>
  <c r="AD1414" i="4"/>
  <c r="AC1414" i="4"/>
  <c r="AB1414" i="4"/>
  <c r="AA1414" i="4"/>
  <c r="Z1414" i="4"/>
  <c r="X1414" i="4"/>
  <c r="V1414" i="4"/>
  <c r="U1414" i="4"/>
  <c r="G1414" i="4"/>
  <c r="Y1414" i="4" s="1"/>
  <c r="E1414" i="4"/>
  <c r="W1414" i="4" s="1"/>
  <c r="AJ1413" i="4"/>
  <c r="AI1413" i="4"/>
  <c r="AH1413" i="4"/>
  <c r="AG1413" i="4"/>
  <c r="AF1413" i="4"/>
  <c r="AE1413" i="4"/>
  <c r="AD1413" i="4"/>
  <c r="AC1413" i="4"/>
  <c r="AB1413" i="4"/>
  <c r="AA1413" i="4"/>
  <c r="Z1413" i="4"/>
  <c r="X1413" i="4"/>
  <c r="V1413" i="4"/>
  <c r="U1413" i="4"/>
  <c r="G1413" i="4"/>
  <c r="Y1413" i="4" s="1"/>
  <c r="E1413" i="4"/>
  <c r="W1413" i="4" s="1"/>
  <c r="AJ1412" i="4"/>
  <c r="AI1412" i="4"/>
  <c r="AH1412" i="4"/>
  <c r="AG1412" i="4"/>
  <c r="AF1412" i="4"/>
  <c r="AE1412" i="4"/>
  <c r="AD1412" i="4"/>
  <c r="AC1412" i="4"/>
  <c r="AB1412" i="4"/>
  <c r="AA1412" i="4"/>
  <c r="Z1412" i="4"/>
  <c r="X1412" i="4"/>
  <c r="V1412" i="4"/>
  <c r="U1412" i="4"/>
  <c r="G1412" i="4"/>
  <c r="Y1412" i="4" s="1"/>
  <c r="E1412" i="4"/>
  <c r="W1412" i="4" s="1"/>
  <c r="AJ1411" i="4"/>
  <c r="AI1411" i="4"/>
  <c r="AH1411" i="4"/>
  <c r="AG1411" i="4"/>
  <c r="AF1411" i="4"/>
  <c r="AE1411" i="4"/>
  <c r="AD1411" i="4"/>
  <c r="AC1411" i="4"/>
  <c r="AB1411" i="4"/>
  <c r="AA1411" i="4"/>
  <c r="Z1411" i="4"/>
  <c r="X1411" i="4"/>
  <c r="V1411" i="4"/>
  <c r="U1411" i="4"/>
  <c r="G1411" i="4"/>
  <c r="Y1411" i="4" s="1"/>
  <c r="E1411" i="4"/>
  <c r="W1411" i="4" s="1"/>
  <c r="AJ1410" i="4"/>
  <c r="AI1410" i="4"/>
  <c r="AH1410" i="4"/>
  <c r="AG1410" i="4"/>
  <c r="AF1410" i="4"/>
  <c r="AE1410" i="4"/>
  <c r="AD1410" i="4"/>
  <c r="AC1410" i="4"/>
  <c r="AB1410" i="4"/>
  <c r="AA1410" i="4"/>
  <c r="Z1410" i="4"/>
  <c r="X1410" i="4"/>
  <c r="V1410" i="4"/>
  <c r="U1410" i="4"/>
  <c r="G1410" i="4"/>
  <c r="Y1410" i="4" s="1"/>
  <c r="E1410" i="4"/>
  <c r="W1410" i="4" s="1"/>
  <c r="AJ1409" i="4"/>
  <c r="AI1409" i="4"/>
  <c r="AH1409" i="4"/>
  <c r="AG1409" i="4"/>
  <c r="AF1409" i="4"/>
  <c r="AE1409" i="4"/>
  <c r="AD1409" i="4"/>
  <c r="AC1409" i="4"/>
  <c r="AB1409" i="4"/>
  <c r="AA1409" i="4"/>
  <c r="Z1409" i="4"/>
  <c r="X1409" i="4"/>
  <c r="V1409" i="4"/>
  <c r="U1409" i="4"/>
  <c r="G1409" i="4"/>
  <c r="Y1409" i="4" s="1"/>
  <c r="E1409" i="4"/>
  <c r="W1409" i="4" s="1"/>
  <c r="AJ1408" i="4"/>
  <c r="AI1408" i="4"/>
  <c r="AH1408" i="4"/>
  <c r="AG1408" i="4"/>
  <c r="AF1408" i="4"/>
  <c r="AE1408" i="4"/>
  <c r="AD1408" i="4"/>
  <c r="AC1408" i="4"/>
  <c r="AB1408" i="4"/>
  <c r="AA1408" i="4"/>
  <c r="Z1408" i="4"/>
  <c r="X1408" i="4"/>
  <c r="V1408" i="4"/>
  <c r="U1408" i="4"/>
  <c r="G1408" i="4"/>
  <c r="Y1408" i="4" s="1"/>
  <c r="E1408" i="4"/>
  <c r="W1408" i="4" s="1"/>
  <c r="AJ1407" i="4"/>
  <c r="AI1407" i="4"/>
  <c r="AH1407" i="4"/>
  <c r="AG1407" i="4"/>
  <c r="AF1407" i="4"/>
  <c r="AE1407" i="4"/>
  <c r="AD1407" i="4"/>
  <c r="AC1407" i="4"/>
  <c r="AB1407" i="4"/>
  <c r="AA1407" i="4"/>
  <c r="Z1407" i="4"/>
  <c r="X1407" i="4"/>
  <c r="V1407" i="4"/>
  <c r="U1407" i="4"/>
  <c r="G1407" i="4"/>
  <c r="Y1407" i="4" s="1"/>
  <c r="E1407" i="4"/>
  <c r="W1407" i="4" s="1"/>
  <c r="AJ1406" i="4"/>
  <c r="AI1406" i="4"/>
  <c r="AH1406" i="4"/>
  <c r="AG1406" i="4"/>
  <c r="AF1406" i="4"/>
  <c r="AE1406" i="4"/>
  <c r="AD1406" i="4"/>
  <c r="AC1406" i="4"/>
  <c r="AB1406" i="4"/>
  <c r="AA1406" i="4"/>
  <c r="Z1406" i="4"/>
  <c r="X1406" i="4"/>
  <c r="V1406" i="4"/>
  <c r="U1406" i="4"/>
  <c r="G1406" i="4"/>
  <c r="Y1406" i="4" s="1"/>
  <c r="E1406" i="4"/>
  <c r="W1406" i="4" s="1"/>
  <c r="AJ1405" i="4"/>
  <c r="AI1405" i="4"/>
  <c r="AH1405" i="4"/>
  <c r="AG1405" i="4"/>
  <c r="AF1405" i="4"/>
  <c r="AE1405" i="4"/>
  <c r="AD1405" i="4"/>
  <c r="AC1405" i="4"/>
  <c r="AB1405" i="4"/>
  <c r="AA1405" i="4"/>
  <c r="Z1405" i="4"/>
  <c r="X1405" i="4"/>
  <c r="V1405" i="4"/>
  <c r="U1405" i="4"/>
  <c r="G1405" i="4"/>
  <c r="Y1405" i="4" s="1"/>
  <c r="E1405" i="4"/>
  <c r="W1405" i="4" s="1"/>
  <c r="AJ1404" i="4"/>
  <c r="AI1404" i="4"/>
  <c r="AH1404" i="4"/>
  <c r="AG1404" i="4"/>
  <c r="AF1404" i="4"/>
  <c r="AE1404" i="4"/>
  <c r="AD1404" i="4"/>
  <c r="AC1404" i="4"/>
  <c r="AB1404" i="4"/>
  <c r="AA1404" i="4"/>
  <c r="Z1404" i="4"/>
  <c r="X1404" i="4"/>
  <c r="V1404" i="4"/>
  <c r="U1404" i="4"/>
  <c r="G1404" i="4"/>
  <c r="Y1404" i="4" s="1"/>
  <c r="E1404" i="4"/>
  <c r="W1404" i="4" s="1"/>
  <c r="AJ1403" i="4"/>
  <c r="AI1403" i="4"/>
  <c r="AH1403" i="4"/>
  <c r="AG1403" i="4"/>
  <c r="AF1403" i="4"/>
  <c r="AE1403" i="4"/>
  <c r="AD1403" i="4"/>
  <c r="AC1403" i="4"/>
  <c r="AB1403" i="4"/>
  <c r="AA1403" i="4"/>
  <c r="Z1403" i="4"/>
  <c r="X1403" i="4"/>
  <c r="V1403" i="4"/>
  <c r="U1403" i="4"/>
  <c r="G1403" i="4"/>
  <c r="Y1403" i="4" s="1"/>
  <c r="E1403" i="4"/>
  <c r="W1403" i="4" s="1"/>
  <c r="AJ1402" i="4"/>
  <c r="AI1402" i="4"/>
  <c r="AH1402" i="4"/>
  <c r="AG1402" i="4"/>
  <c r="AF1402" i="4"/>
  <c r="AE1402" i="4"/>
  <c r="AD1402" i="4"/>
  <c r="AC1402" i="4"/>
  <c r="AB1402" i="4"/>
  <c r="AA1402" i="4"/>
  <c r="Z1402" i="4"/>
  <c r="X1402" i="4"/>
  <c r="V1402" i="4"/>
  <c r="U1402" i="4"/>
  <c r="G1402" i="4"/>
  <c r="Y1402" i="4" s="1"/>
  <c r="E1402" i="4"/>
  <c r="W1402" i="4" s="1"/>
  <c r="AJ1401" i="4"/>
  <c r="AI1401" i="4"/>
  <c r="AH1401" i="4"/>
  <c r="AG1401" i="4"/>
  <c r="AF1401" i="4"/>
  <c r="AE1401" i="4"/>
  <c r="AD1401" i="4"/>
  <c r="AC1401" i="4"/>
  <c r="AB1401" i="4"/>
  <c r="AA1401" i="4"/>
  <c r="Z1401" i="4"/>
  <c r="X1401" i="4"/>
  <c r="V1401" i="4"/>
  <c r="U1401" i="4"/>
  <c r="G1401" i="4"/>
  <c r="Y1401" i="4" s="1"/>
  <c r="E1401" i="4"/>
  <c r="W1401" i="4" s="1"/>
  <c r="AJ1400" i="4"/>
  <c r="AI1400" i="4"/>
  <c r="AH1400" i="4"/>
  <c r="AG1400" i="4"/>
  <c r="AF1400" i="4"/>
  <c r="AE1400" i="4"/>
  <c r="AD1400" i="4"/>
  <c r="AC1400" i="4"/>
  <c r="AB1400" i="4"/>
  <c r="AA1400" i="4"/>
  <c r="Z1400" i="4"/>
  <c r="X1400" i="4"/>
  <c r="V1400" i="4"/>
  <c r="U1400" i="4"/>
  <c r="G1400" i="4"/>
  <c r="Y1400" i="4" s="1"/>
  <c r="E1400" i="4"/>
  <c r="W1400" i="4" s="1"/>
  <c r="AJ1399" i="4"/>
  <c r="AI1399" i="4"/>
  <c r="AH1399" i="4"/>
  <c r="AG1399" i="4"/>
  <c r="AF1399" i="4"/>
  <c r="AE1399" i="4"/>
  <c r="AD1399" i="4"/>
  <c r="AC1399" i="4"/>
  <c r="AB1399" i="4"/>
  <c r="AA1399" i="4"/>
  <c r="Z1399" i="4"/>
  <c r="X1399" i="4"/>
  <c r="V1399" i="4"/>
  <c r="U1399" i="4"/>
  <c r="G1399" i="4"/>
  <c r="Y1399" i="4" s="1"/>
  <c r="E1399" i="4"/>
  <c r="W1399" i="4" s="1"/>
  <c r="AJ1398" i="4"/>
  <c r="AI1398" i="4"/>
  <c r="AH1398" i="4"/>
  <c r="AG1398" i="4"/>
  <c r="AF1398" i="4"/>
  <c r="AE1398" i="4"/>
  <c r="AD1398" i="4"/>
  <c r="AC1398" i="4"/>
  <c r="AB1398" i="4"/>
  <c r="AA1398" i="4"/>
  <c r="Z1398" i="4"/>
  <c r="X1398" i="4"/>
  <c r="V1398" i="4"/>
  <c r="U1398" i="4"/>
  <c r="G1398" i="4"/>
  <c r="Y1398" i="4" s="1"/>
  <c r="E1398" i="4"/>
  <c r="W1398" i="4" s="1"/>
  <c r="AJ1397" i="4"/>
  <c r="AI1397" i="4"/>
  <c r="AH1397" i="4"/>
  <c r="AG1397" i="4"/>
  <c r="AF1397" i="4"/>
  <c r="AE1397" i="4"/>
  <c r="AD1397" i="4"/>
  <c r="AC1397" i="4"/>
  <c r="AB1397" i="4"/>
  <c r="AA1397" i="4"/>
  <c r="Z1397" i="4"/>
  <c r="X1397" i="4"/>
  <c r="V1397" i="4"/>
  <c r="U1397" i="4"/>
  <c r="G1397" i="4"/>
  <c r="Y1397" i="4" s="1"/>
  <c r="E1397" i="4"/>
  <c r="W1397" i="4" s="1"/>
  <c r="AJ1396" i="4"/>
  <c r="AI1396" i="4"/>
  <c r="AH1396" i="4"/>
  <c r="AG1396" i="4"/>
  <c r="AF1396" i="4"/>
  <c r="AE1396" i="4"/>
  <c r="AD1396" i="4"/>
  <c r="AC1396" i="4"/>
  <c r="AB1396" i="4"/>
  <c r="AA1396" i="4"/>
  <c r="Z1396" i="4"/>
  <c r="X1396" i="4"/>
  <c r="V1396" i="4"/>
  <c r="U1396" i="4"/>
  <c r="G1396" i="4"/>
  <c r="Y1396" i="4" s="1"/>
  <c r="E1396" i="4"/>
  <c r="W1396" i="4" s="1"/>
  <c r="AJ1395" i="4"/>
  <c r="AI1395" i="4"/>
  <c r="AH1395" i="4"/>
  <c r="AG1395" i="4"/>
  <c r="AF1395" i="4"/>
  <c r="AE1395" i="4"/>
  <c r="AD1395" i="4"/>
  <c r="AC1395" i="4"/>
  <c r="AB1395" i="4"/>
  <c r="AA1395" i="4"/>
  <c r="Z1395" i="4"/>
  <c r="X1395" i="4"/>
  <c r="V1395" i="4"/>
  <c r="U1395" i="4"/>
  <c r="G1395" i="4"/>
  <c r="Y1395" i="4" s="1"/>
  <c r="E1395" i="4"/>
  <c r="W1395" i="4" s="1"/>
  <c r="AJ1394" i="4"/>
  <c r="AI1394" i="4"/>
  <c r="AH1394" i="4"/>
  <c r="AG1394" i="4"/>
  <c r="AF1394" i="4"/>
  <c r="AE1394" i="4"/>
  <c r="AD1394" i="4"/>
  <c r="AC1394" i="4"/>
  <c r="AB1394" i="4"/>
  <c r="AA1394" i="4"/>
  <c r="Z1394" i="4"/>
  <c r="X1394" i="4"/>
  <c r="V1394" i="4"/>
  <c r="U1394" i="4"/>
  <c r="G1394" i="4"/>
  <c r="Y1394" i="4" s="1"/>
  <c r="E1394" i="4"/>
  <c r="W1394" i="4" s="1"/>
  <c r="AJ1393" i="4"/>
  <c r="AI1393" i="4"/>
  <c r="AH1393" i="4"/>
  <c r="AG1393" i="4"/>
  <c r="AF1393" i="4"/>
  <c r="AE1393" i="4"/>
  <c r="AD1393" i="4"/>
  <c r="AC1393" i="4"/>
  <c r="AB1393" i="4"/>
  <c r="AA1393" i="4"/>
  <c r="Z1393" i="4"/>
  <c r="X1393" i="4"/>
  <c r="V1393" i="4"/>
  <c r="U1393" i="4"/>
  <c r="G1393" i="4"/>
  <c r="Y1393" i="4" s="1"/>
  <c r="E1393" i="4"/>
  <c r="W1393" i="4" s="1"/>
  <c r="AJ1392" i="4"/>
  <c r="AI1392" i="4"/>
  <c r="AH1392" i="4"/>
  <c r="AG1392" i="4"/>
  <c r="AF1392" i="4"/>
  <c r="AE1392" i="4"/>
  <c r="AD1392" i="4"/>
  <c r="AC1392" i="4"/>
  <c r="AB1392" i="4"/>
  <c r="AA1392" i="4"/>
  <c r="Z1392" i="4"/>
  <c r="X1392" i="4"/>
  <c r="V1392" i="4"/>
  <c r="U1392" i="4"/>
  <c r="G1392" i="4"/>
  <c r="Y1392" i="4" s="1"/>
  <c r="E1392" i="4"/>
  <c r="W1392" i="4" s="1"/>
  <c r="AJ1391" i="4"/>
  <c r="AI1391" i="4"/>
  <c r="AH1391" i="4"/>
  <c r="AG1391" i="4"/>
  <c r="AF1391" i="4"/>
  <c r="AE1391" i="4"/>
  <c r="AD1391" i="4"/>
  <c r="AC1391" i="4"/>
  <c r="AB1391" i="4"/>
  <c r="AA1391" i="4"/>
  <c r="Z1391" i="4"/>
  <c r="X1391" i="4"/>
  <c r="V1391" i="4"/>
  <c r="U1391" i="4"/>
  <c r="G1391" i="4"/>
  <c r="Y1391" i="4" s="1"/>
  <c r="E1391" i="4"/>
  <c r="W1391" i="4" s="1"/>
  <c r="AJ1390" i="4"/>
  <c r="AI1390" i="4"/>
  <c r="AH1390" i="4"/>
  <c r="AG1390" i="4"/>
  <c r="AF1390" i="4"/>
  <c r="AE1390" i="4"/>
  <c r="AD1390" i="4"/>
  <c r="AC1390" i="4"/>
  <c r="AB1390" i="4"/>
  <c r="AA1390" i="4"/>
  <c r="Z1390" i="4"/>
  <c r="X1390" i="4"/>
  <c r="V1390" i="4"/>
  <c r="U1390" i="4"/>
  <c r="G1390" i="4"/>
  <c r="Y1390" i="4" s="1"/>
  <c r="E1390" i="4"/>
  <c r="W1390" i="4" s="1"/>
  <c r="AJ1389" i="4"/>
  <c r="AI1389" i="4"/>
  <c r="AH1389" i="4"/>
  <c r="AG1389" i="4"/>
  <c r="AF1389" i="4"/>
  <c r="AE1389" i="4"/>
  <c r="AD1389" i="4"/>
  <c r="AC1389" i="4"/>
  <c r="AB1389" i="4"/>
  <c r="AA1389" i="4"/>
  <c r="Z1389" i="4"/>
  <c r="X1389" i="4"/>
  <c r="V1389" i="4"/>
  <c r="U1389" i="4"/>
  <c r="G1389" i="4"/>
  <c r="Y1389" i="4" s="1"/>
  <c r="E1389" i="4"/>
  <c r="W1389" i="4" s="1"/>
  <c r="AJ1388" i="4"/>
  <c r="AI1388" i="4"/>
  <c r="AH1388" i="4"/>
  <c r="AG1388" i="4"/>
  <c r="AF1388" i="4"/>
  <c r="AE1388" i="4"/>
  <c r="AD1388" i="4"/>
  <c r="AC1388" i="4"/>
  <c r="AB1388" i="4"/>
  <c r="AA1388" i="4"/>
  <c r="Z1388" i="4"/>
  <c r="X1388" i="4"/>
  <c r="V1388" i="4"/>
  <c r="U1388" i="4"/>
  <c r="G1388" i="4"/>
  <c r="Y1388" i="4" s="1"/>
  <c r="E1388" i="4"/>
  <c r="W1388" i="4" s="1"/>
  <c r="AJ1387" i="4"/>
  <c r="AI1387" i="4"/>
  <c r="AH1387" i="4"/>
  <c r="AG1387" i="4"/>
  <c r="AF1387" i="4"/>
  <c r="AE1387" i="4"/>
  <c r="AD1387" i="4"/>
  <c r="AC1387" i="4"/>
  <c r="AB1387" i="4"/>
  <c r="AA1387" i="4"/>
  <c r="Z1387" i="4"/>
  <c r="X1387" i="4"/>
  <c r="V1387" i="4"/>
  <c r="U1387" i="4"/>
  <c r="G1387" i="4"/>
  <c r="Y1387" i="4" s="1"/>
  <c r="E1387" i="4"/>
  <c r="W1387" i="4" s="1"/>
  <c r="AJ1386" i="4"/>
  <c r="AI1386" i="4"/>
  <c r="AH1386" i="4"/>
  <c r="AG1386" i="4"/>
  <c r="AF1386" i="4"/>
  <c r="AE1386" i="4"/>
  <c r="AD1386" i="4"/>
  <c r="AC1386" i="4"/>
  <c r="AB1386" i="4"/>
  <c r="AA1386" i="4"/>
  <c r="Z1386" i="4"/>
  <c r="X1386" i="4"/>
  <c r="V1386" i="4"/>
  <c r="U1386" i="4"/>
  <c r="G1386" i="4"/>
  <c r="Y1386" i="4" s="1"/>
  <c r="E1386" i="4"/>
  <c r="W1386" i="4" s="1"/>
  <c r="AJ1385" i="4"/>
  <c r="AI1385" i="4"/>
  <c r="AH1385" i="4"/>
  <c r="AG1385" i="4"/>
  <c r="AF1385" i="4"/>
  <c r="AE1385" i="4"/>
  <c r="AD1385" i="4"/>
  <c r="AC1385" i="4"/>
  <c r="AB1385" i="4"/>
  <c r="AA1385" i="4"/>
  <c r="Z1385" i="4"/>
  <c r="X1385" i="4"/>
  <c r="V1385" i="4"/>
  <c r="U1385" i="4"/>
  <c r="G1385" i="4"/>
  <c r="Y1385" i="4" s="1"/>
  <c r="E1385" i="4"/>
  <c r="W1385" i="4" s="1"/>
  <c r="AJ1384" i="4"/>
  <c r="AI1384" i="4"/>
  <c r="AH1384" i="4"/>
  <c r="AG1384" i="4"/>
  <c r="AF1384" i="4"/>
  <c r="AE1384" i="4"/>
  <c r="AD1384" i="4"/>
  <c r="AC1384" i="4"/>
  <c r="AB1384" i="4"/>
  <c r="AA1384" i="4"/>
  <c r="Z1384" i="4"/>
  <c r="X1384" i="4"/>
  <c r="V1384" i="4"/>
  <c r="U1384" i="4"/>
  <c r="G1384" i="4"/>
  <c r="Y1384" i="4" s="1"/>
  <c r="E1384" i="4"/>
  <c r="W1384" i="4" s="1"/>
  <c r="AJ1383" i="4"/>
  <c r="AI1383" i="4"/>
  <c r="AH1383" i="4"/>
  <c r="AG1383" i="4"/>
  <c r="AF1383" i="4"/>
  <c r="AE1383" i="4"/>
  <c r="AD1383" i="4"/>
  <c r="AC1383" i="4"/>
  <c r="AB1383" i="4"/>
  <c r="AA1383" i="4"/>
  <c r="Z1383" i="4"/>
  <c r="X1383" i="4"/>
  <c r="V1383" i="4"/>
  <c r="U1383" i="4"/>
  <c r="G1383" i="4"/>
  <c r="Y1383" i="4" s="1"/>
  <c r="E1383" i="4"/>
  <c r="W1383" i="4" s="1"/>
  <c r="AJ1382" i="4"/>
  <c r="AI1382" i="4"/>
  <c r="AH1382" i="4"/>
  <c r="AG1382" i="4"/>
  <c r="AF1382" i="4"/>
  <c r="AE1382" i="4"/>
  <c r="AD1382" i="4"/>
  <c r="AC1382" i="4"/>
  <c r="AB1382" i="4"/>
  <c r="AA1382" i="4"/>
  <c r="Z1382" i="4"/>
  <c r="X1382" i="4"/>
  <c r="V1382" i="4"/>
  <c r="U1382" i="4"/>
  <c r="G1382" i="4"/>
  <c r="Y1382" i="4" s="1"/>
  <c r="E1382" i="4"/>
  <c r="W1382" i="4" s="1"/>
  <c r="AJ1381" i="4"/>
  <c r="AI1381" i="4"/>
  <c r="AH1381" i="4"/>
  <c r="AG1381" i="4"/>
  <c r="AF1381" i="4"/>
  <c r="AE1381" i="4"/>
  <c r="AD1381" i="4"/>
  <c r="AC1381" i="4"/>
  <c r="AB1381" i="4"/>
  <c r="AA1381" i="4"/>
  <c r="Z1381" i="4"/>
  <c r="X1381" i="4"/>
  <c r="V1381" i="4"/>
  <c r="U1381" i="4"/>
  <c r="G1381" i="4"/>
  <c r="Y1381" i="4" s="1"/>
  <c r="E1381" i="4"/>
  <c r="W1381" i="4" s="1"/>
  <c r="AJ1380" i="4"/>
  <c r="AI1380" i="4"/>
  <c r="AH1380" i="4"/>
  <c r="AG1380" i="4"/>
  <c r="AF1380" i="4"/>
  <c r="AE1380" i="4"/>
  <c r="AD1380" i="4"/>
  <c r="AC1380" i="4"/>
  <c r="AB1380" i="4"/>
  <c r="AA1380" i="4"/>
  <c r="Z1380" i="4"/>
  <c r="X1380" i="4"/>
  <c r="V1380" i="4"/>
  <c r="U1380" i="4"/>
  <c r="G1380" i="4"/>
  <c r="Y1380" i="4" s="1"/>
  <c r="E1380" i="4"/>
  <c r="W1380" i="4" s="1"/>
  <c r="AJ1379" i="4"/>
  <c r="AI1379" i="4"/>
  <c r="AH1379" i="4"/>
  <c r="AG1379" i="4"/>
  <c r="AF1379" i="4"/>
  <c r="AE1379" i="4"/>
  <c r="AD1379" i="4"/>
  <c r="AC1379" i="4"/>
  <c r="AB1379" i="4"/>
  <c r="AA1379" i="4"/>
  <c r="Z1379" i="4"/>
  <c r="X1379" i="4"/>
  <c r="V1379" i="4"/>
  <c r="U1379" i="4"/>
  <c r="G1379" i="4"/>
  <c r="Y1379" i="4" s="1"/>
  <c r="E1379" i="4"/>
  <c r="W1379" i="4" s="1"/>
  <c r="AJ1378" i="4"/>
  <c r="AI1378" i="4"/>
  <c r="AH1378" i="4"/>
  <c r="AG1378" i="4"/>
  <c r="AF1378" i="4"/>
  <c r="AE1378" i="4"/>
  <c r="AD1378" i="4"/>
  <c r="AC1378" i="4"/>
  <c r="AB1378" i="4"/>
  <c r="AA1378" i="4"/>
  <c r="Z1378" i="4"/>
  <c r="X1378" i="4"/>
  <c r="V1378" i="4"/>
  <c r="U1378" i="4"/>
  <c r="G1378" i="4"/>
  <c r="Y1378" i="4" s="1"/>
  <c r="E1378" i="4"/>
  <c r="W1378" i="4" s="1"/>
  <c r="AJ1377" i="4"/>
  <c r="AI1377" i="4"/>
  <c r="AH1377" i="4"/>
  <c r="AG1377" i="4"/>
  <c r="AF1377" i="4"/>
  <c r="AE1377" i="4"/>
  <c r="AD1377" i="4"/>
  <c r="AC1377" i="4"/>
  <c r="AB1377" i="4"/>
  <c r="AA1377" i="4"/>
  <c r="Z1377" i="4"/>
  <c r="X1377" i="4"/>
  <c r="V1377" i="4"/>
  <c r="U1377" i="4"/>
  <c r="G1377" i="4"/>
  <c r="Y1377" i="4" s="1"/>
  <c r="E1377" i="4"/>
  <c r="W1377" i="4" s="1"/>
  <c r="AJ1376" i="4"/>
  <c r="AI1376" i="4"/>
  <c r="AH1376" i="4"/>
  <c r="AG1376" i="4"/>
  <c r="AF1376" i="4"/>
  <c r="AE1376" i="4"/>
  <c r="AD1376" i="4"/>
  <c r="AC1376" i="4"/>
  <c r="AB1376" i="4"/>
  <c r="AA1376" i="4"/>
  <c r="Z1376" i="4"/>
  <c r="X1376" i="4"/>
  <c r="V1376" i="4"/>
  <c r="U1376" i="4"/>
  <c r="G1376" i="4"/>
  <c r="Y1376" i="4" s="1"/>
  <c r="E1376" i="4"/>
  <c r="W1376" i="4" s="1"/>
  <c r="AJ1375" i="4"/>
  <c r="AI1375" i="4"/>
  <c r="AH1375" i="4"/>
  <c r="AG1375" i="4"/>
  <c r="AF1375" i="4"/>
  <c r="AE1375" i="4"/>
  <c r="AD1375" i="4"/>
  <c r="AC1375" i="4"/>
  <c r="AB1375" i="4"/>
  <c r="AA1375" i="4"/>
  <c r="Z1375" i="4"/>
  <c r="X1375" i="4"/>
  <c r="V1375" i="4"/>
  <c r="U1375" i="4"/>
  <c r="G1375" i="4"/>
  <c r="Y1375" i="4" s="1"/>
  <c r="E1375" i="4"/>
  <c r="W1375" i="4" s="1"/>
  <c r="AJ1374" i="4"/>
  <c r="AI1374" i="4"/>
  <c r="AH1374" i="4"/>
  <c r="AG1374" i="4"/>
  <c r="AF1374" i="4"/>
  <c r="AE1374" i="4"/>
  <c r="AD1374" i="4"/>
  <c r="AC1374" i="4"/>
  <c r="AB1374" i="4"/>
  <c r="AA1374" i="4"/>
  <c r="Z1374" i="4"/>
  <c r="X1374" i="4"/>
  <c r="V1374" i="4"/>
  <c r="U1374" i="4"/>
  <c r="G1374" i="4"/>
  <c r="Y1374" i="4" s="1"/>
  <c r="E1374" i="4"/>
  <c r="W1374" i="4" s="1"/>
  <c r="AJ1373" i="4"/>
  <c r="AI1373" i="4"/>
  <c r="AH1373" i="4"/>
  <c r="AG1373" i="4"/>
  <c r="AF1373" i="4"/>
  <c r="AE1373" i="4"/>
  <c r="AD1373" i="4"/>
  <c r="AC1373" i="4"/>
  <c r="AB1373" i="4"/>
  <c r="AA1373" i="4"/>
  <c r="Z1373" i="4"/>
  <c r="X1373" i="4"/>
  <c r="V1373" i="4"/>
  <c r="U1373" i="4"/>
  <c r="G1373" i="4"/>
  <c r="Y1373" i="4" s="1"/>
  <c r="E1373" i="4"/>
  <c r="W1373" i="4" s="1"/>
  <c r="AJ1372" i="4"/>
  <c r="AI1372" i="4"/>
  <c r="AH1372" i="4"/>
  <c r="AG1372" i="4"/>
  <c r="AF1372" i="4"/>
  <c r="AE1372" i="4"/>
  <c r="AD1372" i="4"/>
  <c r="AC1372" i="4"/>
  <c r="AB1372" i="4"/>
  <c r="AA1372" i="4"/>
  <c r="Z1372" i="4"/>
  <c r="X1372" i="4"/>
  <c r="V1372" i="4"/>
  <c r="U1372" i="4"/>
  <c r="G1372" i="4"/>
  <c r="Y1372" i="4" s="1"/>
  <c r="E1372" i="4"/>
  <c r="W1372" i="4" s="1"/>
  <c r="AJ1371" i="4"/>
  <c r="AI1371" i="4"/>
  <c r="AH1371" i="4"/>
  <c r="AG1371" i="4"/>
  <c r="AF1371" i="4"/>
  <c r="AE1371" i="4"/>
  <c r="AD1371" i="4"/>
  <c r="AC1371" i="4"/>
  <c r="AB1371" i="4"/>
  <c r="AA1371" i="4"/>
  <c r="Z1371" i="4"/>
  <c r="X1371" i="4"/>
  <c r="V1371" i="4"/>
  <c r="U1371" i="4"/>
  <c r="G1371" i="4"/>
  <c r="Y1371" i="4" s="1"/>
  <c r="E1371" i="4"/>
  <c r="W1371" i="4" s="1"/>
  <c r="AJ1370" i="4"/>
  <c r="AI1370" i="4"/>
  <c r="AH1370" i="4"/>
  <c r="AG1370" i="4"/>
  <c r="AF1370" i="4"/>
  <c r="AE1370" i="4"/>
  <c r="AD1370" i="4"/>
  <c r="AC1370" i="4"/>
  <c r="AB1370" i="4"/>
  <c r="AA1370" i="4"/>
  <c r="Z1370" i="4"/>
  <c r="X1370" i="4"/>
  <c r="V1370" i="4"/>
  <c r="U1370" i="4"/>
  <c r="G1370" i="4"/>
  <c r="Y1370" i="4" s="1"/>
  <c r="E1370" i="4"/>
  <c r="W1370" i="4" s="1"/>
  <c r="AJ1369" i="4"/>
  <c r="AI1369" i="4"/>
  <c r="AH1369" i="4"/>
  <c r="AG1369" i="4"/>
  <c r="AF1369" i="4"/>
  <c r="AE1369" i="4"/>
  <c r="AD1369" i="4"/>
  <c r="AC1369" i="4"/>
  <c r="AB1369" i="4"/>
  <c r="AA1369" i="4"/>
  <c r="Z1369" i="4"/>
  <c r="X1369" i="4"/>
  <c r="V1369" i="4"/>
  <c r="U1369" i="4"/>
  <c r="G1369" i="4"/>
  <c r="Y1369" i="4" s="1"/>
  <c r="E1369" i="4"/>
  <c r="W1369" i="4" s="1"/>
  <c r="AJ1368" i="4"/>
  <c r="AI1368" i="4"/>
  <c r="AH1368" i="4"/>
  <c r="AG1368" i="4"/>
  <c r="AF1368" i="4"/>
  <c r="AE1368" i="4"/>
  <c r="AD1368" i="4"/>
  <c r="AC1368" i="4"/>
  <c r="AB1368" i="4"/>
  <c r="AA1368" i="4"/>
  <c r="Z1368" i="4"/>
  <c r="X1368" i="4"/>
  <c r="V1368" i="4"/>
  <c r="U1368" i="4"/>
  <c r="G1368" i="4"/>
  <c r="Y1368" i="4" s="1"/>
  <c r="E1368" i="4"/>
  <c r="W1368" i="4" s="1"/>
  <c r="AJ1367" i="4"/>
  <c r="AI1367" i="4"/>
  <c r="AH1367" i="4"/>
  <c r="AG1367" i="4"/>
  <c r="AF1367" i="4"/>
  <c r="AE1367" i="4"/>
  <c r="AD1367" i="4"/>
  <c r="AC1367" i="4"/>
  <c r="AB1367" i="4"/>
  <c r="AA1367" i="4"/>
  <c r="Z1367" i="4"/>
  <c r="X1367" i="4"/>
  <c r="V1367" i="4"/>
  <c r="U1367" i="4"/>
  <c r="G1367" i="4"/>
  <c r="Y1367" i="4" s="1"/>
  <c r="E1367" i="4"/>
  <c r="W1367" i="4" s="1"/>
  <c r="AJ1366" i="4"/>
  <c r="AI1366" i="4"/>
  <c r="AH1366" i="4"/>
  <c r="AG1366" i="4"/>
  <c r="AF1366" i="4"/>
  <c r="AE1366" i="4"/>
  <c r="AD1366" i="4"/>
  <c r="AC1366" i="4"/>
  <c r="AB1366" i="4"/>
  <c r="AA1366" i="4"/>
  <c r="Z1366" i="4"/>
  <c r="X1366" i="4"/>
  <c r="V1366" i="4"/>
  <c r="U1366" i="4"/>
  <c r="G1366" i="4"/>
  <c r="Y1366" i="4" s="1"/>
  <c r="E1366" i="4"/>
  <c r="W1366" i="4" s="1"/>
  <c r="AJ1365" i="4"/>
  <c r="AI1365" i="4"/>
  <c r="AH1365" i="4"/>
  <c r="AG1365" i="4"/>
  <c r="AF1365" i="4"/>
  <c r="AE1365" i="4"/>
  <c r="AD1365" i="4"/>
  <c r="AC1365" i="4"/>
  <c r="AB1365" i="4"/>
  <c r="AA1365" i="4"/>
  <c r="Z1365" i="4"/>
  <c r="X1365" i="4"/>
  <c r="V1365" i="4"/>
  <c r="U1365" i="4"/>
  <c r="G1365" i="4"/>
  <c r="Y1365" i="4" s="1"/>
  <c r="E1365" i="4"/>
  <c r="W1365" i="4" s="1"/>
  <c r="AJ1364" i="4"/>
  <c r="AI1364" i="4"/>
  <c r="AH1364" i="4"/>
  <c r="AG1364" i="4"/>
  <c r="AF1364" i="4"/>
  <c r="AE1364" i="4"/>
  <c r="AD1364" i="4"/>
  <c r="AC1364" i="4"/>
  <c r="AB1364" i="4"/>
  <c r="AA1364" i="4"/>
  <c r="Z1364" i="4"/>
  <c r="X1364" i="4"/>
  <c r="V1364" i="4"/>
  <c r="U1364" i="4"/>
  <c r="G1364" i="4"/>
  <c r="Y1364" i="4" s="1"/>
  <c r="E1364" i="4"/>
  <c r="W1364" i="4" s="1"/>
  <c r="AJ1363" i="4"/>
  <c r="AI1363" i="4"/>
  <c r="AH1363" i="4"/>
  <c r="AG1363" i="4"/>
  <c r="AF1363" i="4"/>
  <c r="AE1363" i="4"/>
  <c r="AD1363" i="4"/>
  <c r="AC1363" i="4"/>
  <c r="AB1363" i="4"/>
  <c r="AA1363" i="4"/>
  <c r="Z1363" i="4"/>
  <c r="X1363" i="4"/>
  <c r="V1363" i="4"/>
  <c r="U1363" i="4"/>
  <c r="G1363" i="4"/>
  <c r="Y1363" i="4" s="1"/>
  <c r="E1363" i="4"/>
  <c r="W1363" i="4" s="1"/>
  <c r="AJ1362" i="4"/>
  <c r="AI1362" i="4"/>
  <c r="AH1362" i="4"/>
  <c r="AG1362" i="4"/>
  <c r="AF1362" i="4"/>
  <c r="AE1362" i="4"/>
  <c r="AD1362" i="4"/>
  <c r="AC1362" i="4"/>
  <c r="AB1362" i="4"/>
  <c r="AA1362" i="4"/>
  <c r="Z1362" i="4"/>
  <c r="X1362" i="4"/>
  <c r="V1362" i="4"/>
  <c r="U1362" i="4"/>
  <c r="G1362" i="4"/>
  <c r="Y1362" i="4" s="1"/>
  <c r="E1362" i="4"/>
  <c r="W1362" i="4" s="1"/>
  <c r="AJ1361" i="4"/>
  <c r="AI1361" i="4"/>
  <c r="AH1361" i="4"/>
  <c r="AG1361" i="4"/>
  <c r="AF1361" i="4"/>
  <c r="AE1361" i="4"/>
  <c r="AD1361" i="4"/>
  <c r="AC1361" i="4"/>
  <c r="AB1361" i="4"/>
  <c r="AA1361" i="4"/>
  <c r="Z1361" i="4"/>
  <c r="Y1361" i="4"/>
  <c r="X1361" i="4"/>
  <c r="V1361" i="4"/>
  <c r="U1361" i="4"/>
  <c r="G1361" i="4"/>
  <c r="E1361" i="4"/>
  <c r="W1361" i="4" s="1"/>
  <c r="AJ1360" i="4"/>
  <c r="AI1360" i="4"/>
  <c r="AH1360" i="4"/>
  <c r="AG1360" i="4"/>
  <c r="AF1360" i="4"/>
  <c r="AE1360" i="4"/>
  <c r="AD1360" i="4"/>
  <c r="AC1360" i="4"/>
  <c r="AB1360" i="4"/>
  <c r="AA1360" i="4"/>
  <c r="Z1360" i="4"/>
  <c r="Y1360" i="4"/>
  <c r="X1360" i="4"/>
  <c r="V1360" i="4"/>
  <c r="U1360" i="4"/>
  <c r="G1360" i="4"/>
  <c r="E1360" i="4"/>
  <c r="W1360" i="4" s="1"/>
  <c r="AJ1359" i="4"/>
  <c r="AI1359" i="4"/>
  <c r="AH1359" i="4"/>
  <c r="AG1359" i="4"/>
  <c r="AF1359" i="4"/>
  <c r="AE1359" i="4"/>
  <c r="AD1359" i="4"/>
  <c r="AC1359" i="4"/>
  <c r="AB1359" i="4"/>
  <c r="AA1359" i="4"/>
  <c r="Z1359" i="4"/>
  <c r="X1359" i="4"/>
  <c r="V1359" i="4"/>
  <c r="U1359" i="4"/>
  <c r="G1359" i="4"/>
  <c r="Y1359" i="4" s="1"/>
  <c r="E1359" i="4"/>
  <c r="W1359" i="4" s="1"/>
  <c r="AJ1358" i="4"/>
  <c r="AI1358" i="4"/>
  <c r="AH1358" i="4"/>
  <c r="AG1358" i="4"/>
  <c r="AF1358" i="4"/>
  <c r="AE1358" i="4"/>
  <c r="AD1358" i="4"/>
  <c r="AC1358" i="4"/>
  <c r="AB1358" i="4"/>
  <c r="AA1358" i="4"/>
  <c r="Z1358" i="4"/>
  <c r="X1358" i="4"/>
  <c r="V1358" i="4"/>
  <c r="U1358" i="4"/>
  <c r="G1358" i="4"/>
  <c r="Y1358" i="4" s="1"/>
  <c r="E1358" i="4"/>
  <c r="W1358" i="4" s="1"/>
  <c r="AJ1357" i="4"/>
  <c r="AI1357" i="4"/>
  <c r="AH1357" i="4"/>
  <c r="AG1357" i="4"/>
  <c r="AF1357" i="4"/>
  <c r="AE1357" i="4"/>
  <c r="AD1357" i="4"/>
  <c r="AC1357" i="4"/>
  <c r="AB1357" i="4"/>
  <c r="AA1357" i="4"/>
  <c r="Z1357" i="4"/>
  <c r="Y1357" i="4"/>
  <c r="X1357" i="4"/>
  <c r="V1357" i="4"/>
  <c r="U1357" i="4"/>
  <c r="G1357" i="4"/>
  <c r="E1357" i="4"/>
  <c r="W1357" i="4" s="1"/>
  <c r="AJ1356" i="4"/>
  <c r="AI1356" i="4"/>
  <c r="AH1356" i="4"/>
  <c r="AG1356" i="4"/>
  <c r="AF1356" i="4"/>
  <c r="AE1356" i="4"/>
  <c r="AD1356" i="4"/>
  <c r="AC1356" i="4"/>
  <c r="AB1356" i="4"/>
  <c r="AA1356" i="4"/>
  <c r="Z1356" i="4"/>
  <c r="X1356" i="4"/>
  <c r="V1356" i="4"/>
  <c r="U1356" i="4"/>
  <c r="G1356" i="4"/>
  <c r="Y1356" i="4" s="1"/>
  <c r="E1356" i="4"/>
  <c r="W1356" i="4" s="1"/>
  <c r="AJ1355" i="4"/>
  <c r="AI1355" i="4"/>
  <c r="AH1355" i="4"/>
  <c r="AG1355" i="4"/>
  <c r="AF1355" i="4"/>
  <c r="AE1355" i="4"/>
  <c r="AD1355" i="4"/>
  <c r="AC1355" i="4"/>
  <c r="AB1355" i="4"/>
  <c r="AA1355" i="4"/>
  <c r="Z1355" i="4"/>
  <c r="Y1355" i="4"/>
  <c r="X1355" i="4"/>
  <c r="V1355" i="4"/>
  <c r="U1355" i="4"/>
  <c r="G1355" i="4"/>
  <c r="E1355" i="4"/>
  <c r="W1355" i="4" s="1"/>
  <c r="AJ1354" i="4"/>
  <c r="AI1354" i="4"/>
  <c r="AH1354" i="4"/>
  <c r="AG1354" i="4"/>
  <c r="AF1354" i="4"/>
  <c r="AE1354" i="4"/>
  <c r="AD1354" i="4"/>
  <c r="AC1354" i="4"/>
  <c r="AB1354" i="4"/>
  <c r="AA1354" i="4"/>
  <c r="Z1354" i="4"/>
  <c r="Y1354" i="4"/>
  <c r="X1354" i="4"/>
  <c r="V1354" i="4"/>
  <c r="U1354" i="4"/>
  <c r="G1354" i="4"/>
  <c r="E1354" i="4"/>
  <c r="W1354" i="4" s="1"/>
  <c r="AJ1353" i="4"/>
  <c r="AI1353" i="4"/>
  <c r="AH1353" i="4"/>
  <c r="AG1353" i="4"/>
  <c r="AF1353" i="4"/>
  <c r="AE1353" i="4"/>
  <c r="AD1353" i="4"/>
  <c r="AC1353" i="4"/>
  <c r="AB1353" i="4"/>
  <c r="AA1353" i="4"/>
  <c r="Z1353" i="4"/>
  <c r="X1353" i="4"/>
  <c r="V1353" i="4"/>
  <c r="U1353" i="4"/>
  <c r="G1353" i="4"/>
  <c r="Y1353" i="4" s="1"/>
  <c r="E1353" i="4"/>
  <c r="W1353" i="4" s="1"/>
  <c r="AJ1352" i="4"/>
  <c r="AI1352" i="4"/>
  <c r="AH1352" i="4"/>
  <c r="AG1352" i="4"/>
  <c r="AF1352" i="4"/>
  <c r="AE1352" i="4"/>
  <c r="AD1352" i="4"/>
  <c r="AC1352" i="4"/>
  <c r="AB1352" i="4"/>
  <c r="AA1352" i="4"/>
  <c r="Z1352" i="4"/>
  <c r="X1352" i="4"/>
  <c r="V1352" i="4"/>
  <c r="U1352" i="4"/>
  <c r="G1352" i="4"/>
  <c r="Y1352" i="4" s="1"/>
  <c r="E1352" i="4"/>
  <c r="W1352" i="4" s="1"/>
  <c r="AJ1351" i="4"/>
  <c r="AI1351" i="4"/>
  <c r="AH1351" i="4"/>
  <c r="AG1351" i="4"/>
  <c r="AF1351" i="4"/>
  <c r="AE1351" i="4"/>
  <c r="AD1351" i="4"/>
  <c r="AC1351" i="4"/>
  <c r="AB1351" i="4"/>
  <c r="AA1351" i="4"/>
  <c r="Z1351" i="4"/>
  <c r="Y1351" i="4"/>
  <c r="X1351" i="4"/>
  <c r="V1351" i="4"/>
  <c r="U1351" i="4"/>
  <c r="G1351" i="4"/>
  <c r="E1351" i="4"/>
  <c r="W1351" i="4" s="1"/>
  <c r="AJ1350" i="4"/>
  <c r="AI1350" i="4"/>
  <c r="AH1350" i="4"/>
  <c r="AG1350" i="4"/>
  <c r="AF1350" i="4"/>
  <c r="AE1350" i="4"/>
  <c r="AD1350" i="4"/>
  <c r="AC1350" i="4"/>
  <c r="AB1350" i="4"/>
  <c r="AA1350" i="4"/>
  <c r="Z1350" i="4"/>
  <c r="X1350" i="4"/>
  <c r="V1350" i="4"/>
  <c r="U1350" i="4"/>
  <c r="G1350" i="4"/>
  <c r="Y1350" i="4" s="1"/>
  <c r="E1350" i="4"/>
  <c r="W1350" i="4" s="1"/>
  <c r="AJ1349" i="4"/>
  <c r="AI1349" i="4"/>
  <c r="AH1349" i="4"/>
  <c r="AG1349" i="4"/>
  <c r="AF1349" i="4"/>
  <c r="AE1349" i="4"/>
  <c r="AD1349" i="4"/>
  <c r="AC1349" i="4"/>
  <c r="AB1349" i="4"/>
  <c r="AA1349" i="4"/>
  <c r="Z1349" i="4"/>
  <c r="X1349" i="4"/>
  <c r="V1349" i="4"/>
  <c r="U1349" i="4"/>
  <c r="G1349" i="4"/>
  <c r="Y1349" i="4" s="1"/>
  <c r="E1349" i="4"/>
  <c r="W1349" i="4" s="1"/>
  <c r="AJ1348" i="4"/>
  <c r="AI1348" i="4"/>
  <c r="AH1348" i="4"/>
  <c r="AG1348" i="4"/>
  <c r="AF1348" i="4"/>
  <c r="AE1348" i="4"/>
  <c r="AD1348" i="4"/>
  <c r="AC1348" i="4"/>
  <c r="AB1348" i="4"/>
  <c r="AA1348" i="4"/>
  <c r="Z1348" i="4"/>
  <c r="Y1348" i="4"/>
  <c r="X1348" i="4"/>
  <c r="V1348" i="4"/>
  <c r="U1348" i="4"/>
  <c r="G1348" i="4"/>
  <c r="E1348" i="4"/>
  <c r="W1348" i="4" s="1"/>
  <c r="AJ1347" i="4"/>
  <c r="AI1347" i="4"/>
  <c r="AH1347" i="4"/>
  <c r="AG1347" i="4"/>
  <c r="AF1347" i="4"/>
  <c r="AE1347" i="4"/>
  <c r="AD1347" i="4"/>
  <c r="AC1347" i="4"/>
  <c r="AB1347" i="4"/>
  <c r="AA1347" i="4"/>
  <c r="Z1347" i="4"/>
  <c r="X1347" i="4"/>
  <c r="V1347" i="4"/>
  <c r="U1347" i="4"/>
  <c r="G1347" i="4"/>
  <c r="Y1347" i="4" s="1"/>
  <c r="E1347" i="4"/>
  <c r="W1347" i="4" s="1"/>
  <c r="AJ1346" i="4"/>
  <c r="AI1346" i="4"/>
  <c r="AH1346" i="4"/>
  <c r="AG1346" i="4"/>
  <c r="AF1346" i="4"/>
  <c r="AE1346" i="4"/>
  <c r="AD1346" i="4"/>
  <c r="AC1346" i="4"/>
  <c r="AB1346" i="4"/>
  <c r="AA1346" i="4"/>
  <c r="Z1346" i="4"/>
  <c r="X1346" i="4"/>
  <c r="V1346" i="4"/>
  <c r="U1346" i="4"/>
  <c r="G1346" i="4"/>
  <c r="Y1346" i="4" s="1"/>
  <c r="E1346" i="4"/>
  <c r="W1346" i="4" s="1"/>
  <c r="AJ1345" i="4"/>
  <c r="AI1345" i="4"/>
  <c r="AH1345" i="4"/>
  <c r="AG1345" i="4"/>
  <c r="AF1345" i="4"/>
  <c r="AE1345" i="4"/>
  <c r="AD1345" i="4"/>
  <c r="AC1345" i="4"/>
  <c r="AB1345" i="4"/>
  <c r="AA1345" i="4"/>
  <c r="Z1345" i="4"/>
  <c r="Y1345" i="4"/>
  <c r="X1345" i="4"/>
  <c r="V1345" i="4"/>
  <c r="U1345" i="4"/>
  <c r="G1345" i="4"/>
  <c r="E1345" i="4"/>
  <c r="W1345" i="4" s="1"/>
  <c r="AJ1344" i="4"/>
  <c r="AI1344" i="4"/>
  <c r="AH1344" i="4"/>
  <c r="AG1344" i="4"/>
  <c r="AF1344" i="4"/>
  <c r="AE1344" i="4"/>
  <c r="AD1344" i="4"/>
  <c r="AC1344" i="4"/>
  <c r="AB1344" i="4"/>
  <c r="AA1344" i="4"/>
  <c r="Z1344" i="4"/>
  <c r="Y1344" i="4"/>
  <c r="X1344" i="4"/>
  <c r="V1344" i="4"/>
  <c r="U1344" i="4"/>
  <c r="G1344" i="4"/>
  <c r="E1344" i="4"/>
  <c r="W1344" i="4" s="1"/>
  <c r="AJ1343" i="4"/>
  <c r="AI1343" i="4"/>
  <c r="AH1343" i="4"/>
  <c r="AG1343" i="4"/>
  <c r="AF1343" i="4"/>
  <c r="AE1343" i="4"/>
  <c r="AD1343" i="4"/>
  <c r="AC1343" i="4"/>
  <c r="AB1343" i="4"/>
  <c r="AA1343" i="4"/>
  <c r="Z1343" i="4"/>
  <c r="X1343" i="4"/>
  <c r="V1343" i="4"/>
  <c r="U1343" i="4"/>
  <c r="G1343" i="4"/>
  <c r="Y1343" i="4" s="1"/>
  <c r="E1343" i="4"/>
  <c r="W1343" i="4" s="1"/>
  <c r="AJ1342" i="4"/>
  <c r="AI1342" i="4"/>
  <c r="AH1342" i="4"/>
  <c r="AG1342" i="4"/>
  <c r="AF1342" i="4"/>
  <c r="AE1342" i="4"/>
  <c r="AD1342" i="4"/>
  <c r="AC1342" i="4"/>
  <c r="AB1342" i="4"/>
  <c r="AA1342" i="4"/>
  <c r="Z1342" i="4"/>
  <c r="X1342" i="4"/>
  <c r="V1342" i="4"/>
  <c r="U1342" i="4"/>
  <c r="G1342" i="4"/>
  <c r="Y1342" i="4" s="1"/>
  <c r="E1342" i="4"/>
  <c r="W1342" i="4" s="1"/>
  <c r="AJ1341" i="4"/>
  <c r="AI1341" i="4"/>
  <c r="AH1341" i="4"/>
  <c r="AG1341" i="4"/>
  <c r="AF1341" i="4"/>
  <c r="AE1341" i="4"/>
  <c r="AD1341" i="4"/>
  <c r="AC1341" i="4"/>
  <c r="AB1341" i="4"/>
  <c r="AA1341" i="4"/>
  <c r="Z1341" i="4"/>
  <c r="Y1341" i="4"/>
  <c r="X1341" i="4"/>
  <c r="V1341" i="4"/>
  <c r="U1341" i="4"/>
  <c r="G1341" i="4"/>
  <c r="E1341" i="4"/>
  <c r="W1341" i="4" s="1"/>
  <c r="AJ1340" i="4"/>
  <c r="AI1340" i="4"/>
  <c r="AH1340" i="4"/>
  <c r="AG1340" i="4"/>
  <c r="AF1340" i="4"/>
  <c r="AE1340" i="4"/>
  <c r="AD1340" i="4"/>
  <c r="AC1340" i="4"/>
  <c r="AB1340" i="4"/>
  <c r="AA1340" i="4"/>
  <c r="Z1340" i="4"/>
  <c r="X1340" i="4"/>
  <c r="V1340" i="4"/>
  <c r="U1340" i="4"/>
  <c r="G1340" i="4"/>
  <c r="Y1340" i="4" s="1"/>
  <c r="E1340" i="4"/>
  <c r="W1340" i="4" s="1"/>
  <c r="AJ1339" i="4"/>
  <c r="AI1339" i="4"/>
  <c r="AH1339" i="4"/>
  <c r="AG1339" i="4"/>
  <c r="AF1339" i="4"/>
  <c r="AE1339" i="4"/>
  <c r="AD1339" i="4"/>
  <c r="AC1339" i="4"/>
  <c r="AB1339" i="4"/>
  <c r="AA1339" i="4"/>
  <c r="Z1339" i="4"/>
  <c r="Y1339" i="4"/>
  <c r="X1339" i="4"/>
  <c r="V1339" i="4"/>
  <c r="U1339" i="4"/>
  <c r="G1339" i="4"/>
  <c r="E1339" i="4"/>
  <c r="W1339" i="4" s="1"/>
  <c r="AJ1338" i="4"/>
  <c r="AI1338" i="4"/>
  <c r="AH1338" i="4"/>
  <c r="AG1338" i="4"/>
  <c r="AF1338" i="4"/>
  <c r="AE1338" i="4"/>
  <c r="AD1338" i="4"/>
  <c r="AC1338" i="4"/>
  <c r="AB1338" i="4"/>
  <c r="AA1338" i="4"/>
  <c r="Z1338" i="4"/>
  <c r="Y1338" i="4"/>
  <c r="X1338" i="4"/>
  <c r="V1338" i="4"/>
  <c r="U1338" i="4"/>
  <c r="G1338" i="4"/>
  <c r="E1338" i="4"/>
  <c r="W1338" i="4" s="1"/>
  <c r="AJ1337" i="4"/>
  <c r="AI1337" i="4"/>
  <c r="AH1337" i="4"/>
  <c r="AG1337" i="4"/>
  <c r="AF1337" i="4"/>
  <c r="AE1337" i="4"/>
  <c r="AD1337" i="4"/>
  <c r="AC1337" i="4"/>
  <c r="AB1337" i="4"/>
  <c r="AA1337" i="4"/>
  <c r="Z1337" i="4"/>
  <c r="X1337" i="4"/>
  <c r="V1337" i="4"/>
  <c r="U1337" i="4"/>
  <c r="G1337" i="4"/>
  <c r="Y1337" i="4" s="1"/>
  <c r="E1337" i="4"/>
  <c r="W1337" i="4" s="1"/>
  <c r="AJ1336" i="4"/>
  <c r="AI1336" i="4"/>
  <c r="AH1336" i="4"/>
  <c r="AG1336" i="4"/>
  <c r="AF1336" i="4"/>
  <c r="AE1336" i="4"/>
  <c r="AD1336" i="4"/>
  <c r="AC1336" i="4"/>
  <c r="AB1336" i="4"/>
  <c r="AA1336" i="4"/>
  <c r="Z1336" i="4"/>
  <c r="X1336" i="4"/>
  <c r="V1336" i="4"/>
  <c r="U1336" i="4"/>
  <c r="G1336" i="4"/>
  <c r="Y1336" i="4" s="1"/>
  <c r="E1336" i="4"/>
  <c r="W1336" i="4" s="1"/>
  <c r="AJ1335" i="4"/>
  <c r="AI1335" i="4"/>
  <c r="AH1335" i="4"/>
  <c r="AG1335" i="4"/>
  <c r="AF1335" i="4"/>
  <c r="AE1335" i="4"/>
  <c r="AD1335" i="4"/>
  <c r="AC1335" i="4"/>
  <c r="AB1335" i="4"/>
  <c r="AA1335" i="4"/>
  <c r="Z1335" i="4"/>
  <c r="Y1335" i="4"/>
  <c r="X1335" i="4"/>
  <c r="V1335" i="4"/>
  <c r="U1335" i="4"/>
  <c r="G1335" i="4"/>
  <c r="E1335" i="4"/>
  <c r="W1335" i="4" s="1"/>
  <c r="AJ1334" i="4"/>
  <c r="AI1334" i="4"/>
  <c r="AH1334" i="4"/>
  <c r="AG1334" i="4"/>
  <c r="AF1334" i="4"/>
  <c r="AE1334" i="4"/>
  <c r="AD1334" i="4"/>
  <c r="AC1334" i="4"/>
  <c r="AB1334" i="4"/>
  <c r="AA1334" i="4"/>
  <c r="Z1334" i="4"/>
  <c r="Y1334" i="4"/>
  <c r="X1334" i="4"/>
  <c r="V1334" i="4"/>
  <c r="U1334" i="4"/>
  <c r="G1334" i="4"/>
  <c r="E1334" i="4"/>
  <c r="W1334" i="4" s="1"/>
  <c r="AJ1333" i="4"/>
  <c r="AI1333" i="4"/>
  <c r="AH1333" i="4"/>
  <c r="AG1333" i="4"/>
  <c r="AF1333" i="4"/>
  <c r="AE1333" i="4"/>
  <c r="AD1333" i="4"/>
  <c r="AC1333" i="4"/>
  <c r="AB1333" i="4"/>
  <c r="AA1333" i="4"/>
  <c r="Z1333" i="4"/>
  <c r="X1333" i="4"/>
  <c r="V1333" i="4"/>
  <c r="U1333" i="4"/>
  <c r="G1333" i="4"/>
  <c r="Y1333" i="4" s="1"/>
  <c r="E1333" i="4"/>
  <c r="W1333" i="4" s="1"/>
  <c r="AJ1332" i="4"/>
  <c r="AI1332" i="4"/>
  <c r="AH1332" i="4"/>
  <c r="AG1332" i="4"/>
  <c r="AF1332" i="4"/>
  <c r="AE1332" i="4"/>
  <c r="AD1332" i="4"/>
  <c r="AC1332" i="4"/>
  <c r="AB1332" i="4"/>
  <c r="AA1332" i="4"/>
  <c r="Z1332" i="4"/>
  <c r="X1332" i="4"/>
  <c r="V1332" i="4"/>
  <c r="U1332" i="4"/>
  <c r="G1332" i="4"/>
  <c r="Y1332" i="4" s="1"/>
  <c r="E1332" i="4"/>
  <c r="W1332" i="4" s="1"/>
  <c r="AJ1331" i="4"/>
  <c r="AI1331" i="4"/>
  <c r="AH1331" i="4"/>
  <c r="AG1331" i="4"/>
  <c r="AF1331" i="4"/>
  <c r="AE1331" i="4"/>
  <c r="AD1331" i="4"/>
  <c r="AC1331" i="4"/>
  <c r="AB1331" i="4"/>
  <c r="AA1331" i="4"/>
  <c r="Z1331" i="4"/>
  <c r="X1331" i="4"/>
  <c r="V1331" i="4"/>
  <c r="U1331" i="4"/>
  <c r="G1331" i="4"/>
  <c r="Y1331" i="4" s="1"/>
  <c r="E1331" i="4"/>
  <c r="W1331" i="4" s="1"/>
  <c r="AJ1330" i="4"/>
  <c r="AI1330" i="4"/>
  <c r="AH1330" i="4"/>
  <c r="AG1330" i="4"/>
  <c r="AF1330" i="4"/>
  <c r="AE1330" i="4"/>
  <c r="AD1330" i="4"/>
  <c r="AC1330" i="4"/>
  <c r="AB1330" i="4"/>
  <c r="AA1330" i="4"/>
  <c r="Z1330" i="4"/>
  <c r="X1330" i="4"/>
  <c r="V1330" i="4"/>
  <c r="U1330" i="4"/>
  <c r="G1330" i="4"/>
  <c r="Y1330" i="4" s="1"/>
  <c r="E1330" i="4"/>
  <c r="W1330" i="4" s="1"/>
  <c r="AJ1329" i="4"/>
  <c r="AI1329" i="4"/>
  <c r="AH1329" i="4"/>
  <c r="AG1329" i="4"/>
  <c r="AF1329" i="4"/>
  <c r="AE1329" i="4"/>
  <c r="AD1329" i="4"/>
  <c r="AC1329" i="4"/>
  <c r="AB1329" i="4"/>
  <c r="AA1329" i="4"/>
  <c r="Z1329" i="4"/>
  <c r="X1329" i="4"/>
  <c r="V1329" i="4"/>
  <c r="U1329" i="4"/>
  <c r="G1329" i="4"/>
  <c r="Y1329" i="4" s="1"/>
  <c r="E1329" i="4"/>
  <c r="W1329" i="4" s="1"/>
  <c r="AJ1328" i="4"/>
  <c r="AI1328" i="4"/>
  <c r="AH1328" i="4"/>
  <c r="AG1328" i="4"/>
  <c r="AF1328" i="4"/>
  <c r="AE1328" i="4"/>
  <c r="AD1328" i="4"/>
  <c r="AC1328" i="4"/>
  <c r="AB1328" i="4"/>
  <c r="AA1328" i="4"/>
  <c r="Z1328" i="4"/>
  <c r="Y1328" i="4"/>
  <c r="X1328" i="4"/>
  <c r="V1328" i="4"/>
  <c r="U1328" i="4"/>
  <c r="G1328" i="4"/>
  <c r="E1328" i="4"/>
  <c r="W1328" i="4" s="1"/>
  <c r="AJ1327" i="4"/>
  <c r="AI1327" i="4"/>
  <c r="AH1327" i="4"/>
  <c r="AG1327" i="4"/>
  <c r="AF1327" i="4"/>
  <c r="AE1327" i="4"/>
  <c r="AD1327" i="4"/>
  <c r="AC1327" i="4"/>
  <c r="AB1327" i="4"/>
  <c r="AA1327" i="4"/>
  <c r="Z1327" i="4"/>
  <c r="X1327" i="4"/>
  <c r="V1327" i="4"/>
  <c r="U1327" i="4"/>
  <c r="G1327" i="4"/>
  <c r="Y1327" i="4" s="1"/>
  <c r="E1327" i="4"/>
  <c r="W1327" i="4" s="1"/>
  <c r="AJ1326" i="4"/>
  <c r="AI1326" i="4"/>
  <c r="AH1326" i="4"/>
  <c r="AG1326" i="4"/>
  <c r="AF1326" i="4"/>
  <c r="AE1326" i="4"/>
  <c r="AD1326" i="4"/>
  <c r="AC1326" i="4"/>
  <c r="AB1326" i="4"/>
  <c r="AA1326" i="4"/>
  <c r="Z1326" i="4"/>
  <c r="Y1326" i="4"/>
  <c r="X1326" i="4"/>
  <c r="V1326" i="4"/>
  <c r="U1326" i="4"/>
  <c r="G1326" i="4"/>
  <c r="E1326" i="4"/>
  <c r="W1326" i="4" s="1"/>
  <c r="AJ1325" i="4"/>
  <c r="AI1325" i="4"/>
  <c r="AH1325" i="4"/>
  <c r="AG1325" i="4"/>
  <c r="AF1325" i="4"/>
  <c r="AE1325" i="4"/>
  <c r="AD1325" i="4"/>
  <c r="AC1325" i="4"/>
  <c r="AB1325" i="4"/>
  <c r="AA1325" i="4"/>
  <c r="Z1325" i="4"/>
  <c r="Y1325" i="4"/>
  <c r="X1325" i="4"/>
  <c r="V1325" i="4"/>
  <c r="U1325" i="4"/>
  <c r="G1325" i="4"/>
  <c r="E1325" i="4"/>
  <c r="W1325" i="4" s="1"/>
  <c r="AJ1324" i="4"/>
  <c r="AI1324" i="4"/>
  <c r="AH1324" i="4"/>
  <c r="AG1324" i="4"/>
  <c r="AF1324" i="4"/>
  <c r="AE1324" i="4"/>
  <c r="AD1324" i="4"/>
  <c r="AC1324" i="4"/>
  <c r="AB1324" i="4"/>
  <c r="AA1324" i="4"/>
  <c r="Z1324" i="4"/>
  <c r="Y1324" i="4"/>
  <c r="X1324" i="4"/>
  <c r="V1324" i="4"/>
  <c r="U1324" i="4"/>
  <c r="G1324" i="4"/>
  <c r="E1324" i="4"/>
  <c r="W1324" i="4" s="1"/>
  <c r="AJ1323" i="4"/>
  <c r="AI1323" i="4"/>
  <c r="AH1323" i="4"/>
  <c r="AG1323" i="4"/>
  <c r="AF1323" i="4"/>
  <c r="AE1323" i="4"/>
  <c r="AD1323" i="4"/>
  <c r="AC1323" i="4"/>
  <c r="AB1323" i="4"/>
  <c r="AA1323" i="4"/>
  <c r="Z1323" i="4"/>
  <c r="X1323" i="4"/>
  <c r="V1323" i="4"/>
  <c r="U1323" i="4"/>
  <c r="G1323" i="4"/>
  <c r="Y1323" i="4" s="1"/>
  <c r="E1323" i="4"/>
  <c r="W1323" i="4" s="1"/>
  <c r="AJ1322" i="4"/>
  <c r="AI1322" i="4"/>
  <c r="AH1322" i="4"/>
  <c r="AG1322" i="4"/>
  <c r="AF1322" i="4"/>
  <c r="AE1322" i="4"/>
  <c r="AD1322" i="4"/>
  <c r="AC1322" i="4"/>
  <c r="AB1322" i="4"/>
  <c r="AA1322" i="4"/>
  <c r="Z1322" i="4"/>
  <c r="X1322" i="4"/>
  <c r="V1322" i="4"/>
  <c r="U1322" i="4"/>
  <c r="G1322" i="4"/>
  <c r="Y1322" i="4" s="1"/>
  <c r="E1322" i="4"/>
  <c r="W1322" i="4" s="1"/>
  <c r="AJ1321" i="4"/>
  <c r="AI1321" i="4"/>
  <c r="AH1321" i="4"/>
  <c r="AG1321" i="4"/>
  <c r="AF1321" i="4"/>
  <c r="AE1321" i="4"/>
  <c r="AD1321" i="4"/>
  <c r="AC1321" i="4"/>
  <c r="AB1321" i="4"/>
  <c r="AA1321" i="4"/>
  <c r="Z1321" i="4"/>
  <c r="Y1321" i="4"/>
  <c r="X1321" i="4"/>
  <c r="V1321" i="4"/>
  <c r="U1321" i="4"/>
  <c r="G1321" i="4"/>
  <c r="E1321" i="4"/>
  <c r="W1321" i="4" s="1"/>
  <c r="AJ1320" i="4"/>
  <c r="AI1320" i="4"/>
  <c r="AH1320" i="4"/>
  <c r="AG1320" i="4"/>
  <c r="AF1320" i="4"/>
  <c r="AE1320" i="4"/>
  <c r="AD1320" i="4"/>
  <c r="AC1320" i="4"/>
  <c r="AB1320" i="4"/>
  <c r="AA1320" i="4"/>
  <c r="Z1320" i="4"/>
  <c r="Y1320" i="4"/>
  <c r="X1320" i="4"/>
  <c r="V1320" i="4"/>
  <c r="U1320" i="4"/>
  <c r="G1320" i="4"/>
  <c r="E1320" i="4"/>
  <c r="W1320" i="4" s="1"/>
  <c r="AJ1319" i="4"/>
  <c r="AI1319" i="4"/>
  <c r="AH1319" i="4"/>
  <c r="AG1319" i="4"/>
  <c r="AF1319" i="4"/>
  <c r="AE1319" i="4"/>
  <c r="AD1319" i="4"/>
  <c r="AC1319" i="4"/>
  <c r="AB1319" i="4"/>
  <c r="AA1319" i="4"/>
  <c r="Z1319" i="4"/>
  <c r="Y1319" i="4"/>
  <c r="X1319" i="4"/>
  <c r="V1319" i="4"/>
  <c r="U1319" i="4"/>
  <c r="G1319" i="4"/>
  <c r="E1319" i="4"/>
  <c r="W1319" i="4" s="1"/>
  <c r="AJ1318" i="4"/>
  <c r="AI1318" i="4"/>
  <c r="AH1318" i="4"/>
  <c r="AG1318" i="4"/>
  <c r="AF1318" i="4"/>
  <c r="AE1318" i="4"/>
  <c r="AD1318" i="4"/>
  <c r="AC1318" i="4"/>
  <c r="AB1318" i="4"/>
  <c r="AA1318" i="4"/>
  <c r="Z1318" i="4"/>
  <c r="X1318" i="4"/>
  <c r="V1318" i="4"/>
  <c r="U1318" i="4"/>
  <c r="G1318" i="4"/>
  <c r="Y1318" i="4" s="1"/>
  <c r="E1318" i="4"/>
  <c r="W1318" i="4" s="1"/>
  <c r="AJ1317" i="4"/>
  <c r="AI1317" i="4"/>
  <c r="AH1317" i="4"/>
  <c r="AG1317" i="4"/>
  <c r="AF1317" i="4"/>
  <c r="AE1317" i="4"/>
  <c r="AD1317" i="4"/>
  <c r="AC1317" i="4"/>
  <c r="AB1317" i="4"/>
  <c r="AA1317" i="4"/>
  <c r="Z1317" i="4"/>
  <c r="Y1317" i="4"/>
  <c r="X1317" i="4"/>
  <c r="V1317" i="4"/>
  <c r="U1317" i="4"/>
  <c r="G1317" i="4"/>
  <c r="E1317" i="4"/>
  <c r="W1317" i="4" s="1"/>
  <c r="AJ1316" i="4"/>
  <c r="AI1316" i="4"/>
  <c r="AH1316" i="4"/>
  <c r="AG1316" i="4"/>
  <c r="AF1316" i="4"/>
  <c r="AE1316" i="4"/>
  <c r="AD1316" i="4"/>
  <c r="AC1316" i="4"/>
  <c r="AB1316" i="4"/>
  <c r="AA1316" i="4"/>
  <c r="Z1316" i="4"/>
  <c r="Y1316" i="4"/>
  <c r="X1316" i="4"/>
  <c r="V1316" i="4"/>
  <c r="U1316" i="4"/>
  <c r="G1316" i="4"/>
  <c r="E1316" i="4"/>
  <c r="W1316" i="4" s="1"/>
  <c r="AJ1315" i="4"/>
  <c r="AI1315" i="4"/>
  <c r="AH1315" i="4"/>
  <c r="AG1315" i="4"/>
  <c r="AF1315" i="4"/>
  <c r="AE1315" i="4"/>
  <c r="AD1315" i="4"/>
  <c r="AC1315" i="4"/>
  <c r="AB1315" i="4"/>
  <c r="AA1315" i="4"/>
  <c r="Z1315" i="4"/>
  <c r="Y1315" i="4"/>
  <c r="X1315" i="4"/>
  <c r="V1315" i="4"/>
  <c r="U1315" i="4"/>
  <c r="G1315" i="4"/>
  <c r="E1315" i="4"/>
  <c r="W1315" i="4" s="1"/>
  <c r="AJ1314" i="4"/>
  <c r="AI1314" i="4"/>
  <c r="AH1314" i="4"/>
  <c r="AG1314" i="4"/>
  <c r="AF1314" i="4"/>
  <c r="AE1314" i="4"/>
  <c r="AD1314" i="4"/>
  <c r="AC1314" i="4"/>
  <c r="AB1314" i="4"/>
  <c r="AA1314" i="4"/>
  <c r="Z1314" i="4"/>
  <c r="Y1314" i="4"/>
  <c r="X1314" i="4"/>
  <c r="V1314" i="4"/>
  <c r="U1314" i="4"/>
  <c r="G1314" i="4"/>
  <c r="E1314" i="4"/>
  <c r="W1314" i="4" s="1"/>
  <c r="AJ1313" i="4"/>
  <c r="AI1313" i="4"/>
  <c r="AH1313" i="4"/>
  <c r="AG1313" i="4"/>
  <c r="AF1313" i="4"/>
  <c r="AE1313" i="4"/>
  <c r="AD1313" i="4"/>
  <c r="AC1313" i="4"/>
  <c r="AB1313" i="4"/>
  <c r="AA1313" i="4"/>
  <c r="Z1313" i="4"/>
  <c r="Y1313" i="4"/>
  <c r="X1313" i="4"/>
  <c r="V1313" i="4"/>
  <c r="U1313" i="4"/>
  <c r="G1313" i="4"/>
  <c r="E1313" i="4"/>
  <c r="W1313" i="4" s="1"/>
  <c r="AJ1312" i="4"/>
  <c r="AI1312" i="4"/>
  <c r="AH1312" i="4"/>
  <c r="AG1312" i="4"/>
  <c r="AF1312" i="4"/>
  <c r="AE1312" i="4"/>
  <c r="AD1312" i="4"/>
  <c r="AC1312" i="4"/>
  <c r="AB1312" i="4"/>
  <c r="AA1312" i="4"/>
  <c r="Z1312" i="4"/>
  <c r="X1312" i="4"/>
  <c r="V1312" i="4"/>
  <c r="U1312" i="4"/>
  <c r="G1312" i="4"/>
  <c r="Y1312" i="4" s="1"/>
  <c r="E1312" i="4"/>
  <c r="W1312" i="4" s="1"/>
  <c r="AJ1311" i="4"/>
  <c r="AI1311" i="4"/>
  <c r="AH1311" i="4"/>
  <c r="AG1311" i="4"/>
  <c r="AF1311" i="4"/>
  <c r="AE1311" i="4"/>
  <c r="AD1311" i="4"/>
  <c r="AC1311" i="4"/>
  <c r="AB1311" i="4"/>
  <c r="AA1311" i="4"/>
  <c r="Z1311" i="4"/>
  <c r="X1311" i="4"/>
  <c r="V1311" i="4"/>
  <c r="U1311" i="4"/>
  <c r="G1311" i="4"/>
  <c r="Y1311" i="4" s="1"/>
  <c r="E1311" i="4"/>
  <c r="W1311" i="4" s="1"/>
  <c r="AJ1310" i="4"/>
  <c r="AI1310" i="4"/>
  <c r="AH1310" i="4"/>
  <c r="AG1310" i="4"/>
  <c r="AF1310" i="4"/>
  <c r="AE1310" i="4"/>
  <c r="AD1310" i="4"/>
  <c r="AC1310" i="4"/>
  <c r="AB1310" i="4"/>
  <c r="AA1310" i="4"/>
  <c r="Z1310" i="4"/>
  <c r="X1310" i="4"/>
  <c r="V1310" i="4"/>
  <c r="U1310" i="4"/>
  <c r="G1310" i="4"/>
  <c r="Y1310" i="4" s="1"/>
  <c r="E1310" i="4"/>
  <c r="W1310" i="4" s="1"/>
  <c r="AJ1309" i="4"/>
  <c r="AI1309" i="4"/>
  <c r="AH1309" i="4"/>
  <c r="AG1309" i="4"/>
  <c r="AF1309" i="4"/>
  <c r="AE1309" i="4"/>
  <c r="AD1309" i="4"/>
  <c r="AC1309" i="4"/>
  <c r="AB1309" i="4"/>
  <c r="AA1309" i="4"/>
  <c r="Z1309" i="4"/>
  <c r="X1309" i="4"/>
  <c r="V1309" i="4"/>
  <c r="U1309" i="4"/>
  <c r="G1309" i="4"/>
  <c r="Y1309" i="4" s="1"/>
  <c r="E1309" i="4"/>
  <c r="W1309" i="4" s="1"/>
  <c r="AJ1308" i="4"/>
  <c r="AI1308" i="4"/>
  <c r="AH1308" i="4"/>
  <c r="AG1308" i="4"/>
  <c r="AF1308" i="4"/>
  <c r="AE1308" i="4"/>
  <c r="AD1308" i="4"/>
  <c r="AC1308" i="4"/>
  <c r="AB1308" i="4"/>
  <c r="AA1308" i="4"/>
  <c r="Z1308" i="4"/>
  <c r="X1308" i="4"/>
  <c r="V1308" i="4"/>
  <c r="U1308" i="4"/>
  <c r="G1308" i="4"/>
  <c r="Y1308" i="4" s="1"/>
  <c r="E1308" i="4"/>
  <c r="W1308" i="4" s="1"/>
  <c r="AJ1307" i="4"/>
  <c r="AI1307" i="4"/>
  <c r="AH1307" i="4"/>
  <c r="AG1307" i="4"/>
  <c r="AF1307" i="4"/>
  <c r="AE1307" i="4"/>
  <c r="AD1307" i="4"/>
  <c r="AC1307" i="4"/>
  <c r="AB1307" i="4"/>
  <c r="AA1307" i="4"/>
  <c r="Z1307" i="4"/>
  <c r="Y1307" i="4"/>
  <c r="X1307" i="4"/>
  <c r="V1307" i="4"/>
  <c r="U1307" i="4"/>
  <c r="G1307" i="4"/>
  <c r="E1307" i="4"/>
  <c r="W1307" i="4" s="1"/>
  <c r="AJ1306" i="4"/>
  <c r="AI1306" i="4"/>
  <c r="AH1306" i="4"/>
  <c r="AG1306" i="4"/>
  <c r="AF1306" i="4"/>
  <c r="AE1306" i="4"/>
  <c r="AD1306" i="4"/>
  <c r="AC1306" i="4"/>
  <c r="AB1306" i="4"/>
  <c r="AA1306" i="4"/>
  <c r="Z1306" i="4"/>
  <c r="Y1306" i="4"/>
  <c r="X1306" i="4"/>
  <c r="V1306" i="4"/>
  <c r="U1306" i="4"/>
  <c r="G1306" i="4"/>
  <c r="E1306" i="4"/>
  <c r="W1306" i="4" s="1"/>
  <c r="AJ1305" i="4"/>
  <c r="AI1305" i="4"/>
  <c r="AH1305" i="4"/>
  <c r="AG1305" i="4"/>
  <c r="AF1305" i="4"/>
  <c r="AE1305" i="4"/>
  <c r="AD1305" i="4"/>
  <c r="AC1305" i="4"/>
  <c r="AB1305" i="4"/>
  <c r="AA1305" i="4"/>
  <c r="Z1305" i="4"/>
  <c r="Y1305" i="4"/>
  <c r="X1305" i="4"/>
  <c r="V1305" i="4"/>
  <c r="U1305" i="4"/>
  <c r="G1305" i="4"/>
  <c r="E1305" i="4"/>
  <c r="W1305" i="4" s="1"/>
  <c r="AJ1304" i="4"/>
  <c r="AI1304" i="4"/>
  <c r="AH1304" i="4"/>
  <c r="AG1304" i="4"/>
  <c r="AF1304" i="4"/>
  <c r="AE1304" i="4"/>
  <c r="AD1304" i="4"/>
  <c r="AC1304" i="4"/>
  <c r="AB1304" i="4"/>
  <c r="AA1304" i="4"/>
  <c r="Z1304" i="4"/>
  <c r="Y1304" i="4"/>
  <c r="X1304" i="4"/>
  <c r="V1304" i="4"/>
  <c r="U1304" i="4"/>
  <c r="G1304" i="4"/>
  <c r="E1304" i="4"/>
  <c r="W1304" i="4" s="1"/>
  <c r="AJ1303" i="4"/>
  <c r="AI1303" i="4"/>
  <c r="AH1303" i="4"/>
  <c r="AG1303" i="4"/>
  <c r="AF1303" i="4"/>
  <c r="AE1303" i="4"/>
  <c r="AD1303" i="4"/>
  <c r="AC1303" i="4"/>
  <c r="AB1303" i="4"/>
  <c r="AA1303" i="4"/>
  <c r="Z1303" i="4"/>
  <c r="X1303" i="4"/>
  <c r="V1303" i="4"/>
  <c r="U1303" i="4"/>
  <c r="G1303" i="4"/>
  <c r="Y1303" i="4" s="1"/>
  <c r="E1303" i="4"/>
  <c r="W1303" i="4" s="1"/>
  <c r="AJ1302" i="4"/>
  <c r="AI1302" i="4"/>
  <c r="AH1302" i="4"/>
  <c r="AG1302" i="4"/>
  <c r="AF1302" i="4"/>
  <c r="AE1302" i="4"/>
  <c r="AD1302" i="4"/>
  <c r="AC1302" i="4"/>
  <c r="AB1302" i="4"/>
  <c r="AA1302" i="4"/>
  <c r="Z1302" i="4"/>
  <c r="X1302" i="4"/>
  <c r="V1302" i="4"/>
  <c r="U1302" i="4"/>
  <c r="G1302" i="4"/>
  <c r="Y1302" i="4" s="1"/>
  <c r="E1302" i="4"/>
  <c r="W1302" i="4" s="1"/>
  <c r="AJ1301" i="4"/>
  <c r="AI1301" i="4"/>
  <c r="AH1301" i="4"/>
  <c r="AG1301" i="4"/>
  <c r="AF1301" i="4"/>
  <c r="AE1301" i="4"/>
  <c r="AD1301" i="4"/>
  <c r="AC1301" i="4"/>
  <c r="AB1301" i="4"/>
  <c r="AA1301" i="4"/>
  <c r="Z1301" i="4"/>
  <c r="Y1301" i="4"/>
  <c r="X1301" i="4"/>
  <c r="V1301" i="4"/>
  <c r="U1301" i="4"/>
  <c r="G1301" i="4"/>
  <c r="E1301" i="4"/>
  <c r="W1301" i="4" s="1"/>
  <c r="AJ1300" i="4"/>
  <c r="AI1300" i="4"/>
  <c r="AH1300" i="4"/>
  <c r="AG1300" i="4"/>
  <c r="AF1300" i="4"/>
  <c r="AE1300" i="4"/>
  <c r="AD1300" i="4"/>
  <c r="AC1300" i="4"/>
  <c r="AB1300" i="4"/>
  <c r="AA1300" i="4"/>
  <c r="Z1300" i="4"/>
  <c r="Y1300" i="4"/>
  <c r="X1300" i="4"/>
  <c r="V1300" i="4"/>
  <c r="U1300" i="4"/>
  <c r="G1300" i="4"/>
  <c r="E1300" i="4"/>
  <c r="W1300" i="4" s="1"/>
  <c r="AJ1299" i="4"/>
  <c r="AI1299" i="4"/>
  <c r="AH1299" i="4"/>
  <c r="AG1299" i="4"/>
  <c r="AF1299" i="4"/>
  <c r="AE1299" i="4"/>
  <c r="AD1299" i="4"/>
  <c r="AC1299" i="4"/>
  <c r="AB1299" i="4"/>
  <c r="AA1299" i="4"/>
  <c r="Z1299" i="4"/>
  <c r="Y1299" i="4"/>
  <c r="X1299" i="4"/>
  <c r="V1299" i="4"/>
  <c r="U1299" i="4"/>
  <c r="G1299" i="4"/>
  <c r="E1299" i="4"/>
  <c r="W1299" i="4" s="1"/>
  <c r="AJ1298" i="4"/>
  <c r="AI1298" i="4"/>
  <c r="AH1298" i="4"/>
  <c r="AG1298" i="4"/>
  <c r="AF1298" i="4"/>
  <c r="AE1298" i="4"/>
  <c r="AD1298" i="4"/>
  <c r="AC1298" i="4"/>
  <c r="AB1298" i="4"/>
  <c r="AA1298" i="4"/>
  <c r="Z1298" i="4"/>
  <c r="Y1298" i="4"/>
  <c r="X1298" i="4"/>
  <c r="V1298" i="4"/>
  <c r="U1298" i="4"/>
  <c r="G1298" i="4"/>
  <c r="E1298" i="4"/>
  <c r="W1298" i="4" s="1"/>
  <c r="AJ1297" i="4"/>
  <c r="AI1297" i="4"/>
  <c r="AH1297" i="4"/>
  <c r="AG1297" i="4"/>
  <c r="AF1297" i="4"/>
  <c r="AE1297" i="4"/>
  <c r="AD1297" i="4"/>
  <c r="AC1297" i="4"/>
  <c r="AB1297" i="4"/>
  <c r="AA1297" i="4"/>
  <c r="Z1297" i="4"/>
  <c r="Y1297" i="4"/>
  <c r="X1297" i="4"/>
  <c r="V1297" i="4"/>
  <c r="U1297" i="4"/>
  <c r="G1297" i="4"/>
  <c r="E1297" i="4"/>
  <c r="W1297" i="4" s="1"/>
  <c r="AJ1296" i="4"/>
  <c r="AI1296" i="4"/>
  <c r="AH1296" i="4"/>
  <c r="AG1296" i="4"/>
  <c r="AF1296" i="4"/>
  <c r="AE1296" i="4"/>
  <c r="AD1296" i="4"/>
  <c r="AC1296" i="4"/>
  <c r="AB1296" i="4"/>
  <c r="AA1296" i="4"/>
  <c r="Z1296" i="4"/>
  <c r="X1296" i="4"/>
  <c r="V1296" i="4"/>
  <c r="U1296" i="4"/>
  <c r="G1296" i="4"/>
  <c r="Y1296" i="4" s="1"/>
  <c r="E1296" i="4"/>
  <c r="W1296" i="4" s="1"/>
  <c r="AJ1295" i="4"/>
  <c r="AI1295" i="4"/>
  <c r="AH1295" i="4"/>
  <c r="AG1295" i="4"/>
  <c r="AF1295" i="4"/>
  <c r="AE1295" i="4"/>
  <c r="AD1295" i="4"/>
  <c r="AC1295" i="4"/>
  <c r="AB1295" i="4"/>
  <c r="AA1295" i="4"/>
  <c r="Z1295" i="4"/>
  <c r="Y1295" i="4"/>
  <c r="X1295" i="4"/>
  <c r="V1295" i="4"/>
  <c r="U1295" i="4"/>
  <c r="G1295" i="4"/>
  <c r="E1295" i="4"/>
  <c r="W1295" i="4" s="1"/>
  <c r="AJ1294" i="4"/>
  <c r="AI1294" i="4"/>
  <c r="AH1294" i="4"/>
  <c r="AG1294" i="4"/>
  <c r="AF1294" i="4"/>
  <c r="AE1294" i="4"/>
  <c r="AD1294" i="4"/>
  <c r="AC1294" i="4"/>
  <c r="AB1294" i="4"/>
  <c r="AA1294" i="4"/>
  <c r="Z1294" i="4"/>
  <c r="Y1294" i="4"/>
  <c r="X1294" i="4"/>
  <c r="V1294" i="4"/>
  <c r="U1294" i="4"/>
  <c r="G1294" i="4"/>
  <c r="E1294" i="4"/>
  <c r="W1294" i="4" s="1"/>
  <c r="AJ1293" i="4"/>
  <c r="AI1293" i="4"/>
  <c r="AH1293" i="4"/>
  <c r="AG1293" i="4"/>
  <c r="AF1293" i="4"/>
  <c r="AE1293" i="4"/>
  <c r="AD1293" i="4"/>
  <c r="AC1293" i="4"/>
  <c r="AB1293" i="4"/>
  <c r="AA1293" i="4"/>
  <c r="Z1293" i="4"/>
  <c r="X1293" i="4"/>
  <c r="V1293" i="4"/>
  <c r="U1293" i="4"/>
  <c r="G1293" i="4"/>
  <c r="Y1293" i="4" s="1"/>
  <c r="E1293" i="4"/>
  <c r="W1293" i="4" s="1"/>
  <c r="AJ1292" i="4"/>
  <c r="AI1292" i="4"/>
  <c r="AH1292" i="4"/>
  <c r="AG1292" i="4"/>
  <c r="AF1292" i="4"/>
  <c r="AE1292" i="4"/>
  <c r="AD1292" i="4"/>
  <c r="AC1292" i="4"/>
  <c r="AB1292" i="4"/>
  <c r="AA1292" i="4"/>
  <c r="Z1292" i="4"/>
  <c r="X1292" i="4"/>
  <c r="V1292" i="4"/>
  <c r="U1292" i="4"/>
  <c r="G1292" i="4"/>
  <c r="Y1292" i="4" s="1"/>
  <c r="E1292" i="4"/>
  <c r="W1292" i="4" s="1"/>
  <c r="AJ1291" i="4"/>
  <c r="AI1291" i="4"/>
  <c r="AH1291" i="4"/>
  <c r="AG1291" i="4"/>
  <c r="AF1291" i="4"/>
  <c r="AE1291" i="4"/>
  <c r="AD1291" i="4"/>
  <c r="AC1291" i="4"/>
  <c r="AB1291" i="4"/>
  <c r="AA1291" i="4"/>
  <c r="Z1291" i="4"/>
  <c r="Y1291" i="4"/>
  <c r="X1291" i="4"/>
  <c r="V1291" i="4"/>
  <c r="U1291" i="4"/>
  <c r="G1291" i="4"/>
  <c r="E1291" i="4"/>
  <c r="W1291" i="4" s="1"/>
  <c r="AJ1290" i="4"/>
  <c r="AI1290" i="4"/>
  <c r="AH1290" i="4"/>
  <c r="AG1290" i="4"/>
  <c r="AF1290" i="4"/>
  <c r="AE1290" i="4"/>
  <c r="AD1290" i="4"/>
  <c r="AC1290" i="4"/>
  <c r="AB1290" i="4"/>
  <c r="AA1290" i="4"/>
  <c r="Z1290" i="4"/>
  <c r="X1290" i="4"/>
  <c r="V1290" i="4"/>
  <c r="U1290" i="4"/>
  <c r="G1290" i="4"/>
  <c r="Y1290" i="4" s="1"/>
  <c r="E1290" i="4"/>
  <c r="W1290" i="4" s="1"/>
  <c r="AJ1289" i="4"/>
  <c r="AI1289" i="4"/>
  <c r="AH1289" i="4"/>
  <c r="AG1289" i="4"/>
  <c r="AF1289" i="4"/>
  <c r="AE1289" i="4"/>
  <c r="AD1289" i="4"/>
  <c r="AC1289" i="4"/>
  <c r="AB1289" i="4"/>
  <c r="AA1289" i="4"/>
  <c r="Z1289" i="4"/>
  <c r="X1289" i="4"/>
  <c r="V1289" i="4"/>
  <c r="U1289" i="4"/>
  <c r="G1289" i="4"/>
  <c r="Y1289" i="4" s="1"/>
  <c r="E1289" i="4"/>
  <c r="W1289" i="4" s="1"/>
  <c r="AJ1288" i="4"/>
  <c r="AI1288" i="4"/>
  <c r="AH1288" i="4"/>
  <c r="AG1288" i="4"/>
  <c r="AF1288" i="4"/>
  <c r="AE1288" i="4"/>
  <c r="AD1288" i="4"/>
  <c r="AC1288" i="4"/>
  <c r="AB1288" i="4"/>
  <c r="AA1288" i="4"/>
  <c r="Z1288" i="4"/>
  <c r="Y1288" i="4"/>
  <c r="X1288" i="4"/>
  <c r="V1288" i="4"/>
  <c r="U1288" i="4"/>
  <c r="G1288" i="4"/>
  <c r="E1288" i="4"/>
  <c r="W1288" i="4" s="1"/>
  <c r="AJ1287" i="4"/>
  <c r="AI1287" i="4"/>
  <c r="AH1287" i="4"/>
  <c r="AG1287" i="4"/>
  <c r="AF1287" i="4"/>
  <c r="AE1287" i="4"/>
  <c r="AD1287" i="4"/>
  <c r="AC1287" i="4"/>
  <c r="AB1287" i="4"/>
  <c r="AA1287" i="4"/>
  <c r="Z1287" i="4"/>
  <c r="X1287" i="4"/>
  <c r="V1287" i="4"/>
  <c r="U1287" i="4"/>
  <c r="G1287" i="4"/>
  <c r="Y1287" i="4" s="1"/>
  <c r="E1287" i="4"/>
  <c r="W1287" i="4" s="1"/>
  <c r="AJ1286" i="4"/>
  <c r="AI1286" i="4"/>
  <c r="AH1286" i="4"/>
  <c r="AG1286" i="4"/>
  <c r="AF1286" i="4"/>
  <c r="AE1286" i="4"/>
  <c r="AD1286" i="4"/>
  <c r="AC1286" i="4"/>
  <c r="AB1286" i="4"/>
  <c r="AA1286" i="4"/>
  <c r="Z1286" i="4"/>
  <c r="Y1286" i="4"/>
  <c r="X1286" i="4"/>
  <c r="V1286" i="4"/>
  <c r="U1286" i="4"/>
  <c r="G1286" i="4"/>
  <c r="E1286" i="4"/>
  <c r="W1286" i="4" s="1"/>
  <c r="AJ1285" i="4"/>
  <c r="AI1285" i="4"/>
  <c r="AH1285" i="4"/>
  <c r="AG1285" i="4"/>
  <c r="AF1285" i="4"/>
  <c r="AE1285" i="4"/>
  <c r="AD1285" i="4"/>
  <c r="AC1285" i="4"/>
  <c r="AB1285" i="4"/>
  <c r="AA1285" i="4"/>
  <c r="Z1285" i="4"/>
  <c r="Y1285" i="4"/>
  <c r="X1285" i="4"/>
  <c r="V1285" i="4"/>
  <c r="U1285" i="4"/>
  <c r="G1285" i="4"/>
  <c r="E1285" i="4"/>
  <c r="W1285" i="4" s="1"/>
  <c r="AJ1284" i="4"/>
  <c r="AI1284" i="4"/>
  <c r="AH1284" i="4"/>
  <c r="AG1284" i="4"/>
  <c r="AF1284" i="4"/>
  <c r="AE1284" i="4"/>
  <c r="AD1284" i="4"/>
  <c r="AC1284" i="4"/>
  <c r="AB1284" i="4"/>
  <c r="AA1284" i="4"/>
  <c r="Z1284" i="4"/>
  <c r="Y1284" i="4"/>
  <c r="X1284" i="4"/>
  <c r="V1284" i="4"/>
  <c r="U1284" i="4"/>
  <c r="G1284" i="4"/>
  <c r="E1284" i="4"/>
  <c r="W1284" i="4" s="1"/>
  <c r="AJ1283" i="4"/>
  <c r="AI1283" i="4"/>
  <c r="AH1283" i="4"/>
  <c r="AG1283" i="4"/>
  <c r="AF1283" i="4"/>
  <c r="AE1283" i="4"/>
  <c r="AD1283" i="4"/>
  <c r="AC1283" i="4"/>
  <c r="AB1283" i="4"/>
  <c r="AA1283" i="4"/>
  <c r="Z1283" i="4"/>
  <c r="X1283" i="4"/>
  <c r="V1283" i="4"/>
  <c r="U1283" i="4"/>
  <c r="G1283" i="4"/>
  <c r="Y1283" i="4" s="1"/>
  <c r="E1283" i="4"/>
  <c r="W1283" i="4" s="1"/>
  <c r="AJ1282" i="4"/>
  <c r="AI1282" i="4"/>
  <c r="AH1282" i="4"/>
  <c r="AG1282" i="4"/>
  <c r="AF1282" i="4"/>
  <c r="AE1282" i="4"/>
  <c r="AD1282" i="4"/>
  <c r="AC1282" i="4"/>
  <c r="AB1282" i="4"/>
  <c r="AA1282" i="4"/>
  <c r="Z1282" i="4"/>
  <c r="X1282" i="4"/>
  <c r="V1282" i="4"/>
  <c r="U1282" i="4"/>
  <c r="G1282" i="4"/>
  <c r="Y1282" i="4" s="1"/>
  <c r="E1282" i="4"/>
  <c r="W1282" i="4" s="1"/>
  <c r="AJ1281" i="4"/>
  <c r="AI1281" i="4"/>
  <c r="AH1281" i="4"/>
  <c r="AG1281" i="4"/>
  <c r="AF1281" i="4"/>
  <c r="AE1281" i="4"/>
  <c r="AD1281" i="4"/>
  <c r="AC1281" i="4"/>
  <c r="AB1281" i="4"/>
  <c r="AA1281" i="4"/>
  <c r="Z1281" i="4"/>
  <c r="Y1281" i="4"/>
  <c r="X1281" i="4"/>
  <c r="V1281" i="4"/>
  <c r="U1281" i="4"/>
  <c r="G1281" i="4"/>
  <c r="E1281" i="4"/>
  <c r="W1281" i="4" s="1"/>
  <c r="AJ1280" i="4"/>
  <c r="AI1280" i="4"/>
  <c r="AH1280" i="4"/>
  <c r="AG1280" i="4"/>
  <c r="AF1280" i="4"/>
  <c r="AE1280" i="4"/>
  <c r="AD1280" i="4"/>
  <c r="AC1280" i="4"/>
  <c r="AB1280" i="4"/>
  <c r="AA1280" i="4"/>
  <c r="Z1280" i="4"/>
  <c r="Y1280" i="4"/>
  <c r="X1280" i="4"/>
  <c r="V1280" i="4"/>
  <c r="U1280" i="4"/>
  <c r="G1280" i="4"/>
  <c r="E1280" i="4"/>
  <c r="W1280" i="4" s="1"/>
  <c r="AJ1279" i="4"/>
  <c r="AI1279" i="4"/>
  <c r="AH1279" i="4"/>
  <c r="AG1279" i="4"/>
  <c r="AF1279" i="4"/>
  <c r="AE1279" i="4"/>
  <c r="AD1279" i="4"/>
  <c r="AC1279" i="4"/>
  <c r="AB1279" i="4"/>
  <c r="AA1279" i="4"/>
  <c r="Z1279" i="4"/>
  <c r="Y1279" i="4"/>
  <c r="X1279" i="4"/>
  <c r="V1279" i="4"/>
  <c r="U1279" i="4"/>
  <c r="G1279" i="4"/>
  <c r="E1279" i="4"/>
  <c r="W1279" i="4" s="1"/>
  <c r="AJ1278" i="4"/>
  <c r="AI1278" i="4"/>
  <c r="AH1278" i="4"/>
  <c r="AG1278" i="4"/>
  <c r="AF1278" i="4"/>
  <c r="AE1278" i="4"/>
  <c r="AD1278" i="4"/>
  <c r="AC1278" i="4"/>
  <c r="AB1278" i="4"/>
  <c r="AA1278" i="4"/>
  <c r="Z1278" i="4"/>
  <c r="X1278" i="4"/>
  <c r="V1278" i="4"/>
  <c r="U1278" i="4"/>
  <c r="G1278" i="4"/>
  <c r="Y1278" i="4" s="1"/>
  <c r="E1278" i="4"/>
  <c r="W1278" i="4" s="1"/>
  <c r="AJ1277" i="4"/>
  <c r="AI1277" i="4"/>
  <c r="AH1277" i="4"/>
  <c r="AG1277" i="4"/>
  <c r="AF1277" i="4"/>
  <c r="AE1277" i="4"/>
  <c r="AD1277" i="4"/>
  <c r="AC1277" i="4"/>
  <c r="AB1277" i="4"/>
  <c r="AA1277" i="4"/>
  <c r="Z1277" i="4"/>
  <c r="X1277" i="4"/>
  <c r="V1277" i="4"/>
  <c r="U1277" i="4"/>
  <c r="G1277" i="4"/>
  <c r="Y1277" i="4" s="1"/>
  <c r="E1277" i="4"/>
  <c r="W1277" i="4" s="1"/>
  <c r="AJ1276" i="4"/>
  <c r="AI1276" i="4"/>
  <c r="AH1276" i="4"/>
  <c r="AG1276" i="4"/>
  <c r="AF1276" i="4"/>
  <c r="AE1276" i="4"/>
  <c r="AD1276" i="4"/>
  <c r="AC1276" i="4"/>
  <c r="AB1276" i="4"/>
  <c r="AA1276" i="4"/>
  <c r="Z1276" i="4"/>
  <c r="Y1276" i="4"/>
  <c r="X1276" i="4"/>
  <c r="V1276" i="4"/>
  <c r="U1276" i="4"/>
  <c r="G1276" i="4"/>
  <c r="E1276" i="4"/>
  <c r="W1276" i="4" s="1"/>
  <c r="AJ1275" i="4"/>
  <c r="AI1275" i="4"/>
  <c r="AH1275" i="4"/>
  <c r="AG1275" i="4"/>
  <c r="AF1275" i="4"/>
  <c r="AE1275" i="4"/>
  <c r="AD1275" i="4"/>
  <c r="AC1275" i="4"/>
  <c r="AB1275" i="4"/>
  <c r="AA1275" i="4"/>
  <c r="Z1275" i="4"/>
  <c r="Y1275" i="4"/>
  <c r="X1275" i="4"/>
  <c r="V1275" i="4"/>
  <c r="U1275" i="4"/>
  <c r="G1275" i="4"/>
  <c r="E1275" i="4"/>
  <c r="W1275" i="4" s="1"/>
  <c r="AJ1274" i="4"/>
  <c r="AI1274" i="4"/>
  <c r="AH1274" i="4"/>
  <c r="AG1274" i="4"/>
  <c r="AF1274" i="4"/>
  <c r="AE1274" i="4"/>
  <c r="AD1274" i="4"/>
  <c r="AC1274" i="4"/>
  <c r="AB1274" i="4"/>
  <c r="AA1274" i="4"/>
  <c r="Z1274" i="4"/>
  <c r="Y1274" i="4"/>
  <c r="X1274" i="4"/>
  <c r="V1274" i="4"/>
  <c r="U1274" i="4"/>
  <c r="G1274" i="4"/>
  <c r="E1274" i="4"/>
  <c r="W1274" i="4" s="1"/>
  <c r="AJ1273" i="4"/>
  <c r="AI1273" i="4"/>
  <c r="AH1273" i="4"/>
  <c r="AG1273" i="4"/>
  <c r="AF1273" i="4"/>
  <c r="AE1273" i="4"/>
  <c r="AD1273" i="4"/>
  <c r="AC1273" i="4"/>
  <c r="AB1273" i="4"/>
  <c r="AA1273" i="4"/>
  <c r="Z1273" i="4"/>
  <c r="Y1273" i="4"/>
  <c r="X1273" i="4"/>
  <c r="V1273" i="4"/>
  <c r="U1273" i="4"/>
  <c r="G1273" i="4"/>
  <c r="E1273" i="4"/>
  <c r="W1273" i="4" s="1"/>
  <c r="AJ1272" i="4"/>
  <c r="AI1272" i="4"/>
  <c r="AH1272" i="4"/>
  <c r="AG1272" i="4"/>
  <c r="AF1272" i="4"/>
  <c r="AE1272" i="4"/>
  <c r="AD1272" i="4"/>
  <c r="AC1272" i="4"/>
  <c r="AB1272" i="4"/>
  <c r="AA1272" i="4"/>
  <c r="Z1272" i="4"/>
  <c r="X1272" i="4"/>
  <c r="V1272" i="4"/>
  <c r="U1272" i="4"/>
  <c r="G1272" i="4"/>
  <c r="Y1272" i="4" s="1"/>
  <c r="E1272" i="4"/>
  <c r="W1272" i="4" s="1"/>
  <c r="AJ1271" i="4"/>
  <c r="AI1271" i="4"/>
  <c r="AH1271" i="4"/>
  <c r="AG1271" i="4"/>
  <c r="AF1271" i="4"/>
  <c r="AE1271" i="4"/>
  <c r="AD1271" i="4"/>
  <c r="AC1271" i="4"/>
  <c r="AB1271" i="4"/>
  <c r="AA1271" i="4"/>
  <c r="Z1271" i="4"/>
  <c r="X1271" i="4"/>
  <c r="V1271" i="4"/>
  <c r="U1271" i="4"/>
  <c r="G1271" i="4"/>
  <c r="Y1271" i="4" s="1"/>
  <c r="E1271" i="4"/>
  <c r="W1271" i="4" s="1"/>
  <c r="AJ1270" i="4"/>
  <c r="AI1270" i="4"/>
  <c r="AH1270" i="4"/>
  <c r="AG1270" i="4"/>
  <c r="AF1270" i="4"/>
  <c r="AE1270" i="4"/>
  <c r="AD1270" i="4"/>
  <c r="AC1270" i="4"/>
  <c r="AB1270" i="4"/>
  <c r="AA1270" i="4"/>
  <c r="Z1270" i="4"/>
  <c r="Y1270" i="4"/>
  <c r="X1270" i="4"/>
  <c r="V1270" i="4"/>
  <c r="U1270" i="4"/>
  <c r="G1270" i="4"/>
  <c r="E1270" i="4"/>
  <c r="W1270" i="4" s="1"/>
  <c r="AJ1269" i="4"/>
  <c r="AI1269" i="4"/>
  <c r="AH1269" i="4"/>
  <c r="AG1269" i="4"/>
  <c r="AF1269" i="4"/>
  <c r="AE1269" i="4"/>
  <c r="AD1269" i="4"/>
  <c r="AC1269" i="4"/>
  <c r="AB1269" i="4"/>
  <c r="AA1269" i="4"/>
  <c r="Z1269" i="4"/>
  <c r="X1269" i="4"/>
  <c r="V1269" i="4"/>
  <c r="U1269" i="4"/>
  <c r="G1269" i="4"/>
  <c r="Y1269" i="4" s="1"/>
  <c r="E1269" i="4"/>
  <c r="W1269" i="4" s="1"/>
  <c r="AJ1268" i="4"/>
  <c r="AI1268" i="4"/>
  <c r="AH1268" i="4"/>
  <c r="AG1268" i="4"/>
  <c r="AF1268" i="4"/>
  <c r="AE1268" i="4"/>
  <c r="AD1268" i="4"/>
  <c r="AC1268" i="4"/>
  <c r="AB1268" i="4"/>
  <c r="AA1268" i="4"/>
  <c r="Z1268" i="4"/>
  <c r="X1268" i="4"/>
  <c r="V1268" i="4"/>
  <c r="U1268" i="4"/>
  <c r="G1268" i="4"/>
  <c r="Y1268" i="4" s="1"/>
  <c r="E1268" i="4"/>
  <c r="W1268" i="4" s="1"/>
  <c r="AJ1267" i="4"/>
  <c r="AI1267" i="4"/>
  <c r="AH1267" i="4"/>
  <c r="AG1267" i="4"/>
  <c r="AF1267" i="4"/>
  <c r="AE1267" i="4"/>
  <c r="AD1267" i="4"/>
  <c r="AC1267" i="4"/>
  <c r="AB1267" i="4"/>
  <c r="AA1267" i="4"/>
  <c r="Z1267" i="4"/>
  <c r="Y1267" i="4"/>
  <c r="X1267" i="4"/>
  <c r="V1267" i="4"/>
  <c r="U1267" i="4"/>
  <c r="G1267" i="4"/>
  <c r="E1267" i="4"/>
  <c r="W1267" i="4" s="1"/>
  <c r="AJ1266" i="4"/>
  <c r="AI1266" i="4"/>
  <c r="AH1266" i="4"/>
  <c r="AG1266" i="4"/>
  <c r="AF1266" i="4"/>
  <c r="AE1266" i="4"/>
  <c r="AD1266" i="4"/>
  <c r="AC1266" i="4"/>
  <c r="AB1266" i="4"/>
  <c r="AA1266" i="4"/>
  <c r="Z1266" i="4"/>
  <c r="X1266" i="4"/>
  <c r="V1266" i="4"/>
  <c r="U1266" i="4"/>
  <c r="G1266" i="4"/>
  <c r="Y1266" i="4" s="1"/>
  <c r="E1266" i="4"/>
  <c r="W1266" i="4" s="1"/>
  <c r="AJ1265" i="4"/>
  <c r="AI1265" i="4"/>
  <c r="AH1265" i="4"/>
  <c r="AG1265" i="4"/>
  <c r="AF1265" i="4"/>
  <c r="AE1265" i="4"/>
  <c r="AD1265" i="4"/>
  <c r="AC1265" i="4"/>
  <c r="AB1265" i="4"/>
  <c r="AA1265" i="4"/>
  <c r="Z1265" i="4"/>
  <c r="X1265" i="4"/>
  <c r="V1265" i="4"/>
  <c r="U1265" i="4"/>
  <c r="G1265" i="4"/>
  <c r="Y1265" i="4" s="1"/>
  <c r="E1265" i="4"/>
  <c r="W1265" i="4" s="1"/>
  <c r="AJ1264" i="4"/>
  <c r="AI1264" i="4"/>
  <c r="AH1264" i="4"/>
  <c r="AG1264" i="4"/>
  <c r="AF1264" i="4"/>
  <c r="AE1264" i="4"/>
  <c r="AD1264" i="4"/>
  <c r="AC1264" i="4"/>
  <c r="AB1264" i="4"/>
  <c r="AA1264" i="4"/>
  <c r="Z1264" i="4"/>
  <c r="Y1264" i="4"/>
  <c r="X1264" i="4"/>
  <c r="V1264" i="4"/>
  <c r="U1264" i="4"/>
  <c r="G1264" i="4"/>
  <c r="E1264" i="4"/>
  <c r="W1264" i="4" s="1"/>
  <c r="AJ1263" i="4"/>
  <c r="AI1263" i="4"/>
  <c r="AH1263" i="4"/>
  <c r="AG1263" i="4"/>
  <c r="AF1263" i="4"/>
  <c r="AE1263" i="4"/>
  <c r="AD1263" i="4"/>
  <c r="AC1263" i="4"/>
  <c r="AB1263" i="4"/>
  <c r="AA1263" i="4"/>
  <c r="Z1263" i="4"/>
  <c r="X1263" i="4"/>
  <c r="V1263" i="4"/>
  <c r="U1263" i="4"/>
  <c r="G1263" i="4"/>
  <c r="Y1263" i="4" s="1"/>
  <c r="E1263" i="4"/>
  <c r="W1263" i="4" s="1"/>
  <c r="AJ1262" i="4"/>
  <c r="AI1262" i="4"/>
  <c r="AH1262" i="4"/>
  <c r="AG1262" i="4"/>
  <c r="AF1262" i="4"/>
  <c r="AE1262" i="4"/>
  <c r="AD1262" i="4"/>
  <c r="AC1262" i="4"/>
  <c r="AB1262" i="4"/>
  <c r="AA1262" i="4"/>
  <c r="Z1262" i="4"/>
  <c r="X1262" i="4"/>
  <c r="V1262" i="4"/>
  <c r="U1262" i="4"/>
  <c r="G1262" i="4"/>
  <c r="Y1262" i="4" s="1"/>
  <c r="E1262" i="4"/>
  <c r="W1262" i="4" s="1"/>
  <c r="AJ1261" i="4"/>
  <c r="AI1261" i="4"/>
  <c r="AH1261" i="4"/>
  <c r="AG1261" i="4"/>
  <c r="AF1261" i="4"/>
  <c r="AE1261" i="4"/>
  <c r="AD1261" i="4"/>
  <c r="AC1261" i="4"/>
  <c r="AB1261" i="4"/>
  <c r="AA1261" i="4"/>
  <c r="Z1261" i="4"/>
  <c r="Y1261" i="4"/>
  <c r="X1261" i="4"/>
  <c r="V1261" i="4"/>
  <c r="U1261" i="4"/>
  <c r="G1261" i="4"/>
  <c r="E1261" i="4"/>
  <c r="W1261" i="4" s="1"/>
  <c r="AJ1260" i="4"/>
  <c r="AI1260" i="4"/>
  <c r="AH1260" i="4"/>
  <c r="AG1260" i="4"/>
  <c r="AF1260" i="4"/>
  <c r="AE1260" i="4"/>
  <c r="AD1260" i="4"/>
  <c r="AC1260" i="4"/>
  <c r="AB1260" i="4"/>
  <c r="AA1260" i="4"/>
  <c r="Z1260" i="4"/>
  <c r="X1260" i="4"/>
  <c r="V1260" i="4"/>
  <c r="U1260" i="4"/>
  <c r="G1260" i="4"/>
  <c r="Y1260" i="4" s="1"/>
  <c r="E1260" i="4"/>
  <c r="W1260" i="4" s="1"/>
  <c r="AJ1259" i="4"/>
  <c r="AI1259" i="4"/>
  <c r="AH1259" i="4"/>
  <c r="AG1259" i="4"/>
  <c r="AF1259" i="4"/>
  <c r="AE1259" i="4"/>
  <c r="AD1259" i="4"/>
  <c r="AC1259" i="4"/>
  <c r="AB1259" i="4"/>
  <c r="AA1259" i="4"/>
  <c r="Z1259" i="4"/>
  <c r="X1259" i="4"/>
  <c r="V1259" i="4"/>
  <c r="U1259" i="4"/>
  <c r="G1259" i="4"/>
  <c r="Y1259" i="4" s="1"/>
  <c r="E1259" i="4"/>
  <c r="W1259" i="4" s="1"/>
  <c r="AJ1258" i="4"/>
  <c r="AI1258" i="4"/>
  <c r="AH1258" i="4"/>
  <c r="AG1258" i="4"/>
  <c r="AF1258" i="4"/>
  <c r="AE1258" i="4"/>
  <c r="AD1258" i="4"/>
  <c r="AC1258" i="4"/>
  <c r="AB1258" i="4"/>
  <c r="AA1258" i="4"/>
  <c r="Z1258" i="4"/>
  <c r="Y1258" i="4"/>
  <c r="X1258" i="4"/>
  <c r="V1258" i="4"/>
  <c r="U1258" i="4"/>
  <c r="G1258" i="4"/>
  <c r="E1258" i="4"/>
  <c r="W1258" i="4" s="1"/>
  <c r="AJ1257" i="4"/>
  <c r="AI1257" i="4"/>
  <c r="AH1257" i="4"/>
  <c r="AG1257" i="4"/>
  <c r="AF1257" i="4"/>
  <c r="AE1257" i="4"/>
  <c r="AD1257" i="4"/>
  <c r="AC1257" i="4"/>
  <c r="AB1257" i="4"/>
  <c r="AA1257" i="4"/>
  <c r="Z1257" i="4"/>
  <c r="Y1257" i="4"/>
  <c r="X1257" i="4"/>
  <c r="V1257" i="4"/>
  <c r="U1257" i="4"/>
  <c r="G1257" i="4"/>
  <c r="E1257" i="4"/>
  <c r="W1257" i="4" s="1"/>
  <c r="AJ1256" i="4"/>
  <c r="AI1256" i="4"/>
  <c r="AH1256" i="4"/>
  <c r="AG1256" i="4"/>
  <c r="AF1256" i="4"/>
  <c r="AE1256" i="4"/>
  <c r="AD1256" i="4"/>
  <c r="AC1256" i="4"/>
  <c r="AB1256" i="4"/>
  <c r="AA1256" i="4"/>
  <c r="Z1256" i="4"/>
  <c r="X1256" i="4"/>
  <c r="V1256" i="4"/>
  <c r="U1256" i="4"/>
  <c r="G1256" i="4"/>
  <c r="Y1256" i="4" s="1"/>
  <c r="E1256" i="4"/>
  <c r="W1256" i="4" s="1"/>
  <c r="AJ1255" i="4"/>
  <c r="AI1255" i="4"/>
  <c r="AH1255" i="4"/>
  <c r="AG1255" i="4"/>
  <c r="AF1255" i="4"/>
  <c r="AE1255" i="4"/>
  <c r="AD1255" i="4"/>
  <c r="AC1255" i="4"/>
  <c r="AB1255" i="4"/>
  <c r="AA1255" i="4"/>
  <c r="Z1255" i="4"/>
  <c r="Y1255" i="4"/>
  <c r="X1255" i="4"/>
  <c r="V1255" i="4"/>
  <c r="U1255" i="4"/>
  <c r="G1255" i="4"/>
  <c r="E1255" i="4"/>
  <c r="W1255" i="4" s="1"/>
  <c r="AJ1254" i="4"/>
  <c r="AI1254" i="4"/>
  <c r="AH1254" i="4"/>
  <c r="AG1254" i="4"/>
  <c r="AF1254" i="4"/>
  <c r="AE1254" i="4"/>
  <c r="AD1254" i="4"/>
  <c r="AC1254" i="4"/>
  <c r="AB1254" i="4"/>
  <c r="AA1254" i="4"/>
  <c r="Z1254" i="4"/>
  <c r="Y1254" i="4"/>
  <c r="X1254" i="4"/>
  <c r="V1254" i="4"/>
  <c r="U1254" i="4"/>
  <c r="G1254" i="4"/>
  <c r="E1254" i="4"/>
  <c r="W1254" i="4" s="1"/>
  <c r="AJ1253" i="4"/>
  <c r="AI1253" i="4"/>
  <c r="AH1253" i="4"/>
  <c r="AG1253" i="4"/>
  <c r="AF1253" i="4"/>
  <c r="AE1253" i="4"/>
  <c r="AD1253" i="4"/>
  <c r="AC1253" i="4"/>
  <c r="AB1253" i="4"/>
  <c r="AA1253" i="4"/>
  <c r="Z1253" i="4"/>
  <c r="X1253" i="4"/>
  <c r="V1253" i="4"/>
  <c r="U1253" i="4"/>
  <c r="G1253" i="4"/>
  <c r="Y1253" i="4" s="1"/>
  <c r="E1253" i="4"/>
  <c r="W1253" i="4" s="1"/>
  <c r="AJ1252" i="4"/>
  <c r="AI1252" i="4"/>
  <c r="AH1252" i="4"/>
  <c r="AG1252" i="4"/>
  <c r="AF1252" i="4"/>
  <c r="AE1252" i="4"/>
  <c r="AD1252" i="4"/>
  <c r="AC1252" i="4"/>
  <c r="AB1252" i="4"/>
  <c r="AA1252" i="4"/>
  <c r="Z1252" i="4"/>
  <c r="X1252" i="4"/>
  <c r="V1252" i="4"/>
  <c r="U1252" i="4"/>
  <c r="G1252" i="4"/>
  <c r="Y1252" i="4" s="1"/>
  <c r="E1252" i="4"/>
  <c r="W1252" i="4" s="1"/>
  <c r="AJ1251" i="4"/>
  <c r="AI1251" i="4"/>
  <c r="AH1251" i="4"/>
  <c r="AG1251" i="4"/>
  <c r="AF1251" i="4"/>
  <c r="AE1251" i="4"/>
  <c r="AD1251" i="4"/>
  <c r="AC1251" i="4"/>
  <c r="AB1251" i="4"/>
  <c r="AA1251" i="4"/>
  <c r="Z1251" i="4"/>
  <c r="X1251" i="4"/>
  <c r="V1251" i="4"/>
  <c r="U1251" i="4"/>
  <c r="G1251" i="4"/>
  <c r="Y1251" i="4" s="1"/>
  <c r="E1251" i="4"/>
  <c r="W1251" i="4" s="1"/>
  <c r="AJ1250" i="4"/>
  <c r="AI1250" i="4"/>
  <c r="AH1250" i="4"/>
  <c r="AG1250" i="4"/>
  <c r="AF1250" i="4"/>
  <c r="AE1250" i="4"/>
  <c r="AD1250" i="4"/>
  <c r="AC1250" i="4"/>
  <c r="AB1250" i="4"/>
  <c r="AA1250" i="4"/>
  <c r="Z1250" i="4"/>
  <c r="X1250" i="4"/>
  <c r="V1250" i="4"/>
  <c r="U1250" i="4"/>
  <c r="G1250" i="4"/>
  <c r="Y1250" i="4" s="1"/>
  <c r="E1250" i="4"/>
  <c r="W1250" i="4" s="1"/>
  <c r="AJ1249" i="4"/>
  <c r="AI1249" i="4"/>
  <c r="AH1249" i="4"/>
  <c r="AG1249" i="4"/>
  <c r="AF1249" i="4"/>
  <c r="AE1249" i="4"/>
  <c r="AD1249" i="4"/>
  <c r="AC1249" i="4"/>
  <c r="AB1249" i="4"/>
  <c r="AA1249" i="4"/>
  <c r="Z1249" i="4"/>
  <c r="X1249" i="4"/>
  <c r="V1249" i="4"/>
  <c r="U1249" i="4"/>
  <c r="G1249" i="4"/>
  <c r="Y1249" i="4" s="1"/>
  <c r="E1249" i="4"/>
  <c r="W1249" i="4" s="1"/>
  <c r="AJ1248" i="4"/>
  <c r="AI1248" i="4"/>
  <c r="AH1248" i="4"/>
  <c r="AG1248" i="4"/>
  <c r="AF1248" i="4"/>
  <c r="AE1248" i="4"/>
  <c r="AD1248" i="4"/>
  <c r="AC1248" i="4"/>
  <c r="AB1248" i="4"/>
  <c r="AA1248" i="4"/>
  <c r="Z1248" i="4"/>
  <c r="X1248" i="4"/>
  <c r="V1248" i="4"/>
  <c r="U1248" i="4"/>
  <c r="G1248" i="4"/>
  <c r="Y1248" i="4" s="1"/>
  <c r="E1248" i="4"/>
  <c r="W1248" i="4" s="1"/>
  <c r="AJ1247" i="4"/>
  <c r="AI1247" i="4"/>
  <c r="AH1247" i="4"/>
  <c r="AG1247" i="4"/>
  <c r="AF1247" i="4"/>
  <c r="AE1247" i="4"/>
  <c r="AD1247" i="4"/>
  <c r="AC1247" i="4"/>
  <c r="AB1247" i="4"/>
  <c r="AA1247" i="4"/>
  <c r="Z1247" i="4"/>
  <c r="X1247" i="4"/>
  <c r="V1247" i="4"/>
  <c r="U1247" i="4"/>
  <c r="G1247" i="4"/>
  <c r="Y1247" i="4" s="1"/>
  <c r="E1247" i="4"/>
  <c r="W1247" i="4" s="1"/>
  <c r="AJ1246" i="4"/>
  <c r="AI1246" i="4"/>
  <c r="AH1246" i="4"/>
  <c r="AG1246" i="4"/>
  <c r="AF1246" i="4"/>
  <c r="AE1246" i="4"/>
  <c r="AD1246" i="4"/>
  <c r="AC1246" i="4"/>
  <c r="AB1246" i="4"/>
  <c r="AA1246" i="4"/>
  <c r="Z1246" i="4"/>
  <c r="Y1246" i="4"/>
  <c r="X1246" i="4"/>
  <c r="V1246" i="4"/>
  <c r="U1246" i="4"/>
  <c r="G1246" i="4"/>
  <c r="E1246" i="4"/>
  <c r="W1246" i="4" s="1"/>
  <c r="AJ1245" i="4"/>
  <c r="AI1245" i="4"/>
  <c r="AH1245" i="4"/>
  <c r="AG1245" i="4"/>
  <c r="AF1245" i="4"/>
  <c r="AE1245" i="4"/>
  <c r="AD1245" i="4"/>
  <c r="AC1245" i="4"/>
  <c r="AB1245" i="4"/>
  <c r="AA1245" i="4"/>
  <c r="Z1245" i="4"/>
  <c r="Y1245" i="4"/>
  <c r="X1245" i="4"/>
  <c r="V1245" i="4"/>
  <c r="U1245" i="4"/>
  <c r="G1245" i="4"/>
  <c r="E1245" i="4"/>
  <c r="W1245" i="4" s="1"/>
  <c r="AJ1244" i="4"/>
  <c r="AI1244" i="4"/>
  <c r="AH1244" i="4"/>
  <c r="AG1244" i="4"/>
  <c r="AF1244" i="4"/>
  <c r="AE1244" i="4"/>
  <c r="AD1244" i="4"/>
  <c r="AC1244" i="4"/>
  <c r="AB1244" i="4"/>
  <c r="AA1244" i="4"/>
  <c r="Z1244" i="4"/>
  <c r="Y1244" i="4"/>
  <c r="X1244" i="4"/>
  <c r="V1244" i="4"/>
  <c r="U1244" i="4"/>
  <c r="G1244" i="4"/>
  <c r="E1244" i="4"/>
  <c r="W1244" i="4" s="1"/>
  <c r="AJ1243" i="4"/>
  <c r="AI1243" i="4"/>
  <c r="AH1243" i="4"/>
  <c r="AG1243" i="4"/>
  <c r="AF1243" i="4"/>
  <c r="AE1243" i="4"/>
  <c r="AD1243" i="4"/>
  <c r="AC1243" i="4"/>
  <c r="AB1243" i="4"/>
  <c r="AA1243" i="4"/>
  <c r="Z1243" i="4"/>
  <c r="X1243" i="4"/>
  <c r="V1243" i="4"/>
  <c r="U1243" i="4"/>
  <c r="G1243" i="4"/>
  <c r="Y1243" i="4" s="1"/>
  <c r="E1243" i="4"/>
  <c r="W1243" i="4" s="1"/>
  <c r="AJ1242" i="4"/>
  <c r="AI1242" i="4"/>
  <c r="AH1242" i="4"/>
  <c r="AG1242" i="4"/>
  <c r="AF1242" i="4"/>
  <c r="AE1242" i="4"/>
  <c r="AD1242" i="4"/>
  <c r="AC1242" i="4"/>
  <c r="AB1242" i="4"/>
  <c r="AA1242" i="4"/>
  <c r="Z1242" i="4"/>
  <c r="X1242" i="4"/>
  <c r="V1242" i="4"/>
  <c r="U1242" i="4"/>
  <c r="G1242" i="4"/>
  <c r="Y1242" i="4" s="1"/>
  <c r="E1242" i="4"/>
  <c r="W1242" i="4" s="1"/>
  <c r="AJ1241" i="4"/>
  <c r="AI1241" i="4"/>
  <c r="AH1241" i="4"/>
  <c r="AG1241" i="4"/>
  <c r="AF1241" i="4"/>
  <c r="AE1241" i="4"/>
  <c r="AD1241" i="4"/>
  <c r="AC1241" i="4"/>
  <c r="AB1241" i="4"/>
  <c r="AA1241" i="4"/>
  <c r="Z1241" i="4"/>
  <c r="Y1241" i="4"/>
  <c r="X1241" i="4"/>
  <c r="V1241" i="4"/>
  <c r="U1241" i="4"/>
  <c r="G1241" i="4"/>
  <c r="E1241" i="4"/>
  <c r="W1241" i="4" s="1"/>
  <c r="AJ1240" i="4"/>
  <c r="AI1240" i="4"/>
  <c r="AH1240" i="4"/>
  <c r="AG1240" i="4"/>
  <c r="AF1240" i="4"/>
  <c r="AE1240" i="4"/>
  <c r="AD1240" i="4"/>
  <c r="AC1240" i="4"/>
  <c r="AB1240" i="4"/>
  <c r="AA1240" i="4"/>
  <c r="Z1240" i="4"/>
  <c r="Y1240" i="4"/>
  <c r="X1240" i="4"/>
  <c r="V1240" i="4"/>
  <c r="U1240" i="4"/>
  <c r="G1240" i="4"/>
  <c r="E1240" i="4"/>
  <c r="W1240" i="4" s="1"/>
  <c r="AJ1239" i="4"/>
  <c r="AI1239" i="4"/>
  <c r="AH1239" i="4"/>
  <c r="AG1239" i="4"/>
  <c r="AF1239" i="4"/>
  <c r="AE1239" i="4"/>
  <c r="AD1239" i="4"/>
  <c r="AC1239" i="4"/>
  <c r="AB1239" i="4"/>
  <c r="AA1239" i="4"/>
  <c r="Z1239" i="4"/>
  <c r="Y1239" i="4"/>
  <c r="X1239" i="4"/>
  <c r="V1239" i="4"/>
  <c r="U1239" i="4"/>
  <c r="G1239" i="4"/>
  <c r="E1239" i="4"/>
  <c r="W1239" i="4" s="1"/>
  <c r="AJ1238" i="4"/>
  <c r="AI1238" i="4"/>
  <c r="AH1238" i="4"/>
  <c r="AG1238" i="4"/>
  <c r="AF1238" i="4"/>
  <c r="AE1238" i="4"/>
  <c r="AD1238" i="4"/>
  <c r="AC1238" i="4"/>
  <c r="AB1238" i="4"/>
  <c r="AA1238" i="4"/>
  <c r="Z1238" i="4"/>
  <c r="X1238" i="4"/>
  <c r="V1238" i="4"/>
  <c r="U1238" i="4"/>
  <c r="G1238" i="4"/>
  <c r="Y1238" i="4" s="1"/>
  <c r="E1238" i="4"/>
  <c r="W1238" i="4" s="1"/>
  <c r="AJ1237" i="4"/>
  <c r="AI1237" i="4"/>
  <c r="AH1237" i="4"/>
  <c r="AG1237" i="4"/>
  <c r="AF1237" i="4"/>
  <c r="AE1237" i="4"/>
  <c r="AD1237" i="4"/>
  <c r="AC1237" i="4"/>
  <c r="AB1237" i="4"/>
  <c r="AA1237" i="4"/>
  <c r="Z1237" i="4"/>
  <c r="X1237" i="4"/>
  <c r="V1237" i="4"/>
  <c r="U1237" i="4"/>
  <c r="G1237" i="4"/>
  <c r="Y1237" i="4" s="1"/>
  <c r="E1237" i="4"/>
  <c r="W1237" i="4" s="1"/>
  <c r="AJ1236" i="4"/>
  <c r="AI1236" i="4"/>
  <c r="AH1236" i="4"/>
  <c r="AG1236" i="4"/>
  <c r="AF1236" i="4"/>
  <c r="AE1236" i="4"/>
  <c r="AD1236" i="4"/>
  <c r="AC1236" i="4"/>
  <c r="AB1236" i="4"/>
  <c r="AA1236" i="4"/>
  <c r="Z1236" i="4"/>
  <c r="Y1236" i="4"/>
  <c r="X1236" i="4"/>
  <c r="V1236" i="4"/>
  <c r="U1236" i="4"/>
  <c r="G1236" i="4"/>
  <c r="E1236" i="4"/>
  <c r="W1236" i="4" s="1"/>
  <c r="AJ1235" i="4"/>
  <c r="AI1235" i="4"/>
  <c r="AH1235" i="4"/>
  <c r="AG1235" i="4"/>
  <c r="AF1235" i="4"/>
  <c r="AE1235" i="4"/>
  <c r="AD1235" i="4"/>
  <c r="AC1235" i="4"/>
  <c r="AB1235" i="4"/>
  <c r="AA1235" i="4"/>
  <c r="Z1235" i="4"/>
  <c r="Y1235" i="4"/>
  <c r="X1235" i="4"/>
  <c r="V1235" i="4"/>
  <c r="U1235" i="4"/>
  <c r="G1235" i="4"/>
  <c r="E1235" i="4"/>
  <c r="W1235" i="4" s="1"/>
  <c r="AJ1234" i="4"/>
  <c r="AI1234" i="4"/>
  <c r="AH1234" i="4"/>
  <c r="AG1234" i="4"/>
  <c r="AF1234" i="4"/>
  <c r="AE1234" i="4"/>
  <c r="AD1234" i="4"/>
  <c r="AC1234" i="4"/>
  <c r="AB1234" i="4"/>
  <c r="AA1234" i="4"/>
  <c r="Z1234" i="4"/>
  <c r="Y1234" i="4"/>
  <c r="X1234" i="4"/>
  <c r="V1234" i="4"/>
  <c r="U1234" i="4"/>
  <c r="G1234" i="4"/>
  <c r="E1234" i="4"/>
  <c r="W1234" i="4" s="1"/>
  <c r="AJ1233" i="4"/>
  <c r="AI1233" i="4"/>
  <c r="AH1233" i="4"/>
  <c r="AG1233" i="4"/>
  <c r="AF1233" i="4"/>
  <c r="AE1233" i="4"/>
  <c r="AD1233" i="4"/>
  <c r="AC1233" i="4"/>
  <c r="AB1233" i="4"/>
  <c r="AA1233" i="4"/>
  <c r="Z1233" i="4"/>
  <c r="X1233" i="4"/>
  <c r="V1233" i="4"/>
  <c r="U1233" i="4"/>
  <c r="G1233" i="4"/>
  <c r="Y1233" i="4" s="1"/>
  <c r="E1233" i="4"/>
  <c r="W1233" i="4" s="1"/>
  <c r="AJ1232" i="4"/>
  <c r="AI1232" i="4"/>
  <c r="AH1232" i="4"/>
  <c r="AG1232" i="4"/>
  <c r="AF1232" i="4"/>
  <c r="AE1232" i="4"/>
  <c r="AD1232" i="4"/>
  <c r="AC1232" i="4"/>
  <c r="AB1232" i="4"/>
  <c r="AA1232" i="4"/>
  <c r="Z1232" i="4"/>
  <c r="X1232" i="4"/>
  <c r="V1232" i="4"/>
  <c r="U1232" i="4"/>
  <c r="G1232" i="4"/>
  <c r="Y1232" i="4" s="1"/>
  <c r="E1232" i="4"/>
  <c r="W1232" i="4" s="1"/>
  <c r="AJ1231" i="4"/>
  <c r="AI1231" i="4"/>
  <c r="AH1231" i="4"/>
  <c r="AG1231" i="4"/>
  <c r="AF1231" i="4"/>
  <c r="AE1231" i="4"/>
  <c r="AD1231" i="4"/>
  <c r="AC1231" i="4"/>
  <c r="AB1231" i="4"/>
  <c r="AA1231" i="4"/>
  <c r="Z1231" i="4"/>
  <c r="X1231" i="4"/>
  <c r="V1231" i="4"/>
  <c r="U1231" i="4"/>
  <c r="G1231" i="4"/>
  <c r="Y1231" i="4" s="1"/>
  <c r="E1231" i="4"/>
  <c r="W1231" i="4" s="1"/>
  <c r="AJ1230" i="4"/>
  <c r="AI1230" i="4"/>
  <c r="AH1230" i="4"/>
  <c r="AG1230" i="4"/>
  <c r="AF1230" i="4"/>
  <c r="AE1230" i="4"/>
  <c r="AD1230" i="4"/>
  <c r="AC1230" i="4"/>
  <c r="AB1230" i="4"/>
  <c r="AA1230" i="4"/>
  <c r="Z1230" i="4"/>
  <c r="Y1230" i="4"/>
  <c r="X1230" i="4"/>
  <c r="V1230" i="4"/>
  <c r="U1230" i="4"/>
  <c r="G1230" i="4"/>
  <c r="E1230" i="4"/>
  <c r="W1230" i="4" s="1"/>
  <c r="AJ1229" i="4"/>
  <c r="AI1229" i="4"/>
  <c r="AH1229" i="4"/>
  <c r="AG1229" i="4"/>
  <c r="AF1229" i="4"/>
  <c r="AE1229" i="4"/>
  <c r="AD1229" i="4"/>
  <c r="AC1229" i="4"/>
  <c r="AB1229" i="4"/>
  <c r="AA1229" i="4"/>
  <c r="Z1229" i="4"/>
  <c r="X1229" i="4"/>
  <c r="V1229" i="4"/>
  <c r="U1229" i="4"/>
  <c r="G1229" i="4"/>
  <c r="Y1229" i="4" s="1"/>
  <c r="E1229" i="4"/>
  <c r="W1229" i="4" s="1"/>
  <c r="AJ1228" i="4"/>
  <c r="AI1228" i="4"/>
  <c r="AH1228" i="4"/>
  <c r="AG1228" i="4"/>
  <c r="AF1228" i="4"/>
  <c r="AE1228" i="4"/>
  <c r="AD1228" i="4"/>
  <c r="AC1228" i="4"/>
  <c r="AB1228" i="4"/>
  <c r="AA1228" i="4"/>
  <c r="Z1228" i="4"/>
  <c r="X1228" i="4"/>
  <c r="V1228" i="4"/>
  <c r="U1228" i="4"/>
  <c r="G1228" i="4"/>
  <c r="Y1228" i="4" s="1"/>
  <c r="E1228" i="4"/>
  <c r="W1228" i="4" s="1"/>
  <c r="AJ1227" i="4"/>
  <c r="AI1227" i="4"/>
  <c r="AH1227" i="4"/>
  <c r="AG1227" i="4"/>
  <c r="AF1227" i="4"/>
  <c r="AE1227" i="4"/>
  <c r="AD1227" i="4"/>
  <c r="AC1227" i="4"/>
  <c r="AB1227" i="4"/>
  <c r="AA1227" i="4"/>
  <c r="Z1227" i="4"/>
  <c r="X1227" i="4"/>
  <c r="V1227" i="4"/>
  <c r="U1227" i="4"/>
  <c r="G1227" i="4"/>
  <c r="Y1227" i="4" s="1"/>
  <c r="E1227" i="4"/>
  <c r="W1227" i="4" s="1"/>
  <c r="AJ1226" i="4"/>
  <c r="AI1226" i="4"/>
  <c r="AH1226" i="4"/>
  <c r="AG1226" i="4"/>
  <c r="AF1226" i="4"/>
  <c r="AE1226" i="4"/>
  <c r="AD1226" i="4"/>
  <c r="AC1226" i="4"/>
  <c r="AB1226" i="4"/>
  <c r="AA1226" i="4"/>
  <c r="Z1226" i="4"/>
  <c r="Y1226" i="4"/>
  <c r="X1226" i="4"/>
  <c r="V1226" i="4"/>
  <c r="U1226" i="4"/>
  <c r="G1226" i="4"/>
  <c r="E1226" i="4"/>
  <c r="W1226" i="4" s="1"/>
  <c r="AJ1225" i="4"/>
  <c r="AI1225" i="4"/>
  <c r="AH1225" i="4"/>
  <c r="AG1225" i="4"/>
  <c r="AF1225" i="4"/>
  <c r="AE1225" i="4"/>
  <c r="AD1225" i="4"/>
  <c r="AC1225" i="4"/>
  <c r="AB1225" i="4"/>
  <c r="AA1225" i="4"/>
  <c r="Z1225" i="4"/>
  <c r="X1225" i="4"/>
  <c r="V1225" i="4"/>
  <c r="U1225" i="4"/>
  <c r="G1225" i="4"/>
  <c r="Y1225" i="4" s="1"/>
  <c r="E1225" i="4"/>
  <c r="W1225" i="4" s="1"/>
  <c r="AJ1224" i="4"/>
  <c r="AI1224" i="4"/>
  <c r="AH1224" i="4"/>
  <c r="AG1224" i="4"/>
  <c r="AF1224" i="4"/>
  <c r="AE1224" i="4"/>
  <c r="AD1224" i="4"/>
  <c r="AC1224" i="4"/>
  <c r="AB1224" i="4"/>
  <c r="AA1224" i="4"/>
  <c r="Z1224" i="4"/>
  <c r="Y1224" i="4"/>
  <c r="X1224" i="4"/>
  <c r="V1224" i="4"/>
  <c r="U1224" i="4"/>
  <c r="G1224" i="4"/>
  <c r="E1224" i="4"/>
  <c r="W1224" i="4" s="1"/>
  <c r="AJ1223" i="4"/>
  <c r="AI1223" i="4"/>
  <c r="AH1223" i="4"/>
  <c r="AG1223" i="4"/>
  <c r="AF1223" i="4"/>
  <c r="AE1223" i="4"/>
  <c r="AD1223" i="4"/>
  <c r="AC1223" i="4"/>
  <c r="AB1223" i="4"/>
  <c r="AA1223" i="4"/>
  <c r="Z1223" i="4"/>
  <c r="X1223" i="4"/>
  <c r="V1223" i="4"/>
  <c r="U1223" i="4"/>
  <c r="G1223" i="4"/>
  <c r="Y1223" i="4" s="1"/>
  <c r="E1223" i="4"/>
  <c r="W1223" i="4" s="1"/>
  <c r="AJ1222" i="4"/>
  <c r="AI1222" i="4"/>
  <c r="AH1222" i="4"/>
  <c r="AG1222" i="4"/>
  <c r="AF1222" i="4"/>
  <c r="AE1222" i="4"/>
  <c r="AD1222" i="4"/>
  <c r="AC1222" i="4"/>
  <c r="AB1222" i="4"/>
  <c r="AA1222" i="4"/>
  <c r="Z1222" i="4"/>
  <c r="X1222" i="4"/>
  <c r="V1222" i="4"/>
  <c r="U1222" i="4"/>
  <c r="G1222" i="4"/>
  <c r="Y1222" i="4" s="1"/>
  <c r="E1222" i="4"/>
  <c r="W1222" i="4" s="1"/>
  <c r="AJ1221" i="4"/>
  <c r="AI1221" i="4"/>
  <c r="AH1221" i="4"/>
  <c r="AG1221" i="4"/>
  <c r="AF1221" i="4"/>
  <c r="AE1221" i="4"/>
  <c r="AD1221" i="4"/>
  <c r="AC1221" i="4"/>
  <c r="AB1221" i="4"/>
  <c r="AA1221" i="4"/>
  <c r="Z1221" i="4"/>
  <c r="Y1221" i="4"/>
  <c r="X1221" i="4"/>
  <c r="V1221" i="4"/>
  <c r="U1221" i="4"/>
  <c r="G1221" i="4"/>
  <c r="E1221" i="4"/>
  <c r="W1221" i="4" s="1"/>
  <c r="AJ1220" i="4"/>
  <c r="AI1220" i="4"/>
  <c r="AH1220" i="4"/>
  <c r="AG1220" i="4"/>
  <c r="AF1220" i="4"/>
  <c r="AE1220" i="4"/>
  <c r="AD1220" i="4"/>
  <c r="AC1220" i="4"/>
  <c r="AB1220" i="4"/>
  <c r="AA1220" i="4"/>
  <c r="Z1220" i="4"/>
  <c r="Y1220" i="4"/>
  <c r="X1220" i="4"/>
  <c r="V1220" i="4"/>
  <c r="U1220" i="4"/>
  <c r="G1220" i="4"/>
  <c r="E1220" i="4"/>
  <c r="W1220" i="4" s="1"/>
  <c r="AJ1219" i="4"/>
  <c r="AI1219" i="4"/>
  <c r="AH1219" i="4"/>
  <c r="AG1219" i="4"/>
  <c r="AF1219" i="4"/>
  <c r="AE1219" i="4"/>
  <c r="AD1219" i="4"/>
  <c r="AC1219" i="4"/>
  <c r="AB1219" i="4"/>
  <c r="AA1219" i="4"/>
  <c r="Z1219" i="4"/>
  <c r="X1219" i="4"/>
  <c r="V1219" i="4"/>
  <c r="U1219" i="4"/>
  <c r="G1219" i="4"/>
  <c r="Y1219" i="4" s="1"/>
  <c r="E1219" i="4"/>
  <c r="W1219" i="4" s="1"/>
  <c r="AJ1218" i="4"/>
  <c r="AI1218" i="4"/>
  <c r="AH1218" i="4"/>
  <c r="AG1218" i="4"/>
  <c r="AF1218" i="4"/>
  <c r="AE1218" i="4"/>
  <c r="AD1218" i="4"/>
  <c r="AC1218" i="4"/>
  <c r="AB1218" i="4"/>
  <c r="AA1218" i="4"/>
  <c r="Z1218" i="4"/>
  <c r="Y1218" i="4"/>
  <c r="X1218" i="4"/>
  <c r="V1218" i="4"/>
  <c r="U1218" i="4"/>
  <c r="G1218" i="4"/>
  <c r="E1218" i="4"/>
  <c r="W1218" i="4" s="1"/>
  <c r="AJ1217" i="4"/>
  <c r="AI1217" i="4"/>
  <c r="AH1217" i="4"/>
  <c r="AG1217" i="4"/>
  <c r="AF1217" i="4"/>
  <c r="AE1217" i="4"/>
  <c r="AD1217" i="4"/>
  <c r="AC1217" i="4"/>
  <c r="AB1217" i="4"/>
  <c r="AA1217" i="4"/>
  <c r="Z1217" i="4"/>
  <c r="Y1217" i="4"/>
  <c r="X1217" i="4"/>
  <c r="V1217" i="4"/>
  <c r="U1217" i="4"/>
  <c r="G1217" i="4"/>
  <c r="E1217" i="4"/>
  <c r="W1217" i="4" s="1"/>
  <c r="AJ1216" i="4"/>
  <c r="AI1216" i="4"/>
  <c r="AH1216" i="4"/>
  <c r="AG1216" i="4"/>
  <c r="AF1216" i="4"/>
  <c r="AE1216" i="4"/>
  <c r="AD1216" i="4"/>
  <c r="AC1216" i="4"/>
  <c r="AB1216" i="4"/>
  <c r="AA1216" i="4"/>
  <c r="Z1216" i="4"/>
  <c r="X1216" i="4"/>
  <c r="V1216" i="4"/>
  <c r="U1216" i="4"/>
  <c r="G1216" i="4"/>
  <c r="Y1216" i="4" s="1"/>
  <c r="E1216" i="4"/>
  <c r="W1216" i="4" s="1"/>
  <c r="AJ1215" i="4"/>
  <c r="AI1215" i="4"/>
  <c r="AH1215" i="4"/>
  <c r="AG1215" i="4"/>
  <c r="AF1215" i="4"/>
  <c r="AE1215" i="4"/>
  <c r="AD1215" i="4"/>
  <c r="AC1215" i="4"/>
  <c r="AB1215" i="4"/>
  <c r="AA1215" i="4"/>
  <c r="Z1215" i="4"/>
  <c r="Y1215" i="4"/>
  <c r="X1215" i="4"/>
  <c r="V1215" i="4"/>
  <c r="U1215" i="4"/>
  <c r="G1215" i="4"/>
  <c r="E1215" i="4"/>
  <c r="W1215" i="4" s="1"/>
  <c r="AJ1214" i="4"/>
  <c r="AI1214" i="4"/>
  <c r="AH1214" i="4"/>
  <c r="AG1214" i="4"/>
  <c r="AF1214" i="4"/>
  <c r="AE1214" i="4"/>
  <c r="AD1214" i="4"/>
  <c r="AC1214" i="4"/>
  <c r="AB1214" i="4"/>
  <c r="AA1214" i="4"/>
  <c r="Z1214" i="4"/>
  <c r="Y1214" i="4"/>
  <c r="X1214" i="4"/>
  <c r="V1214" i="4"/>
  <c r="U1214" i="4"/>
  <c r="G1214" i="4"/>
  <c r="E1214" i="4"/>
  <c r="W1214" i="4" s="1"/>
  <c r="AJ1213" i="4"/>
  <c r="AI1213" i="4"/>
  <c r="AH1213" i="4"/>
  <c r="AG1213" i="4"/>
  <c r="AF1213" i="4"/>
  <c r="AE1213" i="4"/>
  <c r="AD1213" i="4"/>
  <c r="AC1213" i="4"/>
  <c r="AB1213" i="4"/>
  <c r="AA1213" i="4"/>
  <c r="Z1213" i="4"/>
  <c r="Y1213" i="4"/>
  <c r="X1213" i="4"/>
  <c r="V1213" i="4"/>
  <c r="U1213" i="4"/>
  <c r="G1213" i="4"/>
  <c r="E1213" i="4"/>
  <c r="W1213" i="4" s="1"/>
  <c r="AJ1212" i="4"/>
  <c r="AI1212" i="4"/>
  <c r="AH1212" i="4"/>
  <c r="AG1212" i="4"/>
  <c r="AF1212" i="4"/>
  <c r="AE1212" i="4"/>
  <c r="AD1212" i="4"/>
  <c r="AC1212" i="4"/>
  <c r="AB1212" i="4"/>
  <c r="AA1212" i="4"/>
  <c r="Z1212" i="4"/>
  <c r="X1212" i="4"/>
  <c r="V1212" i="4"/>
  <c r="U1212" i="4"/>
  <c r="G1212" i="4"/>
  <c r="Y1212" i="4" s="1"/>
  <c r="E1212" i="4"/>
  <c r="W1212" i="4" s="1"/>
  <c r="AJ1211" i="4"/>
  <c r="AI1211" i="4"/>
  <c r="AH1211" i="4"/>
  <c r="AG1211" i="4"/>
  <c r="AF1211" i="4"/>
  <c r="AE1211" i="4"/>
  <c r="AD1211" i="4"/>
  <c r="AC1211" i="4"/>
  <c r="AB1211" i="4"/>
  <c r="AA1211" i="4"/>
  <c r="Z1211" i="4"/>
  <c r="Y1211" i="4"/>
  <c r="X1211" i="4"/>
  <c r="V1211" i="4"/>
  <c r="U1211" i="4"/>
  <c r="G1211" i="4"/>
  <c r="E1211" i="4"/>
  <c r="W1211" i="4" s="1"/>
  <c r="AJ1210" i="4"/>
  <c r="AI1210" i="4"/>
  <c r="AH1210" i="4"/>
  <c r="AG1210" i="4"/>
  <c r="AF1210" i="4"/>
  <c r="AE1210" i="4"/>
  <c r="AD1210" i="4"/>
  <c r="AC1210" i="4"/>
  <c r="AB1210" i="4"/>
  <c r="AA1210" i="4"/>
  <c r="Z1210" i="4"/>
  <c r="Y1210" i="4"/>
  <c r="X1210" i="4"/>
  <c r="V1210" i="4"/>
  <c r="U1210" i="4"/>
  <c r="G1210" i="4"/>
  <c r="E1210" i="4"/>
  <c r="W1210" i="4" s="1"/>
  <c r="AJ1209" i="4"/>
  <c r="AI1209" i="4"/>
  <c r="AH1209" i="4"/>
  <c r="AG1209" i="4"/>
  <c r="AF1209" i="4"/>
  <c r="AE1209" i="4"/>
  <c r="AD1209" i="4"/>
  <c r="AC1209" i="4"/>
  <c r="AB1209" i="4"/>
  <c r="AA1209" i="4"/>
  <c r="Z1209" i="4"/>
  <c r="X1209" i="4"/>
  <c r="V1209" i="4"/>
  <c r="U1209" i="4"/>
  <c r="G1209" i="4"/>
  <c r="Y1209" i="4" s="1"/>
  <c r="E1209" i="4"/>
  <c r="W1209" i="4" s="1"/>
  <c r="AJ1208" i="4"/>
  <c r="AI1208" i="4"/>
  <c r="AH1208" i="4"/>
  <c r="AG1208" i="4"/>
  <c r="AF1208" i="4"/>
  <c r="AE1208" i="4"/>
  <c r="AD1208" i="4"/>
  <c r="AC1208" i="4"/>
  <c r="AB1208" i="4"/>
  <c r="AA1208" i="4"/>
  <c r="Z1208" i="4"/>
  <c r="Y1208" i="4"/>
  <c r="X1208" i="4"/>
  <c r="V1208" i="4"/>
  <c r="U1208" i="4"/>
  <c r="G1208" i="4"/>
  <c r="E1208" i="4"/>
  <c r="W1208" i="4" s="1"/>
  <c r="AJ1207" i="4"/>
  <c r="AI1207" i="4"/>
  <c r="AH1207" i="4"/>
  <c r="AG1207" i="4"/>
  <c r="AF1207" i="4"/>
  <c r="AE1207" i="4"/>
  <c r="AD1207" i="4"/>
  <c r="AC1207" i="4"/>
  <c r="AB1207" i="4"/>
  <c r="AA1207" i="4"/>
  <c r="Z1207" i="4"/>
  <c r="Y1207" i="4"/>
  <c r="X1207" i="4"/>
  <c r="V1207" i="4"/>
  <c r="U1207" i="4"/>
  <c r="G1207" i="4"/>
  <c r="E1207" i="4"/>
  <c r="W1207" i="4" s="1"/>
  <c r="AJ1206" i="4"/>
  <c r="AI1206" i="4"/>
  <c r="AH1206" i="4"/>
  <c r="AG1206" i="4"/>
  <c r="AF1206" i="4"/>
  <c r="AE1206" i="4"/>
  <c r="AD1206" i="4"/>
  <c r="AC1206" i="4"/>
  <c r="AB1206" i="4"/>
  <c r="AA1206" i="4"/>
  <c r="Z1206" i="4"/>
  <c r="X1206" i="4"/>
  <c r="V1206" i="4"/>
  <c r="U1206" i="4"/>
  <c r="G1206" i="4"/>
  <c r="Y1206" i="4" s="1"/>
  <c r="E1206" i="4"/>
  <c r="W1206" i="4" s="1"/>
  <c r="AJ1205" i="4"/>
  <c r="AI1205" i="4"/>
  <c r="AH1205" i="4"/>
  <c r="AG1205" i="4"/>
  <c r="AF1205" i="4"/>
  <c r="AE1205" i="4"/>
  <c r="AD1205" i="4"/>
  <c r="AC1205" i="4"/>
  <c r="AB1205" i="4"/>
  <c r="AA1205" i="4"/>
  <c r="Z1205" i="4"/>
  <c r="Y1205" i="4"/>
  <c r="X1205" i="4"/>
  <c r="V1205" i="4"/>
  <c r="U1205" i="4"/>
  <c r="G1205" i="4"/>
  <c r="E1205" i="4"/>
  <c r="W1205" i="4" s="1"/>
  <c r="AJ1204" i="4"/>
  <c r="AI1204" i="4"/>
  <c r="AH1204" i="4"/>
  <c r="AG1204" i="4"/>
  <c r="AF1204" i="4"/>
  <c r="AE1204" i="4"/>
  <c r="AD1204" i="4"/>
  <c r="AC1204" i="4"/>
  <c r="AB1204" i="4"/>
  <c r="AA1204" i="4"/>
  <c r="Z1204" i="4"/>
  <c r="Y1204" i="4"/>
  <c r="X1204" i="4"/>
  <c r="V1204" i="4"/>
  <c r="U1204" i="4"/>
  <c r="G1204" i="4"/>
  <c r="E1204" i="4"/>
  <c r="W1204" i="4" s="1"/>
  <c r="AJ1203" i="4"/>
  <c r="AI1203" i="4"/>
  <c r="AH1203" i="4"/>
  <c r="AG1203" i="4"/>
  <c r="AF1203" i="4"/>
  <c r="AE1203" i="4"/>
  <c r="AD1203" i="4"/>
  <c r="AC1203" i="4"/>
  <c r="AB1203" i="4"/>
  <c r="AA1203" i="4"/>
  <c r="Z1203" i="4"/>
  <c r="X1203" i="4"/>
  <c r="V1203" i="4"/>
  <c r="U1203" i="4"/>
  <c r="G1203" i="4"/>
  <c r="Y1203" i="4" s="1"/>
  <c r="E1203" i="4"/>
  <c r="W1203" i="4" s="1"/>
  <c r="AJ1202" i="4"/>
  <c r="AI1202" i="4"/>
  <c r="AH1202" i="4"/>
  <c r="AG1202" i="4"/>
  <c r="AF1202" i="4"/>
  <c r="AE1202" i="4"/>
  <c r="AD1202" i="4"/>
  <c r="AC1202" i="4"/>
  <c r="AB1202" i="4"/>
  <c r="AA1202" i="4"/>
  <c r="Z1202" i="4"/>
  <c r="X1202" i="4"/>
  <c r="V1202" i="4"/>
  <c r="U1202" i="4"/>
  <c r="G1202" i="4"/>
  <c r="Y1202" i="4" s="1"/>
  <c r="E1202" i="4"/>
  <c r="W1202" i="4" s="1"/>
  <c r="AJ1201" i="4"/>
  <c r="AI1201" i="4"/>
  <c r="AH1201" i="4"/>
  <c r="AG1201" i="4"/>
  <c r="AF1201" i="4"/>
  <c r="AE1201" i="4"/>
  <c r="AD1201" i="4"/>
  <c r="AC1201" i="4"/>
  <c r="AB1201" i="4"/>
  <c r="AA1201" i="4"/>
  <c r="Z1201" i="4"/>
  <c r="Y1201" i="4"/>
  <c r="X1201" i="4"/>
  <c r="V1201" i="4"/>
  <c r="U1201" i="4"/>
  <c r="G1201" i="4"/>
  <c r="E1201" i="4"/>
  <c r="W1201" i="4" s="1"/>
  <c r="AJ1200" i="4"/>
  <c r="AI1200" i="4"/>
  <c r="AH1200" i="4"/>
  <c r="AG1200" i="4"/>
  <c r="AF1200" i="4"/>
  <c r="AE1200" i="4"/>
  <c r="AD1200" i="4"/>
  <c r="AC1200" i="4"/>
  <c r="AB1200" i="4"/>
  <c r="AA1200" i="4"/>
  <c r="Z1200" i="4"/>
  <c r="X1200" i="4"/>
  <c r="V1200" i="4"/>
  <c r="U1200" i="4"/>
  <c r="G1200" i="4"/>
  <c r="Y1200" i="4" s="1"/>
  <c r="E1200" i="4"/>
  <c r="W1200" i="4" s="1"/>
  <c r="AJ1199" i="4"/>
  <c r="AI1199" i="4"/>
  <c r="AH1199" i="4"/>
  <c r="AG1199" i="4"/>
  <c r="AF1199" i="4"/>
  <c r="AE1199" i="4"/>
  <c r="AD1199" i="4"/>
  <c r="AC1199" i="4"/>
  <c r="AB1199" i="4"/>
  <c r="AA1199" i="4"/>
  <c r="Z1199" i="4"/>
  <c r="Y1199" i="4"/>
  <c r="X1199" i="4"/>
  <c r="V1199" i="4"/>
  <c r="U1199" i="4"/>
  <c r="G1199" i="4"/>
  <c r="E1199" i="4"/>
  <c r="W1199" i="4" s="1"/>
  <c r="AJ1198" i="4"/>
  <c r="AI1198" i="4"/>
  <c r="AH1198" i="4"/>
  <c r="AG1198" i="4"/>
  <c r="AF1198" i="4"/>
  <c r="AE1198" i="4"/>
  <c r="AD1198" i="4"/>
  <c r="AC1198" i="4"/>
  <c r="AB1198" i="4"/>
  <c r="AA1198" i="4"/>
  <c r="Z1198" i="4"/>
  <c r="Y1198" i="4"/>
  <c r="X1198" i="4"/>
  <c r="V1198" i="4"/>
  <c r="U1198" i="4"/>
  <c r="G1198" i="4"/>
  <c r="E1198" i="4"/>
  <c r="W1198" i="4" s="1"/>
  <c r="AJ1197" i="4"/>
  <c r="AI1197" i="4"/>
  <c r="AH1197" i="4"/>
  <c r="AG1197" i="4"/>
  <c r="AF1197" i="4"/>
  <c r="AE1197" i="4"/>
  <c r="AD1197" i="4"/>
  <c r="AC1197" i="4"/>
  <c r="AB1197" i="4"/>
  <c r="AA1197" i="4"/>
  <c r="Z1197" i="4"/>
  <c r="X1197" i="4"/>
  <c r="V1197" i="4"/>
  <c r="U1197" i="4"/>
  <c r="G1197" i="4"/>
  <c r="Y1197" i="4" s="1"/>
  <c r="E1197" i="4"/>
  <c r="W1197" i="4" s="1"/>
  <c r="AJ1196" i="4"/>
  <c r="AI1196" i="4"/>
  <c r="AH1196" i="4"/>
  <c r="AG1196" i="4"/>
  <c r="AF1196" i="4"/>
  <c r="AE1196" i="4"/>
  <c r="AD1196" i="4"/>
  <c r="AC1196" i="4"/>
  <c r="AB1196" i="4"/>
  <c r="AA1196" i="4"/>
  <c r="Z1196" i="4"/>
  <c r="Y1196" i="4"/>
  <c r="X1196" i="4"/>
  <c r="V1196" i="4"/>
  <c r="U1196" i="4"/>
  <c r="G1196" i="4"/>
  <c r="E1196" i="4"/>
  <c r="W1196" i="4" s="1"/>
  <c r="AJ1195" i="4"/>
  <c r="AI1195" i="4"/>
  <c r="AH1195" i="4"/>
  <c r="AG1195" i="4"/>
  <c r="AF1195" i="4"/>
  <c r="AE1195" i="4"/>
  <c r="AD1195" i="4"/>
  <c r="AC1195" i="4"/>
  <c r="AB1195" i="4"/>
  <c r="AA1195" i="4"/>
  <c r="Z1195" i="4"/>
  <c r="Y1195" i="4"/>
  <c r="X1195" i="4"/>
  <c r="V1195" i="4"/>
  <c r="U1195" i="4"/>
  <c r="G1195" i="4"/>
  <c r="E1195" i="4"/>
  <c r="W1195" i="4" s="1"/>
  <c r="AJ1194" i="4"/>
  <c r="AI1194" i="4"/>
  <c r="AH1194" i="4"/>
  <c r="AG1194" i="4"/>
  <c r="AF1194" i="4"/>
  <c r="AE1194" i="4"/>
  <c r="AD1194" i="4"/>
  <c r="AC1194" i="4"/>
  <c r="AB1194" i="4"/>
  <c r="AA1194" i="4"/>
  <c r="Z1194" i="4"/>
  <c r="Y1194" i="4"/>
  <c r="X1194" i="4"/>
  <c r="V1194" i="4"/>
  <c r="U1194" i="4"/>
  <c r="G1194" i="4"/>
  <c r="E1194" i="4"/>
  <c r="W1194" i="4" s="1"/>
  <c r="AJ1193" i="4"/>
  <c r="AI1193" i="4"/>
  <c r="AH1193" i="4"/>
  <c r="AG1193" i="4"/>
  <c r="AF1193" i="4"/>
  <c r="AE1193" i="4"/>
  <c r="AD1193" i="4"/>
  <c r="AC1193" i="4"/>
  <c r="AB1193" i="4"/>
  <c r="AA1193" i="4"/>
  <c r="Z1193" i="4"/>
  <c r="Y1193" i="4"/>
  <c r="X1193" i="4"/>
  <c r="V1193" i="4"/>
  <c r="U1193" i="4"/>
  <c r="G1193" i="4"/>
  <c r="E1193" i="4"/>
  <c r="W1193" i="4" s="1"/>
  <c r="AJ1192" i="4"/>
  <c r="AI1192" i="4"/>
  <c r="AH1192" i="4"/>
  <c r="AG1192" i="4"/>
  <c r="AF1192" i="4"/>
  <c r="AE1192" i="4"/>
  <c r="AD1192" i="4"/>
  <c r="AC1192" i="4"/>
  <c r="AB1192" i="4"/>
  <c r="AA1192" i="4"/>
  <c r="Z1192" i="4"/>
  <c r="X1192" i="4"/>
  <c r="V1192" i="4"/>
  <c r="U1192" i="4"/>
  <c r="G1192" i="4"/>
  <c r="Y1192" i="4" s="1"/>
  <c r="E1192" i="4"/>
  <c r="W1192" i="4" s="1"/>
  <c r="AJ1191" i="4"/>
  <c r="AI1191" i="4"/>
  <c r="AH1191" i="4"/>
  <c r="AG1191" i="4"/>
  <c r="AF1191" i="4"/>
  <c r="AE1191" i="4"/>
  <c r="AD1191" i="4"/>
  <c r="AC1191" i="4"/>
  <c r="AB1191" i="4"/>
  <c r="AA1191" i="4"/>
  <c r="Z1191" i="4"/>
  <c r="X1191" i="4"/>
  <c r="V1191" i="4"/>
  <c r="U1191" i="4"/>
  <c r="G1191" i="4"/>
  <c r="Y1191" i="4" s="1"/>
  <c r="E1191" i="4"/>
  <c r="W1191" i="4" s="1"/>
  <c r="AJ1190" i="4"/>
  <c r="AI1190" i="4"/>
  <c r="AH1190" i="4"/>
  <c r="AG1190" i="4"/>
  <c r="AF1190" i="4"/>
  <c r="AE1190" i="4"/>
  <c r="AD1190" i="4"/>
  <c r="AC1190" i="4"/>
  <c r="AB1190" i="4"/>
  <c r="AA1190" i="4"/>
  <c r="Z1190" i="4"/>
  <c r="Y1190" i="4"/>
  <c r="X1190" i="4"/>
  <c r="V1190" i="4"/>
  <c r="U1190" i="4"/>
  <c r="G1190" i="4"/>
  <c r="E1190" i="4"/>
  <c r="W1190" i="4" s="1"/>
  <c r="AJ1189" i="4"/>
  <c r="AI1189" i="4"/>
  <c r="AH1189" i="4"/>
  <c r="AG1189" i="4"/>
  <c r="AF1189" i="4"/>
  <c r="AE1189" i="4"/>
  <c r="AD1189" i="4"/>
  <c r="AC1189" i="4"/>
  <c r="AB1189" i="4"/>
  <c r="AA1189" i="4"/>
  <c r="Z1189" i="4"/>
  <c r="X1189" i="4"/>
  <c r="V1189" i="4"/>
  <c r="U1189" i="4"/>
  <c r="G1189" i="4"/>
  <c r="Y1189" i="4" s="1"/>
  <c r="E1189" i="4"/>
  <c r="W1189" i="4" s="1"/>
  <c r="AJ1188" i="4"/>
  <c r="AI1188" i="4"/>
  <c r="AH1188" i="4"/>
  <c r="AG1188" i="4"/>
  <c r="AF1188" i="4"/>
  <c r="AE1188" i="4"/>
  <c r="AD1188" i="4"/>
  <c r="AC1188" i="4"/>
  <c r="AB1188" i="4"/>
  <c r="AA1188" i="4"/>
  <c r="Z1188" i="4"/>
  <c r="X1188" i="4"/>
  <c r="V1188" i="4"/>
  <c r="U1188" i="4"/>
  <c r="G1188" i="4"/>
  <c r="Y1188" i="4" s="1"/>
  <c r="E1188" i="4"/>
  <c r="W1188" i="4" s="1"/>
  <c r="AJ1187" i="4"/>
  <c r="AI1187" i="4"/>
  <c r="AH1187" i="4"/>
  <c r="AG1187" i="4"/>
  <c r="AF1187" i="4"/>
  <c r="AE1187" i="4"/>
  <c r="AD1187" i="4"/>
  <c r="AC1187" i="4"/>
  <c r="AB1187" i="4"/>
  <c r="AA1187" i="4"/>
  <c r="Z1187" i="4"/>
  <c r="Y1187" i="4"/>
  <c r="X1187" i="4"/>
  <c r="V1187" i="4"/>
  <c r="U1187" i="4"/>
  <c r="G1187" i="4"/>
  <c r="E1187" i="4"/>
  <c r="W1187" i="4" s="1"/>
  <c r="AJ1186" i="4"/>
  <c r="AI1186" i="4"/>
  <c r="AH1186" i="4"/>
  <c r="AG1186" i="4"/>
  <c r="AF1186" i="4"/>
  <c r="AE1186" i="4"/>
  <c r="AD1186" i="4"/>
  <c r="AC1186" i="4"/>
  <c r="AB1186" i="4"/>
  <c r="AA1186" i="4"/>
  <c r="Z1186" i="4"/>
  <c r="Y1186" i="4"/>
  <c r="X1186" i="4"/>
  <c r="V1186" i="4"/>
  <c r="U1186" i="4"/>
  <c r="G1186" i="4"/>
  <c r="E1186" i="4"/>
  <c r="W1186" i="4" s="1"/>
  <c r="AJ1185" i="4"/>
  <c r="AI1185" i="4"/>
  <c r="AH1185" i="4"/>
  <c r="AG1185" i="4"/>
  <c r="AF1185" i="4"/>
  <c r="AE1185" i="4"/>
  <c r="AD1185" i="4"/>
  <c r="AC1185" i="4"/>
  <c r="AB1185" i="4"/>
  <c r="AA1185" i="4"/>
  <c r="Z1185" i="4"/>
  <c r="X1185" i="4"/>
  <c r="V1185" i="4"/>
  <c r="U1185" i="4"/>
  <c r="G1185" i="4"/>
  <c r="Y1185" i="4" s="1"/>
  <c r="E1185" i="4"/>
  <c r="W1185" i="4" s="1"/>
  <c r="AJ1184" i="4"/>
  <c r="AI1184" i="4"/>
  <c r="AH1184" i="4"/>
  <c r="AG1184" i="4"/>
  <c r="AF1184" i="4"/>
  <c r="AE1184" i="4"/>
  <c r="AD1184" i="4"/>
  <c r="AC1184" i="4"/>
  <c r="AB1184" i="4"/>
  <c r="AA1184" i="4"/>
  <c r="Z1184" i="4"/>
  <c r="Y1184" i="4"/>
  <c r="X1184" i="4"/>
  <c r="V1184" i="4"/>
  <c r="U1184" i="4"/>
  <c r="G1184" i="4"/>
  <c r="E1184" i="4"/>
  <c r="W1184" i="4" s="1"/>
  <c r="AJ1183" i="4"/>
  <c r="AI1183" i="4"/>
  <c r="AH1183" i="4"/>
  <c r="AG1183" i="4"/>
  <c r="AF1183" i="4"/>
  <c r="AE1183" i="4"/>
  <c r="AD1183" i="4"/>
  <c r="AC1183" i="4"/>
  <c r="AB1183" i="4"/>
  <c r="AA1183" i="4"/>
  <c r="Z1183" i="4"/>
  <c r="X1183" i="4"/>
  <c r="V1183" i="4"/>
  <c r="U1183" i="4"/>
  <c r="G1183" i="4"/>
  <c r="Y1183" i="4" s="1"/>
  <c r="E1183" i="4"/>
  <c r="W1183" i="4" s="1"/>
  <c r="AJ1182" i="4"/>
  <c r="AI1182" i="4"/>
  <c r="AH1182" i="4"/>
  <c r="AG1182" i="4"/>
  <c r="AF1182" i="4"/>
  <c r="AE1182" i="4"/>
  <c r="AD1182" i="4"/>
  <c r="AC1182" i="4"/>
  <c r="AB1182" i="4"/>
  <c r="AA1182" i="4"/>
  <c r="Z1182" i="4"/>
  <c r="X1182" i="4"/>
  <c r="V1182" i="4"/>
  <c r="U1182" i="4"/>
  <c r="G1182" i="4"/>
  <c r="Y1182" i="4" s="1"/>
  <c r="E1182" i="4"/>
  <c r="W1182" i="4" s="1"/>
  <c r="AJ1181" i="4"/>
  <c r="AI1181" i="4"/>
  <c r="AH1181" i="4"/>
  <c r="AG1181" i="4"/>
  <c r="AF1181" i="4"/>
  <c r="AE1181" i="4"/>
  <c r="AD1181" i="4"/>
  <c r="AC1181" i="4"/>
  <c r="AB1181" i="4"/>
  <c r="AA1181" i="4"/>
  <c r="Z1181" i="4"/>
  <c r="Y1181" i="4"/>
  <c r="X1181" i="4"/>
  <c r="V1181" i="4"/>
  <c r="U1181" i="4"/>
  <c r="G1181" i="4"/>
  <c r="E1181" i="4"/>
  <c r="W1181" i="4" s="1"/>
  <c r="AJ1180" i="4"/>
  <c r="AI1180" i="4"/>
  <c r="AH1180" i="4"/>
  <c r="AG1180" i="4"/>
  <c r="AF1180" i="4"/>
  <c r="AE1180" i="4"/>
  <c r="AD1180" i="4"/>
  <c r="AC1180" i="4"/>
  <c r="AB1180" i="4"/>
  <c r="AA1180" i="4"/>
  <c r="Z1180" i="4"/>
  <c r="Y1180" i="4"/>
  <c r="X1180" i="4"/>
  <c r="V1180" i="4"/>
  <c r="U1180" i="4"/>
  <c r="G1180" i="4"/>
  <c r="E1180" i="4"/>
  <c r="W1180" i="4" s="1"/>
  <c r="AJ1179" i="4"/>
  <c r="AI1179" i="4"/>
  <c r="AH1179" i="4"/>
  <c r="AG1179" i="4"/>
  <c r="AF1179" i="4"/>
  <c r="AE1179" i="4"/>
  <c r="AD1179" i="4"/>
  <c r="AC1179" i="4"/>
  <c r="AB1179" i="4"/>
  <c r="AA1179" i="4"/>
  <c r="Z1179" i="4"/>
  <c r="X1179" i="4"/>
  <c r="V1179" i="4"/>
  <c r="U1179" i="4"/>
  <c r="G1179" i="4"/>
  <c r="Y1179" i="4" s="1"/>
  <c r="E1179" i="4"/>
  <c r="W1179" i="4" s="1"/>
  <c r="AJ1178" i="4"/>
  <c r="AI1178" i="4"/>
  <c r="AH1178" i="4"/>
  <c r="AG1178" i="4"/>
  <c r="AF1178" i="4"/>
  <c r="AE1178" i="4"/>
  <c r="AD1178" i="4"/>
  <c r="AC1178" i="4"/>
  <c r="AB1178" i="4"/>
  <c r="AA1178" i="4"/>
  <c r="Z1178" i="4"/>
  <c r="Y1178" i="4"/>
  <c r="X1178" i="4"/>
  <c r="V1178" i="4"/>
  <c r="U1178" i="4"/>
  <c r="G1178" i="4"/>
  <c r="E1178" i="4"/>
  <c r="W1178" i="4" s="1"/>
  <c r="AJ1177" i="4"/>
  <c r="AI1177" i="4"/>
  <c r="AH1177" i="4"/>
  <c r="AG1177" i="4"/>
  <c r="AF1177" i="4"/>
  <c r="AE1177" i="4"/>
  <c r="AD1177" i="4"/>
  <c r="AC1177" i="4"/>
  <c r="AB1177" i="4"/>
  <c r="AA1177" i="4"/>
  <c r="Z1177" i="4"/>
  <c r="X1177" i="4"/>
  <c r="V1177" i="4"/>
  <c r="U1177" i="4"/>
  <c r="G1177" i="4"/>
  <c r="Y1177" i="4" s="1"/>
  <c r="E1177" i="4"/>
  <c r="W1177" i="4" s="1"/>
  <c r="AJ1176" i="4"/>
  <c r="AI1176" i="4"/>
  <c r="AH1176" i="4"/>
  <c r="AG1176" i="4"/>
  <c r="AF1176" i="4"/>
  <c r="AE1176" i="4"/>
  <c r="AD1176" i="4"/>
  <c r="AC1176" i="4"/>
  <c r="AB1176" i="4"/>
  <c r="AA1176" i="4"/>
  <c r="Z1176" i="4"/>
  <c r="X1176" i="4"/>
  <c r="V1176" i="4"/>
  <c r="U1176" i="4"/>
  <c r="G1176" i="4"/>
  <c r="Y1176" i="4" s="1"/>
  <c r="E1176" i="4"/>
  <c r="W1176" i="4" s="1"/>
  <c r="AJ1175" i="4"/>
  <c r="AI1175" i="4"/>
  <c r="AH1175" i="4"/>
  <c r="AG1175" i="4"/>
  <c r="AF1175" i="4"/>
  <c r="AE1175" i="4"/>
  <c r="AD1175" i="4"/>
  <c r="AC1175" i="4"/>
  <c r="AB1175" i="4"/>
  <c r="AA1175" i="4"/>
  <c r="Z1175" i="4"/>
  <c r="Y1175" i="4"/>
  <c r="X1175" i="4"/>
  <c r="V1175" i="4"/>
  <c r="U1175" i="4"/>
  <c r="G1175" i="4"/>
  <c r="E1175" i="4"/>
  <c r="W1175" i="4" s="1"/>
  <c r="AJ1174" i="4"/>
  <c r="AI1174" i="4"/>
  <c r="AH1174" i="4"/>
  <c r="AG1174" i="4"/>
  <c r="AF1174" i="4"/>
  <c r="AE1174" i="4"/>
  <c r="AD1174" i="4"/>
  <c r="AC1174" i="4"/>
  <c r="AB1174" i="4"/>
  <c r="AA1174" i="4"/>
  <c r="Z1174" i="4"/>
  <c r="Y1174" i="4"/>
  <c r="X1174" i="4"/>
  <c r="V1174" i="4"/>
  <c r="U1174" i="4"/>
  <c r="G1174" i="4"/>
  <c r="E1174" i="4"/>
  <c r="W1174" i="4" s="1"/>
  <c r="AJ1173" i="4"/>
  <c r="AI1173" i="4"/>
  <c r="AH1173" i="4"/>
  <c r="AG1173" i="4"/>
  <c r="AF1173" i="4"/>
  <c r="AE1173" i="4"/>
  <c r="AD1173" i="4"/>
  <c r="AC1173" i="4"/>
  <c r="AB1173" i="4"/>
  <c r="AA1173" i="4"/>
  <c r="Z1173" i="4"/>
  <c r="X1173" i="4"/>
  <c r="V1173" i="4"/>
  <c r="U1173" i="4"/>
  <c r="G1173" i="4"/>
  <c r="Y1173" i="4" s="1"/>
  <c r="E1173" i="4"/>
  <c r="W1173" i="4" s="1"/>
  <c r="AJ1172" i="4"/>
  <c r="AI1172" i="4"/>
  <c r="AH1172" i="4"/>
  <c r="AG1172" i="4"/>
  <c r="AF1172" i="4"/>
  <c r="AE1172" i="4"/>
  <c r="AD1172" i="4"/>
  <c r="AC1172" i="4"/>
  <c r="AB1172" i="4"/>
  <c r="AA1172" i="4"/>
  <c r="Z1172" i="4"/>
  <c r="X1172" i="4"/>
  <c r="V1172" i="4"/>
  <c r="U1172" i="4"/>
  <c r="G1172" i="4"/>
  <c r="Y1172" i="4" s="1"/>
  <c r="E1172" i="4"/>
  <c r="W1172" i="4" s="1"/>
  <c r="AJ1171" i="4"/>
  <c r="AI1171" i="4"/>
  <c r="AH1171" i="4"/>
  <c r="AG1171" i="4"/>
  <c r="AF1171" i="4"/>
  <c r="AE1171" i="4"/>
  <c r="AD1171" i="4"/>
  <c r="AC1171" i="4"/>
  <c r="AB1171" i="4"/>
  <c r="AA1171" i="4"/>
  <c r="Z1171" i="4"/>
  <c r="Y1171" i="4"/>
  <c r="X1171" i="4"/>
  <c r="V1171" i="4"/>
  <c r="U1171" i="4"/>
  <c r="G1171" i="4"/>
  <c r="E1171" i="4"/>
  <c r="W1171" i="4" s="1"/>
  <c r="AJ1170" i="4"/>
  <c r="AI1170" i="4"/>
  <c r="AH1170" i="4"/>
  <c r="AG1170" i="4"/>
  <c r="AF1170" i="4"/>
  <c r="AE1170" i="4"/>
  <c r="AD1170" i="4"/>
  <c r="AC1170" i="4"/>
  <c r="AB1170" i="4"/>
  <c r="AA1170" i="4"/>
  <c r="Z1170" i="4"/>
  <c r="X1170" i="4"/>
  <c r="V1170" i="4"/>
  <c r="U1170" i="4"/>
  <c r="G1170" i="4"/>
  <c r="Y1170" i="4" s="1"/>
  <c r="E1170" i="4"/>
  <c r="W1170" i="4" s="1"/>
  <c r="AJ1169" i="4"/>
  <c r="AI1169" i="4"/>
  <c r="AH1169" i="4"/>
  <c r="AG1169" i="4"/>
  <c r="AF1169" i="4"/>
  <c r="AE1169" i="4"/>
  <c r="AD1169" i="4"/>
  <c r="AC1169" i="4"/>
  <c r="AB1169" i="4"/>
  <c r="AA1169" i="4"/>
  <c r="Z1169" i="4"/>
  <c r="X1169" i="4"/>
  <c r="V1169" i="4"/>
  <c r="U1169" i="4"/>
  <c r="G1169" i="4"/>
  <c r="Y1169" i="4" s="1"/>
  <c r="E1169" i="4"/>
  <c r="W1169" i="4" s="1"/>
  <c r="AJ1168" i="4"/>
  <c r="AI1168" i="4"/>
  <c r="AH1168" i="4"/>
  <c r="AG1168" i="4"/>
  <c r="AF1168" i="4"/>
  <c r="AE1168" i="4"/>
  <c r="AD1168" i="4"/>
  <c r="AC1168" i="4"/>
  <c r="AB1168" i="4"/>
  <c r="AA1168" i="4"/>
  <c r="Z1168" i="4"/>
  <c r="Y1168" i="4"/>
  <c r="X1168" i="4"/>
  <c r="V1168" i="4"/>
  <c r="U1168" i="4"/>
  <c r="G1168" i="4"/>
  <c r="E1168" i="4"/>
  <c r="W1168" i="4" s="1"/>
  <c r="AJ1167" i="4"/>
  <c r="AI1167" i="4"/>
  <c r="AH1167" i="4"/>
  <c r="AG1167" i="4"/>
  <c r="AF1167" i="4"/>
  <c r="AE1167" i="4"/>
  <c r="AD1167" i="4"/>
  <c r="AC1167" i="4"/>
  <c r="AB1167" i="4"/>
  <c r="AA1167" i="4"/>
  <c r="Z1167" i="4"/>
  <c r="X1167" i="4"/>
  <c r="V1167" i="4"/>
  <c r="U1167" i="4"/>
  <c r="G1167" i="4"/>
  <c r="Y1167" i="4" s="1"/>
  <c r="E1167" i="4"/>
  <c r="W1167" i="4" s="1"/>
  <c r="AJ1166" i="4"/>
  <c r="AI1166" i="4"/>
  <c r="AH1166" i="4"/>
  <c r="AG1166" i="4"/>
  <c r="AF1166" i="4"/>
  <c r="AE1166" i="4"/>
  <c r="AD1166" i="4"/>
  <c r="AC1166" i="4"/>
  <c r="AB1166" i="4"/>
  <c r="AA1166" i="4"/>
  <c r="Z1166" i="4"/>
  <c r="X1166" i="4"/>
  <c r="V1166" i="4"/>
  <c r="U1166" i="4"/>
  <c r="G1166" i="4"/>
  <c r="Y1166" i="4" s="1"/>
  <c r="E1166" i="4"/>
  <c r="W1166" i="4" s="1"/>
  <c r="AJ1165" i="4"/>
  <c r="AI1165" i="4"/>
  <c r="AH1165" i="4"/>
  <c r="AG1165" i="4"/>
  <c r="AF1165" i="4"/>
  <c r="AE1165" i="4"/>
  <c r="AD1165" i="4"/>
  <c r="AC1165" i="4"/>
  <c r="AB1165" i="4"/>
  <c r="AA1165" i="4"/>
  <c r="Z1165" i="4"/>
  <c r="Y1165" i="4"/>
  <c r="X1165" i="4"/>
  <c r="V1165" i="4"/>
  <c r="U1165" i="4"/>
  <c r="G1165" i="4"/>
  <c r="E1165" i="4"/>
  <c r="W1165" i="4" s="1"/>
  <c r="AJ1164" i="4"/>
  <c r="AI1164" i="4"/>
  <c r="AH1164" i="4"/>
  <c r="AG1164" i="4"/>
  <c r="AF1164" i="4"/>
  <c r="AE1164" i="4"/>
  <c r="AD1164" i="4"/>
  <c r="AC1164" i="4"/>
  <c r="AB1164" i="4"/>
  <c r="AA1164" i="4"/>
  <c r="Z1164" i="4"/>
  <c r="Y1164" i="4"/>
  <c r="X1164" i="4"/>
  <c r="V1164" i="4"/>
  <c r="U1164" i="4"/>
  <c r="G1164" i="4"/>
  <c r="E1164" i="4"/>
  <c r="W1164" i="4" s="1"/>
  <c r="AJ1163" i="4"/>
  <c r="AI1163" i="4"/>
  <c r="AH1163" i="4"/>
  <c r="AG1163" i="4"/>
  <c r="AF1163" i="4"/>
  <c r="AE1163" i="4"/>
  <c r="AD1163" i="4"/>
  <c r="AC1163" i="4"/>
  <c r="AB1163" i="4"/>
  <c r="AA1163" i="4"/>
  <c r="Z1163" i="4"/>
  <c r="X1163" i="4"/>
  <c r="V1163" i="4"/>
  <c r="U1163" i="4"/>
  <c r="G1163" i="4"/>
  <c r="Y1163" i="4" s="1"/>
  <c r="E1163" i="4"/>
  <c r="W1163" i="4" s="1"/>
  <c r="AJ1162" i="4"/>
  <c r="AI1162" i="4"/>
  <c r="AH1162" i="4"/>
  <c r="AG1162" i="4"/>
  <c r="AF1162" i="4"/>
  <c r="AE1162" i="4"/>
  <c r="AD1162" i="4"/>
  <c r="AC1162" i="4"/>
  <c r="AB1162" i="4"/>
  <c r="AA1162" i="4"/>
  <c r="Z1162" i="4"/>
  <c r="X1162" i="4"/>
  <c r="V1162" i="4"/>
  <c r="U1162" i="4"/>
  <c r="G1162" i="4"/>
  <c r="Y1162" i="4" s="1"/>
  <c r="E1162" i="4"/>
  <c r="W1162" i="4" s="1"/>
  <c r="AJ1161" i="4"/>
  <c r="AI1161" i="4"/>
  <c r="AH1161" i="4"/>
  <c r="AG1161" i="4"/>
  <c r="AF1161" i="4"/>
  <c r="AE1161" i="4"/>
  <c r="AD1161" i="4"/>
  <c r="AC1161" i="4"/>
  <c r="AB1161" i="4"/>
  <c r="AA1161" i="4"/>
  <c r="Z1161" i="4"/>
  <c r="Y1161" i="4"/>
  <c r="X1161" i="4"/>
  <c r="V1161" i="4"/>
  <c r="U1161" i="4"/>
  <c r="G1161" i="4"/>
  <c r="E1161" i="4"/>
  <c r="W1161" i="4" s="1"/>
  <c r="AJ1160" i="4"/>
  <c r="AI1160" i="4"/>
  <c r="AH1160" i="4"/>
  <c r="AG1160" i="4"/>
  <c r="AF1160" i="4"/>
  <c r="AE1160" i="4"/>
  <c r="AD1160" i="4"/>
  <c r="AC1160" i="4"/>
  <c r="AB1160" i="4"/>
  <c r="AA1160" i="4"/>
  <c r="Z1160" i="4"/>
  <c r="X1160" i="4"/>
  <c r="V1160" i="4"/>
  <c r="U1160" i="4"/>
  <c r="G1160" i="4"/>
  <c r="Y1160" i="4" s="1"/>
  <c r="E1160" i="4"/>
  <c r="W1160" i="4" s="1"/>
  <c r="AJ1159" i="4"/>
  <c r="AI1159" i="4"/>
  <c r="AH1159" i="4"/>
  <c r="AG1159" i="4"/>
  <c r="AF1159" i="4"/>
  <c r="AE1159" i="4"/>
  <c r="AD1159" i="4"/>
  <c r="AC1159" i="4"/>
  <c r="AB1159" i="4"/>
  <c r="AA1159" i="4"/>
  <c r="Z1159" i="4"/>
  <c r="Y1159" i="4"/>
  <c r="X1159" i="4"/>
  <c r="V1159" i="4"/>
  <c r="U1159" i="4"/>
  <c r="G1159" i="4"/>
  <c r="E1159" i="4"/>
  <c r="W1159" i="4" s="1"/>
  <c r="AJ1158" i="4"/>
  <c r="AI1158" i="4"/>
  <c r="AH1158" i="4"/>
  <c r="AG1158" i="4"/>
  <c r="AF1158" i="4"/>
  <c r="AE1158" i="4"/>
  <c r="AD1158" i="4"/>
  <c r="AC1158" i="4"/>
  <c r="AB1158" i="4"/>
  <c r="AA1158" i="4"/>
  <c r="Z1158" i="4"/>
  <c r="X1158" i="4"/>
  <c r="V1158" i="4"/>
  <c r="U1158" i="4"/>
  <c r="G1158" i="4"/>
  <c r="Y1158" i="4" s="1"/>
  <c r="E1158" i="4"/>
  <c r="W1158" i="4" s="1"/>
  <c r="AJ1157" i="4"/>
  <c r="AI1157" i="4"/>
  <c r="AH1157" i="4"/>
  <c r="AG1157" i="4"/>
  <c r="AF1157" i="4"/>
  <c r="AE1157" i="4"/>
  <c r="AD1157" i="4"/>
  <c r="AC1157" i="4"/>
  <c r="AB1157" i="4"/>
  <c r="AA1157" i="4"/>
  <c r="Z1157" i="4"/>
  <c r="Y1157" i="4"/>
  <c r="X1157" i="4"/>
  <c r="V1157" i="4"/>
  <c r="U1157" i="4"/>
  <c r="G1157" i="4"/>
  <c r="E1157" i="4"/>
  <c r="W1157" i="4" s="1"/>
  <c r="AJ1156" i="4"/>
  <c r="AI1156" i="4"/>
  <c r="AH1156" i="4"/>
  <c r="AG1156" i="4"/>
  <c r="AF1156" i="4"/>
  <c r="AE1156" i="4"/>
  <c r="AD1156" i="4"/>
  <c r="AC1156" i="4"/>
  <c r="AB1156" i="4"/>
  <c r="AA1156" i="4"/>
  <c r="Z1156" i="4"/>
  <c r="Y1156" i="4"/>
  <c r="X1156" i="4"/>
  <c r="V1156" i="4"/>
  <c r="U1156" i="4"/>
  <c r="G1156" i="4"/>
  <c r="E1156" i="4"/>
  <c r="W1156" i="4" s="1"/>
  <c r="AJ1155" i="4"/>
  <c r="AI1155" i="4"/>
  <c r="AH1155" i="4"/>
  <c r="AG1155" i="4"/>
  <c r="AF1155" i="4"/>
  <c r="AE1155" i="4"/>
  <c r="AD1155" i="4"/>
  <c r="AC1155" i="4"/>
  <c r="AB1155" i="4"/>
  <c r="AA1155" i="4"/>
  <c r="Z1155" i="4"/>
  <c r="Y1155" i="4"/>
  <c r="X1155" i="4"/>
  <c r="V1155" i="4"/>
  <c r="U1155" i="4"/>
  <c r="G1155" i="4"/>
  <c r="E1155" i="4"/>
  <c r="W1155" i="4" s="1"/>
  <c r="AJ1154" i="4"/>
  <c r="AI1154" i="4"/>
  <c r="AH1154" i="4"/>
  <c r="AG1154" i="4"/>
  <c r="AF1154" i="4"/>
  <c r="AE1154" i="4"/>
  <c r="AD1154" i="4"/>
  <c r="AC1154" i="4"/>
  <c r="AB1154" i="4"/>
  <c r="AA1154" i="4"/>
  <c r="Z1154" i="4"/>
  <c r="Y1154" i="4"/>
  <c r="X1154" i="4"/>
  <c r="V1154" i="4"/>
  <c r="U1154" i="4"/>
  <c r="G1154" i="4"/>
  <c r="E1154" i="4"/>
  <c r="W1154" i="4" s="1"/>
  <c r="AJ1153" i="4"/>
  <c r="AI1153" i="4"/>
  <c r="AH1153" i="4"/>
  <c r="AG1153" i="4"/>
  <c r="AF1153" i="4"/>
  <c r="AE1153" i="4"/>
  <c r="AD1153" i="4"/>
  <c r="AC1153" i="4"/>
  <c r="AB1153" i="4"/>
  <c r="AA1153" i="4"/>
  <c r="Z1153" i="4"/>
  <c r="Y1153" i="4"/>
  <c r="X1153" i="4"/>
  <c r="V1153" i="4"/>
  <c r="U1153" i="4"/>
  <c r="G1153" i="4"/>
  <c r="E1153" i="4"/>
  <c r="W1153" i="4" s="1"/>
  <c r="AJ1152" i="4"/>
  <c r="AI1152" i="4"/>
  <c r="AH1152" i="4"/>
  <c r="AG1152" i="4"/>
  <c r="AF1152" i="4"/>
  <c r="AE1152" i="4"/>
  <c r="AD1152" i="4"/>
  <c r="AC1152" i="4"/>
  <c r="AB1152" i="4"/>
  <c r="AA1152" i="4"/>
  <c r="Z1152" i="4"/>
  <c r="X1152" i="4"/>
  <c r="V1152" i="4"/>
  <c r="U1152" i="4"/>
  <c r="G1152" i="4"/>
  <c r="Y1152" i="4" s="1"/>
  <c r="E1152" i="4"/>
  <c r="W1152" i="4" s="1"/>
  <c r="AJ1151" i="4"/>
  <c r="AI1151" i="4"/>
  <c r="AH1151" i="4"/>
  <c r="AG1151" i="4"/>
  <c r="AF1151" i="4"/>
  <c r="AE1151" i="4"/>
  <c r="AD1151" i="4"/>
  <c r="AC1151" i="4"/>
  <c r="AB1151" i="4"/>
  <c r="AA1151" i="4"/>
  <c r="Z1151" i="4"/>
  <c r="Y1151" i="4"/>
  <c r="X1151" i="4"/>
  <c r="V1151" i="4"/>
  <c r="U1151" i="4"/>
  <c r="G1151" i="4"/>
  <c r="E1151" i="4"/>
  <c r="W1151" i="4" s="1"/>
  <c r="AJ1150" i="4"/>
  <c r="AI1150" i="4"/>
  <c r="AH1150" i="4"/>
  <c r="AG1150" i="4"/>
  <c r="AF1150" i="4"/>
  <c r="AE1150" i="4"/>
  <c r="AD1150" i="4"/>
  <c r="AC1150" i="4"/>
  <c r="AB1150" i="4"/>
  <c r="AA1150" i="4"/>
  <c r="Z1150" i="4"/>
  <c r="Y1150" i="4"/>
  <c r="X1150" i="4"/>
  <c r="V1150" i="4"/>
  <c r="U1150" i="4"/>
  <c r="G1150" i="4"/>
  <c r="E1150" i="4"/>
  <c r="W1150" i="4" s="1"/>
  <c r="AJ1149" i="4"/>
  <c r="AI1149" i="4"/>
  <c r="AH1149" i="4"/>
  <c r="AG1149" i="4"/>
  <c r="AF1149" i="4"/>
  <c r="AE1149" i="4"/>
  <c r="AD1149" i="4"/>
  <c r="AC1149" i="4"/>
  <c r="AB1149" i="4"/>
  <c r="AA1149" i="4"/>
  <c r="Z1149" i="4"/>
  <c r="X1149" i="4"/>
  <c r="V1149" i="4"/>
  <c r="U1149" i="4"/>
  <c r="G1149" i="4"/>
  <c r="Y1149" i="4" s="1"/>
  <c r="E1149" i="4"/>
  <c r="W1149" i="4" s="1"/>
  <c r="AJ1148" i="4"/>
  <c r="AI1148" i="4"/>
  <c r="AH1148" i="4"/>
  <c r="AG1148" i="4"/>
  <c r="AF1148" i="4"/>
  <c r="AE1148" i="4"/>
  <c r="AD1148" i="4"/>
  <c r="AC1148" i="4"/>
  <c r="AB1148" i="4"/>
  <c r="AA1148" i="4"/>
  <c r="Z1148" i="4"/>
  <c r="Y1148" i="4"/>
  <c r="X1148" i="4"/>
  <c r="V1148" i="4"/>
  <c r="U1148" i="4"/>
  <c r="G1148" i="4"/>
  <c r="E1148" i="4"/>
  <c r="W1148" i="4" s="1"/>
  <c r="AJ1147" i="4"/>
  <c r="AI1147" i="4"/>
  <c r="AH1147" i="4"/>
  <c r="AG1147" i="4"/>
  <c r="AF1147" i="4"/>
  <c r="AE1147" i="4"/>
  <c r="AD1147" i="4"/>
  <c r="AC1147" i="4"/>
  <c r="AB1147" i="4"/>
  <c r="AA1147" i="4"/>
  <c r="Z1147" i="4"/>
  <c r="Y1147" i="4"/>
  <c r="X1147" i="4"/>
  <c r="V1147" i="4"/>
  <c r="U1147" i="4"/>
  <c r="G1147" i="4"/>
  <c r="E1147" i="4"/>
  <c r="W1147" i="4" s="1"/>
  <c r="AJ1146" i="4"/>
  <c r="AI1146" i="4"/>
  <c r="AH1146" i="4"/>
  <c r="AG1146" i="4"/>
  <c r="AF1146" i="4"/>
  <c r="AE1146" i="4"/>
  <c r="AD1146" i="4"/>
  <c r="AC1146" i="4"/>
  <c r="AB1146" i="4"/>
  <c r="AA1146" i="4"/>
  <c r="Z1146" i="4"/>
  <c r="Y1146" i="4"/>
  <c r="X1146" i="4"/>
  <c r="V1146" i="4"/>
  <c r="U1146" i="4"/>
  <c r="G1146" i="4"/>
  <c r="E1146" i="4"/>
  <c r="W1146" i="4" s="1"/>
  <c r="AJ1145" i="4"/>
  <c r="AI1145" i="4"/>
  <c r="AH1145" i="4"/>
  <c r="AG1145" i="4"/>
  <c r="AF1145" i="4"/>
  <c r="AE1145" i="4"/>
  <c r="AD1145" i="4"/>
  <c r="AC1145" i="4"/>
  <c r="AB1145" i="4"/>
  <c r="AA1145" i="4"/>
  <c r="Z1145" i="4"/>
  <c r="X1145" i="4"/>
  <c r="V1145" i="4"/>
  <c r="U1145" i="4"/>
  <c r="G1145" i="4"/>
  <c r="Y1145" i="4" s="1"/>
  <c r="E1145" i="4"/>
  <c r="W1145" i="4" s="1"/>
  <c r="AJ1144" i="4"/>
  <c r="AI1144" i="4"/>
  <c r="AH1144" i="4"/>
  <c r="AG1144" i="4"/>
  <c r="AF1144" i="4"/>
  <c r="AE1144" i="4"/>
  <c r="AD1144" i="4"/>
  <c r="AC1144" i="4"/>
  <c r="AB1144" i="4"/>
  <c r="AA1144" i="4"/>
  <c r="Z1144" i="4"/>
  <c r="Y1144" i="4"/>
  <c r="X1144" i="4"/>
  <c r="V1144" i="4"/>
  <c r="U1144" i="4"/>
  <c r="G1144" i="4"/>
  <c r="E1144" i="4"/>
  <c r="W1144" i="4" s="1"/>
  <c r="AJ1143" i="4"/>
  <c r="AI1143" i="4"/>
  <c r="AH1143" i="4"/>
  <c r="AG1143" i="4"/>
  <c r="AF1143" i="4"/>
  <c r="AE1143" i="4"/>
  <c r="AD1143" i="4"/>
  <c r="AC1143" i="4"/>
  <c r="AB1143" i="4"/>
  <c r="AA1143" i="4"/>
  <c r="Z1143" i="4"/>
  <c r="X1143" i="4"/>
  <c r="V1143" i="4"/>
  <c r="U1143" i="4"/>
  <c r="G1143" i="4"/>
  <c r="Y1143" i="4" s="1"/>
  <c r="E1143" i="4"/>
  <c r="W1143" i="4" s="1"/>
  <c r="AJ1142" i="4"/>
  <c r="AI1142" i="4"/>
  <c r="AH1142" i="4"/>
  <c r="AG1142" i="4"/>
  <c r="AF1142" i="4"/>
  <c r="AE1142" i="4"/>
  <c r="AD1142" i="4"/>
  <c r="AC1142" i="4"/>
  <c r="AB1142" i="4"/>
  <c r="AA1142" i="4"/>
  <c r="Z1142" i="4"/>
  <c r="X1142" i="4"/>
  <c r="V1142" i="4"/>
  <c r="U1142" i="4"/>
  <c r="G1142" i="4"/>
  <c r="Y1142" i="4" s="1"/>
  <c r="E1142" i="4"/>
  <c r="W1142" i="4" s="1"/>
  <c r="AJ1141" i="4"/>
  <c r="AI1141" i="4"/>
  <c r="AH1141" i="4"/>
  <c r="AG1141" i="4"/>
  <c r="AF1141" i="4"/>
  <c r="AE1141" i="4"/>
  <c r="AD1141" i="4"/>
  <c r="AC1141" i="4"/>
  <c r="AB1141" i="4"/>
  <c r="AA1141" i="4"/>
  <c r="Z1141" i="4"/>
  <c r="Y1141" i="4"/>
  <c r="X1141" i="4"/>
  <c r="V1141" i="4"/>
  <c r="U1141" i="4"/>
  <c r="G1141" i="4"/>
  <c r="E1141" i="4"/>
  <c r="W1141" i="4" s="1"/>
  <c r="AJ1140" i="4"/>
  <c r="AI1140" i="4"/>
  <c r="AH1140" i="4"/>
  <c r="AG1140" i="4"/>
  <c r="AF1140" i="4"/>
  <c r="AE1140" i="4"/>
  <c r="AD1140" i="4"/>
  <c r="AC1140" i="4"/>
  <c r="AB1140" i="4"/>
  <c r="AA1140" i="4"/>
  <c r="Z1140" i="4"/>
  <c r="Y1140" i="4"/>
  <c r="X1140" i="4"/>
  <c r="V1140" i="4"/>
  <c r="U1140" i="4"/>
  <c r="G1140" i="4"/>
  <c r="E1140" i="4"/>
  <c r="W1140" i="4" s="1"/>
  <c r="AJ1139" i="4"/>
  <c r="AI1139" i="4"/>
  <c r="AH1139" i="4"/>
  <c r="AG1139" i="4"/>
  <c r="AF1139" i="4"/>
  <c r="AE1139" i="4"/>
  <c r="AD1139" i="4"/>
  <c r="AC1139" i="4"/>
  <c r="AB1139" i="4"/>
  <c r="AA1139" i="4"/>
  <c r="Z1139" i="4"/>
  <c r="X1139" i="4"/>
  <c r="V1139" i="4"/>
  <c r="U1139" i="4"/>
  <c r="G1139" i="4"/>
  <c r="Y1139" i="4" s="1"/>
  <c r="E1139" i="4"/>
  <c r="W1139" i="4" s="1"/>
  <c r="AJ1138" i="4"/>
  <c r="AI1138" i="4"/>
  <c r="AH1138" i="4"/>
  <c r="AG1138" i="4"/>
  <c r="AF1138" i="4"/>
  <c r="AE1138" i="4"/>
  <c r="AD1138" i="4"/>
  <c r="AC1138" i="4"/>
  <c r="AB1138" i="4"/>
  <c r="AA1138" i="4"/>
  <c r="Z1138" i="4"/>
  <c r="X1138" i="4"/>
  <c r="V1138" i="4"/>
  <c r="U1138" i="4"/>
  <c r="G1138" i="4"/>
  <c r="Y1138" i="4" s="1"/>
  <c r="E1138" i="4"/>
  <c r="W1138" i="4" s="1"/>
  <c r="AJ1137" i="4"/>
  <c r="AI1137" i="4"/>
  <c r="AH1137" i="4"/>
  <c r="AG1137" i="4"/>
  <c r="AF1137" i="4"/>
  <c r="AE1137" i="4"/>
  <c r="AD1137" i="4"/>
  <c r="AC1137" i="4"/>
  <c r="AB1137" i="4"/>
  <c r="AA1137" i="4"/>
  <c r="Z1137" i="4"/>
  <c r="Y1137" i="4"/>
  <c r="X1137" i="4"/>
  <c r="V1137" i="4"/>
  <c r="U1137" i="4"/>
  <c r="G1137" i="4"/>
  <c r="E1137" i="4"/>
  <c r="W1137" i="4" s="1"/>
  <c r="AJ1136" i="4"/>
  <c r="AI1136" i="4"/>
  <c r="AH1136" i="4"/>
  <c r="AG1136" i="4"/>
  <c r="AF1136" i="4"/>
  <c r="AE1136" i="4"/>
  <c r="AD1136" i="4"/>
  <c r="AC1136" i="4"/>
  <c r="AB1136" i="4"/>
  <c r="AA1136" i="4"/>
  <c r="Z1136" i="4"/>
  <c r="X1136" i="4"/>
  <c r="V1136" i="4"/>
  <c r="U1136" i="4"/>
  <c r="G1136" i="4"/>
  <c r="Y1136" i="4" s="1"/>
  <c r="E1136" i="4"/>
  <c r="W1136" i="4" s="1"/>
  <c r="AJ1135" i="4"/>
  <c r="AI1135" i="4"/>
  <c r="AH1135" i="4"/>
  <c r="AG1135" i="4"/>
  <c r="AF1135" i="4"/>
  <c r="AE1135" i="4"/>
  <c r="AD1135" i="4"/>
  <c r="AC1135" i="4"/>
  <c r="AB1135" i="4"/>
  <c r="AA1135" i="4"/>
  <c r="Z1135" i="4"/>
  <c r="Y1135" i="4"/>
  <c r="X1135" i="4"/>
  <c r="V1135" i="4"/>
  <c r="U1135" i="4"/>
  <c r="G1135" i="4"/>
  <c r="E1135" i="4"/>
  <c r="W1135" i="4" s="1"/>
  <c r="AJ1134" i="4"/>
  <c r="AI1134" i="4"/>
  <c r="AH1134" i="4"/>
  <c r="AG1134" i="4"/>
  <c r="AF1134" i="4"/>
  <c r="AE1134" i="4"/>
  <c r="AD1134" i="4"/>
  <c r="AC1134" i="4"/>
  <c r="AB1134" i="4"/>
  <c r="AA1134" i="4"/>
  <c r="Z1134" i="4"/>
  <c r="Y1134" i="4"/>
  <c r="X1134" i="4"/>
  <c r="V1134" i="4"/>
  <c r="U1134" i="4"/>
  <c r="G1134" i="4"/>
  <c r="E1134" i="4"/>
  <c r="W1134" i="4" s="1"/>
  <c r="AJ1133" i="4"/>
  <c r="AI1133" i="4"/>
  <c r="AH1133" i="4"/>
  <c r="AG1133" i="4"/>
  <c r="AF1133" i="4"/>
  <c r="AE1133" i="4"/>
  <c r="AD1133" i="4"/>
  <c r="AC1133" i="4"/>
  <c r="AB1133" i="4"/>
  <c r="AA1133" i="4"/>
  <c r="Z1133" i="4"/>
  <c r="X1133" i="4"/>
  <c r="V1133" i="4"/>
  <c r="U1133" i="4"/>
  <c r="G1133" i="4"/>
  <c r="Y1133" i="4" s="1"/>
  <c r="E1133" i="4"/>
  <c r="W1133" i="4" s="1"/>
  <c r="AJ1132" i="4"/>
  <c r="AI1132" i="4"/>
  <c r="AH1132" i="4"/>
  <c r="AG1132" i="4"/>
  <c r="AF1132" i="4"/>
  <c r="AE1132" i="4"/>
  <c r="AD1132" i="4"/>
  <c r="AC1132" i="4"/>
  <c r="AB1132" i="4"/>
  <c r="AA1132" i="4"/>
  <c r="Z1132" i="4"/>
  <c r="X1132" i="4"/>
  <c r="V1132" i="4"/>
  <c r="U1132" i="4"/>
  <c r="G1132" i="4"/>
  <c r="Y1132" i="4" s="1"/>
  <c r="E1132" i="4"/>
  <c r="W1132" i="4" s="1"/>
  <c r="AJ1131" i="4"/>
  <c r="AI1131" i="4"/>
  <c r="AH1131" i="4"/>
  <c r="AG1131" i="4"/>
  <c r="AF1131" i="4"/>
  <c r="AE1131" i="4"/>
  <c r="AD1131" i="4"/>
  <c r="AC1131" i="4"/>
  <c r="AB1131" i="4"/>
  <c r="AA1131" i="4"/>
  <c r="Z1131" i="4"/>
  <c r="Y1131" i="4"/>
  <c r="X1131" i="4"/>
  <c r="V1131" i="4"/>
  <c r="U1131" i="4"/>
  <c r="G1131" i="4"/>
  <c r="E1131" i="4"/>
  <c r="W1131" i="4" s="1"/>
  <c r="AJ1130" i="4"/>
  <c r="AI1130" i="4"/>
  <c r="AH1130" i="4"/>
  <c r="AG1130" i="4"/>
  <c r="AF1130" i="4"/>
  <c r="AE1130" i="4"/>
  <c r="AD1130" i="4"/>
  <c r="AC1130" i="4"/>
  <c r="AB1130" i="4"/>
  <c r="AA1130" i="4"/>
  <c r="Z1130" i="4"/>
  <c r="X1130" i="4"/>
  <c r="V1130" i="4"/>
  <c r="U1130" i="4"/>
  <c r="G1130" i="4"/>
  <c r="Y1130" i="4" s="1"/>
  <c r="E1130" i="4"/>
  <c r="W1130" i="4" s="1"/>
  <c r="AJ1129" i="4"/>
  <c r="AI1129" i="4"/>
  <c r="AH1129" i="4"/>
  <c r="AG1129" i="4"/>
  <c r="AF1129" i="4"/>
  <c r="AE1129" i="4"/>
  <c r="AD1129" i="4"/>
  <c r="AC1129" i="4"/>
  <c r="AB1129" i="4"/>
  <c r="AA1129" i="4"/>
  <c r="Z1129" i="4"/>
  <c r="X1129" i="4"/>
  <c r="V1129" i="4"/>
  <c r="U1129" i="4"/>
  <c r="G1129" i="4"/>
  <c r="Y1129" i="4" s="1"/>
  <c r="E1129" i="4"/>
  <c r="W1129" i="4" s="1"/>
  <c r="AJ1128" i="4"/>
  <c r="AI1128" i="4"/>
  <c r="AH1128" i="4"/>
  <c r="AG1128" i="4"/>
  <c r="AF1128" i="4"/>
  <c r="AE1128" i="4"/>
  <c r="AD1128" i="4"/>
  <c r="AC1128" i="4"/>
  <c r="AB1128" i="4"/>
  <c r="AA1128" i="4"/>
  <c r="Z1128" i="4"/>
  <c r="X1128" i="4"/>
  <c r="V1128" i="4"/>
  <c r="U1128" i="4"/>
  <c r="G1128" i="4"/>
  <c r="Y1128" i="4" s="1"/>
  <c r="E1128" i="4"/>
  <c r="W1128" i="4" s="1"/>
  <c r="AJ1127" i="4"/>
  <c r="AI1127" i="4"/>
  <c r="AH1127" i="4"/>
  <c r="AG1127" i="4"/>
  <c r="AF1127" i="4"/>
  <c r="AE1127" i="4"/>
  <c r="AD1127" i="4"/>
  <c r="AC1127" i="4"/>
  <c r="AB1127" i="4"/>
  <c r="AA1127" i="4"/>
  <c r="Z1127" i="4"/>
  <c r="Y1127" i="4"/>
  <c r="X1127" i="4"/>
  <c r="V1127" i="4"/>
  <c r="U1127" i="4"/>
  <c r="G1127" i="4"/>
  <c r="E1127" i="4"/>
  <c r="W1127" i="4" s="1"/>
  <c r="AJ1126" i="4"/>
  <c r="AI1126" i="4"/>
  <c r="AH1126" i="4"/>
  <c r="AG1126" i="4"/>
  <c r="AF1126" i="4"/>
  <c r="AE1126" i="4"/>
  <c r="AD1126" i="4"/>
  <c r="AC1126" i="4"/>
  <c r="AB1126" i="4"/>
  <c r="AA1126" i="4"/>
  <c r="Z1126" i="4"/>
  <c r="X1126" i="4"/>
  <c r="V1126" i="4"/>
  <c r="U1126" i="4"/>
  <c r="G1126" i="4"/>
  <c r="Y1126" i="4" s="1"/>
  <c r="E1126" i="4"/>
  <c r="W1126" i="4" s="1"/>
  <c r="AJ1125" i="4"/>
  <c r="AI1125" i="4"/>
  <c r="AH1125" i="4"/>
  <c r="AG1125" i="4"/>
  <c r="AF1125" i="4"/>
  <c r="AE1125" i="4"/>
  <c r="AD1125" i="4"/>
  <c r="AC1125" i="4"/>
  <c r="AB1125" i="4"/>
  <c r="AA1125" i="4"/>
  <c r="Z1125" i="4"/>
  <c r="Y1125" i="4"/>
  <c r="X1125" i="4"/>
  <c r="V1125" i="4"/>
  <c r="U1125" i="4"/>
  <c r="G1125" i="4"/>
  <c r="E1125" i="4"/>
  <c r="W1125" i="4" s="1"/>
  <c r="AJ1124" i="4"/>
  <c r="AI1124" i="4"/>
  <c r="AH1124" i="4"/>
  <c r="AG1124" i="4"/>
  <c r="AF1124" i="4"/>
  <c r="AE1124" i="4"/>
  <c r="AD1124" i="4"/>
  <c r="AC1124" i="4"/>
  <c r="AB1124" i="4"/>
  <c r="AA1124" i="4"/>
  <c r="Z1124" i="4"/>
  <c r="X1124" i="4"/>
  <c r="V1124" i="4"/>
  <c r="U1124" i="4"/>
  <c r="G1124" i="4"/>
  <c r="Y1124" i="4" s="1"/>
  <c r="E1124" i="4"/>
  <c r="W1124" i="4" s="1"/>
  <c r="AJ1123" i="4"/>
  <c r="AI1123" i="4"/>
  <c r="AH1123" i="4"/>
  <c r="AG1123" i="4"/>
  <c r="AF1123" i="4"/>
  <c r="AE1123" i="4"/>
  <c r="AD1123" i="4"/>
  <c r="AC1123" i="4"/>
  <c r="AB1123" i="4"/>
  <c r="AA1123" i="4"/>
  <c r="Z1123" i="4"/>
  <c r="X1123" i="4"/>
  <c r="V1123" i="4"/>
  <c r="U1123" i="4"/>
  <c r="G1123" i="4"/>
  <c r="Y1123" i="4" s="1"/>
  <c r="E1123" i="4"/>
  <c r="W1123" i="4" s="1"/>
  <c r="AJ1122" i="4"/>
  <c r="AI1122" i="4"/>
  <c r="AH1122" i="4"/>
  <c r="AG1122" i="4"/>
  <c r="AF1122" i="4"/>
  <c r="AE1122" i="4"/>
  <c r="AD1122" i="4"/>
  <c r="AC1122" i="4"/>
  <c r="AB1122" i="4"/>
  <c r="AA1122" i="4"/>
  <c r="Z1122" i="4"/>
  <c r="X1122" i="4"/>
  <c r="V1122" i="4"/>
  <c r="U1122" i="4"/>
  <c r="G1122" i="4"/>
  <c r="Y1122" i="4" s="1"/>
  <c r="E1122" i="4"/>
  <c r="W1122" i="4" s="1"/>
  <c r="AJ1121" i="4"/>
  <c r="AI1121" i="4"/>
  <c r="AH1121" i="4"/>
  <c r="AG1121" i="4"/>
  <c r="AF1121" i="4"/>
  <c r="AE1121" i="4"/>
  <c r="AD1121" i="4"/>
  <c r="AC1121" i="4"/>
  <c r="AB1121" i="4"/>
  <c r="AA1121" i="4"/>
  <c r="Z1121" i="4"/>
  <c r="X1121" i="4"/>
  <c r="V1121" i="4"/>
  <c r="U1121" i="4"/>
  <c r="G1121" i="4"/>
  <c r="Y1121" i="4" s="1"/>
  <c r="E1121" i="4"/>
  <c r="W1121" i="4" s="1"/>
  <c r="AJ1120" i="4"/>
  <c r="AI1120" i="4"/>
  <c r="AH1120" i="4"/>
  <c r="AG1120" i="4"/>
  <c r="AF1120" i="4"/>
  <c r="AE1120" i="4"/>
  <c r="AD1120" i="4"/>
  <c r="AC1120" i="4"/>
  <c r="AB1120" i="4"/>
  <c r="AA1120" i="4"/>
  <c r="Z1120" i="4"/>
  <c r="X1120" i="4"/>
  <c r="V1120" i="4"/>
  <c r="U1120" i="4"/>
  <c r="G1120" i="4"/>
  <c r="Y1120" i="4" s="1"/>
  <c r="E1120" i="4"/>
  <c r="W1120" i="4" s="1"/>
  <c r="AJ1119" i="4"/>
  <c r="AI1119" i="4"/>
  <c r="AH1119" i="4"/>
  <c r="AG1119" i="4"/>
  <c r="AF1119" i="4"/>
  <c r="AE1119" i="4"/>
  <c r="AD1119" i="4"/>
  <c r="AC1119" i="4"/>
  <c r="AB1119" i="4"/>
  <c r="AA1119" i="4"/>
  <c r="Z1119" i="4"/>
  <c r="Y1119" i="4"/>
  <c r="X1119" i="4"/>
  <c r="V1119" i="4"/>
  <c r="U1119" i="4"/>
  <c r="G1119" i="4"/>
  <c r="E1119" i="4"/>
  <c r="W1119" i="4" s="1"/>
  <c r="AJ1118" i="4"/>
  <c r="AI1118" i="4"/>
  <c r="AH1118" i="4"/>
  <c r="AG1118" i="4"/>
  <c r="AF1118" i="4"/>
  <c r="AE1118" i="4"/>
  <c r="AD1118" i="4"/>
  <c r="AC1118" i="4"/>
  <c r="AB1118" i="4"/>
  <c r="AA1118" i="4"/>
  <c r="Z1118" i="4"/>
  <c r="X1118" i="4"/>
  <c r="V1118" i="4"/>
  <c r="U1118" i="4"/>
  <c r="G1118" i="4"/>
  <c r="Y1118" i="4" s="1"/>
  <c r="E1118" i="4"/>
  <c r="W1118" i="4" s="1"/>
  <c r="AJ1117" i="4"/>
  <c r="AI1117" i="4"/>
  <c r="AH1117" i="4"/>
  <c r="AG1117" i="4"/>
  <c r="AF1117" i="4"/>
  <c r="AE1117" i="4"/>
  <c r="AD1117" i="4"/>
  <c r="AC1117" i="4"/>
  <c r="AB1117" i="4"/>
  <c r="AA1117" i="4"/>
  <c r="Z1117" i="4"/>
  <c r="Y1117" i="4"/>
  <c r="X1117" i="4"/>
  <c r="V1117" i="4"/>
  <c r="U1117" i="4"/>
  <c r="G1117" i="4"/>
  <c r="E1117" i="4"/>
  <c r="W1117" i="4" s="1"/>
  <c r="AJ1116" i="4"/>
  <c r="AI1116" i="4"/>
  <c r="AH1116" i="4"/>
  <c r="AG1116" i="4"/>
  <c r="AF1116" i="4"/>
  <c r="AE1116" i="4"/>
  <c r="AD1116" i="4"/>
  <c r="AC1116" i="4"/>
  <c r="AB1116" i="4"/>
  <c r="AA1116" i="4"/>
  <c r="Z1116" i="4"/>
  <c r="X1116" i="4"/>
  <c r="V1116" i="4"/>
  <c r="U1116" i="4"/>
  <c r="G1116" i="4"/>
  <c r="Y1116" i="4" s="1"/>
  <c r="E1116" i="4"/>
  <c r="W1116" i="4" s="1"/>
  <c r="AJ1115" i="4"/>
  <c r="AI1115" i="4"/>
  <c r="AH1115" i="4"/>
  <c r="AG1115" i="4"/>
  <c r="AF1115" i="4"/>
  <c r="AE1115" i="4"/>
  <c r="AD1115" i="4"/>
  <c r="AC1115" i="4"/>
  <c r="AB1115" i="4"/>
  <c r="AA1115" i="4"/>
  <c r="Z1115" i="4"/>
  <c r="Y1115" i="4"/>
  <c r="X1115" i="4"/>
  <c r="V1115" i="4"/>
  <c r="U1115" i="4"/>
  <c r="G1115" i="4"/>
  <c r="E1115" i="4"/>
  <c r="W1115" i="4" s="1"/>
  <c r="AJ1114" i="4"/>
  <c r="AI1114" i="4"/>
  <c r="AH1114" i="4"/>
  <c r="AG1114" i="4"/>
  <c r="AF1114" i="4"/>
  <c r="AE1114" i="4"/>
  <c r="AD1114" i="4"/>
  <c r="AC1114" i="4"/>
  <c r="AB1114" i="4"/>
  <c r="AA1114" i="4"/>
  <c r="Z1114" i="4"/>
  <c r="X1114" i="4"/>
  <c r="V1114" i="4"/>
  <c r="U1114" i="4"/>
  <c r="G1114" i="4"/>
  <c r="Y1114" i="4" s="1"/>
  <c r="E1114" i="4"/>
  <c r="W1114" i="4" s="1"/>
  <c r="AJ1113" i="4"/>
  <c r="AI1113" i="4"/>
  <c r="AH1113" i="4"/>
  <c r="AG1113" i="4"/>
  <c r="AF1113" i="4"/>
  <c r="AE1113" i="4"/>
  <c r="AD1113" i="4"/>
  <c r="AC1113" i="4"/>
  <c r="AB1113" i="4"/>
  <c r="AA1113" i="4"/>
  <c r="Z1113" i="4"/>
  <c r="Y1113" i="4"/>
  <c r="X1113" i="4"/>
  <c r="V1113" i="4"/>
  <c r="U1113" i="4"/>
  <c r="G1113" i="4"/>
  <c r="E1113" i="4"/>
  <c r="W1113" i="4" s="1"/>
  <c r="AJ1112" i="4"/>
  <c r="AI1112" i="4"/>
  <c r="AH1112" i="4"/>
  <c r="AG1112" i="4"/>
  <c r="AF1112" i="4"/>
  <c r="AE1112" i="4"/>
  <c r="AD1112" i="4"/>
  <c r="AC1112" i="4"/>
  <c r="AB1112" i="4"/>
  <c r="AA1112" i="4"/>
  <c r="Z1112" i="4"/>
  <c r="X1112" i="4"/>
  <c r="V1112" i="4"/>
  <c r="U1112" i="4"/>
  <c r="G1112" i="4"/>
  <c r="Y1112" i="4" s="1"/>
  <c r="E1112" i="4"/>
  <c r="W1112" i="4" s="1"/>
  <c r="AJ1111" i="4"/>
  <c r="AI1111" i="4"/>
  <c r="AH1111" i="4"/>
  <c r="AG1111" i="4"/>
  <c r="AF1111" i="4"/>
  <c r="AE1111" i="4"/>
  <c r="AD1111" i="4"/>
  <c r="AC1111" i="4"/>
  <c r="AB1111" i="4"/>
  <c r="AA1111" i="4"/>
  <c r="Z1111" i="4"/>
  <c r="Y1111" i="4"/>
  <c r="X1111" i="4"/>
  <c r="V1111" i="4"/>
  <c r="U1111" i="4"/>
  <c r="G1111" i="4"/>
  <c r="E1111" i="4"/>
  <c r="W1111" i="4" s="1"/>
  <c r="AJ1110" i="4"/>
  <c r="AI1110" i="4"/>
  <c r="AH1110" i="4"/>
  <c r="AG1110" i="4"/>
  <c r="AF1110" i="4"/>
  <c r="AE1110" i="4"/>
  <c r="AD1110" i="4"/>
  <c r="AC1110" i="4"/>
  <c r="AB1110" i="4"/>
  <c r="AA1110" i="4"/>
  <c r="Z1110" i="4"/>
  <c r="X1110" i="4"/>
  <c r="V1110" i="4"/>
  <c r="U1110" i="4"/>
  <c r="G1110" i="4"/>
  <c r="Y1110" i="4" s="1"/>
  <c r="E1110" i="4"/>
  <c r="W1110" i="4" s="1"/>
  <c r="AJ1109" i="4"/>
  <c r="AI1109" i="4"/>
  <c r="AH1109" i="4"/>
  <c r="AG1109" i="4"/>
  <c r="AF1109" i="4"/>
  <c r="AE1109" i="4"/>
  <c r="AD1109" i="4"/>
  <c r="AC1109" i="4"/>
  <c r="AB1109" i="4"/>
  <c r="AA1109" i="4"/>
  <c r="Z1109" i="4"/>
  <c r="Y1109" i="4"/>
  <c r="X1109" i="4"/>
  <c r="V1109" i="4"/>
  <c r="U1109" i="4"/>
  <c r="G1109" i="4"/>
  <c r="E1109" i="4"/>
  <c r="W1109" i="4" s="1"/>
  <c r="AJ1108" i="4"/>
  <c r="AI1108" i="4"/>
  <c r="AH1108" i="4"/>
  <c r="AG1108" i="4"/>
  <c r="AF1108" i="4"/>
  <c r="AE1108" i="4"/>
  <c r="AD1108" i="4"/>
  <c r="AC1108" i="4"/>
  <c r="AB1108" i="4"/>
  <c r="AA1108" i="4"/>
  <c r="Z1108" i="4"/>
  <c r="X1108" i="4"/>
  <c r="V1108" i="4"/>
  <c r="U1108" i="4"/>
  <c r="G1108" i="4"/>
  <c r="Y1108" i="4" s="1"/>
  <c r="E1108" i="4"/>
  <c r="W1108" i="4" s="1"/>
  <c r="AJ1107" i="4"/>
  <c r="AI1107" i="4"/>
  <c r="AH1107" i="4"/>
  <c r="AG1107" i="4"/>
  <c r="AF1107" i="4"/>
  <c r="AE1107" i="4"/>
  <c r="AD1107" i="4"/>
  <c r="AC1107" i="4"/>
  <c r="AB1107" i="4"/>
  <c r="AA1107" i="4"/>
  <c r="Z1107" i="4"/>
  <c r="Y1107" i="4"/>
  <c r="X1107" i="4"/>
  <c r="V1107" i="4"/>
  <c r="U1107" i="4"/>
  <c r="G1107" i="4"/>
  <c r="E1107" i="4"/>
  <c r="W1107" i="4" s="1"/>
  <c r="AJ1106" i="4"/>
  <c r="AI1106" i="4"/>
  <c r="AH1106" i="4"/>
  <c r="AG1106" i="4"/>
  <c r="AF1106" i="4"/>
  <c r="AE1106" i="4"/>
  <c r="AD1106" i="4"/>
  <c r="AC1106" i="4"/>
  <c r="AB1106" i="4"/>
  <c r="AA1106" i="4"/>
  <c r="Z1106" i="4"/>
  <c r="X1106" i="4"/>
  <c r="V1106" i="4"/>
  <c r="U1106" i="4"/>
  <c r="G1106" i="4"/>
  <c r="Y1106" i="4" s="1"/>
  <c r="E1106" i="4"/>
  <c r="W1106" i="4" s="1"/>
  <c r="AJ1105" i="4"/>
  <c r="AI1105" i="4"/>
  <c r="AH1105" i="4"/>
  <c r="AG1105" i="4"/>
  <c r="AF1105" i="4"/>
  <c r="AE1105" i="4"/>
  <c r="AD1105" i="4"/>
  <c r="AC1105" i="4"/>
  <c r="AB1105" i="4"/>
  <c r="AA1105" i="4"/>
  <c r="Z1105" i="4"/>
  <c r="Y1105" i="4"/>
  <c r="X1105" i="4"/>
  <c r="V1105" i="4"/>
  <c r="U1105" i="4"/>
  <c r="G1105" i="4"/>
  <c r="E1105" i="4"/>
  <c r="W1105" i="4" s="1"/>
  <c r="AJ1104" i="4"/>
  <c r="AI1104" i="4"/>
  <c r="AH1104" i="4"/>
  <c r="AG1104" i="4"/>
  <c r="AF1104" i="4"/>
  <c r="AE1104" i="4"/>
  <c r="AD1104" i="4"/>
  <c r="AC1104" i="4"/>
  <c r="AB1104" i="4"/>
  <c r="AA1104" i="4"/>
  <c r="Z1104" i="4"/>
  <c r="X1104" i="4"/>
  <c r="V1104" i="4"/>
  <c r="U1104" i="4"/>
  <c r="G1104" i="4"/>
  <c r="Y1104" i="4" s="1"/>
  <c r="E1104" i="4"/>
  <c r="W1104" i="4" s="1"/>
  <c r="AJ1103" i="4"/>
  <c r="AI1103" i="4"/>
  <c r="AH1103" i="4"/>
  <c r="AG1103" i="4"/>
  <c r="AF1103" i="4"/>
  <c r="AE1103" i="4"/>
  <c r="AD1103" i="4"/>
  <c r="AC1103" i="4"/>
  <c r="AB1103" i="4"/>
  <c r="AA1103" i="4"/>
  <c r="Z1103" i="4"/>
  <c r="X1103" i="4"/>
  <c r="V1103" i="4"/>
  <c r="U1103" i="4"/>
  <c r="G1103" i="4"/>
  <c r="Y1103" i="4" s="1"/>
  <c r="E1103" i="4"/>
  <c r="W1103" i="4" s="1"/>
  <c r="AJ1102" i="4"/>
  <c r="AI1102" i="4"/>
  <c r="AH1102" i="4"/>
  <c r="AG1102" i="4"/>
  <c r="AF1102" i="4"/>
  <c r="AE1102" i="4"/>
  <c r="AD1102" i="4"/>
  <c r="AC1102" i="4"/>
  <c r="AB1102" i="4"/>
  <c r="AA1102" i="4"/>
  <c r="Z1102" i="4"/>
  <c r="X1102" i="4"/>
  <c r="V1102" i="4"/>
  <c r="U1102" i="4"/>
  <c r="G1102" i="4"/>
  <c r="Y1102" i="4" s="1"/>
  <c r="E1102" i="4"/>
  <c r="W1102" i="4" s="1"/>
  <c r="AJ1101" i="4"/>
  <c r="AI1101" i="4"/>
  <c r="AH1101" i="4"/>
  <c r="AG1101" i="4"/>
  <c r="AF1101" i="4"/>
  <c r="AE1101" i="4"/>
  <c r="AD1101" i="4"/>
  <c r="AC1101" i="4"/>
  <c r="AB1101" i="4"/>
  <c r="AA1101" i="4"/>
  <c r="Z1101" i="4"/>
  <c r="X1101" i="4"/>
  <c r="V1101" i="4"/>
  <c r="U1101" i="4"/>
  <c r="G1101" i="4"/>
  <c r="Y1101" i="4" s="1"/>
  <c r="E1101" i="4"/>
  <c r="W1101" i="4" s="1"/>
  <c r="AJ1100" i="4"/>
  <c r="AI1100" i="4"/>
  <c r="AH1100" i="4"/>
  <c r="AG1100" i="4"/>
  <c r="AF1100" i="4"/>
  <c r="AE1100" i="4"/>
  <c r="AD1100" i="4"/>
  <c r="AC1100" i="4"/>
  <c r="AB1100" i="4"/>
  <c r="AA1100" i="4"/>
  <c r="Z1100" i="4"/>
  <c r="X1100" i="4"/>
  <c r="V1100" i="4"/>
  <c r="U1100" i="4"/>
  <c r="G1100" i="4"/>
  <c r="Y1100" i="4" s="1"/>
  <c r="E1100" i="4"/>
  <c r="W1100" i="4" s="1"/>
  <c r="AJ1099" i="4"/>
  <c r="AI1099" i="4"/>
  <c r="AH1099" i="4"/>
  <c r="AG1099" i="4"/>
  <c r="AF1099" i="4"/>
  <c r="AE1099" i="4"/>
  <c r="AD1099" i="4"/>
  <c r="AC1099" i="4"/>
  <c r="AB1099" i="4"/>
  <c r="AA1099" i="4"/>
  <c r="Z1099" i="4"/>
  <c r="Y1099" i="4"/>
  <c r="X1099" i="4"/>
  <c r="V1099" i="4"/>
  <c r="U1099" i="4"/>
  <c r="G1099" i="4"/>
  <c r="E1099" i="4"/>
  <c r="W1099" i="4" s="1"/>
  <c r="AJ1098" i="4"/>
  <c r="AI1098" i="4"/>
  <c r="AH1098" i="4"/>
  <c r="AG1098" i="4"/>
  <c r="AF1098" i="4"/>
  <c r="AE1098" i="4"/>
  <c r="AD1098" i="4"/>
  <c r="AC1098" i="4"/>
  <c r="AB1098" i="4"/>
  <c r="AA1098" i="4"/>
  <c r="Z1098" i="4"/>
  <c r="X1098" i="4"/>
  <c r="V1098" i="4"/>
  <c r="U1098" i="4"/>
  <c r="G1098" i="4"/>
  <c r="Y1098" i="4" s="1"/>
  <c r="E1098" i="4"/>
  <c r="W1098" i="4" s="1"/>
  <c r="AJ1097" i="4"/>
  <c r="AI1097" i="4"/>
  <c r="AH1097" i="4"/>
  <c r="AG1097" i="4"/>
  <c r="AF1097" i="4"/>
  <c r="AE1097" i="4"/>
  <c r="AD1097" i="4"/>
  <c r="AC1097" i="4"/>
  <c r="AB1097" i="4"/>
  <c r="AA1097" i="4"/>
  <c r="Z1097" i="4"/>
  <c r="X1097" i="4"/>
  <c r="V1097" i="4"/>
  <c r="U1097" i="4"/>
  <c r="G1097" i="4"/>
  <c r="Y1097" i="4" s="1"/>
  <c r="E1097" i="4"/>
  <c r="W1097" i="4" s="1"/>
  <c r="AJ1096" i="4"/>
  <c r="AI1096" i="4"/>
  <c r="AH1096" i="4"/>
  <c r="AG1096" i="4"/>
  <c r="AF1096" i="4"/>
  <c r="AE1096" i="4"/>
  <c r="AD1096" i="4"/>
  <c r="AC1096" i="4"/>
  <c r="AB1096" i="4"/>
  <c r="AA1096" i="4"/>
  <c r="Z1096" i="4"/>
  <c r="X1096" i="4"/>
  <c r="V1096" i="4"/>
  <c r="U1096" i="4"/>
  <c r="G1096" i="4"/>
  <c r="Y1096" i="4" s="1"/>
  <c r="E1096" i="4"/>
  <c r="W1096" i="4" s="1"/>
  <c r="AJ1095" i="4"/>
  <c r="AI1095" i="4"/>
  <c r="AH1095" i="4"/>
  <c r="AG1095" i="4"/>
  <c r="AF1095" i="4"/>
  <c r="AE1095" i="4"/>
  <c r="AD1095" i="4"/>
  <c r="AC1095" i="4"/>
  <c r="AB1095" i="4"/>
  <c r="AA1095" i="4"/>
  <c r="Z1095" i="4"/>
  <c r="X1095" i="4"/>
  <c r="V1095" i="4"/>
  <c r="U1095" i="4"/>
  <c r="G1095" i="4"/>
  <c r="Y1095" i="4" s="1"/>
  <c r="E1095" i="4"/>
  <c r="W1095" i="4" s="1"/>
  <c r="AJ1094" i="4"/>
  <c r="AI1094" i="4"/>
  <c r="AH1094" i="4"/>
  <c r="AG1094" i="4"/>
  <c r="AF1094" i="4"/>
  <c r="AE1094" i="4"/>
  <c r="AD1094" i="4"/>
  <c r="AC1094" i="4"/>
  <c r="AB1094" i="4"/>
  <c r="AA1094" i="4"/>
  <c r="Z1094" i="4"/>
  <c r="X1094" i="4"/>
  <c r="V1094" i="4"/>
  <c r="U1094" i="4"/>
  <c r="G1094" i="4"/>
  <c r="Y1094" i="4" s="1"/>
  <c r="E1094" i="4"/>
  <c r="W1094" i="4" s="1"/>
  <c r="AJ1093" i="4"/>
  <c r="AI1093" i="4"/>
  <c r="AH1093" i="4"/>
  <c r="AG1093" i="4"/>
  <c r="AF1093" i="4"/>
  <c r="AE1093" i="4"/>
  <c r="AD1093" i="4"/>
  <c r="AC1093" i="4"/>
  <c r="AB1093" i="4"/>
  <c r="AA1093" i="4"/>
  <c r="Z1093" i="4"/>
  <c r="X1093" i="4"/>
  <c r="V1093" i="4"/>
  <c r="U1093" i="4"/>
  <c r="G1093" i="4"/>
  <c r="Y1093" i="4" s="1"/>
  <c r="E1093" i="4"/>
  <c r="W1093" i="4" s="1"/>
  <c r="AJ1092" i="4"/>
  <c r="AI1092" i="4"/>
  <c r="AH1092" i="4"/>
  <c r="AG1092" i="4"/>
  <c r="AF1092" i="4"/>
  <c r="AE1092" i="4"/>
  <c r="AD1092" i="4"/>
  <c r="AC1092" i="4"/>
  <c r="AB1092" i="4"/>
  <c r="AA1092" i="4"/>
  <c r="Z1092" i="4"/>
  <c r="X1092" i="4"/>
  <c r="V1092" i="4"/>
  <c r="U1092" i="4"/>
  <c r="G1092" i="4"/>
  <c r="Y1092" i="4" s="1"/>
  <c r="E1092" i="4"/>
  <c r="W1092" i="4" s="1"/>
  <c r="AJ1091" i="4"/>
  <c r="AI1091" i="4"/>
  <c r="AH1091" i="4"/>
  <c r="AG1091" i="4"/>
  <c r="AF1091" i="4"/>
  <c r="AE1091" i="4"/>
  <c r="AD1091" i="4"/>
  <c r="AC1091" i="4"/>
  <c r="AB1091" i="4"/>
  <c r="AA1091" i="4"/>
  <c r="Z1091" i="4"/>
  <c r="Y1091" i="4"/>
  <c r="X1091" i="4"/>
  <c r="V1091" i="4"/>
  <c r="U1091" i="4"/>
  <c r="G1091" i="4"/>
  <c r="E1091" i="4"/>
  <c r="W1091" i="4" s="1"/>
  <c r="AJ1090" i="4"/>
  <c r="AI1090" i="4"/>
  <c r="AH1090" i="4"/>
  <c r="AG1090" i="4"/>
  <c r="AF1090" i="4"/>
  <c r="AE1090" i="4"/>
  <c r="AD1090" i="4"/>
  <c r="AC1090" i="4"/>
  <c r="AB1090" i="4"/>
  <c r="AA1090" i="4"/>
  <c r="Z1090" i="4"/>
  <c r="X1090" i="4"/>
  <c r="V1090" i="4"/>
  <c r="U1090" i="4"/>
  <c r="G1090" i="4"/>
  <c r="Y1090" i="4" s="1"/>
  <c r="E1090" i="4"/>
  <c r="W1090" i="4" s="1"/>
  <c r="AJ1089" i="4"/>
  <c r="AI1089" i="4"/>
  <c r="AH1089" i="4"/>
  <c r="AG1089" i="4"/>
  <c r="AF1089" i="4"/>
  <c r="AE1089" i="4"/>
  <c r="AD1089" i="4"/>
  <c r="AC1089" i="4"/>
  <c r="AB1089" i="4"/>
  <c r="AA1089" i="4"/>
  <c r="Z1089" i="4"/>
  <c r="X1089" i="4"/>
  <c r="V1089" i="4"/>
  <c r="U1089" i="4"/>
  <c r="G1089" i="4"/>
  <c r="Y1089" i="4" s="1"/>
  <c r="E1089" i="4"/>
  <c r="W1089" i="4" s="1"/>
  <c r="AJ1088" i="4"/>
  <c r="AI1088" i="4"/>
  <c r="AH1088" i="4"/>
  <c r="AG1088" i="4"/>
  <c r="AF1088" i="4"/>
  <c r="AE1088" i="4"/>
  <c r="AD1088" i="4"/>
  <c r="AC1088" i="4"/>
  <c r="AB1088" i="4"/>
  <c r="AA1088" i="4"/>
  <c r="Z1088" i="4"/>
  <c r="X1088" i="4"/>
  <c r="V1088" i="4"/>
  <c r="U1088" i="4"/>
  <c r="G1088" i="4"/>
  <c r="Y1088" i="4" s="1"/>
  <c r="E1088" i="4"/>
  <c r="W1088" i="4" s="1"/>
  <c r="AJ1087" i="4"/>
  <c r="AI1087" i="4"/>
  <c r="AH1087" i="4"/>
  <c r="AG1087" i="4"/>
  <c r="AF1087" i="4"/>
  <c r="AE1087" i="4"/>
  <c r="AD1087" i="4"/>
  <c r="AC1087" i="4"/>
  <c r="AB1087" i="4"/>
  <c r="AA1087" i="4"/>
  <c r="Z1087" i="4"/>
  <c r="X1087" i="4"/>
  <c r="V1087" i="4"/>
  <c r="U1087" i="4"/>
  <c r="G1087" i="4"/>
  <c r="Y1087" i="4" s="1"/>
  <c r="E1087" i="4"/>
  <c r="W1087" i="4" s="1"/>
  <c r="AJ1086" i="4"/>
  <c r="AI1086" i="4"/>
  <c r="AH1086" i="4"/>
  <c r="AG1086" i="4"/>
  <c r="AF1086" i="4"/>
  <c r="AE1086" i="4"/>
  <c r="AD1086" i="4"/>
  <c r="AC1086" i="4"/>
  <c r="AB1086" i="4"/>
  <c r="AA1086" i="4"/>
  <c r="Z1086" i="4"/>
  <c r="X1086" i="4"/>
  <c r="V1086" i="4"/>
  <c r="U1086" i="4"/>
  <c r="G1086" i="4"/>
  <c r="Y1086" i="4" s="1"/>
  <c r="E1086" i="4"/>
  <c r="W1086" i="4" s="1"/>
  <c r="AJ1085" i="4"/>
  <c r="AI1085" i="4"/>
  <c r="AH1085" i="4"/>
  <c r="AG1085" i="4"/>
  <c r="AF1085" i="4"/>
  <c r="AE1085" i="4"/>
  <c r="AD1085" i="4"/>
  <c r="AC1085" i="4"/>
  <c r="AB1085" i="4"/>
  <c r="AA1085" i="4"/>
  <c r="Z1085" i="4"/>
  <c r="Y1085" i="4"/>
  <c r="X1085" i="4"/>
  <c r="V1085" i="4"/>
  <c r="U1085" i="4"/>
  <c r="G1085" i="4"/>
  <c r="E1085" i="4"/>
  <c r="W1085" i="4" s="1"/>
  <c r="AJ1084" i="4"/>
  <c r="AI1084" i="4"/>
  <c r="AH1084" i="4"/>
  <c r="AG1084" i="4"/>
  <c r="AF1084" i="4"/>
  <c r="AE1084" i="4"/>
  <c r="AD1084" i="4"/>
  <c r="AC1084" i="4"/>
  <c r="AB1084" i="4"/>
  <c r="AA1084" i="4"/>
  <c r="Z1084" i="4"/>
  <c r="X1084" i="4"/>
  <c r="V1084" i="4"/>
  <c r="U1084" i="4"/>
  <c r="G1084" i="4"/>
  <c r="Y1084" i="4" s="1"/>
  <c r="E1084" i="4"/>
  <c r="W1084" i="4" s="1"/>
  <c r="AJ1083" i="4"/>
  <c r="AI1083" i="4"/>
  <c r="AH1083" i="4"/>
  <c r="AG1083" i="4"/>
  <c r="AF1083" i="4"/>
  <c r="AE1083" i="4"/>
  <c r="AD1083" i="4"/>
  <c r="AC1083" i="4"/>
  <c r="AB1083" i="4"/>
  <c r="AA1083" i="4"/>
  <c r="Z1083" i="4"/>
  <c r="X1083" i="4"/>
  <c r="V1083" i="4"/>
  <c r="U1083" i="4"/>
  <c r="G1083" i="4"/>
  <c r="Y1083" i="4" s="1"/>
  <c r="E1083" i="4"/>
  <c r="W1083" i="4" s="1"/>
  <c r="AJ1082" i="4"/>
  <c r="AI1082" i="4"/>
  <c r="AH1082" i="4"/>
  <c r="AG1082" i="4"/>
  <c r="AF1082" i="4"/>
  <c r="AE1082" i="4"/>
  <c r="AD1082" i="4"/>
  <c r="AC1082" i="4"/>
  <c r="AB1082" i="4"/>
  <c r="AA1082" i="4"/>
  <c r="Z1082" i="4"/>
  <c r="X1082" i="4"/>
  <c r="V1082" i="4"/>
  <c r="U1082" i="4"/>
  <c r="G1082" i="4"/>
  <c r="Y1082" i="4" s="1"/>
  <c r="E1082" i="4"/>
  <c r="W1082" i="4" s="1"/>
  <c r="AJ1081" i="4"/>
  <c r="AI1081" i="4"/>
  <c r="AH1081" i="4"/>
  <c r="AG1081" i="4"/>
  <c r="AF1081" i="4"/>
  <c r="AE1081" i="4"/>
  <c r="AD1081" i="4"/>
  <c r="AC1081" i="4"/>
  <c r="AB1081" i="4"/>
  <c r="AA1081" i="4"/>
  <c r="Z1081" i="4"/>
  <c r="Y1081" i="4"/>
  <c r="X1081" i="4"/>
  <c r="V1081" i="4"/>
  <c r="U1081" i="4"/>
  <c r="G1081" i="4"/>
  <c r="E1081" i="4"/>
  <c r="W1081" i="4" s="1"/>
  <c r="AJ1080" i="4"/>
  <c r="AI1080" i="4"/>
  <c r="AH1080" i="4"/>
  <c r="AG1080" i="4"/>
  <c r="AF1080" i="4"/>
  <c r="AE1080" i="4"/>
  <c r="AD1080" i="4"/>
  <c r="AC1080" i="4"/>
  <c r="AB1080" i="4"/>
  <c r="AA1080" i="4"/>
  <c r="Z1080" i="4"/>
  <c r="X1080" i="4"/>
  <c r="V1080" i="4"/>
  <c r="U1080" i="4"/>
  <c r="G1080" i="4"/>
  <c r="Y1080" i="4" s="1"/>
  <c r="E1080" i="4"/>
  <c r="W1080" i="4" s="1"/>
  <c r="AJ1079" i="4"/>
  <c r="AI1079" i="4"/>
  <c r="AH1079" i="4"/>
  <c r="AG1079" i="4"/>
  <c r="AF1079" i="4"/>
  <c r="AE1079" i="4"/>
  <c r="AD1079" i="4"/>
  <c r="AC1079" i="4"/>
  <c r="AB1079" i="4"/>
  <c r="AA1079" i="4"/>
  <c r="Z1079" i="4"/>
  <c r="Y1079" i="4"/>
  <c r="X1079" i="4"/>
  <c r="V1079" i="4"/>
  <c r="U1079" i="4"/>
  <c r="G1079" i="4"/>
  <c r="E1079" i="4"/>
  <c r="W1079" i="4" s="1"/>
  <c r="AJ1078" i="4"/>
  <c r="AI1078" i="4"/>
  <c r="AH1078" i="4"/>
  <c r="AG1078" i="4"/>
  <c r="AF1078" i="4"/>
  <c r="AE1078" i="4"/>
  <c r="AD1078" i="4"/>
  <c r="AC1078" i="4"/>
  <c r="AB1078" i="4"/>
  <c r="AA1078" i="4"/>
  <c r="Z1078" i="4"/>
  <c r="X1078" i="4"/>
  <c r="V1078" i="4"/>
  <c r="U1078" i="4"/>
  <c r="G1078" i="4"/>
  <c r="Y1078" i="4" s="1"/>
  <c r="E1078" i="4"/>
  <c r="W1078" i="4" s="1"/>
  <c r="AJ1077" i="4"/>
  <c r="AI1077" i="4"/>
  <c r="AH1077" i="4"/>
  <c r="AG1077" i="4"/>
  <c r="AF1077" i="4"/>
  <c r="AE1077" i="4"/>
  <c r="AD1077" i="4"/>
  <c r="AC1077" i="4"/>
  <c r="AB1077" i="4"/>
  <c r="AA1077" i="4"/>
  <c r="Z1077" i="4"/>
  <c r="Y1077" i="4"/>
  <c r="X1077" i="4"/>
  <c r="V1077" i="4"/>
  <c r="U1077" i="4"/>
  <c r="G1077" i="4"/>
  <c r="E1077" i="4"/>
  <c r="W1077" i="4" s="1"/>
  <c r="AJ1076" i="4"/>
  <c r="AI1076" i="4"/>
  <c r="AH1076" i="4"/>
  <c r="AG1076" i="4"/>
  <c r="AF1076" i="4"/>
  <c r="AE1076" i="4"/>
  <c r="AD1076" i="4"/>
  <c r="AC1076" i="4"/>
  <c r="AB1076" i="4"/>
  <c r="AA1076" i="4"/>
  <c r="Z1076" i="4"/>
  <c r="X1076" i="4"/>
  <c r="V1076" i="4"/>
  <c r="U1076" i="4"/>
  <c r="G1076" i="4"/>
  <c r="Y1076" i="4" s="1"/>
  <c r="E1076" i="4"/>
  <c r="W1076" i="4" s="1"/>
  <c r="AJ1075" i="4"/>
  <c r="AI1075" i="4"/>
  <c r="AH1075" i="4"/>
  <c r="AG1075" i="4"/>
  <c r="AF1075" i="4"/>
  <c r="AE1075" i="4"/>
  <c r="AD1075" i="4"/>
  <c r="AC1075" i="4"/>
  <c r="AB1075" i="4"/>
  <c r="AA1075" i="4"/>
  <c r="Z1075" i="4"/>
  <c r="Y1075" i="4"/>
  <c r="X1075" i="4"/>
  <c r="V1075" i="4"/>
  <c r="U1075" i="4"/>
  <c r="G1075" i="4"/>
  <c r="E1075" i="4"/>
  <c r="W1075" i="4" s="1"/>
  <c r="AJ1074" i="4"/>
  <c r="AI1074" i="4"/>
  <c r="AH1074" i="4"/>
  <c r="AG1074" i="4"/>
  <c r="AF1074" i="4"/>
  <c r="AE1074" i="4"/>
  <c r="AD1074" i="4"/>
  <c r="AC1074" i="4"/>
  <c r="AB1074" i="4"/>
  <c r="AA1074" i="4"/>
  <c r="Z1074" i="4"/>
  <c r="X1074" i="4"/>
  <c r="V1074" i="4"/>
  <c r="U1074" i="4"/>
  <c r="G1074" i="4"/>
  <c r="Y1074" i="4" s="1"/>
  <c r="E1074" i="4"/>
  <c r="W1074" i="4" s="1"/>
  <c r="AJ1073" i="4"/>
  <c r="AI1073" i="4"/>
  <c r="AH1073" i="4"/>
  <c r="AG1073" i="4"/>
  <c r="AF1073" i="4"/>
  <c r="AE1073" i="4"/>
  <c r="AD1073" i="4"/>
  <c r="AC1073" i="4"/>
  <c r="AB1073" i="4"/>
  <c r="AA1073" i="4"/>
  <c r="Z1073" i="4"/>
  <c r="X1073" i="4"/>
  <c r="V1073" i="4"/>
  <c r="U1073" i="4"/>
  <c r="G1073" i="4"/>
  <c r="Y1073" i="4" s="1"/>
  <c r="E1073" i="4"/>
  <c r="W1073" i="4" s="1"/>
  <c r="AJ1072" i="4"/>
  <c r="AI1072" i="4"/>
  <c r="AH1072" i="4"/>
  <c r="AG1072" i="4"/>
  <c r="AF1072" i="4"/>
  <c r="AE1072" i="4"/>
  <c r="AD1072" i="4"/>
  <c r="AC1072" i="4"/>
  <c r="AB1072" i="4"/>
  <c r="AA1072" i="4"/>
  <c r="Z1072" i="4"/>
  <c r="X1072" i="4"/>
  <c r="V1072" i="4"/>
  <c r="U1072" i="4"/>
  <c r="G1072" i="4"/>
  <c r="Y1072" i="4" s="1"/>
  <c r="E1072" i="4"/>
  <c r="W1072" i="4" s="1"/>
  <c r="AJ1071" i="4"/>
  <c r="AI1071" i="4"/>
  <c r="AH1071" i="4"/>
  <c r="AG1071" i="4"/>
  <c r="AF1071" i="4"/>
  <c r="AE1071" i="4"/>
  <c r="AD1071" i="4"/>
  <c r="AC1071" i="4"/>
  <c r="AB1071" i="4"/>
  <c r="AA1071" i="4"/>
  <c r="Z1071" i="4"/>
  <c r="Y1071" i="4"/>
  <c r="X1071" i="4"/>
  <c r="V1071" i="4"/>
  <c r="U1071" i="4"/>
  <c r="G1071" i="4"/>
  <c r="E1071" i="4"/>
  <c r="W1071" i="4" s="1"/>
  <c r="AJ1070" i="4"/>
  <c r="AI1070" i="4"/>
  <c r="AH1070" i="4"/>
  <c r="AG1070" i="4"/>
  <c r="AF1070" i="4"/>
  <c r="AE1070" i="4"/>
  <c r="AD1070" i="4"/>
  <c r="AC1070" i="4"/>
  <c r="AB1070" i="4"/>
  <c r="AA1070" i="4"/>
  <c r="Z1070" i="4"/>
  <c r="X1070" i="4"/>
  <c r="V1070" i="4"/>
  <c r="U1070" i="4"/>
  <c r="G1070" i="4"/>
  <c r="Y1070" i="4" s="1"/>
  <c r="E1070" i="4"/>
  <c r="W1070" i="4" s="1"/>
  <c r="AJ1069" i="4"/>
  <c r="AI1069" i="4"/>
  <c r="AH1069" i="4"/>
  <c r="AG1069" i="4"/>
  <c r="AF1069" i="4"/>
  <c r="AE1069" i="4"/>
  <c r="AD1069" i="4"/>
  <c r="AC1069" i="4"/>
  <c r="AB1069" i="4"/>
  <c r="AA1069" i="4"/>
  <c r="Z1069" i="4"/>
  <c r="Y1069" i="4"/>
  <c r="X1069" i="4"/>
  <c r="V1069" i="4"/>
  <c r="U1069" i="4"/>
  <c r="G1069" i="4"/>
  <c r="E1069" i="4"/>
  <c r="W1069" i="4" s="1"/>
  <c r="AJ1068" i="4"/>
  <c r="AI1068" i="4"/>
  <c r="AH1068" i="4"/>
  <c r="AG1068" i="4"/>
  <c r="AF1068" i="4"/>
  <c r="AE1068" i="4"/>
  <c r="AD1068" i="4"/>
  <c r="AC1068" i="4"/>
  <c r="AB1068" i="4"/>
  <c r="AA1068" i="4"/>
  <c r="Z1068" i="4"/>
  <c r="X1068" i="4"/>
  <c r="V1068" i="4"/>
  <c r="U1068" i="4"/>
  <c r="G1068" i="4"/>
  <c r="Y1068" i="4" s="1"/>
  <c r="E1068" i="4"/>
  <c r="W1068" i="4" s="1"/>
  <c r="AJ1067" i="4"/>
  <c r="AI1067" i="4"/>
  <c r="AH1067" i="4"/>
  <c r="AG1067" i="4"/>
  <c r="AF1067" i="4"/>
  <c r="AE1067" i="4"/>
  <c r="AD1067" i="4"/>
  <c r="AC1067" i="4"/>
  <c r="AB1067" i="4"/>
  <c r="AA1067" i="4"/>
  <c r="Z1067" i="4"/>
  <c r="X1067" i="4"/>
  <c r="V1067" i="4"/>
  <c r="U1067" i="4"/>
  <c r="G1067" i="4"/>
  <c r="Y1067" i="4" s="1"/>
  <c r="E1067" i="4"/>
  <c r="W1067" i="4" s="1"/>
  <c r="AJ1066" i="4"/>
  <c r="AI1066" i="4"/>
  <c r="AH1066" i="4"/>
  <c r="AG1066" i="4"/>
  <c r="AF1066" i="4"/>
  <c r="AE1066" i="4"/>
  <c r="AD1066" i="4"/>
  <c r="AC1066" i="4"/>
  <c r="AB1066" i="4"/>
  <c r="AA1066" i="4"/>
  <c r="Z1066" i="4"/>
  <c r="X1066" i="4"/>
  <c r="V1066" i="4"/>
  <c r="U1066" i="4"/>
  <c r="G1066" i="4"/>
  <c r="Y1066" i="4" s="1"/>
  <c r="E1066" i="4"/>
  <c r="W1066" i="4" s="1"/>
  <c r="AJ1065" i="4"/>
  <c r="AI1065" i="4"/>
  <c r="AH1065" i="4"/>
  <c r="AG1065" i="4"/>
  <c r="AF1065" i="4"/>
  <c r="AE1065" i="4"/>
  <c r="AD1065" i="4"/>
  <c r="AC1065" i="4"/>
  <c r="AB1065" i="4"/>
  <c r="AA1065" i="4"/>
  <c r="Z1065" i="4"/>
  <c r="Y1065" i="4"/>
  <c r="X1065" i="4"/>
  <c r="V1065" i="4"/>
  <c r="U1065" i="4"/>
  <c r="G1065" i="4"/>
  <c r="E1065" i="4"/>
  <c r="W1065" i="4" s="1"/>
  <c r="AJ1064" i="4"/>
  <c r="AI1064" i="4"/>
  <c r="AH1064" i="4"/>
  <c r="AG1064" i="4"/>
  <c r="AF1064" i="4"/>
  <c r="AE1064" i="4"/>
  <c r="AD1064" i="4"/>
  <c r="AC1064" i="4"/>
  <c r="AB1064" i="4"/>
  <c r="AA1064" i="4"/>
  <c r="Z1064" i="4"/>
  <c r="X1064" i="4"/>
  <c r="V1064" i="4"/>
  <c r="U1064" i="4"/>
  <c r="G1064" i="4"/>
  <c r="Y1064" i="4" s="1"/>
  <c r="E1064" i="4"/>
  <c r="W1064" i="4" s="1"/>
  <c r="AJ1063" i="4"/>
  <c r="AI1063" i="4"/>
  <c r="AH1063" i="4"/>
  <c r="AG1063" i="4"/>
  <c r="AF1063" i="4"/>
  <c r="AE1063" i="4"/>
  <c r="AD1063" i="4"/>
  <c r="AC1063" i="4"/>
  <c r="AB1063" i="4"/>
  <c r="AA1063" i="4"/>
  <c r="Z1063" i="4"/>
  <c r="X1063" i="4"/>
  <c r="V1063" i="4"/>
  <c r="U1063" i="4"/>
  <c r="G1063" i="4"/>
  <c r="Y1063" i="4" s="1"/>
  <c r="E1063" i="4"/>
  <c r="W1063" i="4" s="1"/>
  <c r="AJ1062" i="4"/>
  <c r="AI1062" i="4"/>
  <c r="AH1062" i="4"/>
  <c r="AG1062" i="4"/>
  <c r="AF1062" i="4"/>
  <c r="AE1062" i="4"/>
  <c r="AD1062" i="4"/>
  <c r="AC1062" i="4"/>
  <c r="AB1062" i="4"/>
  <c r="AA1062" i="4"/>
  <c r="Z1062" i="4"/>
  <c r="X1062" i="4"/>
  <c r="V1062" i="4"/>
  <c r="U1062" i="4"/>
  <c r="G1062" i="4"/>
  <c r="Y1062" i="4" s="1"/>
  <c r="E1062" i="4"/>
  <c r="W1062" i="4" s="1"/>
  <c r="AJ1061" i="4"/>
  <c r="AI1061" i="4"/>
  <c r="AH1061" i="4"/>
  <c r="AG1061" i="4"/>
  <c r="AF1061" i="4"/>
  <c r="AE1061" i="4"/>
  <c r="AD1061" i="4"/>
  <c r="AC1061" i="4"/>
  <c r="AB1061" i="4"/>
  <c r="AA1061" i="4"/>
  <c r="Z1061" i="4"/>
  <c r="X1061" i="4"/>
  <c r="V1061" i="4"/>
  <c r="U1061" i="4"/>
  <c r="G1061" i="4"/>
  <c r="Y1061" i="4" s="1"/>
  <c r="E1061" i="4"/>
  <c r="W1061" i="4" s="1"/>
  <c r="AJ1060" i="4"/>
  <c r="AI1060" i="4"/>
  <c r="AH1060" i="4"/>
  <c r="AG1060" i="4"/>
  <c r="AF1060" i="4"/>
  <c r="AE1060" i="4"/>
  <c r="AD1060" i="4"/>
  <c r="AC1060" i="4"/>
  <c r="AB1060" i="4"/>
  <c r="AA1060" i="4"/>
  <c r="Z1060" i="4"/>
  <c r="X1060" i="4"/>
  <c r="V1060" i="4"/>
  <c r="U1060" i="4"/>
  <c r="G1060" i="4"/>
  <c r="Y1060" i="4" s="1"/>
  <c r="E1060" i="4"/>
  <c r="W1060" i="4" s="1"/>
  <c r="AJ1059" i="4"/>
  <c r="AI1059" i="4"/>
  <c r="AH1059" i="4"/>
  <c r="AG1059" i="4"/>
  <c r="AF1059" i="4"/>
  <c r="AE1059" i="4"/>
  <c r="AD1059" i="4"/>
  <c r="AC1059" i="4"/>
  <c r="AB1059" i="4"/>
  <c r="AA1059" i="4"/>
  <c r="Z1059" i="4"/>
  <c r="Y1059" i="4"/>
  <c r="X1059" i="4"/>
  <c r="V1059" i="4"/>
  <c r="U1059" i="4"/>
  <c r="G1059" i="4"/>
  <c r="E1059" i="4"/>
  <c r="W1059" i="4" s="1"/>
  <c r="AJ1058" i="4"/>
  <c r="AI1058" i="4"/>
  <c r="AH1058" i="4"/>
  <c r="AG1058" i="4"/>
  <c r="AF1058" i="4"/>
  <c r="AE1058" i="4"/>
  <c r="AD1058" i="4"/>
  <c r="AC1058" i="4"/>
  <c r="AB1058" i="4"/>
  <c r="AA1058" i="4"/>
  <c r="Z1058" i="4"/>
  <c r="X1058" i="4"/>
  <c r="V1058" i="4"/>
  <c r="U1058" i="4"/>
  <c r="G1058" i="4"/>
  <c r="Y1058" i="4" s="1"/>
  <c r="E1058" i="4"/>
  <c r="W1058" i="4" s="1"/>
  <c r="AJ1057" i="4"/>
  <c r="AI1057" i="4"/>
  <c r="AH1057" i="4"/>
  <c r="AG1057" i="4"/>
  <c r="AF1057" i="4"/>
  <c r="AE1057" i="4"/>
  <c r="AD1057" i="4"/>
  <c r="AC1057" i="4"/>
  <c r="AB1057" i="4"/>
  <c r="AA1057" i="4"/>
  <c r="Z1057" i="4"/>
  <c r="X1057" i="4"/>
  <c r="V1057" i="4"/>
  <c r="U1057" i="4"/>
  <c r="G1057" i="4"/>
  <c r="Y1057" i="4" s="1"/>
  <c r="E1057" i="4"/>
  <c r="W1057" i="4" s="1"/>
  <c r="AJ1056" i="4"/>
  <c r="AI1056" i="4"/>
  <c r="AH1056" i="4"/>
  <c r="AG1056" i="4"/>
  <c r="AF1056" i="4"/>
  <c r="AE1056" i="4"/>
  <c r="AD1056" i="4"/>
  <c r="AC1056" i="4"/>
  <c r="AB1056" i="4"/>
  <c r="AA1056" i="4"/>
  <c r="Z1056" i="4"/>
  <c r="X1056" i="4"/>
  <c r="V1056" i="4"/>
  <c r="U1056" i="4"/>
  <c r="G1056" i="4"/>
  <c r="Y1056" i="4" s="1"/>
  <c r="E1056" i="4"/>
  <c r="W1056" i="4" s="1"/>
  <c r="AJ1055" i="4"/>
  <c r="AI1055" i="4"/>
  <c r="AH1055" i="4"/>
  <c r="AG1055" i="4"/>
  <c r="AF1055" i="4"/>
  <c r="AE1055" i="4"/>
  <c r="AD1055" i="4"/>
  <c r="AC1055" i="4"/>
  <c r="AB1055" i="4"/>
  <c r="AA1055" i="4"/>
  <c r="Z1055" i="4"/>
  <c r="X1055" i="4"/>
  <c r="V1055" i="4"/>
  <c r="U1055" i="4"/>
  <c r="G1055" i="4"/>
  <c r="Y1055" i="4" s="1"/>
  <c r="E1055" i="4"/>
  <c r="W1055" i="4" s="1"/>
  <c r="AJ1054" i="4"/>
  <c r="AI1054" i="4"/>
  <c r="AH1054" i="4"/>
  <c r="AG1054" i="4"/>
  <c r="AF1054" i="4"/>
  <c r="AE1054" i="4"/>
  <c r="AD1054" i="4"/>
  <c r="AC1054" i="4"/>
  <c r="AB1054" i="4"/>
  <c r="AA1054" i="4"/>
  <c r="Z1054" i="4"/>
  <c r="X1054" i="4"/>
  <c r="V1054" i="4"/>
  <c r="U1054" i="4"/>
  <c r="G1054" i="4"/>
  <c r="Y1054" i="4" s="1"/>
  <c r="E1054" i="4"/>
  <c r="W1054" i="4" s="1"/>
  <c r="AJ1053" i="4"/>
  <c r="AI1053" i="4"/>
  <c r="AH1053" i="4"/>
  <c r="AG1053" i="4"/>
  <c r="AF1053" i="4"/>
  <c r="AE1053" i="4"/>
  <c r="AD1053" i="4"/>
  <c r="AC1053" i="4"/>
  <c r="AB1053" i="4"/>
  <c r="AA1053" i="4"/>
  <c r="Z1053" i="4"/>
  <c r="Y1053" i="4"/>
  <c r="X1053" i="4"/>
  <c r="V1053" i="4"/>
  <c r="U1053" i="4"/>
  <c r="G1053" i="4"/>
  <c r="E1053" i="4"/>
  <c r="W1053" i="4" s="1"/>
  <c r="AJ1052" i="4"/>
  <c r="AI1052" i="4"/>
  <c r="AH1052" i="4"/>
  <c r="AG1052" i="4"/>
  <c r="AF1052" i="4"/>
  <c r="AE1052" i="4"/>
  <c r="AD1052" i="4"/>
  <c r="AC1052" i="4"/>
  <c r="AB1052" i="4"/>
  <c r="AA1052" i="4"/>
  <c r="Z1052" i="4"/>
  <c r="X1052" i="4"/>
  <c r="V1052" i="4"/>
  <c r="U1052" i="4"/>
  <c r="G1052" i="4"/>
  <c r="Y1052" i="4" s="1"/>
  <c r="E1052" i="4"/>
  <c r="W1052" i="4" s="1"/>
  <c r="AJ1051" i="4"/>
  <c r="AI1051" i="4"/>
  <c r="AH1051" i="4"/>
  <c r="AG1051" i="4"/>
  <c r="AF1051" i="4"/>
  <c r="AE1051" i="4"/>
  <c r="AD1051" i="4"/>
  <c r="AC1051" i="4"/>
  <c r="AB1051" i="4"/>
  <c r="AA1051" i="4"/>
  <c r="Z1051" i="4"/>
  <c r="X1051" i="4"/>
  <c r="V1051" i="4"/>
  <c r="U1051" i="4"/>
  <c r="G1051" i="4"/>
  <c r="Y1051" i="4" s="1"/>
  <c r="E1051" i="4"/>
  <c r="W1051" i="4" s="1"/>
  <c r="AJ1050" i="4"/>
  <c r="AI1050" i="4"/>
  <c r="AH1050" i="4"/>
  <c r="AG1050" i="4"/>
  <c r="AF1050" i="4"/>
  <c r="AE1050" i="4"/>
  <c r="AD1050" i="4"/>
  <c r="AC1050" i="4"/>
  <c r="AB1050" i="4"/>
  <c r="AA1050" i="4"/>
  <c r="Z1050" i="4"/>
  <c r="X1050" i="4"/>
  <c r="V1050" i="4"/>
  <c r="U1050" i="4"/>
  <c r="G1050" i="4"/>
  <c r="Y1050" i="4" s="1"/>
  <c r="E1050" i="4"/>
  <c r="W1050" i="4" s="1"/>
  <c r="AJ1049" i="4"/>
  <c r="AI1049" i="4"/>
  <c r="AH1049" i="4"/>
  <c r="AG1049" i="4"/>
  <c r="AF1049" i="4"/>
  <c r="AE1049" i="4"/>
  <c r="AD1049" i="4"/>
  <c r="AC1049" i="4"/>
  <c r="AB1049" i="4"/>
  <c r="AA1049" i="4"/>
  <c r="Z1049" i="4"/>
  <c r="X1049" i="4"/>
  <c r="V1049" i="4"/>
  <c r="U1049" i="4"/>
  <c r="G1049" i="4"/>
  <c r="Y1049" i="4" s="1"/>
  <c r="E1049" i="4"/>
  <c r="W1049" i="4" s="1"/>
  <c r="AJ1048" i="4"/>
  <c r="AI1048" i="4"/>
  <c r="AH1048" i="4"/>
  <c r="AG1048" i="4"/>
  <c r="AF1048" i="4"/>
  <c r="AE1048" i="4"/>
  <c r="AD1048" i="4"/>
  <c r="AC1048" i="4"/>
  <c r="AB1048" i="4"/>
  <c r="AA1048" i="4"/>
  <c r="Z1048" i="4"/>
  <c r="X1048" i="4"/>
  <c r="V1048" i="4"/>
  <c r="U1048" i="4"/>
  <c r="G1048" i="4"/>
  <c r="Y1048" i="4" s="1"/>
  <c r="E1048" i="4"/>
  <c r="W1048" i="4" s="1"/>
  <c r="AJ1047" i="4"/>
  <c r="AI1047" i="4"/>
  <c r="AH1047" i="4"/>
  <c r="AG1047" i="4"/>
  <c r="AF1047" i="4"/>
  <c r="AE1047" i="4"/>
  <c r="AD1047" i="4"/>
  <c r="AC1047" i="4"/>
  <c r="AB1047" i="4"/>
  <c r="AA1047" i="4"/>
  <c r="Z1047" i="4"/>
  <c r="Y1047" i="4"/>
  <c r="X1047" i="4"/>
  <c r="V1047" i="4"/>
  <c r="U1047" i="4"/>
  <c r="G1047" i="4"/>
  <c r="E1047" i="4"/>
  <c r="W1047" i="4" s="1"/>
  <c r="AJ1046" i="4"/>
  <c r="AI1046" i="4"/>
  <c r="AH1046" i="4"/>
  <c r="AG1046" i="4"/>
  <c r="AF1046" i="4"/>
  <c r="AE1046" i="4"/>
  <c r="AD1046" i="4"/>
  <c r="AC1046" i="4"/>
  <c r="AB1046" i="4"/>
  <c r="AA1046" i="4"/>
  <c r="Z1046" i="4"/>
  <c r="X1046" i="4"/>
  <c r="V1046" i="4"/>
  <c r="U1046" i="4"/>
  <c r="G1046" i="4"/>
  <c r="Y1046" i="4" s="1"/>
  <c r="E1046" i="4"/>
  <c r="W1046" i="4" s="1"/>
  <c r="AJ1045" i="4"/>
  <c r="AI1045" i="4"/>
  <c r="AH1045" i="4"/>
  <c r="AG1045" i="4"/>
  <c r="AF1045" i="4"/>
  <c r="AE1045" i="4"/>
  <c r="AD1045" i="4"/>
  <c r="AC1045" i="4"/>
  <c r="AB1045" i="4"/>
  <c r="AA1045" i="4"/>
  <c r="Z1045" i="4"/>
  <c r="Y1045" i="4"/>
  <c r="X1045" i="4"/>
  <c r="V1045" i="4"/>
  <c r="U1045" i="4"/>
  <c r="G1045" i="4"/>
  <c r="E1045" i="4"/>
  <c r="W1045" i="4" s="1"/>
  <c r="AJ1044" i="4"/>
  <c r="AI1044" i="4"/>
  <c r="AH1044" i="4"/>
  <c r="AG1044" i="4"/>
  <c r="AF1044" i="4"/>
  <c r="AE1044" i="4"/>
  <c r="AD1044" i="4"/>
  <c r="AC1044" i="4"/>
  <c r="AB1044" i="4"/>
  <c r="AA1044" i="4"/>
  <c r="Z1044" i="4"/>
  <c r="X1044" i="4"/>
  <c r="V1044" i="4"/>
  <c r="U1044" i="4"/>
  <c r="G1044" i="4"/>
  <c r="Y1044" i="4" s="1"/>
  <c r="E1044" i="4"/>
  <c r="W1044" i="4" s="1"/>
  <c r="AJ1043" i="4"/>
  <c r="AI1043" i="4"/>
  <c r="AH1043" i="4"/>
  <c r="AG1043" i="4"/>
  <c r="AF1043" i="4"/>
  <c r="AE1043" i="4"/>
  <c r="AD1043" i="4"/>
  <c r="AC1043" i="4"/>
  <c r="AB1043" i="4"/>
  <c r="AA1043" i="4"/>
  <c r="Z1043" i="4"/>
  <c r="X1043" i="4"/>
  <c r="V1043" i="4"/>
  <c r="U1043" i="4"/>
  <c r="G1043" i="4"/>
  <c r="Y1043" i="4" s="1"/>
  <c r="E1043" i="4"/>
  <c r="W1043" i="4" s="1"/>
  <c r="AJ1042" i="4"/>
  <c r="AI1042" i="4"/>
  <c r="AH1042" i="4"/>
  <c r="AG1042" i="4"/>
  <c r="AF1042" i="4"/>
  <c r="AE1042" i="4"/>
  <c r="AD1042" i="4"/>
  <c r="AC1042" i="4"/>
  <c r="AB1042" i="4"/>
  <c r="AA1042" i="4"/>
  <c r="Z1042" i="4"/>
  <c r="X1042" i="4"/>
  <c r="V1042" i="4"/>
  <c r="U1042" i="4"/>
  <c r="G1042" i="4"/>
  <c r="Y1042" i="4" s="1"/>
  <c r="E1042" i="4"/>
  <c r="W1042" i="4" s="1"/>
  <c r="AJ1041" i="4"/>
  <c r="AI1041" i="4"/>
  <c r="AH1041" i="4"/>
  <c r="AG1041" i="4"/>
  <c r="AF1041" i="4"/>
  <c r="AE1041" i="4"/>
  <c r="AD1041" i="4"/>
  <c r="AC1041" i="4"/>
  <c r="AB1041" i="4"/>
  <c r="AA1041" i="4"/>
  <c r="Z1041" i="4"/>
  <c r="Y1041" i="4"/>
  <c r="X1041" i="4"/>
  <c r="V1041" i="4"/>
  <c r="U1041" i="4"/>
  <c r="G1041" i="4"/>
  <c r="E1041" i="4"/>
  <c r="W1041" i="4" s="1"/>
  <c r="AJ1040" i="4"/>
  <c r="AI1040" i="4"/>
  <c r="AH1040" i="4"/>
  <c r="AG1040" i="4"/>
  <c r="AF1040" i="4"/>
  <c r="AE1040" i="4"/>
  <c r="AD1040" i="4"/>
  <c r="AC1040" i="4"/>
  <c r="AB1040" i="4"/>
  <c r="AA1040" i="4"/>
  <c r="Z1040" i="4"/>
  <c r="X1040" i="4"/>
  <c r="V1040" i="4"/>
  <c r="U1040" i="4"/>
  <c r="G1040" i="4"/>
  <c r="Y1040" i="4" s="1"/>
  <c r="E1040" i="4"/>
  <c r="W1040" i="4" s="1"/>
  <c r="AJ1039" i="4"/>
  <c r="AI1039" i="4"/>
  <c r="AH1039" i="4"/>
  <c r="AG1039" i="4"/>
  <c r="AF1039" i="4"/>
  <c r="AE1039" i="4"/>
  <c r="AD1039" i="4"/>
  <c r="AC1039" i="4"/>
  <c r="AB1039" i="4"/>
  <c r="AA1039" i="4"/>
  <c r="Z1039" i="4"/>
  <c r="Y1039" i="4"/>
  <c r="X1039" i="4"/>
  <c r="V1039" i="4"/>
  <c r="U1039" i="4"/>
  <c r="G1039" i="4"/>
  <c r="E1039" i="4"/>
  <c r="W1039" i="4" s="1"/>
  <c r="AJ1038" i="4"/>
  <c r="AI1038" i="4"/>
  <c r="AH1038" i="4"/>
  <c r="AG1038" i="4"/>
  <c r="AF1038" i="4"/>
  <c r="AE1038" i="4"/>
  <c r="AD1038" i="4"/>
  <c r="AC1038" i="4"/>
  <c r="AB1038" i="4"/>
  <c r="AA1038" i="4"/>
  <c r="Z1038" i="4"/>
  <c r="X1038" i="4"/>
  <c r="V1038" i="4"/>
  <c r="U1038" i="4"/>
  <c r="G1038" i="4"/>
  <c r="Y1038" i="4" s="1"/>
  <c r="E1038" i="4"/>
  <c r="W1038" i="4" s="1"/>
  <c r="AJ1037" i="4"/>
  <c r="AI1037" i="4"/>
  <c r="AH1037" i="4"/>
  <c r="AG1037" i="4"/>
  <c r="AF1037" i="4"/>
  <c r="AE1037" i="4"/>
  <c r="AD1037" i="4"/>
  <c r="AC1037" i="4"/>
  <c r="AB1037" i="4"/>
  <c r="AA1037" i="4"/>
  <c r="Z1037" i="4"/>
  <c r="Y1037" i="4"/>
  <c r="X1037" i="4"/>
  <c r="V1037" i="4"/>
  <c r="U1037" i="4"/>
  <c r="G1037" i="4"/>
  <c r="E1037" i="4"/>
  <c r="W1037" i="4" s="1"/>
  <c r="AJ1036" i="4"/>
  <c r="AI1036" i="4"/>
  <c r="AH1036" i="4"/>
  <c r="AG1036" i="4"/>
  <c r="AF1036" i="4"/>
  <c r="AE1036" i="4"/>
  <c r="AD1036" i="4"/>
  <c r="AC1036" i="4"/>
  <c r="AB1036" i="4"/>
  <c r="AA1036" i="4"/>
  <c r="Z1036" i="4"/>
  <c r="X1036" i="4"/>
  <c r="V1036" i="4"/>
  <c r="U1036" i="4"/>
  <c r="G1036" i="4"/>
  <c r="Y1036" i="4" s="1"/>
  <c r="E1036" i="4"/>
  <c r="W1036" i="4" s="1"/>
  <c r="AJ1035" i="4"/>
  <c r="AI1035" i="4"/>
  <c r="AH1035" i="4"/>
  <c r="AG1035" i="4"/>
  <c r="AF1035" i="4"/>
  <c r="AE1035" i="4"/>
  <c r="AD1035" i="4"/>
  <c r="AC1035" i="4"/>
  <c r="AB1035" i="4"/>
  <c r="AA1035" i="4"/>
  <c r="Z1035" i="4"/>
  <c r="X1035" i="4"/>
  <c r="V1035" i="4"/>
  <c r="U1035" i="4"/>
  <c r="G1035" i="4"/>
  <c r="Y1035" i="4" s="1"/>
  <c r="E1035" i="4"/>
  <c r="W1035" i="4" s="1"/>
  <c r="AJ1034" i="4"/>
  <c r="AI1034" i="4"/>
  <c r="AH1034" i="4"/>
  <c r="AG1034" i="4"/>
  <c r="AF1034" i="4"/>
  <c r="AE1034" i="4"/>
  <c r="AD1034" i="4"/>
  <c r="AC1034" i="4"/>
  <c r="AB1034" i="4"/>
  <c r="AA1034" i="4"/>
  <c r="Z1034" i="4"/>
  <c r="X1034" i="4"/>
  <c r="V1034" i="4"/>
  <c r="U1034" i="4"/>
  <c r="G1034" i="4"/>
  <c r="Y1034" i="4" s="1"/>
  <c r="E1034" i="4"/>
  <c r="W1034" i="4" s="1"/>
  <c r="AJ1033" i="4"/>
  <c r="AI1033" i="4"/>
  <c r="AH1033" i="4"/>
  <c r="AG1033" i="4"/>
  <c r="AF1033" i="4"/>
  <c r="AE1033" i="4"/>
  <c r="AD1033" i="4"/>
  <c r="AC1033" i="4"/>
  <c r="AB1033" i="4"/>
  <c r="AA1033" i="4"/>
  <c r="Z1033" i="4"/>
  <c r="Y1033" i="4"/>
  <c r="X1033" i="4"/>
  <c r="V1033" i="4"/>
  <c r="U1033" i="4"/>
  <c r="G1033" i="4"/>
  <c r="E1033" i="4"/>
  <c r="W1033" i="4" s="1"/>
  <c r="AJ1032" i="4"/>
  <c r="AI1032" i="4"/>
  <c r="AH1032" i="4"/>
  <c r="AG1032" i="4"/>
  <c r="AF1032" i="4"/>
  <c r="AE1032" i="4"/>
  <c r="AD1032" i="4"/>
  <c r="AC1032" i="4"/>
  <c r="AB1032" i="4"/>
  <c r="AA1032" i="4"/>
  <c r="Z1032" i="4"/>
  <c r="X1032" i="4"/>
  <c r="V1032" i="4"/>
  <c r="U1032" i="4"/>
  <c r="G1032" i="4"/>
  <c r="Y1032" i="4" s="1"/>
  <c r="E1032" i="4"/>
  <c r="W1032" i="4" s="1"/>
  <c r="AJ1031" i="4"/>
  <c r="AI1031" i="4"/>
  <c r="AH1031" i="4"/>
  <c r="AG1031" i="4"/>
  <c r="AF1031" i="4"/>
  <c r="AE1031" i="4"/>
  <c r="AD1031" i="4"/>
  <c r="AC1031" i="4"/>
  <c r="AB1031" i="4"/>
  <c r="AA1031" i="4"/>
  <c r="Z1031" i="4"/>
  <c r="Y1031" i="4"/>
  <c r="X1031" i="4"/>
  <c r="V1031" i="4"/>
  <c r="U1031" i="4"/>
  <c r="G1031" i="4"/>
  <c r="E1031" i="4"/>
  <c r="W1031" i="4" s="1"/>
  <c r="AJ1030" i="4"/>
  <c r="AI1030" i="4"/>
  <c r="AH1030" i="4"/>
  <c r="AG1030" i="4"/>
  <c r="AF1030" i="4"/>
  <c r="AE1030" i="4"/>
  <c r="AD1030" i="4"/>
  <c r="AC1030" i="4"/>
  <c r="AB1030" i="4"/>
  <c r="AA1030" i="4"/>
  <c r="Z1030" i="4"/>
  <c r="X1030" i="4"/>
  <c r="V1030" i="4"/>
  <c r="U1030" i="4"/>
  <c r="G1030" i="4"/>
  <c r="Y1030" i="4" s="1"/>
  <c r="E1030" i="4"/>
  <c r="W1030" i="4" s="1"/>
  <c r="AJ1029" i="4"/>
  <c r="AI1029" i="4"/>
  <c r="AH1029" i="4"/>
  <c r="AG1029" i="4"/>
  <c r="AF1029" i="4"/>
  <c r="AE1029" i="4"/>
  <c r="AD1029" i="4"/>
  <c r="AC1029" i="4"/>
  <c r="AB1029" i="4"/>
  <c r="AA1029" i="4"/>
  <c r="Z1029" i="4"/>
  <c r="X1029" i="4"/>
  <c r="V1029" i="4"/>
  <c r="U1029" i="4"/>
  <c r="G1029" i="4"/>
  <c r="Y1029" i="4" s="1"/>
  <c r="E1029" i="4"/>
  <c r="W1029" i="4" s="1"/>
  <c r="AJ1028" i="4"/>
  <c r="AI1028" i="4"/>
  <c r="AH1028" i="4"/>
  <c r="AG1028" i="4"/>
  <c r="AF1028" i="4"/>
  <c r="AE1028" i="4"/>
  <c r="AD1028" i="4"/>
  <c r="AC1028" i="4"/>
  <c r="AB1028" i="4"/>
  <c r="AA1028" i="4"/>
  <c r="Z1028" i="4"/>
  <c r="X1028" i="4"/>
  <c r="V1028" i="4"/>
  <c r="U1028" i="4"/>
  <c r="G1028" i="4"/>
  <c r="Y1028" i="4" s="1"/>
  <c r="E1028" i="4"/>
  <c r="W1028" i="4" s="1"/>
  <c r="AJ1027" i="4"/>
  <c r="AI1027" i="4"/>
  <c r="AH1027" i="4"/>
  <c r="AG1027" i="4"/>
  <c r="AF1027" i="4"/>
  <c r="AE1027" i="4"/>
  <c r="AD1027" i="4"/>
  <c r="AC1027" i="4"/>
  <c r="AB1027" i="4"/>
  <c r="AA1027" i="4"/>
  <c r="Z1027" i="4"/>
  <c r="X1027" i="4"/>
  <c r="V1027" i="4"/>
  <c r="U1027" i="4"/>
  <c r="G1027" i="4"/>
  <c r="Y1027" i="4" s="1"/>
  <c r="E1027" i="4"/>
  <c r="W1027" i="4" s="1"/>
  <c r="AJ1026" i="4"/>
  <c r="AI1026" i="4"/>
  <c r="AH1026" i="4"/>
  <c r="AG1026" i="4"/>
  <c r="AF1026" i="4"/>
  <c r="AE1026" i="4"/>
  <c r="AD1026" i="4"/>
  <c r="AC1026" i="4"/>
  <c r="AB1026" i="4"/>
  <c r="AA1026" i="4"/>
  <c r="Z1026" i="4"/>
  <c r="X1026" i="4"/>
  <c r="V1026" i="4"/>
  <c r="U1026" i="4"/>
  <c r="G1026" i="4"/>
  <c r="Y1026" i="4" s="1"/>
  <c r="E1026" i="4"/>
  <c r="W1026" i="4" s="1"/>
  <c r="AJ1025" i="4"/>
  <c r="AI1025" i="4"/>
  <c r="AH1025" i="4"/>
  <c r="AG1025" i="4"/>
  <c r="AF1025" i="4"/>
  <c r="AE1025" i="4"/>
  <c r="AD1025" i="4"/>
  <c r="AC1025" i="4"/>
  <c r="AB1025" i="4"/>
  <c r="AA1025" i="4"/>
  <c r="Z1025" i="4"/>
  <c r="Y1025" i="4"/>
  <c r="X1025" i="4"/>
  <c r="V1025" i="4"/>
  <c r="U1025" i="4"/>
  <c r="G1025" i="4"/>
  <c r="E1025" i="4"/>
  <c r="W1025" i="4" s="1"/>
  <c r="AJ1024" i="4"/>
  <c r="AI1024" i="4"/>
  <c r="AH1024" i="4"/>
  <c r="AG1024" i="4"/>
  <c r="AF1024" i="4"/>
  <c r="AE1024" i="4"/>
  <c r="AD1024" i="4"/>
  <c r="AC1024" i="4"/>
  <c r="AB1024" i="4"/>
  <c r="AA1024" i="4"/>
  <c r="Z1024" i="4"/>
  <c r="X1024" i="4"/>
  <c r="V1024" i="4"/>
  <c r="U1024" i="4"/>
  <c r="G1024" i="4"/>
  <c r="Y1024" i="4" s="1"/>
  <c r="E1024" i="4"/>
  <c r="W1024" i="4" s="1"/>
  <c r="AJ1023" i="4"/>
  <c r="AI1023" i="4"/>
  <c r="AH1023" i="4"/>
  <c r="AG1023" i="4"/>
  <c r="AF1023" i="4"/>
  <c r="AE1023" i="4"/>
  <c r="AD1023" i="4"/>
  <c r="AC1023" i="4"/>
  <c r="AB1023" i="4"/>
  <c r="AA1023" i="4"/>
  <c r="Z1023" i="4"/>
  <c r="X1023" i="4"/>
  <c r="V1023" i="4"/>
  <c r="U1023" i="4"/>
  <c r="G1023" i="4"/>
  <c r="Y1023" i="4" s="1"/>
  <c r="E1023" i="4"/>
  <c r="W1023" i="4" s="1"/>
  <c r="AJ1022" i="4"/>
  <c r="AI1022" i="4"/>
  <c r="AH1022" i="4"/>
  <c r="AG1022" i="4"/>
  <c r="AF1022" i="4"/>
  <c r="AE1022" i="4"/>
  <c r="AD1022" i="4"/>
  <c r="AC1022" i="4"/>
  <c r="AB1022" i="4"/>
  <c r="AA1022" i="4"/>
  <c r="Z1022" i="4"/>
  <c r="X1022" i="4"/>
  <c r="V1022" i="4"/>
  <c r="U1022" i="4"/>
  <c r="G1022" i="4"/>
  <c r="Y1022" i="4" s="1"/>
  <c r="E1022" i="4"/>
  <c r="W1022" i="4" s="1"/>
  <c r="AJ1021" i="4"/>
  <c r="AI1021" i="4"/>
  <c r="AH1021" i="4"/>
  <c r="AG1021" i="4"/>
  <c r="AF1021" i="4"/>
  <c r="AE1021" i="4"/>
  <c r="AD1021" i="4"/>
  <c r="AC1021" i="4"/>
  <c r="AB1021" i="4"/>
  <c r="AA1021" i="4"/>
  <c r="Z1021" i="4"/>
  <c r="X1021" i="4"/>
  <c r="V1021" i="4"/>
  <c r="U1021" i="4"/>
  <c r="G1021" i="4"/>
  <c r="Y1021" i="4" s="1"/>
  <c r="E1021" i="4"/>
  <c r="W1021" i="4" s="1"/>
  <c r="AJ1020" i="4"/>
  <c r="AI1020" i="4"/>
  <c r="AH1020" i="4"/>
  <c r="AG1020" i="4"/>
  <c r="AF1020" i="4"/>
  <c r="AE1020" i="4"/>
  <c r="AD1020" i="4"/>
  <c r="AC1020" i="4"/>
  <c r="AB1020" i="4"/>
  <c r="AA1020" i="4"/>
  <c r="Z1020" i="4"/>
  <c r="X1020" i="4"/>
  <c r="V1020" i="4"/>
  <c r="U1020" i="4"/>
  <c r="G1020" i="4"/>
  <c r="Y1020" i="4" s="1"/>
  <c r="E1020" i="4"/>
  <c r="W1020" i="4" s="1"/>
  <c r="AJ1019" i="4"/>
  <c r="AI1019" i="4"/>
  <c r="AH1019" i="4"/>
  <c r="AG1019" i="4"/>
  <c r="AF1019" i="4"/>
  <c r="AE1019" i="4"/>
  <c r="AD1019" i="4"/>
  <c r="AC1019" i="4"/>
  <c r="AB1019" i="4"/>
  <c r="AA1019" i="4"/>
  <c r="Z1019" i="4"/>
  <c r="Y1019" i="4"/>
  <c r="X1019" i="4"/>
  <c r="V1019" i="4"/>
  <c r="U1019" i="4"/>
  <c r="G1019" i="4"/>
  <c r="E1019" i="4"/>
  <c r="W1019" i="4" s="1"/>
  <c r="AJ1018" i="4"/>
  <c r="AI1018" i="4"/>
  <c r="AH1018" i="4"/>
  <c r="AG1018" i="4"/>
  <c r="AF1018" i="4"/>
  <c r="AE1018" i="4"/>
  <c r="AD1018" i="4"/>
  <c r="AC1018" i="4"/>
  <c r="AB1018" i="4"/>
  <c r="AA1018" i="4"/>
  <c r="Z1018" i="4"/>
  <c r="X1018" i="4"/>
  <c r="V1018" i="4"/>
  <c r="U1018" i="4"/>
  <c r="G1018" i="4"/>
  <c r="Y1018" i="4" s="1"/>
  <c r="E1018" i="4"/>
  <c r="W1018" i="4" s="1"/>
  <c r="AJ1017" i="4"/>
  <c r="AI1017" i="4"/>
  <c r="AH1017" i="4"/>
  <c r="AG1017" i="4"/>
  <c r="AF1017" i="4"/>
  <c r="AE1017" i="4"/>
  <c r="AD1017" i="4"/>
  <c r="AC1017" i="4"/>
  <c r="AB1017" i="4"/>
  <c r="AA1017" i="4"/>
  <c r="Z1017" i="4"/>
  <c r="Y1017" i="4"/>
  <c r="X1017" i="4"/>
  <c r="V1017" i="4"/>
  <c r="U1017" i="4"/>
  <c r="G1017" i="4"/>
  <c r="E1017" i="4"/>
  <c r="W1017" i="4" s="1"/>
  <c r="AJ1016" i="4"/>
  <c r="AI1016" i="4"/>
  <c r="AH1016" i="4"/>
  <c r="AG1016" i="4"/>
  <c r="AF1016" i="4"/>
  <c r="AE1016" i="4"/>
  <c r="AD1016" i="4"/>
  <c r="AC1016" i="4"/>
  <c r="AB1016" i="4"/>
  <c r="AA1016" i="4"/>
  <c r="Z1016" i="4"/>
  <c r="X1016" i="4"/>
  <c r="V1016" i="4"/>
  <c r="U1016" i="4"/>
  <c r="G1016" i="4"/>
  <c r="Y1016" i="4" s="1"/>
  <c r="E1016" i="4"/>
  <c r="W1016" i="4" s="1"/>
  <c r="AJ1015" i="4"/>
  <c r="AI1015" i="4"/>
  <c r="AH1015" i="4"/>
  <c r="AG1015" i="4"/>
  <c r="AF1015" i="4"/>
  <c r="AE1015" i="4"/>
  <c r="AD1015" i="4"/>
  <c r="AC1015" i="4"/>
  <c r="AB1015" i="4"/>
  <c r="AA1015" i="4"/>
  <c r="Z1015" i="4"/>
  <c r="Y1015" i="4"/>
  <c r="X1015" i="4"/>
  <c r="V1015" i="4"/>
  <c r="U1015" i="4"/>
  <c r="G1015" i="4"/>
  <c r="E1015" i="4"/>
  <c r="W1015" i="4" s="1"/>
  <c r="AJ1014" i="4"/>
  <c r="AI1014" i="4"/>
  <c r="AH1014" i="4"/>
  <c r="AG1014" i="4"/>
  <c r="AF1014" i="4"/>
  <c r="AE1014" i="4"/>
  <c r="AD1014" i="4"/>
  <c r="AC1014" i="4"/>
  <c r="AB1014" i="4"/>
  <c r="AA1014" i="4"/>
  <c r="Z1014" i="4"/>
  <c r="X1014" i="4"/>
  <c r="V1014" i="4"/>
  <c r="U1014" i="4"/>
  <c r="G1014" i="4"/>
  <c r="Y1014" i="4" s="1"/>
  <c r="E1014" i="4"/>
  <c r="W1014" i="4" s="1"/>
  <c r="AJ1013" i="4"/>
  <c r="AI1013" i="4"/>
  <c r="AH1013" i="4"/>
  <c r="AG1013" i="4"/>
  <c r="AF1013" i="4"/>
  <c r="AE1013" i="4"/>
  <c r="AD1013" i="4"/>
  <c r="AC1013" i="4"/>
  <c r="AB1013" i="4"/>
  <c r="AA1013" i="4"/>
  <c r="Z1013" i="4"/>
  <c r="X1013" i="4"/>
  <c r="V1013" i="4"/>
  <c r="U1013" i="4"/>
  <c r="G1013" i="4"/>
  <c r="Y1013" i="4" s="1"/>
  <c r="E1013" i="4"/>
  <c r="W1013" i="4" s="1"/>
  <c r="AJ1012" i="4"/>
  <c r="AI1012" i="4"/>
  <c r="AH1012" i="4"/>
  <c r="AG1012" i="4"/>
  <c r="AF1012" i="4"/>
  <c r="AE1012" i="4"/>
  <c r="AD1012" i="4"/>
  <c r="AC1012" i="4"/>
  <c r="AB1012" i="4"/>
  <c r="AA1012" i="4"/>
  <c r="Z1012" i="4"/>
  <c r="X1012" i="4"/>
  <c r="V1012" i="4"/>
  <c r="U1012" i="4"/>
  <c r="G1012" i="4"/>
  <c r="Y1012" i="4" s="1"/>
  <c r="E1012" i="4"/>
  <c r="W1012" i="4" s="1"/>
  <c r="AJ1011" i="4"/>
  <c r="AI1011" i="4"/>
  <c r="AH1011" i="4"/>
  <c r="AG1011" i="4"/>
  <c r="AF1011" i="4"/>
  <c r="AE1011" i="4"/>
  <c r="AD1011" i="4"/>
  <c r="AC1011" i="4"/>
  <c r="AB1011" i="4"/>
  <c r="AA1011" i="4"/>
  <c r="Z1011" i="4"/>
  <c r="Y1011" i="4"/>
  <c r="X1011" i="4"/>
  <c r="V1011" i="4"/>
  <c r="U1011" i="4"/>
  <c r="G1011" i="4"/>
  <c r="E1011" i="4"/>
  <c r="W1011" i="4" s="1"/>
  <c r="AJ1010" i="4"/>
  <c r="AI1010" i="4"/>
  <c r="AH1010" i="4"/>
  <c r="AG1010" i="4"/>
  <c r="AF1010" i="4"/>
  <c r="AE1010" i="4"/>
  <c r="AD1010" i="4"/>
  <c r="AC1010" i="4"/>
  <c r="AB1010" i="4"/>
  <c r="AA1010" i="4"/>
  <c r="Z1010" i="4"/>
  <c r="X1010" i="4"/>
  <c r="V1010" i="4"/>
  <c r="U1010" i="4"/>
  <c r="G1010" i="4"/>
  <c r="Y1010" i="4" s="1"/>
  <c r="E1010" i="4"/>
  <c r="W1010" i="4" s="1"/>
  <c r="AJ1009" i="4"/>
  <c r="AI1009" i="4"/>
  <c r="AH1009" i="4"/>
  <c r="AG1009" i="4"/>
  <c r="AF1009" i="4"/>
  <c r="AE1009" i="4"/>
  <c r="AD1009" i="4"/>
  <c r="AC1009" i="4"/>
  <c r="AB1009" i="4"/>
  <c r="AA1009" i="4"/>
  <c r="Z1009" i="4"/>
  <c r="X1009" i="4"/>
  <c r="V1009" i="4"/>
  <c r="U1009" i="4"/>
  <c r="G1009" i="4"/>
  <c r="Y1009" i="4" s="1"/>
  <c r="E1009" i="4"/>
  <c r="W1009" i="4" s="1"/>
  <c r="AJ1008" i="4"/>
  <c r="AI1008" i="4"/>
  <c r="AH1008" i="4"/>
  <c r="AG1008" i="4"/>
  <c r="AF1008" i="4"/>
  <c r="AE1008" i="4"/>
  <c r="AD1008" i="4"/>
  <c r="AC1008" i="4"/>
  <c r="AB1008" i="4"/>
  <c r="AA1008" i="4"/>
  <c r="Z1008" i="4"/>
  <c r="X1008" i="4"/>
  <c r="V1008" i="4"/>
  <c r="U1008" i="4"/>
  <c r="G1008" i="4"/>
  <c r="Y1008" i="4" s="1"/>
  <c r="E1008" i="4"/>
  <c r="W1008" i="4" s="1"/>
  <c r="AJ1007" i="4"/>
  <c r="AI1007" i="4"/>
  <c r="AH1007" i="4"/>
  <c r="AG1007" i="4"/>
  <c r="AF1007" i="4"/>
  <c r="AE1007" i="4"/>
  <c r="AD1007" i="4"/>
  <c r="AC1007" i="4"/>
  <c r="AB1007" i="4"/>
  <c r="AA1007" i="4"/>
  <c r="Z1007" i="4"/>
  <c r="Y1007" i="4"/>
  <c r="X1007" i="4"/>
  <c r="V1007" i="4"/>
  <c r="U1007" i="4"/>
  <c r="G1007" i="4"/>
  <c r="E1007" i="4"/>
  <c r="W1007" i="4" s="1"/>
  <c r="AJ1006" i="4"/>
  <c r="AI1006" i="4"/>
  <c r="AH1006" i="4"/>
  <c r="AG1006" i="4"/>
  <c r="AF1006" i="4"/>
  <c r="AE1006" i="4"/>
  <c r="AD1006" i="4"/>
  <c r="AC1006" i="4"/>
  <c r="AB1006" i="4"/>
  <c r="AA1006" i="4"/>
  <c r="Z1006" i="4"/>
  <c r="X1006" i="4"/>
  <c r="V1006" i="4"/>
  <c r="U1006" i="4"/>
  <c r="G1006" i="4"/>
  <c r="Y1006" i="4" s="1"/>
  <c r="E1006" i="4"/>
  <c r="W1006" i="4" s="1"/>
  <c r="AJ1005" i="4"/>
  <c r="AI1005" i="4"/>
  <c r="AH1005" i="4"/>
  <c r="AG1005" i="4"/>
  <c r="AF1005" i="4"/>
  <c r="AE1005" i="4"/>
  <c r="AD1005" i="4"/>
  <c r="AC1005" i="4"/>
  <c r="AB1005" i="4"/>
  <c r="AA1005" i="4"/>
  <c r="Z1005" i="4"/>
  <c r="X1005" i="4"/>
  <c r="V1005" i="4"/>
  <c r="U1005" i="4"/>
  <c r="G1005" i="4"/>
  <c r="Y1005" i="4" s="1"/>
  <c r="E1005" i="4"/>
  <c r="W1005" i="4" s="1"/>
  <c r="AJ1004" i="4"/>
  <c r="AI1004" i="4"/>
  <c r="AH1004" i="4"/>
  <c r="AG1004" i="4"/>
  <c r="AF1004" i="4"/>
  <c r="AE1004" i="4"/>
  <c r="AD1004" i="4"/>
  <c r="AC1004" i="4"/>
  <c r="AB1004" i="4"/>
  <c r="AA1004" i="4"/>
  <c r="Z1004" i="4"/>
  <c r="X1004" i="4"/>
  <c r="V1004" i="4"/>
  <c r="U1004" i="4"/>
  <c r="G1004" i="4"/>
  <c r="Y1004" i="4" s="1"/>
  <c r="E1004" i="4"/>
  <c r="W1004" i="4" s="1"/>
  <c r="AJ1003" i="4"/>
  <c r="AI1003" i="4"/>
  <c r="AH1003" i="4"/>
  <c r="AG1003" i="4"/>
  <c r="AF1003" i="4"/>
  <c r="AE1003" i="4"/>
  <c r="AD1003" i="4"/>
  <c r="AC1003" i="4"/>
  <c r="AB1003" i="4"/>
  <c r="AA1003" i="4"/>
  <c r="Z1003" i="4"/>
  <c r="X1003" i="4"/>
  <c r="V1003" i="4"/>
  <c r="U1003" i="4"/>
  <c r="G1003" i="4"/>
  <c r="Y1003" i="4" s="1"/>
  <c r="E1003" i="4"/>
  <c r="W1003" i="4" s="1"/>
  <c r="AJ1002" i="4"/>
  <c r="AI1002" i="4"/>
  <c r="AH1002" i="4"/>
  <c r="AG1002" i="4"/>
  <c r="AF1002" i="4"/>
  <c r="AE1002" i="4"/>
  <c r="AD1002" i="4"/>
  <c r="AC1002" i="4"/>
  <c r="AB1002" i="4"/>
  <c r="AA1002" i="4"/>
  <c r="Z1002" i="4"/>
  <c r="X1002" i="4"/>
  <c r="V1002" i="4"/>
  <c r="U1002" i="4"/>
  <c r="G1002" i="4"/>
  <c r="Y1002" i="4" s="1"/>
  <c r="E1002" i="4"/>
  <c r="W1002" i="4" s="1"/>
  <c r="AJ1001" i="4"/>
  <c r="AI1001" i="4"/>
  <c r="AH1001" i="4"/>
  <c r="AG1001" i="4"/>
  <c r="AF1001" i="4"/>
  <c r="AE1001" i="4"/>
  <c r="AD1001" i="4"/>
  <c r="AC1001" i="4"/>
  <c r="AB1001" i="4"/>
  <c r="AA1001" i="4"/>
  <c r="Z1001" i="4"/>
  <c r="Y1001" i="4"/>
  <c r="X1001" i="4"/>
  <c r="V1001" i="4"/>
  <c r="U1001" i="4"/>
  <c r="G1001" i="4"/>
  <c r="E1001" i="4"/>
  <c r="W1001" i="4" s="1"/>
  <c r="AJ1000" i="4"/>
  <c r="AI1000" i="4"/>
  <c r="AH1000" i="4"/>
  <c r="AG1000" i="4"/>
  <c r="AF1000" i="4"/>
  <c r="AE1000" i="4"/>
  <c r="AD1000" i="4"/>
  <c r="AC1000" i="4"/>
  <c r="AB1000" i="4"/>
  <c r="AA1000" i="4"/>
  <c r="Z1000" i="4"/>
  <c r="X1000" i="4"/>
  <c r="V1000" i="4"/>
  <c r="U1000" i="4"/>
  <c r="G1000" i="4"/>
  <c r="Y1000" i="4" s="1"/>
  <c r="E1000" i="4"/>
  <c r="W1000" i="4" s="1"/>
  <c r="AJ999" i="4"/>
  <c r="AI999" i="4"/>
  <c r="AH999" i="4"/>
  <c r="AG999" i="4"/>
  <c r="AF999" i="4"/>
  <c r="AE999" i="4"/>
  <c r="AD999" i="4"/>
  <c r="AC999" i="4"/>
  <c r="AB999" i="4"/>
  <c r="AA999" i="4"/>
  <c r="Z999" i="4"/>
  <c r="Y999" i="4"/>
  <c r="X999" i="4"/>
  <c r="V999" i="4"/>
  <c r="U999" i="4"/>
  <c r="G999" i="4"/>
  <c r="E999" i="4"/>
  <c r="W999" i="4" s="1"/>
  <c r="AJ998" i="4"/>
  <c r="AI998" i="4"/>
  <c r="AH998" i="4"/>
  <c r="AG998" i="4"/>
  <c r="AF998" i="4"/>
  <c r="AE998" i="4"/>
  <c r="AD998" i="4"/>
  <c r="AC998" i="4"/>
  <c r="AB998" i="4"/>
  <c r="AA998" i="4"/>
  <c r="Z998" i="4"/>
  <c r="X998" i="4"/>
  <c r="V998" i="4"/>
  <c r="U998" i="4"/>
  <c r="G998" i="4"/>
  <c r="Y998" i="4" s="1"/>
  <c r="E998" i="4"/>
  <c r="W998" i="4" s="1"/>
  <c r="AJ997" i="4"/>
  <c r="AI997" i="4"/>
  <c r="AH997" i="4"/>
  <c r="AG997" i="4"/>
  <c r="AF997" i="4"/>
  <c r="AE997" i="4"/>
  <c r="AD997" i="4"/>
  <c r="AC997" i="4"/>
  <c r="AB997" i="4"/>
  <c r="AA997" i="4"/>
  <c r="Z997" i="4"/>
  <c r="Y997" i="4"/>
  <c r="X997" i="4"/>
  <c r="V997" i="4"/>
  <c r="U997" i="4"/>
  <c r="G997" i="4"/>
  <c r="E997" i="4"/>
  <c r="W997" i="4" s="1"/>
  <c r="AJ996" i="4"/>
  <c r="AI996" i="4"/>
  <c r="AH996" i="4"/>
  <c r="AG996" i="4"/>
  <c r="AF996" i="4"/>
  <c r="AE996" i="4"/>
  <c r="AD996" i="4"/>
  <c r="AC996" i="4"/>
  <c r="AB996" i="4"/>
  <c r="AA996" i="4"/>
  <c r="Z996" i="4"/>
  <c r="X996" i="4"/>
  <c r="V996" i="4"/>
  <c r="U996" i="4"/>
  <c r="G996" i="4"/>
  <c r="Y996" i="4" s="1"/>
  <c r="E996" i="4"/>
  <c r="W996" i="4" s="1"/>
  <c r="AJ995" i="4"/>
  <c r="AI995" i="4"/>
  <c r="AH995" i="4"/>
  <c r="AG995" i="4"/>
  <c r="AF995" i="4"/>
  <c r="AE995" i="4"/>
  <c r="AD995" i="4"/>
  <c r="AC995" i="4"/>
  <c r="AB995" i="4"/>
  <c r="AA995" i="4"/>
  <c r="Z995" i="4"/>
  <c r="Y995" i="4"/>
  <c r="X995" i="4"/>
  <c r="V995" i="4"/>
  <c r="U995" i="4"/>
  <c r="G995" i="4"/>
  <c r="E995" i="4"/>
  <c r="W995" i="4" s="1"/>
  <c r="AJ994" i="4"/>
  <c r="AI994" i="4"/>
  <c r="AH994" i="4"/>
  <c r="AG994" i="4"/>
  <c r="AF994" i="4"/>
  <c r="AE994" i="4"/>
  <c r="AD994" i="4"/>
  <c r="AC994" i="4"/>
  <c r="AB994" i="4"/>
  <c r="AA994" i="4"/>
  <c r="Z994" i="4"/>
  <c r="X994" i="4"/>
  <c r="V994" i="4"/>
  <c r="U994" i="4"/>
  <c r="G994" i="4"/>
  <c r="Y994" i="4" s="1"/>
  <c r="E994" i="4"/>
  <c r="W994" i="4" s="1"/>
  <c r="AJ993" i="4"/>
  <c r="AI993" i="4"/>
  <c r="AH993" i="4"/>
  <c r="AG993" i="4"/>
  <c r="AF993" i="4"/>
  <c r="AE993" i="4"/>
  <c r="AD993" i="4"/>
  <c r="AC993" i="4"/>
  <c r="AB993" i="4"/>
  <c r="AA993" i="4"/>
  <c r="Z993" i="4"/>
  <c r="Y993" i="4"/>
  <c r="X993" i="4"/>
  <c r="V993" i="4"/>
  <c r="U993" i="4"/>
  <c r="G993" i="4"/>
  <c r="E993" i="4"/>
  <c r="W993" i="4" s="1"/>
  <c r="AJ992" i="4"/>
  <c r="AI992" i="4"/>
  <c r="AH992" i="4"/>
  <c r="AG992" i="4"/>
  <c r="AF992" i="4"/>
  <c r="AE992" i="4"/>
  <c r="AD992" i="4"/>
  <c r="AC992" i="4"/>
  <c r="AB992" i="4"/>
  <c r="AA992" i="4"/>
  <c r="Z992" i="4"/>
  <c r="X992" i="4"/>
  <c r="V992" i="4"/>
  <c r="U992" i="4"/>
  <c r="G992" i="4"/>
  <c r="Y992" i="4" s="1"/>
  <c r="E992" i="4"/>
  <c r="W992" i="4" s="1"/>
  <c r="AJ991" i="4"/>
  <c r="AI991" i="4"/>
  <c r="AH991" i="4"/>
  <c r="AG991" i="4"/>
  <c r="AF991" i="4"/>
  <c r="AE991" i="4"/>
  <c r="AD991" i="4"/>
  <c r="AC991" i="4"/>
  <c r="AB991" i="4"/>
  <c r="AA991" i="4"/>
  <c r="Z991" i="4"/>
  <c r="X991" i="4"/>
  <c r="V991" i="4"/>
  <c r="U991" i="4"/>
  <c r="G991" i="4"/>
  <c r="Y991" i="4" s="1"/>
  <c r="E991" i="4"/>
  <c r="W991" i="4" s="1"/>
  <c r="AJ990" i="4"/>
  <c r="AI990" i="4"/>
  <c r="AH990" i="4"/>
  <c r="AG990" i="4"/>
  <c r="AF990" i="4"/>
  <c r="AE990" i="4"/>
  <c r="AD990" i="4"/>
  <c r="AC990" i="4"/>
  <c r="AB990" i="4"/>
  <c r="AA990" i="4"/>
  <c r="Z990" i="4"/>
  <c r="X990" i="4"/>
  <c r="V990" i="4"/>
  <c r="U990" i="4"/>
  <c r="G990" i="4"/>
  <c r="Y990" i="4" s="1"/>
  <c r="E990" i="4"/>
  <c r="W990" i="4" s="1"/>
  <c r="AJ989" i="4"/>
  <c r="AI989" i="4"/>
  <c r="AH989" i="4"/>
  <c r="AG989" i="4"/>
  <c r="AF989" i="4"/>
  <c r="AE989" i="4"/>
  <c r="AD989" i="4"/>
  <c r="AC989" i="4"/>
  <c r="AB989" i="4"/>
  <c r="AA989" i="4"/>
  <c r="Z989" i="4"/>
  <c r="X989" i="4"/>
  <c r="V989" i="4"/>
  <c r="U989" i="4"/>
  <c r="G989" i="4"/>
  <c r="Y989" i="4" s="1"/>
  <c r="E989" i="4"/>
  <c r="W989" i="4" s="1"/>
  <c r="AJ988" i="4"/>
  <c r="AI988" i="4"/>
  <c r="AH988" i="4"/>
  <c r="AG988" i="4"/>
  <c r="AF988" i="4"/>
  <c r="AE988" i="4"/>
  <c r="AD988" i="4"/>
  <c r="AC988" i="4"/>
  <c r="AB988" i="4"/>
  <c r="AA988" i="4"/>
  <c r="Z988" i="4"/>
  <c r="X988" i="4"/>
  <c r="V988" i="4"/>
  <c r="U988" i="4"/>
  <c r="G988" i="4"/>
  <c r="Y988" i="4" s="1"/>
  <c r="E988" i="4"/>
  <c r="W988" i="4" s="1"/>
  <c r="AJ987" i="4"/>
  <c r="AI987" i="4"/>
  <c r="AH987" i="4"/>
  <c r="AG987" i="4"/>
  <c r="AF987" i="4"/>
  <c r="AE987" i="4"/>
  <c r="AD987" i="4"/>
  <c r="AC987" i="4"/>
  <c r="AB987" i="4"/>
  <c r="AA987" i="4"/>
  <c r="Z987" i="4"/>
  <c r="Y987" i="4"/>
  <c r="X987" i="4"/>
  <c r="V987" i="4"/>
  <c r="U987" i="4"/>
  <c r="G987" i="4"/>
  <c r="E987" i="4"/>
  <c r="W987" i="4" s="1"/>
  <c r="AJ986" i="4"/>
  <c r="AI986" i="4"/>
  <c r="AH986" i="4"/>
  <c r="AG986" i="4"/>
  <c r="AF986" i="4"/>
  <c r="AE986" i="4"/>
  <c r="AD986" i="4"/>
  <c r="AC986" i="4"/>
  <c r="AB986" i="4"/>
  <c r="AA986" i="4"/>
  <c r="Z986" i="4"/>
  <c r="X986" i="4"/>
  <c r="V986" i="4"/>
  <c r="U986" i="4"/>
  <c r="G986" i="4"/>
  <c r="Y986" i="4" s="1"/>
  <c r="E986" i="4"/>
  <c r="W986" i="4" s="1"/>
  <c r="AJ985" i="4"/>
  <c r="AI985" i="4"/>
  <c r="AH985" i="4"/>
  <c r="AG985" i="4"/>
  <c r="AF985" i="4"/>
  <c r="AE985" i="4"/>
  <c r="AD985" i="4"/>
  <c r="AC985" i="4"/>
  <c r="AB985" i="4"/>
  <c r="AA985" i="4"/>
  <c r="Z985" i="4"/>
  <c r="Y985" i="4"/>
  <c r="X985" i="4"/>
  <c r="V985" i="4"/>
  <c r="U985" i="4"/>
  <c r="G985" i="4"/>
  <c r="E985" i="4"/>
  <c r="W985" i="4" s="1"/>
  <c r="AJ984" i="4"/>
  <c r="AI984" i="4"/>
  <c r="AH984" i="4"/>
  <c r="AG984" i="4"/>
  <c r="AF984" i="4"/>
  <c r="AE984" i="4"/>
  <c r="AD984" i="4"/>
  <c r="AC984" i="4"/>
  <c r="AB984" i="4"/>
  <c r="AA984" i="4"/>
  <c r="Z984" i="4"/>
  <c r="X984" i="4"/>
  <c r="V984" i="4"/>
  <c r="U984" i="4"/>
  <c r="G984" i="4"/>
  <c r="Y984" i="4" s="1"/>
  <c r="E984" i="4"/>
  <c r="W984" i="4" s="1"/>
  <c r="AJ983" i="4"/>
  <c r="AI983" i="4"/>
  <c r="AH983" i="4"/>
  <c r="AG983" i="4"/>
  <c r="AF983" i="4"/>
  <c r="AE983" i="4"/>
  <c r="AD983" i="4"/>
  <c r="AC983" i="4"/>
  <c r="AB983" i="4"/>
  <c r="AA983" i="4"/>
  <c r="Z983" i="4"/>
  <c r="X983" i="4"/>
  <c r="V983" i="4"/>
  <c r="U983" i="4"/>
  <c r="G983" i="4"/>
  <c r="Y983" i="4" s="1"/>
  <c r="E983" i="4"/>
  <c r="W983" i="4" s="1"/>
  <c r="AJ982" i="4"/>
  <c r="AI982" i="4"/>
  <c r="AH982" i="4"/>
  <c r="AG982" i="4"/>
  <c r="AF982" i="4"/>
  <c r="AE982" i="4"/>
  <c r="AD982" i="4"/>
  <c r="AC982" i="4"/>
  <c r="AB982" i="4"/>
  <c r="AA982" i="4"/>
  <c r="Z982" i="4"/>
  <c r="X982" i="4"/>
  <c r="V982" i="4"/>
  <c r="U982" i="4"/>
  <c r="G982" i="4"/>
  <c r="Y982" i="4" s="1"/>
  <c r="E982" i="4"/>
  <c r="W982" i="4" s="1"/>
  <c r="AJ981" i="4"/>
  <c r="AI981" i="4"/>
  <c r="AH981" i="4"/>
  <c r="AG981" i="4"/>
  <c r="AF981" i="4"/>
  <c r="AE981" i="4"/>
  <c r="AD981" i="4"/>
  <c r="AC981" i="4"/>
  <c r="AB981" i="4"/>
  <c r="AA981" i="4"/>
  <c r="Z981" i="4"/>
  <c r="X981" i="4"/>
  <c r="V981" i="4"/>
  <c r="U981" i="4"/>
  <c r="G981" i="4"/>
  <c r="Y981" i="4" s="1"/>
  <c r="E981" i="4"/>
  <c r="W981" i="4" s="1"/>
  <c r="AJ980" i="4"/>
  <c r="AI980" i="4"/>
  <c r="AH980" i="4"/>
  <c r="AG980" i="4"/>
  <c r="AF980" i="4"/>
  <c r="AE980" i="4"/>
  <c r="AD980" i="4"/>
  <c r="AC980" i="4"/>
  <c r="AB980" i="4"/>
  <c r="AA980" i="4"/>
  <c r="Z980" i="4"/>
  <c r="X980" i="4"/>
  <c r="V980" i="4"/>
  <c r="U980" i="4"/>
  <c r="G980" i="4"/>
  <c r="Y980" i="4" s="1"/>
  <c r="E980" i="4"/>
  <c r="W980" i="4" s="1"/>
  <c r="AJ979" i="4"/>
  <c r="AI979" i="4"/>
  <c r="AH979" i="4"/>
  <c r="AG979" i="4"/>
  <c r="AF979" i="4"/>
  <c r="AE979" i="4"/>
  <c r="AD979" i="4"/>
  <c r="AC979" i="4"/>
  <c r="AB979" i="4"/>
  <c r="AA979" i="4"/>
  <c r="Z979" i="4"/>
  <c r="Y979" i="4"/>
  <c r="X979" i="4"/>
  <c r="V979" i="4"/>
  <c r="U979" i="4"/>
  <c r="G979" i="4"/>
  <c r="E979" i="4"/>
  <c r="W979" i="4" s="1"/>
  <c r="AJ978" i="4"/>
  <c r="AI978" i="4"/>
  <c r="AH978" i="4"/>
  <c r="AG978" i="4"/>
  <c r="AF978" i="4"/>
  <c r="AE978" i="4"/>
  <c r="AD978" i="4"/>
  <c r="AC978" i="4"/>
  <c r="AB978" i="4"/>
  <c r="AA978" i="4"/>
  <c r="Z978" i="4"/>
  <c r="X978" i="4"/>
  <c r="V978" i="4"/>
  <c r="U978" i="4"/>
  <c r="G978" i="4"/>
  <c r="Y978" i="4" s="1"/>
  <c r="E978" i="4"/>
  <c r="W978" i="4" s="1"/>
  <c r="AJ977" i="4"/>
  <c r="AI977" i="4"/>
  <c r="AH977" i="4"/>
  <c r="AG977" i="4"/>
  <c r="AF977" i="4"/>
  <c r="AE977" i="4"/>
  <c r="AD977" i="4"/>
  <c r="AC977" i="4"/>
  <c r="AB977" i="4"/>
  <c r="AA977" i="4"/>
  <c r="Z977" i="4"/>
  <c r="X977" i="4"/>
  <c r="V977" i="4"/>
  <c r="U977" i="4"/>
  <c r="G977" i="4"/>
  <c r="Y977" i="4" s="1"/>
  <c r="E977" i="4"/>
  <c r="W977" i="4" s="1"/>
  <c r="AJ976" i="4"/>
  <c r="AI976" i="4"/>
  <c r="AH976" i="4"/>
  <c r="AG976" i="4"/>
  <c r="AF976" i="4"/>
  <c r="AE976" i="4"/>
  <c r="AD976" i="4"/>
  <c r="AC976" i="4"/>
  <c r="AB976" i="4"/>
  <c r="AA976" i="4"/>
  <c r="Z976" i="4"/>
  <c r="X976" i="4"/>
  <c r="V976" i="4"/>
  <c r="U976" i="4"/>
  <c r="G976" i="4"/>
  <c r="Y976" i="4" s="1"/>
  <c r="E976" i="4"/>
  <c r="W976" i="4" s="1"/>
  <c r="AJ975" i="4"/>
  <c r="AI975" i="4"/>
  <c r="AH975" i="4"/>
  <c r="AG975" i="4"/>
  <c r="AF975" i="4"/>
  <c r="AE975" i="4"/>
  <c r="AD975" i="4"/>
  <c r="AC975" i="4"/>
  <c r="AB975" i="4"/>
  <c r="AA975" i="4"/>
  <c r="Z975" i="4"/>
  <c r="X975" i="4"/>
  <c r="V975" i="4"/>
  <c r="U975" i="4"/>
  <c r="G975" i="4"/>
  <c r="Y975" i="4" s="1"/>
  <c r="E975" i="4"/>
  <c r="W975" i="4" s="1"/>
  <c r="AJ974" i="4"/>
  <c r="AI974" i="4"/>
  <c r="AH974" i="4"/>
  <c r="AG974" i="4"/>
  <c r="AF974" i="4"/>
  <c r="AE974" i="4"/>
  <c r="AD974" i="4"/>
  <c r="AC974" i="4"/>
  <c r="AB974" i="4"/>
  <c r="AA974" i="4"/>
  <c r="Z974" i="4"/>
  <c r="X974" i="4"/>
  <c r="V974" i="4"/>
  <c r="U974" i="4"/>
  <c r="G974" i="4"/>
  <c r="Y974" i="4" s="1"/>
  <c r="E974" i="4"/>
  <c r="W974" i="4" s="1"/>
  <c r="AJ973" i="4"/>
  <c r="AI973" i="4"/>
  <c r="AH973" i="4"/>
  <c r="AG973" i="4"/>
  <c r="AF973" i="4"/>
  <c r="AE973" i="4"/>
  <c r="AD973" i="4"/>
  <c r="AC973" i="4"/>
  <c r="AB973" i="4"/>
  <c r="AA973" i="4"/>
  <c r="Z973" i="4"/>
  <c r="Y973" i="4"/>
  <c r="X973" i="4"/>
  <c r="V973" i="4"/>
  <c r="U973" i="4"/>
  <c r="G973" i="4"/>
  <c r="E973" i="4"/>
  <c r="W973" i="4" s="1"/>
  <c r="AJ972" i="4"/>
  <c r="AI972" i="4"/>
  <c r="AH972" i="4"/>
  <c r="AG972" i="4"/>
  <c r="AF972" i="4"/>
  <c r="AE972" i="4"/>
  <c r="AD972" i="4"/>
  <c r="AC972" i="4"/>
  <c r="AB972" i="4"/>
  <c r="AA972" i="4"/>
  <c r="Z972" i="4"/>
  <c r="X972" i="4"/>
  <c r="V972" i="4"/>
  <c r="U972" i="4"/>
  <c r="G972" i="4"/>
  <c r="Y972" i="4" s="1"/>
  <c r="E972" i="4"/>
  <c r="W972" i="4" s="1"/>
  <c r="AJ971" i="4"/>
  <c r="AI971" i="4"/>
  <c r="AH971" i="4"/>
  <c r="AG971" i="4"/>
  <c r="AF971" i="4"/>
  <c r="AE971" i="4"/>
  <c r="AD971" i="4"/>
  <c r="AC971" i="4"/>
  <c r="AB971" i="4"/>
  <c r="AA971" i="4"/>
  <c r="Z971" i="4"/>
  <c r="Y971" i="4"/>
  <c r="X971" i="4"/>
  <c r="V971" i="4"/>
  <c r="U971" i="4"/>
  <c r="G971" i="4"/>
  <c r="E971" i="4"/>
  <c r="W971" i="4" s="1"/>
  <c r="AJ970" i="4"/>
  <c r="AI970" i="4"/>
  <c r="AH970" i="4"/>
  <c r="AG970" i="4"/>
  <c r="AF970" i="4"/>
  <c r="AE970" i="4"/>
  <c r="AD970" i="4"/>
  <c r="AC970" i="4"/>
  <c r="AB970" i="4"/>
  <c r="AA970" i="4"/>
  <c r="Z970" i="4"/>
  <c r="X970" i="4"/>
  <c r="V970" i="4"/>
  <c r="U970" i="4"/>
  <c r="G970" i="4"/>
  <c r="Y970" i="4" s="1"/>
  <c r="E970" i="4"/>
  <c r="W970" i="4" s="1"/>
  <c r="AJ969" i="4"/>
  <c r="AI969" i="4"/>
  <c r="AH969" i="4"/>
  <c r="AG969" i="4"/>
  <c r="AF969" i="4"/>
  <c r="AE969" i="4"/>
  <c r="AD969" i="4"/>
  <c r="AC969" i="4"/>
  <c r="AB969" i="4"/>
  <c r="AA969" i="4"/>
  <c r="Z969" i="4"/>
  <c r="X969" i="4"/>
  <c r="V969" i="4"/>
  <c r="U969" i="4"/>
  <c r="G969" i="4"/>
  <c r="Y969" i="4" s="1"/>
  <c r="E969" i="4"/>
  <c r="W969" i="4" s="1"/>
  <c r="AJ968" i="4"/>
  <c r="AI968" i="4"/>
  <c r="AH968" i="4"/>
  <c r="AG968" i="4"/>
  <c r="AF968" i="4"/>
  <c r="AE968" i="4"/>
  <c r="AD968" i="4"/>
  <c r="AC968" i="4"/>
  <c r="AB968" i="4"/>
  <c r="AA968" i="4"/>
  <c r="Z968" i="4"/>
  <c r="X968" i="4"/>
  <c r="V968" i="4"/>
  <c r="U968" i="4"/>
  <c r="G968" i="4"/>
  <c r="Y968" i="4" s="1"/>
  <c r="E968" i="4"/>
  <c r="W968" i="4" s="1"/>
  <c r="AJ967" i="4"/>
  <c r="AI967" i="4"/>
  <c r="AH967" i="4"/>
  <c r="AG967" i="4"/>
  <c r="AF967" i="4"/>
  <c r="AE967" i="4"/>
  <c r="AD967" i="4"/>
  <c r="AC967" i="4"/>
  <c r="AB967" i="4"/>
  <c r="AA967" i="4"/>
  <c r="Z967" i="4"/>
  <c r="X967" i="4"/>
  <c r="V967" i="4"/>
  <c r="U967" i="4"/>
  <c r="G967" i="4"/>
  <c r="Y967" i="4" s="1"/>
  <c r="E967" i="4"/>
  <c r="W967" i="4" s="1"/>
  <c r="AJ966" i="4"/>
  <c r="AI966" i="4"/>
  <c r="AH966" i="4"/>
  <c r="AG966" i="4"/>
  <c r="AF966" i="4"/>
  <c r="AE966" i="4"/>
  <c r="AD966" i="4"/>
  <c r="AC966" i="4"/>
  <c r="AB966" i="4"/>
  <c r="AA966" i="4"/>
  <c r="Z966" i="4"/>
  <c r="X966" i="4"/>
  <c r="V966" i="4"/>
  <c r="U966" i="4"/>
  <c r="G966" i="4"/>
  <c r="Y966" i="4" s="1"/>
  <c r="E966" i="4"/>
  <c r="W966" i="4" s="1"/>
  <c r="AJ965" i="4"/>
  <c r="AI965" i="4"/>
  <c r="AH965" i="4"/>
  <c r="AG965" i="4"/>
  <c r="AF965" i="4"/>
  <c r="AE965" i="4"/>
  <c r="AD965" i="4"/>
  <c r="AC965" i="4"/>
  <c r="AB965" i="4"/>
  <c r="AA965" i="4"/>
  <c r="Z965" i="4"/>
  <c r="Y965" i="4"/>
  <c r="X965" i="4"/>
  <c r="V965" i="4"/>
  <c r="U965" i="4"/>
  <c r="G965" i="4"/>
  <c r="E965" i="4"/>
  <c r="W965" i="4" s="1"/>
  <c r="AJ964" i="4"/>
  <c r="AI964" i="4"/>
  <c r="AH964" i="4"/>
  <c r="AG964" i="4"/>
  <c r="AF964" i="4"/>
  <c r="AE964" i="4"/>
  <c r="AD964" i="4"/>
  <c r="AC964" i="4"/>
  <c r="AB964" i="4"/>
  <c r="AA964" i="4"/>
  <c r="Z964" i="4"/>
  <c r="X964" i="4"/>
  <c r="V964" i="4"/>
  <c r="U964" i="4"/>
  <c r="G964" i="4"/>
  <c r="Y964" i="4" s="1"/>
  <c r="E964" i="4"/>
  <c r="W964" i="4" s="1"/>
  <c r="AJ963" i="4"/>
  <c r="AI963" i="4"/>
  <c r="AH963" i="4"/>
  <c r="AG963" i="4"/>
  <c r="AF963" i="4"/>
  <c r="AE963" i="4"/>
  <c r="AD963" i="4"/>
  <c r="AC963" i="4"/>
  <c r="AB963" i="4"/>
  <c r="AA963" i="4"/>
  <c r="Z963" i="4"/>
  <c r="X963" i="4"/>
  <c r="V963" i="4"/>
  <c r="U963" i="4"/>
  <c r="G963" i="4"/>
  <c r="Y963" i="4" s="1"/>
  <c r="E963" i="4"/>
  <c r="W963" i="4" s="1"/>
  <c r="AJ962" i="4"/>
  <c r="AI962" i="4"/>
  <c r="AH962" i="4"/>
  <c r="AG962" i="4"/>
  <c r="AF962" i="4"/>
  <c r="AE962" i="4"/>
  <c r="AD962" i="4"/>
  <c r="AC962" i="4"/>
  <c r="AB962" i="4"/>
  <c r="AA962" i="4"/>
  <c r="Z962" i="4"/>
  <c r="X962" i="4"/>
  <c r="V962" i="4"/>
  <c r="U962" i="4"/>
  <c r="G962" i="4"/>
  <c r="Y962" i="4" s="1"/>
  <c r="E962" i="4"/>
  <c r="W962" i="4" s="1"/>
  <c r="AJ961" i="4"/>
  <c r="AI961" i="4"/>
  <c r="AH961" i="4"/>
  <c r="AG961" i="4"/>
  <c r="AF961" i="4"/>
  <c r="AE961" i="4"/>
  <c r="AD961" i="4"/>
  <c r="AC961" i="4"/>
  <c r="AB961" i="4"/>
  <c r="AA961" i="4"/>
  <c r="Z961" i="4"/>
  <c r="X961" i="4"/>
  <c r="V961" i="4"/>
  <c r="U961" i="4"/>
  <c r="G961" i="4"/>
  <c r="Y961" i="4" s="1"/>
  <c r="E961" i="4"/>
  <c r="W961" i="4" s="1"/>
  <c r="AJ960" i="4"/>
  <c r="AI960" i="4"/>
  <c r="AH960" i="4"/>
  <c r="AG960" i="4"/>
  <c r="AF960" i="4"/>
  <c r="AE960" i="4"/>
  <c r="AD960" i="4"/>
  <c r="AC960" i="4"/>
  <c r="AB960" i="4"/>
  <c r="AA960" i="4"/>
  <c r="Z960" i="4"/>
  <c r="X960" i="4"/>
  <c r="V960" i="4"/>
  <c r="U960" i="4"/>
  <c r="G960" i="4"/>
  <c r="Y960" i="4" s="1"/>
  <c r="E960" i="4"/>
  <c r="W960" i="4" s="1"/>
  <c r="AJ959" i="4"/>
  <c r="AI959" i="4"/>
  <c r="AH959" i="4"/>
  <c r="AG959" i="4"/>
  <c r="AF959" i="4"/>
  <c r="AE959" i="4"/>
  <c r="AD959" i="4"/>
  <c r="AC959" i="4"/>
  <c r="AB959" i="4"/>
  <c r="AA959" i="4"/>
  <c r="Z959" i="4"/>
  <c r="Y959" i="4"/>
  <c r="X959" i="4"/>
  <c r="V959" i="4"/>
  <c r="U959" i="4"/>
  <c r="G959" i="4"/>
  <c r="E959" i="4"/>
  <c r="W959" i="4" s="1"/>
  <c r="AJ958" i="4"/>
  <c r="AI958" i="4"/>
  <c r="AH958" i="4"/>
  <c r="AG958" i="4"/>
  <c r="AF958" i="4"/>
  <c r="AE958" i="4"/>
  <c r="AD958" i="4"/>
  <c r="AC958" i="4"/>
  <c r="AB958" i="4"/>
  <c r="AA958" i="4"/>
  <c r="Z958" i="4"/>
  <c r="X958" i="4"/>
  <c r="V958" i="4"/>
  <c r="U958" i="4"/>
  <c r="G958" i="4"/>
  <c r="Y958" i="4" s="1"/>
  <c r="E958" i="4"/>
  <c r="W958" i="4" s="1"/>
  <c r="AJ957" i="4"/>
  <c r="AI957" i="4"/>
  <c r="AH957" i="4"/>
  <c r="AG957" i="4"/>
  <c r="AF957" i="4"/>
  <c r="AE957" i="4"/>
  <c r="AD957" i="4"/>
  <c r="AC957" i="4"/>
  <c r="AB957" i="4"/>
  <c r="AA957" i="4"/>
  <c r="Z957" i="4"/>
  <c r="Y957" i="4"/>
  <c r="X957" i="4"/>
  <c r="V957" i="4"/>
  <c r="U957" i="4"/>
  <c r="G957" i="4"/>
  <c r="E957" i="4"/>
  <c r="W957" i="4" s="1"/>
  <c r="AJ956" i="4"/>
  <c r="AI956" i="4"/>
  <c r="AH956" i="4"/>
  <c r="AG956" i="4"/>
  <c r="AF956" i="4"/>
  <c r="AE956" i="4"/>
  <c r="AD956" i="4"/>
  <c r="AC956" i="4"/>
  <c r="AB956" i="4"/>
  <c r="AA956" i="4"/>
  <c r="Z956" i="4"/>
  <c r="X956" i="4"/>
  <c r="V956" i="4"/>
  <c r="U956" i="4"/>
  <c r="G956" i="4"/>
  <c r="Y956" i="4" s="1"/>
  <c r="E956" i="4"/>
  <c r="W956" i="4" s="1"/>
  <c r="AJ955" i="4"/>
  <c r="AI955" i="4"/>
  <c r="AH955" i="4"/>
  <c r="AG955" i="4"/>
  <c r="AF955" i="4"/>
  <c r="AE955" i="4"/>
  <c r="AD955" i="4"/>
  <c r="AC955" i="4"/>
  <c r="AB955" i="4"/>
  <c r="AA955" i="4"/>
  <c r="Z955" i="4"/>
  <c r="X955" i="4"/>
  <c r="V955" i="4"/>
  <c r="U955" i="4"/>
  <c r="G955" i="4"/>
  <c r="Y955" i="4" s="1"/>
  <c r="E955" i="4"/>
  <c r="W955" i="4" s="1"/>
  <c r="AJ954" i="4"/>
  <c r="AI954" i="4"/>
  <c r="AH954" i="4"/>
  <c r="AG954" i="4"/>
  <c r="AF954" i="4"/>
  <c r="AE954" i="4"/>
  <c r="AD954" i="4"/>
  <c r="AC954" i="4"/>
  <c r="AB954" i="4"/>
  <c r="AA954" i="4"/>
  <c r="Z954" i="4"/>
  <c r="X954" i="4"/>
  <c r="V954" i="4"/>
  <c r="U954" i="4"/>
  <c r="G954" i="4"/>
  <c r="Y954" i="4" s="1"/>
  <c r="E954" i="4"/>
  <c r="W954" i="4" s="1"/>
  <c r="AJ953" i="4"/>
  <c r="AI953" i="4"/>
  <c r="AH953" i="4"/>
  <c r="AG953" i="4"/>
  <c r="AF953" i="4"/>
  <c r="AE953" i="4"/>
  <c r="AD953" i="4"/>
  <c r="AC953" i="4"/>
  <c r="AB953" i="4"/>
  <c r="AA953" i="4"/>
  <c r="Z953" i="4"/>
  <c r="X953" i="4"/>
  <c r="V953" i="4"/>
  <c r="U953" i="4"/>
  <c r="G953" i="4"/>
  <c r="Y953" i="4" s="1"/>
  <c r="E953" i="4"/>
  <c r="W953" i="4" s="1"/>
  <c r="AJ952" i="4"/>
  <c r="AI952" i="4"/>
  <c r="AH952" i="4"/>
  <c r="AG952" i="4"/>
  <c r="AF952" i="4"/>
  <c r="AE952" i="4"/>
  <c r="AD952" i="4"/>
  <c r="AC952" i="4"/>
  <c r="AB952" i="4"/>
  <c r="AA952" i="4"/>
  <c r="Z952" i="4"/>
  <c r="X952" i="4"/>
  <c r="V952" i="4"/>
  <c r="U952" i="4"/>
  <c r="G952" i="4"/>
  <c r="Y952" i="4" s="1"/>
  <c r="E952" i="4"/>
  <c r="W952" i="4" s="1"/>
  <c r="AJ951" i="4"/>
  <c r="AI951" i="4"/>
  <c r="AH951" i="4"/>
  <c r="AG951" i="4"/>
  <c r="AF951" i="4"/>
  <c r="AE951" i="4"/>
  <c r="AD951" i="4"/>
  <c r="AC951" i="4"/>
  <c r="AB951" i="4"/>
  <c r="AA951" i="4"/>
  <c r="Z951" i="4"/>
  <c r="Y951" i="4"/>
  <c r="X951" i="4"/>
  <c r="V951" i="4"/>
  <c r="U951" i="4"/>
  <c r="G951" i="4"/>
  <c r="E951" i="4"/>
  <c r="W951" i="4" s="1"/>
  <c r="AJ950" i="4"/>
  <c r="AI950" i="4"/>
  <c r="AH950" i="4"/>
  <c r="AG950" i="4"/>
  <c r="AF950" i="4"/>
  <c r="AE950" i="4"/>
  <c r="AD950" i="4"/>
  <c r="AC950" i="4"/>
  <c r="AB950" i="4"/>
  <c r="AA950" i="4"/>
  <c r="Z950" i="4"/>
  <c r="X950" i="4"/>
  <c r="V950" i="4"/>
  <c r="U950" i="4"/>
  <c r="G950" i="4"/>
  <c r="Y950" i="4" s="1"/>
  <c r="E950" i="4"/>
  <c r="W950" i="4" s="1"/>
  <c r="AJ949" i="4"/>
  <c r="AI949" i="4"/>
  <c r="AH949" i="4"/>
  <c r="AG949" i="4"/>
  <c r="AF949" i="4"/>
  <c r="AE949" i="4"/>
  <c r="AD949" i="4"/>
  <c r="AC949" i="4"/>
  <c r="AB949" i="4"/>
  <c r="AA949" i="4"/>
  <c r="Z949" i="4"/>
  <c r="Y949" i="4"/>
  <c r="X949" i="4"/>
  <c r="V949" i="4"/>
  <c r="U949" i="4"/>
  <c r="G949" i="4"/>
  <c r="E949" i="4"/>
  <c r="W949" i="4" s="1"/>
  <c r="AJ948" i="4"/>
  <c r="AI948" i="4"/>
  <c r="AH948" i="4"/>
  <c r="AG948" i="4"/>
  <c r="AF948" i="4"/>
  <c r="AE948" i="4"/>
  <c r="AD948" i="4"/>
  <c r="AC948" i="4"/>
  <c r="AB948" i="4"/>
  <c r="AA948" i="4"/>
  <c r="Z948" i="4"/>
  <c r="X948" i="4"/>
  <c r="V948" i="4"/>
  <c r="U948" i="4"/>
  <c r="G948" i="4"/>
  <c r="Y948" i="4" s="1"/>
  <c r="E948" i="4"/>
  <c r="W948" i="4" s="1"/>
  <c r="AJ947" i="4"/>
  <c r="AI947" i="4"/>
  <c r="AH947" i="4"/>
  <c r="AG947" i="4"/>
  <c r="AF947" i="4"/>
  <c r="AE947" i="4"/>
  <c r="AD947" i="4"/>
  <c r="AC947" i="4"/>
  <c r="AB947" i="4"/>
  <c r="AA947" i="4"/>
  <c r="Z947" i="4"/>
  <c r="X947" i="4"/>
  <c r="V947" i="4"/>
  <c r="U947" i="4"/>
  <c r="G947" i="4"/>
  <c r="Y947" i="4" s="1"/>
  <c r="E947" i="4"/>
  <c r="W947" i="4" s="1"/>
  <c r="AJ946" i="4"/>
  <c r="AI946" i="4"/>
  <c r="AH946" i="4"/>
  <c r="AG946" i="4"/>
  <c r="AF946" i="4"/>
  <c r="AE946" i="4"/>
  <c r="AD946" i="4"/>
  <c r="AC946" i="4"/>
  <c r="AB946" i="4"/>
  <c r="AA946" i="4"/>
  <c r="Z946" i="4"/>
  <c r="X946" i="4"/>
  <c r="V946" i="4"/>
  <c r="U946" i="4"/>
  <c r="G946" i="4"/>
  <c r="Y946" i="4" s="1"/>
  <c r="E946" i="4"/>
  <c r="W946" i="4" s="1"/>
  <c r="AJ945" i="4"/>
  <c r="AI945" i="4"/>
  <c r="AH945" i="4"/>
  <c r="AG945" i="4"/>
  <c r="AF945" i="4"/>
  <c r="AE945" i="4"/>
  <c r="AD945" i="4"/>
  <c r="AC945" i="4"/>
  <c r="AB945" i="4"/>
  <c r="AA945" i="4"/>
  <c r="Z945" i="4"/>
  <c r="Y945" i="4"/>
  <c r="X945" i="4"/>
  <c r="V945" i="4"/>
  <c r="U945" i="4"/>
  <c r="G945" i="4"/>
  <c r="E945" i="4"/>
  <c r="W945" i="4" s="1"/>
  <c r="AJ944" i="4"/>
  <c r="AI944" i="4"/>
  <c r="AH944" i="4"/>
  <c r="AG944" i="4"/>
  <c r="AF944" i="4"/>
  <c r="AE944" i="4"/>
  <c r="AD944" i="4"/>
  <c r="AC944" i="4"/>
  <c r="AB944" i="4"/>
  <c r="AA944" i="4"/>
  <c r="Z944" i="4"/>
  <c r="X944" i="4"/>
  <c r="V944" i="4"/>
  <c r="U944" i="4"/>
  <c r="G944" i="4"/>
  <c r="Y944" i="4" s="1"/>
  <c r="E944" i="4"/>
  <c r="W944" i="4" s="1"/>
  <c r="AJ943" i="4"/>
  <c r="AI943" i="4"/>
  <c r="AH943" i="4"/>
  <c r="AG943" i="4"/>
  <c r="AF943" i="4"/>
  <c r="AE943" i="4"/>
  <c r="AD943" i="4"/>
  <c r="AC943" i="4"/>
  <c r="AB943" i="4"/>
  <c r="AA943" i="4"/>
  <c r="Z943" i="4"/>
  <c r="X943" i="4"/>
  <c r="V943" i="4"/>
  <c r="U943" i="4"/>
  <c r="G943" i="4"/>
  <c r="Y943" i="4" s="1"/>
  <c r="E943" i="4"/>
  <c r="W943" i="4" s="1"/>
  <c r="AJ942" i="4"/>
  <c r="AI942" i="4"/>
  <c r="AH942" i="4"/>
  <c r="AG942" i="4"/>
  <c r="AF942" i="4"/>
  <c r="AE942" i="4"/>
  <c r="AD942" i="4"/>
  <c r="AC942" i="4"/>
  <c r="AB942" i="4"/>
  <c r="AA942" i="4"/>
  <c r="Z942" i="4"/>
  <c r="X942" i="4"/>
  <c r="V942" i="4"/>
  <c r="U942" i="4"/>
  <c r="G942" i="4"/>
  <c r="Y942" i="4" s="1"/>
  <c r="E942" i="4"/>
  <c r="W942" i="4" s="1"/>
  <c r="AJ941" i="4"/>
  <c r="AI941" i="4"/>
  <c r="AH941" i="4"/>
  <c r="AG941" i="4"/>
  <c r="AF941" i="4"/>
  <c r="AE941" i="4"/>
  <c r="AD941" i="4"/>
  <c r="AC941" i="4"/>
  <c r="AB941" i="4"/>
  <c r="AA941" i="4"/>
  <c r="Z941" i="4"/>
  <c r="X941" i="4"/>
  <c r="V941" i="4"/>
  <c r="U941" i="4"/>
  <c r="G941" i="4"/>
  <c r="Y941" i="4" s="1"/>
  <c r="E941" i="4"/>
  <c r="W941" i="4" s="1"/>
  <c r="AJ940" i="4"/>
  <c r="AI940" i="4"/>
  <c r="AH940" i="4"/>
  <c r="AG940" i="4"/>
  <c r="AF940" i="4"/>
  <c r="AE940" i="4"/>
  <c r="AD940" i="4"/>
  <c r="AC940" i="4"/>
  <c r="AB940" i="4"/>
  <c r="AA940" i="4"/>
  <c r="Z940" i="4"/>
  <c r="X940" i="4"/>
  <c r="V940" i="4"/>
  <c r="U940" i="4"/>
  <c r="G940" i="4"/>
  <c r="Y940" i="4" s="1"/>
  <c r="E940" i="4"/>
  <c r="W940" i="4" s="1"/>
  <c r="AJ939" i="4"/>
  <c r="AI939" i="4"/>
  <c r="AH939" i="4"/>
  <c r="AG939" i="4"/>
  <c r="AF939" i="4"/>
  <c r="AE939" i="4"/>
  <c r="AD939" i="4"/>
  <c r="AC939" i="4"/>
  <c r="AB939" i="4"/>
  <c r="AA939" i="4"/>
  <c r="Z939" i="4"/>
  <c r="Y939" i="4"/>
  <c r="X939" i="4"/>
  <c r="V939" i="4"/>
  <c r="U939" i="4"/>
  <c r="G939" i="4"/>
  <c r="E939" i="4"/>
  <c r="W939" i="4" s="1"/>
  <c r="AJ938" i="4"/>
  <c r="AI938" i="4"/>
  <c r="AH938" i="4"/>
  <c r="AG938" i="4"/>
  <c r="AF938" i="4"/>
  <c r="AE938" i="4"/>
  <c r="AD938" i="4"/>
  <c r="AC938" i="4"/>
  <c r="AB938" i="4"/>
  <c r="AA938" i="4"/>
  <c r="Z938" i="4"/>
  <c r="X938" i="4"/>
  <c r="V938" i="4"/>
  <c r="U938" i="4"/>
  <c r="G938" i="4"/>
  <c r="Y938" i="4" s="1"/>
  <c r="E938" i="4"/>
  <c r="W938" i="4" s="1"/>
  <c r="AJ937" i="4"/>
  <c r="AI937" i="4"/>
  <c r="AH937" i="4"/>
  <c r="AG937" i="4"/>
  <c r="AF937" i="4"/>
  <c r="AE937" i="4"/>
  <c r="AD937" i="4"/>
  <c r="AC937" i="4"/>
  <c r="AB937" i="4"/>
  <c r="AA937" i="4"/>
  <c r="Z937" i="4"/>
  <c r="X937" i="4"/>
  <c r="V937" i="4"/>
  <c r="U937" i="4"/>
  <c r="G937" i="4"/>
  <c r="Y937" i="4" s="1"/>
  <c r="E937" i="4"/>
  <c r="W937" i="4" s="1"/>
  <c r="AJ936" i="4"/>
  <c r="AI936" i="4"/>
  <c r="AH936" i="4"/>
  <c r="AG936" i="4"/>
  <c r="AF936" i="4"/>
  <c r="AE936" i="4"/>
  <c r="AD936" i="4"/>
  <c r="AC936" i="4"/>
  <c r="AB936" i="4"/>
  <c r="AA936" i="4"/>
  <c r="Z936" i="4"/>
  <c r="X936" i="4"/>
  <c r="V936" i="4"/>
  <c r="U936" i="4"/>
  <c r="G936" i="4"/>
  <c r="Y936" i="4" s="1"/>
  <c r="E936" i="4"/>
  <c r="W936" i="4" s="1"/>
  <c r="AJ935" i="4"/>
  <c r="AI935" i="4"/>
  <c r="AH935" i="4"/>
  <c r="AG935" i="4"/>
  <c r="AF935" i="4"/>
  <c r="AE935" i="4"/>
  <c r="AD935" i="4"/>
  <c r="AC935" i="4"/>
  <c r="AB935" i="4"/>
  <c r="AA935" i="4"/>
  <c r="Z935" i="4"/>
  <c r="Y935" i="4"/>
  <c r="X935" i="4"/>
  <c r="V935" i="4"/>
  <c r="U935" i="4"/>
  <c r="G935" i="4"/>
  <c r="E935" i="4"/>
  <c r="W935" i="4" s="1"/>
  <c r="AJ934" i="4"/>
  <c r="AI934" i="4"/>
  <c r="AH934" i="4"/>
  <c r="AG934" i="4"/>
  <c r="AF934" i="4"/>
  <c r="AE934" i="4"/>
  <c r="AD934" i="4"/>
  <c r="AC934" i="4"/>
  <c r="AB934" i="4"/>
  <c r="AA934" i="4"/>
  <c r="Z934" i="4"/>
  <c r="X934" i="4"/>
  <c r="V934" i="4"/>
  <c r="U934" i="4"/>
  <c r="G934" i="4"/>
  <c r="Y934" i="4" s="1"/>
  <c r="E934" i="4"/>
  <c r="W934" i="4" s="1"/>
  <c r="AJ933" i="4"/>
  <c r="AI933" i="4"/>
  <c r="AH933" i="4"/>
  <c r="AG933" i="4"/>
  <c r="AF933" i="4"/>
  <c r="AE933" i="4"/>
  <c r="AD933" i="4"/>
  <c r="AC933" i="4"/>
  <c r="AB933" i="4"/>
  <c r="AA933" i="4"/>
  <c r="Z933" i="4"/>
  <c r="X933" i="4"/>
  <c r="V933" i="4"/>
  <c r="U933" i="4"/>
  <c r="G933" i="4"/>
  <c r="Y933" i="4" s="1"/>
  <c r="E933" i="4"/>
  <c r="W933" i="4" s="1"/>
  <c r="AJ932" i="4"/>
  <c r="AI932" i="4"/>
  <c r="AH932" i="4"/>
  <c r="AG932" i="4"/>
  <c r="AF932" i="4"/>
  <c r="AE932" i="4"/>
  <c r="AD932" i="4"/>
  <c r="AC932" i="4"/>
  <c r="AB932" i="4"/>
  <c r="AA932" i="4"/>
  <c r="Z932" i="4"/>
  <c r="X932" i="4"/>
  <c r="V932" i="4"/>
  <c r="U932" i="4"/>
  <c r="G932" i="4"/>
  <c r="Y932" i="4" s="1"/>
  <c r="E932" i="4"/>
  <c r="W932" i="4" s="1"/>
  <c r="AJ931" i="4"/>
  <c r="AI931" i="4"/>
  <c r="AH931" i="4"/>
  <c r="AG931" i="4"/>
  <c r="AF931" i="4"/>
  <c r="AE931" i="4"/>
  <c r="AD931" i="4"/>
  <c r="AC931" i="4"/>
  <c r="AB931" i="4"/>
  <c r="AA931" i="4"/>
  <c r="Z931" i="4"/>
  <c r="X931" i="4"/>
  <c r="V931" i="4"/>
  <c r="U931" i="4"/>
  <c r="G931" i="4"/>
  <c r="Y931" i="4" s="1"/>
  <c r="E931" i="4"/>
  <c r="W931" i="4" s="1"/>
  <c r="AJ930" i="4"/>
  <c r="AI930" i="4"/>
  <c r="AH930" i="4"/>
  <c r="AG930" i="4"/>
  <c r="AF930" i="4"/>
  <c r="AE930" i="4"/>
  <c r="AD930" i="4"/>
  <c r="AC930" i="4"/>
  <c r="AB930" i="4"/>
  <c r="AA930" i="4"/>
  <c r="Z930" i="4"/>
  <c r="X930" i="4"/>
  <c r="V930" i="4"/>
  <c r="U930" i="4"/>
  <c r="G930" i="4"/>
  <c r="Y930" i="4" s="1"/>
  <c r="E930" i="4"/>
  <c r="W930" i="4" s="1"/>
  <c r="AJ929" i="4"/>
  <c r="AI929" i="4"/>
  <c r="AH929" i="4"/>
  <c r="AG929" i="4"/>
  <c r="AF929" i="4"/>
  <c r="AE929" i="4"/>
  <c r="AD929" i="4"/>
  <c r="AC929" i="4"/>
  <c r="AB929" i="4"/>
  <c r="AA929" i="4"/>
  <c r="Z929" i="4"/>
  <c r="X929" i="4"/>
  <c r="V929" i="4"/>
  <c r="U929" i="4"/>
  <c r="G929" i="4"/>
  <c r="Y929" i="4" s="1"/>
  <c r="E929" i="4"/>
  <c r="W929" i="4" s="1"/>
  <c r="AJ928" i="4"/>
  <c r="AI928" i="4"/>
  <c r="AH928" i="4"/>
  <c r="AG928" i="4"/>
  <c r="AF928" i="4"/>
  <c r="AE928" i="4"/>
  <c r="AD928" i="4"/>
  <c r="AC928" i="4"/>
  <c r="AB928" i="4"/>
  <c r="AA928" i="4"/>
  <c r="Z928" i="4"/>
  <c r="X928" i="4"/>
  <c r="V928" i="4"/>
  <c r="U928" i="4"/>
  <c r="G928" i="4"/>
  <c r="Y928" i="4" s="1"/>
  <c r="E928" i="4"/>
  <c r="W928" i="4" s="1"/>
  <c r="AJ927" i="4"/>
  <c r="AI927" i="4"/>
  <c r="AH927" i="4"/>
  <c r="AG927" i="4"/>
  <c r="AF927" i="4"/>
  <c r="AE927" i="4"/>
  <c r="AD927" i="4"/>
  <c r="AC927" i="4"/>
  <c r="AB927" i="4"/>
  <c r="AA927" i="4"/>
  <c r="Z927" i="4"/>
  <c r="Y927" i="4"/>
  <c r="X927" i="4"/>
  <c r="V927" i="4"/>
  <c r="U927" i="4"/>
  <c r="G927" i="4"/>
  <c r="E927" i="4"/>
  <c r="W927" i="4" s="1"/>
  <c r="AJ926" i="4"/>
  <c r="AI926" i="4"/>
  <c r="AH926" i="4"/>
  <c r="AG926" i="4"/>
  <c r="AF926" i="4"/>
  <c r="AE926" i="4"/>
  <c r="AD926" i="4"/>
  <c r="AC926" i="4"/>
  <c r="AB926" i="4"/>
  <c r="AA926" i="4"/>
  <c r="Z926" i="4"/>
  <c r="X926" i="4"/>
  <c r="V926" i="4"/>
  <c r="U926" i="4"/>
  <c r="G926" i="4"/>
  <c r="Y926" i="4" s="1"/>
  <c r="E926" i="4"/>
  <c r="W926" i="4" s="1"/>
  <c r="AJ925" i="4"/>
  <c r="AI925" i="4"/>
  <c r="AH925" i="4"/>
  <c r="AG925" i="4"/>
  <c r="AF925" i="4"/>
  <c r="AE925" i="4"/>
  <c r="AD925" i="4"/>
  <c r="AC925" i="4"/>
  <c r="AB925" i="4"/>
  <c r="AA925" i="4"/>
  <c r="Z925" i="4"/>
  <c r="Y925" i="4"/>
  <c r="X925" i="4"/>
  <c r="V925" i="4"/>
  <c r="U925" i="4"/>
  <c r="G925" i="4"/>
  <c r="E925" i="4"/>
  <c r="W925" i="4" s="1"/>
  <c r="AJ924" i="4"/>
  <c r="AI924" i="4"/>
  <c r="AH924" i="4"/>
  <c r="AG924" i="4"/>
  <c r="AF924" i="4"/>
  <c r="AE924" i="4"/>
  <c r="AD924" i="4"/>
  <c r="AC924" i="4"/>
  <c r="AB924" i="4"/>
  <c r="AA924" i="4"/>
  <c r="Z924" i="4"/>
  <c r="X924" i="4"/>
  <c r="V924" i="4"/>
  <c r="U924" i="4"/>
  <c r="G924" i="4"/>
  <c r="Y924" i="4" s="1"/>
  <c r="E924" i="4"/>
  <c r="W924" i="4" s="1"/>
  <c r="AJ923" i="4"/>
  <c r="AI923" i="4"/>
  <c r="AH923" i="4"/>
  <c r="AG923" i="4"/>
  <c r="AF923" i="4"/>
  <c r="AE923" i="4"/>
  <c r="AD923" i="4"/>
  <c r="AC923" i="4"/>
  <c r="AB923" i="4"/>
  <c r="AA923" i="4"/>
  <c r="Z923" i="4"/>
  <c r="X923" i="4"/>
  <c r="V923" i="4"/>
  <c r="U923" i="4"/>
  <c r="G923" i="4"/>
  <c r="Y923" i="4" s="1"/>
  <c r="E923" i="4"/>
  <c r="W923" i="4" s="1"/>
  <c r="AJ922" i="4"/>
  <c r="AI922" i="4"/>
  <c r="AH922" i="4"/>
  <c r="AG922" i="4"/>
  <c r="AF922" i="4"/>
  <c r="AE922" i="4"/>
  <c r="AD922" i="4"/>
  <c r="AC922" i="4"/>
  <c r="AB922" i="4"/>
  <c r="AA922" i="4"/>
  <c r="Z922" i="4"/>
  <c r="X922" i="4"/>
  <c r="V922" i="4"/>
  <c r="U922" i="4"/>
  <c r="G922" i="4"/>
  <c r="Y922" i="4" s="1"/>
  <c r="E922" i="4"/>
  <c r="W922" i="4" s="1"/>
  <c r="AJ921" i="4"/>
  <c r="AI921" i="4"/>
  <c r="AH921" i="4"/>
  <c r="AG921" i="4"/>
  <c r="AF921" i="4"/>
  <c r="AE921" i="4"/>
  <c r="AD921" i="4"/>
  <c r="AC921" i="4"/>
  <c r="AB921" i="4"/>
  <c r="AA921" i="4"/>
  <c r="Z921" i="4"/>
  <c r="Y921" i="4"/>
  <c r="X921" i="4"/>
  <c r="V921" i="4"/>
  <c r="U921" i="4"/>
  <c r="G921" i="4"/>
  <c r="E921" i="4"/>
  <c r="W921" i="4" s="1"/>
  <c r="AJ920" i="4"/>
  <c r="AI920" i="4"/>
  <c r="AH920" i="4"/>
  <c r="AG920" i="4"/>
  <c r="AF920" i="4"/>
  <c r="AE920" i="4"/>
  <c r="AD920" i="4"/>
  <c r="AC920" i="4"/>
  <c r="AB920" i="4"/>
  <c r="AA920" i="4"/>
  <c r="Z920" i="4"/>
  <c r="X920" i="4"/>
  <c r="V920" i="4"/>
  <c r="U920" i="4"/>
  <c r="G920" i="4"/>
  <c r="Y920" i="4" s="1"/>
  <c r="E920" i="4"/>
  <c r="W920" i="4" s="1"/>
  <c r="AJ919" i="4"/>
  <c r="AI919" i="4"/>
  <c r="AH919" i="4"/>
  <c r="AG919" i="4"/>
  <c r="AF919" i="4"/>
  <c r="AE919" i="4"/>
  <c r="AD919" i="4"/>
  <c r="AC919" i="4"/>
  <c r="AB919" i="4"/>
  <c r="AA919" i="4"/>
  <c r="Z919" i="4"/>
  <c r="Y919" i="4"/>
  <c r="X919" i="4"/>
  <c r="V919" i="4"/>
  <c r="U919" i="4"/>
  <c r="G919" i="4"/>
  <c r="E919" i="4"/>
  <c r="W919" i="4" s="1"/>
  <c r="AJ918" i="4"/>
  <c r="AI918" i="4"/>
  <c r="AH918" i="4"/>
  <c r="AG918" i="4"/>
  <c r="AF918" i="4"/>
  <c r="AE918" i="4"/>
  <c r="AD918" i="4"/>
  <c r="AC918" i="4"/>
  <c r="AB918" i="4"/>
  <c r="AA918" i="4"/>
  <c r="Z918" i="4"/>
  <c r="X918" i="4"/>
  <c r="V918" i="4"/>
  <c r="U918" i="4"/>
  <c r="G918" i="4"/>
  <c r="Y918" i="4" s="1"/>
  <c r="E918" i="4"/>
  <c r="W918" i="4" s="1"/>
  <c r="AJ917" i="4"/>
  <c r="AI917" i="4"/>
  <c r="AH917" i="4"/>
  <c r="AG917" i="4"/>
  <c r="AF917" i="4"/>
  <c r="AE917" i="4"/>
  <c r="AD917" i="4"/>
  <c r="AC917" i="4"/>
  <c r="AB917" i="4"/>
  <c r="AA917" i="4"/>
  <c r="Z917" i="4"/>
  <c r="Y917" i="4"/>
  <c r="X917" i="4"/>
  <c r="V917" i="4"/>
  <c r="U917" i="4"/>
  <c r="G917" i="4"/>
  <c r="E917" i="4"/>
  <c r="W917" i="4" s="1"/>
  <c r="AJ916" i="4"/>
  <c r="AI916" i="4"/>
  <c r="AH916" i="4"/>
  <c r="AG916" i="4"/>
  <c r="AF916" i="4"/>
  <c r="AE916" i="4"/>
  <c r="AD916" i="4"/>
  <c r="AC916" i="4"/>
  <c r="AB916" i="4"/>
  <c r="AA916" i="4"/>
  <c r="Z916" i="4"/>
  <c r="X916" i="4"/>
  <c r="V916" i="4"/>
  <c r="U916" i="4"/>
  <c r="G916" i="4"/>
  <c r="Y916" i="4" s="1"/>
  <c r="E916" i="4"/>
  <c r="W916" i="4" s="1"/>
  <c r="AJ915" i="4"/>
  <c r="AI915" i="4"/>
  <c r="AH915" i="4"/>
  <c r="AG915" i="4"/>
  <c r="AF915" i="4"/>
  <c r="AE915" i="4"/>
  <c r="AD915" i="4"/>
  <c r="AC915" i="4"/>
  <c r="AB915" i="4"/>
  <c r="AA915" i="4"/>
  <c r="Z915" i="4"/>
  <c r="Y915" i="4"/>
  <c r="X915" i="4"/>
  <c r="V915" i="4"/>
  <c r="U915" i="4"/>
  <c r="G915" i="4"/>
  <c r="E915" i="4"/>
  <c r="W915" i="4" s="1"/>
  <c r="AJ914" i="4"/>
  <c r="AI914" i="4"/>
  <c r="AH914" i="4"/>
  <c r="AG914" i="4"/>
  <c r="AF914" i="4"/>
  <c r="AE914" i="4"/>
  <c r="AD914" i="4"/>
  <c r="AC914" i="4"/>
  <c r="AB914" i="4"/>
  <c r="AA914" i="4"/>
  <c r="Z914" i="4"/>
  <c r="X914" i="4"/>
  <c r="V914" i="4"/>
  <c r="U914" i="4"/>
  <c r="G914" i="4"/>
  <c r="Y914" i="4" s="1"/>
  <c r="E914" i="4"/>
  <c r="W914" i="4" s="1"/>
  <c r="AJ913" i="4"/>
  <c r="AI913" i="4"/>
  <c r="AH913" i="4"/>
  <c r="AG913" i="4"/>
  <c r="AF913" i="4"/>
  <c r="AE913" i="4"/>
  <c r="AD913" i="4"/>
  <c r="AC913" i="4"/>
  <c r="AB913" i="4"/>
  <c r="AA913" i="4"/>
  <c r="Z913" i="4"/>
  <c r="Y913" i="4"/>
  <c r="X913" i="4"/>
  <c r="V913" i="4"/>
  <c r="U913" i="4"/>
  <c r="G913" i="4"/>
  <c r="E913" i="4"/>
  <c r="W913" i="4" s="1"/>
  <c r="AJ912" i="4"/>
  <c r="AI912" i="4"/>
  <c r="AH912" i="4"/>
  <c r="AG912" i="4"/>
  <c r="AF912" i="4"/>
  <c r="AE912" i="4"/>
  <c r="AD912" i="4"/>
  <c r="AC912" i="4"/>
  <c r="AB912" i="4"/>
  <c r="AA912" i="4"/>
  <c r="Z912" i="4"/>
  <c r="X912" i="4"/>
  <c r="V912" i="4"/>
  <c r="U912" i="4"/>
  <c r="G912" i="4"/>
  <c r="Y912" i="4" s="1"/>
  <c r="E912" i="4"/>
  <c r="W912" i="4" s="1"/>
  <c r="AJ911" i="4"/>
  <c r="AI911" i="4"/>
  <c r="AH911" i="4"/>
  <c r="AG911" i="4"/>
  <c r="AF911" i="4"/>
  <c r="AE911" i="4"/>
  <c r="AD911" i="4"/>
  <c r="AC911" i="4"/>
  <c r="AB911" i="4"/>
  <c r="AA911" i="4"/>
  <c r="Z911" i="4"/>
  <c r="Y911" i="4"/>
  <c r="X911" i="4"/>
  <c r="V911" i="4"/>
  <c r="U911" i="4"/>
  <c r="G911" i="4"/>
  <c r="E911" i="4"/>
  <c r="W911" i="4" s="1"/>
  <c r="AJ910" i="4"/>
  <c r="AI910" i="4"/>
  <c r="AH910" i="4"/>
  <c r="AG910" i="4"/>
  <c r="AF910" i="4"/>
  <c r="AE910" i="4"/>
  <c r="AD910" i="4"/>
  <c r="AC910" i="4"/>
  <c r="AB910" i="4"/>
  <c r="AA910" i="4"/>
  <c r="Z910" i="4"/>
  <c r="X910" i="4"/>
  <c r="V910" i="4"/>
  <c r="U910" i="4"/>
  <c r="G910" i="4"/>
  <c r="Y910" i="4" s="1"/>
  <c r="E910" i="4"/>
  <c r="W910" i="4" s="1"/>
  <c r="AJ909" i="4"/>
  <c r="AI909" i="4"/>
  <c r="AH909" i="4"/>
  <c r="AG909" i="4"/>
  <c r="AF909" i="4"/>
  <c r="AE909" i="4"/>
  <c r="AD909" i="4"/>
  <c r="AC909" i="4"/>
  <c r="AB909" i="4"/>
  <c r="AA909" i="4"/>
  <c r="Z909" i="4"/>
  <c r="X909" i="4"/>
  <c r="V909" i="4"/>
  <c r="U909" i="4"/>
  <c r="G909" i="4"/>
  <c r="Y909" i="4" s="1"/>
  <c r="E909" i="4"/>
  <c r="W909" i="4" s="1"/>
  <c r="AJ908" i="4"/>
  <c r="AI908" i="4"/>
  <c r="AH908" i="4"/>
  <c r="AG908" i="4"/>
  <c r="AF908" i="4"/>
  <c r="AE908" i="4"/>
  <c r="AD908" i="4"/>
  <c r="AC908" i="4"/>
  <c r="AB908" i="4"/>
  <c r="AA908" i="4"/>
  <c r="Z908" i="4"/>
  <c r="X908" i="4"/>
  <c r="V908" i="4"/>
  <c r="U908" i="4"/>
  <c r="G908" i="4"/>
  <c r="Y908" i="4" s="1"/>
  <c r="E908" i="4"/>
  <c r="W908" i="4" s="1"/>
  <c r="AJ907" i="4"/>
  <c r="AI907" i="4"/>
  <c r="AH907" i="4"/>
  <c r="AG907" i="4"/>
  <c r="AF907" i="4"/>
  <c r="AE907" i="4"/>
  <c r="AD907" i="4"/>
  <c r="AC907" i="4"/>
  <c r="AB907" i="4"/>
  <c r="AA907" i="4"/>
  <c r="Z907" i="4"/>
  <c r="Y907" i="4"/>
  <c r="X907" i="4"/>
  <c r="V907" i="4"/>
  <c r="U907" i="4"/>
  <c r="G907" i="4"/>
  <c r="E907" i="4"/>
  <c r="W907" i="4" s="1"/>
  <c r="AJ906" i="4"/>
  <c r="AI906" i="4"/>
  <c r="AH906" i="4"/>
  <c r="AG906" i="4"/>
  <c r="AF906" i="4"/>
  <c r="AE906" i="4"/>
  <c r="AD906" i="4"/>
  <c r="AC906" i="4"/>
  <c r="AB906" i="4"/>
  <c r="AA906" i="4"/>
  <c r="Z906" i="4"/>
  <c r="X906" i="4"/>
  <c r="V906" i="4"/>
  <c r="U906" i="4"/>
  <c r="G906" i="4"/>
  <c r="Y906" i="4" s="1"/>
  <c r="E906" i="4"/>
  <c r="W906" i="4" s="1"/>
  <c r="AJ905" i="4"/>
  <c r="AI905" i="4"/>
  <c r="AH905" i="4"/>
  <c r="AG905" i="4"/>
  <c r="AF905" i="4"/>
  <c r="AE905" i="4"/>
  <c r="AD905" i="4"/>
  <c r="AC905" i="4"/>
  <c r="AB905" i="4"/>
  <c r="AA905" i="4"/>
  <c r="Z905" i="4"/>
  <c r="Y905" i="4"/>
  <c r="X905" i="4"/>
  <c r="V905" i="4"/>
  <c r="U905" i="4"/>
  <c r="G905" i="4"/>
  <c r="E905" i="4"/>
  <c r="W905" i="4" s="1"/>
  <c r="AJ904" i="4"/>
  <c r="AI904" i="4"/>
  <c r="AH904" i="4"/>
  <c r="AG904" i="4"/>
  <c r="AF904" i="4"/>
  <c r="AE904" i="4"/>
  <c r="AD904" i="4"/>
  <c r="AC904" i="4"/>
  <c r="AB904" i="4"/>
  <c r="AA904" i="4"/>
  <c r="Z904" i="4"/>
  <c r="X904" i="4"/>
  <c r="V904" i="4"/>
  <c r="U904" i="4"/>
  <c r="G904" i="4"/>
  <c r="Y904" i="4" s="1"/>
  <c r="E904" i="4"/>
  <c r="W904" i="4" s="1"/>
  <c r="AJ903" i="4"/>
  <c r="AI903" i="4"/>
  <c r="AH903" i="4"/>
  <c r="AG903" i="4"/>
  <c r="AF903" i="4"/>
  <c r="AE903" i="4"/>
  <c r="AD903" i="4"/>
  <c r="AC903" i="4"/>
  <c r="AB903" i="4"/>
  <c r="AA903" i="4"/>
  <c r="Z903" i="4"/>
  <c r="X903" i="4"/>
  <c r="V903" i="4"/>
  <c r="U903" i="4"/>
  <c r="G903" i="4"/>
  <c r="Y903" i="4" s="1"/>
  <c r="E903" i="4"/>
  <c r="W903" i="4" s="1"/>
  <c r="AJ902" i="4"/>
  <c r="AI902" i="4"/>
  <c r="AH902" i="4"/>
  <c r="AG902" i="4"/>
  <c r="AF902" i="4"/>
  <c r="AE902" i="4"/>
  <c r="AD902" i="4"/>
  <c r="AC902" i="4"/>
  <c r="AB902" i="4"/>
  <c r="AA902" i="4"/>
  <c r="Z902" i="4"/>
  <c r="X902" i="4"/>
  <c r="V902" i="4"/>
  <c r="U902" i="4"/>
  <c r="G902" i="4"/>
  <c r="Y902" i="4" s="1"/>
  <c r="E902" i="4"/>
  <c r="W902" i="4" s="1"/>
  <c r="AJ901" i="4"/>
  <c r="AI901" i="4"/>
  <c r="AH901" i="4"/>
  <c r="AG901" i="4"/>
  <c r="AF901" i="4"/>
  <c r="AE901" i="4"/>
  <c r="AD901" i="4"/>
  <c r="AC901" i="4"/>
  <c r="AB901" i="4"/>
  <c r="AA901" i="4"/>
  <c r="Z901" i="4"/>
  <c r="X901" i="4"/>
  <c r="V901" i="4"/>
  <c r="U901" i="4"/>
  <c r="G901" i="4"/>
  <c r="Y901" i="4" s="1"/>
  <c r="E901" i="4"/>
  <c r="W901" i="4" s="1"/>
  <c r="AJ900" i="4"/>
  <c r="AI900" i="4"/>
  <c r="AH900" i="4"/>
  <c r="AG900" i="4"/>
  <c r="AF900" i="4"/>
  <c r="AE900" i="4"/>
  <c r="AD900" i="4"/>
  <c r="AC900" i="4"/>
  <c r="AB900" i="4"/>
  <c r="AA900" i="4"/>
  <c r="Z900" i="4"/>
  <c r="X900" i="4"/>
  <c r="V900" i="4"/>
  <c r="U900" i="4"/>
  <c r="G900" i="4"/>
  <c r="Y900" i="4" s="1"/>
  <c r="E900" i="4"/>
  <c r="W900" i="4" s="1"/>
  <c r="AJ899" i="4"/>
  <c r="AI899" i="4"/>
  <c r="AH899" i="4"/>
  <c r="AG899" i="4"/>
  <c r="AF899" i="4"/>
  <c r="AE899" i="4"/>
  <c r="AD899" i="4"/>
  <c r="AC899" i="4"/>
  <c r="AB899" i="4"/>
  <c r="AA899" i="4"/>
  <c r="Z899" i="4"/>
  <c r="Y899" i="4"/>
  <c r="X899" i="4"/>
  <c r="V899" i="4"/>
  <c r="U899" i="4"/>
  <c r="G899" i="4"/>
  <c r="E899" i="4"/>
  <c r="W899" i="4" s="1"/>
  <c r="AJ898" i="4"/>
  <c r="AI898" i="4"/>
  <c r="AH898" i="4"/>
  <c r="AG898" i="4"/>
  <c r="AF898" i="4"/>
  <c r="AE898" i="4"/>
  <c r="AD898" i="4"/>
  <c r="AC898" i="4"/>
  <c r="AB898" i="4"/>
  <c r="AA898" i="4"/>
  <c r="Z898" i="4"/>
  <c r="X898" i="4"/>
  <c r="V898" i="4"/>
  <c r="U898" i="4"/>
  <c r="G898" i="4"/>
  <c r="Y898" i="4" s="1"/>
  <c r="E898" i="4"/>
  <c r="W898" i="4" s="1"/>
  <c r="AJ897" i="4"/>
  <c r="AI897" i="4"/>
  <c r="AH897" i="4"/>
  <c r="AG897" i="4"/>
  <c r="AF897" i="4"/>
  <c r="AE897" i="4"/>
  <c r="AD897" i="4"/>
  <c r="AC897" i="4"/>
  <c r="AB897" i="4"/>
  <c r="AA897" i="4"/>
  <c r="Z897" i="4"/>
  <c r="X897" i="4"/>
  <c r="V897" i="4"/>
  <c r="U897" i="4"/>
  <c r="G897" i="4"/>
  <c r="Y897" i="4" s="1"/>
  <c r="E897" i="4"/>
  <c r="W897" i="4" s="1"/>
  <c r="AJ896" i="4"/>
  <c r="AI896" i="4"/>
  <c r="AH896" i="4"/>
  <c r="AG896" i="4"/>
  <c r="AF896" i="4"/>
  <c r="AE896" i="4"/>
  <c r="AD896" i="4"/>
  <c r="AC896" i="4"/>
  <c r="AB896" i="4"/>
  <c r="AA896" i="4"/>
  <c r="Z896" i="4"/>
  <c r="X896" i="4"/>
  <c r="V896" i="4"/>
  <c r="U896" i="4"/>
  <c r="G896" i="4"/>
  <c r="Y896" i="4" s="1"/>
  <c r="E896" i="4"/>
  <c r="W896" i="4" s="1"/>
  <c r="AJ895" i="4"/>
  <c r="AI895" i="4"/>
  <c r="AH895" i="4"/>
  <c r="AG895" i="4"/>
  <c r="AF895" i="4"/>
  <c r="AE895" i="4"/>
  <c r="AD895" i="4"/>
  <c r="AC895" i="4"/>
  <c r="AB895" i="4"/>
  <c r="AA895" i="4"/>
  <c r="Z895" i="4"/>
  <c r="X895" i="4"/>
  <c r="V895" i="4"/>
  <c r="U895" i="4"/>
  <c r="G895" i="4"/>
  <c r="Y895" i="4" s="1"/>
  <c r="E895" i="4"/>
  <c r="W895" i="4" s="1"/>
  <c r="AJ894" i="4"/>
  <c r="AI894" i="4"/>
  <c r="AH894" i="4"/>
  <c r="AG894" i="4"/>
  <c r="AF894" i="4"/>
  <c r="AE894" i="4"/>
  <c r="AD894" i="4"/>
  <c r="AC894" i="4"/>
  <c r="AB894" i="4"/>
  <c r="AA894" i="4"/>
  <c r="Z894" i="4"/>
  <c r="X894" i="4"/>
  <c r="V894" i="4"/>
  <c r="U894" i="4"/>
  <c r="G894" i="4"/>
  <c r="Y894" i="4" s="1"/>
  <c r="E894" i="4"/>
  <c r="W894" i="4" s="1"/>
  <c r="AJ893" i="4"/>
  <c r="AI893" i="4"/>
  <c r="AH893" i="4"/>
  <c r="AG893" i="4"/>
  <c r="AF893" i="4"/>
  <c r="AE893" i="4"/>
  <c r="AD893" i="4"/>
  <c r="AC893" i="4"/>
  <c r="AB893" i="4"/>
  <c r="AA893" i="4"/>
  <c r="Z893" i="4"/>
  <c r="Y893" i="4"/>
  <c r="X893" i="4"/>
  <c r="V893" i="4"/>
  <c r="U893" i="4"/>
  <c r="G893" i="4"/>
  <c r="E893" i="4"/>
  <c r="W893" i="4" s="1"/>
  <c r="AJ892" i="4"/>
  <c r="AI892" i="4"/>
  <c r="AH892" i="4"/>
  <c r="AG892" i="4"/>
  <c r="AF892" i="4"/>
  <c r="AE892" i="4"/>
  <c r="AD892" i="4"/>
  <c r="AC892" i="4"/>
  <c r="AB892" i="4"/>
  <c r="AA892" i="4"/>
  <c r="Z892" i="4"/>
  <c r="X892" i="4"/>
  <c r="V892" i="4"/>
  <c r="U892" i="4"/>
  <c r="G892" i="4"/>
  <c r="Y892" i="4" s="1"/>
  <c r="E892" i="4"/>
  <c r="W892" i="4" s="1"/>
  <c r="AJ891" i="4"/>
  <c r="AI891" i="4"/>
  <c r="AH891" i="4"/>
  <c r="AG891" i="4"/>
  <c r="AF891" i="4"/>
  <c r="AE891" i="4"/>
  <c r="AD891" i="4"/>
  <c r="AC891" i="4"/>
  <c r="AB891" i="4"/>
  <c r="AA891" i="4"/>
  <c r="Z891" i="4"/>
  <c r="X891" i="4"/>
  <c r="V891" i="4"/>
  <c r="U891" i="4"/>
  <c r="G891" i="4"/>
  <c r="Y891" i="4" s="1"/>
  <c r="E891" i="4"/>
  <c r="W891" i="4" s="1"/>
  <c r="AJ890" i="4"/>
  <c r="AI890" i="4"/>
  <c r="AH890" i="4"/>
  <c r="AG890" i="4"/>
  <c r="AF890" i="4"/>
  <c r="AE890" i="4"/>
  <c r="AD890" i="4"/>
  <c r="AC890" i="4"/>
  <c r="AB890" i="4"/>
  <c r="AA890" i="4"/>
  <c r="Z890" i="4"/>
  <c r="X890" i="4"/>
  <c r="V890" i="4"/>
  <c r="U890" i="4"/>
  <c r="G890" i="4"/>
  <c r="Y890" i="4" s="1"/>
  <c r="E890" i="4"/>
  <c r="W890" i="4" s="1"/>
  <c r="AJ889" i="4"/>
  <c r="AI889" i="4"/>
  <c r="AH889" i="4"/>
  <c r="AG889" i="4"/>
  <c r="AF889" i="4"/>
  <c r="AE889" i="4"/>
  <c r="AD889" i="4"/>
  <c r="AC889" i="4"/>
  <c r="AB889" i="4"/>
  <c r="AA889" i="4"/>
  <c r="Z889" i="4"/>
  <c r="X889" i="4"/>
  <c r="V889" i="4"/>
  <c r="U889" i="4"/>
  <c r="G889" i="4"/>
  <c r="Y889" i="4" s="1"/>
  <c r="E889" i="4"/>
  <c r="W889" i="4" s="1"/>
  <c r="AJ888" i="4"/>
  <c r="AI888" i="4"/>
  <c r="AH888" i="4"/>
  <c r="AG888" i="4"/>
  <c r="AF888" i="4"/>
  <c r="AE888" i="4"/>
  <c r="AD888" i="4"/>
  <c r="AC888" i="4"/>
  <c r="AB888" i="4"/>
  <c r="AA888" i="4"/>
  <c r="Z888" i="4"/>
  <c r="X888" i="4"/>
  <c r="V888" i="4"/>
  <c r="U888" i="4"/>
  <c r="G888" i="4"/>
  <c r="Y888" i="4" s="1"/>
  <c r="E888" i="4"/>
  <c r="W888" i="4" s="1"/>
  <c r="AJ887" i="4"/>
  <c r="AI887" i="4"/>
  <c r="AH887" i="4"/>
  <c r="AG887" i="4"/>
  <c r="AF887" i="4"/>
  <c r="AE887" i="4"/>
  <c r="AD887" i="4"/>
  <c r="AC887" i="4"/>
  <c r="AB887" i="4"/>
  <c r="AA887" i="4"/>
  <c r="Z887" i="4"/>
  <c r="X887" i="4"/>
  <c r="V887" i="4"/>
  <c r="U887" i="4"/>
  <c r="G887" i="4"/>
  <c r="Y887" i="4" s="1"/>
  <c r="E887" i="4"/>
  <c r="W887" i="4" s="1"/>
  <c r="AJ886" i="4"/>
  <c r="AI886" i="4"/>
  <c r="AH886" i="4"/>
  <c r="AG886" i="4"/>
  <c r="AF886" i="4"/>
  <c r="AE886" i="4"/>
  <c r="AD886" i="4"/>
  <c r="AC886" i="4"/>
  <c r="AB886" i="4"/>
  <c r="AA886" i="4"/>
  <c r="Z886" i="4"/>
  <c r="X886" i="4"/>
  <c r="V886" i="4"/>
  <c r="U886" i="4"/>
  <c r="G886" i="4"/>
  <c r="Y886" i="4" s="1"/>
  <c r="E886" i="4"/>
  <c r="W886" i="4" s="1"/>
  <c r="AJ885" i="4"/>
  <c r="AI885" i="4"/>
  <c r="AH885" i="4"/>
  <c r="AG885" i="4"/>
  <c r="AF885" i="4"/>
  <c r="AE885" i="4"/>
  <c r="AD885" i="4"/>
  <c r="AC885" i="4"/>
  <c r="AB885" i="4"/>
  <c r="AA885" i="4"/>
  <c r="Z885" i="4"/>
  <c r="X885" i="4"/>
  <c r="V885" i="4"/>
  <c r="U885" i="4"/>
  <c r="G885" i="4"/>
  <c r="Y885" i="4" s="1"/>
  <c r="E885" i="4"/>
  <c r="W885" i="4" s="1"/>
  <c r="AJ884" i="4"/>
  <c r="AI884" i="4"/>
  <c r="AH884" i="4"/>
  <c r="AG884" i="4"/>
  <c r="AF884" i="4"/>
  <c r="AE884" i="4"/>
  <c r="AD884" i="4"/>
  <c r="AC884" i="4"/>
  <c r="AB884" i="4"/>
  <c r="AA884" i="4"/>
  <c r="Z884" i="4"/>
  <c r="X884" i="4"/>
  <c r="V884" i="4"/>
  <c r="U884" i="4"/>
  <c r="G884" i="4"/>
  <c r="Y884" i="4" s="1"/>
  <c r="E884" i="4"/>
  <c r="W884" i="4" s="1"/>
  <c r="AJ883" i="4"/>
  <c r="AI883" i="4"/>
  <c r="AH883" i="4"/>
  <c r="AG883" i="4"/>
  <c r="AF883" i="4"/>
  <c r="AE883" i="4"/>
  <c r="AD883" i="4"/>
  <c r="AC883" i="4"/>
  <c r="AB883" i="4"/>
  <c r="AA883" i="4"/>
  <c r="Z883" i="4"/>
  <c r="X883" i="4"/>
  <c r="V883" i="4"/>
  <c r="U883" i="4"/>
  <c r="G883" i="4"/>
  <c r="Y883" i="4" s="1"/>
  <c r="E883" i="4"/>
  <c r="W883" i="4" s="1"/>
  <c r="AJ882" i="4"/>
  <c r="AI882" i="4"/>
  <c r="AH882" i="4"/>
  <c r="AG882" i="4"/>
  <c r="AF882" i="4"/>
  <c r="AE882" i="4"/>
  <c r="AD882" i="4"/>
  <c r="AC882" i="4"/>
  <c r="AB882" i="4"/>
  <c r="AA882" i="4"/>
  <c r="Z882" i="4"/>
  <c r="X882" i="4"/>
  <c r="V882" i="4"/>
  <c r="U882" i="4"/>
  <c r="G882" i="4"/>
  <c r="Y882" i="4" s="1"/>
  <c r="E882" i="4"/>
  <c r="W882" i="4" s="1"/>
  <c r="AJ881" i="4"/>
  <c r="AI881" i="4"/>
  <c r="AH881" i="4"/>
  <c r="AG881" i="4"/>
  <c r="AF881" i="4"/>
  <c r="AE881" i="4"/>
  <c r="AD881" i="4"/>
  <c r="AC881" i="4"/>
  <c r="AB881" i="4"/>
  <c r="AA881" i="4"/>
  <c r="Z881" i="4"/>
  <c r="Y881" i="4"/>
  <c r="X881" i="4"/>
  <c r="V881" i="4"/>
  <c r="U881" i="4"/>
  <c r="G881" i="4"/>
  <c r="E881" i="4"/>
  <c r="W881" i="4" s="1"/>
  <c r="AJ880" i="4"/>
  <c r="AI880" i="4"/>
  <c r="AH880" i="4"/>
  <c r="AG880" i="4"/>
  <c r="AF880" i="4"/>
  <c r="AE880" i="4"/>
  <c r="AD880" i="4"/>
  <c r="AC880" i="4"/>
  <c r="AB880" i="4"/>
  <c r="AA880" i="4"/>
  <c r="Z880" i="4"/>
  <c r="X880" i="4"/>
  <c r="V880" i="4"/>
  <c r="U880" i="4"/>
  <c r="G880" i="4"/>
  <c r="Y880" i="4" s="1"/>
  <c r="E880" i="4"/>
  <c r="W880" i="4" s="1"/>
  <c r="AJ879" i="4"/>
  <c r="AI879" i="4"/>
  <c r="AH879" i="4"/>
  <c r="AG879" i="4"/>
  <c r="AF879" i="4"/>
  <c r="AE879" i="4"/>
  <c r="AD879" i="4"/>
  <c r="AC879" i="4"/>
  <c r="AB879" i="4"/>
  <c r="AA879" i="4"/>
  <c r="Z879" i="4"/>
  <c r="Y879" i="4"/>
  <c r="X879" i="4"/>
  <c r="V879" i="4"/>
  <c r="U879" i="4"/>
  <c r="G879" i="4"/>
  <c r="E879" i="4"/>
  <c r="W879" i="4" s="1"/>
  <c r="AJ878" i="4"/>
  <c r="AI878" i="4"/>
  <c r="AH878" i="4"/>
  <c r="AG878" i="4"/>
  <c r="AF878" i="4"/>
  <c r="AE878" i="4"/>
  <c r="AD878" i="4"/>
  <c r="AC878" i="4"/>
  <c r="AB878" i="4"/>
  <c r="AA878" i="4"/>
  <c r="Z878" i="4"/>
  <c r="X878" i="4"/>
  <c r="V878" i="4"/>
  <c r="U878" i="4"/>
  <c r="G878" i="4"/>
  <c r="Y878" i="4" s="1"/>
  <c r="E878" i="4"/>
  <c r="W878" i="4" s="1"/>
  <c r="AJ877" i="4"/>
  <c r="AI877" i="4"/>
  <c r="AH877" i="4"/>
  <c r="AG877" i="4"/>
  <c r="AF877" i="4"/>
  <c r="AE877" i="4"/>
  <c r="AD877" i="4"/>
  <c r="AC877" i="4"/>
  <c r="AB877" i="4"/>
  <c r="AA877" i="4"/>
  <c r="Z877" i="4"/>
  <c r="Y877" i="4"/>
  <c r="X877" i="4"/>
  <c r="V877" i="4"/>
  <c r="U877" i="4"/>
  <c r="G877" i="4"/>
  <c r="E877" i="4"/>
  <c r="W877" i="4" s="1"/>
  <c r="AJ876" i="4"/>
  <c r="AI876" i="4"/>
  <c r="AH876" i="4"/>
  <c r="AG876" i="4"/>
  <c r="AF876" i="4"/>
  <c r="AE876" i="4"/>
  <c r="AD876" i="4"/>
  <c r="AC876" i="4"/>
  <c r="AB876" i="4"/>
  <c r="AA876" i="4"/>
  <c r="Z876" i="4"/>
  <c r="X876" i="4"/>
  <c r="V876" i="4"/>
  <c r="U876" i="4"/>
  <c r="G876" i="4"/>
  <c r="Y876" i="4" s="1"/>
  <c r="E876" i="4"/>
  <c r="W876" i="4" s="1"/>
  <c r="AJ875" i="4"/>
  <c r="AI875" i="4"/>
  <c r="AH875" i="4"/>
  <c r="AG875" i="4"/>
  <c r="AF875" i="4"/>
  <c r="AE875" i="4"/>
  <c r="AD875" i="4"/>
  <c r="AC875" i="4"/>
  <c r="AB875" i="4"/>
  <c r="AA875" i="4"/>
  <c r="Z875" i="4"/>
  <c r="Y875" i="4"/>
  <c r="X875" i="4"/>
  <c r="V875" i="4"/>
  <c r="U875" i="4"/>
  <c r="G875" i="4"/>
  <c r="E875" i="4"/>
  <c r="W875" i="4" s="1"/>
  <c r="AJ874" i="4"/>
  <c r="AI874" i="4"/>
  <c r="AH874" i="4"/>
  <c r="AG874" i="4"/>
  <c r="AF874" i="4"/>
  <c r="AE874" i="4"/>
  <c r="AD874" i="4"/>
  <c r="AC874" i="4"/>
  <c r="AB874" i="4"/>
  <c r="AA874" i="4"/>
  <c r="Z874" i="4"/>
  <c r="X874" i="4"/>
  <c r="V874" i="4"/>
  <c r="U874" i="4"/>
  <c r="G874" i="4"/>
  <c r="Y874" i="4" s="1"/>
  <c r="E874" i="4"/>
  <c r="W874" i="4" s="1"/>
  <c r="AJ873" i="4"/>
  <c r="AI873" i="4"/>
  <c r="AH873" i="4"/>
  <c r="AG873" i="4"/>
  <c r="AF873" i="4"/>
  <c r="AE873" i="4"/>
  <c r="AD873" i="4"/>
  <c r="AC873" i="4"/>
  <c r="AB873" i="4"/>
  <c r="AA873" i="4"/>
  <c r="Z873" i="4"/>
  <c r="X873" i="4"/>
  <c r="V873" i="4"/>
  <c r="U873" i="4"/>
  <c r="G873" i="4"/>
  <c r="Y873" i="4" s="1"/>
  <c r="E873" i="4"/>
  <c r="W873" i="4" s="1"/>
  <c r="AJ872" i="4"/>
  <c r="AI872" i="4"/>
  <c r="AH872" i="4"/>
  <c r="AG872" i="4"/>
  <c r="AF872" i="4"/>
  <c r="AE872" i="4"/>
  <c r="AD872" i="4"/>
  <c r="AC872" i="4"/>
  <c r="AB872" i="4"/>
  <c r="AA872" i="4"/>
  <c r="Z872" i="4"/>
  <c r="X872" i="4"/>
  <c r="V872" i="4"/>
  <c r="U872" i="4"/>
  <c r="G872" i="4"/>
  <c r="Y872" i="4" s="1"/>
  <c r="E872" i="4"/>
  <c r="W872" i="4" s="1"/>
  <c r="AJ871" i="4"/>
  <c r="AI871" i="4"/>
  <c r="AH871" i="4"/>
  <c r="AG871" i="4"/>
  <c r="AF871" i="4"/>
  <c r="AE871" i="4"/>
  <c r="AD871" i="4"/>
  <c r="AC871" i="4"/>
  <c r="AB871" i="4"/>
  <c r="AA871" i="4"/>
  <c r="Z871" i="4"/>
  <c r="X871" i="4"/>
  <c r="V871" i="4"/>
  <c r="U871" i="4"/>
  <c r="G871" i="4"/>
  <c r="Y871" i="4" s="1"/>
  <c r="E871" i="4"/>
  <c r="W871" i="4" s="1"/>
  <c r="AJ870" i="4"/>
  <c r="AI870" i="4"/>
  <c r="AH870" i="4"/>
  <c r="AG870" i="4"/>
  <c r="AF870" i="4"/>
  <c r="AE870" i="4"/>
  <c r="AD870" i="4"/>
  <c r="AC870" i="4"/>
  <c r="AB870" i="4"/>
  <c r="AA870" i="4"/>
  <c r="Z870" i="4"/>
  <c r="X870" i="4"/>
  <c r="V870" i="4"/>
  <c r="U870" i="4"/>
  <c r="G870" i="4"/>
  <c r="Y870" i="4" s="1"/>
  <c r="E870" i="4"/>
  <c r="W870" i="4" s="1"/>
  <c r="AJ869" i="4"/>
  <c r="AI869" i="4"/>
  <c r="AH869" i="4"/>
  <c r="AG869" i="4"/>
  <c r="AF869" i="4"/>
  <c r="AE869" i="4"/>
  <c r="AD869" i="4"/>
  <c r="AC869" i="4"/>
  <c r="AB869" i="4"/>
  <c r="AA869" i="4"/>
  <c r="Z869" i="4"/>
  <c r="X869" i="4"/>
  <c r="V869" i="4"/>
  <c r="U869" i="4"/>
  <c r="G869" i="4"/>
  <c r="Y869" i="4" s="1"/>
  <c r="E869" i="4"/>
  <c r="W869" i="4" s="1"/>
  <c r="AJ868" i="4"/>
  <c r="AI868" i="4"/>
  <c r="AH868" i="4"/>
  <c r="AG868" i="4"/>
  <c r="AF868" i="4"/>
  <c r="AE868" i="4"/>
  <c r="AD868" i="4"/>
  <c r="AC868" i="4"/>
  <c r="AB868" i="4"/>
  <c r="AA868" i="4"/>
  <c r="Z868" i="4"/>
  <c r="X868" i="4"/>
  <c r="V868" i="4"/>
  <c r="U868" i="4"/>
  <c r="G868" i="4"/>
  <c r="Y868" i="4" s="1"/>
  <c r="E868" i="4"/>
  <c r="W868" i="4" s="1"/>
  <c r="AJ867" i="4"/>
  <c r="AI867" i="4"/>
  <c r="AH867" i="4"/>
  <c r="AG867" i="4"/>
  <c r="AF867" i="4"/>
  <c r="AE867" i="4"/>
  <c r="AD867" i="4"/>
  <c r="AC867" i="4"/>
  <c r="AB867" i="4"/>
  <c r="AA867" i="4"/>
  <c r="Z867" i="4"/>
  <c r="Y867" i="4"/>
  <c r="X867" i="4"/>
  <c r="V867" i="4"/>
  <c r="U867" i="4"/>
  <c r="G867" i="4"/>
  <c r="E867" i="4"/>
  <c r="W867" i="4" s="1"/>
  <c r="AJ866" i="4"/>
  <c r="AI866" i="4"/>
  <c r="AH866" i="4"/>
  <c r="AG866" i="4"/>
  <c r="AF866" i="4"/>
  <c r="AE866" i="4"/>
  <c r="AD866" i="4"/>
  <c r="AC866" i="4"/>
  <c r="AB866" i="4"/>
  <c r="AA866" i="4"/>
  <c r="Z866" i="4"/>
  <c r="X866" i="4"/>
  <c r="V866" i="4"/>
  <c r="U866" i="4"/>
  <c r="G866" i="4"/>
  <c r="Y866" i="4" s="1"/>
  <c r="E866" i="4"/>
  <c r="W866" i="4" s="1"/>
  <c r="AJ865" i="4"/>
  <c r="AI865" i="4"/>
  <c r="AH865" i="4"/>
  <c r="AG865" i="4"/>
  <c r="AF865" i="4"/>
  <c r="AE865" i="4"/>
  <c r="AD865" i="4"/>
  <c r="AC865" i="4"/>
  <c r="AB865" i="4"/>
  <c r="AA865" i="4"/>
  <c r="Z865" i="4"/>
  <c r="Y865" i="4"/>
  <c r="X865" i="4"/>
  <c r="V865" i="4"/>
  <c r="U865" i="4"/>
  <c r="G865" i="4"/>
  <c r="E865" i="4"/>
  <c r="W865" i="4" s="1"/>
  <c r="AJ864" i="4"/>
  <c r="AI864" i="4"/>
  <c r="AH864" i="4"/>
  <c r="AG864" i="4"/>
  <c r="AF864" i="4"/>
  <c r="AE864" i="4"/>
  <c r="AD864" i="4"/>
  <c r="AC864" i="4"/>
  <c r="AB864" i="4"/>
  <c r="AA864" i="4"/>
  <c r="Z864" i="4"/>
  <c r="X864" i="4"/>
  <c r="V864" i="4"/>
  <c r="U864" i="4"/>
  <c r="G864" i="4"/>
  <c r="Y864" i="4" s="1"/>
  <c r="E864" i="4"/>
  <c r="W864" i="4" s="1"/>
  <c r="AJ863" i="4"/>
  <c r="AI863" i="4"/>
  <c r="AH863" i="4"/>
  <c r="AG863" i="4"/>
  <c r="AF863" i="4"/>
  <c r="AE863" i="4"/>
  <c r="AD863" i="4"/>
  <c r="AC863" i="4"/>
  <c r="AB863" i="4"/>
  <c r="AA863" i="4"/>
  <c r="Z863" i="4"/>
  <c r="X863" i="4"/>
  <c r="V863" i="4"/>
  <c r="U863" i="4"/>
  <c r="G863" i="4"/>
  <c r="Y863" i="4" s="1"/>
  <c r="E863" i="4"/>
  <c r="W863" i="4" s="1"/>
  <c r="AJ862" i="4"/>
  <c r="AI862" i="4"/>
  <c r="AH862" i="4"/>
  <c r="AG862" i="4"/>
  <c r="AF862" i="4"/>
  <c r="AE862" i="4"/>
  <c r="AD862" i="4"/>
  <c r="AC862" i="4"/>
  <c r="AB862" i="4"/>
  <c r="AA862" i="4"/>
  <c r="Z862" i="4"/>
  <c r="X862" i="4"/>
  <c r="V862" i="4"/>
  <c r="U862" i="4"/>
  <c r="G862" i="4"/>
  <c r="Y862" i="4" s="1"/>
  <c r="E862" i="4"/>
  <c r="W862" i="4" s="1"/>
  <c r="AJ861" i="4"/>
  <c r="AI861" i="4"/>
  <c r="AH861" i="4"/>
  <c r="AG861" i="4"/>
  <c r="AF861" i="4"/>
  <c r="AE861" i="4"/>
  <c r="AD861" i="4"/>
  <c r="AC861" i="4"/>
  <c r="AB861" i="4"/>
  <c r="AA861" i="4"/>
  <c r="Z861" i="4"/>
  <c r="X861" i="4"/>
  <c r="V861" i="4"/>
  <c r="U861" i="4"/>
  <c r="G861" i="4"/>
  <c r="Y861" i="4" s="1"/>
  <c r="E861" i="4"/>
  <c r="W861" i="4" s="1"/>
  <c r="AJ860" i="4"/>
  <c r="AI860" i="4"/>
  <c r="AH860" i="4"/>
  <c r="AG860" i="4"/>
  <c r="AF860" i="4"/>
  <c r="AE860" i="4"/>
  <c r="AD860" i="4"/>
  <c r="AC860" i="4"/>
  <c r="AB860" i="4"/>
  <c r="AA860" i="4"/>
  <c r="Z860" i="4"/>
  <c r="X860" i="4"/>
  <c r="V860" i="4"/>
  <c r="U860" i="4"/>
  <c r="G860" i="4"/>
  <c r="Y860" i="4" s="1"/>
  <c r="E860" i="4"/>
  <c r="W860" i="4" s="1"/>
  <c r="AJ859" i="4"/>
  <c r="AI859" i="4"/>
  <c r="AH859" i="4"/>
  <c r="AG859" i="4"/>
  <c r="AF859" i="4"/>
  <c r="AE859" i="4"/>
  <c r="AD859" i="4"/>
  <c r="AC859" i="4"/>
  <c r="AB859" i="4"/>
  <c r="AA859" i="4"/>
  <c r="Z859" i="4"/>
  <c r="Y859" i="4"/>
  <c r="X859" i="4"/>
  <c r="V859" i="4"/>
  <c r="U859" i="4"/>
  <c r="G859" i="4"/>
  <c r="E859" i="4"/>
  <c r="W859" i="4" s="1"/>
  <c r="AJ858" i="4"/>
  <c r="AI858" i="4"/>
  <c r="AH858" i="4"/>
  <c r="AG858" i="4"/>
  <c r="AF858" i="4"/>
  <c r="AE858" i="4"/>
  <c r="AD858" i="4"/>
  <c r="AC858" i="4"/>
  <c r="AB858" i="4"/>
  <c r="AA858" i="4"/>
  <c r="Z858" i="4"/>
  <c r="X858" i="4"/>
  <c r="V858" i="4"/>
  <c r="U858" i="4"/>
  <c r="G858" i="4"/>
  <c r="Y858" i="4" s="1"/>
  <c r="E858" i="4"/>
  <c r="W858" i="4" s="1"/>
  <c r="AJ857" i="4"/>
  <c r="AI857" i="4"/>
  <c r="AH857" i="4"/>
  <c r="AG857" i="4"/>
  <c r="AF857" i="4"/>
  <c r="AE857" i="4"/>
  <c r="AD857" i="4"/>
  <c r="AC857" i="4"/>
  <c r="AB857" i="4"/>
  <c r="AA857" i="4"/>
  <c r="Z857" i="4"/>
  <c r="Y857" i="4"/>
  <c r="X857" i="4"/>
  <c r="V857" i="4"/>
  <c r="U857" i="4"/>
  <c r="G857" i="4"/>
  <c r="E857" i="4"/>
  <c r="W857" i="4" s="1"/>
  <c r="AJ856" i="4"/>
  <c r="AI856" i="4"/>
  <c r="AH856" i="4"/>
  <c r="AG856" i="4"/>
  <c r="AF856" i="4"/>
  <c r="AE856" i="4"/>
  <c r="AD856" i="4"/>
  <c r="AC856" i="4"/>
  <c r="AB856" i="4"/>
  <c r="AA856" i="4"/>
  <c r="Z856" i="4"/>
  <c r="X856" i="4"/>
  <c r="V856" i="4"/>
  <c r="U856" i="4"/>
  <c r="G856" i="4"/>
  <c r="Y856" i="4" s="1"/>
  <c r="E856" i="4"/>
  <c r="W856" i="4" s="1"/>
  <c r="AJ855" i="4"/>
  <c r="AI855" i="4"/>
  <c r="AH855" i="4"/>
  <c r="AG855" i="4"/>
  <c r="AF855" i="4"/>
  <c r="AE855" i="4"/>
  <c r="AD855" i="4"/>
  <c r="AC855" i="4"/>
  <c r="AB855" i="4"/>
  <c r="AA855" i="4"/>
  <c r="Z855" i="4"/>
  <c r="X855" i="4"/>
  <c r="V855" i="4"/>
  <c r="U855" i="4"/>
  <c r="G855" i="4"/>
  <c r="Y855" i="4" s="1"/>
  <c r="E855" i="4"/>
  <c r="W855" i="4" s="1"/>
  <c r="AJ854" i="4"/>
  <c r="AI854" i="4"/>
  <c r="AH854" i="4"/>
  <c r="AG854" i="4"/>
  <c r="AF854" i="4"/>
  <c r="AE854" i="4"/>
  <c r="AD854" i="4"/>
  <c r="AC854" i="4"/>
  <c r="AB854" i="4"/>
  <c r="AA854" i="4"/>
  <c r="Z854" i="4"/>
  <c r="X854" i="4"/>
  <c r="V854" i="4"/>
  <c r="U854" i="4"/>
  <c r="G854" i="4"/>
  <c r="Y854" i="4" s="1"/>
  <c r="E854" i="4"/>
  <c r="W854" i="4" s="1"/>
  <c r="AJ853" i="4"/>
  <c r="AI853" i="4"/>
  <c r="AH853" i="4"/>
  <c r="AG853" i="4"/>
  <c r="AF853" i="4"/>
  <c r="AE853" i="4"/>
  <c r="AD853" i="4"/>
  <c r="AC853" i="4"/>
  <c r="AB853" i="4"/>
  <c r="AA853" i="4"/>
  <c r="Z853" i="4"/>
  <c r="Y853" i="4"/>
  <c r="X853" i="4"/>
  <c r="V853" i="4"/>
  <c r="U853" i="4"/>
  <c r="G853" i="4"/>
  <c r="E853" i="4"/>
  <c r="W853" i="4" s="1"/>
  <c r="AJ852" i="4"/>
  <c r="AI852" i="4"/>
  <c r="AH852" i="4"/>
  <c r="AG852" i="4"/>
  <c r="AF852" i="4"/>
  <c r="AE852" i="4"/>
  <c r="AD852" i="4"/>
  <c r="AC852" i="4"/>
  <c r="AB852" i="4"/>
  <c r="AA852" i="4"/>
  <c r="Z852" i="4"/>
  <c r="X852" i="4"/>
  <c r="V852" i="4"/>
  <c r="U852" i="4"/>
  <c r="G852" i="4"/>
  <c r="Y852" i="4" s="1"/>
  <c r="E852" i="4"/>
  <c r="W852" i="4" s="1"/>
  <c r="AJ851" i="4"/>
  <c r="AI851" i="4"/>
  <c r="AH851" i="4"/>
  <c r="AG851" i="4"/>
  <c r="AF851" i="4"/>
  <c r="AE851" i="4"/>
  <c r="AD851" i="4"/>
  <c r="AC851" i="4"/>
  <c r="AB851" i="4"/>
  <c r="AA851" i="4"/>
  <c r="Z851" i="4"/>
  <c r="Y851" i="4"/>
  <c r="X851" i="4"/>
  <c r="V851" i="4"/>
  <c r="U851" i="4"/>
  <c r="G851" i="4"/>
  <c r="E851" i="4"/>
  <c r="W851" i="4" s="1"/>
  <c r="AJ850" i="4"/>
  <c r="AI850" i="4"/>
  <c r="AH850" i="4"/>
  <c r="AG850" i="4"/>
  <c r="AF850" i="4"/>
  <c r="AE850" i="4"/>
  <c r="AD850" i="4"/>
  <c r="AC850" i="4"/>
  <c r="AB850" i="4"/>
  <c r="AA850" i="4"/>
  <c r="Z850" i="4"/>
  <c r="X850" i="4"/>
  <c r="V850" i="4"/>
  <c r="U850" i="4"/>
  <c r="G850" i="4"/>
  <c r="Y850" i="4" s="1"/>
  <c r="E850" i="4"/>
  <c r="W850" i="4" s="1"/>
  <c r="AJ849" i="4"/>
  <c r="AI849" i="4"/>
  <c r="AH849" i="4"/>
  <c r="AG849" i="4"/>
  <c r="AF849" i="4"/>
  <c r="AE849" i="4"/>
  <c r="AD849" i="4"/>
  <c r="AC849" i="4"/>
  <c r="AB849" i="4"/>
  <c r="AA849" i="4"/>
  <c r="Z849" i="4"/>
  <c r="X849" i="4"/>
  <c r="V849" i="4"/>
  <c r="U849" i="4"/>
  <c r="G849" i="4"/>
  <c r="Y849" i="4" s="1"/>
  <c r="E849" i="4"/>
  <c r="W849" i="4" s="1"/>
  <c r="AJ848" i="4"/>
  <c r="AI848" i="4"/>
  <c r="AH848" i="4"/>
  <c r="AG848" i="4"/>
  <c r="AF848" i="4"/>
  <c r="AE848" i="4"/>
  <c r="AD848" i="4"/>
  <c r="AC848" i="4"/>
  <c r="AB848" i="4"/>
  <c r="AA848" i="4"/>
  <c r="Z848" i="4"/>
  <c r="X848" i="4"/>
  <c r="V848" i="4"/>
  <c r="U848" i="4"/>
  <c r="G848" i="4"/>
  <c r="Y848" i="4" s="1"/>
  <c r="E848" i="4"/>
  <c r="W848" i="4" s="1"/>
  <c r="AJ847" i="4"/>
  <c r="AI847" i="4"/>
  <c r="AH847" i="4"/>
  <c r="AG847" i="4"/>
  <c r="AF847" i="4"/>
  <c r="AE847" i="4"/>
  <c r="AD847" i="4"/>
  <c r="AC847" i="4"/>
  <c r="AB847" i="4"/>
  <c r="AA847" i="4"/>
  <c r="Z847" i="4"/>
  <c r="X847" i="4"/>
  <c r="V847" i="4"/>
  <c r="U847" i="4"/>
  <c r="G847" i="4"/>
  <c r="Y847" i="4" s="1"/>
  <c r="E847" i="4"/>
  <c r="W847" i="4" s="1"/>
  <c r="AJ846" i="4"/>
  <c r="AI846" i="4"/>
  <c r="AH846" i="4"/>
  <c r="AG846" i="4"/>
  <c r="AF846" i="4"/>
  <c r="AE846" i="4"/>
  <c r="AD846" i="4"/>
  <c r="AC846" i="4"/>
  <c r="AB846" i="4"/>
  <c r="AA846" i="4"/>
  <c r="Z846" i="4"/>
  <c r="X846" i="4"/>
  <c r="V846" i="4"/>
  <c r="U846" i="4"/>
  <c r="G846" i="4"/>
  <c r="Y846" i="4" s="1"/>
  <c r="E846" i="4"/>
  <c r="W846" i="4" s="1"/>
  <c r="AJ845" i="4"/>
  <c r="AI845" i="4"/>
  <c r="AH845" i="4"/>
  <c r="AG845" i="4"/>
  <c r="AF845" i="4"/>
  <c r="AE845" i="4"/>
  <c r="AD845" i="4"/>
  <c r="AC845" i="4"/>
  <c r="AB845" i="4"/>
  <c r="AA845" i="4"/>
  <c r="Z845" i="4"/>
  <c r="Y845" i="4"/>
  <c r="X845" i="4"/>
  <c r="V845" i="4"/>
  <c r="U845" i="4"/>
  <c r="G845" i="4"/>
  <c r="E845" i="4"/>
  <c r="W845" i="4" s="1"/>
  <c r="AJ844" i="4"/>
  <c r="AI844" i="4"/>
  <c r="AH844" i="4"/>
  <c r="AG844" i="4"/>
  <c r="AF844" i="4"/>
  <c r="AE844" i="4"/>
  <c r="AD844" i="4"/>
  <c r="AC844" i="4"/>
  <c r="AB844" i="4"/>
  <c r="AA844" i="4"/>
  <c r="Z844" i="4"/>
  <c r="X844" i="4"/>
  <c r="V844" i="4"/>
  <c r="U844" i="4"/>
  <c r="G844" i="4"/>
  <c r="Y844" i="4" s="1"/>
  <c r="E844" i="4"/>
  <c r="W844" i="4" s="1"/>
  <c r="AJ843" i="4"/>
  <c r="AI843" i="4"/>
  <c r="AH843" i="4"/>
  <c r="AG843" i="4"/>
  <c r="AF843" i="4"/>
  <c r="AE843" i="4"/>
  <c r="AD843" i="4"/>
  <c r="AC843" i="4"/>
  <c r="AB843" i="4"/>
  <c r="AA843" i="4"/>
  <c r="Z843" i="4"/>
  <c r="X843" i="4"/>
  <c r="V843" i="4"/>
  <c r="U843" i="4"/>
  <c r="G843" i="4"/>
  <c r="Y843" i="4" s="1"/>
  <c r="E843" i="4"/>
  <c r="W843" i="4" s="1"/>
  <c r="AJ842" i="4"/>
  <c r="AI842" i="4"/>
  <c r="AH842" i="4"/>
  <c r="AG842" i="4"/>
  <c r="AF842" i="4"/>
  <c r="AE842" i="4"/>
  <c r="AD842" i="4"/>
  <c r="AC842" i="4"/>
  <c r="AB842" i="4"/>
  <c r="AA842" i="4"/>
  <c r="Z842" i="4"/>
  <c r="X842" i="4"/>
  <c r="V842" i="4"/>
  <c r="U842" i="4"/>
  <c r="G842" i="4"/>
  <c r="Y842" i="4" s="1"/>
  <c r="E842" i="4"/>
  <c r="W842" i="4" s="1"/>
  <c r="AJ841" i="4"/>
  <c r="AI841" i="4"/>
  <c r="AH841" i="4"/>
  <c r="AG841" i="4"/>
  <c r="AF841" i="4"/>
  <c r="AE841" i="4"/>
  <c r="AD841" i="4"/>
  <c r="AC841" i="4"/>
  <c r="AB841" i="4"/>
  <c r="AA841" i="4"/>
  <c r="Z841" i="4"/>
  <c r="X841" i="4"/>
  <c r="V841" i="4"/>
  <c r="U841" i="4"/>
  <c r="G841" i="4"/>
  <c r="Y841" i="4" s="1"/>
  <c r="E841" i="4"/>
  <c r="W841" i="4" s="1"/>
  <c r="AJ840" i="4"/>
  <c r="AI840" i="4"/>
  <c r="AH840" i="4"/>
  <c r="AG840" i="4"/>
  <c r="AF840" i="4"/>
  <c r="AE840" i="4"/>
  <c r="AD840" i="4"/>
  <c r="AC840" i="4"/>
  <c r="AB840" i="4"/>
  <c r="AA840" i="4"/>
  <c r="Z840" i="4"/>
  <c r="X840" i="4"/>
  <c r="V840" i="4"/>
  <c r="U840" i="4"/>
  <c r="G840" i="4"/>
  <c r="Y840" i="4" s="1"/>
  <c r="E840" i="4"/>
  <c r="W840" i="4" s="1"/>
  <c r="AJ839" i="4"/>
  <c r="AI839" i="4"/>
  <c r="AH839" i="4"/>
  <c r="AG839" i="4"/>
  <c r="AF839" i="4"/>
  <c r="AE839" i="4"/>
  <c r="AD839" i="4"/>
  <c r="AC839" i="4"/>
  <c r="AB839" i="4"/>
  <c r="AA839" i="4"/>
  <c r="Z839" i="4"/>
  <c r="Y839" i="4"/>
  <c r="X839" i="4"/>
  <c r="V839" i="4"/>
  <c r="U839" i="4"/>
  <c r="G839" i="4"/>
  <c r="E839" i="4"/>
  <c r="W839" i="4" s="1"/>
  <c r="AJ838" i="4"/>
  <c r="AI838" i="4"/>
  <c r="AH838" i="4"/>
  <c r="AG838" i="4"/>
  <c r="AF838" i="4"/>
  <c r="AE838" i="4"/>
  <c r="AD838" i="4"/>
  <c r="AC838" i="4"/>
  <c r="AB838" i="4"/>
  <c r="AA838" i="4"/>
  <c r="Z838" i="4"/>
  <c r="X838" i="4"/>
  <c r="V838" i="4"/>
  <c r="U838" i="4"/>
  <c r="G838" i="4"/>
  <c r="Y838" i="4" s="1"/>
  <c r="E838" i="4"/>
  <c r="W838" i="4" s="1"/>
  <c r="AJ837" i="4"/>
  <c r="AI837" i="4"/>
  <c r="AH837" i="4"/>
  <c r="AG837" i="4"/>
  <c r="AF837" i="4"/>
  <c r="AE837" i="4"/>
  <c r="AD837" i="4"/>
  <c r="AC837" i="4"/>
  <c r="AB837" i="4"/>
  <c r="AA837" i="4"/>
  <c r="Z837" i="4"/>
  <c r="Y837" i="4"/>
  <c r="X837" i="4"/>
  <c r="V837" i="4"/>
  <c r="U837" i="4"/>
  <c r="G837" i="4"/>
  <c r="E837" i="4"/>
  <c r="W837" i="4" s="1"/>
  <c r="AJ836" i="4"/>
  <c r="AI836" i="4"/>
  <c r="AH836" i="4"/>
  <c r="AG836" i="4"/>
  <c r="AF836" i="4"/>
  <c r="AE836" i="4"/>
  <c r="AD836" i="4"/>
  <c r="AC836" i="4"/>
  <c r="AB836" i="4"/>
  <c r="AA836" i="4"/>
  <c r="Z836" i="4"/>
  <c r="X836" i="4"/>
  <c r="V836" i="4"/>
  <c r="U836" i="4"/>
  <c r="G836" i="4"/>
  <c r="Y836" i="4" s="1"/>
  <c r="E836" i="4"/>
  <c r="W836" i="4" s="1"/>
  <c r="AJ835" i="4"/>
  <c r="AI835" i="4"/>
  <c r="AH835" i="4"/>
  <c r="AG835" i="4"/>
  <c r="AF835" i="4"/>
  <c r="AE835" i="4"/>
  <c r="AD835" i="4"/>
  <c r="AC835" i="4"/>
  <c r="AB835" i="4"/>
  <c r="AA835" i="4"/>
  <c r="Z835" i="4"/>
  <c r="Y835" i="4"/>
  <c r="X835" i="4"/>
  <c r="V835" i="4"/>
  <c r="U835" i="4"/>
  <c r="G835" i="4"/>
  <c r="E835" i="4"/>
  <c r="W835" i="4" s="1"/>
  <c r="AJ834" i="4"/>
  <c r="AI834" i="4"/>
  <c r="AH834" i="4"/>
  <c r="AG834" i="4"/>
  <c r="AF834" i="4"/>
  <c r="AE834" i="4"/>
  <c r="AD834" i="4"/>
  <c r="AC834" i="4"/>
  <c r="AB834" i="4"/>
  <c r="AA834" i="4"/>
  <c r="Z834" i="4"/>
  <c r="X834" i="4"/>
  <c r="V834" i="4"/>
  <c r="U834" i="4"/>
  <c r="G834" i="4"/>
  <c r="Y834" i="4" s="1"/>
  <c r="E834" i="4"/>
  <c r="W834" i="4" s="1"/>
  <c r="AJ833" i="4"/>
  <c r="AI833" i="4"/>
  <c r="AH833" i="4"/>
  <c r="AG833" i="4"/>
  <c r="AF833" i="4"/>
  <c r="AE833" i="4"/>
  <c r="AD833" i="4"/>
  <c r="AC833" i="4"/>
  <c r="AB833" i="4"/>
  <c r="AA833" i="4"/>
  <c r="Z833" i="4"/>
  <c r="X833" i="4"/>
  <c r="V833" i="4"/>
  <c r="U833" i="4"/>
  <c r="G833" i="4"/>
  <c r="Y833" i="4" s="1"/>
  <c r="E833" i="4"/>
  <c r="W833" i="4" s="1"/>
  <c r="AJ832" i="4"/>
  <c r="AI832" i="4"/>
  <c r="AH832" i="4"/>
  <c r="AG832" i="4"/>
  <c r="AF832" i="4"/>
  <c r="AE832" i="4"/>
  <c r="AD832" i="4"/>
  <c r="AC832" i="4"/>
  <c r="AB832" i="4"/>
  <c r="AA832" i="4"/>
  <c r="Z832" i="4"/>
  <c r="X832" i="4"/>
  <c r="V832" i="4"/>
  <c r="U832" i="4"/>
  <c r="G832" i="4"/>
  <c r="Y832" i="4" s="1"/>
  <c r="E832" i="4"/>
  <c r="W832" i="4" s="1"/>
  <c r="AJ831" i="4"/>
  <c r="AI831" i="4"/>
  <c r="AH831" i="4"/>
  <c r="AG831" i="4"/>
  <c r="AF831" i="4"/>
  <c r="AE831" i="4"/>
  <c r="AD831" i="4"/>
  <c r="AC831" i="4"/>
  <c r="AB831" i="4"/>
  <c r="AA831" i="4"/>
  <c r="Z831" i="4"/>
  <c r="X831" i="4"/>
  <c r="V831" i="4"/>
  <c r="U831" i="4"/>
  <c r="G831" i="4"/>
  <c r="Y831" i="4" s="1"/>
  <c r="E831" i="4"/>
  <c r="W831" i="4" s="1"/>
  <c r="AJ830" i="4"/>
  <c r="AI830" i="4"/>
  <c r="AH830" i="4"/>
  <c r="AG830" i="4"/>
  <c r="AF830" i="4"/>
  <c r="AE830" i="4"/>
  <c r="AD830" i="4"/>
  <c r="AC830" i="4"/>
  <c r="AB830" i="4"/>
  <c r="AA830" i="4"/>
  <c r="Z830" i="4"/>
  <c r="X830" i="4"/>
  <c r="V830" i="4"/>
  <c r="U830" i="4"/>
  <c r="G830" i="4"/>
  <c r="Y830" i="4" s="1"/>
  <c r="E830" i="4"/>
  <c r="W830" i="4" s="1"/>
  <c r="AJ829" i="4"/>
  <c r="AI829" i="4"/>
  <c r="AH829" i="4"/>
  <c r="AG829" i="4"/>
  <c r="AF829" i="4"/>
  <c r="AE829" i="4"/>
  <c r="AD829" i="4"/>
  <c r="AC829" i="4"/>
  <c r="AB829" i="4"/>
  <c r="AA829" i="4"/>
  <c r="Z829" i="4"/>
  <c r="Y829" i="4"/>
  <c r="X829" i="4"/>
  <c r="V829" i="4"/>
  <c r="U829" i="4"/>
  <c r="G829" i="4"/>
  <c r="E829" i="4"/>
  <c r="W829" i="4" s="1"/>
  <c r="AJ828" i="4"/>
  <c r="AI828" i="4"/>
  <c r="AH828" i="4"/>
  <c r="AG828" i="4"/>
  <c r="AF828" i="4"/>
  <c r="AE828" i="4"/>
  <c r="AD828" i="4"/>
  <c r="AC828" i="4"/>
  <c r="AB828" i="4"/>
  <c r="AA828" i="4"/>
  <c r="Z828" i="4"/>
  <c r="X828" i="4"/>
  <c r="V828" i="4"/>
  <c r="U828" i="4"/>
  <c r="G828" i="4"/>
  <c r="Y828" i="4" s="1"/>
  <c r="E828" i="4"/>
  <c r="W828" i="4" s="1"/>
  <c r="AJ827" i="4"/>
  <c r="AI827" i="4"/>
  <c r="AH827" i="4"/>
  <c r="AG827" i="4"/>
  <c r="AF827" i="4"/>
  <c r="AE827" i="4"/>
  <c r="AD827" i="4"/>
  <c r="AC827" i="4"/>
  <c r="AB827" i="4"/>
  <c r="AA827" i="4"/>
  <c r="Z827" i="4"/>
  <c r="X827" i="4"/>
  <c r="V827" i="4"/>
  <c r="U827" i="4"/>
  <c r="G827" i="4"/>
  <c r="Y827" i="4" s="1"/>
  <c r="E827" i="4"/>
  <c r="W827" i="4" s="1"/>
  <c r="AJ826" i="4"/>
  <c r="AI826" i="4"/>
  <c r="AH826" i="4"/>
  <c r="AG826" i="4"/>
  <c r="AF826" i="4"/>
  <c r="AE826" i="4"/>
  <c r="AD826" i="4"/>
  <c r="AC826" i="4"/>
  <c r="AB826" i="4"/>
  <c r="AA826" i="4"/>
  <c r="Z826" i="4"/>
  <c r="X826" i="4"/>
  <c r="V826" i="4"/>
  <c r="U826" i="4"/>
  <c r="G826" i="4"/>
  <c r="Y826" i="4" s="1"/>
  <c r="E826" i="4"/>
  <c r="W826" i="4" s="1"/>
  <c r="AJ825" i="4"/>
  <c r="AI825" i="4"/>
  <c r="AH825" i="4"/>
  <c r="AG825" i="4"/>
  <c r="AF825" i="4"/>
  <c r="AE825" i="4"/>
  <c r="AD825" i="4"/>
  <c r="AC825" i="4"/>
  <c r="AB825" i="4"/>
  <c r="AA825" i="4"/>
  <c r="Z825" i="4"/>
  <c r="Y825" i="4"/>
  <c r="X825" i="4"/>
  <c r="V825" i="4"/>
  <c r="U825" i="4"/>
  <c r="G825" i="4"/>
  <c r="E825" i="4"/>
  <c r="W825" i="4" s="1"/>
  <c r="AJ824" i="4"/>
  <c r="AI824" i="4"/>
  <c r="AH824" i="4"/>
  <c r="AG824" i="4"/>
  <c r="AF824" i="4"/>
  <c r="AE824" i="4"/>
  <c r="AD824" i="4"/>
  <c r="AC824" i="4"/>
  <c r="AB824" i="4"/>
  <c r="AA824" i="4"/>
  <c r="Z824" i="4"/>
  <c r="X824" i="4"/>
  <c r="V824" i="4"/>
  <c r="U824" i="4"/>
  <c r="G824" i="4"/>
  <c r="Y824" i="4" s="1"/>
  <c r="E824" i="4"/>
  <c r="W824" i="4" s="1"/>
  <c r="AJ823" i="4"/>
  <c r="AI823" i="4"/>
  <c r="AH823" i="4"/>
  <c r="AG823" i="4"/>
  <c r="AF823" i="4"/>
  <c r="AE823" i="4"/>
  <c r="AD823" i="4"/>
  <c r="AC823" i="4"/>
  <c r="AB823" i="4"/>
  <c r="AA823" i="4"/>
  <c r="Z823" i="4"/>
  <c r="X823" i="4"/>
  <c r="V823" i="4"/>
  <c r="U823" i="4"/>
  <c r="G823" i="4"/>
  <c r="Y823" i="4" s="1"/>
  <c r="E823" i="4"/>
  <c r="W823" i="4" s="1"/>
  <c r="AJ822" i="4"/>
  <c r="AI822" i="4"/>
  <c r="AH822" i="4"/>
  <c r="AG822" i="4"/>
  <c r="AF822" i="4"/>
  <c r="AE822" i="4"/>
  <c r="AD822" i="4"/>
  <c r="AC822" i="4"/>
  <c r="AB822" i="4"/>
  <c r="AA822" i="4"/>
  <c r="Z822" i="4"/>
  <c r="X822" i="4"/>
  <c r="V822" i="4"/>
  <c r="U822" i="4"/>
  <c r="G822" i="4"/>
  <c r="Y822" i="4" s="1"/>
  <c r="E822" i="4"/>
  <c r="W822" i="4" s="1"/>
  <c r="AJ821" i="4"/>
  <c r="AI821" i="4"/>
  <c r="AH821" i="4"/>
  <c r="AG821" i="4"/>
  <c r="AF821" i="4"/>
  <c r="AE821" i="4"/>
  <c r="AD821" i="4"/>
  <c r="AC821" i="4"/>
  <c r="AB821" i="4"/>
  <c r="AA821" i="4"/>
  <c r="Z821" i="4"/>
  <c r="X821" i="4"/>
  <c r="V821" i="4"/>
  <c r="U821" i="4"/>
  <c r="G821" i="4"/>
  <c r="Y821" i="4" s="1"/>
  <c r="E821" i="4"/>
  <c r="W821" i="4" s="1"/>
  <c r="AJ820" i="4"/>
  <c r="AI820" i="4"/>
  <c r="AH820" i="4"/>
  <c r="AG820" i="4"/>
  <c r="AF820" i="4"/>
  <c r="AE820" i="4"/>
  <c r="AD820" i="4"/>
  <c r="AC820" i="4"/>
  <c r="AB820" i="4"/>
  <c r="AA820" i="4"/>
  <c r="Z820" i="4"/>
  <c r="X820" i="4"/>
  <c r="V820" i="4"/>
  <c r="U820" i="4"/>
  <c r="G820" i="4"/>
  <c r="Y820" i="4" s="1"/>
  <c r="E820" i="4"/>
  <c r="W820" i="4" s="1"/>
  <c r="AJ819" i="4"/>
  <c r="AI819" i="4"/>
  <c r="AH819" i="4"/>
  <c r="AG819" i="4"/>
  <c r="AF819" i="4"/>
  <c r="AE819" i="4"/>
  <c r="AD819" i="4"/>
  <c r="AC819" i="4"/>
  <c r="AB819" i="4"/>
  <c r="AA819" i="4"/>
  <c r="Z819" i="4"/>
  <c r="Y819" i="4"/>
  <c r="X819" i="4"/>
  <c r="V819" i="4"/>
  <c r="U819" i="4"/>
  <c r="G819" i="4"/>
  <c r="E819" i="4"/>
  <c r="W819" i="4" s="1"/>
  <c r="AJ818" i="4"/>
  <c r="AI818" i="4"/>
  <c r="AH818" i="4"/>
  <c r="AG818" i="4"/>
  <c r="AF818" i="4"/>
  <c r="AE818" i="4"/>
  <c r="AD818" i="4"/>
  <c r="AC818" i="4"/>
  <c r="AB818" i="4"/>
  <c r="AA818" i="4"/>
  <c r="Z818" i="4"/>
  <c r="X818" i="4"/>
  <c r="V818" i="4"/>
  <c r="U818" i="4"/>
  <c r="G818" i="4"/>
  <c r="Y818" i="4" s="1"/>
  <c r="E818" i="4"/>
  <c r="W818" i="4" s="1"/>
  <c r="AJ817" i="4"/>
  <c r="AI817" i="4"/>
  <c r="AH817" i="4"/>
  <c r="AG817" i="4"/>
  <c r="AF817" i="4"/>
  <c r="AE817" i="4"/>
  <c r="AD817" i="4"/>
  <c r="AC817" i="4"/>
  <c r="AB817" i="4"/>
  <c r="AA817" i="4"/>
  <c r="Z817" i="4"/>
  <c r="X817" i="4"/>
  <c r="V817" i="4"/>
  <c r="U817" i="4"/>
  <c r="G817" i="4"/>
  <c r="Y817" i="4" s="1"/>
  <c r="E817" i="4"/>
  <c r="W817" i="4" s="1"/>
  <c r="AJ816" i="4"/>
  <c r="AI816" i="4"/>
  <c r="AH816" i="4"/>
  <c r="AG816" i="4"/>
  <c r="AF816" i="4"/>
  <c r="AE816" i="4"/>
  <c r="AD816" i="4"/>
  <c r="AC816" i="4"/>
  <c r="AB816" i="4"/>
  <c r="AA816" i="4"/>
  <c r="Z816" i="4"/>
  <c r="X816" i="4"/>
  <c r="V816" i="4"/>
  <c r="U816" i="4"/>
  <c r="G816" i="4"/>
  <c r="Y816" i="4" s="1"/>
  <c r="E816" i="4"/>
  <c r="W816" i="4" s="1"/>
  <c r="AJ815" i="4"/>
  <c r="AI815" i="4"/>
  <c r="AH815" i="4"/>
  <c r="AG815" i="4"/>
  <c r="AF815" i="4"/>
  <c r="AE815" i="4"/>
  <c r="AD815" i="4"/>
  <c r="AC815" i="4"/>
  <c r="AB815" i="4"/>
  <c r="AA815" i="4"/>
  <c r="Z815" i="4"/>
  <c r="Y815" i="4"/>
  <c r="X815" i="4"/>
  <c r="V815" i="4"/>
  <c r="U815" i="4"/>
  <c r="G815" i="4"/>
  <c r="E815" i="4"/>
  <c r="W815" i="4" s="1"/>
  <c r="AJ814" i="4"/>
  <c r="AI814" i="4"/>
  <c r="AH814" i="4"/>
  <c r="AG814" i="4"/>
  <c r="AF814" i="4"/>
  <c r="AE814" i="4"/>
  <c r="AD814" i="4"/>
  <c r="AC814" i="4"/>
  <c r="AB814" i="4"/>
  <c r="AA814" i="4"/>
  <c r="Z814" i="4"/>
  <c r="X814" i="4"/>
  <c r="V814" i="4"/>
  <c r="U814" i="4"/>
  <c r="G814" i="4"/>
  <c r="Y814" i="4" s="1"/>
  <c r="E814" i="4"/>
  <c r="W814" i="4" s="1"/>
  <c r="AJ813" i="4"/>
  <c r="AI813" i="4"/>
  <c r="AH813" i="4"/>
  <c r="AG813" i="4"/>
  <c r="AF813" i="4"/>
  <c r="AE813" i="4"/>
  <c r="AD813" i="4"/>
  <c r="AC813" i="4"/>
  <c r="AB813" i="4"/>
  <c r="AA813" i="4"/>
  <c r="Z813" i="4"/>
  <c r="Y813" i="4"/>
  <c r="X813" i="4"/>
  <c r="V813" i="4"/>
  <c r="U813" i="4"/>
  <c r="G813" i="4"/>
  <c r="E813" i="4"/>
  <c r="W813" i="4" s="1"/>
  <c r="AJ812" i="4"/>
  <c r="AI812" i="4"/>
  <c r="AH812" i="4"/>
  <c r="AG812" i="4"/>
  <c r="AF812" i="4"/>
  <c r="AE812" i="4"/>
  <c r="AD812" i="4"/>
  <c r="AC812" i="4"/>
  <c r="AB812" i="4"/>
  <c r="AA812" i="4"/>
  <c r="Z812" i="4"/>
  <c r="X812" i="4"/>
  <c r="V812" i="4"/>
  <c r="U812" i="4"/>
  <c r="G812" i="4"/>
  <c r="Y812" i="4" s="1"/>
  <c r="E812" i="4"/>
  <c r="W812" i="4" s="1"/>
  <c r="AJ811" i="4"/>
  <c r="AI811" i="4"/>
  <c r="AH811" i="4"/>
  <c r="AG811" i="4"/>
  <c r="AF811" i="4"/>
  <c r="AE811" i="4"/>
  <c r="AD811" i="4"/>
  <c r="AC811" i="4"/>
  <c r="AB811" i="4"/>
  <c r="AA811" i="4"/>
  <c r="Z811" i="4"/>
  <c r="X811" i="4"/>
  <c r="V811" i="4"/>
  <c r="U811" i="4"/>
  <c r="G811" i="4"/>
  <c r="Y811" i="4" s="1"/>
  <c r="E811" i="4"/>
  <c r="W811" i="4" s="1"/>
  <c r="AJ810" i="4"/>
  <c r="AI810" i="4"/>
  <c r="AH810" i="4"/>
  <c r="AG810" i="4"/>
  <c r="AF810" i="4"/>
  <c r="AE810" i="4"/>
  <c r="AD810" i="4"/>
  <c r="AC810" i="4"/>
  <c r="AB810" i="4"/>
  <c r="AA810" i="4"/>
  <c r="Z810" i="4"/>
  <c r="X810" i="4"/>
  <c r="V810" i="4"/>
  <c r="U810" i="4"/>
  <c r="G810" i="4"/>
  <c r="Y810" i="4" s="1"/>
  <c r="E810" i="4"/>
  <c r="W810" i="4" s="1"/>
  <c r="AJ809" i="4"/>
  <c r="AI809" i="4"/>
  <c r="AH809" i="4"/>
  <c r="AG809" i="4"/>
  <c r="AF809" i="4"/>
  <c r="AE809" i="4"/>
  <c r="AD809" i="4"/>
  <c r="AC809" i="4"/>
  <c r="AB809" i="4"/>
  <c r="AA809" i="4"/>
  <c r="Z809" i="4"/>
  <c r="X809" i="4"/>
  <c r="V809" i="4"/>
  <c r="U809" i="4"/>
  <c r="G809" i="4"/>
  <c r="Y809" i="4" s="1"/>
  <c r="E809" i="4"/>
  <c r="W809" i="4" s="1"/>
  <c r="AJ808" i="4"/>
  <c r="AI808" i="4"/>
  <c r="AH808" i="4"/>
  <c r="AG808" i="4"/>
  <c r="AF808" i="4"/>
  <c r="AE808" i="4"/>
  <c r="AD808" i="4"/>
  <c r="AC808" i="4"/>
  <c r="AB808" i="4"/>
  <c r="AA808" i="4"/>
  <c r="Z808" i="4"/>
  <c r="X808" i="4"/>
  <c r="V808" i="4"/>
  <c r="U808" i="4"/>
  <c r="G808" i="4"/>
  <c r="Y808" i="4" s="1"/>
  <c r="E808" i="4"/>
  <c r="W808" i="4" s="1"/>
  <c r="AJ807" i="4"/>
  <c r="AI807" i="4"/>
  <c r="AH807" i="4"/>
  <c r="AG807" i="4"/>
  <c r="AF807" i="4"/>
  <c r="AE807" i="4"/>
  <c r="AD807" i="4"/>
  <c r="AC807" i="4"/>
  <c r="AB807" i="4"/>
  <c r="AA807" i="4"/>
  <c r="Z807" i="4"/>
  <c r="X807" i="4"/>
  <c r="V807" i="4"/>
  <c r="U807" i="4"/>
  <c r="G807" i="4"/>
  <c r="Y807" i="4" s="1"/>
  <c r="E807" i="4"/>
  <c r="W807" i="4" s="1"/>
  <c r="AJ806" i="4"/>
  <c r="AI806" i="4"/>
  <c r="AH806" i="4"/>
  <c r="AG806" i="4"/>
  <c r="AF806" i="4"/>
  <c r="AE806" i="4"/>
  <c r="AD806" i="4"/>
  <c r="AC806" i="4"/>
  <c r="AB806" i="4"/>
  <c r="AA806" i="4"/>
  <c r="Z806" i="4"/>
  <c r="X806" i="4"/>
  <c r="V806" i="4"/>
  <c r="U806" i="4"/>
  <c r="G806" i="4"/>
  <c r="Y806" i="4" s="1"/>
  <c r="E806" i="4"/>
  <c r="W806" i="4" s="1"/>
  <c r="AJ805" i="4"/>
  <c r="AI805" i="4"/>
  <c r="AH805" i="4"/>
  <c r="AG805" i="4"/>
  <c r="AF805" i="4"/>
  <c r="AE805" i="4"/>
  <c r="AD805" i="4"/>
  <c r="AC805" i="4"/>
  <c r="AB805" i="4"/>
  <c r="AA805" i="4"/>
  <c r="Z805" i="4"/>
  <c r="X805" i="4"/>
  <c r="V805" i="4"/>
  <c r="U805" i="4"/>
  <c r="G805" i="4"/>
  <c r="Y805" i="4" s="1"/>
  <c r="E805" i="4"/>
  <c r="W805" i="4" s="1"/>
  <c r="AJ804" i="4"/>
  <c r="AI804" i="4"/>
  <c r="AH804" i="4"/>
  <c r="AG804" i="4"/>
  <c r="AF804" i="4"/>
  <c r="AE804" i="4"/>
  <c r="AD804" i="4"/>
  <c r="AC804" i="4"/>
  <c r="AB804" i="4"/>
  <c r="AA804" i="4"/>
  <c r="Z804" i="4"/>
  <c r="X804" i="4"/>
  <c r="V804" i="4"/>
  <c r="U804" i="4"/>
  <c r="G804" i="4"/>
  <c r="Y804" i="4" s="1"/>
  <c r="E804" i="4"/>
  <c r="W804" i="4" s="1"/>
  <c r="AJ803" i="4"/>
  <c r="AI803" i="4"/>
  <c r="AH803" i="4"/>
  <c r="AG803" i="4"/>
  <c r="AF803" i="4"/>
  <c r="AE803" i="4"/>
  <c r="AD803" i="4"/>
  <c r="AC803" i="4"/>
  <c r="AB803" i="4"/>
  <c r="AA803" i="4"/>
  <c r="Z803" i="4"/>
  <c r="X803" i="4"/>
  <c r="V803" i="4"/>
  <c r="U803" i="4"/>
  <c r="G803" i="4"/>
  <c r="Y803" i="4" s="1"/>
  <c r="E803" i="4"/>
  <c r="W803" i="4" s="1"/>
  <c r="AJ802" i="4"/>
  <c r="AI802" i="4"/>
  <c r="AH802" i="4"/>
  <c r="AG802" i="4"/>
  <c r="AF802" i="4"/>
  <c r="AE802" i="4"/>
  <c r="AD802" i="4"/>
  <c r="AC802" i="4"/>
  <c r="AB802" i="4"/>
  <c r="AA802" i="4"/>
  <c r="Z802" i="4"/>
  <c r="X802" i="4"/>
  <c r="V802" i="4"/>
  <c r="U802" i="4"/>
  <c r="G802" i="4"/>
  <c r="Y802" i="4" s="1"/>
  <c r="E802" i="4"/>
  <c r="W802" i="4" s="1"/>
  <c r="AJ801" i="4"/>
  <c r="AI801" i="4"/>
  <c r="AH801" i="4"/>
  <c r="AG801" i="4"/>
  <c r="AF801" i="4"/>
  <c r="AE801" i="4"/>
  <c r="AD801" i="4"/>
  <c r="AC801" i="4"/>
  <c r="AB801" i="4"/>
  <c r="AA801" i="4"/>
  <c r="Z801" i="4"/>
  <c r="X801" i="4"/>
  <c r="V801" i="4"/>
  <c r="U801" i="4"/>
  <c r="G801" i="4"/>
  <c r="Y801" i="4" s="1"/>
  <c r="E801" i="4"/>
  <c r="W801" i="4" s="1"/>
  <c r="AJ800" i="4"/>
  <c r="AI800" i="4"/>
  <c r="AH800" i="4"/>
  <c r="AG800" i="4"/>
  <c r="AF800" i="4"/>
  <c r="AE800" i="4"/>
  <c r="AD800" i="4"/>
  <c r="AC800" i="4"/>
  <c r="AB800" i="4"/>
  <c r="AA800" i="4"/>
  <c r="Z800" i="4"/>
  <c r="X800" i="4"/>
  <c r="V800" i="4"/>
  <c r="U800" i="4"/>
  <c r="G800" i="4"/>
  <c r="Y800" i="4" s="1"/>
  <c r="E800" i="4"/>
  <c r="W800" i="4" s="1"/>
  <c r="AJ799" i="4"/>
  <c r="AI799" i="4"/>
  <c r="AH799" i="4"/>
  <c r="AG799" i="4"/>
  <c r="AF799" i="4"/>
  <c r="AE799" i="4"/>
  <c r="AD799" i="4"/>
  <c r="AC799" i="4"/>
  <c r="AB799" i="4"/>
  <c r="AA799" i="4"/>
  <c r="Z799" i="4"/>
  <c r="Y799" i="4"/>
  <c r="X799" i="4"/>
  <c r="V799" i="4"/>
  <c r="U799" i="4"/>
  <c r="G799" i="4"/>
  <c r="E799" i="4"/>
  <c r="W799" i="4" s="1"/>
  <c r="AJ798" i="4"/>
  <c r="AI798" i="4"/>
  <c r="AH798" i="4"/>
  <c r="AG798" i="4"/>
  <c r="AF798" i="4"/>
  <c r="AE798" i="4"/>
  <c r="AD798" i="4"/>
  <c r="AC798" i="4"/>
  <c r="AB798" i="4"/>
  <c r="AA798" i="4"/>
  <c r="Z798" i="4"/>
  <c r="X798" i="4"/>
  <c r="V798" i="4"/>
  <c r="U798" i="4"/>
  <c r="G798" i="4"/>
  <c r="Y798" i="4" s="1"/>
  <c r="E798" i="4"/>
  <c r="W798" i="4" s="1"/>
  <c r="AJ797" i="4"/>
  <c r="AI797" i="4"/>
  <c r="AH797" i="4"/>
  <c r="AG797" i="4"/>
  <c r="AF797" i="4"/>
  <c r="AE797" i="4"/>
  <c r="AD797" i="4"/>
  <c r="AC797" i="4"/>
  <c r="AB797" i="4"/>
  <c r="AA797" i="4"/>
  <c r="Z797" i="4"/>
  <c r="Y797" i="4"/>
  <c r="X797" i="4"/>
  <c r="V797" i="4"/>
  <c r="U797" i="4"/>
  <c r="G797" i="4"/>
  <c r="E797" i="4"/>
  <c r="W797" i="4" s="1"/>
  <c r="AJ796" i="4"/>
  <c r="AI796" i="4"/>
  <c r="AH796" i="4"/>
  <c r="AG796" i="4"/>
  <c r="AF796" i="4"/>
  <c r="AE796" i="4"/>
  <c r="AD796" i="4"/>
  <c r="AC796" i="4"/>
  <c r="AB796" i="4"/>
  <c r="AA796" i="4"/>
  <c r="Z796" i="4"/>
  <c r="X796" i="4"/>
  <c r="V796" i="4"/>
  <c r="U796" i="4"/>
  <c r="G796" i="4"/>
  <c r="Y796" i="4" s="1"/>
  <c r="E796" i="4"/>
  <c r="W796" i="4" s="1"/>
  <c r="AJ795" i="4"/>
  <c r="AI795" i="4"/>
  <c r="AH795" i="4"/>
  <c r="AG795" i="4"/>
  <c r="AF795" i="4"/>
  <c r="AE795" i="4"/>
  <c r="AD795" i="4"/>
  <c r="AC795" i="4"/>
  <c r="AB795" i="4"/>
  <c r="AA795" i="4"/>
  <c r="Z795" i="4"/>
  <c r="X795" i="4"/>
  <c r="V795" i="4"/>
  <c r="U795" i="4"/>
  <c r="G795" i="4"/>
  <c r="Y795" i="4" s="1"/>
  <c r="E795" i="4"/>
  <c r="W795" i="4" s="1"/>
  <c r="AJ794" i="4"/>
  <c r="AI794" i="4"/>
  <c r="AH794" i="4"/>
  <c r="AG794" i="4"/>
  <c r="AF794" i="4"/>
  <c r="AE794" i="4"/>
  <c r="AD794" i="4"/>
  <c r="AC794" i="4"/>
  <c r="AB794" i="4"/>
  <c r="AA794" i="4"/>
  <c r="Z794" i="4"/>
  <c r="X794" i="4"/>
  <c r="V794" i="4"/>
  <c r="U794" i="4"/>
  <c r="G794" i="4"/>
  <c r="Y794" i="4" s="1"/>
  <c r="E794" i="4"/>
  <c r="W794" i="4" s="1"/>
  <c r="AJ793" i="4"/>
  <c r="AI793" i="4"/>
  <c r="AH793" i="4"/>
  <c r="AG793" i="4"/>
  <c r="AF793" i="4"/>
  <c r="AE793" i="4"/>
  <c r="AD793" i="4"/>
  <c r="AC793" i="4"/>
  <c r="AB793" i="4"/>
  <c r="AA793" i="4"/>
  <c r="Z793" i="4"/>
  <c r="X793" i="4"/>
  <c r="V793" i="4"/>
  <c r="U793" i="4"/>
  <c r="G793" i="4"/>
  <c r="Y793" i="4" s="1"/>
  <c r="E793" i="4"/>
  <c r="W793" i="4" s="1"/>
  <c r="AJ792" i="4"/>
  <c r="AI792" i="4"/>
  <c r="AH792" i="4"/>
  <c r="AG792" i="4"/>
  <c r="AF792" i="4"/>
  <c r="AE792" i="4"/>
  <c r="AD792" i="4"/>
  <c r="AC792" i="4"/>
  <c r="AB792" i="4"/>
  <c r="AA792" i="4"/>
  <c r="Z792" i="4"/>
  <c r="X792" i="4"/>
  <c r="V792" i="4"/>
  <c r="U792" i="4"/>
  <c r="G792" i="4"/>
  <c r="Y792" i="4" s="1"/>
  <c r="E792" i="4"/>
  <c r="W792" i="4" s="1"/>
  <c r="AJ791" i="4"/>
  <c r="AI791" i="4"/>
  <c r="AH791" i="4"/>
  <c r="AG791" i="4"/>
  <c r="AF791" i="4"/>
  <c r="AE791" i="4"/>
  <c r="AD791" i="4"/>
  <c r="AC791" i="4"/>
  <c r="AB791" i="4"/>
  <c r="AA791" i="4"/>
  <c r="Z791" i="4"/>
  <c r="Y791" i="4"/>
  <c r="X791" i="4"/>
  <c r="V791" i="4"/>
  <c r="U791" i="4"/>
  <c r="G791" i="4"/>
  <c r="E791" i="4"/>
  <c r="W791" i="4" s="1"/>
  <c r="AJ790" i="4"/>
  <c r="AI790" i="4"/>
  <c r="AH790" i="4"/>
  <c r="AG790" i="4"/>
  <c r="AF790" i="4"/>
  <c r="AE790" i="4"/>
  <c r="AD790" i="4"/>
  <c r="AC790" i="4"/>
  <c r="AB790" i="4"/>
  <c r="AA790" i="4"/>
  <c r="Z790" i="4"/>
  <c r="X790" i="4"/>
  <c r="V790" i="4"/>
  <c r="U790" i="4"/>
  <c r="G790" i="4"/>
  <c r="Y790" i="4" s="1"/>
  <c r="E790" i="4"/>
  <c r="W790" i="4" s="1"/>
  <c r="AJ789" i="4"/>
  <c r="AI789" i="4"/>
  <c r="AH789" i="4"/>
  <c r="AG789" i="4"/>
  <c r="AF789" i="4"/>
  <c r="AE789" i="4"/>
  <c r="AD789" i="4"/>
  <c r="AC789" i="4"/>
  <c r="AB789" i="4"/>
  <c r="AA789" i="4"/>
  <c r="Z789" i="4"/>
  <c r="X789" i="4"/>
  <c r="V789" i="4"/>
  <c r="U789" i="4"/>
  <c r="G789" i="4"/>
  <c r="Y789" i="4" s="1"/>
  <c r="E789" i="4"/>
  <c r="W789" i="4" s="1"/>
  <c r="AJ788" i="4"/>
  <c r="AI788" i="4"/>
  <c r="AH788" i="4"/>
  <c r="AG788" i="4"/>
  <c r="AF788" i="4"/>
  <c r="AE788" i="4"/>
  <c r="AD788" i="4"/>
  <c r="AC788" i="4"/>
  <c r="AB788" i="4"/>
  <c r="AA788" i="4"/>
  <c r="Z788" i="4"/>
  <c r="X788" i="4"/>
  <c r="V788" i="4"/>
  <c r="U788" i="4"/>
  <c r="G788" i="4"/>
  <c r="Y788" i="4" s="1"/>
  <c r="E788" i="4"/>
  <c r="W788" i="4" s="1"/>
  <c r="AJ787" i="4"/>
  <c r="AI787" i="4"/>
  <c r="AH787" i="4"/>
  <c r="AG787" i="4"/>
  <c r="AF787" i="4"/>
  <c r="AE787" i="4"/>
  <c r="AD787" i="4"/>
  <c r="AC787" i="4"/>
  <c r="AB787" i="4"/>
  <c r="AA787" i="4"/>
  <c r="Z787" i="4"/>
  <c r="Y787" i="4"/>
  <c r="X787" i="4"/>
  <c r="V787" i="4"/>
  <c r="U787" i="4"/>
  <c r="G787" i="4"/>
  <c r="E787" i="4"/>
  <c r="W787" i="4" s="1"/>
  <c r="AJ786" i="4"/>
  <c r="AI786" i="4"/>
  <c r="AH786" i="4"/>
  <c r="AG786" i="4"/>
  <c r="AF786" i="4"/>
  <c r="AE786" i="4"/>
  <c r="AD786" i="4"/>
  <c r="AC786" i="4"/>
  <c r="AB786" i="4"/>
  <c r="AA786" i="4"/>
  <c r="Z786" i="4"/>
  <c r="X786" i="4"/>
  <c r="V786" i="4"/>
  <c r="U786" i="4"/>
  <c r="G786" i="4"/>
  <c r="Y786" i="4" s="1"/>
  <c r="E786" i="4"/>
  <c r="W786" i="4" s="1"/>
  <c r="AJ785" i="4"/>
  <c r="AI785" i="4"/>
  <c r="AH785" i="4"/>
  <c r="AG785" i="4"/>
  <c r="AF785" i="4"/>
  <c r="AE785" i="4"/>
  <c r="AD785" i="4"/>
  <c r="AC785" i="4"/>
  <c r="AB785" i="4"/>
  <c r="AA785" i="4"/>
  <c r="Z785" i="4"/>
  <c r="Y785" i="4"/>
  <c r="X785" i="4"/>
  <c r="V785" i="4"/>
  <c r="U785" i="4"/>
  <c r="G785" i="4"/>
  <c r="E785" i="4"/>
  <c r="W785" i="4" s="1"/>
  <c r="AJ784" i="4"/>
  <c r="AI784" i="4"/>
  <c r="AH784" i="4"/>
  <c r="AG784" i="4"/>
  <c r="AF784" i="4"/>
  <c r="AE784" i="4"/>
  <c r="AD784" i="4"/>
  <c r="AC784" i="4"/>
  <c r="AB784" i="4"/>
  <c r="AA784" i="4"/>
  <c r="Z784" i="4"/>
  <c r="X784" i="4"/>
  <c r="V784" i="4"/>
  <c r="U784" i="4"/>
  <c r="G784" i="4"/>
  <c r="Y784" i="4" s="1"/>
  <c r="E784" i="4"/>
  <c r="W784" i="4" s="1"/>
  <c r="AJ783" i="4"/>
  <c r="AI783" i="4"/>
  <c r="AH783" i="4"/>
  <c r="AG783" i="4"/>
  <c r="AF783" i="4"/>
  <c r="AE783" i="4"/>
  <c r="AD783" i="4"/>
  <c r="AC783" i="4"/>
  <c r="AB783" i="4"/>
  <c r="AA783" i="4"/>
  <c r="Z783" i="4"/>
  <c r="X783" i="4"/>
  <c r="V783" i="4"/>
  <c r="U783" i="4"/>
  <c r="G783" i="4"/>
  <c r="Y783" i="4" s="1"/>
  <c r="E783" i="4"/>
  <c r="W783" i="4" s="1"/>
  <c r="AJ782" i="4"/>
  <c r="AI782" i="4"/>
  <c r="AH782" i="4"/>
  <c r="AG782" i="4"/>
  <c r="AF782" i="4"/>
  <c r="AE782" i="4"/>
  <c r="AD782" i="4"/>
  <c r="AC782" i="4"/>
  <c r="AB782" i="4"/>
  <c r="AA782" i="4"/>
  <c r="Z782" i="4"/>
  <c r="X782" i="4"/>
  <c r="V782" i="4"/>
  <c r="U782" i="4"/>
  <c r="G782" i="4"/>
  <c r="Y782" i="4" s="1"/>
  <c r="E782" i="4"/>
  <c r="W782" i="4" s="1"/>
  <c r="AJ781" i="4"/>
  <c r="AI781" i="4"/>
  <c r="AH781" i="4"/>
  <c r="AG781" i="4"/>
  <c r="AF781" i="4"/>
  <c r="AE781" i="4"/>
  <c r="AD781" i="4"/>
  <c r="AC781" i="4"/>
  <c r="AB781" i="4"/>
  <c r="AA781" i="4"/>
  <c r="Z781" i="4"/>
  <c r="X781" i="4"/>
  <c r="V781" i="4"/>
  <c r="U781" i="4"/>
  <c r="G781" i="4"/>
  <c r="Y781" i="4" s="1"/>
  <c r="E781" i="4"/>
  <c r="W781" i="4" s="1"/>
  <c r="AJ780" i="4"/>
  <c r="AI780" i="4"/>
  <c r="AH780" i="4"/>
  <c r="AG780" i="4"/>
  <c r="AF780" i="4"/>
  <c r="AE780" i="4"/>
  <c r="AD780" i="4"/>
  <c r="AC780" i="4"/>
  <c r="AB780" i="4"/>
  <c r="AA780" i="4"/>
  <c r="Z780" i="4"/>
  <c r="X780" i="4"/>
  <c r="V780" i="4"/>
  <c r="U780" i="4"/>
  <c r="G780" i="4"/>
  <c r="Y780" i="4" s="1"/>
  <c r="E780" i="4"/>
  <c r="W780" i="4" s="1"/>
  <c r="AJ779" i="4"/>
  <c r="AI779" i="4"/>
  <c r="AH779" i="4"/>
  <c r="AG779" i="4"/>
  <c r="AF779" i="4"/>
  <c r="AE779" i="4"/>
  <c r="AD779" i="4"/>
  <c r="AC779" i="4"/>
  <c r="AB779" i="4"/>
  <c r="AA779" i="4"/>
  <c r="Z779" i="4"/>
  <c r="Y779" i="4"/>
  <c r="X779" i="4"/>
  <c r="V779" i="4"/>
  <c r="U779" i="4"/>
  <c r="G779" i="4"/>
  <c r="E779" i="4"/>
  <c r="W779" i="4" s="1"/>
  <c r="AJ778" i="4"/>
  <c r="AI778" i="4"/>
  <c r="AH778" i="4"/>
  <c r="AG778" i="4"/>
  <c r="AF778" i="4"/>
  <c r="AE778" i="4"/>
  <c r="AD778" i="4"/>
  <c r="AC778" i="4"/>
  <c r="AB778" i="4"/>
  <c r="AA778" i="4"/>
  <c r="Z778" i="4"/>
  <c r="X778" i="4"/>
  <c r="V778" i="4"/>
  <c r="U778" i="4"/>
  <c r="G778" i="4"/>
  <c r="Y778" i="4" s="1"/>
  <c r="E778" i="4"/>
  <c r="W778" i="4" s="1"/>
  <c r="AJ777" i="4"/>
  <c r="AI777" i="4"/>
  <c r="AH777" i="4"/>
  <c r="AG777" i="4"/>
  <c r="AF777" i="4"/>
  <c r="AE777" i="4"/>
  <c r="AD777" i="4"/>
  <c r="AC777" i="4"/>
  <c r="AB777" i="4"/>
  <c r="AA777" i="4"/>
  <c r="Z777" i="4"/>
  <c r="Y777" i="4"/>
  <c r="X777" i="4"/>
  <c r="V777" i="4"/>
  <c r="U777" i="4"/>
  <c r="G777" i="4"/>
  <c r="E777" i="4"/>
  <c r="W777" i="4" s="1"/>
  <c r="AJ776" i="4"/>
  <c r="AI776" i="4"/>
  <c r="AH776" i="4"/>
  <c r="AG776" i="4"/>
  <c r="AF776" i="4"/>
  <c r="AE776" i="4"/>
  <c r="AD776" i="4"/>
  <c r="AC776" i="4"/>
  <c r="AB776" i="4"/>
  <c r="AA776" i="4"/>
  <c r="Z776" i="4"/>
  <c r="X776" i="4"/>
  <c r="V776" i="4"/>
  <c r="U776" i="4"/>
  <c r="G776" i="4"/>
  <c r="Y776" i="4" s="1"/>
  <c r="E776" i="4"/>
  <c r="W776" i="4" s="1"/>
  <c r="AJ775" i="4"/>
  <c r="AI775" i="4"/>
  <c r="AH775" i="4"/>
  <c r="AG775" i="4"/>
  <c r="AF775" i="4"/>
  <c r="AE775" i="4"/>
  <c r="AD775" i="4"/>
  <c r="AC775" i="4"/>
  <c r="AB775" i="4"/>
  <c r="AA775" i="4"/>
  <c r="Z775" i="4"/>
  <c r="Y775" i="4"/>
  <c r="X775" i="4"/>
  <c r="V775" i="4"/>
  <c r="U775" i="4"/>
  <c r="G775" i="4"/>
  <c r="E775" i="4"/>
  <c r="W775" i="4" s="1"/>
  <c r="AJ774" i="4"/>
  <c r="AI774" i="4"/>
  <c r="AH774" i="4"/>
  <c r="AG774" i="4"/>
  <c r="AF774" i="4"/>
  <c r="AE774" i="4"/>
  <c r="AD774" i="4"/>
  <c r="AC774" i="4"/>
  <c r="AB774" i="4"/>
  <c r="AA774" i="4"/>
  <c r="Z774" i="4"/>
  <c r="X774" i="4"/>
  <c r="V774" i="4"/>
  <c r="U774" i="4"/>
  <c r="G774" i="4"/>
  <c r="Y774" i="4" s="1"/>
  <c r="E774" i="4"/>
  <c r="W774" i="4" s="1"/>
  <c r="AJ773" i="4"/>
  <c r="AI773" i="4"/>
  <c r="AH773" i="4"/>
  <c r="AG773" i="4"/>
  <c r="AF773" i="4"/>
  <c r="AE773" i="4"/>
  <c r="AD773" i="4"/>
  <c r="AC773" i="4"/>
  <c r="AB773" i="4"/>
  <c r="AA773" i="4"/>
  <c r="Z773" i="4"/>
  <c r="X773" i="4"/>
  <c r="V773" i="4"/>
  <c r="U773" i="4"/>
  <c r="G773" i="4"/>
  <c r="Y773" i="4" s="1"/>
  <c r="E773" i="4"/>
  <c r="W773" i="4" s="1"/>
  <c r="AJ772" i="4"/>
  <c r="AI772" i="4"/>
  <c r="AH772" i="4"/>
  <c r="AG772" i="4"/>
  <c r="AF772" i="4"/>
  <c r="AE772" i="4"/>
  <c r="AD772" i="4"/>
  <c r="AC772" i="4"/>
  <c r="AB772" i="4"/>
  <c r="AA772" i="4"/>
  <c r="Z772" i="4"/>
  <c r="X772" i="4"/>
  <c r="V772" i="4"/>
  <c r="U772" i="4"/>
  <c r="G772" i="4"/>
  <c r="Y772" i="4" s="1"/>
  <c r="E772" i="4"/>
  <c r="W772" i="4" s="1"/>
  <c r="AJ771" i="4"/>
  <c r="AI771" i="4"/>
  <c r="AH771" i="4"/>
  <c r="AG771" i="4"/>
  <c r="AF771" i="4"/>
  <c r="AE771" i="4"/>
  <c r="AD771" i="4"/>
  <c r="AC771" i="4"/>
  <c r="AB771" i="4"/>
  <c r="AA771" i="4"/>
  <c r="Z771" i="4"/>
  <c r="X771" i="4"/>
  <c r="V771" i="4"/>
  <c r="U771" i="4"/>
  <c r="G771" i="4"/>
  <c r="Y771" i="4" s="1"/>
  <c r="E771" i="4"/>
  <c r="W771" i="4" s="1"/>
  <c r="AJ770" i="4"/>
  <c r="AI770" i="4"/>
  <c r="AH770" i="4"/>
  <c r="AG770" i="4"/>
  <c r="AF770" i="4"/>
  <c r="AE770" i="4"/>
  <c r="AD770" i="4"/>
  <c r="AC770" i="4"/>
  <c r="AB770" i="4"/>
  <c r="AA770" i="4"/>
  <c r="Z770" i="4"/>
  <c r="X770" i="4"/>
  <c r="V770" i="4"/>
  <c r="U770" i="4"/>
  <c r="G770" i="4"/>
  <c r="Y770" i="4" s="1"/>
  <c r="E770" i="4"/>
  <c r="W770" i="4" s="1"/>
  <c r="AJ769" i="4"/>
  <c r="AI769" i="4"/>
  <c r="AH769" i="4"/>
  <c r="AG769" i="4"/>
  <c r="AF769" i="4"/>
  <c r="AE769" i="4"/>
  <c r="AD769" i="4"/>
  <c r="AC769" i="4"/>
  <c r="AB769" i="4"/>
  <c r="AA769" i="4"/>
  <c r="Z769" i="4"/>
  <c r="X769" i="4"/>
  <c r="V769" i="4"/>
  <c r="U769" i="4"/>
  <c r="G769" i="4"/>
  <c r="Y769" i="4" s="1"/>
  <c r="E769" i="4"/>
  <c r="W769" i="4" s="1"/>
  <c r="AJ768" i="4"/>
  <c r="AI768" i="4"/>
  <c r="AH768" i="4"/>
  <c r="AG768" i="4"/>
  <c r="AF768" i="4"/>
  <c r="AE768" i="4"/>
  <c r="AD768" i="4"/>
  <c r="AC768" i="4"/>
  <c r="AB768" i="4"/>
  <c r="AA768" i="4"/>
  <c r="Z768" i="4"/>
  <c r="X768" i="4"/>
  <c r="V768" i="4"/>
  <c r="U768" i="4"/>
  <c r="G768" i="4"/>
  <c r="Y768" i="4" s="1"/>
  <c r="E768" i="4"/>
  <c r="W768" i="4" s="1"/>
  <c r="AJ767" i="4"/>
  <c r="AI767" i="4"/>
  <c r="AH767" i="4"/>
  <c r="AG767" i="4"/>
  <c r="AF767" i="4"/>
  <c r="AE767" i="4"/>
  <c r="AD767" i="4"/>
  <c r="AC767" i="4"/>
  <c r="AB767" i="4"/>
  <c r="AA767" i="4"/>
  <c r="Z767" i="4"/>
  <c r="X767" i="4"/>
  <c r="V767" i="4"/>
  <c r="U767" i="4"/>
  <c r="G767" i="4"/>
  <c r="Y767" i="4" s="1"/>
  <c r="E767" i="4"/>
  <c r="W767" i="4" s="1"/>
  <c r="AJ766" i="4"/>
  <c r="AI766" i="4"/>
  <c r="AH766" i="4"/>
  <c r="AG766" i="4"/>
  <c r="AF766" i="4"/>
  <c r="AE766" i="4"/>
  <c r="AD766" i="4"/>
  <c r="AC766" i="4"/>
  <c r="AB766" i="4"/>
  <c r="AA766" i="4"/>
  <c r="Z766" i="4"/>
  <c r="X766" i="4"/>
  <c r="V766" i="4"/>
  <c r="U766" i="4"/>
  <c r="G766" i="4"/>
  <c r="Y766" i="4" s="1"/>
  <c r="E766" i="4"/>
  <c r="W766" i="4" s="1"/>
  <c r="AJ765" i="4"/>
  <c r="AI765" i="4"/>
  <c r="AH765" i="4"/>
  <c r="AG765" i="4"/>
  <c r="AF765" i="4"/>
  <c r="AE765" i="4"/>
  <c r="AD765" i="4"/>
  <c r="AC765" i="4"/>
  <c r="AB765" i="4"/>
  <c r="AA765" i="4"/>
  <c r="Z765" i="4"/>
  <c r="Y765" i="4"/>
  <c r="X765" i="4"/>
  <c r="V765" i="4"/>
  <c r="U765" i="4"/>
  <c r="G765" i="4"/>
  <c r="E765" i="4"/>
  <c r="W765" i="4" s="1"/>
  <c r="AJ764" i="4"/>
  <c r="AI764" i="4"/>
  <c r="AH764" i="4"/>
  <c r="AG764" i="4"/>
  <c r="AF764" i="4"/>
  <c r="AE764" i="4"/>
  <c r="AD764" i="4"/>
  <c r="AC764" i="4"/>
  <c r="AB764" i="4"/>
  <c r="AA764" i="4"/>
  <c r="Z764" i="4"/>
  <c r="X764" i="4"/>
  <c r="V764" i="4"/>
  <c r="U764" i="4"/>
  <c r="G764" i="4"/>
  <c r="Y764" i="4" s="1"/>
  <c r="E764" i="4"/>
  <c r="W764" i="4" s="1"/>
  <c r="AJ763" i="4"/>
  <c r="AI763" i="4"/>
  <c r="AH763" i="4"/>
  <c r="AG763" i="4"/>
  <c r="AF763" i="4"/>
  <c r="AE763" i="4"/>
  <c r="AD763" i="4"/>
  <c r="AC763" i="4"/>
  <c r="AB763" i="4"/>
  <c r="AA763" i="4"/>
  <c r="Z763" i="4"/>
  <c r="X763" i="4"/>
  <c r="V763" i="4"/>
  <c r="U763" i="4"/>
  <c r="G763" i="4"/>
  <c r="Y763" i="4" s="1"/>
  <c r="E763" i="4"/>
  <c r="W763" i="4" s="1"/>
  <c r="AJ762" i="4"/>
  <c r="AI762" i="4"/>
  <c r="AH762" i="4"/>
  <c r="AG762" i="4"/>
  <c r="AF762" i="4"/>
  <c r="AE762" i="4"/>
  <c r="AD762" i="4"/>
  <c r="AC762" i="4"/>
  <c r="AB762" i="4"/>
  <c r="AA762" i="4"/>
  <c r="Z762" i="4"/>
  <c r="X762" i="4"/>
  <c r="V762" i="4"/>
  <c r="U762" i="4"/>
  <c r="G762" i="4"/>
  <c r="Y762" i="4" s="1"/>
  <c r="E762" i="4"/>
  <c r="W762" i="4" s="1"/>
  <c r="AJ761" i="4"/>
  <c r="AI761" i="4"/>
  <c r="AH761" i="4"/>
  <c r="AG761" i="4"/>
  <c r="AF761" i="4"/>
  <c r="AE761" i="4"/>
  <c r="AD761" i="4"/>
  <c r="AC761" i="4"/>
  <c r="AB761" i="4"/>
  <c r="AA761" i="4"/>
  <c r="Z761" i="4"/>
  <c r="Y761" i="4"/>
  <c r="X761" i="4"/>
  <c r="V761" i="4"/>
  <c r="U761" i="4"/>
  <c r="G761" i="4"/>
  <c r="E761" i="4"/>
  <c r="W761" i="4" s="1"/>
  <c r="AJ760" i="4"/>
  <c r="AI760" i="4"/>
  <c r="AH760" i="4"/>
  <c r="AG760" i="4"/>
  <c r="AF760" i="4"/>
  <c r="AE760" i="4"/>
  <c r="AD760" i="4"/>
  <c r="AC760" i="4"/>
  <c r="AB760" i="4"/>
  <c r="AA760" i="4"/>
  <c r="Z760" i="4"/>
  <c r="X760" i="4"/>
  <c r="V760" i="4"/>
  <c r="U760" i="4"/>
  <c r="G760" i="4"/>
  <c r="Y760" i="4" s="1"/>
  <c r="E760" i="4"/>
  <c r="W760" i="4" s="1"/>
  <c r="AJ759" i="4"/>
  <c r="AI759" i="4"/>
  <c r="AH759" i="4"/>
  <c r="AG759" i="4"/>
  <c r="AF759" i="4"/>
  <c r="AE759" i="4"/>
  <c r="AD759" i="4"/>
  <c r="AC759" i="4"/>
  <c r="AB759" i="4"/>
  <c r="AA759" i="4"/>
  <c r="Z759" i="4"/>
  <c r="Y759" i="4"/>
  <c r="X759" i="4"/>
  <c r="V759" i="4"/>
  <c r="U759" i="4"/>
  <c r="G759" i="4"/>
  <c r="E759" i="4"/>
  <c r="W759" i="4" s="1"/>
  <c r="AJ758" i="4"/>
  <c r="AI758" i="4"/>
  <c r="AH758" i="4"/>
  <c r="AG758" i="4"/>
  <c r="AF758" i="4"/>
  <c r="AE758" i="4"/>
  <c r="AD758" i="4"/>
  <c r="AC758" i="4"/>
  <c r="AB758" i="4"/>
  <c r="AA758" i="4"/>
  <c r="Z758" i="4"/>
  <c r="X758" i="4"/>
  <c r="V758" i="4"/>
  <c r="U758" i="4"/>
  <c r="G758" i="4"/>
  <c r="Y758" i="4" s="1"/>
  <c r="E758" i="4"/>
  <c r="W758" i="4" s="1"/>
  <c r="AJ757" i="4"/>
  <c r="AI757" i="4"/>
  <c r="AH757" i="4"/>
  <c r="AG757" i="4"/>
  <c r="AF757" i="4"/>
  <c r="AE757" i="4"/>
  <c r="AD757" i="4"/>
  <c r="AC757" i="4"/>
  <c r="AB757" i="4"/>
  <c r="AA757" i="4"/>
  <c r="Z757" i="4"/>
  <c r="Y757" i="4"/>
  <c r="X757" i="4"/>
  <c r="V757" i="4"/>
  <c r="U757" i="4"/>
  <c r="G757" i="4"/>
  <c r="E757" i="4"/>
  <c r="W757" i="4" s="1"/>
  <c r="AJ756" i="4"/>
  <c r="AI756" i="4"/>
  <c r="AH756" i="4"/>
  <c r="AG756" i="4"/>
  <c r="AF756" i="4"/>
  <c r="AE756" i="4"/>
  <c r="AD756" i="4"/>
  <c r="AC756" i="4"/>
  <c r="AB756" i="4"/>
  <c r="AA756" i="4"/>
  <c r="Z756" i="4"/>
  <c r="X756" i="4"/>
  <c r="V756" i="4"/>
  <c r="U756" i="4"/>
  <c r="G756" i="4"/>
  <c r="Y756" i="4" s="1"/>
  <c r="E756" i="4"/>
  <c r="W756" i="4" s="1"/>
  <c r="AJ755" i="4"/>
  <c r="AI755" i="4"/>
  <c r="AH755" i="4"/>
  <c r="AG755" i="4"/>
  <c r="AF755" i="4"/>
  <c r="AE755" i="4"/>
  <c r="AD755" i="4"/>
  <c r="AC755" i="4"/>
  <c r="AB755" i="4"/>
  <c r="AA755" i="4"/>
  <c r="Z755" i="4"/>
  <c r="X755" i="4"/>
  <c r="V755" i="4"/>
  <c r="U755" i="4"/>
  <c r="G755" i="4"/>
  <c r="Y755" i="4" s="1"/>
  <c r="E755" i="4"/>
  <c r="W755" i="4" s="1"/>
  <c r="AJ754" i="4"/>
  <c r="AI754" i="4"/>
  <c r="AH754" i="4"/>
  <c r="AG754" i="4"/>
  <c r="AF754" i="4"/>
  <c r="AE754" i="4"/>
  <c r="AD754" i="4"/>
  <c r="AC754" i="4"/>
  <c r="AB754" i="4"/>
  <c r="AA754" i="4"/>
  <c r="Z754" i="4"/>
  <c r="X754" i="4"/>
  <c r="V754" i="4"/>
  <c r="U754" i="4"/>
  <c r="G754" i="4"/>
  <c r="Y754" i="4" s="1"/>
  <c r="E754" i="4"/>
  <c r="W754" i="4" s="1"/>
  <c r="AJ753" i="4"/>
  <c r="AI753" i="4"/>
  <c r="AH753" i="4"/>
  <c r="AG753" i="4"/>
  <c r="AF753" i="4"/>
  <c r="AE753" i="4"/>
  <c r="AD753" i="4"/>
  <c r="AC753" i="4"/>
  <c r="AB753" i="4"/>
  <c r="AA753" i="4"/>
  <c r="Z753" i="4"/>
  <c r="Y753" i="4"/>
  <c r="X753" i="4"/>
  <c r="V753" i="4"/>
  <c r="U753" i="4"/>
  <c r="G753" i="4"/>
  <c r="E753" i="4"/>
  <c r="W753" i="4" s="1"/>
  <c r="AJ752" i="4"/>
  <c r="AI752" i="4"/>
  <c r="AH752" i="4"/>
  <c r="AG752" i="4"/>
  <c r="AF752" i="4"/>
  <c r="AE752" i="4"/>
  <c r="AD752" i="4"/>
  <c r="AC752" i="4"/>
  <c r="AB752" i="4"/>
  <c r="AA752" i="4"/>
  <c r="Z752" i="4"/>
  <c r="X752" i="4"/>
  <c r="V752" i="4"/>
  <c r="U752" i="4"/>
  <c r="G752" i="4"/>
  <c r="Y752" i="4" s="1"/>
  <c r="E752" i="4"/>
  <c r="W752" i="4" s="1"/>
  <c r="AJ751" i="4"/>
  <c r="AI751" i="4"/>
  <c r="AH751" i="4"/>
  <c r="AG751" i="4"/>
  <c r="AF751" i="4"/>
  <c r="AE751" i="4"/>
  <c r="AD751" i="4"/>
  <c r="AC751" i="4"/>
  <c r="AB751" i="4"/>
  <c r="AA751" i="4"/>
  <c r="Z751" i="4"/>
  <c r="Y751" i="4"/>
  <c r="X751" i="4"/>
  <c r="V751" i="4"/>
  <c r="U751" i="4"/>
  <c r="G751" i="4"/>
  <c r="E751" i="4"/>
  <c r="W751" i="4" s="1"/>
  <c r="AJ750" i="4"/>
  <c r="AI750" i="4"/>
  <c r="AH750" i="4"/>
  <c r="AG750" i="4"/>
  <c r="AF750" i="4"/>
  <c r="AE750" i="4"/>
  <c r="AD750" i="4"/>
  <c r="AC750" i="4"/>
  <c r="AB750" i="4"/>
  <c r="AA750" i="4"/>
  <c r="Z750" i="4"/>
  <c r="X750" i="4"/>
  <c r="V750" i="4"/>
  <c r="U750" i="4"/>
  <c r="G750" i="4"/>
  <c r="Y750" i="4" s="1"/>
  <c r="E750" i="4"/>
  <c r="W750" i="4" s="1"/>
  <c r="AJ749" i="4"/>
  <c r="AI749" i="4"/>
  <c r="AH749" i="4"/>
  <c r="AG749" i="4"/>
  <c r="AF749" i="4"/>
  <c r="AE749" i="4"/>
  <c r="AD749" i="4"/>
  <c r="AC749" i="4"/>
  <c r="AB749" i="4"/>
  <c r="AA749" i="4"/>
  <c r="Z749" i="4"/>
  <c r="X749" i="4"/>
  <c r="V749" i="4"/>
  <c r="U749" i="4"/>
  <c r="G749" i="4"/>
  <c r="Y749" i="4" s="1"/>
  <c r="E749" i="4"/>
  <c r="W749" i="4" s="1"/>
  <c r="AJ748" i="4"/>
  <c r="AI748" i="4"/>
  <c r="AH748" i="4"/>
  <c r="AG748" i="4"/>
  <c r="AF748" i="4"/>
  <c r="AE748" i="4"/>
  <c r="AD748" i="4"/>
  <c r="AC748" i="4"/>
  <c r="AB748" i="4"/>
  <c r="AA748" i="4"/>
  <c r="Z748" i="4"/>
  <c r="X748" i="4"/>
  <c r="V748" i="4"/>
  <c r="U748" i="4"/>
  <c r="G748" i="4"/>
  <c r="Y748" i="4" s="1"/>
  <c r="E748" i="4"/>
  <c r="W748" i="4" s="1"/>
  <c r="AJ747" i="4"/>
  <c r="AI747" i="4"/>
  <c r="AH747" i="4"/>
  <c r="AG747" i="4"/>
  <c r="AF747" i="4"/>
  <c r="AE747" i="4"/>
  <c r="AD747" i="4"/>
  <c r="AC747" i="4"/>
  <c r="AB747" i="4"/>
  <c r="AA747" i="4"/>
  <c r="Z747" i="4"/>
  <c r="Y747" i="4"/>
  <c r="X747" i="4"/>
  <c r="V747" i="4"/>
  <c r="U747" i="4"/>
  <c r="G747" i="4"/>
  <c r="E747" i="4"/>
  <c r="W747" i="4" s="1"/>
  <c r="AJ746" i="4"/>
  <c r="AI746" i="4"/>
  <c r="AH746" i="4"/>
  <c r="AG746" i="4"/>
  <c r="AF746" i="4"/>
  <c r="AE746" i="4"/>
  <c r="AD746" i="4"/>
  <c r="AC746" i="4"/>
  <c r="AB746" i="4"/>
  <c r="AA746" i="4"/>
  <c r="Z746" i="4"/>
  <c r="X746" i="4"/>
  <c r="V746" i="4"/>
  <c r="U746" i="4"/>
  <c r="G746" i="4"/>
  <c r="Y746" i="4" s="1"/>
  <c r="E746" i="4"/>
  <c r="W746" i="4" s="1"/>
  <c r="AJ745" i="4"/>
  <c r="AI745" i="4"/>
  <c r="AH745" i="4"/>
  <c r="AG745" i="4"/>
  <c r="AF745" i="4"/>
  <c r="AE745" i="4"/>
  <c r="AD745" i="4"/>
  <c r="AC745" i="4"/>
  <c r="AB745" i="4"/>
  <c r="AA745" i="4"/>
  <c r="Z745" i="4"/>
  <c r="Y745" i="4"/>
  <c r="X745" i="4"/>
  <c r="V745" i="4"/>
  <c r="U745" i="4"/>
  <c r="G745" i="4"/>
  <c r="E745" i="4"/>
  <c r="W745" i="4" s="1"/>
  <c r="AJ744" i="4"/>
  <c r="AI744" i="4"/>
  <c r="AH744" i="4"/>
  <c r="AG744" i="4"/>
  <c r="AF744" i="4"/>
  <c r="AE744" i="4"/>
  <c r="AD744" i="4"/>
  <c r="AC744" i="4"/>
  <c r="AB744" i="4"/>
  <c r="AA744" i="4"/>
  <c r="Z744" i="4"/>
  <c r="X744" i="4"/>
  <c r="V744" i="4"/>
  <c r="U744" i="4"/>
  <c r="G744" i="4"/>
  <c r="Y744" i="4" s="1"/>
  <c r="E744" i="4"/>
  <c r="W744" i="4" s="1"/>
  <c r="AJ743" i="4"/>
  <c r="AI743" i="4"/>
  <c r="AH743" i="4"/>
  <c r="AG743" i="4"/>
  <c r="AF743" i="4"/>
  <c r="AE743" i="4"/>
  <c r="AD743" i="4"/>
  <c r="AC743" i="4"/>
  <c r="AB743" i="4"/>
  <c r="AA743" i="4"/>
  <c r="Z743" i="4"/>
  <c r="X743" i="4"/>
  <c r="V743" i="4"/>
  <c r="U743" i="4"/>
  <c r="G743" i="4"/>
  <c r="Y743" i="4" s="1"/>
  <c r="E743" i="4"/>
  <c r="W743" i="4" s="1"/>
  <c r="AJ742" i="4"/>
  <c r="AI742" i="4"/>
  <c r="AH742" i="4"/>
  <c r="AG742" i="4"/>
  <c r="AF742" i="4"/>
  <c r="AE742" i="4"/>
  <c r="AD742" i="4"/>
  <c r="AC742" i="4"/>
  <c r="AB742" i="4"/>
  <c r="AA742" i="4"/>
  <c r="Z742" i="4"/>
  <c r="X742" i="4"/>
  <c r="V742" i="4"/>
  <c r="U742" i="4"/>
  <c r="G742" i="4"/>
  <c r="Y742" i="4" s="1"/>
  <c r="E742" i="4"/>
  <c r="W742" i="4" s="1"/>
  <c r="AJ741" i="4"/>
  <c r="AI741" i="4"/>
  <c r="AH741" i="4"/>
  <c r="AG741" i="4"/>
  <c r="AF741" i="4"/>
  <c r="AE741" i="4"/>
  <c r="AD741" i="4"/>
  <c r="AC741" i="4"/>
  <c r="AB741" i="4"/>
  <c r="AA741" i="4"/>
  <c r="Z741" i="4"/>
  <c r="X741" i="4"/>
  <c r="V741" i="4"/>
  <c r="U741" i="4"/>
  <c r="G741" i="4"/>
  <c r="Y741" i="4" s="1"/>
  <c r="E741" i="4"/>
  <c r="W741" i="4" s="1"/>
  <c r="AJ740" i="4"/>
  <c r="AI740" i="4"/>
  <c r="AH740" i="4"/>
  <c r="AG740" i="4"/>
  <c r="AF740" i="4"/>
  <c r="AE740" i="4"/>
  <c r="AD740" i="4"/>
  <c r="AC740" i="4"/>
  <c r="AB740" i="4"/>
  <c r="AA740" i="4"/>
  <c r="Z740" i="4"/>
  <c r="X740" i="4"/>
  <c r="V740" i="4"/>
  <c r="U740" i="4"/>
  <c r="G740" i="4"/>
  <c r="Y740" i="4" s="1"/>
  <c r="E740" i="4"/>
  <c r="W740" i="4" s="1"/>
  <c r="AJ739" i="4"/>
  <c r="AI739" i="4"/>
  <c r="AH739" i="4"/>
  <c r="AG739" i="4"/>
  <c r="AF739" i="4"/>
  <c r="AE739" i="4"/>
  <c r="AD739" i="4"/>
  <c r="AC739" i="4"/>
  <c r="AB739" i="4"/>
  <c r="AA739" i="4"/>
  <c r="Z739" i="4"/>
  <c r="Y739" i="4"/>
  <c r="X739" i="4"/>
  <c r="V739" i="4"/>
  <c r="U739" i="4"/>
  <c r="G739" i="4"/>
  <c r="E739" i="4"/>
  <c r="W739" i="4" s="1"/>
  <c r="AJ738" i="4"/>
  <c r="AI738" i="4"/>
  <c r="AH738" i="4"/>
  <c r="AG738" i="4"/>
  <c r="AF738" i="4"/>
  <c r="AE738" i="4"/>
  <c r="AD738" i="4"/>
  <c r="AC738" i="4"/>
  <c r="AB738" i="4"/>
  <c r="AA738" i="4"/>
  <c r="Z738" i="4"/>
  <c r="X738" i="4"/>
  <c r="V738" i="4"/>
  <c r="U738" i="4"/>
  <c r="G738" i="4"/>
  <c r="Y738" i="4" s="1"/>
  <c r="E738" i="4"/>
  <c r="W738" i="4" s="1"/>
  <c r="AJ737" i="4"/>
  <c r="AI737" i="4"/>
  <c r="AH737" i="4"/>
  <c r="AG737" i="4"/>
  <c r="AF737" i="4"/>
  <c r="AE737" i="4"/>
  <c r="AD737" i="4"/>
  <c r="AC737" i="4"/>
  <c r="AB737" i="4"/>
  <c r="AA737" i="4"/>
  <c r="Z737" i="4"/>
  <c r="X737" i="4"/>
  <c r="V737" i="4"/>
  <c r="U737" i="4"/>
  <c r="G737" i="4"/>
  <c r="Y737" i="4" s="1"/>
  <c r="E737" i="4"/>
  <c r="W737" i="4" s="1"/>
  <c r="AJ736" i="4"/>
  <c r="AI736" i="4"/>
  <c r="AH736" i="4"/>
  <c r="AG736" i="4"/>
  <c r="AF736" i="4"/>
  <c r="AE736" i="4"/>
  <c r="AD736" i="4"/>
  <c r="AC736" i="4"/>
  <c r="AB736" i="4"/>
  <c r="AA736" i="4"/>
  <c r="Z736" i="4"/>
  <c r="X736" i="4"/>
  <c r="V736" i="4"/>
  <c r="U736" i="4"/>
  <c r="G736" i="4"/>
  <c r="Y736" i="4" s="1"/>
  <c r="E736" i="4"/>
  <c r="W736" i="4" s="1"/>
  <c r="AJ735" i="4"/>
  <c r="AI735" i="4"/>
  <c r="AH735" i="4"/>
  <c r="AG735" i="4"/>
  <c r="AF735" i="4"/>
  <c r="AE735" i="4"/>
  <c r="AD735" i="4"/>
  <c r="AC735" i="4"/>
  <c r="AB735" i="4"/>
  <c r="AA735" i="4"/>
  <c r="Z735" i="4"/>
  <c r="X735" i="4"/>
  <c r="V735" i="4"/>
  <c r="U735" i="4"/>
  <c r="G735" i="4"/>
  <c r="Y735" i="4" s="1"/>
  <c r="E735" i="4"/>
  <c r="W735" i="4" s="1"/>
  <c r="AJ734" i="4"/>
  <c r="AI734" i="4"/>
  <c r="AH734" i="4"/>
  <c r="AG734" i="4"/>
  <c r="AF734" i="4"/>
  <c r="AE734" i="4"/>
  <c r="AD734" i="4"/>
  <c r="AC734" i="4"/>
  <c r="AB734" i="4"/>
  <c r="AA734" i="4"/>
  <c r="Z734" i="4"/>
  <c r="X734" i="4"/>
  <c r="V734" i="4"/>
  <c r="U734" i="4"/>
  <c r="G734" i="4"/>
  <c r="Y734" i="4" s="1"/>
  <c r="E734" i="4"/>
  <c r="W734" i="4" s="1"/>
  <c r="AJ733" i="4"/>
  <c r="AI733" i="4"/>
  <c r="AH733" i="4"/>
  <c r="AG733" i="4"/>
  <c r="AF733" i="4"/>
  <c r="AE733" i="4"/>
  <c r="AD733" i="4"/>
  <c r="AC733" i="4"/>
  <c r="AB733" i="4"/>
  <c r="AA733" i="4"/>
  <c r="Z733" i="4"/>
  <c r="Y733" i="4"/>
  <c r="X733" i="4"/>
  <c r="V733" i="4"/>
  <c r="U733" i="4"/>
  <c r="G733" i="4"/>
  <c r="E733" i="4"/>
  <c r="W733" i="4" s="1"/>
  <c r="AJ732" i="4"/>
  <c r="AI732" i="4"/>
  <c r="AH732" i="4"/>
  <c r="AG732" i="4"/>
  <c r="AF732" i="4"/>
  <c r="AE732" i="4"/>
  <c r="AD732" i="4"/>
  <c r="AC732" i="4"/>
  <c r="AB732" i="4"/>
  <c r="AA732" i="4"/>
  <c r="Z732" i="4"/>
  <c r="X732" i="4"/>
  <c r="V732" i="4"/>
  <c r="U732" i="4"/>
  <c r="G732" i="4"/>
  <c r="Y732" i="4" s="1"/>
  <c r="E732" i="4"/>
  <c r="W732" i="4" s="1"/>
  <c r="AJ731" i="4"/>
  <c r="AI731" i="4"/>
  <c r="AH731" i="4"/>
  <c r="AG731" i="4"/>
  <c r="AF731" i="4"/>
  <c r="AE731" i="4"/>
  <c r="AD731" i="4"/>
  <c r="AC731" i="4"/>
  <c r="AB731" i="4"/>
  <c r="AA731" i="4"/>
  <c r="Z731" i="4"/>
  <c r="X731" i="4"/>
  <c r="V731" i="4"/>
  <c r="U731" i="4"/>
  <c r="G731" i="4"/>
  <c r="Y731" i="4" s="1"/>
  <c r="E731" i="4"/>
  <c r="W731" i="4" s="1"/>
  <c r="AJ730" i="4"/>
  <c r="AI730" i="4"/>
  <c r="AH730" i="4"/>
  <c r="AG730" i="4"/>
  <c r="AF730" i="4"/>
  <c r="AE730" i="4"/>
  <c r="AD730" i="4"/>
  <c r="AC730" i="4"/>
  <c r="AB730" i="4"/>
  <c r="AA730" i="4"/>
  <c r="Z730" i="4"/>
  <c r="X730" i="4"/>
  <c r="V730" i="4"/>
  <c r="U730" i="4"/>
  <c r="G730" i="4"/>
  <c r="Y730" i="4" s="1"/>
  <c r="E730" i="4"/>
  <c r="W730" i="4" s="1"/>
  <c r="AJ729" i="4"/>
  <c r="AI729" i="4"/>
  <c r="AH729" i="4"/>
  <c r="AG729" i="4"/>
  <c r="AF729" i="4"/>
  <c r="AE729" i="4"/>
  <c r="AD729" i="4"/>
  <c r="AC729" i="4"/>
  <c r="AB729" i="4"/>
  <c r="AA729" i="4"/>
  <c r="Z729" i="4"/>
  <c r="X729" i="4"/>
  <c r="V729" i="4"/>
  <c r="U729" i="4"/>
  <c r="G729" i="4"/>
  <c r="Y729" i="4" s="1"/>
  <c r="E729" i="4"/>
  <c r="W729" i="4" s="1"/>
  <c r="AJ728" i="4"/>
  <c r="AI728" i="4"/>
  <c r="AH728" i="4"/>
  <c r="AG728" i="4"/>
  <c r="AF728" i="4"/>
  <c r="AE728" i="4"/>
  <c r="AD728" i="4"/>
  <c r="AC728" i="4"/>
  <c r="AB728" i="4"/>
  <c r="AA728" i="4"/>
  <c r="Z728" i="4"/>
  <c r="X728" i="4"/>
  <c r="V728" i="4"/>
  <c r="U728" i="4"/>
  <c r="G728" i="4"/>
  <c r="Y728" i="4" s="1"/>
  <c r="E728" i="4"/>
  <c r="W728" i="4" s="1"/>
  <c r="AJ727" i="4"/>
  <c r="AI727" i="4"/>
  <c r="AH727" i="4"/>
  <c r="AG727" i="4"/>
  <c r="AF727" i="4"/>
  <c r="AE727" i="4"/>
  <c r="AD727" i="4"/>
  <c r="AC727" i="4"/>
  <c r="AB727" i="4"/>
  <c r="AA727" i="4"/>
  <c r="Z727" i="4"/>
  <c r="X727" i="4"/>
  <c r="V727" i="4"/>
  <c r="U727" i="4"/>
  <c r="G727" i="4"/>
  <c r="Y727" i="4" s="1"/>
  <c r="E727" i="4"/>
  <c r="W727" i="4" s="1"/>
  <c r="AJ726" i="4"/>
  <c r="AI726" i="4"/>
  <c r="AH726" i="4"/>
  <c r="AG726" i="4"/>
  <c r="AF726" i="4"/>
  <c r="AE726" i="4"/>
  <c r="AD726" i="4"/>
  <c r="AC726" i="4"/>
  <c r="AB726" i="4"/>
  <c r="AA726" i="4"/>
  <c r="Z726" i="4"/>
  <c r="X726" i="4"/>
  <c r="V726" i="4"/>
  <c r="U726" i="4"/>
  <c r="G726" i="4"/>
  <c r="Y726" i="4" s="1"/>
  <c r="E726" i="4"/>
  <c r="W726" i="4" s="1"/>
  <c r="AJ725" i="4"/>
  <c r="AI725" i="4"/>
  <c r="AH725" i="4"/>
  <c r="AG725" i="4"/>
  <c r="AF725" i="4"/>
  <c r="AE725" i="4"/>
  <c r="AD725" i="4"/>
  <c r="AC725" i="4"/>
  <c r="AB725" i="4"/>
  <c r="AA725" i="4"/>
  <c r="Z725" i="4"/>
  <c r="X725" i="4"/>
  <c r="V725" i="4"/>
  <c r="U725" i="4"/>
  <c r="G725" i="4"/>
  <c r="Y725" i="4" s="1"/>
  <c r="E725" i="4"/>
  <c r="W725" i="4" s="1"/>
  <c r="AJ724" i="4"/>
  <c r="AI724" i="4"/>
  <c r="AH724" i="4"/>
  <c r="AG724" i="4"/>
  <c r="AF724" i="4"/>
  <c r="AE724" i="4"/>
  <c r="AD724" i="4"/>
  <c r="AC724" i="4"/>
  <c r="AB724" i="4"/>
  <c r="AA724" i="4"/>
  <c r="Z724" i="4"/>
  <c r="X724" i="4"/>
  <c r="V724" i="4"/>
  <c r="U724" i="4"/>
  <c r="G724" i="4"/>
  <c r="Y724" i="4" s="1"/>
  <c r="E724" i="4"/>
  <c r="W724" i="4" s="1"/>
  <c r="AJ723" i="4"/>
  <c r="AI723" i="4"/>
  <c r="AH723" i="4"/>
  <c r="AG723" i="4"/>
  <c r="AF723" i="4"/>
  <c r="AE723" i="4"/>
  <c r="AD723" i="4"/>
  <c r="AC723" i="4"/>
  <c r="AB723" i="4"/>
  <c r="AA723" i="4"/>
  <c r="Z723" i="4"/>
  <c r="X723" i="4"/>
  <c r="V723" i="4"/>
  <c r="U723" i="4"/>
  <c r="G723" i="4"/>
  <c r="Y723" i="4" s="1"/>
  <c r="E723" i="4"/>
  <c r="W723" i="4" s="1"/>
  <c r="AJ722" i="4"/>
  <c r="AI722" i="4"/>
  <c r="AH722" i="4"/>
  <c r="AG722" i="4"/>
  <c r="AF722" i="4"/>
  <c r="AE722" i="4"/>
  <c r="AD722" i="4"/>
  <c r="AC722" i="4"/>
  <c r="AB722" i="4"/>
  <c r="AA722" i="4"/>
  <c r="Z722" i="4"/>
  <c r="X722" i="4"/>
  <c r="V722" i="4"/>
  <c r="U722" i="4"/>
  <c r="G722" i="4"/>
  <c r="Y722" i="4" s="1"/>
  <c r="E722" i="4"/>
  <c r="W722" i="4" s="1"/>
  <c r="AJ721" i="4"/>
  <c r="AI721" i="4"/>
  <c r="AH721" i="4"/>
  <c r="AG721" i="4"/>
  <c r="AF721" i="4"/>
  <c r="AE721" i="4"/>
  <c r="AD721" i="4"/>
  <c r="AC721" i="4"/>
  <c r="AB721" i="4"/>
  <c r="AA721" i="4"/>
  <c r="Z721" i="4"/>
  <c r="Y721" i="4"/>
  <c r="X721" i="4"/>
  <c r="V721" i="4"/>
  <c r="U721" i="4"/>
  <c r="G721" i="4"/>
  <c r="E721" i="4"/>
  <c r="W721" i="4" s="1"/>
  <c r="AJ720" i="4"/>
  <c r="AI720" i="4"/>
  <c r="AH720" i="4"/>
  <c r="AG720" i="4"/>
  <c r="AF720" i="4"/>
  <c r="AE720" i="4"/>
  <c r="AD720" i="4"/>
  <c r="AC720" i="4"/>
  <c r="AB720" i="4"/>
  <c r="AA720" i="4"/>
  <c r="Z720" i="4"/>
  <c r="X720" i="4"/>
  <c r="V720" i="4"/>
  <c r="U720" i="4"/>
  <c r="G720" i="4"/>
  <c r="Y720" i="4" s="1"/>
  <c r="E720" i="4"/>
  <c r="W720" i="4" s="1"/>
  <c r="AJ719" i="4"/>
  <c r="AI719" i="4"/>
  <c r="AH719" i="4"/>
  <c r="AG719" i="4"/>
  <c r="AF719" i="4"/>
  <c r="AE719" i="4"/>
  <c r="AD719" i="4"/>
  <c r="AC719" i="4"/>
  <c r="AB719" i="4"/>
  <c r="AA719" i="4"/>
  <c r="Z719" i="4"/>
  <c r="Y719" i="4"/>
  <c r="X719" i="4"/>
  <c r="V719" i="4"/>
  <c r="U719" i="4"/>
  <c r="G719" i="4"/>
  <c r="E719" i="4"/>
  <c r="W719" i="4" s="1"/>
  <c r="AJ718" i="4"/>
  <c r="AI718" i="4"/>
  <c r="AH718" i="4"/>
  <c r="AG718" i="4"/>
  <c r="AF718" i="4"/>
  <c r="AE718" i="4"/>
  <c r="AD718" i="4"/>
  <c r="AC718" i="4"/>
  <c r="AB718" i="4"/>
  <c r="AA718" i="4"/>
  <c r="Z718" i="4"/>
  <c r="X718" i="4"/>
  <c r="V718" i="4"/>
  <c r="U718" i="4"/>
  <c r="G718" i="4"/>
  <c r="Y718" i="4" s="1"/>
  <c r="E718" i="4"/>
  <c r="W718" i="4" s="1"/>
  <c r="AJ717" i="4"/>
  <c r="AI717" i="4"/>
  <c r="AH717" i="4"/>
  <c r="AG717" i="4"/>
  <c r="AF717" i="4"/>
  <c r="AE717" i="4"/>
  <c r="AD717" i="4"/>
  <c r="AC717" i="4"/>
  <c r="AB717" i="4"/>
  <c r="AA717" i="4"/>
  <c r="Z717" i="4"/>
  <c r="Y717" i="4"/>
  <c r="X717" i="4"/>
  <c r="V717" i="4"/>
  <c r="U717" i="4"/>
  <c r="G717" i="4"/>
  <c r="E717" i="4"/>
  <c r="W717" i="4" s="1"/>
  <c r="AJ716" i="4"/>
  <c r="AI716" i="4"/>
  <c r="AH716" i="4"/>
  <c r="AG716" i="4"/>
  <c r="AF716" i="4"/>
  <c r="AE716" i="4"/>
  <c r="AD716" i="4"/>
  <c r="AC716" i="4"/>
  <c r="AB716" i="4"/>
  <c r="AA716" i="4"/>
  <c r="Z716" i="4"/>
  <c r="X716" i="4"/>
  <c r="V716" i="4"/>
  <c r="U716" i="4"/>
  <c r="G716" i="4"/>
  <c r="Y716" i="4" s="1"/>
  <c r="E716" i="4"/>
  <c r="W716" i="4" s="1"/>
  <c r="AJ715" i="4"/>
  <c r="AI715" i="4"/>
  <c r="AH715" i="4"/>
  <c r="AG715" i="4"/>
  <c r="AF715" i="4"/>
  <c r="AE715" i="4"/>
  <c r="AD715" i="4"/>
  <c r="AC715" i="4"/>
  <c r="AB715" i="4"/>
  <c r="AA715" i="4"/>
  <c r="Z715" i="4"/>
  <c r="Y715" i="4"/>
  <c r="X715" i="4"/>
  <c r="V715" i="4"/>
  <c r="U715" i="4"/>
  <c r="G715" i="4"/>
  <c r="E715" i="4"/>
  <c r="W715" i="4" s="1"/>
  <c r="AJ714" i="4"/>
  <c r="AI714" i="4"/>
  <c r="AH714" i="4"/>
  <c r="AG714" i="4"/>
  <c r="AF714" i="4"/>
  <c r="AE714" i="4"/>
  <c r="AD714" i="4"/>
  <c r="AC714" i="4"/>
  <c r="AB714" i="4"/>
  <c r="AA714" i="4"/>
  <c r="Z714" i="4"/>
  <c r="X714" i="4"/>
  <c r="V714" i="4"/>
  <c r="U714" i="4"/>
  <c r="G714" i="4"/>
  <c r="Y714" i="4" s="1"/>
  <c r="E714" i="4"/>
  <c r="W714" i="4" s="1"/>
  <c r="AJ713" i="4"/>
  <c r="AI713" i="4"/>
  <c r="AH713" i="4"/>
  <c r="AG713" i="4"/>
  <c r="AF713" i="4"/>
  <c r="AE713" i="4"/>
  <c r="AD713" i="4"/>
  <c r="AC713" i="4"/>
  <c r="AB713" i="4"/>
  <c r="AA713" i="4"/>
  <c r="Z713" i="4"/>
  <c r="X713" i="4"/>
  <c r="V713" i="4"/>
  <c r="U713" i="4"/>
  <c r="G713" i="4"/>
  <c r="Y713" i="4" s="1"/>
  <c r="E713" i="4"/>
  <c r="W713" i="4" s="1"/>
  <c r="AJ712" i="4"/>
  <c r="AI712" i="4"/>
  <c r="AH712" i="4"/>
  <c r="AG712" i="4"/>
  <c r="AF712" i="4"/>
  <c r="AE712" i="4"/>
  <c r="AD712" i="4"/>
  <c r="AC712" i="4"/>
  <c r="AB712" i="4"/>
  <c r="AA712" i="4"/>
  <c r="Z712" i="4"/>
  <c r="X712" i="4"/>
  <c r="V712" i="4"/>
  <c r="U712" i="4"/>
  <c r="G712" i="4"/>
  <c r="Y712" i="4" s="1"/>
  <c r="E712" i="4"/>
  <c r="W712" i="4" s="1"/>
  <c r="AJ711" i="4"/>
  <c r="AI711" i="4"/>
  <c r="AH711" i="4"/>
  <c r="AG711" i="4"/>
  <c r="AF711" i="4"/>
  <c r="AE711" i="4"/>
  <c r="AD711" i="4"/>
  <c r="AC711" i="4"/>
  <c r="AB711" i="4"/>
  <c r="AA711" i="4"/>
  <c r="Z711" i="4"/>
  <c r="X711" i="4"/>
  <c r="V711" i="4"/>
  <c r="U711" i="4"/>
  <c r="G711" i="4"/>
  <c r="Y711" i="4" s="1"/>
  <c r="E711" i="4"/>
  <c r="W711" i="4" s="1"/>
  <c r="AJ710" i="4"/>
  <c r="AI710" i="4"/>
  <c r="AH710" i="4"/>
  <c r="AG710" i="4"/>
  <c r="AF710" i="4"/>
  <c r="AE710" i="4"/>
  <c r="AD710" i="4"/>
  <c r="AC710" i="4"/>
  <c r="AB710" i="4"/>
  <c r="AA710" i="4"/>
  <c r="Z710" i="4"/>
  <c r="X710" i="4"/>
  <c r="V710" i="4"/>
  <c r="U710" i="4"/>
  <c r="G710" i="4"/>
  <c r="Y710" i="4" s="1"/>
  <c r="E710" i="4"/>
  <c r="W710" i="4" s="1"/>
  <c r="AJ709" i="4"/>
  <c r="AI709" i="4"/>
  <c r="AH709" i="4"/>
  <c r="AG709" i="4"/>
  <c r="AF709" i="4"/>
  <c r="AE709" i="4"/>
  <c r="AD709" i="4"/>
  <c r="AC709" i="4"/>
  <c r="AB709" i="4"/>
  <c r="AA709" i="4"/>
  <c r="Z709" i="4"/>
  <c r="X709" i="4"/>
  <c r="V709" i="4"/>
  <c r="U709" i="4"/>
  <c r="G709" i="4"/>
  <c r="Y709" i="4" s="1"/>
  <c r="E709" i="4"/>
  <c r="W709" i="4" s="1"/>
  <c r="AJ708" i="4"/>
  <c r="AI708" i="4"/>
  <c r="AH708" i="4"/>
  <c r="AG708" i="4"/>
  <c r="AF708" i="4"/>
  <c r="AE708" i="4"/>
  <c r="AD708" i="4"/>
  <c r="AC708" i="4"/>
  <c r="AB708" i="4"/>
  <c r="AA708" i="4"/>
  <c r="Z708" i="4"/>
  <c r="X708" i="4"/>
  <c r="V708" i="4"/>
  <c r="U708" i="4"/>
  <c r="G708" i="4"/>
  <c r="Y708" i="4" s="1"/>
  <c r="E708" i="4"/>
  <c r="W708" i="4" s="1"/>
  <c r="AJ707" i="4"/>
  <c r="AI707" i="4"/>
  <c r="AH707" i="4"/>
  <c r="AG707" i="4"/>
  <c r="AF707" i="4"/>
  <c r="AE707" i="4"/>
  <c r="AD707" i="4"/>
  <c r="AC707" i="4"/>
  <c r="AB707" i="4"/>
  <c r="AA707" i="4"/>
  <c r="Z707" i="4"/>
  <c r="Y707" i="4"/>
  <c r="X707" i="4"/>
  <c r="V707" i="4"/>
  <c r="U707" i="4"/>
  <c r="G707" i="4"/>
  <c r="E707" i="4"/>
  <c r="W707" i="4" s="1"/>
  <c r="AJ706" i="4"/>
  <c r="AI706" i="4"/>
  <c r="AH706" i="4"/>
  <c r="AG706" i="4"/>
  <c r="AF706" i="4"/>
  <c r="AE706" i="4"/>
  <c r="AD706" i="4"/>
  <c r="AC706" i="4"/>
  <c r="AB706" i="4"/>
  <c r="AA706" i="4"/>
  <c r="Z706" i="4"/>
  <c r="X706" i="4"/>
  <c r="V706" i="4"/>
  <c r="U706" i="4"/>
  <c r="G706" i="4"/>
  <c r="Y706" i="4" s="1"/>
  <c r="E706" i="4"/>
  <c r="W706" i="4" s="1"/>
  <c r="AJ705" i="4"/>
  <c r="AI705" i="4"/>
  <c r="AH705" i="4"/>
  <c r="AG705" i="4"/>
  <c r="AF705" i="4"/>
  <c r="AE705" i="4"/>
  <c r="AD705" i="4"/>
  <c r="AC705" i="4"/>
  <c r="AB705" i="4"/>
  <c r="AA705" i="4"/>
  <c r="Z705" i="4"/>
  <c r="Y705" i="4"/>
  <c r="X705" i="4"/>
  <c r="V705" i="4"/>
  <c r="U705" i="4"/>
  <c r="G705" i="4"/>
  <c r="E705" i="4"/>
  <c r="W705" i="4" s="1"/>
  <c r="AJ704" i="4"/>
  <c r="AI704" i="4"/>
  <c r="AH704" i="4"/>
  <c r="AG704" i="4"/>
  <c r="AF704" i="4"/>
  <c r="AE704" i="4"/>
  <c r="AD704" i="4"/>
  <c r="AC704" i="4"/>
  <c r="AB704" i="4"/>
  <c r="AA704" i="4"/>
  <c r="Z704" i="4"/>
  <c r="X704" i="4"/>
  <c r="V704" i="4"/>
  <c r="U704" i="4"/>
  <c r="G704" i="4"/>
  <c r="Y704" i="4" s="1"/>
  <c r="E704" i="4"/>
  <c r="W704" i="4" s="1"/>
  <c r="AJ703" i="4"/>
  <c r="AI703" i="4"/>
  <c r="AH703" i="4"/>
  <c r="AG703" i="4"/>
  <c r="AF703" i="4"/>
  <c r="AE703" i="4"/>
  <c r="AD703" i="4"/>
  <c r="AC703" i="4"/>
  <c r="AB703" i="4"/>
  <c r="AA703" i="4"/>
  <c r="Z703" i="4"/>
  <c r="X703" i="4"/>
  <c r="V703" i="4"/>
  <c r="U703" i="4"/>
  <c r="G703" i="4"/>
  <c r="Y703" i="4" s="1"/>
  <c r="E703" i="4"/>
  <c r="W703" i="4" s="1"/>
  <c r="AJ702" i="4"/>
  <c r="AI702" i="4"/>
  <c r="AH702" i="4"/>
  <c r="AG702" i="4"/>
  <c r="AF702" i="4"/>
  <c r="AE702" i="4"/>
  <c r="AD702" i="4"/>
  <c r="AC702" i="4"/>
  <c r="AB702" i="4"/>
  <c r="AA702" i="4"/>
  <c r="Z702" i="4"/>
  <c r="X702" i="4"/>
  <c r="V702" i="4"/>
  <c r="U702" i="4"/>
  <c r="G702" i="4"/>
  <c r="Y702" i="4" s="1"/>
  <c r="E702" i="4"/>
  <c r="W702" i="4" s="1"/>
  <c r="AJ701" i="4"/>
  <c r="AI701" i="4"/>
  <c r="AH701" i="4"/>
  <c r="AG701" i="4"/>
  <c r="AF701" i="4"/>
  <c r="AE701" i="4"/>
  <c r="AD701" i="4"/>
  <c r="AC701" i="4"/>
  <c r="AB701" i="4"/>
  <c r="AA701" i="4"/>
  <c r="Z701" i="4"/>
  <c r="X701" i="4"/>
  <c r="V701" i="4"/>
  <c r="U701" i="4"/>
  <c r="G701" i="4"/>
  <c r="Y701" i="4" s="1"/>
  <c r="E701" i="4"/>
  <c r="W701" i="4" s="1"/>
  <c r="AJ700" i="4"/>
  <c r="AI700" i="4"/>
  <c r="AH700" i="4"/>
  <c r="AG700" i="4"/>
  <c r="AF700" i="4"/>
  <c r="AE700" i="4"/>
  <c r="AD700" i="4"/>
  <c r="AC700" i="4"/>
  <c r="AB700" i="4"/>
  <c r="AA700" i="4"/>
  <c r="Z700" i="4"/>
  <c r="X700" i="4"/>
  <c r="V700" i="4"/>
  <c r="U700" i="4"/>
  <c r="G700" i="4"/>
  <c r="Y700" i="4" s="1"/>
  <c r="E700" i="4"/>
  <c r="W700" i="4" s="1"/>
  <c r="AJ699" i="4"/>
  <c r="AI699" i="4"/>
  <c r="AH699" i="4"/>
  <c r="AG699" i="4"/>
  <c r="AF699" i="4"/>
  <c r="AE699" i="4"/>
  <c r="AD699" i="4"/>
  <c r="AC699" i="4"/>
  <c r="AB699" i="4"/>
  <c r="AA699" i="4"/>
  <c r="Z699" i="4"/>
  <c r="Y699" i="4"/>
  <c r="X699" i="4"/>
  <c r="V699" i="4"/>
  <c r="U699" i="4"/>
  <c r="G699" i="4"/>
  <c r="E699" i="4"/>
  <c r="W699" i="4" s="1"/>
  <c r="AJ698" i="4"/>
  <c r="AI698" i="4"/>
  <c r="AH698" i="4"/>
  <c r="AG698" i="4"/>
  <c r="AF698" i="4"/>
  <c r="AE698" i="4"/>
  <c r="AD698" i="4"/>
  <c r="AC698" i="4"/>
  <c r="AB698" i="4"/>
  <c r="AA698" i="4"/>
  <c r="Z698" i="4"/>
  <c r="X698" i="4"/>
  <c r="V698" i="4"/>
  <c r="U698" i="4"/>
  <c r="G698" i="4"/>
  <c r="Y698" i="4" s="1"/>
  <c r="E698" i="4"/>
  <c r="W698" i="4" s="1"/>
  <c r="AJ697" i="4"/>
  <c r="AI697" i="4"/>
  <c r="AH697" i="4"/>
  <c r="AG697" i="4"/>
  <c r="AF697" i="4"/>
  <c r="AE697" i="4"/>
  <c r="AD697" i="4"/>
  <c r="AC697" i="4"/>
  <c r="AB697" i="4"/>
  <c r="AA697" i="4"/>
  <c r="Z697" i="4"/>
  <c r="Y697" i="4"/>
  <c r="X697" i="4"/>
  <c r="V697" i="4"/>
  <c r="U697" i="4"/>
  <c r="G697" i="4"/>
  <c r="E697" i="4"/>
  <c r="W697" i="4" s="1"/>
  <c r="AJ696" i="4"/>
  <c r="AI696" i="4"/>
  <c r="AH696" i="4"/>
  <c r="AG696" i="4"/>
  <c r="AF696" i="4"/>
  <c r="AE696" i="4"/>
  <c r="AD696" i="4"/>
  <c r="AC696" i="4"/>
  <c r="AB696" i="4"/>
  <c r="AA696" i="4"/>
  <c r="Z696" i="4"/>
  <c r="X696" i="4"/>
  <c r="V696" i="4"/>
  <c r="U696" i="4"/>
  <c r="G696" i="4"/>
  <c r="Y696" i="4" s="1"/>
  <c r="E696" i="4"/>
  <c r="W696" i="4" s="1"/>
  <c r="AJ695" i="4"/>
  <c r="AI695" i="4"/>
  <c r="AH695" i="4"/>
  <c r="AG695" i="4"/>
  <c r="AF695" i="4"/>
  <c r="AE695" i="4"/>
  <c r="AD695" i="4"/>
  <c r="AC695" i="4"/>
  <c r="AB695" i="4"/>
  <c r="AA695" i="4"/>
  <c r="Z695" i="4"/>
  <c r="X695" i="4"/>
  <c r="V695" i="4"/>
  <c r="U695" i="4"/>
  <c r="G695" i="4"/>
  <c r="Y695" i="4" s="1"/>
  <c r="E695" i="4"/>
  <c r="W695" i="4" s="1"/>
  <c r="AJ694" i="4"/>
  <c r="AI694" i="4"/>
  <c r="AH694" i="4"/>
  <c r="AG694" i="4"/>
  <c r="AF694" i="4"/>
  <c r="AE694" i="4"/>
  <c r="AD694" i="4"/>
  <c r="AC694" i="4"/>
  <c r="AB694" i="4"/>
  <c r="AA694" i="4"/>
  <c r="Z694" i="4"/>
  <c r="X694" i="4"/>
  <c r="V694" i="4"/>
  <c r="U694" i="4"/>
  <c r="G694" i="4"/>
  <c r="Y694" i="4" s="1"/>
  <c r="E694" i="4"/>
  <c r="W694" i="4" s="1"/>
  <c r="AJ693" i="4"/>
  <c r="AI693" i="4"/>
  <c r="AH693" i="4"/>
  <c r="AG693" i="4"/>
  <c r="AF693" i="4"/>
  <c r="AE693" i="4"/>
  <c r="AD693" i="4"/>
  <c r="AC693" i="4"/>
  <c r="AB693" i="4"/>
  <c r="AA693" i="4"/>
  <c r="Z693" i="4"/>
  <c r="Y693" i="4"/>
  <c r="X693" i="4"/>
  <c r="V693" i="4"/>
  <c r="U693" i="4"/>
  <c r="G693" i="4"/>
  <c r="E693" i="4"/>
  <c r="W693" i="4" s="1"/>
  <c r="AJ692" i="4"/>
  <c r="AI692" i="4"/>
  <c r="AH692" i="4"/>
  <c r="AG692" i="4"/>
  <c r="AF692" i="4"/>
  <c r="AE692" i="4"/>
  <c r="AD692" i="4"/>
  <c r="AC692" i="4"/>
  <c r="AB692" i="4"/>
  <c r="AA692" i="4"/>
  <c r="Z692" i="4"/>
  <c r="X692" i="4"/>
  <c r="V692" i="4"/>
  <c r="U692" i="4"/>
  <c r="G692" i="4"/>
  <c r="Y692" i="4" s="1"/>
  <c r="E692" i="4"/>
  <c r="W692" i="4" s="1"/>
  <c r="AJ691" i="4"/>
  <c r="AI691" i="4"/>
  <c r="AH691" i="4"/>
  <c r="AG691" i="4"/>
  <c r="AF691" i="4"/>
  <c r="AE691" i="4"/>
  <c r="AD691" i="4"/>
  <c r="AC691" i="4"/>
  <c r="AB691" i="4"/>
  <c r="AA691" i="4"/>
  <c r="Z691" i="4"/>
  <c r="Y691" i="4"/>
  <c r="X691" i="4"/>
  <c r="V691" i="4"/>
  <c r="U691" i="4"/>
  <c r="G691" i="4"/>
  <c r="E691" i="4"/>
  <c r="W691" i="4" s="1"/>
  <c r="AJ690" i="4"/>
  <c r="AI690" i="4"/>
  <c r="AH690" i="4"/>
  <c r="AG690" i="4"/>
  <c r="AF690" i="4"/>
  <c r="AE690" i="4"/>
  <c r="AD690" i="4"/>
  <c r="AC690" i="4"/>
  <c r="AB690" i="4"/>
  <c r="AA690" i="4"/>
  <c r="Z690" i="4"/>
  <c r="X690" i="4"/>
  <c r="V690" i="4"/>
  <c r="U690" i="4"/>
  <c r="G690" i="4"/>
  <c r="Y690" i="4" s="1"/>
  <c r="E690" i="4"/>
  <c r="W690" i="4" s="1"/>
  <c r="AJ689" i="4"/>
  <c r="AI689" i="4"/>
  <c r="AH689" i="4"/>
  <c r="AG689" i="4"/>
  <c r="AF689" i="4"/>
  <c r="AE689" i="4"/>
  <c r="AD689" i="4"/>
  <c r="AC689" i="4"/>
  <c r="AB689" i="4"/>
  <c r="AA689" i="4"/>
  <c r="Z689" i="4"/>
  <c r="X689" i="4"/>
  <c r="V689" i="4"/>
  <c r="U689" i="4"/>
  <c r="G689" i="4"/>
  <c r="Y689" i="4" s="1"/>
  <c r="E689" i="4"/>
  <c r="W689" i="4" s="1"/>
  <c r="AJ688" i="4"/>
  <c r="AI688" i="4"/>
  <c r="AH688" i="4"/>
  <c r="AG688" i="4"/>
  <c r="AF688" i="4"/>
  <c r="AE688" i="4"/>
  <c r="AD688" i="4"/>
  <c r="AC688" i="4"/>
  <c r="AB688" i="4"/>
  <c r="AA688" i="4"/>
  <c r="Z688" i="4"/>
  <c r="X688" i="4"/>
  <c r="V688" i="4"/>
  <c r="U688" i="4"/>
  <c r="G688" i="4"/>
  <c r="Y688" i="4" s="1"/>
  <c r="E688" i="4"/>
  <c r="W688" i="4" s="1"/>
  <c r="AJ687" i="4"/>
  <c r="AI687" i="4"/>
  <c r="AH687" i="4"/>
  <c r="AG687" i="4"/>
  <c r="AF687" i="4"/>
  <c r="AE687" i="4"/>
  <c r="AD687" i="4"/>
  <c r="AC687" i="4"/>
  <c r="AB687" i="4"/>
  <c r="AA687" i="4"/>
  <c r="Z687" i="4"/>
  <c r="X687" i="4"/>
  <c r="V687" i="4"/>
  <c r="U687" i="4"/>
  <c r="G687" i="4"/>
  <c r="Y687" i="4" s="1"/>
  <c r="E687" i="4"/>
  <c r="W687" i="4" s="1"/>
  <c r="AJ686" i="4"/>
  <c r="AI686" i="4"/>
  <c r="AH686" i="4"/>
  <c r="AG686" i="4"/>
  <c r="AF686" i="4"/>
  <c r="AE686" i="4"/>
  <c r="AD686" i="4"/>
  <c r="AC686" i="4"/>
  <c r="AB686" i="4"/>
  <c r="AA686" i="4"/>
  <c r="Z686" i="4"/>
  <c r="X686" i="4"/>
  <c r="V686" i="4"/>
  <c r="U686" i="4"/>
  <c r="G686" i="4"/>
  <c r="Y686" i="4" s="1"/>
  <c r="E686" i="4"/>
  <c r="W686" i="4" s="1"/>
  <c r="AJ685" i="4"/>
  <c r="AI685" i="4"/>
  <c r="AH685" i="4"/>
  <c r="AG685" i="4"/>
  <c r="AF685" i="4"/>
  <c r="AE685" i="4"/>
  <c r="AD685" i="4"/>
  <c r="AC685" i="4"/>
  <c r="AB685" i="4"/>
  <c r="AA685" i="4"/>
  <c r="Z685" i="4"/>
  <c r="Y685" i="4"/>
  <c r="X685" i="4"/>
  <c r="V685" i="4"/>
  <c r="U685" i="4"/>
  <c r="G685" i="4"/>
  <c r="E685" i="4"/>
  <c r="W685" i="4" s="1"/>
  <c r="AJ684" i="4"/>
  <c r="AI684" i="4"/>
  <c r="AH684" i="4"/>
  <c r="AG684" i="4"/>
  <c r="AF684" i="4"/>
  <c r="AE684" i="4"/>
  <c r="AD684" i="4"/>
  <c r="AC684" i="4"/>
  <c r="AB684" i="4"/>
  <c r="AA684" i="4"/>
  <c r="Z684" i="4"/>
  <c r="X684" i="4"/>
  <c r="V684" i="4"/>
  <c r="U684" i="4"/>
  <c r="G684" i="4"/>
  <c r="Y684" i="4" s="1"/>
  <c r="E684" i="4"/>
  <c r="W684" i="4" s="1"/>
  <c r="AJ683" i="4"/>
  <c r="AI683" i="4"/>
  <c r="AH683" i="4"/>
  <c r="AG683" i="4"/>
  <c r="AF683" i="4"/>
  <c r="AE683" i="4"/>
  <c r="AD683" i="4"/>
  <c r="AC683" i="4"/>
  <c r="AB683" i="4"/>
  <c r="AA683" i="4"/>
  <c r="Z683" i="4"/>
  <c r="X683" i="4"/>
  <c r="V683" i="4"/>
  <c r="U683" i="4"/>
  <c r="G683" i="4"/>
  <c r="Y683" i="4" s="1"/>
  <c r="E683" i="4"/>
  <c r="W683" i="4" s="1"/>
  <c r="AJ682" i="4"/>
  <c r="AI682" i="4"/>
  <c r="AH682" i="4"/>
  <c r="AG682" i="4"/>
  <c r="AF682" i="4"/>
  <c r="AE682" i="4"/>
  <c r="AD682" i="4"/>
  <c r="AC682" i="4"/>
  <c r="AB682" i="4"/>
  <c r="AA682" i="4"/>
  <c r="Z682" i="4"/>
  <c r="X682" i="4"/>
  <c r="V682" i="4"/>
  <c r="U682" i="4"/>
  <c r="G682" i="4"/>
  <c r="Y682" i="4" s="1"/>
  <c r="E682" i="4"/>
  <c r="W682" i="4" s="1"/>
  <c r="AJ681" i="4"/>
  <c r="AI681" i="4"/>
  <c r="AH681" i="4"/>
  <c r="AG681" i="4"/>
  <c r="AF681" i="4"/>
  <c r="AE681" i="4"/>
  <c r="AD681" i="4"/>
  <c r="AC681" i="4"/>
  <c r="AB681" i="4"/>
  <c r="AA681" i="4"/>
  <c r="Z681" i="4"/>
  <c r="X681" i="4"/>
  <c r="V681" i="4"/>
  <c r="U681" i="4"/>
  <c r="G681" i="4"/>
  <c r="Y681" i="4" s="1"/>
  <c r="E681" i="4"/>
  <c r="W681" i="4" s="1"/>
  <c r="AJ680" i="4"/>
  <c r="AI680" i="4"/>
  <c r="AH680" i="4"/>
  <c r="AG680" i="4"/>
  <c r="AF680" i="4"/>
  <c r="AE680" i="4"/>
  <c r="AD680" i="4"/>
  <c r="AC680" i="4"/>
  <c r="AB680" i="4"/>
  <c r="AA680" i="4"/>
  <c r="Z680" i="4"/>
  <c r="X680" i="4"/>
  <c r="V680" i="4"/>
  <c r="U680" i="4"/>
  <c r="G680" i="4"/>
  <c r="Y680" i="4" s="1"/>
  <c r="E680" i="4"/>
  <c r="W680" i="4" s="1"/>
  <c r="AJ679" i="4"/>
  <c r="AI679" i="4"/>
  <c r="AH679" i="4"/>
  <c r="AG679" i="4"/>
  <c r="AF679" i="4"/>
  <c r="AE679" i="4"/>
  <c r="AD679" i="4"/>
  <c r="AC679" i="4"/>
  <c r="AB679" i="4"/>
  <c r="AA679" i="4"/>
  <c r="Z679" i="4"/>
  <c r="Y679" i="4"/>
  <c r="X679" i="4"/>
  <c r="V679" i="4"/>
  <c r="U679" i="4"/>
  <c r="G679" i="4"/>
  <c r="E679" i="4"/>
  <c r="W679" i="4" s="1"/>
  <c r="AJ678" i="4"/>
  <c r="AI678" i="4"/>
  <c r="AH678" i="4"/>
  <c r="AG678" i="4"/>
  <c r="AF678" i="4"/>
  <c r="AE678" i="4"/>
  <c r="AD678" i="4"/>
  <c r="AC678" i="4"/>
  <c r="AB678" i="4"/>
  <c r="AA678" i="4"/>
  <c r="Z678" i="4"/>
  <c r="X678" i="4"/>
  <c r="V678" i="4"/>
  <c r="U678" i="4"/>
  <c r="G678" i="4"/>
  <c r="Y678" i="4" s="1"/>
  <c r="E678" i="4"/>
  <c r="W678" i="4" s="1"/>
  <c r="AJ677" i="4"/>
  <c r="AI677" i="4"/>
  <c r="AH677" i="4"/>
  <c r="AG677" i="4"/>
  <c r="AF677" i="4"/>
  <c r="AE677" i="4"/>
  <c r="AD677" i="4"/>
  <c r="AC677" i="4"/>
  <c r="AB677" i="4"/>
  <c r="AA677" i="4"/>
  <c r="Z677" i="4"/>
  <c r="X677" i="4"/>
  <c r="V677" i="4"/>
  <c r="U677" i="4"/>
  <c r="G677" i="4"/>
  <c r="Y677" i="4" s="1"/>
  <c r="E677" i="4"/>
  <c r="W677" i="4" s="1"/>
  <c r="AJ676" i="4"/>
  <c r="AI676" i="4"/>
  <c r="AH676" i="4"/>
  <c r="AG676" i="4"/>
  <c r="AF676" i="4"/>
  <c r="AE676" i="4"/>
  <c r="AD676" i="4"/>
  <c r="AC676" i="4"/>
  <c r="AB676" i="4"/>
  <c r="AA676" i="4"/>
  <c r="Z676" i="4"/>
  <c r="X676" i="4"/>
  <c r="V676" i="4"/>
  <c r="U676" i="4"/>
  <c r="G676" i="4"/>
  <c r="Y676" i="4" s="1"/>
  <c r="E676" i="4"/>
  <c r="W676" i="4" s="1"/>
  <c r="AJ675" i="4"/>
  <c r="AI675" i="4"/>
  <c r="AH675" i="4"/>
  <c r="AG675" i="4"/>
  <c r="AF675" i="4"/>
  <c r="AE675" i="4"/>
  <c r="AD675" i="4"/>
  <c r="AC675" i="4"/>
  <c r="AB675" i="4"/>
  <c r="AA675" i="4"/>
  <c r="Z675" i="4"/>
  <c r="X675" i="4"/>
  <c r="V675" i="4"/>
  <c r="U675" i="4"/>
  <c r="G675" i="4"/>
  <c r="Y675" i="4" s="1"/>
  <c r="E675" i="4"/>
  <c r="W675" i="4" s="1"/>
  <c r="AJ674" i="4"/>
  <c r="AI674" i="4"/>
  <c r="AH674" i="4"/>
  <c r="AG674" i="4"/>
  <c r="AF674" i="4"/>
  <c r="AE674" i="4"/>
  <c r="AD674" i="4"/>
  <c r="AC674" i="4"/>
  <c r="AB674" i="4"/>
  <c r="AA674" i="4"/>
  <c r="Z674" i="4"/>
  <c r="X674" i="4"/>
  <c r="V674" i="4"/>
  <c r="U674" i="4"/>
  <c r="G674" i="4"/>
  <c r="Y674" i="4" s="1"/>
  <c r="E674" i="4"/>
  <c r="W674" i="4" s="1"/>
  <c r="AJ673" i="4"/>
  <c r="AI673" i="4"/>
  <c r="AH673" i="4"/>
  <c r="AG673" i="4"/>
  <c r="AF673" i="4"/>
  <c r="AE673" i="4"/>
  <c r="AD673" i="4"/>
  <c r="AC673" i="4"/>
  <c r="AB673" i="4"/>
  <c r="AA673" i="4"/>
  <c r="Z673" i="4"/>
  <c r="X673" i="4"/>
  <c r="V673" i="4"/>
  <c r="U673" i="4"/>
  <c r="G673" i="4"/>
  <c r="Y673" i="4" s="1"/>
  <c r="E673" i="4"/>
  <c r="W673" i="4" s="1"/>
  <c r="AJ672" i="4"/>
  <c r="AI672" i="4"/>
  <c r="AH672" i="4"/>
  <c r="AG672" i="4"/>
  <c r="AF672" i="4"/>
  <c r="AE672" i="4"/>
  <c r="AD672" i="4"/>
  <c r="AC672" i="4"/>
  <c r="AB672" i="4"/>
  <c r="AA672" i="4"/>
  <c r="Z672" i="4"/>
  <c r="X672" i="4"/>
  <c r="V672" i="4"/>
  <c r="U672" i="4"/>
  <c r="G672" i="4"/>
  <c r="Y672" i="4" s="1"/>
  <c r="E672" i="4"/>
  <c r="W672" i="4" s="1"/>
  <c r="AJ671" i="4"/>
  <c r="AI671" i="4"/>
  <c r="AH671" i="4"/>
  <c r="AG671" i="4"/>
  <c r="AF671" i="4"/>
  <c r="AE671" i="4"/>
  <c r="AD671" i="4"/>
  <c r="AC671" i="4"/>
  <c r="AB671" i="4"/>
  <c r="AA671" i="4"/>
  <c r="Z671" i="4"/>
  <c r="X671" i="4"/>
  <c r="V671" i="4"/>
  <c r="U671" i="4"/>
  <c r="G671" i="4"/>
  <c r="Y671" i="4" s="1"/>
  <c r="E671" i="4"/>
  <c r="W671" i="4" s="1"/>
  <c r="AJ670" i="4"/>
  <c r="AI670" i="4"/>
  <c r="AH670" i="4"/>
  <c r="AG670" i="4"/>
  <c r="AF670" i="4"/>
  <c r="AE670" i="4"/>
  <c r="AD670" i="4"/>
  <c r="AC670" i="4"/>
  <c r="AB670" i="4"/>
  <c r="AA670" i="4"/>
  <c r="Z670" i="4"/>
  <c r="X670" i="4"/>
  <c r="V670" i="4"/>
  <c r="U670" i="4"/>
  <c r="G670" i="4"/>
  <c r="Y670" i="4" s="1"/>
  <c r="E670" i="4"/>
  <c r="W670" i="4" s="1"/>
  <c r="AJ669" i="4"/>
  <c r="AI669" i="4"/>
  <c r="AH669" i="4"/>
  <c r="AG669" i="4"/>
  <c r="AF669" i="4"/>
  <c r="AE669" i="4"/>
  <c r="AD669" i="4"/>
  <c r="AC669" i="4"/>
  <c r="AB669" i="4"/>
  <c r="AA669" i="4"/>
  <c r="Z669" i="4"/>
  <c r="X669" i="4"/>
  <c r="V669" i="4"/>
  <c r="U669" i="4"/>
  <c r="G669" i="4"/>
  <c r="Y669" i="4" s="1"/>
  <c r="E669" i="4"/>
  <c r="W669" i="4" s="1"/>
  <c r="AJ668" i="4"/>
  <c r="AI668" i="4"/>
  <c r="AH668" i="4"/>
  <c r="AG668" i="4"/>
  <c r="AF668" i="4"/>
  <c r="AE668" i="4"/>
  <c r="AD668" i="4"/>
  <c r="AC668" i="4"/>
  <c r="AB668" i="4"/>
  <c r="AA668" i="4"/>
  <c r="Z668" i="4"/>
  <c r="X668" i="4"/>
  <c r="V668" i="4"/>
  <c r="U668" i="4"/>
  <c r="G668" i="4"/>
  <c r="Y668" i="4" s="1"/>
  <c r="E668" i="4"/>
  <c r="W668" i="4" s="1"/>
  <c r="AJ667" i="4"/>
  <c r="AI667" i="4"/>
  <c r="AH667" i="4"/>
  <c r="AG667" i="4"/>
  <c r="AF667" i="4"/>
  <c r="AE667" i="4"/>
  <c r="AD667" i="4"/>
  <c r="AC667" i="4"/>
  <c r="AB667" i="4"/>
  <c r="AA667" i="4"/>
  <c r="Z667" i="4"/>
  <c r="X667" i="4"/>
  <c r="V667" i="4"/>
  <c r="U667" i="4"/>
  <c r="G667" i="4"/>
  <c r="Y667" i="4" s="1"/>
  <c r="E667" i="4"/>
  <c r="W667" i="4" s="1"/>
  <c r="AJ666" i="4"/>
  <c r="AI666" i="4"/>
  <c r="AH666" i="4"/>
  <c r="AG666" i="4"/>
  <c r="AF666" i="4"/>
  <c r="AE666" i="4"/>
  <c r="AD666" i="4"/>
  <c r="AC666" i="4"/>
  <c r="AB666" i="4"/>
  <c r="AA666" i="4"/>
  <c r="Z666" i="4"/>
  <c r="X666" i="4"/>
  <c r="V666" i="4"/>
  <c r="U666" i="4"/>
  <c r="G666" i="4"/>
  <c r="Y666" i="4" s="1"/>
  <c r="E666" i="4"/>
  <c r="W666" i="4" s="1"/>
  <c r="AJ665" i="4"/>
  <c r="AI665" i="4"/>
  <c r="AH665" i="4"/>
  <c r="AG665" i="4"/>
  <c r="AF665" i="4"/>
  <c r="AE665" i="4"/>
  <c r="AD665" i="4"/>
  <c r="AC665" i="4"/>
  <c r="AB665" i="4"/>
  <c r="AA665" i="4"/>
  <c r="Z665" i="4"/>
  <c r="X665" i="4"/>
  <c r="V665" i="4"/>
  <c r="U665" i="4"/>
  <c r="G665" i="4"/>
  <c r="Y665" i="4" s="1"/>
  <c r="E665" i="4"/>
  <c r="W665" i="4" s="1"/>
  <c r="AJ664" i="4"/>
  <c r="AI664" i="4"/>
  <c r="AH664" i="4"/>
  <c r="AG664" i="4"/>
  <c r="AF664" i="4"/>
  <c r="AE664" i="4"/>
  <c r="AD664" i="4"/>
  <c r="AC664" i="4"/>
  <c r="AB664" i="4"/>
  <c r="AA664" i="4"/>
  <c r="Z664" i="4"/>
  <c r="X664" i="4"/>
  <c r="V664" i="4"/>
  <c r="U664" i="4"/>
  <c r="G664" i="4"/>
  <c r="Y664" i="4" s="1"/>
  <c r="E664" i="4"/>
  <c r="W664" i="4" s="1"/>
  <c r="AJ663" i="4"/>
  <c r="AI663" i="4"/>
  <c r="AH663" i="4"/>
  <c r="AG663" i="4"/>
  <c r="AF663" i="4"/>
  <c r="AE663" i="4"/>
  <c r="AD663" i="4"/>
  <c r="AC663" i="4"/>
  <c r="AB663" i="4"/>
  <c r="AA663" i="4"/>
  <c r="Z663" i="4"/>
  <c r="X663" i="4"/>
  <c r="V663" i="4"/>
  <c r="U663" i="4"/>
  <c r="G663" i="4"/>
  <c r="Y663" i="4" s="1"/>
  <c r="E663" i="4"/>
  <c r="W663" i="4" s="1"/>
  <c r="AJ662" i="4"/>
  <c r="AI662" i="4"/>
  <c r="AH662" i="4"/>
  <c r="AG662" i="4"/>
  <c r="AF662" i="4"/>
  <c r="AE662" i="4"/>
  <c r="AD662" i="4"/>
  <c r="AC662" i="4"/>
  <c r="AB662" i="4"/>
  <c r="AA662" i="4"/>
  <c r="Z662" i="4"/>
  <c r="X662" i="4"/>
  <c r="V662" i="4"/>
  <c r="U662" i="4"/>
  <c r="G662" i="4"/>
  <c r="Y662" i="4" s="1"/>
  <c r="E662" i="4"/>
  <c r="W662" i="4" s="1"/>
  <c r="AJ661" i="4"/>
  <c r="AI661" i="4"/>
  <c r="AH661" i="4"/>
  <c r="AG661" i="4"/>
  <c r="AF661" i="4"/>
  <c r="AE661" i="4"/>
  <c r="AD661" i="4"/>
  <c r="AC661" i="4"/>
  <c r="AB661" i="4"/>
  <c r="AA661" i="4"/>
  <c r="Z661" i="4"/>
  <c r="X661" i="4"/>
  <c r="V661" i="4"/>
  <c r="U661" i="4"/>
  <c r="G661" i="4"/>
  <c r="Y661" i="4" s="1"/>
  <c r="E661" i="4"/>
  <c r="W661" i="4" s="1"/>
  <c r="AJ660" i="4"/>
  <c r="AI660" i="4"/>
  <c r="AH660" i="4"/>
  <c r="AG660" i="4"/>
  <c r="AF660" i="4"/>
  <c r="AE660" i="4"/>
  <c r="AD660" i="4"/>
  <c r="AC660" i="4"/>
  <c r="AB660" i="4"/>
  <c r="AA660" i="4"/>
  <c r="Z660" i="4"/>
  <c r="X660" i="4"/>
  <c r="V660" i="4"/>
  <c r="U660" i="4"/>
  <c r="G660" i="4"/>
  <c r="Y660" i="4" s="1"/>
  <c r="E660" i="4"/>
  <c r="W660" i="4" s="1"/>
  <c r="AJ659" i="4"/>
  <c r="AI659" i="4"/>
  <c r="AH659" i="4"/>
  <c r="AG659" i="4"/>
  <c r="AF659" i="4"/>
  <c r="AE659" i="4"/>
  <c r="AD659" i="4"/>
  <c r="AC659" i="4"/>
  <c r="AB659" i="4"/>
  <c r="AA659" i="4"/>
  <c r="Z659" i="4"/>
  <c r="X659" i="4"/>
  <c r="V659" i="4"/>
  <c r="U659" i="4"/>
  <c r="G659" i="4"/>
  <c r="Y659" i="4" s="1"/>
  <c r="E659" i="4"/>
  <c r="W659" i="4" s="1"/>
  <c r="AJ658" i="4"/>
  <c r="AI658" i="4"/>
  <c r="AH658" i="4"/>
  <c r="AG658" i="4"/>
  <c r="AF658" i="4"/>
  <c r="AE658" i="4"/>
  <c r="AD658" i="4"/>
  <c r="AC658" i="4"/>
  <c r="AB658" i="4"/>
  <c r="AA658" i="4"/>
  <c r="Z658" i="4"/>
  <c r="X658" i="4"/>
  <c r="V658" i="4"/>
  <c r="U658" i="4"/>
  <c r="G658" i="4"/>
  <c r="Y658" i="4" s="1"/>
  <c r="E658" i="4"/>
  <c r="W658" i="4" s="1"/>
  <c r="AJ657" i="4"/>
  <c r="AI657" i="4"/>
  <c r="AH657" i="4"/>
  <c r="AG657" i="4"/>
  <c r="AF657" i="4"/>
  <c r="AE657" i="4"/>
  <c r="AD657" i="4"/>
  <c r="AC657" i="4"/>
  <c r="AB657" i="4"/>
  <c r="AA657" i="4"/>
  <c r="Z657" i="4"/>
  <c r="X657" i="4"/>
  <c r="V657" i="4"/>
  <c r="U657" i="4"/>
  <c r="G657" i="4"/>
  <c r="Y657" i="4" s="1"/>
  <c r="E657" i="4"/>
  <c r="W657" i="4" s="1"/>
  <c r="AJ656" i="4"/>
  <c r="AI656" i="4"/>
  <c r="AH656" i="4"/>
  <c r="AG656" i="4"/>
  <c r="AF656" i="4"/>
  <c r="AE656" i="4"/>
  <c r="AD656" i="4"/>
  <c r="AC656" i="4"/>
  <c r="AB656" i="4"/>
  <c r="AA656" i="4"/>
  <c r="Z656" i="4"/>
  <c r="X656" i="4"/>
  <c r="V656" i="4"/>
  <c r="U656" i="4"/>
  <c r="G656" i="4"/>
  <c r="Y656" i="4" s="1"/>
  <c r="E656" i="4"/>
  <c r="W656" i="4" s="1"/>
  <c r="AJ655" i="4"/>
  <c r="AI655" i="4"/>
  <c r="AH655" i="4"/>
  <c r="AG655" i="4"/>
  <c r="AF655" i="4"/>
  <c r="AE655" i="4"/>
  <c r="AD655" i="4"/>
  <c r="AC655" i="4"/>
  <c r="AB655" i="4"/>
  <c r="AA655" i="4"/>
  <c r="Z655" i="4"/>
  <c r="X655" i="4"/>
  <c r="V655" i="4"/>
  <c r="U655" i="4"/>
  <c r="G655" i="4"/>
  <c r="Y655" i="4" s="1"/>
  <c r="E655" i="4"/>
  <c r="W655" i="4" s="1"/>
  <c r="AJ654" i="4"/>
  <c r="AI654" i="4"/>
  <c r="AH654" i="4"/>
  <c r="AG654" i="4"/>
  <c r="AF654" i="4"/>
  <c r="AE654" i="4"/>
  <c r="AD654" i="4"/>
  <c r="AC654" i="4"/>
  <c r="AB654" i="4"/>
  <c r="AA654" i="4"/>
  <c r="Z654" i="4"/>
  <c r="X654" i="4"/>
  <c r="V654" i="4"/>
  <c r="U654" i="4"/>
  <c r="G654" i="4"/>
  <c r="Y654" i="4" s="1"/>
  <c r="E654" i="4"/>
  <c r="W654" i="4" s="1"/>
  <c r="AJ653" i="4"/>
  <c r="AI653" i="4"/>
  <c r="AH653" i="4"/>
  <c r="AG653" i="4"/>
  <c r="AF653" i="4"/>
  <c r="AE653" i="4"/>
  <c r="AD653" i="4"/>
  <c r="AC653" i="4"/>
  <c r="AB653" i="4"/>
  <c r="AA653" i="4"/>
  <c r="Z653" i="4"/>
  <c r="X653" i="4"/>
  <c r="V653" i="4"/>
  <c r="U653" i="4"/>
  <c r="G653" i="4"/>
  <c r="Y653" i="4" s="1"/>
  <c r="E653" i="4"/>
  <c r="W653" i="4" s="1"/>
  <c r="AJ652" i="4"/>
  <c r="AI652" i="4"/>
  <c r="AH652" i="4"/>
  <c r="AG652" i="4"/>
  <c r="AF652" i="4"/>
  <c r="AE652" i="4"/>
  <c r="AD652" i="4"/>
  <c r="AC652" i="4"/>
  <c r="AB652" i="4"/>
  <c r="AA652" i="4"/>
  <c r="Z652" i="4"/>
  <c r="X652" i="4"/>
  <c r="V652" i="4"/>
  <c r="U652" i="4"/>
  <c r="G652" i="4"/>
  <c r="Y652" i="4" s="1"/>
  <c r="E652" i="4"/>
  <c r="W652" i="4" s="1"/>
  <c r="AJ651" i="4"/>
  <c r="AI651" i="4"/>
  <c r="AH651" i="4"/>
  <c r="AG651" i="4"/>
  <c r="AF651" i="4"/>
  <c r="AE651" i="4"/>
  <c r="AD651" i="4"/>
  <c r="AC651" i="4"/>
  <c r="AB651" i="4"/>
  <c r="AA651" i="4"/>
  <c r="Z651" i="4"/>
  <c r="X651" i="4"/>
  <c r="V651" i="4"/>
  <c r="U651" i="4"/>
  <c r="G651" i="4"/>
  <c r="Y651" i="4" s="1"/>
  <c r="E651" i="4"/>
  <c r="W651" i="4" s="1"/>
  <c r="AJ650" i="4"/>
  <c r="AI650" i="4"/>
  <c r="AH650" i="4"/>
  <c r="AG650" i="4"/>
  <c r="AF650" i="4"/>
  <c r="AE650" i="4"/>
  <c r="AD650" i="4"/>
  <c r="AC650" i="4"/>
  <c r="AB650" i="4"/>
  <c r="AA650" i="4"/>
  <c r="Z650" i="4"/>
  <c r="X650" i="4"/>
  <c r="V650" i="4"/>
  <c r="U650" i="4"/>
  <c r="G650" i="4"/>
  <c r="Y650" i="4" s="1"/>
  <c r="E650" i="4"/>
  <c r="W650" i="4" s="1"/>
  <c r="AJ649" i="4"/>
  <c r="AI649" i="4"/>
  <c r="AH649" i="4"/>
  <c r="AG649" i="4"/>
  <c r="AF649" i="4"/>
  <c r="AE649" i="4"/>
  <c r="AD649" i="4"/>
  <c r="AC649" i="4"/>
  <c r="AB649" i="4"/>
  <c r="AA649" i="4"/>
  <c r="Z649" i="4"/>
  <c r="X649" i="4"/>
  <c r="V649" i="4"/>
  <c r="U649" i="4"/>
  <c r="G649" i="4"/>
  <c r="Y649" i="4" s="1"/>
  <c r="E649" i="4"/>
  <c r="W649" i="4" s="1"/>
  <c r="AJ648" i="4"/>
  <c r="AI648" i="4"/>
  <c r="AH648" i="4"/>
  <c r="AG648" i="4"/>
  <c r="AF648" i="4"/>
  <c r="AE648" i="4"/>
  <c r="AD648" i="4"/>
  <c r="AC648" i="4"/>
  <c r="AB648" i="4"/>
  <c r="AA648" i="4"/>
  <c r="Z648" i="4"/>
  <c r="X648" i="4"/>
  <c r="V648" i="4"/>
  <c r="U648" i="4"/>
  <c r="G648" i="4"/>
  <c r="Y648" i="4" s="1"/>
  <c r="E648" i="4"/>
  <c r="W648" i="4" s="1"/>
  <c r="AJ647" i="4"/>
  <c r="AI647" i="4"/>
  <c r="AH647" i="4"/>
  <c r="AG647" i="4"/>
  <c r="AF647" i="4"/>
  <c r="AE647" i="4"/>
  <c r="AD647" i="4"/>
  <c r="AC647" i="4"/>
  <c r="AB647" i="4"/>
  <c r="AA647" i="4"/>
  <c r="Z647" i="4"/>
  <c r="X647" i="4"/>
  <c r="V647" i="4"/>
  <c r="U647" i="4"/>
  <c r="G647" i="4"/>
  <c r="Y647" i="4" s="1"/>
  <c r="E647" i="4"/>
  <c r="W647" i="4" s="1"/>
  <c r="AJ646" i="4"/>
  <c r="AI646" i="4"/>
  <c r="AH646" i="4"/>
  <c r="AG646" i="4"/>
  <c r="AF646" i="4"/>
  <c r="AE646" i="4"/>
  <c r="AD646" i="4"/>
  <c r="AC646" i="4"/>
  <c r="AB646" i="4"/>
  <c r="AA646" i="4"/>
  <c r="Z646" i="4"/>
  <c r="X646" i="4"/>
  <c r="V646" i="4"/>
  <c r="U646" i="4"/>
  <c r="G646" i="4"/>
  <c r="Y646" i="4" s="1"/>
  <c r="E646" i="4"/>
  <c r="W646" i="4" s="1"/>
  <c r="AJ645" i="4"/>
  <c r="AI645" i="4"/>
  <c r="AH645" i="4"/>
  <c r="AG645" i="4"/>
  <c r="AF645" i="4"/>
  <c r="AE645" i="4"/>
  <c r="AD645" i="4"/>
  <c r="AC645" i="4"/>
  <c r="AB645" i="4"/>
  <c r="AA645" i="4"/>
  <c r="Z645" i="4"/>
  <c r="X645" i="4"/>
  <c r="V645" i="4"/>
  <c r="U645" i="4"/>
  <c r="G645" i="4"/>
  <c r="Y645" i="4" s="1"/>
  <c r="E645" i="4"/>
  <c r="W645" i="4" s="1"/>
  <c r="AJ644" i="4"/>
  <c r="AI644" i="4"/>
  <c r="AH644" i="4"/>
  <c r="AG644" i="4"/>
  <c r="AF644" i="4"/>
  <c r="AE644" i="4"/>
  <c r="AD644" i="4"/>
  <c r="AC644" i="4"/>
  <c r="AB644" i="4"/>
  <c r="AA644" i="4"/>
  <c r="Z644" i="4"/>
  <c r="X644" i="4"/>
  <c r="V644" i="4"/>
  <c r="U644" i="4"/>
  <c r="G644" i="4"/>
  <c r="Y644" i="4" s="1"/>
  <c r="E644" i="4"/>
  <c r="W644" i="4" s="1"/>
  <c r="AJ643" i="4"/>
  <c r="AI643" i="4"/>
  <c r="AH643" i="4"/>
  <c r="AG643" i="4"/>
  <c r="AF643" i="4"/>
  <c r="AE643" i="4"/>
  <c r="AD643" i="4"/>
  <c r="AC643" i="4"/>
  <c r="AB643" i="4"/>
  <c r="AA643" i="4"/>
  <c r="Z643" i="4"/>
  <c r="X643" i="4"/>
  <c r="V643" i="4"/>
  <c r="U643" i="4"/>
  <c r="G643" i="4"/>
  <c r="Y643" i="4" s="1"/>
  <c r="E643" i="4"/>
  <c r="W643" i="4" s="1"/>
  <c r="AJ642" i="4"/>
  <c r="AI642" i="4"/>
  <c r="AH642" i="4"/>
  <c r="AG642" i="4"/>
  <c r="AF642" i="4"/>
  <c r="AE642" i="4"/>
  <c r="AD642" i="4"/>
  <c r="AC642" i="4"/>
  <c r="AB642" i="4"/>
  <c r="AA642" i="4"/>
  <c r="Z642" i="4"/>
  <c r="X642" i="4"/>
  <c r="V642" i="4"/>
  <c r="U642" i="4"/>
  <c r="G642" i="4"/>
  <c r="Y642" i="4" s="1"/>
  <c r="E642" i="4"/>
  <c r="W642" i="4" s="1"/>
  <c r="AJ641" i="4"/>
  <c r="AI641" i="4"/>
  <c r="AH641" i="4"/>
  <c r="AG641" i="4"/>
  <c r="AF641" i="4"/>
  <c r="AE641" i="4"/>
  <c r="AD641" i="4"/>
  <c r="AC641" i="4"/>
  <c r="AB641" i="4"/>
  <c r="AA641" i="4"/>
  <c r="Z641" i="4"/>
  <c r="X641" i="4"/>
  <c r="V641" i="4"/>
  <c r="U641" i="4"/>
  <c r="G641" i="4"/>
  <c r="Y641" i="4" s="1"/>
  <c r="E641" i="4"/>
  <c r="W641" i="4" s="1"/>
  <c r="AJ640" i="4"/>
  <c r="AI640" i="4"/>
  <c r="AH640" i="4"/>
  <c r="AG640" i="4"/>
  <c r="AF640" i="4"/>
  <c r="AE640" i="4"/>
  <c r="AD640" i="4"/>
  <c r="AC640" i="4"/>
  <c r="AB640" i="4"/>
  <c r="AA640" i="4"/>
  <c r="Z640" i="4"/>
  <c r="X640" i="4"/>
  <c r="V640" i="4"/>
  <c r="U640" i="4"/>
  <c r="G640" i="4"/>
  <c r="Y640" i="4" s="1"/>
  <c r="E640" i="4"/>
  <c r="W640" i="4" s="1"/>
  <c r="AJ639" i="4"/>
  <c r="AI639" i="4"/>
  <c r="AH639" i="4"/>
  <c r="AG639" i="4"/>
  <c r="AF639" i="4"/>
  <c r="AE639" i="4"/>
  <c r="AD639" i="4"/>
  <c r="AC639" i="4"/>
  <c r="AB639" i="4"/>
  <c r="AA639" i="4"/>
  <c r="Z639" i="4"/>
  <c r="X639" i="4"/>
  <c r="V639" i="4"/>
  <c r="U639" i="4"/>
  <c r="G639" i="4"/>
  <c r="Y639" i="4" s="1"/>
  <c r="E639" i="4"/>
  <c r="W639" i="4" s="1"/>
  <c r="AJ638" i="4"/>
  <c r="AI638" i="4"/>
  <c r="AH638" i="4"/>
  <c r="AG638" i="4"/>
  <c r="AF638" i="4"/>
  <c r="AE638" i="4"/>
  <c r="AD638" i="4"/>
  <c r="AC638" i="4"/>
  <c r="AB638" i="4"/>
  <c r="AA638" i="4"/>
  <c r="Z638" i="4"/>
  <c r="X638" i="4"/>
  <c r="V638" i="4"/>
  <c r="U638" i="4"/>
  <c r="G638" i="4"/>
  <c r="Y638" i="4" s="1"/>
  <c r="E638" i="4"/>
  <c r="W638" i="4" s="1"/>
  <c r="AJ637" i="4"/>
  <c r="AI637" i="4"/>
  <c r="AH637" i="4"/>
  <c r="AG637" i="4"/>
  <c r="AF637" i="4"/>
  <c r="AE637" i="4"/>
  <c r="AD637" i="4"/>
  <c r="AC637" i="4"/>
  <c r="AB637" i="4"/>
  <c r="AA637" i="4"/>
  <c r="Z637" i="4"/>
  <c r="X637" i="4"/>
  <c r="V637" i="4"/>
  <c r="U637" i="4"/>
  <c r="G637" i="4"/>
  <c r="Y637" i="4" s="1"/>
  <c r="E637" i="4"/>
  <c r="W637" i="4" s="1"/>
  <c r="AJ636" i="4"/>
  <c r="AI636" i="4"/>
  <c r="AH636" i="4"/>
  <c r="AG636" i="4"/>
  <c r="AF636" i="4"/>
  <c r="AE636" i="4"/>
  <c r="AD636" i="4"/>
  <c r="AC636" i="4"/>
  <c r="AB636" i="4"/>
  <c r="AA636" i="4"/>
  <c r="Z636" i="4"/>
  <c r="X636" i="4"/>
  <c r="V636" i="4"/>
  <c r="U636" i="4"/>
  <c r="G636" i="4"/>
  <c r="Y636" i="4" s="1"/>
  <c r="E636" i="4"/>
  <c r="W636" i="4" s="1"/>
  <c r="AJ635" i="4"/>
  <c r="AI635" i="4"/>
  <c r="AH635" i="4"/>
  <c r="AG635" i="4"/>
  <c r="AF635" i="4"/>
  <c r="AE635" i="4"/>
  <c r="AD635" i="4"/>
  <c r="AC635" i="4"/>
  <c r="AB635" i="4"/>
  <c r="AA635" i="4"/>
  <c r="Z635" i="4"/>
  <c r="X635" i="4"/>
  <c r="V635" i="4"/>
  <c r="U635" i="4"/>
  <c r="G635" i="4"/>
  <c r="Y635" i="4" s="1"/>
  <c r="E635" i="4"/>
  <c r="W635" i="4" s="1"/>
  <c r="AJ634" i="4"/>
  <c r="AI634" i="4"/>
  <c r="AH634" i="4"/>
  <c r="AG634" i="4"/>
  <c r="AF634" i="4"/>
  <c r="AE634" i="4"/>
  <c r="AD634" i="4"/>
  <c r="AC634" i="4"/>
  <c r="AB634" i="4"/>
  <c r="AA634" i="4"/>
  <c r="Z634" i="4"/>
  <c r="X634" i="4"/>
  <c r="V634" i="4"/>
  <c r="U634" i="4"/>
  <c r="G634" i="4"/>
  <c r="Y634" i="4" s="1"/>
  <c r="E634" i="4"/>
  <c r="W634" i="4" s="1"/>
  <c r="AJ633" i="4"/>
  <c r="AI633" i="4"/>
  <c r="AH633" i="4"/>
  <c r="AG633" i="4"/>
  <c r="AF633" i="4"/>
  <c r="AE633" i="4"/>
  <c r="AD633" i="4"/>
  <c r="AC633" i="4"/>
  <c r="AB633" i="4"/>
  <c r="AA633" i="4"/>
  <c r="Z633" i="4"/>
  <c r="X633" i="4"/>
  <c r="V633" i="4"/>
  <c r="U633" i="4"/>
  <c r="G633" i="4"/>
  <c r="Y633" i="4" s="1"/>
  <c r="E633" i="4"/>
  <c r="W633" i="4" s="1"/>
  <c r="AJ632" i="4"/>
  <c r="AI632" i="4"/>
  <c r="AH632" i="4"/>
  <c r="AG632" i="4"/>
  <c r="AF632" i="4"/>
  <c r="AE632" i="4"/>
  <c r="AD632" i="4"/>
  <c r="AC632" i="4"/>
  <c r="AB632" i="4"/>
  <c r="AA632" i="4"/>
  <c r="Z632" i="4"/>
  <c r="X632" i="4"/>
  <c r="V632" i="4"/>
  <c r="U632" i="4"/>
  <c r="G632" i="4"/>
  <c r="Y632" i="4" s="1"/>
  <c r="E632" i="4"/>
  <c r="W632" i="4" s="1"/>
  <c r="AJ631" i="4"/>
  <c r="AI631" i="4"/>
  <c r="AH631" i="4"/>
  <c r="AG631" i="4"/>
  <c r="AF631" i="4"/>
  <c r="AE631" i="4"/>
  <c r="AD631" i="4"/>
  <c r="AC631" i="4"/>
  <c r="AB631" i="4"/>
  <c r="AA631" i="4"/>
  <c r="Z631" i="4"/>
  <c r="X631" i="4"/>
  <c r="V631" i="4"/>
  <c r="U631" i="4"/>
  <c r="G631" i="4"/>
  <c r="Y631" i="4" s="1"/>
  <c r="E631" i="4"/>
  <c r="W631" i="4" s="1"/>
  <c r="AJ630" i="4"/>
  <c r="AI630" i="4"/>
  <c r="AH630" i="4"/>
  <c r="AG630" i="4"/>
  <c r="AF630" i="4"/>
  <c r="AE630" i="4"/>
  <c r="AD630" i="4"/>
  <c r="AC630" i="4"/>
  <c r="AB630" i="4"/>
  <c r="AA630" i="4"/>
  <c r="Z630" i="4"/>
  <c r="X630" i="4"/>
  <c r="V630" i="4"/>
  <c r="U630" i="4"/>
  <c r="G630" i="4"/>
  <c r="Y630" i="4" s="1"/>
  <c r="E630" i="4"/>
  <c r="W630" i="4" s="1"/>
  <c r="AJ629" i="4"/>
  <c r="AI629" i="4"/>
  <c r="AH629" i="4"/>
  <c r="AG629" i="4"/>
  <c r="AF629" i="4"/>
  <c r="AE629" i="4"/>
  <c r="AD629" i="4"/>
  <c r="AC629" i="4"/>
  <c r="AB629" i="4"/>
  <c r="AA629" i="4"/>
  <c r="Z629" i="4"/>
  <c r="X629" i="4"/>
  <c r="V629" i="4"/>
  <c r="U629" i="4"/>
  <c r="G629" i="4"/>
  <c r="Y629" i="4" s="1"/>
  <c r="E629" i="4"/>
  <c r="W629" i="4" s="1"/>
  <c r="AJ628" i="4"/>
  <c r="AI628" i="4"/>
  <c r="AH628" i="4"/>
  <c r="AG628" i="4"/>
  <c r="AF628" i="4"/>
  <c r="AE628" i="4"/>
  <c r="AD628" i="4"/>
  <c r="AC628" i="4"/>
  <c r="AB628" i="4"/>
  <c r="AA628" i="4"/>
  <c r="Z628" i="4"/>
  <c r="X628" i="4"/>
  <c r="V628" i="4"/>
  <c r="U628" i="4"/>
  <c r="G628" i="4"/>
  <c r="Y628" i="4" s="1"/>
  <c r="E628" i="4"/>
  <c r="W628" i="4" s="1"/>
  <c r="AJ627" i="4"/>
  <c r="AI627" i="4"/>
  <c r="AH627" i="4"/>
  <c r="AG627" i="4"/>
  <c r="AF627" i="4"/>
  <c r="AE627" i="4"/>
  <c r="AD627" i="4"/>
  <c r="AC627" i="4"/>
  <c r="AB627" i="4"/>
  <c r="AA627" i="4"/>
  <c r="Z627" i="4"/>
  <c r="X627" i="4"/>
  <c r="V627" i="4"/>
  <c r="U627" i="4"/>
  <c r="G627" i="4"/>
  <c r="Y627" i="4" s="1"/>
  <c r="E627" i="4"/>
  <c r="W627" i="4" s="1"/>
  <c r="AJ626" i="4"/>
  <c r="AI626" i="4"/>
  <c r="AH626" i="4"/>
  <c r="AG626" i="4"/>
  <c r="AF626" i="4"/>
  <c r="AE626" i="4"/>
  <c r="AD626" i="4"/>
  <c r="AC626" i="4"/>
  <c r="AB626" i="4"/>
  <c r="AA626" i="4"/>
  <c r="Z626" i="4"/>
  <c r="X626" i="4"/>
  <c r="V626" i="4"/>
  <c r="U626" i="4"/>
  <c r="G626" i="4"/>
  <c r="Y626" i="4" s="1"/>
  <c r="E626" i="4"/>
  <c r="W626" i="4" s="1"/>
  <c r="AJ625" i="4"/>
  <c r="AI625" i="4"/>
  <c r="AH625" i="4"/>
  <c r="AG625" i="4"/>
  <c r="AF625" i="4"/>
  <c r="AE625" i="4"/>
  <c r="AD625" i="4"/>
  <c r="AC625" i="4"/>
  <c r="AB625" i="4"/>
  <c r="AA625" i="4"/>
  <c r="Z625" i="4"/>
  <c r="X625" i="4"/>
  <c r="V625" i="4"/>
  <c r="U625" i="4"/>
  <c r="G625" i="4"/>
  <c r="Y625" i="4" s="1"/>
  <c r="E625" i="4"/>
  <c r="W625" i="4" s="1"/>
  <c r="AJ624" i="4"/>
  <c r="AI624" i="4"/>
  <c r="AH624" i="4"/>
  <c r="AG624" i="4"/>
  <c r="AF624" i="4"/>
  <c r="AE624" i="4"/>
  <c r="AD624" i="4"/>
  <c r="AC624" i="4"/>
  <c r="AB624" i="4"/>
  <c r="AA624" i="4"/>
  <c r="Z624" i="4"/>
  <c r="X624" i="4"/>
  <c r="V624" i="4"/>
  <c r="U624" i="4"/>
  <c r="G624" i="4"/>
  <c r="Y624" i="4" s="1"/>
  <c r="E624" i="4"/>
  <c r="W624" i="4" s="1"/>
  <c r="AJ623" i="4"/>
  <c r="AI623" i="4"/>
  <c r="AH623" i="4"/>
  <c r="AG623" i="4"/>
  <c r="AF623" i="4"/>
  <c r="AE623" i="4"/>
  <c r="AD623" i="4"/>
  <c r="AC623" i="4"/>
  <c r="AB623" i="4"/>
  <c r="AA623" i="4"/>
  <c r="Z623" i="4"/>
  <c r="X623" i="4"/>
  <c r="V623" i="4"/>
  <c r="U623" i="4"/>
  <c r="G623" i="4"/>
  <c r="Y623" i="4" s="1"/>
  <c r="E623" i="4"/>
  <c r="W623" i="4" s="1"/>
  <c r="AJ622" i="4"/>
  <c r="AI622" i="4"/>
  <c r="AH622" i="4"/>
  <c r="AG622" i="4"/>
  <c r="AF622" i="4"/>
  <c r="AE622" i="4"/>
  <c r="AD622" i="4"/>
  <c r="AC622" i="4"/>
  <c r="AB622" i="4"/>
  <c r="AA622" i="4"/>
  <c r="Z622" i="4"/>
  <c r="X622" i="4"/>
  <c r="V622" i="4"/>
  <c r="U622" i="4"/>
  <c r="G622" i="4"/>
  <c r="Y622" i="4" s="1"/>
  <c r="E622" i="4"/>
  <c r="W622" i="4" s="1"/>
  <c r="AJ621" i="4"/>
  <c r="AI621" i="4"/>
  <c r="AH621" i="4"/>
  <c r="AG621" i="4"/>
  <c r="AF621" i="4"/>
  <c r="AE621" i="4"/>
  <c r="AD621" i="4"/>
  <c r="AC621" i="4"/>
  <c r="AB621" i="4"/>
  <c r="AA621" i="4"/>
  <c r="Z621" i="4"/>
  <c r="X621" i="4"/>
  <c r="V621" i="4"/>
  <c r="U621" i="4"/>
  <c r="G621" i="4"/>
  <c r="Y621" i="4" s="1"/>
  <c r="E621" i="4"/>
  <c r="W621" i="4" s="1"/>
  <c r="AJ620" i="4"/>
  <c r="AI620" i="4"/>
  <c r="AH620" i="4"/>
  <c r="AG620" i="4"/>
  <c r="AF620" i="4"/>
  <c r="AE620" i="4"/>
  <c r="AD620" i="4"/>
  <c r="AC620" i="4"/>
  <c r="AB620" i="4"/>
  <c r="AA620" i="4"/>
  <c r="Z620" i="4"/>
  <c r="X620" i="4"/>
  <c r="V620" i="4"/>
  <c r="U620" i="4"/>
  <c r="G620" i="4"/>
  <c r="Y620" i="4" s="1"/>
  <c r="E620" i="4"/>
  <c r="W620" i="4" s="1"/>
  <c r="AJ619" i="4"/>
  <c r="AI619" i="4"/>
  <c r="AH619" i="4"/>
  <c r="AG619" i="4"/>
  <c r="AF619" i="4"/>
  <c r="AE619" i="4"/>
  <c r="AD619" i="4"/>
  <c r="AC619" i="4"/>
  <c r="AB619" i="4"/>
  <c r="AA619" i="4"/>
  <c r="Z619" i="4"/>
  <c r="X619" i="4"/>
  <c r="V619" i="4"/>
  <c r="U619" i="4"/>
  <c r="G619" i="4"/>
  <c r="Y619" i="4" s="1"/>
  <c r="E619" i="4"/>
  <c r="W619" i="4" s="1"/>
  <c r="AJ618" i="4"/>
  <c r="AI618" i="4"/>
  <c r="AH618" i="4"/>
  <c r="AG618" i="4"/>
  <c r="AF618" i="4"/>
  <c r="AE618" i="4"/>
  <c r="AD618" i="4"/>
  <c r="AC618" i="4"/>
  <c r="AB618" i="4"/>
  <c r="AA618" i="4"/>
  <c r="Z618" i="4"/>
  <c r="X618" i="4"/>
  <c r="V618" i="4"/>
  <c r="U618" i="4"/>
  <c r="G618" i="4"/>
  <c r="Y618" i="4" s="1"/>
  <c r="E618" i="4"/>
  <c r="W618" i="4" s="1"/>
  <c r="AJ617" i="4"/>
  <c r="AI617" i="4"/>
  <c r="AH617" i="4"/>
  <c r="AG617" i="4"/>
  <c r="AF617" i="4"/>
  <c r="AE617" i="4"/>
  <c r="AD617" i="4"/>
  <c r="AC617" i="4"/>
  <c r="AB617" i="4"/>
  <c r="AA617" i="4"/>
  <c r="Z617" i="4"/>
  <c r="X617" i="4"/>
  <c r="V617" i="4"/>
  <c r="U617" i="4"/>
  <c r="G617" i="4"/>
  <c r="Y617" i="4" s="1"/>
  <c r="E617" i="4"/>
  <c r="W617" i="4" s="1"/>
  <c r="AJ616" i="4"/>
  <c r="AI616" i="4"/>
  <c r="AH616" i="4"/>
  <c r="AG616" i="4"/>
  <c r="AF616" i="4"/>
  <c r="AE616" i="4"/>
  <c r="AD616" i="4"/>
  <c r="AC616" i="4"/>
  <c r="AB616" i="4"/>
  <c r="AA616" i="4"/>
  <c r="Z616" i="4"/>
  <c r="X616" i="4"/>
  <c r="V616" i="4"/>
  <c r="U616" i="4"/>
  <c r="G616" i="4"/>
  <c r="Y616" i="4" s="1"/>
  <c r="E616" i="4"/>
  <c r="W616" i="4" s="1"/>
  <c r="AJ615" i="4"/>
  <c r="AI615" i="4"/>
  <c r="AH615" i="4"/>
  <c r="AG615" i="4"/>
  <c r="AF615" i="4"/>
  <c r="AE615" i="4"/>
  <c r="AD615" i="4"/>
  <c r="AC615" i="4"/>
  <c r="AB615" i="4"/>
  <c r="AA615" i="4"/>
  <c r="Z615" i="4"/>
  <c r="X615" i="4"/>
  <c r="V615" i="4"/>
  <c r="U615" i="4"/>
  <c r="G615" i="4"/>
  <c r="Y615" i="4" s="1"/>
  <c r="E615" i="4"/>
  <c r="W615" i="4" s="1"/>
  <c r="AJ614" i="4"/>
  <c r="AI614" i="4"/>
  <c r="AH614" i="4"/>
  <c r="AG614" i="4"/>
  <c r="AF614" i="4"/>
  <c r="AE614" i="4"/>
  <c r="AD614" i="4"/>
  <c r="AC614" i="4"/>
  <c r="AB614" i="4"/>
  <c r="AA614" i="4"/>
  <c r="Z614" i="4"/>
  <c r="X614" i="4"/>
  <c r="V614" i="4"/>
  <c r="U614" i="4"/>
  <c r="G614" i="4"/>
  <c r="Y614" i="4" s="1"/>
  <c r="E614" i="4"/>
  <c r="W614" i="4" s="1"/>
  <c r="AJ613" i="4"/>
  <c r="AI613" i="4"/>
  <c r="AH613" i="4"/>
  <c r="AG613" i="4"/>
  <c r="AF613" i="4"/>
  <c r="AE613" i="4"/>
  <c r="AD613" i="4"/>
  <c r="AC613" i="4"/>
  <c r="AB613" i="4"/>
  <c r="AA613" i="4"/>
  <c r="Z613" i="4"/>
  <c r="X613" i="4"/>
  <c r="V613" i="4"/>
  <c r="U613" i="4"/>
  <c r="G613" i="4"/>
  <c r="Y613" i="4" s="1"/>
  <c r="E613" i="4"/>
  <c r="W613" i="4" s="1"/>
  <c r="AJ612" i="4"/>
  <c r="AI612" i="4"/>
  <c r="AH612" i="4"/>
  <c r="AG612" i="4"/>
  <c r="AF612" i="4"/>
  <c r="AE612" i="4"/>
  <c r="AD612" i="4"/>
  <c r="AC612" i="4"/>
  <c r="AB612" i="4"/>
  <c r="AA612" i="4"/>
  <c r="Z612" i="4"/>
  <c r="X612" i="4"/>
  <c r="V612" i="4"/>
  <c r="U612" i="4"/>
  <c r="G612" i="4"/>
  <c r="Y612" i="4" s="1"/>
  <c r="E612" i="4"/>
  <c r="W612" i="4" s="1"/>
  <c r="AJ611" i="4"/>
  <c r="AI611" i="4"/>
  <c r="AH611" i="4"/>
  <c r="AG611" i="4"/>
  <c r="AF611" i="4"/>
  <c r="AE611" i="4"/>
  <c r="AD611" i="4"/>
  <c r="AC611" i="4"/>
  <c r="AB611" i="4"/>
  <c r="AA611" i="4"/>
  <c r="Z611" i="4"/>
  <c r="X611" i="4"/>
  <c r="V611" i="4"/>
  <c r="U611" i="4"/>
  <c r="G611" i="4"/>
  <c r="Y611" i="4" s="1"/>
  <c r="E611" i="4"/>
  <c r="W611" i="4" s="1"/>
  <c r="AJ610" i="4"/>
  <c r="AI610" i="4"/>
  <c r="AH610" i="4"/>
  <c r="AG610" i="4"/>
  <c r="AF610" i="4"/>
  <c r="AE610" i="4"/>
  <c r="AD610" i="4"/>
  <c r="AC610" i="4"/>
  <c r="AB610" i="4"/>
  <c r="AA610" i="4"/>
  <c r="Z610" i="4"/>
  <c r="X610" i="4"/>
  <c r="V610" i="4"/>
  <c r="U610" i="4"/>
  <c r="G610" i="4"/>
  <c r="Y610" i="4" s="1"/>
  <c r="E610" i="4"/>
  <c r="W610" i="4" s="1"/>
  <c r="AJ609" i="4"/>
  <c r="AI609" i="4"/>
  <c r="AH609" i="4"/>
  <c r="AG609" i="4"/>
  <c r="AF609" i="4"/>
  <c r="AE609" i="4"/>
  <c r="AD609" i="4"/>
  <c r="AC609" i="4"/>
  <c r="AB609" i="4"/>
  <c r="AA609" i="4"/>
  <c r="Z609" i="4"/>
  <c r="X609" i="4"/>
  <c r="V609" i="4"/>
  <c r="U609" i="4"/>
  <c r="G609" i="4"/>
  <c r="Y609" i="4" s="1"/>
  <c r="E609" i="4"/>
  <c r="W609" i="4" s="1"/>
  <c r="AJ608" i="4"/>
  <c r="AI608" i="4"/>
  <c r="AH608" i="4"/>
  <c r="AG608" i="4"/>
  <c r="AF608" i="4"/>
  <c r="AE608" i="4"/>
  <c r="AD608" i="4"/>
  <c r="AC608" i="4"/>
  <c r="AB608" i="4"/>
  <c r="AA608" i="4"/>
  <c r="Z608" i="4"/>
  <c r="X608" i="4"/>
  <c r="V608" i="4"/>
  <c r="U608" i="4"/>
  <c r="G608" i="4"/>
  <c r="Y608" i="4" s="1"/>
  <c r="E608" i="4"/>
  <c r="W608" i="4" s="1"/>
  <c r="AJ607" i="4"/>
  <c r="AI607" i="4"/>
  <c r="AH607" i="4"/>
  <c r="AG607" i="4"/>
  <c r="AF607" i="4"/>
  <c r="AE607" i="4"/>
  <c r="AD607" i="4"/>
  <c r="AC607" i="4"/>
  <c r="AB607" i="4"/>
  <c r="AA607" i="4"/>
  <c r="Z607" i="4"/>
  <c r="X607" i="4"/>
  <c r="V607" i="4"/>
  <c r="U607" i="4"/>
  <c r="G607" i="4"/>
  <c r="Y607" i="4" s="1"/>
  <c r="E607" i="4"/>
  <c r="W607" i="4" s="1"/>
  <c r="AJ606" i="4"/>
  <c r="AI606" i="4"/>
  <c r="AH606" i="4"/>
  <c r="AG606" i="4"/>
  <c r="AF606" i="4"/>
  <c r="AE606" i="4"/>
  <c r="AD606" i="4"/>
  <c r="AC606" i="4"/>
  <c r="AB606" i="4"/>
  <c r="AA606" i="4"/>
  <c r="Z606" i="4"/>
  <c r="X606" i="4"/>
  <c r="V606" i="4"/>
  <c r="U606" i="4"/>
  <c r="G606" i="4"/>
  <c r="Y606" i="4" s="1"/>
  <c r="E606" i="4"/>
  <c r="W606" i="4" s="1"/>
  <c r="AJ605" i="4"/>
  <c r="AI605" i="4"/>
  <c r="AH605" i="4"/>
  <c r="AG605" i="4"/>
  <c r="AF605" i="4"/>
  <c r="AE605" i="4"/>
  <c r="AD605" i="4"/>
  <c r="AC605" i="4"/>
  <c r="AB605" i="4"/>
  <c r="AA605" i="4"/>
  <c r="Z605" i="4"/>
  <c r="X605" i="4"/>
  <c r="V605" i="4"/>
  <c r="U605" i="4"/>
  <c r="G605" i="4"/>
  <c r="Y605" i="4" s="1"/>
  <c r="E605" i="4"/>
  <c r="W605" i="4" s="1"/>
  <c r="AJ604" i="4"/>
  <c r="AI604" i="4"/>
  <c r="AH604" i="4"/>
  <c r="AG604" i="4"/>
  <c r="AF604" i="4"/>
  <c r="AE604" i="4"/>
  <c r="AD604" i="4"/>
  <c r="AC604" i="4"/>
  <c r="AB604" i="4"/>
  <c r="AA604" i="4"/>
  <c r="Z604" i="4"/>
  <c r="X604" i="4"/>
  <c r="V604" i="4"/>
  <c r="U604" i="4"/>
  <c r="G604" i="4"/>
  <c r="Y604" i="4" s="1"/>
  <c r="E604" i="4"/>
  <c r="W604" i="4" s="1"/>
  <c r="AJ603" i="4"/>
  <c r="AI603" i="4"/>
  <c r="AH603" i="4"/>
  <c r="AG603" i="4"/>
  <c r="AF603" i="4"/>
  <c r="AE603" i="4"/>
  <c r="AD603" i="4"/>
  <c r="AC603" i="4"/>
  <c r="AB603" i="4"/>
  <c r="AA603" i="4"/>
  <c r="Z603" i="4"/>
  <c r="X603" i="4"/>
  <c r="V603" i="4"/>
  <c r="U603" i="4"/>
  <c r="G603" i="4"/>
  <c r="Y603" i="4" s="1"/>
  <c r="E603" i="4"/>
  <c r="W603" i="4" s="1"/>
  <c r="AJ602" i="4"/>
  <c r="AI602" i="4"/>
  <c r="AH602" i="4"/>
  <c r="AG602" i="4"/>
  <c r="AF602" i="4"/>
  <c r="AE602" i="4"/>
  <c r="AD602" i="4"/>
  <c r="AC602" i="4"/>
  <c r="AB602" i="4"/>
  <c r="AA602" i="4"/>
  <c r="Z602" i="4"/>
  <c r="X602" i="4"/>
  <c r="V602" i="4"/>
  <c r="U602" i="4"/>
  <c r="G602" i="4"/>
  <c r="Y602" i="4" s="1"/>
  <c r="E602" i="4"/>
  <c r="W602" i="4" s="1"/>
  <c r="AJ601" i="4"/>
  <c r="AI601" i="4"/>
  <c r="AH601" i="4"/>
  <c r="AG601" i="4"/>
  <c r="AF601" i="4"/>
  <c r="AE601" i="4"/>
  <c r="AD601" i="4"/>
  <c r="AC601" i="4"/>
  <c r="AB601" i="4"/>
  <c r="AA601" i="4"/>
  <c r="Z601" i="4"/>
  <c r="X601" i="4"/>
  <c r="V601" i="4"/>
  <c r="U601" i="4"/>
  <c r="G601" i="4"/>
  <c r="Y601" i="4" s="1"/>
  <c r="E601" i="4"/>
  <c r="W601" i="4" s="1"/>
  <c r="AJ600" i="4"/>
  <c r="AI600" i="4"/>
  <c r="AH600" i="4"/>
  <c r="AG600" i="4"/>
  <c r="AF600" i="4"/>
  <c r="AE600" i="4"/>
  <c r="AD600" i="4"/>
  <c r="AC600" i="4"/>
  <c r="AB600" i="4"/>
  <c r="AA600" i="4"/>
  <c r="Z600" i="4"/>
  <c r="X600" i="4"/>
  <c r="V600" i="4"/>
  <c r="U600" i="4"/>
  <c r="G600" i="4"/>
  <c r="Y600" i="4" s="1"/>
  <c r="E600" i="4"/>
  <c r="W600" i="4" s="1"/>
  <c r="AJ599" i="4"/>
  <c r="AI599" i="4"/>
  <c r="AH599" i="4"/>
  <c r="AG599" i="4"/>
  <c r="AF599" i="4"/>
  <c r="AE599" i="4"/>
  <c r="AD599" i="4"/>
  <c r="AC599" i="4"/>
  <c r="AB599" i="4"/>
  <c r="AA599" i="4"/>
  <c r="Z599" i="4"/>
  <c r="X599" i="4"/>
  <c r="V599" i="4"/>
  <c r="U599" i="4"/>
  <c r="G599" i="4"/>
  <c r="Y599" i="4" s="1"/>
  <c r="E599" i="4"/>
  <c r="W599" i="4" s="1"/>
  <c r="AJ598" i="4"/>
  <c r="AI598" i="4"/>
  <c r="AH598" i="4"/>
  <c r="AG598" i="4"/>
  <c r="AF598" i="4"/>
  <c r="AE598" i="4"/>
  <c r="AD598" i="4"/>
  <c r="AC598" i="4"/>
  <c r="AB598" i="4"/>
  <c r="AA598" i="4"/>
  <c r="Z598" i="4"/>
  <c r="X598" i="4"/>
  <c r="V598" i="4"/>
  <c r="U598" i="4"/>
  <c r="G598" i="4"/>
  <c r="Y598" i="4" s="1"/>
  <c r="E598" i="4"/>
  <c r="W598" i="4" s="1"/>
  <c r="AJ597" i="4"/>
  <c r="AI597" i="4"/>
  <c r="AH597" i="4"/>
  <c r="AG597" i="4"/>
  <c r="AF597" i="4"/>
  <c r="AE597" i="4"/>
  <c r="AD597" i="4"/>
  <c r="AC597" i="4"/>
  <c r="AB597" i="4"/>
  <c r="AA597" i="4"/>
  <c r="Z597" i="4"/>
  <c r="X597" i="4"/>
  <c r="V597" i="4"/>
  <c r="U597" i="4"/>
  <c r="G597" i="4"/>
  <c r="Y597" i="4" s="1"/>
  <c r="E597" i="4"/>
  <c r="W597" i="4" s="1"/>
  <c r="AJ596" i="4"/>
  <c r="AI596" i="4"/>
  <c r="AH596" i="4"/>
  <c r="AG596" i="4"/>
  <c r="AF596" i="4"/>
  <c r="AE596" i="4"/>
  <c r="AD596" i="4"/>
  <c r="AC596" i="4"/>
  <c r="AB596" i="4"/>
  <c r="AA596" i="4"/>
  <c r="Z596" i="4"/>
  <c r="X596" i="4"/>
  <c r="V596" i="4"/>
  <c r="U596" i="4"/>
  <c r="G596" i="4"/>
  <c r="Y596" i="4" s="1"/>
  <c r="E596" i="4"/>
  <c r="W596" i="4" s="1"/>
  <c r="AJ595" i="4"/>
  <c r="AI595" i="4"/>
  <c r="AH595" i="4"/>
  <c r="AG595" i="4"/>
  <c r="AF595" i="4"/>
  <c r="AE595" i="4"/>
  <c r="AD595" i="4"/>
  <c r="AC595" i="4"/>
  <c r="AB595" i="4"/>
  <c r="AA595" i="4"/>
  <c r="Z595" i="4"/>
  <c r="X595" i="4"/>
  <c r="V595" i="4"/>
  <c r="U595" i="4"/>
  <c r="G595" i="4"/>
  <c r="Y595" i="4" s="1"/>
  <c r="E595" i="4"/>
  <c r="W595" i="4" s="1"/>
  <c r="AJ594" i="4"/>
  <c r="AI594" i="4"/>
  <c r="AH594" i="4"/>
  <c r="AG594" i="4"/>
  <c r="AF594" i="4"/>
  <c r="AE594" i="4"/>
  <c r="AD594" i="4"/>
  <c r="AC594" i="4"/>
  <c r="AB594" i="4"/>
  <c r="AA594" i="4"/>
  <c r="Z594" i="4"/>
  <c r="X594" i="4"/>
  <c r="V594" i="4"/>
  <c r="U594" i="4"/>
  <c r="G594" i="4"/>
  <c r="Y594" i="4" s="1"/>
  <c r="E594" i="4"/>
  <c r="W594" i="4" s="1"/>
  <c r="AJ593" i="4"/>
  <c r="AI593" i="4"/>
  <c r="AH593" i="4"/>
  <c r="AG593" i="4"/>
  <c r="AF593" i="4"/>
  <c r="AE593" i="4"/>
  <c r="AD593" i="4"/>
  <c r="AC593" i="4"/>
  <c r="AB593" i="4"/>
  <c r="AA593" i="4"/>
  <c r="Z593" i="4"/>
  <c r="X593" i="4"/>
  <c r="V593" i="4"/>
  <c r="U593" i="4"/>
  <c r="G593" i="4"/>
  <c r="Y593" i="4" s="1"/>
  <c r="E593" i="4"/>
  <c r="W593" i="4" s="1"/>
  <c r="AJ592" i="4"/>
  <c r="AI592" i="4"/>
  <c r="AH592" i="4"/>
  <c r="AG592" i="4"/>
  <c r="AF592" i="4"/>
  <c r="AE592" i="4"/>
  <c r="AD592" i="4"/>
  <c r="AC592" i="4"/>
  <c r="AB592" i="4"/>
  <c r="AA592" i="4"/>
  <c r="Z592" i="4"/>
  <c r="X592" i="4"/>
  <c r="V592" i="4"/>
  <c r="U592" i="4"/>
  <c r="G592" i="4"/>
  <c r="Y592" i="4" s="1"/>
  <c r="E592" i="4"/>
  <c r="W592" i="4" s="1"/>
  <c r="AJ591" i="4"/>
  <c r="AI591" i="4"/>
  <c r="AH591" i="4"/>
  <c r="AG591" i="4"/>
  <c r="AF591" i="4"/>
  <c r="AE591" i="4"/>
  <c r="AD591" i="4"/>
  <c r="AC591" i="4"/>
  <c r="AB591" i="4"/>
  <c r="AA591" i="4"/>
  <c r="Z591" i="4"/>
  <c r="X591" i="4"/>
  <c r="V591" i="4"/>
  <c r="U591" i="4"/>
  <c r="G591" i="4"/>
  <c r="Y591" i="4" s="1"/>
  <c r="E591" i="4"/>
  <c r="W591" i="4" s="1"/>
  <c r="AJ590" i="4"/>
  <c r="AI590" i="4"/>
  <c r="AH590" i="4"/>
  <c r="AG590" i="4"/>
  <c r="AF590" i="4"/>
  <c r="AE590" i="4"/>
  <c r="AD590" i="4"/>
  <c r="AC590" i="4"/>
  <c r="AB590" i="4"/>
  <c r="AA590" i="4"/>
  <c r="Z590" i="4"/>
  <c r="X590" i="4"/>
  <c r="V590" i="4"/>
  <c r="U590" i="4"/>
  <c r="G590" i="4"/>
  <c r="Y590" i="4" s="1"/>
  <c r="E590" i="4"/>
  <c r="W590" i="4" s="1"/>
  <c r="AJ589" i="4"/>
  <c r="AI589" i="4"/>
  <c r="AH589" i="4"/>
  <c r="AG589" i="4"/>
  <c r="AF589" i="4"/>
  <c r="AE589" i="4"/>
  <c r="AD589" i="4"/>
  <c r="AC589" i="4"/>
  <c r="AB589" i="4"/>
  <c r="AA589" i="4"/>
  <c r="Z589" i="4"/>
  <c r="X589" i="4"/>
  <c r="V589" i="4"/>
  <c r="U589" i="4"/>
  <c r="G589" i="4"/>
  <c r="Y589" i="4" s="1"/>
  <c r="E589" i="4"/>
  <c r="W589" i="4" s="1"/>
  <c r="AJ588" i="4"/>
  <c r="AI588" i="4"/>
  <c r="AH588" i="4"/>
  <c r="AG588" i="4"/>
  <c r="AF588" i="4"/>
  <c r="AE588" i="4"/>
  <c r="AD588" i="4"/>
  <c r="AC588" i="4"/>
  <c r="AB588" i="4"/>
  <c r="AA588" i="4"/>
  <c r="Z588" i="4"/>
  <c r="X588" i="4"/>
  <c r="V588" i="4"/>
  <c r="U588" i="4"/>
  <c r="G588" i="4"/>
  <c r="Y588" i="4" s="1"/>
  <c r="E588" i="4"/>
  <c r="W588" i="4" s="1"/>
  <c r="AJ587" i="4"/>
  <c r="AI587" i="4"/>
  <c r="AH587" i="4"/>
  <c r="AG587" i="4"/>
  <c r="AF587" i="4"/>
  <c r="AE587" i="4"/>
  <c r="AD587" i="4"/>
  <c r="AC587" i="4"/>
  <c r="AB587" i="4"/>
  <c r="AA587" i="4"/>
  <c r="Z587" i="4"/>
  <c r="X587" i="4"/>
  <c r="V587" i="4"/>
  <c r="U587" i="4"/>
  <c r="G587" i="4"/>
  <c r="Y587" i="4" s="1"/>
  <c r="E587" i="4"/>
  <c r="W587" i="4" s="1"/>
  <c r="AJ586" i="4"/>
  <c r="AI586" i="4"/>
  <c r="AH586" i="4"/>
  <c r="AG586" i="4"/>
  <c r="AF586" i="4"/>
  <c r="AE586" i="4"/>
  <c r="AD586" i="4"/>
  <c r="AC586" i="4"/>
  <c r="AB586" i="4"/>
  <c r="AA586" i="4"/>
  <c r="Z586" i="4"/>
  <c r="X586" i="4"/>
  <c r="V586" i="4"/>
  <c r="U586" i="4"/>
  <c r="G586" i="4"/>
  <c r="Y586" i="4" s="1"/>
  <c r="E586" i="4"/>
  <c r="W586" i="4" s="1"/>
  <c r="AJ585" i="4"/>
  <c r="AI585" i="4"/>
  <c r="AH585" i="4"/>
  <c r="AG585" i="4"/>
  <c r="AF585" i="4"/>
  <c r="AE585" i="4"/>
  <c r="AD585" i="4"/>
  <c r="AC585" i="4"/>
  <c r="AB585" i="4"/>
  <c r="AA585" i="4"/>
  <c r="Z585" i="4"/>
  <c r="X585" i="4"/>
  <c r="V585" i="4"/>
  <c r="U585" i="4"/>
  <c r="G585" i="4"/>
  <c r="Y585" i="4" s="1"/>
  <c r="E585" i="4"/>
  <c r="W585" i="4" s="1"/>
  <c r="AJ584" i="4"/>
  <c r="AI584" i="4"/>
  <c r="AH584" i="4"/>
  <c r="AG584" i="4"/>
  <c r="AF584" i="4"/>
  <c r="AE584" i="4"/>
  <c r="AD584" i="4"/>
  <c r="AC584" i="4"/>
  <c r="AB584" i="4"/>
  <c r="AA584" i="4"/>
  <c r="Z584" i="4"/>
  <c r="X584" i="4"/>
  <c r="V584" i="4"/>
  <c r="U584" i="4"/>
  <c r="G584" i="4"/>
  <c r="Y584" i="4" s="1"/>
  <c r="E584" i="4"/>
  <c r="W584" i="4" s="1"/>
  <c r="AJ583" i="4"/>
  <c r="AI583" i="4"/>
  <c r="AH583" i="4"/>
  <c r="AG583" i="4"/>
  <c r="AF583" i="4"/>
  <c r="AE583" i="4"/>
  <c r="AD583" i="4"/>
  <c r="AC583" i="4"/>
  <c r="AB583" i="4"/>
  <c r="AA583" i="4"/>
  <c r="Z583" i="4"/>
  <c r="X583" i="4"/>
  <c r="V583" i="4"/>
  <c r="U583" i="4"/>
  <c r="G583" i="4"/>
  <c r="Y583" i="4" s="1"/>
  <c r="E583" i="4"/>
  <c r="W583" i="4" s="1"/>
  <c r="AJ582" i="4"/>
  <c r="AI582" i="4"/>
  <c r="AH582" i="4"/>
  <c r="AG582" i="4"/>
  <c r="AF582" i="4"/>
  <c r="AE582" i="4"/>
  <c r="AD582" i="4"/>
  <c r="AC582" i="4"/>
  <c r="AB582" i="4"/>
  <c r="AA582" i="4"/>
  <c r="Z582" i="4"/>
  <c r="X582" i="4"/>
  <c r="V582" i="4"/>
  <c r="U582" i="4"/>
  <c r="G582" i="4"/>
  <c r="Y582" i="4" s="1"/>
  <c r="E582" i="4"/>
  <c r="W582" i="4" s="1"/>
  <c r="AJ581" i="4"/>
  <c r="AI581" i="4"/>
  <c r="AH581" i="4"/>
  <c r="AG581" i="4"/>
  <c r="AF581" i="4"/>
  <c r="AE581" i="4"/>
  <c r="AD581" i="4"/>
  <c r="AC581" i="4"/>
  <c r="AB581" i="4"/>
  <c r="AA581" i="4"/>
  <c r="Z581" i="4"/>
  <c r="X581" i="4"/>
  <c r="V581" i="4"/>
  <c r="U581" i="4"/>
  <c r="G581" i="4"/>
  <c r="Y581" i="4" s="1"/>
  <c r="E581" i="4"/>
  <c r="W581" i="4" s="1"/>
  <c r="AJ580" i="4"/>
  <c r="AI580" i="4"/>
  <c r="AH580" i="4"/>
  <c r="AG580" i="4"/>
  <c r="AF580" i="4"/>
  <c r="AE580" i="4"/>
  <c r="AD580" i="4"/>
  <c r="AC580" i="4"/>
  <c r="AB580" i="4"/>
  <c r="AA580" i="4"/>
  <c r="Z580" i="4"/>
  <c r="X580" i="4"/>
  <c r="V580" i="4"/>
  <c r="U580" i="4"/>
  <c r="G580" i="4"/>
  <c r="Y580" i="4" s="1"/>
  <c r="E580" i="4"/>
  <c r="W580" i="4" s="1"/>
  <c r="AJ579" i="4"/>
  <c r="AI579" i="4"/>
  <c r="AH579" i="4"/>
  <c r="AG579" i="4"/>
  <c r="AF579" i="4"/>
  <c r="AE579" i="4"/>
  <c r="AD579" i="4"/>
  <c r="AC579" i="4"/>
  <c r="AB579" i="4"/>
  <c r="AA579" i="4"/>
  <c r="Z579" i="4"/>
  <c r="X579" i="4"/>
  <c r="V579" i="4"/>
  <c r="U579" i="4"/>
  <c r="G579" i="4"/>
  <c r="Y579" i="4" s="1"/>
  <c r="E579" i="4"/>
  <c r="W579" i="4" s="1"/>
  <c r="AJ578" i="4"/>
  <c r="AI578" i="4"/>
  <c r="AH578" i="4"/>
  <c r="AG578" i="4"/>
  <c r="AF578" i="4"/>
  <c r="AE578" i="4"/>
  <c r="AD578" i="4"/>
  <c r="AC578" i="4"/>
  <c r="AB578" i="4"/>
  <c r="AA578" i="4"/>
  <c r="Z578" i="4"/>
  <c r="X578" i="4"/>
  <c r="V578" i="4"/>
  <c r="U578" i="4"/>
  <c r="G578" i="4"/>
  <c r="Y578" i="4" s="1"/>
  <c r="E578" i="4"/>
  <c r="W578" i="4" s="1"/>
  <c r="AJ577" i="4"/>
  <c r="AI577" i="4"/>
  <c r="AH577" i="4"/>
  <c r="AG577" i="4"/>
  <c r="AF577" i="4"/>
  <c r="AE577" i="4"/>
  <c r="AD577" i="4"/>
  <c r="AC577" i="4"/>
  <c r="AB577" i="4"/>
  <c r="AA577" i="4"/>
  <c r="Z577" i="4"/>
  <c r="X577" i="4"/>
  <c r="V577" i="4"/>
  <c r="U577" i="4"/>
  <c r="G577" i="4"/>
  <c r="Y577" i="4" s="1"/>
  <c r="E577" i="4"/>
  <c r="W577" i="4" s="1"/>
  <c r="AJ576" i="4"/>
  <c r="AI576" i="4"/>
  <c r="AH576" i="4"/>
  <c r="AG576" i="4"/>
  <c r="AF576" i="4"/>
  <c r="AE576" i="4"/>
  <c r="AD576" i="4"/>
  <c r="AC576" i="4"/>
  <c r="AB576" i="4"/>
  <c r="AA576" i="4"/>
  <c r="Z576" i="4"/>
  <c r="X576" i="4"/>
  <c r="V576" i="4"/>
  <c r="U576" i="4"/>
  <c r="G576" i="4"/>
  <c r="Y576" i="4" s="1"/>
  <c r="E576" i="4"/>
  <c r="W576" i="4" s="1"/>
  <c r="AJ575" i="4"/>
  <c r="AI575" i="4"/>
  <c r="AH575" i="4"/>
  <c r="AG575" i="4"/>
  <c r="AF575" i="4"/>
  <c r="AE575" i="4"/>
  <c r="AD575" i="4"/>
  <c r="AC575" i="4"/>
  <c r="AB575" i="4"/>
  <c r="AA575" i="4"/>
  <c r="Z575" i="4"/>
  <c r="X575" i="4"/>
  <c r="V575" i="4"/>
  <c r="U575" i="4"/>
  <c r="G575" i="4"/>
  <c r="Y575" i="4" s="1"/>
  <c r="E575" i="4"/>
  <c r="W575" i="4" s="1"/>
  <c r="AJ574" i="4"/>
  <c r="AI574" i="4"/>
  <c r="AH574" i="4"/>
  <c r="AG574" i="4"/>
  <c r="AF574" i="4"/>
  <c r="AE574" i="4"/>
  <c r="AD574" i="4"/>
  <c r="AC574" i="4"/>
  <c r="AB574" i="4"/>
  <c r="AA574" i="4"/>
  <c r="Z574" i="4"/>
  <c r="X574" i="4"/>
  <c r="V574" i="4"/>
  <c r="U574" i="4"/>
  <c r="G574" i="4"/>
  <c r="Y574" i="4" s="1"/>
  <c r="E574" i="4"/>
  <c r="W574" i="4" s="1"/>
  <c r="AJ573" i="4"/>
  <c r="AI573" i="4"/>
  <c r="AH573" i="4"/>
  <c r="AG573" i="4"/>
  <c r="AF573" i="4"/>
  <c r="AE573" i="4"/>
  <c r="AD573" i="4"/>
  <c r="AC573" i="4"/>
  <c r="AB573" i="4"/>
  <c r="AA573" i="4"/>
  <c r="Z573" i="4"/>
  <c r="X573" i="4"/>
  <c r="V573" i="4"/>
  <c r="U573" i="4"/>
  <c r="G573" i="4"/>
  <c r="Y573" i="4" s="1"/>
  <c r="E573" i="4"/>
  <c r="W573" i="4" s="1"/>
  <c r="AJ572" i="4"/>
  <c r="AI572" i="4"/>
  <c r="AH572" i="4"/>
  <c r="AG572" i="4"/>
  <c r="AF572" i="4"/>
  <c r="AE572" i="4"/>
  <c r="AD572" i="4"/>
  <c r="AC572" i="4"/>
  <c r="AB572" i="4"/>
  <c r="AA572" i="4"/>
  <c r="Z572" i="4"/>
  <c r="X572" i="4"/>
  <c r="V572" i="4"/>
  <c r="U572" i="4"/>
  <c r="G572" i="4"/>
  <c r="Y572" i="4" s="1"/>
  <c r="E572" i="4"/>
  <c r="W572" i="4" s="1"/>
  <c r="AJ571" i="4"/>
  <c r="AI571" i="4"/>
  <c r="AH571" i="4"/>
  <c r="AG571" i="4"/>
  <c r="AF571" i="4"/>
  <c r="AE571" i="4"/>
  <c r="AD571" i="4"/>
  <c r="AC571" i="4"/>
  <c r="AB571" i="4"/>
  <c r="AA571" i="4"/>
  <c r="Z571" i="4"/>
  <c r="X571" i="4"/>
  <c r="V571" i="4"/>
  <c r="U571" i="4"/>
  <c r="G571" i="4"/>
  <c r="Y571" i="4" s="1"/>
  <c r="E571" i="4"/>
  <c r="W571" i="4" s="1"/>
  <c r="AJ570" i="4"/>
  <c r="AI570" i="4"/>
  <c r="AH570" i="4"/>
  <c r="AG570" i="4"/>
  <c r="AF570" i="4"/>
  <c r="AE570" i="4"/>
  <c r="AD570" i="4"/>
  <c r="AC570" i="4"/>
  <c r="AB570" i="4"/>
  <c r="AA570" i="4"/>
  <c r="Z570" i="4"/>
  <c r="X570" i="4"/>
  <c r="V570" i="4"/>
  <c r="U570" i="4"/>
  <c r="G570" i="4"/>
  <c r="Y570" i="4" s="1"/>
  <c r="E570" i="4"/>
  <c r="W570" i="4" s="1"/>
  <c r="AJ569" i="4"/>
  <c r="AI569" i="4"/>
  <c r="AH569" i="4"/>
  <c r="AG569" i="4"/>
  <c r="AF569" i="4"/>
  <c r="AE569" i="4"/>
  <c r="AD569" i="4"/>
  <c r="AC569" i="4"/>
  <c r="AB569" i="4"/>
  <c r="AA569" i="4"/>
  <c r="Z569" i="4"/>
  <c r="X569" i="4"/>
  <c r="V569" i="4"/>
  <c r="U569" i="4"/>
  <c r="G569" i="4"/>
  <c r="Y569" i="4" s="1"/>
  <c r="E569" i="4"/>
  <c r="W569" i="4" s="1"/>
  <c r="AJ568" i="4"/>
  <c r="AI568" i="4"/>
  <c r="AH568" i="4"/>
  <c r="AG568" i="4"/>
  <c r="AF568" i="4"/>
  <c r="AE568" i="4"/>
  <c r="AD568" i="4"/>
  <c r="AC568" i="4"/>
  <c r="AB568" i="4"/>
  <c r="AA568" i="4"/>
  <c r="Z568" i="4"/>
  <c r="X568" i="4"/>
  <c r="V568" i="4"/>
  <c r="U568" i="4"/>
  <c r="G568" i="4"/>
  <c r="Y568" i="4" s="1"/>
  <c r="E568" i="4"/>
  <c r="W568" i="4" s="1"/>
  <c r="AJ567" i="4"/>
  <c r="AI567" i="4"/>
  <c r="AH567" i="4"/>
  <c r="AG567" i="4"/>
  <c r="AF567" i="4"/>
  <c r="AE567" i="4"/>
  <c r="AD567" i="4"/>
  <c r="AC567" i="4"/>
  <c r="AB567" i="4"/>
  <c r="AA567" i="4"/>
  <c r="Z567" i="4"/>
  <c r="X567" i="4"/>
  <c r="V567" i="4"/>
  <c r="U567" i="4"/>
  <c r="G567" i="4"/>
  <c r="Y567" i="4" s="1"/>
  <c r="E567" i="4"/>
  <c r="W567" i="4" s="1"/>
  <c r="AJ566" i="4"/>
  <c r="AI566" i="4"/>
  <c r="AH566" i="4"/>
  <c r="AG566" i="4"/>
  <c r="AF566" i="4"/>
  <c r="AE566" i="4"/>
  <c r="AD566" i="4"/>
  <c r="AC566" i="4"/>
  <c r="AB566" i="4"/>
  <c r="AA566" i="4"/>
  <c r="Z566" i="4"/>
  <c r="X566" i="4"/>
  <c r="V566" i="4"/>
  <c r="U566" i="4"/>
  <c r="G566" i="4"/>
  <c r="Y566" i="4" s="1"/>
  <c r="E566" i="4"/>
  <c r="W566" i="4" s="1"/>
  <c r="AJ565" i="4"/>
  <c r="AI565" i="4"/>
  <c r="AH565" i="4"/>
  <c r="AG565" i="4"/>
  <c r="AF565" i="4"/>
  <c r="AE565" i="4"/>
  <c r="AD565" i="4"/>
  <c r="AC565" i="4"/>
  <c r="AB565" i="4"/>
  <c r="AA565" i="4"/>
  <c r="Z565" i="4"/>
  <c r="X565" i="4"/>
  <c r="V565" i="4"/>
  <c r="U565" i="4"/>
  <c r="G565" i="4"/>
  <c r="Y565" i="4" s="1"/>
  <c r="E565" i="4"/>
  <c r="W565" i="4" s="1"/>
  <c r="AJ564" i="4"/>
  <c r="AI564" i="4"/>
  <c r="AH564" i="4"/>
  <c r="AG564" i="4"/>
  <c r="AF564" i="4"/>
  <c r="AE564" i="4"/>
  <c r="AD564" i="4"/>
  <c r="AC564" i="4"/>
  <c r="AB564" i="4"/>
  <c r="AA564" i="4"/>
  <c r="Z564" i="4"/>
  <c r="X564" i="4"/>
  <c r="V564" i="4"/>
  <c r="U564" i="4"/>
  <c r="G564" i="4"/>
  <c r="Y564" i="4" s="1"/>
  <c r="E564" i="4"/>
  <c r="W564" i="4" s="1"/>
  <c r="AJ563" i="4"/>
  <c r="AI563" i="4"/>
  <c r="AH563" i="4"/>
  <c r="AG563" i="4"/>
  <c r="AF563" i="4"/>
  <c r="AE563" i="4"/>
  <c r="AD563" i="4"/>
  <c r="AC563" i="4"/>
  <c r="AB563" i="4"/>
  <c r="AA563" i="4"/>
  <c r="Z563" i="4"/>
  <c r="X563" i="4"/>
  <c r="V563" i="4"/>
  <c r="U563" i="4"/>
  <c r="G563" i="4"/>
  <c r="Y563" i="4" s="1"/>
  <c r="E563" i="4"/>
  <c r="W563" i="4" s="1"/>
  <c r="AJ562" i="4"/>
  <c r="AI562" i="4"/>
  <c r="AH562" i="4"/>
  <c r="AG562" i="4"/>
  <c r="AF562" i="4"/>
  <c r="AE562" i="4"/>
  <c r="AD562" i="4"/>
  <c r="AC562" i="4"/>
  <c r="AB562" i="4"/>
  <c r="AA562" i="4"/>
  <c r="Z562" i="4"/>
  <c r="X562" i="4"/>
  <c r="V562" i="4"/>
  <c r="U562" i="4"/>
  <c r="G562" i="4"/>
  <c r="Y562" i="4" s="1"/>
  <c r="E562" i="4"/>
  <c r="W562" i="4" s="1"/>
  <c r="AJ561" i="4"/>
  <c r="AI561" i="4"/>
  <c r="AH561" i="4"/>
  <c r="AG561" i="4"/>
  <c r="AF561" i="4"/>
  <c r="AE561" i="4"/>
  <c r="AD561" i="4"/>
  <c r="AC561" i="4"/>
  <c r="AB561" i="4"/>
  <c r="AA561" i="4"/>
  <c r="Z561" i="4"/>
  <c r="X561" i="4"/>
  <c r="V561" i="4"/>
  <c r="U561" i="4"/>
  <c r="G561" i="4"/>
  <c r="Y561" i="4" s="1"/>
  <c r="E561" i="4"/>
  <c r="W561" i="4" s="1"/>
  <c r="AJ560" i="4"/>
  <c r="AI560" i="4"/>
  <c r="AH560" i="4"/>
  <c r="AG560" i="4"/>
  <c r="AF560" i="4"/>
  <c r="AE560" i="4"/>
  <c r="AD560" i="4"/>
  <c r="AC560" i="4"/>
  <c r="AB560" i="4"/>
  <c r="AA560" i="4"/>
  <c r="Z560" i="4"/>
  <c r="X560" i="4"/>
  <c r="V560" i="4"/>
  <c r="U560" i="4"/>
  <c r="G560" i="4"/>
  <c r="Y560" i="4" s="1"/>
  <c r="E560" i="4"/>
  <c r="W560" i="4" s="1"/>
  <c r="AJ559" i="4"/>
  <c r="AI559" i="4"/>
  <c r="AH559" i="4"/>
  <c r="AG559" i="4"/>
  <c r="AF559" i="4"/>
  <c r="AE559" i="4"/>
  <c r="AD559" i="4"/>
  <c r="AC559" i="4"/>
  <c r="AB559" i="4"/>
  <c r="AA559" i="4"/>
  <c r="Z559" i="4"/>
  <c r="X559" i="4"/>
  <c r="V559" i="4"/>
  <c r="U559" i="4"/>
  <c r="G559" i="4"/>
  <c r="Y559" i="4" s="1"/>
  <c r="E559" i="4"/>
  <c r="W559" i="4" s="1"/>
  <c r="AJ558" i="4"/>
  <c r="AI558" i="4"/>
  <c r="AH558" i="4"/>
  <c r="AG558" i="4"/>
  <c r="AF558" i="4"/>
  <c r="AE558" i="4"/>
  <c r="AD558" i="4"/>
  <c r="AC558" i="4"/>
  <c r="AB558" i="4"/>
  <c r="AA558" i="4"/>
  <c r="Z558" i="4"/>
  <c r="X558" i="4"/>
  <c r="V558" i="4"/>
  <c r="U558" i="4"/>
  <c r="G558" i="4"/>
  <c r="Y558" i="4" s="1"/>
  <c r="E558" i="4"/>
  <c r="W558" i="4" s="1"/>
  <c r="AJ557" i="4"/>
  <c r="AI557" i="4"/>
  <c r="AH557" i="4"/>
  <c r="AG557" i="4"/>
  <c r="AF557" i="4"/>
  <c r="AE557" i="4"/>
  <c r="AD557" i="4"/>
  <c r="AC557" i="4"/>
  <c r="AB557" i="4"/>
  <c r="AA557" i="4"/>
  <c r="Z557" i="4"/>
  <c r="X557" i="4"/>
  <c r="V557" i="4"/>
  <c r="U557" i="4"/>
  <c r="G557" i="4"/>
  <c r="Y557" i="4" s="1"/>
  <c r="E557" i="4"/>
  <c r="W557" i="4" s="1"/>
  <c r="AJ556" i="4"/>
  <c r="AI556" i="4"/>
  <c r="AH556" i="4"/>
  <c r="AG556" i="4"/>
  <c r="AF556" i="4"/>
  <c r="AE556" i="4"/>
  <c r="AD556" i="4"/>
  <c r="AC556" i="4"/>
  <c r="AB556" i="4"/>
  <c r="AA556" i="4"/>
  <c r="Z556" i="4"/>
  <c r="X556" i="4"/>
  <c r="V556" i="4"/>
  <c r="U556" i="4"/>
  <c r="G556" i="4"/>
  <c r="Y556" i="4" s="1"/>
  <c r="E556" i="4"/>
  <c r="W556" i="4" s="1"/>
  <c r="AJ555" i="4"/>
  <c r="AI555" i="4"/>
  <c r="AH555" i="4"/>
  <c r="AG555" i="4"/>
  <c r="AF555" i="4"/>
  <c r="AE555" i="4"/>
  <c r="AD555" i="4"/>
  <c r="AC555" i="4"/>
  <c r="AB555" i="4"/>
  <c r="AA555" i="4"/>
  <c r="Z555" i="4"/>
  <c r="X555" i="4"/>
  <c r="V555" i="4"/>
  <c r="U555" i="4"/>
  <c r="G555" i="4"/>
  <c r="Y555" i="4" s="1"/>
  <c r="E555" i="4"/>
  <c r="W555" i="4" s="1"/>
  <c r="AJ554" i="4"/>
  <c r="AI554" i="4"/>
  <c r="AH554" i="4"/>
  <c r="AG554" i="4"/>
  <c r="AF554" i="4"/>
  <c r="AE554" i="4"/>
  <c r="AD554" i="4"/>
  <c r="AC554" i="4"/>
  <c r="AB554" i="4"/>
  <c r="AA554" i="4"/>
  <c r="Z554" i="4"/>
  <c r="X554" i="4"/>
  <c r="V554" i="4"/>
  <c r="U554" i="4"/>
  <c r="G554" i="4"/>
  <c r="Y554" i="4" s="1"/>
  <c r="E554" i="4"/>
  <c r="W554" i="4" s="1"/>
  <c r="AJ553" i="4"/>
  <c r="AI553" i="4"/>
  <c r="AH553" i="4"/>
  <c r="AG553" i="4"/>
  <c r="AF553" i="4"/>
  <c r="AE553" i="4"/>
  <c r="AD553" i="4"/>
  <c r="AC553" i="4"/>
  <c r="AB553" i="4"/>
  <c r="AA553" i="4"/>
  <c r="Z553" i="4"/>
  <c r="X553" i="4"/>
  <c r="V553" i="4"/>
  <c r="U553" i="4"/>
  <c r="G553" i="4"/>
  <c r="Y553" i="4" s="1"/>
  <c r="E553" i="4"/>
  <c r="W553" i="4" s="1"/>
  <c r="AJ552" i="4"/>
  <c r="AI552" i="4"/>
  <c r="AH552" i="4"/>
  <c r="AG552" i="4"/>
  <c r="AF552" i="4"/>
  <c r="AE552" i="4"/>
  <c r="AD552" i="4"/>
  <c r="AC552" i="4"/>
  <c r="AB552" i="4"/>
  <c r="AA552" i="4"/>
  <c r="Z552" i="4"/>
  <c r="X552" i="4"/>
  <c r="V552" i="4"/>
  <c r="U552" i="4"/>
  <c r="G552" i="4"/>
  <c r="Y552" i="4" s="1"/>
  <c r="E552" i="4"/>
  <c r="W552" i="4" s="1"/>
  <c r="AJ551" i="4"/>
  <c r="AI551" i="4"/>
  <c r="AH551" i="4"/>
  <c r="AG551" i="4"/>
  <c r="AF551" i="4"/>
  <c r="AE551" i="4"/>
  <c r="AD551" i="4"/>
  <c r="AC551" i="4"/>
  <c r="AB551" i="4"/>
  <c r="AA551" i="4"/>
  <c r="Z551" i="4"/>
  <c r="X551" i="4"/>
  <c r="V551" i="4"/>
  <c r="U551" i="4"/>
  <c r="G551" i="4"/>
  <c r="Y551" i="4" s="1"/>
  <c r="E551" i="4"/>
  <c r="W551" i="4" s="1"/>
  <c r="AJ550" i="4"/>
  <c r="AI550" i="4"/>
  <c r="AH550" i="4"/>
  <c r="AG550" i="4"/>
  <c r="AF550" i="4"/>
  <c r="AE550" i="4"/>
  <c r="AD550" i="4"/>
  <c r="AC550" i="4"/>
  <c r="AB550" i="4"/>
  <c r="AA550" i="4"/>
  <c r="Z550" i="4"/>
  <c r="X550" i="4"/>
  <c r="V550" i="4"/>
  <c r="U550" i="4"/>
  <c r="G550" i="4"/>
  <c r="Y550" i="4" s="1"/>
  <c r="E550" i="4"/>
  <c r="W550" i="4" s="1"/>
  <c r="AJ549" i="4"/>
  <c r="AI549" i="4"/>
  <c r="AH549" i="4"/>
  <c r="AG549" i="4"/>
  <c r="AF549" i="4"/>
  <c r="AE549" i="4"/>
  <c r="AD549" i="4"/>
  <c r="AC549" i="4"/>
  <c r="AB549" i="4"/>
  <c r="AA549" i="4"/>
  <c r="Z549" i="4"/>
  <c r="X549" i="4"/>
  <c r="V549" i="4"/>
  <c r="U549" i="4"/>
  <c r="G549" i="4"/>
  <c r="Y549" i="4" s="1"/>
  <c r="E549" i="4"/>
  <c r="W549" i="4" s="1"/>
  <c r="AJ548" i="4"/>
  <c r="AI548" i="4"/>
  <c r="AH548" i="4"/>
  <c r="AG548" i="4"/>
  <c r="AF548" i="4"/>
  <c r="AE548" i="4"/>
  <c r="AD548" i="4"/>
  <c r="AC548" i="4"/>
  <c r="AB548" i="4"/>
  <c r="AA548" i="4"/>
  <c r="Z548" i="4"/>
  <c r="X548" i="4"/>
  <c r="V548" i="4"/>
  <c r="U548" i="4"/>
  <c r="G548" i="4"/>
  <c r="Y548" i="4" s="1"/>
  <c r="E548" i="4"/>
  <c r="W548" i="4" s="1"/>
  <c r="AJ547" i="4"/>
  <c r="AI547" i="4"/>
  <c r="AH547" i="4"/>
  <c r="AG547" i="4"/>
  <c r="AF547" i="4"/>
  <c r="AE547" i="4"/>
  <c r="AD547" i="4"/>
  <c r="AC547" i="4"/>
  <c r="AB547" i="4"/>
  <c r="AA547" i="4"/>
  <c r="Z547" i="4"/>
  <c r="X547" i="4"/>
  <c r="V547" i="4"/>
  <c r="U547" i="4"/>
  <c r="G547" i="4"/>
  <c r="Y547" i="4" s="1"/>
  <c r="E547" i="4"/>
  <c r="W547" i="4" s="1"/>
  <c r="AJ546" i="4"/>
  <c r="AI546" i="4"/>
  <c r="AH546" i="4"/>
  <c r="AG546" i="4"/>
  <c r="AF546" i="4"/>
  <c r="AE546" i="4"/>
  <c r="AD546" i="4"/>
  <c r="AC546" i="4"/>
  <c r="AB546" i="4"/>
  <c r="AA546" i="4"/>
  <c r="Z546" i="4"/>
  <c r="X546" i="4"/>
  <c r="V546" i="4"/>
  <c r="U546" i="4"/>
  <c r="G546" i="4"/>
  <c r="Y546" i="4" s="1"/>
  <c r="E546" i="4"/>
  <c r="W546" i="4" s="1"/>
  <c r="AJ545" i="4"/>
  <c r="AI545" i="4"/>
  <c r="AH545" i="4"/>
  <c r="AG545" i="4"/>
  <c r="AF545" i="4"/>
  <c r="AE545" i="4"/>
  <c r="AD545" i="4"/>
  <c r="AC545" i="4"/>
  <c r="AB545" i="4"/>
  <c r="AA545" i="4"/>
  <c r="Z545" i="4"/>
  <c r="X545" i="4"/>
  <c r="V545" i="4"/>
  <c r="U545" i="4"/>
  <c r="G545" i="4"/>
  <c r="Y545" i="4" s="1"/>
  <c r="E545" i="4"/>
  <c r="W545" i="4" s="1"/>
  <c r="AJ544" i="4"/>
  <c r="AI544" i="4"/>
  <c r="AH544" i="4"/>
  <c r="AG544" i="4"/>
  <c r="AF544" i="4"/>
  <c r="AE544" i="4"/>
  <c r="AD544" i="4"/>
  <c r="AC544" i="4"/>
  <c r="AB544" i="4"/>
  <c r="AA544" i="4"/>
  <c r="Z544" i="4"/>
  <c r="X544" i="4"/>
  <c r="V544" i="4"/>
  <c r="U544" i="4"/>
  <c r="G544" i="4"/>
  <c r="Y544" i="4" s="1"/>
  <c r="E544" i="4"/>
  <c r="W544" i="4" s="1"/>
  <c r="AJ543" i="4"/>
  <c r="AI543" i="4"/>
  <c r="AH543" i="4"/>
  <c r="AG543" i="4"/>
  <c r="AF543" i="4"/>
  <c r="AE543" i="4"/>
  <c r="AD543" i="4"/>
  <c r="AC543" i="4"/>
  <c r="AB543" i="4"/>
  <c r="AA543" i="4"/>
  <c r="Z543" i="4"/>
  <c r="X543" i="4"/>
  <c r="V543" i="4"/>
  <c r="U543" i="4"/>
  <c r="G543" i="4"/>
  <c r="Y543" i="4" s="1"/>
  <c r="E543" i="4"/>
  <c r="W543" i="4" s="1"/>
  <c r="AJ542" i="4"/>
  <c r="AI542" i="4"/>
  <c r="AH542" i="4"/>
  <c r="AG542" i="4"/>
  <c r="AF542" i="4"/>
  <c r="AE542" i="4"/>
  <c r="AD542" i="4"/>
  <c r="AC542" i="4"/>
  <c r="AB542" i="4"/>
  <c r="AA542" i="4"/>
  <c r="Z542" i="4"/>
  <c r="X542" i="4"/>
  <c r="V542" i="4"/>
  <c r="U542" i="4"/>
  <c r="G542" i="4"/>
  <c r="Y542" i="4" s="1"/>
  <c r="E542" i="4"/>
  <c r="W542" i="4" s="1"/>
  <c r="AJ541" i="4"/>
  <c r="AI541" i="4"/>
  <c r="AH541" i="4"/>
  <c r="AG541" i="4"/>
  <c r="AF541" i="4"/>
  <c r="AE541" i="4"/>
  <c r="AD541" i="4"/>
  <c r="AC541" i="4"/>
  <c r="AB541" i="4"/>
  <c r="AA541" i="4"/>
  <c r="Z541" i="4"/>
  <c r="X541" i="4"/>
  <c r="V541" i="4"/>
  <c r="U541" i="4"/>
  <c r="G541" i="4"/>
  <c r="Y541" i="4" s="1"/>
  <c r="E541" i="4"/>
  <c r="W541" i="4" s="1"/>
  <c r="AJ540" i="4"/>
  <c r="AI540" i="4"/>
  <c r="AH540" i="4"/>
  <c r="AG540" i="4"/>
  <c r="AF540" i="4"/>
  <c r="AE540" i="4"/>
  <c r="AD540" i="4"/>
  <c r="AC540" i="4"/>
  <c r="AB540" i="4"/>
  <c r="AA540" i="4"/>
  <c r="Z540" i="4"/>
  <c r="X540" i="4"/>
  <c r="V540" i="4"/>
  <c r="U540" i="4"/>
  <c r="G540" i="4"/>
  <c r="Y540" i="4" s="1"/>
  <c r="E540" i="4"/>
  <c r="W540" i="4" s="1"/>
  <c r="AJ539" i="4"/>
  <c r="AI539" i="4"/>
  <c r="AH539" i="4"/>
  <c r="AG539" i="4"/>
  <c r="AF539" i="4"/>
  <c r="AE539" i="4"/>
  <c r="AD539" i="4"/>
  <c r="AC539" i="4"/>
  <c r="AB539" i="4"/>
  <c r="AA539" i="4"/>
  <c r="Z539" i="4"/>
  <c r="X539" i="4"/>
  <c r="V539" i="4"/>
  <c r="U539" i="4"/>
  <c r="G539" i="4"/>
  <c r="Y539" i="4" s="1"/>
  <c r="E539" i="4"/>
  <c r="W539" i="4" s="1"/>
  <c r="AJ538" i="4"/>
  <c r="AI538" i="4"/>
  <c r="AH538" i="4"/>
  <c r="AG538" i="4"/>
  <c r="AF538" i="4"/>
  <c r="AE538" i="4"/>
  <c r="AD538" i="4"/>
  <c r="AC538" i="4"/>
  <c r="AB538" i="4"/>
  <c r="AA538" i="4"/>
  <c r="Z538" i="4"/>
  <c r="X538" i="4"/>
  <c r="V538" i="4"/>
  <c r="U538" i="4"/>
  <c r="G538" i="4"/>
  <c r="Y538" i="4" s="1"/>
  <c r="E538" i="4"/>
  <c r="W538" i="4" s="1"/>
  <c r="AJ537" i="4"/>
  <c r="AI537" i="4"/>
  <c r="AH537" i="4"/>
  <c r="AG537" i="4"/>
  <c r="AF537" i="4"/>
  <c r="AE537" i="4"/>
  <c r="AD537" i="4"/>
  <c r="AC537" i="4"/>
  <c r="AB537" i="4"/>
  <c r="AA537" i="4"/>
  <c r="Z537" i="4"/>
  <c r="X537" i="4"/>
  <c r="V537" i="4"/>
  <c r="U537" i="4"/>
  <c r="G537" i="4"/>
  <c r="Y537" i="4" s="1"/>
  <c r="E537" i="4"/>
  <c r="W537" i="4" s="1"/>
  <c r="AJ536" i="4"/>
  <c r="AI536" i="4"/>
  <c r="AH536" i="4"/>
  <c r="AG536" i="4"/>
  <c r="AF536" i="4"/>
  <c r="AE536" i="4"/>
  <c r="AD536" i="4"/>
  <c r="AC536" i="4"/>
  <c r="AB536" i="4"/>
  <c r="AA536" i="4"/>
  <c r="Z536" i="4"/>
  <c r="X536" i="4"/>
  <c r="V536" i="4"/>
  <c r="U536" i="4"/>
  <c r="G536" i="4"/>
  <c r="Y536" i="4" s="1"/>
  <c r="E536" i="4"/>
  <c r="W536" i="4" s="1"/>
  <c r="AJ535" i="4"/>
  <c r="AI535" i="4"/>
  <c r="AH535" i="4"/>
  <c r="AG535" i="4"/>
  <c r="AF535" i="4"/>
  <c r="AE535" i="4"/>
  <c r="AD535" i="4"/>
  <c r="AC535" i="4"/>
  <c r="AB535" i="4"/>
  <c r="AA535" i="4"/>
  <c r="Z535" i="4"/>
  <c r="X535" i="4"/>
  <c r="V535" i="4"/>
  <c r="U535" i="4"/>
  <c r="G535" i="4"/>
  <c r="Y535" i="4" s="1"/>
  <c r="E535" i="4"/>
  <c r="W535" i="4" s="1"/>
  <c r="AJ534" i="4"/>
  <c r="AI534" i="4"/>
  <c r="AH534" i="4"/>
  <c r="AG534" i="4"/>
  <c r="AF534" i="4"/>
  <c r="AE534" i="4"/>
  <c r="AD534" i="4"/>
  <c r="AC534" i="4"/>
  <c r="AB534" i="4"/>
  <c r="AA534" i="4"/>
  <c r="Z534" i="4"/>
  <c r="X534" i="4"/>
  <c r="V534" i="4"/>
  <c r="U534" i="4"/>
  <c r="G534" i="4"/>
  <c r="Y534" i="4" s="1"/>
  <c r="E534" i="4"/>
  <c r="W534" i="4" s="1"/>
  <c r="AJ533" i="4"/>
  <c r="AI533" i="4"/>
  <c r="AH533" i="4"/>
  <c r="AG533" i="4"/>
  <c r="AF533" i="4"/>
  <c r="AE533" i="4"/>
  <c r="AD533" i="4"/>
  <c r="AC533" i="4"/>
  <c r="AB533" i="4"/>
  <c r="AA533" i="4"/>
  <c r="Z533" i="4"/>
  <c r="X533" i="4"/>
  <c r="V533" i="4"/>
  <c r="U533" i="4"/>
  <c r="G533" i="4"/>
  <c r="Y533" i="4" s="1"/>
  <c r="E533" i="4"/>
  <c r="W533" i="4" s="1"/>
  <c r="AJ532" i="4"/>
  <c r="AI532" i="4"/>
  <c r="AH532" i="4"/>
  <c r="AG532" i="4"/>
  <c r="AF532" i="4"/>
  <c r="AE532" i="4"/>
  <c r="AD532" i="4"/>
  <c r="AC532" i="4"/>
  <c r="AB532" i="4"/>
  <c r="AA532" i="4"/>
  <c r="Z532" i="4"/>
  <c r="X532" i="4"/>
  <c r="V532" i="4"/>
  <c r="U532" i="4"/>
  <c r="G532" i="4"/>
  <c r="Y532" i="4" s="1"/>
  <c r="E532" i="4"/>
  <c r="W532" i="4" s="1"/>
  <c r="AJ531" i="4"/>
  <c r="AI531" i="4"/>
  <c r="AH531" i="4"/>
  <c r="AG531" i="4"/>
  <c r="AF531" i="4"/>
  <c r="AE531" i="4"/>
  <c r="AD531" i="4"/>
  <c r="AC531" i="4"/>
  <c r="AB531" i="4"/>
  <c r="AA531" i="4"/>
  <c r="Z531" i="4"/>
  <c r="X531" i="4"/>
  <c r="V531" i="4"/>
  <c r="U531" i="4"/>
  <c r="G531" i="4"/>
  <c r="Y531" i="4" s="1"/>
  <c r="E531" i="4"/>
  <c r="W531" i="4" s="1"/>
  <c r="AJ530" i="4"/>
  <c r="AI530" i="4"/>
  <c r="AH530" i="4"/>
  <c r="AG530" i="4"/>
  <c r="AF530" i="4"/>
  <c r="AE530" i="4"/>
  <c r="AD530" i="4"/>
  <c r="AC530" i="4"/>
  <c r="AB530" i="4"/>
  <c r="AA530" i="4"/>
  <c r="Z530" i="4"/>
  <c r="X530" i="4"/>
  <c r="V530" i="4"/>
  <c r="U530" i="4"/>
  <c r="G530" i="4"/>
  <c r="Y530" i="4" s="1"/>
  <c r="E530" i="4"/>
  <c r="W530" i="4" s="1"/>
  <c r="AJ529" i="4"/>
  <c r="AI529" i="4"/>
  <c r="AH529" i="4"/>
  <c r="AG529" i="4"/>
  <c r="AF529" i="4"/>
  <c r="AE529" i="4"/>
  <c r="AD529" i="4"/>
  <c r="AC529" i="4"/>
  <c r="AB529" i="4"/>
  <c r="AA529" i="4"/>
  <c r="Z529" i="4"/>
  <c r="X529" i="4"/>
  <c r="V529" i="4"/>
  <c r="U529" i="4"/>
  <c r="G529" i="4"/>
  <c r="Y529" i="4" s="1"/>
  <c r="E529" i="4"/>
  <c r="W529" i="4" s="1"/>
  <c r="AJ528" i="4"/>
  <c r="AI528" i="4"/>
  <c r="AH528" i="4"/>
  <c r="AG528" i="4"/>
  <c r="AF528" i="4"/>
  <c r="AE528" i="4"/>
  <c r="AD528" i="4"/>
  <c r="AC528" i="4"/>
  <c r="AB528" i="4"/>
  <c r="AA528" i="4"/>
  <c r="Z528" i="4"/>
  <c r="X528" i="4"/>
  <c r="V528" i="4"/>
  <c r="U528" i="4"/>
  <c r="G528" i="4"/>
  <c r="Y528" i="4" s="1"/>
  <c r="E528" i="4"/>
  <c r="W528" i="4" s="1"/>
  <c r="AJ527" i="4"/>
  <c r="AI527" i="4"/>
  <c r="AH527" i="4"/>
  <c r="AG527" i="4"/>
  <c r="AF527" i="4"/>
  <c r="AE527" i="4"/>
  <c r="AD527" i="4"/>
  <c r="AC527" i="4"/>
  <c r="AB527" i="4"/>
  <c r="AA527" i="4"/>
  <c r="Z527" i="4"/>
  <c r="X527" i="4"/>
  <c r="V527" i="4"/>
  <c r="U527" i="4"/>
  <c r="G527" i="4"/>
  <c r="Y527" i="4" s="1"/>
  <c r="E527" i="4"/>
  <c r="W527" i="4" s="1"/>
  <c r="AJ526" i="4"/>
  <c r="AI526" i="4"/>
  <c r="AH526" i="4"/>
  <c r="AG526" i="4"/>
  <c r="AF526" i="4"/>
  <c r="AE526" i="4"/>
  <c r="AD526" i="4"/>
  <c r="AC526" i="4"/>
  <c r="AB526" i="4"/>
  <c r="AA526" i="4"/>
  <c r="Z526" i="4"/>
  <c r="X526" i="4"/>
  <c r="V526" i="4"/>
  <c r="U526" i="4"/>
  <c r="G526" i="4"/>
  <c r="Y526" i="4" s="1"/>
  <c r="E526" i="4"/>
  <c r="W526" i="4" s="1"/>
  <c r="AJ525" i="4"/>
  <c r="AI525" i="4"/>
  <c r="AH525" i="4"/>
  <c r="AG525" i="4"/>
  <c r="AF525" i="4"/>
  <c r="AE525" i="4"/>
  <c r="AD525" i="4"/>
  <c r="AC525" i="4"/>
  <c r="AB525" i="4"/>
  <c r="AA525" i="4"/>
  <c r="Z525" i="4"/>
  <c r="X525" i="4"/>
  <c r="V525" i="4"/>
  <c r="U525" i="4"/>
  <c r="G525" i="4"/>
  <c r="Y525" i="4" s="1"/>
  <c r="E525" i="4"/>
  <c r="W525" i="4" s="1"/>
  <c r="AJ524" i="4"/>
  <c r="AI524" i="4"/>
  <c r="AH524" i="4"/>
  <c r="AG524" i="4"/>
  <c r="AF524" i="4"/>
  <c r="AE524" i="4"/>
  <c r="AD524" i="4"/>
  <c r="AC524" i="4"/>
  <c r="AB524" i="4"/>
  <c r="AA524" i="4"/>
  <c r="Z524" i="4"/>
  <c r="X524" i="4"/>
  <c r="V524" i="4"/>
  <c r="U524" i="4"/>
  <c r="G524" i="4"/>
  <c r="Y524" i="4" s="1"/>
  <c r="E524" i="4"/>
  <c r="W524" i="4" s="1"/>
  <c r="AJ523" i="4"/>
  <c r="AI523" i="4"/>
  <c r="AH523" i="4"/>
  <c r="AG523" i="4"/>
  <c r="AF523" i="4"/>
  <c r="AE523" i="4"/>
  <c r="AD523" i="4"/>
  <c r="AC523" i="4"/>
  <c r="AB523" i="4"/>
  <c r="AA523" i="4"/>
  <c r="Z523" i="4"/>
  <c r="X523" i="4"/>
  <c r="V523" i="4"/>
  <c r="U523" i="4"/>
  <c r="G523" i="4"/>
  <c r="Y523" i="4" s="1"/>
  <c r="E523" i="4"/>
  <c r="W523" i="4" s="1"/>
  <c r="AJ522" i="4"/>
  <c r="AI522" i="4"/>
  <c r="AH522" i="4"/>
  <c r="AG522" i="4"/>
  <c r="AF522" i="4"/>
  <c r="AE522" i="4"/>
  <c r="AD522" i="4"/>
  <c r="AC522" i="4"/>
  <c r="AB522" i="4"/>
  <c r="AA522" i="4"/>
  <c r="Z522" i="4"/>
  <c r="X522" i="4"/>
  <c r="V522" i="4"/>
  <c r="U522" i="4"/>
  <c r="G522" i="4"/>
  <c r="Y522" i="4" s="1"/>
  <c r="E522" i="4"/>
  <c r="W522" i="4" s="1"/>
  <c r="AJ521" i="4"/>
  <c r="AI521" i="4"/>
  <c r="AH521" i="4"/>
  <c r="AG521" i="4"/>
  <c r="AF521" i="4"/>
  <c r="AE521" i="4"/>
  <c r="AD521" i="4"/>
  <c r="AC521" i="4"/>
  <c r="AB521" i="4"/>
  <c r="AA521" i="4"/>
  <c r="Z521" i="4"/>
  <c r="X521" i="4"/>
  <c r="V521" i="4"/>
  <c r="U521" i="4"/>
  <c r="G521" i="4"/>
  <c r="Y521" i="4" s="1"/>
  <c r="E521" i="4"/>
  <c r="W521" i="4" s="1"/>
  <c r="AJ520" i="4"/>
  <c r="AI520" i="4"/>
  <c r="AH520" i="4"/>
  <c r="AG520" i="4"/>
  <c r="AF520" i="4"/>
  <c r="AE520" i="4"/>
  <c r="AD520" i="4"/>
  <c r="AC520" i="4"/>
  <c r="AB520" i="4"/>
  <c r="AA520" i="4"/>
  <c r="Z520" i="4"/>
  <c r="X520" i="4"/>
  <c r="V520" i="4"/>
  <c r="U520" i="4"/>
  <c r="G520" i="4"/>
  <c r="Y520" i="4" s="1"/>
  <c r="E520" i="4"/>
  <c r="W520" i="4" s="1"/>
  <c r="AJ519" i="4"/>
  <c r="AI519" i="4"/>
  <c r="AH519" i="4"/>
  <c r="AG519" i="4"/>
  <c r="AF519" i="4"/>
  <c r="AE519" i="4"/>
  <c r="AD519" i="4"/>
  <c r="AC519" i="4"/>
  <c r="AB519" i="4"/>
  <c r="AA519" i="4"/>
  <c r="Z519" i="4"/>
  <c r="X519" i="4"/>
  <c r="V519" i="4"/>
  <c r="U519" i="4"/>
  <c r="G519" i="4"/>
  <c r="Y519" i="4" s="1"/>
  <c r="E519" i="4"/>
  <c r="W519" i="4" s="1"/>
  <c r="AJ518" i="4"/>
  <c r="AI518" i="4"/>
  <c r="AH518" i="4"/>
  <c r="AG518" i="4"/>
  <c r="AF518" i="4"/>
  <c r="AE518" i="4"/>
  <c r="AD518" i="4"/>
  <c r="AC518" i="4"/>
  <c r="AB518" i="4"/>
  <c r="AA518" i="4"/>
  <c r="Z518" i="4"/>
  <c r="X518" i="4"/>
  <c r="V518" i="4"/>
  <c r="U518" i="4"/>
  <c r="G518" i="4"/>
  <c r="Y518" i="4" s="1"/>
  <c r="E518" i="4"/>
  <c r="W518" i="4" s="1"/>
  <c r="AJ517" i="4"/>
  <c r="AI517" i="4"/>
  <c r="AH517" i="4"/>
  <c r="AG517" i="4"/>
  <c r="AF517" i="4"/>
  <c r="AE517" i="4"/>
  <c r="AD517" i="4"/>
  <c r="AC517" i="4"/>
  <c r="AB517" i="4"/>
  <c r="AA517" i="4"/>
  <c r="Z517" i="4"/>
  <c r="X517" i="4"/>
  <c r="V517" i="4"/>
  <c r="U517" i="4"/>
  <c r="G517" i="4"/>
  <c r="Y517" i="4" s="1"/>
  <c r="E517" i="4"/>
  <c r="W517" i="4" s="1"/>
  <c r="AJ516" i="4"/>
  <c r="AI516" i="4"/>
  <c r="AH516" i="4"/>
  <c r="AG516" i="4"/>
  <c r="AF516" i="4"/>
  <c r="AE516" i="4"/>
  <c r="AD516" i="4"/>
  <c r="AC516" i="4"/>
  <c r="AB516" i="4"/>
  <c r="AA516" i="4"/>
  <c r="Z516" i="4"/>
  <c r="X516" i="4"/>
  <c r="V516" i="4"/>
  <c r="U516" i="4"/>
  <c r="G516" i="4"/>
  <c r="Y516" i="4" s="1"/>
  <c r="E516" i="4"/>
  <c r="W516" i="4" s="1"/>
  <c r="AJ515" i="4"/>
  <c r="AI515" i="4"/>
  <c r="AH515" i="4"/>
  <c r="AG515" i="4"/>
  <c r="AF515" i="4"/>
  <c r="AE515" i="4"/>
  <c r="AD515" i="4"/>
  <c r="AC515" i="4"/>
  <c r="AB515" i="4"/>
  <c r="AA515" i="4"/>
  <c r="Z515" i="4"/>
  <c r="X515" i="4"/>
  <c r="V515" i="4"/>
  <c r="U515" i="4"/>
  <c r="G515" i="4"/>
  <c r="Y515" i="4" s="1"/>
  <c r="E515" i="4"/>
  <c r="W515" i="4" s="1"/>
  <c r="AJ514" i="4"/>
  <c r="AI514" i="4"/>
  <c r="AH514" i="4"/>
  <c r="AG514" i="4"/>
  <c r="AF514" i="4"/>
  <c r="AE514" i="4"/>
  <c r="AD514" i="4"/>
  <c r="AC514" i="4"/>
  <c r="AB514" i="4"/>
  <c r="AA514" i="4"/>
  <c r="Z514" i="4"/>
  <c r="X514" i="4"/>
  <c r="V514" i="4"/>
  <c r="U514" i="4"/>
  <c r="G514" i="4"/>
  <c r="Y514" i="4" s="1"/>
  <c r="E514" i="4"/>
  <c r="W514" i="4" s="1"/>
  <c r="AJ513" i="4"/>
  <c r="AI513" i="4"/>
  <c r="AH513" i="4"/>
  <c r="AG513" i="4"/>
  <c r="AF513" i="4"/>
  <c r="AE513" i="4"/>
  <c r="AD513" i="4"/>
  <c r="AC513" i="4"/>
  <c r="AB513" i="4"/>
  <c r="AA513" i="4"/>
  <c r="Z513" i="4"/>
  <c r="X513" i="4"/>
  <c r="V513" i="4"/>
  <c r="U513" i="4"/>
  <c r="G513" i="4"/>
  <c r="Y513" i="4" s="1"/>
  <c r="E513" i="4"/>
  <c r="W513" i="4" s="1"/>
  <c r="AJ512" i="4"/>
  <c r="AI512" i="4"/>
  <c r="AH512" i="4"/>
  <c r="AG512" i="4"/>
  <c r="AF512" i="4"/>
  <c r="AE512" i="4"/>
  <c r="AD512" i="4"/>
  <c r="AC512" i="4"/>
  <c r="AB512" i="4"/>
  <c r="AA512" i="4"/>
  <c r="Z512" i="4"/>
  <c r="X512" i="4"/>
  <c r="V512" i="4"/>
  <c r="U512" i="4"/>
  <c r="G512" i="4"/>
  <c r="Y512" i="4" s="1"/>
  <c r="E512" i="4"/>
  <c r="W512" i="4" s="1"/>
  <c r="AJ511" i="4"/>
  <c r="AI511" i="4"/>
  <c r="AH511" i="4"/>
  <c r="AG511" i="4"/>
  <c r="AF511" i="4"/>
  <c r="AE511" i="4"/>
  <c r="AD511" i="4"/>
  <c r="AC511" i="4"/>
  <c r="AB511" i="4"/>
  <c r="AA511" i="4"/>
  <c r="Z511" i="4"/>
  <c r="X511" i="4"/>
  <c r="V511" i="4"/>
  <c r="U511" i="4"/>
  <c r="G511" i="4"/>
  <c r="Y511" i="4" s="1"/>
  <c r="E511" i="4"/>
  <c r="W511" i="4" s="1"/>
  <c r="AJ510" i="4"/>
  <c r="AI510" i="4"/>
  <c r="AH510" i="4"/>
  <c r="AG510" i="4"/>
  <c r="AF510" i="4"/>
  <c r="AE510" i="4"/>
  <c r="AD510" i="4"/>
  <c r="AC510" i="4"/>
  <c r="AB510" i="4"/>
  <c r="AA510" i="4"/>
  <c r="Z510" i="4"/>
  <c r="X510" i="4"/>
  <c r="V510" i="4"/>
  <c r="U510" i="4"/>
  <c r="G510" i="4"/>
  <c r="Y510" i="4" s="1"/>
  <c r="E510" i="4"/>
  <c r="W510" i="4" s="1"/>
  <c r="AJ509" i="4"/>
  <c r="AI509" i="4"/>
  <c r="AH509" i="4"/>
  <c r="AG509" i="4"/>
  <c r="AF509" i="4"/>
  <c r="AE509" i="4"/>
  <c r="AD509" i="4"/>
  <c r="AC509" i="4"/>
  <c r="AB509" i="4"/>
  <c r="AA509" i="4"/>
  <c r="Z509" i="4"/>
  <c r="X509" i="4"/>
  <c r="V509" i="4"/>
  <c r="U509" i="4"/>
  <c r="G509" i="4"/>
  <c r="Y509" i="4" s="1"/>
  <c r="E509" i="4"/>
  <c r="W509" i="4" s="1"/>
  <c r="AJ508" i="4"/>
  <c r="AI508" i="4"/>
  <c r="AH508" i="4"/>
  <c r="AG508" i="4"/>
  <c r="AF508" i="4"/>
  <c r="AE508" i="4"/>
  <c r="AD508" i="4"/>
  <c r="AC508" i="4"/>
  <c r="AB508" i="4"/>
  <c r="AA508" i="4"/>
  <c r="Z508" i="4"/>
  <c r="X508" i="4"/>
  <c r="V508" i="4"/>
  <c r="U508" i="4"/>
  <c r="G508" i="4"/>
  <c r="Y508" i="4" s="1"/>
  <c r="E508" i="4"/>
  <c r="W508" i="4" s="1"/>
  <c r="AJ507" i="4"/>
  <c r="AI507" i="4"/>
  <c r="AH507" i="4"/>
  <c r="AG507" i="4"/>
  <c r="AF507" i="4"/>
  <c r="AE507" i="4"/>
  <c r="AD507" i="4"/>
  <c r="AC507" i="4"/>
  <c r="AB507" i="4"/>
  <c r="AA507" i="4"/>
  <c r="Z507" i="4"/>
  <c r="X507" i="4"/>
  <c r="V507" i="4"/>
  <c r="U507" i="4"/>
  <c r="G507" i="4"/>
  <c r="Y507" i="4" s="1"/>
  <c r="E507" i="4"/>
  <c r="W507" i="4" s="1"/>
  <c r="AJ506" i="4"/>
  <c r="AI506" i="4"/>
  <c r="AH506" i="4"/>
  <c r="AG506" i="4"/>
  <c r="AF506" i="4"/>
  <c r="AE506" i="4"/>
  <c r="AD506" i="4"/>
  <c r="AC506" i="4"/>
  <c r="AB506" i="4"/>
  <c r="AA506" i="4"/>
  <c r="Z506" i="4"/>
  <c r="X506" i="4"/>
  <c r="V506" i="4"/>
  <c r="U506" i="4"/>
  <c r="G506" i="4"/>
  <c r="Y506" i="4" s="1"/>
  <c r="E506" i="4"/>
  <c r="W506" i="4" s="1"/>
  <c r="AJ505" i="4"/>
  <c r="AI505" i="4"/>
  <c r="AH505" i="4"/>
  <c r="AG505" i="4"/>
  <c r="AF505" i="4"/>
  <c r="AE505" i="4"/>
  <c r="AD505" i="4"/>
  <c r="AC505" i="4"/>
  <c r="AB505" i="4"/>
  <c r="AA505" i="4"/>
  <c r="Z505" i="4"/>
  <c r="X505" i="4"/>
  <c r="V505" i="4"/>
  <c r="U505" i="4"/>
  <c r="G505" i="4"/>
  <c r="Y505" i="4" s="1"/>
  <c r="E505" i="4"/>
  <c r="W505" i="4" s="1"/>
  <c r="AJ504" i="4"/>
  <c r="AI504" i="4"/>
  <c r="AH504" i="4"/>
  <c r="AG504" i="4"/>
  <c r="AF504" i="4"/>
  <c r="AE504" i="4"/>
  <c r="AD504" i="4"/>
  <c r="AC504" i="4"/>
  <c r="AB504" i="4"/>
  <c r="AA504" i="4"/>
  <c r="Z504" i="4"/>
  <c r="X504" i="4"/>
  <c r="V504" i="4"/>
  <c r="U504" i="4"/>
  <c r="G504" i="4"/>
  <c r="Y504" i="4" s="1"/>
  <c r="E504" i="4"/>
  <c r="W504" i="4" s="1"/>
  <c r="AJ503" i="4"/>
  <c r="AI503" i="4"/>
  <c r="AH503" i="4"/>
  <c r="AG503" i="4"/>
  <c r="AF503" i="4"/>
  <c r="AE503" i="4"/>
  <c r="AD503" i="4"/>
  <c r="AC503" i="4"/>
  <c r="AB503" i="4"/>
  <c r="AA503" i="4"/>
  <c r="Z503" i="4"/>
  <c r="X503" i="4"/>
  <c r="V503" i="4"/>
  <c r="U503" i="4"/>
  <c r="G503" i="4"/>
  <c r="Y503" i="4" s="1"/>
  <c r="E503" i="4"/>
  <c r="W503" i="4" s="1"/>
  <c r="AJ502" i="4"/>
  <c r="AI502" i="4"/>
  <c r="AH502" i="4"/>
  <c r="AG502" i="4"/>
  <c r="AF502" i="4"/>
  <c r="AE502" i="4"/>
  <c r="AD502" i="4"/>
  <c r="AC502" i="4"/>
  <c r="AB502" i="4"/>
  <c r="AA502" i="4"/>
  <c r="Z502" i="4"/>
  <c r="X502" i="4"/>
  <c r="V502" i="4"/>
  <c r="U502" i="4"/>
  <c r="G502" i="4"/>
  <c r="Y502" i="4" s="1"/>
  <c r="E502" i="4"/>
  <c r="W502" i="4" s="1"/>
  <c r="AJ501" i="4"/>
  <c r="AI501" i="4"/>
  <c r="AH501" i="4"/>
  <c r="AG501" i="4"/>
  <c r="AF501" i="4"/>
  <c r="AE501" i="4"/>
  <c r="AD501" i="4"/>
  <c r="AC501" i="4"/>
  <c r="AB501" i="4"/>
  <c r="AA501" i="4"/>
  <c r="Z501" i="4"/>
  <c r="X501" i="4"/>
  <c r="V501" i="4"/>
  <c r="U501" i="4"/>
  <c r="G501" i="4"/>
  <c r="Y501" i="4" s="1"/>
  <c r="E501" i="4"/>
  <c r="W501" i="4" s="1"/>
  <c r="AJ500" i="4"/>
  <c r="AI500" i="4"/>
  <c r="AH500" i="4"/>
  <c r="AG500" i="4"/>
  <c r="AF500" i="4"/>
  <c r="AE500" i="4"/>
  <c r="AD500" i="4"/>
  <c r="AC500" i="4"/>
  <c r="AB500" i="4"/>
  <c r="AA500" i="4"/>
  <c r="Z500" i="4"/>
  <c r="X500" i="4"/>
  <c r="V500" i="4"/>
  <c r="U500" i="4"/>
  <c r="G500" i="4"/>
  <c r="Y500" i="4" s="1"/>
  <c r="E500" i="4"/>
  <c r="W500" i="4" s="1"/>
  <c r="AJ499" i="4"/>
  <c r="AI499" i="4"/>
  <c r="AH499" i="4"/>
  <c r="AG499" i="4"/>
  <c r="AF499" i="4"/>
  <c r="AE499" i="4"/>
  <c r="AD499" i="4"/>
  <c r="AC499" i="4"/>
  <c r="AB499" i="4"/>
  <c r="AA499" i="4"/>
  <c r="Z499" i="4"/>
  <c r="X499" i="4"/>
  <c r="V499" i="4"/>
  <c r="U499" i="4"/>
  <c r="G499" i="4"/>
  <c r="Y499" i="4" s="1"/>
  <c r="E499" i="4"/>
  <c r="W499" i="4" s="1"/>
  <c r="AJ498" i="4"/>
  <c r="AI498" i="4"/>
  <c r="AH498" i="4"/>
  <c r="AG498" i="4"/>
  <c r="AF498" i="4"/>
  <c r="AE498" i="4"/>
  <c r="AD498" i="4"/>
  <c r="AC498" i="4"/>
  <c r="AB498" i="4"/>
  <c r="AA498" i="4"/>
  <c r="Z498" i="4"/>
  <c r="X498" i="4"/>
  <c r="V498" i="4"/>
  <c r="U498" i="4"/>
  <c r="G498" i="4"/>
  <c r="Y498" i="4" s="1"/>
  <c r="E498" i="4"/>
  <c r="W498" i="4" s="1"/>
  <c r="AJ497" i="4"/>
  <c r="AI497" i="4"/>
  <c r="AH497" i="4"/>
  <c r="AG497" i="4"/>
  <c r="AF497" i="4"/>
  <c r="AE497" i="4"/>
  <c r="AD497" i="4"/>
  <c r="AC497" i="4"/>
  <c r="AB497" i="4"/>
  <c r="AA497" i="4"/>
  <c r="Z497" i="4"/>
  <c r="X497" i="4"/>
  <c r="V497" i="4"/>
  <c r="U497" i="4"/>
  <c r="G497" i="4"/>
  <c r="Y497" i="4" s="1"/>
  <c r="E497" i="4"/>
  <c r="W497" i="4" s="1"/>
  <c r="AJ496" i="4"/>
  <c r="AI496" i="4"/>
  <c r="AH496" i="4"/>
  <c r="AG496" i="4"/>
  <c r="AF496" i="4"/>
  <c r="AE496" i="4"/>
  <c r="AD496" i="4"/>
  <c r="AC496" i="4"/>
  <c r="AB496" i="4"/>
  <c r="AA496" i="4"/>
  <c r="Z496" i="4"/>
  <c r="X496" i="4"/>
  <c r="V496" i="4"/>
  <c r="U496" i="4"/>
  <c r="G496" i="4"/>
  <c r="Y496" i="4" s="1"/>
  <c r="E496" i="4"/>
  <c r="W496" i="4" s="1"/>
  <c r="AJ495" i="4"/>
  <c r="AI495" i="4"/>
  <c r="AH495" i="4"/>
  <c r="AG495" i="4"/>
  <c r="AF495" i="4"/>
  <c r="AE495" i="4"/>
  <c r="AD495" i="4"/>
  <c r="AC495" i="4"/>
  <c r="AB495" i="4"/>
  <c r="AA495" i="4"/>
  <c r="Z495" i="4"/>
  <c r="X495" i="4"/>
  <c r="V495" i="4"/>
  <c r="U495" i="4"/>
  <c r="G495" i="4"/>
  <c r="Y495" i="4" s="1"/>
  <c r="E495" i="4"/>
  <c r="W495" i="4" s="1"/>
  <c r="AJ494" i="4"/>
  <c r="AI494" i="4"/>
  <c r="AH494" i="4"/>
  <c r="AG494" i="4"/>
  <c r="AF494" i="4"/>
  <c r="AE494" i="4"/>
  <c r="AD494" i="4"/>
  <c r="AC494" i="4"/>
  <c r="AB494" i="4"/>
  <c r="AA494" i="4"/>
  <c r="Z494" i="4"/>
  <c r="X494" i="4"/>
  <c r="V494" i="4"/>
  <c r="U494" i="4"/>
  <c r="G494" i="4"/>
  <c r="Y494" i="4" s="1"/>
  <c r="E494" i="4"/>
  <c r="W494" i="4" s="1"/>
  <c r="AJ493" i="4"/>
  <c r="AI493" i="4"/>
  <c r="AH493" i="4"/>
  <c r="AG493" i="4"/>
  <c r="AF493" i="4"/>
  <c r="AE493" i="4"/>
  <c r="AD493" i="4"/>
  <c r="AC493" i="4"/>
  <c r="AB493" i="4"/>
  <c r="AA493" i="4"/>
  <c r="Z493" i="4"/>
  <c r="X493" i="4"/>
  <c r="V493" i="4"/>
  <c r="U493" i="4"/>
  <c r="G493" i="4"/>
  <c r="Y493" i="4" s="1"/>
  <c r="E493" i="4"/>
  <c r="W493" i="4" s="1"/>
  <c r="AJ492" i="4"/>
  <c r="AI492" i="4"/>
  <c r="AH492" i="4"/>
  <c r="AG492" i="4"/>
  <c r="AF492" i="4"/>
  <c r="AE492" i="4"/>
  <c r="AD492" i="4"/>
  <c r="AC492" i="4"/>
  <c r="AB492" i="4"/>
  <c r="AA492" i="4"/>
  <c r="Z492" i="4"/>
  <c r="X492" i="4"/>
  <c r="V492" i="4"/>
  <c r="U492" i="4"/>
  <c r="G492" i="4"/>
  <c r="Y492" i="4" s="1"/>
  <c r="E492" i="4"/>
  <c r="W492" i="4" s="1"/>
  <c r="AJ491" i="4"/>
  <c r="AI491" i="4"/>
  <c r="AH491" i="4"/>
  <c r="AG491" i="4"/>
  <c r="AF491" i="4"/>
  <c r="AE491" i="4"/>
  <c r="AD491" i="4"/>
  <c r="AC491" i="4"/>
  <c r="AB491" i="4"/>
  <c r="AA491" i="4"/>
  <c r="Z491" i="4"/>
  <c r="X491" i="4"/>
  <c r="V491" i="4"/>
  <c r="U491" i="4"/>
  <c r="G491" i="4"/>
  <c r="Y491" i="4" s="1"/>
  <c r="E491" i="4"/>
  <c r="W491" i="4" s="1"/>
  <c r="AJ490" i="4"/>
  <c r="AI490" i="4"/>
  <c r="AH490" i="4"/>
  <c r="AG490" i="4"/>
  <c r="AF490" i="4"/>
  <c r="AE490" i="4"/>
  <c r="AD490" i="4"/>
  <c r="AC490" i="4"/>
  <c r="AB490" i="4"/>
  <c r="AA490" i="4"/>
  <c r="Z490" i="4"/>
  <c r="X490" i="4"/>
  <c r="V490" i="4"/>
  <c r="U490" i="4"/>
  <c r="G490" i="4"/>
  <c r="Y490" i="4" s="1"/>
  <c r="E490" i="4"/>
  <c r="W490" i="4" s="1"/>
  <c r="AJ489" i="4"/>
  <c r="AI489" i="4"/>
  <c r="AH489" i="4"/>
  <c r="AG489" i="4"/>
  <c r="AF489" i="4"/>
  <c r="AE489" i="4"/>
  <c r="AD489" i="4"/>
  <c r="AC489" i="4"/>
  <c r="AB489" i="4"/>
  <c r="AA489" i="4"/>
  <c r="Z489" i="4"/>
  <c r="X489" i="4"/>
  <c r="V489" i="4"/>
  <c r="U489" i="4"/>
  <c r="G489" i="4"/>
  <c r="Y489" i="4" s="1"/>
  <c r="E489" i="4"/>
  <c r="W489" i="4" s="1"/>
  <c r="AJ488" i="4"/>
  <c r="AI488" i="4"/>
  <c r="AH488" i="4"/>
  <c r="AG488" i="4"/>
  <c r="AF488" i="4"/>
  <c r="AE488" i="4"/>
  <c r="AD488" i="4"/>
  <c r="AC488" i="4"/>
  <c r="AB488" i="4"/>
  <c r="AA488" i="4"/>
  <c r="Z488" i="4"/>
  <c r="X488" i="4"/>
  <c r="V488" i="4"/>
  <c r="U488" i="4"/>
  <c r="G488" i="4"/>
  <c r="Y488" i="4" s="1"/>
  <c r="E488" i="4"/>
  <c r="W488" i="4" s="1"/>
  <c r="AJ487" i="4"/>
  <c r="AI487" i="4"/>
  <c r="AH487" i="4"/>
  <c r="AG487" i="4"/>
  <c r="AF487" i="4"/>
  <c r="AE487" i="4"/>
  <c r="AD487" i="4"/>
  <c r="AC487" i="4"/>
  <c r="AB487" i="4"/>
  <c r="AA487" i="4"/>
  <c r="Z487" i="4"/>
  <c r="X487" i="4"/>
  <c r="V487" i="4"/>
  <c r="U487" i="4"/>
  <c r="G487" i="4"/>
  <c r="Y487" i="4" s="1"/>
  <c r="E487" i="4"/>
  <c r="W487" i="4" s="1"/>
  <c r="AJ486" i="4"/>
  <c r="AI486" i="4"/>
  <c r="AH486" i="4"/>
  <c r="AG486" i="4"/>
  <c r="AF486" i="4"/>
  <c r="AE486" i="4"/>
  <c r="AD486" i="4"/>
  <c r="AC486" i="4"/>
  <c r="AB486" i="4"/>
  <c r="AA486" i="4"/>
  <c r="Z486" i="4"/>
  <c r="X486" i="4"/>
  <c r="V486" i="4"/>
  <c r="U486" i="4"/>
  <c r="G486" i="4"/>
  <c r="Y486" i="4" s="1"/>
  <c r="E486" i="4"/>
  <c r="W486" i="4" s="1"/>
  <c r="AJ485" i="4"/>
  <c r="AI485" i="4"/>
  <c r="AH485" i="4"/>
  <c r="AG485" i="4"/>
  <c r="AF485" i="4"/>
  <c r="AE485" i="4"/>
  <c r="AD485" i="4"/>
  <c r="AC485" i="4"/>
  <c r="AB485" i="4"/>
  <c r="AA485" i="4"/>
  <c r="Z485" i="4"/>
  <c r="X485" i="4"/>
  <c r="V485" i="4"/>
  <c r="U485" i="4"/>
  <c r="G485" i="4"/>
  <c r="Y485" i="4" s="1"/>
  <c r="E485" i="4"/>
  <c r="W485" i="4" s="1"/>
  <c r="AJ484" i="4"/>
  <c r="AI484" i="4"/>
  <c r="AH484" i="4"/>
  <c r="AG484" i="4"/>
  <c r="AF484" i="4"/>
  <c r="AE484" i="4"/>
  <c r="AD484" i="4"/>
  <c r="AC484" i="4"/>
  <c r="AB484" i="4"/>
  <c r="AA484" i="4"/>
  <c r="Z484" i="4"/>
  <c r="X484" i="4"/>
  <c r="V484" i="4"/>
  <c r="U484" i="4"/>
  <c r="G484" i="4"/>
  <c r="Y484" i="4" s="1"/>
  <c r="E484" i="4"/>
  <c r="W484" i="4" s="1"/>
  <c r="AJ483" i="4"/>
  <c r="AI483" i="4"/>
  <c r="AH483" i="4"/>
  <c r="AG483" i="4"/>
  <c r="AF483" i="4"/>
  <c r="AE483" i="4"/>
  <c r="AD483" i="4"/>
  <c r="AC483" i="4"/>
  <c r="AB483" i="4"/>
  <c r="AA483" i="4"/>
  <c r="Z483" i="4"/>
  <c r="X483" i="4"/>
  <c r="V483" i="4"/>
  <c r="U483" i="4"/>
  <c r="G483" i="4"/>
  <c r="Y483" i="4" s="1"/>
  <c r="E483" i="4"/>
  <c r="W483" i="4" s="1"/>
  <c r="AJ482" i="4"/>
  <c r="AI482" i="4"/>
  <c r="AH482" i="4"/>
  <c r="AG482" i="4"/>
  <c r="AF482" i="4"/>
  <c r="AE482" i="4"/>
  <c r="AD482" i="4"/>
  <c r="AC482" i="4"/>
  <c r="AB482" i="4"/>
  <c r="AA482" i="4"/>
  <c r="Z482" i="4"/>
  <c r="X482" i="4"/>
  <c r="V482" i="4"/>
  <c r="U482" i="4"/>
  <c r="G482" i="4"/>
  <c r="Y482" i="4" s="1"/>
  <c r="E482" i="4"/>
  <c r="W482" i="4" s="1"/>
  <c r="AJ481" i="4"/>
  <c r="AI481" i="4"/>
  <c r="AH481" i="4"/>
  <c r="AG481" i="4"/>
  <c r="AF481" i="4"/>
  <c r="AE481" i="4"/>
  <c r="AD481" i="4"/>
  <c r="AC481" i="4"/>
  <c r="AB481" i="4"/>
  <c r="AA481" i="4"/>
  <c r="Z481" i="4"/>
  <c r="X481" i="4"/>
  <c r="V481" i="4"/>
  <c r="U481" i="4"/>
  <c r="G481" i="4"/>
  <c r="Y481" i="4" s="1"/>
  <c r="E481" i="4"/>
  <c r="W481" i="4" s="1"/>
  <c r="AJ480" i="4"/>
  <c r="AI480" i="4"/>
  <c r="AH480" i="4"/>
  <c r="AG480" i="4"/>
  <c r="AF480" i="4"/>
  <c r="AE480" i="4"/>
  <c r="AD480" i="4"/>
  <c r="AC480" i="4"/>
  <c r="AB480" i="4"/>
  <c r="AA480" i="4"/>
  <c r="Z480" i="4"/>
  <c r="X480" i="4"/>
  <c r="V480" i="4"/>
  <c r="U480" i="4"/>
  <c r="G480" i="4"/>
  <c r="Y480" i="4" s="1"/>
  <c r="E480" i="4"/>
  <c r="W480" i="4" s="1"/>
  <c r="AJ479" i="4"/>
  <c r="AI479" i="4"/>
  <c r="AH479" i="4"/>
  <c r="AG479" i="4"/>
  <c r="AF479" i="4"/>
  <c r="AE479" i="4"/>
  <c r="AD479" i="4"/>
  <c r="AC479" i="4"/>
  <c r="AB479" i="4"/>
  <c r="AA479" i="4"/>
  <c r="Z479" i="4"/>
  <c r="X479" i="4"/>
  <c r="V479" i="4"/>
  <c r="U479" i="4"/>
  <c r="G479" i="4"/>
  <c r="Y479" i="4" s="1"/>
  <c r="E479" i="4"/>
  <c r="W479" i="4" s="1"/>
  <c r="AJ478" i="4"/>
  <c r="AI478" i="4"/>
  <c r="AH478" i="4"/>
  <c r="AG478" i="4"/>
  <c r="AF478" i="4"/>
  <c r="AE478" i="4"/>
  <c r="AD478" i="4"/>
  <c r="AC478" i="4"/>
  <c r="AB478" i="4"/>
  <c r="AA478" i="4"/>
  <c r="Z478" i="4"/>
  <c r="X478" i="4"/>
  <c r="V478" i="4"/>
  <c r="U478" i="4"/>
  <c r="G478" i="4"/>
  <c r="Y478" i="4" s="1"/>
  <c r="E478" i="4"/>
  <c r="W478" i="4" s="1"/>
  <c r="AJ477" i="4"/>
  <c r="AI477" i="4"/>
  <c r="AH477" i="4"/>
  <c r="AG477" i="4"/>
  <c r="AF477" i="4"/>
  <c r="AE477" i="4"/>
  <c r="AD477" i="4"/>
  <c r="AC477" i="4"/>
  <c r="AB477" i="4"/>
  <c r="AA477" i="4"/>
  <c r="Z477" i="4"/>
  <c r="X477" i="4"/>
  <c r="V477" i="4"/>
  <c r="U477" i="4"/>
  <c r="G477" i="4"/>
  <c r="Y477" i="4" s="1"/>
  <c r="E477" i="4"/>
  <c r="W477" i="4" s="1"/>
  <c r="AJ476" i="4"/>
  <c r="AI476" i="4"/>
  <c r="AH476" i="4"/>
  <c r="AG476" i="4"/>
  <c r="AF476" i="4"/>
  <c r="AE476" i="4"/>
  <c r="AD476" i="4"/>
  <c r="AC476" i="4"/>
  <c r="AB476" i="4"/>
  <c r="AA476" i="4"/>
  <c r="Z476" i="4"/>
  <c r="X476" i="4"/>
  <c r="V476" i="4"/>
  <c r="U476" i="4"/>
  <c r="G476" i="4"/>
  <c r="Y476" i="4" s="1"/>
  <c r="E476" i="4"/>
  <c r="W476" i="4" s="1"/>
  <c r="AJ475" i="4"/>
  <c r="AI475" i="4"/>
  <c r="AH475" i="4"/>
  <c r="AG475" i="4"/>
  <c r="AF475" i="4"/>
  <c r="AE475" i="4"/>
  <c r="AD475" i="4"/>
  <c r="AC475" i="4"/>
  <c r="AB475" i="4"/>
  <c r="AA475" i="4"/>
  <c r="Z475" i="4"/>
  <c r="X475" i="4"/>
  <c r="V475" i="4"/>
  <c r="U475" i="4"/>
  <c r="G475" i="4"/>
  <c r="Y475" i="4" s="1"/>
  <c r="E475" i="4"/>
  <c r="W475" i="4" s="1"/>
  <c r="AJ474" i="4"/>
  <c r="AI474" i="4"/>
  <c r="AH474" i="4"/>
  <c r="AG474" i="4"/>
  <c r="AF474" i="4"/>
  <c r="AE474" i="4"/>
  <c r="AD474" i="4"/>
  <c r="AC474" i="4"/>
  <c r="AB474" i="4"/>
  <c r="AA474" i="4"/>
  <c r="Z474" i="4"/>
  <c r="X474" i="4"/>
  <c r="V474" i="4"/>
  <c r="U474" i="4"/>
  <c r="G474" i="4"/>
  <c r="Y474" i="4" s="1"/>
  <c r="E474" i="4"/>
  <c r="W474" i="4" s="1"/>
  <c r="AJ473" i="4"/>
  <c r="AI473" i="4"/>
  <c r="AH473" i="4"/>
  <c r="AG473" i="4"/>
  <c r="AF473" i="4"/>
  <c r="AE473" i="4"/>
  <c r="AD473" i="4"/>
  <c r="AC473" i="4"/>
  <c r="AB473" i="4"/>
  <c r="AA473" i="4"/>
  <c r="Z473" i="4"/>
  <c r="X473" i="4"/>
  <c r="V473" i="4"/>
  <c r="U473" i="4"/>
  <c r="G473" i="4"/>
  <c r="Y473" i="4" s="1"/>
  <c r="E473" i="4"/>
  <c r="W473" i="4" s="1"/>
  <c r="AJ472" i="4"/>
  <c r="AI472" i="4"/>
  <c r="AH472" i="4"/>
  <c r="AG472" i="4"/>
  <c r="AF472" i="4"/>
  <c r="AE472" i="4"/>
  <c r="AD472" i="4"/>
  <c r="AC472" i="4"/>
  <c r="AB472" i="4"/>
  <c r="AA472" i="4"/>
  <c r="Z472" i="4"/>
  <c r="X472" i="4"/>
  <c r="V472" i="4"/>
  <c r="U472" i="4"/>
  <c r="G472" i="4"/>
  <c r="Y472" i="4" s="1"/>
  <c r="E472" i="4"/>
  <c r="W472" i="4" s="1"/>
  <c r="AJ471" i="4"/>
  <c r="AI471" i="4"/>
  <c r="AH471" i="4"/>
  <c r="AG471" i="4"/>
  <c r="AF471" i="4"/>
  <c r="AE471" i="4"/>
  <c r="AD471" i="4"/>
  <c r="AC471" i="4"/>
  <c r="AB471" i="4"/>
  <c r="AA471" i="4"/>
  <c r="Z471" i="4"/>
  <c r="X471" i="4"/>
  <c r="V471" i="4"/>
  <c r="U471" i="4"/>
  <c r="G471" i="4"/>
  <c r="Y471" i="4" s="1"/>
  <c r="E471" i="4"/>
  <c r="W471" i="4" s="1"/>
  <c r="AJ470" i="4"/>
  <c r="AI470" i="4"/>
  <c r="AH470" i="4"/>
  <c r="AG470" i="4"/>
  <c r="AF470" i="4"/>
  <c r="AE470" i="4"/>
  <c r="AD470" i="4"/>
  <c r="AC470" i="4"/>
  <c r="AB470" i="4"/>
  <c r="AA470" i="4"/>
  <c r="Z470" i="4"/>
  <c r="X470" i="4"/>
  <c r="V470" i="4"/>
  <c r="U470" i="4"/>
  <c r="G470" i="4"/>
  <c r="Y470" i="4" s="1"/>
  <c r="E470" i="4"/>
  <c r="W470" i="4" s="1"/>
  <c r="AJ469" i="4"/>
  <c r="AI469" i="4"/>
  <c r="AH469" i="4"/>
  <c r="AG469" i="4"/>
  <c r="AF469" i="4"/>
  <c r="AE469" i="4"/>
  <c r="AD469" i="4"/>
  <c r="AC469" i="4"/>
  <c r="AB469" i="4"/>
  <c r="AA469" i="4"/>
  <c r="Z469" i="4"/>
  <c r="X469" i="4"/>
  <c r="V469" i="4"/>
  <c r="U469" i="4"/>
  <c r="G469" i="4"/>
  <c r="Y469" i="4" s="1"/>
  <c r="E469" i="4"/>
  <c r="W469" i="4" s="1"/>
  <c r="AJ468" i="4"/>
  <c r="AI468" i="4"/>
  <c r="AH468" i="4"/>
  <c r="AG468" i="4"/>
  <c r="AF468" i="4"/>
  <c r="AE468" i="4"/>
  <c r="AD468" i="4"/>
  <c r="AC468" i="4"/>
  <c r="AB468" i="4"/>
  <c r="AA468" i="4"/>
  <c r="Z468" i="4"/>
  <c r="X468" i="4"/>
  <c r="V468" i="4"/>
  <c r="U468" i="4"/>
  <c r="G468" i="4"/>
  <c r="Y468" i="4" s="1"/>
  <c r="E468" i="4"/>
  <c r="W468" i="4" s="1"/>
  <c r="AJ467" i="4"/>
  <c r="AI467" i="4"/>
  <c r="AH467" i="4"/>
  <c r="AG467" i="4"/>
  <c r="AF467" i="4"/>
  <c r="AE467" i="4"/>
  <c r="AD467" i="4"/>
  <c r="AC467" i="4"/>
  <c r="AB467" i="4"/>
  <c r="AA467" i="4"/>
  <c r="Z467" i="4"/>
  <c r="X467" i="4"/>
  <c r="V467" i="4"/>
  <c r="U467" i="4"/>
  <c r="G467" i="4"/>
  <c r="Y467" i="4" s="1"/>
  <c r="E467" i="4"/>
  <c r="W467" i="4" s="1"/>
  <c r="AJ466" i="4"/>
  <c r="AI466" i="4"/>
  <c r="AH466" i="4"/>
  <c r="AG466" i="4"/>
  <c r="AF466" i="4"/>
  <c r="AE466" i="4"/>
  <c r="AD466" i="4"/>
  <c r="AC466" i="4"/>
  <c r="AB466" i="4"/>
  <c r="AA466" i="4"/>
  <c r="Z466" i="4"/>
  <c r="X466" i="4"/>
  <c r="V466" i="4"/>
  <c r="U466" i="4"/>
  <c r="G466" i="4"/>
  <c r="Y466" i="4" s="1"/>
  <c r="E466" i="4"/>
  <c r="W466" i="4" s="1"/>
  <c r="AJ465" i="4"/>
  <c r="AI465" i="4"/>
  <c r="AH465" i="4"/>
  <c r="AG465" i="4"/>
  <c r="AF465" i="4"/>
  <c r="AE465" i="4"/>
  <c r="AD465" i="4"/>
  <c r="AC465" i="4"/>
  <c r="AB465" i="4"/>
  <c r="AA465" i="4"/>
  <c r="Z465" i="4"/>
  <c r="X465" i="4"/>
  <c r="V465" i="4"/>
  <c r="U465" i="4"/>
  <c r="G465" i="4"/>
  <c r="Y465" i="4" s="1"/>
  <c r="E465" i="4"/>
  <c r="W465" i="4" s="1"/>
  <c r="AJ464" i="4"/>
  <c r="AI464" i="4"/>
  <c r="AH464" i="4"/>
  <c r="AG464" i="4"/>
  <c r="AF464" i="4"/>
  <c r="AE464" i="4"/>
  <c r="AD464" i="4"/>
  <c r="AC464" i="4"/>
  <c r="AB464" i="4"/>
  <c r="AA464" i="4"/>
  <c r="Z464" i="4"/>
  <c r="X464" i="4"/>
  <c r="V464" i="4"/>
  <c r="U464" i="4"/>
  <c r="G464" i="4"/>
  <c r="Y464" i="4" s="1"/>
  <c r="E464" i="4"/>
  <c r="W464" i="4" s="1"/>
  <c r="AJ463" i="4"/>
  <c r="AI463" i="4"/>
  <c r="AH463" i="4"/>
  <c r="AG463" i="4"/>
  <c r="AF463" i="4"/>
  <c r="AE463" i="4"/>
  <c r="AD463" i="4"/>
  <c r="AC463" i="4"/>
  <c r="AB463" i="4"/>
  <c r="AA463" i="4"/>
  <c r="Z463" i="4"/>
  <c r="X463" i="4"/>
  <c r="V463" i="4"/>
  <c r="U463" i="4"/>
  <c r="G463" i="4"/>
  <c r="Y463" i="4" s="1"/>
  <c r="E463" i="4"/>
  <c r="W463" i="4" s="1"/>
  <c r="AJ462" i="4"/>
  <c r="AI462" i="4"/>
  <c r="AH462" i="4"/>
  <c r="AG462" i="4"/>
  <c r="AF462" i="4"/>
  <c r="AE462" i="4"/>
  <c r="AD462" i="4"/>
  <c r="AC462" i="4"/>
  <c r="AB462" i="4"/>
  <c r="AA462" i="4"/>
  <c r="Z462" i="4"/>
  <c r="X462" i="4"/>
  <c r="V462" i="4"/>
  <c r="U462" i="4"/>
  <c r="G462" i="4"/>
  <c r="Y462" i="4" s="1"/>
  <c r="E462" i="4"/>
  <c r="W462" i="4" s="1"/>
  <c r="AJ461" i="4"/>
  <c r="AI461" i="4"/>
  <c r="AH461" i="4"/>
  <c r="AG461" i="4"/>
  <c r="AF461" i="4"/>
  <c r="AE461" i="4"/>
  <c r="AD461" i="4"/>
  <c r="AC461" i="4"/>
  <c r="AB461" i="4"/>
  <c r="AA461" i="4"/>
  <c r="Z461" i="4"/>
  <c r="X461" i="4"/>
  <c r="V461" i="4"/>
  <c r="U461" i="4"/>
  <c r="G461" i="4"/>
  <c r="Y461" i="4" s="1"/>
  <c r="E461" i="4"/>
  <c r="W461" i="4" s="1"/>
  <c r="AJ460" i="4"/>
  <c r="AI460" i="4"/>
  <c r="AH460" i="4"/>
  <c r="AG460" i="4"/>
  <c r="AF460" i="4"/>
  <c r="AE460" i="4"/>
  <c r="AD460" i="4"/>
  <c r="AC460" i="4"/>
  <c r="AB460" i="4"/>
  <c r="AA460" i="4"/>
  <c r="Z460" i="4"/>
  <c r="X460" i="4"/>
  <c r="V460" i="4"/>
  <c r="U460" i="4"/>
  <c r="G460" i="4"/>
  <c r="Y460" i="4" s="1"/>
  <c r="E460" i="4"/>
  <c r="W460" i="4" s="1"/>
  <c r="AJ459" i="4"/>
  <c r="AI459" i="4"/>
  <c r="AH459" i="4"/>
  <c r="AG459" i="4"/>
  <c r="AF459" i="4"/>
  <c r="AE459" i="4"/>
  <c r="AD459" i="4"/>
  <c r="AC459" i="4"/>
  <c r="AB459" i="4"/>
  <c r="AA459" i="4"/>
  <c r="Z459" i="4"/>
  <c r="X459" i="4"/>
  <c r="V459" i="4"/>
  <c r="U459" i="4"/>
  <c r="G459" i="4"/>
  <c r="Y459" i="4" s="1"/>
  <c r="E459" i="4"/>
  <c r="W459" i="4" s="1"/>
  <c r="AJ458" i="4"/>
  <c r="AI458" i="4"/>
  <c r="AH458" i="4"/>
  <c r="AG458" i="4"/>
  <c r="AF458" i="4"/>
  <c r="AE458" i="4"/>
  <c r="AD458" i="4"/>
  <c r="AC458" i="4"/>
  <c r="AB458" i="4"/>
  <c r="AA458" i="4"/>
  <c r="Z458" i="4"/>
  <c r="X458" i="4"/>
  <c r="V458" i="4"/>
  <c r="U458" i="4"/>
  <c r="G458" i="4"/>
  <c r="Y458" i="4" s="1"/>
  <c r="E458" i="4"/>
  <c r="W458" i="4" s="1"/>
  <c r="AJ457" i="4"/>
  <c r="AI457" i="4"/>
  <c r="AH457" i="4"/>
  <c r="AG457" i="4"/>
  <c r="AF457" i="4"/>
  <c r="AE457" i="4"/>
  <c r="AD457" i="4"/>
  <c r="AC457" i="4"/>
  <c r="AB457" i="4"/>
  <c r="AA457" i="4"/>
  <c r="Z457" i="4"/>
  <c r="X457" i="4"/>
  <c r="V457" i="4"/>
  <c r="U457" i="4"/>
  <c r="G457" i="4"/>
  <c r="Y457" i="4" s="1"/>
  <c r="E457" i="4"/>
  <c r="W457" i="4" s="1"/>
  <c r="AJ456" i="4"/>
  <c r="AI456" i="4"/>
  <c r="AH456" i="4"/>
  <c r="AG456" i="4"/>
  <c r="AF456" i="4"/>
  <c r="AE456" i="4"/>
  <c r="AD456" i="4"/>
  <c r="AC456" i="4"/>
  <c r="AB456" i="4"/>
  <c r="AA456" i="4"/>
  <c r="Z456" i="4"/>
  <c r="X456" i="4"/>
  <c r="V456" i="4"/>
  <c r="U456" i="4"/>
  <c r="G456" i="4"/>
  <c r="Y456" i="4" s="1"/>
  <c r="E456" i="4"/>
  <c r="W456" i="4" s="1"/>
  <c r="AJ455" i="4"/>
  <c r="AI455" i="4"/>
  <c r="AH455" i="4"/>
  <c r="AG455" i="4"/>
  <c r="AF455" i="4"/>
  <c r="AE455" i="4"/>
  <c r="AD455" i="4"/>
  <c r="AC455" i="4"/>
  <c r="AB455" i="4"/>
  <c r="AA455" i="4"/>
  <c r="Z455" i="4"/>
  <c r="X455" i="4"/>
  <c r="V455" i="4"/>
  <c r="U455" i="4"/>
  <c r="G455" i="4"/>
  <c r="Y455" i="4" s="1"/>
  <c r="E455" i="4"/>
  <c r="W455" i="4" s="1"/>
  <c r="AJ454" i="4"/>
  <c r="AI454" i="4"/>
  <c r="AH454" i="4"/>
  <c r="AG454" i="4"/>
  <c r="AF454" i="4"/>
  <c r="AE454" i="4"/>
  <c r="AD454" i="4"/>
  <c r="AC454" i="4"/>
  <c r="AB454" i="4"/>
  <c r="AA454" i="4"/>
  <c r="Z454" i="4"/>
  <c r="X454" i="4"/>
  <c r="V454" i="4"/>
  <c r="U454" i="4"/>
  <c r="G454" i="4"/>
  <c r="Y454" i="4" s="1"/>
  <c r="E454" i="4"/>
  <c r="W454" i="4" s="1"/>
  <c r="AJ453" i="4"/>
  <c r="AI453" i="4"/>
  <c r="AH453" i="4"/>
  <c r="AG453" i="4"/>
  <c r="AF453" i="4"/>
  <c r="AE453" i="4"/>
  <c r="AD453" i="4"/>
  <c r="AC453" i="4"/>
  <c r="AB453" i="4"/>
  <c r="AA453" i="4"/>
  <c r="Z453" i="4"/>
  <c r="X453" i="4"/>
  <c r="V453" i="4"/>
  <c r="U453" i="4"/>
  <c r="G453" i="4"/>
  <c r="Y453" i="4" s="1"/>
  <c r="E453" i="4"/>
  <c r="W453" i="4" s="1"/>
  <c r="AJ452" i="4"/>
  <c r="AI452" i="4"/>
  <c r="AH452" i="4"/>
  <c r="AG452" i="4"/>
  <c r="AF452" i="4"/>
  <c r="AE452" i="4"/>
  <c r="AD452" i="4"/>
  <c r="AC452" i="4"/>
  <c r="AB452" i="4"/>
  <c r="AA452" i="4"/>
  <c r="Z452" i="4"/>
  <c r="X452" i="4"/>
  <c r="V452" i="4"/>
  <c r="U452" i="4"/>
  <c r="G452" i="4"/>
  <c r="Y452" i="4" s="1"/>
  <c r="E452" i="4"/>
  <c r="W452" i="4" s="1"/>
  <c r="AJ451" i="4"/>
  <c r="AI451" i="4"/>
  <c r="AH451" i="4"/>
  <c r="AG451" i="4"/>
  <c r="AF451" i="4"/>
  <c r="AE451" i="4"/>
  <c r="AD451" i="4"/>
  <c r="AC451" i="4"/>
  <c r="AB451" i="4"/>
  <c r="AA451" i="4"/>
  <c r="Z451" i="4"/>
  <c r="X451" i="4"/>
  <c r="V451" i="4"/>
  <c r="U451" i="4"/>
  <c r="G451" i="4"/>
  <c r="Y451" i="4" s="1"/>
  <c r="E451" i="4"/>
  <c r="W451" i="4" s="1"/>
  <c r="AJ450" i="4"/>
  <c r="AI450" i="4"/>
  <c r="AH450" i="4"/>
  <c r="AG450" i="4"/>
  <c r="AF450" i="4"/>
  <c r="AE450" i="4"/>
  <c r="AD450" i="4"/>
  <c r="AC450" i="4"/>
  <c r="AB450" i="4"/>
  <c r="AA450" i="4"/>
  <c r="Z450" i="4"/>
  <c r="X450" i="4"/>
  <c r="V450" i="4"/>
  <c r="U450" i="4"/>
  <c r="G450" i="4"/>
  <c r="Y450" i="4" s="1"/>
  <c r="E450" i="4"/>
  <c r="W450" i="4" s="1"/>
  <c r="AJ449" i="4"/>
  <c r="AI449" i="4"/>
  <c r="AH449" i="4"/>
  <c r="AG449" i="4"/>
  <c r="AF449" i="4"/>
  <c r="AE449" i="4"/>
  <c r="AD449" i="4"/>
  <c r="AC449" i="4"/>
  <c r="AB449" i="4"/>
  <c r="AA449" i="4"/>
  <c r="Z449" i="4"/>
  <c r="X449" i="4"/>
  <c r="V449" i="4"/>
  <c r="U449" i="4"/>
  <c r="G449" i="4"/>
  <c r="Y449" i="4" s="1"/>
  <c r="E449" i="4"/>
  <c r="W449" i="4" s="1"/>
  <c r="AJ448" i="4"/>
  <c r="AI448" i="4"/>
  <c r="AH448" i="4"/>
  <c r="AG448" i="4"/>
  <c r="AF448" i="4"/>
  <c r="AE448" i="4"/>
  <c r="AD448" i="4"/>
  <c r="AC448" i="4"/>
  <c r="AB448" i="4"/>
  <c r="AA448" i="4"/>
  <c r="Z448" i="4"/>
  <c r="X448" i="4"/>
  <c r="V448" i="4"/>
  <c r="U448" i="4"/>
  <c r="G448" i="4"/>
  <c r="Y448" i="4" s="1"/>
  <c r="E448" i="4"/>
  <c r="W448" i="4" s="1"/>
  <c r="AJ447" i="4"/>
  <c r="AI447" i="4"/>
  <c r="AH447" i="4"/>
  <c r="AG447" i="4"/>
  <c r="AF447" i="4"/>
  <c r="AE447" i="4"/>
  <c r="AD447" i="4"/>
  <c r="AC447" i="4"/>
  <c r="AB447" i="4"/>
  <c r="AA447" i="4"/>
  <c r="Z447" i="4"/>
  <c r="X447" i="4"/>
  <c r="V447" i="4"/>
  <c r="U447" i="4"/>
  <c r="G447" i="4"/>
  <c r="Y447" i="4" s="1"/>
  <c r="E447" i="4"/>
  <c r="W447" i="4" s="1"/>
  <c r="AJ446" i="4"/>
  <c r="AI446" i="4"/>
  <c r="AH446" i="4"/>
  <c r="AG446" i="4"/>
  <c r="AF446" i="4"/>
  <c r="AE446" i="4"/>
  <c r="AD446" i="4"/>
  <c r="AC446" i="4"/>
  <c r="AB446" i="4"/>
  <c r="AA446" i="4"/>
  <c r="Z446" i="4"/>
  <c r="X446" i="4"/>
  <c r="V446" i="4"/>
  <c r="U446" i="4"/>
  <c r="G446" i="4"/>
  <c r="Y446" i="4" s="1"/>
  <c r="E446" i="4"/>
  <c r="W446" i="4" s="1"/>
  <c r="AJ445" i="4"/>
  <c r="AI445" i="4"/>
  <c r="AH445" i="4"/>
  <c r="AG445" i="4"/>
  <c r="AF445" i="4"/>
  <c r="AE445" i="4"/>
  <c r="AD445" i="4"/>
  <c r="AC445" i="4"/>
  <c r="AB445" i="4"/>
  <c r="AA445" i="4"/>
  <c r="Z445" i="4"/>
  <c r="X445" i="4"/>
  <c r="V445" i="4"/>
  <c r="U445" i="4"/>
  <c r="G445" i="4"/>
  <c r="Y445" i="4" s="1"/>
  <c r="E445" i="4"/>
  <c r="W445" i="4" s="1"/>
  <c r="AJ444" i="4"/>
  <c r="AI444" i="4"/>
  <c r="AH444" i="4"/>
  <c r="AG444" i="4"/>
  <c r="AF444" i="4"/>
  <c r="AE444" i="4"/>
  <c r="AD444" i="4"/>
  <c r="AC444" i="4"/>
  <c r="AB444" i="4"/>
  <c r="AA444" i="4"/>
  <c r="Z444" i="4"/>
  <c r="X444" i="4"/>
  <c r="V444" i="4"/>
  <c r="U444" i="4"/>
  <c r="G444" i="4"/>
  <c r="Y444" i="4" s="1"/>
  <c r="E444" i="4"/>
  <c r="W444" i="4" s="1"/>
  <c r="AJ443" i="4"/>
  <c r="AI443" i="4"/>
  <c r="AH443" i="4"/>
  <c r="AG443" i="4"/>
  <c r="AF443" i="4"/>
  <c r="AE443" i="4"/>
  <c r="AD443" i="4"/>
  <c r="AC443" i="4"/>
  <c r="AB443" i="4"/>
  <c r="AA443" i="4"/>
  <c r="Z443" i="4"/>
  <c r="X443" i="4"/>
  <c r="V443" i="4"/>
  <c r="U443" i="4"/>
  <c r="G443" i="4"/>
  <c r="Y443" i="4" s="1"/>
  <c r="E443" i="4"/>
  <c r="W443" i="4" s="1"/>
  <c r="AJ442" i="4"/>
  <c r="AI442" i="4"/>
  <c r="AH442" i="4"/>
  <c r="AG442" i="4"/>
  <c r="AF442" i="4"/>
  <c r="AE442" i="4"/>
  <c r="AD442" i="4"/>
  <c r="AC442" i="4"/>
  <c r="AB442" i="4"/>
  <c r="AA442" i="4"/>
  <c r="Z442" i="4"/>
  <c r="X442" i="4"/>
  <c r="V442" i="4"/>
  <c r="U442" i="4"/>
  <c r="G442" i="4"/>
  <c r="Y442" i="4" s="1"/>
  <c r="E442" i="4"/>
  <c r="W442" i="4" s="1"/>
  <c r="AJ441" i="4"/>
  <c r="AI441" i="4"/>
  <c r="AH441" i="4"/>
  <c r="AG441" i="4"/>
  <c r="AF441" i="4"/>
  <c r="AE441" i="4"/>
  <c r="AD441" i="4"/>
  <c r="AC441" i="4"/>
  <c r="AB441" i="4"/>
  <c r="AA441" i="4"/>
  <c r="Z441" i="4"/>
  <c r="X441" i="4"/>
  <c r="V441" i="4"/>
  <c r="U441" i="4"/>
  <c r="G441" i="4"/>
  <c r="Y441" i="4" s="1"/>
  <c r="E441" i="4"/>
  <c r="W441" i="4" s="1"/>
  <c r="AJ440" i="4"/>
  <c r="AI440" i="4"/>
  <c r="AH440" i="4"/>
  <c r="AG440" i="4"/>
  <c r="AF440" i="4"/>
  <c r="AE440" i="4"/>
  <c r="AD440" i="4"/>
  <c r="AC440" i="4"/>
  <c r="AB440" i="4"/>
  <c r="AA440" i="4"/>
  <c r="Z440" i="4"/>
  <c r="X440" i="4"/>
  <c r="V440" i="4"/>
  <c r="U440" i="4"/>
  <c r="G440" i="4"/>
  <c r="Y440" i="4" s="1"/>
  <c r="E440" i="4"/>
  <c r="W440" i="4" s="1"/>
  <c r="AJ439" i="4"/>
  <c r="AI439" i="4"/>
  <c r="AH439" i="4"/>
  <c r="AG439" i="4"/>
  <c r="AF439" i="4"/>
  <c r="AE439" i="4"/>
  <c r="AD439" i="4"/>
  <c r="AC439" i="4"/>
  <c r="AB439" i="4"/>
  <c r="AA439" i="4"/>
  <c r="Z439" i="4"/>
  <c r="X439" i="4"/>
  <c r="V439" i="4"/>
  <c r="U439" i="4"/>
  <c r="G439" i="4"/>
  <c r="Y439" i="4" s="1"/>
  <c r="E439" i="4"/>
  <c r="W439" i="4" s="1"/>
  <c r="AJ438" i="4"/>
  <c r="AI438" i="4"/>
  <c r="AH438" i="4"/>
  <c r="AG438" i="4"/>
  <c r="AF438" i="4"/>
  <c r="AE438" i="4"/>
  <c r="AD438" i="4"/>
  <c r="AC438" i="4"/>
  <c r="AB438" i="4"/>
  <c r="AA438" i="4"/>
  <c r="Z438" i="4"/>
  <c r="X438" i="4"/>
  <c r="V438" i="4"/>
  <c r="U438" i="4"/>
  <c r="G438" i="4"/>
  <c r="Y438" i="4" s="1"/>
  <c r="E438" i="4"/>
  <c r="W438" i="4" s="1"/>
  <c r="AJ437" i="4"/>
  <c r="AI437" i="4"/>
  <c r="AH437" i="4"/>
  <c r="AG437" i="4"/>
  <c r="AF437" i="4"/>
  <c r="AE437" i="4"/>
  <c r="AD437" i="4"/>
  <c r="AC437" i="4"/>
  <c r="AB437" i="4"/>
  <c r="AA437" i="4"/>
  <c r="Z437" i="4"/>
  <c r="X437" i="4"/>
  <c r="V437" i="4"/>
  <c r="U437" i="4"/>
  <c r="G437" i="4"/>
  <c r="Y437" i="4" s="1"/>
  <c r="E437" i="4"/>
  <c r="W437" i="4" s="1"/>
  <c r="AJ436" i="4"/>
  <c r="AI436" i="4"/>
  <c r="AH436" i="4"/>
  <c r="AG436" i="4"/>
  <c r="AF436" i="4"/>
  <c r="AE436" i="4"/>
  <c r="AD436" i="4"/>
  <c r="AC436" i="4"/>
  <c r="AB436" i="4"/>
  <c r="AA436" i="4"/>
  <c r="Z436" i="4"/>
  <c r="X436" i="4"/>
  <c r="V436" i="4"/>
  <c r="U436" i="4"/>
  <c r="G436" i="4"/>
  <c r="Y436" i="4" s="1"/>
  <c r="E436" i="4"/>
  <c r="W436" i="4" s="1"/>
  <c r="AJ435" i="4"/>
  <c r="AI435" i="4"/>
  <c r="AH435" i="4"/>
  <c r="AG435" i="4"/>
  <c r="AF435" i="4"/>
  <c r="AE435" i="4"/>
  <c r="AD435" i="4"/>
  <c r="AC435" i="4"/>
  <c r="AB435" i="4"/>
  <c r="AA435" i="4"/>
  <c r="Z435" i="4"/>
  <c r="X435" i="4"/>
  <c r="V435" i="4"/>
  <c r="U435" i="4"/>
  <c r="G435" i="4"/>
  <c r="Y435" i="4" s="1"/>
  <c r="E435" i="4"/>
  <c r="W435" i="4" s="1"/>
  <c r="AJ434" i="4"/>
  <c r="AI434" i="4"/>
  <c r="AH434" i="4"/>
  <c r="AG434" i="4"/>
  <c r="AF434" i="4"/>
  <c r="AE434" i="4"/>
  <c r="AD434" i="4"/>
  <c r="AC434" i="4"/>
  <c r="AB434" i="4"/>
  <c r="AA434" i="4"/>
  <c r="Z434" i="4"/>
  <c r="X434" i="4"/>
  <c r="V434" i="4"/>
  <c r="U434" i="4"/>
  <c r="G434" i="4"/>
  <c r="Y434" i="4" s="1"/>
  <c r="E434" i="4"/>
  <c r="W434" i="4" s="1"/>
  <c r="AJ433" i="4"/>
  <c r="AI433" i="4"/>
  <c r="AH433" i="4"/>
  <c r="AG433" i="4"/>
  <c r="AF433" i="4"/>
  <c r="AE433" i="4"/>
  <c r="AD433" i="4"/>
  <c r="AC433" i="4"/>
  <c r="AB433" i="4"/>
  <c r="AA433" i="4"/>
  <c r="Z433" i="4"/>
  <c r="X433" i="4"/>
  <c r="V433" i="4"/>
  <c r="U433" i="4"/>
  <c r="G433" i="4"/>
  <c r="Y433" i="4" s="1"/>
  <c r="E433" i="4"/>
  <c r="W433" i="4" s="1"/>
  <c r="AJ432" i="4"/>
  <c r="AI432" i="4"/>
  <c r="AH432" i="4"/>
  <c r="AG432" i="4"/>
  <c r="AF432" i="4"/>
  <c r="AE432" i="4"/>
  <c r="AD432" i="4"/>
  <c r="AC432" i="4"/>
  <c r="AB432" i="4"/>
  <c r="AA432" i="4"/>
  <c r="Z432" i="4"/>
  <c r="X432" i="4"/>
  <c r="V432" i="4"/>
  <c r="U432" i="4"/>
  <c r="G432" i="4"/>
  <c r="Y432" i="4" s="1"/>
  <c r="E432" i="4"/>
  <c r="W432" i="4" s="1"/>
  <c r="AJ431" i="4"/>
  <c r="AI431" i="4"/>
  <c r="AH431" i="4"/>
  <c r="AG431" i="4"/>
  <c r="AF431" i="4"/>
  <c r="AE431" i="4"/>
  <c r="AD431" i="4"/>
  <c r="AC431" i="4"/>
  <c r="AB431" i="4"/>
  <c r="AA431" i="4"/>
  <c r="Z431" i="4"/>
  <c r="X431" i="4"/>
  <c r="V431" i="4"/>
  <c r="U431" i="4"/>
  <c r="G431" i="4"/>
  <c r="Y431" i="4" s="1"/>
  <c r="E431" i="4"/>
  <c r="W431" i="4" s="1"/>
  <c r="AJ430" i="4"/>
  <c r="AI430" i="4"/>
  <c r="AH430" i="4"/>
  <c r="AG430" i="4"/>
  <c r="AF430" i="4"/>
  <c r="AE430" i="4"/>
  <c r="AD430" i="4"/>
  <c r="AC430" i="4"/>
  <c r="AB430" i="4"/>
  <c r="AA430" i="4"/>
  <c r="Z430" i="4"/>
  <c r="X430" i="4"/>
  <c r="V430" i="4"/>
  <c r="U430" i="4"/>
  <c r="G430" i="4"/>
  <c r="Y430" i="4" s="1"/>
  <c r="E430" i="4"/>
  <c r="W430" i="4" s="1"/>
  <c r="AJ429" i="4"/>
  <c r="AI429" i="4"/>
  <c r="AH429" i="4"/>
  <c r="AG429" i="4"/>
  <c r="AF429" i="4"/>
  <c r="AE429" i="4"/>
  <c r="AD429" i="4"/>
  <c r="AC429" i="4"/>
  <c r="AB429" i="4"/>
  <c r="AA429" i="4"/>
  <c r="Z429" i="4"/>
  <c r="X429" i="4"/>
  <c r="V429" i="4"/>
  <c r="U429" i="4"/>
  <c r="G429" i="4"/>
  <c r="Y429" i="4" s="1"/>
  <c r="E429" i="4"/>
  <c r="W429" i="4" s="1"/>
  <c r="AJ428" i="4"/>
  <c r="AI428" i="4"/>
  <c r="AH428" i="4"/>
  <c r="AG428" i="4"/>
  <c r="AF428" i="4"/>
  <c r="AE428" i="4"/>
  <c r="AD428" i="4"/>
  <c r="AC428" i="4"/>
  <c r="AB428" i="4"/>
  <c r="AA428" i="4"/>
  <c r="Z428" i="4"/>
  <c r="X428" i="4"/>
  <c r="V428" i="4"/>
  <c r="U428" i="4"/>
  <c r="G428" i="4"/>
  <c r="Y428" i="4" s="1"/>
  <c r="E428" i="4"/>
  <c r="W428" i="4" s="1"/>
  <c r="AJ427" i="4"/>
  <c r="AI427" i="4"/>
  <c r="AH427" i="4"/>
  <c r="AG427" i="4"/>
  <c r="AF427" i="4"/>
  <c r="AE427" i="4"/>
  <c r="AD427" i="4"/>
  <c r="AC427" i="4"/>
  <c r="AB427" i="4"/>
  <c r="AA427" i="4"/>
  <c r="Z427" i="4"/>
  <c r="X427" i="4"/>
  <c r="V427" i="4"/>
  <c r="U427" i="4"/>
  <c r="G427" i="4"/>
  <c r="Y427" i="4" s="1"/>
  <c r="E427" i="4"/>
  <c r="W427" i="4" s="1"/>
  <c r="AJ426" i="4"/>
  <c r="AI426" i="4"/>
  <c r="AH426" i="4"/>
  <c r="AG426" i="4"/>
  <c r="AF426" i="4"/>
  <c r="AE426" i="4"/>
  <c r="AD426" i="4"/>
  <c r="AC426" i="4"/>
  <c r="AB426" i="4"/>
  <c r="AA426" i="4"/>
  <c r="Z426" i="4"/>
  <c r="X426" i="4"/>
  <c r="V426" i="4"/>
  <c r="U426" i="4"/>
  <c r="G426" i="4"/>
  <c r="Y426" i="4" s="1"/>
  <c r="E426" i="4"/>
  <c r="W426" i="4" s="1"/>
  <c r="AJ425" i="4"/>
  <c r="AI425" i="4"/>
  <c r="AH425" i="4"/>
  <c r="AG425" i="4"/>
  <c r="AF425" i="4"/>
  <c r="AE425" i="4"/>
  <c r="AD425" i="4"/>
  <c r="AC425" i="4"/>
  <c r="AB425" i="4"/>
  <c r="AA425" i="4"/>
  <c r="Z425" i="4"/>
  <c r="X425" i="4"/>
  <c r="V425" i="4"/>
  <c r="U425" i="4"/>
  <c r="G425" i="4"/>
  <c r="Y425" i="4" s="1"/>
  <c r="E425" i="4"/>
  <c r="W425" i="4" s="1"/>
  <c r="AJ424" i="4"/>
  <c r="AI424" i="4"/>
  <c r="AH424" i="4"/>
  <c r="AG424" i="4"/>
  <c r="AF424" i="4"/>
  <c r="AE424" i="4"/>
  <c r="AD424" i="4"/>
  <c r="AC424" i="4"/>
  <c r="AB424" i="4"/>
  <c r="AA424" i="4"/>
  <c r="Z424" i="4"/>
  <c r="X424" i="4"/>
  <c r="V424" i="4"/>
  <c r="U424" i="4"/>
  <c r="G424" i="4"/>
  <c r="Y424" i="4" s="1"/>
  <c r="E424" i="4"/>
  <c r="W424" i="4" s="1"/>
  <c r="AJ423" i="4"/>
  <c r="AI423" i="4"/>
  <c r="AH423" i="4"/>
  <c r="AG423" i="4"/>
  <c r="AF423" i="4"/>
  <c r="AE423" i="4"/>
  <c r="AD423" i="4"/>
  <c r="AC423" i="4"/>
  <c r="AB423" i="4"/>
  <c r="AA423" i="4"/>
  <c r="Z423" i="4"/>
  <c r="X423" i="4"/>
  <c r="V423" i="4"/>
  <c r="U423" i="4"/>
  <c r="G423" i="4"/>
  <c r="Y423" i="4" s="1"/>
  <c r="E423" i="4"/>
  <c r="W423" i="4" s="1"/>
  <c r="AJ422" i="4"/>
  <c r="AI422" i="4"/>
  <c r="AH422" i="4"/>
  <c r="AG422" i="4"/>
  <c r="AF422" i="4"/>
  <c r="AE422" i="4"/>
  <c r="AD422" i="4"/>
  <c r="AC422" i="4"/>
  <c r="AB422" i="4"/>
  <c r="AA422" i="4"/>
  <c r="Z422" i="4"/>
  <c r="X422" i="4"/>
  <c r="V422" i="4"/>
  <c r="U422" i="4"/>
  <c r="G422" i="4"/>
  <c r="Y422" i="4" s="1"/>
  <c r="E422" i="4"/>
  <c r="W422" i="4" s="1"/>
  <c r="AJ421" i="4"/>
  <c r="AI421" i="4"/>
  <c r="AH421" i="4"/>
  <c r="AG421" i="4"/>
  <c r="AF421" i="4"/>
  <c r="AE421" i="4"/>
  <c r="AD421" i="4"/>
  <c r="AC421" i="4"/>
  <c r="AB421" i="4"/>
  <c r="AA421" i="4"/>
  <c r="Z421" i="4"/>
  <c r="X421" i="4"/>
  <c r="V421" i="4"/>
  <c r="U421" i="4"/>
  <c r="G421" i="4"/>
  <c r="Y421" i="4" s="1"/>
  <c r="E421" i="4"/>
  <c r="W421" i="4" s="1"/>
  <c r="AJ420" i="4"/>
  <c r="AI420" i="4"/>
  <c r="AH420" i="4"/>
  <c r="AG420" i="4"/>
  <c r="AF420" i="4"/>
  <c r="AE420" i="4"/>
  <c r="AD420" i="4"/>
  <c r="AC420" i="4"/>
  <c r="AB420" i="4"/>
  <c r="AA420" i="4"/>
  <c r="Z420" i="4"/>
  <c r="X420" i="4"/>
  <c r="V420" i="4"/>
  <c r="U420" i="4"/>
  <c r="G420" i="4"/>
  <c r="Y420" i="4" s="1"/>
  <c r="E420" i="4"/>
  <c r="W420" i="4" s="1"/>
  <c r="AJ419" i="4"/>
  <c r="AI419" i="4"/>
  <c r="AH419" i="4"/>
  <c r="AG419" i="4"/>
  <c r="AF419" i="4"/>
  <c r="AE419" i="4"/>
  <c r="AD419" i="4"/>
  <c r="AC419" i="4"/>
  <c r="AB419" i="4"/>
  <c r="AA419" i="4"/>
  <c r="Z419" i="4"/>
  <c r="X419" i="4"/>
  <c r="V419" i="4"/>
  <c r="U419" i="4"/>
  <c r="G419" i="4"/>
  <c r="Y419" i="4" s="1"/>
  <c r="E419" i="4"/>
  <c r="W419" i="4" s="1"/>
  <c r="AJ418" i="4"/>
  <c r="AI418" i="4"/>
  <c r="AH418" i="4"/>
  <c r="AG418" i="4"/>
  <c r="AF418" i="4"/>
  <c r="AE418" i="4"/>
  <c r="AD418" i="4"/>
  <c r="AC418" i="4"/>
  <c r="AB418" i="4"/>
  <c r="AA418" i="4"/>
  <c r="Z418" i="4"/>
  <c r="X418" i="4"/>
  <c r="V418" i="4"/>
  <c r="U418" i="4"/>
  <c r="G418" i="4"/>
  <c r="Y418" i="4" s="1"/>
  <c r="E418" i="4"/>
  <c r="W418" i="4" s="1"/>
  <c r="AJ417" i="4"/>
  <c r="AI417" i="4"/>
  <c r="AH417" i="4"/>
  <c r="AG417" i="4"/>
  <c r="AF417" i="4"/>
  <c r="AE417" i="4"/>
  <c r="AD417" i="4"/>
  <c r="AC417" i="4"/>
  <c r="AB417" i="4"/>
  <c r="AA417" i="4"/>
  <c r="Z417" i="4"/>
  <c r="X417" i="4"/>
  <c r="V417" i="4"/>
  <c r="U417" i="4"/>
  <c r="G417" i="4"/>
  <c r="Y417" i="4" s="1"/>
  <c r="E417" i="4"/>
  <c r="W417" i="4" s="1"/>
  <c r="AJ416" i="4"/>
  <c r="AI416" i="4"/>
  <c r="AH416" i="4"/>
  <c r="AG416" i="4"/>
  <c r="AF416" i="4"/>
  <c r="AE416" i="4"/>
  <c r="AD416" i="4"/>
  <c r="AC416" i="4"/>
  <c r="AB416" i="4"/>
  <c r="AA416" i="4"/>
  <c r="Z416" i="4"/>
  <c r="X416" i="4"/>
  <c r="V416" i="4"/>
  <c r="U416" i="4"/>
  <c r="G416" i="4"/>
  <c r="Y416" i="4" s="1"/>
  <c r="E416" i="4"/>
  <c r="W416" i="4" s="1"/>
  <c r="AJ415" i="4"/>
  <c r="AI415" i="4"/>
  <c r="AH415" i="4"/>
  <c r="AG415" i="4"/>
  <c r="AF415" i="4"/>
  <c r="AE415" i="4"/>
  <c r="AD415" i="4"/>
  <c r="AC415" i="4"/>
  <c r="AB415" i="4"/>
  <c r="AA415" i="4"/>
  <c r="Z415" i="4"/>
  <c r="X415" i="4"/>
  <c r="V415" i="4"/>
  <c r="U415" i="4"/>
  <c r="G415" i="4"/>
  <c r="Y415" i="4" s="1"/>
  <c r="E415" i="4"/>
  <c r="W415" i="4" s="1"/>
  <c r="AJ414" i="4"/>
  <c r="AI414" i="4"/>
  <c r="AH414" i="4"/>
  <c r="AG414" i="4"/>
  <c r="AF414" i="4"/>
  <c r="AE414" i="4"/>
  <c r="AD414" i="4"/>
  <c r="AC414" i="4"/>
  <c r="AB414" i="4"/>
  <c r="AA414" i="4"/>
  <c r="Z414" i="4"/>
  <c r="X414" i="4"/>
  <c r="V414" i="4"/>
  <c r="U414" i="4"/>
  <c r="G414" i="4"/>
  <c r="Y414" i="4" s="1"/>
  <c r="E414" i="4"/>
  <c r="W414" i="4" s="1"/>
  <c r="AJ413" i="4"/>
  <c r="AI413" i="4"/>
  <c r="AH413" i="4"/>
  <c r="AG413" i="4"/>
  <c r="AF413" i="4"/>
  <c r="AE413" i="4"/>
  <c r="AD413" i="4"/>
  <c r="AC413" i="4"/>
  <c r="AB413" i="4"/>
  <c r="AA413" i="4"/>
  <c r="Z413" i="4"/>
  <c r="X413" i="4"/>
  <c r="V413" i="4"/>
  <c r="U413" i="4"/>
  <c r="G413" i="4"/>
  <c r="Y413" i="4" s="1"/>
  <c r="E413" i="4"/>
  <c r="W413" i="4" s="1"/>
  <c r="AJ412" i="4"/>
  <c r="AI412" i="4"/>
  <c r="AH412" i="4"/>
  <c r="AG412" i="4"/>
  <c r="AF412" i="4"/>
  <c r="AE412" i="4"/>
  <c r="AD412" i="4"/>
  <c r="AC412" i="4"/>
  <c r="AB412" i="4"/>
  <c r="AA412" i="4"/>
  <c r="Z412" i="4"/>
  <c r="X412" i="4"/>
  <c r="V412" i="4"/>
  <c r="U412" i="4"/>
  <c r="G412" i="4"/>
  <c r="Y412" i="4" s="1"/>
  <c r="E412" i="4"/>
  <c r="W412" i="4" s="1"/>
  <c r="AJ411" i="4"/>
  <c r="AI411" i="4"/>
  <c r="AH411" i="4"/>
  <c r="AG411" i="4"/>
  <c r="AF411" i="4"/>
  <c r="AE411" i="4"/>
  <c r="AD411" i="4"/>
  <c r="AC411" i="4"/>
  <c r="AB411" i="4"/>
  <c r="AA411" i="4"/>
  <c r="Z411" i="4"/>
  <c r="X411" i="4"/>
  <c r="V411" i="4"/>
  <c r="U411" i="4"/>
  <c r="G411" i="4"/>
  <c r="Y411" i="4" s="1"/>
  <c r="E411" i="4"/>
  <c r="W411" i="4" s="1"/>
  <c r="AJ410" i="4"/>
  <c r="AI410" i="4"/>
  <c r="AH410" i="4"/>
  <c r="AG410" i="4"/>
  <c r="AF410" i="4"/>
  <c r="AE410" i="4"/>
  <c r="AD410" i="4"/>
  <c r="AC410" i="4"/>
  <c r="AB410" i="4"/>
  <c r="AA410" i="4"/>
  <c r="Z410" i="4"/>
  <c r="X410" i="4"/>
  <c r="V410" i="4"/>
  <c r="U410" i="4"/>
  <c r="G410" i="4"/>
  <c r="Y410" i="4" s="1"/>
  <c r="E410" i="4"/>
  <c r="W410" i="4" s="1"/>
  <c r="AJ409" i="4"/>
  <c r="AI409" i="4"/>
  <c r="AH409" i="4"/>
  <c r="AG409" i="4"/>
  <c r="AF409" i="4"/>
  <c r="AE409" i="4"/>
  <c r="AD409" i="4"/>
  <c r="AC409" i="4"/>
  <c r="AB409" i="4"/>
  <c r="AA409" i="4"/>
  <c r="Z409" i="4"/>
  <c r="X409" i="4"/>
  <c r="V409" i="4"/>
  <c r="U409" i="4"/>
  <c r="G409" i="4"/>
  <c r="Y409" i="4" s="1"/>
  <c r="E409" i="4"/>
  <c r="W409" i="4" s="1"/>
  <c r="AJ408" i="4"/>
  <c r="AI408" i="4"/>
  <c r="AH408" i="4"/>
  <c r="AG408" i="4"/>
  <c r="AF408" i="4"/>
  <c r="AE408" i="4"/>
  <c r="AD408" i="4"/>
  <c r="AC408" i="4"/>
  <c r="AB408" i="4"/>
  <c r="AA408" i="4"/>
  <c r="Z408" i="4"/>
  <c r="X408" i="4"/>
  <c r="V408" i="4"/>
  <c r="U408" i="4"/>
  <c r="G408" i="4"/>
  <c r="Y408" i="4" s="1"/>
  <c r="E408" i="4"/>
  <c r="W408" i="4" s="1"/>
  <c r="AJ407" i="4"/>
  <c r="AI407" i="4"/>
  <c r="AH407" i="4"/>
  <c r="AG407" i="4"/>
  <c r="AF407" i="4"/>
  <c r="AE407" i="4"/>
  <c r="AD407" i="4"/>
  <c r="AC407" i="4"/>
  <c r="AB407" i="4"/>
  <c r="AA407" i="4"/>
  <c r="Z407" i="4"/>
  <c r="X407" i="4"/>
  <c r="V407" i="4"/>
  <c r="U407" i="4"/>
  <c r="G407" i="4"/>
  <c r="Y407" i="4" s="1"/>
  <c r="E407" i="4"/>
  <c r="W407" i="4" s="1"/>
  <c r="AJ406" i="4"/>
  <c r="AI406" i="4"/>
  <c r="AH406" i="4"/>
  <c r="AG406" i="4"/>
  <c r="AF406" i="4"/>
  <c r="AE406" i="4"/>
  <c r="AD406" i="4"/>
  <c r="AC406" i="4"/>
  <c r="AB406" i="4"/>
  <c r="AA406" i="4"/>
  <c r="Z406" i="4"/>
  <c r="X406" i="4"/>
  <c r="V406" i="4"/>
  <c r="U406" i="4"/>
  <c r="G406" i="4"/>
  <c r="Y406" i="4" s="1"/>
  <c r="E406" i="4"/>
  <c r="W406" i="4" s="1"/>
  <c r="AJ405" i="4"/>
  <c r="AI405" i="4"/>
  <c r="AH405" i="4"/>
  <c r="AG405" i="4"/>
  <c r="AF405" i="4"/>
  <c r="AE405" i="4"/>
  <c r="AD405" i="4"/>
  <c r="AC405" i="4"/>
  <c r="AB405" i="4"/>
  <c r="AA405" i="4"/>
  <c r="Z405" i="4"/>
  <c r="X405" i="4"/>
  <c r="V405" i="4"/>
  <c r="U405" i="4"/>
  <c r="G405" i="4"/>
  <c r="Y405" i="4" s="1"/>
  <c r="E405" i="4"/>
  <c r="W405" i="4" s="1"/>
  <c r="AJ404" i="4"/>
  <c r="AI404" i="4"/>
  <c r="AH404" i="4"/>
  <c r="AG404" i="4"/>
  <c r="AF404" i="4"/>
  <c r="AE404" i="4"/>
  <c r="AD404" i="4"/>
  <c r="AC404" i="4"/>
  <c r="AB404" i="4"/>
  <c r="AA404" i="4"/>
  <c r="Z404" i="4"/>
  <c r="X404" i="4"/>
  <c r="V404" i="4"/>
  <c r="U404" i="4"/>
  <c r="G404" i="4"/>
  <c r="Y404" i="4" s="1"/>
  <c r="E404" i="4"/>
  <c r="W404" i="4" s="1"/>
  <c r="AJ403" i="4"/>
  <c r="AI403" i="4"/>
  <c r="AH403" i="4"/>
  <c r="AG403" i="4"/>
  <c r="AF403" i="4"/>
  <c r="AE403" i="4"/>
  <c r="AD403" i="4"/>
  <c r="AC403" i="4"/>
  <c r="AB403" i="4"/>
  <c r="AA403" i="4"/>
  <c r="Z403" i="4"/>
  <c r="X403" i="4"/>
  <c r="V403" i="4"/>
  <c r="U403" i="4"/>
  <c r="G403" i="4"/>
  <c r="Y403" i="4" s="1"/>
  <c r="E403" i="4"/>
  <c r="W403" i="4" s="1"/>
  <c r="AJ402" i="4"/>
  <c r="AI402" i="4"/>
  <c r="AH402" i="4"/>
  <c r="AG402" i="4"/>
  <c r="AF402" i="4"/>
  <c r="AE402" i="4"/>
  <c r="AD402" i="4"/>
  <c r="AC402" i="4"/>
  <c r="AB402" i="4"/>
  <c r="AA402" i="4"/>
  <c r="Z402" i="4"/>
  <c r="X402" i="4"/>
  <c r="V402" i="4"/>
  <c r="U402" i="4"/>
  <c r="G402" i="4"/>
  <c r="Y402" i="4" s="1"/>
  <c r="E402" i="4"/>
  <c r="W402" i="4" s="1"/>
  <c r="AJ401" i="4"/>
  <c r="AI401" i="4"/>
  <c r="AH401" i="4"/>
  <c r="AG401" i="4"/>
  <c r="AF401" i="4"/>
  <c r="AE401" i="4"/>
  <c r="AD401" i="4"/>
  <c r="AC401" i="4"/>
  <c r="AB401" i="4"/>
  <c r="AA401" i="4"/>
  <c r="Z401" i="4"/>
  <c r="X401" i="4"/>
  <c r="V401" i="4"/>
  <c r="U401" i="4"/>
  <c r="G401" i="4"/>
  <c r="Y401" i="4" s="1"/>
  <c r="E401" i="4"/>
  <c r="W401" i="4" s="1"/>
  <c r="AJ400" i="4"/>
  <c r="AI400" i="4"/>
  <c r="AH400" i="4"/>
  <c r="AG400" i="4"/>
  <c r="AF400" i="4"/>
  <c r="AE400" i="4"/>
  <c r="AD400" i="4"/>
  <c r="AC400" i="4"/>
  <c r="AB400" i="4"/>
  <c r="AA400" i="4"/>
  <c r="Z400" i="4"/>
  <c r="X400" i="4"/>
  <c r="V400" i="4"/>
  <c r="U400" i="4"/>
  <c r="G400" i="4"/>
  <c r="Y400" i="4" s="1"/>
  <c r="E400" i="4"/>
  <c r="W400" i="4" s="1"/>
  <c r="AJ399" i="4"/>
  <c r="AI399" i="4"/>
  <c r="AH399" i="4"/>
  <c r="AG399" i="4"/>
  <c r="AF399" i="4"/>
  <c r="AE399" i="4"/>
  <c r="AD399" i="4"/>
  <c r="AC399" i="4"/>
  <c r="AB399" i="4"/>
  <c r="AA399" i="4"/>
  <c r="Z399" i="4"/>
  <c r="X399" i="4"/>
  <c r="V399" i="4"/>
  <c r="U399" i="4"/>
  <c r="G399" i="4"/>
  <c r="Y399" i="4" s="1"/>
  <c r="E399" i="4"/>
  <c r="W399" i="4" s="1"/>
  <c r="AJ398" i="4"/>
  <c r="AI398" i="4"/>
  <c r="AH398" i="4"/>
  <c r="AG398" i="4"/>
  <c r="AF398" i="4"/>
  <c r="AE398" i="4"/>
  <c r="AD398" i="4"/>
  <c r="AC398" i="4"/>
  <c r="AB398" i="4"/>
  <c r="AA398" i="4"/>
  <c r="Z398" i="4"/>
  <c r="X398" i="4"/>
  <c r="V398" i="4"/>
  <c r="U398" i="4"/>
  <c r="G398" i="4"/>
  <c r="Y398" i="4" s="1"/>
  <c r="E398" i="4"/>
  <c r="W398" i="4" s="1"/>
  <c r="AJ397" i="4"/>
  <c r="AI397" i="4"/>
  <c r="AH397" i="4"/>
  <c r="AG397" i="4"/>
  <c r="AF397" i="4"/>
  <c r="AE397" i="4"/>
  <c r="AD397" i="4"/>
  <c r="AC397" i="4"/>
  <c r="AB397" i="4"/>
  <c r="AA397" i="4"/>
  <c r="Z397" i="4"/>
  <c r="X397" i="4"/>
  <c r="V397" i="4"/>
  <c r="U397" i="4"/>
  <c r="G397" i="4"/>
  <c r="Y397" i="4" s="1"/>
  <c r="E397" i="4"/>
  <c r="W397" i="4" s="1"/>
  <c r="AJ396" i="4"/>
  <c r="AI396" i="4"/>
  <c r="AH396" i="4"/>
  <c r="AG396" i="4"/>
  <c r="AF396" i="4"/>
  <c r="AE396" i="4"/>
  <c r="AD396" i="4"/>
  <c r="AC396" i="4"/>
  <c r="AB396" i="4"/>
  <c r="AA396" i="4"/>
  <c r="Z396" i="4"/>
  <c r="X396" i="4"/>
  <c r="V396" i="4"/>
  <c r="U396" i="4"/>
  <c r="G396" i="4"/>
  <c r="Y396" i="4" s="1"/>
  <c r="E396" i="4"/>
  <c r="W396" i="4" s="1"/>
  <c r="AJ395" i="4"/>
  <c r="AI395" i="4"/>
  <c r="AH395" i="4"/>
  <c r="AG395" i="4"/>
  <c r="AF395" i="4"/>
  <c r="AE395" i="4"/>
  <c r="AD395" i="4"/>
  <c r="AC395" i="4"/>
  <c r="AB395" i="4"/>
  <c r="AA395" i="4"/>
  <c r="Z395" i="4"/>
  <c r="X395" i="4"/>
  <c r="V395" i="4"/>
  <c r="U395" i="4"/>
  <c r="G395" i="4"/>
  <c r="Y395" i="4" s="1"/>
  <c r="E395" i="4"/>
  <c r="W395" i="4" s="1"/>
  <c r="AJ394" i="4"/>
  <c r="AI394" i="4"/>
  <c r="AH394" i="4"/>
  <c r="AG394" i="4"/>
  <c r="AF394" i="4"/>
  <c r="AE394" i="4"/>
  <c r="AD394" i="4"/>
  <c r="AC394" i="4"/>
  <c r="AB394" i="4"/>
  <c r="AA394" i="4"/>
  <c r="Z394" i="4"/>
  <c r="X394" i="4"/>
  <c r="V394" i="4"/>
  <c r="U394" i="4"/>
  <c r="G394" i="4"/>
  <c r="Y394" i="4" s="1"/>
  <c r="E394" i="4"/>
  <c r="W394" i="4" s="1"/>
  <c r="AJ393" i="4"/>
  <c r="AI393" i="4"/>
  <c r="AH393" i="4"/>
  <c r="AG393" i="4"/>
  <c r="AF393" i="4"/>
  <c r="AE393" i="4"/>
  <c r="AD393" i="4"/>
  <c r="AC393" i="4"/>
  <c r="AB393" i="4"/>
  <c r="AA393" i="4"/>
  <c r="Z393" i="4"/>
  <c r="X393" i="4"/>
  <c r="V393" i="4"/>
  <c r="U393" i="4"/>
  <c r="G393" i="4"/>
  <c r="Y393" i="4" s="1"/>
  <c r="E393" i="4"/>
  <c r="W393" i="4" s="1"/>
  <c r="AJ392" i="4"/>
  <c r="AI392" i="4"/>
  <c r="AH392" i="4"/>
  <c r="AG392" i="4"/>
  <c r="AF392" i="4"/>
  <c r="AE392" i="4"/>
  <c r="AD392" i="4"/>
  <c r="AC392" i="4"/>
  <c r="AB392" i="4"/>
  <c r="AA392" i="4"/>
  <c r="Z392" i="4"/>
  <c r="X392" i="4"/>
  <c r="V392" i="4"/>
  <c r="U392" i="4"/>
  <c r="G392" i="4"/>
  <c r="Y392" i="4" s="1"/>
  <c r="E392" i="4"/>
  <c r="W392" i="4" s="1"/>
  <c r="AJ391" i="4"/>
  <c r="AI391" i="4"/>
  <c r="AH391" i="4"/>
  <c r="AG391" i="4"/>
  <c r="AF391" i="4"/>
  <c r="AE391" i="4"/>
  <c r="AD391" i="4"/>
  <c r="AC391" i="4"/>
  <c r="AB391" i="4"/>
  <c r="AA391" i="4"/>
  <c r="Z391" i="4"/>
  <c r="X391" i="4"/>
  <c r="V391" i="4"/>
  <c r="U391" i="4"/>
  <c r="G391" i="4"/>
  <c r="Y391" i="4" s="1"/>
  <c r="E391" i="4"/>
  <c r="W391" i="4" s="1"/>
  <c r="AJ390" i="4"/>
  <c r="AI390" i="4"/>
  <c r="AH390" i="4"/>
  <c r="AG390" i="4"/>
  <c r="AF390" i="4"/>
  <c r="AE390" i="4"/>
  <c r="AD390" i="4"/>
  <c r="AC390" i="4"/>
  <c r="AB390" i="4"/>
  <c r="AA390" i="4"/>
  <c r="Z390" i="4"/>
  <c r="X390" i="4"/>
  <c r="V390" i="4"/>
  <c r="U390" i="4"/>
  <c r="G390" i="4"/>
  <c r="Y390" i="4" s="1"/>
  <c r="E390" i="4"/>
  <c r="W390" i="4" s="1"/>
  <c r="AJ389" i="4"/>
  <c r="AI389" i="4"/>
  <c r="AH389" i="4"/>
  <c r="AG389" i="4"/>
  <c r="AF389" i="4"/>
  <c r="AE389" i="4"/>
  <c r="AD389" i="4"/>
  <c r="AC389" i="4"/>
  <c r="AB389" i="4"/>
  <c r="AA389" i="4"/>
  <c r="Z389" i="4"/>
  <c r="X389" i="4"/>
  <c r="V389" i="4"/>
  <c r="U389" i="4"/>
  <c r="G389" i="4"/>
  <c r="Y389" i="4" s="1"/>
  <c r="E389" i="4"/>
  <c r="W389" i="4" s="1"/>
  <c r="AJ388" i="4"/>
  <c r="AI388" i="4"/>
  <c r="AH388" i="4"/>
  <c r="AG388" i="4"/>
  <c r="AF388" i="4"/>
  <c r="AE388" i="4"/>
  <c r="AD388" i="4"/>
  <c r="AC388" i="4"/>
  <c r="AB388" i="4"/>
  <c r="AA388" i="4"/>
  <c r="Z388" i="4"/>
  <c r="X388" i="4"/>
  <c r="V388" i="4"/>
  <c r="U388" i="4"/>
  <c r="G388" i="4"/>
  <c r="Y388" i="4" s="1"/>
  <c r="E388" i="4"/>
  <c r="W388" i="4" s="1"/>
  <c r="AJ387" i="4"/>
  <c r="AI387" i="4"/>
  <c r="AH387" i="4"/>
  <c r="AG387" i="4"/>
  <c r="AF387" i="4"/>
  <c r="AE387" i="4"/>
  <c r="AD387" i="4"/>
  <c r="AC387" i="4"/>
  <c r="AB387" i="4"/>
  <c r="AA387" i="4"/>
  <c r="Z387" i="4"/>
  <c r="X387" i="4"/>
  <c r="V387" i="4"/>
  <c r="U387" i="4"/>
  <c r="G387" i="4"/>
  <c r="Y387" i="4" s="1"/>
  <c r="E387" i="4"/>
  <c r="W387" i="4" s="1"/>
  <c r="AJ386" i="4"/>
  <c r="AI386" i="4"/>
  <c r="AH386" i="4"/>
  <c r="AG386" i="4"/>
  <c r="AF386" i="4"/>
  <c r="AE386" i="4"/>
  <c r="AD386" i="4"/>
  <c r="AC386" i="4"/>
  <c r="AB386" i="4"/>
  <c r="AA386" i="4"/>
  <c r="Z386" i="4"/>
  <c r="X386" i="4"/>
  <c r="V386" i="4"/>
  <c r="U386" i="4"/>
  <c r="G386" i="4"/>
  <c r="Y386" i="4" s="1"/>
  <c r="E386" i="4"/>
  <c r="W386" i="4" s="1"/>
  <c r="AJ385" i="4"/>
  <c r="AI385" i="4"/>
  <c r="AH385" i="4"/>
  <c r="AG385" i="4"/>
  <c r="AF385" i="4"/>
  <c r="AE385" i="4"/>
  <c r="AD385" i="4"/>
  <c r="AC385" i="4"/>
  <c r="AB385" i="4"/>
  <c r="AA385" i="4"/>
  <c r="Z385" i="4"/>
  <c r="X385" i="4"/>
  <c r="V385" i="4"/>
  <c r="U385" i="4"/>
  <c r="G385" i="4"/>
  <c r="Y385" i="4" s="1"/>
  <c r="E385" i="4"/>
  <c r="W385" i="4" s="1"/>
  <c r="AJ384" i="4"/>
  <c r="AI384" i="4"/>
  <c r="AH384" i="4"/>
  <c r="AG384" i="4"/>
  <c r="AF384" i="4"/>
  <c r="AE384" i="4"/>
  <c r="AD384" i="4"/>
  <c r="AC384" i="4"/>
  <c r="AB384" i="4"/>
  <c r="AA384" i="4"/>
  <c r="Z384" i="4"/>
  <c r="X384" i="4"/>
  <c r="V384" i="4"/>
  <c r="U384" i="4"/>
  <c r="G384" i="4"/>
  <c r="Y384" i="4" s="1"/>
  <c r="E384" i="4"/>
  <c r="W384" i="4" s="1"/>
  <c r="AJ383" i="4"/>
  <c r="AI383" i="4"/>
  <c r="AH383" i="4"/>
  <c r="AG383" i="4"/>
  <c r="AF383" i="4"/>
  <c r="AE383" i="4"/>
  <c r="AD383" i="4"/>
  <c r="AC383" i="4"/>
  <c r="AB383" i="4"/>
  <c r="AA383" i="4"/>
  <c r="Z383" i="4"/>
  <c r="X383" i="4"/>
  <c r="V383" i="4"/>
  <c r="U383" i="4"/>
  <c r="G383" i="4"/>
  <c r="Y383" i="4" s="1"/>
  <c r="E383" i="4"/>
  <c r="W383" i="4" s="1"/>
  <c r="AJ382" i="4"/>
  <c r="AI382" i="4"/>
  <c r="AH382" i="4"/>
  <c r="AG382" i="4"/>
  <c r="AF382" i="4"/>
  <c r="AE382" i="4"/>
  <c r="AD382" i="4"/>
  <c r="AC382" i="4"/>
  <c r="AB382" i="4"/>
  <c r="AA382" i="4"/>
  <c r="Z382" i="4"/>
  <c r="X382" i="4"/>
  <c r="V382" i="4"/>
  <c r="U382" i="4"/>
  <c r="G382" i="4"/>
  <c r="Y382" i="4" s="1"/>
  <c r="E382" i="4"/>
  <c r="W382" i="4" s="1"/>
  <c r="AJ381" i="4"/>
  <c r="AI381" i="4"/>
  <c r="AH381" i="4"/>
  <c r="AG381" i="4"/>
  <c r="AF381" i="4"/>
  <c r="AE381" i="4"/>
  <c r="AD381" i="4"/>
  <c r="AC381" i="4"/>
  <c r="AB381" i="4"/>
  <c r="AA381" i="4"/>
  <c r="Z381" i="4"/>
  <c r="X381" i="4"/>
  <c r="V381" i="4"/>
  <c r="U381" i="4"/>
  <c r="G381" i="4"/>
  <c r="Y381" i="4" s="1"/>
  <c r="E381" i="4"/>
  <c r="W381" i="4" s="1"/>
  <c r="AJ380" i="4"/>
  <c r="AI380" i="4"/>
  <c r="AH380" i="4"/>
  <c r="AG380" i="4"/>
  <c r="AF380" i="4"/>
  <c r="AE380" i="4"/>
  <c r="AD380" i="4"/>
  <c r="AC380" i="4"/>
  <c r="AB380" i="4"/>
  <c r="AA380" i="4"/>
  <c r="Z380" i="4"/>
  <c r="X380" i="4"/>
  <c r="V380" i="4"/>
  <c r="U380" i="4"/>
  <c r="G380" i="4"/>
  <c r="Y380" i="4" s="1"/>
  <c r="E380" i="4"/>
  <c r="W380" i="4" s="1"/>
  <c r="AJ379" i="4"/>
  <c r="AI379" i="4"/>
  <c r="AH379" i="4"/>
  <c r="AG379" i="4"/>
  <c r="AF379" i="4"/>
  <c r="AE379" i="4"/>
  <c r="AD379" i="4"/>
  <c r="AC379" i="4"/>
  <c r="AB379" i="4"/>
  <c r="AA379" i="4"/>
  <c r="Z379" i="4"/>
  <c r="X379" i="4"/>
  <c r="V379" i="4"/>
  <c r="U379" i="4"/>
  <c r="G379" i="4"/>
  <c r="Y379" i="4" s="1"/>
  <c r="E379" i="4"/>
  <c r="W379" i="4" s="1"/>
  <c r="AJ378" i="4"/>
  <c r="AI378" i="4"/>
  <c r="AH378" i="4"/>
  <c r="AG378" i="4"/>
  <c r="AF378" i="4"/>
  <c r="AE378" i="4"/>
  <c r="AD378" i="4"/>
  <c r="AC378" i="4"/>
  <c r="AB378" i="4"/>
  <c r="AA378" i="4"/>
  <c r="Z378" i="4"/>
  <c r="X378" i="4"/>
  <c r="V378" i="4"/>
  <c r="U378" i="4"/>
  <c r="G378" i="4"/>
  <c r="Y378" i="4" s="1"/>
  <c r="E378" i="4"/>
  <c r="W378" i="4" s="1"/>
  <c r="AJ377" i="4"/>
  <c r="AI377" i="4"/>
  <c r="AH377" i="4"/>
  <c r="AG377" i="4"/>
  <c r="AF377" i="4"/>
  <c r="AE377" i="4"/>
  <c r="AD377" i="4"/>
  <c r="AC377" i="4"/>
  <c r="AB377" i="4"/>
  <c r="AA377" i="4"/>
  <c r="Z377" i="4"/>
  <c r="X377" i="4"/>
  <c r="V377" i="4"/>
  <c r="U377" i="4"/>
  <c r="G377" i="4"/>
  <c r="Y377" i="4" s="1"/>
  <c r="E377" i="4"/>
  <c r="W377" i="4" s="1"/>
  <c r="AJ376" i="4"/>
  <c r="AI376" i="4"/>
  <c r="AH376" i="4"/>
  <c r="AG376" i="4"/>
  <c r="AF376" i="4"/>
  <c r="AE376" i="4"/>
  <c r="AD376" i="4"/>
  <c r="AC376" i="4"/>
  <c r="AB376" i="4"/>
  <c r="AA376" i="4"/>
  <c r="Z376" i="4"/>
  <c r="X376" i="4"/>
  <c r="V376" i="4"/>
  <c r="U376" i="4"/>
  <c r="G376" i="4"/>
  <c r="Y376" i="4" s="1"/>
  <c r="E376" i="4"/>
  <c r="W376" i="4" s="1"/>
  <c r="AJ375" i="4"/>
  <c r="AI375" i="4"/>
  <c r="AH375" i="4"/>
  <c r="AG375" i="4"/>
  <c r="AF375" i="4"/>
  <c r="AE375" i="4"/>
  <c r="AD375" i="4"/>
  <c r="AC375" i="4"/>
  <c r="AB375" i="4"/>
  <c r="AA375" i="4"/>
  <c r="Z375" i="4"/>
  <c r="X375" i="4"/>
  <c r="V375" i="4"/>
  <c r="U375" i="4"/>
  <c r="G375" i="4"/>
  <c r="Y375" i="4" s="1"/>
  <c r="E375" i="4"/>
  <c r="W375" i="4" s="1"/>
  <c r="AJ374" i="4"/>
  <c r="AI374" i="4"/>
  <c r="AH374" i="4"/>
  <c r="AG374" i="4"/>
  <c r="AF374" i="4"/>
  <c r="AE374" i="4"/>
  <c r="AD374" i="4"/>
  <c r="AC374" i="4"/>
  <c r="AB374" i="4"/>
  <c r="AA374" i="4"/>
  <c r="Z374" i="4"/>
  <c r="X374" i="4"/>
  <c r="V374" i="4"/>
  <c r="U374" i="4"/>
  <c r="G374" i="4"/>
  <c r="Y374" i="4" s="1"/>
  <c r="E374" i="4"/>
  <c r="W374" i="4" s="1"/>
  <c r="AJ373" i="4"/>
  <c r="AI373" i="4"/>
  <c r="AH373" i="4"/>
  <c r="AG373" i="4"/>
  <c r="AF373" i="4"/>
  <c r="AE373" i="4"/>
  <c r="AD373" i="4"/>
  <c r="AC373" i="4"/>
  <c r="AB373" i="4"/>
  <c r="AA373" i="4"/>
  <c r="Z373" i="4"/>
  <c r="X373" i="4"/>
  <c r="V373" i="4"/>
  <c r="U373" i="4"/>
  <c r="G373" i="4"/>
  <c r="Y373" i="4" s="1"/>
  <c r="E373" i="4"/>
  <c r="W373" i="4" s="1"/>
  <c r="AJ372" i="4"/>
  <c r="AI372" i="4"/>
  <c r="AH372" i="4"/>
  <c r="AG372" i="4"/>
  <c r="AF372" i="4"/>
  <c r="AE372" i="4"/>
  <c r="AD372" i="4"/>
  <c r="AC372" i="4"/>
  <c r="AB372" i="4"/>
  <c r="AA372" i="4"/>
  <c r="Z372" i="4"/>
  <c r="X372" i="4"/>
  <c r="V372" i="4"/>
  <c r="U372" i="4"/>
  <c r="G372" i="4"/>
  <c r="Y372" i="4" s="1"/>
  <c r="E372" i="4"/>
  <c r="W372" i="4" s="1"/>
  <c r="AJ371" i="4"/>
  <c r="AI371" i="4"/>
  <c r="AH371" i="4"/>
  <c r="AG371" i="4"/>
  <c r="AF371" i="4"/>
  <c r="AE371" i="4"/>
  <c r="AD371" i="4"/>
  <c r="AC371" i="4"/>
  <c r="AB371" i="4"/>
  <c r="AA371" i="4"/>
  <c r="Z371" i="4"/>
  <c r="X371" i="4"/>
  <c r="V371" i="4"/>
  <c r="U371" i="4"/>
  <c r="G371" i="4"/>
  <c r="Y371" i="4" s="1"/>
  <c r="E371" i="4"/>
  <c r="W371" i="4" s="1"/>
  <c r="AJ370" i="4"/>
  <c r="AI370" i="4"/>
  <c r="AH370" i="4"/>
  <c r="AG370" i="4"/>
  <c r="AF370" i="4"/>
  <c r="AE370" i="4"/>
  <c r="AD370" i="4"/>
  <c r="AC370" i="4"/>
  <c r="AB370" i="4"/>
  <c r="AA370" i="4"/>
  <c r="Z370" i="4"/>
  <c r="X370" i="4"/>
  <c r="V370" i="4"/>
  <c r="U370" i="4"/>
  <c r="G370" i="4"/>
  <c r="Y370" i="4" s="1"/>
  <c r="E370" i="4"/>
  <c r="W370" i="4" s="1"/>
  <c r="AJ369" i="4"/>
  <c r="AI369" i="4"/>
  <c r="AH369" i="4"/>
  <c r="AG369" i="4"/>
  <c r="AF369" i="4"/>
  <c r="AE369" i="4"/>
  <c r="AD369" i="4"/>
  <c r="AC369" i="4"/>
  <c r="AB369" i="4"/>
  <c r="AA369" i="4"/>
  <c r="Z369" i="4"/>
  <c r="X369" i="4"/>
  <c r="V369" i="4"/>
  <c r="U369" i="4"/>
  <c r="G369" i="4"/>
  <c r="Y369" i="4" s="1"/>
  <c r="E369" i="4"/>
  <c r="W369" i="4" s="1"/>
  <c r="AJ368" i="4"/>
  <c r="AI368" i="4"/>
  <c r="AH368" i="4"/>
  <c r="AG368" i="4"/>
  <c r="AF368" i="4"/>
  <c r="AE368" i="4"/>
  <c r="AD368" i="4"/>
  <c r="AC368" i="4"/>
  <c r="AB368" i="4"/>
  <c r="AA368" i="4"/>
  <c r="Z368" i="4"/>
  <c r="X368" i="4"/>
  <c r="V368" i="4"/>
  <c r="U368" i="4"/>
  <c r="G368" i="4"/>
  <c r="Y368" i="4" s="1"/>
  <c r="E368" i="4"/>
  <c r="W368" i="4" s="1"/>
  <c r="AJ367" i="4"/>
  <c r="AI367" i="4"/>
  <c r="AH367" i="4"/>
  <c r="AG367" i="4"/>
  <c r="AF367" i="4"/>
  <c r="AE367" i="4"/>
  <c r="AD367" i="4"/>
  <c r="AC367" i="4"/>
  <c r="AB367" i="4"/>
  <c r="AA367" i="4"/>
  <c r="Z367" i="4"/>
  <c r="X367" i="4"/>
  <c r="V367" i="4"/>
  <c r="U367" i="4"/>
  <c r="G367" i="4"/>
  <c r="Y367" i="4" s="1"/>
  <c r="E367" i="4"/>
  <c r="W367" i="4" s="1"/>
  <c r="AJ366" i="4"/>
  <c r="AI366" i="4"/>
  <c r="AH366" i="4"/>
  <c r="AG366" i="4"/>
  <c r="AF366" i="4"/>
  <c r="AE366" i="4"/>
  <c r="AD366" i="4"/>
  <c r="AC366" i="4"/>
  <c r="AB366" i="4"/>
  <c r="AA366" i="4"/>
  <c r="Z366" i="4"/>
  <c r="X366" i="4"/>
  <c r="V366" i="4"/>
  <c r="U366" i="4"/>
  <c r="G366" i="4"/>
  <c r="Y366" i="4" s="1"/>
  <c r="E366" i="4"/>
  <c r="W366" i="4" s="1"/>
  <c r="AJ365" i="4"/>
  <c r="AI365" i="4"/>
  <c r="AH365" i="4"/>
  <c r="AG365" i="4"/>
  <c r="AF365" i="4"/>
  <c r="AE365" i="4"/>
  <c r="AD365" i="4"/>
  <c r="AC365" i="4"/>
  <c r="AB365" i="4"/>
  <c r="AA365" i="4"/>
  <c r="Z365" i="4"/>
  <c r="X365" i="4"/>
  <c r="V365" i="4"/>
  <c r="U365" i="4"/>
  <c r="G365" i="4"/>
  <c r="Y365" i="4" s="1"/>
  <c r="E365" i="4"/>
  <c r="W365" i="4" s="1"/>
  <c r="AJ364" i="4"/>
  <c r="AI364" i="4"/>
  <c r="AH364" i="4"/>
  <c r="AG364" i="4"/>
  <c r="AF364" i="4"/>
  <c r="AE364" i="4"/>
  <c r="AD364" i="4"/>
  <c r="AC364" i="4"/>
  <c r="AB364" i="4"/>
  <c r="AA364" i="4"/>
  <c r="Z364" i="4"/>
  <c r="X364" i="4"/>
  <c r="V364" i="4"/>
  <c r="U364" i="4"/>
  <c r="G364" i="4"/>
  <c r="Y364" i="4" s="1"/>
  <c r="E364" i="4"/>
  <c r="W364" i="4" s="1"/>
  <c r="AJ363" i="4"/>
  <c r="AI363" i="4"/>
  <c r="AH363" i="4"/>
  <c r="AG363" i="4"/>
  <c r="AF363" i="4"/>
  <c r="AE363" i="4"/>
  <c r="AD363" i="4"/>
  <c r="AC363" i="4"/>
  <c r="AB363" i="4"/>
  <c r="AA363" i="4"/>
  <c r="Z363" i="4"/>
  <c r="X363" i="4"/>
  <c r="V363" i="4"/>
  <c r="U363" i="4"/>
  <c r="G363" i="4"/>
  <c r="Y363" i="4" s="1"/>
  <c r="E363" i="4"/>
  <c r="W363" i="4" s="1"/>
  <c r="AJ362" i="4"/>
  <c r="AI362" i="4"/>
  <c r="AH362" i="4"/>
  <c r="AG362" i="4"/>
  <c r="AF362" i="4"/>
  <c r="AE362" i="4"/>
  <c r="AD362" i="4"/>
  <c r="AC362" i="4"/>
  <c r="AB362" i="4"/>
  <c r="AA362" i="4"/>
  <c r="Z362" i="4"/>
  <c r="X362" i="4"/>
  <c r="V362" i="4"/>
  <c r="U362" i="4"/>
  <c r="G362" i="4"/>
  <c r="Y362" i="4" s="1"/>
  <c r="E362" i="4"/>
  <c r="W362" i="4" s="1"/>
  <c r="AJ361" i="4"/>
  <c r="AI361" i="4"/>
  <c r="AH361" i="4"/>
  <c r="AG361" i="4"/>
  <c r="AF361" i="4"/>
  <c r="AE361" i="4"/>
  <c r="AD361" i="4"/>
  <c r="AC361" i="4"/>
  <c r="AB361" i="4"/>
  <c r="AA361" i="4"/>
  <c r="Z361" i="4"/>
  <c r="X361" i="4"/>
  <c r="V361" i="4"/>
  <c r="U361" i="4"/>
  <c r="G361" i="4"/>
  <c r="Y361" i="4" s="1"/>
  <c r="E361" i="4"/>
  <c r="W361" i="4" s="1"/>
  <c r="AJ360" i="4"/>
  <c r="AI360" i="4"/>
  <c r="AH360" i="4"/>
  <c r="AG360" i="4"/>
  <c r="AF360" i="4"/>
  <c r="AE360" i="4"/>
  <c r="AD360" i="4"/>
  <c r="AC360" i="4"/>
  <c r="AB360" i="4"/>
  <c r="AA360" i="4"/>
  <c r="Z360" i="4"/>
  <c r="X360" i="4"/>
  <c r="V360" i="4"/>
  <c r="U360" i="4"/>
  <c r="G360" i="4"/>
  <c r="Y360" i="4" s="1"/>
  <c r="E360" i="4"/>
  <c r="W360" i="4" s="1"/>
  <c r="AJ359" i="4"/>
  <c r="AI359" i="4"/>
  <c r="AH359" i="4"/>
  <c r="AG359" i="4"/>
  <c r="AF359" i="4"/>
  <c r="AE359" i="4"/>
  <c r="AD359" i="4"/>
  <c r="AC359" i="4"/>
  <c r="AB359" i="4"/>
  <c r="AA359" i="4"/>
  <c r="Z359" i="4"/>
  <c r="X359" i="4"/>
  <c r="V359" i="4"/>
  <c r="U359" i="4"/>
  <c r="G359" i="4"/>
  <c r="Y359" i="4" s="1"/>
  <c r="E359" i="4"/>
  <c r="W359" i="4" s="1"/>
  <c r="AJ358" i="4"/>
  <c r="AI358" i="4"/>
  <c r="AH358" i="4"/>
  <c r="AG358" i="4"/>
  <c r="AF358" i="4"/>
  <c r="AE358" i="4"/>
  <c r="AD358" i="4"/>
  <c r="AC358" i="4"/>
  <c r="AB358" i="4"/>
  <c r="AA358" i="4"/>
  <c r="Z358" i="4"/>
  <c r="X358" i="4"/>
  <c r="V358" i="4"/>
  <c r="U358" i="4"/>
  <c r="G358" i="4"/>
  <c r="Y358" i="4" s="1"/>
  <c r="E358" i="4"/>
  <c r="W358" i="4" s="1"/>
  <c r="AJ357" i="4"/>
  <c r="AI357" i="4"/>
  <c r="AH357" i="4"/>
  <c r="AG357" i="4"/>
  <c r="AF357" i="4"/>
  <c r="AE357" i="4"/>
  <c r="AD357" i="4"/>
  <c r="AC357" i="4"/>
  <c r="AB357" i="4"/>
  <c r="AA357" i="4"/>
  <c r="Z357" i="4"/>
  <c r="X357" i="4"/>
  <c r="V357" i="4"/>
  <c r="U357" i="4"/>
  <c r="G357" i="4"/>
  <c r="Y357" i="4" s="1"/>
  <c r="E357" i="4"/>
  <c r="W357" i="4" s="1"/>
  <c r="AJ356" i="4"/>
  <c r="AI356" i="4"/>
  <c r="AH356" i="4"/>
  <c r="AG356" i="4"/>
  <c r="AF356" i="4"/>
  <c r="AE356" i="4"/>
  <c r="AD356" i="4"/>
  <c r="AC356" i="4"/>
  <c r="AB356" i="4"/>
  <c r="AA356" i="4"/>
  <c r="Z356" i="4"/>
  <c r="X356" i="4"/>
  <c r="V356" i="4"/>
  <c r="U356" i="4"/>
  <c r="G356" i="4"/>
  <c r="Y356" i="4" s="1"/>
  <c r="E356" i="4"/>
  <c r="W356" i="4" s="1"/>
  <c r="AJ355" i="4"/>
  <c r="AI355" i="4"/>
  <c r="AH355" i="4"/>
  <c r="AG355" i="4"/>
  <c r="AF355" i="4"/>
  <c r="AE355" i="4"/>
  <c r="AD355" i="4"/>
  <c r="AC355" i="4"/>
  <c r="AB355" i="4"/>
  <c r="AA355" i="4"/>
  <c r="Z355" i="4"/>
  <c r="X355" i="4"/>
  <c r="V355" i="4"/>
  <c r="U355" i="4"/>
  <c r="G355" i="4"/>
  <c r="Y355" i="4" s="1"/>
  <c r="E355" i="4"/>
  <c r="W355" i="4" s="1"/>
  <c r="AJ354" i="4"/>
  <c r="AI354" i="4"/>
  <c r="AH354" i="4"/>
  <c r="AG354" i="4"/>
  <c r="AF354" i="4"/>
  <c r="AE354" i="4"/>
  <c r="AD354" i="4"/>
  <c r="AC354" i="4"/>
  <c r="AB354" i="4"/>
  <c r="AA354" i="4"/>
  <c r="Z354" i="4"/>
  <c r="X354" i="4"/>
  <c r="V354" i="4"/>
  <c r="U354" i="4"/>
  <c r="G354" i="4"/>
  <c r="Y354" i="4" s="1"/>
  <c r="E354" i="4"/>
  <c r="W354" i="4" s="1"/>
  <c r="AJ353" i="4"/>
  <c r="AI353" i="4"/>
  <c r="AH353" i="4"/>
  <c r="AG353" i="4"/>
  <c r="AF353" i="4"/>
  <c r="AE353" i="4"/>
  <c r="AD353" i="4"/>
  <c r="AC353" i="4"/>
  <c r="AB353" i="4"/>
  <c r="AA353" i="4"/>
  <c r="Z353" i="4"/>
  <c r="X353" i="4"/>
  <c r="V353" i="4"/>
  <c r="U353" i="4"/>
  <c r="G353" i="4"/>
  <c r="Y353" i="4" s="1"/>
  <c r="E353" i="4"/>
  <c r="W353" i="4" s="1"/>
  <c r="AJ352" i="4"/>
  <c r="AI352" i="4"/>
  <c r="AH352" i="4"/>
  <c r="AG352" i="4"/>
  <c r="AF352" i="4"/>
  <c r="AE352" i="4"/>
  <c r="AD352" i="4"/>
  <c r="AC352" i="4"/>
  <c r="AB352" i="4"/>
  <c r="AA352" i="4"/>
  <c r="Z352" i="4"/>
  <c r="X352" i="4"/>
  <c r="V352" i="4"/>
  <c r="U352" i="4"/>
  <c r="G352" i="4"/>
  <c r="Y352" i="4" s="1"/>
  <c r="E352" i="4"/>
  <c r="W352" i="4" s="1"/>
  <c r="AJ351" i="4"/>
  <c r="AI351" i="4"/>
  <c r="AH351" i="4"/>
  <c r="AG351" i="4"/>
  <c r="AF351" i="4"/>
  <c r="AE351" i="4"/>
  <c r="AD351" i="4"/>
  <c r="AC351" i="4"/>
  <c r="AB351" i="4"/>
  <c r="AA351" i="4"/>
  <c r="Z351" i="4"/>
  <c r="X351" i="4"/>
  <c r="V351" i="4"/>
  <c r="U351" i="4"/>
  <c r="G351" i="4"/>
  <c r="Y351" i="4" s="1"/>
  <c r="E351" i="4"/>
  <c r="W351" i="4" s="1"/>
  <c r="AJ350" i="4"/>
  <c r="AI350" i="4"/>
  <c r="AH350" i="4"/>
  <c r="AG350" i="4"/>
  <c r="AF350" i="4"/>
  <c r="AE350" i="4"/>
  <c r="AD350" i="4"/>
  <c r="AC350" i="4"/>
  <c r="AB350" i="4"/>
  <c r="AA350" i="4"/>
  <c r="Z350" i="4"/>
  <c r="X350" i="4"/>
  <c r="V350" i="4"/>
  <c r="U350" i="4"/>
  <c r="G350" i="4"/>
  <c r="Y350" i="4" s="1"/>
  <c r="E350" i="4"/>
  <c r="W350" i="4" s="1"/>
  <c r="AJ349" i="4"/>
  <c r="AI349" i="4"/>
  <c r="AH349" i="4"/>
  <c r="AG349" i="4"/>
  <c r="AF349" i="4"/>
  <c r="AE349" i="4"/>
  <c r="AD349" i="4"/>
  <c r="AC349" i="4"/>
  <c r="AB349" i="4"/>
  <c r="AA349" i="4"/>
  <c r="Z349" i="4"/>
  <c r="X349" i="4"/>
  <c r="V349" i="4"/>
  <c r="U349" i="4"/>
  <c r="G349" i="4"/>
  <c r="Y349" i="4" s="1"/>
  <c r="E349" i="4"/>
  <c r="W349" i="4" s="1"/>
  <c r="AJ348" i="4"/>
  <c r="AI348" i="4"/>
  <c r="AH348" i="4"/>
  <c r="AG348" i="4"/>
  <c r="AF348" i="4"/>
  <c r="AE348" i="4"/>
  <c r="AD348" i="4"/>
  <c r="AC348" i="4"/>
  <c r="AB348" i="4"/>
  <c r="AA348" i="4"/>
  <c r="Z348" i="4"/>
  <c r="X348" i="4"/>
  <c r="V348" i="4"/>
  <c r="U348" i="4"/>
  <c r="G348" i="4"/>
  <c r="Y348" i="4" s="1"/>
  <c r="E348" i="4"/>
  <c r="W348" i="4" s="1"/>
  <c r="AJ347" i="4"/>
  <c r="AI347" i="4"/>
  <c r="AH347" i="4"/>
  <c r="AG347" i="4"/>
  <c r="AF347" i="4"/>
  <c r="AE347" i="4"/>
  <c r="AD347" i="4"/>
  <c r="AC347" i="4"/>
  <c r="AB347" i="4"/>
  <c r="AA347" i="4"/>
  <c r="Z347" i="4"/>
  <c r="X347" i="4"/>
  <c r="V347" i="4"/>
  <c r="U347" i="4"/>
  <c r="G347" i="4"/>
  <c r="Y347" i="4" s="1"/>
  <c r="E347" i="4"/>
  <c r="W347" i="4" s="1"/>
  <c r="AJ346" i="4"/>
  <c r="AI346" i="4"/>
  <c r="AH346" i="4"/>
  <c r="AG346" i="4"/>
  <c r="AF346" i="4"/>
  <c r="AE346" i="4"/>
  <c r="AD346" i="4"/>
  <c r="AC346" i="4"/>
  <c r="AB346" i="4"/>
  <c r="AA346" i="4"/>
  <c r="Z346" i="4"/>
  <c r="X346" i="4"/>
  <c r="V346" i="4"/>
  <c r="U346" i="4"/>
  <c r="G346" i="4"/>
  <c r="Y346" i="4" s="1"/>
  <c r="E346" i="4"/>
  <c r="W346" i="4" s="1"/>
  <c r="AJ345" i="4"/>
  <c r="AI345" i="4"/>
  <c r="AH345" i="4"/>
  <c r="AG345" i="4"/>
  <c r="AF345" i="4"/>
  <c r="AE345" i="4"/>
  <c r="AD345" i="4"/>
  <c r="AC345" i="4"/>
  <c r="AB345" i="4"/>
  <c r="AA345" i="4"/>
  <c r="Z345" i="4"/>
  <c r="X345" i="4"/>
  <c r="V345" i="4"/>
  <c r="U345" i="4"/>
  <c r="G345" i="4"/>
  <c r="Y345" i="4" s="1"/>
  <c r="E345" i="4"/>
  <c r="W345" i="4" s="1"/>
  <c r="AJ344" i="4"/>
  <c r="AI344" i="4"/>
  <c r="AH344" i="4"/>
  <c r="AG344" i="4"/>
  <c r="AF344" i="4"/>
  <c r="AE344" i="4"/>
  <c r="AD344" i="4"/>
  <c r="AC344" i="4"/>
  <c r="AB344" i="4"/>
  <c r="AA344" i="4"/>
  <c r="Z344" i="4"/>
  <c r="X344" i="4"/>
  <c r="V344" i="4"/>
  <c r="U344" i="4"/>
  <c r="G344" i="4"/>
  <c r="Y344" i="4" s="1"/>
  <c r="E344" i="4"/>
  <c r="W344" i="4" s="1"/>
  <c r="AJ343" i="4"/>
  <c r="AI343" i="4"/>
  <c r="AH343" i="4"/>
  <c r="AG343" i="4"/>
  <c r="AF343" i="4"/>
  <c r="AE343" i="4"/>
  <c r="AD343" i="4"/>
  <c r="AC343" i="4"/>
  <c r="AB343" i="4"/>
  <c r="AA343" i="4"/>
  <c r="Z343" i="4"/>
  <c r="X343" i="4"/>
  <c r="V343" i="4"/>
  <c r="U343" i="4"/>
  <c r="G343" i="4"/>
  <c r="Y343" i="4" s="1"/>
  <c r="E343" i="4"/>
  <c r="W343" i="4" s="1"/>
  <c r="AJ342" i="4"/>
  <c r="AI342" i="4"/>
  <c r="AH342" i="4"/>
  <c r="AG342" i="4"/>
  <c r="AF342" i="4"/>
  <c r="AE342" i="4"/>
  <c r="AD342" i="4"/>
  <c r="AC342" i="4"/>
  <c r="AB342" i="4"/>
  <c r="AA342" i="4"/>
  <c r="Z342" i="4"/>
  <c r="X342" i="4"/>
  <c r="V342" i="4"/>
  <c r="U342" i="4"/>
  <c r="G342" i="4"/>
  <c r="Y342" i="4" s="1"/>
  <c r="E342" i="4"/>
  <c r="W342" i="4" s="1"/>
  <c r="AJ341" i="4"/>
  <c r="AI341" i="4"/>
  <c r="AH341" i="4"/>
  <c r="AG341" i="4"/>
  <c r="AF341" i="4"/>
  <c r="AE341" i="4"/>
  <c r="AD341" i="4"/>
  <c r="AC341" i="4"/>
  <c r="AB341" i="4"/>
  <c r="AA341" i="4"/>
  <c r="Z341" i="4"/>
  <c r="X341" i="4"/>
  <c r="V341" i="4"/>
  <c r="U341" i="4"/>
  <c r="G341" i="4"/>
  <c r="Y341" i="4" s="1"/>
  <c r="E341" i="4"/>
  <c r="W341" i="4" s="1"/>
  <c r="AJ340" i="4"/>
  <c r="AI340" i="4"/>
  <c r="AH340" i="4"/>
  <c r="AG340" i="4"/>
  <c r="AF340" i="4"/>
  <c r="AE340" i="4"/>
  <c r="AD340" i="4"/>
  <c r="AC340" i="4"/>
  <c r="AB340" i="4"/>
  <c r="AA340" i="4"/>
  <c r="Z340" i="4"/>
  <c r="X340" i="4"/>
  <c r="V340" i="4"/>
  <c r="U340" i="4"/>
  <c r="G340" i="4"/>
  <c r="Y340" i="4" s="1"/>
  <c r="E340" i="4"/>
  <c r="W340" i="4" s="1"/>
  <c r="AJ339" i="4"/>
  <c r="AI339" i="4"/>
  <c r="AH339" i="4"/>
  <c r="AG339" i="4"/>
  <c r="AF339" i="4"/>
  <c r="AE339" i="4"/>
  <c r="AD339" i="4"/>
  <c r="AC339" i="4"/>
  <c r="AB339" i="4"/>
  <c r="AA339" i="4"/>
  <c r="Z339" i="4"/>
  <c r="X339" i="4"/>
  <c r="V339" i="4"/>
  <c r="U339" i="4"/>
  <c r="G339" i="4"/>
  <c r="Y339" i="4" s="1"/>
  <c r="E339" i="4"/>
  <c r="W339" i="4" s="1"/>
  <c r="AJ338" i="4"/>
  <c r="AI338" i="4"/>
  <c r="AH338" i="4"/>
  <c r="AG338" i="4"/>
  <c r="AF338" i="4"/>
  <c r="AE338" i="4"/>
  <c r="AD338" i="4"/>
  <c r="AC338" i="4"/>
  <c r="AB338" i="4"/>
  <c r="AA338" i="4"/>
  <c r="Z338" i="4"/>
  <c r="X338" i="4"/>
  <c r="V338" i="4"/>
  <c r="U338" i="4"/>
  <c r="G338" i="4"/>
  <c r="Y338" i="4" s="1"/>
  <c r="E338" i="4"/>
  <c r="W338" i="4" s="1"/>
  <c r="AJ337" i="4"/>
  <c r="AI337" i="4"/>
  <c r="AH337" i="4"/>
  <c r="AG337" i="4"/>
  <c r="AF337" i="4"/>
  <c r="AE337" i="4"/>
  <c r="AD337" i="4"/>
  <c r="AC337" i="4"/>
  <c r="AB337" i="4"/>
  <c r="AA337" i="4"/>
  <c r="Z337" i="4"/>
  <c r="X337" i="4"/>
  <c r="V337" i="4"/>
  <c r="U337" i="4"/>
  <c r="G337" i="4"/>
  <c r="Y337" i="4" s="1"/>
  <c r="E337" i="4"/>
  <c r="W337" i="4" s="1"/>
  <c r="AJ336" i="4"/>
  <c r="AI336" i="4"/>
  <c r="AH336" i="4"/>
  <c r="AG336" i="4"/>
  <c r="AF336" i="4"/>
  <c r="AE336" i="4"/>
  <c r="AD336" i="4"/>
  <c r="AC336" i="4"/>
  <c r="AB336" i="4"/>
  <c r="AA336" i="4"/>
  <c r="Z336" i="4"/>
  <c r="X336" i="4"/>
  <c r="V336" i="4"/>
  <c r="U336" i="4"/>
  <c r="G336" i="4"/>
  <c r="Y336" i="4" s="1"/>
  <c r="E336" i="4"/>
  <c r="W336" i="4" s="1"/>
  <c r="AJ335" i="4"/>
  <c r="AI335" i="4"/>
  <c r="AH335" i="4"/>
  <c r="AG335" i="4"/>
  <c r="AF335" i="4"/>
  <c r="AE335" i="4"/>
  <c r="AD335" i="4"/>
  <c r="AC335" i="4"/>
  <c r="AB335" i="4"/>
  <c r="AA335" i="4"/>
  <c r="Z335" i="4"/>
  <c r="X335" i="4"/>
  <c r="V335" i="4"/>
  <c r="U335" i="4"/>
  <c r="G335" i="4"/>
  <c r="Y335" i="4" s="1"/>
  <c r="E335" i="4"/>
  <c r="W335" i="4" s="1"/>
  <c r="AJ334" i="4"/>
  <c r="AI334" i="4"/>
  <c r="AH334" i="4"/>
  <c r="AG334" i="4"/>
  <c r="AF334" i="4"/>
  <c r="AE334" i="4"/>
  <c r="AD334" i="4"/>
  <c r="AC334" i="4"/>
  <c r="AB334" i="4"/>
  <c r="AA334" i="4"/>
  <c r="Z334" i="4"/>
  <c r="X334" i="4"/>
  <c r="V334" i="4"/>
  <c r="U334" i="4"/>
  <c r="G334" i="4"/>
  <c r="Y334" i="4" s="1"/>
  <c r="E334" i="4"/>
  <c r="W334" i="4" s="1"/>
  <c r="AJ333" i="4"/>
  <c r="AI333" i="4"/>
  <c r="AH333" i="4"/>
  <c r="AG333" i="4"/>
  <c r="AF333" i="4"/>
  <c r="AE333" i="4"/>
  <c r="AD333" i="4"/>
  <c r="AC333" i="4"/>
  <c r="AB333" i="4"/>
  <c r="AA333" i="4"/>
  <c r="Z333" i="4"/>
  <c r="X333" i="4"/>
  <c r="V333" i="4"/>
  <c r="U333" i="4"/>
  <c r="G333" i="4"/>
  <c r="Y333" i="4" s="1"/>
  <c r="E333" i="4"/>
  <c r="W333" i="4" s="1"/>
  <c r="AJ332" i="4"/>
  <c r="AI332" i="4"/>
  <c r="AH332" i="4"/>
  <c r="AG332" i="4"/>
  <c r="AF332" i="4"/>
  <c r="AE332" i="4"/>
  <c r="AD332" i="4"/>
  <c r="AC332" i="4"/>
  <c r="AB332" i="4"/>
  <c r="AA332" i="4"/>
  <c r="Z332" i="4"/>
  <c r="X332" i="4"/>
  <c r="V332" i="4"/>
  <c r="U332" i="4"/>
  <c r="G332" i="4"/>
  <c r="Y332" i="4" s="1"/>
  <c r="E332" i="4"/>
  <c r="W332" i="4" s="1"/>
  <c r="AJ331" i="4"/>
  <c r="AI331" i="4"/>
  <c r="AH331" i="4"/>
  <c r="AG331" i="4"/>
  <c r="AF331" i="4"/>
  <c r="AE331" i="4"/>
  <c r="AD331" i="4"/>
  <c r="AC331" i="4"/>
  <c r="AB331" i="4"/>
  <c r="AA331" i="4"/>
  <c r="Z331" i="4"/>
  <c r="X331" i="4"/>
  <c r="V331" i="4"/>
  <c r="U331" i="4"/>
  <c r="G331" i="4"/>
  <c r="Y331" i="4" s="1"/>
  <c r="E331" i="4"/>
  <c r="W331" i="4" s="1"/>
  <c r="AJ330" i="4"/>
  <c r="AI330" i="4"/>
  <c r="AH330" i="4"/>
  <c r="AG330" i="4"/>
  <c r="AF330" i="4"/>
  <c r="AE330" i="4"/>
  <c r="AD330" i="4"/>
  <c r="AC330" i="4"/>
  <c r="AB330" i="4"/>
  <c r="AA330" i="4"/>
  <c r="Z330" i="4"/>
  <c r="X330" i="4"/>
  <c r="V330" i="4"/>
  <c r="U330" i="4"/>
  <c r="G330" i="4"/>
  <c r="Y330" i="4" s="1"/>
  <c r="E330" i="4"/>
  <c r="W330" i="4" s="1"/>
  <c r="AJ329" i="4"/>
  <c r="AI329" i="4"/>
  <c r="AH329" i="4"/>
  <c r="AG329" i="4"/>
  <c r="AF329" i="4"/>
  <c r="AE329" i="4"/>
  <c r="AD329" i="4"/>
  <c r="AC329" i="4"/>
  <c r="AB329" i="4"/>
  <c r="AA329" i="4"/>
  <c r="Z329" i="4"/>
  <c r="X329" i="4"/>
  <c r="V329" i="4"/>
  <c r="U329" i="4"/>
  <c r="G329" i="4"/>
  <c r="Y329" i="4" s="1"/>
  <c r="E329" i="4"/>
  <c r="W329" i="4" s="1"/>
  <c r="AJ328" i="4"/>
  <c r="AI328" i="4"/>
  <c r="AH328" i="4"/>
  <c r="AG328" i="4"/>
  <c r="AF328" i="4"/>
  <c r="AE328" i="4"/>
  <c r="AD328" i="4"/>
  <c r="AC328" i="4"/>
  <c r="AB328" i="4"/>
  <c r="AA328" i="4"/>
  <c r="Z328" i="4"/>
  <c r="X328" i="4"/>
  <c r="V328" i="4"/>
  <c r="U328" i="4"/>
  <c r="G328" i="4"/>
  <c r="Y328" i="4" s="1"/>
  <c r="E328" i="4"/>
  <c r="W328" i="4" s="1"/>
  <c r="AJ327" i="4"/>
  <c r="AI327" i="4"/>
  <c r="AH327" i="4"/>
  <c r="AG327" i="4"/>
  <c r="AF327" i="4"/>
  <c r="AE327" i="4"/>
  <c r="AD327" i="4"/>
  <c r="AC327" i="4"/>
  <c r="AB327" i="4"/>
  <c r="AA327" i="4"/>
  <c r="Z327" i="4"/>
  <c r="X327" i="4"/>
  <c r="V327" i="4"/>
  <c r="U327" i="4"/>
  <c r="G327" i="4"/>
  <c r="Y327" i="4" s="1"/>
  <c r="E327" i="4"/>
  <c r="W327" i="4" s="1"/>
  <c r="AJ326" i="4"/>
  <c r="AI326" i="4"/>
  <c r="AH326" i="4"/>
  <c r="AG326" i="4"/>
  <c r="AF326" i="4"/>
  <c r="AE326" i="4"/>
  <c r="AD326" i="4"/>
  <c r="AC326" i="4"/>
  <c r="AB326" i="4"/>
  <c r="AA326" i="4"/>
  <c r="Z326" i="4"/>
  <c r="X326" i="4"/>
  <c r="V326" i="4"/>
  <c r="U326" i="4"/>
  <c r="G326" i="4"/>
  <c r="Y326" i="4" s="1"/>
  <c r="E326" i="4"/>
  <c r="W326" i="4" s="1"/>
  <c r="AJ325" i="4"/>
  <c r="AI325" i="4"/>
  <c r="AH325" i="4"/>
  <c r="AG325" i="4"/>
  <c r="AF325" i="4"/>
  <c r="AE325" i="4"/>
  <c r="AD325" i="4"/>
  <c r="AC325" i="4"/>
  <c r="AB325" i="4"/>
  <c r="AA325" i="4"/>
  <c r="Z325" i="4"/>
  <c r="X325" i="4"/>
  <c r="V325" i="4"/>
  <c r="U325" i="4"/>
  <c r="G325" i="4"/>
  <c r="Y325" i="4" s="1"/>
  <c r="E325" i="4"/>
  <c r="W325" i="4" s="1"/>
  <c r="AJ324" i="4"/>
  <c r="AI324" i="4"/>
  <c r="AH324" i="4"/>
  <c r="AG324" i="4"/>
  <c r="AF324" i="4"/>
  <c r="AE324" i="4"/>
  <c r="AD324" i="4"/>
  <c r="AC324" i="4"/>
  <c r="AB324" i="4"/>
  <c r="AA324" i="4"/>
  <c r="Z324" i="4"/>
  <c r="X324" i="4"/>
  <c r="V324" i="4"/>
  <c r="U324" i="4"/>
  <c r="G324" i="4"/>
  <c r="Y324" i="4" s="1"/>
  <c r="E324" i="4"/>
  <c r="W324" i="4" s="1"/>
  <c r="AJ323" i="4"/>
  <c r="AI323" i="4"/>
  <c r="AH323" i="4"/>
  <c r="AG323" i="4"/>
  <c r="AF323" i="4"/>
  <c r="AE323" i="4"/>
  <c r="AD323" i="4"/>
  <c r="AC323" i="4"/>
  <c r="AB323" i="4"/>
  <c r="AA323" i="4"/>
  <c r="Z323" i="4"/>
  <c r="X323" i="4"/>
  <c r="V323" i="4"/>
  <c r="U323" i="4"/>
  <c r="G323" i="4"/>
  <c r="Y323" i="4" s="1"/>
  <c r="E323" i="4"/>
  <c r="W323" i="4" s="1"/>
  <c r="AJ322" i="4"/>
  <c r="AI322" i="4"/>
  <c r="AH322" i="4"/>
  <c r="AG322" i="4"/>
  <c r="AF322" i="4"/>
  <c r="AE322" i="4"/>
  <c r="AD322" i="4"/>
  <c r="AC322" i="4"/>
  <c r="AB322" i="4"/>
  <c r="AA322" i="4"/>
  <c r="Z322" i="4"/>
  <c r="X322" i="4"/>
  <c r="V322" i="4"/>
  <c r="U322" i="4"/>
  <c r="G322" i="4"/>
  <c r="Y322" i="4" s="1"/>
  <c r="E322" i="4"/>
  <c r="W322" i="4" s="1"/>
  <c r="AJ321" i="4"/>
  <c r="AI321" i="4"/>
  <c r="AH321" i="4"/>
  <c r="AG321" i="4"/>
  <c r="AF321" i="4"/>
  <c r="AE321" i="4"/>
  <c r="AD321" i="4"/>
  <c r="AC321" i="4"/>
  <c r="AB321" i="4"/>
  <c r="AA321" i="4"/>
  <c r="Z321" i="4"/>
  <c r="X321" i="4"/>
  <c r="V321" i="4"/>
  <c r="U321" i="4"/>
  <c r="G321" i="4"/>
  <c r="Y321" i="4" s="1"/>
  <c r="E321" i="4"/>
  <c r="W321" i="4" s="1"/>
  <c r="AJ320" i="4"/>
  <c r="AI320" i="4"/>
  <c r="AH320" i="4"/>
  <c r="AG320" i="4"/>
  <c r="AF320" i="4"/>
  <c r="AE320" i="4"/>
  <c r="AD320" i="4"/>
  <c r="AC320" i="4"/>
  <c r="AB320" i="4"/>
  <c r="AA320" i="4"/>
  <c r="Z320" i="4"/>
  <c r="X320" i="4"/>
  <c r="V320" i="4"/>
  <c r="U320" i="4"/>
  <c r="G320" i="4"/>
  <c r="Y320" i="4" s="1"/>
  <c r="E320" i="4"/>
  <c r="W320" i="4" s="1"/>
  <c r="AJ319" i="4"/>
  <c r="AI319" i="4"/>
  <c r="AH319" i="4"/>
  <c r="AG319" i="4"/>
  <c r="AF319" i="4"/>
  <c r="AE319" i="4"/>
  <c r="AD319" i="4"/>
  <c r="AC319" i="4"/>
  <c r="AB319" i="4"/>
  <c r="AA319" i="4"/>
  <c r="Z319" i="4"/>
  <c r="X319" i="4"/>
  <c r="V319" i="4"/>
  <c r="U319" i="4"/>
  <c r="G319" i="4"/>
  <c r="Y319" i="4" s="1"/>
  <c r="E319" i="4"/>
  <c r="W319" i="4" s="1"/>
  <c r="AJ318" i="4"/>
  <c r="AI318" i="4"/>
  <c r="AH318" i="4"/>
  <c r="AG318" i="4"/>
  <c r="AF318" i="4"/>
  <c r="AE318" i="4"/>
  <c r="AD318" i="4"/>
  <c r="AC318" i="4"/>
  <c r="AB318" i="4"/>
  <c r="AA318" i="4"/>
  <c r="Z318" i="4"/>
  <c r="X318" i="4"/>
  <c r="V318" i="4"/>
  <c r="U318" i="4"/>
  <c r="G318" i="4"/>
  <c r="Y318" i="4" s="1"/>
  <c r="E318" i="4"/>
  <c r="W318" i="4" s="1"/>
  <c r="AJ317" i="4"/>
  <c r="AI317" i="4"/>
  <c r="AH317" i="4"/>
  <c r="AG317" i="4"/>
  <c r="AF317" i="4"/>
  <c r="AE317" i="4"/>
  <c r="AD317" i="4"/>
  <c r="AC317" i="4"/>
  <c r="AB317" i="4"/>
  <c r="AA317" i="4"/>
  <c r="Z317" i="4"/>
  <c r="X317" i="4"/>
  <c r="V317" i="4"/>
  <c r="U317" i="4"/>
  <c r="G317" i="4"/>
  <c r="Y317" i="4" s="1"/>
  <c r="E317" i="4"/>
  <c r="W317" i="4" s="1"/>
  <c r="AJ316" i="4"/>
  <c r="AI316" i="4"/>
  <c r="AH316" i="4"/>
  <c r="AG316" i="4"/>
  <c r="AF316" i="4"/>
  <c r="AE316" i="4"/>
  <c r="AD316" i="4"/>
  <c r="AC316" i="4"/>
  <c r="AB316" i="4"/>
  <c r="AA316" i="4"/>
  <c r="Z316" i="4"/>
  <c r="X316" i="4"/>
  <c r="V316" i="4"/>
  <c r="U316" i="4"/>
  <c r="G316" i="4"/>
  <c r="Y316" i="4" s="1"/>
  <c r="E316" i="4"/>
  <c r="W316" i="4" s="1"/>
  <c r="AJ315" i="4"/>
  <c r="AI315" i="4"/>
  <c r="AH315" i="4"/>
  <c r="AG315" i="4"/>
  <c r="AF315" i="4"/>
  <c r="AE315" i="4"/>
  <c r="AD315" i="4"/>
  <c r="AC315" i="4"/>
  <c r="AB315" i="4"/>
  <c r="AA315" i="4"/>
  <c r="Z315" i="4"/>
  <c r="X315" i="4"/>
  <c r="V315" i="4"/>
  <c r="U315" i="4"/>
  <c r="G315" i="4"/>
  <c r="Y315" i="4" s="1"/>
  <c r="E315" i="4"/>
  <c r="W315" i="4" s="1"/>
  <c r="AJ314" i="4"/>
  <c r="AI314" i="4"/>
  <c r="AH314" i="4"/>
  <c r="AG314" i="4"/>
  <c r="AF314" i="4"/>
  <c r="AE314" i="4"/>
  <c r="AD314" i="4"/>
  <c r="AC314" i="4"/>
  <c r="AB314" i="4"/>
  <c r="AA314" i="4"/>
  <c r="Z314" i="4"/>
  <c r="X314" i="4"/>
  <c r="V314" i="4"/>
  <c r="U314" i="4"/>
  <c r="G314" i="4"/>
  <c r="Y314" i="4" s="1"/>
  <c r="E314" i="4"/>
  <c r="W314" i="4" s="1"/>
  <c r="AJ313" i="4"/>
  <c r="AI313" i="4"/>
  <c r="AH313" i="4"/>
  <c r="AG313" i="4"/>
  <c r="AF313" i="4"/>
  <c r="AE313" i="4"/>
  <c r="AD313" i="4"/>
  <c r="AC313" i="4"/>
  <c r="AB313" i="4"/>
  <c r="AA313" i="4"/>
  <c r="Z313" i="4"/>
  <c r="X313" i="4"/>
  <c r="V313" i="4"/>
  <c r="U313" i="4"/>
  <c r="G313" i="4"/>
  <c r="Y313" i="4" s="1"/>
  <c r="E313" i="4"/>
  <c r="W313" i="4" s="1"/>
  <c r="AJ312" i="4"/>
  <c r="AI312" i="4"/>
  <c r="AH312" i="4"/>
  <c r="AG312" i="4"/>
  <c r="AF312" i="4"/>
  <c r="AE312" i="4"/>
  <c r="AD312" i="4"/>
  <c r="AC312" i="4"/>
  <c r="AB312" i="4"/>
  <c r="AA312" i="4"/>
  <c r="Z312" i="4"/>
  <c r="X312" i="4"/>
  <c r="V312" i="4"/>
  <c r="U312" i="4"/>
  <c r="G312" i="4"/>
  <c r="Y312" i="4" s="1"/>
  <c r="E312" i="4"/>
  <c r="W312" i="4" s="1"/>
  <c r="AJ311" i="4"/>
  <c r="AI311" i="4"/>
  <c r="AH311" i="4"/>
  <c r="AG311" i="4"/>
  <c r="AF311" i="4"/>
  <c r="AE311" i="4"/>
  <c r="AD311" i="4"/>
  <c r="AC311" i="4"/>
  <c r="AB311" i="4"/>
  <c r="AA311" i="4"/>
  <c r="Z311" i="4"/>
  <c r="X311" i="4"/>
  <c r="V311" i="4"/>
  <c r="U311" i="4"/>
  <c r="G311" i="4"/>
  <c r="Y311" i="4" s="1"/>
  <c r="E311" i="4"/>
  <c r="W311" i="4" s="1"/>
  <c r="AJ310" i="4"/>
  <c r="AI310" i="4"/>
  <c r="AH310" i="4"/>
  <c r="AG310" i="4"/>
  <c r="AF310" i="4"/>
  <c r="AE310" i="4"/>
  <c r="AD310" i="4"/>
  <c r="AC310" i="4"/>
  <c r="AB310" i="4"/>
  <c r="AA310" i="4"/>
  <c r="Z310" i="4"/>
  <c r="X310" i="4"/>
  <c r="V310" i="4"/>
  <c r="U310" i="4"/>
  <c r="G310" i="4"/>
  <c r="Y310" i="4" s="1"/>
  <c r="E310" i="4"/>
  <c r="W310" i="4" s="1"/>
  <c r="AJ309" i="4"/>
  <c r="AI309" i="4"/>
  <c r="AH309" i="4"/>
  <c r="AG309" i="4"/>
  <c r="AF309" i="4"/>
  <c r="AE309" i="4"/>
  <c r="AD309" i="4"/>
  <c r="AC309" i="4"/>
  <c r="AB309" i="4"/>
  <c r="AA309" i="4"/>
  <c r="Z309" i="4"/>
  <c r="X309" i="4"/>
  <c r="V309" i="4"/>
  <c r="U309" i="4"/>
  <c r="G309" i="4"/>
  <c r="Y309" i="4" s="1"/>
  <c r="E309" i="4"/>
  <c r="W309" i="4" s="1"/>
  <c r="AJ308" i="4"/>
  <c r="AI308" i="4"/>
  <c r="AH308" i="4"/>
  <c r="AG308" i="4"/>
  <c r="AF308" i="4"/>
  <c r="AE308" i="4"/>
  <c r="AD308" i="4"/>
  <c r="AC308" i="4"/>
  <c r="AB308" i="4"/>
  <c r="AA308" i="4"/>
  <c r="Z308" i="4"/>
  <c r="X308" i="4"/>
  <c r="V308" i="4"/>
  <c r="U308" i="4"/>
  <c r="G308" i="4"/>
  <c r="Y308" i="4" s="1"/>
  <c r="E308" i="4"/>
  <c r="W308" i="4" s="1"/>
  <c r="AJ307" i="4"/>
  <c r="AI307" i="4"/>
  <c r="AH307" i="4"/>
  <c r="AG307" i="4"/>
  <c r="AF307" i="4"/>
  <c r="AE307" i="4"/>
  <c r="AD307" i="4"/>
  <c r="AC307" i="4"/>
  <c r="AB307" i="4"/>
  <c r="AA307" i="4"/>
  <c r="Z307" i="4"/>
  <c r="X307" i="4"/>
  <c r="V307" i="4"/>
  <c r="U307" i="4"/>
  <c r="G307" i="4"/>
  <c r="Y307" i="4" s="1"/>
  <c r="E307" i="4"/>
  <c r="W307" i="4" s="1"/>
  <c r="AJ306" i="4"/>
  <c r="AI306" i="4"/>
  <c r="AH306" i="4"/>
  <c r="AG306" i="4"/>
  <c r="AF306" i="4"/>
  <c r="AE306" i="4"/>
  <c r="AD306" i="4"/>
  <c r="AC306" i="4"/>
  <c r="AB306" i="4"/>
  <c r="AA306" i="4"/>
  <c r="Z306" i="4"/>
  <c r="X306" i="4"/>
  <c r="V306" i="4"/>
  <c r="U306" i="4"/>
  <c r="G306" i="4"/>
  <c r="Y306" i="4" s="1"/>
  <c r="E306" i="4"/>
  <c r="W306" i="4" s="1"/>
  <c r="AJ305" i="4"/>
  <c r="AI305" i="4"/>
  <c r="AH305" i="4"/>
  <c r="AG305" i="4"/>
  <c r="AF305" i="4"/>
  <c r="AE305" i="4"/>
  <c r="AD305" i="4"/>
  <c r="AC305" i="4"/>
  <c r="AB305" i="4"/>
  <c r="AA305" i="4"/>
  <c r="Z305" i="4"/>
  <c r="X305" i="4"/>
  <c r="V305" i="4"/>
  <c r="U305" i="4"/>
  <c r="G305" i="4"/>
  <c r="Y305" i="4" s="1"/>
  <c r="E305" i="4"/>
  <c r="W305" i="4" s="1"/>
  <c r="AJ304" i="4"/>
  <c r="AI304" i="4"/>
  <c r="AH304" i="4"/>
  <c r="AG304" i="4"/>
  <c r="AF304" i="4"/>
  <c r="AE304" i="4"/>
  <c r="AD304" i="4"/>
  <c r="AC304" i="4"/>
  <c r="AB304" i="4"/>
  <c r="AA304" i="4"/>
  <c r="Z304" i="4"/>
  <c r="X304" i="4"/>
  <c r="V304" i="4"/>
  <c r="U304" i="4"/>
  <c r="G304" i="4"/>
  <c r="Y304" i="4" s="1"/>
  <c r="E304" i="4"/>
  <c r="W304" i="4" s="1"/>
  <c r="AJ303" i="4"/>
  <c r="AI303" i="4"/>
  <c r="AH303" i="4"/>
  <c r="AG303" i="4"/>
  <c r="AF303" i="4"/>
  <c r="AE303" i="4"/>
  <c r="AD303" i="4"/>
  <c r="AC303" i="4"/>
  <c r="AB303" i="4"/>
  <c r="AA303" i="4"/>
  <c r="Z303" i="4"/>
  <c r="X303" i="4"/>
  <c r="V303" i="4"/>
  <c r="U303" i="4"/>
  <c r="G303" i="4"/>
  <c r="Y303" i="4" s="1"/>
  <c r="E303" i="4"/>
  <c r="W303" i="4" s="1"/>
  <c r="AJ302" i="4"/>
  <c r="AI302" i="4"/>
  <c r="AH302" i="4"/>
  <c r="AG302" i="4"/>
  <c r="AF302" i="4"/>
  <c r="AE302" i="4"/>
  <c r="AD302" i="4"/>
  <c r="AC302" i="4"/>
  <c r="AB302" i="4"/>
  <c r="AA302" i="4"/>
  <c r="Z302" i="4"/>
  <c r="X302" i="4"/>
  <c r="V302" i="4"/>
  <c r="U302" i="4"/>
  <c r="G302" i="4"/>
  <c r="Y302" i="4" s="1"/>
  <c r="E302" i="4"/>
  <c r="W302" i="4" s="1"/>
  <c r="AJ301" i="4"/>
  <c r="AI301" i="4"/>
  <c r="AH301" i="4"/>
  <c r="AG301" i="4"/>
  <c r="AF301" i="4"/>
  <c r="AE301" i="4"/>
  <c r="AD301" i="4"/>
  <c r="AC301" i="4"/>
  <c r="AB301" i="4"/>
  <c r="AA301" i="4"/>
  <c r="Z301" i="4"/>
  <c r="X301" i="4"/>
  <c r="V301" i="4"/>
  <c r="U301" i="4"/>
  <c r="G301" i="4"/>
  <c r="Y301" i="4" s="1"/>
  <c r="E301" i="4"/>
  <c r="W301" i="4" s="1"/>
  <c r="AJ300" i="4"/>
  <c r="AI300" i="4"/>
  <c r="AH300" i="4"/>
  <c r="AG300" i="4"/>
  <c r="AF300" i="4"/>
  <c r="AE300" i="4"/>
  <c r="AD300" i="4"/>
  <c r="AC300" i="4"/>
  <c r="AB300" i="4"/>
  <c r="AA300" i="4"/>
  <c r="Z300" i="4"/>
  <c r="X300" i="4"/>
  <c r="V300" i="4"/>
  <c r="U300" i="4"/>
  <c r="G300" i="4"/>
  <c r="Y300" i="4" s="1"/>
  <c r="E300" i="4"/>
  <c r="W300" i="4" s="1"/>
  <c r="AJ299" i="4"/>
  <c r="AI299" i="4"/>
  <c r="AH299" i="4"/>
  <c r="AG299" i="4"/>
  <c r="AF299" i="4"/>
  <c r="AE299" i="4"/>
  <c r="AD299" i="4"/>
  <c r="AC299" i="4"/>
  <c r="AB299" i="4"/>
  <c r="AA299" i="4"/>
  <c r="Z299" i="4"/>
  <c r="X299" i="4"/>
  <c r="V299" i="4"/>
  <c r="U299" i="4"/>
  <c r="G299" i="4"/>
  <c r="Y299" i="4" s="1"/>
  <c r="E299" i="4"/>
  <c r="W299" i="4" s="1"/>
  <c r="AJ298" i="4"/>
  <c r="AI298" i="4"/>
  <c r="AH298" i="4"/>
  <c r="AG298" i="4"/>
  <c r="AF298" i="4"/>
  <c r="AE298" i="4"/>
  <c r="AD298" i="4"/>
  <c r="AC298" i="4"/>
  <c r="AB298" i="4"/>
  <c r="AA298" i="4"/>
  <c r="Z298" i="4"/>
  <c r="X298" i="4"/>
  <c r="V298" i="4"/>
  <c r="U298" i="4"/>
  <c r="G298" i="4"/>
  <c r="Y298" i="4" s="1"/>
  <c r="E298" i="4"/>
  <c r="W298" i="4" s="1"/>
  <c r="AJ297" i="4"/>
  <c r="AI297" i="4"/>
  <c r="AH297" i="4"/>
  <c r="AG297" i="4"/>
  <c r="AF297" i="4"/>
  <c r="AE297" i="4"/>
  <c r="AD297" i="4"/>
  <c r="AC297" i="4"/>
  <c r="AB297" i="4"/>
  <c r="AA297" i="4"/>
  <c r="Z297" i="4"/>
  <c r="X297" i="4"/>
  <c r="V297" i="4"/>
  <c r="U297" i="4"/>
  <c r="G297" i="4"/>
  <c r="Y297" i="4" s="1"/>
  <c r="E297" i="4"/>
  <c r="W297" i="4" s="1"/>
  <c r="AJ296" i="4"/>
  <c r="AI296" i="4"/>
  <c r="AH296" i="4"/>
  <c r="AG296" i="4"/>
  <c r="AF296" i="4"/>
  <c r="AE296" i="4"/>
  <c r="AD296" i="4"/>
  <c r="AC296" i="4"/>
  <c r="AB296" i="4"/>
  <c r="AA296" i="4"/>
  <c r="Z296" i="4"/>
  <c r="X296" i="4"/>
  <c r="V296" i="4"/>
  <c r="U296" i="4"/>
  <c r="G296" i="4"/>
  <c r="Y296" i="4" s="1"/>
  <c r="E296" i="4"/>
  <c r="W296" i="4" s="1"/>
  <c r="AJ295" i="4"/>
  <c r="AI295" i="4"/>
  <c r="AH295" i="4"/>
  <c r="AG295" i="4"/>
  <c r="AF295" i="4"/>
  <c r="AE295" i="4"/>
  <c r="AD295" i="4"/>
  <c r="AC295" i="4"/>
  <c r="AB295" i="4"/>
  <c r="AA295" i="4"/>
  <c r="Z295" i="4"/>
  <c r="X295" i="4"/>
  <c r="V295" i="4"/>
  <c r="U295" i="4"/>
  <c r="G295" i="4"/>
  <c r="Y295" i="4" s="1"/>
  <c r="E295" i="4"/>
  <c r="W295" i="4" s="1"/>
  <c r="AJ294" i="4"/>
  <c r="AI294" i="4"/>
  <c r="AH294" i="4"/>
  <c r="AG294" i="4"/>
  <c r="AF294" i="4"/>
  <c r="AE294" i="4"/>
  <c r="AD294" i="4"/>
  <c r="AC294" i="4"/>
  <c r="AB294" i="4"/>
  <c r="AA294" i="4"/>
  <c r="Z294" i="4"/>
  <c r="X294" i="4"/>
  <c r="V294" i="4"/>
  <c r="U294" i="4"/>
  <c r="G294" i="4"/>
  <c r="Y294" i="4" s="1"/>
  <c r="E294" i="4"/>
  <c r="W294" i="4" s="1"/>
  <c r="AJ293" i="4"/>
  <c r="AI293" i="4"/>
  <c r="AH293" i="4"/>
  <c r="AG293" i="4"/>
  <c r="AF293" i="4"/>
  <c r="AE293" i="4"/>
  <c r="AD293" i="4"/>
  <c r="AC293" i="4"/>
  <c r="AB293" i="4"/>
  <c r="AA293" i="4"/>
  <c r="Z293" i="4"/>
  <c r="X293" i="4"/>
  <c r="V293" i="4"/>
  <c r="U293" i="4"/>
  <c r="G293" i="4"/>
  <c r="Y293" i="4" s="1"/>
  <c r="E293" i="4"/>
  <c r="W293" i="4" s="1"/>
  <c r="AJ292" i="4"/>
  <c r="AI292" i="4"/>
  <c r="AH292" i="4"/>
  <c r="AG292" i="4"/>
  <c r="AF292" i="4"/>
  <c r="AE292" i="4"/>
  <c r="AD292" i="4"/>
  <c r="AC292" i="4"/>
  <c r="AB292" i="4"/>
  <c r="AA292" i="4"/>
  <c r="Z292" i="4"/>
  <c r="X292" i="4"/>
  <c r="V292" i="4"/>
  <c r="U292" i="4"/>
  <c r="G292" i="4"/>
  <c r="Y292" i="4" s="1"/>
  <c r="E292" i="4"/>
  <c r="W292" i="4" s="1"/>
  <c r="AJ291" i="4"/>
  <c r="AI291" i="4"/>
  <c r="AH291" i="4"/>
  <c r="AG291" i="4"/>
  <c r="AF291" i="4"/>
  <c r="AE291" i="4"/>
  <c r="AD291" i="4"/>
  <c r="AC291" i="4"/>
  <c r="AB291" i="4"/>
  <c r="AA291" i="4"/>
  <c r="Z291" i="4"/>
  <c r="X291" i="4"/>
  <c r="V291" i="4"/>
  <c r="U291" i="4"/>
  <c r="G291" i="4"/>
  <c r="Y291" i="4" s="1"/>
  <c r="E291" i="4"/>
  <c r="W291" i="4" s="1"/>
  <c r="AJ290" i="4"/>
  <c r="AI290" i="4"/>
  <c r="AH290" i="4"/>
  <c r="AG290" i="4"/>
  <c r="AF290" i="4"/>
  <c r="AE290" i="4"/>
  <c r="AD290" i="4"/>
  <c r="AC290" i="4"/>
  <c r="AB290" i="4"/>
  <c r="AA290" i="4"/>
  <c r="Z290" i="4"/>
  <c r="X290" i="4"/>
  <c r="V290" i="4"/>
  <c r="U290" i="4"/>
  <c r="G290" i="4"/>
  <c r="Y290" i="4" s="1"/>
  <c r="E290" i="4"/>
  <c r="W290" i="4" s="1"/>
  <c r="AJ289" i="4"/>
  <c r="AI289" i="4"/>
  <c r="AH289" i="4"/>
  <c r="AG289" i="4"/>
  <c r="AF289" i="4"/>
  <c r="AE289" i="4"/>
  <c r="AD289" i="4"/>
  <c r="AC289" i="4"/>
  <c r="AB289" i="4"/>
  <c r="AA289" i="4"/>
  <c r="Z289" i="4"/>
  <c r="X289" i="4"/>
  <c r="V289" i="4"/>
  <c r="U289" i="4"/>
  <c r="G289" i="4"/>
  <c r="Y289" i="4" s="1"/>
  <c r="E289" i="4"/>
  <c r="W289" i="4" s="1"/>
  <c r="AJ288" i="4"/>
  <c r="AI288" i="4"/>
  <c r="AH288" i="4"/>
  <c r="AG288" i="4"/>
  <c r="AF288" i="4"/>
  <c r="AE288" i="4"/>
  <c r="AD288" i="4"/>
  <c r="AC288" i="4"/>
  <c r="AB288" i="4"/>
  <c r="AA288" i="4"/>
  <c r="Z288" i="4"/>
  <c r="X288" i="4"/>
  <c r="V288" i="4"/>
  <c r="U288" i="4"/>
  <c r="G288" i="4"/>
  <c r="Y288" i="4" s="1"/>
  <c r="E288" i="4"/>
  <c r="W288" i="4" s="1"/>
  <c r="AJ287" i="4"/>
  <c r="AI287" i="4"/>
  <c r="AH287" i="4"/>
  <c r="AG287" i="4"/>
  <c r="AF287" i="4"/>
  <c r="AE287" i="4"/>
  <c r="AD287" i="4"/>
  <c r="AC287" i="4"/>
  <c r="AB287" i="4"/>
  <c r="AA287" i="4"/>
  <c r="Z287" i="4"/>
  <c r="X287" i="4"/>
  <c r="V287" i="4"/>
  <c r="U287" i="4"/>
  <c r="G287" i="4"/>
  <c r="Y287" i="4" s="1"/>
  <c r="E287" i="4"/>
  <c r="W287" i="4" s="1"/>
  <c r="AJ286" i="4"/>
  <c r="AI286" i="4"/>
  <c r="AH286" i="4"/>
  <c r="AG286" i="4"/>
  <c r="AF286" i="4"/>
  <c r="AE286" i="4"/>
  <c r="AD286" i="4"/>
  <c r="AC286" i="4"/>
  <c r="AB286" i="4"/>
  <c r="AA286" i="4"/>
  <c r="Z286" i="4"/>
  <c r="X286" i="4"/>
  <c r="V286" i="4"/>
  <c r="U286" i="4"/>
  <c r="G286" i="4"/>
  <c r="Y286" i="4" s="1"/>
  <c r="E286" i="4"/>
  <c r="W286" i="4" s="1"/>
  <c r="AJ285" i="4"/>
  <c r="AI285" i="4"/>
  <c r="AH285" i="4"/>
  <c r="AG285" i="4"/>
  <c r="AF285" i="4"/>
  <c r="AE285" i="4"/>
  <c r="AD285" i="4"/>
  <c r="AC285" i="4"/>
  <c r="AB285" i="4"/>
  <c r="AA285" i="4"/>
  <c r="Z285" i="4"/>
  <c r="X285" i="4"/>
  <c r="V285" i="4"/>
  <c r="U285" i="4"/>
  <c r="G285" i="4"/>
  <c r="Y285" i="4" s="1"/>
  <c r="E285" i="4"/>
  <c r="W285" i="4" s="1"/>
  <c r="AJ284" i="4"/>
  <c r="AI284" i="4"/>
  <c r="AH284" i="4"/>
  <c r="AG284" i="4"/>
  <c r="AF284" i="4"/>
  <c r="AE284" i="4"/>
  <c r="AD284" i="4"/>
  <c r="AC284" i="4"/>
  <c r="AB284" i="4"/>
  <c r="AA284" i="4"/>
  <c r="Z284" i="4"/>
  <c r="X284" i="4"/>
  <c r="V284" i="4"/>
  <c r="U284" i="4"/>
  <c r="G284" i="4"/>
  <c r="Y284" i="4" s="1"/>
  <c r="E284" i="4"/>
  <c r="W284" i="4" s="1"/>
  <c r="AJ283" i="4"/>
  <c r="AI283" i="4"/>
  <c r="AH283" i="4"/>
  <c r="AG283" i="4"/>
  <c r="AF283" i="4"/>
  <c r="AE283" i="4"/>
  <c r="AD283" i="4"/>
  <c r="AC283" i="4"/>
  <c r="AB283" i="4"/>
  <c r="AA283" i="4"/>
  <c r="Z283" i="4"/>
  <c r="X283" i="4"/>
  <c r="V283" i="4"/>
  <c r="U283" i="4"/>
  <c r="G283" i="4"/>
  <c r="Y283" i="4" s="1"/>
  <c r="E283" i="4"/>
  <c r="W283" i="4" s="1"/>
  <c r="AJ282" i="4"/>
  <c r="AI282" i="4"/>
  <c r="AH282" i="4"/>
  <c r="AG282" i="4"/>
  <c r="AF282" i="4"/>
  <c r="AE282" i="4"/>
  <c r="AD282" i="4"/>
  <c r="AC282" i="4"/>
  <c r="AB282" i="4"/>
  <c r="AA282" i="4"/>
  <c r="Z282" i="4"/>
  <c r="X282" i="4"/>
  <c r="V282" i="4"/>
  <c r="U282" i="4"/>
  <c r="G282" i="4"/>
  <c r="Y282" i="4" s="1"/>
  <c r="E282" i="4"/>
  <c r="W282" i="4" s="1"/>
  <c r="AJ281" i="4"/>
  <c r="AI281" i="4"/>
  <c r="AH281" i="4"/>
  <c r="AG281" i="4"/>
  <c r="AF281" i="4"/>
  <c r="AE281" i="4"/>
  <c r="AD281" i="4"/>
  <c r="AC281" i="4"/>
  <c r="AB281" i="4"/>
  <c r="AA281" i="4"/>
  <c r="Z281" i="4"/>
  <c r="X281" i="4"/>
  <c r="V281" i="4"/>
  <c r="U281" i="4"/>
  <c r="G281" i="4"/>
  <c r="Y281" i="4" s="1"/>
  <c r="E281" i="4"/>
  <c r="W281" i="4" s="1"/>
  <c r="AJ280" i="4"/>
  <c r="AI280" i="4"/>
  <c r="AH280" i="4"/>
  <c r="AG280" i="4"/>
  <c r="AF280" i="4"/>
  <c r="AE280" i="4"/>
  <c r="AD280" i="4"/>
  <c r="AC280" i="4"/>
  <c r="AB280" i="4"/>
  <c r="AA280" i="4"/>
  <c r="Z280" i="4"/>
  <c r="X280" i="4"/>
  <c r="V280" i="4"/>
  <c r="U280" i="4"/>
  <c r="G280" i="4"/>
  <c r="Y280" i="4" s="1"/>
  <c r="E280" i="4"/>
  <c r="W280" i="4" s="1"/>
  <c r="AJ279" i="4"/>
  <c r="AI279" i="4"/>
  <c r="AH279" i="4"/>
  <c r="AG279" i="4"/>
  <c r="AF279" i="4"/>
  <c r="AE279" i="4"/>
  <c r="AD279" i="4"/>
  <c r="AC279" i="4"/>
  <c r="AB279" i="4"/>
  <c r="AA279" i="4"/>
  <c r="Z279" i="4"/>
  <c r="X279" i="4"/>
  <c r="V279" i="4"/>
  <c r="U279" i="4"/>
  <c r="G279" i="4"/>
  <c r="Y279" i="4" s="1"/>
  <c r="E279" i="4"/>
  <c r="W279" i="4" s="1"/>
  <c r="AJ278" i="4"/>
  <c r="AI278" i="4"/>
  <c r="AH278" i="4"/>
  <c r="AG278" i="4"/>
  <c r="AF278" i="4"/>
  <c r="AE278" i="4"/>
  <c r="AD278" i="4"/>
  <c r="AC278" i="4"/>
  <c r="AB278" i="4"/>
  <c r="AA278" i="4"/>
  <c r="Z278" i="4"/>
  <c r="X278" i="4"/>
  <c r="V278" i="4"/>
  <c r="U278" i="4"/>
  <c r="G278" i="4"/>
  <c r="Y278" i="4" s="1"/>
  <c r="E278" i="4"/>
  <c r="W278" i="4" s="1"/>
  <c r="AJ277" i="4"/>
  <c r="AI277" i="4"/>
  <c r="AH277" i="4"/>
  <c r="AG277" i="4"/>
  <c r="AF277" i="4"/>
  <c r="AE277" i="4"/>
  <c r="AD277" i="4"/>
  <c r="AC277" i="4"/>
  <c r="AB277" i="4"/>
  <c r="AA277" i="4"/>
  <c r="Z277" i="4"/>
  <c r="X277" i="4"/>
  <c r="V277" i="4"/>
  <c r="U277" i="4"/>
  <c r="G277" i="4"/>
  <c r="Y277" i="4" s="1"/>
  <c r="E277" i="4"/>
  <c r="W277" i="4" s="1"/>
  <c r="AJ276" i="4"/>
  <c r="AI276" i="4"/>
  <c r="AH276" i="4"/>
  <c r="AG276" i="4"/>
  <c r="AF276" i="4"/>
  <c r="AE276" i="4"/>
  <c r="AD276" i="4"/>
  <c r="AC276" i="4"/>
  <c r="AB276" i="4"/>
  <c r="AA276" i="4"/>
  <c r="Z276" i="4"/>
  <c r="X276" i="4"/>
  <c r="V276" i="4"/>
  <c r="U276" i="4"/>
  <c r="G276" i="4"/>
  <c r="Y276" i="4" s="1"/>
  <c r="E276" i="4"/>
  <c r="W276" i="4" s="1"/>
  <c r="AJ275" i="4"/>
  <c r="AI275" i="4"/>
  <c r="AH275" i="4"/>
  <c r="AG275" i="4"/>
  <c r="AF275" i="4"/>
  <c r="AE275" i="4"/>
  <c r="AD275" i="4"/>
  <c r="AC275" i="4"/>
  <c r="AB275" i="4"/>
  <c r="AA275" i="4"/>
  <c r="Z275" i="4"/>
  <c r="X275" i="4"/>
  <c r="V275" i="4"/>
  <c r="U275" i="4"/>
  <c r="G275" i="4"/>
  <c r="Y275" i="4" s="1"/>
  <c r="E275" i="4"/>
  <c r="W275" i="4" s="1"/>
  <c r="AJ274" i="4"/>
  <c r="AI274" i="4"/>
  <c r="AH274" i="4"/>
  <c r="AG274" i="4"/>
  <c r="AF274" i="4"/>
  <c r="AE274" i="4"/>
  <c r="AD274" i="4"/>
  <c r="AC274" i="4"/>
  <c r="AB274" i="4"/>
  <c r="AA274" i="4"/>
  <c r="Z274" i="4"/>
  <c r="X274" i="4"/>
  <c r="V274" i="4"/>
  <c r="U274" i="4"/>
  <c r="G274" i="4"/>
  <c r="Y274" i="4" s="1"/>
  <c r="E274" i="4"/>
  <c r="W274" i="4" s="1"/>
  <c r="AJ273" i="4"/>
  <c r="AI273" i="4"/>
  <c r="AH273" i="4"/>
  <c r="AG273" i="4"/>
  <c r="AF273" i="4"/>
  <c r="AE273" i="4"/>
  <c r="AD273" i="4"/>
  <c r="AC273" i="4"/>
  <c r="AB273" i="4"/>
  <c r="AA273" i="4"/>
  <c r="Z273" i="4"/>
  <c r="X273" i="4"/>
  <c r="V273" i="4"/>
  <c r="U273" i="4"/>
  <c r="G273" i="4"/>
  <c r="Y273" i="4" s="1"/>
  <c r="E273" i="4"/>
  <c r="W273" i="4" s="1"/>
  <c r="AJ272" i="4"/>
  <c r="AI272" i="4"/>
  <c r="AH272" i="4"/>
  <c r="AG272" i="4"/>
  <c r="AF272" i="4"/>
  <c r="AE272" i="4"/>
  <c r="AD272" i="4"/>
  <c r="AC272" i="4"/>
  <c r="AB272" i="4"/>
  <c r="AA272" i="4"/>
  <c r="Z272" i="4"/>
  <c r="X272" i="4"/>
  <c r="V272" i="4"/>
  <c r="U272" i="4"/>
  <c r="G272" i="4"/>
  <c r="Y272" i="4" s="1"/>
  <c r="E272" i="4"/>
  <c r="W272" i="4" s="1"/>
  <c r="AJ271" i="4"/>
  <c r="AI271" i="4"/>
  <c r="AH271" i="4"/>
  <c r="AG271" i="4"/>
  <c r="AF271" i="4"/>
  <c r="AE271" i="4"/>
  <c r="AD271" i="4"/>
  <c r="AC271" i="4"/>
  <c r="AB271" i="4"/>
  <c r="AA271" i="4"/>
  <c r="Z271" i="4"/>
  <c r="X271" i="4"/>
  <c r="V271" i="4"/>
  <c r="U271" i="4"/>
  <c r="G271" i="4"/>
  <c r="Y271" i="4" s="1"/>
  <c r="E271" i="4"/>
  <c r="W271" i="4" s="1"/>
  <c r="AJ270" i="4"/>
  <c r="AI270" i="4"/>
  <c r="AH270" i="4"/>
  <c r="AG270" i="4"/>
  <c r="AF270" i="4"/>
  <c r="AE270" i="4"/>
  <c r="AD270" i="4"/>
  <c r="AC270" i="4"/>
  <c r="AB270" i="4"/>
  <c r="AA270" i="4"/>
  <c r="Z270" i="4"/>
  <c r="X270" i="4"/>
  <c r="V270" i="4"/>
  <c r="U270" i="4"/>
  <c r="G270" i="4"/>
  <c r="Y270" i="4" s="1"/>
  <c r="E270" i="4"/>
  <c r="W270" i="4" s="1"/>
  <c r="AJ269" i="4"/>
  <c r="AI269" i="4"/>
  <c r="AH269" i="4"/>
  <c r="AG269" i="4"/>
  <c r="AF269" i="4"/>
  <c r="AE269" i="4"/>
  <c r="AD269" i="4"/>
  <c r="AC269" i="4"/>
  <c r="AB269" i="4"/>
  <c r="AA269" i="4"/>
  <c r="Z269" i="4"/>
  <c r="X269" i="4"/>
  <c r="V269" i="4"/>
  <c r="U269" i="4"/>
  <c r="G269" i="4"/>
  <c r="Y269" i="4" s="1"/>
  <c r="E269" i="4"/>
  <c r="W269" i="4" s="1"/>
  <c r="AJ268" i="4"/>
  <c r="AI268" i="4"/>
  <c r="AH268" i="4"/>
  <c r="AG268" i="4"/>
  <c r="AF268" i="4"/>
  <c r="AE268" i="4"/>
  <c r="AD268" i="4"/>
  <c r="AC268" i="4"/>
  <c r="AB268" i="4"/>
  <c r="AA268" i="4"/>
  <c r="Z268" i="4"/>
  <c r="X268" i="4"/>
  <c r="V268" i="4"/>
  <c r="U268" i="4"/>
  <c r="G268" i="4"/>
  <c r="Y268" i="4" s="1"/>
  <c r="E268" i="4"/>
  <c r="W268" i="4" s="1"/>
  <c r="AJ267" i="4"/>
  <c r="AI267" i="4"/>
  <c r="AH267" i="4"/>
  <c r="AG267" i="4"/>
  <c r="AF267" i="4"/>
  <c r="AE267" i="4"/>
  <c r="AD267" i="4"/>
  <c r="AC267" i="4"/>
  <c r="AB267" i="4"/>
  <c r="AA267" i="4"/>
  <c r="Z267" i="4"/>
  <c r="X267" i="4"/>
  <c r="V267" i="4"/>
  <c r="U267" i="4"/>
  <c r="G267" i="4"/>
  <c r="Y267" i="4" s="1"/>
  <c r="E267" i="4"/>
  <c r="W267" i="4" s="1"/>
  <c r="AJ266" i="4"/>
  <c r="AI266" i="4"/>
  <c r="AH266" i="4"/>
  <c r="AG266" i="4"/>
  <c r="AF266" i="4"/>
  <c r="AE266" i="4"/>
  <c r="AD266" i="4"/>
  <c r="AC266" i="4"/>
  <c r="AB266" i="4"/>
  <c r="AA266" i="4"/>
  <c r="Z266" i="4"/>
  <c r="X266" i="4"/>
  <c r="V266" i="4"/>
  <c r="U266" i="4"/>
  <c r="G266" i="4"/>
  <c r="Y266" i="4" s="1"/>
  <c r="E266" i="4"/>
  <c r="W266" i="4" s="1"/>
  <c r="AJ265" i="4"/>
  <c r="AI265" i="4"/>
  <c r="AH265" i="4"/>
  <c r="AG265" i="4"/>
  <c r="AF265" i="4"/>
  <c r="AE265" i="4"/>
  <c r="AD265" i="4"/>
  <c r="AC265" i="4"/>
  <c r="AB265" i="4"/>
  <c r="AA265" i="4"/>
  <c r="Z265" i="4"/>
  <c r="X265" i="4"/>
  <c r="V265" i="4"/>
  <c r="U265" i="4"/>
  <c r="G265" i="4"/>
  <c r="Y265" i="4" s="1"/>
  <c r="E265" i="4"/>
  <c r="W265" i="4" s="1"/>
  <c r="AJ264" i="4"/>
  <c r="AI264" i="4"/>
  <c r="AH264" i="4"/>
  <c r="AG264" i="4"/>
  <c r="AF264" i="4"/>
  <c r="AE264" i="4"/>
  <c r="AD264" i="4"/>
  <c r="AC264" i="4"/>
  <c r="AB264" i="4"/>
  <c r="AA264" i="4"/>
  <c r="Z264" i="4"/>
  <c r="X264" i="4"/>
  <c r="V264" i="4"/>
  <c r="U264" i="4"/>
  <c r="G264" i="4"/>
  <c r="Y264" i="4" s="1"/>
  <c r="E264" i="4"/>
  <c r="W264" i="4" s="1"/>
  <c r="AJ263" i="4"/>
  <c r="AI263" i="4"/>
  <c r="AH263" i="4"/>
  <c r="AG263" i="4"/>
  <c r="AF263" i="4"/>
  <c r="AE263" i="4"/>
  <c r="AD263" i="4"/>
  <c r="AC263" i="4"/>
  <c r="AB263" i="4"/>
  <c r="AA263" i="4"/>
  <c r="Z263" i="4"/>
  <c r="X263" i="4"/>
  <c r="V263" i="4"/>
  <c r="U263" i="4"/>
  <c r="G263" i="4"/>
  <c r="Y263" i="4" s="1"/>
  <c r="E263" i="4"/>
  <c r="W263" i="4" s="1"/>
  <c r="AJ262" i="4"/>
  <c r="AI262" i="4"/>
  <c r="AH262" i="4"/>
  <c r="AG262" i="4"/>
  <c r="AF262" i="4"/>
  <c r="AE262" i="4"/>
  <c r="AD262" i="4"/>
  <c r="AC262" i="4"/>
  <c r="AB262" i="4"/>
  <c r="AA262" i="4"/>
  <c r="Z262" i="4"/>
  <c r="X262" i="4"/>
  <c r="V262" i="4"/>
  <c r="U262" i="4"/>
  <c r="G262" i="4"/>
  <c r="Y262" i="4" s="1"/>
  <c r="E262" i="4"/>
  <c r="W262" i="4" s="1"/>
  <c r="AJ261" i="4"/>
  <c r="AI261" i="4"/>
  <c r="AH261" i="4"/>
  <c r="AG261" i="4"/>
  <c r="AF261" i="4"/>
  <c r="AE261" i="4"/>
  <c r="AD261" i="4"/>
  <c r="AC261" i="4"/>
  <c r="AB261" i="4"/>
  <c r="AA261" i="4"/>
  <c r="Z261" i="4"/>
  <c r="X261" i="4"/>
  <c r="V261" i="4"/>
  <c r="U261" i="4"/>
  <c r="G261" i="4"/>
  <c r="Y261" i="4" s="1"/>
  <c r="E261" i="4"/>
  <c r="W261" i="4" s="1"/>
  <c r="AJ260" i="4"/>
  <c r="AI260" i="4"/>
  <c r="AH260" i="4"/>
  <c r="AG260" i="4"/>
  <c r="AF260" i="4"/>
  <c r="AE260" i="4"/>
  <c r="AD260" i="4"/>
  <c r="AC260" i="4"/>
  <c r="AB260" i="4"/>
  <c r="AA260" i="4"/>
  <c r="Z260" i="4"/>
  <c r="X260" i="4"/>
  <c r="V260" i="4"/>
  <c r="U260" i="4"/>
  <c r="G260" i="4"/>
  <c r="Y260" i="4" s="1"/>
  <c r="E260" i="4"/>
  <c r="W260" i="4" s="1"/>
  <c r="AJ259" i="4"/>
  <c r="AI259" i="4"/>
  <c r="AH259" i="4"/>
  <c r="AG259" i="4"/>
  <c r="AF259" i="4"/>
  <c r="AE259" i="4"/>
  <c r="AD259" i="4"/>
  <c r="AC259" i="4"/>
  <c r="AB259" i="4"/>
  <c r="AA259" i="4"/>
  <c r="Z259" i="4"/>
  <c r="X259" i="4"/>
  <c r="V259" i="4"/>
  <c r="U259" i="4"/>
  <c r="G259" i="4"/>
  <c r="Y259" i="4" s="1"/>
  <c r="E259" i="4"/>
  <c r="W259" i="4" s="1"/>
  <c r="AJ258" i="4"/>
  <c r="AI258" i="4"/>
  <c r="AH258" i="4"/>
  <c r="AG258" i="4"/>
  <c r="AF258" i="4"/>
  <c r="AE258" i="4"/>
  <c r="AD258" i="4"/>
  <c r="AC258" i="4"/>
  <c r="AB258" i="4"/>
  <c r="AA258" i="4"/>
  <c r="Z258" i="4"/>
  <c r="X258" i="4"/>
  <c r="V258" i="4"/>
  <c r="U258" i="4"/>
  <c r="G258" i="4"/>
  <c r="Y258" i="4" s="1"/>
  <c r="E258" i="4"/>
  <c r="W258" i="4" s="1"/>
  <c r="AJ257" i="4"/>
  <c r="AI257" i="4"/>
  <c r="AH257" i="4"/>
  <c r="AG257" i="4"/>
  <c r="AF257" i="4"/>
  <c r="AE257" i="4"/>
  <c r="AD257" i="4"/>
  <c r="AC257" i="4"/>
  <c r="AB257" i="4"/>
  <c r="AA257" i="4"/>
  <c r="Z257" i="4"/>
  <c r="X257" i="4"/>
  <c r="V257" i="4"/>
  <c r="U257" i="4"/>
  <c r="G257" i="4"/>
  <c r="Y257" i="4" s="1"/>
  <c r="E257" i="4"/>
  <c r="W257" i="4" s="1"/>
  <c r="AJ256" i="4"/>
  <c r="AI256" i="4"/>
  <c r="AH256" i="4"/>
  <c r="AG256" i="4"/>
  <c r="AF256" i="4"/>
  <c r="AE256" i="4"/>
  <c r="AD256" i="4"/>
  <c r="AC256" i="4"/>
  <c r="AB256" i="4"/>
  <c r="AA256" i="4"/>
  <c r="Z256" i="4"/>
  <c r="X256" i="4"/>
  <c r="V256" i="4"/>
  <c r="U256" i="4"/>
  <c r="G256" i="4"/>
  <c r="Y256" i="4" s="1"/>
  <c r="E256" i="4"/>
  <c r="W256" i="4" s="1"/>
  <c r="AJ255" i="4"/>
  <c r="AI255" i="4"/>
  <c r="AH255" i="4"/>
  <c r="AG255" i="4"/>
  <c r="AF255" i="4"/>
  <c r="AE255" i="4"/>
  <c r="AD255" i="4"/>
  <c r="AC255" i="4"/>
  <c r="AB255" i="4"/>
  <c r="AA255" i="4"/>
  <c r="Z255" i="4"/>
  <c r="X255" i="4"/>
  <c r="V255" i="4"/>
  <c r="U255" i="4"/>
  <c r="G255" i="4"/>
  <c r="Y255" i="4" s="1"/>
  <c r="E255" i="4"/>
  <c r="W255" i="4" s="1"/>
  <c r="AJ254" i="4"/>
  <c r="AI254" i="4"/>
  <c r="AH254" i="4"/>
  <c r="AG254" i="4"/>
  <c r="AF254" i="4"/>
  <c r="AE254" i="4"/>
  <c r="AD254" i="4"/>
  <c r="AC254" i="4"/>
  <c r="AB254" i="4"/>
  <c r="AA254" i="4"/>
  <c r="Z254" i="4"/>
  <c r="X254" i="4"/>
  <c r="V254" i="4"/>
  <c r="U254" i="4"/>
  <c r="G254" i="4"/>
  <c r="Y254" i="4" s="1"/>
  <c r="E254" i="4"/>
  <c r="W254" i="4" s="1"/>
  <c r="AJ253" i="4"/>
  <c r="AI253" i="4"/>
  <c r="AH253" i="4"/>
  <c r="AG253" i="4"/>
  <c r="AF253" i="4"/>
  <c r="AE253" i="4"/>
  <c r="AD253" i="4"/>
  <c r="AC253" i="4"/>
  <c r="AB253" i="4"/>
  <c r="AA253" i="4"/>
  <c r="Z253" i="4"/>
  <c r="X253" i="4"/>
  <c r="V253" i="4"/>
  <c r="U253" i="4"/>
  <c r="G253" i="4"/>
  <c r="Y253" i="4" s="1"/>
  <c r="E253" i="4"/>
  <c r="W253" i="4" s="1"/>
  <c r="AJ252" i="4"/>
  <c r="AI252" i="4"/>
  <c r="AH252" i="4"/>
  <c r="AG252" i="4"/>
  <c r="AF252" i="4"/>
  <c r="AE252" i="4"/>
  <c r="AD252" i="4"/>
  <c r="AC252" i="4"/>
  <c r="AB252" i="4"/>
  <c r="AA252" i="4"/>
  <c r="Z252" i="4"/>
  <c r="X252" i="4"/>
  <c r="V252" i="4"/>
  <c r="U252" i="4"/>
  <c r="G252" i="4"/>
  <c r="Y252" i="4" s="1"/>
  <c r="E252" i="4"/>
  <c r="W252" i="4" s="1"/>
  <c r="AJ251" i="4"/>
  <c r="AI251" i="4"/>
  <c r="AH251" i="4"/>
  <c r="AG251" i="4"/>
  <c r="AF251" i="4"/>
  <c r="AE251" i="4"/>
  <c r="AD251" i="4"/>
  <c r="AC251" i="4"/>
  <c r="AB251" i="4"/>
  <c r="AA251" i="4"/>
  <c r="Z251" i="4"/>
  <c r="X251" i="4"/>
  <c r="V251" i="4"/>
  <c r="U251" i="4"/>
  <c r="G251" i="4"/>
  <c r="Y251" i="4" s="1"/>
  <c r="E251" i="4"/>
  <c r="W251" i="4" s="1"/>
  <c r="AJ250" i="4"/>
  <c r="AI250" i="4"/>
  <c r="AH250" i="4"/>
  <c r="AG250" i="4"/>
  <c r="AF250" i="4"/>
  <c r="AE250" i="4"/>
  <c r="AD250" i="4"/>
  <c r="AC250" i="4"/>
  <c r="AB250" i="4"/>
  <c r="AA250" i="4"/>
  <c r="Z250" i="4"/>
  <c r="X250" i="4"/>
  <c r="V250" i="4"/>
  <c r="U250" i="4"/>
  <c r="G250" i="4"/>
  <c r="Y250" i="4" s="1"/>
  <c r="E250" i="4"/>
  <c r="W250" i="4" s="1"/>
  <c r="AJ249" i="4"/>
  <c r="AI249" i="4"/>
  <c r="AH249" i="4"/>
  <c r="AG249" i="4"/>
  <c r="AF249" i="4"/>
  <c r="AE249" i="4"/>
  <c r="AD249" i="4"/>
  <c r="AC249" i="4"/>
  <c r="AB249" i="4"/>
  <c r="AA249" i="4"/>
  <c r="Z249" i="4"/>
  <c r="X249" i="4"/>
  <c r="V249" i="4"/>
  <c r="U249" i="4"/>
  <c r="G249" i="4"/>
  <c r="Y249" i="4" s="1"/>
  <c r="E249" i="4"/>
  <c r="W249" i="4" s="1"/>
  <c r="AJ248" i="4"/>
  <c r="AI248" i="4"/>
  <c r="AH248" i="4"/>
  <c r="AG248" i="4"/>
  <c r="AF248" i="4"/>
  <c r="AE248" i="4"/>
  <c r="AD248" i="4"/>
  <c r="AC248" i="4"/>
  <c r="AB248" i="4"/>
  <c r="AA248" i="4"/>
  <c r="Z248" i="4"/>
  <c r="X248" i="4"/>
  <c r="V248" i="4"/>
  <c r="U248" i="4"/>
  <c r="G248" i="4"/>
  <c r="Y248" i="4" s="1"/>
  <c r="E248" i="4"/>
  <c r="W248" i="4" s="1"/>
  <c r="AJ247" i="4"/>
  <c r="AI247" i="4"/>
  <c r="AH247" i="4"/>
  <c r="AG247" i="4"/>
  <c r="AF247" i="4"/>
  <c r="AE247" i="4"/>
  <c r="AD247" i="4"/>
  <c r="AC247" i="4"/>
  <c r="AB247" i="4"/>
  <c r="AA247" i="4"/>
  <c r="Z247" i="4"/>
  <c r="X247" i="4"/>
  <c r="V247" i="4"/>
  <c r="U247" i="4"/>
  <c r="G247" i="4"/>
  <c r="Y247" i="4" s="1"/>
  <c r="E247" i="4"/>
  <c r="W247" i="4" s="1"/>
  <c r="AJ246" i="4"/>
  <c r="AI246" i="4"/>
  <c r="AH246" i="4"/>
  <c r="AG246" i="4"/>
  <c r="AF246" i="4"/>
  <c r="AE246" i="4"/>
  <c r="AD246" i="4"/>
  <c r="AC246" i="4"/>
  <c r="AB246" i="4"/>
  <c r="AA246" i="4"/>
  <c r="Z246" i="4"/>
  <c r="X246" i="4"/>
  <c r="V246" i="4"/>
  <c r="U246" i="4"/>
  <c r="G246" i="4"/>
  <c r="Y246" i="4" s="1"/>
  <c r="E246" i="4"/>
  <c r="W246" i="4" s="1"/>
  <c r="AJ245" i="4"/>
  <c r="AI245" i="4"/>
  <c r="AH245" i="4"/>
  <c r="AG245" i="4"/>
  <c r="AF245" i="4"/>
  <c r="AE245" i="4"/>
  <c r="AD245" i="4"/>
  <c r="AC245" i="4"/>
  <c r="AB245" i="4"/>
  <c r="AA245" i="4"/>
  <c r="Z245" i="4"/>
  <c r="X245" i="4"/>
  <c r="V245" i="4"/>
  <c r="U245" i="4"/>
  <c r="G245" i="4"/>
  <c r="Y245" i="4" s="1"/>
  <c r="E245" i="4"/>
  <c r="W245" i="4" s="1"/>
  <c r="AJ244" i="4"/>
  <c r="AI244" i="4"/>
  <c r="AH244" i="4"/>
  <c r="AG244" i="4"/>
  <c r="AF244" i="4"/>
  <c r="AE244" i="4"/>
  <c r="AD244" i="4"/>
  <c r="AC244" i="4"/>
  <c r="AB244" i="4"/>
  <c r="AA244" i="4"/>
  <c r="Z244" i="4"/>
  <c r="X244" i="4"/>
  <c r="V244" i="4"/>
  <c r="U244" i="4"/>
  <c r="G244" i="4"/>
  <c r="Y244" i="4" s="1"/>
  <c r="E244" i="4"/>
  <c r="W244" i="4" s="1"/>
  <c r="AJ243" i="4"/>
  <c r="AI243" i="4"/>
  <c r="AH243" i="4"/>
  <c r="AG243" i="4"/>
  <c r="AF243" i="4"/>
  <c r="AE243" i="4"/>
  <c r="AD243" i="4"/>
  <c r="AC243" i="4"/>
  <c r="AB243" i="4"/>
  <c r="AA243" i="4"/>
  <c r="Z243" i="4"/>
  <c r="X243" i="4"/>
  <c r="V243" i="4"/>
  <c r="U243" i="4"/>
  <c r="G243" i="4"/>
  <c r="Y243" i="4" s="1"/>
  <c r="E243" i="4"/>
  <c r="W243" i="4" s="1"/>
  <c r="AJ242" i="4"/>
  <c r="AI242" i="4"/>
  <c r="AH242" i="4"/>
  <c r="AG242" i="4"/>
  <c r="AF242" i="4"/>
  <c r="AE242" i="4"/>
  <c r="AD242" i="4"/>
  <c r="AC242" i="4"/>
  <c r="AB242" i="4"/>
  <c r="AA242" i="4"/>
  <c r="Z242" i="4"/>
  <c r="X242" i="4"/>
  <c r="V242" i="4"/>
  <c r="U242" i="4"/>
  <c r="G242" i="4"/>
  <c r="Y242" i="4" s="1"/>
  <c r="E242" i="4"/>
  <c r="W242" i="4" s="1"/>
  <c r="AJ241" i="4"/>
  <c r="AI241" i="4"/>
  <c r="AH241" i="4"/>
  <c r="AG241" i="4"/>
  <c r="AF241" i="4"/>
  <c r="AE241" i="4"/>
  <c r="AD241" i="4"/>
  <c r="AC241" i="4"/>
  <c r="AB241" i="4"/>
  <c r="AA241" i="4"/>
  <c r="Z241" i="4"/>
  <c r="X241" i="4"/>
  <c r="V241" i="4"/>
  <c r="U241" i="4"/>
  <c r="G241" i="4"/>
  <c r="Y241" i="4" s="1"/>
  <c r="E241" i="4"/>
  <c r="W241" i="4" s="1"/>
  <c r="AJ240" i="4"/>
  <c r="AI240" i="4"/>
  <c r="AH240" i="4"/>
  <c r="AG240" i="4"/>
  <c r="AF240" i="4"/>
  <c r="AE240" i="4"/>
  <c r="AD240" i="4"/>
  <c r="AC240" i="4"/>
  <c r="AB240" i="4"/>
  <c r="AA240" i="4"/>
  <c r="Z240" i="4"/>
  <c r="X240" i="4"/>
  <c r="V240" i="4"/>
  <c r="U240" i="4"/>
  <c r="G240" i="4"/>
  <c r="Y240" i="4" s="1"/>
  <c r="E240" i="4"/>
  <c r="W240" i="4" s="1"/>
  <c r="AJ239" i="4"/>
  <c r="AI239" i="4"/>
  <c r="AH239" i="4"/>
  <c r="AG239" i="4"/>
  <c r="AF239" i="4"/>
  <c r="AE239" i="4"/>
  <c r="AD239" i="4"/>
  <c r="AC239" i="4"/>
  <c r="AB239" i="4"/>
  <c r="AA239" i="4"/>
  <c r="Z239" i="4"/>
  <c r="X239" i="4"/>
  <c r="V239" i="4"/>
  <c r="U239" i="4"/>
  <c r="G239" i="4"/>
  <c r="Y239" i="4" s="1"/>
  <c r="E239" i="4"/>
  <c r="W239" i="4" s="1"/>
  <c r="AJ238" i="4"/>
  <c r="AI238" i="4"/>
  <c r="AH238" i="4"/>
  <c r="AG238" i="4"/>
  <c r="AF238" i="4"/>
  <c r="AE238" i="4"/>
  <c r="AD238" i="4"/>
  <c r="AC238" i="4"/>
  <c r="AB238" i="4"/>
  <c r="AA238" i="4"/>
  <c r="Z238" i="4"/>
  <c r="X238" i="4"/>
  <c r="V238" i="4"/>
  <c r="U238" i="4"/>
  <c r="G238" i="4"/>
  <c r="Y238" i="4" s="1"/>
  <c r="E238" i="4"/>
  <c r="W238" i="4" s="1"/>
  <c r="AJ237" i="4"/>
  <c r="AI237" i="4"/>
  <c r="AH237" i="4"/>
  <c r="AG237" i="4"/>
  <c r="AF237" i="4"/>
  <c r="AE237" i="4"/>
  <c r="AD237" i="4"/>
  <c r="AC237" i="4"/>
  <c r="AB237" i="4"/>
  <c r="AA237" i="4"/>
  <c r="Z237" i="4"/>
  <c r="X237" i="4"/>
  <c r="V237" i="4"/>
  <c r="U237" i="4"/>
  <c r="G237" i="4"/>
  <c r="Y237" i="4" s="1"/>
  <c r="E237" i="4"/>
  <c r="W237" i="4" s="1"/>
  <c r="AJ236" i="4"/>
  <c r="AI236" i="4"/>
  <c r="AH236" i="4"/>
  <c r="AG236" i="4"/>
  <c r="AF236" i="4"/>
  <c r="AE236" i="4"/>
  <c r="AD236" i="4"/>
  <c r="AC236" i="4"/>
  <c r="AB236" i="4"/>
  <c r="AA236" i="4"/>
  <c r="Z236" i="4"/>
  <c r="X236" i="4"/>
  <c r="V236" i="4"/>
  <c r="U236" i="4"/>
  <c r="G236" i="4"/>
  <c r="Y236" i="4" s="1"/>
  <c r="E236" i="4"/>
  <c r="W236" i="4" s="1"/>
  <c r="AJ235" i="4"/>
  <c r="AI235" i="4"/>
  <c r="AH235" i="4"/>
  <c r="AG235" i="4"/>
  <c r="AF235" i="4"/>
  <c r="AE235" i="4"/>
  <c r="AD235" i="4"/>
  <c r="AC235" i="4"/>
  <c r="AB235" i="4"/>
  <c r="AA235" i="4"/>
  <c r="Z235" i="4"/>
  <c r="X235" i="4"/>
  <c r="V235" i="4"/>
  <c r="U235" i="4"/>
  <c r="G235" i="4"/>
  <c r="Y235" i="4" s="1"/>
  <c r="E235" i="4"/>
  <c r="W235" i="4" s="1"/>
  <c r="AJ234" i="4"/>
  <c r="AI234" i="4"/>
  <c r="AH234" i="4"/>
  <c r="AG234" i="4"/>
  <c r="AF234" i="4"/>
  <c r="AE234" i="4"/>
  <c r="AD234" i="4"/>
  <c r="AC234" i="4"/>
  <c r="AB234" i="4"/>
  <c r="AA234" i="4"/>
  <c r="Z234" i="4"/>
  <c r="X234" i="4"/>
  <c r="V234" i="4"/>
  <c r="U234" i="4"/>
  <c r="G234" i="4"/>
  <c r="Y234" i="4" s="1"/>
  <c r="E234" i="4"/>
  <c r="W234" i="4" s="1"/>
  <c r="AJ233" i="4"/>
  <c r="AI233" i="4"/>
  <c r="AH233" i="4"/>
  <c r="AG233" i="4"/>
  <c r="AF233" i="4"/>
  <c r="AE233" i="4"/>
  <c r="AD233" i="4"/>
  <c r="AC233" i="4"/>
  <c r="AB233" i="4"/>
  <c r="AA233" i="4"/>
  <c r="Z233" i="4"/>
  <c r="X233" i="4"/>
  <c r="V233" i="4"/>
  <c r="U233" i="4"/>
  <c r="G233" i="4"/>
  <c r="Y233" i="4" s="1"/>
  <c r="E233" i="4"/>
  <c r="W233" i="4" s="1"/>
  <c r="AJ232" i="4"/>
  <c r="AI232" i="4"/>
  <c r="AH232" i="4"/>
  <c r="AG232" i="4"/>
  <c r="AF232" i="4"/>
  <c r="AE232" i="4"/>
  <c r="AD232" i="4"/>
  <c r="AC232" i="4"/>
  <c r="AB232" i="4"/>
  <c r="AA232" i="4"/>
  <c r="Z232" i="4"/>
  <c r="X232" i="4"/>
  <c r="V232" i="4"/>
  <c r="U232" i="4"/>
  <c r="G232" i="4"/>
  <c r="Y232" i="4" s="1"/>
  <c r="E232" i="4"/>
  <c r="W232" i="4" s="1"/>
  <c r="AJ231" i="4"/>
  <c r="AI231" i="4"/>
  <c r="AH231" i="4"/>
  <c r="AG231" i="4"/>
  <c r="AF231" i="4"/>
  <c r="AE231" i="4"/>
  <c r="AD231" i="4"/>
  <c r="AC231" i="4"/>
  <c r="AB231" i="4"/>
  <c r="AA231" i="4"/>
  <c r="Z231" i="4"/>
  <c r="X231" i="4"/>
  <c r="V231" i="4"/>
  <c r="U231" i="4"/>
  <c r="G231" i="4"/>
  <c r="Y231" i="4" s="1"/>
  <c r="E231" i="4"/>
  <c r="W231" i="4" s="1"/>
  <c r="AJ230" i="4"/>
  <c r="AI230" i="4"/>
  <c r="AH230" i="4"/>
  <c r="AG230" i="4"/>
  <c r="AF230" i="4"/>
  <c r="AE230" i="4"/>
  <c r="AD230" i="4"/>
  <c r="AC230" i="4"/>
  <c r="AB230" i="4"/>
  <c r="AA230" i="4"/>
  <c r="Z230" i="4"/>
  <c r="X230" i="4"/>
  <c r="V230" i="4"/>
  <c r="U230" i="4"/>
  <c r="G230" i="4"/>
  <c r="Y230" i="4" s="1"/>
  <c r="E230" i="4"/>
  <c r="W230" i="4" s="1"/>
  <c r="AJ229" i="4"/>
  <c r="AI229" i="4"/>
  <c r="AH229" i="4"/>
  <c r="AG229" i="4"/>
  <c r="AF229" i="4"/>
  <c r="AE229" i="4"/>
  <c r="AD229" i="4"/>
  <c r="AC229" i="4"/>
  <c r="AB229" i="4"/>
  <c r="AA229" i="4"/>
  <c r="Z229" i="4"/>
  <c r="X229" i="4"/>
  <c r="V229" i="4"/>
  <c r="U229" i="4"/>
  <c r="G229" i="4"/>
  <c r="Y229" i="4" s="1"/>
  <c r="E229" i="4"/>
  <c r="W229" i="4" s="1"/>
  <c r="AJ228" i="4"/>
  <c r="AI228" i="4"/>
  <c r="AH228" i="4"/>
  <c r="AG228" i="4"/>
  <c r="AF228" i="4"/>
  <c r="AE228" i="4"/>
  <c r="AD228" i="4"/>
  <c r="AC228" i="4"/>
  <c r="AB228" i="4"/>
  <c r="AA228" i="4"/>
  <c r="Z228" i="4"/>
  <c r="X228" i="4"/>
  <c r="V228" i="4"/>
  <c r="U228" i="4"/>
  <c r="G228" i="4"/>
  <c r="Y228" i="4" s="1"/>
  <c r="E228" i="4"/>
  <c r="W228" i="4" s="1"/>
  <c r="AJ227" i="4"/>
  <c r="AI227" i="4"/>
  <c r="AH227" i="4"/>
  <c r="AG227" i="4"/>
  <c r="AF227" i="4"/>
  <c r="AE227" i="4"/>
  <c r="AD227" i="4"/>
  <c r="AC227" i="4"/>
  <c r="AB227" i="4"/>
  <c r="AA227" i="4"/>
  <c r="Z227" i="4"/>
  <c r="X227" i="4"/>
  <c r="V227" i="4"/>
  <c r="U227" i="4"/>
  <c r="G227" i="4"/>
  <c r="Y227" i="4" s="1"/>
  <c r="E227" i="4"/>
  <c r="W227" i="4" s="1"/>
  <c r="AJ226" i="4"/>
  <c r="AI226" i="4"/>
  <c r="AH226" i="4"/>
  <c r="AG226" i="4"/>
  <c r="AF226" i="4"/>
  <c r="AE226" i="4"/>
  <c r="AD226" i="4"/>
  <c r="AC226" i="4"/>
  <c r="AB226" i="4"/>
  <c r="AA226" i="4"/>
  <c r="Z226" i="4"/>
  <c r="X226" i="4"/>
  <c r="V226" i="4"/>
  <c r="U226" i="4"/>
  <c r="G226" i="4"/>
  <c r="Y226" i="4" s="1"/>
  <c r="E226" i="4"/>
  <c r="W226" i="4" s="1"/>
  <c r="AJ225" i="4"/>
  <c r="AI225" i="4"/>
  <c r="AH225" i="4"/>
  <c r="AG225" i="4"/>
  <c r="AF225" i="4"/>
  <c r="AE225" i="4"/>
  <c r="AD225" i="4"/>
  <c r="AC225" i="4"/>
  <c r="AB225" i="4"/>
  <c r="AA225" i="4"/>
  <c r="Z225" i="4"/>
  <c r="X225" i="4"/>
  <c r="V225" i="4"/>
  <c r="U225" i="4"/>
  <c r="G225" i="4"/>
  <c r="Y225" i="4" s="1"/>
  <c r="E225" i="4"/>
  <c r="W225" i="4" s="1"/>
  <c r="AJ224" i="4"/>
  <c r="AI224" i="4"/>
  <c r="AH224" i="4"/>
  <c r="AG224" i="4"/>
  <c r="AF224" i="4"/>
  <c r="AE224" i="4"/>
  <c r="AD224" i="4"/>
  <c r="AC224" i="4"/>
  <c r="AB224" i="4"/>
  <c r="AA224" i="4"/>
  <c r="Z224" i="4"/>
  <c r="X224" i="4"/>
  <c r="V224" i="4"/>
  <c r="U224" i="4"/>
  <c r="G224" i="4"/>
  <c r="Y224" i="4" s="1"/>
  <c r="E224" i="4"/>
  <c r="W224" i="4" s="1"/>
  <c r="AJ223" i="4"/>
  <c r="AI223" i="4"/>
  <c r="AH223" i="4"/>
  <c r="AG223" i="4"/>
  <c r="AF223" i="4"/>
  <c r="AE223" i="4"/>
  <c r="AD223" i="4"/>
  <c r="AC223" i="4"/>
  <c r="AB223" i="4"/>
  <c r="AA223" i="4"/>
  <c r="Z223" i="4"/>
  <c r="X223" i="4"/>
  <c r="V223" i="4"/>
  <c r="U223" i="4"/>
  <c r="G223" i="4"/>
  <c r="Y223" i="4" s="1"/>
  <c r="E223" i="4"/>
  <c r="W223" i="4" s="1"/>
  <c r="AJ222" i="4"/>
  <c r="AI222" i="4"/>
  <c r="AH222" i="4"/>
  <c r="AG222" i="4"/>
  <c r="AF222" i="4"/>
  <c r="AE222" i="4"/>
  <c r="AD222" i="4"/>
  <c r="AC222" i="4"/>
  <c r="AB222" i="4"/>
  <c r="AA222" i="4"/>
  <c r="Z222" i="4"/>
  <c r="X222" i="4"/>
  <c r="V222" i="4"/>
  <c r="U222" i="4"/>
  <c r="G222" i="4"/>
  <c r="Y222" i="4" s="1"/>
  <c r="E222" i="4"/>
  <c r="W222" i="4" s="1"/>
  <c r="AJ221" i="4"/>
  <c r="AI221" i="4"/>
  <c r="AH221" i="4"/>
  <c r="AG221" i="4"/>
  <c r="AF221" i="4"/>
  <c r="AE221" i="4"/>
  <c r="AD221" i="4"/>
  <c r="AC221" i="4"/>
  <c r="AB221" i="4"/>
  <c r="AA221" i="4"/>
  <c r="Z221" i="4"/>
  <c r="X221" i="4"/>
  <c r="V221" i="4"/>
  <c r="U221" i="4"/>
  <c r="G221" i="4"/>
  <c r="Y221" i="4" s="1"/>
  <c r="E221" i="4"/>
  <c r="W221" i="4" s="1"/>
  <c r="AJ220" i="4"/>
  <c r="AI220" i="4"/>
  <c r="AH220" i="4"/>
  <c r="AG220" i="4"/>
  <c r="AF220" i="4"/>
  <c r="AE220" i="4"/>
  <c r="AD220" i="4"/>
  <c r="AC220" i="4"/>
  <c r="AB220" i="4"/>
  <c r="AA220" i="4"/>
  <c r="Z220" i="4"/>
  <c r="X220" i="4"/>
  <c r="V220" i="4"/>
  <c r="U220" i="4"/>
  <c r="G220" i="4"/>
  <c r="Y220" i="4" s="1"/>
  <c r="E220" i="4"/>
  <c r="W220" i="4" s="1"/>
  <c r="AJ219" i="4"/>
  <c r="AI219" i="4"/>
  <c r="AH219" i="4"/>
  <c r="AG219" i="4"/>
  <c r="AF219" i="4"/>
  <c r="AE219" i="4"/>
  <c r="AD219" i="4"/>
  <c r="AC219" i="4"/>
  <c r="AB219" i="4"/>
  <c r="AA219" i="4"/>
  <c r="Z219" i="4"/>
  <c r="X219" i="4"/>
  <c r="V219" i="4"/>
  <c r="U219" i="4"/>
  <c r="G219" i="4"/>
  <c r="Y219" i="4" s="1"/>
  <c r="E219" i="4"/>
  <c r="W219" i="4" s="1"/>
  <c r="AJ218" i="4"/>
  <c r="AI218" i="4"/>
  <c r="AH218" i="4"/>
  <c r="AG218" i="4"/>
  <c r="AF218" i="4"/>
  <c r="AE218" i="4"/>
  <c r="AD218" i="4"/>
  <c r="AC218" i="4"/>
  <c r="AB218" i="4"/>
  <c r="AA218" i="4"/>
  <c r="Z218" i="4"/>
  <c r="X218" i="4"/>
  <c r="V218" i="4"/>
  <c r="U218" i="4"/>
  <c r="G218" i="4"/>
  <c r="Y218" i="4" s="1"/>
  <c r="E218" i="4"/>
  <c r="W218" i="4" s="1"/>
  <c r="AJ217" i="4"/>
  <c r="AI217" i="4"/>
  <c r="AH217" i="4"/>
  <c r="AG217" i="4"/>
  <c r="AF217" i="4"/>
  <c r="AE217" i="4"/>
  <c r="AD217" i="4"/>
  <c r="AC217" i="4"/>
  <c r="AB217" i="4"/>
  <c r="AA217" i="4"/>
  <c r="Z217" i="4"/>
  <c r="X217" i="4"/>
  <c r="V217" i="4"/>
  <c r="U217" i="4"/>
  <c r="G217" i="4"/>
  <c r="Y217" i="4" s="1"/>
  <c r="E217" i="4"/>
  <c r="W217" i="4" s="1"/>
  <c r="AJ216" i="4"/>
  <c r="AI216" i="4"/>
  <c r="AH216" i="4"/>
  <c r="AG216" i="4"/>
  <c r="AF216" i="4"/>
  <c r="AE216" i="4"/>
  <c r="AD216" i="4"/>
  <c r="AC216" i="4"/>
  <c r="AB216" i="4"/>
  <c r="AA216" i="4"/>
  <c r="Z216" i="4"/>
  <c r="X216" i="4"/>
  <c r="V216" i="4"/>
  <c r="U216" i="4"/>
  <c r="G216" i="4"/>
  <c r="Y216" i="4" s="1"/>
  <c r="E216" i="4"/>
  <c r="W216" i="4" s="1"/>
  <c r="AJ215" i="4"/>
  <c r="AI215" i="4"/>
  <c r="AH215" i="4"/>
  <c r="AG215" i="4"/>
  <c r="AF215" i="4"/>
  <c r="AE215" i="4"/>
  <c r="AD215" i="4"/>
  <c r="AC215" i="4"/>
  <c r="AB215" i="4"/>
  <c r="AA215" i="4"/>
  <c r="Z215" i="4"/>
  <c r="X215" i="4"/>
  <c r="V215" i="4"/>
  <c r="U215" i="4"/>
  <c r="G215" i="4"/>
  <c r="Y215" i="4" s="1"/>
  <c r="E215" i="4"/>
  <c r="W215" i="4" s="1"/>
  <c r="AJ214" i="4"/>
  <c r="AI214" i="4"/>
  <c r="AH214" i="4"/>
  <c r="AG214" i="4"/>
  <c r="AF214" i="4"/>
  <c r="AE214" i="4"/>
  <c r="AD214" i="4"/>
  <c r="AC214" i="4"/>
  <c r="AB214" i="4"/>
  <c r="AA214" i="4"/>
  <c r="Z214" i="4"/>
  <c r="X214" i="4"/>
  <c r="V214" i="4"/>
  <c r="U214" i="4"/>
  <c r="G214" i="4"/>
  <c r="Y214" i="4" s="1"/>
  <c r="E214" i="4"/>
  <c r="W214" i="4" s="1"/>
  <c r="AJ213" i="4"/>
  <c r="AI213" i="4"/>
  <c r="AH213" i="4"/>
  <c r="AG213" i="4"/>
  <c r="AF213" i="4"/>
  <c r="AE213" i="4"/>
  <c r="AD213" i="4"/>
  <c r="AC213" i="4"/>
  <c r="AB213" i="4"/>
  <c r="AA213" i="4"/>
  <c r="Z213" i="4"/>
  <c r="X213" i="4"/>
  <c r="V213" i="4"/>
  <c r="U213" i="4"/>
  <c r="G213" i="4"/>
  <c r="Y213" i="4" s="1"/>
  <c r="E213" i="4"/>
  <c r="W213" i="4" s="1"/>
  <c r="AJ212" i="4"/>
  <c r="AI212" i="4"/>
  <c r="AH212" i="4"/>
  <c r="AG212" i="4"/>
  <c r="AF212" i="4"/>
  <c r="AE212" i="4"/>
  <c r="AD212" i="4"/>
  <c r="AC212" i="4"/>
  <c r="AB212" i="4"/>
  <c r="AA212" i="4"/>
  <c r="Z212" i="4"/>
  <c r="X212" i="4"/>
  <c r="V212" i="4"/>
  <c r="U212" i="4"/>
  <c r="G212" i="4"/>
  <c r="Y212" i="4" s="1"/>
  <c r="E212" i="4"/>
  <c r="W212" i="4" s="1"/>
  <c r="AJ211" i="4"/>
  <c r="AI211" i="4"/>
  <c r="AH211" i="4"/>
  <c r="AG211" i="4"/>
  <c r="AF211" i="4"/>
  <c r="AE211" i="4"/>
  <c r="AD211" i="4"/>
  <c r="AC211" i="4"/>
  <c r="AB211" i="4"/>
  <c r="AA211" i="4"/>
  <c r="Z211" i="4"/>
  <c r="X211" i="4"/>
  <c r="V211" i="4"/>
  <c r="U211" i="4"/>
  <c r="G211" i="4"/>
  <c r="Y211" i="4" s="1"/>
  <c r="E211" i="4"/>
  <c r="W211" i="4" s="1"/>
  <c r="AJ210" i="4"/>
  <c r="AI210" i="4"/>
  <c r="AH210" i="4"/>
  <c r="AG210" i="4"/>
  <c r="AF210" i="4"/>
  <c r="AE210" i="4"/>
  <c r="AD210" i="4"/>
  <c r="AC210" i="4"/>
  <c r="AB210" i="4"/>
  <c r="AA210" i="4"/>
  <c r="Z210" i="4"/>
  <c r="X210" i="4"/>
  <c r="V210" i="4"/>
  <c r="U210" i="4"/>
  <c r="G210" i="4"/>
  <c r="Y210" i="4" s="1"/>
  <c r="E210" i="4"/>
  <c r="W210" i="4" s="1"/>
  <c r="AJ209" i="4"/>
  <c r="AI209" i="4"/>
  <c r="AH209" i="4"/>
  <c r="AG209" i="4"/>
  <c r="AF209" i="4"/>
  <c r="AE209" i="4"/>
  <c r="AD209" i="4"/>
  <c r="AC209" i="4"/>
  <c r="AB209" i="4"/>
  <c r="AA209" i="4"/>
  <c r="Z209" i="4"/>
  <c r="X209" i="4"/>
  <c r="V209" i="4"/>
  <c r="U209" i="4"/>
  <c r="G209" i="4"/>
  <c r="Y209" i="4" s="1"/>
  <c r="E209" i="4"/>
  <c r="W209" i="4" s="1"/>
  <c r="AJ208" i="4"/>
  <c r="AI208" i="4"/>
  <c r="AH208" i="4"/>
  <c r="AG208" i="4"/>
  <c r="AF208" i="4"/>
  <c r="AE208" i="4"/>
  <c r="AD208" i="4"/>
  <c r="AC208" i="4"/>
  <c r="AB208" i="4"/>
  <c r="AA208" i="4"/>
  <c r="Z208" i="4"/>
  <c r="X208" i="4"/>
  <c r="V208" i="4"/>
  <c r="U208" i="4"/>
  <c r="G208" i="4"/>
  <c r="Y208" i="4" s="1"/>
  <c r="E208" i="4"/>
  <c r="W208" i="4" s="1"/>
  <c r="AJ207" i="4"/>
  <c r="AI207" i="4"/>
  <c r="AH207" i="4"/>
  <c r="AG207" i="4"/>
  <c r="AF207" i="4"/>
  <c r="AE207" i="4"/>
  <c r="AD207" i="4"/>
  <c r="AC207" i="4"/>
  <c r="AB207" i="4"/>
  <c r="AA207" i="4"/>
  <c r="Z207" i="4"/>
  <c r="X207" i="4"/>
  <c r="V207" i="4"/>
  <c r="U207" i="4"/>
  <c r="G207" i="4"/>
  <c r="Y207" i="4" s="1"/>
  <c r="E207" i="4"/>
  <c r="W207" i="4" s="1"/>
  <c r="AJ206" i="4"/>
  <c r="AI206" i="4"/>
  <c r="AH206" i="4"/>
  <c r="AG206" i="4"/>
  <c r="AF206" i="4"/>
  <c r="AE206" i="4"/>
  <c r="AD206" i="4"/>
  <c r="AC206" i="4"/>
  <c r="AB206" i="4"/>
  <c r="AA206" i="4"/>
  <c r="Z206" i="4"/>
  <c r="X206" i="4"/>
  <c r="V206" i="4"/>
  <c r="U206" i="4"/>
  <c r="G206" i="4"/>
  <c r="Y206" i="4" s="1"/>
  <c r="E206" i="4"/>
  <c r="W206" i="4" s="1"/>
  <c r="AJ205" i="4"/>
  <c r="AI205" i="4"/>
  <c r="AH205" i="4"/>
  <c r="AG205" i="4"/>
  <c r="AF205" i="4"/>
  <c r="AE205" i="4"/>
  <c r="AD205" i="4"/>
  <c r="AC205" i="4"/>
  <c r="AB205" i="4"/>
  <c r="AA205" i="4"/>
  <c r="Z205" i="4"/>
  <c r="X205" i="4"/>
  <c r="V205" i="4"/>
  <c r="U205" i="4"/>
  <c r="G205" i="4"/>
  <c r="Y205" i="4" s="1"/>
  <c r="E205" i="4"/>
  <c r="W205" i="4" s="1"/>
  <c r="AJ204" i="4"/>
  <c r="AI204" i="4"/>
  <c r="AH204" i="4"/>
  <c r="AG204" i="4"/>
  <c r="AF204" i="4"/>
  <c r="AE204" i="4"/>
  <c r="AD204" i="4"/>
  <c r="AC204" i="4"/>
  <c r="AB204" i="4"/>
  <c r="AA204" i="4"/>
  <c r="Z204" i="4"/>
  <c r="X204" i="4"/>
  <c r="V204" i="4"/>
  <c r="U204" i="4"/>
  <c r="G204" i="4"/>
  <c r="Y204" i="4" s="1"/>
  <c r="E204" i="4"/>
  <c r="W204" i="4" s="1"/>
  <c r="AJ203" i="4"/>
  <c r="AI203" i="4"/>
  <c r="AH203" i="4"/>
  <c r="AG203" i="4"/>
  <c r="AF203" i="4"/>
  <c r="AE203" i="4"/>
  <c r="AD203" i="4"/>
  <c r="AC203" i="4"/>
  <c r="AB203" i="4"/>
  <c r="AA203" i="4"/>
  <c r="Z203" i="4"/>
  <c r="X203" i="4"/>
  <c r="V203" i="4"/>
  <c r="U203" i="4"/>
  <c r="G203" i="4"/>
  <c r="Y203" i="4" s="1"/>
  <c r="E203" i="4"/>
  <c r="W203" i="4" s="1"/>
  <c r="AJ202" i="4"/>
  <c r="AI202" i="4"/>
  <c r="AH202" i="4"/>
  <c r="AG202" i="4"/>
  <c r="AF202" i="4"/>
  <c r="AE202" i="4"/>
  <c r="AD202" i="4"/>
  <c r="AC202" i="4"/>
  <c r="AB202" i="4"/>
  <c r="AA202" i="4"/>
  <c r="Z202" i="4"/>
  <c r="X202" i="4"/>
  <c r="V202" i="4"/>
  <c r="U202" i="4"/>
  <c r="G202" i="4"/>
  <c r="Y202" i="4" s="1"/>
  <c r="E202" i="4"/>
  <c r="W202" i="4" s="1"/>
  <c r="AJ201" i="4"/>
  <c r="AI201" i="4"/>
  <c r="AH201" i="4"/>
  <c r="AG201" i="4"/>
  <c r="AF201" i="4"/>
  <c r="AE201" i="4"/>
  <c r="AD201" i="4"/>
  <c r="AC201" i="4"/>
  <c r="AB201" i="4"/>
  <c r="AA201" i="4"/>
  <c r="Z201" i="4"/>
  <c r="X201" i="4"/>
  <c r="V201" i="4"/>
  <c r="U201" i="4"/>
  <c r="G201" i="4"/>
  <c r="Y201" i="4" s="1"/>
  <c r="E201" i="4"/>
  <c r="W201" i="4" s="1"/>
  <c r="AJ200" i="4"/>
  <c r="AI200" i="4"/>
  <c r="AH200" i="4"/>
  <c r="AG200" i="4"/>
  <c r="AF200" i="4"/>
  <c r="AE200" i="4"/>
  <c r="AD200" i="4"/>
  <c r="AC200" i="4"/>
  <c r="AB200" i="4"/>
  <c r="AA200" i="4"/>
  <c r="Z200" i="4"/>
  <c r="X200" i="4"/>
  <c r="V200" i="4"/>
  <c r="U200" i="4"/>
  <c r="G200" i="4"/>
  <c r="Y200" i="4" s="1"/>
  <c r="E200" i="4"/>
  <c r="W200" i="4" s="1"/>
  <c r="AJ199" i="4"/>
  <c r="AI199" i="4"/>
  <c r="AH199" i="4"/>
  <c r="AG199" i="4"/>
  <c r="AF199" i="4"/>
  <c r="AE199" i="4"/>
  <c r="AD199" i="4"/>
  <c r="AC199" i="4"/>
  <c r="AB199" i="4"/>
  <c r="AA199" i="4"/>
  <c r="Z199" i="4"/>
  <c r="X199" i="4"/>
  <c r="V199" i="4"/>
  <c r="U199" i="4"/>
  <c r="G199" i="4"/>
  <c r="Y199" i="4" s="1"/>
  <c r="E199" i="4"/>
  <c r="W199" i="4" s="1"/>
  <c r="AJ198" i="4"/>
  <c r="AI198" i="4"/>
  <c r="AH198" i="4"/>
  <c r="AG198" i="4"/>
  <c r="AF198" i="4"/>
  <c r="AE198" i="4"/>
  <c r="AD198" i="4"/>
  <c r="AC198" i="4"/>
  <c r="AB198" i="4"/>
  <c r="AA198" i="4"/>
  <c r="Z198" i="4"/>
  <c r="X198" i="4"/>
  <c r="V198" i="4"/>
  <c r="U198" i="4"/>
  <c r="G198" i="4"/>
  <c r="Y198" i="4" s="1"/>
  <c r="E198" i="4"/>
  <c r="W198" i="4" s="1"/>
  <c r="AJ197" i="4"/>
  <c r="AI197" i="4"/>
  <c r="AH197" i="4"/>
  <c r="AG197" i="4"/>
  <c r="AF197" i="4"/>
  <c r="AE197" i="4"/>
  <c r="AD197" i="4"/>
  <c r="AC197" i="4"/>
  <c r="AB197" i="4"/>
  <c r="AA197" i="4"/>
  <c r="Z197" i="4"/>
  <c r="X197" i="4"/>
  <c r="V197" i="4"/>
  <c r="U197" i="4"/>
  <c r="G197" i="4"/>
  <c r="Y197" i="4" s="1"/>
  <c r="E197" i="4"/>
  <c r="W197" i="4" s="1"/>
  <c r="AJ196" i="4"/>
  <c r="AI196" i="4"/>
  <c r="AH196" i="4"/>
  <c r="AG196" i="4"/>
  <c r="AF196" i="4"/>
  <c r="AE196" i="4"/>
  <c r="AD196" i="4"/>
  <c r="AC196" i="4"/>
  <c r="AB196" i="4"/>
  <c r="AA196" i="4"/>
  <c r="Z196" i="4"/>
  <c r="X196" i="4"/>
  <c r="V196" i="4"/>
  <c r="U196" i="4"/>
  <c r="G196" i="4"/>
  <c r="Y196" i="4" s="1"/>
  <c r="E196" i="4"/>
  <c r="W196" i="4" s="1"/>
  <c r="AJ195" i="4"/>
  <c r="AI195" i="4"/>
  <c r="AH195" i="4"/>
  <c r="AG195" i="4"/>
  <c r="AF195" i="4"/>
  <c r="AE195" i="4"/>
  <c r="AD195" i="4"/>
  <c r="AC195" i="4"/>
  <c r="AB195" i="4"/>
  <c r="AA195" i="4"/>
  <c r="Z195" i="4"/>
  <c r="X195" i="4"/>
  <c r="V195" i="4"/>
  <c r="U195" i="4"/>
  <c r="G195" i="4"/>
  <c r="Y195" i="4" s="1"/>
  <c r="E195" i="4"/>
  <c r="W195" i="4" s="1"/>
  <c r="AJ194" i="4"/>
  <c r="AI194" i="4"/>
  <c r="AH194" i="4"/>
  <c r="AG194" i="4"/>
  <c r="AF194" i="4"/>
  <c r="AE194" i="4"/>
  <c r="AD194" i="4"/>
  <c r="AC194" i="4"/>
  <c r="AB194" i="4"/>
  <c r="AA194" i="4"/>
  <c r="Z194" i="4"/>
  <c r="X194" i="4"/>
  <c r="V194" i="4"/>
  <c r="U194" i="4"/>
  <c r="G194" i="4"/>
  <c r="Y194" i="4" s="1"/>
  <c r="E194" i="4"/>
  <c r="W194" i="4" s="1"/>
  <c r="AJ193" i="4"/>
  <c r="AI193" i="4"/>
  <c r="AH193" i="4"/>
  <c r="AG193" i="4"/>
  <c r="AF193" i="4"/>
  <c r="AE193" i="4"/>
  <c r="AD193" i="4"/>
  <c r="AC193" i="4"/>
  <c r="AB193" i="4"/>
  <c r="AA193" i="4"/>
  <c r="Z193" i="4"/>
  <c r="X193" i="4"/>
  <c r="V193" i="4"/>
  <c r="U193" i="4"/>
  <c r="G193" i="4"/>
  <c r="Y193" i="4" s="1"/>
  <c r="E193" i="4"/>
  <c r="W193" i="4" s="1"/>
  <c r="AJ192" i="4"/>
  <c r="AI192" i="4"/>
  <c r="AH192" i="4"/>
  <c r="AG192" i="4"/>
  <c r="AF192" i="4"/>
  <c r="AE192" i="4"/>
  <c r="AD192" i="4"/>
  <c r="AC192" i="4"/>
  <c r="AB192" i="4"/>
  <c r="AA192" i="4"/>
  <c r="Z192" i="4"/>
  <c r="X192" i="4"/>
  <c r="V192" i="4"/>
  <c r="U192" i="4"/>
  <c r="G192" i="4"/>
  <c r="Y192" i="4" s="1"/>
  <c r="E192" i="4"/>
  <c r="W192" i="4" s="1"/>
  <c r="AJ191" i="4"/>
  <c r="AI191" i="4"/>
  <c r="AH191" i="4"/>
  <c r="AG191" i="4"/>
  <c r="AF191" i="4"/>
  <c r="AE191" i="4"/>
  <c r="AD191" i="4"/>
  <c r="AC191" i="4"/>
  <c r="AB191" i="4"/>
  <c r="AA191" i="4"/>
  <c r="Z191" i="4"/>
  <c r="X191" i="4"/>
  <c r="V191" i="4"/>
  <c r="U191" i="4"/>
  <c r="G191" i="4"/>
  <c r="Y191" i="4" s="1"/>
  <c r="E191" i="4"/>
  <c r="W191" i="4" s="1"/>
  <c r="AJ190" i="4"/>
  <c r="AI190" i="4"/>
  <c r="AH190" i="4"/>
  <c r="AG190" i="4"/>
  <c r="AF190" i="4"/>
  <c r="AE190" i="4"/>
  <c r="AD190" i="4"/>
  <c r="AC190" i="4"/>
  <c r="AB190" i="4"/>
  <c r="AA190" i="4"/>
  <c r="Z190" i="4"/>
  <c r="X190" i="4"/>
  <c r="V190" i="4"/>
  <c r="U190" i="4"/>
  <c r="G190" i="4"/>
  <c r="Y190" i="4" s="1"/>
  <c r="E190" i="4"/>
  <c r="W190" i="4" s="1"/>
  <c r="AJ189" i="4"/>
  <c r="AI189" i="4"/>
  <c r="AH189" i="4"/>
  <c r="AG189" i="4"/>
  <c r="AF189" i="4"/>
  <c r="AE189" i="4"/>
  <c r="AD189" i="4"/>
  <c r="AC189" i="4"/>
  <c r="AB189" i="4"/>
  <c r="AA189" i="4"/>
  <c r="Z189" i="4"/>
  <c r="X189" i="4"/>
  <c r="V189" i="4"/>
  <c r="U189" i="4"/>
  <c r="G189" i="4"/>
  <c r="Y189" i="4" s="1"/>
  <c r="E189" i="4"/>
  <c r="W189" i="4" s="1"/>
  <c r="AJ188" i="4"/>
  <c r="AI188" i="4"/>
  <c r="AH188" i="4"/>
  <c r="AG188" i="4"/>
  <c r="AF188" i="4"/>
  <c r="AE188" i="4"/>
  <c r="AD188" i="4"/>
  <c r="AC188" i="4"/>
  <c r="AB188" i="4"/>
  <c r="AA188" i="4"/>
  <c r="Z188" i="4"/>
  <c r="X188" i="4"/>
  <c r="V188" i="4"/>
  <c r="U188" i="4"/>
  <c r="G188" i="4"/>
  <c r="Y188" i="4" s="1"/>
  <c r="E188" i="4"/>
  <c r="W188" i="4" s="1"/>
  <c r="AJ187" i="4"/>
  <c r="AI187" i="4"/>
  <c r="AH187" i="4"/>
  <c r="AG187" i="4"/>
  <c r="AF187" i="4"/>
  <c r="AE187" i="4"/>
  <c r="AD187" i="4"/>
  <c r="AC187" i="4"/>
  <c r="AB187" i="4"/>
  <c r="AA187" i="4"/>
  <c r="Z187" i="4"/>
  <c r="X187" i="4"/>
  <c r="V187" i="4"/>
  <c r="U187" i="4"/>
  <c r="G187" i="4"/>
  <c r="Y187" i="4" s="1"/>
  <c r="E187" i="4"/>
  <c r="W187" i="4" s="1"/>
  <c r="AJ186" i="4"/>
  <c r="AI186" i="4"/>
  <c r="AH186" i="4"/>
  <c r="AG186" i="4"/>
  <c r="AF186" i="4"/>
  <c r="AE186" i="4"/>
  <c r="AD186" i="4"/>
  <c r="AC186" i="4"/>
  <c r="AB186" i="4"/>
  <c r="AA186" i="4"/>
  <c r="Z186" i="4"/>
  <c r="X186" i="4"/>
  <c r="V186" i="4"/>
  <c r="U186" i="4"/>
  <c r="G186" i="4"/>
  <c r="Y186" i="4" s="1"/>
  <c r="E186" i="4"/>
  <c r="W186" i="4" s="1"/>
  <c r="AJ185" i="4"/>
  <c r="AI185" i="4"/>
  <c r="AH185" i="4"/>
  <c r="AG185" i="4"/>
  <c r="AF185" i="4"/>
  <c r="AE185" i="4"/>
  <c r="AD185" i="4"/>
  <c r="AC185" i="4"/>
  <c r="AB185" i="4"/>
  <c r="AA185" i="4"/>
  <c r="Z185" i="4"/>
  <c r="X185" i="4"/>
  <c r="V185" i="4"/>
  <c r="U185" i="4"/>
  <c r="G185" i="4"/>
  <c r="Y185" i="4" s="1"/>
  <c r="E185" i="4"/>
  <c r="W185" i="4" s="1"/>
  <c r="AJ184" i="4"/>
  <c r="AI184" i="4"/>
  <c r="AH184" i="4"/>
  <c r="AG184" i="4"/>
  <c r="AF184" i="4"/>
  <c r="AE184" i="4"/>
  <c r="AD184" i="4"/>
  <c r="AC184" i="4"/>
  <c r="AB184" i="4"/>
  <c r="AA184" i="4"/>
  <c r="Z184" i="4"/>
  <c r="X184" i="4"/>
  <c r="V184" i="4"/>
  <c r="U184" i="4"/>
  <c r="G184" i="4"/>
  <c r="Y184" i="4" s="1"/>
  <c r="E184" i="4"/>
  <c r="W184" i="4" s="1"/>
  <c r="AJ183" i="4"/>
  <c r="AI183" i="4"/>
  <c r="AH183" i="4"/>
  <c r="AG183" i="4"/>
  <c r="AF183" i="4"/>
  <c r="AE183" i="4"/>
  <c r="AD183" i="4"/>
  <c r="AC183" i="4"/>
  <c r="AB183" i="4"/>
  <c r="AA183" i="4"/>
  <c r="Z183" i="4"/>
  <c r="X183" i="4"/>
  <c r="V183" i="4"/>
  <c r="U183" i="4"/>
  <c r="G183" i="4"/>
  <c r="Y183" i="4" s="1"/>
  <c r="E183" i="4"/>
  <c r="W183" i="4" s="1"/>
  <c r="AJ182" i="4"/>
  <c r="AI182" i="4"/>
  <c r="AH182" i="4"/>
  <c r="AG182" i="4"/>
  <c r="AF182" i="4"/>
  <c r="AE182" i="4"/>
  <c r="AD182" i="4"/>
  <c r="AC182" i="4"/>
  <c r="AB182" i="4"/>
  <c r="AA182" i="4"/>
  <c r="Z182" i="4"/>
  <c r="X182" i="4"/>
  <c r="V182" i="4"/>
  <c r="U182" i="4"/>
  <c r="G182" i="4"/>
  <c r="Y182" i="4" s="1"/>
  <c r="E182" i="4"/>
  <c r="W182" i="4" s="1"/>
  <c r="AJ181" i="4"/>
  <c r="AI181" i="4"/>
  <c r="AH181" i="4"/>
  <c r="AG181" i="4"/>
  <c r="AF181" i="4"/>
  <c r="AE181" i="4"/>
  <c r="AD181" i="4"/>
  <c r="AC181" i="4"/>
  <c r="AB181" i="4"/>
  <c r="AA181" i="4"/>
  <c r="Z181" i="4"/>
  <c r="X181" i="4"/>
  <c r="V181" i="4"/>
  <c r="U181" i="4"/>
  <c r="G181" i="4"/>
  <c r="Y181" i="4" s="1"/>
  <c r="E181" i="4"/>
  <c r="W181" i="4" s="1"/>
  <c r="AJ180" i="4"/>
  <c r="AI180" i="4"/>
  <c r="AH180" i="4"/>
  <c r="AG180" i="4"/>
  <c r="AF180" i="4"/>
  <c r="AE180" i="4"/>
  <c r="AD180" i="4"/>
  <c r="AC180" i="4"/>
  <c r="AB180" i="4"/>
  <c r="AA180" i="4"/>
  <c r="Z180" i="4"/>
  <c r="X180" i="4"/>
  <c r="V180" i="4"/>
  <c r="U180" i="4"/>
  <c r="G180" i="4"/>
  <c r="Y180" i="4" s="1"/>
  <c r="E180" i="4"/>
  <c r="W180" i="4" s="1"/>
  <c r="AJ179" i="4"/>
  <c r="AI179" i="4"/>
  <c r="AH179" i="4"/>
  <c r="AG179" i="4"/>
  <c r="AF179" i="4"/>
  <c r="AE179" i="4"/>
  <c r="AD179" i="4"/>
  <c r="AC179" i="4"/>
  <c r="AB179" i="4"/>
  <c r="AA179" i="4"/>
  <c r="Z179" i="4"/>
  <c r="X179" i="4"/>
  <c r="V179" i="4"/>
  <c r="U179" i="4"/>
  <c r="G179" i="4"/>
  <c r="Y179" i="4" s="1"/>
  <c r="E179" i="4"/>
  <c r="W179" i="4" s="1"/>
  <c r="AJ178" i="4"/>
  <c r="AI178" i="4"/>
  <c r="AH178" i="4"/>
  <c r="AG178" i="4"/>
  <c r="AF178" i="4"/>
  <c r="AE178" i="4"/>
  <c r="AD178" i="4"/>
  <c r="AC178" i="4"/>
  <c r="AB178" i="4"/>
  <c r="AA178" i="4"/>
  <c r="Z178" i="4"/>
  <c r="X178" i="4"/>
  <c r="V178" i="4"/>
  <c r="U178" i="4"/>
  <c r="G178" i="4"/>
  <c r="Y178" i="4" s="1"/>
  <c r="E178" i="4"/>
  <c r="W178" i="4" s="1"/>
  <c r="AJ177" i="4"/>
  <c r="AI177" i="4"/>
  <c r="AH177" i="4"/>
  <c r="AG177" i="4"/>
  <c r="AF177" i="4"/>
  <c r="AE177" i="4"/>
  <c r="AD177" i="4"/>
  <c r="AC177" i="4"/>
  <c r="AB177" i="4"/>
  <c r="AA177" i="4"/>
  <c r="Z177" i="4"/>
  <c r="X177" i="4"/>
  <c r="V177" i="4"/>
  <c r="U177" i="4"/>
  <c r="G177" i="4"/>
  <c r="Y177" i="4" s="1"/>
  <c r="E177" i="4"/>
  <c r="W177" i="4" s="1"/>
  <c r="AJ176" i="4"/>
  <c r="AI176" i="4"/>
  <c r="AH176" i="4"/>
  <c r="AG176" i="4"/>
  <c r="AF176" i="4"/>
  <c r="AE176" i="4"/>
  <c r="AD176" i="4"/>
  <c r="AC176" i="4"/>
  <c r="AB176" i="4"/>
  <c r="AA176" i="4"/>
  <c r="Z176" i="4"/>
  <c r="X176" i="4"/>
  <c r="V176" i="4"/>
  <c r="U176" i="4"/>
  <c r="G176" i="4"/>
  <c r="Y176" i="4" s="1"/>
  <c r="E176" i="4"/>
  <c r="W176" i="4" s="1"/>
  <c r="AJ175" i="4"/>
  <c r="AI175" i="4"/>
  <c r="AH175" i="4"/>
  <c r="AG175" i="4"/>
  <c r="AF175" i="4"/>
  <c r="AE175" i="4"/>
  <c r="AD175" i="4"/>
  <c r="AC175" i="4"/>
  <c r="AB175" i="4"/>
  <c r="AA175" i="4"/>
  <c r="Z175" i="4"/>
  <c r="X175" i="4"/>
  <c r="V175" i="4"/>
  <c r="U175" i="4"/>
  <c r="G175" i="4"/>
  <c r="Y175" i="4" s="1"/>
  <c r="E175" i="4"/>
  <c r="W175" i="4" s="1"/>
  <c r="AJ174" i="4"/>
  <c r="AI174" i="4"/>
  <c r="AH174" i="4"/>
  <c r="AG174" i="4"/>
  <c r="AF174" i="4"/>
  <c r="AE174" i="4"/>
  <c r="AD174" i="4"/>
  <c r="AC174" i="4"/>
  <c r="AB174" i="4"/>
  <c r="AA174" i="4"/>
  <c r="Z174" i="4"/>
  <c r="X174" i="4"/>
  <c r="V174" i="4"/>
  <c r="U174" i="4"/>
  <c r="G174" i="4"/>
  <c r="Y174" i="4" s="1"/>
  <c r="E174" i="4"/>
  <c r="W174" i="4" s="1"/>
  <c r="AJ173" i="4"/>
  <c r="AI173" i="4"/>
  <c r="AH173" i="4"/>
  <c r="AG173" i="4"/>
  <c r="AF173" i="4"/>
  <c r="AE173" i="4"/>
  <c r="AD173" i="4"/>
  <c r="AC173" i="4"/>
  <c r="AB173" i="4"/>
  <c r="AA173" i="4"/>
  <c r="Z173" i="4"/>
  <c r="X173" i="4"/>
  <c r="V173" i="4"/>
  <c r="U173" i="4"/>
  <c r="G173" i="4"/>
  <c r="Y173" i="4" s="1"/>
  <c r="E173" i="4"/>
  <c r="W173" i="4" s="1"/>
  <c r="AJ172" i="4"/>
  <c r="AI172" i="4"/>
  <c r="AH172" i="4"/>
  <c r="AG172" i="4"/>
  <c r="AF172" i="4"/>
  <c r="AE172" i="4"/>
  <c r="AD172" i="4"/>
  <c r="AC172" i="4"/>
  <c r="AB172" i="4"/>
  <c r="AA172" i="4"/>
  <c r="Z172" i="4"/>
  <c r="X172" i="4"/>
  <c r="V172" i="4"/>
  <c r="U172" i="4"/>
  <c r="G172" i="4"/>
  <c r="Y172" i="4" s="1"/>
  <c r="E172" i="4"/>
  <c r="W172" i="4" s="1"/>
  <c r="AJ171" i="4"/>
  <c r="AI171" i="4"/>
  <c r="AH171" i="4"/>
  <c r="AG171" i="4"/>
  <c r="AF171" i="4"/>
  <c r="AE171" i="4"/>
  <c r="AD171" i="4"/>
  <c r="AC171" i="4"/>
  <c r="AB171" i="4"/>
  <c r="AA171" i="4"/>
  <c r="Z171" i="4"/>
  <c r="X171" i="4"/>
  <c r="V171" i="4"/>
  <c r="U171" i="4"/>
  <c r="G171" i="4"/>
  <c r="Y171" i="4" s="1"/>
  <c r="E171" i="4"/>
  <c r="W171" i="4" s="1"/>
  <c r="AJ170" i="4"/>
  <c r="AI170" i="4"/>
  <c r="AH170" i="4"/>
  <c r="AG170" i="4"/>
  <c r="AF170" i="4"/>
  <c r="AE170" i="4"/>
  <c r="AD170" i="4"/>
  <c r="AC170" i="4"/>
  <c r="AB170" i="4"/>
  <c r="AA170" i="4"/>
  <c r="Z170" i="4"/>
  <c r="X170" i="4"/>
  <c r="V170" i="4"/>
  <c r="U170" i="4"/>
  <c r="G170" i="4"/>
  <c r="Y170" i="4" s="1"/>
  <c r="E170" i="4"/>
  <c r="W170" i="4" s="1"/>
  <c r="AJ169" i="4"/>
  <c r="AI169" i="4"/>
  <c r="AH169" i="4"/>
  <c r="AG169" i="4"/>
  <c r="AF169" i="4"/>
  <c r="AE169" i="4"/>
  <c r="AD169" i="4"/>
  <c r="AC169" i="4"/>
  <c r="AB169" i="4"/>
  <c r="AA169" i="4"/>
  <c r="Z169" i="4"/>
  <c r="X169" i="4"/>
  <c r="V169" i="4"/>
  <c r="U169" i="4"/>
  <c r="G169" i="4"/>
  <c r="Y169" i="4" s="1"/>
  <c r="E169" i="4"/>
  <c r="W169" i="4" s="1"/>
  <c r="AJ168" i="4"/>
  <c r="AI168" i="4"/>
  <c r="AH168" i="4"/>
  <c r="AG168" i="4"/>
  <c r="AF168" i="4"/>
  <c r="AE168" i="4"/>
  <c r="AD168" i="4"/>
  <c r="AC168" i="4"/>
  <c r="AB168" i="4"/>
  <c r="AA168" i="4"/>
  <c r="Z168" i="4"/>
  <c r="X168" i="4"/>
  <c r="V168" i="4"/>
  <c r="U168" i="4"/>
  <c r="G168" i="4"/>
  <c r="Y168" i="4" s="1"/>
  <c r="E168" i="4"/>
  <c r="W168" i="4" s="1"/>
  <c r="AJ167" i="4"/>
  <c r="AI167" i="4"/>
  <c r="AH167" i="4"/>
  <c r="AG167" i="4"/>
  <c r="AF167" i="4"/>
  <c r="AE167" i="4"/>
  <c r="AD167" i="4"/>
  <c r="AC167" i="4"/>
  <c r="AB167" i="4"/>
  <c r="AA167" i="4"/>
  <c r="Z167" i="4"/>
  <c r="X167" i="4"/>
  <c r="V167" i="4"/>
  <c r="U167" i="4"/>
  <c r="G167" i="4"/>
  <c r="Y167" i="4" s="1"/>
  <c r="E167" i="4"/>
  <c r="W167" i="4" s="1"/>
  <c r="AJ166" i="4"/>
  <c r="AI166" i="4"/>
  <c r="AH166" i="4"/>
  <c r="AG166" i="4"/>
  <c r="AF166" i="4"/>
  <c r="AE166" i="4"/>
  <c r="AD166" i="4"/>
  <c r="AC166" i="4"/>
  <c r="AB166" i="4"/>
  <c r="AA166" i="4"/>
  <c r="Z166" i="4"/>
  <c r="X166" i="4"/>
  <c r="V166" i="4"/>
  <c r="U166" i="4"/>
  <c r="G166" i="4"/>
  <c r="Y166" i="4" s="1"/>
  <c r="E166" i="4"/>
  <c r="W166" i="4" s="1"/>
  <c r="AJ165" i="4"/>
  <c r="AI165" i="4"/>
  <c r="AH165" i="4"/>
  <c r="AG165" i="4"/>
  <c r="AF165" i="4"/>
  <c r="AE165" i="4"/>
  <c r="AD165" i="4"/>
  <c r="AC165" i="4"/>
  <c r="AB165" i="4"/>
  <c r="AA165" i="4"/>
  <c r="Z165" i="4"/>
  <c r="X165" i="4"/>
  <c r="V165" i="4"/>
  <c r="U165" i="4"/>
  <c r="G165" i="4"/>
  <c r="Y165" i="4" s="1"/>
  <c r="E165" i="4"/>
  <c r="W165" i="4" s="1"/>
  <c r="AJ164" i="4"/>
  <c r="AI164" i="4"/>
  <c r="AH164" i="4"/>
  <c r="AG164" i="4"/>
  <c r="AF164" i="4"/>
  <c r="AE164" i="4"/>
  <c r="AD164" i="4"/>
  <c r="AC164" i="4"/>
  <c r="AB164" i="4"/>
  <c r="AA164" i="4"/>
  <c r="Z164" i="4"/>
  <c r="X164" i="4"/>
  <c r="V164" i="4"/>
  <c r="U164" i="4"/>
  <c r="G164" i="4"/>
  <c r="Y164" i="4" s="1"/>
  <c r="E164" i="4"/>
  <c r="W164" i="4" s="1"/>
  <c r="AJ163" i="4"/>
  <c r="AI163" i="4"/>
  <c r="AH163" i="4"/>
  <c r="AG163" i="4"/>
  <c r="AF163" i="4"/>
  <c r="AE163" i="4"/>
  <c r="AD163" i="4"/>
  <c r="AC163" i="4"/>
  <c r="AB163" i="4"/>
  <c r="AA163" i="4"/>
  <c r="Z163" i="4"/>
  <c r="X163" i="4"/>
  <c r="V163" i="4"/>
  <c r="U163" i="4"/>
  <c r="G163" i="4"/>
  <c r="Y163" i="4" s="1"/>
  <c r="E163" i="4"/>
  <c r="W163" i="4" s="1"/>
  <c r="AJ162" i="4"/>
  <c r="AI162" i="4"/>
  <c r="AH162" i="4"/>
  <c r="AG162" i="4"/>
  <c r="AF162" i="4"/>
  <c r="AE162" i="4"/>
  <c r="AD162" i="4"/>
  <c r="AC162" i="4"/>
  <c r="AB162" i="4"/>
  <c r="AA162" i="4"/>
  <c r="Z162" i="4"/>
  <c r="X162" i="4"/>
  <c r="V162" i="4"/>
  <c r="U162" i="4"/>
  <c r="G162" i="4"/>
  <c r="Y162" i="4" s="1"/>
  <c r="E162" i="4"/>
  <c r="W162" i="4" s="1"/>
  <c r="AJ161" i="4"/>
  <c r="AI161" i="4"/>
  <c r="AH161" i="4"/>
  <c r="AG161" i="4"/>
  <c r="AF161" i="4"/>
  <c r="AE161" i="4"/>
  <c r="AD161" i="4"/>
  <c r="AC161" i="4"/>
  <c r="AB161" i="4"/>
  <c r="AA161" i="4"/>
  <c r="Z161" i="4"/>
  <c r="X161" i="4"/>
  <c r="V161" i="4"/>
  <c r="U161" i="4"/>
  <c r="G161" i="4"/>
  <c r="Y161" i="4" s="1"/>
  <c r="E161" i="4"/>
  <c r="W161" i="4" s="1"/>
  <c r="AJ160" i="4"/>
  <c r="AI160" i="4"/>
  <c r="AH160" i="4"/>
  <c r="AG160" i="4"/>
  <c r="AF160" i="4"/>
  <c r="AE160" i="4"/>
  <c r="AD160" i="4"/>
  <c r="AC160" i="4"/>
  <c r="AB160" i="4"/>
  <c r="AA160" i="4"/>
  <c r="Z160" i="4"/>
  <c r="X160" i="4"/>
  <c r="V160" i="4"/>
  <c r="U160" i="4"/>
  <c r="G160" i="4"/>
  <c r="Y160" i="4" s="1"/>
  <c r="E160" i="4"/>
  <c r="W160" i="4" s="1"/>
  <c r="AJ159" i="4"/>
  <c r="AI159" i="4"/>
  <c r="AH159" i="4"/>
  <c r="AG159" i="4"/>
  <c r="AF159" i="4"/>
  <c r="AE159" i="4"/>
  <c r="AD159" i="4"/>
  <c r="AC159" i="4"/>
  <c r="AB159" i="4"/>
  <c r="AA159" i="4"/>
  <c r="Z159" i="4"/>
  <c r="X159" i="4"/>
  <c r="V159" i="4"/>
  <c r="U159" i="4"/>
  <c r="G159" i="4"/>
  <c r="Y159" i="4" s="1"/>
  <c r="E159" i="4"/>
  <c r="W159" i="4" s="1"/>
  <c r="AJ158" i="4"/>
  <c r="AI158" i="4"/>
  <c r="AH158" i="4"/>
  <c r="AG158" i="4"/>
  <c r="AF158" i="4"/>
  <c r="AE158" i="4"/>
  <c r="AD158" i="4"/>
  <c r="AC158" i="4"/>
  <c r="AB158" i="4"/>
  <c r="AA158" i="4"/>
  <c r="Z158" i="4"/>
  <c r="X158" i="4"/>
  <c r="V158" i="4"/>
  <c r="U158" i="4"/>
  <c r="G158" i="4"/>
  <c r="Y158" i="4" s="1"/>
  <c r="E158" i="4"/>
  <c r="W158" i="4" s="1"/>
  <c r="AJ157" i="4"/>
  <c r="AI157" i="4"/>
  <c r="AH157" i="4"/>
  <c r="AG157" i="4"/>
  <c r="AF157" i="4"/>
  <c r="AE157" i="4"/>
  <c r="AD157" i="4"/>
  <c r="AC157" i="4"/>
  <c r="AB157" i="4"/>
  <c r="AA157" i="4"/>
  <c r="Z157" i="4"/>
  <c r="X157" i="4"/>
  <c r="V157" i="4"/>
  <c r="U157" i="4"/>
  <c r="G157" i="4"/>
  <c r="Y157" i="4" s="1"/>
  <c r="E157" i="4"/>
  <c r="W157" i="4" s="1"/>
  <c r="AJ156" i="4"/>
  <c r="AI156" i="4"/>
  <c r="AH156" i="4"/>
  <c r="AG156" i="4"/>
  <c r="AF156" i="4"/>
  <c r="AE156" i="4"/>
  <c r="AD156" i="4"/>
  <c r="AC156" i="4"/>
  <c r="AB156" i="4"/>
  <c r="AA156" i="4"/>
  <c r="Z156" i="4"/>
  <c r="X156" i="4"/>
  <c r="V156" i="4"/>
  <c r="U156" i="4"/>
  <c r="G156" i="4"/>
  <c r="Y156" i="4" s="1"/>
  <c r="E156" i="4"/>
  <c r="W156" i="4" s="1"/>
  <c r="AJ155" i="4"/>
  <c r="AI155" i="4"/>
  <c r="AH155" i="4"/>
  <c r="AG155" i="4"/>
  <c r="AF155" i="4"/>
  <c r="AE155" i="4"/>
  <c r="AD155" i="4"/>
  <c r="AC155" i="4"/>
  <c r="AB155" i="4"/>
  <c r="AA155" i="4"/>
  <c r="Z155" i="4"/>
  <c r="X155" i="4"/>
  <c r="V155" i="4"/>
  <c r="U155" i="4"/>
  <c r="G155" i="4"/>
  <c r="Y155" i="4" s="1"/>
  <c r="E155" i="4"/>
  <c r="W155" i="4" s="1"/>
  <c r="AJ154" i="4"/>
  <c r="AI154" i="4"/>
  <c r="AH154" i="4"/>
  <c r="AG154" i="4"/>
  <c r="AF154" i="4"/>
  <c r="AE154" i="4"/>
  <c r="AD154" i="4"/>
  <c r="AC154" i="4"/>
  <c r="AB154" i="4"/>
  <c r="AA154" i="4"/>
  <c r="Z154" i="4"/>
  <c r="X154" i="4"/>
  <c r="V154" i="4"/>
  <c r="U154" i="4"/>
  <c r="G154" i="4"/>
  <c r="Y154" i="4" s="1"/>
  <c r="E154" i="4"/>
  <c r="W154" i="4" s="1"/>
  <c r="AJ153" i="4"/>
  <c r="AI153" i="4"/>
  <c r="AH153" i="4"/>
  <c r="AG153" i="4"/>
  <c r="AF153" i="4"/>
  <c r="AE153" i="4"/>
  <c r="AD153" i="4"/>
  <c r="AC153" i="4"/>
  <c r="AB153" i="4"/>
  <c r="AA153" i="4"/>
  <c r="Z153" i="4"/>
  <c r="X153" i="4"/>
  <c r="V153" i="4"/>
  <c r="U153" i="4"/>
  <c r="G153" i="4"/>
  <c r="Y153" i="4" s="1"/>
  <c r="E153" i="4"/>
  <c r="W153" i="4" s="1"/>
  <c r="AJ152" i="4"/>
  <c r="AI152" i="4"/>
  <c r="AH152" i="4"/>
  <c r="AG152" i="4"/>
  <c r="AF152" i="4"/>
  <c r="AE152" i="4"/>
  <c r="AD152" i="4"/>
  <c r="AC152" i="4"/>
  <c r="AB152" i="4"/>
  <c r="AA152" i="4"/>
  <c r="Z152" i="4"/>
  <c r="X152" i="4"/>
  <c r="V152" i="4"/>
  <c r="U152" i="4"/>
  <c r="G152" i="4"/>
  <c r="Y152" i="4" s="1"/>
  <c r="E152" i="4"/>
  <c r="W152" i="4" s="1"/>
  <c r="AJ151" i="4"/>
  <c r="AI151" i="4"/>
  <c r="AH151" i="4"/>
  <c r="AG151" i="4"/>
  <c r="AF151" i="4"/>
  <c r="AE151" i="4"/>
  <c r="AD151" i="4"/>
  <c r="AC151" i="4"/>
  <c r="AB151" i="4"/>
  <c r="AA151" i="4"/>
  <c r="Z151" i="4"/>
  <c r="X151" i="4"/>
  <c r="V151" i="4"/>
  <c r="U151" i="4"/>
  <c r="G151" i="4"/>
  <c r="Y151" i="4" s="1"/>
  <c r="E151" i="4"/>
  <c r="W151" i="4" s="1"/>
  <c r="AJ150" i="4"/>
  <c r="AI150" i="4"/>
  <c r="AH150" i="4"/>
  <c r="AG150" i="4"/>
  <c r="AF150" i="4"/>
  <c r="AE150" i="4"/>
  <c r="AD150" i="4"/>
  <c r="AC150" i="4"/>
  <c r="AB150" i="4"/>
  <c r="AA150" i="4"/>
  <c r="Z150" i="4"/>
  <c r="X150" i="4"/>
  <c r="V150" i="4"/>
  <c r="U150" i="4"/>
  <c r="G150" i="4"/>
  <c r="Y150" i="4" s="1"/>
  <c r="E150" i="4"/>
  <c r="W150" i="4" s="1"/>
  <c r="AJ149" i="4"/>
  <c r="AI149" i="4"/>
  <c r="AH149" i="4"/>
  <c r="AG149" i="4"/>
  <c r="AF149" i="4"/>
  <c r="AE149" i="4"/>
  <c r="AD149" i="4"/>
  <c r="AC149" i="4"/>
  <c r="AB149" i="4"/>
  <c r="AA149" i="4"/>
  <c r="Z149" i="4"/>
  <c r="X149" i="4"/>
  <c r="V149" i="4"/>
  <c r="U149" i="4"/>
  <c r="G149" i="4"/>
  <c r="Y149" i="4" s="1"/>
  <c r="E149" i="4"/>
  <c r="W149" i="4" s="1"/>
  <c r="AJ148" i="4"/>
  <c r="AI148" i="4"/>
  <c r="AH148" i="4"/>
  <c r="AG148" i="4"/>
  <c r="AF148" i="4"/>
  <c r="AE148" i="4"/>
  <c r="AD148" i="4"/>
  <c r="AC148" i="4"/>
  <c r="AB148" i="4"/>
  <c r="AA148" i="4"/>
  <c r="Z148" i="4"/>
  <c r="X148" i="4"/>
  <c r="V148" i="4"/>
  <c r="U148" i="4"/>
  <c r="G148" i="4"/>
  <c r="Y148" i="4" s="1"/>
  <c r="E148" i="4"/>
  <c r="W148" i="4" s="1"/>
  <c r="AJ147" i="4"/>
  <c r="AI147" i="4"/>
  <c r="AH147" i="4"/>
  <c r="AG147" i="4"/>
  <c r="AF147" i="4"/>
  <c r="AE147" i="4"/>
  <c r="AD147" i="4"/>
  <c r="AC147" i="4"/>
  <c r="AB147" i="4"/>
  <c r="AA147" i="4"/>
  <c r="Z147" i="4"/>
  <c r="X147" i="4"/>
  <c r="V147" i="4"/>
  <c r="U147" i="4"/>
  <c r="G147" i="4"/>
  <c r="Y147" i="4" s="1"/>
  <c r="E147" i="4"/>
  <c r="W147" i="4" s="1"/>
  <c r="AJ146" i="4"/>
  <c r="AI146" i="4"/>
  <c r="AH146" i="4"/>
  <c r="AG146" i="4"/>
  <c r="AF146" i="4"/>
  <c r="AE146" i="4"/>
  <c r="AD146" i="4"/>
  <c r="AC146" i="4"/>
  <c r="AB146" i="4"/>
  <c r="AA146" i="4"/>
  <c r="Z146" i="4"/>
  <c r="X146" i="4"/>
  <c r="V146" i="4"/>
  <c r="U146" i="4"/>
  <c r="G146" i="4"/>
  <c r="Y146" i="4" s="1"/>
  <c r="E146" i="4"/>
  <c r="W146" i="4" s="1"/>
  <c r="AJ145" i="4"/>
  <c r="AI145" i="4"/>
  <c r="AH145" i="4"/>
  <c r="AG145" i="4"/>
  <c r="AF145" i="4"/>
  <c r="AE145" i="4"/>
  <c r="AD145" i="4"/>
  <c r="AC145" i="4"/>
  <c r="AB145" i="4"/>
  <c r="AA145" i="4"/>
  <c r="Z145" i="4"/>
  <c r="X145" i="4"/>
  <c r="V145" i="4"/>
  <c r="U145" i="4"/>
  <c r="G145" i="4"/>
  <c r="Y145" i="4" s="1"/>
  <c r="E145" i="4"/>
  <c r="W145" i="4" s="1"/>
  <c r="AJ144" i="4"/>
  <c r="AI144" i="4"/>
  <c r="AH144" i="4"/>
  <c r="AG144" i="4"/>
  <c r="AF144" i="4"/>
  <c r="AE144" i="4"/>
  <c r="AD144" i="4"/>
  <c r="AC144" i="4"/>
  <c r="AB144" i="4"/>
  <c r="AA144" i="4"/>
  <c r="Z144" i="4"/>
  <c r="X144" i="4"/>
  <c r="V144" i="4"/>
  <c r="U144" i="4"/>
  <c r="G144" i="4"/>
  <c r="Y144" i="4" s="1"/>
  <c r="E144" i="4"/>
  <c r="W144" i="4" s="1"/>
  <c r="AJ143" i="4"/>
  <c r="AI143" i="4"/>
  <c r="AH143" i="4"/>
  <c r="AG143" i="4"/>
  <c r="AF143" i="4"/>
  <c r="AE143" i="4"/>
  <c r="AD143" i="4"/>
  <c r="AC143" i="4"/>
  <c r="AB143" i="4"/>
  <c r="AA143" i="4"/>
  <c r="Z143" i="4"/>
  <c r="X143" i="4"/>
  <c r="V143" i="4"/>
  <c r="U143" i="4"/>
  <c r="G143" i="4"/>
  <c r="Y143" i="4" s="1"/>
  <c r="E143" i="4"/>
  <c r="W143" i="4" s="1"/>
  <c r="AJ142" i="4"/>
  <c r="AI142" i="4"/>
  <c r="AH142" i="4"/>
  <c r="AG142" i="4"/>
  <c r="AF142" i="4"/>
  <c r="AE142" i="4"/>
  <c r="AD142" i="4"/>
  <c r="AC142" i="4"/>
  <c r="AB142" i="4"/>
  <c r="AA142" i="4"/>
  <c r="Z142" i="4"/>
  <c r="X142" i="4"/>
  <c r="V142" i="4"/>
  <c r="U142" i="4"/>
  <c r="G142" i="4"/>
  <c r="Y142" i="4" s="1"/>
  <c r="E142" i="4"/>
  <c r="W142" i="4" s="1"/>
  <c r="AJ141" i="4"/>
  <c r="AI141" i="4"/>
  <c r="AH141" i="4"/>
  <c r="AG141" i="4"/>
  <c r="AF141" i="4"/>
  <c r="AE141" i="4"/>
  <c r="AD141" i="4"/>
  <c r="AC141" i="4"/>
  <c r="AB141" i="4"/>
  <c r="AA141" i="4"/>
  <c r="Z141" i="4"/>
  <c r="X141" i="4"/>
  <c r="V141" i="4"/>
  <c r="U141" i="4"/>
  <c r="G141" i="4"/>
  <c r="Y141" i="4" s="1"/>
  <c r="E141" i="4"/>
  <c r="W141" i="4" s="1"/>
  <c r="AJ140" i="4"/>
  <c r="AI140" i="4"/>
  <c r="AH140" i="4"/>
  <c r="AG140" i="4"/>
  <c r="AF140" i="4"/>
  <c r="AE140" i="4"/>
  <c r="AD140" i="4"/>
  <c r="AC140" i="4"/>
  <c r="AB140" i="4"/>
  <c r="AA140" i="4"/>
  <c r="Z140" i="4"/>
  <c r="X140" i="4"/>
  <c r="V140" i="4"/>
  <c r="U140" i="4"/>
  <c r="G140" i="4"/>
  <c r="Y140" i="4" s="1"/>
  <c r="E140" i="4"/>
  <c r="W140" i="4" s="1"/>
  <c r="AJ139" i="4"/>
  <c r="AI139" i="4"/>
  <c r="AH139" i="4"/>
  <c r="AG139" i="4"/>
  <c r="AF139" i="4"/>
  <c r="AE139" i="4"/>
  <c r="AD139" i="4"/>
  <c r="AC139" i="4"/>
  <c r="AB139" i="4"/>
  <c r="AA139" i="4"/>
  <c r="Z139" i="4"/>
  <c r="X139" i="4"/>
  <c r="V139" i="4"/>
  <c r="U139" i="4"/>
  <c r="G139" i="4"/>
  <c r="Y139" i="4" s="1"/>
  <c r="E139" i="4"/>
  <c r="W139" i="4" s="1"/>
  <c r="AJ138" i="4"/>
  <c r="AI138" i="4"/>
  <c r="AH138" i="4"/>
  <c r="AG138" i="4"/>
  <c r="AF138" i="4"/>
  <c r="AE138" i="4"/>
  <c r="AD138" i="4"/>
  <c r="AC138" i="4"/>
  <c r="AB138" i="4"/>
  <c r="AA138" i="4"/>
  <c r="Z138" i="4"/>
  <c r="X138" i="4"/>
  <c r="V138" i="4"/>
  <c r="U138" i="4"/>
  <c r="G138" i="4"/>
  <c r="Y138" i="4" s="1"/>
  <c r="E138" i="4"/>
  <c r="W138" i="4" s="1"/>
  <c r="AJ137" i="4"/>
  <c r="AI137" i="4"/>
  <c r="AH137" i="4"/>
  <c r="AG137" i="4"/>
  <c r="AF137" i="4"/>
  <c r="AE137" i="4"/>
  <c r="AD137" i="4"/>
  <c r="AC137" i="4"/>
  <c r="AB137" i="4"/>
  <c r="AA137" i="4"/>
  <c r="Z137" i="4"/>
  <c r="X137" i="4"/>
  <c r="V137" i="4"/>
  <c r="U137" i="4"/>
  <c r="G137" i="4"/>
  <c r="Y137" i="4" s="1"/>
  <c r="E137" i="4"/>
  <c r="W137" i="4" s="1"/>
  <c r="AJ136" i="4"/>
  <c r="AI136" i="4"/>
  <c r="AH136" i="4"/>
  <c r="AG136" i="4"/>
  <c r="AF136" i="4"/>
  <c r="AE136" i="4"/>
  <c r="AD136" i="4"/>
  <c r="AC136" i="4"/>
  <c r="AB136" i="4"/>
  <c r="AA136" i="4"/>
  <c r="Z136" i="4"/>
  <c r="X136" i="4"/>
  <c r="V136" i="4"/>
  <c r="U136" i="4"/>
  <c r="G136" i="4"/>
  <c r="Y136" i="4" s="1"/>
  <c r="E136" i="4"/>
  <c r="W136" i="4" s="1"/>
  <c r="AJ135" i="4"/>
  <c r="AI135" i="4"/>
  <c r="AH135" i="4"/>
  <c r="AG135" i="4"/>
  <c r="AF135" i="4"/>
  <c r="AE135" i="4"/>
  <c r="AD135" i="4"/>
  <c r="AC135" i="4"/>
  <c r="AB135" i="4"/>
  <c r="AA135" i="4"/>
  <c r="Z135" i="4"/>
  <c r="X135" i="4"/>
  <c r="V135" i="4"/>
  <c r="U135" i="4"/>
  <c r="G135" i="4"/>
  <c r="Y135" i="4" s="1"/>
  <c r="E135" i="4"/>
  <c r="W135" i="4" s="1"/>
  <c r="AJ134" i="4"/>
  <c r="AI134" i="4"/>
  <c r="AH134" i="4"/>
  <c r="AG134" i="4"/>
  <c r="AF134" i="4"/>
  <c r="AE134" i="4"/>
  <c r="AD134" i="4"/>
  <c r="AC134" i="4"/>
  <c r="AB134" i="4"/>
  <c r="AA134" i="4"/>
  <c r="Z134" i="4"/>
  <c r="X134" i="4"/>
  <c r="V134" i="4"/>
  <c r="U134" i="4"/>
  <c r="G134" i="4"/>
  <c r="Y134" i="4" s="1"/>
  <c r="E134" i="4"/>
  <c r="W134" i="4" s="1"/>
  <c r="AJ133" i="4"/>
  <c r="AI133" i="4"/>
  <c r="AH133" i="4"/>
  <c r="AG133" i="4"/>
  <c r="AF133" i="4"/>
  <c r="AE133" i="4"/>
  <c r="AD133" i="4"/>
  <c r="AC133" i="4"/>
  <c r="AB133" i="4"/>
  <c r="AA133" i="4"/>
  <c r="Z133" i="4"/>
  <c r="X133" i="4"/>
  <c r="V133" i="4"/>
  <c r="U133" i="4"/>
  <c r="G133" i="4"/>
  <c r="Y133" i="4" s="1"/>
  <c r="E133" i="4"/>
  <c r="W133" i="4" s="1"/>
  <c r="AJ132" i="4"/>
  <c r="AI132" i="4"/>
  <c r="AH132" i="4"/>
  <c r="AG132" i="4"/>
  <c r="AF132" i="4"/>
  <c r="AE132" i="4"/>
  <c r="AD132" i="4"/>
  <c r="AC132" i="4"/>
  <c r="AB132" i="4"/>
  <c r="AA132" i="4"/>
  <c r="Z132" i="4"/>
  <c r="X132" i="4"/>
  <c r="V132" i="4"/>
  <c r="U132" i="4"/>
  <c r="G132" i="4"/>
  <c r="Y132" i="4" s="1"/>
  <c r="E132" i="4"/>
  <c r="W132" i="4" s="1"/>
  <c r="AJ131" i="4"/>
  <c r="AI131" i="4"/>
  <c r="AH131" i="4"/>
  <c r="AG131" i="4"/>
  <c r="AF131" i="4"/>
  <c r="AE131" i="4"/>
  <c r="AD131" i="4"/>
  <c r="AC131" i="4"/>
  <c r="AB131" i="4"/>
  <c r="AA131" i="4"/>
  <c r="Z131" i="4"/>
  <c r="X131" i="4"/>
  <c r="V131" i="4"/>
  <c r="U131" i="4"/>
  <c r="G131" i="4"/>
  <c r="Y131" i="4" s="1"/>
  <c r="E131" i="4"/>
  <c r="W131" i="4" s="1"/>
  <c r="AJ130" i="4"/>
  <c r="AI130" i="4"/>
  <c r="AH130" i="4"/>
  <c r="AG130" i="4"/>
  <c r="AF130" i="4"/>
  <c r="AE130" i="4"/>
  <c r="AD130" i="4"/>
  <c r="AC130" i="4"/>
  <c r="AB130" i="4"/>
  <c r="AA130" i="4"/>
  <c r="Z130" i="4"/>
  <c r="X130" i="4"/>
  <c r="V130" i="4"/>
  <c r="U130" i="4"/>
  <c r="G130" i="4"/>
  <c r="Y130" i="4" s="1"/>
  <c r="E130" i="4"/>
  <c r="W130" i="4" s="1"/>
  <c r="AJ129" i="4"/>
  <c r="AI129" i="4"/>
  <c r="AH129" i="4"/>
  <c r="AG129" i="4"/>
  <c r="AF129" i="4"/>
  <c r="AE129" i="4"/>
  <c r="AD129" i="4"/>
  <c r="AC129" i="4"/>
  <c r="AB129" i="4"/>
  <c r="AA129" i="4"/>
  <c r="Z129" i="4"/>
  <c r="X129" i="4"/>
  <c r="V129" i="4"/>
  <c r="U129" i="4"/>
  <c r="G129" i="4"/>
  <c r="Y129" i="4" s="1"/>
  <c r="E129" i="4"/>
  <c r="W129" i="4" s="1"/>
  <c r="AJ128" i="4"/>
  <c r="AI128" i="4"/>
  <c r="AH128" i="4"/>
  <c r="AG128" i="4"/>
  <c r="AF128" i="4"/>
  <c r="AE128" i="4"/>
  <c r="AD128" i="4"/>
  <c r="AC128" i="4"/>
  <c r="AB128" i="4"/>
  <c r="AA128" i="4"/>
  <c r="Z128" i="4"/>
  <c r="X128" i="4"/>
  <c r="V128" i="4"/>
  <c r="U128" i="4"/>
  <c r="G128" i="4"/>
  <c r="Y128" i="4" s="1"/>
  <c r="E128" i="4"/>
  <c r="W128" i="4" s="1"/>
  <c r="AJ127" i="4"/>
  <c r="AI127" i="4"/>
  <c r="AH127" i="4"/>
  <c r="AG127" i="4"/>
  <c r="AF127" i="4"/>
  <c r="AE127" i="4"/>
  <c r="AD127" i="4"/>
  <c r="AC127" i="4"/>
  <c r="AB127" i="4"/>
  <c r="AA127" i="4"/>
  <c r="Z127" i="4"/>
  <c r="X127" i="4"/>
  <c r="V127" i="4"/>
  <c r="U127" i="4"/>
  <c r="G127" i="4"/>
  <c r="Y127" i="4" s="1"/>
  <c r="E127" i="4"/>
  <c r="W127" i="4" s="1"/>
  <c r="AJ126" i="4"/>
  <c r="AI126" i="4"/>
  <c r="AH126" i="4"/>
  <c r="AG126" i="4"/>
  <c r="AF126" i="4"/>
  <c r="AE126" i="4"/>
  <c r="AD126" i="4"/>
  <c r="AC126" i="4"/>
  <c r="AB126" i="4"/>
  <c r="AA126" i="4"/>
  <c r="Z126" i="4"/>
  <c r="X126" i="4"/>
  <c r="V126" i="4"/>
  <c r="U126" i="4"/>
  <c r="G126" i="4"/>
  <c r="Y126" i="4" s="1"/>
  <c r="E126" i="4"/>
  <c r="W126" i="4" s="1"/>
  <c r="AJ125" i="4"/>
  <c r="AI125" i="4"/>
  <c r="AH125" i="4"/>
  <c r="AG125" i="4"/>
  <c r="AF125" i="4"/>
  <c r="AE125" i="4"/>
  <c r="AD125" i="4"/>
  <c r="AC125" i="4"/>
  <c r="AB125" i="4"/>
  <c r="AA125" i="4"/>
  <c r="Z125" i="4"/>
  <c r="X125" i="4"/>
  <c r="V125" i="4"/>
  <c r="U125" i="4"/>
  <c r="G125" i="4"/>
  <c r="Y125" i="4" s="1"/>
  <c r="E125" i="4"/>
  <c r="W125" i="4" s="1"/>
  <c r="AJ124" i="4"/>
  <c r="AI124" i="4"/>
  <c r="AH124" i="4"/>
  <c r="AG124" i="4"/>
  <c r="AF124" i="4"/>
  <c r="AE124" i="4"/>
  <c r="AD124" i="4"/>
  <c r="AC124" i="4"/>
  <c r="AB124" i="4"/>
  <c r="AA124" i="4"/>
  <c r="Z124" i="4"/>
  <c r="X124" i="4"/>
  <c r="V124" i="4"/>
  <c r="U124" i="4"/>
  <c r="G124" i="4"/>
  <c r="Y124" i="4" s="1"/>
  <c r="E124" i="4"/>
  <c r="W124" i="4" s="1"/>
  <c r="AJ123" i="4"/>
  <c r="AI123" i="4"/>
  <c r="AH123" i="4"/>
  <c r="AG123" i="4"/>
  <c r="AF123" i="4"/>
  <c r="AE123" i="4"/>
  <c r="AD123" i="4"/>
  <c r="AC123" i="4"/>
  <c r="AB123" i="4"/>
  <c r="AA123" i="4"/>
  <c r="Z123" i="4"/>
  <c r="X123" i="4"/>
  <c r="V123" i="4"/>
  <c r="U123" i="4"/>
  <c r="G123" i="4"/>
  <c r="Y123" i="4" s="1"/>
  <c r="E123" i="4"/>
  <c r="W123" i="4" s="1"/>
  <c r="AJ122" i="4"/>
  <c r="AI122" i="4"/>
  <c r="AH122" i="4"/>
  <c r="AG122" i="4"/>
  <c r="AF122" i="4"/>
  <c r="AE122" i="4"/>
  <c r="AD122" i="4"/>
  <c r="AC122" i="4"/>
  <c r="AB122" i="4"/>
  <c r="AA122" i="4"/>
  <c r="Z122" i="4"/>
  <c r="X122" i="4"/>
  <c r="V122" i="4"/>
  <c r="U122" i="4"/>
  <c r="G122" i="4"/>
  <c r="Y122" i="4" s="1"/>
  <c r="E122" i="4"/>
  <c r="W122" i="4" s="1"/>
  <c r="AJ121" i="4"/>
  <c r="AI121" i="4"/>
  <c r="AH121" i="4"/>
  <c r="AG121" i="4"/>
  <c r="AF121" i="4"/>
  <c r="AE121" i="4"/>
  <c r="AD121" i="4"/>
  <c r="AC121" i="4"/>
  <c r="AB121" i="4"/>
  <c r="AA121" i="4"/>
  <c r="Z121" i="4"/>
  <c r="X121" i="4"/>
  <c r="V121" i="4"/>
  <c r="U121" i="4"/>
  <c r="G121" i="4"/>
  <c r="Y121" i="4" s="1"/>
  <c r="E121" i="4"/>
  <c r="W121" i="4" s="1"/>
  <c r="AJ120" i="4"/>
  <c r="AI120" i="4"/>
  <c r="AH120" i="4"/>
  <c r="AG120" i="4"/>
  <c r="AF120" i="4"/>
  <c r="AE120" i="4"/>
  <c r="AD120" i="4"/>
  <c r="AC120" i="4"/>
  <c r="AB120" i="4"/>
  <c r="AA120" i="4"/>
  <c r="Z120" i="4"/>
  <c r="X120" i="4"/>
  <c r="V120" i="4"/>
  <c r="U120" i="4"/>
  <c r="G120" i="4"/>
  <c r="Y120" i="4" s="1"/>
  <c r="E120" i="4"/>
  <c r="W120" i="4" s="1"/>
  <c r="AJ119" i="4"/>
  <c r="AI119" i="4"/>
  <c r="AH119" i="4"/>
  <c r="AG119" i="4"/>
  <c r="AF119" i="4"/>
  <c r="AE119" i="4"/>
  <c r="AD119" i="4"/>
  <c r="AC119" i="4"/>
  <c r="AB119" i="4"/>
  <c r="AA119" i="4"/>
  <c r="Z119" i="4"/>
  <c r="X119" i="4"/>
  <c r="V119" i="4"/>
  <c r="U119" i="4"/>
  <c r="G119" i="4"/>
  <c r="Y119" i="4" s="1"/>
  <c r="E119" i="4"/>
  <c r="W119" i="4" s="1"/>
  <c r="AJ118" i="4"/>
  <c r="AI118" i="4"/>
  <c r="AH118" i="4"/>
  <c r="AG118" i="4"/>
  <c r="AF118" i="4"/>
  <c r="AE118" i="4"/>
  <c r="AD118" i="4"/>
  <c r="AC118" i="4"/>
  <c r="AB118" i="4"/>
  <c r="AA118" i="4"/>
  <c r="Z118" i="4"/>
  <c r="X118" i="4"/>
  <c r="V118" i="4"/>
  <c r="U118" i="4"/>
  <c r="G118" i="4"/>
  <c r="Y118" i="4" s="1"/>
  <c r="E118" i="4"/>
  <c r="W118" i="4" s="1"/>
  <c r="AJ117" i="4"/>
  <c r="AI117" i="4"/>
  <c r="AH117" i="4"/>
  <c r="AG117" i="4"/>
  <c r="AF117" i="4"/>
  <c r="AE117" i="4"/>
  <c r="AD117" i="4"/>
  <c r="AC117" i="4"/>
  <c r="AB117" i="4"/>
  <c r="AA117" i="4"/>
  <c r="Z117" i="4"/>
  <c r="X117" i="4"/>
  <c r="V117" i="4"/>
  <c r="U117" i="4"/>
  <c r="G117" i="4"/>
  <c r="Y117" i="4" s="1"/>
  <c r="E117" i="4"/>
  <c r="W117" i="4" s="1"/>
  <c r="AJ116" i="4"/>
  <c r="AI116" i="4"/>
  <c r="AH116" i="4"/>
  <c r="AG116" i="4"/>
  <c r="AF116" i="4"/>
  <c r="AE116" i="4"/>
  <c r="AD116" i="4"/>
  <c r="AC116" i="4"/>
  <c r="AB116" i="4"/>
  <c r="AA116" i="4"/>
  <c r="Z116" i="4"/>
  <c r="X116" i="4"/>
  <c r="V116" i="4"/>
  <c r="U116" i="4"/>
  <c r="G116" i="4"/>
  <c r="Y116" i="4" s="1"/>
  <c r="E116" i="4"/>
  <c r="W116" i="4" s="1"/>
  <c r="AJ115" i="4"/>
  <c r="AI115" i="4"/>
  <c r="AH115" i="4"/>
  <c r="AG115" i="4"/>
  <c r="AF115" i="4"/>
  <c r="AE115" i="4"/>
  <c r="AD115" i="4"/>
  <c r="AC115" i="4"/>
  <c r="AB115" i="4"/>
  <c r="AA115" i="4"/>
  <c r="Z115" i="4"/>
  <c r="X115" i="4"/>
  <c r="V115" i="4"/>
  <c r="U115" i="4"/>
  <c r="G115" i="4"/>
  <c r="Y115" i="4" s="1"/>
  <c r="E115" i="4"/>
  <c r="W115" i="4" s="1"/>
  <c r="AJ114" i="4"/>
  <c r="AI114" i="4"/>
  <c r="AH114" i="4"/>
  <c r="AG114" i="4"/>
  <c r="AF114" i="4"/>
  <c r="AE114" i="4"/>
  <c r="AD114" i="4"/>
  <c r="AC114" i="4"/>
  <c r="AB114" i="4"/>
  <c r="AA114" i="4"/>
  <c r="Z114" i="4"/>
  <c r="X114" i="4"/>
  <c r="V114" i="4"/>
  <c r="U114" i="4"/>
  <c r="G114" i="4"/>
  <c r="Y114" i="4" s="1"/>
  <c r="E114" i="4"/>
  <c r="W114" i="4" s="1"/>
  <c r="AJ113" i="4"/>
  <c r="AI113" i="4"/>
  <c r="AH113" i="4"/>
  <c r="AG113" i="4"/>
  <c r="AF113" i="4"/>
  <c r="AE113" i="4"/>
  <c r="AD113" i="4"/>
  <c r="AC113" i="4"/>
  <c r="AB113" i="4"/>
  <c r="AA113" i="4"/>
  <c r="Z113" i="4"/>
  <c r="X113" i="4"/>
  <c r="V113" i="4"/>
  <c r="U113" i="4"/>
  <c r="G113" i="4"/>
  <c r="Y113" i="4" s="1"/>
  <c r="E113" i="4"/>
  <c r="W113" i="4" s="1"/>
  <c r="AJ112" i="4"/>
  <c r="AI112" i="4"/>
  <c r="AH112" i="4"/>
  <c r="AG112" i="4"/>
  <c r="AF112" i="4"/>
  <c r="AE112" i="4"/>
  <c r="AD112" i="4"/>
  <c r="AC112" i="4"/>
  <c r="AB112" i="4"/>
  <c r="AA112" i="4"/>
  <c r="Z112" i="4"/>
  <c r="X112" i="4"/>
  <c r="V112" i="4"/>
  <c r="U112" i="4"/>
  <c r="G112" i="4"/>
  <c r="Y112" i="4" s="1"/>
  <c r="E112" i="4"/>
  <c r="W112" i="4" s="1"/>
  <c r="AJ111" i="4"/>
  <c r="AI111" i="4"/>
  <c r="AH111" i="4"/>
  <c r="AG111" i="4"/>
  <c r="AF111" i="4"/>
  <c r="AE111" i="4"/>
  <c r="AD111" i="4"/>
  <c r="AC111" i="4"/>
  <c r="AB111" i="4"/>
  <c r="AA111" i="4"/>
  <c r="Z111" i="4"/>
  <c r="X111" i="4"/>
  <c r="V111" i="4"/>
  <c r="U111" i="4"/>
  <c r="G111" i="4"/>
  <c r="Y111" i="4" s="1"/>
  <c r="E111" i="4"/>
  <c r="W111" i="4" s="1"/>
  <c r="AJ110" i="4"/>
  <c r="AI110" i="4"/>
  <c r="AH110" i="4"/>
  <c r="AG110" i="4"/>
  <c r="AF110" i="4"/>
  <c r="AE110" i="4"/>
  <c r="AD110" i="4"/>
  <c r="AC110" i="4"/>
  <c r="AB110" i="4"/>
  <c r="AA110" i="4"/>
  <c r="Z110" i="4"/>
  <c r="X110" i="4"/>
  <c r="V110" i="4"/>
  <c r="U110" i="4"/>
  <c r="G110" i="4"/>
  <c r="Y110" i="4" s="1"/>
  <c r="E110" i="4"/>
  <c r="W110" i="4" s="1"/>
  <c r="AJ109" i="4"/>
  <c r="AI109" i="4"/>
  <c r="AH109" i="4"/>
  <c r="AG109" i="4"/>
  <c r="AF109" i="4"/>
  <c r="AE109" i="4"/>
  <c r="AD109" i="4"/>
  <c r="AC109" i="4"/>
  <c r="AB109" i="4"/>
  <c r="AA109" i="4"/>
  <c r="Z109" i="4"/>
  <c r="X109" i="4"/>
  <c r="V109" i="4"/>
  <c r="U109" i="4"/>
  <c r="G109" i="4"/>
  <c r="Y109" i="4" s="1"/>
  <c r="E109" i="4"/>
  <c r="W109" i="4" s="1"/>
  <c r="AJ108" i="4"/>
  <c r="AI108" i="4"/>
  <c r="AH108" i="4"/>
  <c r="AG108" i="4"/>
  <c r="AF108" i="4"/>
  <c r="AE108" i="4"/>
  <c r="AD108" i="4"/>
  <c r="AC108" i="4"/>
  <c r="AB108" i="4"/>
  <c r="AA108" i="4"/>
  <c r="Z108" i="4"/>
  <c r="X108" i="4"/>
  <c r="V108" i="4"/>
  <c r="U108" i="4"/>
  <c r="G108" i="4"/>
  <c r="Y108" i="4" s="1"/>
  <c r="E108" i="4"/>
  <c r="W108" i="4" s="1"/>
  <c r="AJ107" i="4"/>
  <c r="AI107" i="4"/>
  <c r="AH107" i="4"/>
  <c r="AG107" i="4"/>
  <c r="AF107" i="4"/>
  <c r="AE107" i="4"/>
  <c r="AD107" i="4"/>
  <c r="AC107" i="4"/>
  <c r="AB107" i="4"/>
  <c r="AA107" i="4"/>
  <c r="Z107" i="4"/>
  <c r="X107" i="4"/>
  <c r="V107" i="4"/>
  <c r="U107" i="4"/>
  <c r="G107" i="4"/>
  <c r="Y107" i="4" s="1"/>
  <c r="E107" i="4"/>
  <c r="W107" i="4" s="1"/>
  <c r="AJ106" i="4"/>
  <c r="AI106" i="4"/>
  <c r="AH106" i="4"/>
  <c r="AG106" i="4"/>
  <c r="AF106" i="4"/>
  <c r="AE106" i="4"/>
  <c r="AD106" i="4"/>
  <c r="AC106" i="4"/>
  <c r="AB106" i="4"/>
  <c r="AA106" i="4"/>
  <c r="Z106" i="4"/>
  <c r="X106" i="4"/>
  <c r="V106" i="4"/>
  <c r="U106" i="4"/>
  <c r="G106" i="4"/>
  <c r="Y106" i="4" s="1"/>
  <c r="E106" i="4"/>
  <c r="W106" i="4" s="1"/>
  <c r="AJ105" i="4"/>
  <c r="AI105" i="4"/>
  <c r="AH105" i="4"/>
  <c r="AG105" i="4"/>
  <c r="AF105" i="4"/>
  <c r="AE105" i="4"/>
  <c r="AD105" i="4"/>
  <c r="AC105" i="4"/>
  <c r="AB105" i="4"/>
  <c r="AA105" i="4"/>
  <c r="Z105" i="4"/>
  <c r="X105" i="4"/>
  <c r="V105" i="4"/>
  <c r="U105" i="4"/>
  <c r="G105" i="4"/>
  <c r="Y105" i="4" s="1"/>
  <c r="E105" i="4"/>
  <c r="W105" i="4" s="1"/>
  <c r="AJ104" i="4"/>
  <c r="AI104" i="4"/>
  <c r="AH104" i="4"/>
  <c r="AG104" i="4"/>
  <c r="AF104" i="4"/>
  <c r="AE104" i="4"/>
  <c r="AD104" i="4"/>
  <c r="AC104" i="4"/>
  <c r="AB104" i="4"/>
  <c r="AA104" i="4"/>
  <c r="Z104" i="4"/>
  <c r="X104" i="4"/>
  <c r="V104" i="4"/>
  <c r="U104" i="4"/>
  <c r="G104" i="4"/>
  <c r="Y104" i="4" s="1"/>
  <c r="E104" i="4"/>
  <c r="W104" i="4" s="1"/>
  <c r="AJ103" i="4"/>
  <c r="AI103" i="4"/>
  <c r="AH103" i="4"/>
  <c r="AG103" i="4"/>
  <c r="AF103" i="4"/>
  <c r="AE103" i="4"/>
  <c r="AD103" i="4"/>
  <c r="AC103" i="4"/>
  <c r="AB103" i="4"/>
  <c r="AA103" i="4"/>
  <c r="Z103" i="4"/>
  <c r="X103" i="4"/>
  <c r="V103" i="4"/>
  <c r="U103" i="4"/>
  <c r="G103" i="4"/>
  <c r="Y103" i="4" s="1"/>
  <c r="E103" i="4"/>
  <c r="W103" i="4" s="1"/>
  <c r="AJ102" i="4"/>
  <c r="AI102" i="4"/>
  <c r="AH102" i="4"/>
  <c r="AG102" i="4"/>
  <c r="AF102" i="4"/>
  <c r="AE102" i="4"/>
  <c r="AD102" i="4"/>
  <c r="AC102" i="4"/>
  <c r="AB102" i="4"/>
  <c r="AA102" i="4"/>
  <c r="Z102" i="4"/>
  <c r="X102" i="4"/>
  <c r="V102" i="4"/>
  <c r="U102" i="4"/>
  <c r="G102" i="4"/>
  <c r="Y102" i="4" s="1"/>
  <c r="E102" i="4"/>
  <c r="W102" i="4" s="1"/>
  <c r="AJ101" i="4"/>
  <c r="AI101" i="4"/>
  <c r="AH101" i="4"/>
  <c r="AG101" i="4"/>
  <c r="AF101" i="4"/>
  <c r="AE101" i="4"/>
  <c r="AD101" i="4"/>
  <c r="AC101" i="4"/>
  <c r="AB101" i="4"/>
  <c r="AA101" i="4"/>
  <c r="Z101" i="4"/>
  <c r="X101" i="4"/>
  <c r="V101" i="4"/>
  <c r="U101" i="4"/>
  <c r="G101" i="4"/>
  <c r="Y101" i="4" s="1"/>
  <c r="E101" i="4"/>
  <c r="W101" i="4" s="1"/>
  <c r="AJ100" i="4"/>
  <c r="AI100" i="4"/>
  <c r="AH100" i="4"/>
  <c r="AG100" i="4"/>
  <c r="AF100" i="4"/>
  <c r="AE100" i="4"/>
  <c r="AD100" i="4"/>
  <c r="AC100" i="4"/>
  <c r="AB100" i="4"/>
  <c r="AA100" i="4"/>
  <c r="Z100" i="4"/>
  <c r="X100" i="4"/>
  <c r="V100" i="4"/>
  <c r="U100" i="4"/>
  <c r="G100" i="4"/>
  <c r="Y100" i="4" s="1"/>
  <c r="E100" i="4"/>
  <c r="W100" i="4" s="1"/>
  <c r="AJ99" i="4"/>
  <c r="AI99" i="4"/>
  <c r="AH99" i="4"/>
  <c r="AG99" i="4"/>
  <c r="AF99" i="4"/>
  <c r="AE99" i="4"/>
  <c r="AD99" i="4"/>
  <c r="AC99" i="4"/>
  <c r="AB99" i="4"/>
  <c r="AA99" i="4"/>
  <c r="Z99" i="4"/>
  <c r="X99" i="4"/>
  <c r="V99" i="4"/>
  <c r="U99" i="4"/>
  <c r="G99" i="4"/>
  <c r="Y99" i="4" s="1"/>
  <c r="E99" i="4"/>
  <c r="W99" i="4" s="1"/>
  <c r="AJ98" i="4"/>
  <c r="AI98" i="4"/>
  <c r="AH98" i="4"/>
  <c r="AG98" i="4"/>
  <c r="AF98" i="4"/>
  <c r="AE98" i="4"/>
  <c r="AD98" i="4"/>
  <c r="AC98" i="4"/>
  <c r="AB98" i="4"/>
  <c r="AA98" i="4"/>
  <c r="Z98" i="4"/>
  <c r="X98" i="4"/>
  <c r="V98" i="4"/>
  <c r="U98" i="4"/>
  <c r="G98" i="4"/>
  <c r="Y98" i="4" s="1"/>
  <c r="E98" i="4"/>
  <c r="W98" i="4" s="1"/>
  <c r="AJ97" i="4"/>
  <c r="AI97" i="4"/>
  <c r="AH97" i="4"/>
  <c r="AG97" i="4"/>
  <c r="AF97" i="4"/>
  <c r="AE97" i="4"/>
  <c r="AD97" i="4"/>
  <c r="AC97" i="4"/>
  <c r="AB97" i="4"/>
  <c r="AA97" i="4"/>
  <c r="Z97" i="4"/>
  <c r="X97" i="4"/>
  <c r="V97" i="4"/>
  <c r="U97" i="4"/>
  <c r="G97" i="4"/>
  <c r="Y97" i="4" s="1"/>
  <c r="E97" i="4"/>
  <c r="W97" i="4" s="1"/>
  <c r="AJ96" i="4"/>
  <c r="AI96" i="4"/>
  <c r="AH96" i="4"/>
  <c r="AG96" i="4"/>
  <c r="AF96" i="4"/>
  <c r="AE96" i="4"/>
  <c r="AD96" i="4"/>
  <c r="AC96" i="4"/>
  <c r="AB96" i="4"/>
  <c r="AA96" i="4"/>
  <c r="Z96" i="4"/>
  <c r="X96" i="4"/>
  <c r="V96" i="4"/>
  <c r="U96" i="4"/>
  <c r="G96" i="4"/>
  <c r="Y96" i="4" s="1"/>
  <c r="E96" i="4"/>
  <c r="W96" i="4" s="1"/>
  <c r="AJ95" i="4"/>
  <c r="AI95" i="4"/>
  <c r="AH95" i="4"/>
  <c r="AG95" i="4"/>
  <c r="AF95" i="4"/>
  <c r="AE95" i="4"/>
  <c r="AD95" i="4"/>
  <c r="AC95" i="4"/>
  <c r="AB95" i="4"/>
  <c r="AA95" i="4"/>
  <c r="Z95" i="4"/>
  <c r="X95" i="4"/>
  <c r="V95" i="4"/>
  <c r="U95" i="4"/>
  <c r="G95" i="4"/>
  <c r="Y95" i="4" s="1"/>
  <c r="E95" i="4"/>
  <c r="W95" i="4" s="1"/>
  <c r="AJ94" i="4"/>
  <c r="AI94" i="4"/>
  <c r="AH94" i="4"/>
  <c r="AG94" i="4"/>
  <c r="AF94" i="4"/>
  <c r="AE94" i="4"/>
  <c r="AD94" i="4"/>
  <c r="AC94" i="4"/>
  <c r="AB94" i="4"/>
  <c r="AA94" i="4"/>
  <c r="Z94" i="4"/>
  <c r="X94" i="4"/>
  <c r="V94" i="4"/>
  <c r="U94" i="4"/>
  <c r="G94" i="4"/>
  <c r="Y94" i="4" s="1"/>
  <c r="E94" i="4"/>
  <c r="W94" i="4" s="1"/>
  <c r="AJ93" i="4"/>
  <c r="AI93" i="4"/>
  <c r="AH93" i="4"/>
  <c r="AG93" i="4"/>
  <c r="AF93" i="4"/>
  <c r="AE93" i="4"/>
  <c r="AD93" i="4"/>
  <c r="AC93" i="4"/>
  <c r="AB93" i="4"/>
  <c r="AA93" i="4"/>
  <c r="Z93" i="4"/>
  <c r="X93" i="4"/>
  <c r="V93" i="4"/>
  <c r="U93" i="4"/>
  <c r="G93" i="4"/>
  <c r="Y93" i="4" s="1"/>
  <c r="E93" i="4"/>
  <c r="W93" i="4" s="1"/>
  <c r="AJ92" i="4"/>
  <c r="AI92" i="4"/>
  <c r="AH92" i="4"/>
  <c r="AG92" i="4"/>
  <c r="AF92" i="4"/>
  <c r="AE92" i="4"/>
  <c r="AD92" i="4"/>
  <c r="AC92" i="4"/>
  <c r="AB92" i="4"/>
  <c r="AA92" i="4"/>
  <c r="Z92" i="4"/>
  <c r="X92" i="4"/>
  <c r="V92" i="4"/>
  <c r="U92" i="4"/>
  <c r="G92" i="4"/>
  <c r="Y92" i="4" s="1"/>
  <c r="E92" i="4"/>
  <c r="W92" i="4" s="1"/>
  <c r="AJ91" i="4"/>
  <c r="AI91" i="4"/>
  <c r="AH91" i="4"/>
  <c r="AG91" i="4"/>
  <c r="AF91" i="4"/>
  <c r="AE91" i="4"/>
  <c r="AD91" i="4"/>
  <c r="AC91" i="4"/>
  <c r="AB91" i="4"/>
  <c r="AA91" i="4"/>
  <c r="Z91" i="4"/>
  <c r="X91" i="4"/>
  <c r="V91" i="4"/>
  <c r="U91" i="4"/>
  <c r="G91" i="4"/>
  <c r="Y91" i="4" s="1"/>
  <c r="E91" i="4"/>
  <c r="W91" i="4" s="1"/>
  <c r="AJ90" i="4"/>
  <c r="AI90" i="4"/>
  <c r="AH90" i="4"/>
  <c r="AG90" i="4"/>
  <c r="AF90" i="4"/>
  <c r="AE90" i="4"/>
  <c r="AD90" i="4"/>
  <c r="AC90" i="4"/>
  <c r="AB90" i="4"/>
  <c r="AA90" i="4"/>
  <c r="Z90" i="4"/>
  <c r="X90" i="4"/>
  <c r="V90" i="4"/>
  <c r="U90" i="4"/>
  <c r="G90" i="4"/>
  <c r="Y90" i="4" s="1"/>
  <c r="E90" i="4"/>
  <c r="W90" i="4" s="1"/>
  <c r="AJ89" i="4"/>
  <c r="AI89" i="4"/>
  <c r="AH89" i="4"/>
  <c r="AG89" i="4"/>
  <c r="AF89" i="4"/>
  <c r="AE89" i="4"/>
  <c r="AD89" i="4"/>
  <c r="AC89" i="4"/>
  <c r="AB89" i="4"/>
  <c r="AA89" i="4"/>
  <c r="Z89" i="4"/>
  <c r="X89" i="4"/>
  <c r="V89" i="4"/>
  <c r="U89" i="4"/>
  <c r="G89" i="4"/>
  <c r="Y89" i="4" s="1"/>
  <c r="E89" i="4"/>
  <c r="W89" i="4" s="1"/>
  <c r="AJ88" i="4"/>
  <c r="AI88" i="4"/>
  <c r="AH88" i="4"/>
  <c r="AG88" i="4"/>
  <c r="AF88" i="4"/>
  <c r="AE88" i="4"/>
  <c r="AD88" i="4"/>
  <c r="AC88" i="4"/>
  <c r="AB88" i="4"/>
  <c r="AA88" i="4"/>
  <c r="Z88" i="4"/>
  <c r="X88" i="4"/>
  <c r="V88" i="4"/>
  <c r="U88" i="4"/>
  <c r="G88" i="4"/>
  <c r="Y88" i="4" s="1"/>
  <c r="E88" i="4"/>
  <c r="W88" i="4" s="1"/>
  <c r="AJ87" i="4"/>
  <c r="AI87" i="4"/>
  <c r="AH87" i="4"/>
  <c r="AG87" i="4"/>
  <c r="AF87" i="4"/>
  <c r="AE87" i="4"/>
  <c r="AD87" i="4"/>
  <c r="AC87" i="4"/>
  <c r="AB87" i="4"/>
  <c r="AA87" i="4"/>
  <c r="Z87" i="4"/>
  <c r="X87" i="4"/>
  <c r="V87" i="4"/>
  <c r="U87" i="4"/>
  <c r="G87" i="4"/>
  <c r="Y87" i="4" s="1"/>
  <c r="E87" i="4"/>
  <c r="W87" i="4" s="1"/>
  <c r="AJ86" i="4"/>
  <c r="AI86" i="4"/>
  <c r="AH86" i="4"/>
  <c r="AG86" i="4"/>
  <c r="AF86" i="4"/>
  <c r="AE86" i="4"/>
  <c r="AD86" i="4"/>
  <c r="AC86" i="4"/>
  <c r="AB86" i="4"/>
  <c r="AA86" i="4"/>
  <c r="Z86" i="4"/>
  <c r="X86" i="4"/>
  <c r="V86" i="4"/>
  <c r="U86" i="4"/>
  <c r="G86" i="4"/>
  <c r="Y86" i="4" s="1"/>
  <c r="E86" i="4"/>
  <c r="W86" i="4" s="1"/>
  <c r="AJ85" i="4"/>
  <c r="AI85" i="4"/>
  <c r="AH85" i="4"/>
  <c r="AG85" i="4"/>
  <c r="AF85" i="4"/>
  <c r="AE85" i="4"/>
  <c r="AD85" i="4"/>
  <c r="AC85" i="4"/>
  <c r="AB85" i="4"/>
  <c r="AA85" i="4"/>
  <c r="Z85" i="4"/>
  <c r="X85" i="4"/>
  <c r="V85" i="4"/>
  <c r="U85" i="4"/>
  <c r="G85" i="4"/>
  <c r="Y85" i="4" s="1"/>
  <c r="E85" i="4"/>
  <c r="W85" i="4" s="1"/>
  <c r="AJ84" i="4"/>
  <c r="AI84" i="4"/>
  <c r="AH84" i="4"/>
  <c r="AG84" i="4"/>
  <c r="AF84" i="4"/>
  <c r="AE84" i="4"/>
  <c r="AD84" i="4"/>
  <c r="AC84" i="4"/>
  <c r="AB84" i="4"/>
  <c r="AA84" i="4"/>
  <c r="Z84" i="4"/>
  <c r="X84" i="4"/>
  <c r="V84" i="4"/>
  <c r="U84" i="4"/>
  <c r="G84" i="4"/>
  <c r="Y84" i="4" s="1"/>
  <c r="E84" i="4"/>
  <c r="W84" i="4" s="1"/>
  <c r="AJ83" i="4"/>
  <c r="AI83" i="4"/>
  <c r="AH83" i="4"/>
  <c r="AG83" i="4"/>
  <c r="AF83" i="4"/>
  <c r="AE83" i="4"/>
  <c r="AD83" i="4"/>
  <c r="AC83" i="4"/>
  <c r="AB83" i="4"/>
  <c r="AA83" i="4"/>
  <c r="Z83" i="4"/>
  <c r="X83" i="4"/>
  <c r="V83" i="4"/>
  <c r="U83" i="4"/>
  <c r="G83" i="4"/>
  <c r="Y83" i="4" s="1"/>
  <c r="E83" i="4"/>
  <c r="W83" i="4" s="1"/>
  <c r="AJ82" i="4"/>
  <c r="AI82" i="4"/>
  <c r="AH82" i="4"/>
  <c r="AG82" i="4"/>
  <c r="AF82" i="4"/>
  <c r="AE82" i="4"/>
  <c r="AD82" i="4"/>
  <c r="AC82" i="4"/>
  <c r="AB82" i="4"/>
  <c r="AA82" i="4"/>
  <c r="Z82" i="4"/>
  <c r="X82" i="4"/>
  <c r="V82" i="4"/>
  <c r="U82" i="4"/>
  <c r="G82" i="4"/>
  <c r="Y82" i="4" s="1"/>
  <c r="E82" i="4"/>
  <c r="W82" i="4" s="1"/>
  <c r="AJ81" i="4"/>
  <c r="AI81" i="4"/>
  <c r="AH81" i="4"/>
  <c r="AG81" i="4"/>
  <c r="AF81" i="4"/>
  <c r="AE81" i="4"/>
  <c r="AD81" i="4"/>
  <c r="AC81" i="4"/>
  <c r="AB81" i="4"/>
  <c r="AA81" i="4"/>
  <c r="Z81" i="4"/>
  <c r="X81" i="4"/>
  <c r="V81" i="4"/>
  <c r="U81" i="4"/>
  <c r="G81" i="4"/>
  <c r="Y81" i="4" s="1"/>
  <c r="E81" i="4"/>
  <c r="W81" i="4" s="1"/>
  <c r="AJ80" i="4"/>
  <c r="AI80" i="4"/>
  <c r="AH80" i="4"/>
  <c r="AG80" i="4"/>
  <c r="AF80" i="4"/>
  <c r="AE80" i="4"/>
  <c r="AD80" i="4"/>
  <c r="AC80" i="4"/>
  <c r="AB80" i="4"/>
  <c r="AA80" i="4"/>
  <c r="Z80" i="4"/>
  <c r="X80" i="4"/>
  <c r="V80" i="4"/>
  <c r="U80" i="4"/>
  <c r="G80" i="4"/>
  <c r="Y80" i="4" s="1"/>
  <c r="E80" i="4"/>
  <c r="W80" i="4" s="1"/>
  <c r="AJ79" i="4"/>
  <c r="AI79" i="4"/>
  <c r="AH79" i="4"/>
  <c r="AG79" i="4"/>
  <c r="AF79" i="4"/>
  <c r="AE79" i="4"/>
  <c r="AD79" i="4"/>
  <c r="AC79" i="4"/>
  <c r="AB79" i="4"/>
  <c r="AA79" i="4"/>
  <c r="Z79" i="4"/>
  <c r="X79" i="4"/>
  <c r="V79" i="4"/>
  <c r="U79" i="4"/>
  <c r="G79" i="4"/>
  <c r="Y79" i="4" s="1"/>
  <c r="E79" i="4"/>
  <c r="W79" i="4" s="1"/>
  <c r="AJ78" i="4"/>
  <c r="AI78" i="4"/>
  <c r="AH78" i="4"/>
  <c r="AG78" i="4"/>
  <c r="AF78" i="4"/>
  <c r="AE78" i="4"/>
  <c r="AD78" i="4"/>
  <c r="AC78" i="4"/>
  <c r="AB78" i="4"/>
  <c r="AA78" i="4"/>
  <c r="Z78" i="4"/>
  <c r="X78" i="4"/>
  <c r="V78" i="4"/>
  <c r="U78" i="4"/>
  <c r="G78" i="4"/>
  <c r="Y78" i="4" s="1"/>
  <c r="E78" i="4"/>
  <c r="W78" i="4" s="1"/>
  <c r="AJ77" i="4"/>
  <c r="AI77" i="4"/>
  <c r="AH77" i="4"/>
  <c r="AG77" i="4"/>
  <c r="AF77" i="4"/>
  <c r="AE77" i="4"/>
  <c r="AD77" i="4"/>
  <c r="AC77" i="4"/>
  <c r="AB77" i="4"/>
  <c r="AA77" i="4"/>
  <c r="Z77" i="4"/>
  <c r="X77" i="4"/>
  <c r="V77" i="4"/>
  <c r="U77" i="4"/>
  <c r="G77" i="4"/>
  <c r="Y77" i="4" s="1"/>
  <c r="E77" i="4"/>
  <c r="W77" i="4" s="1"/>
  <c r="AJ76" i="4"/>
  <c r="AI76" i="4"/>
  <c r="AH76" i="4"/>
  <c r="AG76" i="4"/>
  <c r="AF76" i="4"/>
  <c r="AE76" i="4"/>
  <c r="AD76" i="4"/>
  <c r="AC76" i="4"/>
  <c r="AB76" i="4"/>
  <c r="AA76" i="4"/>
  <c r="Z76" i="4"/>
  <c r="X76" i="4"/>
  <c r="V76" i="4"/>
  <c r="U76" i="4"/>
  <c r="G76" i="4"/>
  <c r="Y76" i="4" s="1"/>
  <c r="E76" i="4"/>
  <c r="W76" i="4" s="1"/>
  <c r="AJ75" i="4"/>
  <c r="AI75" i="4"/>
  <c r="AH75" i="4"/>
  <c r="AG75" i="4"/>
  <c r="AF75" i="4"/>
  <c r="AE75" i="4"/>
  <c r="AD75" i="4"/>
  <c r="AC75" i="4"/>
  <c r="AB75" i="4"/>
  <c r="AA75" i="4"/>
  <c r="Z75" i="4"/>
  <c r="X75" i="4"/>
  <c r="V75" i="4"/>
  <c r="U75" i="4"/>
  <c r="G75" i="4"/>
  <c r="Y75" i="4" s="1"/>
  <c r="E75" i="4"/>
  <c r="W75" i="4" s="1"/>
  <c r="AJ74" i="4"/>
  <c r="AI74" i="4"/>
  <c r="AH74" i="4"/>
  <c r="AG74" i="4"/>
  <c r="AF74" i="4"/>
  <c r="AE74" i="4"/>
  <c r="AD74" i="4"/>
  <c r="AC74" i="4"/>
  <c r="AB74" i="4"/>
  <c r="AA74" i="4"/>
  <c r="Z74" i="4"/>
  <c r="X74" i="4"/>
  <c r="V74" i="4"/>
  <c r="U74" i="4"/>
  <c r="G74" i="4"/>
  <c r="Y74" i="4" s="1"/>
  <c r="E74" i="4"/>
  <c r="W74" i="4" s="1"/>
  <c r="AJ73" i="4"/>
  <c r="AI73" i="4"/>
  <c r="AH73" i="4"/>
  <c r="AG73" i="4"/>
  <c r="AF73" i="4"/>
  <c r="AE73" i="4"/>
  <c r="AD73" i="4"/>
  <c r="AC73" i="4"/>
  <c r="AB73" i="4"/>
  <c r="AA73" i="4"/>
  <c r="Z73" i="4"/>
  <c r="X73" i="4"/>
  <c r="V73" i="4"/>
  <c r="U73" i="4"/>
  <c r="G73" i="4"/>
  <c r="Y73" i="4" s="1"/>
  <c r="E73" i="4"/>
  <c r="W73" i="4" s="1"/>
  <c r="AJ72" i="4"/>
  <c r="AI72" i="4"/>
  <c r="AH72" i="4"/>
  <c r="AG72" i="4"/>
  <c r="AF72" i="4"/>
  <c r="AE72" i="4"/>
  <c r="AD72" i="4"/>
  <c r="AC72" i="4"/>
  <c r="AB72" i="4"/>
  <c r="AA72" i="4"/>
  <c r="Z72" i="4"/>
  <c r="X72" i="4"/>
  <c r="V72" i="4"/>
  <c r="U72" i="4"/>
  <c r="G72" i="4"/>
  <c r="Y72" i="4" s="1"/>
  <c r="E72" i="4"/>
  <c r="W72" i="4" s="1"/>
  <c r="AJ71" i="4"/>
  <c r="AI71" i="4"/>
  <c r="AH71" i="4"/>
  <c r="AG71" i="4"/>
  <c r="AF71" i="4"/>
  <c r="AE71" i="4"/>
  <c r="AD71" i="4"/>
  <c r="AC71" i="4"/>
  <c r="AB71" i="4"/>
  <c r="AA71" i="4"/>
  <c r="Z71" i="4"/>
  <c r="X71" i="4"/>
  <c r="V71" i="4"/>
  <c r="U71" i="4"/>
  <c r="G71" i="4"/>
  <c r="Y71" i="4" s="1"/>
  <c r="E71" i="4"/>
  <c r="W71" i="4" s="1"/>
  <c r="AJ70" i="4"/>
  <c r="AI70" i="4"/>
  <c r="AH70" i="4"/>
  <c r="AG70" i="4"/>
  <c r="AF70" i="4"/>
  <c r="AE70" i="4"/>
  <c r="AD70" i="4"/>
  <c r="AC70" i="4"/>
  <c r="AB70" i="4"/>
  <c r="AA70" i="4"/>
  <c r="Z70" i="4"/>
  <c r="X70" i="4"/>
  <c r="V70" i="4"/>
  <c r="U70" i="4"/>
  <c r="G70" i="4"/>
  <c r="Y70" i="4" s="1"/>
  <c r="E70" i="4"/>
  <c r="W70" i="4" s="1"/>
  <c r="AJ69" i="4"/>
  <c r="AI69" i="4"/>
  <c r="AH69" i="4"/>
  <c r="AG69" i="4"/>
  <c r="AF69" i="4"/>
  <c r="AE69" i="4"/>
  <c r="AD69" i="4"/>
  <c r="AC69" i="4"/>
  <c r="AB69" i="4"/>
  <c r="AA69" i="4"/>
  <c r="Z69" i="4"/>
  <c r="X69" i="4"/>
  <c r="V69" i="4"/>
  <c r="U69" i="4"/>
  <c r="G69" i="4"/>
  <c r="Y69" i="4" s="1"/>
  <c r="E69" i="4"/>
  <c r="W69" i="4" s="1"/>
  <c r="AJ68" i="4"/>
  <c r="AI68" i="4"/>
  <c r="AH68" i="4"/>
  <c r="AG68" i="4"/>
  <c r="AF68" i="4"/>
  <c r="AE68" i="4"/>
  <c r="AD68" i="4"/>
  <c r="AC68" i="4"/>
  <c r="AB68" i="4"/>
  <c r="AA68" i="4"/>
  <c r="Z68" i="4"/>
  <c r="X68" i="4"/>
  <c r="V68" i="4"/>
  <c r="U68" i="4"/>
  <c r="G68" i="4"/>
  <c r="Y68" i="4" s="1"/>
  <c r="E68" i="4"/>
  <c r="W68" i="4" s="1"/>
  <c r="AJ67" i="4"/>
  <c r="AI67" i="4"/>
  <c r="AH67" i="4"/>
  <c r="AG67" i="4"/>
  <c r="AF67" i="4"/>
  <c r="AE67" i="4"/>
  <c r="AD67" i="4"/>
  <c r="AC67" i="4"/>
  <c r="AB67" i="4"/>
  <c r="AA67" i="4"/>
  <c r="Z67" i="4"/>
  <c r="X67" i="4"/>
  <c r="V67" i="4"/>
  <c r="U67" i="4"/>
  <c r="G67" i="4"/>
  <c r="Y67" i="4" s="1"/>
  <c r="E67" i="4"/>
  <c r="W67" i="4" s="1"/>
  <c r="AJ66" i="4"/>
  <c r="AI66" i="4"/>
  <c r="AH66" i="4"/>
  <c r="AG66" i="4"/>
  <c r="AF66" i="4"/>
  <c r="AE66" i="4"/>
  <c r="AD66" i="4"/>
  <c r="AC66" i="4"/>
  <c r="AB66" i="4"/>
  <c r="AA66" i="4"/>
  <c r="Z66" i="4"/>
  <c r="X66" i="4"/>
  <c r="V66" i="4"/>
  <c r="U66" i="4"/>
  <c r="G66" i="4"/>
  <c r="Y66" i="4" s="1"/>
  <c r="E66" i="4"/>
  <c r="W66" i="4" s="1"/>
  <c r="AJ65" i="4"/>
  <c r="AI65" i="4"/>
  <c r="AH65" i="4"/>
  <c r="AG65" i="4"/>
  <c r="AF65" i="4"/>
  <c r="AE65" i="4"/>
  <c r="AD65" i="4"/>
  <c r="AC65" i="4"/>
  <c r="AB65" i="4"/>
  <c r="AA65" i="4"/>
  <c r="Z65" i="4"/>
  <c r="X65" i="4"/>
  <c r="V65" i="4"/>
  <c r="U65" i="4"/>
  <c r="G65" i="4"/>
  <c r="Y65" i="4" s="1"/>
  <c r="E65" i="4"/>
  <c r="W65" i="4" s="1"/>
  <c r="AJ64" i="4"/>
  <c r="AI64" i="4"/>
  <c r="AH64" i="4"/>
  <c r="AG64" i="4"/>
  <c r="AF64" i="4"/>
  <c r="AE64" i="4"/>
  <c r="AD64" i="4"/>
  <c r="AC64" i="4"/>
  <c r="AB64" i="4"/>
  <c r="AA64" i="4"/>
  <c r="Z64" i="4"/>
  <c r="X64" i="4"/>
  <c r="V64" i="4"/>
  <c r="U64" i="4"/>
  <c r="G64" i="4"/>
  <c r="Y64" i="4" s="1"/>
  <c r="E64" i="4"/>
  <c r="W64" i="4" s="1"/>
  <c r="AJ63" i="4"/>
  <c r="AI63" i="4"/>
  <c r="AH63" i="4"/>
  <c r="AG63" i="4"/>
  <c r="AF63" i="4"/>
  <c r="AE63" i="4"/>
  <c r="AD63" i="4"/>
  <c r="AC63" i="4"/>
  <c r="AB63" i="4"/>
  <c r="AA63" i="4"/>
  <c r="Z63" i="4"/>
  <c r="X63" i="4"/>
  <c r="V63" i="4"/>
  <c r="U63" i="4"/>
  <c r="G63" i="4"/>
  <c r="Y63" i="4" s="1"/>
  <c r="E63" i="4"/>
  <c r="W63" i="4" s="1"/>
  <c r="AJ62" i="4"/>
  <c r="AI62" i="4"/>
  <c r="AH62" i="4"/>
  <c r="AG62" i="4"/>
  <c r="AF62" i="4"/>
  <c r="AE62" i="4"/>
  <c r="AD62" i="4"/>
  <c r="AC62" i="4"/>
  <c r="AB62" i="4"/>
  <c r="AA62" i="4"/>
  <c r="Z62" i="4"/>
  <c r="X62" i="4"/>
  <c r="V62" i="4"/>
  <c r="U62" i="4"/>
  <c r="G62" i="4"/>
  <c r="Y62" i="4" s="1"/>
  <c r="E62" i="4"/>
  <c r="W62" i="4" s="1"/>
  <c r="AJ61" i="4"/>
  <c r="AI61" i="4"/>
  <c r="AH61" i="4"/>
  <c r="AG61" i="4"/>
  <c r="AF61" i="4"/>
  <c r="AE61" i="4"/>
  <c r="AD61" i="4"/>
  <c r="AC61" i="4"/>
  <c r="AB61" i="4"/>
  <c r="AA61" i="4"/>
  <c r="Z61" i="4"/>
  <c r="X61" i="4"/>
  <c r="V61" i="4"/>
  <c r="U61" i="4"/>
  <c r="G61" i="4"/>
  <c r="Y61" i="4" s="1"/>
  <c r="E61" i="4"/>
  <c r="W61" i="4" s="1"/>
  <c r="AJ60" i="4"/>
  <c r="AI60" i="4"/>
  <c r="AH60" i="4"/>
  <c r="AG60" i="4"/>
  <c r="AF60" i="4"/>
  <c r="AE60" i="4"/>
  <c r="AD60" i="4"/>
  <c r="AC60" i="4"/>
  <c r="AB60" i="4"/>
  <c r="AA60" i="4"/>
  <c r="Z60" i="4"/>
  <c r="X60" i="4"/>
  <c r="V60" i="4"/>
  <c r="U60" i="4"/>
  <c r="G60" i="4"/>
  <c r="Y60" i="4" s="1"/>
  <c r="E60" i="4"/>
  <c r="W60" i="4" s="1"/>
  <c r="AJ59" i="4"/>
  <c r="AI59" i="4"/>
  <c r="AH59" i="4"/>
  <c r="AG59" i="4"/>
  <c r="AF59" i="4"/>
  <c r="AE59" i="4"/>
  <c r="AD59" i="4"/>
  <c r="AC59" i="4"/>
  <c r="AB59" i="4"/>
  <c r="AA59" i="4"/>
  <c r="Z59" i="4"/>
  <c r="X59" i="4"/>
  <c r="V59" i="4"/>
  <c r="U59" i="4"/>
  <c r="G59" i="4"/>
  <c r="Y59" i="4" s="1"/>
  <c r="E59" i="4"/>
  <c r="W59" i="4" s="1"/>
  <c r="AJ58" i="4"/>
  <c r="AI58" i="4"/>
  <c r="AH58" i="4"/>
  <c r="AG58" i="4"/>
  <c r="AF58" i="4"/>
  <c r="AE58" i="4"/>
  <c r="AD58" i="4"/>
  <c r="AC58" i="4"/>
  <c r="AB58" i="4"/>
  <c r="AA58" i="4"/>
  <c r="Z58" i="4"/>
  <c r="X58" i="4"/>
  <c r="V58" i="4"/>
  <c r="U58" i="4"/>
  <c r="G58" i="4"/>
  <c r="Y58" i="4" s="1"/>
  <c r="E58" i="4"/>
  <c r="W58" i="4" s="1"/>
  <c r="AJ57" i="4"/>
  <c r="AI57" i="4"/>
  <c r="AH57" i="4"/>
  <c r="AG57" i="4"/>
  <c r="AF57" i="4"/>
  <c r="AE57" i="4"/>
  <c r="AD57" i="4"/>
  <c r="AC57" i="4"/>
  <c r="AB57" i="4"/>
  <c r="AA57" i="4"/>
  <c r="Z57" i="4"/>
  <c r="X57" i="4"/>
  <c r="V57" i="4"/>
  <c r="U57" i="4"/>
  <c r="G57" i="4"/>
  <c r="Y57" i="4" s="1"/>
  <c r="E57" i="4"/>
  <c r="W57" i="4" s="1"/>
  <c r="AJ56" i="4"/>
  <c r="AI56" i="4"/>
  <c r="AH56" i="4"/>
  <c r="AG56" i="4"/>
  <c r="AF56" i="4"/>
  <c r="AE56" i="4"/>
  <c r="AD56" i="4"/>
  <c r="AC56" i="4"/>
  <c r="AB56" i="4"/>
  <c r="AA56" i="4"/>
  <c r="Z56" i="4"/>
  <c r="X56" i="4"/>
  <c r="V56" i="4"/>
  <c r="U56" i="4"/>
  <c r="G56" i="4"/>
  <c r="Y56" i="4" s="1"/>
  <c r="E56" i="4"/>
  <c r="W56" i="4" s="1"/>
  <c r="AJ55" i="4"/>
  <c r="AI55" i="4"/>
  <c r="AH55" i="4"/>
  <c r="AG55" i="4"/>
  <c r="AF55" i="4"/>
  <c r="AE55" i="4"/>
  <c r="AD55" i="4"/>
  <c r="AC55" i="4"/>
  <c r="AB55" i="4"/>
  <c r="AA55" i="4"/>
  <c r="Z55" i="4"/>
  <c r="X55" i="4"/>
  <c r="V55" i="4"/>
  <c r="U55" i="4"/>
  <c r="G55" i="4"/>
  <c r="Y55" i="4" s="1"/>
  <c r="E55" i="4"/>
  <c r="W55" i="4" s="1"/>
  <c r="AJ54" i="4"/>
  <c r="AI54" i="4"/>
  <c r="AH54" i="4"/>
  <c r="AG54" i="4"/>
  <c r="AF54" i="4"/>
  <c r="AE54" i="4"/>
  <c r="AD54" i="4"/>
  <c r="AC54" i="4"/>
  <c r="AB54" i="4"/>
  <c r="AA54" i="4"/>
  <c r="Z54" i="4"/>
  <c r="X54" i="4"/>
  <c r="V54" i="4"/>
  <c r="U54" i="4"/>
  <c r="G54" i="4"/>
  <c r="Y54" i="4" s="1"/>
  <c r="E54" i="4"/>
  <c r="W54" i="4" s="1"/>
  <c r="AJ53" i="4"/>
  <c r="AI53" i="4"/>
  <c r="AH53" i="4"/>
  <c r="AG53" i="4"/>
  <c r="AF53" i="4"/>
  <c r="AE53" i="4"/>
  <c r="AD53" i="4"/>
  <c r="AC53" i="4"/>
  <c r="AB53" i="4"/>
  <c r="AA53" i="4"/>
  <c r="Z53" i="4"/>
  <c r="X53" i="4"/>
  <c r="V53" i="4"/>
  <c r="U53" i="4"/>
  <c r="G53" i="4"/>
  <c r="Y53" i="4" s="1"/>
  <c r="E53" i="4"/>
  <c r="W53" i="4" s="1"/>
  <c r="AJ52" i="4"/>
  <c r="AI52" i="4"/>
  <c r="AH52" i="4"/>
  <c r="AG52" i="4"/>
  <c r="AF52" i="4"/>
  <c r="AE52" i="4"/>
  <c r="AD52" i="4"/>
  <c r="AC52" i="4"/>
  <c r="AB52" i="4"/>
  <c r="AA52" i="4"/>
  <c r="Z52" i="4"/>
  <c r="X52" i="4"/>
  <c r="V52" i="4"/>
  <c r="U52" i="4"/>
  <c r="G52" i="4"/>
  <c r="Y52" i="4" s="1"/>
  <c r="E52" i="4"/>
  <c r="W52" i="4" s="1"/>
  <c r="AJ51" i="4"/>
  <c r="AI51" i="4"/>
  <c r="AH51" i="4"/>
  <c r="AG51" i="4"/>
  <c r="AF51" i="4"/>
  <c r="AE51" i="4"/>
  <c r="AD51" i="4"/>
  <c r="AC51" i="4"/>
  <c r="AB51" i="4"/>
  <c r="AA51" i="4"/>
  <c r="Z51" i="4"/>
  <c r="X51" i="4"/>
  <c r="V51" i="4"/>
  <c r="U51" i="4"/>
  <c r="G51" i="4"/>
  <c r="Y51" i="4" s="1"/>
  <c r="E51" i="4"/>
  <c r="W51" i="4" s="1"/>
  <c r="AJ50" i="4"/>
  <c r="AI50" i="4"/>
  <c r="AH50" i="4"/>
  <c r="AG50" i="4"/>
  <c r="AF50" i="4"/>
  <c r="AE50" i="4"/>
  <c r="AD50" i="4"/>
  <c r="AC50" i="4"/>
  <c r="AB50" i="4"/>
  <c r="AA50" i="4"/>
  <c r="Z50" i="4"/>
  <c r="X50" i="4"/>
  <c r="V50" i="4"/>
  <c r="U50" i="4"/>
  <c r="G50" i="4"/>
  <c r="Y50" i="4" s="1"/>
  <c r="E50" i="4"/>
  <c r="W50" i="4" s="1"/>
  <c r="AJ49" i="4"/>
  <c r="AI49" i="4"/>
  <c r="AH49" i="4"/>
  <c r="AG49" i="4"/>
  <c r="AF49" i="4"/>
  <c r="AE49" i="4"/>
  <c r="AD49" i="4"/>
  <c r="AC49" i="4"/>
  <c r="AB49" i="4"/>
  <c r="AA49" i="4"/>
  <c r="Z49" i="4"/>
  <c r="X49" i="4"/>
  <c r="V49" i="4"/>
  <c r="U49" i="4"/>
  <c r="G49" i="4"/>
  <c r="Y49" i="4" s="1"/>
  <c r="E49" i="4"/>
  <c r="W49" i="4" s="1"/>
  <c r="AJ48" i="4"/>
  <c r="AI48" i="4"/>
  <c r="AH48" i="4"/>
  <c r="AG48" i="4"/>
  <c r="AF48" i="4"/>
  <c r="AE48" i="4"/>
  <c r="AD48" i="4"/>
  <c r="AC48" i="4"/>
  <c r="AB48" i="4"/>
  <c r="AA48" i="4"/>
  <c r="Z48" i="4"/>
  <c r="X48" i="4"/>
  <c r="V48" i="4"/>
  <c r="U48" i="4"/>
  <c r="G48" i="4"/>
  <c r="Y48" i="4" s="1"/>
  <c r="E48" i="4"/>
  <c r="W48" i="4" s="1"/>
  <c r="AJ47" i="4"/>
  <c r="AI47" i="4"/>
  <c r="AH47" i="4"/>
  <c r="AG47" i="4"/>
  <c r="AF47" i="4"/>
  <c r="AE47" i="4"/>
  <c r="AD47" i="4"/>
  <c r="AC47" i="4"/>
  <c r="AB47" i="4"/>
  <c r="AA47" i="4"/>
  <c r="Z47" i="4"/>
  <c r="X47" i="4"/>
  <c r="V47" i="4"/>
  <c r="U47" i="4"/>
  <c r="G47" i="4"/>
  <c r="Y47" i="4" s="1"/>
  <c r="E47" i="4"/>
  <c r="W47" i="4" s="1"/>
  <c r="AJ46" i="4"/>
  <c r="AI46" i="4"/>
  <c r="AH46" i="4"/>
  <c r="AG46" i="4"/>
  <c r="AF46" i="4"/>
  <c r="AE46" i="4"/>
  <c r="AD46" i="4"/>
  <c r="AC46" i="4"/>
  <c r="AB46" i="4"/>
  <c r="AA46" i="4"/>
  <c r="Z46" i="4"/>
  <c r="X46" i="4"/>
  <c r="V46" i="4"/>
  <c r="U46" i="4"/>
  <c r="G46" i="4"/>
  <c r="Y46" i="4" s="1"/>
  <c r="E46" i="4"/>
  <c r="W46" i="4" s="1"/>
  <c r="AJ45" i="4"/>
  <c r="AI45" i="4"/>
  <c r="AH45" i="4"/>
  <c r="AG45" i="4"/>
  <c r="AF45" i="4"/>
  <c r="AE45" i="4"/>
  <c r="AD45" i="4"/>
  <c r="AC45" i="4"/>
  <c r="AB45" i="4"/>
  <c r="AA45" i="4"/>
  <c r="Z45" i="4"/>
  <c r="X45" i="4"/>
  <c r="V45" i="4"/>
  <c r="U45" i="4"/>
  <c r="G45" i="4"/>
  <c r="Y45" i="4" s="1"/>
  <c r="E45" i="4"/>
  <c r="W45" i="4" s="1"/>
  <c r="AJ44" i="4"/>
  <c r="AI44" i="4"/>
  <c r="AH44" i="4"/>
  <c r="AG44" i="4"/>
  <c r="AF44" i="4"/>
  <c r="AE44" i="4"/>
  <c r="AD44" i="4"/>
  <c r="AC44" i="4"/>
  <c r="AB44" i="4"/>
  <c r="AA44" i="4"/>
  <c r="Z44" i="4"/>
  <c r="X44" i="4"/>
  <c r="V44" i="4"/>
  <c r="U44" i="4"/>
  <c r="G44" i="4"/>
  <c r="Y44" i="4" s="1"/>
  <c r="E44" i="4"/>
  <c r="W44" i="4" s="1"/>
  <c r="AJ43" i="4"/>
  <c r="AI43" i="4"/>
  <c r="AH43" i="4"/>
  <c r="AG43" i="4"/>
  <c r="AF43" i="4"/>
  <c r="AE43" i="4"/>
  <c r="AD43" i="4"/>
  <c r="AC43" i="4"/>
  <c r="AB43" i="4"/>
  <c r="AA43" i="4"/>
  <c r="Z43" i="4"/>
  <c r="X43" i="4"/>
  <c r="V43" i="4"/>
  <c r="U43" i="4"/>
  <c r="G43" i="4"/>
  <c r="Y43" i="4" s="1"/>
  <c r="E43" i="4"/>
  <c r="W43" i="4" s="1"/>
  <c r="AJ42" i="4"/>
  <c r="AI42" i="4"/>
  <c r="AH42" i="4"/>
  <c r="AG42" i="4"/>
  <c r="AF42" i="4"/>
  <c r="AE42" i="4"/>
  <c r="AD42" i="4"/>
  <c r="AC42" i="4"/>
  <c r="AB42" i="4"/>
  <c r="AA42" i="4"/>
  <c r="Z42" i="4"/>
  <c r="X42" i="4"/>
  <c r="V42" i="4"/>
  <c r="U42" i="4"/>
  <c r="G42" i="4"/>
  <c r="Y42" i="4" s="1"/>
  <c r="E42" i="4"/>
  <c r="W42" i="4" s="1"/>
  <c r="AJ41" i="4"/>
  <c r="AI41" i="4"/>
  <c r="AH41" i="4"/>
  <c r="AG41" i="4"/>
  <c r="AF41" i="4"/>
  <c r="AE41" i="4"/>
  <c r="AD41" i="4"/>
  <c r="AC41" i="4"/>
  <c r="AB41" i="4"/>
  <c r="AA41" i="4"/>
  <c r="Z41" i="4"/>
  <c r="X41" i="4"/>
  <c r="V41" i="4"/>
  <c r="U41" i="4"/>
  <c r="G41" i="4"/>
  <c r="Y41" i="4" s="1"/>
  <c r="E41" i="4"/>
  <c r="W41" i="4" s="1"/>
  <c r="AJ40" i="4"/>
  <c r="AI40" i="4"/>
  <c r="AH40" i="4"/>
  <c r="AG40" i="4"/>
  <c r="AF40" i="4"/>
  <c r="AE40" i="4"/>
  <c r="AD40" i="4"/>
  <c r="AC40" i="4"/>
  <c r="AB40" i="4"/>
  <c r="AA40" i="4"/>
  <c r="Z40" i="4"/>
  <c r="X40" i="4"/>
  <c r="V40" i="4"/>
  <c r="U40" i="4"/>
  <c r="G40" i="4"/>
  <c r="Y40" i="4" s="1"/>
  <c r="E40" i="4"/>
  <c r="W40" i="4" s="1"/>
  <c r="AJ39" i="4"/>
  <c r="AI39" i="4"/>
  <c r="AH39" i="4"/>
  <c r="AG39" i="4"/>
  <c r="AF39" i="4"/>
  <c r="AE39" i="4"/>
  <c r="AD39" i="4"/>
  <c r="AC39" i="4"/>
  <c r="AB39" i="4"/>
  <c r="AA39" i="4"/>
  <c r="Z39" i="4"/>
  <c r="X39" i="4"/>
  <c r="V39" i="4"/>
  <c r="U39" i="4"/>
  <c r="G39" i="4"/>
  <c r="Y39" i="4" s="1"/>
  <c r="E39" i="4"/>
  <c r="W39" i="4" s="1"/>
  <c r="AJ38" i="4"/>
  <c r="AI38" i="4"/>
  <c r="AH38" i="4"/>
  <c r="AG38" i="4"/>
  <c r="AF38" i="4"/>
  <c r="AE38" i="4"/>
  <c r="AD38" i="4"/>
  <c r="AC38" i="4"/>
  <c r="AB38" i="4"/>
  <c r="AA38" i="4"/>
  <c r="Z38" i="4"/>
  <c r="X38" i="4"/>
  <c r="V38" i="4"/>
  <c r="U38" i="4"/>
  <c r="G38" i="4"/>
  <c r="Y38" i="4" s="1"/>
  <c r="E38" i="4"/>
  <c r="W38" i="4" s="1"/>
  <c r="AJ37" i="4"/>
  <c r="AI37" i="4"/>
  <c r="AH37" i="4"/>
  <c r="AG37" i="4"/>
  <c r="AF37" i="4"/>
  <c r="AE37" i="4"/>
  <c r="AD37" i="4"/>
  <c r="AC37" i="4"/>
  <c r="AB37" i="4"/>
  <c r="AA37" i="4"/>
  <c r="Z37" i="4"/>
  <c r="X37" i="4"/>
  <c r="V37" i="4"/>
  <c r="U37" i="4"/>
  <c r="G37" i="4"/>
  <c r="Y37" i="4" s="1"/>
  <c r="E37" i="4"/>
  <c r="W37" i="4" s="1"/>
  <c r="AJ36" i="4"/>
  <c r="AI36" i="4"/>
  <c r="AH36" i="4"/>
  <c r="AG36" i="4"/>
  <c r="AF36" i="4"/>
  <c r="AE36" i="4"/>
  <c r="AD36" i="4"/>
  <c r="AC36" i="4"/>
  <c r="AB36" i="4"/>
  <c r="AA36" i="4"/>
  <c r="Z36" i="4"/>
  <c r="X36" i="4"/>
  <c r="V36" i="4"/>
  <c r="U36" i="4"/>
  <c r="G36" i="4"/>
  <c r="Y36" i="4" s="1"/>
  <c r="E36" i="4"/>
  <c r="W36" i="4" s="1"/>
  <c r="AJ35" i="4"/>
  <c r="AI35" i="4"/>
  <c r="AH35" i="4"/>
  <c r="AG35" i="4"/>
  <c r="AF35" i="4"/>
  <c r="AE35" i="4"/>
  <c r="AD35" i="4"/>
  <c r="AC35" i="4"/>
  <c r="AB35" i="4"/>
  <c r="AA35" i="4"/>
  <c r="Z35" i="4"/>
  <c r="X35" i="4"/>
  <c r="V35" i="4"/>
  <c r="U35" i="4"/>
  <c r="G35" i="4"/>
  <c r="Y35" i="4" s="1"/>
  <c r="E35" i="4"/>
  <c r="W35" i="4" s="1"/>
  <c r="AJ34" i="4"/>
  <c r="AI34" i="4"/>
  <c r="AH34" i="4"/>
  <c r="AG34" i="4"/>
  <c r="AF34" i="4"/>
  <c r="AE34" i="4"/>
  <c r="AD34" i="4"/>
  <c r="AC34" i="4"/>
  <c r="AB34" i="4"/>
  <c r="AA34" i="4"/>
  <c r="Z34" i="4"/>
  <c r="X34" i="4"/>
  <c r="V34" i="4"/>
  <c r="U34" i="4"/>
  <c r="G34" i="4"/>
  <c r="Y34" i="4" s="1"/>
  <c r="E34" i="4"/>
  <c r="W34" i="4" s="1"/>
  <c r="AJ33" i="4"/>
  <c r="AI33" i="4"/>
  <c r="AH33" i="4"/>
  <c r="AG33" i="4"/>
  <c r="AF33" i="4"/>
  <c r="AE33" i="4"/>
  <c r="AD33" i="4"/>
  <c r="AC33" i="4"/>
  <c r="AB33" i="4"/>
  <c r="AA33" i="4"/>
  <c r="Z33" i="4"/>
  <c r="X33" i="4"/>
  <c r="V33" i="4"/>
  <c r="U33" i="4"/>
  <c r="G33" i="4"/>
  <c r="Y33" i="4" s="1"/>
  <c r="E33" i="4"/>
  <c r="W33" i="4" s="1"/>
  <c r="AJ32" i="4"/>
  <c r="AI32" i="4"/>
  <c r="AH32" i="4"/>
  <c r="AG32" i="4"/>
  <c r="AF32" i="4"/>
  <c r="AE32" i="4"/>
  <c r="AD32" i="4"/>
  <c r="AC32" i="4"/>
  <c r="AB32" i="4"/>
  <c r="AA32" i="4"/>
  <c r="Z32" i="4"/>
  <c r="X32" i="4"/>
  <c r="V32" i="4"/>
  <c r="U32" i="4"/>
  <c r="G32" i="4"/>
  <c r="Y32" i="4" s="1"/>
  <c r="E32" i="4"/>
  <c r="W32" i="4" s="1"/>
  <c r="AJ31" i="4"/>
  <c r="AI31" i="4"/>
  <c r="AH31" i="4"/>
  <c r="AG31" i="4"/>
  <c r="AF31" i="4"/>
  <c r="AE31" i="4"/>
  <c r="AD31" i="4"/>
  <c r="AC31" i="4"/>
  <c r="AB31" i="4"/>
  <c r="AA31" i="4"/>
  <c r="Z31" i="4"/>
  <c r="X31" i="4"/>
  <c r="V31" i="4"/>
  <c r="U31" i="4"/>
  <c r="G31" i="4"/>
  <c r="Y31" i="4" s="1"/>
  <c r="E31" i="4"/>
  <c r="W31" i="4" s="1"/>
  <c r="AJ30" i="4"/>
  <c r="AI30" i="4"/>
  <c r="AH30" i="4"/>
  <c r="AG30" i="4"/>
  <c r="AF30" i="4"/>
  <c r="AE30" i="4"/>
  <c r="AD30" i="4"/>
  <c r="AC30" i="4"/>
  <c r="AB30" i="4"/>
  <c r="AA30" i="4"/>
  <c r="Z30" i="4"/>
  <c r="X30" i="4"/>
  <c r="V30" i="4"/>
  <c r="U30" i="4"/>
  <c r="G30" i="4"/>
  <c r="Y30" i="4" s="1"/>
  <c r="E30" i="4"/>
  <c r="W30" i="4" s="1"/>
  <c r="AJ29" i="4"/>
  <c r="AI29" i="4"/>
  <c r="AH29" i="4"/>
  <c r="AG29" i="4"/>
  <c r="AF29" i="4"/>
  <c r="AE29" i="4"/>
  <c r="AD29" i="4"/>
  <c r="AC29" i="4"/>
  <c r="AB29" i="4"/>
  <c r="AA29" i="4"/>
  <c r="Z29" i="4"/>
  <c r="X29" i="4"/>
  <c r="V29" i="4"/>
  <c r="U29" i="4"/>
  <c r="G29" i="4"/>
  <c r="Y29" i="4" s="1"/>
  <c r="E29" i="4"/>
  <c r="W29" i="4" s="1"/>
  <c r="AJ28" i="4"/>
  <c r="AI28" i="4"/>
  <c r="AH28" i="4"/>
  <c r="AG28" i="4"/>
  <c r="AF28" i="4"/>
  <c r="AE28" i="4"/>
  <c r="AD28" i="4"/>
  <c r="AC28" i="4"/>
  <c r="AB28" i="4"/>
  <c r="AA28" i="4"/>
  <c r="Z28" i="4"/>
  <c r="X28" i="4"/>
  <c r="V28" i="4"/>
  <c r="U28" i="4"/>
  <c r="G28" i="4"/>
  <c r="Y28" i="4" s="1"/>
  <c r="E28" i="4"/>
  <c r="W28" i="4" s="1"/>
  <c r="AJ27" i="4"/>
  <c r="AI27" i="4"/>
  <c r="AH27" i="4"/>
  <c r="AG27" i="4"/>
  <c r="AF27" i="4"/>
  <c r="AE27" i="4"/>
  <c r="AD27" i="4"/>
  <c r="AC27" i="4"/>
  <c r="AB27" i="4"/>
  <c r="AA27" i="4"/>
  <c r="Z27" i="4"/>
  <c r="X27" i="4"/>
  <c r="V27" i="4"/>
  <c r="U27" i="4"/>
  <c r="G27" i="4"/>
  <c r="Y27" i="4" s="1"/>
  <c r="E27" i="4"/>
  <c r="W27" i="4" s="1"/>
  <c r="AJ26" i="4"/>
  <c r="AI26" i="4"/>
  <c r="AH26" i="4"/>
  <c r="AG26" i="4"/>
  <c r="AF26" i="4"/>
  <c r="AE26" i="4"/>
  <c r="AD26" i="4"/>
  <c r="AC26" i="4"/>
  <c r="AB26" i="4"/>
  <c r="AA26" i="4"/>
  <c r="Z26" i="4"/>
  <c r="X26" i="4"/>
  <c r="V26" i="4"/>
  <c r="U26" i="4"/>
  <c r="G26" i="4"/>
  <c r="Y26" i="4" s="1"/>
  <c r="E26" i="4"/>
  <c r="W26" i="4" s="1"/>
  <c r="AJ25" i="4"/>
  <c r="AI25" i="4"/>
  <c r="AH25" i="4"/>
  <c r="AG25" i="4"/>
  <c r="AF25" i="4"/>
  <c r="AE25" i="4"/>
  <c r="AD25" i="4"/>
  <c r="AC25" i="4"/>
  <c r="AB25" i="4"/>
  <c r="AA25" i="4"/>
  <c r="Z25" i="4"/>
  <c r="X25" i="4"/>
  <c r="V25" i="4"/>
  <c r="U25" i="4"/>
  <c r="G25" i="4"/>
  <c r="Y25" i="4" s="1"/>
  <c r="E25" i="4"/>
  <c r="W25" i="4" s="1"/>
  <c r="AJ24" i="4"/>
  <c r="AI24" i="4"/>
  <c r="AH24" i="4"/>
  <c r="AG24" i="4"/>
  <c r="AF24" i="4"/>
  <c r="AE24" i="4"/>
  <c r="AD24" i="4"/>
  <c r="AC24" i="4"/>
  <c r="AB24" i="4"/>
  <c r="AA24" i="4"/>
  <c r="Z24" i="4"/>
  <c r="X24" i="4"/>
  <c r="V24" i="4"/>
  <c r="U24" i="4"/>
  <c r="G24" i="4"/>
  <c r="Y24" i="4" s="1"/>
  <c r="E24" i="4"/>
  <c r="W24" i="4" s="1"/>
  <c r="AJ23" i="4"/>
  <c r="AI23" i="4"/>
  <c r="AH23" i="4"/>
  <c r="AG23" i="4"/>
  <c r="AF23" i="4"/>
  <c r="AE23" i="4"/>
  <c r="AD23" i="4"/>
  <c r="AC23" i="4"/>
  <c r="AB23" i="4"/>
  <c r="AA23" i="4"/>
  <c r="Z23" i="4"/>
  <c r="X23" i="4"/>
  <c r="V23" i="4"/>
  <c r="U23" i="4"/>
  <c r="G23" i="4"/>
  <c r="Y23" i="4" s="1"/>
  <c r="E23" i="4"/>
  <c r="W23" i="4" s="1"/>
  <c r="AJ22" i="4"/>
  <c r="AI22" i="4"/>
  <c r="AH22" i="4"/>
  <c r="AG22" i="4"/>
  <c r="AF22" i="4"/>
  <c r="AE22" i="4"/>
  <c r="AD22" i="4"/>
  <c r="AC22" i="4"/>
  <c r="AB22" i="4"/>
  <c r="AA22" i="4"/>
  <c r="Z22" i="4"/>
  <c r="X22" i="4"/>
  <c r="V22" i="4"/>
  <c r="U22" i="4"/>
  <c r="G22" i="4"/>
  <c r="Y22" i="4" s="1"/>
  <c r="E22" i="4"/>
  <c r="W22" i="4" s="1"/>
  <c r="AJ21" i="4"/>
  <c r="AI21" i="4"/>
  <c r="AH21" i="4"/>
  <c r="AG21" i="4"/>
  <c r="AF21" i="4"/>
  <c r="AE21" i="4"/>
  <c r="AD21" i="4"/>
  <c r="AC21" i="4"/>
  <c r="AB21" i="4"/>
  <c r="AA21" i="4"/>
  <c r="Z21" i="4"/>
  <c r="X21" i="4"/>
  <c r="V21" i="4"/>
  <c r="U21" i="4"/>
  <c r="G21" i="4"/>
  <c r="Y21" i="4" s="1"/>
  <c r="E21" i="4"/>
  <c r="W21" i="4" s="1"/>
  <c r="AJ20" i="4"/>
  <c r="AI20" i="4"/>
  <c r="AH20" i="4"/>
  <c r="AG20" i="4"/>
  <c r="AF20" i="4"/>
  <c r="AE20" i="4"/>
  <c r="AD20" i="4"/>
  <c r="AC20" i="4"/>
  <c r="AB20" i="4"/>
  <c r="AA20" i="4"/>
  <c r="Z20" i="4"/>
  <c r="X20" i="4"/>
  <c r="V20" i="4"/>
  <c r="U20" i="4"/>
  <c r="G20" i="4"/>
  <c r="Y20" i="4" s="1"/>
  <c r="E20" i="4"/>
  <c r="W20" i="4" s="1"/>
  <c r="AJ19" i="4"/>
  <c r="AI19" i="4"/>
  <c r="AH19" i="4"/>
  <c r="AG19" i="4"/>
  <c r="AF19" i="4"/>
  <c r="AE19" i="4"/>
  <c r="AD19" i="4"/>
  <c r="AC19" i="4"/>
  <c r="AB19" i="4"/>
  <c r="AA19" i="4"/>
  <c r="Z19" i="4"/>
  <c r="X19" i="4"/>
  <c r="V19" i="4"/>
  <c r="U19" i="4"/>
  <c r="G19" i="4"/>
  <c r="Y19" i="4" s="1"/>
  <c r="E19" i="4"/>
  <c r="W19" i="4" s="1"/>
  <c r="AJ18" i="4"/>
  <c r="AI18" i="4"/>
  <c r="AH18" i="4"/>
  <c r="AG18" i="4"/>
  <c r="AF18" i="4"/>
  <c r="AE18" i="4"/>
  <c r="AD18" i="4"/>
  <c r="AC18" i="4"/>
  <c r="AB18" i="4"/>
  <c r="AA18" i="4"/>
  <c r="Z18" i="4"/>
  <c r="X18" i="4"/>
  <c r="V18" i="4"/>
  <c r="U18" i="4"/>
  <c r="G18" i="4"/>
  <c r="Y18" i="4" s="1"/>
  <c r="E18" i="4"/>
  <c r="W18" i="4" s="1"/>
  <c r="AJ17" i="4"/>
  <c r="AI17" i="4"/>
  <c r="AH17" i="4"/>
  <c r="AG17" i="4"/>
  <c r="AF17" i="4"/>
  <c r="AE17" i="4"/>
  <c r="AD17" i="4"/>
  <c r="AC17" i="4"/>
  <c r="AB17" i="4"/>
  <c r="AA17" i="4"/>
  <c r="Z17" i="4"/>
  <c r="X17" i="4"/>
  <c r="V17" i="4"/>
  <c r="U17" i="4"/>
  <c r="G17" i="4"/>
  <c r="Y17" i="4" s="1"/>
  <c r="E17" i="4"/>
  <c r="W17" i="4" s="1"/>
  <c r="AJ16" i="4"/>
  <c r="AI16" i="4"/>
  <c r="AH16" i="4"/>
  <c r="AG16" i="4"/>
  <c r="AF16" i="4"/>
  <c r="AE16" i="4"/>
  <c r="AD16" i="4"/>
  <c r="AC16" i="4"/>
  <c r="AB16" i="4"/>
  <c r="AA16" i="4"/>
  <c r="Z16" i="4"/>
  <c r="X16" i="4"/>
  <c r="V16" i="4"/>
  <c r="U16" i="4"/>
  <c r="G16" i="4"/>
  <c r="Y16" i="4" s="1"/>
  <c r="E16" i="4"/>
  <c r="W16" i="4" s="1"/>
  <c r="AJ15" i="4"/>
  <c r="AI15" i="4"/>
  <c r="AH15" i="4"/>
  <c r="AG15" i="4"/>
  <c r="AF15" i="4"/>
  <c r="AE15" i="4"/>
  <c r="AD15" i="4"/>
  <c r="AC15" i="4"/>
  <c r="AB15" i="4"/>
  <c r="AA15" i="4"/>
  <c r="Z15" i="4"/>
  <c r="X15" i="4"/>
  <c r="V15" i="4"/>
  <c r="U15" i="4"/>
  <c r="G15" i="4"/>
  <c r="Y15" i="4" s="1"/>
  <c r="E15" i="4"/>
  <c r="W15" i="4" s="1"/>
  <c r="AJ14" i="4"/>
  <c r="AI14" i="4"/>
  <c r="AH14" i="4"/>
  <c r="AG14" i="4"/>
  <c r="AF14" i="4"/>
  <c r="AE14" i="4"/>
  <c r="AD14" i="4"/>
  <c r="AC14" i="4"/>
  <c r="AB14" i="4"/>
  <c r="AA14" i="4"/>
  <c r="Z14" i="4"/>
  <c r="X14" i="4"/>
  <c r="V14" i="4"/>
  <c r="U14" i="4"/>
  <c r="G14" i="4"/>
  <c r="Y14" i="4" s="1"/>
  <c r="E14" i="4"/>
  <c r="W14" i="4" s="1"/>
  <c r="AJ13" i="4"/>
  <c r="AI13" i="4"/>
  <c r="AH13" i="4"/>
  <c r="AG13" i="4"/>
  <c r="AF13" i="4"/>
  <c r="AE13" i="4"/>
  <c r="AD13" i="4"/>
  <c r="AC13" i="4"/>
  <c r="AB13" i="4"/>
  <c r="AA13" i="4"/>
  <c r="Z13" i="4"/>
  <c r="X13" i="4"/>
  <c r="V13" i="4"/>
  <c r="U13" i="4"/>
  <c r="G13" i="4"/>
  <c r="Y13" i="4" s="1"/>
  <c r="E13" i="4"/>
  <c r="W13" i="4" s="1"/>
  <c r="AJ12" i="4"/>
  <c r="AI12" i="4"/>
  <c r="AH12" i="4"/>
  <c r="AG12" i="4"/>
  <c r="AF12" i="4"/>
  <c r="AE12" i="4"/>
  <c r="AD12" i="4"/>
  <c r="AC12" i="4"/>
  <c r="AB12" i="4"/>
  <c r="AA12" i="4"/>
  <c r="Z12" i="4"/>
  <c r="X12" i="4"/>
  <c r="V12" i="4"/>
  <c r="U12" i="4"/>
  <c r="G12" i="4"/>
  <c r="Y12" i="4" s="1"/>
  <c r="E12" i="4"/>
  <c r="W12" i="4" s="1"/>
  <c r="AJ11" i="4"/>
  <c r="AI11" i="4"/>
  <c r="AH11" i="4"/>
  <c r="AG11" i="4"/>
  <c r="AF11" i="4"/>
  <c r="AE11" i="4"/>
  <c r="AD11" i="4"/>
  <c r="AC11" i="4"/>
  <c r="AB11" i="4"/>
  <c r="AA11" i="4"/>
  <c r="Z11" i="4"/>
  <c r="X11" i="4"/>
  <c r="V11" i="4"/>
  <c r="U11" i="4"/>
  <c r="G11" i="4"/>
  <c r="Y11" i="4" s="1"/>
  <c r="E11" i="4"/>
  <c r="W11" i="4" s="1"/>
  <c r="AJ10" i="4"/>
  <c r="AI10" i="4"/>
  <c r="AH10" i="4"/>
  <c r="AG10" i="4"/>
  <c r="AF10" i="4"/>
  <c r="AE10" i="4"/>
  <c r="AD10" i="4"/>
  <c r="AC10" i="4"/>
  <c r="AB10" i="4"/>
  <c r="AA10" i="4"/>
  <c r="Z10" i="4"/>
  <c r="X10" i="4"/>
  <c r="V10" i="4"/>
  <c r="U10" i="4"/>
  <c r="G10" i="4"/>
  <c r="Y10" i="4" s="1"/>
  <c r="E10" i="4"/>
  <c r="W10" i="4" s="1"/>
  <c r="AJ9" i="4"/>
  <c r="AI9" i="4"/>
  <c r="AH9" i="4"/>
  <c r="AG9" i="4"/>
  <c r="AF9" i="4"/>
  <c r="AE9" i="4"/>
  <c r="AD9" i="4"/>
  <c r="AC9" i="4"/>
  <c r="AB9" i="4"/>
  <c r="AA9" i="4"/>
  <c r="Z9" i="4"/>
  <c r="X9" i="4"/>
  <c r="V9" i="4"/>
  <c r="U9" i="4"/>
  <c r="G9" i="4"/>
  <c r="Y9" i="4" s="1"/>
  <c r="E9" i="4"/>
  <c r="W9" i="4" s="1"/>
  <c r="AJ8" i="4"/>
  <c r="AI8" i="4"/>
  <c r="AH8" i="4"/>
  <c r="AG8" i="4"/>
  <c r="AF8" i="4"/>
  <c r="AE8" i="4"/>
  <c r="AD8" i="4"/>
  <c r="AC8" i="4"/>
  <c r="AB8" i="4"/>
  <c r="AA8" i="4"/>
  <c r="Z8" i="4"/>
  <c r="X8" i="4"/>
  <c r="V8" i="4"/>
  <c r="U8" i="4"/>
  <c r="G8" i="4"/>
  <c r="Y8" i="4" s="1"/>
  <c r="E8" i="4"/>
  <c r="W8" i="4" s="1"/>
  <c r="AJ7" i="4"/>
  <c r="AI7" i="4"/>
  <c r="AH7" i="4"/>
  <c r="AG7" i="4"/>
  <c r="AF7" i="4"/>
  <c r="AE7" i="4"/>
  <c r="AD7" i="4"/>
  <c r="AC7" i="4"/>
  <c r="AB7" i="4"/>
  <c r="AA7" i="4"/>
  <c r="Z7" i="4"/>
  <c r="X7" i="4"/>
  <c r="V7" i="4"/>
  <c r="U7" i="4"/>
  <c r="G7" i="4"/>
  <c r="Y7" i="4" s="1"/>
  <c r="E7" i="4"/>
  <c r="W7" i="4" s="1"/>
  <c r="AJ6" i="4"/>
  <c r="AI6" i="4"/>
  <c r="AH6" i="4"/>
  <c r="AG6" i="4"/>
  <c r="AF6" i="4"/>
  <c r="AE6" i="4"/>
  <c r="AD6" i="4"/>
  <c r="AC6" i="4"/>
  <c r="AB6" i="4"/>
  <c r="AA6" i="4"/>
  <c r="Z6" i="4"/>
  <c r="X6" i="4"/>
  <c r="V6" i="4"/>
  <c r="U6" i="4"/>
  <c r="G6" i="4"/>
  <c r="Y6" i="4" s="1"/>
  <c r="E6" i="4"/>
  <c r="W6" i="4" s="1"/>
  <c r="AJ5" i="4"/>
  <c r="AI5" i="4"/>
  <c r="AH5" i="4"/>
  <c r="AG5" i="4"/>
  <c r="AF5" i="4"/>
  <c r="AE5" i="4"/>
  <c r="AD5" i="4"/>
  <c r="AC5" i="4"/>
  <c r="AB5" i="4"/>
  <c r="AA5" i="4"/>
  <c r="Z5" i="4"/>
  <c r="X5" i="4"/>
  <c r="V5" i="4"/>
  <c r="U5" i="4"/>
  <c r="G5" i="4"/>
  <c r="Y5" i="4" s="1"/>
  <c r="E5" i="4"/>
  <c r="W5" i="4" s="1"/>
  <c r="AJ4" i="4"/>
  <c r="AI4" i="4"/>
  <c r="AH4" i="4"/>
  <c r="AG4" i="4"/>
  <c r="AF4" i="4"/>
  <c r="AE4" i="4"/>
  <c r="AD4" i="4"/>
  <c r="AC4" i="4"/>
  <c r="AB4" i="4"/>
  <c r="AA4" i="4"/>
  <c r="Z4" i="4"/>
  <c r="X4" i="4"/>
  <c r="V4" i="4"/>
  <c r="U4" i="4"/>
  <c r="G4" i="4"/>
  <c r="Y4" i="4" s="1"/>
  <c r="E4" i="4"/>
  <c r="W4" i="4" s="1"/>
  <c r="C45" i="9"/>
  <c r="C43" i="9"/>
  <c r="C42" i="9"/>
  <c r="C41" i="9"/>
  <c r="D38" i="9"/>
  <c r="C38" i="9"/>
  <c r="D37" i="9"/>
  <c r="C37" i="9"/>
  <c r="D36" i="9"/>
  <c r="C36" i="9"/>
  <c r="C28" i="9"/>
  <c r="C27" i="9"/>
  <c r="C26" i="9"/>
  <c r="C25" i="9"/>
  <c r="C24" i="9"/>
  <c r="C23" i="9"/>
  <c r="C22" i="9"/>
  <c r="C21" i="9"/>
  <c r="C20" i="9"/>
  <c r="C16" i="9"/>
  <c r="C15" i="9"/>
  <c r="C14" i="9"/>
  <c r="E13" i="9"/>
  <c r="D13" i="9"/>
  <c r="C13" i="9"/>
  <c r="C12" i="9"/>
  <c r="C9" i="9"/>
  <c r="C8" i="9"/>
  <c r="C5" i="9"/>
  <c r="N2340" i="3"/>
  <c r="M2340" i="3"/>
  <c r="L2340" i="3"/>
  <c r="P2340" i="3" s="1"/>
  <c r="K2340" i="3"/>
  <c r="O2340" i="3" s="1"/>
  <c r="N2339" i="3"/>
  <c r="M2339" i="3"/>
  <c r="L2339" i="3"/>
  <c r="P2339" i="3" s="1"/>
  <c r="K2339" i="3"/>
  <c r="N2338" i="3"/>
  <c r="M2338" i="3"/>
  <c r="L2338" i="3"/>
  <c r="P2338" i="3" s="1"/>
  <c r="K2338" i="3"/>
  <c r="N2337" i="3"/>
  <c r="M2337" i="3"/>
  <c r="L2337" i="3"/>
  <c r="P2337" i="3" s="1"/>
  <c r="K2337" i="3"/>
  <c r="O2337" i="3" s="1"/>
  <c r="N2336" i="3"/>
  <c r="M2336" i="3"/>
  <c r="L2336" i="3"/>
  <c r="P2336" i="3" s="1"/>
  <c r="K2336" i="3"/>
  <c r="N2335" i="3"/>
  <c r="M2335" i="3"/>
  <c r="L2335" i="3"/>
  <c r="P2335" i="3" s="1"/>
  <c r="K2335" i="3"/>
  <c r="O2335" i="3" s="1"/>
  <c r="N2334" i="3"/>
  <c r="M2334" i="3"/>
  <c r="L2334" i="3"/>
  <c r="P2334" i="3" s="1"/>
  <c r="K2334" i="3"/>
  <c r="N2333" i="3"/>
  <c r="M2333" i="3"/>
  <c r="L2333" i="3"/>
  <c r="P2333" i="3" s="1"/>
  <c r="K2333" i="3"/>
  <c r="N2332" i="3"/>
  <c r="M2332" i="3"/>
  <c r="L2332" i="3"/>
  <c r="P2332" i="3" s="1"/>
  <c r="K2332" i="3"/>
  <c r="O2332" i="3" s="1"/>
  <c r="N2331" i="3"/>
  <c r="M2331" i="3"/>
  <c r="L2331" i="3"/>
  <c r="P2331" i="3" s="1"/>
  <c r="K2331" i="3"/>
  <c r="O2331" i="3" s="1"/>
  <c r="N2330" i="3"/>
  <c r="M2330" i="3"/>
  <c r="L2330" i="3"/>
  <c r="P2330" i="3" s="1"/>
  <c r="K2330" i="3"/>
  <c r="O2330" i="3" s="1"/>
  <c r="N2329" i="3"/>
  <c r="M2329" i="3"/>
  <c r="L2329" i="3"/>
  <c r="P2329" i="3" s="1"/>
  <c r="K2329" i="3"/>
  <c r="P2328" i="3"/>
  <c r="N2328" i="3"/>
  <c r="M2328" i="3"/>
  <c r="L2328" i="3"/>
  <c r="K2328" i="3"/>
  <c r="N2327" i="3"/>
  <c r="M2327" i="3"/>
  <c r="L2327" i="3"/>
  <c r="P2327" i="3" s="1"/>
  <c r="K2327" i="3"/>
  <c r="O2327" i="3" s="1"/>
  <c r="N2326" i="3"/>
  <c r="M2326" i="3"/>
  <c r="L2326" i="3"/>
  <c r="P2326" i="3" s="1"/>
  <c r="K2326" i="3"/>
  <c r="N2325" i="3"/>
  <c r="M2325" i="3"/>
  <c r="L2325" i="3"/>
  <c r="P2325" i="3" s="1"/>
  <c r="K2325" i="3"/>
  <c r="O2325" i="3" s="1"/>
  <c r="N2324" i="3"/>
  <c r="M2324" i="3"/>
  <c r="L2324" i="3"/>
  <c r="P2324" i="3" s="1"/>
  <c r="K2324" i="3"/>
  <c r="N2323" i="3"/>
  <c r="M2323" i="3"/>
  <c r="L2323" i="3"/>
  <c r="P2323" i="3" s="1"/>
  <c r="K2323" i="3"/>
  <c r="N2322" i="3"/>
  <c r="M2322" i="3"/>
  <c r="L2322" i="3"/>
  <c r="P2322" i="3" s="1"/>
  <c r="K2322" i="3"/>
  <c r="O2322" i="3" s="1"/>
  <c r="N2321" i="3"/>
  <c r="M2321" i="3"/>
  <c r="L2321" i="3"/>
  <c r="P2321" i="3" s="1"/>
  <c r="K2321" i="3"/>
  <c r="N2320" i="3"/>
  <c r="M2320" i="3"/>
  <c r="L2320" i="3"/>
  <c r="P2320" i="3" s="1"/>
  <c r="K2320" i="3"/>
  <c r="N2319" i="3"/>
  <c r="M2319" i="3"/>
  <c r="L2319" i="3"/>
  <c r="P2319" i="3" s="1"/>
  <c r="K2319" i="3"/>
  <c r="N2318" i="3"/>
  <c r="M2318" i="3"/>
  <c r="L2318" i="3"/>
  <c r="P2318" i="3" s="1"/>
  <c r="K2318" i="3"/>
  <c r="N2317" i="3"/>
  <c r="M2317" i="3"/>
  <c r="L2317" i="3"/>
  <c r="P2317" i="3" s="1"/>
  <c r="K2317" i="3"/>
  <c r="O2317" i="3" s="1"/>
  <c r="N2316" i="3"/>
  <c r="M2316" i="3"/>
  <c r="L2316" i="3"/>
  <c r="P2316" i="3" s="1"/>
  <c r="K2316" i="3"/>
  <c r="N2315" i="3"/>
  <c r="M2315" i="3"/>
  <c r="L2315" i="3"/>
  <c r="P2315" i="3" s="1"/>
  <c r="K2315" i="3"/>
  <c r="O2315" i="3" s="1"/>
  <c r="N2314" i="3"/>
  <c r="M2314" i="3"/>
  <c r="L2314" i="3"/>
  <c r="P2314" i="3" s="1"/>
  <c r="K2314" i="3"/>
  <c r="N2313" i="3"/>
  <c r="M2313" i="3"/>
  <c r="L2313" i="3"/>
  <c r="P2313" i="3" s="1"/>
  <c r="K2313" i="3"/>
  <c r="N2312" i="3"/>
  <c r="M2312" i="3"/>
  <c r="L2312" i="3"/>
  <c r="P2312" i="3" s="1"/>
  <c r="K2312" i="3"/>
  <c r="N2311" i="3"/>
  <c r="M2311" i="3"/>
  <c r="L2311" i="3"/>
  <c r="P2311" i="3" s="1"/>
  <c r="K2311" i="3"/>
  <c r="N2310" i="3"/>
  <c r="M2310" i="3"/>
  <c r="L2310" i="3"/>
  <c r="P2310" i="3" s="1"/>
  <c r="K2310" i="3"/>
  <c r="O2310" i="3" s="1"/>
  <c r="N2309" i="3"/>
  <c r="M2309" i="3"/>
  <c r="L2309" i="3"/>
  <c r="P2309" i="3" s="1"/>
  <c r="K2309" i="3"/>
  <c r="O2309" i="3" s="1"/>
  <c r="N2308" i="3"/>
  <c r="M2308" i="3"/>
  <c r="L2308" i="3"/>
  <c r="P2308" i="3" s="1"/>
  <c r="K2308" i="3"/>
  <c r="O2308" i="3" s="1"/>
  <c r="N2307" i="3"/>
  <c r="M2307" i="3"/>
  <c r="L2307" i="3"/>
  <c r="P2307" i="3" s="1"/>
  <c r="K2307" i="3"/>
  <c r="N2306" i="3"/>
  <c r="M2306" i="3"/>
  <c r="L2306" i="3"/>
  <c r="P2306" i="3" s="1"/>
  <c r="K2306" i="3"/>
  <c r="N2305" i="3"/>
  <c r="M2305" i="3"/>
  <c r="L2305" i="3"/>
  <c r="P2305" i="3" s="1"/>
  <c r="K2305" i="3"/>
  <c r="O2305" i="3" s="1"/>
  <c r="N2304" i="3"/>
  <c r="M2304" i="3"/>
  <c r="L2304" i="3"/>
  <c r="P2304" i="3" s="1"/>
  <c r="K2304" i="3"/>
  <c r="N2303" i="3"/>
  <c r="M2303" i="3"/>
  <c r="L2303" i="3"/>
  <c r="P2303" i="3" s="1"/>
  <c r="K2303" i="3"/>
  <c r="O2303" i="3" s="1"/>
  <c r="N2302" i="3"/>
  <c r="M2302" i="3"/>
  <c r="L2302" i="3"/>
  <c r="P2302" i="3" s="1"/>
  <c r="K2302" i="3"/>
  <c r="N2301" i="3"/>
  <c r="M2301" i="3"/>
  <c r="L2301" i="3"/>
  <c r="P2301" i="3" s="1"/>
  <c r="K2301" i="3"/>
  <c r="N2300" i="3"/>
  <c r="M2300" i="3"/>
  <c r="L2300" i="3"/>
  <c r="P2300" i="3" s="1"/>
  <c r="K2300" i="3"/>
  <c r="O2300" i="3" s="1"/>
  <c r="N2299" i="3"/>
  <c r="M2299" i="3"/>
  <c r="L2299" i="3"/>
  <c r="P2299" i="3" s="1"/>
  <c r="K2299" i="3"/>
  <c r="O2299" i="3" s="1"/>
  <c r="N2298" i="3"/>
  <c r="M2298" i="3"/>
  <c r="L2298" i="3"/>
  <c r="P2298" i="3" s="1"/>
  <c r="K2298" i="3"/>
  <c r="O2298" i="3" s="1"/>
  <c r="N2297" i="3"/>
  <c r="M2297" i="3"/>
  <c r="L2297" i="3"/>
  <c r="P2297" i="3" s="1"/>
  <c r="K2297" i="3"/>
  <c r="P2296" i="3"/>
  <c r="N2296" i="3"/>
  <c r="M2296" i="3"/>
  <c r="L2296" i="3"/>
  <c r="K2296" i="3"/>
  <c r="O2296" i="3" s="1"/>
  <c r="N2295" i="3"/>
  <c r="M2295" i="3"/>
  <c r="L2295" i="3"/>
  <c r="P2295" i="3" s="1"/>
  <c r="K2295" i="3"/>
  <c r="O2295" i="3" s="1"/>
  <c r="N2294" i="3"/>
  <c r="M2294" i="3"/>
  <c r="L2294" i="3"/>
  <c r="P2294" i="3" s="1"/>
  <c r="K2294" i="3"/>
  <c r="N2293" i="3"/>
  <c r="M2293" i="3"/>
  <c r="L2293" i="3"/>
  <c r="P2293" i="3" s="1"/>
  <c r="K2293" i="3"/>
  <c r="O2293" i="3" s="1"/>
  <c r="N2292" i="3"/>
  <c r="M2292" i="3"/>
  <c r="L2292" i="3"/>
  <c r="P2292" i="3" s="1"/>
  <c r="K2292" i="3"/>
  <c r="O2292" i="3" s="1"/>
  <c r="N2291" i="3"/>
  <c r="M2291" i="3"/>
  <c r="L2291" i="3"/>
  <c r="P2291" i="3" s="1"/>
  <c r="K2291" i="3"/>
  <c r="O2291" i="3" s="1"/>
  <c r="N2290" i="3"/>
  <c r="M2290" i="3"/>
  <c r="L2290" i="3"/>
  <c r="P2290" i="3" s="1"/>
  <c r="K2290" i="3"/>
  <c r="O2290" i="3" s="1"/>
  <c r="N2289" i="3"/>
  <c r="M2289" i="3"/>
  <c r="L2289" i="3"/>
  <c r="P2289" i="3" s="1"/>
  <c r="K2289" i="3"/>
  <c r="N2288" i="3"/>
  <c r="M2288" i="3"/>
  <c r="L2288" i="3"/>
  <c r="P2288" i="3" s="1"/>
  <c r="K2288" i="3"/>
  <c r="N2287" i="3"/>
  <c r="M2287" i="3"/>
  <c r="L2287" i="3"/>
  <c r="P2287" i="3" s="1"/>
  <c r="K2287" i="3"/>
  <c r="O2287" i="3" s="1"/>
  <c r="N2286" i="3"/>
  <c r="M2286" i="3"/>
  <c r="L2286" i="3"/>
  <c r="P2286" i="3" s="1"/>
  <c r="K2286" i="3"/>
  <c r="O2286" i="3" s="1"/>
  <c r="N2285" i="3"/>
  <c r="M2285" i="3"/>
  <c r="L2285" i="3"/>
  <c r="P2285" i="3" s="1"/>
  <c r="K2285" i="3"/>
  <c r="O2285" i="3" s="1"/>
  <c r="N2284" i="3"/>
  <c r="M2284" i="3"/>
  <c r="L2284" i="3"/>
  <c r="P2284" i="3" s="1"/>
  <c r="K2284" i="3"/>
  <c r="N2283" i="3"/>
  <c r="M2283" i="3"/>
  <c r="L2283" i="3"/>
  <c r="P2283" i="3" s="1"/>
  <c r="K2283" i="3"/>
  <c r="O2283" i="3" s="1"/>
  <c r="N2282" i="3"/>
  <c r="M2282" i="3"/>
  <c r="L2282" i="3"/>
  <c r="P2282" i="3" s="1"/>
  <c r="K2282" i="3"/>
  <c r="O2282" i="3" s="1"/>
  <c r="N2281" i="3"/>
  <c r="M2281" i="3"/>
  <c r="L2281" i="3"/>
  <c r="P2281" i="3" s="1"/>
  <c r="K2281" i="3"/>
  <c r="O2281" i="3" s="1"/>
  <c r="N2280" i="3"/>
  <c r="M2280" i="3"/>
  <c r="L2280" i="3"/>
  <c r="P2280" i="3" s="1"/>
  <c r="K2280" i="3"/>
  <c r="O2280" i="3" s="1"/>
  <c r="N2279" i="3"/>
  <c r="M2279" i="3"/>
  <c r="L2279" i="3"/>
  <c r="P2279" i="3" s="1"/>
  <c r="K2279" i="3"/>
  <c r="O2279" i="3" s="1"/>
  <c r="N2278" i="3"/>
  <c r="M2278" i="3"/>
  <c r="L2278" i="3"/>
  <c r="P2278" i="3" s="1"/>
  <c r="K2278" i="3"/>
  <c r="O2278" i="3" s="1"/>
  <c r="N2277" i="3"/>
  <c r="M2277" i="3"/>
  <c r="L2277" i="3"/>
  <c r="P2277" i="3" s="1"/>
  <c r="K2277" i="3"/>
  <c r="O2277" i="3" s="1"/>
  <c r="N2276" i="3"/>
  <c r="M2276" i="3"/>
  <c r="L2276" i="3"/>
  <c r="P2276" i="3" s="1"/>
  <c r="K2276" i="3"/>
  <c r="O2276" i="3" s="1"/>
  <c r="N2275" i="3"/>
  <c r="M2275" i="3"/>
  <c r="L2275" i="3"/>
  <c r="P2275" i="3" s="1"/>
  <c r="K2275" i="3"/>
  <c r="O2275" i="3" s="1"/>
  <c r="N2274" i="3"/>
  <c r="M2274" i="3"/>
  <c r="L2274" i="3"/>
  <c r="P2274" i="3" s="1"/>
  <c r="K2274" i="3"/>
  <c r="O2274" i="3" s="1"/>
  <c r="N2273" i="3"/>
  <c r="M2273" i="3"/>
  <c r="L2273" i="3"/>
  <c r="P2273" i="3" s="1"/>
  <c r="K2273" i="3"/>
  <c r="O2273" i="3" s="1"/>
  <c r="N2272" i="3"/>
  <c r="M2272" i="3"/>
  <c r="L2272" i="3"/>
  <c r="P2272" i="3" s="1"/>
  <c r="K2272" i="3"/>
  <c r="N2271" i="3"/>
  <c r="M2271" i="3"/>
  <c r="L2271" i="3"/>
  <c r="P2271" i="3" s="1"/>
  <c r="K2271" i="3"/>
  <c r="O2271" i="3" s="1"/>
  <c r="N2270" i="3"/>
  <c r="M2270" i="3"/>
  <c r="L2270" i="3"/>
  <c r="P2270" i="3" s="1"/>
  <c r="K2270" i="3"/>
  <c r="O2270" i="3" s="1"/>
  <c r="N2269" i="3"/>
  <c r="M2269" i="3"/>
  <c r="L2269" i="3"/>
  <c r="P2269" i="3" s="1"/>
  <c r="K2269" i="3"/>
  <c r="O2269" i="3" s="1"/>
  <c r="N2268" i="3"/>
  <c r="M2268" i="3"/>
  <c r="L2268" i="3"/>
  <c r="P2268" i="3" s="1"/>
  <c r="K2268" i="3"/>
  <c r="O2268" i="3" s="1"/>
  <c r="N2267" i="3"/>
  <c r="M2267" i="3"/>
  <c r="L2267" i="3"/>
  <c r="P2267" i="3" s="1"/>
  <c r="K2267" i="3"/>
  <c r="O2267" i="3" s="1"/>
  <c r="N2266" i="3"/>
  <c r="M2266" i="3"/>
  <c r="L2266" i="3"/>
  <c r="P2266" i="3" s="1"/>
  <c r="K2266" i="3"/>
  <c r="O2266" i="3" s="1"/>
  <c r="N2265" i="3"/>
  <c r="M2265" i="3"/>
  <c r="L2265" i="3"/>
  <c r="P2265" i="3" s="1"/>
  <c r="K2265" i="3"/>
  <c r="O2265" i="3" s="1"/>
  <c r="P2264" i="3"/>
  <c r="N2264" i="3"/>
  <c r="M2264" i="3"/>
  <c r="L2264" i="3"/>
  <c r="K2264" i="3"/>
  <c r="N2263" i="3"/>
  <c r="M2263" i="3"/>
  <c r="L2263" i="3"/>
  <c r="P2263" i="3" s="1"/>
  <c r="K2263" i="3"/>
  <c r="O2263" i="3" s="1"/>
  <c r="N2262" i="3"/>
  <c r="M2262" i="3"/>
  <c r="L2262" i="3"/>
  <c r="P2262" i="3" s="1"/>
  <c r="K2262" i="3"/>
  <c r="N2261" i="3"/>
  <c r="M2261" i="3"/>
  <c r="L2261" i="3"/>
  <c r="P2261" i="3" s="1"/>
  <c r="K2261" i="3"/>
  <c r="O2261" i="3" s="1"/>
  <c r="N2260" i="3"/>
  <c r="M2260" i="3"/>
  <c r="L2260" i="3"/>
  <c r="P2260" i="3" s="1"/>
  <c r="K2260" i="3"/>
  <c r="N2259" i="3"/>
  <c r="M2259" i="3"/>
  <c r="L2259" i="3"/>
  <c r="P2259" i="3" s="1"/>
  <c r="K2259" i="3"/>
  <c r="N2258" i="3"/>
  <c r="M2258" i="3"/>
  <c r="L2258" i="3"/>
  <c r="P2258" i="3" s="1"/>
  <c r="K2258" i="3"/>
  <c r="O2258" i="3" s="1"/>
  <c r="N2257" i="3"/>
  <c r="M2257" i="3"/>
  <c r="L2257" i="3"/>
  <c r="P2257" i="3" s="1"/>
  <c r="K2257" i="3"/>
  <c r="N2256" i="3"/>
  <c r="M2256" i="3"/>
  <c r="L2256" i="3"/>
  <c r="P2256" i="3" s="1"/>
  <c r="K2256" i="3"/>
  <c r="N2255" i="3"/>
  <c r="M2255" i="3"/>
  <c r="L2255" i="3"/>
  <c r="P2255" i="3" s="1"/>
  <c r="K2255" i="3"/>
  <c r="N2254" i="3"/>
  <c r="M2254" i="3"/>
  <c r="L2254" i="3"/>
  <c r="P2254" i="3" s="1"/>
  <c r="K2254" i="3"/>
  <c r="N2253" i="3"/>
  <c r="M2253" i="3"/>
  <c r="L2253" i="3"/>
  <c r="P2253" i="3" s="1"/>
  <c r="K2253" i="3"/>
  <c r="O2253" i="3" s="1"/>
  <c r="N2252" i="3"/>
  <c r="M2252" i="3"/>
  <c r="L2252" i="3"/>
  <c r="P2252" i="3" s="1"/>
  <c r="K2252" i="3"/>
  <c r="N2251" i="3"/>
  <c r="M2251" i="3"/>
  <c r="L2251" i="3"/>
  <c r="P2251" i="3" s="1"/>
  <c r="K2251" i="3"/>
  <c r="O2251" i="3" s="1"/>
  <c r="N2250" i="3"/>
  <c r="M2250" i="3"/>
  <c r="L2250" i="3"/>
  <c r="P2250" i="3" s="1"/>
  <c r="K2250" i="3"/>
  <c r="N2249" i="3"/>
  <c r="M2249" i="3"/>
  <c r="L2249" i="3"/>
  <c r="P2249" i="3" s="1"/>
  <c r="K2249" i="3"/>
  <c r="N2248" i="3"/>
  <c r="M2248" i="3"/>
  <c r="L2248" i="3"/>
  <c r="P2248" i="3" s="1"/>
  <c r="K2248" i="3"/>
  <c r="N2247" i="3"/>
  <c r="M2247" i="3"/>
  <c r="L2247" i="3"/>
  <c r="P2247" i="3" s="1"/>
  <c r="K2247" i="3"/>
  <c r="N2246" i="3"/>
  <c r="M2246" i="3"/>
  <c r="L2246" i="3"/>
  <c r="P2246" i="3" s="1"/>
  <c r="K2246" i="3"/>
  <c r="O2246" i="3" s="1"/>
  <c r="N2245" i="3"/>
  <c r="M2245" i="3"/>
  <c r="L2245" i="3"/>
  <c r="P2245" i="3" s="1"/>
  <c r="K2245" i="3"/>
  <c r="O2245" i="3" s="1"/>
  <c r="N2244" i="3"/>
  <c r="M2244" i="3"/>
  <c r="L2244" i="3"/>
  <c r="P2244" i="3" s="1"/>
  <c r="K2244" i="3"/>
  <c r="O2244" i="3" s="1"/>
  <c r="N2243" i="3"/>
  <c r="M2243" i="3"/>
  <c r="L2243" i="3"/>
  <c r="P2243" i="3" s="1"/>
  <c r="K2243" i="3"/>
  <c r="N2242" i="3"/>
  <c r="M2242" i="3"/>
  <c r="L2242" i="3"/>
  <c r="P2242" i="3" s="1"/>
  <c r="K2242" i="3"/>
  <c r="N2241" i="3"/>
  <c r="M2241" i="3"/>
  <c r="L2241" i="3"/>
  <c r="P2241" i="3" s="1"/>
  <c r="K2241" i="3"/>
  <c r="O2241" i="3" s="1"/>
  <c r="N2240" i="3"/>
  <c r="M2240" i="3"/>
  <c r="L2240" i="3"/>
  <c r="P2240" i="3" s="1"/>
  <c r="K2240" i="3"/>
  <c r="N2239" i="3"/>
  <c r="M2239" i="3"/>
  <c r="L2239" i="3"/>
  <c r="P2239" i="3" s="1"/>
  <c r="K2239" i="3"/>
  <c r="O2239" i="3" s="1"/>
  <c r="N2238" i="3"/>
  <c r="M2238" i="3"/>
  <c r="L2238" i="3"/>
  <c r="P2238" i="3" s="1"/>
  <c r="K2238" i="3"/>
  <c r="N2237" i="3"/>
  <c r="M2237" i="3"/>
  <c r="L2237" i="3"/>
  <c r="P2237" i="3" s="1"/>
  <c r="K2237" i="3"/>
  <c r="N2236" i="3"/>
  <c r="M2236" i="3"/>
  <c r="L2236" i="3"/>
  <c r="P2236" i="3" s="1"/>
  <c r="K2236" i="3"/>
  <c r="O2236" i="3" s="1"/>
  <c r="N2235" i="3"/>
  <c r="M2235" i="3"/>
  <c r="L2235" i="3"/>
  <c r="P2235" i="3" s="1"/>
  <c r="K2235" i="3"/>
  <c r="O2235" i="3" s="1"/>
  <c r="N2234" i="3"/>
  <c r="M2234" i="3"/>
  <c r="L2234" i="3"/>
  <c r="P2234" i="3" s="1"/>
  <c r="K2234" i="3"/>
  <c r="O2234" i="3" s="1"/>
  <c r="N2233" i="3"/>
  <c r="M2233" i="3"/>
  <c r="L2233" i="3"/>
  <c r="P2233" i="3" s="1"/>
  <c r="K2233" i="3"/>
  <c r="P2232" i="3"/>
  <c r="N2232" i="3"/>
  <c r="M2232" i="3"/>
  <c r="L2232" i="3"/>
  <c r="K2232" i="3"/>
  <c r="O2232" i="3" s="1"/>
  <c r="N2231" i="3"/>
  <c r="M2231" i="3"/>
  <c r="L2231" i="3"/>
  <c r="P2231" i="3" s="1"/>
  <c r="K2231" i="3"/>
  <c r="O2231" i="3" s="1"/>
  <c r="N2230" i="3"/>
  <c r="M2230" i="3"/>
  <c r="L2230" i="3"/>
  <c r="P2230" i="3" s="1"/>
  <c r="K2230" i="3"/>
  <c r="N2229" i="3"/>
  <c r="M2229" i="3"/>
  <c r="L2229" i="3"/>
  <c r="P2229" i="3" s="1"/>
  <c r="K2229" i="3"/>
  <c r="O2229" i="3" s="1"/>
  <c r="N2228" i="3"/>
  <c r="M2228" i="3"/>
  <c r="L2228" i="3"/>
  <c r="P2228" i="3" s="1"/>
  <c r="K2228" i="3"/>
  <c r="O2228" i="3" s="1"/>
  <c r="N2227" i="3"/>
  <c r="M2227" i="3"/>
  <c r="L2227" i="3"/>
  <c r="P2227" i="3" s="1"/>
  <c r="K2227" i="3"/>
  <c r="O2227" i="3" s="1"/>
  <c r="N2226" i="3"/>
  <c r="M2226" i="3"/>
  <c r="L2226" i="3"/>
  <c r="P2226" i="3" s="1"/>
  <c r="K2226" i="3"/>
  <c r="O2226" i="3" s="1"/>
  <c r="N2225" i="3"/>
  <c r="M2225" i="3"/>
  <c r="L2225" i="3"/>
  <c r="P2225" i="3" s="1"/>
  <c r="K2225" i="3"/>
  <c r="N2224" i="3"/>
  <c r="M2224" i="3"/>
  <c r="L2224" i="3"/>
  <c r="P2224" i="3" s="1"/>
  <c r="K2224" i="3"/>
  <c r="N2223" i="3"/>
  <c r="M2223" i="3"/>
  <c r="L2223" i="3"/>
  <c r="P2223" i="3" s="1"/>
  <c r="K2223" i="3"/>
  <c r="O2223" i="3" s="1"/>
  <c r="N2222" i="3"/>
  <c r="M2222" i="3"/>
  <c r="L2222" i="3"/>
  <c r="P2222" i="3" s="1"/>
  <c r="K2222" i="3"/>
  <c r="O2222" i="3" s="1"/>
  <c r="N2221" i="3"/>
  <c r="M2221" i="3"/>
  <c r="L2221" i="3"/>
  <c r="P2221" i="3" s="1"/>
  <c r="K2221" i="3"/>
  <c r="O2221" i="3" s="1"/>
  <c r="N2220" i="3"/>
  <c r="M2220" i="3"/>
  <c r="L2220" i="3"/>
  <c r="P2220" i="3" s="1"/>
  <c r="K2220" i="3"/>
  <c r="N2219" i="3"/>
  <c r="M2219" i="3"/>
  <c r="L2219" i="3"/>
  <c r="P2219" i="3" s="1"/>
  <c r="K2219" i="3"/>
  <c r="O2219" i="3" s="1"/>
  <c r="N2218" i="3"/>
  <c r="M2218" i="3"/>
  <c r="L2218" i="3"/>
  <c r="P2218" i="3" s="1"/>
  <c r="K2218" i="3"/>
  <c r="O2218" i="3" s="1"/>
  <c r="N2217" i="3"/>
  <c r="M2217" i="3"/>
  <c r="L2217" i="3"/>
  <c r="P2217" i="3" s="1"/>
  <c r="K2217" i="3"/>
  <c r="O2217" i="3" s="1"/>
  <c r="N2216" i="3"/>
  <c r="M2216" i="3"/>
  <c r="L2216" i="3"/>
  <c r="P2216" i="3" s="1"/>
  <c r="K2216" i="3"/>
  <c r="O2216" i="3" s="1"/>
  <c r="N2215" i="3"/>
  <c r="M2215" i="3"/>
  <c r="L2215" i="3"/>
  <c r="P2215" i="3" s="1"/>
  <c r="K2215" i="3"/>
  <c r="O2215" i="3" s="1"/>
  <c r="N2214" i="3"/>
  <c r="M2214" i="3"/>
  <c r="L2214" i="3"/>
  <c r="P2214" i="3" s="1"/>
  <c r="K2214" i="3"/>
  <c r="O2214" i="3" s="1"/>
  <c r="N2213" i="3"/>
  <c r="M2213" i="3"/>
  <c r="L2213" i="3"/>
  <c r="P2213" i="3" s="1"/>
  <c r="K2213" i="3"/>
  <c r="N2212" i="3"/>
  <c r="M2212" i="3"/>
  <c r="L2212" i="3"/>
  <c r="P2212" i="3" s="1"/>
  <c r="K2212" i="3"/>
  <c r="O2212" i="3" s="1"/>
  <c r="N2211" i="3"/>
  <c r="M2211" i="3"/>
  <c r="L2211" i="3"/>
  <c r="P2211" i="3" s="1"/>
  <c r="K2211" i="3"/>
  <c r="O2211" i="3" s="1"/>
  <c r="N2210" i="3"/>
  <c r="M2210" i="3"/>
  <c r="L2210" i="3"/>
  <c r="P2210" i="3" s="1"/>
  <c r="K2210" i="3"/>
  <c r="O2210" i="3" s="1"/>
  <c r="N2209" i="3"/>
  <c r="M2209" i="3"/>
  <c r="L2209" i="3"/>
  <c r="P2209" i="3" s="1"/>
  <c r="K2209" i="3"/>
  <c r="O2209" i="3" s="1"/>
  <c r="N2208" i="3"/>
  <c r="M2208" i="3"/>
  <c r="L2208" i="3"/>
  <c r="P2208" i="3" s="1"/>
  <c r="K2208" i="3"/>
  <c r="N2207" i="3"/>
  <c r="M2207" i="3"/>
  <c r="L2207" i="3"/>
  <c r="P2207" i="3" s="1"/>
  <c r="K2207" i="3"/>
  <c r="O2207" i="3" s="1"/>
  <c r="N2206" i="3"/>
  <c r="M2206" i="3"/>
  <c r="L2206" i="3"/>
  <c r="P2206" i="3" s="1"/>
  <c r="K2206" i="3"/>
  <c r="O2206" i="3" s="1"/>
  <c r="N2205" i="3"/>
  <c r="M2205" i="3"/>
  <c r="L2205" i="3"/>
  <c r="P2205" i="3" s="1"/>
  <c r="K2205" i="3"/>
  <c r="O2205" i="3" s="1"/>
  <c r="N2204" i="3"/>
  <c r="M2204" i="3"/>
  <c r="L2204" i="3"/>
  <c r="P2204" i="3" s="1"/>
  <c r="K2204" i="3"/>
  <c r="O2204" i="3" s="1"/>
  <c r="N2203" i="3"/>
  <c r="M2203" i="3"/>
  <c r="L2203" i="3"/>
  <c r="P2203" i="3" s="1"/>
  <c r="K2203" i="3"/>
  <c r="N2202" i="3"/>
  <c r="M2202" i="3"/>
  <c r="L2202" i="3"/>
  <c r="P2202" i="3" s="1"/>
  <c r="K2202" i="3"/>
  <c r="O2202" i="3" s="1"/>
  <c r="N2201" i="3"/>
  <c r="M2201" i="3"/>
  <c r="L2201" i="3"/>
  <c r="P2201" i="3" s="1"/>
  <c r="K2201" i="3"/>
  <c r="O2201" i="3" s="1"/>
  <c r="P2200" i="3"/>
  <c r="N2200" i="3"/>
  <c r="M2200" i="3"/>
  <c r="L2200" i="3"/>
  <c r="K2200" i="3"/>
  <c r="N2199" i="3"/>
  <c r="M2199" i="3"/>
  <c r="L2199" i="3"/>
  <c r="P2199" i="3" s="1"/>
  <c r="K2199" i="3"/>
  <c r="O2199" i="3" s="1"/>
  <c r="N2198" i="3"/>
  <c r="M2198" i="3"/>
  <c r="L2198" i="3"/>
  <c r="P2198" i="3" s="1"/>
  <c r="K2198" i="3"/>
  <c r="N2197" i="3"/>
  <c r="M2197" i="3"/>
  <c r="L2197" i="3"/>
  <c r="P2197" i="3" s="1"/>
  <c r="K2197" i="3"/>
  <c r="O2197" i="3" s="1"/>
  <c r="N2196" i="3"/>
  <c r="M2196" i="3"/>
  <c r="L2196" i="3"/>
  <c r="P2196" i="3" s="1"/>
  <c r="K2196" i="3"/>
  <c r="N2195" i="3"/>
  <c r="M2195" i="3"/>
  <c r="L2195" i="3"/>
  <c r="P2195" i="3" s="1"/>
  <c r="K2195" i="3"/>
  <c r="N2194" i="3"/>
  <c r="M2194" i="3"/>
  <c r="L2194" i="3"/>
  <c r="P2194" i="3" s="1"/>
  <c r="K2194" i="3"/>
  <c r="O2194" i="3" s="1"/>
  <c r="N2193" i="3"/>
  <c r="M2193" i="3"/>
  <c r="L2193" i="3"/>
  <c r="P2193" i="3" s="1"/>
  <c r="K2193" i="3"/>
  <c r="N2192" i="3"/>
  <c r="M2192" i="3"/>
  <c r="L2192" i="3"/>
  <c r="P2192" i="3" s="1"/>
  <c r="K2192" i="3"/>
  <c r="O2192" i="3" s="1"/>
  <c r="N2191" i="3"/>
  <c r="M2191" i="3"/>
  <c r="L2191" i="3"/>
  <c r="P2191" i="3" s="1"/>
  <c r="K2191" i="3"/>
  <c r="N2190" i="3"/>
  <c r="M2190" i="3"/>
  <c r="L2190" i="3"/>
  <c r="P2190" i="3" s="1"/>
  <c r="K2190" i="3"/>
  <c r="O2190" i="3" s="1"/>
  <c r="N2189" i="3"/>
  <c r="M2189" i="3"/>
  <c r="L2189" i="3"/>
  <c r="P2189" i="3" s="1"/>
  <c r="K2189" i="3"/>
  <c r="N2188" i="3"/>
  <c r="M2188" i="3"/>
  <c r="L2188" i="3"/>
  <c r="P2188" i="3" s="1"/>
  <c r="K2188" i="3"/>
  <c r="N2187" i="3"/>
  <c r="M2187" i="3"/>
  <c r="L2187" i="3"/>
  <c r="P2187" i="3" s="1"/>
  <c r="K2187" i="3"/>
  <c r="O2187" i="3" s="1"/>
  <c r="N2186" i="3"/>
  <c r="M2186" i="3"/>
  <c r="L2186" i="3"/>
  <c r="P2186" i="3" s="1"/>
  <c r="K2186" i="3"/>
  <c r="N2185" i="3"/>
  <c r="M2185" i="3"/>
  <c r="L2185" i="3"/>
  <c r="P2185" i="3" s="1"/>
  <c r="K2185" i="3"/>
  <c r="O2185" i="3" s="1"/>
  <c r="P2184" i="3"/>
  <c r="N2184" i="3"/>
  <c r="M2184" i="3"/>
  <c r="L2184" i="3"/>
  <c r="K2184" i="3"/>
  <c r="O2184" i="3" s="1"/>
  <c r="N2183" i="3"/>
  <c r="M2183" i="3"/>
  <c r="L2183" i="3"/>
  <c r="P2183" i="3" s="1"/>
  <c r="K2183" i="3"/>
  <c r="O2183" i="3" s="1"/>
  <c r="N2182" i="3"/>
  <c r="M2182" i="3"/>
  <c r="L2182" i="3"/>
  <c r="P2182" i="3" s="1"/>
  <c r="K2182" i="3"/>
  <c r="O2182" i="3" s="1"/>
  <c r="N2181" i="3"/>
  <c r="M2181" i="3"/>
  <c r="L2181" i="3"/>
  <c r="P2181" i="3" s="1"/>
  <c r="K2181" i="3"/>
  <c r="O2181" i="3" s="1"/>
  <c r="N2180" i="3"/>
  <c r="M2180" i="3"/>
  <c r="L2180" i="3"/>
  <c r="P2180" i="3" s="1"/>
  <c r="K2180" i="3"/>
  <c r="O2180" i="3" s="1"/>
  <c r="N2179" i="3"/>
  <c r="M2179" i="3"/>
  <c r="L2179" i="3"/>
  <c r="P2179" i="3" s="1"/>
  <c r="K2179" i="3"/>
  <c r="O2179" i="3" s="1"/>
  <c r="N2178" i="3"/>
  <c r="M2178" i="3"/>
  <c r="L2178" i="3"/>
  <c r="P2178" i="3" s="1"/>
  <c r="K2178" i="3"/>
  <c r="O2178" i="3" s="1"/>
  <c r="N2177" i="3"/>
  <c r="M2177" i="3"/>
  <c r="L2177" i="3"/>
  <c r="P2177" i="3" s="1"/>
  <c r="K2177" i="3"/>
  <c r="O2177" i="3" s="1"/>
  <c r="N2176" i="3"/>
  <c r="M2176" i="3"/>
  <c r="L2176" i="3"/>
  <c r="P2176" i="3" s="1"/>
  <c r="K2176" i="3"/>
  <c r="N2175" i="3"/>
  <c r="M2175" i="3"/>
  <c r="L2175" i="3"/>
  <c r="P2175" i="3" s="1"/>
  <c r="K2175" i="3"/>
  <c r="O2175" i="3" s="1"/>
  <c r="N2174" i="3"/>
  <c r="M2174" i="3"/>
  <c r="L2174" i="3"/>
  <c r="P2174" i="3" s="1"/>
  <c r="K2174" i="3"/>
  <c r="O2174" i="3" s="1"/>
  <c r="N2173" i="3"/>
  <c r="M2173" i="3"/>
  <c r="L2173" i="3"/>
  <c r="P2173" i="3" s="1"/>
  <c r="K2173" i="3"/>
  <c r="O2173" i="3" s="1"/>
  <c r="N2172" i="3"/>
  <c r="M2172" i="3"/>
  <c r="L2172" i="3"/>
  <c r="P2172" i="3" s="1"/>
  <c r="K2172" i="3"/>
  <c r="O2172" i="3" s="1"/>
  <c r="N2171" i="3"/>
  <c r="M2171" i="3"/>
  <c r="L2171" i="3"/>
  <c r="P2171" i="3" s="1"/>
  <c r="K2171" i="3"/>
  <c r="N2170" i="3"/>
  <c r="M2170" i="3"/>
  <c r="L2170" i="3"/>
  <c r="P2170" i="3" s="1"/>
  <c r="K2170" i="3"/>
  <c r="O2170" i="3" s="1"/>
  <c r="N2169" i="3"/>
  <c r="M2169" i="3"/>
  <c r="L2169" i="3"/>
  <c r="P2169" i="3" s="1"/>
  <c r="K2169" i="3"/>
  <c r="O2169" i="3" s="1"/>
  <c r="P2168" i="3"/>
  <c r="N2168" i="3"/>
  <c r="M2168" i="3"/>
  <c r="L2168" i="3"/>
  <c r="K2168" i="3"/>
  <c r="O2168" i="3" s="1"/>
  <c r="N2167" i="3"/>
  <c r="M2167" i="3"/>
  <c r="L2167" i="3"/>
  <c r="P2167" i="3" s="1"/>
  <c r="K2167" i="3"/>
  <c r="O2167" i="3" s="1"/>
  <c r="N2166" i="3"/>
  <c r="M2166" i="3"/>
  <c r="L2166" i="3"/>
  <c r="P2166" i="3" s="1"/>
  <c r="K2166" i="3"/>
  <c r="N2165" i="3"/>
  <c r="M2165" i="3"/>
  <c r="L2165" i="3"/>
  <c r="P2165" i="3" s="1"/>
  <c r="K2165" i="3"/>
  <c r="O2165" i="3" s="1"/>
  <c r="N2164" i="3"/>
  <c r="M2164" i="3"/>
  <c r="L2164" i="3"/>
  <c r="P2164" i="3" s="1"/>
  <c r="K2164" i="3"/>
  <c r="N2163" i="3"/>
  <c r="M2163" i="3"/>
  <c r="L2163" i="3"/>
  <c r="P2163" i="3" s="1"/>
  <c r="K2163" i="3"/>
  <c r="O2163" i="3" s="1"/>
  <c r="N2162" i="3"/>
  <c r="M2162" i="3"/>
  <c r="L2162" i="3"/>
  <c r="P2162" i="3" s="1"/>
  <c r="K2162" i="3"/>
  <c r="O2162" i="3" s="1"/>
  <c r="N2161" i="3"/>
  <c r="M2161" i="3"/>
  <c r="L2161" i="3"/>
  <c r="P2161" i="3" s="1"/>
  <c r="K2161" i="3"/>
  <c r="N2160" i="3"/>
  <c r="M2160" i="3"/>
  <c r="L2160" i="3"/>
  <c r="P2160" i="3" s="1"/>
  <c r="K2160" i="3"/>
  <c r="N2159" i="3"/>
  <c r="M2159" i="3"/>
  <c r="L2159" i="3"/>
  <c r="P2159" i="3" s="1"/>
  <c r="K2159" i="3"/>
  <c r="N2158" i="3"/>
  <c r="M2158" i="3"/>
  <c r="L2158" i="3"/>
  <c r="P2158" i="3" s="1"/>
  <c r="K2158" i="3"/>
  <c r="O2158" i="3" s="1"/>
  <c r="N2157" i="3"/>
  <c r="M2157" i="3"/>
  <c r="L2157" i="3"/>
  <c r="P2157" i="3" s="1"/>
  <c r="K2157" i="3"/>
  <c r="N2156" i="3"/>
  <c r="M2156" i="3"/>
  <c r="L2156" i="3"/>
  <c r="P2156" i="3" s="1"/>
  <c r="K2156" i="3"/>
  <c r="O2156" i="3" s="1"/>
  <c r="N2155" i="3"/>
  <c r="M2155" i="3"/>
  <c r="L2155" i="3"/>
  <c r="P2155" i="3" s="1"/>
  <c r="K2155" i="3"/>
  <c r="N2154" i="3"/>
  <c r="M2154" i="3"/>
  <c r="L2154" i="3"/>
  <c r="P2154" i="3" s="1"/>
  <c r="K2154" i="3"/>
  <c r="N2153" i="3"/>
  <c r="M2153" i="3"/>
  <c r="L2153" i="3"/>
  <c r="P2153" i="3" s="1"/>
  <c r="K2153" i="3"/>
  <c r="O2153" i="3" s="1"/>
  <c r="P2152" i="3"/>
  <c r="N2152" i="3"/>
  <c r="M2152" i="3"/>
  <c r="L2152" i="3"/>
  <c r="K2152" i="3"/>
  <c r="O2152" i="3" s="1"/>
  <c r="N2151" i="3"/>
  <c r="M2151" i="3"/>
  <c r="L2151" i="3"/>
  <c r="P2151" i="3" s="1"/>
  <c r="K2151" i="3"/>
  <c r="O2151" i="3" s="1"/>
  <c r="N2150" i="3"/>
  <c r="M2150" i="3"/>
  <c r="L2150" i="3"/>
  <c r="P2150" i="3" s="1"/>
  <c r="K2150" i="3"/>
  <c r="O2150" i="3" s="1"/>
  <c r="N2149" i="3"/>
  <c r="M2149" i="3"/>
  <c r="L2149" i="3"/>
  <c r="P2149" i="3" s="1"/>
  <c r="K2149" i="3"/>
  <c r="O2149" i="3" s="1"/>
  <c r="N2148" i="3"/>
  <c r="M2148" i="3"/>
  <c r="L2148" i="3"/>
  <c r="P2148" i="3" s="1"/>
  <c r="K2148" i="3"/>
  <c r="N2147" i="3"/>
  <c r="M2147" i="3"/>
  <c r="L2147" i="3"/>
  <c r="P2147" i="3" s="1"/>
  <c r="K2147" i="3"/>
  <c r="O2147" i="3" s="1"/>
  <c r="N2146" i="3"/>
  <c r="M2146" i="3"/>
  <c r="L2146" i="3"/>
  <c r="P2146" i="3" s="1"/>
  <c r="K2146" i="3"/>
  <c r="O2146" i="3" s="1"/>
  <c r="N2145" i="3"/>
  <c r="M2145" i="3"/>
  <c r="L2145" i="3"/>
  <c r="P2145" i="3" s="1"/>
  <c r="K2145" i="3"/>
  <c r="O2145" i="3" s="1"/>
  <c r="P2144" i="3"/>
  <c r="N2144" i="3"/>
  <c r="M2144" i="3"/>
  <c r="L2144" i="3"/>
  <c r="K2144" i="3"/>
  <c r="O2144" i="3" s="1"/>
  <c r="N2143" i="3"/>
  <c r="M2143" i="3"/>
  <c r="L2143" i="3"/>
  <c r="P2143" i="3" s="1"/>
  <c r="K2143" i="3"/>
  <c r="O2143" i="3" s="1"/>
  <c r="N2142" i="3"/>
  <c r="M2142" i="3"/>
  <c r="L2142" i="3"/>
  <c r="P2142" i="3" s="1"/>
  <c r="K2142" i="3"/>
  <c r="N2141" i="3"/>
  <c r="M2141" i="3"/>
  <c r="L2141" i="3"/>
  <c r="P2141" i="3" s="1"/>
  <c r="K2141" i="3"/>
  <c r="O2141" i="3" s="1"/>
  <c r="N2140" i="3"/>
  <c r="M2140" i="3"/>
  <c r="L2140" i="3"/>
  <c r="P2140" i="3" s="1"/>
  <c r="K2140" i="3"/>
  <c r="O2140" i="3" s="1"/>
  <c r="N2139" i="3"/>
  <c r="M2139" i="3"/>
  <c r="L2139" i="3"/>
  <c r="P2139" i="3" s="1"/>
  <c r="K2139" i="3"/>
  <c r="O2139" i="3" s="1"/>
  <c r="N2138" i="3"/>
  <c r="M2138" i="3"/>
  <c r="L2138" i="3"/>
  <c r="P2138" i="3" s="1"/>
  <c r="K2138" i="3"/>
  <c r="O2138" i="3" s="1"/>
  <c r="N2137" i="3"/>
  <c r="M2137" i="3"/>
  <c r="L2137" i="3"/>
  <c r="P2137" i="3" s="1"/>
  <c r="K2137" i="3"/>
  <c r="N2136" i="3"/>
  <c r="M2136" i="3"/>
  <c r="L2136" i="3"/>
  <c r="P2136" i="3" s="1"/>
  <c r="K2136" i="3"/>
  <c r="O2136" i="3" s="1"/>
  <c r="N2135" i="3"/>
  <c r="M2135" i="3"/>
  <c r="L2135" i="3"/>
  <c r="P2135" i="3" s="1"/>
  <c r="K2135" i="3"/>
  <c r="O2135" i="3" s="1"/>
  <c r="N2134" i="3"/>
  <c r="M2134" i="3"/>
  <c r="L2134" i="3"/>
  <c r="P2134" i="3" s="1"/>
  <c r="K2134" i="3"/>
  <c r="O2134" i="3" s="1"/>
  <c r="N2133" i="3"/>
  <c r="M2133" i="3"/>
  <c r="L2133" i="3"/>
  <c r="P2133" i="3" s="1"/>
  <c r="K2133" i="3"/>
  <c r="O2133" i="3" s="1"/>
  <c r="N2132" i="3"/>
  <c r="M2132" i="3"/>
  <c r="L2132" i="3"/>
  <c r="P2132" i="3" s="1"/>
  <c r="K2132" i="3"/>
  <c r="N2131" i="3"/>
  <c r="M2131" i="3"/>
  <c r="L2131" i="3"/>
  <c r="P2131" i="3" s="1"/>
  <c r="K2131" i="3"/>
  <c r="O2131" i="3" s="1"/>
  <c r="N2130" i="3"/>
  <c r="M2130" i="3"/>
  <c r="L2130" i="3"/>
  <c r="P2130" i="3" s="1"/>
  <c r="K2130" i="3"/>
  <c r="O2130" i="3" s="1"/>
  <c r="N2129" i="3"/>
  <c r="M2129" i="3"/>
  <c r="L2129" i="3"/>
  <c r="P2129" i="3" s="1"/>
  <c r="K2129" i="3"/>
  <c r="O2129" i="3" s="1"/>
  <c r="N2128" i="3"/>
  <c r="M2128" i="3"/>
  <c r="L2128" i="3"/>
  <c r="P2128" i="3" s="1"/>
  <c r="K2128" i="3"/>
  <c r="O2128" i="3" s="1"/>
  <c r="N2127" i="3"/>
  <c r="M2127" i="3"/>
  <c r="L2127" i="3"/>
  <c r="P2127" i="3" s="1"/>
  <c r="K2127" i="3"/>
  <c r="O2127" i="3" s="1"/>
  <c r="N2126" i="3"/>
  <c r="M2126" i="3"/>
  <c r="L2126" i="3"/>
  <c r="P2126" i="3" s="1"/>
  <c r="K2126" i="3"/>
  <c r="N2125" i="3"/>
  <c r="M2125" i="3"/>
  <c r="L2125" i="3"/>
  <c r="P2125" i="3" s="1"/>
  <c r="K2125" i="3"/>
  <c r="N2124" i="3"/>
  <c r="M2124" i="3"/>
  <c r="L2124" i="3"/>
  <c r="P2124" i="3" s="1"/>
  <c r="K2124" i="3"/>
  <c r="O2124" i="3" s="1"/>
  <c r="N2123" i="3"/>
  <c r="M2123" i="3"/>
  <c r="L2123" i="3"/>
  <c r="P2123" i="3" s="1"/>
  <c r="K2123" i="3"/>
  <c r="O2123" i="3" s="1"/>
  <c r="N2122" i="3"/>
  <c r="M2122" i="3"/>
  <c r="L2122" i="3"/>
  <c r="P2122" i="3" s="1"/>
  <c r="K2122" i="3"/>
  <c r="O2122" i="3" s="1"/>
  <c r="N2121" i="3"/>
  <c r="M2121" i="3"/>
  <c r="L2121" i="3"/>
  <c r="P2121" i="3" s="1"/>
  <c r="K2121" i="3"/>
  <c r="P2120" i="3"/>
  <c r="N2120" i="3"/>
  <c r="M2120" i="3"/>
  <c r="L2120" i="3"/>
  <c r="K2120" i="3"/>
  <c r="O2120" i="3" s="1"/>
  <c r="N2119" i="3"/>
  <c r="M2119" i="3"/>
  <c r="L2119" i="3"/>
  <c r="P2119" i="3" s="1"/>
  <c r="K2119" i="3"/>
  <c r="O2119" i="3" s="1"/>
  <c r="N2118" i="3"/>
  <c r="M2118" i="3"/>
  <c r="L2118" i="3"/>
  <c r="P2118" i="3" s="1"/>
  <c r="K2118" i="3"/>
  <c r="N2117" i="3"/>
  <c r="M2117" i="3"/>
  <c r="L2117" i="3"/>
  <c r="P2117" i="3" s="1"/>
  <c r="K2117" i="3"/>
  <c r="O2117" i="3" s="1"/>
  <c r="N2116" i="3"/>
  <c r="M2116" i="3"/>
  <c r="L2116" i="3"/>
  <c r="P2116" i="3" s="1"/>
  <c r="K2116" i="3"/>
  <c r="O2116" i="3" s="1"/>
  <c r="N2115" i="3"/>
  <c r="M2115" i="3"/>
  <c r="L2115" i="3"/>
  <c r="P2115" i="3" s="1"/>
  <c r="K2115" i="3"/>
  <c r="O2115" i="3" s="1"/>
  <c r="N2114" i="3"/>
  <c r="M2114" i="3"/>
  <c r="L2114" i="3"/>
  <c r="P2114" i="3" s="1"/>
  <c r="K2114" i="3"/>
  <c r="O2114" i="3" s="1"/>
  <c r="N2113" i="3"/>
  <c r="M2113" i="3"/>
  <c r="L2113" i="3"/>
  <c r="P2113" i="3" s="1"/>
  <c r="K2113" i="3"/>
  <c r="P2112" i="3"/>
  <c r="N2112" i="3"/>
  <c r="M2112" i="3"/>
  <c r="L2112" i="3"/>
  <c r="K2112" i="3"/>
  <c r="O2112" i="3" s="1"/>
  <c r="N2111" i="3"/>
  <c r="M2111" i="3"/>
  <c r="L2111" i="3"/>
  <c r="P2111" i="3" s="1"/>
  <c r="K2111" i="3"/>
  <c r="O2111" i="3" s="1"/>
  <c r="N2110" i="3"/>
  <c r="M2110" i="3"/>
  <c r="L2110" i="3"/>
  <c r="P2110" i="3" s="1"/>
  <c r="K2110" i="3"/>
  <c r="N2109" i="3"/>
  <c r="M2109" i="3"/>
  <c r="L2109" i="3"/>
  <c r="P2109" i="3" s="1"/>
  <c r="K2109" i="3"/>
  <c r="O2109" i="3" s="1"/>
  <c r="N2108" i="3"/>
  <c r="M2108" i="3"/>
  <c r="L2108" i="3"/>
  <c r="P2108" i="3" s="1"/>
  <c r="K2108" i="3"/>
  <c r="O2108" i="3" s="1"/>
  <c r="N2107" i="3"/>
  <c r="M2107" i="3"/>
  <c r="L2107" i="3"/>
  <c r="P2107" i="3" s="1"/>
  <c r="K2107" i="3"/>
  <c r="O2107" i="3" s="1"/>
  <c r="N2106" i="3"/>
  <c r="M2106" i="3"/>
  <c r="L2106" i="3"/>
  <c r="P2106" i="3" s="1"/>
  <c r="K2106" i="3"/>
  <c r="O2106" i="3" s="1"/>
  <c r="N2105" i="3"/>
  <c r="M2105" i="3"/>
  <c r="L2105" i="3"/>
  <c r="P2105" i="3" s="1"/>
  <c r="K2105" i="3"/>
  <c r="N2104" i="3"/>
  <c r="M2104" i="3"/>
  <c r="L2104" i="3"/>
  <c r="P2104" i="3" s="1"/>
  <c r="K2104" i="3"/>
  <c r="O2104" i="3" s="1"/>
  <c r="N2103" i="3"/>
  <c r="M2103" i="3"/>
  <c r="L2103" i="3"/>
  <c r="P2103" i="3" s="1"/>
  <c r="K2103" i="3"/>
  <c r="N2102" i="3"/>
  <c r="M2102" i="3"/>
  <c r="L2102" i="3"/>
  <c r="P2102" i="3" s="1"/>
  <c r="K2102" i="3"/>
  <c r="O2102" i="3" s="1"/>
  <c r="N2101" i="3"/>
  <c r="M2101" i="3"/>
  <c r="L2101" i="3"/>
  <c r="P2101" i="3" s="1"/>
  <c r="K2101" i="3"/>
  <c r="O2101" i="3" s="1"/>
  <c r="N2100" i="3"/>
  <c r="M2100" i="3"/>
  <c r="L2100" i="3"/>
  <c r="P2100" i="3" s="1"/>
  <c r="K2100" i="3"/>
  <c r="O2100" i="3" s="1"/>
  <c r="N2099" i="3"/>
  <c r="M2099" i="3"/>
  <c r="L2099" i="3"/>
  <c r="P2099" i="3" s="1"/>
  <c r="K2099" i="3"/>
  <c r="O2099" i="3" s="1"/>
  <c r="N2098" i="3"/>
  <c r="M2098" i="3"/>
  <c r="L2098" i="3"/>
  <c r="P2098" i="3" s="1"/>
  <c r="K2098" i="3"/>
  <c r="N2097" i="3"/>
  <c r="M2097" i="3"/>
  <c r="L2097" i="3"/>
  <c r="P2097" i="3" s="1"/>
  <c r="K2097" i="3"/>
  <c r="O2097" i="3" s="1"/>
  <c r="N2096" i="3"/>
  <c r="M2096" i="3"/>
  <c r="L2096" i="3"/>
  <c r="P2096" i="3" s="1"/>
  <c r="K2096" i="3"/>
  <c r="O2096" i="3" s="1"/>
  <c r="N2095" i="3"/>
  <c r="M2095" i="3"/>
  <c r="L2095" i="3"/>
  <c r="P2095" i="3" s="1"/>
  <c r="K2095" i="3"/>
  <c r="O2095" i="3" s="1"/>
  <c r="N2094" i="3"/>
  <c r="M2094" i="3"/>
  <c r="L2094" i="3"/>
  <c r="P2094" i="3" s="1"/>
  <c r="K2094" i="3"/>
  <c r="O2094" i="3" s="1"/>
  <c r="N2093" i="3"/>
  <c r="M2093" i="3"/>
  <c r="L2093" i="3"/>
  <c r="P2093" i="3" s="1"/>
  <c r="K2093" i="3"/>
  <c r="N2092" i="3"/>
  <c r="M2092" i="3"/>
  <c r="L2092" i="3"/>
  <c r="P2092" i="3" s="1"/>
  <c r="K2092" i="3"/>
  <c r="N2091" i="3"/>
  <c r="M2091" i="3"/>
  <c r="L2091" i="3"/>
  <c r="P2091" i="3" s="1"/>
  <c r="K2091" i="3"/>
  <c r="O2091" i="3" s="1"/>
  <c r="N2090" i="3"/>
  <c r="M2090" i="3"/>
  <c r="L2090" i="3"/>
  <c r="P2090" i="3" s="1"/>
  <c r="K2090" i="3"/>
  <c r="O2090" i="3" s="1"/>
  <c r="N2089" i="3"/>
  <c r="M2089" i="3"/>
  <c r="L2089" i="3"/>
  <c r="P2089" i="3" s="1"/>
  <c r="K2089" i="3"/>
  <c r="O2089" i="3" s="1"/>
  <c r="P2088" i="3"/>
  <c r="N2088" i="3"/>
  <c r="M2088" i="3"/>
  <c r="L2088" i="3"/>
  <c r="K2088" i="3"/>
  <c r="O2088" i="3" s="1"/>
  <c r="N2087" i="3"/>
  <c r="M2087" i="3"/>
  <c r="L2087" i="3"/>
  <c r="P2087" i="3" s="1"/>
  <c r="K2087" i="3"/>
  <c r="O2087" i="3" s="1"/>
  <c r="N2086" i="3"/>
  <c r="M2086" i="3"/>
  <c r="L2086" i="3"/>
  <c r="P2086" i="3" s="1"/>
  <c r="K2086" i="3"/>
  <c r="N2085" i="3"/>
  <c r="M2085" i="3"/>
  <c r="L2085" i="3"/>
  <c r="P2085" i="3" s="1"/>
  <c r="K2085" i="3"/>
  <c r="O2085" i="3" s="1"/>
  <c r="N2084" i="3"/>
  <c r="M2084" i="3"/>
  <c r="L2084" i="3"/>
  <c r="P2084" i="3" s="1"/>
  <c r="K2084" i="3"/>
  <c r="N2083" i="3"/>
  <c r="M2083" i="3"/>
  <c r="L2083" i="3"/>
  <c r="P2083" i="3" s="1"/>
  <c r="K2083" i="3"/>
  <c r="O2083" i="3" s="1"/>
  <c r="N2082" i="3"/>
  <c r="M2082" i="3"/>
  <c r="L2082" i="3"/>
  <c r="P2082" i="3" s="1"/>
  <c r="K2082" i="3"/>
  <c r="O2082" i="3" s="1"/>
  <c r="N2081" i="3"/>
  <c r="M2081" i="3"/>
  <c r="L2081" i="3"/>
  <c r="P2081" i="3" s="1"/>
  <c r="K2081" i="3"/>
  <c r="N2080" i="3"/>
  <c r="M2080" i="3"/>
  <c r="L2080" i="3"/>
  <c r="P2080" i="3" s="1"/>
  <c r="K2080" i="3"/>
  <c r="O2080" i="3" s="1"/>
  <c r="N2079" i="3"/>
  <c r="M2079" i="3"/>
  <c r="L2079" i="3"/>
  <c r="P2079" i="3" s="1"/>
  <c r="K2079" i="3"/>
  <c r="N2078" i="3"/>
  <c r="M2078" i="3"/>
  <c r="L2078" i="3"/>
  <c r="P2078" i="3" s="1"/>
  <c r="K2078" i="3"/>
  <c r="O2078" i="3" s="1"/>
  <c r="N2077" i="3"/>
  <c r="M2077" i="3"/>
  <c r="L2077" i="3"/>
  <c r="P2077" i="3" s="1"/>
  <c r="K2077" i="3"/>
  <c r="O2077" i="3" s="1"/>
  <c r="N2076" i="3"/>
  <c r="M2076" i="3"/>
  <c r="L2076" i="3"/>
  <c r="P2076" i="3" s="1"/>
  <c r="K2076" i="3"/>
  <c r="O2076" i="3" s="1"/>
  <c r="N2075" i="3"/>
  <c r="M2075" i="3"/>
  <c r="L2075" i="3"/>
  <c r="P2075" i="3" s="1"/>
  <c r="K2075" i="3"/>
  <c r="O2075" i="3" s="1"/>
  <c r="N2074" i="3"/>
  <c r="M2074" i="3"/>
  <c r="L2074" i="3"/>
  <c r="P2074" i="3" s="1"/>
  <c r="K2074" i="3"/>
  <c r="N2073" i="3"/>
  <c r="M2073" i="3"/>
  <c r="L2073" i="3"/>
  <c r="P2073" i="3" s="1"/>
  <c r="K2073" i="3"/>
  <c r="O2073" i="3" s="1"/>
  <c r="N2072" i="3"/>
  <c r="M2072" i="3"/>
  <c r="L2072" i="3"/>
  <c r="P2072" i="3" s="1"/>
  <c r="K2072" i="3"/>
  <c r="O2072" i="3" s="1"/>
  <c r="N2071" i="3"/>
  <c r="M2071" i="3"/>
  <c r="L2071" i="3"/>
  <c r="P2071" i="3" s="1"/>
  <c r="K2071" i="3"/>
  <c r="N2070" i="3"/>
  <c r="M2070" i="3"/>
  <c r="L2070" i="3"/>
  <c r="P2070" i="3" s="1"/>
  <c r="K2070" i="3"/>
  <c r="O2070" i="3" s="1"/>
  <c r="N2069" i="3"/>
  <c r="M2069" i="3"/>
  <c r="L2069" i="3"/>
  <c r="P2069" i="3" s="1"/>
  <c r="K2069" i="3"/>
  <c r="O2069" i="3" s="1"/>
  <c r="N2068" i="3"/>
  <c r="M2068" i="3"/>
  <c r="L2068" i="3"/>
  <c r="P2068" i="3" s="1"/>
  <c r="K2068" i="3"/>
  <c r="O2068" i="3" s="1"/>
  <c r="N2067" i="3"/>
  <c r="M2067" i="3"/>
  <c r="L2067" i="3"/>
  <c r="P2067" i="3" s="1"/>
  <c r="K2067" i="3"/>
  <c r="O2067" i="3" s="1"/>
  <c r="N2066" i="3"/>
  <c r="M2066" i="3"/>
  <c r="L2066" i="3"/>
  <c r="P2066" i="3" s="1"/>
  <c r="K2066" i="3"/>
  <c r="N2065" i="3"/>
  <c r="M2065" i="3"/>
  <c r="L2065" i="3"/>
  <c r="P2065" i="3" s="1"/>
  <c r="K2065" i="3"/>
  <c r="O2065" i="3" s="1"/>
  <c r="P2064" i="3"/>
  <c r="N2064" i="3"/>
  <c r="M2064" i="3"/>
  <c r="L2064" i="3"/>
  <c r="K2064" i="3"/>
  <c r="N2063" i="3"/>
  <c r="M2063" i="3"/>
  <c r="L2063" i="3"/>
  <c r="P2063" i="3" s="1"/>
  <c r="K2063" i="3"/>
  <c r="N2062" i="3"/>
  <c r="M2062" i="3"/>
  <c r="L2062" i="3"/>
  <c r="P2062" i="3" s="1"/>
  <c r="K2062" i="3"/>
  <c r="O2062" i="3" s="1"/>
  <c r="N2061" i="3"/>
  <c r="M2061" i="3"/>
  <c r="L2061" i="3"/>
  <c r="P2061" i="3" s="1"/>
  <c r="K2061" i="3"/>
  <c r="O2061" i="3" s="1"/>
  <c r="N2060" i="3"/>
  <c r="M2060" i="3"/>
  <c r="L2060" i="3"/>
  <c r="P2060" i="3" s="1"/>
  <c r="K2060" i="3"/>
  <c r="O2060" i="3" s="1"/>
  <c r="N2059" i="3"/>
  <c r="M2059" i="3"/>
  <c r="L2059" i="3"/>
  <c r="P2059" i="3" s="1"/>
  <c r="K2059" i="3"/>
  <c r="N2058" i="3"/>
  <c r="M2058" i="3"/>
  <c r="L2058" i="3"/>
  <c r="P2058" i="3" s="1"/>
  <c r="K2058" i="3"/>
  <c r="N2057" i="3"/>
  <c r="M2057" i="3"/>
  <c r="L2057" i="3"/>
  <c r="P2057" i="3" s="1"/>
  <c r="K2057" i="3"/>
  <c r="O2057" i="3" s="1"/>
  <c r="N2056" i="3"/>
  <c r="M2056" i="3"/>
  <c r="L2056" i="3"/>
  <c r="P2056" i="3" s="1"/>
  <c r="K2056" i="3"/>
  <c r="O2056" i="3" s="1"/>
  <c r="N2055" i="3"/>
  <c r="M2055" i="3"/>
  <c r="L2055" i="3"/>
  <c r="P2055" i="3" s="1"/>
  <c r="K2055" i="3"/>
  <c r="O2055" i="3" s="1"/>
  <c r="N2054" i="3"/>
  <c r="M2054" i="3"/>
  <c r="L2054" i="3"/>
  <c r="P2054" i="3" s="1"/>
  <c r="K2054" i="3"/>
  <c r="O2054" i="3" s="1"/>
  <c r="N2053" i="3"/>
  <c r="M2053" i="3"/>
  <c r="L2053" i="3"/>
  <c r="P2053" i="3" s="1"/>
  <c r="K2053" i="3"/>
  <c r="O2053" i="3" s="1"/>
  <c r="N2052" i="3"/>
  <c r="M2052" i="3"/>
  <c r="L2052" i="3"/>
  <c r="P2052" i="3" s="1"/>
  <c r="K2052" i="3"/>
  <c r="N2051" i="3"/>
  <c r="M2051" i="3"/>
  <c r="L2051" i="3"/>
  <c r="P2051" i="3" s="1"/>
  <c r="K2051" i="3"/>
  <c r="O2051" i="3" s="1"/>
  <c r="N2050" i="3"/>
  <c r="M2050" i="3"/>
  <c r="L2050" i="3"/>
  <c r="P2050" i="3" s="1"/>
  <c r="K2050" i="3"/>
  <c r="O2050" i="3" s="1"/>
  <c r="N2049" i="3"/>
  <c r="M2049" i="3"/>
  <c r="L2049" i="3"/>
  <c r="P2049" i="3" s="1"/>
  <c r="K2049" i="3"/>
  <c r="O2049" i="3" s="1"/>
  <c r="P2048" i="3"/>
  <c r="N2048" i="3"/>
  <c r="M2048" i="3"/>
  <c r="L2048" i="3"/>
  <c r="K2048" i="3"/>
  <c r="O2048" i="3" s="1"/>
  <c r="N2047" i="3"/>
  <c r="M2047" i="3"/>
  <c r="L2047" i="3"/>
  <c r="P2047" i="3" s="1"/>
  <c r="K2047" i="3"/>
  <c r="O2047" i="3" s="1"/>
  <c r="N2046" i="3"/>
  <c r="M2046" i="3"/>
  <c r="L2046" i="3"/>
  <c r="P2046" i="3" s="1"/>
  <c r="K2046" i="3"/>
  <c r="O2046" i="3" s="1"/>
  <c r="N2045" i="3"/>
  <c r="M2045" i="3"/>
  <c r="L2045" i="3"/>
  <c r="P2045" i="3" s="1"/>
  <c r="K2045" i="3"/>
  <c r="O2045" i="3" s="1"/>
  <c r="N2044" i="3"/>
  <c r="M2044" i="3"/>
  <c r="L2044" i="3"/>
  <c r="P2044" i="3" s="1"/>
  <c r="K2044" i="3"/>
  <c r="O2044" i="3" s="1"/>
  <c r="N2043" i="3"/>
  <c r="M2043" i="3"/>
  <c r="L2043" i="3"/>
  <c r="P2043" i="3" s="1"/>
  <c r="K2043" i="3"/>
  <c r="O2043" i="3" s="1"/>
  <c r="N2042" i="3"/>
  <c r="M2042" i="3"/>
  <c r="L2042" i="3"/>
  <c r="P2042" i="3" s="1"/>
  <c r="K2042" i="3"/>
  <c r="O2042" i="3" s="1"/>
  <c r="N2041" i="3"/>
  <c r="M2041" i="3"/>
  <c r="L2041" i="3"/>
  <c r="P2041" i="3" s="1"/>
  <c r="K2041" i="3"/>
  <c r="O2041" i="3" s="1"/>
  <c r="N2040" i="3"/>
  <c r="M2040" i="3"/>
  <c r="L2040" i="3"/>
  <c r="P2040" i="3" s="1"/>
  <c r="K2040" i="3"/>
  <c r="N2039" i="3"/>
  <c r="M2039" i="3"/>
  <c r="L2039" i="3"/>
  <c r="P2039" i="3" s="1"/>
  <c r="K2039" i="3"/>
  <c r="O2039" i="3" s="1"/>
  <c r="N2038" i="3"/>
  <c r="M2038" i="3"/>
  <c r="L2038" i="3"/>
  <c r="P2038" i="3" s="1"/>
  <c r="K2038" i="3"/>
  <c r="N2037" i="3"/>
  <c r="M2037" i="3"/>
  <c r="L2037" i="3"/>
  <c r="P2037" i="3" s="1"/>
  <c r="K2037" i="3"/>
  <c r="N2036" i="3"/>
  <c r="M2036" i="3"/>
  <c r="L2036" i="3"/>
  <c r="P2036" i="3" s="1"/>
  <c r="K2036" i="3"/>
  <c r="O2036" i="3" s="1"/>
  <c r="N2035" i="3"/>
  <c r="M2035" i="3"/>
  <c r="L2035" i="3"/>
  <c r="P2035" i="3" s="1"/>
  <c r="K2035" i="3"/>
  <c r="N2034" i="3"/>
  <c r="M2034" i="3"/>
  <c r="L2034" i="3"/>
  <c r="P2034" i="3" s="1"/>
  <c r="K2034" i="3"/>
  <c r="O2034" i="3" s="1"/>
  <c r="N2033" i="3"/>
  <c r="M2033" i="3"/>
  <c r="L2033" i="3"/>
  <c r="P2033" i="3" s="1"/>
  <c r="K2033" i="3"/>
  <c r="P2032" i="3"/>
  <c r="N2032" i="3"/>
  <c r="M2032" i="3"/>
  <c r="L2032" i="3"/>
  <c r="K2032" i="3"/>
  <c r="N2031" i="3"/>
  <c r="M2031" i="3"/>
  <c r="L2031" i="3"/>
  <c r="P2031" i="3" s="1"/>
  <c r="K2031" i="3"/>
  <c r="O2031" i="3" s="1"/>
  <c r="N2030" i="3"/>
  <c r="M2030" i="3"/>
  <c r="L2030" i="3"/>
  <c r="P2030" i="3" s="1"/>
  <c r="K2030" i="3"/>
  <c r="N2029" i="3"/>
  <c r="M2029" i="3"/>
  <c r="L2029" i="3"/>
  <c r="P2029" i="3" s="1"/>
  <c r="K2029" i="3"/>
  <c r="N2028" i="3"/>
  <c r="M2028" i="3"/>
  <c r="L2028" i="3"/>
  <c r="P2028" i="3" s="1"/>
  <c r="K2028" i="3"/>
  <c r="O2028" i="3" s="1"/>
  <c r="N2027" i="3"/>
  <c r="M2027" i="3"/>
  <c r="L2027" i="3"/>
  <c r="P2027" i="3" s="1"/>
  <c r="K2027" i="3"/>
  <c r="N2026" i="3"/>
  <c r="M2026" i="3"/>
  <c r="L2026" i="3"/>
  <c r="P2026" i="3" s="1"/>
  <c r="K2026" i="3"/>
  <c r="O2026" i="3" s="1"/>
  <c r="N2025" i="3"/>
  <c r="M2025" i="3"/>
  <c r="L2025" i="3"/>
  <c r="P2025" i="3" s="1"/>
  <c r="K2025" i="3"/>
  <c r="P2024" i="3"/>
  <c r="N2024" i="3"/>
  <c r="M2024" i="3"/>
  <c r="L2024" i="3"/>
  <c r="K2024" i="3"/>
  <c r="O2024" i="3" s="1"/>
  <c r="N2023" i="3"/>
  <c r="M2023" i="3"/>
  <c r="L2023" i="3"/>
  <c r="P2023" i="3" s="1"/>
  <c r="K2023" i="3"/>
  <c r="N2022" i="3"/>
  <c r="M2022" i="3"/>
  <c r="L2022" i="3"/>
  <c r="P2022" i="3" s="1"/>
  <c r="K2022" i="3"/>
  <c r="O2022" i="3" s="1"/>
  <c r="N2021" i="3"/>
  <c r="M2021" i="3"/>
  <c r="L2021" i="3"/>
  <c r="P2021" i="3" s="1"/>
  <c r="K2021" i="3"/>
  <c r="O2021" i="3" s="1"/>
  <c r="N2020" i="3"/>
  <c r="M2020" i="3"/>
  <c r="L2020" i="3"/>
  <c r="P2020" i="3" s="1"/>
  <c r="K2020" i="3"/>
  <c r="O2020" i="3" s="1"/>
  <c r="N2019" i="3"/>
  <c r="M2019" i="3"/>
  <c r="L2019" i="3"/>
  <c r="P2019" i="3" s="1"/>
  <c r="K2019" i="3"/>
  <c r="O2019" i="3" s="1"/>
  <c r="N2018" i="3"/>
  <c r="M2018" i="3"/>
  <c r="L2018" i="3"/>
  <c r="P2018" i="3" s="1"/>
  <c r="K2018" i="3"/>
  <c r="N2017" i="3"/>
  <c r="M2017" i="3"/>
  <c r="L2017" i="3"/>
  <c r="P2017" i="3" s="1"/>
  <c r="K2017" i="3"/>
  <c r="O2017" i="3" s="1"/>
  <c r="N2016" i="3"/>
  <c r="M2016" i="3"/>
  <c r="L2016" i="3"/>
  <c r="P2016" i="3" s="1"/>
  <c r="K2016" i="3"/>
  <c r="O2016" i="3" s="1"/>
  <c r="N2015" i="3"/>
  <c r="M2015" i="3"/>
  <c r="L2015" i="3"/>
  <c r="P2015" i="3" s="1"/>
  <c r="K2015" i="3"/>
  <c r="O2015" i="3" s="1"/>
  <c r="N2014" i="3"/>
  <c r="M2014" i="3"/>
  <c r="L2014" i="3"/>
  <c r="P2014" i="3" s="1"/>
  <c r="K2014" i="3"/>
  <c r="O2014" i="3" s="1"/>
  <c r="N2013" i="3"/>
  <c r="M2013" i="3"/>
  <c r="L2013" i="3"/>
  <c r="P2013" i="3" s="1"/>
  <c r="K2013" i="3"/>
  <c r="O2013" i="3" s="1"/>
  <c r="N2012" i="3"/>
  <c r="M2012" i="3"/>
  <c r="L2012" i="3"/>
  <c r="P2012" i="3" s="1"/>
  <c r="K2012" i="3"/>
  <c r="O2012" i="3" s="1"/>
  <c r="N2011" i="3"/>
  <c r="M2011" i="3"/>
  <c r="L2011" i="3"/>
  <c r="P2011" i="3" s="1"/>
  <c r="K2011" i="3"/>
  <c r="O2011" i="3" s="1"/>
  <c r="N2010" i="3"/>
  <c r="M2010" i="3"/>
  <c r="L2010" i="3"/>
  <c r="P2010" i="3" s="1"/>
  <c r="K2010" i="3"/>
  <c r="O2010" i="3" s="1"/>
  <c r="N2009" i="3"/>
  <c r="M2009" i="3"/>
  <c r="L2009" i="3"/>
  <c r="P2009" i="3" s="1"/>
  <c r="K2009" i="3"/>
  <c r="O2009" i="3" s="1"/>
  <c r="N2008" i="3"/>
  <c r="M2008" i="3"/>
  <c r="L2008" i="3"/>
  <c r="P2008" i="3" s="1"/>
  <c r="K2008" i="3"/>
  <c r="N2007" i="3"/>
  <c r="M2007" i="3"/>
  <c r="L2007" i="3"/>
  <c r="P2007" i="3" s="1"/>
  <c r="K2007" i="3"/>
  <c r="O2007" i="3" s="1"/>
  <c r="N2006" i="3"/>
  <c r="M2006" i="3"/>
  <c r="L2006" i="3"/>
  <c r="P2006" i="3" s="1"/>
  <c r="K2006" i="3"/>
  <c r="N2005" i="3"/>
  <c r="M2005" i="3"/>
  <c r="L2005" i="3"/>
  <c r="P2005" i="3" s="1"/>
  <c r="K2005" i="3"/>
  <c r="O2005" i="3" s="1"/>
  <c r="N2004" i="3"/>
  <c r="M2004" i="3"/>
  <c r="L2004" i="3"/>
  <c r="P2004" i="3" s="1"/>
  <c r="K2004" i="3"/>
  <c r="N2003" i="3"/>
  <c r="M2003" i="3"/>
  <c r="L2003" i="3"/>
  <c r="P2003" i="3" s="1"/>
  <c r="K2003" i="3"/>
  <c r="N2002" i="3"/>
  <c r="M2002" i="3"/>
  <c r="L2002" i="3"/>
  <c r="P2002" i="3" s="1"/>
  <c r="K2002" i="3"/>
  <c r="O2002" i="3" s="1"/>
  <c r="N2001" i="3"/>
  <c r="M2001" i="3"/>
  <c r="L2001" i="3"/>
  <c r="P2001" i="3" s="1"/>
  <c r="K2001" i="3"/>
  <c r="N2000" i="3"/>
  <c r="M2000" i="3"/>
  <c r="L2000" i="3"/>
  <c r="P2000" i="3" s="1"/>
  <c r="K2000" i="3"/>
  <c r="N1999" i="3"/>
  <c r="M1999" i="3"/>
  <c r="L1999" i="3"/>
  <c r="P1999" i="3" s="1"/>
  <c r="K1999" i="3"/>
  <c r="N1998" i="3"/>
  <c r="M1998" i="3"/>
  <c r="L1998" i="3"/>
  <c r="P1998" i="3" s="1"/>
  <c r="K1998" i="3"/>
  <c r="N1997" i="3"/>
  <c r="M1997" i="3"/>
  <c r="L1997" i="3"/>
  <c r="P1997" i="3" s="1"/>
  <c r="K1997" i="3"/>
  <c r="O1997" i="3" s="1"/>
  <c r="N1996" i="3"/>
  <c r="M1996" i="3"/>
  <c r="L1996" i="3"/>
  <c r="P1996" i="3" s="1"/>
  <c r="K1996" i="3"/>
  <c r="N1995" i="3"/>
  <c r="M1995" i="3"/>
  <c r="L1995" i="3"/>
  <c r="P1995" i="3" s="1"/>
  <c r="K1995" i="3"/>
  <c r="N1994" i="3"/>
  <c r="M1994" i="3"/>
  <c r="L1994" i="3"/>
  <c r="P1994" i="3" s="1"/>
  <c r="K1994" i="3"/>
  <c r="N1993" i="3"/>
  <c r="M1993" i="3"/>
  <c r="L1993" i="3"/>
  <c r="P1993" i="3" s="1"/>
  <c r="K1993" i="3"/>
  <c r="N1992" i="3"/>
  <c r="M1992" i="3"/>
  <c r="L1992" i="3"/>
  <c r="P1992" i="3" s="1"/>
  <c r="K1992" i="3"/>
  <c r="O1992" i="3" s="1"/>
  <c r="N1991" i="3"/>
  <c r="M1991" i="3"/>
  <c r="L1991" i="3"/>
  <c r="P1991" i="3" s="1"/>
  <c r="K1991" i="3"/>
  <c r="O1991" i="3" s="1"/>
  <c r="N1990" i="3"/>
  <c r="M1990" i="3"/>
  <c r="L1990" i="3"/>
  <c r="P1990" i="3" s="1"/>
  <c r="K1990" i="3"/>
  <c r="O1990" i="3" s="1"/>
  <c r="N1989" i="3"/>
  <c r="M1989" i="3"/>
  <c r="L1989" i="3"/>
  <c r="P1989" i="3" s="1"/>
  <c r="K1989" i="3"/>
  <c r="N1988" i="3"/>
  <c r="M1988" i="3"/>
  <c r="L1988" i="3"/>
  <c r="P1988" i="3" s="1"/>
  <c r="K1988" i="3"/>
  <c r="N1987" i="3"/>
  <c r="M1987" i="3"/>
  <c r="L1987" i="3"/>
  <c r="P1987" i="3" s="1"/>
  <c r="K1987" i="3"/>
  <c r="O1987" i="3" s="1"/>
  <c r="N1986" i="3"/>
  <c r="M1986" i="3"/>
  <c r="L1986" i="3"/>
  <c r="P1986" i="3" s="1"/>
  <c r="K1986" i="3"/>
  <c r="O1986" i="3" s="1"/>
  <c r="N1985" i="3"/>
  <c r="M1985" i="3"/>
  <c r="L1985" i="3"/>
  <c r="P1985" i="3" s="1"/>
  <c r="K1985" i="3"/>
  <c r="O1985" i="3" s="1"/>
  <c r="P1984" i="3"/>
  <c r="N1984" i="3"/>
  <c r="M1984" i="3"/>
  <c r="L1984" i="3"/>
  <c r="K1984" i="3"/>
  <c r="O1984" i="3" s="1"/>
  <c r="N1983" i="3"/>
  <c r="M1983" i="3"/>
  <c r="L1983" i="3"/>
  <c r="P1983" i="3" s="1"/>
  <c r="K1983" i="3"/>
  <c r="O1983" i="3" s="1"/>
  <c r="N1982" i="3"/>
  <c r="M1982" i="3"/>
  <c r="L1982" i="3"/>
  <c r="P1982" i="3" s="1"/>
  <c r="K1982" i="3"/>
  <c r="N1981" i="3"/>
  <c r="M1981" i="3"/>
  <c r="L1981" i="3"/>
  <c r="P1981" i="3" s="1"/>
  <c r="K1981" i="3"/>
  <c r="N1980" i="3"/>
  <c r="M1980" i="3"/>
  <c r="L1980" i="3"/>
  <c r="P1980" i="3" s="1"/>
  <c r="K1980" i="3"/>
  <c r="O1980" i="3" s="1"/>
  <c r="N1979" i="3"/>
  <c r="M1979" i="3"/>
  <c r="L1979" i="3"/>
  <c r="P1979" i="3" s="1"/>
  <c r="K1979" i="3"/>
  <c r="O1979" i="3" s="1"/>
  <c r="N1978" i="3"/>
  <c r="M1978" i="3"/>
  <c r="L1978" i="3"/>
  <c r="P1978" i="3" s="1"/>
  <c r="K1978" i="3"/>
  <c r="O1978" i="3" s="1"/>
  <c r="N1977" i="3"/>
  <c r="M1977" i="3"/>
  <c r="L1977" i="3"/>
  <c r="P1977" i="3" s="1"/>
  <c r="K1977" i="3"/>
  <c r="P1976" i="3"/>
  <c r="N1976" i="3"/>
  <c r="M1976" i="3"/>
  <c r="L1976" i="3"/>
  <c r="K1976" i="3"/>
  <c r="O1976" i="3" s="1"/>
  <c r="N1975" i="3"/>
  <c r="M1975" i="3"/>
  <c r="L1975" i="3"/>
  <c r="P1975" i="3" s="1"/>
  <c r="K1975" i="3"/>
  <c r="O1975" i="3" s="1"/>
  <c r="N1974" i="3"/>
  <c r="M1974" i="3"/>
  <c r="L1974" i="3"/>
  <c r="P1974" i="3" s="1"/>
  <c r="K1974" i="3"/>
  <c r="O1974" i="3" s="1"/>
  <c r="N1973" i="3"/>
  <c r="M1973" i="3"/>
  <c r="L1973" i="3"/>
  <c r="P1973" i="3" s="1"/>
  <c r="K1973" i="3"/>
  <c r="O1973" i="3" s="1"/>
  <c r="N1972" i="3"/>
  <c r="M1972" i="3"/>
  <c r="L1972" i="3"/>
  <c r="P1972" i="3" s="1"/>
  <c r="K1972" i="3"/>
  <c r="O1972" i="3" s="1"/>
  <c r="N1971" i="3"/>
  <c r="M1971" i="3"/>
  <c r="L1971" i="3"/>
  <c r="P1971" i="3" s="1"/>
  <c r="K1971" i="3"/>
  <c r="O1971" i="3" s="1"/>
  <c r="N1970" i="3"/>
  <c r="M1970" i="3"/>
  <c r="L1970" i="3"/>
  <c r="P1970" i="3" s="1"/>
  <c r="K1970" i="3"/>
  <c r="O1970" i="3" s="1"/>
  <c r="N1969" i="3"/>
  <c r="M1969" i="3"/>
  <c r="L1969" i="3"/>
  <c r="P1969" i="3" s="1"/>
  <c r="K1969" i="3"/>
  <c r="O1969" i="3" s="1"/>
  <c r="N1968" i="3"/>
  <c r="M1968" i="3"/>
  <c r="L1968" i="3"/>
  <c r="P1968" i="3" s="1"/>
  <c r="K1968" i="3"/>
  <c r="O1968" i="3" s="1"/>
  <c r="N1967" i="3"/>
  <c r="M1967" i="3"/>
  <c r="L1967" i="3"/>
  <c r="P1967" i="3" s="1"/>
  <c r="K1967" i="3"/>
  <c r="N1966" i="3"/>
  <c r="M1966" i="3"/>
  <c r="L1966" i="3"/>
  <c r="P1966" i="3" s="1"/>
  <c r="K1966" i="3"/>
  <c r="N1965" i="3"/>
  <c r="M1965" i="3"/>
  <c r="L1965" i="3"/>
  <c r="P1965" i="3" s="1"/>
  <c r="K1965" i="3"/>
  <c r="O1965" i="3" s="1"/>
  <c r="N1964" i="3"/>
  <c r="M1964" i="3"/>
  <c r="L1964" i="3"/>
  <c r="P1964" i="3" s="1"/>
  <c r="K1964" i="3"/>
  <c r="N1963" i="3"/>
  <c r="M1963" i="3"/>
  <c r="L1963" i="3"/>
  <c r="P1963" i="3" s="1"/>
  <c r="K1963" i="3"/>
  <c r="O1963" i="3" s="1"/>
  <c r="N1962" i="3"/>
  <c r="M1962" i="3"/>
  <c r="L1962" i="3"/>
  <c r="P1962" i="3" s="1"/>
  <c r="K1962" i="3"/>
  <c r="N1961" i="3"/>
  <c r="M1961" i="3"/>
  <c r="L1961" i="3"/>
  <c r="P1961" i="3" s="1"/>
  <c r="K1961" i="3"/>
  <c r="N1960" i="3"/>
  <c r="M1960" i="3"/>
  <c r="L1960" i="3"/>
  <c r="P1960" i="3" s="1"/>
  <c r="K1960" i="3"/>
  <c r="O1960" i="3" s="1"/>
  <c r="N1959" i="3"/>
  <c r="M1959" i="3"/>
  <c r="L1959" i="3"/>
  <c r="P1959" i="3" s="1"/>
  <c r="K1959" i="3"/>
  <c r="N1958" i="3"/>
  <c r="M1958" i="3"/>
  <c r="L1958" i="3"/>
  <c r="P1958" i="3" s="1"/>
  <c r="K1958" i="3"/>
  <c r="O1958" i="3" s="1"/>
  <c r="N1957" i="3"/>
  <c r="M1957" i="3"/>
  <c r="L1957" i="3"/>
  <c r="P1957" i="3" s="1"/>
  <c r="K1957" i="3"/>
  <c r="N1956" i="3"/>
  <c r="M1956" i="3"/>
  <c r="L1956" i="3"/>
  <c r="P1956" i="3" s="1"/>
  <c r="K1956" i="3"/>
  <c r="O1956" i="3" s="1"/>
  <c r="N1955" i="3"/>
  <c r="M1955" i="3"/>
  <c r="L1955" i="3"/>
  <c r="P1955" i="3" s="1"/>
  <c r="K1955" i="3"/>
  <c r="O1955" i="3" s="1"/>
  <c r="N1954" i="3"/>
  <c r="M1954" i="3"/>
  <c r="L1954" i="3"/>
  <c r="P1954" i="3" s="1"/>
  <c r="K1954" i="3"/>
  <c r="N1953" i="3"/>
  <c r="M1953" i="3"/>
  <c r="L1953" i="3"/>
  <c r="P1953" i="3" s="1"/>
  <c r="K1953" i="3"/>
  <c r="O1953" i="3" s="1"/>
  <c r="P1952" i="3"/>
  <c r="N1952" i="3"/>
  <c r="M1952" i="3"/>
  <c r="L1952" i="3"/>
  <c r="K1952" i="3"/>
  <c r="O1952" i="3" s="1"/>
  <c r="N1951" i="3"/>
  <c r="M1951" i="3"/>
  <c r="L1951" i="3"/>
  <c r="P1951" i="3" s="1"/>
  <c r="K1951" i="3"/>
  <c r="O1951" i="3" s="1"/>
  <c r="N1950" i="3"/>
  <c r="M1950" i="3"/>
  <c r="L1950" i="3"/>
  <c r="P1950" i="3" s="1"/>
  <c r="K1950" i="3"/>
  <c r="N1949" i="3"/>
  <c r="M1949" i="3"/>
  <c r="L1949" i="3"/>
  <c r="P1949" i="3" s="1"/>
  <c r="K1949" i="3"/>
  <c r="N1948" i="3"/>
  <c r="M1948" i="3"/>
  <c r="L1948" i="3"/>
  <c r="P1948" i="3" s="1"/>
  <c r="K1948" i="3"/>
  <c r="O1948" i="3" s="1"/>
  <c r="N1947" i="3"/>
  <c r="M1947" i="3"/>
  <c r="L1947" i="3"/>
  <c r="P1947" i="3" s="1"/>
  <c r="K1947" i="3"/>
  <c r="O1947" i="3" s="1"/>
  <c r="N1946" i="3"/>
  <c r="M1946" i="3"/>
  <c r="L1946" i="3"/>
  <c r="P1946" i="3" s="1"/>
  <c r="K1946" i="3"/>
  <c r="O1946" i="3" s="1"/>
  <c r="N1945" i="3"/>
  <c r="M1945" i="3"/>
  <c r="L1945" i="3"/>
  <c r="P1945" i="3" s="1"/>
  <c r="K1945" i="3"/>
  <c r="P1944" i="3"/>
  <c r="N1944" i="3"/>
  <c r="M1944" i="3"/>
  <c r="L1944" i="3"/>
  <c r="K1944" i="3"/>
  <c r="O1944" i="3" s="1"/>
  <c r="N1943" i="3"/>
  <c r="M1943" i="3"/>
  <c r="L1943" i="3"/>
  <c r="P1943" i="3" s="1"/>
  <c r="K1943" i="3"/>
  <c r="O1943" i="3" s="1"/>
  <c r="N1942" i="3"/>
  <c r="M1942" i="3"/>
  <c r="L1942" i="3"/>
  <c r="P1942" i="3" s="1"/>
  <c r="K1942" i="3"/>
  <c r="N1941" i="3"/>
  <c r="M1941" i="3"/>
  <c r="L1941" i="3"/>
  <c r="P1941" i="3" s="1"/>
  <c r="K1941" i="3"/>
  <c r="O1941" i="3" s="1"/>
  <c r="N1940" i="3"/>
  <c r="M1940" i="3"/>
  <c r="L1940" i="3"/>
  <c r="P1940" i="3" s="1"/>
  <c r="K1940" i="3"/>
  <c r="O1940" i="3" s="1"/>
  <c r="N1939" i="3"/>
  <c r="M1939" i="3"/>
  <c r="L1939" i="3"/>
  <c r="P1939" i="3" s="1"/>
  <c r="K1939" i="3"/>
  <c r="O1939" i="3" s="1"/>
  <c r="N1938" i="3"/>
  <c r="M1938" i="3"/>
  <c r="L1938" i="3"/>
  <c r="P1938" i="3" s="1"/>
  <c r="K1938" i="3"/>
  <c r="O1938" i="3" s="1"/>
  <c r="N1937" i="3"/>
  <c r="M1937" i="3"/>
  <c r="L1937" i="3"/>
  <c r="P1937" i="3" s="1"/>
  <c r="K1937" i="3"/>
  <c r="N1936" i="3"/>
  <c r="M1936" i="3"/>
  <c r="L1936" i="3"/>
  <c r="P1936" i="3" s="1"/>
  <c r="K1936" i="3"/>
  <c r="O1936" i="3" s="1"/>
  <c r="N1935" i="3"/>
  <c r="M1935" i="3"/>
  <c r="L1935" i="3"/>
  <c r="P1935" i="3" s="1"/>
  <c r="K1935" i="3"/>
  <c r="O1935" i="3" s="1"/>
  <c r="N1934" i="3"/>
  <c r="M1934" i="3"/>
  <c r="L1934" i="3"/>
  <c r="P1934" i="3" s="1"/>
  <c r="K1934" i="3"/>
  <c r="O1934" i="3" s="1"/>
  <c r="N1933" i="3"/>
  <c r="M1933" i="3"/>
  <c r="L1933" i="3"/>
  <c r="P1933" i="3" s="1"/>
  <c r="K1933" i="3"/>
  <c r="O1933" i="3" s="1"/>
  <c r="N1932" i="3"/>
  <c r="M1932" i="3"/>
  <c r="L1932" i="3"/>
  <c r="P1932" i="3" s="1"/>
  <c r="K1932" i="3"/>
  <c r="N1931" i="3"/>
  <c r="M1931" i="3"/>
  <c r="L1931" i="3"/>
  <c r="P1931" i="3" s="1"/>
  <c r="K1931" i="3"/>
  <c r="O1931" i="3" s="1"/>
  <c r="N1930" i="3"/>
  <c r="M1930" i="3"/>
  <c r="L1930" i="3"/>
  <c r="P1930" i="3" s="1"/>
  <c r="K1930" i="3"/>
  <c r="O1930" i="3" s="1"/>
  <c r="N1929" i="3"/>
  <c r="M1929" i="3"/>
  <c r="L1929" i="3"/>
  <c r="P1929" i="3" s="1"/>
  <c r="K1929" i="3"/>
  <c r="O1929" i="3" s="1"/>
  <c r="N1928" i="3"/>
  <c r="M1928" i="3"/>
  <c r="L1928" i="3"/>
  <c r="P1928" i="3" s="1"/>
  <c r="K1928" i="3"/>
  <c r="O1928" i="3" s="1"/>
  <c r="N1927" i="3"/>
  <c r="M1927" i="3"/>
  <c r="L1927" i="3"/>
  <c r="P1927" i="3" s="1"/>
  <c r="K1927" i="3"/>
  <c r="O1927" i="3" s="1"/>
  <c r="N1926" i="3"/>
  <c r="M1926" i="3"/>
  <c r="L1926" i="3"/>
  <c r="P1926" i="3" s="1"/>
  <c r="K1926" i="3"/>
  <c r="O1926" i="3" s="1"/>
  <c r="N1925" i="3"/>
  <c r="M1925" i="3"/>
  <c r="L1925" i="3"/>
  <c r="P1925" i="3" s="1"/>
  <c r="K1925" i="3"/>
  <c r="N1924" i="3"/>
  <c r="M1924" i="3"/>
  <c r="L1924" i="3"/>
  <c r="P1924" i="3" s="1"/>
  <c r="K1924" i="3"/>
  <c r="O1924" i="3" s="1"/>
  <c r="N1923" i="3"/>
  <c r="M1923" i="3"/>
  <c r="L1923" i="3"/>
  <c r="P1923" i="3" s="1"/>
  <c r="K1923" i="3"/>
  <c r="O1923" i="3" s="1"/>
  <c r="N1922" i="3"/>
  <c r="M1922" i="3"/>
  <c r="L1922" i="3"/>
  <c r="P1922" i="3" s="1"/>
  <c r="K1922" i="3"/>
  <c r="O1922" i="3" s="1"/>
  <c r="N1921" i="3"/>
  <c r="M1921" i="3"/>
  <c r="L1921" i="3"/>
  <c r="P1921" i="3" s="1"/>
  <c r="K1921" i="3"/>
  <c r="O1921" i="3" s="1"/>
  <c r="P1920" i="3"/>
  <c r="N1920" i="3"/>
  <c r="M1920" i="3"/>
  <c r="L1920" i="3"/>
  <c r="K1920" i="3"/>
  <c r="N1919" i="3"/>
  <c r="M1919" i="3"/>
  <c r="L1919" i="3"/>
  <c r="P1919" i="3" s="1"/>
  <c r="K1919" i="3"/>
  <c r="O1919" i="3" s="1"/>
  <c r="N1918" i="3"/>
  <c r="M1918" i="3"/>
  <c r="L1918" i="3"/>
  <c r="P1918" i="3" s="1"/>
  <c r="K1918" i="3"/>
  <c r="N1917" i="3"/>
  <c r="M1917" i="3"/>
  <c r="L1917" i="3"/>
  <c r="P1917" i="3" s="1"/>
  <c r="K1917" i="3"/>
  <c r="N1916" i="3"/>
  <c r="M1916" i="3"/>
  <c r="L1916" i="3"/>
  <c r="P1916" i="3" s="1"/>
  <c r="K1916" i="3"/>
  <c r="O1916" i="3" s="1"/>
  <c r="N1915" i="3"/>
  <c r="M1915" i="3"/>
  <c r="L1915" i="3"/>
  <c r="P1915" i="3" s="1"/>
  <c r="K1915" i="3"/>
  <c r="N1914" i="3"/>
  <c r="M1914" i="3"/>
  <c r="L1914" i="3"/>
  <c r="P1914" i="3" s="1"/>
  <c r="K1914" i="3"/>
  <c r="O1914" i="3" s="1"/>
  <c r="N1913" i="3"/>
  <c r="M1913" i="3"/>
  <c r="L1913" i="3"/>
  <c r="P1913" i="3" s="1"/>
  <c r="K1913" i="3"/>
  <c r="P1912" i="3"/>
  <c r="N1912" i="3"/>
  <c r="M1912" i="3"/>
  <c r="L1912" i="3"/>
  <c r="K1912" i="3"/>
  <c r="O1912" i="3" s="1"/>
  <c r="N1911" i="3"/>
  <c r="M1911" i="3"/>
  <c r="L1911" i="3"/>
  <c r="P1911" i="3" s="1"/>
  <c r="K1911" i="3"/>
  <c r="N1910" i="3"/>
  <c r="M1910" i="3"/>
  <c r="L1910" i="3"/>
  <c r="P1910" i="3" s="1"/>
  <c r="K1910" i="3"/>
  <c r="N1909" i="3"/>
  <c r="M1909" i="3"/>
  <c r="L1909" i="3"/>
  <c r="P1909" i="3" s="1"/>
  <c r="K1909" i="3"/>
  <c r="N1908" i="3"/>
  <c r="M1908" i="3"/>
  <c r="L1908" i="3"/>
  <c r="P1908" i="3" s="1"/>
  <c r="K1908" i="3"/>
  <c r="O1908" i="3" s="1"/>
  <c r="N1907" i="3"/>
  <c r="M1907" i="3"/>
  <c r="L1907" i="3"/>
  <c r="P1907" i="3" s="1"/>
  <c r="K1907" i="3"/>
  <c r="O1907" i="3" s="1"/>
  <c r="N1906" i="3"/>
  <c r="M1906" i="3"/>
  <c r="L1906" i="3"/>
  <c r="P1906" i="3" s="1"/>
  <c r="K1906" i="3"/>
  <c r="N1905" i="3"/>
  <c r="M1905" i="3"/>
  <c r="L1905" i="3"/>
  <c r="P1905" i="3" s="1"/>
  <c r="K1905" i="3"/>
  <c r="N1904" i="3"/>
  <c r="M1904" i="3"/>
  <c r="L1904" i="3"/>
  <c r="P1904" i="3" s="1"/>
  <c r="K1904" i="3"/>
  <c r="N1903" i="3"/>
  <c r="M1903" i="3"/>
  <c r="L1903" i="3"/>
  <c r="P1903" i="3" s="1"/>
  <c r="K1903" i="3"/>
  <c r="N1902" i="3"/>
  <c r="M1902" i="3"/>
  <c r="L1902" i="3"/>
  <c r="P1902" i="3" s="1"/>
  <c r="K1902" i="3"/>
  <c r="O1902" i="3" s="1"/>
  <c r="N1901" i="3"/>
  <c r="M1901" i="3"/>
  <c r="L1901" i="3"/>
  <c r="P1901" i="3" s="1"/>
  <c r="K1901" i="3"/>
  <c r="O1901" i="3" s="1"/>
  <c r="N1900" i="3"/>
  <c r="M1900" i="3"/>
  <c r="L1900" i="3"/>
  <c r="P1900" i="3" s="1"/>
  <c r="K1900" i="3"/>
  <c r="O1900" i="3" s="1"/>
  <c r="N1899" i="3"/>
  <c r="M1899" i="3"/>
  <c r="L1899" i="3"/>
  <c r="P1899" i="3" s="1"/>
  <c r="K1899" i="3"/>
  <c r="N1898" i="3"/>
  <c r="M1898" i="3"/>
  <c r="L1898" i="3"/>
  <c r="P1898" i="3" s="1"/>
  <c r="K1898" i="3"/>
  <c r="N1897" i="3"/>
  <c r="M1897" i="3"/>
  <c r="L1897" i="3"/>
  <c r="P1897" i="3" s="1"/>
  <c r="K1897" i="3"/>
  <c r="O1897" i="3" s="1"/>
  <c r="P1896" i="3"/>
  <c r="N1896" i="3"/>
  <c r="M1896" i="3"/>
  <c r="L1896" i="3"/>
  <c r="K1896" i="3"/>
  <c r="O1896" i="3" s="1"/>
  <c r="N1895" i="3"/>
  <c r="M1895" i="3"/>
  <c r="L1895" i="3"/>
  <c r="P1895" i="3" s="1"/>
  <c r="K1895" i="3"/>
  <c r="O1895" i="3" s="1"/>
  <c r="N1894" i="3"/>
  <c r="M1894" i="3"/>
  <c r="L1894" i="3"/>
  <c r="P1894" i="3" s="1"/>
  <c r="K1894" i="3"/>
  <c r="O1894" i="3" s="1"/>
  <c r="N1893" i="3"/>
  <c r="M1893" i="3"/>
  <c r="L1893" i="3"/>
  <c r="P1893" i="3" s="1"/>
  <c r="K1893" i="3"/>
  <c r="O1893" i="3" s="1"/>
  <c r="N1892" i="3"/>
  <c r="M1892" i="3"/>
  <c r="L1892" i="3"/>
  <c r="P1892" i="3" s="1"/>
  <c r="K1892" i="3"/>
  <c r="N1891" i="3"/>
  <c r="M1891" i="3"/>
  <c r="L1891" i="3"/>
  <c r="P1891" i="3" s="1"/>
  <c r="K1891" i="3"/>
  <c r="O1891" i="3" s="1"/>
  <c r="N1890" i="3"/>
  <c r="M1890" i="3"/>
  <c r="L1890" i="3"/>
  <c r="P1890" i="3" s="1"/>
  <c r="K1890" i="3"/>
  <c r="O1890" i="3" s="1"/>
  <c r="N1889" i="3"/>
  <c r="M1889" i="3"/>
  <c r="L1889" i="3"/>
  <c r="P1889" i="3" s="1"/>
  <c r="K1889" i="3"/>
  <c r="O1889" i="3" s="1"/>
  <c r="N1888" i="3"/>
  <c r="M1888" i="3"/>
  <c r="L1888" i="3"/>
  <c r="P1888" i="3" s="1"/>
  <c r="K1888" i="3"/>
  <c r="N1887" i="3"/>
  <c r="M1887" i="3"/>
  <c r="L1887" i="3"/>
  <c r="P1887" i="3" s="1"/>
  <c r="K1887" i="3"/>
  <c r="O1887" i="3" s="1"/>
  <c r="N1886" i="3"/>
  <c r="M1886" i="3"/>
  <c r="L1886" i="3"/>
  <c r="P1886" i="3" s="1"/>
  <c r="K1886" i="3"/>
  <c r="O1886" i="3" s="1"/>
  <c r="N1885" i="3"/>
  <c r="M1885" i="3"/>
  <c r="L1885" i="3"/>
  <c r="P1885" i="3" s="1"/>
  <c r="K1885" i="3"/>
  <c r="O1885" i="3" s="1"/>
  <c r="N1884" i="3"/>
  <c r="M1884" i="3"/>
  <c r="L1884" i="3"/>
  <c r="P1884" i="3" s="1"/>
  <c r="K1884" i="3"/>
  <c r="O1884" i="3" s="1"/>
  <c r="N1883" i="3"/>
  <c r="M1883" i="3"/>
  <c r="L1883" i="3"/>
  <c r="P1883" i="3" s="1"/>
  <c r="K1883" i="3"/>
  <c r="O1883" i="3" s="1"/>
  <c r="N1882" i="3"/>
  <c r="M1882" i="3"/>
  <c r="L1882" i="3"/>
  <c r="P1882" i="3" s="1"/>
  <c r="K1882" i="3"/>
  <c r="O1882" i="3" s="1"/>
  <c r="N1881" i="3"/>
  <c r="M1881" i="3"/>
  <c r="L1881" i="3"/>
  <c r="P1881" i="3" s="1"/>
  <c r="K1881" i="3"/>
  <c r="O1881" i="3" s="1"/>
  <c r="N1880" i="3"/>
  <c r="M1880" i="3"/>
  <c r="L1880" i="3"/>
  <c r="P1880" i="3" s="1"/>
  <c r="K1880" i="3"/>
  <c r="O1880" i="3" s="1"/>
  <c r="N1879" i="3"/>
  <c r="M1879" i="3"/>
  <c r="L1879" i="3"/>
  <c r="P1879" i="3" s="1"/>
  <c r="K1879" i="3"/>
  <c r="P1878" i="3"/>
  <c r="N1878" i="3"/>
  <c r="M1878" i="3"/>
  <c r="L1878" i="3"/>
  <c r="K1878" i="3"/>
  <c r="O1878" i="3" s="1"/>
  <c r="N1877" i="3"/>
  <c r="M1877" i="3"/>
  <c r="L1877" i="3"/>
  <c r="P1877" i="3" s="1"/>
  <c r="K1877" i="3"/>
  <c r="N1876" i="3"/>
  <c r="M1876" i="3"/>
  <c r="L1876" i="3"/>
  <c r="P1876" i="3" s="1"/>
  <c r="K1876" i="3"/>
  <c r="N1875" i="3"/>
  <c r="M1875" i="3"/>
  <c r="L1875" i="3"/>
  <c r="P1875" i="3" s="1"/>
  <c r="K1875" i="3"/>
  <c r="O1875" i="3" s="1"/>
  <c r="N1874" i="3"/>
  <c r="M1874" i="3"/>
  <c r="L1874" i="3"/>
  <c r="P1874" i="3" s="1"/>
  <c r="K1874" i="3"/>
  <c r="O1874" i="3" s="1"/>
  <c r="N1873" i="3"/>
  <c r="M1873" i="3"/>
  <c r="L1873" i="3"/>
  <c r="P1873" i="3" s="1"/>
  <c r="K1873" i="3"/>
  <c r="O1873" i="3" s="1"/>
  <c r="N1872" i="3"/>
  <c r="M1872" i="3"/>
  <c r="L1872" i="3"/>
  <c r="P1872" i="3" s="1"/>
  <c r="K1872" i="3"/>
  <c r="N1871" i="3"/>
  <c r="M1871" i="3"/>
  <c r="L1871" i="3"/>
  <c r="P1871" i="3" s="1"/>
  <c r="K1871" i="3"/>
  <c r="N1870" i="3"/>
  <c r="M1870" i="3"/>
  <c r="L1870" i="3"/>
  <c r="P1870" i="3" s="1"/>
  <c r="K1870" i="3"/>
  <c r="O1870" i="3" s="1"/>
  <c r="N1869" i="3"/>
  <c r="M1869" i="3"/>
  <c r="L1869" i="3"/>
  <c r="P1869" i="3" s="1"/>
  <c r="K1869" i="3"/>
  <c r="O1869" i="3" s="1"/>
  <c r="N1868" i="3"/>
  <c r="M1868" i="3"/>
  <c r="L1868" i="3"/>
  <c r="P1868" i="3" s="1"/>
  <c r="K1868" i="3"/>
  <c r="O1868" i="3" s="1"/>
  <c r="N1867" i="3"/>
  <c r="M1867" i="3"/>
  <c r="L1867" i="3"/>
  <c r="P1867" i="3" s="1"/>
  <c r="K1867" i="3"/>
  <c r="N1866" i="3"/>
  <c r="M1866" i="3"/>
  <c r="L1866" i="3"/>
  <c r="P1866" i="3" s="1"/>
  <c r="K1866" i="3"/>
  <c r="N1865" i="3"/>
  <c r="M1865" i="3"/>
  <c r="L1865" i="3"/>
  <c r="P1865" i="3" s="1"/>
  <c r="K1865" i="3"/>
  <c r="O1865" i="3" s="1"/>
  <c r="P1864" i="3"/>
  <c r="N1864" i="3"/>
  <c r="M1864" i="3"/>
  <c r="L1864" i="3"/>
  <c r="K1864" i="3"/>
  <c r="O1864" i="3" s="1"/>
  <c r="N1863" i="3"/>
  <c r="M1863" i="3"/>
  <c r="L1863" i="3"/>
  <c r="P1863" i="3" s="1"/>
  <c r="K1863" i="3"/>
  <c r="O1863" i="3" s="1"/>
  <c r="N1862" i="3"/>
  <c r="M1862" i="3"/>
  <c r="L1862" i="3"/>
  <c r="P1862" i="3" s="1"/>
  <c r="K1862" i="3"/>
  <c r="O1862" i="3" s="1"/>
  <c r="N1861" i="3"/>
  <c r="M1861" i="3"/>
  <c r="L1861" i="3"/>
  <c r="P1861" i="3" s="1"/>
  <c r="K1861" i="3"/>
  <c r="O1861" i="3" s="1"/>
  <c r="N1860" i="3"/>
  <c r="M1860" i="3"/>
  <c r="L1860" i="3"/>
  <c r="P1860" i="3" s="1"/>
  <c r="K1860" i="3"/>
  <c r="N1859" i="3"/>
  <c r="M1859" i="3"/>
  <c r="L1859" i="3"/>
  <c r="P1859" i="3" s="1"/>
  <c r="K1859" i="3"/>
  <c r="O1859" i="3" s="1"/>
  <c r="N1858" i="3"/>
  <c r="M1858" i="3"/>
  <c r="L1858" i="3"/>
  <c r="P1858" i="3" s="1"/>
  <c r="K1858" i="3"/>
  <c r="O1858" i="3" s="1"/>
  <c r="N1857" i="3"/>
  <c r="M1857" i="3"/>
  <c r="L1857" i="3"/>
  <c r="P1857" i="3" s="1"/>
  <c r="K1857" i="3"/>
  <c r="O1857" i="3" s="1"/>
  <c r="N1856" i="3"/>
  <c r="M1856" i="3"/>
  <c r="L1856" i="3"/>
  <c r="P1856" i="3" s="1"/>
  <c r="K1856" i="3"/>
  <c r="N1855" i="3"/>
  <c r="M1855" i="3"/>
  <c r="L1855" i="3"/>
  <c r="P1855" i="3" s="1"/>
  <c r="K1855" i="3"/>
  <c r="O1855" i="3" s="1"/>
  <c r="P1854" i="3"/>
  <c r="N1854" i="3"/>
  <c r="M1854" i="3"/>
  <c r="L1854" i="3"/>
  <c r="K1854" i="3"/>
  <c r="O1854" i="3" s="1"/>
  <c r="N1853" i="3"/>
  <c r="M1853" i="3"/>
  <c r="L1853" i="3"/>
  <c r="P1853" i="3" s="1"/>
  <c r="K1853" i="3"/>
  <c r="O1853" i="3" s="1"/>
  <c r="N1852" i="3"/>
  <c r="M1852" i="3"/>
  <c r="L1852" i="3"/>
  <c r="P1852" i="3" s="1"/>
  <c r="K1852" i="3"/>
  <c r="O1852" i="3" s="1"/>
  <c r="N1851" i="3"/>
  <c r="M1851" i="3"/>
  <c r="L1851" i="3"/>
  <c r="P1851" i="3" s="1"/>
  <c r="K1851" i="3"/>
  <c r="O1851" i="3" s="1"/>
  <c r="N1850" i="3"/>
  <c r="M1850" i="3"/>
  <c r="L1850" i="3"/>
  <c r="P1850" i="3" s="1"/>
  <c r="K1850" i="3"/>
  <c r="N1849" i="3"/>
  <c r="M1849" i="3"/>
  <c r="L1849" i="3"/>
  <c r="P1849" i="3" s="1"/>
  <c r="K1849" i="3"/>
  <c r="O1849" i="3" s="1"/>
  <c r="N1848" i="3"/>
  <c r="M1848" i="3"/>
  <c r="L1848" i="3"/>
  <c r="P1848" i="3" s="1"/>
  <c r="K1848" i="3"/>
  <c r="O1848" i="3" s="1"/>
  <c r="N1847" i="3"/>
  <c r="M1847" i="3"/>
  <c r="L1847" i="3"/>
  <c r="P1847" i="3" s="1"/>
  <c r="K1847" i="3"/>
  <c r="O1847" i="3" s="1"/>
  <c r="N1846" i="3"/>
  <c r="M1846" i="3"/>
  <c r="L1846" i="3"/>
  <c r="P1846" i="3" s="1"/>
  <c r="K1846" i="3"/>
  <c r="N1845" i="3"/>
  <c r="M1845" i="3"/>
  <c r="L1845" i="3"/>
  <c r="P1845" i="3" s="1"/>
  <c r="K1845" i="3"/>
  <c r="N1844" i="3"/>
  <c r="M1844" i="3"/>
  <c r="L1844" i="3"/>
  <c r="P1844" i="3" s="1"/>
  <c r="K1844" i="3"/>
  <c r="N1843" i="3"/>
  <c r="M1843" i="3"/>
  <c r="L1843" i="3"/>
  <c r="P1843" i="3" s="1"/>
  <c r="K1843" i="3"/>
  <c r="O1843" i="3" s="1"/>
  <c r="N1842" i="3"/>
  <c r="M1842" i="3"/>
  <c r="L1842" i="3"/>
  <c r="P1842" i="3" s="1"/>
  <c r="K1842" i="3"/>
  <c r="O1842" i="3" s="1"/>
  <c r="N1841" i="3"/>
  <c r="M1841" i="3"/>
  <c r="L1841" i="3"/>
  <c r="P1841" i="3" s="1"/>
  <c r="K1841" i="3"/>
  <c r="O1841" i="3" s="1"/>
  <c r="N1840" i="3"/>
  <c r="M1840" i="3"/>
  <c r="L1840" i="3"/>
  <c r="P1840" i="3" s="1"/>
  <c r="K1840" i="3"/>
  <c r="N1839" i="3"/>
  <c r="M1839" i="3"/>
  <c r="L1839" i="3"/>
  <c r="P1839" i="3" s="1"/>
  <c r="K1839" i="3"/>
  <c r="O1839" i="3" s="1"/>
  <c r="N1838" i="3"/>
  <c r="M1838" i="3"/>
  <c r="L1838" i="3"/>
  <c r="P1838" i="3" s="1"/>
  <c r="K1838" i="3"/>
  <c r="O1838" i="3" s="1"/>
  <c r="N1837" i="3"/>
  <c r="M1837" i="3"/>
  <c r="L1837" i="3"/>
  <c r="P1837" i="3" s="1"/>
  <c r="K1837" i="3"/>
  <c r="N1836" i="3"/>
  <c r="M1836" i="3"/>
  <c r="L1836" i="3"/>
  <c r="P1836" i="3" s="1"/>
  <c r="K1836" i="3"/>
  <c r="O1836" i="3" s="1"/>
  <c r="N1835" i="3"/>
  <c r="M1835" i="3"/>
  <c r="L1835" i="3"/>
  <c r="P1835" i="3" s="1"/>
  <c r="K1835" i="3"/>
  <c r="N1834" i="3"/>
  <c r="M1834" i="3"/>
  <c r="L1834" i="3"/>
  <c r="P1834" i="3" s="1"/>
  <c r="K1834" i="3"/>
  <c r="O1834" i="3" s="1"/>
  <c r="N1833" i="3"/>
  <c r="M1833" i="3"/>
  <c r="L1833" i="3"/>
  <c r="P1833" i="3" s="1"/>
  <c r="K1833" i="3"/>
  <c r="O1833" i="3" s="1"/>
  <c r="N1832" i="3"/>
  <c r="M1832" i="3"/>
  <c r="L1832" i="3"/>
  <c r="P1832" i="3" s="1"/>
  <c r="K1832" i="3"/>
  <c r="N1831" i="3"/>
  <c r="M1831" i="3"/>
  <c r="L1831" i="3"/>
  <c r="P1831" i="3" s="1"/>
  <c r="K1831" i="3"/>
  <c r="O1831" i="3" s="1"/>
  <c r="N1830" i="3"/>
  <c r="M1830" i="3"/>
  <c r="L1830" i="3"/>
  <c r="P1830" i="3" s="1"/>
  <c r="K1830" i="3"/>
  <c r="N1829" i="3"/>
  <c r="M1829" i="3"/>
  <c r="L1829" i="3"/>
  <c r="P1829" i="3" s="1"/>
  <c r="K1829" i="3"/>
  <c r="O1829" i="3" s="1"/>
  <c r="N1828" i="3"/>
  <c r="M1828" i="3"/>
  <c r="L1828" i="3"/>
  <c r="P1828" i="3" s="1"/>
  <c r="K1828" i="3"/>
  <c r="N1827" i="3"/>
  <c r="M1827" i="3"/>
  <c r="L1827" i="3"/>
  <c r="P1827" i="3" s="1"/>
  <c r="K1827" i="3"/>
  <c r="N1826" i="3"/>
  <c r="M1826" i="3"/>
  <c r="L1826" i="3"/>
  <c r="P1826" i="3" s="1"/>
  <c r="K1826" i="3"/>
  <c r="O1826" i="3" s="1"/>
  <c r="N1825" i="3"/>
  <c r="M1825" i="3"/>
  <c r="L1825" i="3"/>
  <c r="P1825" i="3" s="1"/>
  <c r="K1825" i="3"/>
  <c r="O1825" i="3" s="1"/>
  <c r="N1824" i="3"/>
  <c r="M1824" i="3"/>
  <c r="L1824" i="3"/>
  <c r="P1824" i="3" s="1"/>
  <c r="K1824" i="3"/>
  <c r="N1823" i="3"/>
  <c r="M1823" i="3"/>
  <c r="L1823" i="3"/>
  <c r="P1823" i="3" s="1"/>
  <c r="K1823" i="3"/>
  <c r="N1822" i="3"/>
  <c r="M1822" i="3"/>
  <c r="L1822" i="3"/>
  <c r="P1822" i="3" s="1"/>
  <c r="K1822" i="3"/>
  <c r="N1821" i="3"/>
  <c r="M1821" i="3"/>
  <c r="L1821" i="3"/>
  <c r="P1821" i="3" s="1"/>
  <c r="K1821" i="3"/>
  <c r="O1821" i="3" s="1"/>
  <c r="N1820" i="3"/>
  <c r="M1820" i="3"/>
  <c r="L1820" i="3"/>
  <c r="P1820" i="3" s="1"/>
  <c r="K1820" i="3"/>
  <c r="O1820" i="3" s="1"/>
  <c r="N1819" i="3"/>
  <c r="M1819" i="3"/>
  <c r="L1819" i="3"/>
  <c r="P1819" i="3" s="1"/>
  <c r="K1819" i="3"/>
  <c r="O1819" i="3" s="1"/>
  <c r="N1818" i="3"/>
  <c r="M1818" i="3"/>
  <c r="L1818" i="3"/>
  <c r="P1818" i="3" s="1"/>
  <c r="K1818" i="3"/>
  <c r="N1817" i="3"/>
  <c r="M1817" i="3"/>
  <c r="L1817" i="3"/>
  <c r="P1817" i="3" s="1"/>
  <c r="K1817" i="3"/>
  <c r="N1816" i="3"/>
  <c r="M1816" i="3"/>
  <c r="L1816" i="3"/>
  <c r="P1816" i="3" s="1"/>
  <c r="K1816" i="3"/>
  <c r="O1816" i="3" s="1"/>
  <c r="N1815" i="3"/>
  <c r="M1815" i="3"/>
  <c r="L1815" i="3"/>
  <c r="P1815" i="3" s="1"/>
  <c r="K1815" i="3"/>
  <c r="N1814" i="3"/>
  <c r="M1814" i="3"/>
  <c r="L1814" i="3"/>
  <c r="P1814" i="3" s="1"/>
  <c r="K1814" i="3"/>
  <c r="O1814" i="3" s="1"/>
  <c r="N1813" i="3"/>
  <c r="M1813" i="3"/>
  <c r="L1813" i="3"/>
  <c r="P1813" i="3" s="1"/>
  <c r="K1813" i="3"/>
  <c r="O1813" i="3" s="1"/>
  <c r="N1812" i="3"/>
  <c r="M1812" i="3"/>
  <c r="L1812" i="3"/>
  <c r="P1812" i="3" s="1"/>
  <c r="K1812" i="3"/>
  <c r="O1812" i="3" s="1"/>
  <c r="N1811" i="3"/>
  <c r="M1811" i="3"/>
  <c r="L1811" i="3"/>
  <c r="P1811" i="3" s="1"/>
  <c r="K1811" i="3"/>
  <c r="O1811" i="3" s="1"/>
  <c r="N1810" i="3"/>
  <c r="M1810" i="3"/>
  <c r="L1810" i="3"/>
  <c r="P1810" i="3" s="1"/>
  <c r="K1810" i="3"/>
  <c r="N1809" i="3"/>
  <c r="M1809" i="3"/>
  <c r="L1809" i="3"/>
  <c r="P1809" i="3" s="1"/>
  <c r="K1809" i="3"/>
  <c r="O1809" i="3" s="1"/>
  <c r="N1808" i="3"/>
  <c r="M1808" i="3"/>
  <c r="L1808" i="3"/>
  <c r="P1808" i="3" s="1"/>
  <c r="K1808" i="3"/>
  <c r="N1807" i="3"/>
  <c r="M1807" i="3"/>
  <c r="L1807" i="3"/>
  <c r="P1807" i="3" s="1"/>
  <c r="K1807" i="3"/>
  <c r="O1807" i="3" s="1"/>
  <c r="N1806" i="3"/>
  <c r="M1806" i="3"/>
  <c r="L1806" i="3"/>
  <c r="P1806" i="3" s="1"/>
  <c r="K1806" i="3"/>
  <c r="O1806" i="3" s="1"/>
  <c r="N1805" i="3"/>
  <c r="M1805" i="3"/>
  <c r="L1805" i="3"/>
  <c r="P1805" i="3" s="1"/>
  <c r="K1805" i="3"/>
  <c r="N1804" i="3"/>
  <c r="M1804" i="3"/>
  <c r="L1804" i="3"/>
  <c r="P1804" i="3" s="1"/>
  <c r="K1804" i="3"/>
  <c r="O1804" i="3" s="1"/>
  <c r="N1803" i="3"/>
  <c r="M1803" i="3"/>
  <c r="L1803" i="3"/>
  <c r="P1803" i="3" s="1"/>
  <c r="K1803" i="3"/>
  <c r="O1803" i="3" s="1"/>
  <c r="N1802" i="3"/>
  <c r="M1802" i="3"/>
  <c r="L1802" i="3"/>
  <c r="P1802" i="3" s="1"/>
  <c r="K1802" i="3"/>
  <c r="O1802" i="3" s="1"/>
  <c r="N1801" i="3"/>
  <c r="M1801" i="3"/>
  <c r="L1801" i="3"/>
  <c r="P1801" i="3" s="1"/>
  <c r="K1801" i="3"/>
  <c r="N1800" i="3"/>
  <c r="M1800" i="3"/>
  <c r="L1800" i="3"/>
  <c r="P1800" i="3" s="1"/>
  <c r="K1800" i="3"/>
  <c r="O1800" i="3" s="1"/>
  <c r="N1799" i="3"/>
  <c r="M1799" i="3"/>
  <c r="L1799" i="3"/>
  <c r="P1799" i="3" s="1"/>
  <c r="K1799" i="3"/>
  <c r="O1799" i="3" s="1"/>
  <c r="N1798" i="3"/>
  <c r="M1798" i="3"/>
  <c r="L1798" i="3"/>
  <c r="P1798" i="3" s="1"/>
  <c r="K1798" i="3"/>
  <c r="O1798" i="3" s="1"/>
  <c r="N1797" i="3"/>
  <c r="M1797" i="3"/>
  <c r="L1797" i="3"/>
  <c r="P1797" i="3" s="1"/>
  <c r="K1797" i="3"/>
  <c r="O1797" i="3" s="1"/>
  <c r="N1796" i="3"/>
  <c r="M1796" i="3"/>
  <c r="L1796" i="3"/>
  <c r="P1796" i="3" s="1"/>
  <c r="K1796" i="3"/>
  <c r="N1795" i="3"/>
  <c r="M1795" i="3"/>
  <c r="L1795" i="3"/>
  <c r="P1795" i="3" s="1"/>
  <c r="K1795" i="3"/>
  <c r="O1795" i="3" s="1"/>
  <c r="N1794" i="3"/>
  <c r="M1794" i="3"/>
  <c r="L1794" i="3"/>
  <c r="P1794" i="3" s="1"/>
  <c r="K1794" i="3"/>
  <c r="O1794" i="3" s="1"/>
  <c r="N1793" i="3"/>
  <c r="M1793" i="3"/>
  <c r="L1793" i="3"/>
  <c r="P1793" i="3" s="1"/>
  <c r="K1793" i="3"/>
  <c r="O1793" i="3" s="1"/>
  <c r="N1792" i="3"/>
  <c r="M1792" i="3"/>
  <c r="L1792" i="3"/>
  <c r="P1792" i="3" s="1"/>
  <c r="K1792" i="3"/>
  <c r="N1791" i="3"/>
  <c r="M1791" i="3"/>
  <c r="L1791" i="3"/>
  <c r="P1791" i="3" s="1"/>
  <c r="K1791" i="3"/>
  <c r="O1791" i="3" s="1"/>
  <c r="P1790" i="3"/>
  <c r="N1790" i="3"/>
  <c r="M1790" i="3"/>
  <c r="L1790" i="3"/>
  <c r="K1790" i="3"/>
  <c r="O1790" i="3" s="1"/>
  <c r="N1789" i="3"/>
  <c r="M1789" i="3"/>
  <c r="L1789" i="3"/>
  <c r="P1789" i="3" s="1"/>
  <c r="K1789" i="3"/>
  <c r="N1788" i="3"/>
  <c r="M1788" i="3"/>
  <c r="L1788" i="3"/>
  <c r="P1788" i="3" s="1"/>
  <c r="K1788" i="3"/>
  <c r="N1787" i="3"/>
  <c r="M1787" i="3"/>
  <c r="L1787" i="3"/>
  <c r="P1787" i="3" s="1"/>
  <c r="K1787" i="3"/>
  <c r="O1787" i="3" s="1"/>
  <c r="N1786" i="3"/>
  <c r="M1786" i="3"/>
  <c r="L1786" i="3"/>
  <c r="P1786" i="3" s="1"/>
  <c r="K1786" i="3"/>
  <c r="O1786" i="3" s="1"/>
  <c r="N1785" i="3"/>
  <c r="M1785" i="3"/>
  <c r="L1785" i="3"/>
  <c r="P1785" i="3" s="1"/>
  <c r="K1785" i="3"/>
  <c r="O1785" i="3" s="1"/>
  <c r="P1784" i="3"/>
  <c r="N1784" i="3"/>
  <c r="M1784" i="3"/>
  <c r="L1784" i="3"/>
  <c r="K1784" i="3"/>
  <c r="O1784" i="3" s="1"/>
  <c r="N1783" i="3"/>
  <c r="M1783" i="3"/>
  <c r="L1783" i="3"/>
  <c r="P1783" i="3" s="1"/>
  <c r="K1783" i="3"/>
  <c r="N1782" i="3"/>
  <c r="M1782" i="3"/>
  <c r="L1782" i="3"/>
  <c r="P1782" i="3" s="1"/>
  <c r="K1782" i="3"/>
  <c r="N1781" i="3"/>
  <c r="M1781" i="3"/>
  <c r="L1781" i="3"/>
  <c r="P1781" i="3" s="1"/>
  <c r="K1781" i="3"/>
  <c r="O1781" i="3" s="1"/>
  <c r="N1780" i="3"/>
  <c r="M1780" i="3"/>
  <c r="L1780" i="3"/>
  <c r="P1780" i="3" s="1"/>
  <c r="K1780" i="3"/>
  <c r="N1779" i="3"/>
  <c r="M1779" i="3"/>
  <c r="L1779" i="3"/>
  <c r="P1779" i="3" s="1"/>
  <c r="K1779" i="3"/>
  <c r="O1779" i="3" s="1"/>
  <c r="N1778" i="3"/>
  <c r="M1778" i="3"/>
  <c r="L1778" i="3"/>
  <c r="P1778" i="3" s="1"/>
  <c r="K1778" i="3"/>
  <c r="O1778" i="3" s="1"/>
  <c r="N1777" i="3"/>
  <c r="M1777" i="3"/>
  <c r="L1777" i="3"/>
  <c r="P1777" i="3" s="1"/>
  <c r="K1777" i="3"/>
  <c r="N1776" i="3"/>
  <c r="M1776" i="3"/>
  <c r="L1776" i="3"/>
  <c r="P1776" i="3" s="1"/>
  <c r="K1776" i="3"/>
  <c r="N1775" i="3"/>
  <c r="M1775" i="3"/>
  <c r="L1775" i="3"/>
  <c r="P1775" i="3" s="1"/>
  <c r="K1775" i="3"/>
  <c r="O1775" i="3" s="1"/>
  <c r="N1774" i="3"/>
  <c r="M1774" i="3"/>
  <c r="L1774" i="3"/>
  <c r="P1774" i="3" s="1"/>
  <c r="K1774" i="3"/>
  <c r="O1774" i="3" s="1"/>
  <c r="N1773" i="3"/>
  <c r="M1773" i="3"/>
  <c r="L1773" i="3"/>
  <c r="P1773" i="3" s="1"/>
  <c r="K1773" i="3"/>
  <c r="O1773" i="3" s="1"/>
  <c r="N1772" i="3"/>
  <c r="M1772" i="3"/>
  <c r="L1772" i="3"/>
  <c r="P1772" i="3" s="1"/>
  <c r="K1772" i="3"/>
  <c r="N1771" i="3"/>
  <c r="M1771" i="3"/>
  <c r="L1771" i="3"/>
  <c r="P1771" i="3" s="1"/>
  <c r="K1771" i="3"/>
  <c r="O1771" i="3" s="1"/>
  <c r="N1770" i="3"/>
  <c r="M1770" i="3"/>
  <c r="L1770" i="3"/>
  <c r="P1770" i="3" s="1"/>
  <c r="K1770" i="3"/>
  <c r="O1770" i="3" s="1"/>
  <c r="N1769" i="3"/>
  <c r="M1769" i="3"/>
  <c r="L1769" i="3"/>
  <c r="P1769" i="3" s="1"/>
  <c r="K1769" i="3"/>
  <c r="O1769" i="3" s="1"/>
  <c r="P1768" i="3"/>
  <c r="N1768" i="3"/>
  <c r="M1768" i="3"/>
  <c r="L1768" i="3"/>
  <c r="K1768" i="3"/>
  <c r="O1768" i="3" s="1"/>
  <c r="N1767" i="3"/>
  <c r="M1767" i="3"/>
  <c r="L1767" i="3"/>
  <c r="P1767" i="3" s="1"/>
  <c r="K1767" i="3"/>
  <c r="O1767" i="3" s="1"/>
  <c r="N1766" i="3"/>
  <c r="M1766" i="3"/>
  <c r="L1766" i="3"/>
  <c r="P1766" i="3" s="1"/>
  <c r="K1766" i="3"/>
  <c r="N1765" i="3"/>
  <c r="M1765" i="3"/>
  <c r="L1765" i="3"/>
  <c r="P1765" i="3" s="1"/>
  <c r="K1765" i="3"/>
  <c r="O1765" i="3" s="1"/>
  <c r="N1764" i="3"/>
  <c r="M1764" i="3"/>
  <c r="L1764" i="3"/>
  <c r="P1764" i="3" s="1"/>
  <c r="K1764" i="3"/>
  <c r="O1764" i="3" s="1"/>
  <c r="N1763" i="3"/>
  <c r="M1763" i="3"/>
  <c r="L1763" i="3"/>
  <c r="P1763" i="3" s="1"/>
  <c r="K1763" i="3"/>
  <c r="O1763" i="3" s="1"/>
  <c r="N1762" i="3"/>
  <c r="M1762" i="3"/>
  <c r="L1762" i="3"/>
  <c r="P1762" i="3" s="1"/>
  <c r="K1762" i="3"/>
  <c r="O1762" i="3" s="1"/>
  <c r="N1761" i="3"/>
  <c r="M1761" i="3"/>
  <c r="L1761" i="3"/>
  <c r="P1761" i="3" s="1"/>
  <c r="K1761" i="3"/>
  <c r="O1761" i="3" s="1"/>
  <c r="N1760" i="3"/>
  <c r="M1760" i="3"/>
  <c r="L1760" i="3"/>
  <c r="P1760" i="3" s="1"/>
  <c r="K1760" i="3"/>
  <c r="N1759" i="3"/>
  <c r="M1759" i="3"/>
  <c r="L1759" i="3"/>
  <c r="P1759" i="3" s="1"/>
  <c r="K1759" i="3"/>
  <c r="O1759" i="3" s="1"/>
  <c r="N1758" i="3"/>
  <c r="M1758" i="3"/>
  <c r="L1758" i="3"/>
  <c r="P1758" i="3" s="1"/>
  <c r="K1758" i="3"/>
  <c r="O1758" i="3" s="1"/>
  <c r="N1757" i="3"/>
  <c r="M1757" i="3"/>
  <c r="L1757" i="3"/>
  <c r="P1757" i="3" s="1"/>
  <c r="K1757" i="3"/>
  <c r="O1757" i="3" s="1"/>
  <c r="N1756" i="3"/>
  <c r="M1756" i="3"/>
  <c r="L1756" i="3"/>
  <c r="P1756" i="3" s="1"/>
  <c r="K1756" i="3"/>
  <c r="O1756" i="3" s="1"/>
  <c r="N1755" i="3"/>
  <c r="M1755" i="3"/>
  <c r="L1755" i="3"/>
  <c r="P1755" i="3" s="1"/>
  <c r="K1755" i="3"/>
  <c r="N1754" i="3"/>
  <c r="M1754" i="3"/>
  <c r="L1754" i="3"/>
  <c r="P1754" i="3" s="1"/>
  <c r="K1754" i="3"/>
  <c r="O1754" i="3" s="1"/>
  <c r="N1753" i="3"/>
  <c r="M1753" i="3"/>
  <c r="L1753" i="3"/>
  <c r="P1753" i="3" s="1"/>
  <c r="K1753" i="3"/>
  <c r="O1753" i="3" s="1"/>
  <c r="P1752" i="3"/>
  <c r="N1752" i="3"/>
  <c r="M1752" i="3"/>
  <c r="L1752" i="3"/>
  <c r="K1752" i="3"/>
  <c r="N1751" i="3"/>
  <c r="M1751" i="3"/>
  <c r="L1751" i="3"/>
  <c r="P1751" i="3" s="1"/>
  <c r="K1751" i="3"/>
  <c r="O1751" i="3" s="1"/>
  <c r="N1750" i="3"/>
  <c r="M1750" i="3"/>
  <c r="L1750" i="3"/>
  <c r="P1750" i="3" s="1"/>
  <c r="K1750" i="3"/>
  <c r="O1750" i="3" s="1"/>
  <c r="N1749" i="3"/>
  <c r="M1749" i="3"/>
  <c r="L1749" i="3"/>
  <c r="P1749" i="3" s="1"/>
  <c r="K1749" i="3"/>
  <c r="N1748" i="3"/>
  <c r="M1748" i="3"/>
  <c r="L1748" i="3"/>
  <c r="P1748" i="3" s="1"/>
  <c r="K1748" i="3"/>
  <c r="N1747" i="3"/>
  <c r="M1747" i="3"/>
  <c r="L1747" i="3"/>
  <c r="P1747" i="3" s="1"/>
  <c r="K1747" i="3"/>
  <c r="O1747" i="3" s="1"/>
  <c r="N1746" i="3"/>
  <c r="M1746" i="3"/>
  <c r="L1746" i="3"/>
  <c r="P1746" i="3" s="1"/>
  <c r="K1746" i="3"/>
  <c r="O1746" i="3" s="1"/>
  <c r="N1745" i="3"/>
  <c r="M1745" i="3"/>
  <c r="L1745" i="3"/>
  <c r="P1745" i="3" s="1"/>
  <c r="K1745" i="3"/>
  <c r="O1745" i="3" s="1"/>
  <c r="N1744" i="3"/>
  <c r="M1744" i="3"/>
  <c r="L1744" i="3"/>
  <c r="P1744" i="3" s="1"/>
  <c r="K1744" i="3"/>
  <c r="N1743" i="3"/>
  <c r="M1743" i="3"/>
  <c r="L1743" i="3"/>
  <c r="P1743" i="3" s="1"/>
  <c r="K1743" i="3"/>
  <c r="N1742" i="3"/>
  <c r="M1742" i="3"/>
  <c r="L1742" i="3"/>
  <c r="P1742" i="3" s="1"/>
  <c r="K1742" i="3"/>
  <c r="O1742" i="3" s="1"/>
  <c r="N1741" i="3"/>
  <c r="M1741" i="3"/>
  <c r="L1741" i="3"/>
  <c r="P1741" i="3" s="1"/>
  <c r="K1741" i="3"/>
  <c r="O1741" i="3" s="1"/>
  <c r="N1740" i="3"/>
  <c r="M1740" i="3"/>
  <c r="L1740" i="3"/>
  <c r="P1740" i="3" s="1"/>
  <c r="K1740" i="3"/>
  <c r="O1740" i="3" s="1"/>
  <c r="N1739" i="3"/>
  <c r="M1739" i="3"/>
  <c r="L1739" i="3"/>
  <c r="P1739" i="3" s="1"/>
  <c r="K1739" i="3"/>
  <c r="N1738" i="3"/>
  <c r="M1738" i="3"/>
  <c r="L1738" i="3"/>
  <c r="P1738" i="3" s="1"/>
  <c r="K1738" i="3"/>
  <c r="N1737" i="3"/>
  <c r="M1737" i="3"/>
  <c r="L1737" i="3"/>
  <c r="P1737" i="3" s="1"/>
  <c r="K1737" i="3"/>
  <c r="O1737" i="3" s="1"/>
  <c r="N1736" i="3"/>
  <c r="M1736" i="3"/>
  <c r="L1736" i="3"/>
  <c r="P1736" i="3" s="1"/>
  <c r="K1736" i="3"/>
  <c r="O1736" i="3" s="1"/>
  <c r="N1735" i="3"/>
  <c r="M1735" i="3"/>
  <c r="L1735" i="3"/>
  <c r="P1735" i="3" s="1"/>
  <c r="K1735" i="3"/>
  <c r="O1735" i="3" s="1"/>
  <c r="N1734" i="3"/>
  <c r="M1734" i="3"/>
  <c r="L1734" i="3"/>
  <c r="P1734" i="3" s="1"/>
  <c r="K1734" i="3"/>
  <c r="N1733" i="3"/>
  <c r="M1733" i="3"/>
  <c r="L1733" i="3"/>
  <c r="P1733" i="3" s="1"/>
  <c r="K1733" i="3"/>
  <c r="O1733" i="3" s="1"/>
  <c r="P1732" i="3"/>
  <c r="N1732" i="3"/>
  <c r="M1732" i="3"/>
  <c r="L1732" i="3"/>
  <c r="K1732" i="3"/>
  <c r="O1732" i="3" s="1"/>
  <c r="N1731" i="3"/>
  <c r="M1731" i="3"/>
  <c r="L1731" i="3"/>
  <c r="P1731" i="3" s="1"/>
  <c r="K1731" i="3"/>
  <c r="N1730" i="3"/>
  <c r="M1730" i="3"/>
  <c r="L1730" i="3"/>
  <c r="P1730" i="3" s="1"/>
  <c r="K1730" i="3"/>
  <c r="O1730" i="3" s="1"/>
  <c r="N1729" i="3"/>
  <c r="M1729" i="3"/>
  <c r="L1729" i="3"/>
  <c r="P1729" i="3" s="1"/>
  <c r="K1729" i="3"/>
  <c r="O1729" i="3" s="1"/>
  <c r="N1728" i="3"/>
  <c r="M1728" i="3"/>
  <c r="L1728" i="3"/>
  <c r="P1728" i="3" s="1"/>
  <c r="K1728" i="3"/>
  <c r="N1727" i="3"/>
  <c r="M1727" i="3"/>
  <c r="L1727" i="3"/>
  <c r="P1727" i="3" s="1"/>
  <c r="K1727" i="3"/>
  <c r="O1727" i="3" s="1"/>
  <c r="N1726" i="3"/>
  <c r="M1726" i="3"/>
  <c r="L1726" i="3"/>
  <c r="P1726" i="3" s="1"/>
  <c r="K1726" i="3"/>
  <c r="N1725" i="3"/>
  <c r="M1725" i="3"/>
  <c r="L1725" i="3"/>
  <c r="P1725" i="3" s="1"/>
  <c r="K1725" i="3"/>
  <c r="O1725" i="3" s="1"/>
  <c r="N1724" i="3"/>
  <c r="M1724" i="3"/>
  <c r="L1724" i="3"/>
  <c r="P1724" i="3" s="1"/>
  <c r="K1724" i="3"/>
  <c r="O1724" i="3" s="1"/>
  <c r="N1723" i="3"/>
  <c r="M1723" i="3"/>
  <c r="L1723" i="3"/>
  <c r="P1723" i="3" s="1"/>
  <c r="K1723" i="3"/>
  <c r="O1723" i="3" s="1"/>
  <c r="N1722" i="3"/>
  <c r="M1722" i="3"/>
  <c r="L1722" i="3"/>
  <c r="P1722" i="3" s="1"/>
  <c r="K1722" i="3"/>
  <c r="O1722" i="3" s="1"/>
  <c r="N1721" i="3"/>
  <c r="M1721" i="3"/>
  <c r="L1721" i="3"/>
  <c r="P1721" i="3" s="1"/>
  <c r="K1721" i="3"/>
  <c r="N1720" i="3"/>
  <c r="M1720" i="3"/>
  <c r="L1720" i="3"/>
  <c r="P1720" i="3" s="1"/>
  <c r="K1720" i="3"/>
  <c r="N1719" i="3"/>
  <c r="M1719" i="3"/>
  <c r="L1719" i="3"/>
  <c r="P1719" i="3" s="1"/>
  <c r="K1719" i="3"/>
  <c r="O1719" i="3" s="1"/>
  <c r="N1718" i="3"/>
  <c r="M1718" i="3"/>
  <c r="L1718" i="3"/>
  <c r="P1718" i="3" s="1"/>
  <c r="K1718" i="3"/>
  <c r="N1717" i="3"/>
  <c r="M1717" i="3"/>
  <c r="L1717" i="3"/>
  <c r="P1717" i="3" s="1"/>
  <c r="K1717" i="3"/>
  <c r="O1717" i="3" s="1"/>
  <c r="N1716" i="3"/>
  <c r="M1716" i="3"/>
  <c r="L1716" i="3"/>
  <c r="P1716" i="3" s="1"/>
  <c r="K1716" i="3"/>
  <c r="N1715" i="3"/>
  <c r="M1715" i="3"/>
  <c r="L1715" i="3"/>
  <c r="P1715" i="3" s="1"/>
  <c r="K1715" i="3"/>
  <c r="N1714" i="3"/>
  <c r="M1714" i="3"/>
  <c r="L1714" i="3"/>
  <c r="P1714" i="3" s="1"/>
  <c r="K1714" i="3"/>
  <c r="N1713" i="3"/>
  <c r="M1713" i="3"/>
  <c r="L1713" i="3"/>
  <c r="P1713" i="3" s="1"/>
  <c r="K1713" i="3"/>
  <c r="N1712" i="3"/>
  <c r="M1712" i="3"/>
  <c r="L1712" i="3"/>
  <c r="P1712" i="3" s="1"/>
  <c r="K1712" i="3"/>
  <c r="N1711" i="3"/>
  <c r="M1711" i="3"/>
  <c r="L1711" i="3"/>
  <c r="P1711" i="3" s="1"/>
  <c r="K1711" i="3"/>
  <c r="O1711" i="3" s="1"/>
  <c r="N1710" i="3"/>
  <c r="M1710" i="3"/>
  <c r="L1710" i="3"/>
  <c r="P1710" i="3" s="1"/>
  <c r="K1710" i="3"/>
  <c r="N1709" i="3"/>
  <c r="M1709" i="3"/>
  <c r="L1709" i="3"/>
  <c r="P1709" i="3" s="1"/>
  <c r="K1709" i="3"/>
  <c r="N1708" i="3"/>
  <c r="M1708" i="3"/>
  <c r="L1708" i="3"/>
  <c r="P1708" i="3" s="1"/>
  <c r="K1708" i="3"/>
  <c r="N1707" i="3"/>
  <c r="M1707" i="3"/>
  <c r="L1707" i="3"/>
  <c r="P1707" i="3" s="1"/>
  <c r="K1707" i="3"/>
  <c r="O1707" i="3" s="1"/>
  <c r="N1706" i="3"/>
  <c r="M1706" i="3"/>
  <c r="L1706" i="3"/>
  <c r="P1706" i="3" s="1"/>
  <c r="K1706" i="3"/>
  <c r="O1706" i="3" s="1"/>
  <c r="N1705" i="3"/>
  <c r="M1705" i="3"/>
  <c r="L1705" i="3"/>
  <c r="P1705" i="3" s="1"/>
  <c r="K1705" i="3"/>
  <c r="P1704" i="3"/>
  <c r="N1704" i="3"/>
  <c r="M1704" i="3"/>
  <c r="L1704" i="3"/>
  <c r="K1704" i="3"/>
  <c r="O1704" i="3" s="1"/>
  <c r="N1703" i="3"/>
  <c r="M1703" i="3"/>
  <c r="L1703" i="3"/>
  <c r="P1703" i="3" s="1"/>
  <c r="K1703" i="3"/>
  <c r="O1703" i="3" s="1"/>
  <c r="N1702" i="3"/>
  <c r="M1702" i="3"/>
  <c r="L1702" i="3"/>
  <c r="P1702" i="3" s="1"/>
  <c r="K1702" i="3"/>
  <c r="N1701" i="3"/>
  <c r="M1701" i="3"/>
  <c r="L1701" i="3"/>
  <c r="P1701" i="3" s="1"/>
  <c r="K1701" i="3"/>
  <c r="O1701" i="3" s="1"/>
  <c r="P1700" i="3"/>
  <c r="N1700" i="3"/>
  <c r="M1700" i="3"/>
  <c r="L1700" i="3"/>
  <c r="K1700" i="3"/>
  <c r="O1700" i="3" s="1"/>
  <c r="N1699" i="3"/>
  <c r="M1699" i="3"/>
  <c r="L1699" i="3"/>
  <c r="P1699" i="3" s="1"/>
  <c r="K1699" i="3"/>
  <c r="N1698" i="3"/>
  <c r="M1698" i="3"/>
  <c r="L1698" i="3"/>
  <c r="P1698" i="3" s="1"/>
  <c r="K1698" i="3"/>
  <c r="N1697" i="3"/>
  <c r="M1697" i="3"/>
  <c r="L1697" i="3"/>
  <c r="P1697" i="3" s="1"/>
  <c r="K1697" i="3"/>
  <c r="O1697" i="3" s="1"/>
  <c r="N1696" i="3"/>
  <c r="M1696" i="3"/>
  <c r="L1696" i="3"/>
  <c r="P1696" i="3" s="1"/>
  <c r="K1696" i="3"/>
  <c r="N1695" i="3"/>
  <c r="M1695" i="3"/>
  <c r="L1695" i="3"/>
  <c r="P1695" i="3" s="1"/>
  <c r="K1695" i="3"/>
  <c r="O1695" i="3" s="1"/>
  <c r="N1694" i="3"/>
  <c r="M1694" i="3"/>
  <c r="L1694" i="3"/>
  <c r="P1694" i="3" s="1"/>
  <c r="K1694" i="3"/>
  <c r="N1693" i="3"/>
  <c r="M1693" i="3"/>
  <c r="L1693" i="3"/>
  <c r="P1693" i="3" s="1"/>
  <c r="K1693" i="3"/>
  <c r="N1692" i="3"/>
  <c r="M1692" i="3"/>
  <c r="L1692" i="3"/>
  <c r="P1692" i="3" s="1"/>
  <c r="K1692" i="3"/>
  <c r="O1692" i="3" s="1"/>
  <c r="N1691" i="3"/>
  <c r="M1691" i="3"/>
  <c r="L1691" i="3"/>
  <c r="P1691" i="3" s="1"/>
  <c r="K1691" i="3"/>
  <c r="O1691" i="3" s="1"/>
  <c r="N1690" i="3"/>
  <c r="M1690" i="3"/>
  <c r="L1690" i="3"/>
  <c r="P1690" i="3" s="1"/>
  <c r="K1690" i="3"/>
  <c r="O1690" i="3" s="1"/>
  <c r="N1689" i="3"/>
  <c r="M1689" i="3"/>
  <c r="L1689" i="3"/>
  <c r="P1689" i="3" s="1"/>
  <c r="K1689" i="3"/>
  <c r="P1688" i="3"/>
  <c r="N1688" i="3"/>
  <c r="M1688" i="3"/>
  <c r="L1688" i="3"/>
  <c r="K1688" i="3"/>
  <c r="O1688" i="3" s="1"/>
  <c r="N1687" i="3"/>
  <c r="M1687" i="3"/>
  <c r="L1687" i="3"/>
  <c r="P1687" i="3" s="1"/>
  <c r="K1687" i="3"/>
  <c r="N1686" i="3"/>
  <c r="M1686" i="3"/>
  <c r="L1686" i="3"/>
  <c r="P1686" i="3" s="1"/>
  <c r="K1686" i="3"/>
  <c r="N1685" i="3"/>
  <c r="M1685" i="3"/>
  <c r="L1685" i="3"/>
  <c r="P1685" i="3" s="1"/>
  <c r="K1685" i="3"/>
  <c r="N1684" i="3"/>
  <c r="M1684" i="3"/>
  <c r="L1684" i="3"/>
  <c r="P1684" i="3" s="1"/>
  <c r="K1684" i="3"/>
  <c r="N1683" i="3"/>
  <c r="M1683" i="3"/>
  <c r="L1683" i="3"/>
  <c r="P1683" i="3" s="1"/>
  <c r="K1683" i="3"/>
  <c r="O1683" i="3" s="1"/>
  <c r="N1682" i="3"/>
  <c r="M1682" i="3"/>
  <c r="L1682" i="3"/>
  <c r="P1682" i="3" s="1"/>
  <c r="K1682" i="3"/>
  <c r="O1682" i="3" s="1"/>
  <c r="N1681" i="3"/>
  <c r="M1681" i="3"/>
  <c r="L1681" i="3"/>
  <c r="P1681" i="3" s="1"/>
  <c r="K1681" i="3"/>
  <c r="N1680" i="3"/>
  <c r="M1680" i="3"/>
  <c r="L1680" i="3"/>
  <c r="P1680" i="3" s="1"/>
  <c r="K1680" i="3"/>
  <c r="N1679" i="3"/>
  <c r="M1679" i="3"/>
  <c r="L1679" i="3"/>
  <c r="P1679" i="3" s="1"/>
  <c r="K1679" i="3"/>
  <c r="N1678" i="3"/>
  <c r="M1678" i="3"/>
  <c r="L1678" i="3"/>
  <c r="P1678" i="3" s="1"/>
  <c r="K1678" i="3"/>
  <c r="O1678" i="3" s="1"/>
  <c r="N1677" i="3"/>
  <c r="M1677" i="3"/>
  <c r="L1677" i="3"/>
  <c r="P1677" i="3" s="1"/>
  <c r="K1677" i="3"/>
  <c r="O1677" i="3" s="1"/>
  <c r="N1676" i="3"/>
  <c r="M1676" i="3"/>
  <c r="L1676" i="3"/>
  <c r="P1676" i="3" s="1"/>
  <c r="K1676" i="3"/>
  <c r="N1675" i="3"/>
  <c r="M1675" i="3"/>
  <c r="L1675" i="3"/>
  <c r="P1675" i="3" s="1"/>
  <c r="K1675" i="3"/>
  <c r="N1674" i="3"/>
  <c r="M1674" i="3"/>
  <c r="L1674" i="3"/>
  <c r="P1674" i="3" s="1"/>
  <c r="K1674" i="3"/>
  <c r="N1673" i="3"/>
  <c r="M1673" i="3"/>
  <c r="L1673" i="3"/>
  <c r="P1673" i="3" s="1"/>
  <c r="K1673" i="3"/>
  <c r="O1673" i="3" s="1"/>
  <c r="N1672" i="3"/>
  <c r="M1672" i="3"/>
  <c r="L1672" i="3"/>
  <c r="P1672" i="3" s="1"/>
  <c r="K1672" i="3"/>
  <c r="N1671" i="3"/>
  <c r="M1671" i="3"/>
  <c r="L1671" i="3"/>
  <c r="P1671" i="3" s="1"/>
  <c r="K1671" i="3"/>
  <c r="N1670" i="3"/>
  <c r="M1670" i="3"/>
  <c r="L1670" i="3"/>
  <c r="P1670" i="3" s="1"/>
  <c r="K1670" i="3"/>
  <c r="N1669" i="3"/>
  <c r="M1669" i="3"/>
  <c r="L1669" i="3"/>
  <c r="P1669" i="3" s="1"/>
  <c r="K1669" i="3"/>
  <c r="O1669" i="3" s="1"/>
  <c r="N1668" i="3"/>
  <c r="M1668" i="3"/>
  <c r="L1668" i="3"/>
  <c r="P1668" i="3" s="1"/>
  <c r="K1668" i="3"/>
  <c r="O1668" i="3" s="1"/>
  <c r="N1667" i="3"/>
  <c r="M1667" i="3"/>
  <c r="L1667" i="3"/>
  <c r="P1667" i="3" s="1"/>
  <c r="K1667" i="3"/>
  <c r="N1666" i="3"/>
  <c r="M1666" i="3"/>
  <c r="L1666" i="3"/>
  <c r="P1666" i="3" s="1"/>
  <c r="K1666" i="3"/>
  <c r="O1666" i="3" s="1"/>
  <c r="N1665" i="3"/>
  <c r="M1665" i="3"/>
  <c r="L1665" i="3"/>
  <c r="P1665" i="3" s="1"/>
  <c r="K1665" i="3"/>
  <c r="N1664" i="3"/>
  <c r="M1664" i="3"/>
  <c r="L1664" i="3"/>
  <c r="P1664" i="3" s="1"/>
  <c r="K1664" i="3"/>
  <c r="N1663" i="3"/>
  <c r="M1663" i="3"/>
  <c r="L1663" i="3"/>
  <c r="P1663" i="3" s="1"/>
  <c r="K1663" i="3"/>
  <c r="O1663" i="3" s="1"/>
  <c r="N1662" i="3"/>
  <c r="M1662" i="3"/>
  <c r="L1662" i="3"/>
  <c r="P1662" i="3" s="1"/>
  <c r="K1662" i="3"/>
  <c r="N1661" i="3"/>
  <c r="M1661" i="3"/>
  <c r="L1661" i="3"/>
  <c r="P1661" i="3" s="1"/>
  <c r="K1661" i="3"/>
  <c r="O1661" i="3" s="1"/>
  <c r="N1660" i="3"/>
  <c r="M1660" i="3"/>
  <c r="L1660" i="3"/>
  <c r="P1660" i="3" s="1"/>
  <c r="K1660" i="3"/>
  <c r="N1659" i="3"/>
  <c r="M1659" i="3"/>
  <c r="L1659" i="3"/>
  <c r="P1659" i="3" s="1"/>
  <c r="K1659" i="3"/>
  <c r="N1658" i="3"/>
  <c r="M1658" i="3"/>
  <c r="L1658" i="3"/>
  <c r="P1658" i="3" s="1"/>
  <c r="K1658" i="3"/>
  <c r="O1658" i="3" s="1"/>
  <c r="N1657" i="3"/>
  <c r="M1657" i="3"/>
  <c r="L1657" i="3"/>
  <c r="P1657" i="3" s="1"/>
  <c r="K1657" i="3"/>
  <c r="P1656" i="3"/>
  <c r="N1656" i="3"/>
  <c r="M1656" i="3"/>
  <c r="L1656" i="3"/>
  <c r="K1656" i="3"/>
  <c r="O1656" i="3" s="1"/>
  <c r="N1655" i="3"/>
  <c r="M1655" i="3"/>
  <c r="L1655" i="3"/>
  <c r="P1655" i="3" s="1"/>
  <c r="K1655" i="3"/>
  <c r="O1655" i="3" s="1"/>
  <c r="N1654" i="3"/>
  <c r="M1654" i="3"/>
  <c r="L1654" i="3"/>
  <c r="P1654" i="3" s="1"/>
  <c r="K1654" i="3"/>
  <c r="O1654" i="3" s="1"/>
  <c r="N1653" i="3"/>
  <c r="M1653" i="3"/>
  <c r="L1653" i="3"/>
  <c r="P1653" i="3" s="1"/>
  <c r="K1653" i="3"/>
  <c r="N1652" i="3"/>
  <c r="M1652" i="3"/>
  <c r="L1652" i="3"/>
  <c r="P1652" i="3" s="1"/>
  <c r="K1652" i="3"/>
  <c r="N1651" i="3"/>
  <c r="M1651" i="3"/>
  <c r="L1651" i="3"/>
  <c r="P1651" i="3" s="1"/>
  <c r="K1651" i="3"/>
  <c r="N1650" i="3"/>
  <c r="M1650" i="3"/>
  <c r="L1650" i="3"/>
  <c r="P1650" i="3" s="1"/>
  <c r="K1650" i="3"/>
  <c r="N1649" i="3"/>
  <c r="M1649" i="3"/>
  <c r="L1649" i="3"/>
  <c r="P1649" i="3" s="1"/>
  <c r="K1649" i="3"/>
  <c r="O1649" i="3" s="1"/>
  <c r="N1648" i="3"/>
  <c r="M1648" i="3"/>
  <c r="L1648" i="3"/>
  <c r="P1648" i="3" s="1"/>
  <c r="K1648" i="3"/>
  <c r="N1647" i="3"/>
  <c r="M1647" i="3"/>
  <c r="L1647" i="3"/>
  <c r="P1647" i="3" s="1"/>
  <c r="K1647" i="3"/>
  <c r="O1647" i="3" s="1"/>
  <c r="N1646" i="3"/>
  <c r="M1646" i="3"/>
  <c r="L1646" i="3"/>
  <c r="P1646" i="3" s="1"/>
  <c r="K1646" i="3"/>
  <c r="N1645" i="3"/>
  <c r="M1645" i="3"/>
  <c r="L1645" i="3"/>
  <c r="P1645" i="3" s="1"/>
  <c r="K1645" i="3"/>
  <c r="N1644" i="3"/>
  <c r="M1644" i="3"/>
  <c r="L1644" i="3"/>
  <c r="P1644" i="3" s="1"/>
  <c r="K1644" i="3"/>
  <c r="O1644" i="3" s="1"/>
  <c r="N1643" i="3"/>
  <c r="M1643" i="3"/>
  <c r="L1643" i="3"/>
  <c r="P1643" i="3" s="1"/>
  <c r="K1643" i="3"/>
  <c r="N1642" i="3"/>
  <c r="M1642" i="3"/>
  <c r="L1642" i="3"/>
  <c r="P1642" i="3" s="1"/>
  <c r="K1642" i="3"/>
  <c r="O1642" i="3" s="1"/>
  <c r="N1641" i="3"/>
  <c r="M1641" i="3"/>
  <c r="L1641" i="3"/>
  <c r="P1641" i="3" s="1"/>
  <c r="K1641" i="3"/>
  <c r="P1640" i="3"/>
  <c r="N1640" i="3"/>
  <c r="M1640" i="3"/>
  <c r="L1640" i="3"/>
  <c r="K1640" i="3"/>
  <c r="O1640" i="3" s="1"/>
  <c r="N1639" i="3"/>
  <c r="M1639" i="3"/>
  <c r="L1639" i="3"/>
  <c r="P1639" i="3" s="1"/>
  <c r="K1639" i="3"/>
  <c r="O1639" i="3" s="1"/>
  <c r="N1638" i="3"/>
  <c r="M1638" i="3"/>
  <c r="L1638" i="3"/>
  <c r="P1638" i="3" s="1"/>
  <c r="K1638" i="3"/>
  <c r="N1637" i="3"/>
  <c r="M1637" i="3"/>
  <c r="L1637" i="3"/>
  <c r="P1637" i="3" s="1"/>
  <c r="K1637" i="3"/>
  <c r="N1636" i="3"/>
  <c r="M1636" i="3"/>
  <c r="L1636" i="3"/>
  <c r="P1636" i="3" s="1"/>
  <c r="K1636" i="3"/>
  <c r="O1636" i="3" s="1"/>
  <c r="N1635" i="3"/>
  <c r="M1635" i="3"/>
  <c r="L1635" i="3"/>
  <c r="P1635" i="3" s="1"/>
  <c r="K1635" i="3"/>
  <c r="O1635" i="3" s="1"/>
  <c r="N1634" i="3"/>
  <c r="M1634" i="3"/>
  <c r="L1634" i="3"/>
  <c r="P1634" i="3" s="1"/>
  <c r="K1634" i="3"/>
  <c r="O1634" i="3" s="1"/>
  <c r="N1633" i="3"/>
  <c r="M1633" i="3"/>
  <c r="L1633" i="3"/>
  <c r="P1633" i="3" s="1"/>
  <c r="K1633" i="3"/>
  <c r="O1633" i="3" s="1"/>
  <c r="N1632" i="3"/>
  <c r="M1632" i="3"/>
  <c r="L1632" i="3"/>
  <c r="P1632" i="3" s="1"/>
  <c r="K1632" i="3"/>
  <c r="N1631" i="3"/>
  <c r="M1631" i="3"/>
  <c r="L1631" i="3"/>
  <c r="P1631" i="3" s="1"/>
  <c r="K1631" i="3"/>
  <c r="O1631" i="3" s="1"/>
  <c r="N1630" i="3"/>
  <c r="M1630" i="3"/>
  <c r="L1630" i="3"/>
  <c r="P1630" i="3" s="1"/>
  <c r="K1630" i="3"/>
  <c r="O1630" i="3" s="1"/>
  <c r="N1629" i="3"/>
  <c r="M1629" i="3"/>
  <c r="L1629" i="3"/>
  <c r="P1629" i="3" s="1"/>
  <c r="K1629" i="3"/>
  <c r="O1629" i="3" s="1"/>
  <c r="N1628" i="3"/>
  <c r="M1628" i="3"/>
  <c r="L1628" i="3"/>
  <c r="P1628" i="3" s="1"/>
  <c r="K1628" i="3"/>
  <c r="O1628" i="3" s="1"/>
  <c r="N1627" i="3"/>
  <c r="M1627" i="3"/>
  <c r="L1627" i="3"/>
  <c r="P1627" i="3" s="1"/>
  <c r="K1627" i="3"/>
  <c r="N1626" i="3"/>
  <c r="M1626" i="3"/>
  <c r="L1626" i="3"/>
  <c r="P1626" i="3" s="1"/>
  <c r="K1626" i="3"/>
  <c r="O1626" i="3" s="1"/>
  <c r="N1625" i="3"/>
  <c r="M1625" i="3"/>
  <c r="L1625" i="3"/>
  <c r="P1625" i="3" s="1"/>
  <c r="K1625" i="3"/>
  <c r="O1625" i="3" s="1"/>
  <c r="N1624" i="3"/>
  <c r="M1624" i="3"/>
  <c r="L1624" i="3"/>
  <c r="P1624" i="3" s="1"/>
  <c r="K1624" i="3"/>
  <c r="O1624" i="3" s="1"/>
  <c r="N1623" i="3"/>
  <c r="M1623" i="3"/>
  <c r="L1623" i="3"/>
  <c r="P1623" i="3" s="1"/>
  <c r="K1623" i="3"/>
  <c r="O1623" i="3" s="1"/>
  <c r="P1622" i="3"/>
  <c r="N1622" i="3"/>
  <c r="M1622" i="3"/>
  <c r="L1622" i="3"/>
  <c r="K1622" i="3"/>
  <c r="N1621" i="3"/>
  <c r="M1621" i="3"/>
  <c r="L1621" i="3"/>
  <c r="P1621" i="3" s="1"/>
  <c r="K1621" i="3"/>
  <c r="N1620" i="3"/>
  <c r="M1620" i="3"/>
  <c r="L1620" i="3"/>
  <c r="P1620" i="3" s="1"/>
  <c r="K1620" i="3"/>
  <c r="N1619" i="3"/>
  <c r="M1619" i="3"/>
  <c r="L1619" i="3"/>
  <c r="P1619" i="3" s="1"/>
  <c r="K1619" i="3"/>
  <c r="N1618" i="3"/>
  <c r="M1618" i="3"/>
  <c r="L1618" i="3"/>
  <c r="P1618" i="3" s="1"/>
  <c r="K1618" i="3"/>
  <c r="O1618" i="3" s="1"/>
  <c r="N1617" i="3"/>
  <c r="M1617" i="3"/>
  <c r="L1617" i="3"/>
  <c r="P1617" i="3" s="1"/>
  <c r="K1617" i="3"/>
  <c r="N1616" i="3"/>
  <c r="M1616" i="3"/>
  <c r="L1616" i="3"/>
  <c r="P1616" i="3" s="1"/>
  <c r="K1616" i="3"/>
  <c r="N1615" i="3"/>
  <c r="M1615" i="3"/>
  <c r="L1615" i="3"/>
  <c r="P1615" i="3" s="1"/>
  <c r="K1615" i="3"/>
  <c r="O1615" i="3" s="1"/>
  <c r="N1614" i="3"/>
  <c r="M1614" i="3"/>
  <c r="L1614" i="3"/>
  <c r="P1614" i="3" s="1"/>
  <c r="K1614" i="3"/>
  <c r="N1613" i="3"/>
  <c r="M1613" i="3"/>
  <c r="L1613" i="3"/>
  <c r="P1613" i="3" s="1"/>
  <c r="K1613" i="3"/>
  <c r="O1613" i="3" s="1"/>
  <c r="N1612" i="3"/>
  <c r="M1612" i="3"/>
  <c r="L1612" i="3"/>
  <c r="P1612" i="3" s="1"/>
  <c r="K1612" i="3"/>
  <c r="N1611" i="3"/>
  <c r="M1611" i="3"/>
  <c r="L1611" i="3"/>
  <c r="P1611" i="3" s="1"/>
  <c r="K1611" i="3"/>
  <c r="N1610" i="3"/>
  <c r="M1610" i="3"/>
  <c r="L1610" i="3"/>
  <c r="P1610" i="3" s="1"/>
  <c r="K1610" i="3"/>
  <c r="O1610" i="3" s="1"/>
  <c r="N1609" i="3"/>
  <c r="M1609" i="3"/>
  <c r="L1609" i="3"/>
  <c r="P1609" i="3" s="1"/>
  <c r="K1609" i="3"/>
  <c r="N1608" i="3"/>
  <c r="M1608" i="3"/>
  <c r="L1608" i="3"/>
  <c r="P1608" i="3" s="1"/>
  <c r="K1608" i="3"/>
  <c r="N1607" i="3"/>
  <c r="M1607" i="3"/>
  <c r="L1607" i="3"/>
  <c r="P1607" i="3" s="1"/>
  <c r="K1607" i="3"/>
  <c r="O1607" i="3" s="1"/>
  <c r="N1606" i="3"/>
  <c r="M1606" i="3"/>
  <c r="L1606" i="3"/>
  <c r="P1606" i="3" s="1"/>
  <c r="K1606" i="3"/>
  <c r="N1605" i="3"/>
  <c r="M1605" i="3"/>
  <c r="L1605" i="3"/>
  <c r="P1605" i="3" s="1"/>
  <c r="K1605" i="3"/>
  <c r="O1605" i="3" s="1"/>
  <c r="N1604" i="3"/>
  <c r="M1604" i="3"/>
  <c r="L1604" i="3"/>
  <c r="P1604" i="3" s="1"/>
  <c r="K1604" i="3"/>
  <c r="O1604" i="3" s="1"/>
  <c r="N1603" i="3"/>
  <c r="M1603" i="3"/>
  <c r="L1603" i="3"/>
  <c r="P1603" i="3" s="1"/>
  <c r="K1603" i="3"/>
  <c r="N1602" i="3"/>
  <c r="M1602" i="3"/>
  <c r="L1602" i="3"/>
  <c r="P1602" i="3" s="1"/>
  <c r="K1602" i="3"/>
  <c r="O1602" i="3" s="1"/>
  <c r="N1601" i="3"/>
  <c r="M1601" i="3"/>
  <c r="L1601" i="3"/>
  <c r="P1601" i="3" s="1"/>
  <c r="K1601" i="3"/>
  <c r="O1601" i="3" s="1"/>
  <c r="N1600" i="3"/>
  <c r="M1600" i="3"/>
  <c r="L1600" i="3"/>
  <c r="P1600" i="3" s="1"/>
  <c r="K1600" i="3"/>
  <c r="N1599" i="3"/>
  <c r="M1599" i="3"/>
  <c r="L1599" i="3"/>
  <c r="P1599" i="3" s="1"/>
  <c r="K1599" i="3"/>
  <c r="O1599" i="3" s="1"/>
  <c r="N1598" i="3"/>
  <c r="M1598" i="3"/>
  <c r="L1598" i="3"/>
  <c r="P1598" i="3" s="1"/>
  <c r="K1598" i="3"/>
  <c r="N1597" i="3"/>
  <c r="M1597" i="3"/>
  <c r="L1597" i="3"/>
  <c r="P1597" i="3" s="1"/>
  <c r="K1597" i="3"/>
  <c r="O1597" i="3" s="1"/>
  <c r="N1596" i="3"/>
  <c r="M1596" i="3"/>
  <c r="L1596" i="3"/>
  <c r="P1596" i="3" s="1"/>
  <c r="K1596" i="3"/>
  <c r="O1596" i="3" s="1"/>
  <c r="N1595" i="3"/>
  <c r="M1595" i="3"/>
  <c r="L1595" i="3"/>
  <c r="P1595" i="3" s="1"/>
  <c r="K1595" i="3"/>
  <c r="O1595" i="3" s="1"/>
  <c r="N1594" i="3"/>
  <c r="M1594" i="3"/>
  <c r="L1594" i="3"/>
  <c r="P1594" i="3" s="1"/>
  <c r="K1594" i="3"/>
  <c r="O1594" i="3" s="1"/>
  <c r="N1593" i="3"/>
  <c r="M1593" i="3"/>
  <c r="L1593" i="3"/>
  <c r="P1593" i="3" s="1"/>
  <c r="K1593" i="3"/>
  <c r="N1592" i="3"/>
  <c r="M1592" i="3"/>
  <c r="L1592" i="3"/>
  <c r="P1592" i="3" s="1"/>
  <c r="K1592" i="3"/>
  <c r="N1591" i="3"/>
  <c r="M1591" i="3"/>
  <c r="L1591" i="3"/>
  <c r="P1591" i="3" s="1"/>
  <c r="K1591" i="3"/>
  <c r="N1590" i="3"/>
  <c r="M1590" i="3"/>
  <c r="L1590" i="3"/>
  <c r="P1590" i="3" s="1"/>
  <c r="K1590" i="3"/>
  <c r="N1589" i="3"/>
  <c r="M1589" i="3"/>
  <c r="L1589" i="3"/>
  <c r="P1589" i="3" s="1"/>
  <c r="K1589" i="3"/>
  <c r="O1589" i="3" s="1"/>
  <c r="N1588" i="3"/>
  <c r="M1588" i="3"/>
  <c r="L1588" i="3"/>
  <c r="P1588" i="3" s="1"/>
  <c r="K1588" i="3"/>
  <c r="N1587" i="3"/>
  <c r="M1587" i="3"/>
  <c r="L1587" i="3"/>
  <c r="P1587" i="3" s="1"/>
  <c r="K1587" i="3"/>
  <c r="N1586" i="3"/>
  <c r="M1586" i="3"/>
  <c r="L1586" i="3"/>
  <c r="P1586" i="3" s="1"/>
  <c r="K1586" i="3"/>
  <c r="O1586" i="3" s="1"/>
  <c r="N1585" i="3"/>
  <c r="M1585" i="3"/>
  <c r="L1585" i="3"/>
  <c r="P1585" i="3" s="1"/>
  <c r="K1585" i="3"/>
  <c r="N1584" i="3"/>
  <c r="M1584" i="3"/>
  <c r="L1584" i="3"/>
  <c r="P1584" i="3" s="1"/>
  <c r="K1584" i="3"/>
  <c r="N1583" i="3"/>
  <c r="M1583" i="3"/>
  <c r="L1583" i="3"/>
  <c r="P1583" i="3" s="1"/>
  <c r="K1583" i="3"/>
  <c r="N1582" i="3"/>
  <c r="M1582" i="3"/>
  <c r="L1582" i="3"/>
  <c r="P1582" i="3" s="1"/>
  <c r="K1582" i="3"/>
  <c r="N1581" i="3"/>
  <c r="M1581" i="3"/>
  <c r="L1581" i="3"/>
  <c r="P1581" i="3" s="1"/>
  <c r="K1581" i="3"/>
  <c r="O1581" i="3" s="1"/>
  <c r="N1580" i="3"/>
  <c r="M1580" i="3"/>
  <c r="L1580" i="3"/>
  <c r="P1580" i="3" s="1"/>
  <c r="K1580" i="3"/>
  <c r="N1579" i="3"/>
  <c r="M1579" i="3"/>
  <c r="L1579" i="3"/>
  <c r="P1579" i="3" s="1"/>
  <c r="K1579" i="3"/>
  <c r="O1579" i="3" s="1"/>
  <c r="N1578" i="3"/>
  <c r="M1578" i="3"/>
  <c r="L1578" i="3"/>
  <c r="P1578" i="3" s="1"/>
  <c r="K1578" i="3"/>
  <c r="N1577" i="3"/>
  <c r="M1577" i="3"/>
  <c r="L1577" i="3"/>
  <c r="P1577" i="3" s="1"/>
  <c r="K1577" i="3"/>
  <c r="P1576" i="3"/>
  <c r="N1576" i="3"/>
  <c r="M1576" i="3"/>
  <c r="L1576" i="3"/>
  <c r="K1576" i="3"/>
  <c r="O1576" i="3" s="1"/>
  <c r="N1575" i="3"/>
  <c r="M1575" i="3"/>
  <c r="L1575" i="3"/>
  <c r="P1575" i="3" s="1"/>
  <c r="K1575" i="3"/>
  <c r="O1575" i="3" s="1"/>
  <c r="N1574" i="3"/>
  <c r="M1574" i="3"/>
  <c r="L1574" i="3"/>
  <c r="P1574" i="3" s="1"/>
  <c r="K1574" i="3"/>
  <c r="N1573" i="3"/>
  <c r="M1573" i="3"/>
  <c r="L1573" i="3"/>
  <c r="P1573" i="3" s="1"/>
  <c r="K1573" i="3"/>
  <c r="O1573" i="3" s="1"/>
  <c r="P1572" i="3"/>
  <c r="N1572" i="3"/>
  <c r="M1572" i="3"/>
  <c r="L1572" i="3"/>
  <c r="K1572" i="3"/>
  <c r="O1572" i="3" s="1"/>
  <c r="N1571" i="3"/>
  <c r="M1571" i="3"/>
  <c r="L1571" i="3"/>
  <c r="P1571" i="3" s="1"/>
  <c r="K1571" i="3"/>
  <c r="O1571" i="3" s="1"/>
  <c r="N1570" i="3"/>
  <c r="M1570" i="3"/>
  <c r="L1570" i="3"/>
  <c r="P1570" i="3" s="1"/>
  <c r="K1570" i="3"/>
  <c r="O1570" i="3" s="1"/>
  <c r="N1569" i="3"/>
  <c r="M1569" i="3"/>
  <c r="L1569" i="3"/>
  <c r="P1569" i="3" s="1"/>
  <c r="K1569" i="3"/>
  <c r="N1568" i="3"/>
  <c r="M1568" i="3"/>
  <c r="L1568" i="3"/>
  <c r="P1568" i="3" s="1"/>
  <c r="K1568" i="3"/>
  <c r="N1567" i="3"/>
  <c r="M1567" i="3"/>
  <c r="L1567" i="3"/>
  <c r="P1567" i="3" s="1"/>
  <c r="K1567" i="3"/>
  <c r="O1567" i="3" s="1"/>
  <c r="N1566" i="3"/>
  <c r="M1566" i="3"/>
  <c r="L1566" i="3"/>
  <c r="P1566" i="3" s="1"/>
  <c r="K1566" i="3"/>
  <c r="O1566" i="3" s="1"/>
  <c r="N1565" i="3"/>
  <c r="M1565" i="3"/>
  <c r="L1565" i="3"/>
  <c r="P1565" i="3" s="1"/>
  <c r="K1565" i="3"/>
  <c r="O1565" i="3" s="1"/>
  <c r="N1564" i="3"/>
  <c r="M1564" i="3"/>
  <c r="L1564" i="3"/>
  <c r="P1564" i="3" s="1"/>
  <c r="K1564" i="3"/>
  <c r="N1563" i="3"/>
  <c r="M1563" i="3"/>
  <c r="L1563" i="3"/>
  <c r="P1563" i="3" s="1"/>
  <c r="K1563" i="3"/>
  <c r="O1563" i="3" s="1"/>
  <c r="N1562" i="3"/>
  <c r="M1562" i="3"/>
  <c r="L1562" i="3"/>
  <c r="P1562" i="3" s="1"/>
  <c r="K1562" i="3"/>
  <c r="O1562" i="3" s="1"/>
  <c r="N1561" i="3"/>
  <c r="M1561" i="3"/>
  <c r="L1561" i="3"/>
  <c r="P1561" i="3" s="1"/>
  <c r="K1561" i="3"/>
  <c r="O1561" i="3" s="1"/>
  <c r="N1560" i="3"/>
  <c r="M1560" i="3"/>
  <c r="L1560" i="3"/>
  <c r="P1560" i="3" s="1"/>
  <c r="K1560" i="3"/>
  <c r="O1560" i="3" s="1"/>
  <c r="N1559" i="3"/>
  <c r="M1559" i="3"/>
  <c r="L1559" i="3"/>
  <c r="P1559" i="3" s="1"/>
  <c r="K1559" i="3"/>
  <c r="O1559" i="3" s="1"/>
  <c r="N1558" i="3"/>
  <c r="M1558" i="3"/>
  <c r="L1558" i="3"/>
  <c r="P1558" i="3" s="1"/>
  <c r="K1558" i="3"/>
  <c r="N1557" i="3"/>
  <c r="M1557" i="3"/>
  <c r="L1557" i="3"/>
  <c r="P1557" i="3" s="1"/>
  <c r="K1557" i="3"/>
  <c r="N1556" i="3"/>
  <c r="M1556" i="3"/>
  <c r="L1556" i="3"/>
  <c r="P1556" i="3" s="1"/>
  <c r="K1556" i="3"/>
  <c r="N1555" i="3"/>
  <c r="M1555" i="3"/>
  <c r="L1555" i="3"/>
  <c r="P1555" i="3" s="1"/>
  <c r="K1555" i="3"/>
  <c r="O1555" i="3" s="1"/>
  <c r="N1554" i="3"/>
  <c r="M1554" i="3"/>
  <c r="L1554" i="3"/>
  <c r="P1554" i="3" s="1"/>
  <c r="K1554" i="3"/>
  <c r="N1553" i="3"/>
  <c r="M1553" i="3"/>
  <c r="L1553" i="3"/>
  <c r="P1553" i="3" s="1"/>
  <c r="K1553" i="3"/>
  <c r="N1552" i="3"/>
  <c r="M1552" i="3"/>
  <c r="L1552" i="3"/>
  <c r="P1552" i="3" s="1"/>
  <c r="K1552" i="3"/>
  <c r="N1551" i="3"/>
  <c r="M1551" i="3"/>
  <c r="L1551" i="3"/>
  <c r="P1551" i="3" s="1"/>
  <c r="K1551" i="3"/>
  <c r="O1551" i="3" s="1"/>
  <c r="N1550" i="3"/>
  <c r="M1550" i="3"/>
  <c r="L1550" i="3"/>
  <c r="P1550" i="3" s="1"/>
  <c r="K1550" i="3"/>
  <c r="O1550" i="3" s="1"/>
  <c r="N1549" i="3"/>
  <c r="M1549" i="3"/>
  <c r="L1549" i="3"/>
  <c r="P1549" i="3" s="1"/>
  <c r="K1549" i="3"/>
  <c r="N1548" i="3"/>
  <c r="M1548" i="3"/>
  <c r="L1548" i="3"/>
  <c r="P1548" i="3" s="1"/>
  <c r="K1548" i="3"/>
  <c r="N1547" i="3"/>
  <c r="M1547" i="3"/>
  <c r="L1547" i="3"/>
  <c r="P1547" i="3" s="1"/>
  <c r="K1547" i="3"/>
  <c r="N1546" i="3"/>
  <c r="M1546" i="3"/>
  <c r="L1546" i="3"/>
  <c r="P1546" i="3" s="1"/>
  <c r="K1546" i="3"/>
  <c r="O1546" i="3" s="1"/>
  <c r="N1545" i="3"/>
  <c r="M1545" i="3"/>
  <c r="L1545" i="3"/>
  <c r="P1545" i="3" s="1"/>
  <c r="K1545" i="3"/>
  <c r="O1545" i="3" s="1"/>
  <c r="P1544" i="3"/>
  <c r="N1544" i="3"/>
  <c r="M1544" i="3"/>
  <c r="L1544" i="3"/>
  <c r="K1544" i="3"/>
  <c r="O1544" i="3" s="1"/>
  <c r="N1543" i="3"/>
  <c r="M1543" i="3"/>
  <c r="L1543" i="3"/>
  <c r="P1543" i="3" s="1"/>
  <c r="K1543" i="3"/>
  <c r="N1542" i="3"/>
  <c r="M1542" i="3"/>
  <c r="L1542" i="3"/>
  <c r="P1542" i="3" s="1"/>
  <c r="K1542" i="3"/>
  <c r="N1541" i="3"/>
  <c r="M1541" i="3"/>
  <c r="L1541" i="3"/>
  <c r="P1541" i="3" s="1"/>
  <c r="K1541" i="3"/>
  <c r="N1540" i="3"/>
  <c r="M1540" i="3"/>
  <c r="L1540" i="3"/>
  <c r="P1540" i="3" s="1"/>
  <c r="K1540" i="3"/>
  <c r="N1539" i="3"/>
  <c r="M1539" i="3"/>
  <c r="L1539" i="3"/>
  <c r="P1539" i="3" s="1"/>
  <c r="K1539" i="3"/>
  <c r="O1539" i="3" s="1"/>
  <c r="N1538" i="3"/>
  <c r="M1538" i="3"/>
  <c r="L1538" i="3"/>
  <c r="P1538" i="3" s="1"/>
  <c r="K1538" i="3"/>
  <c r="O1538" i="3" s="1"/>
  <c r="N1537" i="3"/>
  <c r="M1537" i="3"/>
  <c r="L1537" i="3"/>
  <c r="P1537" i="3" s="1"/>
  <c r="K1537" i="3"/>
  <c r="O1537" i="3" s="1"/>
  <c r="N1536" i="3"/>
  <c r="M1536" i="3"/>
  <c r="L1536" i="3"/>
  <c r="P1536" i="3" s="1"/>
  <c r="K1536" i="3"/>
  <c r="N1535" i="3"/>
  <c r="M1535" i="3"/>
  <c r="L1535" i="3"/>
  <c r="P1535" i="3" s="1"/>
  <c r="K1535" i="3"/>
  <c r="N1534" i="3"/>
  <c r="M1534" i="3"/>
  <c r="L1534" i="3"/>
  <c r="P1534" i="3" s="1"/>
  <c r="K1534" i="3"/>
  <c r="O1534" i="3" s="1"/>
  <c r="N1533" i="3"/>
  <c r="M1533" i="3"/>
  <c r="L1533" i="3"/>
  <c r="P1533" i="3" s="1"/>
  <c r="K1533" i="3"/>
  <c r="O1533" i="3" s="1"/>
  <c r="N1532" i="3"/>
  <c r="M1532" i="3"/>
  <c r="L1532" i="3"/>
  <c r="P1532" i="3" s="1"/>
  <c r="K1532" i="3"/>
  <c r="O1532" i="3" s="1"/>
  <c r="N1531" i="3"/>
  <c r="M1531" i="3"/>
  <c r="L1531" i="3"/>
  <c r="P1531" i="3" s="1"/>
  <c r="K1531" i="3"/>
  <c r="O1531" i="3" s="1"/>
  <c r="N1530" i="3"/>
  <c r="M1530" i="3"/>
  <c r="L1530" i="3"/>
  <c r="P1530" i="3" s="1"/>
  <c r="K1530" i="3"/>
  <c r="N1529" i="3"/>
  <c r="M1529" i="3"/>
  <c r="L1529" i="3"/>
  <c r="P1529" i="3" s="1"/>
  <c r="K1529" i="3"/>
  <c r="O1529" i="3" s="1"/>
  <c r="P1528" i="3"/>
  <c r="N1528" i="3"/>
  <c r="M1528" i="3"/>
  <c r="L1528" i="3"/>
  <c r="K1528" i="3"/>
  <c r="O1528" i="3" s="1"/>
  <c r="N1527" i="3"/>
  <c r="M1527" i="3"/>
  <c r="L1527" i="3"/>
  <c r="P1527" i="3" s="1"/>
  <c r="K1527" i="3"/>
  <c r="O1527" i="3" s="1"/>
  <c r="N1526" i="3"/>
  <c r="M1526" i="3"/>
  <c r="L1526" i="3"/>
  <c r="P1526" i="3" s="1"/>
  <c r="K1526" i="3"/>
  <c r="O1526" i="3" s="1"/>
  <c r="N1525" i="3"/>
  <c r="M1525" i="3"/>
  <c r="L1525" i="3"/>
  <c r="P1525" i="3" s="1"/>
  <c r="K1525" i="3"/>
  <c r="N1524" i="3"/>
  <c r="M1524" i="3"/>
  <c r="L1524" i="3"/>
  <c r="P1524" i="3" s="1"/>
  <c r="K1524" i="3"/>
  <c r="N1523" i="3"/>
  <c r="M1523" i="3"/>
  <c r="L1523" i="3"/>
  <c r="P1523" i="3" s="1"/>
  <c r="K1523" i="3"/>
  <c r="N1522" i="3"/>
  <c r="M1522" i="3"/>
  <c r="L1522" i="3"/>
  <c r="P1522" i="3" s="1"/>
  <c r="K1522" i="3"/>
  <c r="O1522" i="3" s="1"/>
  <c r="N1521" i="3"/>
  <c r="M1521" i="3"/>
  <c r="L1521" i="3"/>
  <c r="P1521" i="3" s="1"/>
  <c r="K1521" i="3"/>
  <c r="O1521" i="3" s="1"/>
  <c r="N1520" i="3"/>
  <c r="M1520" i="3"/>
  <c r="L1520" i="3"/>
  <c r="P1520" i="3" s="1"/>
  <c r="K1520" i="3"/>
  <c r="N1519" i="3"/>
  <c r="M1519" i="3"/>
  <c r="L1519" i="3"/>
  <c r="P1519" i="3" s="1"/>
  <c r="K1519" i="3"/>
  <c r="N1518" i="3"/>
  <c r="M1518" i="3"/>
  <c r="L1518" i="3"/>
  <c r="P1518" i="3" s="1"/>
  <c r="K1518" i="3"/>
  <c r="N1517" i="3"/>
  <c r="M1517" i="3"/>
  <c r="L1517" i="3"/>
  <c r="P1517" i="3" s="1"/>
  <c r="K1517" i="3"/>
  <c r="O1517" i="3" s="1"/>
  <c r="N1516" i="3"/>
  <c r="M1516" i="3"/>
  <c r="L1516" i="3"/>
  <c r="P1516" i="3" s="1"/>
  <c r="K1516" i="3"/>
  <c r="O1516" i="3" s="1"/>
  <c r="N1515" i="3"/>
  <c r="M1515" i="3"/>
  <c r="L1515" i="3"/>
  <c r="P1515" i="3" s="1"/>
  <c r="K1515" i="3"/>
  <c r="O1515" i="3" s="1"/>
  <c r="N1514" i="3"/>
  <c r="M1514" i="3"/>
  <c r="L1514" i="3"/>
  <c r="P1514" i="3" s="1"/>
  <c r="K1514" i="3"/>
  <c r="N1513" i="3"/>
  <c r="M1513" i="3"/>
  <c r="L1513" i="3"/>
  <c r="P1513" i="3" s="1"/>
  <c r="K1513" i="3"/>
  <c r="N1512" i="3"/>
  <c r="M1512" i="3"/>
  <c r="L1512" i="3"/>
  <c r="P1512" i="3" s="1"/>
  <c r="K1512" i="3"/>
  <c r="N1511" i="3"/>
  <c r="M1511" i="3"/>
  <c r="L1511" i="3"/>
  <c r="P1511" i="3" s="1"/>
  <c r="K1511" i="3"/>
  <c r="O1511" i="3" s="1"/>
  <c r="N1510" i="3"/>
  <c r="M1510" i="3"/>
  <c r="L1510" i="3"/>
  <c r="P1510" i="3" s="1"/>
  <c r="K1510" i="3"/>
  <c r="N1509" i="3"/>
  <c r="M1509" i="3"/>
  <c r="L1509" i="3"/>
  <c r="P1509" i="3" s="1"/>
  <c r="K1509" i="3"/>
  <c r="P1508" i="3"/>
  <c r="N1508" i="3"/>
  <c r="M1508" i="3"/>
  <c r="L1508" i="3"/>
  <c r="K1508" i="3"/>
  <c r="O1508" i="3" s="1"/>
  <c r="N1507" i="3"/>
  <c r="M1507" i="3"/>
  <c r="L1507" i="3"/>
  <c r="P1507" i="3" s="1"/>
  <c r="K1507" i="3"/>
  <c r="O1507" i="3" s="1"/>
  <c r="N1506" i="3"/>
  <c r="M1506" i="3"/>
  <c r="L1506" i="3"/>
  <c r="P1506" i="3" s="1"/>
  <c r="K1506" i="3"/>
  <c r="N1505" i="3"/>
  <c r="M1505" i="3"/>
  <c r="L1505" i="3"/>
  <c r="P1505" i="3" s="1"/>
  <c r="K1505" i="3"/>
  <c r="O1505" i="3" s="1"/>
  <c r="N1504" i="3"/>
  <c r="M1504" i="3"/>
  <c r="L1504" i="3"/>
  <c r="P1504" i="3" s="1"/>
  <c r="K1504" i="3"/>
  <c r="N1503" i="3"/>
  <c r="M1503" i="3"/>
  <c r="L1503" i="3"/>
  <c r="P1503" i="3" s="1"/>
  <c r="K1503" i="3"/>
  <c r="O1503" i="3" s="1"/>
  <c r="N1502" i="3"/>
  <c r="M1502" i="3"/>
  <c r="L1502" i="3"/>
  <c r="P1502" i="3" s="1"/>
  <c r="K1502" i="3"/>
  <c r="O1502" i="3" s="1"/>
  <c r="N1501" i="3"/>
  <c r="M1501" i="3"/>
  <c r="L1501" i="3"/>
  <c r="P1501" i="3" s="1"/>
  <c r="K1501" i="3"/>
  <c r="N1500" i="3"/>
  <c r="M1500" i="3"/>
  <c r="L1500" i="3"/>
  <c r="P1500" i="3" s="1"/>
  <c r="K1500" i="3"/>
  <c r="O1500" i="3" s="1"/>
  <c r="N1499" i="3"/>
  <c r="M1499" i="3"/>
  <c r="L1499" i="3"/>
  <c r="P1499" i="3" s="1"/>
  <c r="K1499" i="3"/>
  <c r="O1499" i="3" s="1"/>
  <c r="N1498" i="3"/>
  <c r="M1498" i="3"/>
  <c r="L1498" i="3"/>
  <c r="P1498" i="3" s="1"/>
  <c r="K1498" i="3"/>
  <c r="O1498" i="3" s="1"/>
  <c r="N1497" i="3"/>
  <c r="M1497" i="3"/>
  <c r="L1497" i="3"/>
  <c r="P1497" i="3" s="1"/>
  <c r="K1497" i="3"/>
  <c r="O1497" i="3" s="1"/>
  <c r="P1496" i="3"/>
  <c r="N1496" i="3"/>
  <c r="M1496" i="3"/>
  <c r="L1496" i="3"/>
  <c r="K1496" i="3"/>
  <c r="N1495" i="3"/>
  <c r="M1495" i="3"/>
  <c r="L1495" i="3"/>
  <c r="P1495" i="3" s="1"/>
  <c r="K1495" i="3"/>
  <c r="O1495" i="3" s="1"/>
  <c r="N1494" i="3"/>
  <c r="M1494" i="3"/>
  <c r="L1494" i="3"/>
  <c r="P1494" i="3" s="1"/>
  <c r="K1494" i="3"/>
  <c r="O1494" i="3" s="1"/>
  <c r="N1493" i="3"/>
  <c r="M1493" i="3"/>
  <c r="L1493" i="3"/>
  <c r="P1493" i="3" s="1"/>
  <c r="K1493" i="3"/>
  <c r="O1493" i="3" s="1"/>
  <c r="N1492" i="3"/>
  <c r="M1492" i="3"/>
  <c r="L1492" i="3"/>
  <c r="P1492" i="3" s="1"/>
  <c r="K1492" i="3"/>
  <c r="N1491" i="3"/>
  <c r="M1491" i="3"/>
  <c r="L1491" i="3"/>
  <c r="P1491" i="3" s="1"/>
  <c r="K1491" i="3"/>
  <c r="N1490" i="3"/>
  <c r="M1490" i="3"/>
  <c r="L1490" i="3"/>
  <c r="P1490" i="3" s="1"/>
  <c r="K1490" i="3"/>
  <c r="N1489" i="3"/>
  <c r="M1489" i="3"/>
  <c r="L1489" i="3"/>
  <c r="P1489" i="3" s="1"/>
  <c r="K1489" i="3"/>
  <c r="O1489" i="3" s="1"/>
  <c r="N1488" i="3"/>
  <c r="M1488" i="3"/>
  <c r="L1488" i="3"/>
  <c r="P1488" i="3" s="1"/>
  <c r="K1488" i="3"/>
  <c r="N1487" i="3"/>
  <c r="M1487" i="3"/>
  <c r="L1487" i="3"/>
  <c r="P1487" i="3" s="1"/>
  <c r="K1487" i="3"/>
  <c r="N1486" i="3"/>
  <c r="M1486" i="3"/>
  <c r="L1486" i="3"/>
  <c r="P1486" i="3" s="1"/>
  <c r="K1486" i="3"/>
  <c r="N1485" i="3"/>
  <c r="M1485" i="3"/>
  <c r="L1485" i="3"/>
  <c r="P1485" i="3" s="1"/>
  <c r="K1485" i="3"/>
  <c r="N1484" i="3"/>
  <c r="M1484" i="3"/>
  <c r="L1484" i="3"/>
  <c r="P1484" i="3" s="1"/>
  <c r="K1484" i="3"/>
  <c r="O1484" i="3" s="1"/>
  <c r="N1483" i="3"/>
  <c r="M1483" i="3"/>
  <c r="L1483" i="3"/>
  <c r="P1483" i="3" s="1"/>
  <c r="K1483" i="3"/>
  <c r="O1483" i="3" s="1"/>
  <c r="N1482" i="3"/>
  <c r="M1482" i="3"/>
  <c r="L1482" i="3"/>
  <c r="P1482" i="3" s="1"/>
  <c r="K1482" i="3"/>
  <c r="N1481" i="3"/>
  <c r="M1481" i="3"/>
  <c r="L1481" i="3"/>
  <c r="P1481" i="3" s="1"/>
  <c r="K1481" i="3"/>
  <c r="P1480" i="3"/>
  <c r="N1480" i="3"/>
  <c r="M1480" i="3"/>
  <c r="L1480" i="3"/>
  <c r="K1480" i="3"/>
  <c r="N1479" i="3"/>
  <c r="M1479" i="3"/>
  <c r="L1479" i="3"/>
  <c r="P1479" i="3" s="1"/>
  <c r="K1479" i="3"/>
  <c r="N1478" i="3"/>
  <c r="M1478" i="3"/>
  <c r="L1478" i="3"/>
  <c r="P1478" i="3" s="1"/>
  <c r="K1478" i="3"/>
  <c r="N1477" i="3"/>
  <c r="M1477" i="3"/>
  <c r="L1477" i="3"/>
  <c r="P1477" i="3" s="1"/>
  <c r="K1477" i="3"/>
  <c r="N1476" i="3"/>
  <c r="M1476" i="3"/>
  <c r="L1476" i="3"/>
  <c r="P1476" i="3" s="1"/>
  <c r="K1476" i="3"/>
  <c r="N1475" i="3"/>
  <c r="M1475" i="3"/>
  <c r="L1475" i="3"/>
  <c r="P1475" i="3" s="1"/>
  <c r="K1475" i="3"/>
  <c r="N1474" i="3"/>
  <c r="M1474" i="3"/>
  <c r="L1474" i="3"/>
  <c r="P1474" i="3" s="1"/>
  <c r="K1474" i="3"/>
  <c r="N1473" i="3"/>
  <c r="M1473" i="3"/>
  <c r="L1473" i="3"/>
  <c r="P1473" i="3" s="1"/>
  <c r="K1473" i="3"/>
  <c r="P1472" i="3"/>
  <c r="N1472" i="3"/>
  <c r="M1472" i="3"/>
  <c r="L1472" i="3"/>
  <c r="K1472" i="3"/>
  <c r="O1472" i="3" s="1"/>
  <c r="N1471" i="3"/>
  <c r="M1471" i="3"/>
  <c r="L1471" i="3"/>
  <c r="P1471" i="3" s="1"/>
  <c r="K1471" i="3"/>
  <c r="O1471" i="3" s="1"/>
  <c r="N1470" i="3"/>
  <c r="M1470" i="3"/>
  <c r="L1470" i="3"/>
  <c r="P1470" i="3" s="1"/>
  <c r="K1470" i="3"/>
  <c r="O1470" i="3" s="1"/>
  <c r="N1469" i="3"/>
  <c r="M1469" i="3"/>
  <c r="L1469" i="3"/>
  <c r="P1469" i="3" s="1"/>
  <c r="K1469" i="3"/>
  <c r="O1469" i="3" s="1"/>
  <c r="N1468" i="3"/>
  <c r="M1468" i="3"/>
  <c r="L1468" i="3"/>
  <c r="P1468" i="3" s="1"/>
  <c r="K1468" i="3"/>
  <c r="O1468" i="3" s="1"/>
  <c r="N1467" i="3"/>
  <c r="M1467" i="3"/>
  <c r="L1467" i="3"/>
  <c r="P1467" i="3" s="1"/>
  <c r="K1467" i="3"/>
  <c r="O1467" i="3" s="1"/>
  <c r="N1466" i="3"/>
  <c r="M1466" i="3"/>
  <c r="L1466" i="3"/>
  <c r="P1466" i="3" s="1"/>
  <c r="K1466" i="3"/>
  <c r="O1466" i="3" s="1"/>
  <c r="N1465" i="3"/>
  <c r="M1465" i="3"/>
  <c r="L1465" i="3"/>
  <c r="P1465" i="3" s="1"/>
  <c r="K1465" i="3"/>
  <c r="O1465" i="3" s="1"/>
  <c r="N1464" i="3"/>
  <c r="M1464" i="3"/>
  <c r="L1464" i="3"/>
  <c r="P1464" i="3" s="1"/>
  <c r="K1464" i="3"/>
  <c r="N1463" i="3"/>
  <c r="M1463" i="3"/>
  <c r="L1463" i="3"/>
  <c r="P1463" i="3" s="1"/>
  <c r="K1463" i="3"/>
  <c r="O1463" i="3" s="1"/>
  <c r="N1462" i="3"/>
  <c r="M1462" i="3"/>
  <c r="L1462" i="3"/>
  <c r="P1462" i="3" s="1"/>
  <c r="K1462" i="3"/>
  <c r="N1461" i="3"/>
  <c r="M1461" i="3"/>
  <c r="L1461" i="3"/>
  <c r="P1461" i="3" s="1"/>
  <c r="K1461" i="3"/>
  <c r="O1461" i="3" s="1"/>
  <c r="N1460" i="3"/>
  <c r="M1460" i="3"/>
  <c r="L1460" i="3"/>
  <c r="P1460" i="3" s="1"/>
  <c r="K1460" i="3"/>
  <c r="O1460" i="3" s="1"/>
  <c r="N1459" i="3"/>
  <c r="M1459" i="3"/>
  <c r="L1459" i="3"/>
  <c r="P1459" i="3" s="1"/>
  <c r="K1459" i="3"/>
  <c r="O1459" i="3" s="1"/>
  <c r="N1458" i="3"/>
  <c r="M1458" i="3"/>
  <c r="L1458" i="3"/>
  <c r="P1458" i="3" s="1"/>
  <c r="K1458" i="3"/>
  <c r="N1457" i="3"/>
  <c r="M1457" i="3"/>
  <c r="L1457" i="3"/>
  <c r="P1457" i="3" s="1"/>
  <c r="K1457" i="3"/>
  <c r="O1457" i="3" s="1"/>
  <c r="N1456" i="3"/>
  <c r="M1456" i="3"/>
  <c r="L1456" i="3"/>
  <c r="P1456" i="3" s="1"/>
  <c r="K1456" i="3"/>
  <c r="O1456" i="3" s="1"/>
  <c r="N1455" i="3"/>
  <c r="M1455" i="3"/>
  <c r="L1455" i="3"/>
  <c r="P1455" i="3" s="1"/>
  <c r="K1455" i="3"/>
  <c r="O1455" i="3" s="1"/>
  <c r="N1454" i="3"/>
  <c r="M1454" i="3"/>
  <c r="L1454" i="3"/>
  <c r="P1454" i="3" s="1"/>
  <c r="K1454" i="3"/>
  <c r="O1454" i="3" s="1"/>
  <c r="N1453" i="3"/>
  <c r="M1453" i="3"/>
  <c r="L1453" i="3"/>
  <c r="P1453" i="3" s="1"/>
  <c r="K1453" i="3"/>
  <c r="O1453" i="3" s="1"/>
  <c r="N1452" i="3"/>
  <c r="M1452" i="3"/>
  <c r="L1452" i="3"/>
  <c r="P1452" i="3" s="1"/>
  <c r="K1452" i="3"/>
  <c r="O1452" i="3" s="1"/>
  <c r="N1451" i="3"/>
  <c r="M1451" i="3"/>
  <c r="L1451" i="3"/>
  <c r="P1451" i="3" s="1"/>
  <c r="K1451" i="3"/>
  <c r="O1451" i="3" s="1"/>
  <c r="P1450" i="3"/>
  <c r="N1450" i="3"/>
  <c r="M1450" i="3"/>
  <c r="L1450" i="3"/>
  <c r="K1450" i="3"/>
  <c r="N1449" i="3"/>
  <c r="M1449" i="3"/>
  <c r="L1449" i="3"/>
  <c r="P1449" i="3" s="1"/>
  <c r="K1449" i="3"/>
  <c r="O1449" i="3" s="1"/>
  <c r="N1448" i="3"/>
  <c r="M1448" i="3"/>
  <c r="L1448" i="3"/>
  <c r="P1448" i="3" s="1"/>
  <c r="K1448" i="3"/>
  <c r="N1447" i="3"/>
  <c r="M1447" i="3"/>
  <c r="L1447" i="3"/>
  <c r="P1447" i="3" s="1"/>
  <c r="K1447" i="3"/>
  <c r="N1446" i="3"/>
  <c r="M1446" i="3"/>
  <c r="L1446" i="3"/>
  <c r="P1446" i="3" s="1"/>
  <c r="K1446" i="3"/>
  <c r="N1445" i="3"/>
  <c r="M1445" i="3"/>
  <c r="L1445" i="3"/>
  <c r="P1445" i="3" s="1"/>
  <c r="K1445" i="3"/>
  <c r="O1445" i="3" s="1"/>
  <c r="N1444" i="3"/>
  <c r="M1444" i="3"/>
  <c r="L1444" i="3"/>
  <c r="P1444" i="3" s="1"/>
  <c r="K1444" i="3"/>
  <c r="O1444" i="3" s="1"/>
  <c r="N1443" i="3"/>
  <c r="M1443" i="3"/>
  <c r="L1443" i="3"/>
  <c r="P1443" i="3" s="1"/>
  <c r="K1443" i="3"/>
  <c r="O1443" i="3" s="1"/>
  <c r="N1442" i="3"/>
  <c r="M1442" i="3"/>
  <c r="L1442" i="3"/>
  <c r="P1442" i="3" s="1"/>
  <c r="K1442" i="3"/>
  <c r="N1441" i="3"/>
  <c r="M1441" i="3"/>
  <c r="L1441" i="3"/>
  <c r="P1441" i="3" s="1"/>
  <c r="K1441" i="3"/>
  <c r="N1440" i="3"/>
  <c r="M1440" i="3"/>
  <c r="L1440" i="3"/>
  <c r="P1440" i="3" s="1"/>
  <c r="K1440" i="3"/>
  <c r="O1440" i="3" s="1"/>
  <c r="N1439" i="3"/>
  <c r="M1439" i="3"/>
  <c r="L1439" i="3"/>
  <c r="P1439" i="3" s="1"/>
  <c r="K1439" i="3"/>
  <c r="O1439" i="3" s="1"/>
  <c r="N1438" i="3"/>
  <c r="M1438" i="3"/>
  <c r="L1438" i="3"/>
  <c r="P1438" i="3" s="1"/>
  <c r="K1438" i="3"/>
  <c r="O1438" i="3" s="1"/>
  <c r="N1437" i="3"/>
  <c r="M1437" i="3"/>
  <c r="L1437" i="3"/>
  <c r="P1437" i="3" s="1"/>
  <c r="K1437" i="3"/>
  <c r="N1436" i="3"/>
  <c r="M1436" i="3"/>
  <c r="L1436" i="3"/>
  <c r="P1436" i="3" s="1"/>
  <c r="K1436" i="3"/>
  <c r="N1435" i="3"/>
  <c r="M1435" i="3"/>
  <c r="L1435" i="3"/>
  <c r="P1435" i="3" s="1"/>
  <c r="K1435" i="3"/>
  <c r="O1435" i="3" s="1"/>
  <c r="N1434" i="3"/>
  <c r="M1434" i="3"/>
  <c r="L1434" i="3"/>
  <c r="P1434" i="3" s="1"/>
  <c r="K1434" i="3"/>
  <c r="N1433" i="3"/>
  <c r="M1433" i="3"/>
  <c r="L1433" i="3"/>
  <c r="P1433" i="3" s="1"/>
  <c r="K1433" i="3"/>
  <c r="O1433" i="3" s="1"/>
  <c r="P1432" i="3"/>
  <c r="N1432" i="3"/>
  <c r="M1432" i="3"/>
  <c r="L1432" i="3"/>
  <c r="K1432" i="3"/>
  <c r="O1432" i="3" s="1"/>
  <c r="N1431" i="3"/>
  <c r="M1431" i="3"/>
  <c r="L1431" i="3"/>
  <c r="P1431" i="3" s="1"/>
  <c r="K1431" i="3"/>
  <c r="O1431" i="3" s="1"/>
  <c r="N1430" i="3"/>
  <c r="M1430" i="3"/>
  <c r="L1430" i="3"/>
  <c r="P1430" i="3" s="1"/>
  <c r="K1430" i="3"/>
  <c r="N1429" i="3"/>
  <c r="M1429" i="3"/>
  <c r="L1429" i="3"/>
  <c r="P1429" i="3" s="1"/>
  <c r="K1429" i="3"/>
  <c r="O1429" i="3" s="1"/>
  <c r="N1428" i="3"/>
  <c r="M1428" i="3"/>
  <c r="L1428" i="3"/>
  <c r="P1428" i="3" s="1"/>
  <c r="K1428" i="3"/>
  <c r="N1427" i="3"/>
  <c r="M1427" i="3"/>
  <c r="L1427" i="3"/>
  <c r="P1427" i="3" s="1"/>
  <c r="K1427" i="3"/>
  <c r="O1427" i="3" s="1"/>
  <c r="N1426" i="3"/>
  <c r="M1426" i="3"/>
  <c r="L1426" i="3"/>
  <c r="P1426" i="3" s="1"/>
  <c r="K1426" i="3"/>
  <c r="N1425" i="3"/>
  <c r="M1425" i="3"/>
  <c r="L1425" i="3"/>
  <c r="P1425" i="3" s="1"/>
  <c r="K1425" i="3"/>
  <c r="O1425" i="3" s="1"/>
  <c r="N1424" i="3"/>
  <c r="M1424" i="3"/>
  <c r="L1424" i="3"/>
  <c r="P1424" i="3" s="1"/>
  <c r="K1424" i="3"/>
  <c r="O1424" i="3" s="1"/>
  <c r="N1423" i="3"/>
  <c r="M1423" i="3"/>
  <c r="L1423" i="3"/>
  <c r="P1423" i="3" s="1"/>
  <c r="K1423" i="3"/>
  <c r="N1422" i="3"/>
  <c r="M1422" i="3"/>
  <c r="L1422" i="3"/>
  <c r="P1422" i="3" s="1"/>
  <c r="K1422" i="3"/>
  <c r="O1422" i="3" s="1"/>
  <c r="N1421" i="3"/>
  <c r="M1421" i="3"/>
  <c r="L1421" i="3"/>
  <c r="P1421" i="3" s="1"/>
  <c r="K1421" i="3"/>
  <c r="O1421" i="3" s="1"/>
  <c r="N1420" i="3"/>
  <c r="M1420" i="3"/>
  <c r="L1420" i="3"/>
  <c r="P1420" i="3" s="1"/>
  <c r="K1420" i="3"/>
  <c r="O1420" i="3" s="1"/>
  <c r="N1419" i="3"/>
  <c r="M1419" i="3"/>
  <c r="L1419" i="3"/>
  <c r="P1419" i="3" s="1"/>
  <c r="K1419" i="3"/>
  <c r="O1419" i="3" s="1"/>
  <c r="P1418" i="3"/>
  <c r="N1418" i="3"/>
  <c r="M1418" i="3"/>
  <c r="L1418" i="3"/>
  <c r="K1418" i="3"/>
  <c r="N1417" i="3"/>
  <c r="M1417" i="3"/>
  <c r="L1417" i="3"/>
  <c r="P1417" i="3" s="1"/>
  <c r="K1417" i="3"/>
  <c r="O1417" i="3" s="1"/>
  <c r="N1416" i="3"/>
  <c r="M1416" i="3"/>
  <c r="L1416" i="3"/>
  <c r="P1416" i="3" s="1"/>
  <c r="K1416" i="3"/>
  <c r="N1415" i="3"/>
  <c r="M1415" i="3"/>
  <c r="L1415" i="3"/>
  <c r="P1415" i="3" s="1"/>
  <c r="K1415" i="3"/>
  <c r="O1415" i="3" s="1"/>
  <c r="N1414" i="3"/>
  <c r="M1414" i="3"/>
  <c r="L1414" i="3"/>
  <c r="P1414" i="3" s="1"/>
  <c r="K1414" i="3"/>
  <c r="O1414" i="3" s="1"/>
  <c r="N1413" i="3"/>
  <c r="M1413" i="3"/>
  <c r="L1413" i="3"/>
  <c r="P1413" i="3" s="1"/>
  <c r="K1413" i="3"/>
  <c r="N1412" i="3"/>
  <c r="M1412" i="3"/>
  <c r="L1412" i="3"/>
  <c r="P1412" i="3" s="1"/>
  <c r="K1412" i="3"/>
  <c r="N1411" i="3"/>
  <c r="M1411" i="3"/>
  <c r="L1411" i="3"/>
  <c r="P1411" i="3" s="1"/>
  <c r="K1411" i="3"/>
  <c r="O1411" i="3" s="1"/>
  <c r="N1410" i="3"/>
  <c r="M1410" i="3"/>
  <c r="L1410" i="3"/>
  <c r="P1410" i="3" s="1"/>
  <c r="K1410" i="3"/>
  <c r="N1409" i="3"/>
  <c r="M1409" i="3"/>
  <c r="L1409" i="3"/>
  <c r="P1409" i="3" s="1"/>
  <c r="K1409" i="3"/>
  <c r="O1409" i="3" s="1"/>
  <c r="N1408" i="3"/>
  <c r="M1408" i="3"/>
  <c r="L1408" i="3"/>
  <c r="P1408" i="3" s="1"/>
  <c r="K1408" i="3"/>
  <c r="N1407" i="3"/>
  <c r="M1407" i="3"/>
  <c r="L1407" i="3"/>
  <c r="P1407" i="3" s="1"/>
  <c r="K1407" i="3"/>
  <c r="N1406" i="3"/>
  <c r="M1406" i="3"/>
  <c r="L1406" i="3"/>
  <c r="P1406" i="3" s="1"/>
  <c r="K1406" i="3"/>
  <c r="O1406" i="3" s="1"/>
  <c r="N1405" i="3"/>
  <c r="M1405" i="3"/>
  <c r="L1405" i="3"/>
  <c r="P1405" i="3" s="1"/>
  <c r="K1405" i="3"/>
  <c r="O1405" i="3" s="1"/>
  <c r="N1404" i="3"/>
  <c r="M1404" i="3"/>
  <c r="L1404" i="3"/>
  <c r="P1404" i="3" s="1"/>
  <c r="K1404" i="3"/>
  <c r="O1404" i="3" s="1"/>
  <c r="N1403" i="3"/>
  <c r="M1403" i="3"/>
  <c r="L1403" i="3"/>
  <c r="P1403" i="3" s="1"/>
  <c r="K1403" i="3"/>
  <c r="P1402" i="3"/>
  <c r="N1402" i="3"/>
  <c r="M1402" i="3"/>
  <c r="L1402" i="3"/>
  <c r="K1402" i="3"/>
  <c r="N1401" i="3"/>
  <c r="M1401" i="3"/>
  <c r="L1401" i="3"/>
  <c r="P1401" i="3" s="1"/>
  <c r="K1401" i="3"/>
  <c r="P1400" i="3"/>
  <c r="N1400" i="3"/>
  <c r="M1400" i="3"/>
  <c r="L1400" i="3"/>
  <c r="K1400" i="3"/>
  <c r="O1400" i="3" s="1"/>
  <c r="N1399" i="3"/>
  <c r="M1399" i="3"/>
  <c r="L1399" i="3"/>
  <c r="P1399" i="3" s="1"/>
  <c r="K1399" i="3"/>
  <c r="O1399" i="3" s="1"/>
  <c r="N1398" i="3"/>
  <c r="M1398" i="3"/>
  <c r="L1398" i="3"/>
  <c r="P1398" i="3" s="1"/>
  <c r="K1398" i="3"/>
  <c r="N1397" i="3"/>
  <c r="M1397" i="3"/>
  <c r="L1397" i="3"/>
  <c r="P1397" i="3" s="1"/>
  <c r="K1397" i="3"/>
  <c r="O1397" i="3" s="1"/>
  <c r="N1396" i="3"/>
  <c r="M1396" i="3"/>
  <c r="L1396" i="3"/>
  <c r="P1396" i="3" s="1"/>
  <c r="K1396" i="3"/>
  <c r="O1396" i="3" s="1"/>
  <c r="N1395" i="3"/>
  <c r="M1395" i="3"/>
  <c r="L1395" i="3"/>
  <c r="P1395" i="3" s="1"/>
  <c r="K1395" i="3"/>
  <c r="O1395" i="3" s="1"/>
  <c r="N1394" i="3"/>
  <c r="M1394" i="3"/>
  <c r="L1394" i="3"/>
  <c r="P1394" i="3" s="1"/>
  <c r="K1394" i="3"/>
  <c r="N1393" i="3"/>
  <c r="M1393" i="3"/>
  <c r="L1393" i="3"/>
  <c r="P1393" i="3" s="1"/>
  <c r="K1393" i="3"/>
  <c r="O1393" i="3" s="1"/>
  <c r="N1392" i="3"/>
  <c r="M1392" i="3"/>
  <c r="L1392" i="3"/>
  <c r="P1392" i="3" s="1"/>
  <c r="K1392" i="3"/>
  <c r="O1392" i="3" s="1"/>
  <c r="N1391" i="3"/>
  <c r="M1391" i="3"/>
  <c r="L1391" i="3"/>
  <c r="P1391" i="3" s="1"/>
  <c r="K1391" i="3"/>
  <c r="O1391" i="3" s="1"/>
  <c r="N1390" i="3"/>
  <c r="M1390" i="3"/>
  <c r="L1390" i="3"/>
  <c r="P1390" i="3" s="1"/>
  <c r="K1390" i="3"/>
  <c r="O1390" i="3" s="1"/>
  <c r="N1389" i="3"/>
  <c r="M1389" i="3"/>
  <c r="L1389" i="3"/>
  <c r="P1389" i="3" s="1"/>
  <c r="K1389" i="3"/>
  <c r="O1389" i="3" s="1"/>
  <c r="N1388" i="3"/>
  <c r="M1388" i="3"/>
  <c r="L1388" i="3"/>
  <c r="P1388" i="3" s="1"/>
  <c r="K1388" i="3"/>
  <c r="O1388" i="3" s="1"/>
  <c r="N1387" i="3"/>
  <c r="M1387" i="3"/>
  <c r="L1387" i="3"/>
  <c r="P1387" i="3" s="1"/>
  <c r="K1387" i="3"/>
  <c r="O1387" i="3" s="1"/>
  <c r="P1386" i="3"/>
  <c r="N1386" i="3"/>
  <c r="M1386" i="3"/>
  <c r="L1386" i="3"/>
  <c r="K1386" i="3"/>
  <c r="O1386" i="3" s="1"/>
  <c r="N1385" i="3"/>
  <c r="M1385" i="3"/>
  <c r="L1385" i="3"/>
  <c r="P1385" i="3" s="1"/>
  <c r="K1385" i="3"/>
  <c r="O1385" i="3" s="1"/>
  <c r="N1384" i="3"/>
  <c r="M1384" i="3"/>
  <c r="L1384" i="3"/>
  <c r="P1384" i="3" s="1"/>
  <c r="K1384" i="3"/>
  <c r="N1383" i="3"/>
  <c r="M1383" i="3"/>
  <c r="L1383" i="3"/>
  <c r="P1383" i="3" s="1"/>
  <c r="K1383" i="3"/>
  <c r="O1383" i="3" s="1"/>
  <c r="N1382" i="3"/>
  <c r="M1382" i="3"/>
  <c r="L1382" i="3"/>
  <c r="P1382" i="3" s="1"/>
  <c r="K1382" i="3"/>
  <c r="N1381" i="3"/>
  <c r="M1381" i="3"/>
  <c r="L1381" i="3"/>
  <c r="P1381" i="3" s="1"/>
  <c r="K1381" i="3"/>
  <c r="O1381" i="3" s="1"/>
  <c r="N1380" i="3"/>
  <c r="M1380" i="3"/>
  <c r="L1380" i="3"/>
  <c r="P1380" i="3" s="1"/>
  <c r="K1380" i="3"/>
  <c r="O1380" i="3" s="1"/>
  <c r="N1379" i="3"/>
  <c r="M1379" i="3"/>
  <c r="L1379" i="3"/>
  <c r="P1379" i="3" s="1"/>
  <c r="K1379" i="3"/>
  <c r="N1378" i="3"/>
  <c r="M1378" i="3"/>
  <c r="L1378" i="3"/>
  <c r="P1378" i="3" s="1"/>
  <c r="K1378" i="3"/>
  <c r="N1377" i="3"/>
  <c r="M1377" i="3"/>
  <c r="L1377" i="3"/>
  <c r="P1377" i="3" s="1"/>
  <c r="K1377" i="3"/>
  <c r="O1377" i="3" s="1"/>
  <c r="N1376" i="3"/>
  <c r="M1376" i="3"/>
  <c r="L1376" i="3"/>
  <c r="P1376" i="3" s="1"/>
  <c r="K1376" i="3"/>
  <c r="N1375" i="3"/>
  <c r="M1375" i="3"/>
  <c r="L1375" i="3"/>
  <c r="P1375" i="3" s="1"/>
  <c r="K1375" i="3"/>
  <c r="O1375" i="3" s="1"/>
  <c r="N1374" i="3"/>
  <c r="M1374" i="3"/>
  <c r="L1374" i="3"/>
  <c r="P1374" i="3" s="1"/>
  <c r="K1374" i="3"/>
  <c r="N1373" i="3"/>
  <c r="M1373" i="3"/>
  <c r="L1373" i="3"/>
  <c r="P1373" i="3" s="1"/>
  <c r="K1373" i="3"/>
  <c r="N1372" i="3"/>
  <c r="M1372" i="3"/>
  <c r="L1372" i="3"/>
  <c r="P1372" i="3" s="1"/>
  <c r="K1372" i="3"/>
  <c r="O1372" i="3" s="1"/>
  <c r="N1371" i="3"/>
  <c r="M1371" i="3"/>
  <c r="L1371" i="3"/>
  <c r="P1371" i="3" s="1"/>
  <c r="K1371" i="3"/>
  <c r="O1371" i="3" s="1"/>
  <c r="N1370" i="3"/>
  <c r="M1370" i="3"/>
  <c r="L1370" i="3"/>
  <c r="P1370" i="3" s="1"/>
  <c r="K1370" i="3"/>
  <c r="O1370" i="3" s="1"/>
  <c r="N1369" i="3"/>
  <c r="M1369" i="3"/>
  <c r="L1369" i="3"/>
  <c r="P1369" i="3" s="1"/>
  <c r="K1369" i="3"/>
  <c r="N1368" i="3"/>
  <c r="M1368" i="3"/>
  <c r="L1368" i="3"/>
  <c r="P1368" i="3" s="1"/>
  <c r="K1368" i="3"/>
  <c r="N1367" i="3"/>
  <c r="M1367" i="3"/>
  <c r="L1367" i="3"/>
  <c r="P1367" i="3" s="1"/>
  <c r="K1367" i="3"/>
  <c r="O1367" i="3" s="1"/>
  <c r="N1366" i="3"/>
  <c r="M1366" i="3"/>
  <c r="L1366" i="3"/>
  <c r="P1366" i="3" s="1"/>
  <c r="K1366" i="3"/>
  <c r="O1366" i="3" s="1"/>
  <c r="N1365" i="3"/>
  <c r="M1365" i="3"/>
  <c r="L1365" i="3"/>
  <c r="P1365" i="3" s="1"/>
  <c r="K1365" i="3"/>
  <c r="O1365" i="3" s="1"/>
  <c r="P1364" i="3"/>
  <c r="N1364" i="3"/>
  <c r="M1364" i="3"/>
  <c r="L1364" i="3"/>
  <c r="K1364" i="3"/>
  <c r="O1364" i="3" s="1"/>
  <c r="N1363" i="3"/>
  <c r="M1363" i="3"/>
  <c r="L1363" i="3"/>
  <c r="P1363" i="3" s="1"/>
  <c r="K1363" i="3"/>
  <c r="O1363" i="3" s="1"/>
  <c r="N1362" i="3"/>
  <c r="M1362" i="3"/>
  <c r="L1362" i="3"/>
  <c r="P1362" i="3" s="1"/>
  <c r="K1362" i="3"/>
  <c r="N1361" i="3"/>
  <c r="M1361" i="3"/>
  <c r="L1361" i="3"/>
  <c r="P1361" i="3" s="1"/>
  <c r="K1361" i="3"/>
  <c r="N1360" i="3"/>
  <c r="M1360" i="3"/>
  <c r="L1360" i="3"/>
  <c r="P1360" i="3" s="1"/>
  <c r="K1360" i="3"/>
  <c r="N1359" i="3"/>
  <c r="M1359" i="3"/>
  <c r="L1359" i="3"/>
  <c r="P1359" i="3" s="1"/>
  <c r="K1359" i="3"/>
  <c r="O1359" i="3" s="1"/>
  <c r="N1358" i="3"/>
  <c r="M1358" i="3"/>
  <c r="L1358" i="3"/>
  <c r="P1358" i="3" s="1"/>
  <c r="K1358" i="3"/>
  <c r="O1358" i="3" s="1"/>
  <c r="N1357" i="3"/>
  <c r="M1357" i="3"/>
  <c r="L1357" i="3"/>
  <c r="P1357" i="3" s="1"/>
  <c r="K1357" i="3"/>
  <c r="P1356" i="3"/>
  <c r="N1356" i="3"/>
  <c r="M1356" i="3"/>
  <c r="L1356" i="3"/>
  <c r="K1356" i="3"/>
  <c r="O1356" i="3" s="1"/>
  <c r="N1355" i="3"/>
  <c r="M1355" i="3"/>
  <c r="L1355" i="3"/>
  <c r="P1355" i="3" s="1"/>
  <c r="K1355" i="3"/>
  <c r="O1355" i="3" s="1"/>
  <c r="N1354" i="3"/>
  <c r="M1354" i="3"/>
  <c r="L1354" i="3"/>
  <c r="P1354" i="3" s="1"/>
  <c r="K1354" i="3"/>
  <c r="O1354" i="3" s="1"/>
  <c r="N1353" i="3"/>
  <c r="M1353" i="3"/>
  <c r="L1353" i="3"/>
  <c r="P1353" i="3" s="1"/>
  <c r="K1353" i="3"/>
  <c r="O1353" i="3" s="1"/>
  <c r="N1352" i="3"/>
  <c r="M1352" i="3"/>
  <c r="L1352" i="3"/>
  <c r="P1352" i="3" s="1"/>
  <c r="K1352" i="3"/>
  <c r="N1351" i="3"/>
  <c r="M1351" i="3"/>
  <c r="L1351" i="3"/>
  <c r="P1351" i="3" s="1"/>
  <c r="K1351" i="3"/>
  <c r="O1351" i="3" s="1"/>
  <c r="N1350" i="3"/>
  <c r="M1350" i="3"/>
  <c r="L1350" i="3"/>
  <c r="P1350" i="3" s="1"/>
  <c r="K1350" i="3"/>
  <c r="O1350" i="3" s="1"/>
  <c r="N1349" i="3"/>
  <c r="M1349" i="3"/>
  <c r="L1349" i="3"/>
  <c r="P1349" i="3" s="1"/>
  <c r="K1349" i="3"/>
  <c r="O1349" i="3" s="1"/>
  <c r="N1348" i="3"/>
  <c r="M1348" i="3"/>
  <c r="L1348" i="3"/>
  <c r="P1348" i="3" s="1"/>
  <c r="K1348" i="3"/>
  <c r="N1347" i="3"/>
  <c r="M1347" i="3"/>
  <c r="L1347" i="3"/>
  <c r="P1347" i="3" s="1"/>
  <c r="K1347" i="3"/>
  <c r="O1347" i="3" s="1"/>
  <c r="N1346" i="3"/>
  <c r="M1346" i="3"/>
  <c r="L1346" i="3"/>
  <c r="P1346" i="3" s="1"/>
  <c r="K1346" i="3"/>
  <c r="O1346" i="3" s="1"/>
  <c r="N1345" i="3"/>
  <c r="M1345" i="3"/>
  <c r="L1345" i="3"/>
  <c r="P1345" i="3" s="1"/>
  <c r="K1345" i="3"/>
  <c r="N1344" i="3"/>
  <c r="M1344" i="3"/>
  <c r="L1344" i="3"/>
  <c r="P1344" i="3" s="1"/>
  <c r="K1344" i="3"/>
  <c r="N1343" i="3"/>
  <c r="M1343" i="3"/>
  <c r="L1343" i="3"/>
  <c r="P1343" i="3" s="1"/>
  <c r="K1343" i="3"/>
  <c r="N1342" i="3"/>
  <c r="M1342" i="3"/>
  <c r="L1342" i="3"/>
  <c r="P1342" i="3" s="1"/>
  <c r="K1342" i="3"/>
  <c r="O1342" i="3" s="1"/>
  <c r="N1341" i="3"/>
  <c r="M1341" i="3"/>
  <c r="L1341" i="3"/>
  <c r="P1341" i="3" s="1"/>
  <c r="K1341" i="3"/>
  <c r="O1341" i="3" s="1"/>
  <c r="P1340" i="3"/>
  <c r="N1340" i="3"/>
  <c r="M1340" i="3"/>
  <c r="L1340" i="3"/>
  <c r="K1340" i="3"/>
  <c r="N1339" i="3"/>
  <c r="M1339" i="3"/>
  <c r="L1339" i="3"/>
  <c r="P1339" i="3" s="1"/>
  <c r="K1339" i="3"/>
  <c r="N1338" i="3"/>
  <c r="M1338" i="3"/>
  <c r="L1338" i="3"/>
  <c r="P1338" i="3" s="1"/>
  <c r="K1338" i="3"/>
  <c r="O1338" i="3" s="1"/>
  <c r="N1337" i="3"/>
  <c r="M1337" i="3"/>
  <c r="L1337" i="3"/>
  <c r="P1337" i="3" s="1"/>
  <c r="K1337" i="3"/>
  <c r="O1337" i="3" s="1"/>
  <c r="N1336" i="3"/>
  <c r="M1336" i="3"/>
  <c r="L1336" i="3"/>
  <c r="P1336" i="3" s="1"/>
  <c r="K1336" i="3"/>
  <c r="N1335" i="3"/>
  <c r="M1335" i="3"/>
  <c r="L1335" i="3"/>
  <c r="P1335" i="3" s="1"/>
  <c r="K1335" i="3"/>
  <c r="N1334" i="3"/>
  <c r="M1334" i="3"/>
  <c r="L1334" i="3"/>
  <c r="P1334" i="3" s="1"/>
  <c r="K1334" i="3"/>
  <c r="N1333" i="3"/>
  <c r="M1333" i="3"/>
  <c r="L1333" i="3"/>
  <c r="P1333" i="3" s="1"/>
  <c r="K1333" i="3"/>
  <c r="O1333" i="3" s="1"/>
  <c r="N1332" i="3"/>
  <c r="M1332" i="3"/>
  <c r="L1332" i="3"/>
  <c r="P1332" i="3" s="1"/>
  <c r="K1332" i="3"/>
  <c r="N1331" i="3"/>
  <c r="M1331" i="3"/>
  <c r="L1331" i="3"/>
  <c r="P1331" i="3" s="1"/>
  <c r="K1331" i="3"/>
  <c r="O1331" i="3" s="1"/>
  <c r="N1330" i="3"/>
  <c r="M1330" i="3"/>
  <c r="L1330" i="3"/>
  <c r="P1330" i="3" s="1"/>
  <c r="K1330" i="3"/>
  <c r="O1330" i="3" s="1"/>
  <c r="N1329" i="3"/>
  <c r="M1329" i="3"/>
  <c r="L1329" i="3"/>
  <c r="P1329" i="3" s="1"/>
  <c r="K1329" i="3"/>
  <c r="O1329" i="3" s="1"/>
  <c r="N1328" i="3"/>
  <c r="M1328" i="3"/>
  <c r="L1328" i="3"/>
  <c r="P1328" i="3" s="1"/>
  <c r="K1328" i="3"/>
  <c r="N1327" i="3"/>
  <c r="M1327" i="3"/>
  <c r="L1327" i="3"/>
  <c r="P1327" i="3" s="1"/>
  <c r="K1327" i="3"/>
  <c r="N1326" i="3"/>
  <c r="M1326" i="3"/>
  <c r="L1326" i="3"/>
  <c r="P1326" i="3" s="1"/>
  <c r="K1326" i="3"/>
  <c r="O1326" i="3" s="1"/>
  <c r="N1325" i="3"/>
  <c r="M1325" i="3"/>
  <c r="L1325" i="3"/>
  <c r="P1325" i="3" s="1"/>
  <c r="K1325" i="3"/>
  <c r="O1325" i="3" s="1"/>
  <c r="N1324" i="3"/>
  <c r="M1324" i="3"/>
  <c r="L1324" i="3"/>
  <c r="P1324" i="3" s="1"/>
  <c r="K1324" i="3"/>
  <c r="O1324" i="3" s="1"/>
  <c r="N1323" i="3"/>
  <c r="M1323" i="3"/>
  <c r="L1323" i="3"/>
  <c r="P1323" i="3" s="1"/>
  <c r="K1323" i="3"/>
  <c r="O1323" i="3" s="1"/>
  <c r="N1322" i="3"/>
  <c r="M1322" i="3"/>
  <c r="L1322" i="3"/>
  <c r="P1322" i="3" s="1"/>
  <c r="K1322" i="3"/>
  <c r="O1322" i="3" s="1"/>
  <c r="N1321" i="3"/>
  <c r="M1321" i="3"/>
  <c r="L1321" i="3"/>
  <c r="P1321" i="3" s="1"/>
  <c r="K1321" i="3"/>
  <c r="O1321" i="3" s="1"/>
  <c r="N1320" i="3"/>
  <c r="M1320" i="3"/>
  <c r="L1320" i="3"/>
  <c r="P1320" i="3" s="1"/>
  <c r="K1320" i="3"/>
  <c r="N1319" i="3"/>
  <c r="M1319" i="3"/>
  <c r="L1319" i="3"/>
  <c r="P1319" i="3" s="1"/>
  <c r="K1319" i="3"/>
  <c r="O1319" i="3" s="1"/>
  <c r="N1318" i="3"/>
  <c r="M1318" i="3"/>
  <c r="L1318" i="3"/>
  <c r="P1318" i="3" s="1"/>
  <c r="K1318" i="3"/>
  <c r="O1318" i="3" s="1"/>
  <c r="N1317" i="3"/>
  <c r="M1317" i="3"/>
  <c r="L1317" i="3"/>
  <c r="P1317" i="3" s="1"/>
  <c r="K1317" i="3"/>
  <c r="O1317" i="3" s="1"/>
  <c r="N1316" i="3"/>
  <c r="M1316" i="3"/>
  <c r="L1316" i="3"/>
  <c r="P1316" i="3" s="1"/>
  <c r="K1316" i="3"/>
  <c r="N1315" i="3"/>
  <c r="M1315" i="3"/>
  <c r="L1315" i="3"/>
  <c r="P1315" i="3" s="1"/>
  <c r="K1315" i="3"/>
  <c r="O1315" i="3" s="1"/>
  <c r="N1314" i="3"/>
  <c r="M1314" i="3"/>
  <c r="L1314" i="3"/>
  <c r="P1314" i="3" s="1"/>
  <c r="K1314" i="3"/>
  <c r="N1313" i="3"/>
  <c r="M1313" i="3"/>
  <c r="L1313" i="3"/>
  <c r="P1313" i="3" s="1"/>
  <c r="K1313" i="3"/>
  <c r="O1313" i="3" s="1"/>
  <c r="N1312" i="3"/>
  <c r="M1312" i="3"/>
  <c r="L1312" i="3"/>
  <c r="P1312" i="3" s="1"/>
  <c r="K1312" i="3"/>
  <c r="N1311" i="3"/>
  <c r="M1311" i="3"/>
  <c r="L1311" i="3"/>
  <c r="P1311" i="3" s="1"/>
  <c r="K1311" i="3"/>
  <c r="N1310" i="3"/>
  <c r="M1310" i="3"/>
  <c r="L1310" i="3"/>
  <c r="P1310" i="3" s="1"/>
  <c r="K1310" i="3"/>
  <c r="O1310" i="3" s="1"/>
  <c r="N1309" i="3"/>
  <c r="M1309" i="3"/>
  <c r="L1309" i="3"/>
  <c r="P1309" i="3" s="1"/>
  <c r="K1309" i="3"/>
  <c r="P1308" i="3"/>
  <c r="N1308" i="3"/>
  <c r="M1308" i="3"/>
  <c r="L1308" i="3"/>
  <c r="K1308" i="3"/>
  <c r="O1308" i="3" s="1"/>
  <c r="N1307" i="3"/>
  <c r="M1307" i="3"/>
  <c r="L1307" i="3"/>
  <c r="P1307" i="3" s="1"/>
  <c r="K1307" i="3"/>
  <c r="O1307" i="3" s="1"/>
  <c r="N1306" i="3"/>
  <c r="M1306" i="3"/>
  <c r="L1306" i="3"/>
  <c r="P1306" i="3" s="1"/>
  <c r="K1306" i="3"/>
  <c r="N1305" i="3"/>
  <c r="M1305" i="3"/>
  <c r="L1305" i="3"/>
  <c r="P1305" i="3" s="1"/>
  <c r="K1305" i="3"/>
  <c r="N1304" i="3"/>
  <c r="M1304" i="3"/>
  <c r="L1304" i="3"/>
  <c r="P1304" i="3" s="1"/>
  <c r="K1304" i="3"/>
  <c r="N1303" i="3"/>
  <c r="M1303" i="3"/>
  <c r="L1303" i="3"/>
  <c r="P1303" i="3" s="1"/>
  <c r="K1303" i="3"/>
  <c r="O1303" i="3" s="1"/>
  <c r="N1302" i="3"/>
  <c r="M1302" i="3"/>
  <c r="L1302" i="3"/>
  <c r="P1302" i="3" s="1"/>
  <c r="K1302" i="3"/>
  <c r="O1302" i="3" s="1"/>
  <c r="N1301" i="3"/>
  <c r="M1301" i="3"/>
  <c r="L1301" i="3"/>
  <c r="P1301" i="3" s="1"/>
  <c r="K1301" i="3"/>
  <c r="P1300" i="3"/>
  <c r="N1300" i="3"/>
  <c r="M1300" i="3"/>
  <c r="L1300" i="3"/>
  <c r="K1300" i="3"/>
  <c r="O1300" i="3" s="1"/>
  <c r="N1299" i="3"/>
  <c r="M1299" i="3"/>
  <c r="L1299" i="3"/>
  <c r="P1299" i="3" s="1"/>
  <c r="K1299" i="3"/>
  <c r="N1298" i="3"/>
  <c r="M1298" i="3"/>
  <c r="L1298" i="3"/>
  <c r="P1298" i="3" s="1"/>
  <c r="K1298" i="3"/>
  <c r="N1297" i="3"/>
  <c r="M1297" i="3"/>
  <c r="L1297" i="3"/>
  <c r="P1297" i="3" s="1"/>
  <c r="K1297" i="3"/>
  <c r="O1297" i="3" s="1"/>
  <c r="N1296" i="3"/>
  <c r="M1296" i="3"/>
  <c r="L1296" i="3"/>
  <c r="P1296" i="3" s="1"/>
  <c r="K1296" i="3"/>
  <c r="N1295" i="3"/>
  <c r="M1295" i="3"/>
  <c r="L1295" i="3"/>
  <c r="P1295" i="3" s="1"/>
  <c r="K1295" i="3"/>
  <c r="O1295" i="3" s="1"/>
  <c r="N1294" i="3"/>
  <c r="M1294" i="3"/>
  <c r="L1294" i="3"/>
  <c r="P1294" i="3" s="1"/>
  <c r="K1294" i="3"/>
  <c r="N1293" i="3"/>
  <c r="M1293" i="3"/>
  <c r="L1293" i="3"/>
  <c r="P1293" i="3" s="1"/>
  <c r="K1293" i="3"/>
  <c r="N1292" i="3"/>
  <c r="M1292" i="3"/>
  <c r="L1292" i="3"/>
  <c r="P1292" i="3" s="1"/>
  <c r="K1292" i="3"/>
  <c r="O1292" i="3" s="1"/>
  <c r="N1291" i="3"/>
  <c r="M1291" i="3"/>
  <c r="L1291" i="3"/>
  <c r="P1291" i="3" s="1"/>
  <c r="K1291" i="3"/>
  <c r="O1291" i="3" s="1"/>
  <c r="N1290" i="3"/>
  <c r="M1290" i="3"/>
  <c r="L1290" i="3"/>
  <c r="P1290" i="3" s="1"/>
  <c r="K1290" i="3"/>
  <c r="O1290" i="3" s="1"/>
  <c r="N1289" i="3"/>
  <c r="M1289" i="3"/>
  <c r="L1289" i="3"/>
  <c r="P1289" i="3" s="1"/>
  <c r="K1289" i="3"/>
  <c r="O1289" i="3" s="1"/>
  <c r="N1288" i="3"/>
  <c r="M1288" i="3"/>
  <c r="L1288" i="3"/>
  <c r="P1288" i="3" s="1"/>
  <c r="K1288" i="3"/>
  <c r="N1287" i="3"/>
  <c r="M1287" i="3"/>
  <c r="L1287" i="3"/>
  <c r="P1287" i="3" s="1"/>
  <c r="K1287" i="3"/>
  <c r="O1287" i="3" s="1"/>
  <c r="N1286" i="3"/>
  <c r="M1286" i="3"/>
  <c r="L1286" i="3"/>
  <c r="P1286" i="3" s="1"/>
  <c r="K1286" i="3"/>
  <c r="O1286" i="3" s="1"/>
  <c r="N1285" i="3"/>
  <c r="M1285" i="3"/>
  <c r="L1285" i="3"/>
  <c r="P1285" i="3" s="1"/>
  <c r="K1285" i="3"/>
  <c r="O1285" i="3" s="1"/>
  <c r="P1284" i="3"/>
  <c r="N1284" i="3"/>
  <c r="M1284" i="3"/>
  <c r="L1284" i="3"/>
  <c r="K1284" i="3"/>
  <c r="O1284" i="3" s="1"/>
  <c r="N1283" i="3"/>
  <c r="M1283" i="3"/>
  <c r="L1283" i="3"/>
  <c r="P1283" i="3" s="1"/>
  <c r="K1283" i="3"/>
  <c r="O1283" i="3" s="1"/>
  <c r="N1282" i="3"/>
  <c r="M1282" i="3"/>
  <c r="L1282" i="3"/>
  <c r="P1282" i="3" s="1"/>
  <c r="K1282" i="3"/>
  <c r="N1281" i="3"/>
  <c r="M1281" i="3"/>
  <c r="L1281" i="3"/>
  <c r="P1281" i="3" s="1"/>
  <c r="K1281" i="3"/>
  <c r="O1281" i="3" s="1"/>
  <c r="N1280" i="3"/>
  <c r="M1280" i="3"/>
  <c r="L1280" i="3"/>
  <c r="P1280" i="3" s="1"/>
  <c r="K1280" i="3"/>
  <c r="N1279" i="3"/>
  <c r="M1279" i="3"/>
  <c r="L1279" i="3"/>
  <c r="P1279" i="3" s="1"/>
  <c r="K1279" i="3"/>
  <c r="O1279" i="3" s="1"/>
  <c r="N1278" i="3"/>
  <c r="M1278" i="3"/>
  <c r="L1278" i="3"/>
  <c r="P1278" i="3" s="1"/>
  <c r="K1278" i="3"/>
  <c r="O1278" i="3" s="1"/>
  <c r="N1277" i="3"/>
  <c r="M1277" i="3"/>
  <c r="L1277" i="3"/>
  <c r="P1277" i="3" s="1"/>
  <c r="K1277" i="3"/>
  <c r="N1276" i="3"/>
  <c r="M1276" i="3"/>
  <c r="L1276" i="3"/>
  <c r="P1276" i="3" s="1"/>
  <c r="K1276" i="3"/>
  <c r="N1275" i="3"/>
  <c r="M1275" i="3"/>
  <c r="L1275" i="3"/>
  <c r="P1275" i="3" s="1"/>
  <c r="K1275" i="3"/>
  <c r="O1275" i="3" s="1"/>
  <c r="N1274" i="3"/>
  <c r="M1274" i="3"/>
  <c r="L1274" i="3"/>
  <c r="P1274" i="3" s="1"/>
  <c r="K1274" i="3"/>
  <c r="O1274" i="3" s="1"/>
  <c r="N1273" i="3"/>
  <c r="M1273" i="3"/>
  <c r="L1273" i="3"/>
  <c r="P1273" i="3" s="1"/>
  <c r="K1273" i="3"/>
  <c r="O1273" i="3" s="1"/>
  <c r="N1272" i="3"/>
  <c r="M1272" i="3"/>
  <c r="L1272" i="3"/>
  <c r="P1272" i="3" s="1"/>
  <c r="K1272" i="3"/>
  <c r="N1271" i="3"/>
  <c r="M1271" i="3"/>
  <c r="L1271" i="3"/>
  <c r="P1271" i="3" s="1"/>
  <c r="K1271" i="3"/>
  <c r="N1270" i="3"/>
  <c r="M1270" i="3"/>
  <c r="L1270" i="3"/>
  <c r="P1270" i="3" s="1"/>
  <c r="K1270" i="3"/>
  <c r="O1270" i="3" s="1"/>
  <c r="N1269" i="3"/>
  <c r="M1269" i="3"/>
  <c r="L1269" i="3"/>
  <c r="P1269" i="3" s="1"/>
  <c r="K1269" i="3"/>
  <c r="O1269" i="3" s="1"/>
  <c r="N1268" i="3"/>
  <c r="M1268" i="3"/>
  <c r="L1268" i="3"/>
  <c r="P1268" i="3" s="1"/>
  <c r="K1268" i="3"/>
  <c r="O1268" i="3" s="1"/>
  <c r="N1267" i="3"/>
  <c r="M1267" i="3"/>
  <c r="L1267" i="3"/>
  <c r="P1267" i="3" s="1"/>
  <c r="K1267" i="3"/>
  <c r="N1266" i="3"/>
  <c r="M1266" i="3"/>
  <c r="L1266" i="3"/>
  <c r="P1266" i="3" s="1"/>
  <c r="K1266" i="3"/>
  <c r="O1266" i="3" s="1"/>
  <c r="N1265" i="3"/>
  <c r="M1265" i="3"/>
  <c r="L1265" i="3"/>
  <c r="P1265" i="3" s="1"/>
  <c r="K1265" i="3"/>
  <c r="O1265" i="3" s="1"/>
  <c r="N1264" i="3"/>
  <c r="M1264" i="3"/>
  <c r="L1264" i="3"/>
  <c r="P1264" i="3" s="1"/>
  <c r="K1264" i="3"/>
  <c r="N1263" i="3"/>
  <c r="M1263" i="3"/>
  <c r="L1263" i="3"/>
  <c r="P1263" i="3" s="1"/>
  <c r="K1263" i="3"/>
  <c r="O1263" i="3" s="1"/>
  <c r="N1262" i="3"/>
  <c r="M1262" i="3"/>
  <c r="L1262" i="3"/>
  <c r="P1262" i="3" s="1"/>
  <c r="K1262" i="3"/>
  <c r="N1261" i="3"/>
  <c r="M1261" i="3"/>
  <c r="L1261" i="3"/>
  <c r="P1261" i="3" s="1"/>
  <c r="K1261" i="3"/>
  <c r="O1261" i="3" s="1"/>
  <c r="N1260" i="3"/>
  <c r="M1260" i="3"/>
  <c r="L1260" i="3"/>
  <c r="P1260" i="3" s="1"/>
  <c r="K1260" i="3"/>
  <c r="N1259" i="3"/>
  <c r="M1259" i="3"/>
  <c r="L1259" i="3"/>
  <c r="P1259" i="3" s="1"/>
  <c r="K1259" i="3"/>
  <c r="O1259" i="3" s="1"/>
  <c r="N1258" i="3"/>
  <c r="M1258" i="3"/>
  <c r="L1258" i="3"/>
  <c r="P1258" i="3" s="1"/>
  <c r="K1258" i="3"/>
  <c r="O1258" i="3" s="1"/>
  <c r="N1257" i="3"/>
  <c r="M1257" i="3"/>
  <c r="L1257" i="3"/>
  <c r="P1257" i="3" s="1"/>
  <c r="K1257" i="3"/>
  <c r="O1257" i="3" s="1"/>
  <c r="N1256" i="3"/>
  <c r="M1256" i="3"/>
  <c r="L1256" i="3"/>
  <c r="P1256" i="3" s="1"/>
  <c r="K1256" i="3"/>
  <c r="N1255" i="3"/>
  <c r="M1255" i="3"/>
  <c r="L1255" i="3"/>
  <c r="P1255" i="3" s="1"/>
  <c r="K1255" i="3"/>
  <c r="N1254" i="3"/>
  <c r="M1254" i="3"/>
  <c r="L1254" i="3"/>
  <c r="P1254" i="3" s="1"/>
  <c r="K1254" i="3"/>
  <c r="O1254" i="3" s="1"/>
  <c r="N1253" i="3"/>
  <c r="M1253" i="3"/>
  <c r="L1253" i="3"/>
  <c r="P1253" i="3" s="1"/>
  <c r="K1253" i="3"/>
  <c r="O1253" i="3" s="1"/>
  <c r="P1252" i="3"/>
  <c r="N1252" i="3"/>
  <c r="M1252" i="3"/>
  <c r="L1252" i="3"/>
  <c r="K1252" i="3"/>
  <c r="O1252" i="3" s="1"/>
  <c r="N1251" i="3"/>
  <c r="M1251" i="3"/>
  <c r="L1251" i="3"/>
  <c r="P1251" i="3" s="1"/>
  <c r="K1251" i="3"/>
  <c r="O1251" i="3" s="1"/>
  <c r="N1250" i="3"/>
  <c r="M1250" i="3"/>
  <c r="L1250" i="3"/>
  <c r="P1250" i="3" s="1"/>
  <c r="K1250" i="3"/>
  <c r="O1250" i="3" s="1"/>
  <c r="N1249" i="3"/>
  <c r="M1249" i="3"/>
  <c r="L1249" i="3"/>
  <c r="P1249" i="3" s="1"/>
  <c r="K1249" i="3"/>
  <c r="O1249" i="3" s="1"/>
  <c r="N1248" i="3"/>
  <c r="M1248" i="3"/>
  <c r="L1248" i="3"/>
  <c r="P1248" i="3" s="1"/>
  <c r="K1248" i="3"/>
  <c r="N1247" i="3"/>
  <c r="M1247" i="3"/>
  <c r="L1247" i="3"/>
  <c r="P1247" i="3" s="1"/>
  <c r="K1247" i="3"/>
  <c r="O1247" i="3" s="1"/>
  <c r="N1246" i="3"/>
  <c r="M1246" i="3"/>
  <c r="L1246" i="3"/>
  <c r="P1246" i="3" s="1"/>
  <c r="K1246" i="3"/>
  <c r="O1246" i="3" s="1"/>
  <c r="N1245" i="3"/>
  <c r="M1245" i="3"/>
  <c r="L1245" i="3"/>
  <c r="P1245" i="3" s="1"/>
  <c r="K1245" i="3"/>
  <c r="O1245" i="3" s="1"/>
  <c r="N1244" i="3"/>
  <c r="M1244" i="3"/>
  <c r="L1244" i="3"/>
  <c r="P1244" i="3" s="1"/>
  <c r="K1244" i="3"/>
  <c r="O1244" i="3" s="1"/>
  <c r="N1243" i="3"/>
  <c r="M1243" i="3"/>
  <c r="L1243" i="3"/>
  <c r="P1243" i="3" s="1"/>
  <c r="K1243" i="3"/>
  <c r="N1242" i="3"/>
  <c r="M1242" i="3"/>
  <c r="L1242" i="3"/>
  <c r="P1242" i="3" s="1"/>
  <c r="K1242" i="3"/>
  <c r="N1241" i="3"/>
  <c r="M1241" i="3"/>
  <c r="L1241" i="3"/>
  <c r="P1241" i="3" s="1"/>
  <c r="K1241" i="3"/>
  <c r="N1240" i="3"/>
  <c r="M1240" i="3"/>
  <c r="L1240" i="3"/>
  <c r="P1240" i="3" s="1"/>
  <c r="K1240" i="3"/>
  <c r="N1239" i="3"/>
  <c r="M1239" i="3"/>
  <c r="L1239" i="3"/>
  <c r="P1239" i="3" s="1"/>
  <c r="K1239" i="3"/>
  <c r="O1239" i="3" s="1"/>
  <c r="N1238" i="3"/>
  <c r="M1238" i="3"/>
  <c r="L1238" i="3"/>
  <c r="P1238" i="3" s="1"/>
  <c r="K1238" i="3"/>
  <c r="N1237" i="3"/>
  <c r="M1237" i="3"/>
  <c r="L1237" i="3"/>
  <c r="P1237" i="3" s="1"/>
  <c r="K1237" i="3"/>
  <c r="P1236" i="3"/>
  <c r="N1236" i="3"/>
  <c r="M1236" i="3"/>
  <c r="L1236" i="3"/>
  <c r="K1236" i="3"/>
  <c r="O1236" i="3" s="1"/>
  <c r="N1235" i="3"/>
  <c r="M1235" i="3"/>
  <c r="L1235" i="3"/>
  <c r="P1235" i="3" s="1"/>
  <c r="K1235" i="3"/>
  <c r="N1234" i="3"/>
  <c r="M1234" i="3"/>
  <c r="L1234" i="3"/>
  <c r="P1234" i="3" s="1"/>
  <c r="K1234" i="3"/>
  <c r="N1233" i="3"/>
  <c r="M1233" i="3"/>
  <c r="L1233" i="3"/>
  <c r="P1233" i="3" s="1"/>
  <c r="K1233" i="3"/>
  <c r="N1232" i="3"/>
  <c r="M1232" i="3"/>
  <c r="L1232" i="3"/>
  <c r="P1232" i="3" s="1"/>
  <c r="K1232" i="3"/>
  <c r="N1231" i="3"/>
  <c r="M1231" i="3"/>
  <c r="L1231" i="3"/>
  <c r="P1231" i="3" s="1"/>
  <c r="K1231" i="3"/>
  <c r="O1231" i="3" s="1"/>
  <c r="N1230" i="3"/>
  <c r="M1230" i="3"/>
  <c r="L1230" i="3"/>
  <c r="P1230" i="3" s="1"/>
  <c r="K1230" i="3"/>
  <c r="N1229" i="3"/>
  <c r="M1229" i="3"/>
  <c r="L1229" i="3"/>
  <c r="P1229" i="3" s="1"/>
  <c r="K1229" i="3"/>
  <c r="P1228" i="3"/>
  <c r="N1228" i="3"/>
  <c r="M1228" i="3"/>
  <c r="L1228" i="3"/>
  <c r="K1228" i="3"/>
  <c r="O1228" i="3" s="1"/>
  <c r="N1227" i="3"/>
  <c r="M1227" i="3"/>
  <c r="L1227" i="3"/>
  <c r="P1227" i="3" s="1"/>
  <c r="K1227" i="3"/>
  <c r="N1226" i="3"/>
  <c r="M1226" i="3"/>
  <c r="L1226" i="3"/>
  <c r="P1226" i="3" s="1"/>
  <c r="K1226" i="3"/>
  <c r="N1225" i="3"/>
  <c r="M1225" i="3"/>
  <c r="L1225" i="3"/>
  <c r="P1225" i="3" s="1"/>
  <c r="K1225" i="3"/>
  <c r="O1225" i="3" s="1"/>
  <c r="N1224" i="3"/>
  <c r="M1224" i="3"/>
  <c r="L1224" i="3"/>
  <c r="P1224" i="3" s="1"/>
  <c r="K1224" i="3"/>
  <c r="N1223" i="3"/>
  <c r="M1223" i="3"/>
  <c r="L1223" i="3"/>
  <c r="P1223" i="3" s="1"/>
  <c r="K1223" i="3"/>
  <c r="O1223" i="3" s="1"/>
  <c r="N1222" i="3"/>
  <c r="M1222" i="3"/>
  <c r="L1222" i="3"/>
  <c r="P1222" i="3" s="1"/>
  <c r="K1222" i="3"/>
  <c r="N1221" i="3"/>
  <c r="M1221" i="3"/>
  <c r="L1221" i="3"/>
  <c r="P1221" i="3" s="1"/>
  <c r="K1221" i="3"/>
  <c r="N1220" i="3"/>
  <c r="M1220" i="3"/>
  <c r="L1220" i="3"/>
  <c r="P1220" i="3" s="1"/>
  <c r="K1220" i="3"/>
  <c r="O1220" i="3" s="1"/>
  <c r="N1219" i="3"/>
  <c r="M1219" i="3"/>
  <c r="L1219" i="3"/>
  <c r="P1219" i="3" s="1"/>
  <c r="K1219" i="3"/>
  <c r="O1219" i="3" s="1"/>
  <c r="N1218" i="3"/>
  <c r="M1218" i="3"/>
  <c r="L1218" i="3"/>
  <c r="P1218" i="3" s="1"/>
  <c r="K1218" i="3"/>
  <c r="O1218" i="3" s="1"/>
  <c r="N1217" i="3"/>
  <c r="M1217" i="3"/>
  <c r="L1217" i="3"/>
  <c r="P1217" i="3" s="1"/>
  <c r="K1217" i="3"/>
  <c r="N1216" i="3"/>
  <c r="M1216" i="3"/>
  <c r="L1216" i="3"/>
  <c r="P1216" i="3" s="1"/>
  <c r="K1216" i="3"/>
  <c r="N1215" i="3"/>
  <c r="M1215" i="3"/>
  <c r="L1215" i="3"/>
  <c r="P1215" i="3" s="1"/>
  <c r="K1215" i="3"/>
  <c r="O1215" i="3" s="1"/>
  <c r="N1214" i="3"/>
  <c r="M1214" i="3"/>
  <c r="L1214" i="3"/>
  <c r="P1214" i="3" s="1"/>
  <c r="K1214" i="3"/>
  <c r="O1214" i="3" s="1"/>
  <c r="N1213" i="3"/>
  <c r="M1213" i="3"/>
  <c r="L1213" i="3"/>
  <c r="P1213" i="3" s="1"/>
  <c r="K1213" i="3"/>
  <c r="O1213" i="3" s="1"/>
  <c r="N1212" i="3"/>
  <c r="M1212" i="3"/>
  <c r="L1212" i="3"/>
  <c r="P1212" i="3" s="1"/>
  <c r="K1212" i="3"/>
  <c r="N1211" i="3"/>
  <c r="M1211" i="3"/>
  <c r="L1211" i="3"/>
  <c r="P1211" i="3" s="1"/>
  <c r="K1211" i="3"/>
  <c r="O1211" i="3" s="1"/>
  <c r="N1210" i="3"/>
  <c r="M1210" i="3"/>
  <c r="L1210" i="3"/>
  <c r="P1210" i="3" s="1"/>
  <c r="K1210" i="3"/>
  <c r="O1210" i="3" s="1"/>
  <c r="N1209" i="3"/>
  <c r="M1209" i="3"/>
  <c r="L1209" i="3"/>
  <c r="P1209" i="3" s="1"/>
  <c r="K1209" i="3"/>
  <c r="O1209" i="3" s="1"/>
  <c r="N1208" i="3"/>
  <c r="M1208" i="3"/>
  <c r="L1208" i="3"/>
  <c r="P1208" i="3" s="1"/>
  <c r="K1208" i="3"/>
  <c r="N1207" i="3"/>
  <c r="M1207" i="3"/>
  <c r="L1207" i="3"/>
  <c r="P1207" i="3" s="1"/>
  <c r="K1207" i="3"/>
  <c r="N1206" i="3"/>
  <c r="M1206" i="3"/>
  <c r="L1206" i="3"/>
  <c r="P1206" i="3" s="1"/>
  <c r="K1206" i="3"/>
  <c r="O1206" i="3" s="1"/>
  <c r="N1205" i="3"/>
  <c r="M1205" i="3"/>
  <c r="L1205" i="3"/>
  <c r="P1205" i="3" s="1"/>
  <c r="K1205" i="3"/>
  <c r="O1205" i="3" s="1"/>
  <c r="P1204" i="3"/>
  <c r="N1204" i="3"/>
  <c r="M1204" i="3"/>
  <c r="L1204" i="3"/>
  <c r="K1204" i="3"/>
  <c r="N1203" i="3"/>
  <c r="M1203" i="3"/>
  <c r="L1203" i="3"/>
  <c r="P1203" i="3" s="1"/>
  <c r="K1203" i="3"/>
  <c r="O1203" i="3" s="1"/>
  <c r="N1202" i="3"/>
  <c r="M1202" i="3"/>
  <c r="L1202" i="3"/>
  <c r="P1202" i="3" s="1"/>
  <c r="K1202" i="3"/>
  <c r="N1201" i="3"/>
  <c r="M1201" i="3"/>
  <c r="L1201" i="3"/>
  <c r="P1201" i="3" s="1"/>
  <c r="K1201" i="3"/>
  <c r="O1201" i="3" s="1"/>
  <c r="N1200" i="3"/>
  <c r="M1200" i="3"/>
  <c r="L1200" i="3"/>
  <c r="P1200" i="3" s="1"/>
  <c r="K1200" i="3"/>
  <c r="N1199" i="3"/>
  <c r="M1199" i="3"/>
  <c r="L1199" i="3"/>
  <c r="P1199" i="3" s="1"/>
  <c r="K1199" i="3"/>
  <c r="N1198" i="3"/>
  <c r="M1198" i="3"/>
  <c r="L1198" i="3"/>
  <c r="P1198" i="3" s="1"/>
  <c r="K1198" i="3"/>
  <c r="O1198" i="3" s="1"/>
  <c r="N1197" i="3"/>
  <c r="M1197" i="3"/>
  <c r="L1197" i="3"/>
  <c r="P1197" i="3" s="1"/>
  <c r="K1197" i="3"/>
  <c r="P1196" i="3"/>
  <c r="N1196" i="3"/>
  <c r="M1196" i="3"/>
  <c r="L1196" i="3"/>
  <c r="K1196" i="3"/>
  <c r="N1195" i="3"/>
  <c r="M1195" i="3"/>
  <c r="L1195" i="3"/>
  <c r="P1195" i="3" s="1"/>
  <c r="K1195" i="3"/>
  <c r="O1195" i="3" s="1"/>
  <c r="N1194" i="3"/>
  <c r="M1194" i="3"/>
  <c r="L1194" i="3"/>
  <c r="P1194" i="3" s="1"/>
  <c r="K1194" i="3"/>
  <c r="N1193" i="3"/>
  <c r="M1193" i="3"/>
  <c r="L1193" i="3"/>
  <c r="P1193" i="3" s="1"/>
  <c r="K1193" i="3"/>
  <c r="O1193" i="3" s="1"/>
  <c r="N1192" i="3"/>
  <c r="M1192" i="3"/>
  <c r="L1192" i="3"/>
  <c r="P1192" i="3" s="1"/>
  <c r="K1192" i="3"/>
  <c r="N1191" i="3"/>
  <c r="M1191" i="3"/>
  <c r="L1191" i="3"/>
  <c r="P1191" i="3" s="1"/>
  <c r="K1191" i="3"/>
  <c r="N1190" i="3"/>
  <c r="M1190" i="3"/>
  <c r="L1190" i="3"/>
  <c r="P1190" i="3" s="1"/>
  <c r="K1190" i="3"/>
  <c r="O1190" i="3" s="1"/>
  <c r="N1189" i="3"/>
  <c r="M1189" i="3"/>
  <c r="L1189" i="3"/>
  <c r="P1189" i="3" s="1"/>
  <c r="K1189" i="3"/>
  <c r="N1188" i="3"/>
  <c r="M1188" i="3"/>
  <c r="L1188" i="3"/>
  <c r="P1188" i="3" s="1"/>
  <c r="K1188" i="3"/>
  <c r="O1188" i="3" s="1"/>
  <c r="N1187" i="3"/>
  <c r="M1187" i="3"/>
  <c r="L1187" i="3"/>
  <c r="P1187" i="3" s="1"/>
  <c r="K1187" i="3"/>
  <c r="N1186" i="3"/>
  <c r="M1186" i="3"/>
  <c r="L1186" i="3"/>
  <c r="P1186" i="3" s="1"/>
  <c r="K1186" i="3"/>
  <c r="O1186" i="3" s="1"/>
  <c r="N1185" i="3"/>
  <c r="M1185" i="3"/>
  <c r="L1185" i="3"/>
  <c r="P1185" i="3" s="1"/>
  <c r="K1185" i="3"/>
  <c r="O1185" i="3" s="1"/>
  <c r="N1184" i="3"/>
  <c r="M1184" i="3"/>
  <c r="L1184" i="3"/>
  <c r="P1184" i="3" s="1"/>
  <c r="K1184" i="3"/>
  <c r="N1183" i="3"/>
  <c r="M1183" i="3"/>
  <c r="L1183" i="3"/>
  <c r="P1183" i="3" s="1"/>
  <c r="K1183" i="3"/>
  <c r="O1183" i="3" s="1"/>
  <c r="N1182" i="3"/>
  <c r="M1182" i="3"/>
  <c r="L1182" i="3"/>
  <c r="P1182" i="3" s="1"/>
  <c r="K1182" i="3"/>
  <c r="N1181" i="3"/>
  <c r="M1181" i="3"/>
  <c r="L1181" i="3"/>
  <c r="P1181" i="3" s="1"/>
  <c r="K1181" i="3"/>
  <c r="O1181" i="3" s="1"/>
  <c r="N1180" i="3"/>
  <c r="M1180" i="3"/>
  <c r="L1180" i="3"/>
  <c r="P1180" i="3" s="1"/>
  <c r="K1180" i="3"/>
  <c r="N1179" i="3"/>
  <c r="M1179" i="3"/>
  <c r="L1179" i="3"/>
  <c r="P1179" i="3" s="1"/>
  <c r="K1179" i="3"/>
  <c r="N1178" i="3"/>
  <c r="M1178" i="3"/>
  <c r="L1178" i="3"/>
  <c r="P1178" i="3" s="1"/>
  <c r="K1178" i="3"/>
  <c r="N1177" i="3"/>
  <c r="M1177" i="3"/>
  <c r="L1177" i="3"/>
  <c r="P1177" i="3" s="1"/>
  <c r="K1177" i="3"/>
  <c r="O1177" i="3" s="1"/>
  <c r="N1176" i="3"/>
  <c r="M1176" i="3"/>
  <c r="L1176" i="3"/>
  <c r="P1176" i="3" s="1"/>
  <c r="K1176" i="3"/>
  <c r="N1175" i="3"/>
  <c r="M1175" i="3"/>
  <c r="L1175" i="3"/>
  <c r="P1175" i="3" s="1"/>
  <c r="K1175" i="3"/>
  <c r="N1174" i="3"/>
  <c r="M1174" i="3"/>
  <c r="L1174" i="3"/>
  <c r="P1174" i="3" s="1"/>
  <c r="K1174" i="3"/>
  <c r="N1173" i="3"/>
  <c r="M1173" i="3"/>
  <c r="L1173" i="3"/>
  <c r="P1173" i="3" s="1"/>
  <c r="K1173" i="3"/>
  <c r="P1172" i="3"/>
  <c r="N1172" i="3"/>
  <c r="M1172" i="3"/>
  <c r="L1172" i="3"/>
  <c r="K1172" i="3"/>
  <c r="O1172" i="3" s="1"/>
  <c r="N1171" i="3"/>
  <c r="M1171" i="3"/>
  <c r="L1171" i="3"/>
  <c r="P1171" i="3" s="1"/>
  <c r="K1171" i="3"/>
  <c r="N1170" i="3"/>
  <c r="M1170" i="3"/>
  <c r="L1170" i="3"/>
  <c r="P1170" i="3" s="1"/>
  <c r="K1170" i="3"/>
  <c r="N1169" i="3"/>
  <c r="M1169" i="3"/>
  <c r="L1169" i="3"/>
  <c r="P1169" i="3" s="1"/>
  <c r="K1169" i="3"/>
  <c r="O1169" i="3" s="1"/>
  <c r="N1168" i="3"/>
  <c r="M1168" i="3"/>
  <c r="L1168" i="3"/>
  <c r="P1168" i="3" s="1"/>
  <c r="K1168" i="3"/>
  <c r="N1167" i="3"/>
  <c r="M1167" i="3"/>
  <c r="L1167" i="3"/>
  <c r="P1167" i="3" s="1"/>
  <c r="K1167" i="3"/>
  <c r="O1167" i="3" s="1"/>
  <c r="N1166" i="3"/>
  <c r="M1166" i="3"/>
  <c r="L1166" i="3"/>
  <c r="P1166" i="3" s="1"/>
  <c r="K1166" i="3"/>
  <c r="N1165" i="3"/>
  <c r="M1165" i="3"/>
  <c r="L1165" i="3"/>
  <c r="P1165" i="3" s="1"/>
  <c r="K1165" i="3"/>
  <c r="P1164" i="3"/>
  <c r="N1164" i="3"/>
  <c r="M1164" i="3"/>
  <c r="L1164" i="3"/>
  <c r="K1164" i="3"/>
  <c r="O1164" i="3" s="1"/>
  <c r="N1163" i="3"/>
  <c r="M1163" i="3"/>
  <c r="L1163" i="3"/>
  <c r="P1163" i="3" s="1"/>
  <c r="K1163" i="3"/>
  <c r="O1163" i="3" s="1"/>
  <c r="N1162" i="3"/>
  <c r="M1162" i="3"/>
  <c r="L1162" i="3"/>
  <c r="P1162" i="3" s="1"/>
  <c r="K1162" i="3"/>
  <c r="N1161" i="3"/>
  <c r="M1161" i="3"/>
  <c r="L1161" i="3"/>
  <c r="P1161" i="3" s="1"/>
  <c r="K1161" i="3"/>
  <c r="O1161" i="3" s="1"/>
  <c r="N1160" i="3"/>
  <c r="M1160" i="3"/>
  <c r="L1160" i="3"/>
  <c r="P1160" i="3" s="1"/>
  <c r="K1160" i="3"/>
  <c r="N1159" i="3"/>
  <c r="M1159" i="3"/>
  <c r="L1159" i="3"/>
  <c r="P1159" i="3" s="1"/>
  <c r="K1159" i="3"/>
  <c r="O1159" i="3" s="1"/>
  <c r="N1158" i="3"/>
  <c r="M1158" i="3"/>
  <c r="L1158" i="3"/>
  <c r="P1158" i="3" s="1"/>
  <c r="K1158" i="3"/>
  <c r="O1158" i="3" s="1"/>
  <c r="N1157" i="3"/>
  <c r="M1157" i="3"/>
  <c r="L1157" i="3"/>
  <c r="P1157" i="3" s="1"/>
  <c r="K1157" i="3"/>
  <c r="N1156" i="3"/>
  <c r="M1156" i="3"/>
  <c r="L1156" i="3"/>
  <c r="P1156" i="3" s="1"/>
  <c r="K1156" i="3"/>
  <c r="O1156" i="3" s="1"/>
  <c r="N1155" i="3"/>
  <c r="M1155" i="3"/>
  <c r="L1155" i="3"/>
  <c r="P1155" i="3" s="1"/>
  <c r="K1155" i="3"/>
  <c r="O1155" i="3" s="1"/>
  <c r="N1154" i="3"/>
  <c r="M1154" i="3"/>
  <c r="L1154" i="3"/>
  <c r="P1154" i="3" s="1"/>
  <c r="K1154" i="3"/>
  <c r="O1154" i="3" s="1"/>
  <c r="N1153" i="3"/>
  <c r="M1153" i="3"/>
  <c r="L1153" i="3"/>
  <c r="P1153" i="3" s="1"/>
  <c r="K1153" i="3"/>
  <c r="N1152" i="3"/>
  <c r="M1152" i="3"/>
  <c r="L1152" i="3"/>
  <c r="P1152" i="3" s="1"/>
  <c r="K1152" i="3"/>
  <c r="N1151" i="3"/>
  <c r="M1151" i="3"/>
  <c r="L1151" i="3"/>
  <c r="P1151" i="3" s="1"/>
  <c r="K1151" i="3"/>
  <c r="O1151" i="3" s="1"/>
  <c r="N1150" i="3"/>
  <c r="M1150" i="3"/>
  <c r="L1150" i="3"/>
  <c r="P1150" i="3" s="1"/>
  <c r="K1150" i="3"/>
  <c r="O1150" i="3" s="1"/>
  <c r="N1149" i="3"/>
  <c r="M1149" i="3"/>
  <c r="L1149" i="3"/>
  <c r="P1149" i="3" s="1"/>
  <c r="K1149" i="3"/>
  <c r="O1149" i="3" s="1"/>
  <c r="P1148" i="3"/>
  <c r="N1148" i="3"/>
  <c r="M1148" i="3"/>
  <c r="L1148" i="3"/>
  <c r="K1148" i="3"/>
  <c r="O1148" i="3" s="1"/>
  <c r="N1147" i="3"/>
  <c r="M1147" i="3"/>
  <c r="L1147" i="3"/>
  <c r="P1147" i="3" s="1"/>
  <c r="K1147" i="3"/>
  <c r="O1147" i="3" s="1"/>
  <c r="N1146" i="3"/>
  <c r="M1146" i="3"/>
  <c r="L1146" i="3"/>
  <c r="P1146" i="3" s="1"/>
  <c r="K1146" i="3"/>
  <c r="O1146" i="3" s="1"/>
  <c r="N1145" i="3"/>
  <c r="M1145" i="3"/>
  <c r="L1145" i="3"/>
  <c r="P1145" i="3" s="1"/>
  <c r="K1145" i="3"/>
  <c r="N1144" i="3"/>
  <c r="M1144" i="3"/>
  <c r="L1144" i="3"/>
  <c r="P1144" i="3" s="1"/>
  <c r="K1144" i="3"/>
  <c r="O1144" i="3" s="1"/>
  <c r="N1143" i="3"/>
  <c r="M1143" i="3"/>
  <c r="L1143" i="3"/>
  <c r="P1143" i="3" s="1"/>
  <c r="K1143" i="3"/>
  <c r="O1143" i="3" s="1"/>
  <c r="N1142" i="3"/>
  <c r="M1142" i="3"/>
  <c r="L1142" i="3"/>
  <c r="P1142" i="3" s="1"/>
  <c r="K1142" i="3"/>
  <c r="O1142" i="3" s="1"/>
  <c r="N1141" i="3"/>
  <c r="M1141" i="3"/>
  <c r="L1141" i="3"/>
  <c r="P1141" i="3" s="1"/>
  <c r="K1141" i="3"/>
  <c r="O1141" i="3" s="1"/>
  <c r="N1140" i="3"/>
  <c r="M1140" i="3"/>
  <c r="L1140" i="3"/>
  <c r="P1140" i="3" s="1"/>
  <c r="K1140" i="3"/>
  <c r="N1139" i="3"/>
  <c r="M1139" i="3"/>
  <c r="L1139" i="3"/>
  <c r="P1139" i="3" s="1"/>
  <c r="K1139" i="3"/>
  <c r="O1139" i="3" s="1"/>
  <c r="N1138" i="3"/>
  <c r="M1138" i="3"/>
  <c r="L1138" i="3"/>
  <c r="P1138" i="3" s="1"/>
  <c r="K1138" i="3"/>
  <c r="O1138" i="3" s="1"/>
  <c r="N1137" i="3"/>
  <c r="M1137" i="3"/>
  <c r="L1137" i="3"/>
  <c r="P1137" i="3" s="1"/>
  <c r="K1137" i="3"/>
  <c r="O1137" i="3" s="1"/>
  <c r="N1136" i="3"/>
  <c r="M1136" i="3"/>
  <c r="L1136" i="3"/>
  <c r="P1136" i="3" s="1"/>
  <c r="K1136" i="3"/>
  <c r="O1136" i="3" s="1"/>
  <c r="N1135" i="3"/>
  <c r="M1135" i="3"/>
  <c r="L1135" i="3"/>
  <c r="P1135" i="3" s="1"/>
  <c r="K1135" i="3"/>
  <c r="N1134" i="3"/>
  <c r="M1134" i="3"/>
  <c r="L1134" i="3"/>
  <c r="P1134" i="3" s="1"/>
  <c r="K1134" i="3"/>
  <c r="O1134" i="3" s="1"/>
  <c r="N1133" i="3"/>
  <c r="M1133" i="3"/>
  <c r="L1133" i="3"/>
  <c r="P1133" i="3" s="1"/>
  <c r="K1133" i="3"/>
  <c r="O1133" i="3" s="1"/>
  <c r="N1132" i="3"/>
  <c r="M1132" i="3"/>
  <c r="L1132" i="3"/>
  <c r="P1132" i="3" s="1"/>
  <c r="K1132" i="3"/>
  <c r="O1132" i="3" s="1"/>
  <c r="N1131" i="3"/>
  <c r="M1131" i="3"/>
  <c r="L1131" i="3"/>
  <c r="P1131" i="3" s="1"/>
  <c r="K1131" i="3"/>
  <c r="O1131" i="3" s="1"/>
  <c r="N1130" i="3"/>
  <c r="M1130" i="3"/>
  <c r="L1130" i="3"/>
  <c r="P1130" i="3" s="1"/>
  <c r="K1130" i="3"/>
  <c r="N1129" i="3"/>
  <c r="M1129" i="3"/>
  <c r="L1129" i="3"/>
  <c r="P1129" i="3" s="1"/>
  <c r="K1129" i="3"/>
  <c r="O1129" i="3" s="1"/>
  <c r="N1128" i="3"/>
  <c r="M1128" i="3"/>
  <c r="L1128" i="3"/>
  <c r="P1128" i="3" s="1"/>
  <c r="K1128" i="3"/>
  <c r="O1128" i="3" s="1"/>
  <c r="N1127" i="3"/>
  <c r="M1127" i="3"/>
  <c r="L1127" i="3"/>
  <c r="P1127" i="3" s="1"/>
  <c r="K1127" i="3"/>
  <c r="O1127" i="3" s="1"/>
  <c r="N1126" i="3"/>
  <c r="M1126" i="3"/>
  <c r="L1126" i="3"/>
  <c r="P1126" i="3" s="1"/>
  <c r="K1126" i="3"/>
  <c r="O1126" i="3" s="1"/>
  <c r="N1125" i="3"/>
  <c r="M1125" i="3"/>
  <c r="L1125" i="3"/>
  <c r="P1125" i="3" s="1"/>
  <c r="K1125" i="3"/>
  <c r="N1124" i="3"/>
  <c r="M1124" i="3"/>
  <c r="L1124" i="3"/>
  <c r="P1124" i="3" s="1"/>
  <c r="K1124" i="3"/>
  <c r="O1124" i="3" s="1"/>
  <c r="N1123" i="3"/>
  <c r="M1123" i="3"/>
  <c r="L1123" i="3"/>
  <c r="P1123" i="3" s="1"/>
  <c r="K1123" i="3"/>
  <c r="O1123" i="3" s="1"/>
  <c r="N1122" i="3"/>
  <c r="M1122" i="3"/>
  <c r="L1122" i="3"/>
  <c r="P1122" i="3" s="1"/>
  <c r="K1122" i="3"/>
  <c r="O1122" i="3" s="1"/>
  <c r="N1121" i="3"/>
  <c r="M1121" i="3"/>
  <c r="L1121" i="3"/>
  <c r="P1121" i="3" s="1"/>
  <c r="K1121" i="3"/>
  <c r="O1121" i="3" s="1"/>
  <c r="N1120" i="3"/>
  <c r="M1120" i="3"/>
  <c r="L1120" i="3"/>
  <c r="P1120" i="3" s="1"/>
  <c r="K1120" i="3"/>
  <c r="N1119" i="3"/>
  <c r="M1119" i="3"/>
  <c r="L1119" i="3"/>
  <c r="P1119" i="3" s="1"/>
  <c r="K1119" i="3"/>
  <c r="O1119" i="3" s="1"/>
  <c r="N1118" i="3"/>
  <c r="M1118" i="3"/>
  <c r="L1118" i="3"/>
  <c r="P1118" i="3" s="1"/>
  <c r="K1118" i="3"/>
  <c r="O1118" i="3" s="1"/>
  <c r="N1117" i="3"/>
  <c r="M1117" i="3"/>
  <c r="L1117" i="3"/>
  <c r="P1117" i="3" s="1"/>
  <c r="K1117" i="3"/>
  <c r="O1117" i="3" s="1"/>
  <c r="N1116" i="3"/>
  <c r="M1116" i="3"/>
  <c r="L1116" i="3"/>
  <c r="P1116" i="3" s="1"/>
  <c r="K1116" i="3"/>
  <c r="O1116" i="3" s="1"/>
  <c r="N1115" i="3"/>
  <c r="M1115" i="3"/>
  <c r="L1115" i="3"/>
  <c r="P1115" i="3" s="1"/>
  <c r="K1115" i="3"/>
  <c r="N1114" i="3"/>
  <c r="M1114" i="3"/>
  <c r="L1114" i="3"/>
  <c r="P1114" i="3" s="1"/>
  <c r="K1114" i="3"/>
  <c r="O1114" i="3" s="1"/>
  <c r="N1113" i="3"/>
  <c r="M1113" i="3"/>
  <c r="L1113" i="3"/>
  <c r="P1113" i="3" s="1"/>
  <c r="K1113" i="3"/>
  <c r="O1113" i="3" s="1"/>
  <c r="N1112" i="3"/>
  <c r="M1112" i="3"/>
  <c r="L1112" i="3"/>
  <c r="P1112" i="3" s="1"/>
  <c r="K1112" i="3"/>
  <c r="O1112" i="3" s="1"/>
  <c r="N1111" i="3"/>
  <c r="M1111" i="3"/>
  <c r="L1111" i="3"/>
  <c r="P1111" i="3" s="1"/>
  <c r="K1111" i="3"/>
  <c r="O1111" i="3" s="1"/>
  <c r="N1110" i="3"/>
  <c r="M1110" i="3"/>
  <c r="L1110" i="3"/>
  <c r="P1110" i="3" s="1"/>
  <c r="K1110" i="3"/>
  <c r="N1109" i="3"/>
  <c r="M1109" i="3"/>
  <c r="L1109" i="3"/>
  <c r="P1109" i="3" s="1"/>
  <c r="K1109" i="3"/>
  <c r="O1109" i="3" s="1"/>
  <c r="N1108" i="3"/>
  <c r="M1108" i="3"/>
  <c r="L1108" i="3"/>
  <c r="P1108" i="3" s="1"/>
  <c r="K1108" i="3"/>
  <c r="O1108" i="3" s="1"/>
  <c r="N1107" i="3"/>
  <c r="M1107" i="3"/>
  <c r="L1107" i="3"/>
  <c r="P1107" i="3" s="1"/>
  <c r="K1107" i="3"/>
  <c r="O1107" i="3" s="1"/>
  <c r="N1106" i="3"/>
  <c r="M1106" i="3"/>
  <c r="L1106" i="3"/>
  <c r="P1106" i="3" s="1"/>
  <c r="K1106" i="3"/>
  <c r="O1106" i="3" s="1"/>
  <c r="N1105" i="3"/>
  <c r="M1105" i="3"/>
  <c r="L1105" i="3"/>
  <c r="P1105" i="3" s="1"/>
  <c r="K1105" i="3"/>
  <c r="N1104" i="3"/>
  <c r="M1104" i="3"/>
  <c r="L1104" i="3"/>
  <c r="P1104" i="3" s="1"/>
  <c r="K1104" i="3"/>
  <c r="O1104" i="3" s="1"/>
  <c r="N1103" i="3"/>
  <c r="M1103" i="3"/>
  <c r="L1103" i="3"/>
  <c r="P1103" i="3" s="1"/>
  <c r="K1103" i="3"/>
  <c r="O1103" i="3" s="1"/>
  <c r="N1102" i="3"/>
  <c r="M1102" i="3"/>
  <c r="L1102" i="3"/>
  <c r="P1102" i="3" s="1"/>
  <c r="K1102" i="3"/>
  <c r="O1102" i="3" s="1"/>
  <c r="N1101" i="3"/>
  <c r="M1101" i="3"/>
  <c r="L1101" i="3"/>
  <c r="P1101" i="3" s="1"/>
  <c r="K1101" i="3"/>
  <c r="O1101" i="3" s="1"/>
  <c r="N1100" i="3"/>
  <c r="M1100" i="3"/>
  <c r="L1100" i="3"/>
  <c r="P1100" i="3" s="1"/>
  <c r="K1100" i="3"/>
  <c r="N1099" i="3"/>
  <c r="M1099" i="3"/>
  <c r="L1099" i="3"/>
  <c r="P1099" i="3" s="1"/>
  <c r="K1099" i="3"/>
  <c r="O1099" i="3" s="1"/>
  <c r="N1098" i="3"/>
  <c r="M1098" i="3"/>
  <c r="L1098" i="3"/>
  <c r="P1098" i="3" s="1"/>
  <c r="K1098" i="3"/>
  <c r="O1098" i="3" s="1"/>
  <c r="N1097" i="3"/>
  <c r="M1097" i="3"/>
  <c r="L1097" i="3"/>
  <c r="P1097" i="3" s="1"/>
  <c r="K1097" i="3"/>
  <c r="O1097" i="3" s="1"/>
  <c r="N1096" i="3"/>
  <c r="M1096" i="3"/>
  <c r="L1096" i="3"/>
  <c r="P1096" i="3" s="1"/>
  <c r="K1096" i="3"/>
  <c r="O1096" i="3" s="1"/>
  <c r="N1095" i="3"/>
  <c r="M1095" i="3"/>
  <c r="L1095" i="3"/>
  <c r="P1095" i="3" s="1"/>
  <c r="K1095" i="3"/>
  <c r="N1094" i="3"/>
  <c r="M1094" i="3"/>
  <c r="L1094" i="3"/>
  <c r="P1094" i="3" s="1"/>
  <c r="K1094" i="3"/>
  <c r="O1094" i="3" s="1"/>
  <c r="N1093" i="3"/>
  <c r="M1093" i="3"/>
  <c r="L1093" i="3"/>
  <c r="P1093" i="3" s="1"/>
  <c r="K1093" i="3"/>
  <c r="O1093" i="3" s="1"/>
  <c r="N1092" i="3"/>
  <c r="M1092" i="3"/>
  <c r="L1092" i="3"/>
  <c r="P1092" i="3" s="1"/>
  <c r="K1092" i="3"/>
  <c r="O1092" i="3" s="1"/>
  <c r="N1091" i="3"/>
  <c r="M1091" i="3"/>
  <c r="L1091" i="3"/>
  <c r="P1091" i="3" s="1"/>
  <c r="K1091" i="3"/>
  <c r="O1091" i="3" s="1"/>
  <c r="N1090" i="3"/>
  <c r="M1090" i="3"/>
  <c r="L1090" i="3"/>
  <c r="P1090" i="3" s="1"/>
  <c r="K1090" i="3"/>
  <c r="N1089" i="3"/>
  <c r="M1089" i="3"/>
  <c r="L1089" i="3"/>
  <c r="P1089" i="3" s="1"/>
  <c r="K1089" i="3"/>
  <c r="O1089" i="3" s="1"/>
  <c r="N1088" i="3"/>
  <c r="M1088" i="3"/>
  <c r="L1088" i="3"/>
  <c r="P1088" i="3" s="1"/>
  <c r="K1088" i="3"/>
  <c r="O1088" i="3" s="1"/>
  <c r="N1087" i="3"/>
  <c r="M1087" i="3"/>
  <c r="L1087" i="3"/>
  <c r="P1087" i="3" s="1"/>
  <c r="K1087" i="3"/>
  <c r="O1087" i="3" s="1"/>
  <c r="N1086" i="3"/>
  <c r="M1086" i="3"/>
  <c r="L1086" i="3"/>
  <c r="P1086" i="3" s="1"/>
  <c r="K1086" i="3"/>
  <c r="O1086" i="3" s="1"/>
  <c r="N1085" i="3"/>
  <c r="M1085" i="3"/>
  <c r="L1085" i="3"/>
  <c r="P1085" i="3" s="1"/>
  <c r="K1085" i="3"/>
  <c r="N1084" i="3"/>
  <c r="M1084" i="3"/>
  <c r="L1084" i="3"/>
  <c r="P1084" i="3" s="1"/>
  <c r="K1084" i="3"/>
  <c r="O1084" i="3" s="1"/>
  <c r="N1083" i="3"/>
  <c r="M1083" i="3"/>
  <c r="L1083" i="3"/>
  <c r="P1083" i="3" s="1"/>
  <c r="K1083" i="3"/>
  <c r="O1083" i="3" s="1"/>
  <c r="N1082" i="3"/>
  <c r="M1082" i="3"/>
  <c r="L1082" i="3"/>
  <c r="P1082" i="3" s="1"/>
  <c r="K1082" i="3"/>
  <c r="O1082" i="3" s="1"/>
  <c r="N1081" i="3"/>
  <c r="M1081" i="3"/>
  <c r="L1081" i="3"/>
  <c r="P1081" i="3" s="1"/>
  <c r="K1081" i="3"/>
  <c r="O1081" i="3" s="1"/>
  <c r="N1080" i="3"/>
  <c r="M1080" i="3"/>
  <c r="L1080" i="3"/>
  <c r="P1080" i="3" s="1"/>
  <c r="K1080" i="3"/>
  <c r="N1079" i="3"/>
  <c r="M1079" i="3"/>
  <c r="L1079" i="3"/>
  <c r="P1079" i="3" s="1"/>
  <c r="K1079" i="3"/>
  <c r="O1079" i="3" s="1"/>
  <c r="N1078" i="3"/>
  <c r="M1078" i="3"/>
  <c r="L1078" i="3"/>
  <c r="P1078" i="3" s="1"/>
  <c r="K1078" i="3"/>
  <c r="O1078" i="3" s="1"/>
  <c r="N1077" i="3"/>
  <c r="M1077" i="3"/>
  <c r="L1077" i="3"/>
  <c r="P1077" i="3" s="1"/>
  <c r="K1077" i="3"/>
  <c r="O1077" i="3" s="1"/>
  <c r="N1076" i="3"/>
  <c r="M1076" i="3"/>
  <c r="L1076" i="3"/>
  <c r="P1076" i="3" s="1"/>
  <c r="K1076" i="3"/>
  <c r="O1076" i="3" s="1"/>
  <c r="N1075" i="3"/>
  <c r="M1075" i="3"/>
  <c r="L1075" i="3"/>
  <c r="P1075" i="3" s="1"/>
  <c r="K1075" i="3"/>
  <c r="N1074" i="3"/>
  <c r="M1074" i="3"/>
  <c r="L1074" i="3"/>
  <c r="P1074" i="3" s="1"/>
  <c r="K1074" i="3"/>
  <c r="O1074" i="3" s="1"/>
  <c r="N1073" i="3"/>
  <c r="M1073" i="3"/>
  <c r="L1073" i="3"/>
  <c r="P1073" i="3" s="1"/>
  <c r="K1073" i="3"/>
  <c r="O1073" i="3" s="1"/>
  <c r="N1072" i="3"/>
  <c r="M1072" i="3"/>
  <c r="L1072" i="3"/>
  <c r="P1072" i="3" s="1"/>
  <c r="K1072" i="3"/>
  <c r="O1072" i="3" s="1"/>
  <c r="N1071" i="3"/>
  <c r="M1071" i="3"/>
  <c r="L1071" i="3"/>
  <c r="P1071" i="3" s="1"/>
  <c r="K1071" i="3"/>
  <c r="O1071" i="3" s="1"/>
  <c r="N1070" i="3"/>
  <c r="M1070" i="3"/>
  <c r="L1070" i="3"/>
  <c r="P1070" i="3" s="1"/>
  <c r="K1070" i="3"/>
  <c r="N1069" i="3"/>
  <c r="M1069" i="3"/>
  <c r="L1069" i="3"/>
  <c r="P1069" i="3" s="1"/>
  <c r="K1069" i="3"/>
  <c r="O1069" i="3" s="1"/>
  <c r="N1068" i="3"/>
  <c r="M1068" i="3"/>
  <c r="L1068" i="3"/>
  <c r="P1068" i="3" s="1"/>
  <c r="K1068" i="3"/>
  <c r="O1068" i="3" s="1"/>
  <c r="N1067" i="3"/>
  <c r="M1067" i="3"/>
  <c r="L1067" i="3"/>
  <c r="P1067" i="3" s="1"/>
  <c r="K1067" i="3"/>
  <c r="O1067" i="3" s="1"/>
  <c r="N1066" i="3"/>
  <c r="M1066" i="3"/>
  <c r="L1066" i="3"/>
  <c r="P1066" i="3" s="1"/>
  <c r="K1066" i="3"/>
  <c r="O1066" i="3" s="1"/>
  <c r="N1065" i="3"/>
  <c r="M1065" i="3"/>
  <c r="L1065" i="3"/>
  <c r="P1065" i="3" s="1"/>
  <c r="K1065" i="3"/>
  <c r="N1064" i="3"/>
  <c r="M1064" i="3"/>
  <c r="L1064" i="3"/>
  <c r="P1064" i="3" s="1"/>
  <c r="K1064" i="3"/>
  <c r="O1064" i="3" s="1"/>
  <c r="N1063" i="3"/>
  <c r="M1063" i="3"/>
  <c r="L1063" i="3"/>
  <c r="P1063" i="3" s="1"/>
  <c r="K1063" i="3"/>
  <c r="O1063" i="3" s="1"/>
  <c r="N1062" i="3"/>
  <c r="M1062" i="3"/>
  <c r="L1062" i="3"/>
  <c r="P1062" i="3" s="1"/>
  <c r="K1062" i="3"/>
  <c r="O1062" i="3" s="1"/>
  <c r="N1061" i="3"/>
  <c r="M1061" i="3"/>
  <c r="L1061" i="3"/>
  <c r="P1061" i="3" s="1"/>
  <c r="K1061" i="3"/>
  <c r="O1061" i="3" s="1"/>
  <c r="N1060" i="3"/>
  <c r="M1060" i="3"/>
  <c r="L1060" i="3"/>
  <c r="P1060" i="3" s="1"/>
  <c r="K1060" i="3"/>
  <c r="N1059" i="3"/>
  <c r="M1059" i="3"/>
  <c r="L1059" i="3"/>
  <c r="P1059" i="3" s="1"/>
  <c r="K1059" i="3"/>
  <c r="O1059" i="3" s="1"/>
  <c r="N1058" i="3"/>
  <c r="M1058" i="3"/>
  <c r="L1058" i="3"/>
  <c r="P1058" i="3" s="1"/>
  <c r="K1058" i="3"/>
  <c r="O1058" i="3" s="1"/>
  <c r="N1057" i="3"/>
  <c r="M1057" i="3"/>
  <c r="L1057" i="3"/>
  <c r="P1057" i="3" s="1"/>
  <c r="K1057" i="3"/>
  <c r="O1057" i="3" s="1"/>
  <c r="N1056" i="3"/>
  <c r="M1056" i="3"/>
  <c r="L1056" i="3"/>
  <c r="P1056" i="3" s="1"/>
  <c r="K1056" i="3"/>
  <c r="O1056" i="3" s="1"/>
  <c r="N1055" i="3"/>
  <c r="M1055" i="3"/>
  <c r="L1055" i="3"/>
  <c r="P1055" i="3" s="1"/>
  <c r="K1055" i="3"/>
  <c r="N1054" i="3"/>
  <c r="M1054" i="3"/>
  <c r="L1054" i="3"/>
  <c r="P1054" i="3" s="1"/>
  <c r="K1054" i="3"/>
  <c r="O1054" i="3" s="1"/>
  <c r="N1053" i="3"/>
  <c r="M1053" i="3"/>
  <c r="L1053" i="3"/>
  <c r="P1053" i="3" s="1"/>
  <c r="K1053" i="3"/>
  <c r="O1053" i="3" s="1"/>
  <c r="N1052" i="3"/>
  <c r="M1052" i="3"/>
  <c r="L1052" i="3"/>
  <c r="P1052" i="3" s="1"/>
  <c r="K1052" i="3"/>
  <c r="O1052" i="3" s="1"/>
  <c r="N1051" i="3"/>
  <c r="M1051" i="3"/>
  <c r="L1051" i="3"/>
  <c r="P1051" i="3" s="1"/>
  <c r="K1051" i="3"/>
  <c r="O1051" i="3" s="1"/>
  <c r="N1050" i="3"/>
  <c r="M1050" i="3"/>
  <c r="L1050" i="3"/>
  <c r="P1050" i="3" s="1"/>
  <c r="K1050" i="3"/>
  <c r="N1049" i="3"/>
  <c r="M1049" i="3"/>
  <c r="L1049" i="3"/>
  <c r="P1049" i="3" s="1"/>
  <c r="K1049" i="3"/>
  <c r="O1049" i="3" s="1"/>
  <c r="N1048" i="3"/>
  <c r="M1048" i="3"/>
  <c r="L1048" i="3"/>
  <c r="P1048" i="3" s="1"/>
  <c r="K1048" i="3"/>
  <c r="O1048" i="3" s="1"/>
  <c r="N1047" i="3"/>
  <c r="M1047" i="3"/>
  <c r="L1047" i="3"/>
  <c r="P1047" i="3" s="1"/>
  <c r="K1047" i="3"/>
  <c r="O1047" i="3" s="1"/>
  <c r="N1046" i="3"/>
  <c r="M1046" i="3"/>
  <c r="L1046" i="3"/>
  <c r="P1046" i="3" s="1"/>
  <c r="K1046" i="3"/>
  <c r="O1046" i="3" s="1"/>
  <c r="N1045" i="3"/>
  <c r="M1045" i="3"/>
  <c r="L1045" i="3"/>
  <c r="P1045" i="3" s="1"/>
  <c r="K1045" i="3"/>
  <c r="N1044" i="3"/>
  <c r="M1044" i="3"/>
  <c r="L1044" i="3"/>
  <c r="P1044" i="3" s="1"/>
  <c r="K1044" i="3"/>
  <c r="O1044" i="3" s="1"/>
  <c r="N1043" i="3"/>
  <c r="M1043" i="3"/>
  <c r="L1043" i="3"/>
  <c r="P1043" i="3" s="1"/>
  <c r="K1043" i="3"/>
  <c r="O1043" i="3" s="1"/>
  <c r="N1042" i="3"/>
  <c r="M1042" i="3"/>
  <c r="L1042" i="3"/>
  <c r="P1042" i="3" s="1"/>
  <c r="K1042" i="3"/>
  <c r="O1042" i="3" s="1"/>
  <c r="N1041" i="3"/>
  <c r="M1041" i="3"/>
  <c r="L1041" i="3"/>
  <c r="P1041" i="3" s="1"/>
  <c r="K1041" i="3"/>
  <c r="O1041" i="3" s="1"/>
  <c r="N1040" i="3"/>
  <c r="M1040" i="3"/>
  <c r="L1040" i="3"/>
  <c r="P1040" i="3" s="1"/>
  <c r="K1040" i="3"/>
  <c r="N1039" i="3"/>
  <c r="M1039" i="3"/>
  <c r="L1039" i="3"/>
  <c r="P1039" i="3" s="1"/>
  <c r="K1039" i="3"/>
  <c r="O1039" i="3" s="1"/>
  <c r="N1038" i="3"/>
  <c r="M1038" i="3"/>
  <c r="L1038" i="3"/>
  <c r="P1038" i="3" s="1"/>
  <c r="K1038" i="3"/>
  <c r="O1038" i="3" s="1"/>
  <c r="N1037" i="3"/>
  <c r="M1037" i="3"/>
  <c r="L1037" i="3"/>
  <c r="P1037" i="3" s="1"/>
  <c r="K1037" i="3"/>
  <c r="O1037" i="3" s="1"/>
  <c r="N1036" i="3"/>
  <c r="M1036" i="3"/>
  <c r="L1036" i="3"/>
  <c r="P1036" i="3" s="1"/>
  <c r="K1036" i="3"/>
  <c r="O1036" i="3" s="1"/>
  <c r="N1035" i="3"/>
  <c r="M1035" i="3"/>
  <c r="L1035" i="3"/>
  <c r="P1035" i="3" s="1"/>
  <c r="K1035" i="3"/>
  <c r="N1034" i="3"/>
  <c r="M1034" i="3"/>
  <c r="L1034" i="3"/>
  <c r="P1034" i="3" s="1"/>
  <c r="K1034" i="3"/>
  <c r="O1034" i="3" s="1"/>
  <c r="N1033" i="3"/>
  <c r="M1033" i="3"/>
  <c r="L1033" i="3"/>
  <c r="P1033" i="3" s="1"/>
  <c r="K1033" i="3"/>
  <c r="O1033" i="3" s="1"/>
  <c r="N1032" i="3"/>
  <c r="M1032" i="3"/>
  <c r="L1032" i="3"/>
  <c r="P1032" i="3" s="1"/>
  <c r="K1032" i="3"/>
  <c r="O1032" i="3" s="1"/>
  <c r="N1031" i="3"/>
  <c r="M1031" i="3"/>
  <c r="L1031" i="3"/>
  <c r="P1031" i="3" s="1"/>
  <c r="K1031" i="3"/>
  <c r="O1031" i="3" s="1"/>
  <c r="N1030" i="3"/>
  <c r="M1030" i="3"/>
  <c r="L1030" i="3"/>
  <c r="P1030" i="3" s="1"/>
  <c r="K1030" i="3"/>
  <c r="N1029" i="3"/>
  <c r="M1029" i="3"/>
  <c r="L1029" i="3"/>
  <c r="P1029" i="3" s="1"/>
  <c r="K1029" i="3"/>
  <c r="O1029" i="3" s="1"/>
  <c r="N1028" i="3"/>
  <c r="M1028" i="3"/>
  <c r="L1028" i="3"/>
  <c r="P1028" i="3" s="1"/>
  <c r="K1028" i="3"/>
  <c r="O1028" i="3" s="1"/>
  <c r="N1027" i="3"/>
  <c r="M1027" i="3"/>
  <c r="L1027" i="3"/>
  <c r="P1027" i="3" s="1"/>
  <c r="K1027" i="3"/>
  <c r="O1027" i="3" s="1"/>
  <c r="N1026" i="3"/>
  <c r="M1026" i="3"/>
  <c r="L1026" i="3"/>
  <c r="P1026" i="3" s="1"/>
  <c r="K1026" i="3"/>
  <c r="O1026" i="3" s="1"/>
  <c r="N1025" i="3"/>
  <c r="M1025" i="3"/>
  <c r="L1025" i="3"/>
  <c r="P1025" i="3" s="1"/>
  <c r="K1025" i="3"/>
  <c r="N1024" i="3"/>
  <c r="M1024" i="3"/>
  <c r="L1024" i="3"/>
  <c r="P1024" i="3" s="1"/>
  <c r="K1024" i="3"/>
  <c r="O1024" i="3" s="1"/>
  <c r="N1023" i="3"/>
  <c r="M1023" i="3"/>
  <c r="L1023" i="3"/>
  <c r="P1023" i="3" s="1"/>
  <c r="K1023" i="3"/>
  <c r="O1023" i="3" s="1"/>
  <c r="N1022" i="3"/>
  <c r="M1022" i="3"/>
  <c r="L1022" i="3"/>
  <c r="P1022" i="3" s="1"/>
  <c r="K1022" i="3"/>
  <c r="O1022" i="3" s="1"/>
  <c r="N1021" i="3"/>
  <c r="M1021" i="3"/>
  <c r="L1021" i="3"/>
  <c r="P1021" i="3" s="1"/>
  <c r="K1021" i="3"/>
  <c r="O1021" i="3" s="1"/>
  <c r="N1020" i="3"/>
  <c r="M1020" i="3"/>
  <c r="L1020" i="3"/>
  <c r="P1020" i="3" s="1"/>
  <c r="K1020" i="3"/>
  <c r="N1019" i="3"/>
  <c r="M1019" i="3"/>
  <c r="L1019" i="3"/>
  <c r="P1019" i="3" s="1"/>
  <c r="K1019" i="3"/>
  <c r="O1019" i="3" s="1"/>
  <c r="N1018" i="3"/>
  <c r="M1018" i="3"/>
  <c r="L1018" i="3"/>
  <c r="P1018" i="3" s="1"/>
  <c r="K1018" i="3"/>
  <c r="O1018" i="3" s="1"/>
  <c r="N1017" i="3"/>
  <c r="M1017" i="3"/>
  <c r="L1017" i="3"/>
  <c r="P1017" i="3" s="1"/>
  <c r="K1017" i="3"/>
  <c r="O1017" i="3" s="1"/>
  <c r="N1016" i="3"/>
  <c r="M1016" i="3"/>
  <c r="L1016" i="3"/>
  <c r="P1016" i="3" s="1"/>
  <c r="K1016" i="3"/>
  <c r="O1016" i="3" s="1"/>
  <c r="N1015" i="3"/>
  <c r="M1015" i="3"/>
  <c r="L1015" i="3"/>
  <c r="P1015" i="3" s="1"/>
  <c r="K1015" i="3"/>
  <c r="N1014" i="3"/>
  <c r="M1014" i="3"/>
  <c r="L1014" i="3"/>
  <c r="P1014" i="3" s="1"/>
  <c r="K1014" i="3"/>
  <c r="O1014" i="3" s="1"/>
  <c r="N1013" i="3"/>
  <c r="M1013" i="3"/>
  <c r="L1013" i="3"/>
  <c r="P1013" i="3" s="1"/>
  <c r="K1013" i="3"/>
  <c r="O1013" i="3" s="1"/>
  <c r="N1012" i="3"/>
  <c r="M1012" i="3"/>
  <c r="L1012" i="3"/>
  <c r="P1012" i="3" s="1"/>
  <c r="K1012" i="3"/>
  <c r="O1012" i="3" s="1"/>
  <c r="N1011" i="3"/>
  <c r="M1011" i="3"/>
  <c r="L1011" i="3"/>
  <c r="P1011" i="3" s="1"/>
  <c r="K1011" i="3"/>
  <c r="O1011" i="3" s="1"/>
  <c r="N1010" i="3"/>
  <c r="M1010" i="3"/>
  <c r="L1010" i="3"/>
  <c r="P1010" i="3" s="1"/>
  <c r="K1010" i="3"/>
  <c r="N1009" i="3"/>
  <c r="M1009" i="3"/>
  <c r="L1009" i="3"/>
  <c r="P1009" i="3" s="1"/>
  <c r="K1009" i="3"/>
  <c r="O1009" i="3" s="1"/>
  <c r="N1008" i="3"/>
  <c r="M1008" i="3"/>
  <c r="L1008" i="3"/>
  <c r="P1008" i="3" s="1"/>
  <c r="K1008" i="3"/>
  <c r="O1008" i="3" s="1"/>
  <c r="N1007" i="3"/>
  <c r="M1007" i="3"/>
  <c r="L1007" i="3"/>
  <c r="P1007" i="3" s="1"/>
  <c r="K1007" i="3"/>
  <c r="O1007" i="3" s="1"/>
  <c r="N1006" i="3"/>
  <c r="M1006" i="3"/>
  <c r="L1006" i="3"/>
  <c r="P1006" i="3" s="1"/>
  <c r="K1006" i="3"/>
  <c r="O1006" i="3" s="1"/>
  <c r="N1005" i="3"/>
  <c r="M1005" i="3"/>
  <c r="L1005" i="3"/>
  <c r="P1005" i="3" s="1"/>
  <c r="K1005" i="3"/>
  <c r="O1005" i="3" s="1"/>
  <c r="N1004" i="3"/>
  <c r="M1004" i="3"/>
  <c r="L1004" i="3"/>
  <c r="P1004" i="3" s="1"/>
  <c r="K1004" i="3"/>
  <c r="O1004" i="3" s="1"/>
  <c r="N1003" i="3"/>
  <c r="M1003" i="3"/>
  <c r="L1003" i="3"/>
  <c r="P1003" i="3" s="1"/>
  <c r="K1003" i="3"/>
  <c r="O1003" i="3" s="1"/>
  <c r="N1002" i="3"/>
  <c r="M1002" i="3"/>
  <c r="L1002" i="3"/>
  <c r="P1002" i="3" s="1"/>
  <c r="K1002" i="3"/>
  <c r="O1002" i="3" s="1"/>
  <c r="N1001" i="3"/>
  <c r="M1001" i="3"/>
  <c r="L1001" i="3"/>
  <c r="P1001" i="3" s="1"/>
  <c r="K1001" i="3"/>
  <c r="O1001" i="3" s="1"/>
  <c r="N1000" i="3"/>
  <c r="M1000" i="3"/>
  <c r="L1000" i="3"/>
  <c r="P1000" i="3" s="1"/>
  <c r="K1000" i="3"/>
  <c r="O1000" i="3" s="1"/>
  <c r="N999" i="3"/>
  <c r="M999" i="3"/>
  <c r="L999" i="3"/>
  <c r="P999" i="3" s="1"/>
  <c r="K999" i="3"/>
  <c r="O999" i="3" s="1"/>
  <c r="N998" i="3"/>
  <c r="M998" i="3"/>
  <c r="L998" i="3"/>
  <c r="P998" i="3" s="1"/>
  <c r="K998" i="3"/>
  <c r="O998" i="3" s="1"/>
  <c r="N997" i="3"/>
  <c r="M997" i="3"/>
  <c r="L997" i="3"/>
  <c r="P997" i="3" s="1"/>
  <c r="K997" i="3"/>
  <c r="O997" i="3" s="1"/>
  <c r="N996" i="3"/>
  <c r="M996" i="3"/>
  <c r="L996" i="3"/>
  <c r="P996" i="3" s="1"/>
  <c r="K996" i="3"/>
  <c r="O996" i="3" s="1"/>
  <c r="N995" i="3"/>
  <c r="M995" i="3"/>
  <c r="L995" i="3"/>
  <c r="P995" i="3" s="1"/>
  <c r="K995" i="3"/>
  <c r="O995" i="3" s="1"/>
  <c r="N994" i="3"/>
  <c r="M994" i="3"/>
  <c r="L994" i="3"/>
  <c r="P994" i="3" s="1"/>
  <c r="K994" i="3"/>
  <c r="O994" i="3" s="1"/>
  <c r="N993" i="3"/>
  <c r="M993" i="3"/>
  <c r="L993" i="3"/>
  <c r="P993" i="3" s="1"/>
  <c r="K993" i="3"/>
  <c r="O993" i="3" s="1"/>
  <c r="N992" i="3"/>
  <c r="M992" i="3"/>
  <c r="L992" i="3"/>
  <c r="P992" i="3" s="1"/>
  <c r="K992" i="3"/>
  <c r="O992" i="3" s="1"/>
  <c r="N991" i="3"/>
  <c r="M991" i="3"/>
  <c r="L991" i="3"/>
  <c r="P991" i="3" s="1"/>
  <c r="K991" i="3"/>
  <c r="O991" i="3" s="1"/>
  <c r="N990" i="3"/>
  <c r="M990" i="3"/>
  <c r="L990" i="3"/>
  <c r="P990" i="3" s="1"/>
  <c r="K990" i="3"/>
  <c r="O990" i="3" s="1"/>
  <c r="N989" i="3"/>
  <c r="M989" i="3"/>
  <c r="L989" i="3"/>
  <c r="P989" i="3" s="1"/>
  <c r="K989" i="3"/>
  <c r="O989" i="3" s="1"/>
  <c r="N988" i="3"/>
  <c r="M988" i="3"/>
  <c r="L988" i="3"/>
  <c r="P988" i="3" s="1"/>
  <c r="K988" i="3"/>
  <c r="O988" i="3" s="1"/>
  <c r="N987" i="3"/>
  <c r="M987" i="3"/>
  <c r="L987" i="3"/>
  <c r="P987" i="3" s="1"/>
  <c r="K987" i="3"/>
  <c r="O987" i="3" s="1"/>
  <c r="N986" i="3"/>
  <c r="M986" i="3"/>
  <c r="L986" i="3"/>
  <c r="P986" i="3" s="1"/>
  <c r="K986" i="3"/>
  <c r="O986" i="3" s="1"/>
  <c r="N985" i="3"/>
  <c r="M985" i="3"/>
  <c r="L985" i="3"/>
  <c r="P985" i="3" s="1"/>
  <c r="K985" i="3"/>
  <c r="O985" i="3" s="1"/>
  <c r="N984" i="3"/>
  <c r="M984" i="3"/>
  <c r="L984" i="3"/>
  <c r="P984" i="3" s="1"/>
  <c r="K984" i="3"/>
  <c r="O984" i="3" s="1"/>
  <c r="N983" i="3"/>
  <c r="M983" i="3"/>
  <c r="L983" i="3"/>
  <c r="P983" i="3" s="1"/>
  <c r="K983" i="3"/>
  <c r="O983" i="3" s="1"/>
  <c r="N982" i="3"/>
  <c r="M982" i="3"/>
  <c r="L982" i="3"/>
  <c r="P982" i="3" s="1"/>
  <c r="K982" i="3"/>
  <c r="N981" i="3"/>
  <c r="M981" i="3"/>
  <c r="L981" i="3"/>
  <c r="P981" i="3" s="1"/>
  <c r="K981" i="3"/>
  <c r="O981" i="3" s="1"/>
  <c r="N980" i="3"/>
  <c r="M980" i="3"/>
  <c r="L980" i="3"/>
  <c r="P980" i="3" s="1"/>
  <c r="K980" i="3"/>
  <c r="O980" i="3" s="1"/>
  <c r="N979" i="3"/>
  <c r="M979" i="3"/>
  <c r="L979" i="3"/>
  <c r="P979" i="3" s="1"/>
  <c r="K979" i="3"/>
  <c r="O979" i="3" s="1"/>
  <c r="N978" i="3"/>
  <c r="M978" i="3"/>
  <c r="L978" i="3"/>
  <c r="P978" i="3" s="1"/>
  <c r="K978" i="3"/>
  <c r="O978" i="3" s="1"/>
  <c r="N977" i="3"/>
  <c r="M977" i="3"/>
  <c r="L977" i="3"/>
  <c r="P977" i="3" s="1"/>
  <c r="K977" i="3"/>
  <c r="O977" i="3" s="1"/>
  <c r="N976" i="3"/>
  <c r="M976" i="3"/>
  <c r="L976" i="3"/>
  <c r="P976" i="3" s="1"/>
  <c r="K976" i="3"/>
  <c r="O976" i="3" s="1"/>
  <c r="N975" i="3"/>
  <c r="M975" i="3"/>
  <c r="L975" i="3"/>
  <c r="P975" i="3" s="1"/>
  <c r="K975" i="3"/>
  <c r="O975" i="3" s="1"/>
  <c r="N974" i="3"/>
  <c r="M974" i="3"/>
  <c r="L974" i="3"/>
  <c r="P974" i="3" s="1"/>
  <c r="K974" i="3"/>
  <c r="N973" i="3"/>
  <c r="M973" i="3"/>
  <c r="L973" i="3"/>
  <c r="P973" i="3" s="1"/>
  <c r="K973" i="3"/>
  <c r="O973" i="3" s="1"/>
  <c r="N972" i="3"/>
  <c r="M972" i="3"/>
  <c r="L972" i="3"/>
  <c r="P972" i="3" s="1"/>
  <c r="K972" i="3"/>
  <c r="O972" i="3" s="1"/>
  <c r="N971" i="3"/>
  <c r="M971" i="3"/>
  <c r="L971" i="3"/>
  <c r="P971" i="3" s="1"/>
  <c r="K971" i="3"/>
  <c r="O971" i="3" s="1"/>
  <c r="N970" i="3"/>
  <c r="M970" i="3"/>
  <c r="L970" i="3"/>
  <c r="P970" i="3" s="1"/>
  <c r="K970" i="3"/>
  <c r="O970" i="3" s="1"/>
  <c r="N969" i="3"/>
  <c r="M969" i="3"/>
  <c r="L969" i="3"/>
  <c r="P969" i="3" s="1"/>
  <c r="K969" i="3"/>
  <c r="O969" i="3" s="1"/>
  <c r="N968" i="3"/>
  <c r="M968" i="3"/>
  <c r="L968" i="3"/>
  <c r="P968" i="3" s="1"/>
  <c r="K968" i="3"/>
  <c r="O968" i="3" s="1"/>
  <c r="N967" i="3"/>
  <c r="M967" i="3"/>
  <c r="L967" i="3"/>
  <c r="P967" i="3" s="1"/>
  <c r="K967" i="3"/>
  <c r="O967" i="3" s="1"/>
  <c r="N966" i="3"/>
  <c r="M966" i="3"/>
  <c r="L966" i="3"/>
  <c r="P966" i="3" s="1"/>
  <c r="K966" i="3"/>
  <c r="N965" i="3"/>
  <c r="M965" i="3"/>
  <c r="L965" i="3"/>
  <c r="P965" i="3" s="1"/>
  <c r="K965" i="3"/>
  <c r="N964" i="3"/>
  <c r="M964" i="3"/>
  <c r="L964" i="3"/>
  <c r="P964" i="3" s="1"/>
  <c r="K964" i="3"/>
  <c r="N963" i="3"/>
  <c r="M963" i="3"/>
  <c r="L963" i="3"/>
  <c r="P963" i="3" s="1"/>
  <c r="K963" i="3"/>
  <c r="O963" i="3" s="1"/>
  <c r="N962" i="3"/>
  <c r="M962" i="3"/>
  <c r="L962" i="3"/>
  <c r="P962" i="3" s="1"/>
  <c r="K962" i="3"/>
  <c r="O962" i="3" s="1"/>
  <c r="N961" i="3"/>
  <c r="M961" i="3"/>
  <c r="L961" i="3"/>
  <c r="P961" i="3" s="1"/>
  <c r="K961" i="3"/>
  <c r="N960" i="3"/>
  <c r="M960" i="3"/>
  <c r="L960" i="3"/>
  <c r="P960" i="3" s="1"/>
  <c r="K960" i="3"/>
  <c r="N959" i="3"/>
  <c r="M959" i="3"/>
  <c r="L959" i="3"/>
  <c r="P959" i="3" s="1"/>
  <c r="K959" i="3"/>
  <c r="P958" i="3"/>
  <c r="N958" i="3"/>
  <c r="M958" i="3"/>
  <c r="L958" i="3"/>
  <c r="K958" i="3"/>
  <c r="N957" i="3"/>
  <c r="M957" i="3"/>
  <c r="L957" i="3"/>
  <c r="P957" i="3" s="1"/>
  <c r="K957" i="3"/>
  <c r="N956" i="3"/>
  <c r="M956" i="3"/>
  <c r="L956" i="3"/>
  <c r="P956" i="3" s="1"/>
  <c r="K956" i="3"/>
  <c r="N955" i="3"/>
  <c r="M955" i="3"/>
  <c r="L955" i="3"/>
  <c r="P955" i="3" s="1"/>
  <c r="K955" i="3"/>
  <c r="O955" i="3" s="1"/>
  <c r="N954" i="3"/>
  <c r="M954" i="3"/>
  <c r="L954" i="3"/>
  <c r="P954" i="3" s="1"/>
  <c r="K954" i="3"/>
  <c r="O954" i="3" s="1"/>
  <c r="N953" i="3"/>
  <c r="M953" i="3"/>
  <c r="L953" i="3"/>
  <c r="P953" i="3" s="1"/>
  <c r="K953" i="3"/>
  <c r="N952" i="3"/>
  <c r="M952" i="3"/>
  <c r="L952" i="3"/>
  <c r="P952" i="3" s="1"/>
  <c r="K952" i="3"/>
  <c r="N951" i="3"/>
  <c r="M951" i="3"/>
  <c r="L951" i="3"/>
  <c r="P951" i="3" s="1"/>
  <c r="K951" i="3"/>
  <c r="N950" i="3"/>
  <c r="M950" i="3"/>
  <c r="L950" i="3"/>
  <c r="P950" i="3" s="1"/>
  <c r="K950" i="3"/>
  <c r="N949" i="3"/>
  <c r="M949" i="3"/>
  <c r="L949" i="3"/>
  <c r="P949" i="3" s="1"/>
  <c r="K949" i="3"/>
  <c r="O949" i="3" s="1"/>
  <c r="N948" i="3"/>
  <c r="M948" i="3"/>
  <c r="L948" i="3"/>
  <c r="P948" i="3" s="1"/>
  <c r="K948" i="3"/>
  <c r="N947" i="3"/>
  <c r="M947" i="3"/>
  <c r="L947" i="3"/>
  <c r="P947" i="3" s="1"/>
  <c r="K947" i="3"/>
  <c r="N946" i="3"/>
  <c r="M946" i="3"/>
  <c r="L946" i="3"/>
  <c r="P946" i="3" s="1"/>
  <c r="K946" i="3"/>
  <c r="N945" i="3"/>
  <c r="M945" i="3"/>
  <c r="L945" i="3"/>
  <c r="P945" i="3" s="1"/>
  <c r="K945" i="3"/>
  <c r="O945" i="3" s="1"/>
  <c r="N944" i="3"/>
  <c r="M944" i="3"/>
  <c r="L944" i="3"/>
  <c r="P944" i="3" s="1"/>
  <c r="K944" i="3"/>
  <c r="O944" i="3" s="1"/>
  <c r="N943" i="3"/>
  <c r="M943" i="3"/>
  <c r="L943" i="3"/>
  <c r="P943" i="3" s="1"/>
  <c r="K943" i="3"/>
  <c r="N942" i="3"/>
  <c r="M942" i="3"/>
  <c r="L942" i="3"/>
  <c r="P942" i="3" s="1"/>
  <c r="K942" i="3"/>
  <c r="N941" i="3"/>
  <c r="M941" i="3"/>
  <c r="L941" i="3"/>
  <c r="P941" i="3" s="1"/>
  <c r="K941" i="3"/>
  <c r="N940" i="3"/>
  <c r="M940" i="3"/>
  <c r="L940" i="3"/>
  <c r="P940" i="3" s="1"/>
  <c r="K940" i="3"/>
  <c r="O940" i="3" s="1"/>
  <c r="N939" i="3"/>
  <c r="M939" i="3"/>
  <c r="L939" i="3"/>
  <c r="P939" i="3" s="1"/>
  <c r="K939" i="3"/>
  <c r="O939" i="3" s="1"/>
  <c r="N938" i="3"/>
  <c r="M938" i="3"/>
  <c r="L938" i="3"/>
  <c r="P938" i="3" s="1"/>
  <c r="K938" i="3"/>
  <c r="N937" i="3"/>
  <c r="M937" i="3"/>
  <c r="L937" i="3"/>
  <c r="P937" i="3" s="1"/>
  <c r="K937" i="3"/>
  <c r="N936" i="3"/>
  <c r="M936" i="3"/>
  <c r="L936" i="3"/>
  <c r="P936" i="3" s="1"/>
  <c r="K936" i="3"/>
  <c r="N935" i="3"/>
  <c r="M935" i="3"/>
  <c r="L935" i="3"/>
  <c r="P935" i="3" s="1"/>
  <c r="K935" i="3"/>
  <c r="O935" i="3" s="1"/>
  <c r="P934" i="3"/>
  <c r="N934" i="3"/>
  <c r="M934" i="3"/>
  <c r="L934" i="3"/>
  <c r="K934" i="3"/>
  <c r="N933" i="3"/>
  <c r="M933" i="3"/>
  <c r="L933" i="3"/>
  <c r="P933" i="3" s="1"/>
  <c r="K933" i="3"/>
  <c r="O933" i="3" s="1"/>
  <c r="N932" i="3"/>
  <c r="M932" i="3"/>
  <c r="L932" i="3"/>
  <c r="P932" i="3" s="1"/>
  <c r="K932" i="3"/>
  <c r="O932" i="3" s="1"/>
  <c r="N931" i="3"/>
  <c r="M931" i="3"/>
  <c r="L931" i="3"/>
  <c r="P931" i="3" s="1"/>
  <c r="K931" i="3"/>
  <c r="O931" i="3" s="1"/>
  <c r="N930" i="3"/>
  <c r="M930" i="3"/>
  <c r="L930" i="3"/>
  <c r="P930" i="3" s="1"/>
  <c r="K930" i="3"/>
  <c r="O930" i="3" s="1"/>
  <c r="N929" i="3"/>
  <c r="M929" i="3"/>
  <c r="L929" i="3"/>
  <c r="P929" i="3" s="1"/>
  <c r="K929" i="3"/>
  <c r="N928" i="3"/>
  <c r="M928" i="3"/>
  <c r="L928" i="3"/>
  <c r="P928" i="3" s="1"/>
  <c r="K928" i="3"/>
  <c r="O928" i="3" s="1"/>
  <c r="N927" i="3"/>
  <c r="M927" i="3"/>
  <c r="L927" i="3"/>
  <c r="P927" i="3" s="1"/>
  <c r="K927" i="3"/>
  <c r="O927" i="3" s="1"/>
  <c r="P926" i="3"/>
  <c r="N926" i="3"/>
  <c r="M926" i="3"/>
  <c r="L926" i="3"/>
  <c r="K926" i="3"/>
  <c r="O926" i="3" s="1"/>
  <c r="N925" i="3"/>
  <c r="M925" i="3"/>
  <c r="L925" i="3"/>
  <c r="P925" i="3" s="1"/>
  <c r="K925" i="3"/>
  <c r="O925" i="3" s="1"/>
  <c r="N924" i="3"/>
  <c r="M924" i="3"/>
  <c r="L924" i="3"/>
  <c r="P924" i="3" s="1"/>
  <c r="K924" i="3"/>
  <c r="O924" i="3" s="1"/>
  <c r="N923" i="3"/>
  <c r="M923" i="3"/>
  <c r="L923" i="3"/>
  <c r="P923" i="3" s="1"/>
  <c r="K923" i="3"/>
  <c r="O923" i="3" s="1"/>
  <c r="N922" i="3"/>
  <c r="M922" i="3"/>
  <c r="L922" i="3"/>
  <c r="P922" i="3" s="1"/>
  <c r="K922" i="3"/>
  <c r="O922" i="3" s="1"/>
  <c r="N921" i="3"/>
  <c r="M921" i="3"/>
  <c r="L921" i="3"/>
  <c r="P921" i="3" s="1"/>
  <c r="K921" i="3"/>
  <c r="O921" i="3" s="1"/>
  <c r="N920" i="3"/>
  <c r="M920" i="3"/>
  <c r="L920" i="3"/>
  <c r="P920" i="3" s="1"/>
  <c r="K920" i="3"/>
  <c r="O920" i="3" s="1"/>
  <c r="N919" i="3"/>
  <c r="M919" i="3"/>
  <c r="L919" i="3"/>
  <c r="P919" i="3" s="1"/>
  <c r="K919" i="3"/>
  <c r="O919" i="3" s="1"/>
  <c r="N918" i="3"/>
  <c r="M918" i="3"/>
  <c r="L918" i="3"/>
  <c r="P918" i="3" s="1"/>
  <c r="K918" i="3"/>
  <c r="N917" i="3"/>
  <c r="M917" i="3"/>
  <c r="L917" i="3"/>
  <c r="P917" i="3" s="1"/>
  <c r="K917" i="3"/>
  <c r="O917" i="3" s="1"/>
  <c r="N916" i="3"/>
  <c r="M916" i="3"/>
  <c r="L916" i="3"/>
  <c r="P916" i="3" s="1"/>
  <c r="K916" i="3"/>
  <c r="O916" i="3" s="1"/>
  <c r="N915" i="3"/>
  <c r="M915" i="3"/>
  <c r="L915" i="3"/>
  <c r="P915" i="3" s="1"/>
  <c r="K915" i="3"/>
  <c r="O915" i="3" s="1"/>
  <c r="N914" i="3"/>
  <c r="M914" i="3"/>
  <c r="L914" i="3"/>
  <c r="P914" i="3" s="1"/>
  <c r="K914" i="3"/>
  <c r="O914" i="3" s="1"/>
  <c r="N913" i="3"/>
  <c r="M913" i="3"/>
  <c r="L913" i="3"/>
  <c r="P913" i="3" s="1"/>
  <c r="K913" i="3"/>
  <c r="O913" i="3" s="1"/>
  <c r="N912" i="3"/>
  <c r="M912" i="3"/>
  <c r="L912" i="3"/>
  <c r="P912" i="3" s="1"/>
  <c r="K912" i="3"/>
  <c r="O912" i="3" s="1"/>
  <c r="N911" i="3"/>
  <c r="M911" i="3"/>
  <c r="L911" i="3"/>
  <c r="P911" i="3" s="1"/>
  <c r="K911" i="3"/>
  <c r="O911" i="3" s="1"/>
  <c r="N910" i="3"/>
  <c r="M910" i="3"/>
  <c r="L910" i="3"/>
  <c r="P910" i="3" s="1"/>
  <c r="K910" i="3"/>
  <c r="N909" i="3"/>
  <c r="M909" i="3"/>
  <c r="L909" i="3"/>
  <c r="P909" i="3" s="1"/>
  <c r="K909" i="3"/>
  <c r="O909" i="3" s="1"/>
  <c r="N908" i="3"/>
  <c r="M908" i="3"/>
  <c r="L908" i="3"/>
  <c r="P908" i="3" s="1"/>
  <c r="K908" i="3"/>
  <c r="O908" i="3" s="1"/>
  <c r="N907" i="3"/>
  <c r="M907" i="3"/>
  <c r="L907" i="3"/>
  <c r="P907" i="3" s="1"/>
  <c r="K907" i="3"/>
  <c r="O907" i="3" s="1"/>
  <c r="N906" i="3"/>
  <c r="M906" i="3"/>
  <c r="L906" i="3"/>
  <c r="P906" i="3" s="1"/>
  <c r="K906" i="3"/>
  <c r="O906" i="3" s="1"/>
  <c r="N905" i="3"/>
  <c r="M905" i="3"/>
  <c r="L905" i="3"/>
  <c r="P905" i="3" s="1"/>
  <c r="K905" i="3"/>
  <c r="O905" i="3" s="1"/>
  <c r="N904" i="3"/>
  <c r="M904" i="3"/>
  <c r="L904" i="3"/>
  <c r="P904" i="3" s="1"/>
  <c r="K904" i="3"/>
  <c r="O904" i="3" s="1"/>
  <c r="N903" i="3"/>
  <c r="M903" i="3"/>
  <c r="L903" i="3"/>
  <c r="P903" i="3" s="1"/>
  <c r="K903" i="3"/>
  <c r="O903" i="3" s="1"/>
  <c r="N902" i="3"/>
  <c r="M902" i="3"/>
  <c r="L902" i="3"/>
  <c r="P902" i="3" s="1"/>
  <c r="K902" i="3"/>
  <c r="N901" i="3"/>
  <c r="M901" i="3"/>
  <c r="L901" i="3"/>
  <c r="P901" i="3" s="1"/>
  <c r="K901" i="3"/>
  <c r="N900" i="3"/>
  <c r="M900" i="3"/>
  <c r="L900" i="3"/>
  <c r="P900" i="3" s="1"/>
  <c r="K900" i="3"/>
  <c r="N899" i="3"/>
  <c r="M899" i="3"/>
  <c r="L899" i="3"/>
  <c r="P899" i="3" s="1"/>
  <c r="K899" i="3"/>
  <c r="O899" i="3" s="1"/>
  <c r="N898" i="3"/>
  <c r="M898" i="3"/>
  <c r="L898" i="3"/>
  <c r="P898" i="3" s="1"/>
  <c r="K898" i="3"/>
  <c r="O898" i="3" s="1"/>
  <c r="N897" i="3"/>
  <c r="M897" i="3"/>
  <c r="L897" i="3"/>
  <c r="P897" i="3" s="1"/>
  <c r="K897" i="3"/>
  <c r="N896" i="3"/>
  <c r="M896" i="3"/>
  <c r="L896" i="3"/>
  <c r="P896" i="3" s="1"/>
  <c r="K896" i="3"/>
  <c r="N895" i="3"/>
  <c r="M895" i="3"/>
  <c r="L895" i="3"/>
  <c r="P895" i="3" s="1"/>
  <c r="K895" i="3"/>
  <c r="P894" i="3"/>
  <c r="N894" i="3"/>
  <c r="M894" i="3"/>
  <c r="L894" i="3"/>
  <c r="K894" i="3"/>
  <c r="N893" i="3"/>
  <c r="M893" i="3"/>
  <c r="L893" i="3"/>
  <c r="P893" i="3" s="1"/>
  <c r="K893" i="3"/>
  <c r="N892" i="3"/>
  <c r="M892" i="3"/>
  <c r="L892" i="3"/>
  <c r="P892" i="3" s="1"/>
  <c r="K892" i="3"/>
  <c r="N891" i="3"/>
  <c r="M891" i="3"/>
  <c r="L891" i="3"/>
  <c r="P891" i="3" s="1"/>
  <c r="K891" i="3"/>
  <c r="O891" i="3" s="1"/>
  <c r="N890" i="3"/>
  <c r="M890" i="3"/>
  <c r="L890" i="3"/>
  <c r="P890" i="3" s="1"/>
  <c r="K890" i="3"/>
  <c r="O890" i="3" s="1"/>
  <c r="N889" i="3"/>
  <c r="M889" i="3"/>
  <c r="L889" i="3"/>
  <c r="P889" i="3" s="1"/>
  <c r="K889" i="3"/>
  <c r="N888" i="3"/>
  <c r="M888" i="3"/>
  <c r="L888" i="3"/>
  <c r="P888" i="3" s="1"/>
  <c r="K888" i="3"/>
  <c r="N887" i="3"/>
  <c r="M887" i="3"/>
  <c r="L887" i="3"/>
  <c r="P887" i="3" s="1"/>
  <c r="K887" i="3"/>
  <c r="N886" i="3"/>
  <c r="M886" i="3"/>
  <c r="L886" i="3"/>
  <c r="P886" i="3" s="1"/>
  <c r="K886" i="3"/>
  <c r="N885" i="3"/>
  <c r="M885" i="3"/>
  <c r="L885" i="3"/>
  <c r="P885" i="3" s="1"/>
  <c r="K885" i="3"/>
  <c r="O885" i="3" s="1"/>
  <c r="N884" i="3"/>
  <c r="M884" i="3"/>
  <c r="L884" i="3"/>
  <c r="P884" i="3" s="1"/>
  <c r="K884" i="3"/>
  <c r="N883" i="3"/>
  <c r="M883" i="3"/>
  <c r="L883" i="3"/>
  <c r="P883" i="3" s="1"/>
  <c r="K883" i="3"/>
  <c r="N882" i="3"/>
  <c r="M882" i="3"/>
  <c r="L882" i="3"/>
  <c r="P882" i="3" s="1"/>
  <c r="K882" i="3"/>
  <c r="N881" i="3"/>
  <c r="M881" i="3"/>
  <c r="L881" i="3"/>
  <c r="P881" i="3" s="1"/>
  <c r="K881" i="3"/>
  <c r="O881" i="3" s="1"/>
  <c r="N880" i="3"/>
  <c r="M880" i="3"/>
  <c r="L880" i="3"/>
  <c r="P880" i="3" s="1"/>
  <c r="K880" i="3"/>
  <c r="O880" i="3" s="1"/>
  <c r="N879" i="3"/>
  <c r="M879" i="3"/>
  <c r="L879" i="3"/>
  <c r="P879" i="3" s="1"/>
  <c r="K879" i="3"/>
  <c r="N878" i="3"/>
  <c r="M878" i="3"/>
  <c r="L878" i="3"/>
  <c r="P878" i="3" s="1"/>
  <c r="K878" i="3"/>
  <c r="N877" i="3"/>
  <c r="M877" i="3"/>
  <c r="L877" i="3"/>
  <c r="P877" i="3" s="1"/>
  <c r="K877" i="3"/>
  <c r="N876" i="3"/>
  <c r="M876" i="3"/>
  <c r="L876" i="3"/>
  <c r="P876" i="3" s="1"/>
  <c r="K876" i="3"/>
  <c r="O876" i="3" s="1"/>
  <c r="N875" i="3"/>
  <c r="M875" i="3"/>
  <c r="L875" i="3"/>
  <c r="P875" i="3" s="1"/>
  <c r="K875" i="3"/>
  <c r="O875" i="3" s="1"/>
  <c r="N874" i="3"/>
  <c r="M874" i="3"/>
  <c r="L874" i="3"/>
  <c r="P874" i="3" s="1"/>
  <c r="K874" i="3"/>
  <c r="O874" i="3" s="1"/>
  <c r="N873" i="3"/>
  <c r="M873" i="3"/>
  <c r="L873" i="3"/>
  <c r="P873" i="3" s="1"/>
  <c r="K873" i="3"/>
  <c r="N872" i="3"/>
  <c r="M872" i="3"/>
  <c r="L872" i="3"/>
  <c r="P872" i="3" s="1"/>
  <c r="K872" i="3"/>
  <c r="N871" i="3"/>
  <c r="M871" i="3"/>
  <c r="L871" i="3"/>
  <c r="P871" i="3" s="1"/>
  <c r="K871" i="3"/>
  <c r="O871" i="3" s="1"/>
  <c r="P870" i="3"/>
  <c r="N870" i="3"/>
  <c r="M870" i="3"/>
  <c r="L870" i="3"/>
  <c r="K870" i="3"/>
  <c r="N869" i="3"/>
  <c r="M869" i="3"/>
  <c r="L869" i="3"/>
  <c r="P869" i="3" s="1"/>
  <c r="K869" i="3"/>
  <c r="O869" i="3" s="1"/>
  <c r="N868" i="3"/>
  <c r="M868" i="3"/>
  <c r="L868" i="3"/>
  <c r="P868" i="3" s="1"/>
  <c r="K868" i="3"/>
  <c r="O868" i="3" s="1"/>
  <c r="N867" i="3"/>
  <c r="M867" i="3"/>
  <c r="L867" i="3"/>
  <c r="P867" i="3" s="1"/>
  <c r="K867" i="3"/>
  <c r="O867" i="3" s="1"/>
  <c r="N866" i="3"/>
  <c r="M866" i="3"/>
  <c r="L866" i="3"/>
  <c r="P866" i="3" s="1"/>
  <c r="K866" i="3"/>
  <c r="O866" i="3" s="1"/>
  <c r="N865" i="3"/>
  <c r="M865" i="3"/>
  <c r="L865" i="3"/>
  <c r="P865" i="3" s="1"/>
  <c r="K865" i="3"/>
  <c r="N864" i="3"/>
  <c r="M864" i="3"/>
  <c r="L864" i="3"/>
  <c r="P864" i="3" s="1"/>
  <c r="K864" i="3"/>
  <c r="O864" i="3" s="1"/>
  <c r="N863" i="3"/>
  <c r="M863" i="3"/>
  <c r="L863" i="3"/>
  <c r="P863" i="3" s="1"/>
  <c r="K863" i="3"/>
  <c r="O863" i="3" s="1"/>
  <c r="P862" i="3"/>
  <c r="N862" i="3"/>
  <c r="M862" i="3"/>
  <c r="L862" i="3"/>
  <c r="K862" i="3"/>
  <c r="O862" i="3" s="1"/>
  <c r="N861" i="3"/>
  <c r="M861" i="3"/>
  <c r="L861" i="3"/>
  <c r="P861" i="3" s="1"/>
  <c r="K861" i="3"/>
  <c r="O861" i="3" s="1"/>
  <c r="N860" i="3"/>
  <c r="M860" i="3"/>
  <c r="L860" i="3"/>
  <c r="P860" i="3" s="1"/>
  <c r="K860" i="3"/>
  <c r="O860" i="3" s="1"/>
  <c r="N859" i="3"/>
  <c r="M859" i="3"/>
  <c r="L859" i="3"/>
  <c r="P859" i="3" s="1"/>
  <c r="K859" i="3"/>
  <c r="O859" i="3" s="1"/>
  <c r="N858" i="3"/>
  <c r="M858" i="3"/>
  <c r="L858" i="3"/>
  <c r="P858" i="3" s="1"/>
  <c r="K858" i="3"/>
  <c r="O858" i="3" s="1"/>
  <c r="N857" i="3"/>
  <c r="M857" i="3"/>
  <c r="L857" i="3"/>
  <c r="P857" i="3" s="1"/>
  <c r="K857" i="3"/>
  <c r="O857" i="3" s="1"/>
  <c r="N856" i="3"/>
  <c r="M856" i="3"/>
  <c r="L856" i="3"/>
  <c r="P856" i="3" s="1"/>
  <c r="K856" i="3"/>
  <c r="O856" i="3" s="1"/>
  <c r="N855" i="3"/>
  <c r="M855" i="3"/>
  <c r="L855" i="3"/>
  <c r="P855" i="3" s="1"/>
  <c r="K855" i="3"/>
  <c r="O855" i="3" s="1"/>
  <c r="N854" i="3"/>
  <c r="M854" i="3"/>
  <c r="L854" i="3"/>
  <c r="P854" i="3" s="1"/>
  <c r="K854" i="3"/>
  <c r="O854" i="3" s="1"/>
  <c r="N853" i="3"/>
  <c r="M853" i="3"/>
  <c r="L853" i="3"/>
  <c r="P853" i="3" s="1"/>
  <c r="K853" i="3"/>
  <c r="O853" i="3" s="1"/>
  <c r="N852" i="3"/>
  <c r="M852" i="3"/>
  <c r="L852" i="3"/>
  <c r="P852" i="3" s="1"/>
  <c r="K852" i="3"/>
  <c r="O852" i="3" s="1"/>
  <c r="N851" i="3"/>
  <c r="M851" i="3"/>
  <c r="L851" i="3"/>
  <c r="P851" i="3" s="1"/>
  <c r="K851" i="3"/>
  <c r="O851" i="3" s="1"/>
  <c r="N850" i="3"/>
  <c r="M850" i="3"/>
  <c r="L850" i="3"/>
  <c r="P850" i="3" s="1"/>
  <c r="K850" i="3"/>
  <c r="O850" i="3" s="1"/>
  <c r="N849" i="3"/>
  <c r="M849" i="3"/>
  <c r="L849" i="3"/>
  <c r="P849" i="3" s="1"/>
  <c r="K849" i="3"/>
  <c r="O849" i="3" s="1"/>
  <c r="N848" i="3"/>
  <c r="M848" i="3"/>
  <c r="L848" i="3"/>
  <c r="P848" i="3" s="1"/>
  <c r="K848" i="3"/>
  <c r="O848" i="3" s="1"/>
  <c r="N847" i="3"/>
  <c r="M847" i="3"/>
  <c r="L847" i="3"/>
  <c r="P847" i="3" s="1"/>
  <c r="K847" i="3"/>
  <c r="O847" i="3" s="1"/>
  <c r="N846" i="3"/>
  <c r="M846" i="3"/>
  <c r="L846" i="3"/>
  <c r="P846" i="3" s="1"/>
  <c r="K846" i="3"/>
  <c r="O846" i="3" s="1"/>
  <c r="N845" i="3"/>
  <c r="M845" i="3"/>
  <c r="L845" i="3"/>
  <c r="P845" i="3" s="1"/>
  <c r="K845" i="3"/>
  <c r="O845" i="3" s="1"/>
  <c r="N844" i="3"/>
  <c r="M844" i="3"/>
  <c r="L844" i="3"/>
  <c r="P844" i="3" s="1"/>
  <c r="K844" i="3"/>
  <c r="O844" i="3" s="1"/>
  <c r="N843" i="3"/>
  <c r="M843" i="3"/>
  <c r="L843" i="3"/>
  <c r="P843" i="3" s="1"/>
  <c r="K843" i="3"/>
  <c r="O843" i="3" s="1"/>
  <c r="N842" i="3"/>
  <c r="M842" i="3"/>
  <c r="L842" i="3"/>
  <c r="P842" i="3" s="1"/>
  <c r="K842" i="3"/>
  <c r="O842" i="3" s="1"/>
  <c r="N841" i="3"/>
  <c r="M841" i="3"/>
  <c r="L841" i="3"/>
  <c r="P841" i="3" s="1"/>
  <c r="K841" i="3"/>
  <c r="O841" i="3" s="1"/>
  <c r="N840" i="3"/>
  <c r="M840" i="3"/>
  <c r="L840" i="3"/>
  <c r="P840" i="3" s="1"/>
  <c r="K840" i="3"/>
  <c r="O840" i="3" s="1"/>
  <c r="N839" i="3"/>
  <c r="M839" i="3"/>
  <c r="L839" i="3"/>
  <c r="P839" i="3" s="1"/>
  <c r="K839" i="3"/>
  <c r="O839" i="3" s="1"/>
  <c r="N838" i="3"/>
  <c r="M838" i="3"/>
  <c r="L838" i="3"/>
  <c r="P838" i="3" s="1"/>
  <c r="K838" i="3"/>
  <c r="O838" i="3" s="1"/>
  <c r="N837" i="3"/>
  <c r="M837" i="3"/>
  <c r="L837" i="3"/>
  <c r="P837" i="3" s="1"/>
  <c r="K837" i="3"/>
  <c r="O837" i="3" s="1"/>
  <c r="N836" i="3"/>
  <c r="M836" i="3"/>
  <c r="L836" i="3"/>
  <c r="P836" i="3" s="1"/>
  <c r="K836" i="3"/>
  <c r="O836" i="3" s="1"/>
  <c r="N835" i="3"/>
  <c r="M835" i="3"/>
  <c r="L835" i="3"/>
  <c r="P835" i="3" s="1"/>
  <c r="K835" i="3"/>
  <c r="O835" i="3" s="1"/>
  <c r="N834" i="3"/>
  <c r="M834" i="3"/>
  <c r="L834" i="3"/>
  <c r="P834" i="3" s="1"/>
  <c r="K834" i="3"/>
  <c r="O834" i="3" s="1"/>
  <c r="N833" i="3"/>
  <c r="M833" i="3"/>
  <c r="L833" i="3"/>
  <c r="P833" i="3" s="1"/>
  <c r="K833" i="3"/>
  <c r="O833" i="3" s="1"/>
  <c r="N832" i="3"/>
  <c r="M832" i="3"/>
  <c r="L832" i="3"/>
  <c r="P832" i="3" s="1"/>
  <c r="K832" i="3"/>
  <c r="O832" i="3" s="1"/>
  <c r="N831" i="3"/>
  <c r="M831" i="3"/>
  <c r="L831" i="3"/>
  <c r="P831" i="3" s="1"/>
  <c r="K831" i="3"/>
  <c r="O831" i="3" s="1"/>
  <c r="N830" i="3"/>
  <c r="M830" i="3"/>
  <c r="L830" i="3"/>
  <c r="P830" i="3" s="1"/>
  <c r="K830" i="3"/>
  <c r="O830" i="3" s="1"/>
  <c r="N829" i="3"/>
  <c r="M829" i="3"/>
  <c r="L829" i="3"/>
  <c r="P829" i="3" s="1"/>
  <c r="K829" i="3"/>
  <c r="O829" i="3" s="1"/>
  <c r="N828" i="3"/>
  <c r="M828" i="3"/>
  <c r="L828" i="3"/>
  <c r="P828" i="3" s="1"/>
  <c r="K828" i="3"/>
  <c r="O828" i="3" s="1"/>
  <c r="N827" i="3"/>
  <c r="M827" i="3"/>
  <c r="L827" i="3"/>
  <c r="P827" i="3" s="1"/>
  <c r="K827" i="3"/>
  <c r="O827" i="3" s="1"/>
  <c r="N826" i="3"/>
  <c r="M826" i="3"/>
  <c r="L826" i="3"/>
  <c r="P826" i="3" s="1"/>
  <c r="K826" i="3"/>
  <c r="O826" i="3" s="1"/>
  <c r="N825" i="3"/>
  <c r="M825" i="3"/>
  <c r="L825" i="3"/>
  <c r="P825" i="3" s="1"/>
  <c r="K825" i="3"/>
  <c r="O825" i="3" s="1"/>
  <c r="N824" i="3"/>
  <c r="M824" i="3"/>
  <c r="L824" i="3"/>
  <c r="P824" i="3" s="1"/>
  <c r="K824" i="3"/>
  <c r="O824" i="3" s="1"/>
  <c r="N823" i="3"/>
  <c r="M823" i="3"/>
  <c r="L823" i="3"/>
  <c r="P823" i="3" s="1"/>
  <c r="K823" i="3"/>
  <c r="O823" i="3" s="1"/>
  <c r="N822" i="3"/>
  <c r="M822" i="3"/>
  <c r="L822" i="3"/>
  <c r="P822" i="3" s="1"/>
  <c r="K822" i="3"/>
  <c r="O822" i="3" s="1"/>
  <c r="N821" i="3"/>
  <c r="M821" i="3"/>
  <c r="L821" i="3"/>
  <c r="P821" i="3" s="1"/>
  <c r="K821" i="3"/>
  <c r="O821" i="3" s="1"/>
  <c r="N820" i="3"/>
  <c r="M820" i="3"/>
  <c r="L820" i="3"/>
  <c r="P820" i="3" s="1"/>
  <c r="K820" i="3"/>
  <c r="O820" i="3" s="1"/>
  <c r="N819" i="3"/>
  <c r="M819" i="3"/>
  <c r="L819" i="3"/>
  <c r="P819" i="3" s="1"/>
  <c r="K819" i="3"/>
  <c r="O819" i="3" s="1"/>
  <c r="N818" i="3"/>
  <c r="M818" i="3"/>
  <c r="L818" i="3"/>
  <c r="P818" i="3" s="1"/>
  <c r="K818" i="3"/>
  <c r="O818" i="3" s="1"/>
  <c r="N817" i="3"/>
  <c r="M817" i="3"/>
  <c r="L817" i="3"/>
  <c r="P817" i="3" s="1"/>
  <c r="K817" i="3"/>
  <c r="O817" i="3" s="1"/>
  <c r="N816" i="3"/>
  <c r="M816" i="3"/>
  <c r="L816" i="3"/>
  <c r="P816" i="3" s="1"/>
  <c r="K816" i="3"/>
  <c r="O816" i="3" s="1"/>
  <c r="N815" i="3"/>
  <c r="M815" i="3"/>
  <c r="L815" i="3"/>
  <c r="P815" i="3" s="1"/>
  <c r="K815" i="3"/>
  <c r="O815" i="3" s="1"/>
  <c r="N814" i="3"/>
  <c r="M814" i="3"/>
  <c r="L814" i="3"/>
  <c r="P814" i="3" s="1"/>
  <c r="K814" i="3"/>
  <c r="O814" i="3" s="1"/>
  <c r="N813" i="3"/>
  <c r="M813" i="3"/>
  <c r="L813" i="3"/>
  <c r="P813" i="3" s="1"/>
  <c r="K813" i="3"/>
  <c r="O813" i="3" s="1"/>
  <c r="N812" i="3"/>
  <c r="M812" i="3"/>
  <c r="L812" i="3"/>
  <c r="P812" i="3" s="1"/>
  <c r="K812" i="3"/>
  <c r="O812" i="3" s="1"/>
  <c r="N811" i="3"/>
  <c r="M811" i="3"/>
  <c r="L811" i="3"/>
  <c r="P811" i="3" s="1"/>
  <c r="K811" i="3"/>
  <c r="O811" i="3" s="1"/>
  <c r="N810" i="3"/>
  <c r="M810" i="3"/>
  <c r="L810" i="3"/>
  <c r="P810" i="3" s="1"/>
  <c r="K810" i="3"/>
  <c r="O810" i="3" s="1"/>
  <c r="N809" i="3"/>
  <c r="M809" i="3"/>
  <c r="L809" i="3"/>
  <c r="P809" i="3" s="1"/>
  <c r="K809" i="3"/>
  <c r="O809" i="3" s="1"/>
  <c r="N808" i="3"/>
  <c r="M808" i="3"/>
  <c r="L808" i="3"/>
  <c r="P808" i="3" s="1"/>
  <c r="K808" i="3"/>
  <c r="O808" i="3" s="1"/>
  <c r="N807" i="3"/>
  <c r="M807" i="3"/>
  <c r="L807" i="3"/>
  <c r="P807" i="3" s="1"/>
  <c r="K807" i="3"/>
  <c r="O807" i="3" s="1"/>
  <c r="N806" i="3"/>
  <c r="M806" i="3"/>
  <c r="L806" i="3"/>
  <c r="P806" i="3" s="1"/>
  <c r="K806" i="3"/>
  <c r="O806" i="3" s="1"/>
  <c r="N805" i="3"/>
  <c r="M805" i="3"/>
  <c r="L805" i="3"/>
  <c r="P805" i="3" s="1"/>
  <c r="K805" i="3"/>
  <c r="O805" i="3" s="1"/>
  <c r="N804" i="3"/>
  <c r="M804" i="3"/>
  <c r="L804" i="3"/>
  <c r="P804" i="3" s="1"/>
  <c r="K804" i="3"/>
  <c r="O804" i="3" s="1"/>
  <c r="N803" i="3"/>
  <c r="M803" i="3"/>
  <c r="L803" i="3"/>
  <c r="P803" i="3" s="1"/>
  <c r="K803" i="3"/>
  <c r="O803" i="3" s="1"/>
  <c r="N802" i="3"/>
  <c r="M802" i="3"/>
  <c r="L802" i="3"/>
  <c r="P802" i="3" s="1"/>
  <c r="K802" i="3"/>
  <c r="O802" i="3" s="1"/>
  <c r="N801" i="3"/>
  <c r="M801" i="3"/>
  <c r="L801" i="3"/>
  <c r="P801" i="3" s="1"/>
  <c r="K801" i="3"/>
  <c r="O801" i="3" s="1"/>
  <c r="N800" i="3"/>
  <c r="M800" i="3"/>
  <c r="L800" i="3"/>
  <c r="P800" i="3" s="1"/>
  <c r="K800" i="3"/>
  <c r="O800" i="3" s="1"/>
  <c r="N799" i="3"/>
  <c r="M799" i="3"/>
  <c r="L799" i="3"/>
  <c r="P799" i="3" s="1"/>
  <c r="K799" i="3"/>
  <c r="O799" i="3" s="1"/>
  <c r="N798" i="3"/>
  <c r="M798" i="3"/>
  <c r="L798" i="3"/>
  <c r="P798" i="3" s="1"/>
  <c r="K798" i="3"/>
  <c r="O798" i="3" s="1"/>
  <c r="N797" i="3"/>
  <c r="M797" i="3"/>
  <c r="L797" i="3"/>
  <c r="P797" i="3" s="1"/>
  <c r="K797" i="3"/>
  <c r="O797" i="3" s="1"/>
  <c r="N796" i="3"/>
  <c r="M796" i="3"/>
  <c r="L796" i="3"/>
  <c r="P796" i="3" s="1"/>
  <c r="K796" i="3"/>
  <c r="O796" i="3" s="1"/>
  <c r="N795" i="3"/>
  <c r="M795" i="3"/>
  <c r="L795" i="3"/>
  <c r="P795" i="3" s="1"/>
  <c r="K795" i="3"/>
  <c r="O795" i="3" s="1"/>
  <c r="N794" i="3"/>
  <c r="M794" i="3"/>
  <c r="L794" i="3"/>
  <c r="P794" i="3" s="1"/>
  <c r="K794" i="3"/>
  <c r="O794" i="3" s="1"/>
  <c r="N793" i="3"/>
  <c r="M793" i="3"/>
  <c r="L793" i="3"/>
  <c r="P793" i="3" s="1"/>
  <c r="K793" i="3"/>
  <c r="O793" i="3" s="1"/>
  <c r="N792" i="3"/>
  <c r="M792" i="3"/>
  <c r="L792" i="3"/>
  <c r="P792" i="3" s="1"/>
  <c r="K792" i="3"/>
  <c r="O792" i="3" s="1"/>
  <c r="N791" i="3"/>
  <c r="M791" i="3"/>
  <c r="L791" i="3"/>
  <c r="P791" i="3" s="1"/>
  <c r="K791" i="3"/>
  <c r="O791" i="3" s="1"/>
  <c r="N790" i="3"/>
  <c r="M790" i="3"/>
  <c r="L790" i="3"/>
  <c r="P790" i="3" s="1"/>
  <c r="K790" i="3"/>
  <c r="O790" i="3" s="1"/>
  <c r="N789" i="3"/>
  <c r="M789" i="3"/>
  <c r="L789" i="3"/>
  <c r="P789" i="3" s="1"/>
  <c r="K789" i="3"/>
  <c r="O789" i="3" s="1"/>
  <c r="N788" i="3"/>
  <c r="M788" i="3"/>
  <c r="L788" i="3"/>
  <c r="P788" i="3" s="1"/>
  <c r="K788" i="3"/>
  <c r="O788" i="3" s="1"/>
  <c r="N787" i="3"/>
  <c r="M787" i="3"/>
  <c r="L787" i="3"/>
  <c r="P787" i="3" s="1"/>
  <c r="K787" i="3"/>
  <c r="O787" i="3" s="1"/>
  <c r="N786" i="3"/>
  <c r="M786" i="3"/>
  <c r="L786" i="3"/>
  <c r="P786" i="3" s="1"/>
  <c r="K786" i="3"/>
  <c r="O786" i="3" s="1"/>
  <c r="N785" i="3"/>
  <c r="M785" i="3"/>
  <c r="L785" i="3"/>
  <c r="P785" i="3" s="1"/>
  <c r="K785" i="3"/>
  <c r="O785" i="3" s="1"/>
  <c r="N784" i="3"/>
  <c r="M784" i="3"/>
  <c r="L784" i="3"/>
  <c r="P784" i="3" s="1"/>
  <c r="K784" i="3"/>
  <c r="O784" i="3" s="1"/>
  <c r="N783" i="3"/>
  <c r="M783" i="3"/>
  <c r="L783" i="3"/>
  <c r="P783" i="3" s="1"/>
  <c r="K783" i="3"/>
  <c r="O783" i="3" s="1"/>
  <c r="N782" i="3"/>
  <c r="M782" i="3"/>
  <c r="L782" i="3"/>
  <c r="P782" i="3" s="1"/>
  <c r="K782" i="3"/>
  <c r="O782" i="3" s="1"/>
  <c r="N781" i="3"/>
  <c r="M781" i="3"/>
  <c r="L781" i="3"/>
  <c r="P781" i="3" s="1"/>
  <c r="K781" i="3"/>
  <c r="O781" i="3" s="1"/>
  <c r="N780" i="3"/>
  <c r="M780" i="3"/>
  <c r="L780" i="3"/>
  <c r="P780" i="3" s="1"/>
  <c r="K780" i="3"/>
  <c r="O780" i="3" s="1"/>
  <c r="N779" i="3"/>
  <c r="M779" i="3"/>
  <c r="L779" i="3"/>
  <c r="P779" i="3" s="1"/>
  <c r="K779" i="3"/>
  <c r="O779" i="3" s="1"/>
  <c r="N778" i="3"/>
  <c r="M778" i="3"/>
  <c r="L778" i="3"/>
  <c r="P778" i="3" s="1"/>
  <c r="K778" i="3"/>
  <c r="O778" i="3" s="1"/>
  <c r="N777" i="3"/>
  <c r="M777" i="3"/>
  <c r="L777" i="3"/>
  <c r="P777" i="3" s="1"/>
  <c r="K777" i="3"/>
  <c r="O777" i="3" s="1"/>
  <c r="N776" i="3"/>
  <c r="M776" i="3"/>
  <c r="L776" i="3"/>
  <c r="P776" i="3" s="1"/>
  <c r="K776" i="3"/>
  <c r="O776" i="3" s="1"/>
  <c r="N775" i="3"/>
  <c r="M775" i="3"/>
  <c r="L775" i="3"/>
  <c r="P775" i="3" s="1"/>
  <c r="K775" i="3"/>
  <c r="O775" i="3" s="1"/>
  <c r="N774" i="3"/>
  <c r="M774" i="3"/>
  <c r="L774" i="3"/>
  <c r="P774" i="3" s="1"/>
  <c r="K774" i="3"/>
  <c r="O774" i="3" s="1"/>
  <c r="N773" i="3"/>
  <c r="M773" i="3"/>
  <c r="L773" i="3"/>
  <c r="P773" i="3" s="1"/>
  <c r="K773" i="3"/>
  <c r="O773" i="3" s="1"/>
  <c r="N772" i="3"/>
  <c r="M772" i="3"/>
  <c r="L772" i="3"/>
  <c r="P772" i="3" s="1"/>
  <c r="K772" i="3"/>
  <c r="O772" i="3" s="1"/>
  <c r="N771" i="3"/>
  <c r="M771" i="3"/>
  <c r="L771" i="3"/>
  <c r="P771" i="3" s="1"/>
  <c r="K771" i="3"/>
  <c r="O771" i="3" s="1"/>
  <c r="N770" i="3"/>
  <c r="M770" i="3"/>
  <c r="L770" i="3"/>
  <c r="P770" i="3" s="1"/>
  <c r="K770" i="3"/>
  <c r="O770" i="3" s="1"/>
  <c r="N769" i="3"/>
  <c r="M769" i="3"/>
  <c r="L769" i="3"/>
  <c r="P769" i="3" s="1"/>
  <c r="K769" i="3"/>
  <c r="O769" i="3" s="1"/>
  <c r="N768" i="3"/>
  <c r="M768" i="3"/>
  <c r="L768" i="3"/>
  <c r="P768" i="3" s="1"/>
  <c r="K768" i="3"/>
  <c r="O768" i="3" s="1"/>
  <c r="N767" i="3"/>
  <c r="M767" i="3"/>
  <c r="L767" i="3"/>
  <c r="P767" i="3" s="1"/>
  <c r="K767" i="3"/>
  <c r="O767" i="3" s="1"/>
  <c r="N766" i="3"/>
  <c r="M766" i="3"/>
  <c r="L766" i="3"/>
  <c r="P766" i="3" s="1"/>
  <c r="K766" i="3"/>
  <c r="O766" i="3" s="1"/>
  <c r="N765" i="3"/>
  <c r="M765" i="3"/>
  <c r="L765" i="3"/>
  <c r="P765" i="3" s="1"/>
  <c r="K765" i="3"/>
  <c r="O765" i="3" s="1"/>
  <c r="N764" i="3"/>
  <c r="M764" i="3"/>
  <c r="L764" i="3"/>
  <c r="P764" i="3" s="1"/>
  <c r="K764" i="3"/>
  <c r="O764" i="3" s="1"/>
  <c r="N763" i="3"/>
  <c r="M763" i="3"/>
  <c r="L763" i="3"/>
  <c r="P763" i="3" s="1"/>
  <c r="K763" i="3"/>
  <c r="O763" i="3" s="1"/>
  <c r="N762" i="3"/>
  <c r="M762" i="3"/>
  <c r="L762" i="3"/>
  <c r="P762" i="3" s="1"/>
  <c r="K762" i="3"/>
  <c r="O762" i="3" s="1"/>
  <c r="N761" i="3"/>
  <c r="M761" i="3"/>
  <c r="L761" i="3"/>
  <c r="P761" i="3" s="1"/>
  <c r="K761" i="3"/>
  <c r="O761" i="3" s="1"/>
  <c r="N760" i="3"/>
  <c r="M760" i="3"/>
  <c r="L760" i="3"/>
  <c r="P760" i="3" s="1"/>
  <c r="K760" i="3"/>
  <c r="O760" i="3" s="1"/>
  <c r="N759" i="3"/>
  <c r="M759" i="3"/>
  <c r="L759" i="3"/>
  <c r="P759" i="3" s="1"/>
  <c r="K759" i="3"/>
  <c r="O759" i="3" s="1"/>
  <c r="N758" i="3"/>
  <c r="M758" i="3"/>
  <c r="L758" i="3"/>
  <c r="P758" i="3" s="1"/>
  <c r="K758" i="3"/>
  <c r="O758" i="3" s="1"/>
  <c r="N757" i="3"/>
  <c r="M757" i="3"/>
  <c r="L757" i="3"/>
  <c r="P757" i="3" s="1"/>
  <c r="K757" i="3"/>
  <c r="O757" i="3" s="1"/>
  <c r="N756" i="3"/>
  <c r="M756" i="3"/>
  <c r="L756" i="3"/>
  <c r="P756" i="3" s="1"/>
  <c r="K756" i="3"/>
  <c r="O756" i="3" s="1"/>
  <c r="N755" i="3"/>
  <c r="M755" i="3"/>
  <c r="L755" i="3"/>
  <c r="P755" i="3" s="1"/>
  <c r="K755" i="3"/>
  <c r="O755" i="3" s="1"/>
  <c r="N754" i="3"/>
  <c r="M754" i="3"/>
  <c r="L754" i="3"/>
  <c r="P754" i="3" s="1"/>
  <c r="K754" i="3"/>
  <c r="O754" i="3" s="1"/>
  <c r="N753" i="3"/>
  <c r="M753" i="3"/>
  <c r="L753" i="3"/>
  <c r="P753" i="3" s="1"/>
  <c r="K753" i="3"/>
  <c r="O753" i="3" s="1"/>
  <c r="N752" i="3"/>
  <c r="M752" i="3"/>
  <c r="L752" i="3"/>
  <c r="P752" i="3" s="1"/>
  <c r="K752" i="3"/>
  <c r="O752" i="3" s="1"/>
  <c r="N751" i="3"/>
  <c r="M751" i="3"/>
  <c r="L751" i="3"/>
  <c r="P751" i="3" s="1"/>
  <c r="K751" i="3"/>
  <c r="O751" i="3" s="1"/>
  <c r="N750" i="3"/>
  <c r="M750" i="3"/>
  <c r="L750" i="3"/>
  <c r="P750" i="3" s="1"/>
  <c r="K750" i="3"/>
  <c r="O750" i="3" s="1"/>
  <c r="N749" i="3"/>
  <c r="M749" i="3"/>
  <c r="L749" i="3"/>
  <c r="P749" i="3" s="1"/>
  <c r="K749" i="3"/>
  <c r="O749" i="3" s="1"/>
  <c r="N748" i="3"/>
  <c r="M748" i="3"/>
  <c r="L748" i="3"/>
  <c r="P748" i="3" s="1"/>
  <c r="K748" i="3"/>
  <c r="O748" i="3" s="1"/>
  <c r="N747" i="3"/>
  <c r="M747" i="3"/>
  <c r="L747" i="3"/>
  <c r="P747" i="3" s="1"/>
  <c r="K747" i="3"/>
  <c r="O747" i="3" s="1"/>
  <c r="N746" i="3"/>
  <c r="M746" i="3"/>
  <c r="L746" i="3"/>
  <c r="P746" i="3" s="1"/>
  <c r="K746" i="3"/>
  <c r="O746" i="3" s="1"/>
  <c r="N745" i="3"/>
  <c r="M745" i="3"/>
  <c r="L745" i="3"/>
  <c r="P745" i="3" s="1"/>
  <c r="K745" i="3"/>
  <c r="O745" i="3" s="1"/>
  <c r="N744" i="3"/>
  <c r="M744" i="3"/>
  <c r="L744" i="3"/>
  <c r="P744" i="3" s="1"/>
  <c r="K744" i="3"/>
  <c r="O744" i="3" s="1"/>
  <c r="N743" i="3"/>
  <c r="M743" i="3"/>
  <c r="L743" i="3"/>
  <c r="P743" i="3" s="1"/>
  <c r="K743" i="3"/>
  <c r="O743" i="3" s="1"/>
  <c r="N742" i="3"/>
  <c r="M742" i="3"/>
  <c r="L742" i="3"/>
  <c r="P742" i="3" s="1"/>
  <c r="K742" i="3"/>
  <c r="O742" i="3" s="1"/>
  <c r="N741" i="3"/>
  <c r="M741" i="3"/>
  <c r="L741" i="3"/>
  <c r="P741" i="3" s="1"/>
  <c r="K741" i="3"/>
  <c r="O741" i="3" s="1"/>
  <c r="N740" i="3"/>
  <c r="M740" i="3"/>
  <c r="L740" i="3"/>
  <c r="P740" i="3" s="1"/>
  <c r="K740" i="3"/>
  <c r="O740" i="3" s="1"/>
  <c r="N739" i="3"/>
  <c r="M739" i="3"/>
  <c r="L739" i="3"/>
  <c r="P739" i="3" s="1"/>
  <c r="K739" i="3"/>
  <c r="O739" i="3" s="1"/>
  <c r="N738" i="3"/>
  <c r="M738" i="3"/>
  <c r="L738" i="3"/>
  <c r="P738" i="3" s="1"/>
  <c r="K738" i="3"/>
  <c r="O738" i="3" s="1"/>
  <c r="N737" i="3"/>
  <c r="M737" i="3"/>
  <c r="L737" i="3"/>
  <c r="P737" i="3" s="1"/>
  <c r="K737" i="3"/>
  <c r="O737" i="3" s="1"/>
  <c r="N736" i="3"/>
  <c r="M736" i="3"/>
  <c r="L736" i="3"/>
  <c r="P736" i="3" s="1"/>
  <c r="K736" i="3"/>
  <c r="O736" i="3" s="1"/>
  <c r="N735" i="3"/>
  <c r="M735" i="3"/>
  <c r="L735" i="3"/>
  <c r="P735" i="3" s="1"/>
  <c r="K735" i="3"/>
  <c r="O735" i="3" s="1"/>
  <c r="N734" i="3"/>
  <c r="M734" i="3"/>
  <c r="L734" i="3"/>
  <c r="P734" i="3" s="1"/>
  <c r="K734" i="3"/>
  <c r="O734" i="3" s="1"/>
  <c r="N733" i="3"/>
  <c r="M733" i="3"/>
  <c r="L733" i="3"/>
  <c r="P733" i="3" s="1"/>
  <c r="K733" i="3"/>
  <c r="O733" i="3" s="1"/>
  <c r="N732" i="3"/>
  <c r="M732" i="3"/>
  <c r="L732" i="3"/>
  <c r="P732" i="3" s="1"/>
  <c r="K732" i="3"/>
  <c r="O732" i="3" s="1"/>
  <c r="N731" i="3"/>
  <c r="M731" i="3"/>
  <c r="L731" i="3"/>
  <c r="P731" i="3" s="1"/>
  <c r="K731" i="3"/>
  <c r="O731" i="3" s="1"/>
  <c r="N730" i="3"/>
  <c r="M730" i="3"/>
  <c r="L730" i="3"/>
  <c r="P730" i="3" s="1"/>
  <c r="K730" i="3"/>
  <c r="O730" i="3" s="1"/>
  <c r="N729" i="3"/>
  <c r="M729" i="3"/>
  <c r="L729" i="3"/>
  <c r="P729" i="3" s="1"/>
  <c r="K729" i="3"/>
  <c r="O729" i="3" s="1"/>
  <c r="N728" i="3"/>
  <c r="M728" i="3"/>
  <c r="L728" i="3"/>
  <c r="P728" i="3" s="1"/>
  <c r="K728" i="3"/>
  <c r="O728" i="3" s="1"/>
  <c r="N727" i="3"/>
  <c r="M727" i="3"/>
  <c r="L727" i="3"/>
  <c r="P727" i="3" s="1"/>
  <c r="K727" i="3"/>
  <c r="O727" i="3" s="1"/>
  <c r="N726" i="3"/>
  <c r="M726" i="3"/>
  <c r="L726" i="3"/>
  <c r="P726" i="3" s="1"/>
  <c r="K726" i="3"/>
  <c r="O726" i="3" s="1"/>
  <c r="N725" i="3"/>
  <c r="M725" i="3"/>
  <c r="L725" i="3"/>
  <c r="P725" i="3" s="1"/>
  <c r="K725" i="3"/>
  <c r="O725" i="3" s="1"/>
  <c r="N724" i="3"/>
  <c r="M724" i="3"/>
  <c r="L724" i="3"/>
  <c r="P724" i="3" s="1"/>
  <c r="K724" i="3"/>
  <c r="O724" i="3" s="1"/>
  <c r="N723" i="3"/>
  <c r="M723" i="3"/>
  <c r="L723" i="3"/>
  <c r="P723" i="3" s="1"/>
  <c r="K723" i="3"/>
  <c r="O723" i="3" s="1"/>
  <c r="N722" i="3"/>
  <c r="M722" i="3"/>
  <c r="L722" i="3"/>
  <c r="P722" i="3" s="1"/>
  <c r="K722" i="3"/>
  <c r="O722" i="3" s="1"/>
  <c r="N721" i="3"/>
  <c r="M721" i="3"/>
  <c r="L721" i="3"/>
  <c r="P721" i="3" s="1"/>
  <c r="K721" i="3"/>
  <c r="O721" i="3" s="1"/>
  <c r="N720" i="3"/>
  <c r="M720" i="3"/>
  <c r="L720" i="3"/>
  <c r="P720" i="3" s="1"/>
  <c r="K720" i="3"/>
  <c r="O720" i="3" s="1"/>
  <c r="N719" i="3"/>
  <c r="M719" i="3"/>
  <c r="L719" i="3"/>
  <c r="P719" i="3" s="1"/>
  <c r="K719" i="3"/>
  <c r="O719" i="3" s="1"/>
  <c r="N718" i="3"/>
  <c r="M718" i="3"/>
  <c r="L718" i="3"/>
  <c r="P718" i="3" s="1"/>
  <c r="K718" i="3"/>
  <c r="O718" i="3" s="1"/>
  <c r="N717" i="3"/>
  <c r="M717" i="3"/>
  <c r="L717" i="3"/>
  <c r="P717" i="3" s="1"/>
  <c r="K717" i="3"/>
  <c r="O717" i="3" s="1"/>
  <c r="N716" i="3"/>
  <c r="M716" i="3"/>
  <c r="L716" i="3"/>
  <c r="P716" i="3" s="1"/>
  <c r="K716" i="3"/>
  <c r="O716" i="3" s="1"/>
  <c r="N715" i="3"/>
  <c r="M715" i="3"/>
  <c r="L715" i="3"/>
  <c r="P715" i="3" s="1"/>
  <c r="K715" i="3"/>
  <c r="O715" i="3" s="1"/>
  <c r="N714" i="3"/>
  <c r="M714" i="3"/>
  <c r="L714" i="3"/>
  <c r="P714" i="3" s="1"/>
  <c r="K714" i="3"/>
  <c r="O714" i="3" s="1"/>
  <c r="N713" i="3"/>
  <c r="M713" i="3"/>
  <c r="L713" i="3"/>
  <c r="P713" i="3" s="1"/>
  <c r="K713" i="3"/>
  <c r="O713" i="3" s="1"/>
  <c r="N712" i="3"/>
  <c r="M712" i="3"/>
  <c r="L712" i="3"/>
  <c r="P712" i="3" s="1"/>
  <c r="K712" i="3"/>
  <c r="O712" i="3" s="1"/>
  <c r="N711" i="3"/>
  <c r="M711" i="3"/>
  <c r="L711" i="3"/>
  <c r="P711" i="3" s="1"/>
  <c r="K711" i="3"/>
  <c r="O711" i="3" s="1"/>
  <c r="N710" i="3"/>
  <c r="M710" i="3"/>
  <c r="L710" i="3"/>
  <c r="P710" i="3" s="1"/>
  <c r="K710" i="3"/>
  <c r="O710" i="3" s="1"/>
  <c r="N709" i="3"/>
  <c r="M709" i="3"/>
  <c r="L709" i="3"/>
  <c r="P709" i="3" s="1"/>
  <c r="K709" i="3"/>
  <c r="O709" i="3" s="1"/>
  <c r="N708" i="3"/>
  <c r="M708" i="3"/>
  <c r="L708" i="3"/>
  <c r="P708" i="3" s="1"/>
  <c r="K708" i="3"/>
  <c r="O708" i="3" s="1"/>
  <c r="N707" i="3"/>
  <c r="M707" i="3"/>
  <c r="L707" i="3"/>
  <c r="P707" i="3" s="1"/>
  <c r="K707" i="3"/>
  <c r="O707" i="3" s="1"/>
  <c r="N706" i="3"/>
  <c r="M706" i="3"/>
  <c r="L706" i="3"/>
  <c r="P706" i="3" s="1"/>
  <c r="K706" i="3"/>
  <c r="O706" i="3" s="1"/>
  <c r="N705" i="3"/>
  <c r="M705" i="3"/>
  <c r="L705" i="3"/>
  <c r="P705" i="3" s="1"/>
  <c r="K705" i="3"/>
  <c r="O705" i="3" s="1"/>
  <c r="N704" i="3"/>
  <c r="M704" i="3"/>
  <c r="L704" i="3"/>
  <c r="P704" i="3" s="1"/>
  <c r="K704" i="3"/>
  <c r="O704" i="3" s="1"/>
  <c r="N703" i="3"/>
  <c r="M703" i="3"/>
  <c r="L703" i="3"/>
  <c r="P703" i="3" s="1"/>
  <c r="K703" i="3"/>
  <c r="O703" i="3" s="1"/>
  <c r="N702" i="3"/>
  <c r="M702" i="3"/>
  <c r="L702" i="3"/>
  <c r="P702" i="3" s="1"/>
  <c r="K702" i="3"/>
  <c r="O702" i="3" s="1"/>
  <c r="N701" i="3"/>
  <c r="M701" i="3"/>
  <c r="L701" i="3"/>
  <c r="P701" i="3" s="1"/>
  <c r="K701" i="3"/>
  <c r="O701" i="3" s="1"/>
  <c r="N700" i="3"/>
  <c r="M700" i="3"/>
  <c r="L700" i="3"/>
  <c r="P700" i="3" s="1"/>
  <c r="K700" i="3"/>
  <c r="O700" i="3" s="1"/>
  <c r="N699" i="3"/>
  <c r="M699" i="3"/>
  <c r="L699" i="3"/>
  <c r="P699" i="3" s="1"/>
  <c r="K699" i="3"/>
  <c r="O699" i="3" s="1"/>
  <c r="N698" i="3"/>
  <c r="M698" i="3"/>
  <c r="L698" i="3"/>
  <c r="P698" i="3" s="1"/>
  <c r="K698" i="3"/>
  <c r="O698" i="3" s="1"/>
  <c r="N697" i="3"/>
  <c r="M697" i="3"/>
  <c r="L697" i="3"/>
  <c r="P697" i="3" s="1"/>
  <c r="K697" i="3"/>
  <c r="O697" i="3" s="1"/>
  <c r="N696" i="3"/>
  <c r="M696" i="3"/>
  <c r="L696" i="3"/>
  <c r="P696" i="3" s="1"/>
  <c r="K696" i="3"/>
  <c r="O696" i="3" s="1"/>
  <c r="N695" i="3"/>
  <c r="M695" i="3"/>
  <c r="L695" i="3"/>
  <c r="P695" i="3" s="1"/>
  <c r="K695" i="3"/>
  <c r="O695" i="3" s="1"/>
  <c r="N694" i="3"/>
  <c r="M694" i="3"/>
  <c r="L694" i="3"/>
  <c r="P694" i="3" s="1"/>
  <c r="K694" i="3"/>
  <c r="O694" i="3" s="1"/>
  <c r="N693" i="3"/>
  <c r="M693" i="3"/>
  <c r="L693" i="3"/>
  <c r="P693" i="3" s="1"/>
  <c r="K693" i="3"/>
  <c r="O693" i="3" s="1"/>
  <c r="N692" i="3"/>
  <c r="M692" i="3"/>
  <c r="L692" i="3"/>
  <c r="P692" i="3" s="1"/>
  <c r="K692" i="3"/>
  <c r="O692" i="3" s="1"/>
  <c r="N691" i="3"/>
  <c r="M691" i="3"/>
  <c r="L691" i="3"/>
  <c r="P691" i="3" s="1"/>
  <c r="K691" i="3"/>
  <c r="O691" i="3" s="1"/>
  <c r="N690" i="3"/>
  <c r="M690" i="3"/>
  <c r="L690" i="3"/>
  <c r="P690" i="3" s="1"/>
  <c r="K690" i="3"/>
  <c r="O690" i="3" s="1"/>
  <c r="N689" i="3"/>
  <c r="M689" i="3"/>
  <c r="L689" i="3"/>
  <c r="P689" i="3" s="1"/>
  <c r="K689" i="3"/>
  <c r="O689" i="3" s="1"/>
  <c r="N688" i="3"/>
  <c r="M688" i="3"/>
  <c r="L688" i="3"/>
  <c r="P688" i="3" s="1"/>
  <c r="K688" i="3"/>
  <c r="O688" i="3" s="1"/>
  <c r="N687" i="3"/>
  <c r="M687" i="3"/>
  <c r="L687" i="3"/>
  <c r="P687" i="3" s="1"/>
  <c r="K687" i="3"/>
  <c r="O687" i="3" s="1"/>
  <c r="N686" i="3"/>
  <c r="M686" i="3"/>
  <c r="L686" i="3"/>
  <c r="P686" i="3" s="1"/>
  <c r="K686" i="3"/>
  <c r="O686" i="3" s="1"/>
  <c r="N685" i="3"/>
  <c r="M685" i="3"/>
  <c r="L685" i="3"/>
  <c r="P685" i="3" s="1"/>
  <c r="K685" i="3"/>
  <c r="O685" i="3" s="1"/>
  <c r="N684" i="3"/>
  <c r="M684" i="3"/>
  <c r="L684" i="3"/>
  <c r="P684" i="3" s="1"/>
  <c r="K684" i="3"/>
  <c r="O684" i="3" s="1"/>
  <c r="N683" i="3"/>
  <c r="M683" i="3"/>
  <c r="L683" i="3"/>
  <c r="P683" i="3" s="1"/>
  <c r="K683" i="3"/>
  <c r="O683" i="3" s="1"/>
  <c r="N682" i="3"/>
  <c r="M682" i="3"/>
  <c r="L682" i="3"/>
  <c r="P682" i="3" s="1"/>
  <c r="K682" i="3"/>
  <c r="O682" i="3" s="1"/>
  <c r="N681" i="3"/>
  <c r="M681" i="3"/>
  <c r="L681" i="3"/>
  <c r="P681" i="3" s="1"/>
  <c r="K681" i="3"/>
  <c r="O681" i="3" s="1"/>
  <c r="N680" i="3"/>
  <c r="M680" i="3"/>
  <c r="L680" i="3"/>
  <c r="P680" i="3" s="1"/>
  <c r="K680" i="3"/>
  <c r="O680" i="3" s="1"/>
  <c r="N679" i="3"/>
  <c r="M679" i="3"/>
  <c r="L679" i="3"/>
  <c r="P679" i="3" s="1"/>
  <c r="K679" i="3"/>
  <c r="O679" i="3" s="1"/>
  <c r="N678" i="3"/>
  <c r="M678" i="3"/>
  <c r="L678" i="3"/>
  <c r="P678" i="3" s="1"/>
  <c r="K678" i="3"/>
  <c r="O678" i="3" s="1"/>
  <c r="N677" i="3"/>
  <c r="M677" i="3"/>
  <c r="L677" i="3"/>
  <c r="P677" i="3" s="1"/>
  <c r="K677" i="3"/>
  <c r="O677" i="3" s="1"/>
  <c r="N676" i="3"/>
  <c r="M676" i="3"/>
  <c r="L676" i="3"/>
  <c r="P676" i="3" s="1"/>
  <c r="K676" i="3"/>
  <c r="O676" i="3" s="1"/>
  <c r="N675" i="3"/>
  <c r="M675" i="3"/>
  <c r="L675" i="3"/>
  <c r="P675" i="3" s="1"/>
  <c r="K675" i="3"/>
  <c r="O675" i="3" s="1"/>
  <c r="N674" i="3"/>
  <c r="M674" i="3"/>
  <c r="L674" i="3"/>
  <c r="P674" i="3" s="1"/>
  <c r="K674" i="3"/>
  <c r="O674" i="3" s="1"/>
  <c r="N673" i="3"/>
  <c r="M673" i="3"/>
  <c r="L673" i="3"/>
  <c r="P673" i="3" s="1"/>
  <c r="K673" i="3"/>
  <c r="O673" i="3" s="1"/>
  <c r="N672" i="3"/>
  <c r="M672" i="3"/>
  <c r="L672" i="3"/>
  <c r="P672" i="3" s="1"/>
  <c r="K672" i="3"/>
  <c r="O672" i="3" s="1"/>
  <c r="N671" i="3"/>
  <c r="M671" i="3"/>
  <c r="L671" i="3"/>
  <c r="P671" i="3" s="1"/>
  <c r="K671" i="3"/>
  <c r="O671" i="3" s="1"/>
  <c r="N670" i="3"/>
  <c r="M670" i="3"/>
  <c r="L670" i="3"/>
  <c r="P670" i="3" s="1"/>
  <c r="K670" i="3"/>
  <c r="O670" i="3" s="1"/>
  <c r="N669" i="3"/>
  <c r="M669" i="3"/>
  <c r="L669" i="3"/>
  <c r="P669" i="3" s="1"/>
  <c r="K669" i="3"/>
  <c r="O669" i="3" s="1"/>
  <c r="N668" i="3"/>
  <c r="M668" i="3"/>
  <c r="L668" i="3"/>
  <c r="P668" i="3" s="1"/>
  <c r="K668" i="3"/>
  <c r="O668" i="3" s="1"/>
  <c r="N667" i="3"/>
  <c r="M667" i="3"/>
  <c r="L667" i="3"/>
  <c r="P667" i="3" s="1"/>
  <c r="K667" i="3"/>
  <c r="O667" i="3" s="1"/>
  <c r="N666" i="3"/>
  <c r="M666" i="3"/>
  <c r="L666" i="3"/>
  <c r="P666" i="3" s="1"/>
  <c r="K666" i="3"/>
  <c r="O666" i="3" s="1"/>
  <c r="N665" i="3"/>
  <c r="M665" i="3"/>
  <c r="L665" i="3"/>
  <c r="P665" i="3" s="1"/>
  <c r="K665" i="3"/>
  <c r="O665" i="3" s="1"/>
  <c r="N664" i="3"/>
  <c r="M664" i="3"/>
  <c r="L664" i="3"/>
  <c r="P664" i="3" s="1"/>
  <c r="K664" i="3"/>
  <c r="O664" i="3" s="1"/>
  <c r="N663" i="3"/>
  <c r="M663" i="3"/>
  <c r="L663" i="3"/>
  <c r="P663" i="3" s="1"/>
  <c r="K663" i="3"/>
  <c r="O663" i="3" s="1"/>
  <c r="N662" i="3"/>
  <c r="M662" i="3"/>
  <c r="L662" i="3"/>
  <c r="P662" i="3" s="1"/>
  <c r="K662" i="3"/>
  <c r="O662" i="3" s="1"/>
  <c r="N661" i="3"/>
  <c r="M661" i="3"/>
  <c r="L661" i="3"/>
  <c r="P661" i="3" s="1"/>
  <c r="K661" i="3"/>
  <c r="O661" i="3" s="1"/>
  <c r="N660" i="3"/>
  <c r="M660" i="3"/>
  <c r="L660" i="3"/>
  <c r="P660" i="3" s="1"/>
  <c r="K660" i="3"/>
  <c r="O660" i="3" s="1"/>
  <c r="N659" i="3"/>
  <c r="M659" i="3"/>
  <c r="L659" i="3"/>
  <c r="P659" i="3" s="1"/>
  <c r="K659" i="3"/>
  <c r="O659" i="3" s="1"/>
  <c r="N658" i="3"/>
  <c r="M658" i="3"/>
  <c r="L658" i="3"/>
  <c r="P658" i="3" s="1"/>
  <c r="K658" i="3"/>
  <c r="O658" i="3" s="1"/>
  <c r="N657" i="3"/>
  <c r="M657" i="3"/>
  <c r="L657" i="3"/>
  <c r="P657" i="3" s="1"/>
  <c r="K657" i="3"/>
  <c r="O657" i="3" s="1"/>
  <c r="N656" i="3"/>
  <c r="M656" i="3"/>
  <c r="L656" i="3"/>
  <c r="P656" i="3" s="1"/>
  <c r="K656" i="3"/>
  <c r="O656" i="3" s="1"/>
  <c r="N655" i="3"/>
  <c r="M655" i="3"/>
  <c r="L655" i="3"/>
  <c r="P655" i="3" s="1"/>
  <c r="K655" i="3"/>
  <c r="O655" i="3" s="1"/>
  <c r="N654" i="3"/>
  <c r="M654" i="3"/>
  <c r="L654" i="3"/>
  <c r="P654" i="3" s="1"/>
  <c r="K654" i="3"/>
  <c r="O654" i="3" s="1"/>
  <c r="N653" i="3"/>
  <c r="M653" i="3"/>
  <c r="L653" i="3"/>
  <c r="P653" i="3" s="1"/>
  <c r="K653" i="3"/>
  <c r="O653" i="3" s="1"/>
  <c r="N652" i="3"/>
  <c r="M652" i="3"/>
  <c r="L652" i="3"/>
  <c r="P652" i="3" s="1"/>
  <c r="K652" i="3"/>
  <c r="O652" i="3" s="1"/>
  <c r="N651" i="3"/>
  <c r="M651" i="3"/>
  <c r="L651" i="3"/>
  <c r="P651" i="3" s="1"/>
  <c r="K651" i="3"/>
  <c r="O651" i="3" s="1"/>
  <c r="N650" i="3"/>
  <c r="M650" i="3"/>
  <c r="L650" i="3"/>
  <c r="P650" i="3" s="1"/>
  <c r="K650" i="3"/>
  <c r="O650" i="3" s="1"/>
  <c r="N649" i="3"/>
  <c r="M649" i="3"/>
  <c r="L649" i="3"/>
  <c r="P649" i="3" s="1"/>
  <c r="K649" i="3"/>
  <c r="O649" i="3" s="1"/>
  <c r="N648" i="3"/>
  <c r="M648" i="3"/>
  <c r="L648" i="3"/>
  <c r="P648" i="3" s="1"/>
  <c r="K648" i="3"/>
  <c r="O648" i="3" s="1"/>
  <c r="N647" i="3"/>
  <c r="M647" i="3"/>
  <c r="L647" i="3"/>
  <c r="P647" i="3" s="1"/>
  <c r="K647" i="3"/>
  <c r="O647" i="3" s="1"/>
  <c r="N646" i="3"/>
  <c r="M646" i="3"/>
  <c r="L646" i="3"/>
  <c r="P646" i="3" s="1"/>
  <c r="K646" i="3"/>
  <c r="O646" i="3" s="1"/>
  <c r="N645" i="3"/>
  <c r="M645" i="3"/>
  <c r="L645" i="3"/>
  <c r="P645" i="3" s="1"/>
  <c r="K645" i="3"/>
  <c r="O645" i="3" s="1"/>
  <c r="N644" i="3"/>
  <c r="M644" i="3"/>
  <c r="L644" i="3"/>
  <c r="P644" i="3" s="1"/>
  <c r="K644" i="3"/>
  <c r="O644" i="3" s="1"/>
  <c r="N643" i="3"/>
  <c r="M643" i="3"/>
  <c r="L643" i="3"/>
  <c r="P643" i="3" s="1"/>
  <c r="K643" i="3"/>
  <c r="O643" i="3" s="1"/>
  <c r="N642" i="3"/>
  <c r="M642" i="3"/>
  <c r="L642" i="3"/>
  <c r="P642" i="3" s="1"/>
  <c r="K642" i="3"/>
  <c r="O642" i="3" s="1"/>
  <c r="N641" i="3"/>
  <c r="M641" i="3"/>
  <c r="L641" i="3"/>
  <c r="P641" i="3" s="1"/>
  <c r="K641" i="3"/>
  <c r="O641" i="3" s="1"/>
  <c r="N640" i="3"/>
  <c r="M640" i="3"/>
  <c r="L640" i="3"/>
  <c r="P640" i="3" s="1"/>
  <c r="K640" i="3"/>
  <c r="O640" i="3" s="1"/>
  <c r="N639" i="3"/>
  <c r="M639" i="3"/>
  <c r="L639" i="3"/>
  <c r="P639" i="3" s="1"/>
  <c r="K639" i="3"/>
  <c r="O639" i="3" s="1"/>
  <c r="N638" i="3"/>
  <c r="M638" i="3"/>
  <c r="L638" i="3"/>
  <c r="P638" i="3" s="1"/>
  <c r="K638" i="3"/>
  <c r="O638" i="3" s="1"/>
  <c r="N637" i="3"/>
  <c r="M637" i="3"/>
  <c r="L637" i="3"/>
  <c r="P637" i="3" s="1"/>
  <c r="K637" i="3"/>
  <c r="O637" i="3" s="1"/>
  <c r="N636" i="3"/>
  <c r="M636" i="3"/>
  <c r="L636" i="3"/>
  <c r="P636" i="3" s="1"/>
  <c r="K636" i="3"/>
  <c r="O636" i="3" s="1"/>
  <c r="N635" i="3"/>
  <c r="M635" i="3"/>
  <c r="L635" i="3"/>
  <c r="P635" i="3" s="1"/>
  <c r="K635" i="3"/>
  <c r="O635" i="3" s="1"/>
  <c r="N634" i="3"/>
  <c r="M634" i="3"/>
  <c r="L634" i="3"/>
  <c r="P634" i="3" s="1"/>
  <c r="K634" i="3"/>
  <c r="O634" i="3" s="1"/>
  <c r="N633" i="3"/>
  <c r="M633" i="3"/>
  <c r="L633" i="3"/>
  <c r="P633" i="3" s="1"/>
  <c r="K633" i="3"/>
  <c r="O633" i="3" s="1"/>
  <c r="N632" i="3"/>
  <c r="M632" i="3"/>
  <c r="L632" i="3"/>
  <c r="P632" i="3" s="1"/>
  <c r="K632" i="3"/>
  <c r="O632" i="3" s="1"/>
  <c r="N631" i="3"/>
  <c r="M631" i="3"/>
  <c r="L631" i="3"/>
  <c r="P631" i="3" s="1"/>
  <c r="K631" i="3"/>
  <c r="O631" i="3" s="1"/>
  <c r="N630" i="3"/>
  <c r="M630" i="3"/>
  <c r="L630" i="3"/>
  <c r="P630" i="3" s="1"/>
  <c r="K630" i="3"/>
  <c r="O630" i="3" s="1"/>
  <c r="N629" i="3"/>
  <c r="M629" i="3"/>
  <c r="L629" i="3"/>
  <c r="P629" i="3" s="1"/>
  <c r="K629" i="3"/>
  <c r="O629" i="3" s="1"/>
  <c r="N628" i="3"/>
  <c r="M628" i="3"/>
  <c r="L628" i="3"/>
  <c r="P628" i="3" s="1"/>
  <c r="K628" i="3"/>
  <c r="O628" i="3" s="1"/>
  <c r="N627" i="3"/>
  <c r="M627" i="3"/>
  <c r="L627" i="3"/>
  <c r="P627" i="3" s="1"/>
  <c r="K627" i="3"/>
  <c r="O627" i="3" s="1"/>
  <c r="N626" i="3"/>
  <c r="M626" i="3"/>
  <c r="L626" i="3"/>
  <c r="P626" i="3" s="1"/>
  <c r="K626" i="3"/>
  <c r="O626" i="3" s="1"/>
  <c r="N625" i="3"/>
  <c r="M625" i="3"/>
  <c r="L625" i="3"/>
  <c r="P625" i="3" s="1"/>
  <c r="K625" i="3"/>
  <c r="O625" i="3" s="1"/>
  <c r="N624" i="3"/>
  <c r="M624" i="3"/>
  <c r="L624" i="3"/>
  <c r="P624" i="3" s="1"/>
  <c r="K624" i="3"/>
  <c r="O624" i="3" s="1"/>
  <c r="N623" i="3"/>
  <c r="M623" i="3"/>
  <c r="L623" i="3"/>
  <c r="P623" i="3" s="1"/>
  <c r="K623" i="3"/>
  <c r="O623" i="3" s="1"/>
  <c r="N622" i="3"/>
  <c r="M622" i="3"/>
  <c r="L622" i="3"/>
  <c r="P622" i="3" s="1"/>
  <c r="K622" i="3"/>
  <c r="O622" i="3" s="1"/>
  <c r="N621" i="3"/>
  <c r="M621" i="3"/>
  <c r="L621" i="3"/>
  <c r="P621" i="3" s="1"/>
  <c r="K621" i="3"/>
  <c r="O621" i="3" s="1"/>
  <c r="N620" i="3"/>
  <c r="M620" i="3"/>
  <c r="L620" i="3"/>
  <c r="P620" i="3" s="1"/>
  <c r="K620" i="3"/>
  <c r="O620" i="3" s="1"/>
  <c r="N619" i="3"/>
  <c r="M619" i="3"/>
  <c r="L619" i="3"/>
  <c r="P619" i="3" s="1"/>
  <c r="K619" i="3"/>
  <c r="O619" i="3" s="1"/>
  <c r="N618" i="3"/>
  <c r="M618" i="3"/>
  <c r="L618" i="3"/>
  <c r="P618" i="3" s="1"/>
  <c r="K618" i="3"/>
  <c r="O618" i="3" s="1"/>
  <c r="N617" i="3"/>
  <c r="M617" i="3"/>
  <c r="L617" i="3"/>
  <c r="P617" i="3" s="1"/>
  <c r="K617" i="3"/>
  <c r="O617" i="3" s="1"/>
  <c r="N616" i="3"/>
  <c r="M616" i="3"/>
  <c r="L616" i="3"/>
  <c r="P616" i="3" s="1"/>
  <c r="K616" i="3"/>
  <c r="O616" i="3" s="1"/>
  <c r="N615" i="3"/>
  <c r="M615" i="3"/>
  <c r="L615" i="3"/>
  <c r="P615" i="3" s="1"/>
  <c r="K615" i="3"/>
  <c r="O615" i="3" s="1"/>
  <c r="N614" i="3"/>
  <c r="M614" i="3"/>
  <c r="L614" i="3"/>
  <c r="P614" i="3" s="1"/>
  <c r="K614" i="3"/>
  <c r="O614" i="3" s="1"/>
  <c r="N613" i="3"/>
  <c r="M613" i="3"/>
  <c r="L613" i="3"/>
  <c r="P613" i="3" s="1"/>
  <c r="K613" i="3"/>
  <c r="O613" i="3" s="1"/>
  <c r="N612" i="3"/>
  <c r="M612" i="3"/>
  <c r="L612" i="3"/>
  <c r="P612" i="3" s="1"/>
  <c r="K612" i="3"/>
  <c r="O612" i="3" s="1"/>
  <c r="N611" i="3"/>
  <c r="M611" i="3"/>
  <c r="L611" i="3"/>
  <c r="P611" i="3" s="1"/>
  <c r="K611" i="3"/>
  <c r="O611" i="3" s="1"/>
  <c r="N610" i="3"/>
  <c r="M610" i="3"/>
  <c r="L610" i="3"/>
  <c r="P610" i="3" s="1"/>
  <c r="K610" i="3"/>
  <c r="O610" i="3" s="1"/>
  <c r="N609" i="3"/>
  <c r="M609" i="3"/>
  <c r="L609" i="3"/>
  <c r="P609" i="3" s="1"/>
  <c r="K609" i="3"/>
  <c r="O609" i="3" s="1"/>
  <c r="N608" i="3"/>
  <c r="M608" i="3"/>
  <c r="L608" i="3"/>
  <c r="P608" i="3" s="1"/>
  <c r="K608" i="3"/>
  <c r="O608" i="3" s="1"/>
  <c r="N607" i="3"/>
  <c r="M607" i="3"/>
  <c r="L607" i="3"/>
  <c r="P607" i="3" s="1"/>
  <c r="K607" i="3"/>
  <c r="O607" i="3" s="1"/>
  <c r="N606" i="3"/>
  <c r="M606" i="3"/>
  <c r="L606" i="3"/>
  <c r="P606" i="3" s="1"/>
  <c r="K606" i="3"/>
  <c r="O606" i="3" s="1"/>
  <c r="N605" i="3"/>
  <c r="M605" i="3"/>
  <c r="L605" i="3"/>
  <c r="P605" i="3" s="1"/>
  <c r="K605" i="3"/>
  <c r="O605" i="3" s="1"/>
  <c r="N604" i="3"/>
  <c r="M604" i="3"/>
  <c r="L604" i="3"/>
  <c r="P604" i="3" s="1"/>
  <c r="K604" i="3"/>
  <c r="O604" i="3" s="1"/>
  <c r="N603" i="3"/>
  <c r="M603" i="3"/>
  <c r="L603" i="3"/>
  <c r="P603" i="3" s="1"/>
  <c r="K603" i="3"/>
  <c r="O603" i="3" s="1"/>
  <c r="N602" i="3"/>
  <c r="M602" i="3"/>
  <c r="L602" i="3"/>
  <c r="P602" i="3" s="1"/>
  <c r="K602" i="3"/>
  <c r="O602" i="3" s="1"/>
  <c r="N601" i="3"/>
  <c r="M601" i="3"/>
  <c r="L601" i="3"/>
  <c r="P601" i="3" s="1"/>
  <c r="K601" i="3"/>
  <c r="O601" i="3" s="1"/>
  <c r="N600" i="3"/>
  <c r="M600" i="3"/>
  <c r="L600" i="3"/>
  <c r="P600" i="3" s="1"/>
  <c r="K600" i="3"/>
  <c r="O600" i="3" s="1"/>
  <c r="N599" i="3"/>
  <c r="M599" i="3"/>
  <c r="L599" i="3"/>
  <c r="P599" i="3" s="1"/>
  <c r="K599" i="3"/>
  <c r="O599" i="3" s="1"/>
  <c r="N598" i="3"/>
  <c r="M598" i="3"/>
  <c r="L598" i="3"/>
  <c r="P598" i="3" s="1"/>
  <c r="K598" i="3"/>
  <c r="O598" i="3" s="1"/>
  <c r="N597" i="3"/>
  <c r="M597" i="3"/>
  <c r="L597" i="3"/>
  <c r="P597" i="3" s="1"/>
  <c r="K597" i="3"/>
  <c r="O597" i="3" s="1"/>
  <c r="N596" i="3"/>
  <c r="M596" i="3"/>
  <c r="L596" i="3"/>
  <c r="P596" i="3" s="1"/>
  <c r="K596" i="3"/>
  <c r="O596" i="3" s="1"/>
  <c r="N595" i="3"/>
  <c r="M595" i="3"/>
  <c r="L595" i="3"/>
  <c r="P595" i="3" s="1"/>
  <c r="K595" i="3"/>
  <c r="O595" i="3" s="1"/>
  <c r="N594" i="3"/>
  <c r="M594" i="3"/>
  <c r="L594" i="3"/>
  <c r="P594" i="3" s="1"/>
  <c r="K594" i="3"/>
  <c r="O594" i="3" s="1"/>
  <c r="N593" i="3"/>
  <c r="M593" i="3"/>
  <c r="L593" i="3"/>
  <c r="P593" i="3" s="1"/>
  <c r="K593" i="3"/>
  <c r="O593" i="3" s="1"/>
  <c r="N592" i="3"/>
  <c r="M592" i="3"/>
  <c r="L592" i="3"/>
  <c r="P592" i="3" s="1"/>
  <c r="K592" i="3"/>
  <c r="O592" i="3" s="1"/>
  <c r="N591" i="3"/>
  <c r="M591" i="3"/>
  <c r="L591" i="3"/>
  <c r="P591" i="3" s="1"/>
  <c r="K591" i="3"/>
  <c r="O591" i="3" s="1"/>
  <c r="N590" i="3"/>
  <c r="M590" i="3"/>
  <c r="L590" i="3"/>
  <c r="P590" i="3" s="1"/>
  <c r="K590" i="3"/>
  <c r="O590" i="3" s="1"/>
  <c r="N589" i="3"/>
  <c r="M589" i="3"/>
  <c r="L589" i="3"/>
  <c r="P589" i="3" s="1"/>
  <c r="K589" i="3"/>
  <c r="O589" i="3" s="1"/>
  <c r="N588" i="3"/>
  <c r="M588" i="3"/>
  <c r="L588" i="3"/>
  <c r="P588" i="3" s="1"/>
  <c r="K588" i="3"/>
  <c r="O588" i="3" s="1"/>
  <c r="N587" i="3"/>
  <c r="M587" i="3"/>
  <c r="L587" i="3"/>
  <c r="P587" i="3" s="1"/>
  <c r="K587" i="3"/>
  <c r="O587" i="3" s="1"/>
  <c r="N586" i="3"/>
  <c r="M586" i="3"/>
  <c r="L586" i="3"/>
  <c r="P586" i="3" s="1"/>
  <c r="K586" i="3"/>
  <c r="O586" i="3" s="1"/>
  <c r="N585" i="3"/>
  <c r="M585" i="3"/>
  <c r="L585" i="3"/>
  <c r="P585" i="3" s="1"/>
  <c r="K585" i="3"/>
  <c r="O585" i="3" s="1"/>
  <c r="N584" i="3"/>
  <c r="M584" i="3"/>
  <c r="L584" i="3"/>
  <c r="P584" i="3" s="1"/>
  <c r="K584" i="3"/>
  <c r="O584" i="3" s="1"/>
  <c r="N583" i="3"/>
  <c r="M583" i="3"/>
  <c r="L583" i="3"/>
  <c r="P583" i="3" s="1"/>
  <c r="K583" i="3"/>
  <c r="O583" i="3" s="1"/>
  <c r="N582" i="3"/>
  <c r="M582" i="3"/>
  <c r="L582" i="3"/>
  <c r="P582" i="3" s="1"/>
  <c r="K582" i="3"/>
  <c r="O582" i="3" s="1"/>
  <c r="N581" i="3"/>
  <c r="M581" i="3"/>
  <c r="L581" i="3"/>
  <c r="P581" i="3" s="1"/>
  <c r="K581" i="3"/>
  <c r="O581" i="3" s="1"/>
  <c r="N580" i="3"/>
  <c r="M580" i="3"/>
  <c r="L580" i="3"/>
  <c r="P580" i="3" s="1"/>
  <c r="K580" i="3"/>
  <c r="O580" i="3" s="1"/>
  <c r="N579" i="3"/>
  <c r="M579" i="3"/>
  <c r="L579" i="3"/>
  <c r="P579" i="3" s="1"/>
  <c r="K579" i="3"/>
  <c r="O579" i="3" s="1"/>
  <c r="N578" i="3"/>
  <c r="M578" i="3"/>
  <c r="L578" i="3"/>
  <c r="P578" i="3" s="1"/>
  <c r="K578" i="3"/>
  <c r="O578" i="3" s="1"/>
  <c r="N577" i="3"/>
  <c r="M577" i="3"/>
  <c r="L577" i="3"/>
  <c r="P577" i="3" s="1"/>
  <c r="K577" i="3"/>
  <c r="O577" i="3" s="1"/>
  <c r="N576" i="3"/>
  <c r="M576" i="3"/>
  <c r="L576" i="3"/>
  <c r="P576" i="3" s="1"/>
  <c r="K576" i="3"/>
  <c r="O576" i="3" s="1"/>
  <c r="N575" i="3"/>
  <c r="M575" i="3"/>
  <c r="L575" i="3"/>
  <c r="P575" i="3" s="1"/>
  <c r="K575" i="3"/>
  <c r="O575" i="3" s="1"/>
  <c r="N574" i="3"/>
  <c r="M574" i="3"/>
  <c r="L574" i="3"/>
  <c r="P574" i="3" s="1"/>
  <c r="K574" i="3"/>
  <c r="O574" i="3" s="1"/>
  <c r="N573" i="3"/>
  <c r="M573" i="3"/>
  <c r="L573" i="3"/>
  <c r="P573" i="3" s="1"/>
  <c r="K573" i="3"/>
  <c r="O573" i="3" s="1"/>
  <c r="N572" i="3"/>
  <c r="M572" i="3"/>
  <c r="L572" i="3"/>
  <c r="P572" i="3" s="1"/>
  <c r="K572" i="3"/>
  <c r="O572" i="3" s="1"/>
  <c r="N571" i="3"/>
  <c r="M571" i="3"/>
  <c r="L571" i="3"/>
  <c r="P571" i="3" s="1"/>
  <c r="K571" i="3"/>
  <c r="O571" i="3" s="1"/>
  <c r="N570" i="3"/>
  <c r="M570" i="3"/>
  <c r="L570" i="3"/>
  <c r="P570" i="3" s="1"/>
  <c r="K570" i="3"/>
  <c r="O570" i="3" s="1"/>
  <c r="N569" i="3"/>
  <c r="M569" i="3"/>
  <c r="L569" i="3"/>
  <c r="P569" i="3" s="1"/>
  <c r="K569" i="3"/>
  <c r="O569" i="3" s="1"/>
  <c r="N568" i="3"/>
  <c r="M568" i="3"/>
  <c r="L568" i="3"/>
  <c r="P568" i="3" s="1"/>
  <c r="K568" i="3"/>
  <c r="O568" i="3" s="1"/>
  <c r="N567" i="3"/>
  <c r="M567" i="3"/>
  <c r="L567" i="3"/>
  <c r="P567" i="3" s="1"/>
  <c r="K567" i="3"/>
  <c r="O567" i="3" s="1"/>
  <c r="N566" i="3"/>
  <c r="M566" i="3"/>
  <c r="L566" i="3"/>
  <c r="P566" i="3" s="1"/>
  <c r="K566" i="3"/>
  <c r="O566" i="3" s="1"/>
  <c r="N565" i="3"/>
  <c r="M565" i="3"/>
  <c r="L565" i="3"/>
  <c r="P565" i="3" s="1"/>
  <c r="K565" i="3"/>
  <c r="O565" i="3" s="1"/>
  <c r="N564" i="3"/>
  <c r="M564" i="3"/>
  <c r="L564" i="3"/>
  <c r="P564" i="3" s="1"/>
  <c r="K564" i="3"/>
  <c r="O564" i="3" s="1"/>
  <c r="N563" i="3"/>
  <c r="M563" i="3"/>
  <c r="L563" i="3"/>
  <c r="P563" i="3" s="1"/>
  <c r="K563" i="3"/>
  <c r="O563" i="3" s="1"/>
  <c r="N562" i="3"/>
  <c r="M562" i="3"/>
  <c r="L562" i="3"/>
  <c r="P562" i="3" s="1"/>
  <c r="K562" i="3"/>
  <c r="O562" i="3" s="1"/>
  <c r="N561" i="3"/>
  <c r="M561" i="3"/>
  <c r="L561" i="3"/>
  <c r="P561" i="3" s="1"/>
  <c r="K561" i="3"/>
  <c r="O561" i="3" s="1"/>
  <c r="N560" i="3"/>
  <c r="M560" i="3"/>
  <c r="L560" i="3"/>
  <c r="P560" i="3" s="1"/>
  <c r="K560" i="3"/>
  <c r="O560" i="3" s="1"/>
  <c r="N559" i="3"/>
  <c r="M559" i="3"/>
  <c r="L559" i="3"/>
  <c r="P559" i="3" s="1"/>
  <c r="K559" i="3"/>
  <c r="O559" i="3" s="1"/>
  <c r="N558" i="3"/>
  <c r="M558" i="3"/>
  <c r="L558" i="3"/>
  <c r="P558" i="3" s="1"/>
  <c r="K558" i="3"/>
  <c r="O558" i="3" s="1"/>
  <c r="N557" i="3"/>
  <c r="M557" i="3"/>
  <c r="L557" i="3"/>
  <c r="P557" i="3" s="1"/>
  <c r="K557" i="3"/>
  <c r="O557" i="3" s="1"/>
  <c r="N556" i="3"/>
  <c r="M556" i="3"/>
  <c r="L556" i="3"/>
  <c r="P556" i="3" s="1"/>
  <c r="K556" i="3"/>
  <c r="O556" i="3" s="1"/>
  <c r="N555" i="3"/>
  <c r="M555" i="3"/>
  <c r="L555" i="3"/>
  <c r="P555" i="3" s="1"/>
  <c r="K555" i="3"/>
  <c r="O555" i="3" s="1"/>
  <c r="N554" i="3"/>
  <c r="M554" i="3"/>
  <c r="L554" i="3"/>
  <c r="P554" i="3" s="1"/>
  <c r="K554" i="3"/>
  <c r="O554" i="3" s="1"/>
  <c r="N553" i="3"/>
  <c r="M553" i="3"/>
  <c r="L553" i="3"/>
  <c r="P553" i="3" s="1"/>
  <c r="K553" i="3"/>
  <c r="O553" i="3" s="1"/>
  <c r="N552" i="3"/>
  <c r="M552" i="3"/>
  <c r="L552" i="3"/>
  <c r="P552" i="3" s="1"/>
  <c r="K552" i="3"/>
  <c r="O552" i="3" s="1"/>
  <c r="N551" i="3"/>
  <c r="M551" i="3"/>
  <c r="L551" i="3"/>
  <c r="P551" i="3" s="1"/>
  <c r="K551" i="3"/>
  <c r="O551" i="3" s="1"/>
  <c r="N550" i="3"/>
  <c r="M550" i="3"/>
  <c r="L550" i="3"/>
  <c r="P550" i="3" s="1"/>
  <c r="K550" i="3"/>
  <c r="O550" i="3" s="1"/>
  <c r="N549" i="3"/>
  <c r="M549" i="3"/>
  <c r="L549" i="3"/>
  <c r="P549" i="3" s="1"/>
  <c r="K549" i="3"/>
  <c r="O549" i="3" s="1"/>
  <c r="N548" i="3"/>
  <c r="M548" i="3"/>
  <c r="L548" i="3"/>
  <c r="P548" i="3" s="1"/>
  <c r="K548" i="3"/>
  <c r="O548" i="3" s="1"/>
  <c r="N547" i="3"/>
  <c r="M547" i="3"/>
  <c r="L547" i="3"/>
  <c r="P547" i="3" s="1"/>
  <c r="K547" i="3"/>
  <c r="O547" i="3" s="1"/>
  <c r="N546" i="3"/>
  <c r="M546" i="3"/>
  <c r="L546" i="3"/>
  <c r="P546" i="3" s="1"/>
  <c r="K546" i="3"/>
  <c r="O546" i="3" s="1"/>
  <c r="N545" i="3"/>
  <c r="M545" i="3"/>
  <c r="L545" i="3"/>
  <c r="P545" i="3" s="1"/>
  <c r="K545" i="3"/>
  <c r="O545" i="3" s="1"/>
  <c r="N544" i="3"/>
  <c r="M544" i="3"/>
  <c r="L544" i="3"/>
  <c r="P544" i="3" s="1"/>
  <c r="K544" i="3"/>
  <c r="O544" i="3" s="1"/>
  <c r="N543" i="3"/>
  <c r="M543" i="3"/>
  <c r="L543" i="3"/>
  <c r="P543" i="3" s="1"/>
  <c r="K543" i="3"/>
  <c r="O543" i="3" s="1"/>
  <c r="N542" i="3"/>
  <c r="M542" i="3"/>
  <c r="L542" i="3"/>
  <c r="P542" i="3" s="1"/>
  <c r="K542" i="3"/>
  <c r="O542" i="3" s="1"/>
  <c r="N541" i="3"/>
  <c r="M541" i="3"/>
  <c r="L541" i="3"/>
  <c r="P541" i="3" s="1"/>
  <c r="K541" i="3"/>
  <c r="O541" i="3" s="1"/>
  <c r="N540" i="3"/>
  <c r="M540" i="3"/>
  <c r="L540" i="3"/>
  <c r="P540" i="3" s="1"/>
  <c r="K540" i="3"/>
  <c r="O540" i="3" s="1"/>
  <c r="N539" i="3"/>
  <c r="M539" i="3"/>
  <c r="L539" i="3"/>
  <c r="P539" i="3" s="1"/>
  <c r="K539" i="3"/>
  <c r="O539" i="3" s="1"/>
  <c r="N538" i="3"/>
  <c r="M538" i="3"/>
  <c r="L538" i="3"/>
  <c r="P538" i="3" s="1"/>
  <c r="K538" i="3"/>
  <c r="O538" i="3" s="1"/>
  <c r="N537" i="3"/>
  <c r="M537" i="3"/>
  <c r="L537" i="3"/>
  <c r="P537" i="3" s="1"/>
  <c r="K537" i="3"/>
  <c r="O537" i="3" s="1"/>
  <c r="N536" i="3"/>
  <c r="M536" i="3"/>
  <c r="L536" i="3"/>
  <c r="P536" i="3" s="1"/>
  <c r="K536" i="3"/>
  <c r="O536" i="3" s="1"/>
  <c r="N535" i="3"/>
  <c r="M535" i="3"/>
  <c r="L535" i="3"/>
  <c r="P535" i="3" s="1"/>
  <c r="K535" i="3"/>
  <c r="O535" i="3" s="1"/>
  <c r="N534" i="3"/>
  <c r="M534" i="3"/>
  <c r="L534" i="3"/>
  <c r="P534" i="3" s="1"/>
  <c r="K534" i="3"/>
  <c r="O534" i="3" s="1"/>
  <c r="N533" i="3"/>
  <c r="M533" i="3"/>
  <c r="L533" i="3"/>
  <c r="P533" i="3" s="1"/>
  <c r="K533" i="3"/>
  <c r="O533" i="3" s="1"/>
  <c r="N532" i="3"/>
  <c r="M532" i="3"/>
  <c r="L532" i="3"/>
  <c r="P532" i="3" s="1"/>
  <c r="K532" i="3"/>
  <c r="O532" i="3" s="1"/>
  <c r="N531" i="3"/>
  <c r="M531" i="3"/>
  <c r="L531" i="3"/>
  <c r="P531" i="3" s="1"/>
  <c r="K531" i="3"/>
  <c r="O531" i="3" s="1"/>
  <c r="N530" i="3"/>
  <c r="M530" i="3"/>
  <c r="L530" i="3"/>
  <c r="P530" i="3" s="1"/>
  <c r="K530" i="3"/>
  <c r="O530" i="3" s="1"/>
  <c r="N529" i="3"/>
  <c r="M529" i="3"/>
  <c r="L529" i="3"/>
  <c r="P529" i="3" s="1"/>
  <c r="K529" i="3"/>
  <c r="O529" i="3" s="1"/>
  <c r="N528" i="3"/>
  <c r="M528" i="3"/>
  <c r="L528" i="3"/>
  <c r="P528" i="3" s="1"/>
  <c r="K528" i="3"/>
  <c r="O528" i="3" s="1"/>
  <c r="N527" i="3"/>
  <c r="M527" i="3"/>
  <c r="L527" i="3"/>
  <c r="P527" i="3" s="1"/>
  <c r="K527" i="3"/>
  <c r="O527" i="3" s="1"/>
  <c r="N526" i="3"/>
  <c r="M526" i="3"/>
  <c r="L526" i="3"/>
  <c r="P526" i="3" s="1"/>
  <c r="K526" i="3"/>
  <c r="O526" i="3" s="1"/>
  <c r="N525" i="3"/>
  <c r="M525" i="3"/>
  <c r="L525" i="3"/>
  <c r="P525" i="3" s="1"/>
  <c r="K525" i="3"/>
  <c r="O525" i="3" s="1"/>
  <c r="N524" i="3"/>
  <c r="M524" i="3"/>
  <c r="L524" i="3"/>
  <c r="P524" i="3" s="1"/>
  <c r="K524" i="3"/>
  <c r="O524" i="3" s="1"/>
  <c r="N523" i="3"/>
  <c r="M523" i="3"/>
  <c r="L523" i="3"/>
  <c r="P523" i="3" s="1"/>
  <c r="K523" i="3"/>
  <c r="O523" i="3" s="1"/>
  <c r="N522" i="3"/>
  <c r="M522" i="3"/>
  <c r="L522" i="3"/>
  <c r="P522" i="3" s="1"/>
  <c r="K522" i="3"/>
  <c r="O522" i="3" s="1"/>
  <c r="N521" i="3"/>
  <c r="M521" i="3"/>
  <c r="L521" i="3"/>
  <c r="P521" i="3" s="1"/>
  <c r="K521" i="3"/>
  <c r="O521" i="3" s="1"/>
  <c r="N520" i="3"/>
  <c r="M520" i="3"/>
  <c r="L520" i="3"/>
  <c r="P520" i="3" s="1"/>
  <c r="K520" i="3"/>
  <c r="O520" i="3" s="1"/>
  <c r="N519" i="3"/>
  <c r="M519" i="3"/>
  <c r="L519" i="3"/>
  <c r="P519" i="3" s="1"/>
  <c r="K519" i="3"/>
  <c r="O519" i="3" s="1"/>
  <c r="N518" i="3"/>
  <c r="M518" i="3"/>
  <c r="L518" i="3"/>
  <c r="P518" i="3" s="1"/>
  <c r="K518" i="3"/>
  <c r="O518" i="3" s="1"/>
  <c r="N517" i="3"/>
  <c r="M517" i="3"/>
  <c r="L517" i="3"/>
  <c r="P517" i="3" s="1"/>
  <c r="K517" i="3"/>
  <c r="O517" i="3" s="1"/>
  <c r="N516" i="3"/>
  <c r="M516" i="3"/>
  <c r="L516" i="3"/>
  <c r="P516" i="3" s="1"/>
  <c r="K516" i="3"/>
  <c r="O516" i="3" s="1"/>
  <c r="N515" i="3"/>
  <c r="M515" i="3"/>
  <c r="L515" i="3"/>
  <c r="P515" i="3" s="1"/>
  <c r="K515" i="3"/>
  <c r="O515" i="3" s="1"/>
  <c r="N514" i="3"/>
  <c r="M514" i="3"/>
  <c r="L514" i="3"/>
  <c r="P514" i="3" s="1"/>
  <c r="K514" i="3"/>
  <c r="O514" i="3" s="1"/>
  <c r="N513" i="3"/>
  <c r="M513" i="3"/>
  <c r="L513" i="3"/>
  <c r="P513" i="3" s="1"/>
  <c r="K513" i="3"/>
  <c r="O513" i="3" s="1"/>
  <c r="N512" i="3"/>
  <c r="M512" i="3"/>
  <c r="L512" i="3"/>
  <c r="P512" i="3" s="1"/>
  <c r="K512" i="3"/>
  <c r="O512" i="3" s="1"/>
  <c r="N511" i="3"/>
  <c r="M511" i="3"/>
  <c r="L511" i="3"/>
  <c r="P511" i="3" s="1"/>
  <c r="K511" i="3"/>
  <c r="O511" i="3" s="1"/>
  <c r="N510" i="3"/>
  <c r="M510" i="3"/>
  <c r="L510" i="3"/>
  <c r="P510" i="3" s="1"/>
  <c r="K510" i="3"/>
  <c r="O510" i="3" s="1"/>
  <c r="N509" i="3"/>
  <c r="M509" i="3"/>
  <c r="L509" i="3"/>
  <c r="P509" i="3" s="1"/>
  <c r="K509" i="3"/>
  <c r="O509" i="3" s="1"/>
  <c r="N508" i="3"/>
  <c r="M508" i="3"/>
  <c r="L508" i="3"/>
  <c r="P508" i="3" s="1"/>
  <c r="K508" i="3"/>
  <c r="O508" i="3" s="1"/>
  <c r="N507" i="3"/>
  <c r="M507" i="3"/>
  <c r="L507" i="3"/>
  <c r="P507" i="3" s="1"/>
  <c r="K507" i="3"/>
  <c r="O507" i="3" s="1"/>
  <c r="N506" i="3"/>
  <c r="M506" i="3"/>
  <c r="L506" i="3"/>
  <c r="P506" i="3" s="1"/>
  <c r="K506" i="3"/>
  <c r="O506" i="3" s="1"/>
  <c r="N505" i="3"/>
  <c r="M505" i="3"/>
  <c r="L505" i="3"/>
  <c r="P505" i="3" s="1"/>
  <c r="K505" i="3"/>
  <c r="O505" i="3" s="1"/>
  <c r="N504" i="3"/>
  <c r="M504" i="3"/>
  <c r="L504" i="3"/>
  <c r="P504" i="3" s="1"/>
  <c r="K504" i="3"/>
  <c r="O504" i="3" s="1"/>
  <c r="N503" i="3"/>
  <c r="M503" i="3"/>
  <c r="L503" i="3"/>
  <c r="P503" i="3" s="1"/>
  <c r="K503" i="3"/>
  <c r="O503" i="3" s="1"/>
  <c r="N502" i="3"/>
  <c r="M502" i="3"/>
  <c r="L502" i="3"/>
  <c r="P502" i="3" s="1"/>
  <c r="K502" i="3"/>
  <c r="O502" i="3" s="1"/>
  <c r="N501" i="3"/>
  <c r="M501" i="3"/>
  <c r="L501" i="3"/>
  <c r="P501" i="3" s="1"/>
  <c r="K501" i="3"/>
  <c r="O501" i="3" s="1"/>
  <c r="N500" i="3"/>
  <c r="M500" i="3"/>
  <c r="L500" i="3"/>
  <c r="P500" i="3" s="1"/>
  <c r="K500" i="3"/>
  <c r="O500" i="3" s="1"/>
  <c r="N499" i="3"/>
  <c r="M499" i="3"/>
  <c r="L499" i="3"/>
  <c r="P499" i="3" s="1"/>
  <c r="K499" i="3"/>
  <c r="O499" i="3" s="1"/>
  <c r="N498" i="3"/>
  <c r="M498" i="3"/>
  <c r="L498" i="3"/>
  <c r="P498" i="3" s="1"/>
  <c r="K498" i="3"/>
  <c r="O498" i="3" s="1"/>
  <c r="N497" i="3"/>
  <c r="M497" i="3"/>
  <c r="L497" i="3"/>
  <c r="P497" i="3" s="1"/>
  <c r="K497" i="3"/>
  <c r="O497" i="3" s="1"/>
  <c r="N496" i="3"/>
  <c r="M496" i="3"/>
  <c r="L496" i="3"/>
  <c r="P496" i="3" s="1"/>
  <c r="K496" i="3"/>
  <c r="O496" i="3" s="1"/>
  <c r="N495" i="3"/>
  <c r="M495" i="3"/>
  <c r="L495" i="3"/>
  <c r="P495" i="3" s="1"/>
  <c r="K495" i="3"/>
  <c r="O495" i="3" s="1"/>
  <c r="N494" i="3"/>
  <c r="M494" i="3"/>
  <c r="L494" i="3"/>
  <c r="P494" i="3" s="1"/>
  <c r="K494" i="3"/>
  <c r="O494" i="3" s="1"/>
  <c r="N493" i="3"/>
  <c r="M493" i="3"/>
  <c r="L493" i="3"/>
  <c r="P493" i="3" s="1"/>
  <c r="K493" i="3"/>
  <c r="O493" i="3" s="1"/>
  <c r="N492" i="3"/>
  <c r="M492" i="3"/>
  <c r="L492" i="3"/>
  <c r="P492" i="3" s="1"/>
  <c r="K492" i="3"/>
  <c r="O492" i="3" s="1"/>
  <c r="N491" i="3"/>
  <c r="M491" i="3"/>
  <c r="L491" i="3"/>
  <c r="P491" i="3" s="1"/>
  <c r="K491" i="3"/>
  <c r="O491" i="3" s="1"/>
  <c r="N490" i="3"/>
  <c r="M490" i="3"/>
  <c r="L490" i="3"/>
  <c r="P490" i="3" s="1"/>
  <c r="K490" i="3"/>
  <c r="O490" i="3" s="1"/>
  <c r="N489" i="3"/>
  <c r="M489" i="3"/>
  <c r="L489" i="3"/>
  <c r="P489" i="3" s="1"/>
  <c r="K489" i="3"/>
  <c r="O489" i="3" s="1"/>
  <c r="N488" i="3"/>
  <c r="M488" i="3"/>
  <c r="L488" i="3"/>
  <c r="P488" i="3" s="1"/>
  <c r="K488" i="3"/>
  <c r="O488" i="3" s="1"/>
  <c r="N487" i="3"/>
  <c r="M487" i="3"/>
  <c r="L487" i="3"/>
  <c r="P487" i="3" s="1"/>
  <c r="K487" i="3"/>
  <c r="O487" i="3" s="1"/>
  <c r="N486" i="3"/>
  <c r="M486" i="3"/>
  <c r="L486" i="3"/>
  <c r="P486" i="3" s="1"/>
  <c r="K486" i="3"/>
  <c r="O486" i="3" s="1"/>
  <c r="N485" i="3"/>
  <c r="M485" i="3"/>
  <c r="L485" i="3"/>
  <c r="P485" i="3" s="1"/>
  <c r="K485" i="3"/>
  <c r="O485" i="3" s="1"/>
  <c r="N484" i="3"/>
  <c r="M484" i="3"/>
  <c r="L484" i="3"/>
  <c r="P484" i="3" s="1"/>
  <c r="K484" i="3"/>
  <c r="O484" i="3" s="1"/>
  <c r="N483" i="3"/>
  <c r="M483" i="3"/>
  <c r="L483" i="3"/>
  <c r="P483" i="3" s="1"/>
  <c r="K483" i="3"/>
  <c r="O483" i="3" s="1"/>
  <c r="N482" i="3"/>
  <c r="M482" i="3"/>
  <c r="L482" i="3"/>
  <c r="P482" i="3" s="1"/>
  <c r="K482" i="3"/>
  <c r="O482" i="3" s="1"/>
  <c r="N481" i="3"/>
  <c r="M481" i="3"/>
  <c r="L481" i="3"/>
  <c r="P481" i="3" s="1"/>
  <c r="K481" i="3"/>
  <c r="O481" i="3" s="1"/>
  <c r="N480" i="3"/>
  <c r="M480" i="3"/>
  <c r="L480" i="3"/>
  <c r="P480" i="3" s="1"/>
  <c r="K480" i="3"/>
  <c r="O480" i="3" s="1"/>
  <c r="N479" i="3"/>
  <c r="M479" i="3"/>
  <c r="L479" i="3"/>
  <c r="P479" i="3" s="1"/>
  <c r="K479" i="3"/>
  <c r="O479" i="3" s="1"/>
  <c r="N478" i="3"/>
  <c r="M478" i="3"/>
  <c r="L478" i="3"/>
  <c r="P478" i="3" s="1"/>
  <c r="K478" i="3"/>
  <c r="O478" i="3" s="1"/>
  <c r="N477" i="3"/>
  <c r="M477" i="3"/>
  <c r="L477" i="3"/>
  <c r="P477" i="3" s="1"/>
  <c r="K477" i="3"/>
  <c r="O477" i="3" s="1"/>
  <c r="N476" i="3"/>
  <c r="M476" i="3"/>
  <c r="L476" i="3"/>
  <c r="P476" i="3" s="1"/>
  <c r="K476" i="3"/>
  <c r="O476" i="3" s="1"/>
  <c r="N475" i="3"/>
  <c r="M475" i="3"/>
  <c r="L475" i="3"/>
  <c r="P475" i="3" s="1"/>
  <c r="K475" i="3"/>
  <c r="O475" i="3" s="1"/>
  <c r="N474" i="3"/>
  <c r="M474" i="3"/>
  <c r="L474" i="3"/>
  <c r="P474" i="3" s="1"/>
  <c r="K474" i="3"/>
  <c r="O474" i="3" s="1"/>
  <c r="N473" i="3"/>
  <c r="M473" i="3"/>
  <c r="L473" i="3"/>
  <c r="P473" i="3" s="1"/>
  <c r="K473" i="3"/>
  <c r="O473" i="3" s="1"/>
  <c r="N472" i="3"/>
  <c r="M472" i="3"/>
  <c r="L472" i="3"/>
  <c r="P472" i="3" s="1"/>
  <c r="K472" i="3"/>
  <c r="O472" i="3" s="1"/>
  <c r="N471" i="3"/>
  <c r="M471" i="3"/>
  <c r="L471" i="3"/>
  <c r="P471" i="3" s="1"/>
  <c r="K471" i="3"/>
  <c r="O471" i="3" s="1"/>
  <c r="N470" i="3"/>
  <c r="M470" i="3"/>
  <c r="L470" i="3"/>
  <c r="P470" i="3" s="1"/>
  <c r="K470" i="3"/>
  <c r="O470" i="3" s="1"/>
  <c r="N469" i="3"/>
  <c r="M469" i="3"/>
  <c r="L469" i="3"/>
  <c r="P469" i="3" s="1"/>
  <c r="K469" i="3"/>
  <c r="O469" i="3" s="1"/>
  <c r="N468" i="3"/>
  <c r="M468" i="3"/>
  <c r="L468" i="3"/>
  <c r="P468" i="3" s="1"/>
  <c r="K468" i="3"/>
  <c r="O468" i="3" s="1"/>
  <c r="N467" i="3"/>
  <c r="M467" i="3"/>
  <c r="L467" i="3"/>
  <c r="P467" i="3" s="1"/>
  <c r="K467" i="3"/>
  <c r="O467" i="3" s="1"/>
  <c r="N466" i="3"/>
  <c r="M466" i="3"/>
  <c r="L466" i="3"/>
  <c r="P466" i="3" s="1"/>
  <c r="K466" i="3"/>
  <c r="O466" i="3" s="1"/>
  <c r="N465" i="3"/>
  <c r="M465" i="3"/>
  <c r="L465" i="3"/>
  <c r="P465" i="3" s="1"/>
  <c r="K465" i="3"/>
  <c r="O465" i="3" s="1"/>
  <c r="N464" i="3"/>
  <c r="M464" i="3"/>
  <c r="L464" i="3"/>
  <c r="P464" i="3" s="1"/>
  <c r="K464" i="3"/>
  <c r="O464" i="3" s="1"/>
  <c r="N463" i="3"/>
  <c r="M463" i="3"/>
  <c r="L463" i="3"/>
  <c r="P463" i="3" s="1"/>
  <c r="K463" i="3"/>
  <c r="O463" i="3" s="1"/>
  <c r="N462" i="3"/>
  <c r="M462" i="3"/>
  <c r="L462" i="3"/>
  <c r="P462" i="3" s="1"/>
  <c r="K462" i="3"/>
  <c r="O462" i="3" s="1"/>
  <c r="N461" i="3"/>
  <c r="M461" i="3"/>
  <c r="L461" i="3"/>
  <c r="P461" i="3" s="1"/>
  <c r="K461" i="3"/>
  <c r="O461" i="3" s="1"/>
  <c r="N460" i="3"/>
  <c r="M460" i="3"/>
  <c r="L460" i="3"/>
  <c r="P460" i="3" s="1"/>
  <c r="K460" i="3"/>
  <c r="O460" i="3" s="1"/>
  <c r="N459" i="3"/>
  <c r="M459" i="3"/>
  <c r="L459" i="3"/>
  <c r="P459" i="3" s="1"/>
  <c r="K459" i="3"/>
  <c r="O459" i="3" s="1"/>
  <c r="N458" i="3"/>
  <c r="M458" i="3"/>
  <c r="L458" i="3"/>
  <c r="P458" i="3" s="1"/>
  <c r="K458" i="3"/>
  <c r="O458" i="3" s="1"/>
  <c r="N457" i="3"/>
  <c r="M457" i="3"/>
  <c r="L457" i="3"/>
  <c r="P457" i="3" s="1"/>
  <c r="K457" i="3"/>
  <c r="O457" i="3" s="1"/>
  <c r="N456" i="3"/>
  <c r="M456" i="3"/>
  <c r="L456" i="3"/>
  <c r="P456" i="3" s="1"/>
  <c r="K456" i="3"/>
  <c r="O456" i="3" s="1"/>
  <c r="N455" i="3"/>
  <c r="M455" i="3"/>
  <c r="L455" i="3"/>
  <c r="P455" i="3" s="1"/>
  <c r="K455" i="3"/>
  <c r="O455" i="3" s="1"/>
  <c r="N454" i="3"/>
  <c r="M454" i="3"/>
  <c r="L454" i="3"/>
  <c r="P454" i="3" s="1"/>
  <c r="K454" i="3"/>
  <c r="O454" i="3" s="1"/>
  <c r="N453" i="3"/>
  <c r="M453" i="3"/>
  <c r="L453" i="3"/>
  <c r="P453" i="3" s="1"/>
  <c r="K453" i="3"/>
  <c r="O453" i="3" s="1"/>
  <c r="N452" i="3"/>
  <c r="M452" i="3"/>
  <c r="L452" i="3"/>
  <c r="P452" i="3" s="1"/>
  <c r="K452" i="3"/>
  <c r="O452" i="3" s="1"/>
  <c r="N451" i="3"/>
  <c r="M451" i="3"/>
  <c r="L451" i="3"/>
  <c r="P451" i="3" s="1"/>
  <c r="K451" i="3"/>
  <c r="O451" i="3" s="1"/>
  <c r="N450" i="3"/>
  <c r="M450" i="3"/>
  <c r="L450" i="3"/>
  <c r="P450" i="3" s="1"/>
  <c r="K450" i="3"/>
  <c r="O450" i="3" s="1"/>
  <c r="N449" i="3"/>
  <c r="M449" i="3"/>
  <c r="L449" i="3"/>
  <c r="P449" i="3" s="1"/>
  <c r="K449" i="3"/>
  <c r="O449" i="3" s="1"/>
  <c r="N448" i="3"/>
  <c r="M448" i="3"/>
  <c r="L448" i="3"/>
  <c r="P448" i="3" s="1"/>
  <c r="K448" i="3"/>
  <c r="O448" i="3" s="1"/>
  <c r="N447" i="3"/>
  <c r="M447" i="3"/>
  <c r="L447" i="3"/>
  <c r="P447" i="3" s="1"/>
  <c r="K447" i="3"/>
  <c r="O447" i="3" s="1"/>
  <c r="N446" i="3"/>
  <c r="M446" i="3"/>
  <c r="L446" i="3"/>
  <c r="P446" i="3" s="1"/>
  <c r="K446" i="3"/>
  <c r="O446" i="3" s="1"/>
  <c r="N445" i="3"/>
  <c r="M445" i="3"/>
  <c r="L445" i="3"/>
  <c r="P445" i="3" s="1"/>
  <c r="K445" i="3"/>
  <c r="O445" i="3" s="1"/>
  <c r="N444" i="3"/>
  <c r="M444" i="3"/>
  <c r="L444" i="3"/>
  <c r="P444" i="3" s="1"/>
  <c r="K444" i="3"/>
  <c r="O444" i="3" s="1"/>
  <c r="N443" i="3"/>
  <c r="M443" i="3"/>
  <c r="L443" i="3"/>
  <c r="P443" i="3" s="1"/>
  <c r="K443" i="3"/>
  <c r="O443" i="3" s="1"/>
  <c r="N442" i="3"/>
  <c r="M442" i="3"/>
  <c r="L442" i="3"/>
  <c r="P442" i="3" s="1"/>
  <c r="K442" i="3"/>
  <c r="O442" i="3" s="1"/>
  <c r="N441" i="3"/>
  <c r="M441" i="3"/>
  <c r="L441" i="3"/>
  <c r="P441" i="3" s="1"/>
  <c r="K441" i="3"/>
  <c r="O441" i="3" s="1"/>
  <c r="N440" i="3"/>
  <c r="M440" i="3"/>
  <c r="L440" i="3"/>
  <c r="P440" i="3" s="1"/>
  <c r="K440" i="3"/>
  <c r="O440" i="3" s="1"/>
  <c r="N439" i="3"/>
  <c r="M439" i="3"/>
  <c r="L439" i="3"/>
  <c r="P439" i="3" s="1"/>
  <c r="K439" i="3"/>
  <c r="O439" i="3" s="1"/>
  <c r="N438" i="3"/>
  <c r="M438" i="3"/>
  <c r="L438" i="3"/>
  <c r="P438" i="3" s="1"/>
  <c r="K438" i="3"/>
  <c r="O438" i="3" s="1"/>
  <c r="N437" i="3"/>
  <c r="M437" i="3"/>
  <c r="L437" i="3"/>
  <c r="P437" i="3" s="1"/>
  <c r="K437" i="3"/>
  <c r="O437" i="3" s="1"/>
  <c r="N436" i="3"/>
  <c r="M436" i="3"/>
  <c r="L436" i="3"/>
  <c r="P436" i="3" s="1"/>
  <c r="K436" i="3"/>
  <c r="O436" i="3" s="1"/>
  <c r="N435" i="3"/>
  <c r="M435" i="3"/>
  <c r="L435" i="3"/>
  <c r="P435" i="3" s="1"/>
  <c r="K435" i="3"/>
  <c r="O435" i="3" s="1"/>
  <c r="N434" i="3"/>
  <c r="M434" i="3"/>
  <c r="L434" i="3"/>
  <c r="P434" i="3" s="1"/>
  <c r="K434" i="3"/>
  <c r="O434" i="3" s="1"/>
  <c r="N433" i="3"/>
  <c r="M433" i="3"/>
  <c r="L433" i="3"/>
  <c r="P433" i="3" s="1"/>
  <c r="K433" i="3"/>
  <c r="O433" i="3" s="1"/>
  <c r="N432" i="3"/>
  <c r="M432" i="3"/>
  <c r="L432" i="3"/>
  <c r="P432" i="3" s="1"/>
  <c r="K432" i="3"/>
  <c r="O432" i="3" s="1"/>
  <c r="N431" i="3"/>
  <c r="M431" i="3"/>
  <c r="L431" i="3"/>
  <c r="P431" i="3" s="1"/>
  <c r="K431" i="3"/>
  <c r="O431" i="3" s="1"/>
  <c r="N430" i="3"/>
  <c r="M430" i="3"/>
  <c r="L430" i="3"/>
  <c r="P430" i="3" s="1"/>
  <c r="K430" i="3"/>
  <c r="O430" i="3" s="1"/>
  <c r="N429" i="3"/>
  <c r="M429" i="3"/>
  <c r="L429" i="3"/>
  <c r="P429" i="3" s="1"/>
  <c r="K429" i="3"/>
  <c r="O429" i="3" s="1"/>
  <c r="N428" i="3"/>
  <c r="M428" i="3"/>
  <c r="L428" i="3"/>
  <c r="P428" i="3" s="1"/>
  <c r="K428" i="3"/>
  <c r="O428" i="3" s="1"/>
  <c r="N427" i="3"/>
  <c r="M427" i="3"/>
  <c r="L427" i="3"/>
  <c r="P427" i="3" s="1"/>
  <c r="K427" i="3"/>
  <c r="O427" i="3" s="1"/>
  <c r="N426" i="3"/>
  <c r="M426" i="3"/>
  <c r="L426" i="3"/>
  <c r="P426" i="3" s="1"/>
  <c r="K426" i="3"/>
  <c r="O426" i="3" s="1"/>
  <c r="N425" i="3"/>
  <c r="M425" i="3"/>
  <c r="L425" i="3"/>
  <c r="P425" i="3" s="1"/>
  <c r="K425" i="3"/>
  <c r="O425" i="3" s="1"/>
  <c r="N424" i="3"/>
  <c r="M424" i="3"/>
  <c r="L424" i="3"/>
  <c r="P424" i="3" s="1"/>
  <c r="K424" i="3"/>
  <c r="O424" i="3" s="1"/>
  <c r="N423" i="3"/>
  <c r="M423" i="3"/>
  <c r="L423" i="3"/>
  <c r="P423" i="3" s="1"/>
  <c r="K423" i="3"/>
  <c r="O423" i="3" s="1"/>
  <c r="N422" i="3"/>
  <c r="M422" i="3"/>
  <c r="L422" i="3"/>
  <c r="P422" i="3" s="1"/>
  <c r="K422" i="3"/>
  <c r="O422" i="3" s="1"/>
  <c r="N421" i="3"/>
  <c r="M421" i="3"/>
  <c r="L421" i="3"/>
  <c r="P421" i="3" s="1"/>
  <c r="K421" i="3"/>
  <c r="O421" i="3" s="1"/>
  <c r="N420" i="3"/>
  <c r="M420" i="3"/>
  <c r="L420" i="3"/>
  <c r="P420" i="3" s="1"/>
  <c r="K420" i="3"/>
  <c r="O420" i="3" s="1"/>
  <c r="N419" i="3"/>
  <c r="M419" i="3"/>
  <c r="L419" i="3"/>
  <c r="P419" i="3" s="1"/>
  <c r="K419" i="3"/>
  <c r="O419" i="3" s="1"/>
  <c r="N418" i="3"/>
  <c r="M418" i="3"/>
  <c r="L418" i="3"/>
  <c r="P418" i="3" s="1"/>
  <c r="K418" i="3"/>
  <c r="O418" i="3" s="1"/>
  <c r="N417" i="3"/>
  <c r="M417" i="3"/>
  <c r="L417" i="3"/>
  <c r="P417" i="3" s="1"/>
  <c r="K417" i="3"/>
  <c r="O417" i="3" s="1"/>
  <c r="N416" i="3"/>
  <c r="M416" i="3"/>
  <c r="L416" i="3"/>
  <c r="P416" i="3" s="1"/>
  <c r="K416" i="3"/>
  <c r="O416" i="3" s="1"/>
  <c r="N415" i="3"/>
  <c r="M415" i="3"/>
  <c r="L415" i="3"/>
  <c r="P415" i="3" s="1"/>
  <c r="K415" i="3"/>
  <c r="O415" i="3" s="1"/>
  <c r="N414" i="3"/>
  <c r="M414" i="3"/>
  <c r="L414" i="3"/>
  <c r="P414" i="3" s="1"/>
  <c r="K414" i="3"/>
  <c r="O414" i="3" s="1"/>
  <c r="N413" i="3"/>
  <c r="M413" i="3"/>
  <c r="L413" i="3"/>
  <c r="P413" i="3" s="1"/>
  <c r="K413" i="3"/>
  <c r="O413" i="3" s="1"/>
  <c r="N412" i="3"/>
  <c r="M412" i="3"/>
  <c r="L412" i="3"/>
  <c r="P412" i="3" s="1"/>
  <c r="K412" i="3"/>
  <c r="O412" i="3" s="1"/>
  <c r="N411" i="3"/>
  <c r="M411" i="3"/>
  <c r="L411" i="3"/>
  <c r="P411" i="3" s="1"/>
  <c r="K411" i="3"/>
  <c r="O411" i="3" s="1"/>
  <c r="N410" i="3"/>
  <c r="M410" i="3"/>
  <c r="L410" i="3"/>
  <c r="P410" i="3" s="1"/>
  <c r="K410" i="3"/>
  <c r="O410" i="3" s="1"/>
  <c r="N409" i="3"/>
  <c r="M409" i="3"/>
  <c r="L409" i="3"/>
  <c r="P409" i="3" s="1"/>
  <c r="K409" i="3"/>
  <c r="O409" i="3" s="1"/>
  <c r="N408" i="3"/>
  <c r="M408" i="3"/>
  <c r="L408" i="3"/>
  <c r="P408" i="3" s="1"/>
  <c r="K408" i="3"/>
  <c r="O408" i="3" s="1"/>
  <c r="N407" i="3"/>
  <c r="M407" i="3"/>
  <c r="L407" i="3"/>
  <c r="P407" i="3" s="1"/>
  <c r="K407" i="3"/>
  <c r="O407" i="3" s="1"/>
  <c r="N406" i="3"/>
  <c r="M406" i="3"/>
  <c r="L406" i="3"/>
  <c r="P406" i="3" s="1"/>
  <c r="K406" i="3"/>
  <c r="O406" i="3" s="1"/>
  <c r="N405" i="3"/>
  <c r="M405" i="3"/>
  <c r="L405" i="3"/>
  <c r="P405" i="3" s="1"/>
  <c r="K405" i="3"/>
  <c r="O405" i="3" s="1"/>
  <c r="N404" i="3"/>
  <c r="M404" i="3"/>
  <c r="L404" i="3"/>
  <c r="P404" i="3" s="1"/>
  <c r="K404" i="3"/>
  <c r="O404" i="3" s="1"/>
  <c r="N403" i="3"/>
  <c r="M403" i="3"/>
  <c r="L403" i="3"/>
  <c r="P403" i="3" s="1"/>
  <c r="K403" i="3"/>
  <c r="O403" i="3" s="1"/>
  <c r="N402" i="3"/>
  <c r="M402" i="3"/>
  <c r="L402" i="3"/>
  <c r="P402" i="3" s="1"/>
  <c r="K402" i="3"/>
  <c r="O402" i="3" s="1"/>
  <c r="N401" i="3"/>
  <c r="M401" i="3"/>
  <c r="L401" i="3"/>
  <c r="P401" i="3" s="1"/>
  <c r="K401" i="3"/>
  <c r="O401" i="3" s="1"/>
  <c r="N400" i="3"/>
  <c r="M400" i="3"/>
  <c r="L400" i="3"/>
  <c r="P400" i="3" s="1"/>
  <c r="K400" i="3"/>
  <c r="O400" i="3" s="1"/>
  <c r="N399" i="3"/>
  <c r="M399" i="3"/>
  <c r="L399" i="3"/>
  <c r="P399" i="3" s="1"/>
  <c r="K399" i="3"/>
  <c r="O399" i="3" s="1"/>
  <c r="N398" i="3"/>
  <c r="M398" i="3"/>
  <c r="L398" i="3"/>
  <c r="P398" i="3" s="1"/>
  <c r="K398" i="3"/>
  <c r="O398" i="3" s="1"/>
  <c r="N397" i="3"/>
  <c r="M397" i="3"/>
  <c r="L397" i="3"/>
  <c r="P397" i="3" s="1"/>
  <c r="K397" i="3"/>
  <c r="O397" i="3" s="1"/>
  <c r="N396" i="3"/>
  <c r="M396" i="3"/>
  <c r="L396" i="3"/>
  <c r="P396" i="3" s="1"/>
  <c r="K396" i="3"/>
  <c r="O396" i="3" s="1"/>
  <c r="N395" i="3"/>
  <c r="M395" i="3"/>
  <c r="L395" i="3"/>
  <c r="P395" i="3" s="1"/>
  <c r="K395" i="3"/>
  <c r="O395" i="3" s="1"/>
  <c r="N394" i="3"/>
  <c r="M394" i="3"/>
  <c r="L394" i="3"/>
  <c r="P394" i="3" s="1"/>
  <c r="K394" i="3"/>
  <c r="O394" i="3" s="1"/>
  <c r="N393" i="3"/>
  <c r="M393" i="3"/>
  <c r="L393" i="3"/>
  <c r="P393" i="3" s="1"/>
  <c r="K393" i="3"/>
  <c r="O393" i="3" s="1"/>
  <c r="N392" i="3"/>
  <c r="M392" i="3"/>
  <c r="L392" i="3"/>
  <c r="P392" i="3" s="1"/>
  <c r="K392" i="3"/>
  <c r="O392" i="3" s="1"/>
  <c r="N391" i="3"/>
  <c r="M391" i="3"/>
  <c r="L391" i="3"/>
  <c r="P391" i="3" s="1"/>
  <c r="K391" i="3"/>
  <c r="O391" i="3" s="1"/>
  <c r="N390" i="3"/>
  <c r="M390" i="3"/>
  <c r="L390" i="3"/>
  <c r="P390" i="3" s="1"/>
  <c r="K390" i="3"/>
  <c r="O390" i="3" s="1"/>
  <c r="N389" i="3"/>
  <c r="M389" i="3"/>
  <c r="L389" i="3"/>
  <c r="P389" i="3" s="1"/>
  <c r="K389" i="3"/>
  <c r="O389" i="3" s="1"/>
  <c r="N388" i="3"/>
  <c r="M388" i="3"/>
  <c r="L388" i="3"/>
  <c r="P388" i="3" s="1"/>
  <c r="K388" i="3"/>
  <c r="O388" i="3" s="1"/>
  <c r="N387" i="3"/>
  <c r="M387" i="3"/>
  <c r="L387" i="3"/>
  <c r="P387" i="3" s="1"/>
  <c r="K387" i="3"/>
  <c r="O387" i="3" s="1"/>
  <c r="N386" i="3"/>
  <c r="M386" i="3"/>
  <c r="L386" i="3"/>
  <c r="P386" i="3" s="1"/>
  <c r="K386" i="3"/>
  <c r="O386" i="3" s="1"/>
  <c r="N385" i="3"/>
  <c r="M385" i="3"/>
  <c r="L385" i="3"/>
  <c r="P385" i="3" s="1"/>
  <c r="K385" i="3"/>
  <c r="O385" i="3" s="1"/>
  <c r="N384" i="3"/>
  <c r="M384" i="3"/>
  <c r="L384" i="3"/>
  <c r="P384" i="3" s="1"/>
  <c r="K384" i="3"/>
  <c r="O384" i="3" s="1"/>
  <c r="N383" i="3"/>
  <c r="M383" i="3"/>
  <c r="L383" i="3"/>
  <c r="P383" i="3" s="1"/>
  <c r="K383" i="3"/>
  <c r="O383" i="3" s="1"/>
  <c r="N382" i="3"/>
  <c r="M382" i="3"/>
  <c r="L382" i="3"/>
  <c r="P382" i="3" s="1"/>
  <c r="K382" i="3"/>
  <c r="O382" i="3" s="1"/>
  <c r="N381" i="3"/>
  <c r="M381" i="3"/>
  <c r="L381" i="3"/>
  <c r="P381" i="3" s="1"/>
  <c r="K381" i="3"/>
  <c r="O381" i="3" s="1"/>
  <c r="N380" i="3"/>
  <c r="M380" i="3"/>
  <c r="L380" i="3"/>
  <c r="P380" i="3" s="1"/>
  <c r="K380" i="3"/>
  <c r="O380" i="3" s="1"/>
  <c r="N379" i="3"/>
  <c r="M379" i="3"/>
  <c r="L379" i="3"/>
  <c r="P379" i="3" s="1"/>
  <c r="K379" i="3"/>
  <c r="O379" i="3" s="1"/>
  <c r="N378" i="3"/>
  <c r="M378" i="3"/>
  <c r="L378" i="3"/>
  <c r="P378" i="3" s="1"/>
  <c r="K378" i="3"/>
  <c r="O378" i="3" s="1"/>
  <c r="N377" i="3"/>
  <c r="M377" i="3"/>
  <c r="L377" i="3"/>
  <c r="P377" i="3" s="1"/>
  <c r="K377" i="3"/>
  <c r="O377" i="3" s="1"/>
  <c r="N376" i="3"/>
  <c r="M376" i="3"/>
  <c r="L376" i="3"/>
  <c r="P376" i="3" s="1"/>
  <c r="K376" i="3"/>
  <c r="O376" i="3" s="1"/>
  <c r="N375" i="3"/>
  <c r="M375" i="3"/>
  <c r="L375" i="3"/>
  <c r="P375" i="3" s="1"/>
  <c r="K375" i="3"/>
  <c r="O375" i="3" s="1"/>
  <c r="N374" i="3"/>
  <c r="M374" i="3"/>
  <c r="L374" i="3"/>
  <c r="P374" i="3" s="1"/>
  <c r="K374" i="3"/>
  <c r="O374" i="3" s="1"/>
  <c r="N373" i="3"/>
  <c r="M373" i="3"/>
  <c r="L373" i="3"/>
  <c r="P373" i="3" s="1"/>
  <c r="K373" i="3"/>
  <c r="O373" i="3" s="1"/>
  <c r="N372" i="3"/>
  <c r="M372" i="3"/>
  <c r="L372" i="3"/>
  <c r="P372" i="3" s="1"/>
  <c r="K372" i="3"/>
  <c r="O372" i="3" s="1"/>
  <c r="N371" i="3"/>
  <c r="M371" i="3"/>
  <c r="L371" i="3"/>
  <c r="P371" i="3" s="1"/>
  <c r="K371" i="3"/>
  <c r="O371" i="3" s="1"/>
  <c r="N370" i="3"/>
  <c r="M370" i="3"/>
  <c r="L370" i="3"/>
  <c r="P370" i="3" s="1"/>
  <c r="K370" i="3"/>
  <c r="O370" i="3" s="1"/>
  <c r="N369" i="3"/>
  <c r="M369" i="3"/>
  <c r="L369" i="3"/>
  <c r="P369" i="3" s="1"/>
  <c r="K369" i="3"/>
  <c r="O369" i="3" s="1"/>
  <c r="N368" i="3"/>
  <c r="M368" i="3"/>
  <c r="L368" i="3"/>
  <c r="P368" i="3" s="1"/>
  <c r="K368" i="3"/>
  <c r="O368" i="3" s="1"/>
  <c r="N367" i="3"/>
  <c r="M367" i="3"/>
  <c r="L367" i="3"/>
  <c r="P367" i="3" s="1"/>
  <c r="K367" i="3"/>
  <c r="O367" i="3" s="1"/>
  <c r="N366" i="3"/>
  <c r="M366" i="3"/>
  <c r="L366" i="3"/>
  <c r="P366" i="3" s="1"/>
  <c r="K366" i="3"/>
  <c r="O366" i="3" s="1"/>
  <c r="N365" i="3"/>
  <c r="M365" i="3"/>
  <c r="L365" i="3"/>
  <c r="P365" i="3" s="1"/>
  <c r="K365" i="3"/>
  <c r="O365" i="3" s="1"/>
  <c r="N364" i="3"/>
  <c r="M364" i="3"/>
  <c r="L364" i="3"/>
  <c r="P364" i="3" s="1"/>
  <c r="K364" i="3"/>
  <c r="O364" i="3" s="1"/>
  <c r="N363" i="3"/>
  <c r="M363" i="3"/>
  <c r="L363" i="3"/>
  <c r="P363" i="3" s="1"/>
  <c r="K363" i="3"/>
  <c r="O363" i="3" s="1"/>
  <c r="N362" i="3"/>
  <c r="M362" i="3"/>
  <c r="L362" i="3"/>
  <c r="P362" i="3" s="1"/>
  <c r="K362" i="3"/>
  <c r="O362" i="3" s="1"/>
  <c r="N361" i="3"/>
  <c r="M361" i="3"/>
  <c r="L361" i="3"/>
  <c r="P361" i="3" s="1"/>
  <c r="K361" i="3"/>
  <c r="O361" i="3" s="1"/>
  <c r="N360" i="3"/>
  <c r="M360" i="3"/>
  <c r="L360" i="3"/>
  <c r="P360" i="3" s="1"/>
  <c r="K360" i="3"/>
  <c r="O360" i="3" s="1"/>
  <c r="N359" i="3"/>
  <c r="M359" i="3"/>
  <c r="L359" i="3"/>
  <c r="P359" i="3" s="1"/>
  <c r="K359" i="3"/>
  <c r="O359" i="3" s="1"/>
  <c r="N358" i="3"/>
  <c r="M358" i="3"/>
  <c r="L358" i="3"/>
  <c r="P358" i="3" s="1"/>
  <c r="K358" i="3"/>
  <c r="O358" i="3" s="1"/>
  <c r="N357" i="3"/>
  <c r="M357" i="3"/>
  <c r="L357" i="3"/>
  <c r="P357" i="3" s="1"/>
  <c r="K357" i="3"/>
  <c r="O357" i="3" s="1"/>
  <c r="N356" i="3"/>
  <c r="M356" i="3"/>
  <c r="L356" i="3"/>
  <c r="P356" i="3" s="1"/>
  <c r="K356" i="3"/>
  <c r="O356" i="3" s="1"/>
  <c r="N355" i="3"/>
  <c r="M355" i="3"/>
  <c r="L355" i="3"/>
  <c r="P355" i="3" s="1"/>
  <c r="K355" i="3"/>
  <c r="O355" i="3" s="1"/>
  <c r="N354" i="3"/>
  <c r="M354" i="3"/>
  <c r="L354" i="3"/>
  <c r="P354" i="3" s="1"/>
  <c r="K354" i="3"/>
  <c r="O354" i="3" s="1"/>
  <c r="N353" i="3"/>
  <c r="M353" i="3"/>
  <c r="L353" i="3"/>
  <c r="P353" i="3" s="1"/>
  <c r="K353" i="3"/>
  <c r="O353" i="3" s="1"/>
  <c r="N352" i="3"/>
  <c r="M352" i="3"/>
  <c r="L352" i="3"/>
  <c r="P352" i="3" s="1"/>
  <c r="K352" i="3"/>
  <c r="O352" i="3" s="1"/>
  <c r="N351" i="3"/>
  <c r="M351" i="3"/>
  <c r="L351" i="3"/>
  <c r="P351" i="3" s="1"/>
  <c r="K351" i="3"/>
  <c r="O351" i="3" s="1"/>
  <c r="N350" i="3"/>
  <c r="M350" i="3"/>
  <c r="L350" i="3"/>
  <c r="P350" i="3" s="1"/>
  <c r="K350" i="3"/>
  <c r="O350" i="3" s="1"/>
  <c r="N349" i="3"/>
  <c r="M349" i="3"/>
  <c r="L349" i="3"/>
  <c r="P349" i="3" s="1"/>
  <c r="K349" i="3"/>
  <c r="O349" i="3" s="1"/>
  <c r="N348" i="3"/>
  <c r="M348" i="3"/>
  <c r="L348" i="3"/>
  <c r="P348" i="3" s="1"/>
  <c r="K348" i="3"/>
  <c r="O348" i="3" s="1"/>
  <c r="N347" i="3"/>
  <c r="M347" i="3"/>
  <c r="L347" i="3"/>
  <c r="P347" i="3" s="1"/>
  <c r="K347" i="3"/>
  <c r="O347" i="3" s="1"/>
  <c r="N346" i="3"/>
  <c r="M346" i="3"/>
  <c r="L346" i="3"/>
  <c r="P346" i="3" s="1"/>
  <c r="K346" i="3"/>
  <c r="O346" i="3" s="1"/>
  <c r="N345" i="3"/>
  <c r="M345" i="3"/>
  <c r="L345" i="3"/>
  <c r="P345" i="3" s="1"/>
  <c r="K345" i="3"/>
  <c r="O345" i="3" s="1"/>
  <c r="N344" i="3"/>
  <c r="M344" i="3"/>
  <c r="L344" i="3"/>
  <c r="P344" i="3" s="1"/>
  <c r="K344" i="3"/>
  <c r="O344" i="3" s="1"/>
  <c r="N343" i="3"/>
  <c r="M343" i="3"/>
  <c r="L343" i="3"/>
  <c r="P343" i="3" s="1"/>
  <c r="K343" i="3"/>
  <c r="O343" i="3" s="1"/>
  <c r="N342" i="3"/>
  <c r="M342" i="3"/>
  <c r="L342" i="3"/>
  <c r="P342" i="3" s="1"/>
  <c r="K342" i="3"/>
  <c r="O342" i="3" s="1"/>
  <c r="N341" i="3"/>
  <c r="M341" i="3"/>
  <c r="L341" i="3"/>
  <c r="P341" i="3" s="1"/>
  <c r="K341" i="3"/>
  <c r="O341" i="3" s="1"/>
  <c r="N340" i="3"/>
  <c r="M340" i="3"/>
  <c r="L340" i="3"/>
  <c r="P340" i="3" s="1"/>
  <c r="K340" i="3"/>
  <c r="O340" i="3" s="1"/>
  <c r="N339" i="3"/>
  <c r="M339" i="3"/>
  <c r="L339" i="3"/>
  <c r="P339" i="3" s="1"/>
  <c r="K339" i="3"/>
  <c r="O339" i="3" s="1"/>
  <c r="N338" i="3"/>
  <c r="M338" i="3"/>
  <c r="L338" i="3"/>
  <c r="P338" i="3" s="1"/>
  <c r="K338" i="3"/>
  <c r="O338" i="3" s="1"/>
  <c r="N337" i="3"/>
  <c r="M337" i="3"/>
  <c r="L337" i="3"/>
  <c r="P337" i="3" s="1"/>
  <c r="K337" i="3"/>
  <c r="O337" i="3" s="1"/>
  <c r="N336" i="3"/>
  <c r="M336" i="3"/>
  <c r="L336" i="3"/>
  <c r="P336" i="3" s="1"/>
  <c r="K336" i="3"/>
  <c r="O336" i="3" s="1"/>
  <c r="N335" i="3"/>
  <c r="M335" i="3"/>
  <c r="L335" i="3"/>
  <c r="P335" i="3" s="1"/>
  <c r="K335" i="3"/>
  <c r="O335" i="3" s="1"/>
  <c r="N334" i="3"/>
  <c r="M334" i="3"/>
  <c r="L334" i="3"/>
  <c r="P334" i="3" s="1"/>
  <c r="K334" i="3"/>
  <c r="O334" i="3" s="1"/>
  <c r="N333" i="3"/>
  <c r="M333" i="3"/>
  <c r="L333" i="3"/>
  <c r="P333" i="3" s="1"/>
  <c r="K333" i="3"/>
  <c r="O333" i="3" s="1"/>
  <c r="N332" i="3"/>
  <c r="M332" i="3"/>
  <c r="L332" i="3"/>
  <c r="P332" i="3" s="1"/>
  <c r="K332" i="3"/>
  <c r="O332" i="3" s="1"/>
  <c r="N331" i="3"/>
  <c r="M331" i="3"/>
  <c r="L331" i="3"/>
  <c r="P331" i="3" s="1"/>
  <c r="K331" i="3"/>
  <c r="O331" i="3" s="1"/>
  <c r="N330" i="3"/>
  <c r="M330" i="3"/>
  <c r="L330" i="3"/>
  <c r="P330" i="3" s="1"/>
  <c r="K330" i="3"/>
  <c r="O330" i="3" s="1"/>
  <c r="N329" i="3"/>
  <c r="M329" i="3"/>
  <c r="L329" i="3"/>
  <c r="P329" i="3" s="1"/>
  <c r="K329" i="3"/>
  <c r="O329" i="3" s="1"/>
  <c r="N328" i="3"/>
  <c r="M328" i="3"/>
  <c r="L328" i="3"/>
  <c r="P328" i="3" s="1"/>
  <c r="K328" i="3"/>
  <c r="O328" i="3" s="1"/>
  <c r="N327" i="3"/>
  <c r="M327" i="3"/>
  <c r="L327" i="3"/>
  <c r="P327" i="3" s="1"/>
  <c r="K327" i="3"/>
  <c r="O327" i="3" s="1"/>
  <c r="N326" i="3"/>
  <c r="M326" i="3"/>
  <c r="L326" i="3"/>
  <c r="P326" i="3" s="1"/>
  <c r="K326" i="3"/>
  <c r="O326" i="3" s="1"/>
  <c r="N325" i="3"/>
  <c r="M325" i="3"/>
  <c r="L325" i="3"/>
  <c r="P325" i="3" s="1"/>
  <c r="K325" i="3"/>
  <c r="O325" i="3" s="1"/>
  <c r="N324" i="3"/>
  <c r="M324" i="3"/>
  <c r="L324" i="3"/>
  <c r="P324" i="3" s="1"/>
  <c r="K324" i="3"/>
  <c r="O324" i="3" s="1"/>
  <c r="N323" i="3"/>
  <c r="M323" i="3"/>
  <c r="L323" i="3"/>
  <c r="P323" i="3" s="1"/>
  <c r="K323" i="3"/>
  <c r="O323" i="3" s="1"/>
  <c r="N322" i="3"/>
  <c r="M322" i="3"/>
  <c r="L322" i="3"/>
  <c r="P322" i="3" s="1"/>
  <c r="K322" i="3"/>
  <c r="O322" i="3" s="1"/>
  <c r="N321" i="3"/>
  <c r="M321" i="3"/>
  <c r="L321" i="3"/>
  <c r="P321" i="3" s="1"/>
  <c r="K321" i="3"/>
  <c r="O321" i="3" s="1"/>
  <c r="N320" i="3"/>
  <c r="M320" i="3"/>
  <c r="L320" i="3"/>
  <c r="P320" i="3" s="1"/>
  <c r="K320" i="3"/>
  <c r="O320" i="3" s="1"/>
  <c r="N319" i="3"/>
  <c r="M319" i="3"/>
  <c r="L319" i="3"/>
  <c r="P319" i="3" s="1"/>
  <c r="K319" i="3"/>
  <c r="O319" i="3" s="1"/>
  <c r="N318" i="3"/>
  <c r="M318" i="3"/>
  <c r="L318" i="3"/>
  <c r="P318" i="3" s="1"/>
  <c r="K318" i="3"/>
  <c r="O318" i="3" s="1"/>
  <c r="N317" i="3"/>
  <c r="M317" i="3"/>
  <c r="L317" i="3"/>
  <c r="P317" i="3" s="1"/>
  <c r="K317" i="3"/>
  <c r="O317" i="3" s="1"/>
  <c r="N316" i="3"/>
  <c r="M316" i="3"/>
  <c r="L316" i="3"/>
  <c r="P316" i="3" s="1"/>
  <c r="K316" i="3"/>
  <c r="O316" i="3" s="1"/>
  <c r="N315" i="3"/>
  <c r="M315" i="3"/>
  <c r="L315" i="3"/>
  <c r="P315" i="3" s="1"/>
  <c r="K315" i="3"/>
  <c r="O315" i="3" s="1"/>
  <c r="N314" i="3"/>
  <c r="M314" i="3"/>
  <c r="L314" i="3"/>
  <c r="P314" i="3" s="1"/>
  <c r="K314" i="3"/>
  <c r="O314" i="3" s="1"/>
  <c r="N313" i="3"/>
  <c r="M313" i="3"/>
  <c r="L313" i="3"/>
  <c r="P313" i="3" s="1"/>
  <c r="K313" i="3"/>
  <c r="O313" i="3" s="1"/>
  <c r="N312" i="3"/>
  <c r="M312" i="3"/>
  <c r="L312" i="3"/>
  <c r="P312" i="3" s="1"/>
  <c r="K312" i="3"/>
  <c r="O312" i="3" s="1"/>
  <c r="N311" i="3"/>
  <c r="M311" i="3"/>
  <c r="L311" i="3"/>
  <c r="P311" i="3" s="1"/>
  <c r="K311" i="3"/>
  <c r="O311" i="3" s="1"/>
  <c r="N310" i="3"/>
  <c r="M310" i="3"/>
  <c r="L310" i="3"/>
  <c r="P310" i="3" s="1"/>
  <c r="K310" i="3"/>
  <c r="O310" i="3" s="1"/>
  <c r="N309" i="3"/>
  <c r="M309" i="3"/>
  <c r="L309" i="3"/>
  <c r="P309" i="3" s="1"/>
  <c r="K309" i="3"/>
  <c r="O309" i="3" s="1"/>
  <c r="N308" i="3"/>
  <c r="M308" i="3"/>
  <c r="L308" i="3"/>
  <c r="P308" i="3" s="1"/>
  <c r="K308" i="3"/>
  <c r="O308" i="3" s="1"/>
  <c r="N307" i="3"/>
  <c r="M307" i="3"/>
  <c r="L307" i="3"/>
  <c r="P307" i="3" s="1"/>
  <c r="K307" i="3"/>
  <c r="O307" i="3" s="1"/>
  <c r="N306" i="3"/>
  <c r="M306" i="3"/>
  <c r="L306" i="3"/>
  <c r="P306" i="3" s="1"/>
  <c r="K306" i="3"/>
  <c r="O306" i="3" s="1"/>
  <c r="N305" i="3"/>
  <c r="M305" i="3"/>
  <c r="L305" i="3"/>
  <c r="P305" i="3" s="1"/>
  <c r="K305" i="3"/>
  <c r="O305" i="3" s="1"/>
  <c r="N304" i="3"/>
  <c r="M304" i="3"/>
  <c r="L304" i="3"/>
  <c r="P304" i="3" s="1"/>
  <c r="K304" i="3"/>
  <c r="O304" i="3" s="1"/>
  <c r="N303" i="3"/>
  <c r="M303" i="3"/>
  <c r="L303" i="3"/>
  <c r="P303" i="3" s="1"/>
  <c r="K303" i="3"/>
  <c r="O303" i="3" s="1"/>
  <c r="N302" i="3"/>
  <c r="M302" i="3"/>
  <c r="L302" i="3"/>
  <c r="P302" i="3" s="1"/>
  <c r="K302" i="3"/>
  <c r="O302" i="3" s="1"/>
  <c r="N301" i="3"/>
  <c r="M301" i="3"/>
  <c r="L301" i="3"/>
  <c r="P301" i="3" s="1"/>
  <c r="K301" i="3"/>
  <c r="O301" i="3" s="1"/>
  <c r="N300" i="3"/>
  <c r="M300" i="3"/>
  <c r="L300" i="3"/>
  <c r="P300" i="3" s="1"/>
  <c r="K300" i="3"/>
  <c r="O300" i="3" s="1"/>
  <c r="N299" i="3"/>
  <c r="M299" i="3"/>
  <c r="L299" i="3"/>
  <c r="P299" i="3" s="1"/>
  <c r="K299" i="3"/>
  <c r="O299" i="3" s="1"/>
  <c r="N298" i="3"/>
  <c r="M298" i="3"/>
  <c r="L298" i="3"/>
  <c r="P298" i="3" s="1"/>
  <c r="K298" i="3"/>
  <c r="O298" i="3" s="1"/>
  <c r="N297" i="3"/>
  <c r="M297" i="3"/>
  <c r="L297" i="3"/>
  <c r="P297" i="3" s="1"/>
  <c r="K297" i="3"/>
  <c r="O297" i="3" s="1"/>
  <c r="N296" i="3"/>
  <c r="M296" i="3"/>
  <c r="L296" i="3"/>
  <c r="P296" i="3" s="1"/>
  <c r="K296" i="3"/>
  <c r="O296" i="3" s="1"/>
  <c r="N295" i="3"/>
  <c r="M295" i="3"/>
  <c r="L295" i="3"/>
  <c r="P295" i="3" s="1"/>
  <c r="K295" i="3"/>
  <c r="O295" i="3" s="1"/>
  <c r="N294" i="3"/>
  <c r="M294" i="3"/>
  <c r="L294" i="3"/>
  <c r="P294" i="3" s="1"/>
  <c r="K294" i="3"/>
  <c r="O294" i="3" s="1"/>
  <c r="N293" i="3"/>
  <c r="M293" i="3"/>
  <c r="L293" i="3"/>
  <c r="P293" i="3" s="1"/>
  <c r="K293" i="3"/>
  <c r="O293" i="3" s="1"/>
  <c r="N292" i="3"/>
  <c r="M292" i="3"/>
  <c r="L292" i="3"/>
  <c r="P292" i="3" s="1"/>
  <c r="K292" i="3"/>
  <c r="O292" i="3" s="1"/>
  <c r="N291" i="3"/>
  <c r="M291" i="3"/>
  <c r="L291" i="3"/>
  <c r="P291" i="3" s="1"/>
  <c r="K291" i="3"/>
  <c r="O291" i="3" s="1"/>
  <c r="N290" i="3"/>
  <c r="M290" i="3"/>
  <c r="L290" i="3"/>
  <c r="P290" i="3" s="1"/>
  <c r="K290" i="3"/>
  <c r="O290" i="3" s="1"/>
  <c r="N289" i="3"/>
  <c r="M289" i="3"/>
  <c r="L289" i="3"/>
  <c r="P289" i="3" s="1"/>
  <c r="K289" i="3"/>
  <c r="O289" i="3" s="1"/>
  <c r="N288" i="3"/>
  <c r="M288" i="3"/>
  <c r="L288" i="3"/>
  <c r="P288" i="3" s="1"/>
  <c r="K288" i="3"/>
  <c r="O288" i="3" s="1"/>
  <c r="N287" i="3"/>
  <c r="M287" i="3"/>
  <c r="L287" i="3"/>
  <c r="P287" i="3" s="1"/>
  <c r="K287" i="3"/>
  <c r="O287" i="3" s="1"/>
  <c r="N286" i="3"/>
  <c r="M286" i="3"/>
  <c r="L286" i="3"/>
  <c r="P286" i="3" s="1"/>
  <c r="K286" i="3"/>
  <c r="O286" i="3" s="1"/>
  <c r="N285" i="3"/>
  <c r="M285" i="3"/>
  <c r="L285" i="3"/>
  <c r="P285" i="3" s="1"/>
  <c r="K285" i="3"/>
  <c r="O285" i="3" s="1"/>
  <c r="N284" i="3"/>
  <c r="M284" i="3"/>
  <c r="L284" i="3"/>
  <c r="P284" i="3" s="1"/>
  <c r="K284" i="3"/>
  <c r="O284" i="3" s="1"/>
  <c r="N283" i="3"/>
  <c r="M283" i="3"/>
  <c r="L283" i="3"/>
  <c r="P283" i="3" s="1"/>
  <c r="K283" i="3"/>
  <c r="O283" i="3" s="1"/>
  <c r="N282" i="3"/>
  <c r="M282" i="3"/>
  <c r="L282" i="3"/>
  <c r="P282" i="3" s="1"/>
  <c r="K282" i="3"/>
  <c r="O282" i="3" s="1"/>
  <c r="N281" i="3"/>
  <c r="M281" i="3"/>
  <c r="L281" i="3"/>
  <c r="P281" i="3" s="1"/>
  <c r="K281" i="3"/>
  <c r="O281" i="3" s="1"/>
  <c r="N280" i="3"/>
  <c r="M280" i="3"/>
  <c r="L280" i="3"/>
  <c r="P280" i="3" s="1"/>
  <c r="K280" i="3"/>
  <c r="O280" i="3" s="1"/>
  <c r="N279" i="3"/>
  <c r="M279" i="3"/>
  <c r="L279" i="3"/>
  <c r="P279" i="3" s="1"/>
  <c r="K279" i="3"/>
  <c r="O279" i="3" s="1"/>
  <c r="N278" i="3"/>
  <c r="M278" i="3"/>
  <c r="L278" i="3"/>
  <c r="P278" i="3" s="1"/>
  <c r="K278" i="3"/>
  <c r="O278" i="3" s="1"/>
  <c r="N277" i="3"/>
  <c r="M277" i="3"/>
  <c r="L277" i="3"/>
  <c r="P277" i="3" s="1"/>
  <c r="K277" i="3"/>
  <c r="O277" i="3" s="1"/>
  <c r="N276" i="3"/>
  <c r="M276" i="3"/>
  <c r="L276" i="3"/>
  <c r="P276" i="3" s="1"/>
  <c r="K276" i="3"/>
  <c r="O276" i="3" s="1"/>
  <c r="N275" i="3"/>
  <c r="M275" i="3"/>
  <c r="L275" i="3"/>
  <c r="P275" i="3" s="1"/>
  <c r="K275" i="3"/>
  <c r="O275" i="3" s="1"/>
  <c r="N274" i="3"/>
  <c r="M274" i="3"/>
  <c r="L274" i="3"/>
  <c r="P274" i="3" s="1"/>
  <c r="K274" i="3"/>
  <c r="O274" i="3" s="1"/>
  <c r="N273" i="3"/>
  <c r="M273" i="3"/>
  <c r="L273" i="3"/>
  <c r="P273" i="3" s="1"/>
  <c r="K273" i="3"/>
  <c r="O273" i="3" s="1"/>
  <c r="N272" i="3"/>
  <c r="M272" i="3"/>
  <c r="L272" i="3"/>
  <c r="P272" i="3" s="1"/>
  <c r="K272" i="3"/>
  <c r="O272" i="3" s="1"/>
  <c r="N271" i="3"/>
  <c r="M271" i="3"/>
  <c r="L271" i="3"/>
  <c r="P271" i="3" s="1"/>
  <c r="K271" i="3"/>
  <c r="O271" i="3" s="1"/>
  <c r="N270" i="3"/>
  <c r="M270" i="3"/>
  <c r="L270" i="3"/>
  <c r="P270" i="3" s="1"/>
  <c r="K270" i="3"/>
  <c r="O270" i="3" s="1"/>
  <c r="N269" i="3"/>
  <c r="M269" i="3"/>
  <c r="L269" i="3"/>
  <c r="P269" i="3" s="1"/>
  <c r="K269" i="3"/>
  <c r="O269" i="3" s="1"/>
  <c r="N268" i="3"/>
  <c r="M268" i="3"/>
  <c r="L268" i="3"/>
  <c r="P268" i="3" s="1"/>
  <c r="K268" i="3"/>
  <c r="O268" i="3" s="1"/>
  <c r="N267" i="3"/>
  <c r="M267" i="3"/>
  <c r="L267" i="3"/>
  <c r="P267" i="3" s="1"/>
  <c r="K267" i="3"/>
  <c r="O267" i="3" s="1"/>
  <c r="N266" i="3"/>
  <c r="M266" i="3"/>
  <c r="L266" i="3"/>
  <c r="P266" i="3" s="1"/>
  <c r="K266" i="3"/>
  <c r="O266" i="3" s="1"/>
  <c r="N265" i="3"/>
  <c r="M265" i="3"/>
  <c r="L265" i="3"/>
  <c r="P265" i="3" s="1"/>
  <c r="K265" i="3"/>
  <c r="O265" i="3" s="1"/>
  <c r="N264" i="3"/>
  <c r="M264" i="3"/>
  <c r="L264" i="3"/>
  <c r="P264" i="3" s="1"/>
  <c r="K264" i="3"/>
  <c r="O264" i="3" s="1"/>
  <c r="N263" i="3"/>
  <c r="M263" i="3"/>
  <c r="L263" i="3"/>
  <c r="P263" i="3" s="1"/>
  <c r="K263" i="3"/>
  <c r="O263" i="3" s="1"/>
  <c r="N262" i="3"/>
  <c r="M262" i="3"/>
  <c r="L262" i="3"/>
  <c r="P262" i="3" s="1"/>
  <c r="K262" i="3"/>
  <c r="O262" i="3" s="1"/>
  <c r="N261" i="3"/>
  <c r="M261" i="3"/>
  <c r="L261" i="3"/>
  <c r="P261" i="3" s="1"/>
  <c r="K261" i="3"/>
  <c r="O261" i="3" s="1"/>
  <c r="N260" i="3"/>
  <c r="M260" i="3"/>
  <c r="L260" i="3"/>
  <c r="P260" i="3" s="1"/>
  <c r="K260" i="3"/>
  <c r="O260" i="3" s="1"/>
  <c r="N259" i="3"/>
  <c r="M259" i="3"/>
  <c r="L259" i="3"/>
  <c r="P259" i="3" s="1"/>
  <c r="K259" i="3"/>
  <c r="O259" i="3" s="1"/>
  <c r="N258" i="3"/>
  <c r="M258" i="3"/>
  <c r="L258" i="3"/>
  <c r="P258" i="3" s="1"/>
  <c r="K258" i="3"/>
  <c r="O258" i="3" s="1"/>
  <c r="N257" i="3"/>
  <c r="M257" i="3"/>
  <c r="L257" i="3"/>
  <c r="P257" i="3" s="1"/>
  <c r="K257" i="3"/>
  <c r="O257" i="3" s="1"/>
  <c r="N256" i="3"/>
  <c r="M256" i="3"/>
  <c r="L256" i="3"/>
  <c r="P256" i="3" s="1"/>
  <c r="K256" i="3"/>
  <c r="O256" i="3" s="1"/>
  <c r="N255" i="3"/>
  <c r="M255" i="3"/>
  <c r="L255" i="3"/>
  <c r="P255" i="3" s="1"/>
  <c r="K255" i="3"/>
  <c r="O255" i="3" s="1"/>
  <c r="N254" i="3"/>
  <c r="M254" i="3"/>
  <c r="L254" i="3"/>
  <c r="P254" i="3" s="1"/>
  <c r="K254" i="3"/>
  <c r="O254" i="3" s="1"/>
  <c r="N253" i="3"/>
  <c r="M253" i="3"/>
  <c r="L253" i="3"/>
  <c r="P253" i="3" s="1"/>
  <c r="K253" i="3"/>
  <c r="O253" i="3" s="1"/>
  <c r="N252" i="3"/>
  <c r="M252" i="3"/>
  <c r="L252" i="3"/>
  <c r="P252" i="3" s="1"/>
  <c r="K252" i="3"/>
  <c r="O252" i="3" s="1"/>
  <c r="N251" i="3"/>
  <c r="M251" i="3"/>
  <c r="L251" i="3"/>
  <c r="P251" i="3" s="1"/>
  <c r="K251" i="3"/>
  <c r="O251" i="3" s="1"/>
  <c r="N250" i="3"/>
  <c r="M250" i="3"/>
  <c r="L250" i="3"/>
  <c r="P250" i="3" s="1"/>
  <c r="K250" i="3"/>
  <c r="O250" i="3" s="1"/>
  <c r="N249" i="3"/>
  <c r="M249" i="3"/>
  <c r="L249" i="3"/>
  <c r="P249" i="3" s="1"/>
  <c r="K249" i="3"/>
  <c r="O249" i="3" s="1"/>
  <c r="N248" i="3"/>
  <c r="M248" i="3"/>
  <c r="L248" i="3"/>
  <c r="P248" i="3" s="1"/>
  <c r="K248" i="3"/>
  <c r="O248" i="3" s="1"/>
  <c r="N247" i="3"/>
  <c r="M247" i="3"/>
  <c r="L247" i="3"/>
  <c r="P247" i="3" s="1"/>
  <c r="K247" i="3"/>
  <c r="O247" i="3" s="1"/>
  <c r="N246" i="3"/>
  <c r="M246" i="3"/>
  <c r="L246" i="3"/>
  <c r="P246" i="3" s="1"/>
  <c r="K246" i="3"/>
  <c r="O246" i="3" s="1"/>
  <c r="N245" i="3"/>
  <c r="M245" i="3"/>
  <c r="L245" i="3"/>
  <c r="P245" i="3" s="1"/>
  <c r="K245" i="3"/>
  <c r="O245" i="3" s="1"/>
  <c r="N244" i="3"/>
  <c r="M244" i="3"/>
  <c r="L244" i="3"/>
  <c r="P244" i="3" s="1"/>
  <c r="K244" i="3"/>
  <c r="O244" i="3" s="1"/>
  <c r="N243" i="3"/>
  <c r="M243" i="3"/>
  <c r="L243" i="3"/>
  <c r="P243" i="3" s="1"/>
  <c r="K243" i="3"/>
  <c r="O243" i="3" s="1"/>
  <c r="N242" i="3"/>
  <c r="M242" i="3"/>
  <c r="L242" i="3"/>
  <c r="P242" i="3" s="1"/>
  <c r="K242" i="3"/>
  <c r="O242" i="3" s="1"/>
  <c r="N241" i="3"/>
  <c r="M241" i="3"/>
  <c r="L241" i="3"/>
  <c r="P241" i="3" s="1"/>
  <c r="K241" i="3"/>
  <c r="O241" i="3" s="1"/>
  <c r="N240" i="3"/>
  <c r="M240" i="3"/>
  <c r="L240" i="3"/>
  <c r="P240" i="3" s="1"/>
  <c r="K240" i="3"/>
  <c r="O240" i="3" s="1"/>
  <c r="N239" i="3"/>
  <c r="M239" i="3"/>
  <c r="L239" i="3"/>
  <c r="P239" i="3" s="1"/>
  <c r="K239" i="3"/>
  <c r="O239" i="3" s="1"/>
  <c r="N238" i="3"/>
  <c r="M238" i="3"/>
  <c r="L238" i="3"/>
  <c r="P238" i="3" s="1"/>
  <c r="K238" i="3"/>
  <c r="O238" i="3" s="1"/>
  <c r="N237" i="3"/>
  <c r="M237" i="3"/>
  <c r="L237" i="3"/>
  <c r="P237" i="3" s="1"/>
  <c r="K237" i="3"/>
  <c r="O237" i="3" s="1"/>
  <c r="N236" i="3"/>
  <c r="M236" i="3"/>
  <c r="L236" i="3"/>
  <c r="P236" i="3" s="1"/>
  <c r="K236" i="3"/>
  <c r="O236" i="3" s="1"/>
  <c r="N235" i="3"/>
  <c r="M235" i="3"/>
  <c r="L235" i="3"/>
  <c r="P235" i="3" s="1"/>
  <c r="K235" i="3"/>
  <c r="O235" i="3" s="1"/>
  <c r="N234" i="3"/>
  <c r="M234" i="3"/>
  <c r="L234" i="3"/>
  <c r="P234" i="3" s="1"/>
  <c r="K234" i="3"/>
  <c r="O234" i="3" s="1"/>
  <c r="N233" i="3"/>
  <c r="M233" i="3"/>
  <c r="L233" i="3"/>
  <c r="P233" i="3" s="1"/>
  <c r="K233" i="3"/>
  <c r="O233" i="3" s="1"/>
  <c r="N232" i="3"/>
  <c r="M232" i="3"/>
  <c r="L232" i="3"/>
  <c r="P232" i="3" s="1"/>
  <c r="K232" i="3"/>
  <c r="O232" i="3" s="1"/>
  <c r="N231" i="3"/>
  <c r="M231" i="3"/>
  <c r="L231" i="3"/>
  <c r="P231" i="3" s="1"/>
  <c r="K231" i="3"/>
  <c r="O231" i="3" s="1"/>
  <c r="N230" i="3"/>
  <c r="M230" i="3"/>
  <c r="L230" i="3"/>
  <c r="P230" i="3" s="1"/>
  <c r="K230" i="3"/>
  <c r="O230" i="3" s="1"/>
  <c r="N229" i="3"/>
  <c r="M229" i="3"/>
  <c r="L229" i="3"/>
  <c r="P229" i="3" s="1"/>
  <c r="K229" i="3"/>
  <c r="O229" i="3" s="1"/>
  <c r="N228" i="3"/>
  <c r="M228" i="3"/>
  <c r="L228" i="3"/>
  <c r="P228" i="3" s="1"/>
  <c r="K228" i="3"/>
  <c r="O228" i="3" s="1"/>
  <c r="N227" i="3"/>
  <c r="M227" i="3"/>
  <c r="L227" i="3"/>
  <c r="P227" i="3" s="1"/>
  <c r="K227" i="3"/>
  <c r="O227" i="3" s="1"/>
  <c r="N226" i="3"/>
  <c r="M226" i="3"/>
  <c r="L226" i="3"/>
  <c r="P226" i="3" s="1"/>
  <c r="K226" i="3"/>
  <c r="O226" i="3" s="1"/>
  <c r="N225" i="3"/>
  <c r="M225" i="3"/>
  <c r="L225" i="3"/>
  <c r="P225" i="3" s="1"/>
  <c r="K225" i="3"/>
  <c r="O225" i="3" s="1"/>
  <c r="N224" i="3"/>
  <c r="M224" i="3"/>
  <c r="L224" i="3"/>
  <c r="P224" i="3" s="1"/>
  <c r="K224" i="3"/>
  <c r="O224" i="3" s="1"/>
  <c r="N223" i="3"/>
  <c r="M223" i="3"/>
  <c r="L223" i="3"/>
  <c r="P223" i="3" s="1"/>
  <c r="K223" i="3"/>
  <c r="O223" i="3" s="1"/>
  <c r="N222" i="3"/>
  <c r="M222" i="3"/>
  <c r="L222" i="3"/>
  <c r="P222" i="3" s="1"/>
  <c r="K222" i="3"/>
  <c r="O222" i="3" s="1"/>
  <c r="N221" i="3"/>
  <c r="M221" i="3"/>
  <c r="L221" i="3"/>
  <c r="P221" i="3" s="1"/>
  <c r="K221" i="3"/>
  <c r="O221" i="3" s="1"/>
  <c r="N220" i="3"/>
  <c r="M220" i="3"/>
  <c r="L220" i="3"/>
  <c r="P220" i="3" s="1"/>
  <c r="K220" i="3"/>
  <c r="O220" i="3" s="1"/>
  <c r="N219" i="3"/>
  <c r="M219" i="3"/>
  <c r="L219" i="3"/>
  <c r="P219" i="3" s="1"/>
  <c r="K219" i="3"/>
  <c r="O219" i="3" s="1"/>
  <c r="N218" i="3"/>
  <c r="M218" i="3"/>
  <c r="L218" i="3"/>
  <c r="P218" i="3" s="1"/>
  <c r="K218" i="3"/>
  <c r="O218" i="3" s="1"/>
  <c r="N217" i="3"/>
  <c r="M217" i="3"/>
  <c r="L217" i="3"/>
  <c r="P217" i="3" s="1"/>
  <c r="K217" i="3"/>
  <c r="O217" i="3" s="1"/>
  <c r="N216" i="3"/>
  <c r="M216" i="3"/>
  <c r="L216" i="3"/>
  <c r="P216" i="3" s="1"/>
  <c r="K216" i="3"/>
  <c r="O216" i="3" s="1"/>
  <c r="N215" i="3"/>
  <c r="M215" i="3"/>
  <c r="L215" i="3"/>
  <c r="P215" i="3" s="1"/>
  <c r="K215" i="3"/>
  <c r="O215" i="3" s="1"/>
  <c r="N214" i="3"/>
  <c r="M214" i="3"/>
  <c r="L214" i="3"/>
  <c r="P214" i="3" s="1"/>
  <c r="K214" i="3"/>
  <c r="O214" i="3" s="1"/>
  <c r="N213" i="3"/>
  <c r="M213" i="3"/>
  <c r="L213" i="3"/>
  <c r="P213" i="3" s="1"/>
  <c r="K213" i="3"/>
  <c r="O213" i="3" s="1"/>
  <c r="N212" i="3"/>
  <c r="M212" i="3"/>
  <c r="L212" i="3"/>
  <c r="P212" i="3" s="1"/>
  <c r="K212" i="3"/>
  <c r="O212" i="3" s="1"/>
  <c r="N211" i="3"/>
  <c r="M211" i="3"/>
  <c r="L211" i="3"/>
  <c r="P211" i="3" s="1"/>
  <c r="K211" i="3"/>
  <c r="O211" i="3" s="1"/>
  <c r="N210" i="3"/>
  <c r="M210" i="3"/>
  <c r="L210" i="3"/>
  <c r="P210" i="3" s="1"/>
  <c r="K210" i="3"/>
  <c r="O210" i="3" s="1"/>
  <c r="N209" i="3"/>
  <c r="M209" i="3"/>
  <c r="L209" i="3"/>
  <c r="P209" i="3" s="1"/>
  <c r="K209" i="3"/>
  <c r="O209" i="3" s="1"/>
  <c r="N208" i="3"/>
  <c r="M208" i="3"/>
  <c r="L208" i="3"/>
  <c r="P208" i="3" s="1"/>
  <c r="K208" i="3"/>
  <c r="O208" i="3" s="1"/>
  <c r="N207" i="3"/>
  <c r="M207" i="3"/>
  <c r="L207" i="3"/>
  <c r="P207" i="3" s="1"/>
  <c r="K207" i="3"/>
  <c r="O207" i="3" s="1"/>
  <c r="N206" i="3"/>
  <c r="M206" i="3"/>
  <c r="L206" i="3"/>
  <c r="P206" i="3" s="1"/>
  <c r="K206" i="3"/>
  <c r="O206" i="3" s="1"/>
  <c r="N205" i="3"/>
  <c r="M205" i="3"/>
  <c r="L205" i="3"/>
  <c r="P205" i="3" s="1"/>
  <c r="K205" i="3"/>
  <c r="O205" i="3" s="1"/>
  <c r="N204" i="3"/>
  <c r="M204" i="3"/>
  <c r="L204" i="3"/>
  <c r="P204" i="3" s="1"/>
  <c r="K204" i="3"/>
  <c r="O204" i="3" s="1"/>
  <c r="N203" i="3"/>
  <c r="M203" i="3"/>
  <c r="L203" i="3"/>
  <c r="P203" i="3" s="1"/>
  <c r="K203" i="3"/>
  <c r="O203" i="3" s="1"/>
  <c r="N202" i="3"/>
  <c r="M202" i="3"/>
  <c r="L202" i="3"/>
  <c r="P202" i="3" s="1"/>
  <c r="K202" i="3"/>
  <c r="O202" i="3" s="1"/>
  <c r="N201" i="3"/>
  <c r="M201" i="3"/>
  <c r="L201" i="3"/>
  <c r="P201" i="3" s="1"/>
  <c r="K201" i="3"/>
  <c r="O201" i="3" s="1"/>
  <c r="N200" i="3"/>
  <c r="M200" i="3"/>
  <c r="L200" i="3"/>
  <c r="P200" i="3" s="1"/>
  <c r="K200" i="3"/>
  <c r="O200" i="3" s="1"/>
  <c r="N199" i="3"/>
  <c r="M199" i="3"/>
  <c r="L199" i="3"/>
  <c r="P199" i="3" s="1"/>
  <c r="K199" i="3"/>
  <c r="O199" i="3" s="1"/>
  <c r="N198" i="3"/>
  <c r="M198" i="3"/>
  <c r="L198" i="3"/>
  <c r="P198" i="3" s="1"/>
  <c r="K198" i="3"/>
  <c r="O198" i="3" s="1"/>
  <c r="N197" i="3"/>
  <c r="M197" i="3"/>
  <c r="L197" i="3"/>
  <c r="P197" i="3" s="1"/>
  <c r="K197" i="3"/>
  <c r="O197" i="3" s="1"/>
  <c r="N196" i="3"/>
  <c r="M196" i="3"/>
  <c r="L196" i="3"/>
  <c r="P196" i="3" s="1"/>
  <c r="K196" i="3"/>
  <c r="O196" i="3" s="1"/>
  <c r="N195" i="3"/>
  <c r="M195" i="3"/>
  <c r="L195" i="3"/>
  <c r="P195" i="3" s="1"/>
  <c r="K195" i="3"/>
  <c r="O195" i="3" s="1"/>
  <c r="N194" i="3"/>
  <c r="M194" i="3"/>
  <c r="L194" i="3"/>
  <c r="P194" i="3" s="1"/>
  <c r="K194" i="3"/>
  <c r="O194" i="3" s="1"/>
  <c r="N193" i="3"/>
  <c r="M193" i="3"/>
  <c r="L193" i="3"/>
  <c r="P193" i="3" s="1"/>
  <c r="K193" i="3"/>
  <c r="O193" i="3" s="1"/>
  <c r="N192" i="3"/>
  <c r="M192" i="3"/>
  <c r="L192" i="3"/>
  <c r="P192" i="3" s="1"/>
  <c r="K192" i="3"/>
  <c r="O192" i="3" s="1"/>
  <c r="N191" i="3"/>
  <c r="M191" i="3"/>
  <c r="L191" i="3"/>
  <c r="P191" i="3" s="1"/>
  <c r="K191" i="3"/>
  <c r="O191" i="3" s="1"/>
  <c r="N190" i="3"/>
  <c r="M190" i="3"/>
  <c r="L190" i="3"/>
  <c r="P190" i="3" s="1"/>
  <c r="K190" i="3"/>
  <c r="O190" i="3" s="1"/>
  <c r="N189" i="3"/>
  <c r="M189" i="3"/>
  <c r="L189" i="3"/>
  <c r="P189" i="3" s="1"/>
  <c r="K189" i="3"/>
  <c r="O189" i="3" s="1"/>
  <c r="N188" i="3"/>
  <c r="M188" i="3"/>
  <c r="L188" i="3"/>
  <c r="P188" i="3" s="1"/>
  <c r="K188" i="3"/>
  <c r="O188" i="3" s="1"/>
  <c r="N187" i="3"/>
  <c r="M187" i="3"/>
  <c r="L187" i="3"/>
  <c r="P187" i="3" s="1"/>
  <c r="K187" i="3"/>
  <c r="O187" i="3" s="1"/>
  <c r="N186" i="3"/>
  <c r="M186" i="3"/>
  <c r="L186" i="3"/>
  <c r="P186" i="3" s="1"/>
  <c r="K186" i="3"/>
  <c r="O186" i="3" s="1"/>
  <c r="N185" i="3"/>
  <c r="M185" i="3"/>
  <c r="L185" i="3"/>
  <c r="P185" i="3" s="1"/>
  <c r="K185" i="3"/>
  <c r="O185" i="3" s="1"/>
  <c r="N184" i="3"/>
  <c r="M184" i="3"/>
  <c r="L184" i="3"/>
  <c r="P184" i="3" s="1"/>
  <c r="K184" i="3"/>
  <c r="O184" i="3" s="1"/>
  <c r="N183" i="3"/>
  <c r="M183" i="3"/>
  <c r="L183" i="3"/>
  <c r="P183" i="3" s="1"/>
  <c r="K183" i="3"/>
  <c r="O183" i="3" s="1"/>
  <c r="N182" i="3"/>
  <c r="M182" i="3"/>
  <c r="L182" i="3"/>
  <c r="P182" i="3" s="1"/>
  <c r="K182" i="3"/>
  <c r="O182" i="3" s="1"/>
  <c r="N181" i="3"/>
  <c r="M181" i="3"/>
  <c r="L181" i="3"/>
  <c r="P181" i="3" s="1"/>
  <c r="K181" i="3"/>
  <c r="O181" i="3" s="1"/>
  <c r="N180" i="3"/>
  <c r="M180" i="3"/>
  <c r="L180" i="3"/>
  <c r="P180" i="3" s="1"/>
  <c r="K180" i="3"/>
  <c r="O180" i="3" s="1"/>
  <c r="N179" i="3"/>
  <c r="M179" i="3"/>
  <c r="L179" i="3"/>
  <c r="P179" i="3" s="1"/>
  <c r="K179" i="3"/>
  <c r="O179" i="3" s="1"/>
  <c r="N178" i="3"/>
  <c r="M178" i="3"/>
  <c r="L178" i="3"/>
  <c r="P178" i="3" s="1"/>
  <c r="K178" i="3"/>
  <c r="O178" i="3" s="1"/>
  <c r="N177" i="3"/>
  <c r="M177" i="3"/>
  <c r="L177" i="3"/>
  <c r="P177" i="3" s="1"/>
  <c r="K177" i="3"/>
  <c r="O177" i="3" s="1"/>
  <c r="N176" i="3"/>
  <c r="M176" i="3"/>
  <c r="L176" i="3"/>
  <c r="P176" i="3" s="1"/>
  <c r="K176" i="3"/>
  <c r="O176" i="3" s="1"/>
  <c r="N175" i="3"/>
  <c r="M175" i="3"/>
  <c r="L175" i="3"/>
  <c r="P175" i="3" s="1"/>
  <c r="K175" i="3"/>
  <c r="O175" i="3" s="1"/>
  <c r="N174" i="3"/>
  <c r="M174" i="3"/>
  <c r="L174" i="3"/>
  <c r="P174" i="3" s="1"/>
  <c r="K174" i="3"/>
  <c r="O174" i="3" s="1"/>
  <c r="N173" i="3"/>
  <c r="M173" i="3"/>
  <c r="L173" i="3"/>
  <c r="P173" i="3" s="1"/>
  <c r="K173" i="3"/>
  <c r="O173" i="3" s="1"/>
  <c r="N172" i="3"/>
  <c r="M172" i="3"/>
  <c r="L172" i="3"/>
  <c r="P172" i="3" s="1"/>
  <c r="K172" i="3"/>
  <c r="O172" i="3" s="1"/>
  <c r="N171" i="3"/>
  <c r="M171" i="3"/>
  <c r="L171" i="3"/>
  <c r="P171" i="3" s="1"/>
  <c r="K171" i="3"/>
  <c r="O171" i="3" s="1"/>
  <c r="N170" i="3"/>
  <c r="M170" i="3"/>
  <c r="L170" i="3"/>
  <c r="P170" i="3" s="1"/>
  <c r="K170" i="3"/>
  <c r="O170" i="3" s="1"/>
  <c r="N169" i="3"/>
  <c r="M169" i="3"/>
  <c r="L169" i="3"/>
  <c r="P169" i="3" s="1"/>
  <c r="K169" i="3"/>
  <c r="O169" i="3" s="1"/>
  <c r="N168" i="3"/>
  <c r="M168" i="3"/>
  <c r="L168" i="3"/>
  <c r="P168" i="3" s="1"/>
  <c r="K168" i="3"/>
  <c r="O168" i="3" s="1"/>
  <c r="N167" i="3"/>
  <c r="M167" i="3"/>
  <c r="L167" i="3"/>
  <c r="P167" i="3" s="1"/>
  <c r="K167" i="3"/>
  <c r="O167" i="3" s="1"/>
  <c r="N166" i="3"/>
  <c r="M166" i="3"/>
  <c r="L166" i="3"/>
  <c r="P166" i="3" s="1"/>
  <c r="K166" i="3"/>
  <c r="O166" i="3" s="1"/>
  <c r="N165" i="3"/>
  <c r="M165" i="3"/>
  <c r="L165" i="3"/>
  <c r="P165" i="3" s="1"/>
  <c r="K165" i="3"/>
  <c r="O165" i="3" s="1"/>
  <c r="N164" i="3"/>
  <c r="M164" i="3"/>
  <c r="L164" i="3"/>
  <c r="P164" i="3" s="1"/>
  <c r="K164" i="3"/>
  <c r="O164" i="3" s="1"/>
  <c r="N163" i="3"/>
  <c r="M163" i="3"/>
  <c r="L163" i="3"/>
  <c r="P163" i="3" s="1"/>
  <c r="K163" i="3"/>
  <c r="O163" i="3" s="1"/>
  <c r="N162" i="3"/>
  <c r="M162" i="3"/>
  <c r="L162" i="3"/>
  <c r="P162" i="3" s="1"/>
  <c r="K162" i="3"/>
  <c r="O162" i="3" s="1"/>
  <c r="N161" i="3"/>
  <c r="M161" i="3"/>
  <c r="L161" i="3"/>
  <c r="P161" i="3" s="1"/>
  <c r="K161" i="3"/>
  <c r="O161" i="3" s="1"/>
  <c r="N160" i="3"/>
  <c r="M160" i="3"/>
  <c r="L160" i="3"/>
  <c r="P160" i="3" s="1"/>
  <c r="K160" i="3"/>
  <c r="O160" i="3" s="1"/>
  <c r="N159" i="3"/>
  <c r="M159" i="3"/>
  <c r="L159" i="3"/>
  <c r="P159" i="3" s="1"/>
  <c r="K159" i="3"/>
  <c r="O159" i="3" s="1"/>
  <c r="N158" i="3"/>
  <c r="M158" i="3"/>
  <c r="L158" i="3"/>
  <c r="P158" i="3" s="1"/>
  <c r="K158" i="3"/>
  <c r="O158" i="3" s="1"/>
  <c r="N157" i="3"/>
  <c r="M157" i="3"/>
  <c r="L157" i="3"/>
  <c r="P157" i="3" s="1"/>
  <c r="K157" i="3"/>
  <c r="O157" i="3" s="1"/>
  <c r="N156" i="3"/>
  <c r="M156" i="3"/>
  <c r="L156" i="3"/>
  <c r="P156" i="3" s="1"/>
  <c r="K156" i="3"/>
  <c r="O156" i="3" s="1"/>
  <c r="N155" i="3"/>
  <c r="M155" i="3"/>
  <c r="L155" i="3"/>
  <c r="P155" i="3" s="1"/>
  <c r="K155" i="3"/>
  <c r="O155" i="3" s="1"/>
  <c r="N154" i="3"/>
  <c r="M154" i="3"/>
  <c r="L154" i="3"/>
  <c r="P154" i="3" s="1"/>
  <c r="K154" i="3"/>
  <c r="O154" i="3" s="1"/>
  <c r="N153" i="3"/>
  <c r="M153" i="3"/>
  <c r="L153" i="3"/>
  <c r="P153" i="3" s="1"/>
  <c r="K153" i="3"/>
  <c r="O153" i="3" s="1"/>
  <c r="N152" i="3"/>
  <c r="M152" i="3"/>
  <c r="L152" i="3"/>
  <c r="P152" i="3" s="1"/>
  <c r="K152" i="3"/>
  <c r="O152" i="3" s="1"/>
  <c r="N151" i="3"/>
  <c r="M151" i="3"/>
  <c r="L151" i="3"/>
  <c r="P151" i="3" s="1"/>
  <c r="K151" i="3"/>
  <c r="O151" i="3" s="1"/>
  <c r="N150" i="3"/>
  <c r="M150" i="3"/>
  <c r="L150" i="3"/>
  <c r="P150" i="3" s="1"/>
  <c r="K150" i="3"/>
  <c r="O150" i="3" s="1"/>
  <c r="N149" i="3"/>
  <c r="M149" i="3"/>
  <c r="L149" i="3"/>
  <c r="P149" i="3" s="1"/>
  <c r="K149" i="3"/>
  <c r="O149" i="3" s="1"/>
  <c r="N148" i="3"/>
  <c r="M148" i="3"/>
  <c r="L148" i="3"/>
  <c r="P148" i="3" s="1"/>
  <c r="K148" i="3"/>
  <c r="O148" i="3" s="1"/>
  <c r="N147" i="3"/>
  <c r="M147" i="3"/>
  <c r="L147" i="3"/>
  <c r="P147" i="3" s="1"/>
  <c r="K147" i="3"/>
  <c r="O147" i="3" s="1"/>
  <c r="N146" i="3"/>
  <c r="M146" i="3"/>
  <c r="L146" i="3"/>
  <c r="P146" i="3" s="1"/>
  <c r="K146" i="3"/>
  <c r="O146" i="3" s="1"/>
  <c r="N145" i="3"/>
  <c r="M145" i="3"/>
  <c r="L145" i="3"/>
  <c r="P145" i="3" s="1"/>
  <c r="K145" i="3"/>
  <c r="O145" i="3" s="1"/>
  <c r="N144" i="3"/>
  <c r="M144" i="3"/>
  <c r="L144" i="3"/>
  <c r="P144" i="3" s="1"/>
  <c r="K144" i="3"/>
  <c r="O144" i="3" s="1"/>
  <c r="N143" i="3"/>
  <c r="M143" i="3"/>
  <c r="L143" i="3"/>
  <c r="P143" i="3" s="1"/>
  <c r="K143" i="3"/>
  <c r="O143" i="3" s="1"/>
  <c r="N142" i="3"/>
  <c r="M142" i="3"/>
  <c r="L142" i="3"/>
  <c r="P142" i="3" s="1"/>
  <c r="K142" i="3"/>
  <c r="O142" i="3" s="1"/>
  <c r="N141" i="3"/>
  <c r="M141" i="3"/>
  <c r="L141" i="3"/>
  <c r="P141" i="3" s="1"/>
  <c r="K141" i="3"/>
  <c r="O141" i="3" s="1"/>
  <c r="N140" i="3"/>
  <c r="M140" i="3"/>
  <c r="L140" i="3"/>
  <c r="P140" i="3" s="1"/>
  <c r="K140" i="3"/>
  <c r="O140" i="3" s="1"/>
  <c r="N139" i="3"/>
  <c r="M139" i="3"/>
  <c r="L139" i="3"/>
  <c r="P139" i="3" s="1"/>
  <c r="K139" i="3"/>
  <c r="O139" i="3" s="1"/>
  <c r="N138" i="3"/>
  <c r="M138" i="3"/>
  <c r="L138" i="3"/>
  <c r="P138" i="3" s="1"/>
  <c r="K138" i="3"/>
  <c r="O138" i="3" s="1"/>
  <c r="N137" i="3"/>
  <c r="M137" i="3"/>
  <c r="L137" i="3"/>
  <c r="P137" i="3" s="1"/>
  <c r="K137" i="3"/>
  <c r="O137" i="3" s="1"/>
  <c r="N136" i="3"/>
  <c r="M136" i="3"/>
  <c r="L136" i="3"/>
  <c r="P136" i="3" s="1"/>
  <c r="K136" i="3"/>
  <c r="O136" i="3" s="1"/>
  <c r="N135" i="3"/>
  <c r="M135" i="3"/>
  <c r="L135" i="3"/>
  <c r="P135" i="3" s="1"/>
  <c r="K135" i="3"/>
  <c r="O135" i="3" s="1"/>
  <c r="N134" i="3"/>
  <c r="M134" i="3"/>
  <c r="L134" i="3"/>
  <c r="P134" i="3" s="1"/>
  <c r="K134" i="3"/>
  <c r="O134" i="3" s="1"/>
  <c r="N133" i="3"/>
  <c r="M133" i="3"/>
  <c r="L133" i="3"/>
  <c r="P133" i="3" s="1"/>
  <c r="K133" i="3"/>
  <c r="O133" i="3" s="1"/>
  <c r="N132" i="3"/>
  <c r="M132" i="3"/>
  <c r="L132" i="3"/>
  <c r="P132" i="3" s="1"/>
  <c r="K132" i="3"/>
  <c r="O132" i="3" s="1"/>
  <c r="N131" i="3"/>
  <c r="M131" i="3"/>
  <c r="L131" i="3"/>
  <c r="P131" i="3" s="1"/>
  <c r="K131" i="3"/>
  <c r="O131" i="3" s="1"/>
  <c r="N130" i="3"/>
  <c r="M130" i="3"/>
  <c r="L130" i="3"/>
  <c r="P130" i="3" s="1"/>
  <c r="K130" i="3"/>
  <c r="O130" i="3" s="1"/>
  <c r="N129" i="3"/>
  <c r="M129" i="3"/>
  <c r="L129" i="3"/>
  <c r="P129" i="3" s="1"/>
  <c r="K129" i="3"/>
  <c r="O129" i="3" s="1"/>
  <c r="N128" i="3"/>
  <c r="M128" i="3"/>
  <c r="L128" i="3"/>
  <c r="P128" i="3" s="1"/>
  <c r="K128" i="3"/>
  <c r="O128" i="3" s="1"/>
  <c r="N127" i="3"/>
  <c r="M127" i="3"/>
  <c r="L127" i="3"/>
  <c r="P127" i="3" s="1"/>
  <c r="K127" i="3"/>
  <c r="O127" i="3" s="1"/>
  <c r="N126" i="3"/>
  <c r="M126" i="3"/>
  <c r="L126" i="3"/>
  <c r="P126" i="3" s="1"/>
  <c r="K126" i="3"/>
  <c r="O126" i="3" s="1"/>
  <c r="N125" i="3"/>
  <c r="M125" i="3"/>
  <c r="L125" i="3"/>
  <c r="P125" i="3" s="1"/>
  <c r="K125" i="3"/>
  <c r="O125" i="3" s="1"/>
  <c r="N124" i="3"/>
  <c r="M124" i="3"/>
  <c r="L124" i="3"/>
  <c r="P124" i="3" s="1"/>
  <c r="K124" i="3"/>
  <c r="O124" i="3" s="1"/>
  <c r="N123" i="3"/>
  <c r="M123" i="3"/>
  <c r="L123" i="3"/>
  <c r="P123" i="3" s="1"/>
  <c r="K123" i="3"/>
  <c r="O123" i="3" s="1"/>
  <c r="N122" i="3"/>
  <c r="M122" i="3"/>
  <c r="L122" i="3"/>
  <c r="P122" i="3" s="1"/>
  <c r="K122" i="3"/>
  <c r="O122" i="3" s="1"/>
  <c r="N121" i="3"/>
  <c r="M121" i="3"/>
  <c r="L121" i="3"/>
  <c r="P121" i="3" s="1"/>
  <c r="K121" i="3"/>
  <c r="O121" i="3" s="1"/>
  <c r="N120" i="3"/>
  <c r="M120" i="3"/>
  <c r="L120" i="3"/>
  <c r="P120" i="3" s="1"/>
  <c r="K120" i="3"/>
  <c r="O120" i="3" s="1"/>
  <c r="N119" i="3"/>
  <c r="M119" i="3"/>
  <c r="L119" i="3"/>
  <c r="P119" i="3" s="1"/>
  <c r="K119" i="3"/>
  <c r="O119" i="3" s="1"/>
  <c r="N118" i="3"/>
  <c r="M118" i="3"/>
  <c r="L118" i="3"/>
  <c r="P118" i="3" s="1"/>
  <c r="K118" i="3"/>
  <c r="O118" i="3" s="1"/>
  <c r="N117" i="3"/>
  <c r="M117" i="3"/>
  <c r="L117" i="3"/>
  <c r="P117" i="3" s="1"/>
  <c r="K117" i="3"/>
  <c r="O117" i="3" s="1"/>
  <c r="N116" i="3"/>
  <c r="M116" i="3"/>
  <c r="L116" i="3"/>
  <c r="P116" i="3" s="1"/>
  <c r="K116" i="3"/>
  <c r="O116" i="3" s="1"/>
  <c r="N115" i="3"/>
  <c r="M115" i="3"/>
  <c r="L115" i="3"/>
  <c r="P115" i="3" s="1"/>
  <c r="K115" i="3"/>
  <c r="O115" i="3" s="1"/>
  <c r="N114" i="3"/>
  <c r="M114" i="3"/>
  <c r="L114" i="3"/>
  <c r="P114" i="3" s="1"/>
  <c r="K114" i="3"/>
  <c r="O114" i="3" s="1"/>
  <c r="N113" i="3"/>
  <c r="M113" i="3"/>
  <c r="L113" i="3"/>
  <c r="P113" i="3" s="1"/>
  <c r="K113" i="3"/>
  <c r="O113" i="3" s="1"/>
  <c r="N112" i="3"/>
  <c r="M112" i="3"/>
  <c r="L112" i="3"/>
  <c r="P112" i="3" s="1"/>
  <c r="K112" i="3"/>
  <c r="O112" i="3" s="1"/>
  <c r="N111" i="3"/>
  <c r="M111" i="3"/>
  <c r="L111" i="3"/>
  <c r="P111" i="3" s="1"/>
  <c r="K111" i="3"/>
  <c r="O111" i="3" s="1"/>
  <c r="N110" i="3"/>
  <c r="M110" i="3"/>
  <c r="L110" i="3"/>
  <c r="P110" i="3" s="1"/>
  <c r="K110" i="3"/>
  <c r="O110" i="3" s="1"/>
  <c r="N109" i="3"/>
  <c r="M109" i="3"/>
  <c r="L109" i="3"/>
  <c r="P109" i="3" s="1"/>
  <c r="K109" i="3"/>
  <c r="O109" i="3" s="1"/>
  <c r="N108" i="3"/>
  <c r="M108" i="3"/>
  <c r="L108" i="3"/>
  <c r="P108" i="3" s="1"/>
  <c r="K108" i="3"/>
  <c r="O108" i="3" s="1"/>
  <c r="N107" i="3"/>
  <c r="M107" i="3"/>
  <c r="L107" i="3"/>
  <c r="P107" i="3" s="1"/>
  <c r="K107" i="3"/>
  <c r="O107" i="3" s="1"/>
  <c r="N106" i="3"/>
  <c r="M106" i="3"/>
  <c r="L106" i="3"/>
  <c r="P106" i="3" s="1"/>
  <c r="K106" i="3"/>
  <c r="O106" i="3" s="1"/>
  <c r="N105" i="3"/>
  <c r="M105" i="3"/>
  <c r="L105" i="3"/>
  <c r="P105" i="3" s="1"/>
  <c r="K105" i="3"/>
  <c r="O105" i="3" s="1"/>
  <c r="N104" i="3"/>
  <c r="M104" i="3"/>
  <c r="L104" i="3"/>
  <c r="P104" i="3" s="1"/>
  <c r="K104" i="3"/>
  <c r="O104" i="3" s="1"/>
  <c r="N103" i="3"/>
  <c r="M103" i="3"/>
  <c r="L103" i="3"/>
  <c r="P103" i="3" s="1"/>
  <c r="K103" i="3"/>
  <c r="O103" i="3" s="1"/>
  <c r="N102" i="3"/>
  <c r="M102" i="3"/>
  <c r="L102" i="3"/>
  <c r="P102" i="3" s="1"/>
  <c r="K102" i="3"/>
  <c r="O102" i="3" s="1"/>
  <c r="N101" i="3"/>
  <c r="M101" i="3"/>
  <c r="L101" i="3"/>
  <c r="P101" i="3" s="1"/>
  <c r="K101" i="3"/>
  <c r="O101" i="3" s="1"/>
  <c r="N100" i="3"/>
  <c r="M100" i="3"/>
  <c r="L100" i="3"/>
  <c r="P100" i="3" s="1"/>
  <c r="K100" i="3"/>
  <c r="O100" i="3" s="1"/>
  <c r="N99" i="3"/>
  <c r="M99" i="3"/>
  <c r="L99" i="3"/>
  <c r="P99" i="3" s="1"/>
  <c r="K99" i="3"/>
  <c r="O99" i="3" s="1"/>
  <c r="N98" i="3"/>
  <c r="M98" i="3"/>
  <c r="L98" i="3"/>
  <c r="P98" i="3" s="1"/>
  <c r="K98" i="3"/>
  <c r="O98" i="3" s="1"/>
  <c r="N97" i="3"/>
  <c r="M97" i="3"/>
  <c r="L97" i="3"/>
  <c r="P97" i="3" s="1"/>
  <c r="K97" i="3"/>
  <c r="O97" i="3" s="1"/>
  <c r="N96" i="3"/>
  <c r="M96" i="3"/>
  <c r="L96" i="3"/>
  <c r="P96" i="3" s="1"/>
  <c r="K96" i="3"/>
  <c r="O96" i="3" s="1"/>
  <c r="N95" i="3"/>
  <c r="M95" i="3"/>
  <c r="L95" i="3"/>
  <c r="P95" i="3" s="1"/>
  <c r="K95" i="3"/>
  <c r="O95" i="3" s="1"/>
  <c r="N94" i="3"/>
  <c r="M94" i="3"/>
  <c r="L94" i="3"/>
  <c r="P94" i="3" s="1"/>
  <c r="K94" i="3"/>
  <c r="O94" i="3" s="1"/>
  <c r="N93" i="3"/>
  <c r="M93" i="3"/>
  <c r="L93" i="3"/>
  <c r="P93" i="3" s="1"/>
  <c r="K93" i="3"/>
  <c r="O93" i="3" s="1"/>
  <c r="N92" i="3"/>
  <c r="M92" i="3"/>
  <c r="L92" i="3"/>
  <c r="P92" i="3" s="1"/>
  <c r="K92" i="3"/>
  <c r="O92" i="3" s="1"/>
  <c r="N91" i="3"/>
  <c r="M91" i="3"/>
  <c r="L91" i="3"/>
  <c r="P91" i="3" s="1"/>
  <c r="K91" i="3"/>
  <c r="O91" i="3" s="1"/>
  <c r="N90" i="3"/>
  <c r="M90" i="3"/>
  <c r="L90" i="3"/>
  <c r="P90" i="3" s="1"/>
  <c r="K90" i="3"/>
  <c r="O90" i="3" s="1"/>
  <c r="N89" i="3"/>
  <c r="M89" i="3"/>
  <c r="L89" i="3"/>
  <c r="P89" i="3" s="1"/>
  <c r="K89" i="3"/>
  <c r="O89" i="3" s="1"/>
  <c r="N88" i="3"/>
  <c r="M88" i="3"/>
  <c r="L88" i="3"/>
  <c r="P88" i="3" s="1"/>
  <c r="K88" i="3"/>
  <c r="O88" i="3" s="1"/>
  <c r="N87" i="3"/>
  <c r="M87" i="3"/>
  <c r="L87" i="3"/>
  <c r="P87" i="3" s="1"/>
  <c r="K87" i="3"/>
  <c r="O87" i="3" s="1"/>
  <c r="N86" i="3"/>
  <c r="M86" i="3"/>
  <c r="L86" i="3"/>
  <c r="P86" i="3" s="1"/>
  <c r="K86" i="3"/>
  <c r="O86" i="3" s="1"/>
  <c r="N85" i="3"/>
  <c r="M85" i="3"/>
  <c r="L85" i="3"/>
  <c r="P85" i="3" s="1"/>
  <c r="K85" i="3"/>
  <c r="O85" i="3" s="1"/>
  <c r="N84" i="3"/>
  <c r="M84" i="3"/>
  <c r="L84" i="3"/>
  <c r="P84" i="3" s="1"/>
  <c r="K84" i="3"/>
  <c r="O84" i="3" s="1"/>
  <c r="N83" i="3"/>
  <c r="M83" i="3"/>
  <c r="L83" i="3"/>
  <c r="P83" i="3" s="1"/>
  <c r="K83" i="3"/>
  <c r="O83" i="3" s="1"/>
  <c r="N82" i="3"/>
  <c r="M82" i="3"/>
  <c r="L82" i="3"/>
  <c r="P82" i="3" s="1"/>
  <c r="K82" i="3"/>
  <c r="O82" i="3" s="1"/>
  <c r="N81" i="3"/>
  <c r="M81" i="3"/>
  <c r="L81" i="3"/>
  <c r="P81" i="3" s="1"/>
  <c r="K81" i="3"/>
  <c r="O81" i="3" s="1"/>
  <c r="N80" i="3"/>
  <c r="M80" i="3"/>
  <c r="L80" i="3"/>
  <c r="P80" i="3" s="1"/>
  <c r="K80" i="3"/>
  <c r="O80" i="3" s="1"/>
  <c r="N79" i="3"/>
  <c r="M79" i="3"/>
  <c r="L79" i="3"/>
  <c r="P79" i="3" s="1"/>
  <c r="K79" i="3"/>
  <c r="O79" i="3" s="1"/>
  <c r="N78" i="3"/>
  <c r="M78" i="3"/>
  <c r="L78" i="3"/>
  <c r="P78" i="3" s="1"/>
  <c r="K78" i="3"/>
  <c r="O78" i="3" s="1"/>
  <c r="N77" i="3"/>
  <c r="M77" i="3"/>
  <c r="L77" i="3"/>
  <c r="P77" i="3" s="1"/>
  <c r="K77" i="3"/>
  <c r="O77" i="3" s="1"/>
  <c r="N76" i="3"/>
  <c r="M76" i="3"/>
  <c r="L76" i="3"/>
  <c r="P76" i="3" s="1"/>
  <c r="K76" i="3"/>
  <c r="O76" i="3" s="1"/>
  <c r="N75" i="3"/>
  <c r="M75" i="3"/>
  <c r="L75" i="3"/>
  <c r="P75" i="3" s="1"/>
  <c r="K75" i="3"/>
  <c r="O75" i="3" s="1"/>
  <c r="N74" i="3"/>
  <c r="M74" i="3"/>
  <c r="L74" i="3"/>
  <c r="P74" i="3" s="1"/>
  <c r="K74" i="3"/>
  <c r="O74" i="3" s="1"/>
  <c r="N73" i="3"/>
  <c r="M73" i="3"/>
  <c r="L73" i="3"/>
  <c r="P73" i="3" s="1"/>
  <c r="K73" i="3"/>
  <c r="O73" i="3" s="1"/>
  <c r="N72" i="3"/>
  <c r="M72" i="3"/>
  <c r="L72" i="3"/>
  <c r="P72" i="3" s="1"/>
  <c r="K72" i="3"/>
  <c r="O72" i="3" s="1"/>
  <c r="N71" i="3"/>
  <c r="M71" i="3"/>
  <c r="L71" i="3"/>
  <c r="P71" i="3" s="1"/>
  <c r="K71" i="3"/>
  <c r="O71" i="3" s="1"/>
  <c r="N70" i="3"/>
  <c r="M70" i="3"/>
  <c r="L70" i="3"/>
  <c r="P70" i="3" s="1"/>
  <c r="K70" i="3"/>
  <c r="O70" i="3" s="1"/>
  <c r="N69" i="3"/>
  <c r="M69" i="3"/>
  <c r="L69" i="3"/>
  <c r="P69" i="3" s="1"/>
  <c r="K69" i="3"/>
  <c r="O69" i="3" s="1"/>
  <c r="N68" i="3"/>
  <c r="M68" i="3"/>
  <c r="L68" i="3"/>
  <c r="P68" i="3" s="1"/>
  <c r="K68" i="3"/>
  <c r="O68" i="3" s="1"/>
  <c r="N67" i="3"/>
  <c r="M67" i="3"/>
  <c r="L67" i="3"/>
  <c r="P67" i="3" s="1"/>
  <c r="K67" i="3"/>
  <c r="O67" i="3" s="1"/>
  <c r="N66" i="3"/>
  <c r="M66" i="3"/>
  <c r="L66" i="3"/>
  <c r="P66" i="3" s="1"/>
  <c r="K66" i="3"/>
  <c r="O66" i="3" s="1"/>
  <c r="N65" i="3"/>
  <c r="M65" i="3"/>
  <c r="L65" i="3"/>
  <c r="P65" i="3" s="1"/>
  <c r="K65" i="3"/>
  <c r="O65" i="3" s="1"/>
  <c r="N64" i="3"/>
  <c r="M64" i="3"/>
  <c r="L64" i="3"/>
  <c r="P64" i="3" s="1"/>
  <c r="K64" i="3"/>
  <c r="O64" i="3" s="1"/>
  <c r="N63" i="3"/>
  <c r="M63" i="3"/>
  <c r="L63" i="3"/>
  <c r="P63" i="3" s="1"/>
  <c r="K63" i="3"/>
  <c r="O63" i="3" s="1"/>
  <c r="N62" i="3"/>
  <c r="M62" i="3"/>
  <c r="L62" i="3"/>
  <c r="P62" i="3" s="1"/>
  <c r="K62" i="3"/>
  <c r="O62" i="3" s="1"/>
  <c r="N61" i="3"/>
  <c r="M61" i="3"/>
  <c r="L61" i="3"/>
  <c r="P61" i="3" s="1"/>
  <c r="K61" i="3"/>
  <c r="O61" i="3" s="1"/>
  <c r="N60" i="3"/>
  <c r="M60" i="3"/>
  <c r="L60" i="3"/>
  <c r="P60" i="3" s="1"/>
  <c r="K60" i="3"/>
  <c r="O60" i="3" s="1"/>
  <c r="N59" i="3"/>
  <c r="M59" i="3"/>
  <c r="L59" i="3"/>
  <c r="P59" i="3" s="1"/>
  <c r="K59" i="3"/>
  <c r="O59" i="3" s="1"/>
  <c r="N58" i="3"/>
  <c r="M58" i="3"/>
  <c r="L58" i="3"/>
  <c r="P58" i="3" s="1"/>
  <c r="K58" i="3"/>
  <c r="O58" i="3" s="1"/>
  <c r="N57" i="3"/>
  <c r="M57" i="3"/>
  <c r="L57" i="3"/>
  <c r="P57" i="3" s="1"/>
  <c r="K57" i="3"/>
  <c r="O57" i="3" s="1"/>
  <c r="N56" i="3"/>
  <c r="M56" i="3"/>
  <c r="L56" i="3"/>
  <c r="P56" i="3" s="1"/>
  <c r="K56" i="3"/>
  <c r="O56" i="3" s="1"/>
  <c r="N55" i="3"/>
  <c r="M55" i="3"/>
  <c r="L55" i="3"/>
  <c r="P55" i="3" s="1"/>
  <c r="K55" i="3"/>
  <c r="O55" i="3" s="1"/>
  <c r="N54" i="3"/>
  <c r="M54" i="3"/>
  <c r="L54" i="3"/>
  <c r="P54" i="3" s="1"/>
  <c r="K54" i="3"/>
  <c r="O54" i="3" s="1"/>
  <c r="N53" i="3"/>
  <c r="M53" i="3"/>
  <c r="L53" i="3"/>
  <c r="P53" i="3" s="1"/>
  <c r="K53" i="3"/>
  <c r="O53" i="3" s="1"/>
  <c r="N52" i="3"/>
  <c r="M52" i="3"/>
  <c r="L52" i="3"/>
  <c r="P52" i="3" s="1"/>
  <c r="K52" i="3"/>
  <c r="O52" i="3" s="1"/>
  <c r="N51" i="3"/>
  <c r="M51" i="3"/>
  <c r="L51" i="3"/>
  <c r="P51" i="3" s="1"/>
  <c r="K51" i="3"/>
  <c r="O51" i="3" s="1"/>
  <c r="N50" i="3"/>
  <c r="M50" i="3"/>
  <c r="L50" i="3"/>
  <c r="P50" i="3" s="1"/>
  <c r="K50" i="3"/>
  <c r="O50" i="3" s="1"/>
  <c r="N49" i="3"/>
  <c r="M49" i="3"/>
  <c r="L49" i="3"/>
  <c r="P49" i="3" s="1"/>
  <c r="K49" i="3"/>
  <c r="O49" i="3" s="1"/>
  <c r="N48" i="3"/>
  <c r="M48" i="3"/>
  <c r="L48" i="3"/>
  <c r="P48" i="3" s="1"/>
  <c r="K48" i="3"/>
  <c r="O48" i="3" s="1"/>
  <c r="N47" i="3"/>
  <c r="M47" i="3"/>
  <c r="L47" i="3"/>
  <c r="P47" i="3" s="1"/>
  <c r="K47" i="3"/>
  <c r="O47" i="3" s="1"/>
  <c r="N46" i="3"/>
  <c r="M46" i="3"/>
  <c r="L46" i="3"/>
  <c r="P46" i="3" s="1"/>
  <c r="K46" i="3"/>
  <c r="O46" i="3" s="1"/>
  <c r="N45" i="3"/>
  <c r="M45" i="3"/>
  <c r="L45" i="3"/>
  <c r="P45" i="3" s="1"/>
  <c r="K45" i="3"/>
  <c r="O45" i="3" s="1"/>
  <c r="N44" i="3"/>
  <c r="M44" i="3"/>
  <c r="L44" i="3"/>
  <c r="P44" i="3" s="1"/>
  <c r="K44" i="3"/>
  <c r="O44" i="3" s="1"/>
  <c r="N43" i="3"/>
  <c r="M43" i="3"/>
  <c r="L43" i="3"/>
  <c r="P43" i="3" s="1"/>
  <c r="K43" i="3"/>
  <c r="O43" i="3" s="1"/>
  <c r="N42" i="3"/>
  <c r="M42" i="3"/>
  <c r="L42" i="3"/>
  <c r="P42" i="3" s="1"/>
  <c r="K42" i="3"/>
  <c r="O42" i="3" s="1"/>
  <c r="N41" i="3"/>
  <c r="M41" i="3"/>
  <c r="L41" i="3"/>
  <c r="P41" i="3" s="1"/>
  <c r="K41" i="3"/>
  <c r="O41" i="3" s="1"/>
  <c r="N40" i="3"/>
  <c r="M40" i="3"/>
  <c r="L40" i="3"/>
  <c r="P40" i="3" s="1"/>
  <c r="K40" i="3"/>
  <c r="O40" i="3" s="1"/>
  <c r="N39" i="3"/>
  <c r="M39" i="3"/>
  <c r="L39" i="3"/>
  <c r="P39" i="3" s="1"/>
  <c r="K39" i="3"/>
  <c r="O39" i="3" s="1"/>
  <c r="N38" i="3"/>
  <c r="M38" i="3"/>
  <c r="L38" i="3"/>
  <c r="P38" i="3" s="1"/>
  <c r="K38" i="3"/>
  <c r="O38" i="3" s="1"/>
  <c r="N37" i="3"/>
  <c r="M37" i="3"/>
  <c r="L37" i="3"/>
  <c r="P37" i="3" s="1"/>
  <c r="K37" i="3"/>
  <c r="O37" i="3" s="1"/>
  <c r="N36" i="3"/>
  <c r="M36" i="3"/>
  <c r="L36" i="3"/>
  <c r="P36" i="3" s="1"/>
  <c r="K36" i="3"/>
  <c r="O36" i="3" s="1"/>
  <c r="N35" i="3"/>
  <c r="M35" i="3"/>
  <c r="L35" i="3"/>
  <c r="P35" i="3" s="1"/>
  <c r="K35" i="3"/>
  <c r="O35" i="3" s="1"/>
  <c r="N34" i="3"/>
  <c r="M34" i="3"/>
  <c r="L34" i="3"/>
  <c r="P34" i="3" s="1"/>
  <c r="K34" i="3"/>
  <c r="O34" i="3" s="1"/>
  <c r="N33" i="3"/>
  <c r="M33" i="3"/>
  <c r="L33" i="3"/>
  <c r="P33" i="3" s="1"/>
  <c r="K33" i="3"/>
  <c r="O33" i="3" s="1"/>
  <c r="N32" i="3"/>
  <c r="M32" i="3"/>
  <c r="L32" i="3"/>
  <c r="P32" i="3" s="1"/>
  <c r="K32" i="3"/>
  <c r="O32" i="3" s="1"/>
  <c r="N31" i="3"/>
  <c r="M31" i="3"/>
  <c r="L31" i="3"/>
  <c r="P31" i="3" s="1"/>
  <c r="K31" i="3"/>
  <c r="O31" i="3" s="1"/>
  <c r="N30" i="3"/>
  <c r="M30" i="3"/>
  <c r="L30" i="3"/>
  <c r="P30" i="3" s="1"/>
  <c r="K30" i="3"/>
  <c r="O30" i="3" s="1"/>
  <c r="N29" i="3"/>
  <c r="M29" i="3"/>
  <c r="L29" i="3"/>
  <c r="P29" i="3" s="1"/>
  <c r="K29" i="3"/>
  <c r="O29" i="3" s="1"/>
  <c r="N28" i="3"/>
  <c r="M28" i="3"/>
  <c r="L28" i="3"/>
  <c r="P28" i="3" s="1"/>
  <c r="K28" i="3"/>
  <c r="O28" i="3" s="1"/>
  <c r="N27" i="3"/>
  <c r="M27" i="3"/>
  <c r="L27" i="3"/>
  <c r="P27" i="3" s="1"/>
  <c r="K27" i="3"/>
  <c r="O27" i="3" s="1"/>
  <c r="N26" i="3"/>
  <c r="M26" i="3"/>
  <c r="L26" i="3"/>
  <c r="P26" i="3" s="1"/>
  <c r="K26" i="3"/>
  <c r="N25" i="3"/>
  <c r="M25" i="3"/>
  <c r="L25" i="3"/>
  <c r="P25" i="3" s="1"/>
  <c r="K25" i="3"/>
  <c r="O25" i="3" s="1"/>
  <c r="N24" i="3"/>
  <c r="M24" i="3"/>
  <c r="L24" i="3"/>
  <c r="P24" i="3" s="1"/>
  <c r="K24" i="3"/>
  <c r="O24" i="3" s="1"/>
  <c r="N23" i="3"/>
  <c r="M23" i="3"/>
  <c r="L23" i="3"/>
  <c r="P23" i="3" s="1"/>
  <c r="K23" i="3"/>
  <c r="N22" i="3"/>
  <c r="M22" i="3"/>
  <c r="L22" i="3"/>
  <c r="P22" i="3" s="1"/>
  <c r="K22" i="3"/>
  <c r="O22" i="3" s="1"/>
  <c r="N21" i="3"/>
  <c r="M21" i="3"/>
  <c r="L21" i="3"/>
  <c r="P21" i="3" s="1"/>
  <c r="K21" i="3"/>
  <c r="O21" i="3" s="1"/>
  <c r="N20" i="3"/>
  <c r="M20" i="3"/>
  <c r="L20" i="3"/>
  <c r="P20" i="3" s="1"/>
  <c r="K20" i="3"/>
  <c r="O20" i="3" s="1"/>
  <c r="N19" i="3"/>
  <c r="M19" i="3"/>
  <c r="L19" i="3"/>
  <c r="P19" i="3" s="1"/>
  <c r="K19" i="3"/>
  <c r="O19" i="3" s="1"/>
  <c r="N18" i="3"/>
  <c r="M18" i="3"/>
  <c r="L18" i="3"/>
  <c r="P18" i="3" s="1"/>
  <c r="K18" i="3"/>
  <c r="N17" i="3"/>
  <c r="M17" i="3"/>
  <c r="L17" i="3"/>
  <c r="P17" i="3" s="1"/>
  <c r="K17" i="3"/>
  <c r="O17" i="3" s="1"/>
  <c r="N16" i="3"/>
  <c r="M16" i="3"/>
  <c r="L16" i="3"/>
  <c r="P16" i="3" s="1"/>
  <c r="K16" i="3"/>
  <c r="O16" i="3" s="1"/>
  <c r="N15" i="3"/>
  <c r="M15" i="3"/>
  <c r="L15" i="3"/>
  <c r="P15" i="3" s="1"/>
  <c r="K15" i="3"/>
  <c r="O15" i="3" s="1"/>
  <c r="N14" i="3"/>
  <c r="M14" i="3"/>
  <c r="L14" i="3"/>
  <c r="P14" i="3" s="1"/>
  <c r="K14" i="3"/>
  <c r="O14" i="3" s="1"/>
  <c r="N13" i="3"/>
  <c r="M13" i="3"/>
  <c r="L13" i="3"/>
  <c r="P13" i="3" s="1"/>
  <c r="K13" i="3"/>
  <c r="N12" i="3"/>
  <c r="M12" i="3"/>
  <c r="L12" i="3"/>
  <c r="P12" i="3" s="1"/>
  <c r="K12" i="3"/>
  <c r="N11" i="3"/>
  <c r="M11" i="3"/>
  <c r="L11" i="3"/>
  <c r="P11" i="3" s="1"/>
  <c r="K11" i="3"/>
  <c r="N10" i="3"/>
  <c r="M10" i="3"/>
  <c r="L10" i="3"/>
  <c r="P10" i="3" s="1"/>
  <c r="K10" i="3"/>
  <c r="N9" i="3"/>
  <c r="M9" i="3"/>
  <c r="L9" i="3"/>
  <c r="P9" i="3" s="1"/>
  <c r="K9" i="3"/>
  <c r="O9" i="3" s="1"/>
  <c r="N8" i="3"/>
  <c r="M8" i="3"/>
  <c r="L8" i="3"/>
  <c r="P8" i="3" s="1"/>
  <c r="K8" i="3"/>
  <c r="N7" i="3"/>
  <c r="M7" i="3"/>
  <c r="L7" i="3"/>
  <c r="P7" i="3" s="1"/>
  <c r="K7" i="3"/>
  <c r="P6" i="3"/>
  <c r="N6" i="3"/>
  <c r="M6" i="3"/>
  <c r="L6" i="3"/>
  <c r="K6" i="3"/>
  <c r="O6" i="3" s="1"/>
  <c r="N5" i="3"/>
  <c r="M5" i="3"/>
  <c r="L5" i="3"/>
  <c r="P5" i="3" s="1"/>
  <c r="K5" i="3"/>
  <c r="O5" i="3" s="1"/>
  <c r="N4" i="3"/>
  <c r="M4" i="3"/>
  <c r="L4" i="3"/>
  <c r="P4" i="3" s="1"/>
  <c r="K4" i="3"/>
  <c r="O4" i="3" s="1"/>
  <c r="N3" i="3"/>
  <c r="M3" i="3"/>
  <c r="L3" i="3"/>
  <c r="P3" i="3" s="1"/>
  <c r="K3" i="3"/>
  <c r="M2337" i="2"/>
  <c r="L2337" i="2"/>
  <c r="F2337" i="2"/>
  <c r="D2337" i="2"/>
  <c r="M2336" i="2"/>
  <c r="L2336" i="2"/>
  <c r="F2336" i="2"/>
  <c r="D2336" i="2"/>
  <c r="M2335" i="2"/>
  <c r="L2335" i="2"/>
  <c r="F2335" i="2"/>
  <c r="D2335" i="2"/>
  <c r="M2334" i="2"/>
  <c r="L2334" i="2"/>
  <c r="F2334" i="2"/>
  <c r="D2334" i="2"/>
  <c r="M2333" i="2"/>
  <c r="L2333" i="2"/>
  <c r="F2333" i="2"/>
  <c r="D2333" i="2"/>
  <c r="M2332" i="2"/>
  <c r="L2332" i="2"/>
  <c r="F2332" i="2"/>
  <c r="D2332" i="2"/>
  <c r="M2331" i="2"/>
  <c r="L2331" i="2"/>
  <c r="F2331" i="2"/>
  <c r="D2331" i="2"/>
  <c r="M2330" i="2"/>
  <c r="L2330" i="2"/>
  <c r="F2330" i="2"/>
  <c r="D2330" i="2"/>
  <c r="M2329" i="2"/>
  <c r="L2329" i="2"/>
  <c r="F2329" i="2"/>
  <c r="D2329" i="2"/>
  <c r="M2328" i="2"/>
  <c r="L2328" i="2"/>
  <c r="F2328" i="2"/>
  <c r="D2328" i="2"/>
  <c r="M2327" i="2"/>
  <c r="L2327" i="2"/>
  <c r="F2327" i="2"/>
  <c r="D2327" i="2"/>
  <c r="M2326" i="2"/>
  <c r="L2326" i="2"/>
  <c r="F2326" i="2"/>
  <c r="D2326" i="2"/>
  <c r="M2325" i="2"/>
  <c r="L2325" i="2"/>
  <c r="F2325" i="2"/>
  <c r="D2325" i="2"/>
  <c r="M2324" i="2"/>
  <c r="L2324" i="2"/>
  <c r="F2324" i="2"/>
  <c r="D2324" i="2"/>
  <c r="M2323" i="2"/>
  <c r="L2323" i="2"/>
  <c r="F2323" i="2"/>
  <c r="D2323" i="2"/>
  <c r="M2322" i="2"/>
  <c r="L2322" i="2"/>
  <c r="F2322" i="2"/>
  <c r="D2322" i="2"/>
  <c r="M2321" i="2"/>
  <c r="L2321" i="2"/>
  <c r="F2321" i="2"/>
  <c r="D2321" i="2"/>
  <c r="M2320" i="2"/>
  <c r="L2320" i="2"/>
  <c r="F2320" i="2"/>
  <c r="D2320" i="2"/>
  <c r="M2319" i="2"/>
  <c r="L2319" i="2"/>
  <c r="F2319" i="2"/>
  <c r="D2319" i="2"/>
  <c r="M2318" i="2"/>
  <c r="L2318" i="2"/>
  <c r="F2318" i="2"/>
  <c r="D2318" i="2"/>
  <c r="M2317" i="2"/>
  <c r="L2317" i="2"/>
  <c r="F2317" i="2"/>
  <c r="D2317" i="2"/>
  <c r="M2316" i="2"/>
  <c r="L2316" i="2"/>
  <c r="F2316" i="2"/>
  <c r="D2316" i="2"/>
  <c r="M2315" i="2"/>
  <c r="L2315" i="2"/>
  <c r="F2315" i="2"/>
  <c r="D2315" i="2"/>
  <c r="M2314" i="2"/>
  <c r="L2314" i="2"/>
  <c r="F2314" i="2"/>
  <c r="D2314" i="2"/>
  <c r="M2313" i="2"/>
  <c r="L2313" i="2"/>
  <c r="F2313" i="2"/>
  <c r="D2313" i="2"/>
  <c r="M2312" i="2"/>
  <c r="L2312" i="2"/>
  <c r="F2312" i="2"/>
  <c r="D2312" i="2"/>
  <c r="M2311" i="2"/>
  <c r="L2311" i="2"/>
  <c r="F2311" i="2"/>
  <c r="D2311" i="2"/>
  <c r="M2310" i="2"/>
  <c r="L2310" i="2"/>
  <c r="F2310" i="2"/>
  <c r="D2310" i="2"/>
  <c r="M2309" i="2"/>
  <c r="L2309" i="2"/>
  <c r="F2309" i="2"/>
  <c r="D2309" i="2"/>
  <c r="M2308" i="2"/>
  <c r="L2308" i="2"/>
  <c r="F2308" i="2"/>
  <c r="D2308" i="2"/>
  <c r="M2307" i="2"/>
  <c r="L2307" i="2"/>
  <c r="F2307" i="2"/>
  <c r="D2307" i="2"/>
  <c r="M2306" i="2"/>
  <c r="L2306" i="2"/>
  <c r="F2306" i="2"/>
  <c r="D2306" i="2"/>
  <c r="M2305" i="2"/>
  <c r="L2305" i="2"/>
  <c r="F2305" i="2"/>
  <c r="D2305" i="2"/>
  <c r="M2304" i="2"/>
  <c r="L2304" i="2"/>
  <c r="F2304" i="2"/>
  <c r="D2304" i="2"/>
  <c r="M2303" i="2"/>
  <c r="L2303" i="2"/>
  <c r="F2303" i="2"/>
  <c r="D2303" i="2"/>
  <c r="M2302" i="2"/>
  <c r="L2302" i="2"/>
  <c r="F2302" i="2"/>
  <c r="D2302" i="2"/>
  <c r="M2301" i="2"/>
  <c r="L2301" i="2"/>
  <c r="F2301" i="2"/>
  <c r="D2301" i="2"/>
  <c r="M2300" i="2"/>
  <c r="L2300" i="2"/>
  <c r="F2300" i="2"/>
  <c r="D2300" i="2"/>
  <c r="M2299" i="2"/>
  <c r="L2299" i="2"/>
  <c r="F2299" i="2"/>
  <c r="D2299" i="2"/>
  <c r="M2298" i="2"/>
  <c r="L2298" i="2"/>
  <c r="F2298" i="2"/>
  <c r="D2298" i="2"/>
  <c r="M2297" i="2"/>
  <c r="L2297" i="2"/>
  <c r="F2297" i="2"/>
  <c r="D2297" i="2"/>
  <c r="M2296" i="2"/>
  <c r="L2296" i="2"/>
  <c r="F2296" i="2"/>
  <c r="D2296" i="2"/>
  <c r="M2295" i="2"/>
  <c r="L2295" i="2"/>
  <c r="F2295" i="2"/>
  <c r="D2295" i="2"/>
  <c r="M2294" i="2"/>
  <c r="L2294" i="2"/>
  <c r="F2294" i="2"/>
  <c r="D2294" i="2"/>
  <c r="M2293" i="2"/>
  <c r="L2293" i="2"/>
  <c r="F2293" i="2"/>
  <c r="D2293" i="2"/>
  <c r="M2292" i="2"/>
  <c r="L2292" i="2"/>
  <c r="F2292" i="2"/>
  <c r="D2292" i="2"/>
  <c r="M2291" i="2"/>
  <c r="L2291" i="2"/>
  <c r="F2291" i="2"/>
  <c r="D2291" i="2"/>
  <c r="M2290" i="2"/>
  <c r="L2290" i="2"/>
  <c r="F2290" i="2"/>
  <c r="D2290" i="2"/>
  <c r="M2289" i="2"/>
  <c r="L2289" i="2"/>
  <c r="F2289" i="2"/>
  <c r="D2289" i="2"/>
  <c r="M2288" i="2"/>
  <c r="L2288" i="2"/>
  <c r="F2288" i="2"/>
  <c r="D2288" i="2"/>
  <c r="M2287" i="2"/>
  <c r="L2287" i="2"/>
  <c r="F2287" i="2"/>
  <c r="D2287" i="2"/>
  <c r="M2286" i="2"/>
  <c r="L2286" i="2"/>
  <c r="F2286" i="2"/>
  <c r="D2286" i="2"/>
  <c r="M2285" i="2"/>
  <c r="L2285" i="2"/>
  <c r="F2285" i="2"/>
  <c r="D2285" i="2"/>
  <c r="M2284" i="2"/>
  <c r="L2284" i="2"/>
  <c r="F2284" i="2"/>
  <c r="D2284" i="2"/>
  <c r="M2283" i="2"/>
  <c r="L2283" i="2"/>
  <c r="F2283" i="2"/>
  <c r="D2283" i="2"/>
  <c r="M2282" i="2"/>
  <c r="L2282" i="2"/>
  <c r="F2282" i="2"/>
  <c r="D2282" i="2"/>
  <c r="M2281" i="2"/>
  <c r="L2281" i="2"/>
  <c r="F2281" i="2"/>
  <c r="D2281" i="2"/>
  <c r="M2280" i="2"/>
  <c r="L2280" i="2"/>
  <c r="F2280" i="2"/>
  <c r="D2280" i="2"/>
  <c r="M2279" i="2"/>
  <c r="L2279" i="2"/>
  <c r="F2279" i="2"/>
  <c r="D2279" i="2"/>
  <c r="M2278" i="2"/>
  <c r="L2278" i="2"/>
  <c r="F2278" i="2"/>
  <c r="D2278" i="2"/>
  <c r="M2277" i="2"/>
  <c r="L2277" i="2"/>
  <c r="F2277" i="2"/>
  <c r="D2277" i="2"/>
  <c r="M2276" i="2"/>
  <c r="L2276" i="2"/>
  <c r="F2276" i="2"/>
  <c r="D2276" i="2"/>
  <c r="M2275" i="2"/>
  <c r="L2275" i="2"/>
  <c r="F2275" i="2"/>
  <c r="D2275" i="2"/>
  <c r="M2274" i="2"/>
  <c r="L2274" i="2"/>
  <c r="F2274" i="2"/>
  <c r="D2274" i="2"/>
  <c r="M2273" i="2"/>
  <c r="L2273" i="2"/>
  <c r="F2273" i="2"/>
  <c r="D2273" i="2"/>
  <c r="M2272" i="2"/>
  <c r="L2272" i="2"/>
  <c r="F2272" i="2"/>
  <c r="D2272" i="2"/>
  <c r="M2271" i="2"/>
  <c r="L2271" i="2"/>
  <c r="F2271" i="2"/>
  <c r="D2271" i="2"/>
  <c r="M2270" i="2"/>
  <c r="L2270" i="2"/>
  <c r="F2270" i="2"/>
  <c r="D2270" i="2"/>
  <c r="M2269" i="2"/>
  <c r="L2269" i="2"/>
  <c r="F2269" i="2"/>
  <c r="D2269" i="2"/>
  <c r="M2268" i="2"/>
  <c r="L2268" i="2"/>
  <c r="F2268" i="2"/>
  <c r="D2268" i="2"/>
  <c r="M2267" i="2"/>
  <c r="L2267" i="2"/>
  <c r="F2267" i="2"/>
  <c r="D2267" i="2"/>
  <c r="M2266" i="2"/>
  <c r="L2266" i="2"/>
  <c r="F2266" i="2"/>
  <c r="D2266" i="2"/>
  <c r="M2265" i="2"/>
  <c r="L2265" i="2"/>
  <c r="F2265" i="2"/>
  <c r="D2265" i="2"/>
  <c r="M2264" i="2"/>
  <c r="L2264" i="2"/>
  <c r="F2264" i="2"/>
  <c r="D2264" i="2"/>
  <c r="M2263" i="2"/>
  <c r="L2263" i="2"/>
  <c r="F2263" i="2"/>
  <c r="D2263" i="2"/>
  <c r="M2262" i="2"/>
  <c r="L2262" i="2"/>
  <c r="F2262" i="2"/>
  <c r="D2262" i="2"/>
  <c r="M2261" i="2"/>
  <c r="L2261" i="2"/>
  <c r="F2261" i="2"/>
  <c r="D2261" i="2"/>
  <c r="M2260" i="2"/>
  <c r="L2260" i="2"/>
  <c r="F2260" i="2"/>
  <c r="D2260" i="2"/>
  <c r="M2259" i="2"/>
  <c r="L2259" i="2"/>
  <c r="F2259" i="2"/>
  <c r="D2259" i="2"/>
  <c r="M2258" i="2"/>
  <c r="L2258" i="2"/>
  <c r="F2258" i="2"/>
  <c r="D2258" i="2"/>
  <c r="M2257" i="2"/>
  <c r="L2257" i="2"/>
  <c r="F2257" i="2"/>
  <c r="D2257" i="2"/>
  <c r="M2256" i="2"/>
  <c r="L2256" i="2"/>
  <c r="F2256" i="2"/>
  <c r="D2256" i="2"/>
  <c r="M2255" i="2"/>
  <c r="L2255" i="2"/>
  <c r="F2255" i="2"/>
  <c r="D2255" i="2"/>
  <c r="M2254" i="2"/>
  <c r="L2254" i="2"/>
  <c r="F2254" i="2"/>
  <c r="D2254" i="2"/>
  <c r="M2253" i="2"/>
  <c r="L2253" i="2"/>
  <c r="F2253" i="2"/>
  <c r="D2253" i="2"/>
  <c r="M2252" i="2"/>
  <c r="L2252" i="2"/>
  <c r="F2252" i="2"/>
  <c r="D2252" i="2"/>
  <c r="M2251" i="2"/>
  <c r="L2251" i="2"/>
  <c r="F2251" i="2"/>
  <c r="D2251" i="2"/>
  <c r="M2250" i="2"/>
  <c r="L2250" i="2"/>
  <c r="F2250" i="2"/>
  <c r="D2250" i="2"/>
  <c r="M2249" i="2"/>
  <c r="L2249" i="2"/>
  <c r="F2249" i="2"/>
  <c r="D2249" i="2"/>
  <c r="M2248" i="2"/>
  <c r="L2248" i="2"/>
  <c r="F2248" i="2"/>
  <c r="D2248" i="2"/>
  <c r="M2247" i="2"/>
  <c r="L2247" i="2"/>
  <c r="F2247" i="2"/>
  <c r="D2247" i="2"/>
  <c r="M2246" i="2"/>
  <c r="L2246" i="2"/>
  <c r="F2246" i="2"/>
  <c r="D2246" i="2"/>
  <c r="M2245" i="2"/>
  <c r="L2245" i="2"/>
  <c r="F2245" i="2"/>
  <c r="D2245" i="2"/>
  <c r="M2244" i="2"/>
  <c r="L2244" i="2"/>
  <c r="F2244" i="2"/>
  <c r="D2244" i="2"/>
  <c r="M2243" i="2"/>
  <c r="L2243" i="2"/>
  <c r="F2243" i="2"/>
  <c r="D2243" i="2"/>
  <c r="M2242" i="2"/>
  <c r="L2242" i="2"/>
  <c r="F2242" i="2"/>
  <c r="D2242" i="2"/>
  <c r="M2241" i="2"/>
  <c r="L2241" i="2"/>
  <c r="F2241" i="2"/>
  <c r="D2241" i="2"/>
  <c r="M2240" i="2"/>
  <c r="L2240" i="2"/>
  <c r="F2240" i="2"/>
  <c r="D2240" i="2"/>
  <c r="M2239" i="2"/>
  <c r="L2239" i="2"/>
  <c r="F2239" i="2"/>
  <c r="D2239" i="2"/>
  <c r="M2238" i="2"/>
  <c r="L2238" i="2"/>
  <c r="F2238" i="2"/>
  <c r="D2238" i="2"/>
  <c r="M2237" i="2"/>
  <c r="L2237" i="2"/>
  <c r="F2237" i="2"/>
  <c r="D2237" i="2"/>
  <c r="M2236" i="2"/>
  <c r="L2236" i="2"/>
  <c r="F2236" i="2"/>
  <c r="D2236" i="2"/>
  <c r="M2235" i="2"/>
  <c r="L2235" i="2"/>
  <c r="F2235" i="2"/>
  <c r="D2235" i="2"/>
  <c r="M2234" i="2"/>
  <c r="L2234" i="2"/>
  <c r="F2234" i="2"/>
  <c r="D2234" i="2"/>
  <c r="M2233" i="2"/>
  <c r="L2233" i="2"/>
  <c r="F2233" i="2"/>
  <c r="D2233" i="2"/>
  <c r="M2232" i="2"/>
  <c r="L2232" i="2"/>
  <c r="F2232" i="2"/>
  <c r="D2232" i="2"/>
  <c r="M2231" i="2"/>
  <c r="L2231" i="2"/>
  <c r="F2231" i="2"/>
  <c r="D2231" i="2"/>
  <c r="M2230" i="2"/>
  <c r="L2230" i="2"/>
  <c r="F2230" i="2"/>
  <c r="D2230" i="2"/>
  <c r="M2229" i="2"/>
  <c r="L2229" i="2"/>
  <c r="F2229" i="2"/>
  <c r="D2229" i="2"/>
  <c r="M2228" i="2"/>
  <c r="L2228" i="2"/>
  <c r="F2228" i="2"/>
  <c r="D2228" i="2"/>
  <c r="M2227" i="2"/>
  <c r="L2227" i="2"/>
  <c r="F2227" i="2"/>
  <c r="D2227" i="2"/>
  <c r="M2226" i="2"/>
  <c r="L2226" i="2"/>
  <c r="F2226" i="2"/>
  <c r="D2226" i="2"/>
  <c r="M2225" i="2"/>
  <c r="L2225" i="2"/>
  <c r="F2225" i="2"/>
  <c r="D2225" i="2"/>
  <c r="M2224" i="2"/>
  <c r="L2224" i="2"/>
  <c r="F2224" i="2"/>
  <c r="D2224" i="2"/>
  <c r="M2223" i="2"/>
  <c r="L2223" i="2"/>
  <c r="F2223" i="2"/>
  <c r="D2223" i="2"/>
  <c r="M2222" i="2"/>
  <c r="L2222" i="2"/>
  <c r="F2222" i="2"/>
  <c r="D2222" i="2"/>
  <c r="M2221" i="2"/>
  <c r="L2221" i="2"/>
  <c r="F2221" i="2"/>
  <c r="D2221" i="2"/>
  <c r="M2220" i="2"/>
  <c r="L2220" i="2"/>
  <c r="F2220" i="2"/>
  <c r="D2220" i="2"/>
  <c r="M2219" i="2"/>
  <c r="L2219" i="2"/>
  <c r="F2219" i="2"/>
  <c r="D2219" i="2"/>
  <c r="M2218" i="2"/>
  <c r="L2218" i="2"/>
  <c r="F2218" i="2"/>
  <c r="D2218" i="2"/>
  <c r="M2217" i="2"/>
  <c r="L2217" i="2"/>
  <c r="F2217" i="2"/>
  <c r="D2217" i="2"/>
  <c r="M2216" i="2"/>
  <c r="L2216" i="2"/>
  <c r="F2216" i="2"/>
  <c r="D2216" i="2"/>
  <c r="M2215" i="2"/>
  <c r="L2215" i="2"/>
  <c r="F2215" i="2"/>
  <c r="D2215" i="2"/>
  <c r="M2214" i="2"/>
  <c r="L2214" i="2"/>
  <c r="F2214" i="2"/>
  <c r="D2214" i="2"/>
  <c r="M2213" i="2"/>
  <c r="L2213" i="2"/>
  <c r="F2213" i="2"/>
  <c r="D2213" i="2"/>
  <c r="M2212" i="2"/>
  <c r="L2212" i="2"/>
  <c r="F2212" i="2"/>
  <c r="D2212" i="2"/>
  <c r="M2211" i="2"/>
  <c r="L2211" i="2"/>
  <c r="F2211" i="2"/>
  <c r="D2211" i="2"/>
  <c r="M2210" i="2"/>
  <c r="L2210" i="2"/>
  <c r="F2210" i="2"/>
  <c r="D2210" i="2"/>
  <c r="M2209" i="2"/>
  <c r="L2209" i="2"/>
  <c r="F2209" i="2"/>
  <c r="D2209" i="2"/>
  <c r="M2208" i="2"/>
  <c r="L2208" i="2"/>
  <c r="F2208" i="2"/>
  <c r="D2208" i="2"/>
  <c r="M2207" i="2"/>
  <c r="L2207" i="2"/>
  <c r="F2207" i="2"/>
  <c r="D2207" i="2"/>
  <c r="M2206" i="2"/>
  <c r="L2206" i="2"/>
  <c r="F2206" i="2"/>
  <c r="D2206" i="2"/>
  <c r="M2205" i="2"/>
  <c r="L2205" i="2"/>
  <c r="F2205" i="2"/>
  <c r="D2205" i="2"/>
  <c r="M2204" i="2"/>
  <c r="L2204" i="2"/>
  <c r="F2204" i="2"/>
  <c r="D2204" i="2"/>
  <c r="M2203" i="2"/>
  <c r="L2203" i="2"/>
  <c r="F2203" i="2"/>
  <c r="D2203" i="2"/>
  <c r="M2202" i="2"/>
  <c r="L2202" i="2"/>
  <c r="F2202" i="2"/>
  <c r="D2202" i="2"/>
  <c r="M2201" i="2"/>
  <c r="L2201" i="2"/>
  <c r="F2201" i="2"/>
  <c r="D2201" i="2"/>
  <c r="M2200" i="2"/>
  <c r="L2200" i="2"/>
  <c r="F2200" i="2"/>
  <c r="D2200" i="2"/>
  <c r="M2199" i="2"/>
  <c r="L2199" i="2"/>
  <c r="F2199" i="2"/>
  <c r="D2199" i="2"/>
  <c r="M2198" i="2"/>
  <c r="L2198" i="2"/>
  <c r="F2198" i="2"/>
  <c r="D2198" i="2"/>
  <c r="M2197" i="2"/>
  <c r="L2197" i="2"/>
  <c r="F2197" i="2"/>
  <c r="D2197" i="2"/>
  <c r="M2196" i="2"/>
  <c r="L2196" i="2"/>
  <c r="F2196" i="2"/>
  <c r="D2196" i="2"/>
  <c r="M2195" i="2"/>
  <c r="L2195" i="2"/>
  <c r="F2195" i="2"/>
  <c r="D2195" i="2"/>
  <c r="M2194" i="2"/>
  <c r="L2194" i="2"/>
  <c r="F2194" i="2"/>
  <c r="D2194" i="2"/>
  <c r="M2193" i="2"/>
  <c r="L2193" i="2"/>
  <c r="F2193" i="2"/>
  <c r="D2193" i="2"/>
  <c r="M2192" i="2"/>
  <c r="L2192" i="2"/>
  <c r="F2192" i="2"/>
  <c r="D2192" i="2"/>
  <c r="M2191" i="2"/>
  <c r="L2191" i="2"/>
  <c r="F2191" i="2"/>
  <c r="D2191" i="2"/>
  <c r="M2190" i="2"/>
  <c r="L2190" i="2"/>
  <c r="F2190" i="2"/>
  <c r="D2190" i="2"/>
  <c r="M2189" i="2"/>
  <c r="L2189" i="2"/>
  <c r="F2189" i="2"/>
  <c r="D2189" i="2"/>
  <c r="M2188" i="2"/>
  <c r="L2188" i="2"/>
  <c r="F2188" i="2"/>
  <c r="D2188" i="2"/>
  <c r="M2187" i="2"/>
  <c r="L2187" i="2"/>
  <c r="F2187" i="2"/>
  <c r="D2187" i="2"/>
  <c r="M2186" i="2"/>
  <c r="L2186" i="2"/>
  <c r="F2186" i="2"/>
  <c r="D2186" i="2"/>
  <c r="M2185" i="2"/>
  <c r="L2185" i="2"/>
  <c r="F2185" i="2"/>
  <c r="D2185" i="2"/>
  <c r="M2184" i="2"/>
  <c r="L2184" i="2"/>
  <c r="F2184" i="2"/>
  <c r="D2184" i="2"/>
  <c r="M2183" i="2"/>
  <c r="L2183" i="2"/>
  <c r="F2183" i="2"/>
  <c r="D2183" i="2"/>
  <c r="M2182" i="2"/>
  <c r="L2182" i="2"/>
  <c r="F2182" i="2"/>
  <c r="D2182" i="2"/>
  <c r="M2181" i="2"/>
  <c r="L2181" i="2"/>
  <c r="F2181" i="2"/>
  <c r="D2181" i="2"/>
  <c r="M2180" i="2"/>
  <c r="L2180" i="2"/>
  <c r="F2180" i="2"/>
  <c r="D2180" i="2"/>
  <c r="M2179" i="2"/>
  <c r="L2179" i="2"/>
  <c r="F2179" i="2"/>
  <c r="D2179" i="2"/>
  <c r="M2178" i="2"/>
  <c r="L2178" i="2"/>
  <c r="F2178" i="2"/>
  <c r="D2178" i="2"/>
  <c r="M2177" i="2"/>
  <c r="L2177" i="2"/>
  <c r="F2177" i="2"/>
  <c r="D2177" i="2"/>
  <c r="M2176" i="2"/>
  <c r="L2176" i="2"/>
  <c r="F2176" i="2"/>
  <c r="D2176" i="2"/>
  <c r="M2175" i="2"/>
  <c r="L2175" i="2"/>
  <c r="F2175" i="2"/>
  <c r="D2175" i="2"/>
  <c r="M2174" i="2"/>
  <c r="L2174" i="2"/>
  <c r="F2174" i="2"/>
  <c r="D2174" i="2"/>
  <c r="M2173" i="2"/>
  <c r="L2173" i="2"/>
  <c r="F2173" i="2"/>
  <c r="D2173" i="2"/>
  <c r="M2172" i="2"/>
  <c r="L2172" i="2"/>
  <c r="F2172" i="2"/>
  <c r="D2172" i="2"/>
  <c r="M2171" i="2"/>
  <c r="L2171" i="2"/>
  <c r="F2171" i="2"/>
  <c r="D2171" i="2"/>
  <c r="M2170" i="2"/>
  <c r="L2170" i="2"/>
  <c r="F2170" i="2"/>
  <c r="D2170" i="2"/>
  <c r="M2169" i="2"/>
  <c r="L2169" i="2"/>
  <c r="F2169" i="2"/>
  <c r="D2169" i="2"/>
  <c r="M2168" i="2"/>
  <c r="L2168" i="2"/>
  <c r="F2168" i="2"/>
  <c r="D2168" i="2"/>
  <c r="M2167" i="2"/>
  <c r="L2167" i="2"/>
  <c r="F2167" i="2"/>
  <c r="D2167" i="2"/>
  <c r="M2166" i="2"/>
  <c r="L2166" i="2"/>
  <c r="F2166" i="2"/>
  <c r="D2166" i="2"/>
  <c r="M2165" i="2"/>
  <c r="L2165" i="2"/>
  <c r="F2165" i="2"/>
  <c r="D2165" i="2"/>
  <c r="M2164" i="2"/>
  <c r="L2164" i="2"/>
  <c r="F2164" i="2"/>
  <c r="D2164" i="2"/>
  <c r="M2163" i="2"/>
  <c r="L2163" i="2"/>
  <c r="F2163" i="2"/>
  <c r="D2163" i="2"/>
  <c r="M2162" i="2"/>
  <c r="L2162" i="2"/>
  <c r="F2162" i="2"/>
  <c r="D2162" i="2"/>
  <c r="M2161" i="2"/>
  <c r="L2161" i="2"/>
  <c r="F2161" i="2"/>
  <c r="D2161" i="2"/>
  <c r="M2160" i="2"/>
  <c r="L2160" i="2"/>
  <c r="F2160" i="2"/>
  <c r="D2160" i="2"/>
  <c r="M2159" i="2"/>
  <c r="L2159" i="2"/>
  <c r="F2159" i="2"/>
  <c r="D2159" i="2"/>
  <c r="M2158" i="2"/>
  <c r="L2158" i="2"/>
  <c r="F2158" i="2"/>
  <c r="D2158" i="2"/>
  <c r="M2157" i="2"/>
  <c r="L2157" i="2"/>
  <c r="F2157" i="2"/>
  <c r="D2157" i="2"/>
  <c r="M2156" i="2"/>
  <c r="L2156" i="2"/>
  <c r="F2156" i="2"/>
  <c r="D2156" i="2"/>
  <c r="M2155" i="2"/>
  <c r="L2155" i="2"/>
  <c r="F2155" i="2"/>
  <c r="D2155" i="2"/>
  <c r="M2154" i="2"/>
  <c r="L2154" i="2"/>
  <c r="F2154" i="2"/>
  <c r="D2154" i="2"/>
  <c r="M2153" i="2"/>
  <c r="L2153" i="2"/>
  <c r="F2153" i="2"/>
  <c r="D2153" i="2"/>
  <c r="M2152" i="2"/>
  <c r="L2152" i="2"/>
  <c r="F2152" i="2"/>
  <c r="D2152" i="2"/>
  <c r="M2151" i="2"/>
  <c r="L2151" i="2"/>
  <c r="F2151" i="2"/>
  <c r="D2151" i="2"/>
  <c r="M2150" i="2"/>
  <c r="L2150" i="2"/>
  <c r="F2150" i="2"/>
  <c r="D2150" i="2"/>
  <c r="M2149" i="2"/>
  <c r="L2149" i="2"/>
  <c r="F2149" i="2"/>
  <c r="D2149" i="2"/>
  <c r="M2148" i="2"/>
  <c r="L2148" i="2"/>
  <c r="F2148" i="2"/>
  <c r="D2148" i="2"/>
  <c r="M2147" i="2"/>
  <c r="L2147" i="2"/>
  <c r="F2147" i="2"/>
  <c r="D2147" i="2"/>
  <c r="M2146" i="2"/>
  <c r="L2146" i="2"/>
  <c r="F2146" i="2"/>
  <c r="D2146" i="2"/>
  <c r="M2145" i="2"/>
  <c r="L2145" i="2"/>
  <c r="F2145" i="2"/>
  <c r="D2145" i="2"/>
  <c r="M2144" i="2"/>
  <c r="L2144" i="2"/>
  <c r="F2144" i="2"/>
  <c r="D2144" i="2"/>
  <c r="M2143" i="2"/>
  <c r="L2143" i="2"/>
  <c r="F2143" i="2"/>
  <c r="D2143" i="2"/>
  <c r="M2142" i="2"/>
  <c r="L2142" i="2"/>
  <c r="F2142" i="2"/>
  <c r="D2142" i="2"/>
  <c r="M2141" i="2"/>
  <c r="L2141" i="2"/>
  <c r="F2141" i="2"/>
  <c r="D2141" i="2"/>
  <c r="M2140" i="2"/>
  <c r="L2140" i="2"/>
  <c r="F2140" i="2"/>
  <c r="D2140" i="2"/>
  <c r="M2139" i="2"/>
  <c r="L2139" i="2"/>
  <c r="F2139" i="2"/>
  <c r="D2139" i="2"/>
  <c r="M2138" i="2"/>
  <c r="L2138" i="2"/>
  <c r="F2138" i="2"/>
  <c r="D2138" i="2"/>
  <c r="M2137" i="2"/>
  <c r="L2137" i="2"/>
  <c r="F2137" i="2"/>
  <c r="D2137" i="2"/>
  <c r="M2136" i="2"/>
  <c r="L2136" i="2"/>
  <c r="F2136" i="2"/>
  <c r="D2136" i="2"/>
  <c r="M2135" i="2"/>
  <c r="L2135" i="2"/>
  <c r="F2135" i="2"/>
  <c r="D2135" i="2"/>
  <c r="M2134" i="2"/>
  <c r="L2134" i="2"/>
  <c r="F2134" i="2"/>
  <c r="D2134" i="2"/>
  <c r="M2133" i="2"/>
  <c r="L2133" i="2"/>
  <c r="F2133" i="2"/>
  <c r="D2133" i="2"/>
  <c r="M2132" i="2"/>
  <c r="L2132" i="2"/>
  <c r="F2132" i="2"/>
  <c r="D2132" i="2"/>
  <c r="M2131" i="2"/>
  <c r="L2131" i="2"/>
  <c r="F2131" i="2"/>
  <c r="D2131" i="2"/>
  <c r="M2130" i="2"/>
  <c r="L2130" i="2"/>
  <c r="F2130" i="2"/>
  <c r="D2130" i="2"/>
  <c r="M2129" i="2"/>
  <c r="L2129" i="2"/>
  <c r="F2129" i="2"/>
  <c r="D2129" i="2"/>
  <c r="M2128" i="2"/>
  <c r="L2128" i="2"/>
  <c r="F2128" i="2"/>
  <c r="D2128" i="2"/>
  <c r="M2127" i="2"/>
  <c r="L2127" i="2"/>
  <c r="F2127" i="2"/>
  <c r="D2127" i="2"/>
  <c r="M2126" i="2"/>
  <c r="L2126" i="2"/>
  <c r="F2126" i="2"/>
  <c r="D2126" i="2"/>
  <c r="M2125" i="2"/>
  <c r="L2125" i="2"/>
  <c r="F2125" i="2"/>
  <c r="D2125" i="2"/>
  <c r="M2124" i="2"/>
  <c r="L2124" i="2"/>
  <c r="F2124" i="2"/>
  <c r="D2124" i="2"/>
  <c r="M2123" i="2"/>
  <c r="L2123" i="2"/>
  <c r="F2123" i="2"/>
  <c r="D2123" i="2"/>
  <c r="M2122" i="2"/>
  <c r="L2122" i="2"/>
  <c r="F2122" i="2"/>
  <c r="D2122" i="2"/>
  <c r="M2121" i="2"/>
  <c r="L2121" i="2"/>
  <c r="F2121" i="2"/>
  <c r="D2121" i="2"/>
  <c r="M2120" i="2"/>
  <c r="L2120" i="2"/>
  <c r="F2120" i="2"/>
  <c r="D2120" i="2"/>
  <c r="M2119" i="2"/>
  <c r="L2119" i="2"/>
  <c r="F2119" i="2"/>
  <c r="D2119" i="2"/>
  <c r="M2118" i="2"/>
  <c r="L2118" i="2"/>
  <c r="F2118" i="2"/>
  <c r="D2118" i="2"/>
  <c r="M2117" i="2"/>
  <c r="L2117" i="2"/>
  <c r="F2117" i="2"/>
  <c r="D2117" i="2"/>
  <c r="M2116" i="2"/>
  <c r="L2116" i="2"/>
  <c r="F2116" i="2"/>
  <c r="D2116" i="2"/>
  <c r="M2115" i="2"/>
  <c r="L2115" i="2"/>
  <c r="F2115" i="2"/>
  <c r="D2115" i="2"/>
  <c r="M2114" i="2"/>
  <c r="L2114" i="2"/>
  <c r="F2114" i="2"/>
  <c r="D2114" i="2"/>
  <c r="M2113" i="2"/>
  <c r="L2113" i="2"/>
  <c r="F2113" i="2"/>
  <c r="D2113" i="2"/>
  <c r="M2112" i="2"/>
  <c r="L2112" i="2"/>
  <c r="F2112" i="2"/>
  <c r="D2112" i="2"/>
  <c r="M2111" i="2"/>
  <c r="L2111" i="2"/>
  <c r="F2111" i="2"/>
  <c r="D2111" i="2"/>
  <c r="M2110" i="2"/>
  <c r="L2110" i="2"/>
  <c r="F2110" i="2"/>
  <c r="D2110" i="2"/>
  <c r="M2109" i="2"/>
  <c r="L2109" i="2"/>
  <c r="F2109" i="2"/>
  <c r="D2109" i="2"/>
  <c r="M2108" i="2"/>
  <c r="L2108" i="2"/>
  <c r="F2108" i="2"/>
  <c r="D2108" i="2"/>
  <c r="M2107" i="2"/>
  <c r="L2107" i="2"/>
  <c r="F2107" i="2"/>
  <c r="D2107" i="2"/>
  <c r="M2106" i="2"/>
  <c r="L2106" i="2"/>
  <c r="F2106" i="2"/>
  <c r="D2106" i="2"/>
  <c r="M2105" i="2"/>
  <c r="L2105" i="2"/>
  <c r="F2105" i="2"/>
  <c r="D2105" i="2"/>
  <c r="M2104" i="2"/>
  <c r="L2104" i="2"/>
  <c r="F2104" i="2"/>
  <c r="D2104" i="2"/>
  <c r="M2103" i="2"/>
  <c r="L2103" i="2"/>
  <c r="F2103" i="2"/>
  <c r="D2103" i="2"/>
  <c r="M2102" i="2"/>
  <c r="L2102" i="2"/>
  <c r="F2102" i="2"/>
  <c r="D2102" i="2"/>
  <c r="M2101" i="2"/>
  <c r="L2101" i="2"/>
  <c r="F2101" i="2"/>
  <c r="D2101" i="2"/>
  <c r="M2100" i="2"/>
  <c r="L2100" i="2"/>
  <c r="F2100" i="2"/>
  <c r="D2100" i="2"/>
  <c r="M2099" i="2"/>
  <c r="L2099" i="2"/>
  <c r="F2099" i="2"/>
  <c r="D2099" i="2"/>
  <c r="M2098" i="2"/>
  <c r="L2098" i="2"/>
  <c r="F2098" i="2"/>
  <c r="D2098" i="2"/>
  <c r="M2097" i="2"/>
  <c r="L2097" i="2"/>
  <c r="F2097" i="2"/>
  <c r="D2097" i="2"/>
  <c r="M2096" i="2"/>
  <c r="L2096" i="2"/>
  <c r="F2096" i="2"/>
  <c r="D2096" i="2"/>
  <c r="M2095" i="2"/>
  <c r="L2095" i="2"/>
  <c r="F2095" i="2"/>
  <c r="D2095" i="2"/>
  <c r="M2094" i="2"/>
  <c r="L2094" i="2"/>
  <c r="F2094" i="2"/>
  <c r="D2094" i="2"/>
  <c r="M2093" i="2"/>
  <c r="L2093" i="2"/>
  <c r="F2093" i="2"/>
  <c r="D2093" i="2"/>
  <c r="M2092" i="2"/>
  <c r="L2092" i="2"/>
  <c r="F2092" i="2"/>
  <c r="D2092" i="2"/>
  <c r="M2091" i="2"/>
  <c r="L2091" i="2"/>
  <c r="F2091" i="2"/>
  <c r="D2091" i="2"/>
  <c r="M2090" i="2"/>
  <c r="L2090" i="2"/>
  <c r="F2090" i="2"/>
  <c r="D2090" i="2"/>
  <c r="M2089" i="2"/>
  <c r="L2089" i="2"/>
  <c r="F2089" i="2"/>
  <c r="D2089" i="2"/>
  <c r="M2088" i="2"/>
  <c r="L2088" i="2"/>
  <c r="F2088" i="2"/>
  <c r="D2088" i="2"/>
  <c r="M2087" i="2"/>
  <c r="L2087" i="2"/>
  <c r="F2087" i="2"/>
  <c r="D2087" i="2"/>
  <c r="M2086" i="2"/>
  <c r="L2086" i="2"/>
  <c r="F2086" i="2"/>
  <c r="D2086" i="2"/>
  <c r="M2085" i="2"/>
  <c r="L2085" i="2"/>
  <c r="F2085" i="2"/>
  <c r="D2085" i="2"/>
  <c r="M2084" i="2"/>
  <c r="L2084" i="2"/>
  <c r="F2084" i="2"/>
  <c r="D2084" i="2"/>
  <c r="M2083" i="2"/>
  <c r="L2083" i="2"/>
  <c r="F2083" i="2"/>
  <c r="D2083" i="2"/>
  <c r="M2082" i="2"/>
  <c r="L2082" i="2"/>
  <c r="F2082" i="2"/>
  <c r="D2082" i="2"/>
  <c r="M2081" i="2"/>
  <c r="L2081" i="2"/>
  <c r="F2081" i="2"/>
  <c r="D2081" i="2"/>
  <c r="M2080" i="2"/>
  <c r="L2080" i="2"/>
  <c r="F2080" i="2"/>
  <c r="D2080" i="2"/>
  <c r="M2079" i="2"/>
  <c r="L2079" i="2"/>
  <c r="F2079" i="2"/>
  <c r="D2079" i="2"/>
  <c r="M2078" i="2"/>
  <c r="L2078" i="2"/>
  <c r="F2078" i="2"/>
  <c r="D2078" i="2"/>
  <c r="M2077" i="2"/>
  <c r="L2077" i="2"/>
  <c r="F2077" i="2"/>
  <c r="D2077" i="2"/>
  <c r="M2076" i="2"/>
  <c r="L2076" i="2"/>
  <c r="F2076" i="2"/>
  <c r="D2076" i="2"/>
  <c r="M2075" i="2"/>
  <c r="L2075" i="2"/>
  <c r="F2075" i="2"/>
  <c r="D2075" i="2"/>
  <c r="M2074" i="2"/>
  <c r="L2074" i="2"/>
  <c r="F2074" i="2"/>
  <c r="D2074" i="2"/>
  <c r="M2073" i="2"/>
  <c r="L2073" i="2"/>
  <c r="F2073" i="2"/>
  <c r="D2073" i="2"/>
  <c r="M2072" i="2"/>
  <c r="L2072" i="2"/>
  <c r="F2072" i="2"/>
  <c r="D2072" i="2"/>
  <c r="M2071" i="2"/>
  <c r="L2071" i="2"/>
  <c r="F2071" i="2"/>
  <c r="D2071" i="2"/>
  <c r="M2070" i="2"/>
  <c r="L2070" i="2"/>
  <c r="F2070" i="2"/>
  <c r="D2070" i="2"/>
  <c r="M2069" i="2"/>
  <c r="L2069" i="2"/>
  <c r="F2069" i="2"/>
  <c r="D2069" i="2"/>
  <c r="M2068" i="2"/>
  <c r="L2068" i="2"/>
  <c r="F2068" i="2"/>
  <c r="D2068" i="2"/>
  <c r="M2067" i="2"/>
  <c r="L2067" i="2"/>
  <c r="F2067" i="2"/>
  <c r="D2067" i="2"/>
  <c r="M2066" i="2"/>
  <c r="L2066" i="2"/>
  <c r="F2066" i="2"/>
  <c r="D2066" i="2"/>
  <c r="M2065" i="2"/>
  <c r="L2065" i="2"/>
  <c r="F2065" i="2"/>
  <c r="D2065" i="2"/>
  <c r="M2064" i="2"/>
  <c r="L2064" i="2"/>
  <c r="F2064" i="2"/>
  <c r="D2064" i="2"/>
  <c r="M2063" i="2"/>
  <c r="L2063" i="2"/>
  <c r="F2063" i="2"/>
  <c r="D2063" i="2"/>
  <c r="M2062" i="2"/>
  <c r="L2062" i="2"/>
  <c r="F2062" i="2"/>
  <c r="D2062" i="2"/>
  <c r="M2061" i="2"/>
  <c r="L2061" i="2"/>
  <c r="F2061" i="2"/>
  <c r="D2061" i="2"/>
  <c r="M2060" i="2"/>
  <c r="L2060" i="2"/>
  <c r="F2060" i="2"/>
  <c r="D2060" i="2"/>
  <c r="M2059" i="2"/>
  <c r="L2059" i="2"/>
  <c r="F2059" i="2"/>
  <c r="D2059" i="2"/>
  <c r="M2058" i="2"/>
  <c r="L2058" i="2"/>
  <c r="F2058" i="2"/>
  <c r="D2058" i="2"/>
  <c r="M2057" i="2"/>
  <c r="L2057" i="2"/>
  <c r="F2057" i="2"/>
  <c r="D2057" i="2"/>
  <c r="M2056" i="2"/>
  <c r="L2056" i="2"/>
  <c r="F2056" i="2"/>
  <c r="D2056" i="2"/>
  <c r="M2055" i="2"/>
  <c r="L2055" i="2"/>
  <c r="F2055" i="2"/>
  <c r="D2055" i="2"/>
  <c r="M2054" i="2"/>
  <c r="L2054" i="2"/>
  <c r="F2054" i="2"/>
  <c r="D2054" i="2"/>
  <c r="M2053" i="2"/>
  <c r="L2053" i="2"/>
  <c r="F2053" i="2"/>
  <c r="D2053" i="2"/>
  <c r="M2052" i="2"/>
  <c r="L2052" i="2"/>
  <c r="F2052" i="2"/>
  <c r="D2052" i="2"/>
  <c r="M2051" i="2"/>
  <c r="L2051" i="2"/>
  <c r="F2051" i="2"/>
  <c r="D2051" i="2"/>
  <c r="M2050" i="2"/>
  <c r="L2050" i="2"/>
  <c r="F2050" i="2"/>
  <c r="D2050" i="2"/>
  <c r="M2049" i="2"/>
  <c r="L2049" i="2"/>
  <c r="F2049" i="2"/>
  <c r="D2049" i="2"/>
  <c r="M2048" i="2"/>
  <c r="L2048" i="2"/>
  <c r="F2048" i="2"/>
  <c r="D2048" i="2"/>
  <c r="M2047" i="2"/>
  <c r="L2047" i="2"/>
  <c r="F2047" i="2"/>
  <c r="D2047" i="2"/>
  <c r="M2046" i="2"/>
  <c r="L2046" i="2"/>
  <c r="F2046" i="2"/>
  <c r="D2046" i="2"/>
  <c r="M2045" i="2"/>
  <c r="L2045" i="2"/>
  <c r="F2045" i="2"/>
  <c r="D2045" i="2"/>
  <c r="M2044" i="2"/>
  <c r="L2044" i="2"/>
  <c r="F2044" i="2"/>
  <c r="D2044" i="2"/>
  <c r="M2043" i="2"/>
  <c r="L2043" i="2"/>
  <c r="F2043" i="2"/>
  <c r="D2043" i="2"/>
  <c r="M2042" i="2"/>
  <c r="L2042" i="2"/>
  <c r="F2042" i="2"/>
  <c r="D2042" i="2"/>
  <c r="M2041" i="2"/>
  <c r="L2041" i="2"/>
  <c r="F2041" i="2"/>
  <c r="D2041" i="2"/>
  <c r="M2040" i="2"/>
  <c r="L2040" i="2"/>
  <c r="F2040" i="2"/>
  <c r="D2040" i="2"/>
  <c r="M2039" i="2"/>
  <c r="L2039" i="2"/>
  <c r="F2039" i="2"/>
  <c r="D2039" i="2"/>
  <c r="M2038" i="2"/>
  <c r="L2038" i="2"/>
  <c r="F2038" i="2"/>
  <c r="D2038" i="2"/>
  <c r="M2037" i="2"/>
  <c r="L2037" i="2"/>
  <c r="F2037" i="2"/>
  <c r="D2037" i="2"/>
  <c r="M2036" i="2"/>
  <c r="L2036" i="2"/>
  <c r="F2036" i="2"/>
  <c r="D2036" i="2"/>
  <c r="M2035" i="2"/>
  <c r="L2035" i="2"/>
  <c r="F2035" i="2"/>
  <c r="D2035" i="2"/>
  <c r="M2034" i="2"/>
  <c r="L2034" i="2"/>
  <c r="F2034" i="2"/>
  <c r="D2034" i="2"/>
  <c r="M2033" i="2"/>
  <c r="L2033" i="2"/>
  <c r="F2033" i="2"/>
  <c r="D2033" i="2"/>
  <c r="M2032" i="2"/>
  <c r="L2032" i="2"/>
  <c r="F2032" i="2"/>
  <c r="D2032" i="2"/>
  <c r="M2031" i="2"/>
  <c r="L2031" i="2"/>
  <c r="F2031" i="2"/>
  <c r="D2031" i="2"/>
  <c r="M2030" i="2"/>
  <c r="L2030" i="2"/>
  <c r="F2030" i="2"/>
  <c r="D2030" i="2"/>
  <c r="M2029" i="2"/>
  <c r="L2029" i="2"/>
  <c r="F2029" i="2"/>
  <c r="D2029" i="2"/>
  <c r="M2028" i="2"/>
  <c r="L2028" i="2"/>
  <c r="F2028" i="2"/>
  <c r="D2028" i="2"/>
  <c r="M2027" i="2"/>
  <c r="L2027" i="2"/>
  <c r="F2027" i="2"/>
  <c r="D2027" i="2"/>
  <c r="M2026" i="2"/>
  <c r="L2026" i="2"/>
  <c r="F2026" i="2"/>
  <c r="D2026" i="2"/>
  <c r="M2025" i="2"/>
  <c r="L2025" i="2"/>
  <c r="F2025" i="2"/>
  <c r="D2025" i="2"/>
  <c r="M2024" i="2"/>
  <c r="L2024" i="2"/>
  <c r="F2024" i="2"/>
  <c r="D2024" i="2"/>
  <c r="M2023" i="2"/>
  <c r="L2023" i="2"/>
  <c r="F2023" i="2"/>
  <c r="D2023" i="2"/>
  <c r="M2022" i="2"/>
  <c r="L2022" i="2"/>
  <c r="F2022" i="2"/>
  <c r="D2022" i="2"/>
  <c r="M2021" i="2"/>
  <c r="L2021" i="2"/>
  <c r="F2021" i="2"/>
  <c r="D2021" i="2"/>
  <c r="M2020" i="2"/>
  <c r="L2020" i="2"/>
  <c r="F2020" i="2"/>
  <c r="D2020" i="2"/>
  <c r="M2019" i="2"/>
  <c r="L2019" i="2"/>
  <c r="F2019" i="2"/>
  <c r="D2019" i="2"/>
  <c r="M2018" i="2"/>
  <c r="L2018" i="2"/>
  <c r="F2018" i="2"/>
  <c r="D2018" i="2"/>
  <c r="M2017" i="2"/>
  <c r="L2017" i="2"/>
  <c r="F2017" i="2"/>
  <c r="D2017" i="2"/>
  <c r="M2016" i="2"/>
  <c r="L2016" i="2"/>
  <c r="F2016" i="2"/>
  <c r="D2016" i="2"/>
  <c r="M2015" i="2"/>
  <c r="L2015" i="2"/>
  <c r="F2015" i="2"/>
  <c r="D2015" i="2"/>
  <c r="M2014" i="2"/>
  <c r="L2014" i="2"/>
  <c r="F2014" i="2"/>
  <c r="D2014" i="2"/>
  <c r="M2013" i="2"/>
  <c r="L2013" i="2"/>
  <c r="F2013" i="2"/>
  <c r="D2013" i="2"/>
  <c r="M2012" i="2"/>
  <c r="L2012" i="2"/>
  <c r="F2012" i="2"/>
  <c r="D2012" i="2"/>
  <c r="M2011" i="2"/>
  <c r="L2011" i="2"/>
  <c r="F2011" i="2"/>
  <c r="D2011" i="2"/>
  <c r="M2010" i="2"/>
  <c r="L2010" i="2"/>
  <c r="F2010" i="2"/>
  <c r="D2010" i="2"/>
  <c r="M2009" i="2"/>
  <c r="L2009" i="2"/>
  <c r="F2009" i="2"/>
  <c r="D2009" i="2"/>
  <c r="M2008" i="2"/>
  <c r="L2008" i="2"/>
  <c r="F2008" i="2"/>
  <c r="D2008" i="2"/>
  <c r="M2007" i="2"/>
  <c r="L2007" i="2"/>
  <c r="F2007" i="2"/>
  <c r="D2007" i="2"/>
  <c r="M2006" i="2"/>
  <c r="L2006" i="2"/>
  <c r="F2006" i="2"/>
  <c r="D2006" i="2"/>
  <c r="M2005" i="2"/>
  <c r="L2005" i="2"/>
  <c r="F2005" i="2"/>
  <c r="D2005" i="2"/>
  <c r="M2004" i="2"/>
  <c r="L2004" i="2"/>
  <c r="F2004" i="2"/>
  <c r="D2004" i="2"/>
  <c r="M2003" i="2"/>
  <c r="L2003" i="2"/>
  <c r="F2003" i="2"/>
  <c r="D2003" i="2"/>
  <c r="M2002" i="2"/>
  <c r="L2002" i="2"/>
  <c r="F2002" i="2"/>
  <c r="D2002" i="2"/>
  <c r="M2001" i="2"/>
  <c r="L2001" i="2"/>
  <c r="F2001" i="2"/>
  <c r="D2001" i="2"/>
  <c r="M2000" i="2"/>
  <c r="L2000" i="2"/>
  <c r="F2000" i="2"/>
  <c r="D2000" i="2"/>
  <c r="M1999" i="2"/>
  <c r="L1999" i="2"/>
  <c r="F1999" i="2"/>
  <c r="D1999" i="2"/>
  <c r="M1998" i="2"/>
  <c r="L1998" i="2"/>
  <c r="F1998" i="2"/>
  <c r="D1998" i="2"/>
  <c r="M1997" i="2"/>
  <c r="L1997" i="2"/>
  <c r="F1997" i="2"/>
  <c r="D1997" i="2"/>
  <c r="M1996" i="2"/>
  <c r="L1996" i="2"/>
  <c r="F1996" i="2"/>
  <c r="D1996" i="2"/>
  <c r="M1995" i="2"/>
  <c r="L1995" i="2"/>
  <c r="F1995" i="2"/>
  <c r="D1995" i="2"/>
  <c r="M1994" i="2"/>
  <c r="L1994" i="2"/>
  <c r="F1994" i="2"/>
  <c r="D1994" i="2"/>
  <c r="M1993" i="2"/>
  <c r="L1993" i="2"/>
  <c r="F1993" i="2"/>
  <c r="D1993" i="2"/>
  <c r="M1992" i="2"/>
  <c r="L1992" i="2"/>
  <c r="F1992" i="2"/>
  <c r="D1992" i="2"/>
  <c r="M1991" i="2"/>
  <c r="L1991" i="2"/>
  <c r="F1991" i="2"/>
  <c r="D1991" i="2"/>
  <c r="M1990" i="2"/>
  <c r="L1990" i="2"/>
  <c r="F1990" i="2"/>
  <c r="D1990" i="2"/>
  <c r="M1989" i="2"/>
  <c r="L1989" i="2"/>
  <c r="F1989" i="2"/>
  <c r="D1989" i="2"/>
  <c r="M1988" i="2"/>
  <c r="L1988" i="2"/>
  <c r="F1988" i="2"/>
  <c r="D1988" i="2"/>
  <c r="M1987" i="2"/>
  <c r="L1987" i="2"/>
  <c r="F1987" i="2"/>
  <c r="D1987" i="2"/>
  <c r="M1986" i="2"/>
  <c r="L1986" i="2"/>
  <c r="F1986" i="2"/>
  <c r="D1986" i="2"/>
  <c r="M1985" i="2"/>
  <c r="L1985" i="2"/>
  <c r="F1985" i="2"/>
  <c r="D1985" i="2"/>
  <c r="M1984" i="2"/>
  <c r="L1984" i="2"/>
  <c r="F1984" i="2"/>
  <c r="D1984" i="2"/>
  <c r="M1983" i="2"/>
  <c r="L1983" i="2"/>
  <c r="F1983" i="2"/>
  <c r="D1983" i="2"/>
  <c r="M1982" i="2"/>
  <c r="L1982" i="2"/>
  <c r="F1982" i="2"/>
  <c r="D1982" i="2"/>
  <c r="M1981" i="2"/>
  <c r="L1981" i="2"/>
  <c r="F1981" i="2"/>
  <c r="D1981" i="2"/>
  <c r="M1980" i="2"/>
  <c r="L1980" i="2"/>
  <c r="F1980" i="2"/>
  <c r="D1980" i="2"/>
  <c r="M1979" i="2"/>
  <c r="L1979" i="2"/>
  <c r="F1979" i="2"/>
  <c r="D1979" i="2"/>
  <c r="M1978" i="2"/>
  <c r="L1978" i="2"/>
  <c r="F1978" i="2"/>
  <c r="D1978" i="2"/>
  <c r="M1977" i="2"/>
  <c r="L1977" i="2"/>
  <c r="F1977" i="2"/>
  <c r="D1977" i="2"/>
  <c r="M1976" i="2"/>
  <c r="L1976" i="2"/>
  <c r="F1976" i="2"/>
  <c r="D1976" i="2"/>
  <c r="M1975" i="2"/>
  <c r="L1975" i="2"/>
  <c r="F1975" i="2"/>
  <c r="D1975" i="2"/>
  <c r="M1974" i="2"/>
  <c r="L1974" i="2"/>
  <c r="F1974" i="2"/>
  <c r="D1974" i="2"/>
  <c r="M1973" i="2"/>
  <c r="L1973" i="2"/>
  <c r="F1973" i="2"/>
  <c r="D1973" i="2"/>
  <c r="M1972" i="2"/>
  <c r="L1972" i="2"/>
  <c r="F1972" i="2"/>
  <c r="D1972" i="2"/>
  <c r="M1971" i="2"/>
  <c r="L1971" i="2"/>
  <c r="F1971" i="2"/>
  <c r="D1971" i="2"/>
  <c r="M1970" i="2"/>
  <c r="L1970" i="2"/>
  <c r="F1970" i="2"/>
  <c r="D1970" i="2"/>
  <c r="M1969" i="2"/>
  <c r="L1969" i="2"/>
  <c r="F1969" i="2"/>
  <c r="D1969" i="2"/>
  <c r="M1968" i="2"/>
  <c r="L1968" i="2"/>
  <c r="F1968" i="2"/>
  <c r="D1968" i="2"/>
  <c r="M1967" i="2"/>
  <c r="L1967" i="2"/>
  <c r="F1967" i="2"/>
  <c r="D1967" i="2"/>
  <c r="M1966" i="2"/>
  <c r="L1966" i="2"/>
  <c r="F1966" i="2"/>
  <c r="D1966" i="2"/>
  <c r="M1965" i="2"/>
  <c r="L1965" i="2"/>
  <c r="F1965" i="2"/>
  <c r="D1965" i="2"/>
  <c r="M1964" i="2"/>
  <c r="L1964" i="2"/>
  <c r="F1964" i="2"/>
  <c r="D1964" i="2"/>
  <c r="M1963" i="2"/>
  <c r="L1963" i="2"/>
  <c r="F1963" i="2"/>
  <c r="D1963" i="2"/>
  <c r="M1962" i="2"/>
  <c r="L1962" i="2"/>
  <c r="F1962" i="2"/>
  <c r="D1962" i="2"/>
  <c r="M1961" i="2"/>
  <c r="L1961" i="2"/>
  <c r="F1961" i="2"/>
  <c r="D1961" i="2"/>
  <c r="M1960" i="2"/>
  <c r="L1960" i="2"/>
  <c r="F1960" i="2"/>
  <c r="D1960" i="2"/>
  <c r="M1959" i="2"/>
  <c r="L1959" i="2"/>
  <c r="F1959" i="2"/>
  <c r="D1959" i="2"/>
  <c r="M1958" i="2"/>
  <c r="L1958" i="2"/>
  <c r="F1958" i="2"/>
  <c r="D1958" i="2"/>
  <c r="M1957" i="2"/>
  <c r="L1957" i="2"/>
  <c r="F1957" i="2"/>
  <c r="D1957" i="2"/>
  <c r="M1956" i="2"/>
  <c r="L1956" i="2"/>
  <c r="F1956" i="2"/>
  <c r="D1956" i="2"/>
  <c r="M1955" i="2"/>
  <c r="L1955" i="2"/>
  <c r="F1955" i="2"/>
  <c r="D1955" i="2"/>
  <c r="M1954" i="2"/>
  <c r="L1954" i="2"/>
  <c r="F1954" i="2"/>
  <c r="D1954" i="2"/>
  <c r="M1953" i="2"/>
  <c r="L1953" i="2"/>
  <c r="F1953" i="2"/>
  <c r="D1953" i="2"/>
  <c r="M1952" i="2"/>
  <c r="L1952" i="2"/>
  <c r="F1952" i="2"/>
  <c r="D1952" i="2"/>
  <c r="M1951" i="2"/>
  <c r="L1951" i="2"/>
  <c r="F1951" i="2"/>
  <c r="D1951" i="2"/>
  <c r="M1950" i="2"/>
  <c r="L1950" i="2"/>
  <c r="F1950" i="2"/>
  <c r="D1950" i="2"/>
  <c r="M1949" i="2"/>
  <c r="L1949" i="2"/>
  <c r="F1949" i="2"/>
  <c r="D1949" i="2"/>
  <c r="M1948" i="2"/>
  <c r="L1948" i="2"/>
  <c r="F1948" i="2"/>
  <c r="D1948" i="2"/>
  <c r="M1947" i="2"/>
  <c r="L1947" i="2"/>
  <c r="F1947" i="2"/>
  <c r="D1947" i="2"/>
  <c r="M1946" i="2"/>
  <c r="L1946" i="2"/>
  <c r="F1946" i="2"/>
  <c r="D1946" i="2"/>
  <c r="M1945" i="2"/>
  <c r="L1945" i="2"/>
  <c r="F1945" i="2"/>
  <c r="D1945" i="2"/>
  <c r="M1944" i="2"/>
  <c r="L1944" i="2"/>
  <c r="F1944" i="2"/>
  <c r="D1944" i="2"/>
  <c r="M1943" i="2"/>
  <c r="L1943" i="2"/>
  <c r="F1943" i="2"/>
  <c r="D1943" i="2"/>
  <c r="M1942" i="2"/>
  <c r="L1942" i="2"/>
  <c r="F1942" i="2"/>
  <c r="D1942" i="2"/>
  <c r="M1941" i="2"/>
  <c r="L1941" i="2"/>
  <c r="F1941" i="2"/>
  <c r="D1941" i="2"/>
  <c r="M1940" i="2"/>
  <c r="L1940" i="2"/>
  <c r="F1940" i="2"/>
  <c r="D1940" i="2"/>
  <c r="M1939" i="2"/>
  <c r="L1939" i="2"/>
  <c r="F1939" i="2"/>
  <c r="D1939" i="2"/>
  <c r="M1938" i="2"/>
  <c r="L1938" i="2"/>
  <c r="F1938" i="2"/>
  <c r="D1938" i="2"/>
  <c r="M1937" i="2"/>
  <c r="L1937" i="2"/>
  <c r="F1937" i="2"/>
  <c r="D1937" i="2"/>
  <c r="M1936" i="2"/>
  <c r="L1936" i="2"/>
  <c r="F1936" i="2"/>
  <c r="D1936" i="2"/>
  <c r="M1935" i="2"/>
  <c r="L1935" i="2"/>
  <c r="F1935" i="2"/>
  <c r="D1935" i="2"/>
  <c r="M1934" i="2"/>
  <c r="L1934" i="2"/>
  <c r="F1934" i="2"/>
  <c r="D1934" i="2"/>
  <c r="M1933" i="2"/>
  <c r="L1933" i="2"/>
  <c r="F1933" i="2"/>
  <c r="D1933" i="2"/>
  <c r="M1932" i="2"/>
  <c r="L1932" i="2"/>
  <c r="F1932" i="2"/>
  <c r="D1932" i="2"/>
  <c r="M1931" i="2"/>
  <c r="L1931" i="2"/>
  <c r="F1931" i="2"/>
  <c r="D1931" i="2"/>
  <c r="M1930" i="2"/>
  <c r="L1930" i="2"/>
  <c r="F1930" i="2"/>
  <c r="D1930" i="2"/>
  <c r="M1929" i="2"/>
  <c r="L1929" i="2"/>
  <c r="F1929" i="2"/>
  <c r="D1929" i="2"/>
  <c r="M1928" i="2"/>
  <c r="L1928" i="2"/>
  <c r="F1928" i="2"/>
  <c r="D1928" i="2"/>
  <c r="M1927" i="2"/>
  <c r="L1927" i="2"/>
  <c r="F1927" i="2"/>
  <c r="D1927" i="2"/>
  <c r="M1926" i="2"/>
  <c r="L1926" i="2"/>
  <c r="F1926" i="2"/>
  <c r="D1926" i="2"/>
  <c r="M1925" i="2"/>
  <c r="L1925" i="2"/>
  <c r="F1925" i="2"/>
  <c r="D1925" i="2"/>
  <c r="M1924" i="2"/>
  <c r="L1924" i="2"/>
  <c r="F1924" i="2"/>
  <c r="D1924" i="2"/>
  <c r="M1923" i="2"/>
  <c r="L1923" i="2"/>
  <c r="F1923" i="2"/>
  <c r="D1923" i="2"/>
  <c r="M1922" i="2"/>
  <c r="L1922" i="2"/>
  <c r="F1922" i="2"/>
  <c r="D1922" i="2"/>
  <c r="M1921" i="2"/>
  <c r="L1921" i="2"/>
  <c r="F1921" i="2"/>
  <c r="D1921" i="2"/>
  <c r="M1920" i="2"/>
  <c r="L1920" i="2"/>
  <c r="F1920" i="2"/>
  <c r="D1920" i="2"/>
  <c r="M1919" i="2"/>
  <c r="L1919" i="2"/>
  <c r="F1919" i="2"/>
  <c r="D1919" i="2"/>
  <c r="M1918" i="2"/>
  <c r="L1918" i="2"/>
  <c r="F1918" i="2"/>
  <c r="D1918" i="2"/>
  <c r="M1917" i="2"/>
  <c r="L1917" i="2"/>
  <c r="F1917" i="2"/>
  <c r="D1917" i="2"/>
  <c r="M1916" i="2"/>
  <c r="L1916" i="2"/>
  <c r="F1916" i="2"/>
  <c r="D1916" i="2"/>
  <c r="M1915" i="2"/>
  <c r="L1915" i="2"/>
  <c r="F1915" i="2"/>
  <c r="D1915" i="2"/>
  <c r="M1914" i="2"/>
  <c r="L1914" i="2"/>
  <c r="F1914" i="2"/>
  <c r="D1914" i="2"/>
  <c r="M1913" i="2"/>
  <c r="L1913" i="2"/>
  <c r="F1913" i="2"/>
  <c r="D1913" i="2"/>
  <c r="M1912" i="2"/>
  <c r="L1912" i="2"/>
  <c r="F1912" i="2"/>
  <c r="D1912" i="2"/>
  <c r="M1911" i="2"/>
  <c r="L1911" i="2"/>
  <c r="F1911" i="2"/>
  <c r="D1911" i="2"/>
  <c r="M1910" i="2"/>
  <c r="L1910" i="2"/>
  <c r="F1910" i="2"/>
  <c r="D1910" i="2"/>
  <c r="M1909" i="2"/>
  <c r="L1909" i="2"/>
  <c r="F1909" i="2"/>
  <c r="D1909" i="2"/>
  <c r="M1908" i="2"/>
  <c r="L1908" i="2"/>
  <c r="F1908" i="2"/>
  <c r="D1908" i="2"/>
  <c r="M1907" i="2"/>
  <c r="L1907" i="2"/>
  <c r="F1907" i="2"/>
  <c r="D1907" i="2"/>
  <c r="M1906" i="2"/>
  <c r="L1906" i="2"/>
  <c r="F1906" i="2"/>
  <c r="D1906" i="2"/>
  <c r="M1905" i="2"/>
  <c r="L1905" i="2"/>
  <c r="F1905" i="2"/>
  <c r="D1905" i="2"/>
  <c r="M1904" i="2"/>
  <c r="L1904" i="2"/>
  <c r="F1904" i="2"/>
  <c r="D1904" i="2"/>
  <c r="M1903" i="2"/>
  <c r="L1903" i="2"/>
  <c r="F1903" i="2"/>
  <c r="D1903" i="2"/>
  <c r="M1902" i="2"/>
  <c r="L1902" i="2"/>
  <c r="F1902" i="2"/>
  <c r="D1902" i="2"/>
  <c r="M1901" i="2"/>
  <c r="L1901" i="2"/>
  <c r="F1901" i="2"/>
  <c r="D1901" i="2"/>
  <c r="M1900" i="2"/>
  <c r="L1900" i="2"/>
  <c r="F1900" i="2"/>
  <c r="D1900" i="2"/>
  <c r="M1899" i="2"/>
  <c r="L1899" i="2"/>
  <c r="F1899" i="2"/>
  <c r="D1899" i="2"/>
  <c r="M1898" i="2"/>
  <c r="L1898" i="2"/>
  <c r="F1898" i="2"/>
  <c r="D1898" i="2"/>
  <c r="M1897" i="2"/>
  <c r="L1897" i="2"/>
  <c r="F1897" i="2"/>
  <c r="D1897" i="2"/>
  <c r="M1896" i="2"/>
  <c r="L1896" i="2"/>
  <c r="F1896" i="2"/>
  <c r="D1896" i="2"/>
  <c r="M1895" i="2"/>
  <c r="L1895" i="2"/>
  <c r="F1895" i="2"/>
  <c r="D1895" i="2"/>
  <c r="M1894" i="2"/>
  <c r="L1894" i="2"/>
  <c r="F1894" i="2"/>
  <c r="D1894" i="2"/>
  <c r="M1893" i="2"/>
  <c r="L1893" i="2"/>
  <c r="F1893" i="2"/>
  <c r="D1893" i="2"/>
  <c r="M1892" i="2"/>
  <c r="L1892" i="2"/>
  <c r="F1892" i="2"/>
  <c r="D1892" i="2"/>
  <c r="M1891" i="2"/>
  <c r="L1891" i="2"/>
  <c r="F1891" i="2"/>
  <c r="D1891" i="2"/>
  <c r="M1890" i="2"/>
  <c r="L1890" i="2"/>
  <c r="F1890" i="2"/>
  <c r="D1890" i="2"/>
  <c r="M1889" i="2"/>
  <c r="L1889" i="2"/>
  <c r="F1889" i="2"/>
  <c r="D1889" i="2"/>
  <c r="M1888" i="2"/>
  <c r="L1888" i="2"/>
  <c r="F1888" i="2"/>
  <c r="D1888" i="2"/>
  <c r="M1887" i="2"/>
  <c r="L1887" i="2"/>
  <c r="F1887" i="2"/>
  <c r="D1887" i="2"/>
  <c r="M1886" i="2"/>
  <c r="L1886" i="2"/>
  <c r="F1886" i="2"/>
  <c r="D1886" i="2"/>
  <c r="M1885" i="2"/>
  <c r="L1885" i="2"/>
  <c r="F1885" i="2"/>
  <c r="D1885" i="2"/>
  <c r="M1884" i="2"/>
  <c r="L1884" i="2"/>
  <c r="F1884" i="2"/>
  <c r="D1884" i="2"/>
  <c r="M1883" i="2"/>
  <c r="L1883" i="2"/>
  <c r="F1883" i="2"/>
  <c r="D1883" i="2"/>
  <c r="M1882" i="2"/>
  <c r="L1882" i="2"/>
  <c r="F1882" i="2"/>
  <c r="D1882" i="2"/>
  <c r="M1881" i="2"/>
  <c r="L1881" i="2"/>
  <c r="F1881" i="2"/>
  <c r="D1881" i="2"/>
  <c r="M1880" i="2"/>
  <c r="L1880" i="2"/>
  <c r="F1880" i="2"/>
  <c r="D1880" i="2"/>
  <c r="M1879" i="2"/>
  <c r="L1879" i="2"/>
  <c r="F1879" i="2"/>
  <c r="D1879" i="2"/>
  <c r="M1878" i="2"/>
  <c r="L1878" i="2"/>
  <c r="F1878" i="2"/>
  <c r="D1878" i="2"/>
  <c r="M1877" i="2"/>
  <c r="L1877" i="2"/>
  <c r="F1877" i="2"/>
  <c r="D1877" i="2"/>
  <c r="M1876" i="2"/>
  <c r="L1876" i="2"/>
  <c r="F1876" i="2"/>
  <c r="D1876" i="2"/>
  <c r="M1875" i="2"/>
  <c r="L1875" i="2"/>
  <c r="F1875" i="2"/>
  <c r="D1875" i="2"/>
  <c r="M1874" i="2"/>
  <c r="L1874" i="2"/>
  <c r="F1874" i="2"/>
  <c r="D1874" i="2"/>
  <c r="M1873" i="2"/>
  <c r="L1873" i="2"/>
  <c r="F1873" i="2"/>
  <c r="D1873" i="2"/>
  <c r="M1872" i="2"/>
  <c r="L1872" i="2"/>
  <c r="F1872" i="2"/>
  <c r="D1872" i="2"/>
  <c r="M1871" i="2"/>
  <c r="L1871" i="2"/>
  <c r="F1871" i="2"/>
  <c r="D1871" i="2"/>
  <c r="M1870" i="2"/>
  <c r="L1870" i="2"/>
  <c r="F1870" i="2"/>
  <c r="D1870" i="2"/>
  <c r="M1869" i="2"/>
  <c r="L1869" i="2"/>
  <c r="F1869" i="2"/>
  <c r="D1869" i="2"/>
  <c r="M1868" i="2"/>
  <c r="L1868" i="2"/>
  <c r="F1868" i="2"/>
  <c r="D1868" i="2"/>
  <c r="M1867" i="2"/>
  <c r="L1867" i="2"/>
  <c r="F1867" i="2"/>
  <c r="D1867" i="2"/>
  <c r="M1866" i="2"/>
  <c r="L1866" i="2"/>
  <c r="F1866" i="2"/>
  <c r="D1866" i="2"/>
  <c r="M1865" i="2"/>
  <c r="L1865" i="2"/>
  <c r="F1865" i="2"/>
  <c r="D1865" i="2"/>
  <c r="M1864" i="2"/>
  <c r="L1864" i="2"/>
  <c r="F1864" i="2"/>
  <c r="D1864" i="2"/>
  <c r="M1863" i="2"/>
  <c r="L1863" i="2"/>
  <c r="F1863" i="2"/>
  <c r="D1863" i="2"/>
  <c r="M1862" i="2"/>
  <c r="L1862" i="2"/>
  <c r="F1862" i="2"/>
  <c r="D1862" i="2"/>
  <c r="M1861" i="2"/>
  <c r="L1861" i="2"/>
  <c r="F1861" i="2"/>
  <c r="D1861" i="2"/>
  <c r="M1860" i="2"/>
  <c r="L1860" i="2"/>
  <c r="F1860" i="2"/>
  <c r="D1860" i="2"/>
  <c r="M1859" i="2"/>
  <c r="L1859" i="2"/>
  <c r="F1859" i="2"/>
  <c r="D1859" i="2"/>
  <c r="M1858" i="2"/>
  <c r="L1858" i="2"/>
  <c r="F1858" i="2"/>
  <c r="D1858" i="2"/>
  <c r="M1857" i="2"/>
  <c r="L1857" i="2"/>
  <c r="F1857" i="2"/>
  <c r="D1857" i="2"/>
  <c r="M1856" i="2"/>
  <c r="L1856" i="2"/>
  <c r="F1856" i="2"/>
  <c r="D1856" i="2"/>
  <c r="M1855" i="2"/>
  <c r="L1855" i="2"/>
  <c r="F1855" i="2"/>
  <c r="D1855" i="2"/>
  <c r="M1854" i="2"/>
  <c r="L1854" i="2"/>
  <c r="F1854" i="2"/>
  <c r="D1854" i="2"/>
  <c r="M1853" i="2"/>
  <c r="L1853" i="2"/>
  <c r="F1853" i="2"/>
  <c r="D1853" i="2"/>
  <c r="M1852" i="2"/>
  <c r="L1852" i="2"/>
  <c r="F1852" i="2"/>
  <c r="D1852" i="2"/>
  <c r="M1851" i="2"/>
  <c r="L1851" i="2"/>
  <c r="F1851" i="2"/>
  <c r="D1851" i="2"/>
  <c r="M1850" i="2"/>
  <c r="L1850" i="2"/>
  <c r="F1850" i="2"/>
  <c r="D1850" i="2"/>
  <c r="M1849" i="2"/>
  <c r="L1849" i="2"/>
  <c r="F1849" i="2"/>
  <c r="D1849" i="2"/>
  <c r="M1848" i="2"/>
  <c r="L1848" i="2"/>
  <c r="F1848" i="2"/>
  <c r="D1848" i="2"/>
  <c r="M1847" i="2"/>
  <c r="L1847" i="2"/>
  <c r="F1847" i="2"/>
  <c r="D1847" i="2"/>
  <c r="M1846" i="2"/>
  <c r="L1846" i="2"/>
  <c r="F1846" i="2"/>
  <c r="D1846" i="2"/>
  <c r="M1845" i="2"/>
  <c r="L1845" i="2"/>
  <c r="F1845" i="2"/>
  <c r="D1845" i="2"/>
  <c r="M1844" i="2"/>
  <c r="L1844" i="2"/>
  <c r="F1844" i="2"/>
  <c r="D1844" i="2"/>
  <c r="M1843" i="2"/>
  <c r="L1843" i="2"/>
  <c r="F1843" i="2"/>
  <c r="D1843" i="2"/>
  <c r="M1842" i="2"/>
  <c r="L1842" i="2"/>
  <c r="F1842" i="2"/>
  <c r="D1842" i="2"/>
  <c r="M1841" i="2"/>
  <c r="L1841" i="2"/>
  <c r="F1841" i="2"/>
  <c r="D1841" i="2"/>
  <c r="M1840" i="2"/>
  <c r="L1840" i="2"/>
  <c r="F1840" i="2"/>
  <c r="D1840" i="2"/>
  <c r="M1839" i="2"/>
  <c r="L1839" i="2"/>
  <c r="F1839" i="2"/>
  <c r="D1839" i="2"/>
  <c r="M1838" i="2"/>
  <c r="L1838" i="2"/>
  <c r="F1838" i="2"/>
  <c r="D1838" i="2"/>
  <c r="M1837" i="2"/>
  <c r="L1837" i="2"/>
  <c r="F1837" i="2"/>
  <c r="D1837" i="2"/>
  <c r="M1836" i="2"/>
  <c r="L1836" i="2"/>
  <c r="F1836" i="2"/>
  <c r="D1836" i="2"/>
  <c r="M1835" i="2"/>
  <c r="L1835" i="2"/>
  <c r="F1835" i="2"/>
  <c r="D1835" i="2"/>
  <c r="M1834" i="2"/>
  <c r="L1834" i="2"/>
  <c r="F1834" i="2"/>
  <c r="D1834" i="2"/>
  <c r="M1833" i="2"/>
  <c r="L1833" i="2"/>
  <c r="F1833" i="2"/>
  <c r="D1833" i="2"/>
  <c r="M1832" i="2"/>
  <c r="L1832" i="2"/>
  <c r="F1832" i="2"/>
  <c r="D1832" i="2"/>
  <c r="M1831" i="2"/>
  <c r="L1831" i="2"/>
  <c r="F1831" i="2"/>
  <c r="D1831" i="2"/>
  <c r="M1830" i="2"/>
  <c r="L1830" i="2"/>
  <c r="F1830" i="2"/>
  <c r="D1830" i="2"/>
  <c r="M1829" i="2"/>
  <c r="L1829" i="2"/>
  <c r="F1829" i="2"/>
  <c r="D1829" i="2"/>
  <c r="M1828" i="2"/>
  <c r="L1828" i="2"/>
  <c r="F1828" i="2"/>
  <c r="D1828" i="2"/>
  <c r="M1827" i="2"/>
  <c r="L1827" i="2"/>
  <c r="F1827" i="2"/>
  <c r="D1827" i="2"/>
  <c r="M1826" i="2"/>
  <c r="L1826" i="2"/>
  <c r="F1826" i="2"/>
  <c r="D1826" i="2"/>
  <c r="M1825" i="2"/>
  <c r="L1825" i="2"/>
  <c r="F1825" i="2"/>
  <c r="D1825" i="2"/>
  <c r="M1824" i="2"/>
  <c r="L1824" i="2"/>
  <c r="F1824" i="2"/>
  <c r="D1824" i="2"/>
  <c r="M1823" i="2"/>
  <c r="L1823" i="2"/>
  <c r="F1823" i="2"/>
  <c r="D1823" i="2"/>
  <c r="M1822" i="2"/>
  <c r="L1822" i="2"/>
  <c r="F1822" i="2"/>
  <c r="D1822" i="2"/>
  <c r="M1821" i="2"/>
  <c r="L1821" i="2"/>
  <c r="F1821" i="2"/>
  <c r="D1821" i="2"/>
  <c r="M1820" i="2"/>
  <c r="L1820" i="2"/>
  <c r="F1820" i="2"/>
  <c r="D1820" i="2"/>
  <c r="M1819" i="2"/>
  <c r="L1819" i="2"/>
  <c r="F1819" i="2"/>
  <c r="D1819" i="2"/>
  <c r="M1818" i="2"/>
  <c r="L1818" i="2"/>
  <c r="F1818" i="2"/>
  <c r="D1818" i="2"/>
  <c r="M1817" i="2"/>
  <c r="L1817" i="2"/>
  <c r="F1817" i="2"/>
  <c r="D1817" i="2"/>
  <c r="M1816" i="2"/>
  <c r="L1816" i="2"/>
  <c r="F1816" i="2"/>
  <c r="D1816" i="2"/>
  <c r="M1815" i="2"/>
  <c r="L1815" i="2"/>
  <c r="F1815" i="2"/>
  <c r="D1815" i="2"/>
  <c r="M1814" i="2"/>
  <c r="L1814" i="2"/>
  <c r="F1814" i="2"/>
  <c r="D1814" i="2"/>
  <c r="M1813" i="2"/>
  <c r="L1813" i="2"/>
  <c r="F1813" i="2"/>
  <c r="D1813" i="2"/>
  <c r="M1812" i="2"/>
  <c r="L1812" i="2"/>
  <c r="F1812" i="2"/>
  <c r="D1812" i="2"/>
  <c r="M1811" i="2"/>
  <c r="L1811" i="2"/>
  <c r="F1811" i="2"/>
  <c r="D1811" i="2"/>
  <c r="M1810" i="2"/>
  <c r="L1810" i="2"/>
  <c r="F1810" i="2"/>
  <c r="D1810" i="2"/>
  <c r="M1809" i="2"/>
  <c r="L1809" i="2"/>
  <c r="F1809" i="2"/>
  <c r="D1809" i="2"/>
  <c r="M1808" i="2"/>
  <c r="L1808" i="2"/>
  <c r="F1808" i="2"/>
  <c r="D1808" i="2"/>
  <c r="M1807" i="2"/>
  <c r="L1807" i="2"/>
  <c r="F1807" i="2"/>
  <c r="D1807" i="2"/>
  <c r="M1806" i="2"/>
  <c r="L1806" i="2"/>
  <c r="F1806" i="2"/>
  <c r="D1806" i="2"/>
  <c r="M1805" i="2"/>
  <c r="L1805" i="2"/>
  <c r="F1805" i="2"/>
  <c r="D1805" i="2"/>
  <c r="M1804" i="2"/>
  <c r="L1804" i="2"/>
  <c r="F1804" i="2"/>
  <c r="D1804" i="2"/>
  <c r="M1803" i="2"/>
  <c r="L1803" i="2"/>
  <c r="F1803" i="2"/>
  <c r="D1803" i="2"/>
  <c r="M1802" i="2"/>
  <c r="L1802" i="2"/>
  <c r="F1802" i="2"/>
  <c r="D1802" i="2"/>
  <c r="M1801" i="2"/>
  <c r="L1801" i="2"/>
  <c r="F1801" i="2"/>
  <c r="D1801" i="2"/>
  <c r="M1800" i="2"/>
  <c r="L1800" i="2"/>
  <c r="F1800" i="2"/>
  <c r="D1800" i="2"/>
  <c r="M1799" i="2"/>
  <c r="L1799" i="2"/>
  <c r="F1799" i="2"/>
  <c r="D1799" i="2"/>
  <c r="M1798" i="2"/>
  <c r="L1798" i="2"/>
  <c r="F1798" i="2"/>
  <c r="D1798" i="2"/>
  <c r="M1797" i="2"/>
  <c r="L1797" i="2"/>
  <c r="F1797" i="2"/>
  <c r="D1797" i="2"/>
  <c r="M1796" i="2"/>
  <c r="L1796" i="2"/>
  <c r="F1796" i="2"/>
  <c r="D1796" i="2"/>
  <c r="M1795" i="2"/>
  <c r="L1795" i="2"/>
  <c r="F1795" i="2"/>
  <c r="D1795" i="2"/>
  <c r="M1794" i="2"/>
  <c r="L1794" i="2"/>
  <c r="F1794" i="2"/>
  <c r="D1794" i="2"/>
  <c r="M1793" i="2"/>
  <c r="L1793" i="2"/>
  <c r="F1793" i="2"/>
  <c r="D1793" i="2"/>
  <c r="M1792" i="2"/>
  <c r="L1792" i="2"/>
  <c r="F1792" i="2"/>
  <c r="D1792" i="2"/>
  <c r="M1791" i="2"/>
  <c r="L1791" i="2"/>
  <c r="F1791" i="2"/>
  <c r="D1791" i="2"/>
  <c r="M1790" i="2"/>
  <c r="L1790" i="2"/>
  <c r="F1790" i="2"/>
  <c r="D1790" i="2"/>
  <c r="M1789" i="2"/>
  <c r="L1789" i="2"/>
  <c r="F1789" i="2"/>
  <c r="D1789" i="2"/>
  <c r="M1788" i="2"/>
  <c r="L1788" i="2"/>
  <c r="F1788" i="2"/>
  <c r="D1788" i="2"/>
  <c r="M1787" i="2"/>
  <c r="L1787" i="2"/>
  <c r="F1787" i="2"/>
  <c r="D1787" i="2"/>
  <c r="M1786" i="2"/>
  <c r="L1786" i="2"/>
  <c r="F1786" i="2"/>
  <c r="D1786" i="2"/>
  <c r="M1785" i="2"/>
  <c r="L1785" i="2"/>
  <c r="F1785" i="2"/>
  <c r="D1785" i="2"/>
  <c r="M1784" i="2"/>
  <c r="L1784" i="2"/>
  <c r="F1784" i="2"/>
  <c r="D1784" i="2"/>
  <c r="M1783" i="2"/>
  <c r="L1783" i="2"/>
  <c r="F1783" i="2"/>
  <c r="D1783" i="2"/>
  <c r="M1782" i="2"/>
  <c r="L1782" i="2"/>
  <c r="F1782" i="2"/>
  <c r="D1782" i="2"/>
  <c r="M1781" i="2"/>
  <c r="L1781" i="2"/>
  <c r="F1781" i="2"/>
  <c r="D1781" i="2"/>
  <c r="M1780" i="2"/>
  <c r="L1780" i="2"/>
  <c r="F1780" i="2"/>
  <c r="D1780" i="2"/>
  <c r="M1779" i="2"/>
  <c r="L1779" i="2"/>
  <c r="F1779" i="2"/>
  <c r="D1779" i="2"/>
  <c r="M1778" i="2"/>
  <c r="L1778" i="2"/>
  <c r="F1778" i="2"/>
  <c r="D1778" i="2"/>
  <c r="M1777" i="2"/>
  <c r="L1777" i="2"/>
  <c r="F1777" i="2"/>
  <c r="D1777" i="2"/>
  <c r="M1776" i="2"/>
  <c r="L1776" i="2"/>
  <c r="F1776" i="2"/>
  <c r="D1776" i="2"/>
  <c r="M1775" i="2"/>
  <c r="L1775" i="2"/>
  <c r="F1775" i="2"/>
  <c r="D1775" i="2"/>
  <c r="M1774" i="2"/>
  <c r="L1774" i="2"/>
  <c r="F1774" i="2"/>
  <c r="D1774" i="2"/>
  <c r="M1773" i="2"/>
  <c r="L1773" i="2"/>
  <c r="F1773" i="2"/>
  <c r="D1773" i="2"/>
  <c r="M1772" i="2"/>
  <c r="L1772" i="2"/>
  <c r="F1772" i="2"/>
  <c r="D1772" i="2"/>
  <c r="M1771" i="2"/>
  <c r="L1771" i="2"/>
  <c r="F1771" i="2"/>
  <c r="D1771" i="2"/>
  <c r="M1770" i="2"/>
  <c r="L1770" i="2"/>
  <c r="F1770" i="2"/>
  <c r="D1770" i="2"/>
  <c r="M1769" i="2"/>
  <c r="L1769" i="2"/>
  <c r="F1769" i="2"/>
  <c r="D1769" i="2"/>
  <c r="M1768" i="2"/>
  <c r="L1768" i="2"/>
  <c r="F1768" i="2"/>
  <c r="D1768" i="2"/>
  <c r="M1767" i="2"/>
  <c r="L1767" i="2"/>
  <c r="F1767" i="2"/>
  <c r="D1767" i="2"/>
  <c r="M1766" i="2"/>
  <c r="L1766" i="2"/>
  <c r="F1766" i="2"/>
  <c r="D1766" i="2"/>
  <c r="M1765" i="2"/>
  <c r="L1765" i="2"/>
  <c r="F1765" i="2"/>
  <c r="D1765" i="2"/>
  <c r="M1764" i="2"/>
  <c r="L1764" i="2"/>
  <c r="F1764" i="2"/>
  <c r="D1764" i="2"/>
  <c r="M1763" i="2"/>
  <c r="L1763" i="2"/>
  <c r="F1763" i="2"/>
  <c r="D1763" i="2"/>
  <c r="M1762" i="2"/>
  <c r="L1762" i="2"/>
  <c r="F1762" i="2"/>
  <c r="D1762" i="2"/>
  <c r="M1761" i="2"/>
  <c r="L1761" i="2"/>
  <c r="F1761" i="2"/>
  <c r="D1761" i="2"/>
  <c r="M1760" i="2"/>
  <c r="L1760" i="2"/>
  <c r="F1760" i="2"/>
  <c r="D1760" i="2"/>
  <c r="M1759" i="2"/>
  <c r="L1759" i="2"/>
  <c r="F1759" i="2"/>
  <c r="D1759" i="2"/>
  <c r="M1758" i="2"/>
  <c r="L1758" i="2"/>
  <c r="F1758" i="2"/>
  <c r="D1758" i="2"/>
  <c r="M1757" i="2"/>
  <c r="L1757" i="2"/>
  <c r="F1757" i="2"/>
  <c r="D1757" i="2"/>
  <c r="M1756" i="2"/>
  <c r="L1756" i="2"/>
  <c r="F1756" i="2"/>
  <c r="D1756" i="2"/>
  <c r="M1755" i="2"/>
  <c r="L1755" i="2"/>
  <c r="F1755" i="2"/>
  <c r="D1755" i="2"/>
  <c r="M1754" i="2"/>
  <c r="L1754" i="2"/>
  <c r="F1754" i="2"/>
  <c r="D1754" i="2"/>
  <c r="M1753" i="2"/>
  <c r="L1753" i="2"/>
  <c r="F1753" i="2"/>
  <c r="D1753" i="2"/>
  <c r="M1752" i="2"/>
  <c r="L1752" i="2"/>
  <c r="F1752" i="2"/>
  <c r="D1752" i="2"/>
  <c r="M1751" i="2"/>
  <c r="L1751" i="2"/>
  <c r="F1751" i="2"/>
  <c r="D1751" i="2"/>
  <c r="M1750" i="2"/>
  <c r="L1750" i="2"/>
  <c r="F1750" i="2"/>
  <c r="D1750" i="2"/>
  <c r="M1749" i="2"/>
  <c r="L1749" i="2"/>
  <c r="F1749" i="2"/>
  <c r="D1749" i="2"/>
  <c r="M1748" i="2"/>
  <c r="L1748" i="2"/>
  <c r="F1748" i="2"/>
  <c r="D1748" i="2"/>
  <c r="M1747" i="2"/>
  <c r="L1747" i="2"/>
  <c r="F1747" i="2"/>
  <c r="D1747" i="2"/>
  <c r="M1746" i="2"/>
  <c r="L1746" i="2"/>
  <c r="F1746" i="2"/>
  <c r="D1746" i="2"/>
  <c r="M1745" i="2"/>
  <c r="L1745" i="2"/>
  <c r="F1745" i="2"/>
  <c r="D1745" i="2"/>
  <c r="M1744" i="2"/>
  <c r="L1744" i="2"/>
  <c r="F1744" i="2"/>
  <c r="D1744" i="2"/>
  <c r="M1743" i="2"/>
  <c r="L1743" i="2"/>
  <c r="F1743" i="2"/>
  <c r="D1743" i="2"/>
  <c r="M1742" i="2"/>
  <c r="L1742" i="2"/>
  <c r="F1742" i="2"/>
  <c r="D1742" i="2"/>
  <c r="M1741" i="2"/>
  <c r="L1741" i="2"/>
  <c r="F1741" i="2"/>
  <c r="D1741" i="2"/>
  <c r="M1740" i="2"/>
  <c r="L1740" i="2"/>
  <c r="F1740" i="2"/>
  <c r="D1740" i="2"/>
  <c r="M1739" i="2"/>
  <c r="L1739" i="2"/>
  <c r="F1739" i="2"/>
  <c r="D1739" i="2"/>
  <c r="M1738" i="2"/>
  <c r="L1738" i="2"/>
  <c r="F1738" i="2"/>
  <c r="D1738" i="2"/>
  <c r="M1737" i="2"/>
  <c r="L1737" i="2"/>
  <c r="F1737" i="2"/>
  <c r="D1737" i="2"/>
  <c r="M1736" i="2"/>
  <c r="L1736" i="2"/>
  <c r="F1736" i="2"/>
  <c r="D1736" i="2"/>
  <c r="M1735" i="2"/>
  <c r="L1735" i="2"/>
  <c r="F1735" i="2"/>
  <c r="D1735" i="2"/>
  <c r="M1734" i="2"/>
  <c r="L1734" i="2"/>
  <c r="F1734" i="2"/>
  <c r="D1734" i="2"/>
  <c r="M1733" i="2"/>
  <c r="L1733" i="2"/>
  <c r="F1733" i="2"/>
  <c r="D1733" i="2"/>
  <c r="M1732" i="2"/>
  <c r="L1732" i="2"/>
  <c r="F1732" i="2"/>
  <c r="D1732" i="2"/>
  <c r="M1731" i="2"/>
  <c r="L1731" i="2"/>
  <c r="F1731" i="2"/>
  <c r="D1731" i="2"/>
  <c r="M1730" i="2"/>
  <c r="L1730" i="2"/>
  <c r="F1730" i="2"/>
  <c r="D1730" i="2"/>
  <c r="M1729" i="2"/>
  <c r="L1729" i="2"/>
  <c r="F1729" i="2"/>
  <c r="D1729" i="2"/>
  <c r="M1728" i="2"/>
  <c r="L1728" i="2"/>
  <c r="F1728" i="2"/>
  <c r="D1728" i="2"/>
  <c r="M1727" i="2"/>
  <c r="L1727" i="2"/>
  <c r="F1727" i="2"/>
  <c r="D1727" i="2"/>
  <c r="M1726" i="2"/>
  <c r="L1726" i="2"/>
  <c r="F1726" i="2"/>
  <c r="D1726" i="2"/>
  <c r="M1725" i="2"/>
  <c r="L1725" i="2"/>
  <c r="F1725" i="2"/>
  <c r="D1725" i="2"/>
  <c r="M1724" i="2"/>
  <c r="L1724" i="2"/>
  <c r="F1724" i="2"/>
  <c r="D1724" i="2"/>
  <c r="M1723" i="2"/>
  <c r="L1723" i="2"/>
  <c r="F1723" i="2"/>
  <c r="D1723" i="2"/>
  <c r="M1722" i="2"/>
  <c r="L1722" i="2"/>
  <c r="F1722" i="2"/>
  <c r="D1722" i="2"/>
  <c r="M1721" i="2"/>
  <c r="L1721" i="2"/>
  <c r="F1721" i="2"/>
  <c r="D1721" i="2"/>
  <c r="M1720" i="2"/>
  <c r="L1720" i="2"/>
  <c r="F1720" i="2"/>
  <c r="D1720" i="2"/>
  <c r="M1719" i="2"/>
  <c r="L1719" i="2"/>
  <c r="F1719" i="2"/>
  <c r="D1719" i="2"/>
  <c r="M1718" i="2"/>
  <c r="L1718" i="2"/>
  <c r="F1718" i="2"/>
  <c r="D1718" i="2"/>
  <c r="M1717" i="2"/>
  <c r="L1717" i="2"/>
  <c r="F1717" i="2"/>
  <c r="D1717" i="2"/>
  <c r="M1716" i="2"/>
  <c r="L1716" i="2"/>
  <c r="F1716" i="2"/>
  <c r="D1716" i="2"/>
  <c r="M1715" i="2"/>
  <c r="L1715" i="2"/>
  <c r="F1715" i="2"/>
  <c r="D1715" i="2"/>
  <c r="M1714" i="2"/>
  <c r="L1714" i="2"/>
  <c r="F1714" i="2"/>
  <c r="D1714" i="2"/>
  <c r="M1713" i="2"/>
  <c r="L1713" i="2"/>
  <c r="F1713" i="2"/>
  <c r="D1713" i="2"/>
  <c r="M1712" i="2"/>
  <c r="L1712" i="2"/>
  <c r="F1712" i="2"/>
  <c r="D1712" i="2"/>
  <c r="M1711" i="2"/>
  <c r="L1711" i="2"/>
  <c r="F1711" i="2"/>
  <c r="D1711" i="2"/>
  <c r="M1710" i="2"/>
  <c r="L1710" i="2"/>
  <c r="F1710" i="2"/>
  <c r="D1710" i="2"/>
  <c r="M1709" i="2"/>
  <c r="L1709" i="2"/>
  <c r="F1709" i="2"/>
  <c r="D1709" i="2"/>
  <c r="M1708" i="2"/>
  <c r="L1708" i="2"/>
  <c r="F1708" i="2"/>
  <c r="D1708" i="2"/>
  <c r="M1707" i="2"/>
  <c r="L1707" i="2"/>
  <c r="F1707" i="2"/>
  <c r="D1707" i="2"/>
  <c r="M1706" i="2"/>
  <c r="L1706" i="2"/>
  <c r="F1706" i="2"/>
  <c r="D1706" i="2"/>
  <c r="M1705" i="2"/>
  <c r="L1705" i="2"/>
  <c r="F1705" i="2"/>
  <c r="D1705" i="2"/>
  <c r="M1704" i="2"/>
  <c r="L1704" i="2"/>
  <c r="F1704" i="2"/>
  <c r="D1704" i="2"/>
  <c r="M1703" i="2"/>
  <c r="L1703" i="2"/>
  <c r="F1703" i="2"/>
  <c r="D1703" i="2"/>
  <c r="M1702" i="2"/>
  <c r="L1702" i="2"/>
  <c r="F1702" i="2"/>
  <c r="D1702" i="2"/>
  <c r="M1701" i="2"/>
  <c r="L1701" i="2"/>
  <c r="F1701" i="2"/>
  <c r="D1701" i="2"/>
  <c r="M1700" i="2"/>
  <c r="L1700" i="2"/>
  <c r="F1700" i="2"/>
  <c r="D1700" i="2"/>
  <c r="M1699" i="2"/>
  <c r="L1699" i="2"/>
  <c r="F1699" i="2"/>
  <c r="D1699" i="2"/>
  <c r="M1698" i="2"/>
  <c r="L1698" i="2"/>
  <c r="F1698" i="2"/>
  <c r="D1698" i="2"/>
  <c r="M1697" i="2"/>
  <c r="L1697" i="2"/>
  <c r="F1697" i="2"/>
  <c r="D1697" i="2"/>
  <c r="M1696" i="2"/>
  <c r="L1696" i="2"/>
  <c r="F1696" i="2"/>
  <c r="D1696" i="2"/>
  <c r="M1695" i="2"/>
  <c r="L1695" i="2"/>
  <c r="F1695" i="2"/>
  <c r="D1695" i="2"/>
  <c r="M1694" i="2"/>
  <c r="L1694" i="2"/>
  <c r="F1694" i="2"/>
  <c r="D1694" i="2"/>
  <c r="M1693" i="2"/>
  <c r="L1693" i="2"/>
  <c r="F1693" i="2"/>
  <c r="D1693" i="2"/>
  <c r="M1692" i="2"/>
  <c r="L1692" i="2"/>
  <c r="F1692" i="2"/>
  <c r="D1692" i="2"/>
  <c r="M1691" i="2"/>
  <c r="L1691" i="2"/>
  <c r="F1691" i="2"/>
  <c r="D1691" i="2"/>
  <c r="M1690" i="2"/>
  <c r="L1690" i="2"/>
  <c r="F1690" i="2"/>
  <c r="D1690" i="2"/>
  <c r="M1689" i="2"/>
  <c r="L1689" i="2"/>
  <c r="F1689" i="2"/>
  <c r="D1689" i="2"/>
  <c r="M1688" i="2"/>
  <c r="L1688" i="2"/>
  <c r="F1688" i="2"/>
  <c r="D1688" i="2"/>
  <c r="M1687" i="2"/>
  <c r="L1687" i="2"/>
  <c r="F1687" i="2"/>
  <c r="D1687" i="2"/>
  <c r="M1686" i="2"/>
  <c r="L1686" i="2"/>
  <c r="F1686" i="2"/>
  <c r="D1686" i="2"/>
  <c r="M1685" i="2"/>
  <c r="L1685" i="2"/>
  <c r="F1685" i="2"/>
  <c r="D1685" i="2"/>
  <c r="M1684" i="2"/>
  <c r="L1684" i="2"/>
  <c r="F1684" i="2"/>
  <c r="D1684" i="2"/>
  <c r="M1683" i="2"/>
  <c r="L1683" i="2"/>
  <c r="F1683" i="2"/>
  <c r="D1683" i="2"/>
  <c r="M1682" i="2"/>
  <c r="L1682" i="2"/>
  <c r="F1682" i="2"/>
  <c r="D1682" i="2"/>
  <c r="M1681" i="2"/>
  <c r="L1681" i="2"/>
  <c r="F1681" i="2"/>
  <c r="D1681" i="2"/>
  <c r="M1680" i="2"/>
  <c r="L1680" i="2"/>
  <c r="F1680" i="2"/>
  <c r="D1680" i="2"/>
  <c r="M1679" i="2"/>
  <c r="L1679" i="2"/>
  <c r="F1679" i="2"/>
  <c r="D1679" i="2"/>
  <c r="M1678" i="2"/>
  <c r="L1678" i="2"/>
  <c r="F1678" i="2"/>
  <c r="D1678" i="2"/>
  <c r="M1677" i="2"/>
  <c r="L1677" i="2"/>
  <c r="F1677" i="2"/>
  <c r="D1677" i="2"/>
  <c r="M1676" i="2"/>
  <c r="L1676" i="2"/>
  <c r="F1676" i="2"/>
  <c r="D1676" i="2"/>
  <c r="M1675" i="2"/>
  <c r="L1675" i="2"/>
  <c r="F1675" i="2"/>
  <c r="D1675" i="2"/>
  <c r="M1674" i="2"/>
  <c r="L1674" i="2"/>
  <c r="F1674" i="2"/>
  <c r="D1674" i="2"/>
  <c r="M1673" i="2"/>
  <c r="L1673" i="2"/>
  <c r="F1673" i="2"/>
  <c r="D1673" i="2"/>
  <c r="M1672" i="2"/>
  <c r="L1672" i="2"/>
  <c r="F1672" i="2"/>
  <c r="D1672" i="2"/>
  <c r="M1671" i="2"/>
  <c r="L1671" i="2"/>
  <c r="F1671" i="2"/>
  <c r="D1671" i="2"/>
  <c r="M1670" i="2"/>
  <c r="L1670" i="2"/>
  <c r="F1670" i="2"/>
  <c r="D1670" i="2"/>
  <c r="M1669" i="2"/>
  <c r="L1669" i="2"/>
  <c r="F1669" i="2"/>
  <c r="D1669" i="2"/>
  <c r="M1668" i="2"/>
  <c r="L1668" i="2"/>
  <c r="F1668" i="2"/>
  <c r="D1668" i="2"/>
  <c r="M1667" i="2"/>
  <c r="L1667" i="2"/>
  <c r="F1667" i="2"/>
  <c r="D1667" i="2"/>
  <c r="M1666" i="2"/>
  <c r="L1666" i="2"/>
  <c r="F1666" i="2"/>
  <c r="D1666" i="2"/>
  <c r="M1665" i="2"/>
  <c r="L1665" i="2"/>
  <c r="F1665" i="2"/>
  <c r="D1665" i="2"/>
  <c r="M1664" i="2"/>
  <c r="L1664" i="2"/>
  <c r="F1664" i="2"/>
  <c r="D1664" i="2"/>
  <c r="M1663" i="2"/>
  <c r="L1663" i="2"/>
  <c r="F1663" i="2"/>
  <c r="D1663" i="2"/>
  <c r="M1662" i="2"/>
  <c r="L1662" i="2"/>
  <c r="F1662" i="2"/>
  <c r="D1662" i="2"/>
  <c r="M1661" i="2"/>
  <c r="L1661" i="2"/>
  <c r="F1661" i="2"/>
  <c r="D1661" i="2"/>
  <c r="M1660" i="2"/>
  <c r="L1660" i="2"/>
  <c r="F1660" i="2"/>
  <c r="D1660" i="2"/>
  <c r="M1659" i="2"/>
  <c r="L1659" i="2"/>
  <c r="F1659" i="2"/>
  <c r="D1659" i="2"/>
  <c r="M1658" i="2"/>
  <c r="L1658" i="2"/>
  <c r="F1658" i="2"/>
  <c r="D1658" i="2"/>
  <c r="M1657" i="2"/>
  <c r="L1657" i="2"/>
  <c r="F1657" i="2"/>
  <c r="D1657" i="2"/>
  <c r="M1656" i="2"/>
  <c r="L1656" i="2"/>
  <c r="F1656" i="2"/>
  <c r="D1656" i="2"/>
  <c r="M1655" i="2"/>
  <c r="L1655" i="2"/>
  <c r="F1655" i="2"/>
  <c r="D1655" i="2"/>
  <c r="M1654" i="2"/>
  <c r="L1654" i="2"/>
  <c r="F1654" i="2"/>
  <c r="D1654" i="2"/>
  <c r="M1653" i="2"/>
  <c r="L1653" i="2"/>
  <c r="F1653" i="2"/>
  <c r="D1653" i="2"/>
  <c r="M1652" i="2"/>
  <c r="L1652" i="2"/>
  <c r="F1652" i="2"/>
  <c r="D1652" i="2"/>
  <c r="M1651" i="2"/>
  <c r="L1651" i="2"/>
  <c r="F1651" i="2"/>
  <c r="D1651" i="2"/>
  <c r="M1650" i="2"/>
  <c r="L1650" i="2"/>
  <c r="F1650" i="2"/>
  <c r="D1650" i="2"/>
  <c r="M1649" i="2"/>
  <c r="L1649" i="2"/>
  <c r="F1649" i="2"/>
  <c r="D1649" i="2"/>
  <c r="M1648" i="2"/>
  <c r="L1648" i="2"/>
  <c r="F1648" i="2"/>
  <c r="D1648" i="2"/>
  <c r="M1647" i="2"/>
  <c r="L1647" i="2"/>
  <c r="F1647" i="2"/>
  <c r="D1647" i="2"/>
  <c r="M1646" i="2"/>
  <c r="L1646" i="2"/>
  <c r="F1646" i="2"/>
  <c r="D1646" i="2"/>
  <c r="M1645" i="2"/>
  <c r="L1645" i="2"/>
  <c r="F1645" i="2"/>
  <c r="D1645" i="2"/>
  <c r="M1644" i="2"/>
  <c r="L1644" i="2"/>
  <c r="F1644" i="2"/>
  <c r="D1644" i="2"/>
  <c r="M1643" i="2"/>
  <c r="L1643" i="2"/>
  <c r="F1643" i="2"/>
  <c r="D1643" i="2"/>
  <c r="M1642" i="2"/>
  <c r="L1642" i="2"/>
  <c r="F1642" i="2"/>
  <c r="D1642" i="2"/>
  <c r="M1641" i="2"/>
  <c r="L1641" i="2"/>
  <c r="F1641" i="2"/>
  <c r="D1641" i="2"/>
  <c r="M1640" i="2"/>
  <c r="L1640" i="2"/>
  <c r="F1640" i="2"/>
  <c r="D1640" i="2"/>
  <c r="M1639" i="2"/>
  <c r="L1639" i="2"/>
  <c r="F1639" i="2"/>
  <c r="D1639" i="2"/>
  <c r="M1638" i="2"/>
  <c r="L1638" i="2"/>
  <c r="F1638" i="2"/>
  <c r="D1638" i="2"/>
  <c r="M1637" i="2"/>
  <c r="L1637" i="2"/>
  <c r="F1637" i="2"/>
  <c r="D1637" i="2"/>
  <c r="M1636" i="2"/>
  <c r="L1636" i="2"/>
  <c r="F1636" i="2"/>
  <c r="D1636" i="2"/>
  <c r="M1635" i="2"/>
  <c r="L1635" i="2"/>
  <c r="F1635" i="2"/>
  <c r="D1635" i="2"/>
  <c r="M1634" i="2"/>
  <c r="L1634" i="2"/>
  <c r="F1634" i="2"/>
  <c r="D1634" i="2"/>
  <c r="M1633" i="2"/>
  <c r="L1633" i="2"/>
  <c r="F1633" i="2"/>
  <c r="D1633" i="2"/>
  <c r="M1632" i="2"/>
  <c r="L1632" i="2"/>
  <c r="F1632" i="2"/>
  <c r="D1632" i="2"/>
  <c r="M1631" i="2"/>
  <c r="L1631" i="2"/>
  <c r="F1631" i="2"/>
  <c r="D1631" i="2"/>
  <c r="M1630" i="2"/>
  <c r="L1630" i="2"/>
  <c r="F1630" i="2"/>
  <c r="D1630" i="2"/>
  <c r="M1629" i="2"/>
  <c r="L1629" i="2"/>
  <c r="F1629" i="2"/>
  <c r="D1629" i="2"/>
  <c r="M1628" i="2"/>
  <c r="L1628" i="2"/>
  <c r="F1628" i="2"/>
  <c r="D1628" i="2"/>
  <c r="M1627" i="2"/>
  <c r="L1627" i="2"/>
  <c r="F1627" i="2"/>
  <c r="D1627" i="2"/>
  <c r="M1626" i="2"/>
  <c r="L1626" i="2"/>
  <c r="F1626" i="2"/>
  <c r="D1626" i="2"/>
  <c r="M1625" i="2"/>
  <c r="L1625" i="2"/>
  <c r="F1625" i="2"/>
  <c r="D1625" i="2"/>
  <c r="M1624" i="2"/>
  <c r="L1624" i="2"/>
  <c r="F1624" i="2"/>
  <c r="D1624" i="2"/>
  <c r="M1623" i="2"/>
  <c r="L1623" i="2"/>
  <c r="F1623" i="2"/>
  <c r="D1623" i="2"/>
  <c r="M1622" i="2"/>
  <c r="L1622" i="2"/>
  <c r="F1622" i="2"/>
  <c r="D1622" i="2"/>
  <c r="M1621" i="2"/>
  <c r="L1621" i="2"/>
  <c r="F1621" i="2"/>
  <c r="D1621" i="2"/>
  <c r="M1620" i="2"/>
  <c r="L1620" i="2"/>
  <c r="F1620" i="2"/>
  <c r="D1620" i="2"/>
  <c r="M1619" i="2"/>
  <c r="L1619" i="2"/>
  <c r="F1619" i="2"/>
  <c r="D1619" i="2"/>
  <c r="M1618" i="2"/>
  <c r="L1618" i="2"/>
  <c r="F1618" i="2"/>
  <c r="D1618" i="2"/>
  <c r="M1617" i="2"/>
  <c r="L1617" i="2"/>
  <c r="F1617" i="2"/>
  <c r="D1617" i="2"/>
  <c r="M1616" i="2"/>
  <c r="L1616" i="2"/>
  <c r="F1616" i="2"/>
  <c r="D1616" i="2"/>
  <c r="M1615" i="2"/>
  <c r="L1615" i="2"/>
  <c r="F1615" i="2"/>
  <c r="D1615" i="2"/>
  <c r="M1614" i="2"/>
  <c r="L1614" i="2"/>
  <c r="F1614" i="2"/>
  <c r="D1614" i="2"/>
  <c r="M1613" i="2"/>
  <c r="L1613" i="2"/>
  <c r="F1613" i="2"/>
  <c r="D1613" i="2"/>
  <c r="M1612" i="2"/>
  <c r="L1612" i="2"/>
  <c r="F1612" i="2"/>
  <c r="D1612" i="2"/>
  <c r="M1611" i="2"/>
  <c r="L1611" i="2"/>
  <c r="F1611" i="2"/>
  <c r="D1611" i="2"/>
  <c r="M1610" i="2"/>
  <c r="L1610" i="2"/>
  <c r="F1610" i="2"/>
  <c r="D1610" i="2"/>
  <c r="M1609" i="2"/>
  <c r="L1609" i="2"/>
  <c r="F1609" i="2"/>
  <c r="D1609" i="2"/>
  <c r="M1608" i="2"/>
  <c r="L1608" i="2"/>
  <c r="F1608" i="2"/>
  <c r="D1608" i="2"/>
  <c r="M1607" i="2"/>
  <c r="L1607" i="2"/>
  <c r="F1607" i="2"/>
  <c r="D1607" i="2"/>
  <c r="M1606" i="2"/>
  <c r="L1606" i="2"/>
  <c r="F1606" i="2"/>
  <c r="D1606" i="2"/>
  <c r="M1605" i="2"/>
  <c r="L1605" i="2"/>
  <c r="F1605" i="2"/>
  <c r="D1605" i="2"/>
  <c r="M1604" i="2"/>
  <c r="L1604" i="2"/>
  <c r="F1604" i="2"/>
  <c r="D1604" i="2"/>
  <c r="M1603" i="2"/>
  <c r="L1603" i="2"/>
  <c r="F1603" i="2"/>
  <c r="D1603" i="2"/>
  <c r="M1602" i="2"/>
  <c r="L1602" i="2"/>
  <c r="F1602" i="2"/>
  <c r="D1602" i="2"/>
  <c r="M1601" i="2"/>
  <c r="L1601" i="2"/>
  <c r="F1601" i="2"/>
  <c r="D1601" i="2"/>
  <c r="M1600" i="2"/>
  <c r="L1600" i="2"/>
  <c r="F1600" i="2"/>
  <c r="D1600" i="2"/>
  <c r="M1599" i="2"/>
  <c r="L1599" i="2"/>
  <c r="F1599" i="2"/>
  <c r="D1599" i="2"/>
  <c r="M1598" i="2"/>
  <c r="L1598" i="2"/>
  <c r="F1598" i="2"/>
  <c r="D1598" i="2"/>
  <c r="M1597" i="2"/>
  <c r="L1597" i="2"/>
  <c r="F1597" i="2"/>
  <c r="D1597" i="2"/>
  <c r="M1596" i="2"/>
  <c r="L1596" i="2"/>
  <c r="F1596" i="2"/>
  <c r="D1596" i="2"/>
  <c r="M1595" i="2"/>
  <c r="L1595" i="2"/>
  <c r="F1595" i="2"/>
  <c r="D1595" i="2"/>
  <c r="M1594" i="2"/>
  <c r="L1594" i="2"/>
  <c r="F1594" i="2"/>
  <c r="D1594" i="2"/>
  <c r="M1593" i="2"/>
  <c r="L1593" i="2"/>
  <c r="F1593" i="2"/>
  <c r="D1593" i="2"/>
  <c r="M1592" i="2"/>
  <c r="L1592" i="2"/>
  <c r="F1592" i="2"/>
  <c r="D1592" i="2"/>
  <c r="M1591" i="2"/>
  <c r="L1591" i="2"/>
  <c r="F1591" i="2"/>
  <c r="D1591" i="2"/>
  <c r="M1590" i="2"/>
  <c r="L1590" i="2"/>
  <c r="F1590" i="2"/>
  <c r="D1590" i="2"/>
  <c r="M1589" i="2"/>
  <c r="L1589" i="2"/>
  <c r="F1589" i="2"/>
  <c r="D1589" i="2"/>
  <c r="M1588" i="2"/>
  <c r="L1588" i="2"/>
  <c r="F1588" i="2"/>
  <c r="D1588" i="2"/>
  <c r="M1587" i="2"/>
  <c r="L1587" i="2"/>
  <c r="F1587" i="2"/>
  <c r="D1587" i="2"/>
  <c r="M1586" i="2"/>
  <c r="L1586" i="2"/>
  <c r="F1586" i="2"/>
  <c r="D1586" i="2"/>
  <c r="M1585" i="2"/>
  <c r="L1585" i="2"/>
  <c r="F1585" i="2"/>
  <c r="D1585" i="2"/>
  <c r="M1584" i="2"/>
  <c r="L1584" i="2"/>
  <c r="F1584" i="2"/>
  <c r="D1584" i="2"/>
  <c r="M1583" i="2"/>
  <c r="L1583" i="2"/>
  <c r="F1583" i="2"/>
  <c r="D1583" i="2"/>
  <c r="M1582" i="2"/>
  <c r="L1582" i="2"/>
  <c r="F1582" i="2"/>
  <c r="D1582" i="2"/>
  <c r="M1581" i="2"/>
  <c r="L1581" i="2"/>
  <c r="F1581" i="2"/>
  <c r="D1581" i="2"/>
  <c r="M1580" i="2"/>
  <c r="L1580" i="2"/>
  <c r="F1580" i="2"/>
  <c r="D1580" i="2"/>
  <c r="M1579" i="2"/>
  <c r="L1579" i="2"/>
  <c r="F1579" i="2"/>
  <c r="D1579" i="2"/>
  <c r="M1578" i="2"/>
  <c r="L1578" i="2"/>
  <c r="F1578" i="2"/>
  <c r="D1578" i="2"/>
  <c r="M1577" i="2"/>
  <c r="L1577" i="2"/>
  <c r="F1577" i="2"/>
  <c r="D1577" i="2"/>
  <c r="M1576" i="2"/>
  <c r="L1576" i="2"/>
  <c r="F1576" i="2"/>
  <c r="D1576" i="2"/>
  <c r="M1575" i="2"/>
  <c r="L1575" i="2"/>
  <c r="F1575" i="2"/>
  <c r="D1575" i="2"/>
  <c r="M1574" i="2"/>
  <c r="L1574" i="2"/>
  <c r="F1574" i="2"/>
  <c r="D1574" i="2"/>
  <c r="M1573" i="2"/>
  <c r="L1573" i="2"/>
  <c r="F1573" i="2"/>
  <c r="D1573" i="2"/>
  <c r="M1572" i="2"/>
  <c r="L1572" i="2"/>
  <c r="F1572" i="2"/>
  <c r="D1572" i="2"/>
  <c r="M1571" i="2"/>
  <c r="L1571" i="2"/>
  <c r="F1571" i="2"/>
  <c r="D1571" i="2"/>
  <c r="M1570" i="2"/>
  <c r="L1570" i="2"/>
  <c r="F1570" i="2"/>
  <c r="D1570" i="2"/>
  <c r="M1569" i="2"/>
  <c r="L1569" i="2"/>
  <c r="F1569" i="2"/>
  <c r="D1569" i="2"/>
  <c r="M1568" i="2"/>
  <c r="L1568" i="2"/>
  <c r="F1568" i="2"/>
  <c r="D1568" i="2"/>
  <c r="M1567" i="2"/>
  <c r="L1567" i="2"/>
  <c r="F1567" i="2"/>
  <c r="D1567" i="2"/>
  <c r="M1566" i="2"/>
  <c r="L1566" i="2"/>
  <c r="F1566" i="2"/>
  <c r="D1566" i="2"/>
  <c r="M1565" i="2"/>
  <c r="L1565" i="2"/>
  <c r="F1565" i="2"/>
  <c r="D1565" i="2"/>
  <c r="M1564" i="2"/>
  <c r="L1564" i="2"/>
  <c r="F1564" i="2"/>
  <c r="D1564" i="2"/>
  <c r="M1563" i="2"/>
  <c r="L1563" i="2"/>
  <c r="F1563" i="2"/>
  <c r="D1563" i="2"/>
  <c r="M1562" i="2"/>
  <c r="L1562" i="2"/>
  <c r="F1562" i="2"/>
  <c r="D1562" i="2"/>
  <c r="M1561" i="2"/>
  <c r="L1561" i="2"/>
  <c r="F1561" i="2"/>
  <c r="D1561" i="2"/>
  <c r="M1560" i="2"/>
  <c r="L1560" i="2"/>
  <c r="F1560" i="2"/>
  <c r="D1560" i="2"/>
  <c r="M1559" i="2"/>
  <c r="L1559" i="2"/>
  <c r="F1559" i="2"/>
  <c r="D1559" i="2"/>
  <c r="M1558" i="2"/>
  <c r="L1558" i="2"/>
  <c r="F1558" i="2"/>
  <c r="D1558" i="2"/>
  <c r="M1557" i="2"/>
  <c r="L1557" i="2"/>
  <c r="F1557" i="2"/>
  <c r="D1557" i="2"/>
  <c r="M1556" i="2"/>
  <c r="L1556" i="2"/>
  <c r="F1556" i="2"/>
  <c r="D1556" i="2"/>
  <c r="M1555" i="2"/>
  <c r="L1555" i="2"/>
  <c r="F1555" i="2"/>
  <c r="D1555" i="2"/>
  <c r="M1554" i="2"/>
  <c r="L1554" i="2"/>
  <c r="F1554" i="2"/>
  <c r="D1554" i="2"/>
  <c r="M1553" i="2"/>
  <c r="L1553" i="2"/>
  <c r="F1553" i="2"/>
  <c r="D1553" i="2"/>
  <c r="M1552" i="2"/>
  <c r="L1552" i="2"/>
  <c r="F1552" i="2"/>
  <c r="D1552" i="2"/>
  <c r="M1551" i="2"/>
  <c r="L1551" i="2"/>
  <c r="F1551" i="2"/>
  <c r="D1551" i="2"/>
  <c r="M1550" i="2"/>
  <c r="L1550" i="2"/>
  <c r="F1550" i="2"/>
  <c r="D1550" i="2"/>
  <c r="M1549" i="2"/>
  <c r="L1549" i="2"/>
  <c r="F1549" i="2"/>
  <c r="D1549" i="2"/>
  <c r="M1548" i="2"/>
  <c r="L1548" i="2"/>
  <c r="F1548" i="2"/>
  <c r="D1548" i="2"/>
  <c r="M1547" i="2"/>
  <c r="L1547" i="2"/>
  <c r="F1547" i="2"/>
  <c r="D1547" i="2"/>
  <c r="M1546" i="2"/>
  <c r="L1546" i="2"/>
  <c r="F1546" i="2"/>
  <c r="D1546" i="2"/>
  <c r="M1545" i="2"/>
  <c r="L1545" i="2"/>
  <c r="F1545" i="2"/>
  <c r="D1545" i="2"/>
  <c r="M1544" i="2"/>
  <c r="L1544" i="2"/>
  <c r="F1544" i="2"/>
  <c r="D1544" i="2"/>
  <c r="M1543" i="2"/>
  <c r="L1543" i="2"/>
  <c r="F1543" i="2"/>
  <c r="D1543" i="2"/>
  <c r="M1542" i="2"/>
  <c r="L1542" i="2"/>
  <c r="F1542" i="2"/>
  <c r="D1542" i="2"/>
  <c r="M1541" i="2"/>
  <c r="L1541" i="2"/>
  <c r="F1541" i="2"/>
  <c r="D1541" i="2"/>
  <c r="M1540" i="2"/>
  <c r="L1540" i="2"/>
  <c r="F1540" i="2"/>
  <c r="D1540" i="2"/>
  <c r="M1539" i="2"/>
  <c r="L1539" i="2"/>
  <c r="F1539" i="2"/>
  <c r="D1539" i="2"/>
  <c r="M1538" i="2"/>
  <c r="L1538" i="2"/>
  <c r="F1538" i="2"/>
  <c r="D1538" i="2"/>
  <c r="M1537" i="2"/>
  <c r="L1537" i="2"/>
  <c r="F1537" i="2"/>
  <c r="D1537" i="2"/>
  <c r="M1536" i="2"/>
  <c r="L1536" i="2"/>
  <c r="F1536" i="2"/>
  <c r="D1536" i="2"/>
  <c r="M1535" i="2"/>
  <c r="L1535" i="2"/>
  <c r="F1535" i="2"/>
  <c r="D1535" i="2"/>
  <c r="M1534" i="2"/>
  <c r="L1534" i="2"/>
  <c r="F1534" i="2"/>
  <c r="D1534" i="2"/>
  <c r="M1533" i="2"/>
  <c r="L1533" i="2"/>
  <c r="F1533" i="2"/>
  <c r="D1533" i="2"/>
  <c r="M1532" i="2"/>
  <c r="L1532" i="2"/>
  <c r="F1532" i="2"/>
  <c r="D1532" i="2"/>
  <c r="M1531" i="2"/>
  <c r="L1531" i="2"/>
  <c r="F1531" i="2"/>
  <c r="D1531" i="2"/>
  <c r="M1530" i="2"/>
  <c r="L1530" i="2"/>
  <c r="F1530" i="2"/>
  <c r="D1530" i="2"/>
  <c r="M1529" i="2"/>
  <c r="L1529" i="2"/>
  <c r="F1529" i="2"/>
  <c r="D1529" i="2"/>
  <c r="M1528" i="2"/>
  <c r="L1528" i="2"/>
  <c r="F1528" i="2"/>
  <c r="D1528" i="2"/>
  <c r="M1527" i="2"/>
  <c r="L1527" i="2"/>
  <c r="F1527" i="2"/>
  <c r="D1527" i="2"/>
  <c r="M1526" i="2"/>
  <c r="L1526" i="2"/>
  <c r="F1526" i="2"/>
  <c r="D1526" i="2"/>
  <c r="M1525" i="2"/>
  <c r="L1525" i="2"/>
  <c r="F1525" i="2"/>
  <c r="D1525" i="2"/>
  <c r="M1524" i="2"/>
  <c r="L1524" i="2"/>
  <c r="F1524" i="2"/>
  <c r="D1524" i="2"/>
  <c r="M1523" i="2"/>
  <c r="L1523" i="2"/>
  <c r="F1523" i="2"/>
  <c r="D1523" i="2"/>
  <c r="M1522" i="2"/>
  <c r="L1522" i="2"/>
  <c r="F1522" i="2"/>
  <c r="D1522" i="2"/>
  <c r="M1521" i="2"/>
  <c r="L1521" i="2"/>
  <c r="F1521" i="2"/>
  <c r="D1521" i="2"/>
  <c r="M1520" i="2"/>
  <c r="L1520" i="2"/>
  <c r="F1520" i="2"/>
  <c r="D1520" i="2"/>
  <c r="M1519" i="2"/>
  <c r="L1519" i="2"/>
  <c r="F1519" i="2"/>
  <c r="D1519" i="2"/>
  <c r="M1518" i="2"/>
  <c r="L1518" i="2"/>
  <c r="F1518" i="2"/>
  <c r="D1518" i="2"/>
  <c r="M1517" i="2"/>
  <c r="L1517" i="2"/>
  <c r="F1517" i="2"/>
  <c r="D1517" i="2"/>
  <c r="M1516" i="2"/>
  <c r="L1516" i="2"/>
  <c r="F1516" i="2"/>
  <c r="D1516" i="2"/>
  <c r="M1515" i="2"/>
  <c r="L1515" i="2"/>
  <c r="F1515" i="2"/>
  <c r="D1515" i="2"/>
  <c r="M1514" i="2"/>
  <c r="L1514" i="2"/>
  <c r="F1514" i="2"/>
  <c r="D1514" i="2"/>
  <c r="M1513" i="2"/>
  <c r="L1513" i="2"/>
  <c r="F1513" i="2"/>
  <c r="D1513" i="2"/>
  <c r="M1512" i="2"/>
  <c r="L1512" i="2"/>
  <c r="F1512" i="2"/>
  <c r="D1512" i="2"/>
  <c r="M1511" i="2"/>
  <c r="L1511" i="2"/>
  <c r="F1511" i="2"/>
  <c r="D1511" i="2"/>
  <c r="M1510" i="2"/>
  <c r="L1510" i="2"/>
  <c r="F1510" i="2"/>
  <c r="D1510" i="2"/>
  <c r="M1509" i="2"/>
  <c r="L1509" i="2"/>
  <c r="F1509" i="2"/>
  <c r="D1509" i="2"/>
  <c r="M1508" i="2"/>
  <c r="L1508" i="2"/>
  <c r="F1508" i="2"/>
  <c r="D1508" i="2"/>
  <c r="M1507" i="2"/>
  <c r="L1507" i="2"/>
  <c r="F1507" i="2"/>
  <c r="D1507" i="2"/>
  <c r="M1506" i="2"/>
  <c r="L1506" i="2"/>
  <c r="F1506" i="2"/>
  <c r="D1506" i="2"/>
  <c r="M1505" i="2"/>
  <c r="L1505" i="2"/>
  <c r="F1505" i="2"/>
  <c r="D1505" i="2"/>
  <c r="M1504" i="2"/>
  <c r="L1504" i="2"/>
  <c r="F1504" i="2"/>
  <c r="D1504" i="2"/>
  <c r="M1503" i="2"/>
  <c r="L1503" i="2"/>
  <c r="F1503" i="2"/>
  <c r="D1503" i="2"/>
  <c r="M1502" i="2"/>
  <c r="L1502" i="2"/>
  <c r="F1502" i="2"/>
  <c r="D1502" i="2"/>
  <c r="M1501" i="2"/>
  <c r="L1501" i="2"/>
  <c r="F1501" i="2"/>
  <c r="D1501" i="2"/>
  <c r="M1500" i="2"/>
  <c r="L1500" i="2"/>
  <c r="F1500" i="2"/>
  <c r="D1500" i="2"/>
  <c r="M1499" i="2"/>
  <c r="L1499" i="2"/>
  <c r="F1499" i="2"/>
  <c r="D1499" i="2"/>
  <c r="M1498" i="2"/>
  <c r="L1498" i="2"/>
  <c r="F1498" i="2"/>
  <c r="D1498" i="2"/>
  <c r="M1497" i="2"/>
  <c r="L1497" i="2"/>
  <c r="F1497" i="2"/>
  <c r="D1497" i="2"/>
  <c r="M1496" i="2"/>
  <c r="L1496" i="2"/>
  <c r="F1496" i="2"/>
  <c r="D1496" i="2"/>
  <c r="M1495" i="2"/>
  <c r="L1495" i="2"/>
  <c r="F1495" i="2"/>
  <c r="D1495" i="2"/>
  <c r="M1494" i="2"/>
  <c r="L1494" i="2"/>
  <c r="F1494" i="2"/>
  <c r="D1494" i="2"/>
  <c r="M1493" i="2"/>
  <c r="L1493" i="2"/>
  <c r="F1493" i="2"/>
  <c r="D1493" i="2"/>
  <c r="M1492" i="2"/>
  <c r="L1492" i="2"/>
  <c r="F1492" i="2"/>
  <c r="D1492" i="2"/>
  <c r="M1491" i="2"/>
  <c r="L1491" i="2"/>
  <c r="F1491" i="2"/>
  <c r="D1491" i="2"/>
  <c r="M1490" i="2"/>
  <c r="L1490" i="2"/>
  <c r="F1490" i="2"/>
  <c r="D1490" i="2"/>
  <c r="M1489" i="2"/>
  <c r="L1489" i="2"/>
  <c r="F1489" i="2"/>
  <c r="D1489" i="2"/>
  <c r="M1488" i="2"/>
  <c r="L1488" i="2"/>
  <c r="F1488" i="2"/>
  <c r="D1488" i="2"/>
  <c r="M1487" i="2"/>
  <c r="L1487" i="2"/>
  <c r="F1487" i="2"/>
  <c r="D1487" i="2"/>
  <c r="M1486" i="2"/>
  <c r="L1486" i="2"/>
  <c r="F1486" i="2"/>
  <c r="D1486" i="2"/>
  <c r="M1485" i="2"/>
  <c r="L1485" i="2"/>
  <c r="F1485" i="2"/>
  <c r="D1485" i="2"/>
  <c r="M1484" i="2"/>
  <c r="L1484" i="2"/>
  <c r="F1484" i="2"/>
  <c r="D1484" i="2"/>
  <c r="M1483" i="2"/>
  <c r="L1483" i="2"/>
  <c r="F1483" i="2"/>
  <c r="D1483" i="2"/>
  <c r="M1482" i="2"/>
  <c r="L1482" i="2"/>
  <c r="F1482" i="2"/>
  <c r="D1482" i="2"/>
  <c r="M1481" i="2"/>
  <c r="L1481" i="2"/>
  <c r="F1481" i="2"/>
  <c r="D1481" i="2"/>
  <c r="M1480" i="2"/>
  <c r="L1480" i="2"/>
  <c r="F1480" i="2"/>
  <c r="D1480" i="2"/>
  <c r="M1479" i="2"/>
  <c r="L1479" i="2"/>
  <c r="F1479" i="2"/>
  <c r="D1479" i="2"/>
  <c r="M1478" i="2"/>
  <c r="L1478" i="2"/>
  <c r="F1478" i="2"/>
  <c r="D1478" i="2"/>
  <c r="M1477" i="2"/>
  <c r="L1477" i="2"/>
  <c r="F1477" i="2"/>
  <c r="D1477" i="2"/>
  <c r="M1476" i="2"/>
  <c r="L1476" i="2"/>
  <c r="F1476" i="2"/>
  <c r="D1476" i="2"/>
  <c r="M1475" i="2"/>
  <c r="L1475" i="2"/>
  <c r="F1475" i="2"/>
  <c r="D1475" i="2"/>
  <c r="M1474" i="2"/>
  <c r="L1474" i="2"/>
  <c r="F1474" i="2"/>
  <c r="D1474" i="2"/>
  <c r="M1473" i="2"/>
  <c r="L1473" i="2"/>
  <c r="F1473" i="2"/>
  <c r="D1473" i="2"/>
  <c r="M1472" i="2"/>
  <c r="L1472" i="2"/>
  <c r="F1472" i="2"/>
  <c r="D1472" i="2"/>
  <c r="M1471" i="2"/>
  <c r="L1471" i="2"/>
  <c r="F1471" i="2"/>
  <c r="D1471" i="2"/>
  <c r="M1470" i="2"/>
  <c r="L1470" i="2"/>
  <c r="F1470" i="2"/>
  <c r="D1470" i="2"/>
  <c r="M1469" i="2"/>
  <c r="L1469" i="2"/>
  <c r="F1469" i="2"/>
  <c r="D1469" i="2"/>
  <c r="M1468" i="2"/>
  <c r="L1468" i="2"/>
  <c r="F1468" i="2"/>
  <c r="D1468" i="2"/>
  <c r="M1467" i="2"/>
  <c r="L1467" i="2"/>
  <c r="F1467" i="2"/>
  <c r="D1467" i="2"/>
  <c r="M1466" i="2"/>
  <c r="L1466" i="2"/>
  <c r="F1466" i="2"/>
  <c r="D1466" i="2"/>
  <c r="M1465" i="2"/>
  <c r="L1465" i="2"/>
  <c r="F1465" i="2"/>
  <c r="D1465" i="2"/>
  <c r="M1464" i="2"/>
  <c r="L1464" i="2"/>
  <c r="F1464" i="2"/>
  <c r="D1464" i="2"/>
  <c r="M1463" i="2"/>
  <c r="L1463" i="2"/>
  <c r="F1463" i="2"/>
  <c r="D1463" i="2"/>
  <c r="M1462" i="2"/>
  <c r="L1462" i="2"/>
  <c r="F1462" i="2"/>
  <c r="D1462" i="2"/>
  <c r="M1461" i="2"/>
  <c r="L1461" i="2"/>
  <c r="F1461" i="2"/>
  <c r="D1461" i="2"/>
  <c r="M1460" i="2"/>
  <c r="L1460" i="2"/>
  <c r="F1460" i="2"/>
  <c r="D1460" i="2"/>
  <c r="M1459" i="2"/>
  <c r="L1459" i="2"/>
  <c r="F1459" i="2"/>
  <c r="D1459" i="2"/>
  <c r="M1458" i="2"/>
  <c r="L1458" i="2"/>
  <c r="F1458" i="2"/>
  <c r="D1458" i="2"/>
  <c r="M1457" i="2"/>
  <c r="L1457" i="2"/>
  <c r="F1457" i="2"/>
  <c r="D1457" i="2"/>
  <c r="M1456" i="2"/>
  <c r="L1456" i="2"/>
  <c r="F1456" i="2"/>
  <c r="D1456" i="2"/>
  <c r="M1455" i="2"/>
  <c r="L1455" i="2"/>
  <c r="F1455" i="2"/>
  <c r="D1455" i="2"/>
  <c r="M1454" i="2"/>
  <c r="L1454" i="2"/>
  <c r="F1454" i="2"/>
  <c r="D1454" i="2"/>
  <c r="M1453" i="2"/>
  <c r="L1453" i="2"/>
  <c r="F1453" i="2"/>
  <c r="D1453" i="2"/>
  <c r="M1452" i="2"/>
  <c r="L1452" i="2"/>
  <c r="F1452" i="2"/>
  <c r="D1452" i="2"/>
  <c r="M1451" i="2"/>
  <c r="L1451" i="2"/>
  <c r="F1451" i="2"/>
  <c r="D1451" i="2"/>
  <c r="M1450" i="2"/>
  <c r="L1450" i="2"/>
  <c r="F1450" i="2"/>
  <c r="D1450" i="2"/>
  <c r="M1449" i="2"/>
  <c r="L1449" i="2"/>
  <c r="F1449" i="2"/>
  <c r="D1449" i="2"/>
  <c r="M1448" i="2"/>
  <c r="L1448" i="2"/>
  <c r="F1448" i="2"/>
  <c r="D1448" i="2"/>
  <c r="M1447" i="2"/>
  <c r="L1447" i="2"/>
  <c r="F1447" i="2"/>
  <c r="D1447" i="2"/>
  <c r="M1446" i="2"/>
  <c r="L1446" i="2"/>
  <c r="F1446" i="2"/>
  <c r="D1446" i="2"/>
  <c r="M1445" i="2"/>
  <c r="L1445" i="2"/>
  <c r="F1445" i="2"/>
  <c r="D1445" i="2"/>
  <c r="M1444" i="2"/>
  <c r="L1444" i="2"/>
  <c r="F1444" i="2"/>
  <c r="D1444" i="2"/>
  <c r="M1443" i="2"/>
  <c r="L1443" i="2"/>
  <c r="F1443" i="2"/>
  <c r="D1443" i="2"/>
  <c r="M1442" i="2"/>
  <c r="L1442" i="2"/>
  <c r="F1442" i="2"/>
  <c r="D1442" i="2"/>
  <c r="M1441" i="2"/>
  <c r="L1441" i="2"/>
  <c r="F1441" i="2"/>
  <c r="D1441" i="2"/>
  <c r="M1440" i="2"/>
  <c r="L1440" i="2"/>
  <c r="F1440" i="2"/>
  <c r="D1440" i="2"/>
  <c r="M1439" i="2"/>
  <c r="L1439" i="2"/>
  <c r="F1439" i="2"/>
  <c r="D1439" i="2"/>
  <c r="M1438" i="2"/>
  <c r="L1438" i="2"/>
  <c r="F1438" i="2"/>
  <c r="D1438" i="2"/>
  <c r="M1437" i="2"/>
  <c r="L1437" i="2"/>
  <c r="F1437" i="2"/>
  <c r="D1437" i="2"/>
  <c r="M1436" i="2"/>
  <c r="L1436" i="2"/>
  <c r="F1436" i="2"/>
  <c r="D1436" i="2"/>
  <c r="M1435" i="2"/>
  <c r="L1435" i="2"/>
  <c r="F1435" i="2"/>
  <c r="D1435" i="2"/>
  <c r="M1434" i="2"/>
  <c r="L1434" i="2"/>
  <c r="F1434" i="2"/>
  <c r="D1434" i="2"/>
  <c r="M1433" i="2"/>
  <c r="L1433" i="2"/>
  <c r="F1433" i="2"/>
  <c r="D1433" i="2"/>
  <c r="M1432" i="2"/>
  <c r="L1432" i="2"/>
  <c r="F1432" i="2"/>
  <c r="D1432" i="2"/>
  <c r="M1431" i="2"/>
  <c r="L1431" i="2"/>
  <c r="F1431" i="2"/>
  <c r="D1431" i="2"/>
  <c r="M1430" i="2"/>
  <c r="L1430" i="2"/>
  <c r="F1430" i="2"/>
  <c r="D1430" i="2"/>
  <c r="M1429" i="2"/>
  <c r="L1429" i="2"/>
  <c r="F1429" i="2"/>
  <c r="D1429" i="2"/>
  <c r="M1428" i="2"/>
  <c r="L1428" i="2"/>
  <c r="F1428" i="2"/>
  <c r="D1428" i="2"/>
  <c r="M1427" i="2"/>
  <c r="L1427" i="2"/>
  <c r="F1427" i="2"/>
  <c r="D1427" i="2"/>
  <c r="M1426" i="2"/>
  <c r="L1426" i="2"/>
  <c r="F1426" i="2"/>
  <c r="D1426" i="2"/>
  <c r="M1425" i="2"/>
  <c r="L1425" i="2"/>
  <c r="F1425" i="2"/>
  <c r="D1425" i="2"/>
  <c r="M1424" i="2"/>
  <c r="L1424" i="2"/>
  <c r="F1424" i="2"/>
  <c r="D1424" i="2"/>
  <c r="M1423" i="2"/>
  <c r="L1423" i="2"/>
  <c r="F1423" i="2"/>
  <c r="D1423" i="2"/>
  <c r="M1422" i="2"/>
  <c r="L1422" i="2"/>
  <c r="F1422" i="2"/>
  <c r="D1422" i="2"/>
  <c r="M1421" i="2"/>
  <c r="L1421" i="2"/>
  <c r="F1421" i="2"/>
  <c r="D1421" i="2"/>
  <c r="M1420" i="2"/>
  <c r="L1420" i="2"/>
  <c r="F1420" i="2"/>
  <c r="D1420" i="2"/>
  <c r="M1419" i="2"/>
  <c r="L1419" i="2"/>
  <c r="F1419" i="2"/>
  <c r="D1419" i="2"/>
  <c r="M1418" i="2"/>
  <c r="L1418" i="2"/>
  <c r="F1418" i="2"/>
  <c r="D1418" i="2"/>
  <c r="M1417" i="2"/>
  <c r="L1417" i="2"/>
  <c r="F1417" i="2"/>
  <c r="D1417" i="2"/>
  <c r="M1416" i="2"/>
  <c r="L1416" i="2"/>
  <c r="F1416" i="2"/>
  <c r="D1416" i="2"/>
  <c r="M1415" i="2"/>
  <c r="L1415" i="2"/>
  <c r="F1415" i="2"/>
  <c r="D1415" i="2"/>
  <c r="M1414" i="2"/>
  <c r="L1414" i="2"/>
  <c r="F1414" i="2"/>
  <c r="D1414" i="2"/>
  <c r="M1413" i="2"/>
  <c r="L1413" i="2"/>
  <c r="F1413" i="2"/>
  <c r="D1413" i="2"/>
  <c r="M1412" i="2"/>
  <c r="L1412" i="2"/>
  <c r="F1412" i="2"/>
  <c r="D1412" i="2"/>
  <c r="M1411" i="2"/>
  <c r="L1411" i="2"/>
  <c r="F1411" i="2"/>
  <c r="D1411" i="2"/>
  <c r="M1410" i="2"/>
  <c r="L1410" i="2"/>
  <c r="F1410" i="2"/>
  <c r="D1410" i="2"/>
  <c r="M1409" i="2"/>
  <c r="L1409" i="2"/>
  <c r="F1409" i="2"/>
  <c r="D1409" i="2"/>
  <c r="M1408" i="2"/>
  <c r="L1408" i="2"/>
  <c r="F1408" i="2"/>
  <c r="D1408" i="2"/>
  <c r="M1407" i="2"/>
  <c r="L1407" i="2"/>
  <c r="F1407" i="2"/>
  <c r="D1407" i="2"/>
  <c r="M1406" i="2"/>
  <c r="L1406" i="2"/>
  <c r="F1406" i="2"/>
  <c r="D1406" i="2"/>
  <c r="M1405" i="2"/>
  <c r="L1405" i="2"/>
  <c r="F1405" i="2"/>
  <c r="D1405" i="2"/>
  <c r="M1404" i="2"/>
  <c r="L1404" i="2"/>
  <c r="F1404" i="2"/>
  <c r="D1404" i="2"/>
  <c r="M1403" i="2"/>
  <c r="L1403" i="2"/>
  <c r="F1403" i="2"/>
  <c r="D1403" i="2"/>
  <c r="M1402" i="2"/>
  <c r="L1402" i="2"/>
  <c r="F1402" i="2"/>
  <c r="D1402" i="2"/>
  <c r="M1401" i="2"/>
  <c r="L1401" i="2"/>
  <c r="F1401" i="2"/>
  <c r="D1401" i="2"/>
  <c r="M1400" i="2"/>
  <c r="L1400" i="2"/>
  <c r="F1400" i="2"/>
  <c r="D1400" i="2"/>
  <c r="M1399" i="2"/>
  <c r="L1399" i="2"/>
  <c r="F1399" i="2"/>
  <c r="D1399" i="2"/>
  <c r="M1398" i="2"/>
  <c r="L1398" i="2"/>
  <c r="F1398" i="2"/>
  <c r="D1398" i="2"/>
  <c r="M1397" i="2"/>
  <c r="L1397" i="2"/>
  <c r="F1397" i="2"/>
  <c r="D1397" i="2"/>
  <c r="M1396" i="2"/>
  <c r="L1396" i="2"/>
  <c r="F1396" i="2"/>
  <c r="D1396" i="2"/>
  <c r="M1395" i="2"/>
  <c r="L1395" i="2"/>
  <c r="F1395" i="2"/>
  <c r="D1395" i="2"/>
  <c r="M1394" i="2"/>
  <c r="L1394" i="2"/>
  <c r="F1394" i="2"/>
  <c r="D1394" i="2"/>
  <c r="M1393" i="2"/>
  <c r="L1393" i="2"/>
  <c r="F1393" i="2"/>
  <c r="D1393" i="2"/>
  <c r="M1392" i="2"/>
  <c r="L1392" i="2"/>
  <c r="F1392" i="2"/>
  <c r="D1392" i="2"/>
  <c r="M1391" i="2"/>
  <c r="L1391" i="2"/>
  <c r="F1391" i="2"/>
  <c r="D1391" i="2"/>
  <c r="M1390" i="2"/>
  <c r="L1390" i="2"/>
  <c r="F1390" i="2"/>
  <c r="D1390" i="2"/>
  <c r="M1389" i="2"/>
  <c r="L1389" i="2"/>
  <c r="F1389" i="2"/>
  <c r="D1389" i="2"/>
  <c r="M1388" i="2"/>
  <c r="L1388" i="2"/>
  <c r="F1388" i="2"/>
  <c r="D1388" i="2"/>
  <c r="M1387" i="2"/>
  <c r="L1387" i="2"/>
  <c r="F1387" i="2"/>
  <c r="D1387" i="2"/>
  <c r="M1386" i="2"/>
  <c r="L1386" i="2"/>
  <c r="F1386" i="2"/>
  <c r="D1386" i="2"/>
  <c r="M1385" i="2"/>
  <c r="L1385" i="2"/>
  <c r="F1385" i="2"/>
  <c r="D1385" i="2"/>
  <c r="M1384" i="2"/>
  <c r="L1384" i="2"/>
  <c r="F1384" i="2"/>
  <c r="D1384" i="2"/>
  <c r="M1383" i="2"/>
  <c r="L1383" i="2"/>
  <c r="F1383" i="2"/>
  <c r="D1383" i="2"/>
  <c r="M1382" i="2"/>
  <c r="L1382" i="2"/>
  <c r="F1382" i="2"/>
  <c r="D1382" i="2"/>
  <c r="M1381" i="2"/>
  <c r="L1381" i="2"/>
  <c r="F1381" i="2"/>
  <c r="D1381" i="2"/>
  <c r="M1380" i="2"/>
  <c r="L1380" i="2"/>
  <c r="F1380" i="2"/>
  <c r="D1380" i="2"/>
  <c r="M1379" i="2"/>
  <c r="L1379" i="2"/>
  <c r="F1379" i="2"/>
  <c r="D1379" i="2"/>
  <c r="M1378" i="2"/>
  <c r="L1378" i="2"/>
  <c r="F1378" i="2"/>
  <c r="D1378" i="2"/>
  <c r="M1377" i="2"/>
  <c r="L1377" i="2"/>
  <c r="F1377" i="2"/>
  <c r="D1377" i="2"/>
  <c r="M1376" i="2"/>
  <c r="L1376" i="2"/>
  <c r="F1376" i="2"/>
  <c r="D1376" i="2"/>
  <c r="M1375" i="2"/>
  <c r="L1375" i="2"/>
  <c r="F1375" i="2"/>
  <c r="D1375" i="2"/>
  <c r="M1374" i="2"/>
  <c r="L1374" i="2"/>
  <c r="F1374" i="2"/>
  <c r="D1374" i="2"/>
  <c r="M1373" i="2"/>
  <c r="L1373" i="2"/>
  <c r="F1373" i="2"/>
  <c r="D1373" i="2"/>
  <c r="M1372" i="2"/>
  <c r="L1372" i="2"/>
  <c r="F1372" i="2"/>
  <c r="D1372" i="2"/>
  <c r="M1371" i="2"/>
  <c r="L1371" i="2"/>
  <c r="F1371" i="2"/>
  <c r="D1371" i="2"/>
  <c r="M1370" i="2"/>
  <c r="L1370" i="2"/>
  <c r="F1370" i="2"/>
  <c r="D1370" i="2"/>
  <c r="M1369" i="2"/>
  <c r="L1369" i="2"/>
  <c r="F1369" i="2"/>
  <c r="D1369" i="2"/>
  <c r="M1368" i="2"/>
  <c r="L1368" i="2"/>
  <c r="F1368" i="2"/>
  <c r="D1368" i="2"/>
  <c r="M1367" i="2"/>
  <c r="L1367" i="2"/>
  <c r="F1367" i="2"/>
  <c r="D1367" i="2"/>
  <c r="M1366" i="2"/>
  <c r="L1366" i="2"/>
  <c r="F1366" i="2"/>
  <c r="D1366" i="2"/>
  <c r="M1365" i="2"/>
  <c r="L1365" i="2"/>
  <c r="F1365" i="2"/>
  <c r="D1365" i="2"/>
  <c r="M1364" i="2"/>
  <c r="L1364" i="2"/>
  <c r="F1364" i="2"/>
  <c r="D1364" i="2"/>
  <c r="M1363" i="2"/>
  <c r="L1363" i="2"/>
  <c r="F1363" i="2"/>
  <c r="D1363" i="2"/>
  <c r="M1362" i="2"/>
  <c r="L1362" i="2"/>
  <c r="F1362" i="2"/>
  <c r="D1362" i="2"/>
  <c r="M1361" i="2"/>
  <c r="L1361" i="2"/>
  <c r="F1361" i="2"/>
  <c r="D1361" i="2"/>
  <c r="M1360" i="2"/>
  <c r="L1360" i="2"/>
  <c r="F1360" i="2"/>
  <c r="D1360" i="2"/>
  <c r="M1359" i="2"/>
  <c r="L1359" i="2"/>
  <c r="F1359" i="2"/>
  <c r="D1359" i="2"/>
  <c r="M1358" i="2"/>
  <c r="L1358" i="2"/>
  <c r="F1358" i="2"/>
  <c r="D1358" i="2"/>
  <c r="M1357" i="2"/>
  <c r="L1357" i="2"/>
  <c r="F1357" i="2"/>
  <c r="D1357" i="2"/>
  <c r="M1356" i="2"/>
  <c r="L1356" i="2"/>
  <c r="F1356" i="2"/>
  <c r="D1356" i="2"/>
  <c r="M1355" i="2"/>
  <c r="L1355" i="2"/>
  <c r="F1355" i="2"/>
  <c r="D1355" i="2"/>
  <c r="M1354" i="2"/>
  <c r="L1354" i="2"/>
  <c r="F1354" i="2"/>
  <c r="D1354" i="2"/>
  <c r="M1353" i="2"/>
  <c r="L1353" i="2"/>
  <c r="F1353" i="2"/>
  <c r="D1353" i="2"/>
  <c r="M1352" i="2"/>
  <c r="L1352" i="2"/>
  <c r="F1352" i="2"/>
  <c r="D1352" i="2"/>
  <c r="M1351" i="2"/>
  <c r="L1351" i="2"/>
  <c r="F1351" i="2"/>
  <c r="D1351" i="2"/>
  <c r="M1350" i="2"/>
  <c r="L1350" i="2"/>
  <c r="F1350" i="2"/>
  <c r="D1350" i="2"/>
  <c r="M1349" i="2"/>
  <c r="L1349" i="2"/>
  <c r="F1349" i="2"/>
  <c r="D1349" i="2"/>
  <c r="M1348" i="2"/>
  <c r="L1348" i="2"/>
  <c r="F1348" i="2"/>
  <c r="D1348" i="2"/>
  <c r="M1347" i="2"/>
  <c r="L1347" i="2"/>
  <c r="F1347" i="2"/>
  <c r="D1347" i="2"/>
  <c r="M1346" i="2"/>
  <c r="L1346" i="2"/>
  <c r="F1346" i="2"/>
  <c r="D1346" i="2"/>
  <c r="M1345" i="2"/>
  <c r="L1345" i="2"/>
  <c r="F1345" i="2"/>
  <c r="D1345" i="2"/>
  <c r="M1344" i="2"/>
  <c r="L1344" i="2"/>
  <c r="F1344" i="2"/>
  <c r="D1344" i="2"/>
  <c r="M1343" i="2"/>
  <c r="L1343" i="2"/>
  <c r="F1343" i="2"/>
  <c r="D1343" i="2"/>
  <c r="M1342" i="2"/>
  <c r="L1342" i="2"/>
  <c r="F1342" i="2"/>
  <c r="D1342" i="2"/>
  <c r="M1341" i="2"/>
  <c r="L1341" i="2"/>
  <c r="F1341" i="2"/>
  <c r="D1341" i="2"/>
  <c r="M1340" i="2"/>
  <c r="L1340" i="2"/>
  <c r="F1340" i="2"/>
  <c r="D1340" i="2"/>
  <c r="M1339" i="2"/>
  <c r="L1339" i="2"/>
  <c r="F1339" i="2"/>
  <c r="D1339" i="2"/>
  <c r="M1338" i="2"/>
  <c r="L1338" i="2"/>
  <c r="F1338" i="2"/>
  <c r="D1338" i="2"/>
  <c r="M1337" i="2"/>
  <c r="L1337" i="2"/>
  <c r="F1337" i="2"/>
  <c r="D1337" i="2"/>
  <c r="M1336" i="2"/>
  <c r="L1336" i="2"/>
  <c r="F1336" i="2"/>
  <c r="D1336" i="2"/>
  <c r="M1335" i="2"/>
  <c r="L1335" i="2"/>
  <c r="F1335" i="2"/>
  <c r="D1335" i="2"/>
  <c r="M1334" i="2"/>
  <c r="L1334" i="2"/>
  <c r="F1334" i="2"/>
  <c r="D1334" i="2"/>
  <c r="M1333" i="2"/>
  <c r="L1333" i="2"/>
  <c r="F1333" i="2"/>
  <c r="D1333" i="2"/>
  <c r="M1332" i="2"/>
  <c r="L1332" i="2"/>
  <c r="F1332" i="2"/>
  <c r="D1332" i="2"/>
  <c r="M1331" i="2"/>
  <c r="L1331" i="2"/>
  <c r="F1331" i="2"/>
  <c r="D1331" i="2"/>
  <c r="M1330" i="2"/>
  <c r="L1330" i="2"/>
  <c r="F1330" i="2"/>
  <c r="D1330" i="2"/>
  <c r="M1329" i="2"/>
  <c r="L1329" i="2"/>
  <c r="F1329" i="2"/>
  <c r="D1329" i="2"/>
  <c r="M1328" i="2"/>
  <c r="L1328" i="2"/>
  <c r="F1328" i="2"/>
  <c r="D1328" i="2"/>
  <c r="M1327" i="2"/>
  <c r="L1327" i="2"/>
  <c r="F1327" i="2"/>
  <c r="D1327" i="2"/>
  <c r="M1326" i="2"/>
  <c r="L1326" i="2"/>
  <c r="F1326" i="2"/>
  <c r="D1326" i="2"/>
  <c r="M1325" i="2"/>
  <c r="L1325" i="2"/>
  <c r="F1325" i="2"/>
  <c r="D1325" i="2"/>
  <c r="M1324" i="2"/>
  <c r="L1324" i="2"/>
  <c r="F1324" i="2"/>
  <c r="D1324" i="2"/>
  <c r="M1323" i="2"/>
  <c r="L1323" i="2"/>
  <c r="F1323" i="2"/>
  <c r="D1323" i="2"/>
  <c r="M1322" i="2"/>
  <c r="L1322" i="2"/>
  <c r="F1322" i="2"/>
  <c r="D1322" i="2"/>
  <c r="M1321" i="2"/>
  <c r="L1321" i="2"/>
  <c r="F1321" i="2"/>
  <c r="D1321" i="2"/>
  <c r="M1320" i="2"/>
  <c r="L1320" i="2"/>
  <c r="F1320" i="2"/>
  <c r="D1320" i="2"/>
  <c r="M1319" i="2"/>
  <c r="L1319" i="2"/>
  <c r="F1319" i="2"/>
  <c r="D1319" i="2"/>
  <c r="M1318" i="2"/>
  <c r="L1318" i="2"/>
  <c r="F1318" i="2"/>
  <c r="D1318" i="2"/>
  <c r="M1317" i="2"/>
  <c r="L1317" i="2"/>
  <c r="F1317" i="2"/>
  <c r="D1317" i="2"/>
  <c r="M1316" i="2"/>
  <c r="L1316" i="2"/>
  <c r="F1316" i="2"/>
  <c r="D1316" i="2"/>
  <c r="M1315" i="2"/>
  <c r="L1315" i="2"/>
  <c r="F1315" i="2"/>
  <c r="D1315" i="2"/>
  <c r="M1314" i="2"/>
  <c r="L1314" i="2"/>
  <c r="F1314" i="2"/>
  <c r="D1314" i="2"/>
  <c r="M1313" i="2"/>
  <c r="L1313" i="2"/>
  <c r="F1313" i="2"/>
  <c r="D1313" i="2"/>
  <c r="M1312" i="2"/>
  <c r="L1312" i="2"/>
  <c r="F1312" i="2"/>
  <c r="D1312" i="2"/>
  <c r="M1311" i="2"/>
  <c r="L1311" i="2"/>
  <c r="F1311" i="2"/>
  <c r="D1311" i="2"/>
  <c r="M1310" i="2"/>
  <c r="L1310" i="2"/>
  <c r="F1310" i="2"/>
  <c r="D1310" i="2"/>
  <c r="M1309" i="2"/>
  <c r="L1309" i="2"/>
  <c r="F1309" i="2"/>
  <c r="D1309" i="2"/>
  <c r="M1308" i="2"/>
  <c r="L1308" i="2"/>
  <c r="F1308" i="2"/>
  <c r="D1308" i="2"/>
  <c r="M1307" i="2"/>
  <c r="L1307" i="2"/>
  <c r="F1307" i="2"/>
  <c r="D1307" i="2"/>
  <c r="M1306" i="2"/>
  <c r="L1306" i="2"/>
  <c r="F1306" i="2"/>
  <c r="D1306" i="2"/>
  <c r="M1305" i="2"/>
  <c r="L1305" i="2"/>
  <c r="F1305" i="2"/>
  <c r="D1305" i="2"/>
  <c r="M1304" i="2"/>
  <c r="L1304" i="2"/>
  <c r="F1304" i="2"/>
  <c r="D1304" i="2"/>
  <c r="M1303" i="2"/>
  <c r="L1303" i="2"/>
  <c r="F1303" i="2"/>
  <c r="D1303" i="2"/>
  <c r="M1302" i="2"/>
  <c r="L1302" i="2"/>
  <c r="F1302" i="2"/>
  <c r="D1302" i="2"/>
  <c r="M1301" i="2"/>
  <c r="L1301" i="2"/>
  <c r="F1301" i="2"/>
  <c r="D1301" i="2"/>
  <c r="M1300" i="2"/>
  <c r="L1300" i="2"/>
  <c r="F1300" i="2"/>
  <c r="D1300" i="2"/>
  <c r="M1299" i="2"/>
  <c r="L1299" i="2"/>
  <c r="F1299" i="2"/>
  <c r="D1299" i="2"/>
  <c r="M1298" i="2"/>
  <c r="L1298" i="2"/>
  <c r="F1298" i="2"/>
  <c r="D1298" i="2"/>
  <c r="M1297" i="2"/>
  <c r="L1297" i="2"/>
  <c r="F1297" i="2"/>
  <c r="D1297" i="2"/>
  <c r="M1296" i="2"/>
  <c r="L1296" i="2"/>
  <c r="F1296" i="2"/>
  <c r="D1296" i="2"/>
  <c r="M1295" i="2"/>
  <c r="L1295" i="2"/>
  <c r="F1295" i="2"/>
  <c r="D1295" i="2"/>
  <c r="M1294" i="2"/>
  <c r="L1294" i="2"/>
  <c r="F1294" i="2"/>
  <c r="D1294" i="2"/>
  <c r="M1293" i="2"/>
  <c r="L1293" i="2"/>
  <c r="F1293" i="2"/>
  <c r="D1293" i="2"/>
  <c r="M1292" i="2"/>
  <c r="L1292" i="2"/>
  <c r="F1292" i="2"/>
  <c r="D1292" i="2"/>
  <c r="M1291" i="2"/>
  <c r="L1291" i="2"/>
  <c r="F1291" i="2"/>
  <c r="D1291" i="2"/>
  <c r="M1290" i="2"/>
  <c r="L1290" i="2"/>
  <c r="F1290" i="2"/>
  <c r="D1290" i="2"/>
  <c r="M1289" i="2"/>
  <c r="L1289" i="2"/>
  <c r="F1289" i="2"/>
  <c r="D1289" i="2"/>
  <c r="M1288" i="2"/>
  <c r="L1288" i="2"/>
  <c r="F1288" i="2"/>
  <c r="D1288" i="2"/>
  <c r="M1287" i="2"/>
  <c r="L1287" i="2"/>
  <c r="F1287" i="2"/>
  <c r="D1287" i="2"/>
  <c r="M1286" i="2"/>
  <c r="L1286" i="2"/>
  <c r="F1286" i="2"/>
  <c r="D1286" i="2"/>
  <c r="M1285" i="2"/>
  <c r="L1285" i="2"/>
  <c r="F1285" i="2"/>
  <c r="D1285" i="2"/>
  <c r="M1284" i="2"/>
  <c r="L1284" i="2"/>
  <c r="F1284" i="2"/>
  <c r="D1284" i="2"/>
  <c r="M1283" i="2"/>
  <c r="L1283" i="2"/>
  <c r="F1283" i="2"/>
  <c r="D1283" i="2"/>
  <c r="M1282" i="2"/>
  <c r="L1282" i="2"/>
  <c r="F1282" i="2"/>
  <c r="D1282" i="2"/>
  <c r="M1281" i="2"/>
  <c r="L1281" i="2"/>
  <c r="F1281" i="2"/>
  <c r="D1281" i="2"/>
  <c r="M1280" i="2"/>
  <c r="L1280" i="2"/>
  <c r="F1280" i="2"/>
  <c r="D1280" i="2"/>
  <c r="M1279" i="2"/>
  <c r="L1279" i="2"/>
  <c r="F1279" i="2"/>
  <c r="D1279" i="2"/>
  <c r="M1278" i="2"/>
  <c r="L1278" i="2"/>
  <c r="F1278" i="2"/>
  <c r="D1278" i="2"/>
  <c r="M1277" i="2"/>
  <c r="L1277" i="2"/>
  <c r="F1277" i="2"/>
  <c r="D1277" i="2"/>
  <c r="M1276" i="2"/>
  <c r="L1276" i="2"/>
  <c r="F1276" i="2"/>
  <c r="D1276" i="2"/>
  <c r="M1275" i="2"/>
  <c r="L1275" i="2"/>
  <c r="F1275" i="2"/>
  <c r="D1275" i="2"/>
  <c r="M1274" i="2"/>
  <c r="L1274" i="2"/>
  <c r="F1274" i="2"/>
  <c r="D1274" i="2"/>
  <c r="M1273" i="2"/>
  <c r="L1273" i="2"/>
  <c r="F1273" i="2"/>
  <c r="D1273" i="2"/>
  <c r="M1272" i="2"/>
  <c r="L1272" i="2"/>
  <c r="F1272" i="2"/>
  <c r="D1272" i="2"/>
  <c r="M1271" i="2"/>
  <c r="L1271" i="2"/>
  <c r="F1271" i="2"/>
  <c r="D1271" i="2"/>
  <c r="M1270" i="2"/>
  <c r="L1270" i="2"/>
  <c r="F1270" i="2"/>
  <c r="D1270" i="2"/>
  <c r="M1269" i="2"/>
  <c r="L1269" i="2"/>
  <c r="F1269" i="2"/>
  <c r="D1269" i="2"/>
  <c r="M1268" i="2"/>
  <c r="L1268" i="2"/>
  <c r="F1268" i="2"/>
  <c r="D1268" i="2"/>
  <c r="M1267" i="2"/>
  <c r="L1267" i="2"/>
  <c r="F1267" i="2"/>
  <c r="D1267" i="2"/>
  <c r="M1266" i="2"/>
  <c r="L1266" i="2"/>
  <c r="F1266" i="2"/>
  <c r="D1266" i="2"/>
  <c r="M1265" i="2"/>
  <c r="L1265" i="2"/>
  <c r="F1265" i="2"/>
  <c r="D1265" i="2"/>
  <c r="M1264" i="2"/>
  <c r="L1264" i="2"/>
  <c r="F1264" i="2"/>
  <c r="D1264" i="2"/>
  <c r="M1263" i="2"/>
  <c r="L1263" i="2"/>
  <c r="F1263" i="2"/>
  <c r="D1263" i="2"/>
  <c r="M1262" i="2"/>
  <c r="L1262" i="2"/>
  <c r="F1262" i="2"/>
  <c r="D1262" i="2"/>
  <c r="M1261" i="2"/>
  <c r="L1261" i="2"/>
  <c r="F1261" i="2"/>
  <c r="D1261" i="2"/>
  <c r="M1260" i="2"/>
  <c r="L1260" i="2"/>
  <c r="F1260" i="2"/>
  <c r="D1260" i="2"/>
  <c r="M1259" i="2"/>
  <c r="L1259" i="2"/>
  <c r="F1259" i="2"/>
  <c r="D1259" i="2"/>
  <c r="M1258" i="2"/>
  <c r="L1258" i="2"/>
  <c r="F1258" i="2"/>
  <c r="D1258" i="2"/>
  <c r="M1257" i="2"/>
  <c r="L1257" i="2"/>
  <c r="F1257" i="2"/>
  <c r="D1257" i="2"/>
  <c r="M1256" i="2"/>
  <c r="L1256" i="2"/>
  <c r="F1256" i="2"/>
  <c r="D1256" i="2"/>
  <c r="M1255" i="2"/>
  <c r="L1255" i="2"/>
  <c r="F1255" i="2"/>
  <c r="D1255" i="2"/>
  <c r="M1254" i="2"/>
  <c r="L1254" i="2"/>
  <c r="F1254" i="2"/>
  <c r="D1254" i="2"/>
  <c r="M1253" i="2"/>
  <c r="L1253" i="2"/>
  <c r="F1253" i="2"/>
  <c r="D1253" i="2"/>
  <c r="M1252" i="2"/>
  <c r="L1252" i="2"/>
  <c r="F1252" i="2"/>
  <c r="D1252" i="2"/>
  <c r="M1251" i="2"/>
  <c r="L1251" i="2"/>
  <c r="F1251" i="2"/>
  <c r="D1251" i="2"/>
  <c r="M1250" i="2"/>
  <c r="L1250" i="2"/>
  <c r="F1250" i="2"/>
  <c r="D1250" i="2"/>
  <c r="M1249" i="2"/>
  <c r="L1249" i="2"/>
  <c r="F1249" i="2"/>
  <c r="D1249" i="2"/>
  <c r="M1248" i="2"/>
  <c r="L1248" i="2"/>
  <c r="F1248" i="2"/>
  <c r="D1248" i="2"/>
  <c r="M1247" i="2"/>
  <c r="L1247" i="2"/>
  <c r="F1247" i="2"/>
  <c r="D1247" i="2"/>
  <c r="M1246" i="2"/>
  <c r="L1246" i="2"/>
  <c r="F1246" i="2"/>
  <c r="D1246" i="2"/>
  <c r="M1245" i="2"/>
  <c r="L1245" i="2"/>
  <c r="F1245" i="2"/>
  <c r="D1245" i="2"/>
  <c r="M1244" i="2"/>
  <c r="L1244" i="2"/>
  <c r="F1244" i="2"/>
  <c r="D1244" i="2"/>
  <c r="M1243" i="2"/>
  <c r="L1243" i="2"/>
  <c r="F1243" i="2"/>
  <c r="D1243" i="2"/>
  <c r="M1242" i="2"/>
  <c r="L1242" i="2"/>
  <c r="F1242" i="2"/>
  <c r="D1242" i="2"/>
  <c r="M1241" i="2"/>
  <c r="L1241" i="2"/>
  <c r="F1241" i="2"/>
  <c r="D1241" i="2"/>
  <c r="M1240" i="2"/>
  <c r="L1240" i="2"/>
  <c r="F1240" i="2"/>
  <c r="D1240" i="2"/>
  <c r="M1239" i="2"/>
  <c r="L1239" i="2"/>
  <c r="F1239" i="2"/>
  <c r="D1239" i="2"/>
  <c r="M1238" i="2"/>
  <c r="L1238" i="2"/>
  <c r="F1238" i="2"/>
  <c r="D1238" i="2"/>
  <c r="M1237" i="2"/>
  <c r="L1237" i="2"/>
  <c r="F1237" i="2"/>
  <c r="D1237" i="2"/>
  <c r="M1236" i="2"/>
  <c r="L1236" i="2"/>
  <c r="F1236" i="2"/>
  <c r="D1236" i="2"/>
  <c r="M1235" i="2"/>
  <c r="L1235" i="2"/>
  <c r="F1235" i="2"/>
  <c r="D1235" i="2"/>
  <c r="M1234" i="2"/>
  <c r="L1234" i="2"/>
  <c r="F1234" i="2"/>
  <c r="D1234" i="2"/>
  <c r="M1233" i="2"/>
  <c r="L1233" i="2"/>
  <c r="F1233" i="2"/>
  <c r="D1233" i="2"/>
  <c r="M1232" i="2"/>
  <c r="L1232" i="2"/>
  <c r="F1232" i="2"/>
  <c r="D1232" i="2"/>
  <c r="M1231" i="2"/>
  <c r="L1231" i="2"/>
  <c r="F1231" i="2"/>
  <c r="D1231" i="2"/>
  <c r="M1230" i="2"/>
  <c r="L1230" i="2"/>
  <c r="F1230" i="2"/>
  <c r="D1230" i="2"/>
  <c r="M1229" i="2"/>
  <c r="L1229" i="2"/>
  <c r="F1229" i="2"/>
  <c r="D1229" i="2"/>
  <c r="M1228" i="2"/>
  <c r="L1228" i="2"/>
  <c r="F1228" i="2"/>
  <c r="D1228" i="2"/>
  <c r="M1227" i="2"/>
  <c r="L1227" i="2"/>
  <c r="F1227" i="2"/>
  <c r="D1227" i="2"/>
  <c r="M1226" i="2"/>
  <c r="L1226" i="2"/>
  <c r="F1226" i="2"/>
  <c r="D1226" i="2"/>
  <c r="M1225" i="2"/>
  <c r="L1225" i="2"/>
  <c r="F1225" i="2"/>
  <c r="D1225" i="2"/>
  <c r="M1224" i="2"/>
  <c r="L1224" i="2"/>
  <c r="F1224" i="2"/>
  <c r="D1224" i="2"/>
  <c r="M1223" i="2"/>
  <c r="L1223" i="2"/>
  <c r="F1223" i="2"/>
  <c r="D1223" i="2"/>
  <c r="M1222" i="2"/>
  <c r="L1222" i="2"/>
  <c r="F1222" i="2"/>
  <c r="D1222" i="2"/>
  <c r="M1221" i="2"/>
  <c r="L1221" i="2"/>
  <c r="F1221" i="2"/>
  <c r="D1221" i="2"/>
  <c r="M1220" i="2"/>
  <c r="L1220" i="2"/>
  <c r="F1220" i="2"/>
  <c r="D1220" i="2"/>
  <c r="M1219" i="2"/>
  <c r="L1219" i="2"/>
  <c r="F1219" i="2"/>
  <c r="D1219" i="2"/>
  <c r="M1218" i="2"/>
  <c r="L1218" i="2"/>
  <c r="F1218" i="2"/>
  <c r="D1218" i="2"/>
  <c r="M1217" i="2"/>
  <c r="L1217" i="2"/>
  <c r="F1217" i="2"/>
  <c r="D1217" i="2"/>
  <c r="M1216" i="2"/>
  <c r="L1216" i="2"/>
  <c r="F1216" i="2"/>
  <c r="D1216" i="2"/>
  <c r="M1215" i="2"/>
  <c r="L1215" i="2"/>
  <c r="F1215" i="2"/>
  <c r="D1215" i="2"/>
  <c r="M1214" i="2"/>
  <c r="L1214" i="2"/>
  <c r="F1214" i="2"/>
  <c r="D1214" i="2"/>
  <c r="M1213" i="2"/>
  <c r="L1213" i="2"/>
  <c r="F1213" i="2"/>
  <c r="D1213" i="2"/>
  <c r="M1212" i="2"/>
  <c r="L1212" i="2"/>
  <c r="F1212" i="2"/>
  <c r="D1212" i="2"/>
  <c r="M1211" i="2"/>
  <c r="L1211" i="2"/>
  <c r="F1211" i="2"/>
  <c r="D1211" i="2"/>
  <c r="M1210" i="2"/>
  <c r="L1210" i="2"/>
  <c r="F1210" i="2"/>
  <c r="D1210" i="2"/>
  <c r="M1209" i="2"/>
  <c r="L1209" i="2"/>
  <c r="F1209" i="2"/>
  <c r="D1209" i="2"/>
  <c r="M1208" i="2"/>
  <c r="L1208" i="2"/>
  <c r="F1208" i="2"/>
  <c r="D1208" i="2"/>
  <c r="M1207" i="2"/>
  <c r="L1207" i="2"/>
  <c r="F1207" i="2"/>
  <c r="D1207" i="2"/>
  <c r="M1206" i="2"/>
  <c r="L1206" i="2"/>
  <c r="F1206" i="2"/>
  <c r="D1206" i="2"/>
  <c r="M1205" i="2"/>
  <c r="L1205" i="2"/>
  <c r="F1205" i="2"/>
  <c r="D1205" i="2"/>
  <c r="M1204" i="2"/>
  <c r="L1204" i="2"/>
  <c r="F1204" i="2"/>
  <c r="D1204" i="2"/>
  <c r="M1203" i="2"/>
  <c r="L1203" i="2"/>
  <c r="F1203" i="2"/>
  <c r="D1203" i="2"/>
  <c r="M1202" i="2"/>
  <c r="L1202" i="2"/>
  <c r="F1202" i="2"/>
  <c r="D1202" i="2"/>
  <c r="M1201" i="2"/>
  <c r="L1201" i="2"/>
  <c r="F1201" i="2"/>
  <c r="D1201" i="2"/>
  <c r="M1200" i="2"/>
  <c r="L1200" i="2"/>
  <c r="F1200" i="2"/>
  <c r="D1200" i="2"/>
  <c r="M1199" i="2"/>
  <c r="L1199" i="2"/>
  <c r="F1199" i="2"/>
  <c r="D1199" i="2"/>
  <c r="M1198" i="2"/>
  <c r="L1198" i="2"/>
  <c r="F1198" i="2"/>
  <c r="D1198" i="2"/>
  <c r="M1197" i="2"/>
  <c r="L1197" i="2"/>
  <c r="F1197" i="2"/>
  <c r="D1197" i="2"/>
  <c r="M1196" i="2"/>
  <c r="L1196" i="2"/>
  <c r="F1196" i="2"/>
  <c r="D1196" i="2"/>
  <c r="M1195" i="2"/>
  <c r="L1195" i="2"/>
  <c r="F1195" i="2"/>
  <c r="D1195" i="2"/>
  <c r="M1194" i="2"/>
  <c r="L1194" i="2"/>
  <c r="F1194" i="2"/>
  <c r="D1194" i="2"/>
  <c r="M1193" i="2"/>
  <c r="L1193" i="2"/>
  <c r="F1193" i="2"/>
  <c r="D1193" i="2"/>
  <c r="M1192" i="2"/>
  <c r="L1192" i="2"/>
  <c r="F1192" i="2"/>
  <c r="D1192" i="2"/>
  <c r="M1191" i="2"/>
  <c r="L1191" i="2"/>
  <c r="F1191" i="2"/>
  <c r="D1191" i="2"/>
  <c r="M1190" i="2"/>
  <c r="L1190" i="2"/>
  <c r="F1190" i="2"/>
  <c r="D1190" i="2"/>
  <c r="M1189" i="2"/>
  <c r="L1189" i="2"/>
  <c r="F1189" i="2"/>
  <c r="D1189" i="2"/>
  <c r="M1188" i="2"/>
  <c r="L1188" i="2"/>
  <c r="F1188" i="2"/>
  <c r="D1188" i="2"/>
  <c r="M1187" i="2"/>
  <c r="L1187" i="2"/>
  <c r="F1187" i="2"/>
  <c r="D1187" i="2"/>
  <c r="M1186" i="2"/>
  <c r="L1186" i="2"/>
  <c r="F1186" i="2"/>
  <c r="D1186" i="2"/>
  <c r="M1185" i="2"/>
  <c r="L1185" i="2"/>
  <c r="F1185" i="2"/>
  <c r="D1185" i="2"/>
  <c r="M1184" i="2"/>
  <c r="L1184" i="2"/>
  <c r="F1184" i="2"/>
  <c r="D1184" i="2"/>
  <c r="M1183" i="2"/>
  <c r="L1183" i="2"/>
  <c r="F1183" i="2"/>
  <c r="D1183" i="2"/>
  <c r="M1182" i="2"/>
  <c r="L1182" i="2"/>
  <c r="F1182" i="2"/>
  <c r="D1182" i="2"/>
  <c r="M1181" i="2"/>
  <c r="L1181" i="2"/>
  <c r="F1181" i="2"/>
  <c r="D1181" i="2"/>
  <c r="M1180" i="2"/>
  <c r="L1180" i="2"/>
  <c r="F1180" i="2"/>
  <c r="D1180" i="2"/>
  <c r="M1179" i="2"/>
  <c r="L1179" i="2"/>
  <c r="F1179" i="2"/>
  <c r="D1179" i="2"/>
  <c r="M1178" i="2"/>
  <c r="L1178" i="2"/>
  <c r="F1178" i="2"/>
  <c r="D1178" i="2"/>
  <c r="M1177" i="2"/>
  <c r="L1177" i="2"/>
  <c r="F1177" i="2"/>
  <c r="D1177" i="2"/>
  <c r="M1176" i="2"/>
  <c r="L1176" i="2"/>
  <c r="F1176" i="2"/>
  <c r="D1176" i="2"/>
  <c r="M1175" i="2"/>
  <c r="L1175" i="2"/>
  <c r="F1175" i="2"/>
  <c r="D1175" i="2"/>
  <c r="M1174" i="2"/>
  <c r="L1174" i="2"/>
  <c r="F1174" i="2"/>
  <c r="D1174" i="2"/>
  <c r="M1173" i="2"/>
  <c r="L1173" i="2"/>
  <c r="F1173" i="2"/>
  <c r="D1173" i="2"/>
  <c r="M1172" i="2"/>
  <c r="L1172" i="2"/>
  <c r="F1172" i="2"/>
  <c r="D1172" i="2"/>
  <c r="M1171" i="2"/>
  <c r="L1171" i="2"/>
  <c r="F1171" i="2"/>
  <c r="D1171" i="2"/>
  <c r="M1170" i="2"/>
  <c r="L1170" i="2"/>
  <c r="F1170" i="2"/>
  <c r="D1170" i="2"/>
  <c r="M1169" i="2"/>
  <c r="L1169" i="2"/>
  <c r="F1169" i="2"/>
  <c r="D1169" i="2"/>
  <c r="M1168" i="2"/>
  <c r="L1168" i="2"/>
  <c r="F1168" i="2"/>
  <c r="D1168" i="2"/>
  <c r="M1167" i="2"/>
  <c r="L1167" i="2"/>
  <c r="F1167" i="2"/>
  <c r="D1167" i="2"/>
  <c r="M1166" i="2"/>
  <c r="L1166" i="2"/>
  <c r="F1166" i="2"/>
  <c r="D1166" i="2"/>
  <c r="M1165" i="2"/>
  <c r="L1165" i="2"/>
  <c r="F1165" i="2"/>
  <c r="D1165" i="2"/>
  <c r="M1164" i="2"/>
  <c r="L1164" i="2"/>
  <c r="F1164" i="2"/>
  <c r="D1164" i="2"/>
  <c r="M1163" i="2"/>
  <c r="L1163" i="2"/>
  <c r="F1163" i="2"/>
  <c r="D1163" i="2"/>
  <c r="M1162" i="2"/>
  <c r="L1162" i="2"/>
  <c r="F1162" i="2"/>
  <c r="D1162" i="2"/>
  <c r="M1161" i="2"/>
  <c r="L1161" i="2"/>
  <c r="F1161" i="2"/>
  <c r="D1161" i="2"/>
  <c r="M1160" i="2"/>
  <c r="L1160" i="2"/>
  <c r="F1160" i="2"/>
  <c r="D1160" i="2"/>
  <c r="M1159" i="2"/>
  <c r="L1159" i="2"/>
  <c r="F1159" i="2"/>
  <c r="D1159" i="2"/>
  <c r="M1158" i="2"/>
  <c r="L1158" i="2"/>
  <c r="F1158" i="2"/>
  <c r="D1158" i="2"/>
  <c r="M1157" i="2"/>
  <c r="L1157" i="2"/>
  <c r="F1157" i="2"/>
  <c r="D1157" i="2"/>
  <c r="M1156" i="2"/>
  <c r="L1156" i="2"/>
  <c r="F1156" i="2"/>
  <c r="D1156" i="2"/>
  <c r="M1155" i="2"/>
  <c r="L1155" i="2"/>
  <c r="F1155" i="2"/>
  <c r="D1155" i="2"/>
  <c r="M1154" i="2"/>
  <c r="L1154" i="2"/>
  <c r="F1154" i="2"/>
  <c r="D1154" i="2"/>
  <c r="M1153" i="2"/>
  <c r="L1153" i="2"/>
  <c r="F1153" i="2"/>
  <c r="D1153" i="2"/>
  <c r="M1152" i="2"/>
  <c r="L1152" i="2"/>
  <c r="F1152" i="2"/>
  <c r="D1152" i="2"/>
  <c r="M1151" i="2"/>
  <c r="L1151" i="2"/>
  <c r="F1151" i="2"/>
  <c r="D1151" i="2"/>
  <c r="M1150" i="2"/>
  <c r="L1150" i="2"/>
  <c r="F1150" i="2"/>
  <c r="D1150" i="2"/>
  <c r="M1149" i="2"/>
  <c r="L1149" i="2"/>
  <c r="F1149" i="2"/>
  <c r="D1149" i="2"/>
  <c r="M1148" i="2"/>
  <c r="L1148" i="2"/>
  <c r="F1148" i="2"/>
  <c r="D1148" i="2"/>
  <c r="M1147" i="2"/>
  <c r="L1147" i="2"/>
  <c r="F1147" i="2"/>
  <c r="D1147" i="2"/>
  <c r="M1146" i="2"/>
  <c r="L1146" i="2"/>
  <c r="F1146" i="2"/>
  <c r="D1146" i="2"/>
  <c r="M1145" i="2"/>
  <c r="L1145" i="2"/>
  <c r="F1145" i="2"/>
  <c r="D1145" i="2"/>
  <c r="M1144" i="2"/>
  <c r="L1144" i="2"/>
  <c r="F1144" i="2"/>
  <c r="D1144" i="2"/>
  <c r="M1143" i="2"/>
  <c r="L1143" i="2"/>
  <c r="F1143" i="2"/>
  <c r="D1143" i="2"/>
  <c r="M1142" i="2"/>
  <c r="L1142" i="2"/>
  <c r="F1142" i="2"/>
  <c r="D1142" i="2"/>
  <c r="M1141" i="2"/>
  <c r="L1141" i="2"/>
  <c r="F1141" i="2"/>
  <c r="D1141" i="2"/>
  <c r="M1140" i="2"/>
  <c r="L1140" i="2"/>
  <c r="F1140" i="2"/>
  <c r="D1140" i="2"/>
  <c r="M1139" i="2"/>
  <c r="L1139" i="2"/>
  <c r="F1139" i="2"/>
  <c r="D1139" i="2"/>
  <c r="M1138" i="2"/>
  <c r="L1138" i="2"/>
  <c r="F1138" i="2"/>
  <c r="D1138" i="2"/>
  <c r="M1137" i="2"/>
  <c r="L1137" i="2"/>
  <c r="F1137" i="2"/>
  <c r="D1137" i="2"/>
  <c r="M1136" i="2"/>
  <c r="L1136" i="2"/>
  <c r="F1136" i="2"/>
  <c r="D1136" i="2"/>
  <c r="M1135" i="2"/>
  <c r="L1135" i="2"/>
  <c r="F1135" i="2"/>
  <c r="D1135" i="2"/>
  <c r="M1134" i="2"/>
  <c r="L1134" i="2"/>
  <c r="F1134" i="2"/>
  <c r="D1134" i="2"/>
  <c r="M1133" i="2"/>
  <c r="L1133" i="2"/>
  <c r="F1133" i="2"/>
  <c r="D1133" i="2"/>
  <c r="M1132" i="2"/>
  <c r="L1132" i="2"/>
  <c r="F1132" i="2"/>
  <c r="D1132" i="2"/>
  <c r="M1131" i="2"/>
  <c r="L1131" i="2"/>
  <c r="F1131" i="2"/>
  <c r="D1131" i="2"/>
  <c r="M1130" i="2"/>
  <c r="L1130" i="2"/>
  <c r="F1130" i="2"/>
  <c r="D1130" i="2"/>
  <c r="M1129" i="2"/>
  <c r="L1129" i="2"/>
  <c r="F1129" i="2"/>
  <c r="D1129" i="2"/>
  <c r="M1128" i="2"/>
  <c r="L1128" i="2"/>
  <c r="F1128" i="2"/>
  <c r="D1128" i="2"/>
  <c r="M1127" i="2"/>
  <c r="L1127" i="2"/>
  <c r="F1127" i="2"/>
  <c r="D1127" i="2"/>
  <c r="M1126" i="2"/>
  <c r="L1126" i="2"/>
  <c r="F1126" i="2"/>
  <c r="D1126" i="2"/>
  <c r="M1125" i="2"/>
  <c r="L1125" i="2"/>
  <c r="F1125" i="2"/>
  <c r="D1125" i="2"/>
  <c r="M1124" i="2"/>
  <c r="L1124" i="2"/>
  <c r="F1124" i="2"/>
  <c r="D1124" i="2"/>
  <c r="M1123" i="2"/>
  <c r="L1123" i="2"/>
  <c r="F1123" i="2"/>
  <c r="D1123" i="2"/>
  <c r="M1122" i="2"/>
  <c r="L1122" i="2"/>
  <c r="F1122" i="2"/>
  <c r="D1122" i="2"/>
  <c r="M1121" i="2"/>
  <c r="L1121" i="2"/>
  <c r="F1121" i="2"/>
  <c r="D1121" i="2"/>
  <c r="M1120" i="2"/>
  <c r="L1120" i="2"/>
  <c r="F1120" i="2"/>
  <c r="D1120" i="2"/>
  <c r="M1119" i="2"/>
  <c r="L1119" i="2"/>
  <c r="F1119" i="2"/>
  <c r="D1119" i="2"/>
  <c r="M1118" i="2"/>
  <c r="L1118" i="2"/>
  <c r="F1118" i="2"/>
  <c r="D1118" i="2"/>
  <c r="M1117" i="2"/>
  <c r="L1117" i="2"/>
  <c r="F1117" i="2"/>
  <c r="D1117" i="2"/>
  <c r="M1116" i="2"/>
  <c r="L1116" i="2"/>
  <c r="F1116" i="2"/>
  <c r="D1116" i="2"/>
  <c r="M1115" i="2"/>
  <c r="L1115" i="2"/>
  <c r="F1115" i="2"/>
  <c r="D1115" i="2"/>
  <c r="M1114" i="2"/>
  <c r="L1114" i="2"/>
  <c r="F1114" i="2"/>
  <c r="D1114" i="2"/>
  <c r="M1113" i="2"/>
  <c r="L1113" i="2"/>
  <c r="F1113" i="2"/>
  <c r="D1113" i="2"/>
  <c r="M1112" i="2"/>
  <c r="L1112" i="2"/>
  <c r="F1112" i="2"/>
  <c r="D1112" i="2"/>
  <c r="M1111" i="2"/>
  <c r="L1111" i="2"/>
  <c r="F1111" i="2"/>
  <c r="D1111" i="2"/>
  <c r="M1110" i="2"/>
  <c r="L1110" i="2"/>
  <c r="F1110" i="2"/>
  <c r="D1110" i="2"/>
  <c r="M1109" i="2"/>
  <c r="L1109" i="2"/>
  <c r="F1109" i="2"/>
  <c r="D1109" i="2"/>
  <c r="M1108" i="2"/>
  <c r="L1108" i="2"/>
  <c r="F1108" i="2"/>
  <c r="D1108" i="2"/>
  <c r="M1107" i="2"/>
  <c r="L1107" i="2"/>
  <c r="F1107" i="2"/>
  <c r="D1107" i="2"/>
  <c r="M1106" i="2"/>
  <c r="L1106" i="2"/>
  <c r="F1106" i="2"/>
  <c r="D1106" i="2"/>
  <c r="M1105" i="2"/>
  <c r="L1105" i="2"/>
  <c r="F1105" i="2"/>
  <c r="D1105" i="2"/>
  <c r="M1104" i="2"/>
  <c r="L1104" i="2"/>
  <c r="F1104" i="2"/>
  <c r="D1104" i="2"/>
  <c r="M1103" i="2"/>
  <c r="L1103" i="2"/>
  <c r="F1103" i="2"/>
  <c r="D1103" i="2"/>
  <c r="M1102" i="2"/>
  <c r="L1102" i="2"/>
  <c r="F1102" i="2"/>
  <c r="D1102" i="2"/>
  <c r="M1101" i="2"/>
  <c r="L1101" i="2"/>
  <c r="F1101" i="2"/>
  <c r="D1101" i="2"/>
  <c r="M1100" i="2"/>
  <c r="L1100" i="2"/>
  <c r="F1100" i="2"/>
  <c r="D1100" i="2"/>
  <c r="M1099" i="2"/>
  <c r="L1099" i="2"/>
  <c r="F1099" i="2"/>
  <c r="D1099" i="2"/>
  <c r="M1098" i="2"/>
  <c r="L1098" i="2"/>
  <c r="F1098" i="2"/>
  <c r="D1098" i="2"/>
  <c r="M1097" i="2"/>
  <c r="L1097" i="2"/>
  <c r="F1097" i="2"/>
  <c r="D1097" i="2"/>
  <c r="M1096" i="2"/>
  <c r="L1096" i="2"/>
  <c r="F1096" i="2"/>
  <c r="D1096" i="2"/>
  <c r="M1095" i="2"/>
  <c r="L1095" i="2"/>
  <c r="F1095" i="2"/>
  <c r="D1095" i="2"/>
  <c r="M1094" i="2"/>
  <c r="L1094" i="2"/>
  <c r="F1094" i="2"/>
  <c r="D1094" i="2"/>
  <c r="M1093" i="2"/>
  <c r="L1093" i="2"/>
  <c r="F1093" i="2"/>
  <c r="D1093" i="2"/>
  <c r="M1092" i="2"/>
  <c r="L1092" i="2"/>
  <c r="F1092" i="2"/>
  <c r="D1092" i="2"/>
  <c r="M1091" i="2"/>
  <c r="L1091" i="2"/>
  <c r="F1091" i="2"/>
  <c r="D1091" i="2"/>
  <c r="M1090" i="2"/>
  <c r="L1090" i="2"/>
  <c r="F1090" i="2"/>
  <c r="D1090" i="2"/>
  <c r="M1089" i="2"/>
  <c r="L1089" i="2"/>
  <c r="F1089" i="2"/>
  <c r="D1089" i="2"/>
  <c r="M1088" i="2"/>
  <c r="L1088" i="2"/>
  <c r="F1088" i="2"/>
  <c r="D1088" i="2"/>
  <c r="M1087" i="2"/>
  <c r="L1087" i="2"/>
  <c r="F1087" i="2"/>
  <c r="D1087" i="2"/>
  <c r="M1086" i="2"/>
  <c r="L1086" i="2"/>
  <c r="F1086" i="2"/>
  <c r="D1086" i="2"/>
  <c r="M1085" i="2"/>
  <c r="L1085" i="2"/>
  <c r="F1085" i="2"/>
  <c r="D1085" i="2"/>
  <c r="M1084" i="2"/>
  <c r="L1084" i="2"/>
  <c r="F1084" i="2"/>
  <c r="D1084" i="2"/>
  <c r="M1083" i="2"/>
  <c r="L1083" i="2"/>
  <c r="F1083" i="2"/>
  <c r="D1083" i="2"/>
  <c r="M1082" i="2"/>
  <c r="L1082" i="2"/>
  <c r="F1082" i="2"/>
  <c r="D1082" i="2"/>
  <c r="M1081" i="2"/>
  <c r="L1081" i="2"/>
  <c r="F1081" i="2"/>
  <c r="D1081" i="2"/>
  <c r="M1080" i="2"/>
  <c r="L1080" i="2"/>
  <c r="F1080" i="2"/>
  <c r="D1080" i="2"/>
  <c r="M1079" i="2"/>
  <c r="L1079" i="2"/>
  <c r="F1079" i="2"/>
  <c r="D1079" i="2"/>
  <c r="M1078" i="2"/>
  <c r="L1078" i="2"/>
  <c r="F1078" i="2"/>
  <c r="D1078" i="2"/>
  <c r="M1077" i="2"/>
  <c r="L1077" i="2"/>
  <c r="F1077" i="2"/>
  <c r="D1077" i="2"/>
  <c r="M1076" i="2"/>
  <c r="L1076" i="2"/>
  <c r="F1076" i="2"/>
  <c r="D1076" i="2"/>
  <c r="M1075" i="2"/>
  <c r="L1075" i="2"/>
  <c r="F1075" i="2"/>
  <c r="D1075" i="2"/>
  <c r="M1074" i="2"/>
  <c r="L1074" i="2"/>
  <c r="F1074" i="2"/>
  <c r="D1074" i="2"/>
  <c r="M1073" i="2"/>
  <c r="L1073" i="2"/>
  <c r="F1073" i="2"/>
  <c r="D1073" i="2"/>
  <c r="M1072" i="2"/>
  <c r="L1072" i="2"/>
  <c r="F1072" i="2"/>
  <c r="D1072" i="2"/>
  <c r="M1071" i="2"/>
  <c r="L1071" i="2"/>
  <c r="F1071" i="2"/>
  <c r="D1071" i="2"/>
  <c r="M1070" i="2"/>
  <c r="L1070" i="2"/>
  <c r="F1070" i="2"/>
  <c r="D1070" i="2"/>
  <c r="M1069" i="2"/>
  <c r="L1069" i="2"/>
  <c r="F1069" i="2"/>
  <c r="D1069" i="2"/>
  <c r="M1068" i="2"/>
  <c r="L1068" i="2"/>
  <c r="F1068" i="2"/>
  <c r="D1068" i="2"/>
  <c r="M1067" i="2"/>
  <c r="L1067" i="2"/>
  <c r="F1067" i="2"/>
  <c r="D1067" i="2"/>
  <c r="M1066" i="2"/>
  <c r="L1066" i="2"/>
  <c r="F1066" i="2"/>
  <c r="D1066" i="2"/>
  <c r="M1065" i="2"/>
  <c r="L1065" i="2"/>
  <c r="F1065" i="2"/>
  <c r="D1065" i="2"/>
  <c r="M1064" i="2"/>
  <c r="L1064" i="2"/>
  <c r="F1064" i="2"/>
  <c r="D1064" i="2"/>
  <c r="M1063" i="2"/>
  <c r="L1063" i="2"/>
  <c r="F1063" i="2"/>
  <c r="D1063" i="2"/>
  <c r="M1062" i="2"/>
  <c r="L1062" i="2"/>
  <c r="F1062" i="2"/>
  <c r="D1062" i="2"/>
  <c r="M1061" i="2"/>
  <c r="L1061" i="2"/>
  <c r="F1061" i="2"/>
  <c r="D1061" i="2"/>
  <c r="M1060" i="2"/>
  <c r="L1060" i="2"/>
  <c r="F1060" i="2"/>
  <c r="D1060" i="2"/>
  <c r="M1059" i="2"/>
  <c r="L1059" i="2"/>
  <c r="F1059" i="2"/>
  <c r="D1059" i="2"/>
  <c r="M1058" i="2"/>
  <c r="L1058" i="2"/>
  <c r="F1058" i="2"/>
  <c r="D1058" i="2"/>
  <c r="M1057" i="2"/>
  <c r="L1057" i="2"/>
  <c r="F1057" i="2"/>
  <c r="D1057" i="2"/>
  <c r="M1056" i="2"/>
  <c r="L1056" i="2"/>
  <c r="F1056" i="2"/>
  <c r="D1056" i="2"/>
  <c r="M1055" i="2"/>
  <c r="L1055" i="2"/>
  <c r="F1055" i="2"/>
  <c r="D1055" i="2"/>
  <c r="M1054" i="2"/>
  <c r="L1054" i="2"/>
  <c r="F1054" i="2"/>
  <c r="D1054" i="2"/>
  <c r="M1053" i="2"/>
  <c r="L1053" i="2"/>
  <c r="F1053" i="2"/>
  <c r="D1053" i="2"/>
  <c r="M1052" i="2"/>
  <c r="L1052" i="2"/>
  <c r="F1052" i="2"/>
  <c r="D1052" i="2"/>
  <c r="M1051" i="2"/>
  <c r="L1051" i="2"/>
  <c r="F1051" i="2"/>
  <c r="D1051" i="2"/>
  <c r="M1050" i="2"/>
  <c r="L1050" i="2"/>
  <c r="F1050" i="2"/>
  <c r="D1050" i="2"/>
  <c r="M1049" i="2"/>
  <c r="L1049" i="2"/>
  <c r="F1049" i="2"/>
  <c r="D1049" i="2"/>
  <c r="M1048" i="2"/>
  <c r="L1048" i="2"/>
  <c r="F1048" i="2"/>
  <c r="D1048" i="2"/>
  <c r="M1047" i="2"/>
  <c r="L1047" i="2"/>
  <c r="F1047" i="2"/>
  <c r="D1047" i="2"/>
  <c r="M1046" i="2"/>
  <c r="L1046" i="2"/>
  <c r="F1046" i="2"/>
  <c r="D1046" i="2"/>
  <c r="M1045" i="2"/>
  <c r="L1045" i="2"/>
  <c r="F1045" i="2"/>
  <c r="D1045" i="2"/>
  <c r="M1044" i="2"/>
  <c r="L1044" i="2"/>
  <c r="F1044" i="2"/>
  <c r="D1044" i="2"/>
  <c r="M1043" i="2"/>
  <c r="L1043" i="2"/>
  <c r="F1043" i="2"/>
  <c r="D1043" i="2"/>
  <c r="M1042" i="2"/>
  <c r="L1042" i="2"/>
  <c r="F1042" i="2"/>
  <c r="D1042" i="2"/>
  <c r="M1041" i="2"/>
  <c r="L1041" i="2"/>
  <c r="F1041" i="2"/>
  <c r="D1041" i="2"/>
  <c r="M1040" i="2"/>
  <c r="L1040" i="2"/>
  <c r="F1040" i="2"/>
  <c r="D1040" i="2"/>
  <c r="M1039" i="2"/>
  <c r="L1039" i="2"/>
  <c r="F1039" i="2"/>
  <c r="D1039" i="2"/>
  <c r="M1038" i="2"/>
  <c r="L1038" i="2"/>
  <c r="F1038" i="2"/>
  <c r="D1038" i="2"/>
  <c r="M1037" i="2"/>
  <c r="L1037" i="2"/>
  <c r="F1037" i="2"/>
  <c r="D1037" i="2"/>
  <c r="M1036" i="2"/>
  <c r="L1036" i="2"/>
  <c r="F1036" i="2"/>
  <c r="D1036" i="2"/>
  <c r="M1035" i="2"/>
  <c r="L1035" i="2"/>
  <c r="F1035" i="2"/>
  <c r="D1035" i="2"/>
  <c r="M1034" i="2"/>
  <c r="L1034" i="2"/>
  <c r="F1034" i="2"/>
  <c r="D1034" i="2"/>
  <c r="M1033" i="2"/>
  <c r="L1033" i="2"/>
  <c r="F1033" i="2"/>
  <c r="D1033" i="2"/>
  <c r="M1032" i="2"/>
  <c r="L1032" i="2"/>
  <c r="F1032" i="2"/>
  <c r="D1032" i="2"/>
  <c r="M1031" i="2"/>
  <c r="L1031" i="2"/>
  <c r="F1031" i="2"/>
  <c r="D1031" i="2"/>
  <c r="M1030" i="2"/>
  <c r="L1030" i="2"/>
  <c r="F1030" i="2"/>
  <c r="D1030" i="2"/>
  <c r="M1029" i="2"/>
  <c r="L1029" i="2"/>
  <c r="F1029" i="2"/>
  <c r="D1029" i="2"/>
  <c r="M1028" i="2"/>
  <c r="L1028" i="2"/>
  <c r="F1028" i="2"/>
  <c r="D1028" i="2"/>
  <c r="M1027" i="2"/>
  <c r="L1027" i="2"/>
  <c r="F1027" i="2"/>
  <c r="D1027" i="2"/>
  <c r="M1026" i="2"/>
  <c r="L1026" i="2"/>
  <c r="F1026" i="2"/>
  <c r="D1026" i="2"/>
  <c r="M1025" i="2"/>
  <c r="L1025" i="2"/>
  <c r="F1025" i="2"/>
  <c r="D1025" i="2"/>
  <c r="M1024" i="2"/>
  <c r="L1024" i="2"/>
  <c r="F1024" i="2"/>
  <c r="D1024" i="2"/>
  <c r="M1023" i="2"/>
  <c r="L1023" i="2"/>
  <c r="F1023" i="2"/>
  <c r="D1023" i="2"/>
  <c r="M1022" i="2"/>
  <c r="L1022" i="2"/>
  <c r="F1022" i="2"/>
  <c r="D1022" i="2"/>
  <c r="M1021" i="2"/>
  <c r="L1021" i="2"/>
  <c r="F1021" i="2"/>
  <c r="D1021" i="2"/>
  <c r="M1020" i="2"/>
  <c r="L1020" i="2"/>
  <c r="F1020" i="2"/>
  <c r="D1020" i="2"/>
  <c r="M1019" i="2"/>
  <c r="L1019" i="2"/>
  <c r="F1019" i="2"/>
  <c r="D1019" i="2"/>
  <c r="M1018" i="2"/>
  <c r="L1018" i="2"/>
  <c r="F1018" i="2"/>
  <c r="D1018" i="2"/>
  <c r="M1017" i="2"/>
  <c r="L1017" i="2"/>
  <c r="F1017" i="2"/>
  <c r="D1017" i="2"/>
  <c r="M1016" i="2"/>
  <c r="L1016" i="2"/>
  <c r="F1016" i="2"/>
  <c r="D1016" i="2"/>
  <c r="M1015" i="2"/>
  <c r="L1015" i="2"/>
  <c r="F1015" i="2"/>
  <c r="D1015" i="2"/>
  <c r="M1014" i="2"/>
  <c r="L1014" i="2"/>
  <c r="F1014" i="2"/>
  <c r="D1014" i="2"/>
  <c r="M1013" i="2"/>
  <c r="L1013" i="2"/>
  <c r="F1013" i="2"/>
  <c r="D1013" i="2"/>
  <c r="M1012" i="2"/>
  <c r="L1012" i="2"/>
  <c r="F1012" i="2"/>
  <c r="D1012" i="2"/>
  <c r="M1011" i="2"/>
  <c r="L1011" i="2"/>
  <c r="F1011" i="2"/>
  <c r="D1011" i="2"/>
  <c r="M1010" i="2"/>
  <c r="L1010" i="2"/>
  <c r="F1010" i="2"/>
  <c r="D1010" i="2"/>
  <c r="M1009" i="2"/>
  <c r="L1009" i="2"/>
  <c r="F1009" i="2"/>
  <c r="D1009" i="2"/>
  <c r="M1008" i="2"/>
  <c r="L1008" i="2"/>
  <c r="F1008" i="2"/>
  <c r="D1008" i="2"/>
  <c r="M1007" i="2"/>
  <c r="L1007" i="2"/>
  <c r="F1007" i="2"/>
  <c r="D1007" i="2"/>
  <c r="M1006" i="2"/>
  <c r="L1006" i="2"/>
  <c r="F1006" i="2"/>
  <c r="D1006" i="2"/>
  <c r="M1005" i="2"/>
  <c r="L1005" i="2"/>
  <c r="F1005" i="2"/>
  <c r="D1005" i="2"/>
  <c r="M1004" i="2"/>
  <c r="L1004" i="2"/>
  <c r="F1004" i="2"/>
  <c r="D1004" i="2"/>
  <c r="M1003" i="2"/>
  <c r="L1003" i="2"/>
  <c r="F1003" i="2"/>
  <c r="D1003" i="2"/>
  <c r="M1002" i="2"/>
  <c r="L1002" i="2"/>
  <c r="F1002" i="2"/>
  <c r="D1002" i="2"/>
  <c r="M1001" i="2"/>
  <c r="L1001" i="2"/>
  <c r="F1001" i="2"/>
  <c r="D1001" i="2"/>
  <c r="M1000" i="2"/>
  <c r="L1000" i="2"/>
  <c r="F1000" i="2"/>
  <c r="D1000" i="2"/>
  <c r="M999" i="2"/>
  <c r="L999" i="2"/>
  <c r="F999" i="2"/>
  <c r="D999" i="2"/>
  <c r="M998" i="2"/>
  <c r="L998" i="2"/>
  <c r="F998" i="2"/>
  <c r="D998" i="2"/>
  <c r="M997" i="2"/>
  <c r="L997" i="2"/>
  <c r="F997" i="2"/>
  <c r="D997" i="2"/>
  <c r="M996" i="2"/>
  <c r="L996" i="2"/>
  <c r="F996" i="2"/>
  <c r="D996" i="2"/>
  <c r="M995" i="2"/>
  <c r="L995" i="2"/>
  <c r="F995" i="2"/>
  <c r="D995" i="2"/>
  <c r="M994" i="2"/>
  <c r="L994" i="2"/>
  <c r="F994" i="2"/>
  <c r="D994" i="2"/>
  <c r="M993" i="2"/>
  <c r="L993" i="2"/>
  <c r="F993" i="2"/>
  <c r="D993" i="2"/>
  <c r="M992" i="2"/>
  <c r="L992" i="2"/>
  <c r="F992" i="2"/>
  <c r="D992" i="2"/>
  <c r="M991" i="2"/>
  <c r="L991" i="2"/>
  <c r="F991" i="2"/>
  <c r="D991" i="2"/>
  <c r="M990" i="2"/>
  <c r="L990" i="2"/>
  <c r="F990" i="2"/>
  <c r="D990" i="2"/>
  <c r="M989" i="2"/>
  <c r="L989" i="2"/>
  <c r="F989" i="2"/>
  <c r="D989" i="2"/>
  <c r="M988" i="2"/>
  <c r="L988" i="2"/>
  <c r="F988" i="2"/>
  <c r="D988" i="2"/>
  <c r="M987" i="2"/>
  <c r="L987" i="2"/>
  <c r="F987" i="2"/>
  <c r="D987" i="2"/>
  <c r="M986" i="2"/>
  <c r="L986" i="2"/>
  <c r="F986" i="2"/>
  <c r="D986" i="2"/>
  <c r="M985" i="2"/>
  <c r="L985" i="2"/>
  <c r="F985" i="2"/>
  <c r="D985" i="2"/>
  <c r="M984" i="2"/>
  <c r="L984" i="2"/>
  <c r="F984" i="2"/>
  <c r="D984" i="2"/>
  <c r="M983" i="2"/>
  <c r="L983" i="2"/>
  <c r="F983" i="2"/>
  <c r="D983" i="2"/>
  <c r="M982" i="2"/>
  <c r="L982" i="2"/>
  <c r="F982" i="2"/>
  <c r="D982" i="2"/>
  <c r="M981" i="2"/>
  <c r="L981" i="2"/>
  <c r="F981" i="2"/>
  <c r="D981" i="2"/>
  <c r="M980" i="2"/>
  <c r="L980" i="2"/>
  <c r="F980" i="2"/>
  <c r="D980" i="2"/>
  <c r="M979" i="2"/>
  <c r="L979" i="2"/>
  <c r="F979" i="2"/>
  <c r="D979" i="2"/>
  <c r="M978" i="2"/>
  <c r="L978" i="2"/>
  <c r="F978" i="2"/>
  <c r="D978" i="2"/>
  <c r="M977" i="2"/>
  <c r="L977" i="2"/>
  <c r="F977" i="2"/>
  <c r="D977" i="2"/>
  <c r="M976" i="2"/>
  <c r="L976" i="2"/>
  <c r="F976" i="2"/>
  <c r="D976" i="2"/>
  <c r="M975" i="2"/>
  <c r="L975" i="2"/>
  <c r="F975" i="2"/>
  <c r="D975" i="2"/>
  <c r="M974" i="2"/>
  <c r="L974" i="2"/>
  <c r="F974" i="2"/>
  <c r="D974" i="2"/>
  <c r="M973" i="2"/>
  <c r="L973" i="2"/>
  <c r="F973" i="2"/>
  <c r="D973" i="2"/>
  <c r="M972" i="2"/>
  <c r="L972" i="2"/>
  <c r="F972" i="2"/>
  <c r="D972" i="2"/>
  <c r="M971" i="2"/>
  <c r="L971" i="2"/>
  <c r="F971" i="2"/>
  <c r="D971" i="2"/>
  <c r="M970" i="2"/>
  <c r="L970" i="2"/>
  <c r="F970" i="2"/>
  <c r="D970" i="2"/>
  <c r="M969" i="2"/>
  <c r="L969" i="2"/>
  <c r="F969" i="2"/>
  <c r="D969" i="2"/>
  <c r="M968" i="2"/>
  <c r="L968" i="2"/>
  <c r="F968" i="2"/>
  <c r="D968" i="2"/>
  <c r="M967" i="2"/>
  <c r="L967" i="2"/>
  <c r="F967" i="2"/>
  <c r="D967" i="2"/>
  <c r="M966" i="2"/>
  <c r="L966" i="2"/>
  <c r="F966" i="2"/>
  <c r="D966" i="2"/>
  <c r="M965" i="2"/>
  <c r="L965" i="2"/>
  <c r="F965" i="2"/>
  <c r="D965" i="2"/>
  <c r="M964" i="2"/>
  <c r="L964" i="2"/>
  <c r="F964" i="2"/>
  <c r="D964" i="2"/>
  <c r="M963" i="2"/>
  <c r="L963" i="2"/>
  <c r="F963" i="2"/>
  <c r="D963" i="2"/>
  <c r="M962" i="2"/>
  <c r="L962" i="2"/>
  <c r="F962" i="2"/>
  <c r="D962" i="2"/>
  <c r="M961" i="2"/>
  <c r="L961" i="2"/>
  <c r="F961" i="2"/>
  <c r="D961" i="2"/>
  <c r="M960" i="2"/>
  <c r="L960" i="2"/>
  <c r="F960" i="2"/>
  <c r="D960" i="2"/>
  <c r="M959" i="2"/>
  <c r="L959" i="2"/>
  <c r="F959" i="2"/>
  <c r="D959" i="2"/>
  <c r="M958" i="2"/>
  <c r="L958" i="2"/>
  <c r="F958" i="2"/>
  <c r="D958" i="2"/>
  <c r="M957" i="2"/>
  <c r="L957" i="2"/>
  <c r="F957" i="2"/>
  <c r="D957" i="2"/>
  <c r="M956" i="2"/>
  <c r="L956" i="2"/>
  <c r="F956" i="2"/>
  <c r="D956" i="2"/>
  <c r="M955" i="2"/>
  <c r="L955" i="2"/>
  <c r="F955" i="2"/>
  <c r="D955" i="2"/>
  <c r="M954" i="2"/>
  <c r="L954" i="2"/>
  <c r="F954" i="2"/>
  <c r="D954" i="2"/>
  <c r="M953" i="2"/>
  <c r="L953" i="2"/>
  <c r="F953" i="2"/>
  <c r="D953" i="2"/>
  <c r="M952" i="2"/>
  <c r="L952" i="2"/>
  <c r="F952" i="2"/>
  <c r="D952" i="2"/>
  <c r="M951" i="2"/>
  <c r="L951" i="2"/>
  <c r="F951" i="2"/>
  <c r="D951" i="2"/>
  <c r="M950" i="2"/>
  <c r="L950" i="2"/>
  <c r="F950" i="2"/>
  <c r="D950" i="2"/>
  <c r="M949" i="2"/>
  <c r="L949" i="2"/>
  <c r="F949" i="2"/>
  <c r="D949" i="2"/>
  <c r="M948" i="2"/>
  <c r="L948" i="2"/>
  <c r="F948" i="2"/>
  <c r="D948" i="2"/>
  <c r="M947" i="2"/>
  <c r="L947" i="2"/>
  <c r="F947" i="2"/>
  <c r="D947" i="2"/>
  <c r="M946" i="2"/>
  <c r="L946" i="2"/>
  <c r="F946" i="2"/>
  <c r="D946" i="2"/>
  <c r="M945" i="2"/>
  <c r="L945" i="2"/>
  <c r="F945" i="2"/>
  <c r="D945" i="2"/>
  <c r="M944" i="2"/>
  <c r="L944" i="2"/>
  <c r="F944" i="2"/>
  <c r="D944" i="2"/>
  <c r="M943" i="2"/>
  <c r="L943" i="2"/>
  <c r="F943" i="2"/>
  <c r="D943" i="2"/>
  <c r="M942" i="2"/>
  <c r="L942" i="2"/>
  <c r="F942" i="2"/>
  <c r="D942" i="2"/>
  <c r="M941" i="2"/>
  <c r="L941" i="2"/>
  <c r="F941" i="2"/>
  <c r="D941" i="2"/>
  <c r="M940" i="2"/>
  <c r="L940" i="2"/>
  <c r="F940" i="2"/>
  <c r="D940" i="2"/>
  <c r="M939" i="2"/>
  <c r="L939" i="2"/>
  <c r="F939" i="2"/>
  <c r="D939" i="2"/>
  <c r="M938" i="2"/>
  <c r="L938" i="2"/>
  <c r="F938" i="2"/>
  <c r="D938" i="2"/>
  <c r="M937" i="2"/>
  <c r="L937" i="2"/>
  <c r="F937" i="2"/>
  <c r="D937" i="2"/>
  <c r="M936" i="2"/>
  <c r="L936" i="2"/>
  <c r="F936" i="2"/>
  <c r="D936" i="2"/>
  <c r="M935" i="2"/>
  <c r="L935" i="2"/>
  <c r="F935" i="2"/>
  <c r="D935" i="2"/>
  <c r="M934" i="2"/>
  <c r="L934" i="2"/>
  <c r="F934" i="2"/>
  <c r="D934" i="2"/>
  <c r="M933" i="2"/>
  <c r="L933" i="2"/>
  <c r="F933" i="2"/>
  <c r="D933" i="2"/>
  <c r="M932" i="2"/>
  <c r="L932" i="2"/>
  <c r="F932" i="2"/>
  <c r="D932" i="2"/>
  <c r="M931" i="2"/>
  <c r="L931" i="2"/>
  <c r="F931" i="2"/>
  <c r="D931" i="2"/>
  <c r="M930" i="2"/>
  <c r="L930" i="2"/>
  <c r="F930" i="2"/>
  <c r="D930" i="2"/>
  <c r="M929" i="2"/>
  <c r="L929" i="2"/>
  <c r="F929" i="2"/>
  <c r="D929" i="2"/>
  <c r="M928" i="2"/>
  <c r="L928" i="2"/>
  <c r="F928" i="2"/>
  <c r="D928" i="2"/>
  <c r="M927" i="2"/>
  <c r="L927" i="2"/>
  <c r="F927" i="2"/>
  <c r="D927" i="2"/>
  <c r="M926" i="2"/>
  <c r="L926" i="2"/>
  <c r="F926" i="2"/>
  <c r="D926" i="2"/>
  <c r="M925" i="2"/>
  <c r="L925" i="2"/>
  <c r="F925" i="2"/>
  <c r="D925" i="2"/>
  <c r="M924" i="2"/>
  <c r="L924" i="2"/>
  <c r="F924" i="2"/>
  <c r="D924" i="2"/>
  <c r="M923" i="2"/>
  <c r="L923" i="2"/>
  <c r="F923" i="2"/>
  <c r="D923" i="2"/>
  <c r="M922" i="2"/>
  <c r="L922" i="2"/>
  <c r="F922" i="2"/>
  <c r="D922" i="2"/>
  <c r="M921" i="2"/>
  <c r="L921" i="2"/>
  <c r="F921" i="2"/>
  <c r="D921" i="2"/>
  <c r="M920" i="2"/>
  <c r="L920" i="2"/>
  <c r="F920" i="2"/>
  <c r="D920" i="2"/>
  <c r="M919" i="2"/>
  <c r="L919" i="2"/>
  <c r="F919" i="2"/>
  <c r="D919" i="2"/>
  <c r="M918" i="2"/>
  <c r="L918" i="2"/>
  <c r="F918" i="2"/>
  <c r="D918" i="2"/>
  <c r="M917" i="2"/>
  <c r="L917" i="2"/>
  <c r="F917" i="2"/>
  <c r="D917" i="2"/>
  <c r="M916" i="2"/>
  <c r="L916" i="2"/>
  <c r="F916" i="2"/>
  <c r="D916" i="2"/>
  <c r="M915" i="2"/>
  <c r="L915" i="2"/>
  <c r="F915" i="2"/>
  <c r="D915" i="2"/>
  <c r="M914" i="2"/>
  <c r="L914" i="2"/>
  <c r="F914" i="2"/>
  <c r="D914" i="2"/>
  <c r="M913" i="2"/>
  <c r="L913" i="2"/>
  <c r="F913" i="2"/>
  <c r="D913" i="2"/>
  <c r="M912" i="2"/>
  <c r="L912" i="2"/>
  <c r="F912" i="2"/>
  <c r="D912" i="2"/>
  <c r="M911" i="2"/>
  <c r="L911" i="2"/>
  <c r="F911" i="2"/>
  <c r="D911" i="2"/>
  <c r="M910" i="2"/>
  <c r="L910" i="2"/>
  <c r="F910" i="2"/>
  <c r="D910" i="2"/>
  <c r="M909" i="2"/>
  <c r="L909" i="2"/>
  <c r="F909" i="2"/>
  <c r="D909" i="2"/>
  <c r="M908" i="2"/>
  <c r="L908" i="2"/>
  <c r="F908" i="2"/>
  <c r="D908" i="2"/>
  <c r="M907" i="2"/>
  <c r="L907" i="2"/>
  <c r="F907" i="2"/>
  <c r="D907" i="2"/>
  <c r="M906" i="2"/>
  <c r="L906" i="2"/>
  <c r="F906" i="2"/>
  <c r="D906" i="2"/>
  <c r="M905" i="2"/>
  <c r="L905" i="2"/>
  <c r="F905" i="2"/>
  <c r="D905" i="2"/>
  <c r="M904" i="2"/>
  <c r="L904" i="2"/>
  <c r="F904" i="2"/>
  <c r="D904" i="2"/>
  <c r="M903" i="2"/>
  <c r="L903" i="2"/>
  <c r="F903" i="2"/>
  <c r="D903" i="2"/>
  <c r="M902" i="2"/>
  <c r="L902" i="2"/>
  <c r="F902" i="2"/>
  <c r="D902" i="2"/>
  <c r="M901" i="2"/>
  <c r="L901" i="2"/>
  <c r="F901" i="2"/>
  <c r="D901" i="2"/>
  <c r="M900" i="2"/>
  <c r="L900" i="2"/>
  <c r="F900" i="2"/>
  <c r="D900" i="2"/>
  <c r="M899" i="2"/>
  <c r="L899" i="2"/>
  <c r="F899" i="2"/>
  <c r="D899" i="2"/>
  <c r="M898" i="2"/>
  <c r="L898" i="2"/>
  <c r="F898" i="2"/>
  <c r="D898" i="2"/>
  <c r="M897" i="2"/>
  <c r="L897" i="2"/>
  <c r="F897" i="2"/>
  <c r="D897" i="2"/>
  <c r="M896" i="2"/>
  <c r="L896" i="2"/>
  <c r="F896" i="2"/>
  <c r="D896" i="2"/>
  <c r="M895" i="2"/>
  <c r="L895" i="2"/>
  <c r="F895" i="2"/>
  <c r="D895" i="2"/>
  <c r="M894" i="2"/>
  <c r="L894" i="2"/>
  <c r="F894" i="2"/>
  <c r="D894" i="2"/>
  <c r="M893" i="2"/>
  <c r="L893" i="2"/>
  <c r="F893" i="2"/>
  <c r="D893" i="2"/>
  <c r="M892" i="2"/>
  <c r="L892" i="2"/>
  <c r="F892" i="2"/>
  <c r="D892" i="2"/>
  <c r="M891" i="2"/>
  <c r="L891" i="2"/>
  <c r="F891" i="2"/>
  <c r="D891" i="2"/>
  <c r="M890" i="2"/>
  <c r="L890" i="2"/>
  <c r="F890" i="2"/>
  <c r="D890" i="2"/>
  <c r="M889" i="2"/>
  <c r="L889" i="2"/>
  <c r="F889" i="2"/>
  <c r="D889" i="2"/>
  <c r="M888" i="2"/>
  <c r="L888" i="2"/>
  <c r="F888" i="2"/>
  <c r="D888" i="2"/>
  <c r="M887" i="2"/>
  <c r="L887" i="2"/>
  <c r="F887" i="2"/>
  <c r="D887" i="2"/>
  <c r="M886" i="2"/>
  <c r="L886" i="2"/>
  <c r="F886" i="2"/>
  <c r="D886" i="2"/>
  <c r="M885" i="2"/>
  <c r="L885" i="2"/>
  <c r="F885" i="2"/>
  <c r="D885" i="2"/>
  <c r="M884" i="2"/>
  <c r="L884" i="2"/>
  <c r="F884" i="2"/>
  <c r="D884" i="2"/>
  <c r="M883" i="2"/>
  <c r="L883" i="2"/>
  <c r="F883" i="2"/>
  <c r="D883" i="2"/>
  <c r="M882" i="2"/>
  <c r="L882" i="2"/>
  <c r="F882" i="2"/>
  <c r="D882" i="2"/>
  <c r="M881" i="2"/>
  <c r="L881" i="2"/>
  <c r="F881" i="2"/>
  <c r="D881" i="2"/>
  <c r="M880" i="2"/>
  <c r="L880" i="2"/>
  <c r="F880" i="2"/>
  <c r="D880" i="2"/>
  <c r="M879" i="2"/>
  <c r="L879" i="2"/>
  <c r="F879" i="2"/>
  <c r="D879" i="2"/>
  <c r="M878" i="2"/>
  <c r="L878" i="2"/>
  <c r="F878" i="2"/>
  <c r="D878" i="2"/>
  <c r="M877" i="2"/>
  <c r="L877" i="2"/>
  <c r="F877" i="2"/>
  <c r="D877" i="2"/>
  <c r="M876" i="2"/>
  <c r="L876" i="2"/>
  <c r="F876" i="2"/>
  <c r="D876" i="2"/>
  <c r="M875" i="2"/>
  <c r="L875" i="2"/>
  <c r="F875" i="2"/>
  <c r="D875" i="2"/>
  <c r="M874" i="2"/>
  <c r="L874" i="2"/>
  <c r="F874" i="2"/>
  <c r="D874" i="2"/>
  <c r="M873" i="2"/>
  <c r="L873" i="2"/>
  <c r="F873" i="2"/>
  <c r="D873" i="2"/>
  <c r="M872" i="2"/>
  <c r="L872" i="2"/>
  <c r="F872" i="2"/>
  <c r="D872" i="2"/>
  <c r="M871" i="2"/>
  <c r="L871" i="2"/>
  <c r="F871" i="2"/>
  <c r="D871" i="2"/>
  <c r="M870" i="2"/>
  <c r="L870" i="2"/>
  <c r="F870" i="2"/>
  <c r="D870" i="2"/>
  <c r="M869" i="2"/>
  <c r="L869" i="2"/>
  <c r="F869" i="2"/>
  <c r="D869" i="2"/>
  <c r="M868" i="2"/>
  <c r="L868" i="2"/>
  <c r="F868" i="2"/>
  <c r="D868" i="2"/>
  <c r="M867" i="2"/>
  <c r="L867" i="2"/>
  <c r="F867" i="2"/>
  <c r="D867" i="2"/>
  <c r="M866" i="2"/>
  <c r="L866" i="2"/>
  <c r="F866" i="2"/>
  <c r="D866" i="2"/>
  <c r="M865" i="2"/>
  <c r="L865" i="2"/>
  <c r="F865" i="2"/>
  <c r="D865" i="2"/>
  <c r="M864" i="2"/>
  <c r="L864" i="2"/>
  <c r="F864" i="2"/>
  <c r="D864" i="2"/>
  <c r="M863" i="2"/>
  <c r="L863" i="2"/>
  <c r="F863" i="2"/>
  <c r="D863" i="2"/>
  <c r="M862" i="2"/>
  <c r="L862" i="2"/>
  <c r="F862" i="2"/>
  <c r="D862" i="2"/>
  <c r="M861" i="2"/>
  <c r="L861" i="2"/>
  <c r="F861" i="2"/>
  <c r="D861" i="2"/>
  <c r="M860" i="2"/>
  <c r="L860" i="2"/>
  <c r="F860" i="2"/>
  <c r="D860" i="2"/>
  <c r="M859" i="2"/>
  <c r="L859" i="2"/>
  <c r="F859" i="2"/>
  <c r="D859" i="2"/>
  <c r="M858" i="2"/>
  <c r="L858" i="2"/>
  <c r="F858" i="2"/>
  <c r="D858" i="2"/>
  <c r="M857" i="2"/>
  <c r="L857" i="2"/>
  <c r="F857" i="2"/>
  <c r="D857" i="2"/>
  <c r="M856" i="2"/>
  <c r="L856" i="2"/>
  <c r="F856" i="2"/>
  <c r="D856" i="2"/>
  <c r="M855" i="2"/>
  <c r="L855" i="2"/>
  <c r="F855" i="2"/>
  <c r="D855" i="2"/>
  <c r="M854" i="2"/>
  <c r="L854" i="2"/>
  <c r="F854" i="2"/>
  <c r="D854" i="2"/>
  <c r="M853" i="2"/>
  <c r="L853" i="2"/>
  <c r="F853" i="2"/>
  <c r="D853" i="2"/>
  <c r="M852" i="2"/>
  <c r="L852" i="2"/>
  <c r="F852" i="2"/>
  <c r="D852" i="2"/>
  <c r="M851" i="2"/>
  <c r="L851" i="2"/>
  <c r="F851" i="2"/>
  <c r="D851" i="2"/>
  <c r="M850" i="2"/>
  <c r="L850" i="2"/>
  <c r="F850" i="2"/>
  <c r="D850" i="2"/>
  <c r="M849" i="2"/>
  <c r="L849" i="2"/>
  <c r="F849" i="2"/>
  <c r="D849" i="2"/>
  <c r="M848" i="2"/>
  <c r="L848" i="2"/>
  <c r="F848" i="2"/>
  <c r="D848" i="2"/>
  <c r="M847" i="2"/>
  <c r="L847" i="2"/>
  <c r="F847" i="2"/>
  <c r="D847" i="2"/>
  <c r="M846" i="2"/>
  <c r="L846" i="2"/>
  <c r="F846" i="2"/>
  <c r="D846" i="2"/>
  <c r="M845" i="2"/>
  <c r="L845" i="2"/>
  <c r="F845" i="2"/>
  <c r="D845" i="2"/>
  <c r="M844" i="2"/>
  <c r="L844" i="2"/>
  <c r="F844" i="2"/>
  <c r="D844" i="2"/>
  <c r="M843" i="2"/>
  <c r="L843" i="2"/>
  <c r="F843" i="2"/>
  <c r="D843" i="2"/>
  <c r="M842" i="2"/>
  <c r="L842" i="2"/>
  <c r="F842" i="2"/>
  <c r="D842" i="2"/>
  <c r="M841" i="2"/>
  <c r="L841" i="2"/>
  <c r="F841" i="2"/>
  <c r="D841" i="2"/>
  <c r="M840" i="2"/>
  <c r="L840" i="2"/>
  <c r="F840" i="2"/>
  <c r="D840" i="2"/>
  <c r="M839" i="2"/>
  <c r="L839" i="2"/>
  <c r="F839" i="2"/>
  <c r="D839" i="2"/>
  <c r="M838" i="2"/>
  <c r="L838" i="2"/>
  <c r="F838" i="2"/>
  <c r="D838" i="2"/>
  <c r="M837" i="2"/>
  <c r="L837" i="2"/>
  <c r="F837" i="2"/>
  <c r="D837" i="2"/>
  <c r="M836" i="2"/>
  <c r="L836" i="2"/>
  <c r="F836" i="2"/>
  <c r="D836" i="2"/>
  <c r="M835" i="2"/>
  <c r="L835" i="2"/>
  <c r="F835" i="2"/>
  <c r="D835" i="2"/>
  <c r="M834" i="2"/>
  <c r="L834" i="2"/>
  <c r="F834" i="2"/>
  <c r="D834" i="2"/>
  <c r="M833" i="2"/>
  <c r="L833" i="2"/>
  <c r="F833" i="2"/>
  <c r="D833" i="2"/>
  <c r="M832" i="2"/>
  <c r="L832" i="2"/>
  <c r="F832" i="2"/>
  <c r="D832" i="2"/>
  <c r="M831" i="2"/>
  <c r="L831" i="2"/>
  <c r="F831" i="2"/>
  <c r="D831" i="2"/>
  <c r="M830" i="2"/>
  <c r="L830" i="2"/>
  <c r="F830" i="2"/>
  <c r="D830" i="2"/>
  <c r="M829" i="2"/>
  <c r="L829" i="2"/>
  <c r="F829" i="2"/>
  <c r="D829" i="2"/>
  <c r="M828" i="2"/>
  <c r="L828" i="2"/>
  <c r="F828" i="2"/>
  <c r="D828" i="2"/>
  <c r="M827" i="2"/>
  <c r="L827" i="2"/>
  <c r="F827" i="2"/>
  <c r="D827" i="2"/>
  <c r="M826" i="2"/>
  <c r="L826" i="2"/>
  <c r="F826" i="2"/>
  <c r="D826" i="2"/>
  <c r="M825" i="2"/>
  <c r="L825" i="2"/>
  <c r="F825" i="2"/>
  <c r="D825" i="2"/>
  <c r="M824" i="2"/>
  <c r="L824" i="2"/>
  <c r="F824" i="2"/>
  <c r="D824" i="2"/>
  <c r="M823" i="2"/>
  <c r="L823" i="2"/>
  <c r="F823" i="2"/>
  <c r="D823" i="2"/>
  <c r="M822" i="2"/>
  <c r="L822" i="2"/>
  <c r="F822" i="2"/>
  <c r="D822" i="2"/>
  <c r="M821" i="2"/>
  <c r="L821" i="2"/>
  <c r="F821" i="2"/>
  <c r="D821" i="2"/>
  <c r="M820" i="2"/>
  <c r="L820" i="2"/>
  <c r="F820" i="2"/>
  <c r="D820" i="2"/>
  <c r="M819" i="2"/>
  <c r="L819" i="2"/>
  <c r="F819" i="2"/>
  <c r="D819" i="2"/>
  <c r="M818" i="2"/>
  <c r="L818" i="2"/>
  <c r="F818" i="2"/>
  <c r="D818" i="2"/>
  <c r="M817" i="2"/>
  <c r="L817" i="2"/>
  <c r="F817" i="2"/>
  <c r="D817" i="2"/>
  <c r="M816" i="2"/>
  <c r="L816" i="2"/>
  <c r="F816" i="2"/>
  <c r="D816" i="2"/>
  <c r="M815" i="2"/>
  <c r="L815" i="2"/>
  <c r="F815" i="2"/>
  <c r="D815" i="2"/>
  <c r="M814" i="2"/>
  <c r="L814" i="2"/>
  <c r="F814" i="2"/>
  <c r="D814" i="2"/>
  <c r="M813" i="2"/>
  <c r="L813" i="2"/>
  <c r="F813" i="2"/>
  <c r="D813" i="2"/>
  <c r="M812" i="2"/>
  <c r="L812" i="2"/>
  <c r="F812" i="2"/>
  <c r="D812" i="2"/>
  <c r="M811" i="2"/>
  <c r="L811" i="2"/>
  <c r="F811" i="2"/>
  <c r="D811" i="2"/>
  <c r="M810" i="2"/>
  <c r="L810" i="2"/>
  <c r="F810" i="2"/>
  <c r="D810" i="2"/>
  <c r="M809" i="2"/>
  <c r="L809" i="2"/>
  <c r="F809" i="2"/>
  <c r="D809" i="2"/>
  <c r="M808" i="2"/>
  <c r="L808" i="2"/>
  <c r="F808" i="2"/>
  <c r="D808" i="2"/>
  <c r="M807" i="2"/>
  <c r="L807" i="2"/>
  <c r="F807" i="2"/>
  <c r="D807" i="2"/>
  <c r="M806" i="2"/>
  <c r="L806" i="2"/>
  <c r="F806" i="2"/>
  <c r="D806" i="2"/>
  <c r="M805" i="2"/>
  <c r="L805" i="2"/>
  <c r="F805" i="2"/>
  <c r="D805" i="2"/>
  <c r="M804" i="2"/>
  <c r="L804" i="2"/>
  <c r="F804" i="2"/>
  <c r="D804" i="2"/>
  <c r="M803" i="2"/>
  <c r="L803" i="2"/>
  <c r="F803" i="2"/>
  <c r="D803" i="2"/>
  <c r="M802" i="2"/>
  <c r="L802" i="2"/>
  <c r="F802" i="2"/>
  <c r="D802" i="2"/>
  <c r="M801" i="2"/>
  <c r="L801" i="2"/>
  <c r="F801" i="2"/>
  <c r="D801" i="2"/>
  <c r="M800" i="2"/>
  <c r="L800" i="2"/>
  <c r="F800" i="2"/>
  <c r="D800" i="2"/>
  <c r="M799" i="2"/>
  <c r="L799" i="2"/>
  <c r="F799" i="2"/>
  <c r="D799" i="2"/>
  <c r="M798" i="2"/>
  <c r="L798" i="2"/>
  <c r="F798" i="2"/>
  <c r="D798" i="2"/>
  <c r="M797" i="2"/>
  <c r="L797" i="2"/>
  <c r="F797" i="2"/>
  <c r="D797" i="2"/>
  <c r="M796" i="2"/>
  <c r="L796" i="2"/>
  <c r="F796" i="2"/>
  <c r="D796" i="2"/>
  <c r="M795" i="2"/>
  <c r="L795" i="2"/>
  <c r="F795" i="2"/>
  <c r="D795" i="2"/>
  <c r="M794" i="2"/>
  <c r="L794" i="2"/>
  <c r="F794" i="2"/>
  <c r="D794" i="2"/>
  <c r="M793" i="2"/>
  <c r="L793" i="2"/>
  <c r="F793" i="2"/>
  <c r="D793" i="2"/>
  <c r="M792" i="2"/>
  <c r="L792" i="2"/>
  <c r="F792" i="2"/>
  <c r="D792" i="2"/>
  <c r="M791" i="2"/>
  <c r="L791" i="2"/>
  <c r="F791" i="2"/>
  <c r="D791" i="2"/>
  <c r="M790" i="2"/>
  <c r="L790" i="2"/>
  <c r="F790" i="2"/>
  <c r="D790" i="2"/>
  <c r="M789" i="2"/>
  <c r="L789" i="2"/>
  <c r="F789" i="2"/>
  <c r="D789" i="2"/>
  <c r="M788" i="2"/>
  <c r="L788" i="2"/>
  <c r="F788" i="2"/>
  <c r="D788" i="2"/>
  <c r="M787" i="2"/>
  <c r="L787" i="2"/>
  <c r="F787" i="2"/>
  <c r="D787" i="2"/>
  <c r="M786" i="2"/>
  <c r="L786" i="2"/>
  <c r="F786" i="2"/>
  <c r="D786" i="2"/>
  <c r="M785" i="2"/>
  <c r="L785" i="2"/>
  <c r="F785" i="2"/>
  <c r="D785" i="2"/>
  <c r="M784" i="2"/>
  <c r="L784" i="2"/>
  <c r="F784" i="2"/>
  <c r="D784" i="2"/>
  <c r="M783" i="2"/>
  <c r="L783" i="2"/>
  <c r="F783" i="2"/>
  <c r="D783" i="2"/>
  <c r="M782" i="2"/>
  <c r="L782" i="2"/>
  <c r="F782" i="2"/>
  <c r="D782" i="2"/>
  <c r="M781" i="2"/>
  <c r="L781" i="2"/>
  <c r="F781" i="2"/>
  <c r="D781" i="2"/>
  <c r="M780" i="2"/>
  <c r="L780" i="2"/>
  <c r="F780" i="2"/>
  <c r="D780" i="2"/>
  <c r="M779" i="2"/>
  <c r="L779" i="2"/>
  <c r="F779" i="2"/>
  <c r="D779" i="2"/>
  <c r="M778" i="2"/>
  <c r="L778" i="2"/>
  <c r="F778" i="2"/>
  <c r="D778" i="2"/>
  <c r="M777" i="2"/>
  <c r="L777" i="2"/>
  <c r="F777" i="2"/>
  <c r="D777" i="2"/>
  <c r="M776" i="2"/>
  <c r="L776" i="2"/>
  <c r="F776" i="2"/>
  <c r="D776" i="2"/>
  <c r="M775" i="2"/>
  <c r="L775" i="2"/>
  <c r="F775" i="2"/>
  <c r="D775" i="2"/>
  <c r="M774" i="2"/>
  <c r="L774" i="2"/>
  <c r="F774" i="2"/>
  <c r="D774" i="2"/>
  <c r="M773" i="2"/>
  <c r="L773" i="2"/>
  <c r="F773" i="2"/>
  <c r="D773" i="2"/>
  <c r="M772" i="2"/>
  <c r="L772" i="2"/>
  <c r="F772" i="2"/>
  <c r="D772" i="2"/>
  <c r="M771" i="2"/>
  <c r="L771" i="2"/>
  <c r="F771" i="2"/>
  <c r="D771" i="2"/>
  <c r="M770" i="2"/>
  <c r="L770" i="2"/>
  <c r="F770" i="2"/>
  <c r="D770" i="2"/>
  <c r="M769" i="2"/>
  <c r="L769" i="2"/>
  <c r="F769" i="2"/>
  <c r="D769" i="2"/>
  <c r="M768" i="2"/>
  <c r="L768" i="2"/>
  <c r="F768" i="2"/>
  <c r="D768" i="2"/>
  <c r="M767" i="2"/>
  <c r="L767" i="2"/>
  <c r="F767" i="2"/>
  <c r="D767" i="2"/>
  <c r="M766" i="2"/>
  <c r="L766" i="2"/>
  <c r="F766" i="2"/>
  <c r="D766" i="2"/>
  <c r="M765" i="2"/>
  <c r="L765" i="2"/>
  <c r="F765" i="2"/>
  <c r="D765" i="2"/>
  <c r="M764" i="2"/>
  <c r="L764" i="2"/>
  <c r="F764" i="2"/>
  <c r="D764" i="2"/>
  <c r="M763" i="2"/>
  <c r="L763" i="2"/>
  <c r="F763" i="2"/>
  <c r="D763" i="2"/>
  <c r="M762" i="2"/>
  <c r="L762" i="2"/>
  <c r="F762" i="2"/>
  <c r="D762" i="2"/>
  <c r="M761" i="2"/>
  <c r="L761" i="2"/>
  <c r="F761" i="2"/>
  <c r="D761" i="2"/>
  <c r="M760" i="2"/>
  <c r="L760" i="2"/>
  <c r="F760" i="2"/>
  <c r="D760" i="2"/>
  <c r="M759" i="2"/>
  <c r="L759" i="2"/>
  <c r="F759" i="2"/>
  <c r="D759" i="2"/>
  <c r="M758" i="2"/>
  <c r="L758" i="2"/>
  <c r="F758" i="2"/>
  <c r="D758" i="2"/>
  <c r="M757" i="2"/>
  <c r="L757" i="2"/>
  <c r="F757" i="2"/>
  <c r="D757" i="2"/>
  <c r="M756" i="2"/>
  <c r="L756" i="2"/>
  <c r="F756" i="2"/>
  <c r="D756" i="2"/>
  <c r="M755" i="2"/>
  <c r="L755" i="2"/>
  <c r="F755" i="2"/>
  <c r="D755" i="2"/>
  <c r="M754" i="2"/>
  <c r="L754" i="2"/>
  <c r="F754" i="2"/>
  <c r="D754" i="2"/>
  <c r="M753" i="2"/>
  <c r="L753" i="2"/>
  <c r="F753" i="2"/>
  <c r="D753" i="2"/>
  <c r="M752" i="2"/>
  <c r="L752" i="2"/>
  <c r="F752" i="2"/>
  <c r="D752" i="2"/>
  <c r="M751" i="2"/>
  <c r="L751" i="2"/>
  <c r="F751" i="2"/>
  <c r="D751" i="2"/>
  <c r="M750" i="2"/>
  <c r="L750" i="2"/>
  <c r="F750" i="2"/>
  <c r="D750" i="2"/>
  <c r="M749" i="2"/>
  <c r="L749" i="2"/>
  <c r="F749" i="2"/>
  <c r="D749" i="2"/>
  <c r="M748" i="2"/>
  <c r="L748" i="2"/>
  <c r="F748" i="2"/>
  <c r="D748" i="2"/>
  <c r="M747" i="2"/>
  <c r="L747" i="2"/>
  <c r="F747" i="2"/>
  <c r="D747" i="2"/>
  <c r="M746" i="2"/>
  <c r="L746" i="2"/>
  <c r="F746" i="2"/>
  <c r="D746" i="2"/>
  <c r="M745" i="2"/>
  <c r="L745" i="2"/>
  <c r="F745" i="2"/>
  <c r="D745" i="2"/>
  <c r="M744" i="2"/>
  <c r="L744" i="2"/>
  <c r="F744" i="2"/>
  <c r="D744" i="2"/>
  <c r="M743" i="2"/>
  <c r="L743" i="2"/>
  <c r="F743" i="2"/>
  <c r="D743" i="2"/>
  <c r="M742" i="2"/>
  <c r="L742" i="2"/>
  <c r="F742" i="2"/>
  <c r="D742" i="2"/>
  <c r="M741" i="2"/>
  <c r="L741" i="2"/>
  <c r="F741" i="2"/>
  <c r="D741" i="2"/>
  <c r="M740" i="2"/>
  <c r="L740" i="2"/>
  <c r="F740" i="2"/>
  <c r="D740" i="2"/>
  <c r="M739" i="2"/>
  <c r="L739" i="2"/>
  <c r="F739" i="2"/>
  <c r="D739" i="2"/>
  <c r="M738" i="2"/>
  <c r="L738" i="2"/>
  <c r="F738" i="2"/>
  <c r="D738" i="2"/>
  <c r="M737" i="2"/>
  <c r="L737" i="2"/>
  <c r="F737" i="2"/>
  <c r="D737" i="2"/>
  <c r="M736" i="2"/>
  <c r="L736" i="2"/>
  <c r="F736" i="2"/>
  <c r="D736" i="2"/>
  <c r="M735" i="2"/>
  <c r="L735" i="2"/>
  <c r="F735" i="2"/>
  <c r="D735" i="2"/>
  <c r="M734" i="2"/>
  <c r="L734" i="2"/>
  <c r="F734" i="2"/>
  <c r="D734" i="2"/>
  <c r="M733" i="2"/>
  <c r="L733" i="2"/>
  <c r="F733" i="2"/>
  <c r="D733" i="2"/>
  <c r="M732" i="2"/>
  <c r="L732" i="2"/>
  <c r="F732" i="2"/>
  <c r="D732" i="2"/>
  <c r="M731" i="2"/>
  <c r="L731" i="2"/>
  <c r="F731" i="2"/>
  <c r="D731" i="2"/>
  <c r="M730" i="2"/>
  <c r="L730" i="2"/>
  <c r="F730" i="2"/>
  <c r="D730" i="2"/>
  <c r="M729" i="2"/>
  <c r="L729" i="2"/>
  <c r="F729" i="2"/>
  <c r="D729" i="2"/>
  <c r="M728" i="2"/>
  <c r="L728" i="2"/>
  <c r="F728" i="2"/>
  <c r="D728" i="2"/>
  <c r="M727" i="2"/>
  <c r="L727" i="2"/>
  <c r="F727" i="2"/>
  <c r="D727" i="2"/>
  <c r="M726" i="2"/>
  <c r="L726" i="2"/>
  <c r="F726" i="2"/>
  <c r="D726" i="2"/>
  <c r="M725" i="2"/>
  <c r="L725" i="2"/>
  <c r="F725" i="2"/>
  <c r="D725" i="2"/>
  <c r="M724" i="2"/>
  <c r="L724" i="2"/>
  <c r="F724" i="2"/>
  <c r="D724" i="2"/>
  <c r="M723" i="2"/>
  <c r="L723" i="2"/>
  <c r="F723" i="2"/>
  <c r="D723" i="2"/>
  <c r="M722" i="2"/>
  <c r="L722" i="2"/>
  <c r="F722" i="2"/>
  <c r="D722" i="2"/>
  <c r="M721" i="2"/>
  <c r="L721" i="2"/>
  <c r="F721" i="2"/>
  <c r="D721" i="2"/>
  <c r="M720" i="2"/>
  <c r="L720" i="2"/>
  <c r="F720" i="2"/>
  <c r="D720" i="2"/>
  <c r="M719" i="2"/>
  <c r="L719" i="2"/>
  <c r="F719" i="2"/>
  <c r="D719" i="2"/>
  <c r="M718" i="2"/>
  <c r="L718" i="2"/>
  <c r="F718" i="2"/>
  <c r="D718" i="2"/>
  <c r="M717" i="2"/>
  <c r="L717" i="2"/>
  <c r="F717" i="2"/>
  <c r="D717" i="2"/>
  <c r="M716" i="2"/>
  <c r="L716" i="2"/>
  <c r="F716" i="2"/>
  <c r="D716" i="2"/>
  <c r="M715" i="2"/>
  <c r="L715" i="2"/>
  <c r="F715" i="2"/>
  <c r="D715" i="2"/>
  <c r="M714" i="2"/>
  <c r="L714" i="2"/>
  <c r="F714" i="2"/>
  <c r="D714" i="2"/>
  <c r="M713" i="2"/>
  <c r="L713" i="2"/>
  <c r="F713" i="2"/>
  <c r="D713" i="2"/>
  <c r="M712" i="2"/>
  <c r="L712" i="2"/>
  <c r="F712" i="2"/>
  <c r="D712" i="2"/>
  <c r="M711" i="2"/>
  <c r="L711" i="2"/>
  <c r="F711" i="2"/>
  <c r="D711" i="2"/>
  <c r="M710" i="2"/>
  <c r="L710" i="2"/>
  <c r="F710" i="2"/>
  <c r="D710" i="2"/>
  <c r="M709" i="2"/>
  <c r="L709" i="2"/>
  <c r="F709" i="2"/>
  <c r="D709" i="2"/>
  <c r="M708" i="2"/>
  <c r="L708" i="2"/>
  <c r="F708" i="2"/>
  <c r="D708" i="2"/>
  <c r="M707" i="2"/>
  <c r="L707" i="2"/>
  <c r="F707" i="2"/>
  <c r="D707" i="2"/>
  <c r="M706" i="2"/>
  <c r="L706" i="2"/>
  <c r="F706" i="2"/>
  <c r="D706" i="2"/>
  <c r="M705" i="2"/>
  <c r="L705" i="2"/>
  <c r="F705" i="2"/>
  <c r="D705" i="2"/>
  <c r="M704" i="2"/>
  <c r="L704" i="2"/>
  <c r="F704" i="2"/>
  <c r="D704" i="2"/>
  <c r="M703" i="2"/>
  <c r="L703" i="2"/>
  <c r="F703" i="2"/>
  <c r="D703" i="2"/>
  <c r="M702" i="2"/>
  <c r="L702" i="2"/>
  <c r="F702" i="2"/>
  <c r="D702" i="2"/>
  <c r="M701" i="2"/>
  <c r="L701" i="2"/>
  <c r="F701" i="2"/>
  <c r="D701" i="2"/>
  <c r="M700" i="2"/>
  <c r="L700" i="2"/>
  <c r="F700" i="2"/>
  <c r="D700" i="2"/>
  <c r="M699" i="2"/>
  <c r="L699" i="2"/>
  <c r="F699" i="2"/>
  <c r="D699" i="2"/>
  <c r="M698" i="2"/>
  <c r="L698" i="2"/>
  <c r="F698" i="2"/>
  <c r="D698" i="2"/>
  <c r="M697" i="2"/>
  <c r="L697" i="2"/>
  <c r="F697" i="2"/>
  <c r="D697" i="2"/>
  <c r="M696" i="2"/>
  <c r="L696" i="2"/>
  <c r="F696" i="2"/>
  <c r="D696" i="2"/>
  <c r="M695" i="2"/>
  <c r="L695" i="2"/>
  <c r="F695" i="2"/>
  <c r="D695" i="2"/>
  <c r="M694" i="2"/>
  <c r="L694" i="2"/>
  <c r="F694" i="2"/>
  <c r="D694" i="2"/>
  <c r="M693" i="2"/>
  <c r="L693" i="2"/>
  <c r="F693" i="2"/>
  <c r="D693" i="2"/>
  <c r="M692" i="2"/>
  <c r="L692" i="2"/>
  <c r="F692" i="2"/>
  <c r="D692" i="2"/>
  <c r="M691" i="2"/>
  <c r="L691" i="2"/>
  <c r="F691" i="2"/>
  <c r="D691" i="2"/>
  <c r="M690" i="2"/>
  <c r="L690" i="2"/>
  <c r="F690" i="2"/>
  <c r="D690" i="2"/>
  <c r="M689" i="2"/>
  <c r="L689" i="2"/>
  <c r="F689" i="2"/>
  <c r="D689" i="2"/>
  <c r="M688" i="2"/>
  <c r="L688" i="2"/>
  <c r="F688" i="2"/>
  <c r="D688" i="2"/>
  <c r="M687" i="2"/>
  <c r="L687" i="2"/>
  <c r="F687" i="2"/>
  <c r="D687" i="2"/>
  <c r="M686" i="2"/>
  <c r="L686" i="2"/>
  <c r="F686" i="2"/>
  <c r="D686" i="2"/>
  <c r="M685" i="2"/>
  <c r="L685" i="2"/>
  <c r="F685" i="2"/>
  <c r="D685" i="2"/>
  <c r="M684" i="2"/>
  <c r="L684" i="2"/>
  <c r="F684" i="2"/>
  <c r="D684" i="2"/>
  <c r="M683" i="2"/>
  <c r="L683" i="2"/>
  <c r="F683" i="2"/>
  <c r="D683" i="2"/>
  <c r="M682" i="2"/>
  <c r="L682" i="2"/>
  <c r="F682" i="2"/>
  <c r="D682" i="2"/>
  <c r="M681" i="2"/>
  <c r="L681" i="2"/>
  <c r="F681" i="2"/>
  <c r="D681" i="2"/>
  <c r="M680" i="2"/>
  <c r="L680" i="2"/>
  <c r="F680" i="2"/>
  <c r="D680" i="2"/>
  <c r="M679" i="2"/>
  <c r="L679" i="2"/>
  <c r="F679" i="2"/>
  <c r="D679" i="2"/>
  <c r="M678" i="2"/>
  <c r="L678" i="2"/>
  <c r="F678" i="2"/>
  <c r="D678" i="2"/>
  <c r="M677" i="2"/>
  <c r="L677" i="2"/>
  <c r="F677" i="2"/>
  <c r="D677" i="2"/>
  <c r="M676" i="2"/>
  <c r="L676" i="2"/>
  <c r="F676" i="2"/>
  <c r="D676" i="2"/>
  <c r="M675" i="2"/>
  <c r="L675" i="2"/>
  <c r="F675" i="2"/>
  <c r="D675" i="2"/>
  <c r="M674" i="2"/>
  <c r="L674" i="2"/>
  <c r="F674" i="2"/>
  <c r="D674" i="2"/>
  <c r="M673" i="2"/>
  <c r="L673" i="2"/>
  <c r="F673" i="2"/>
  <c r="D673" i="2"/>
  <c r="M672" i="2"/>
  <c r="L672" i="2"/>
  <c r="F672" i="2"/>
  <c r="D672" i="2"/>
  <c r="M671" i="2"/>
  <c r="L671" i="2"/>
  <c r="F671" i="2"/>
  <c r="D671" i="2"/>
  <c r="M670" i="2"/>
  <c r="L670" i="2"/>
  <c r="F670" i="2"/>
  <c r="D670" i="2"/>
  <c r="M669" i="2"/>
  <c r="L669" i="2"/>
  <c r="F669" i="2"/>
  <c r="D669" i="2"/>
  <c r="M668" i="2"/>
  <c r="L668" i="2"/>
  <c r="F668" i="2"/>
  <c r="D668" i="2"/>
  <c r="M667" i="2"/>
  <c r="L667" i="2"/>
  <c r="F667" i="2"/>
  <c r="D667" i="2"/>
  <c r="M666" i="2"/>
  <c r="L666" i="2"/>
  <c r="F666" i="2"/>
  <c r="D666" i="2"/>
  <c r="M665" i="2"/>
  <c r="L665" i="2"/>
  <c r="F665" i="2"/>
  <c r="D665" i="2"/>
  <c r="M664" i="2"/>
  <c r="L664" i="2"/>
  <c r="F664" i="2"/>
  <c r="D664" i="2"/>
  <c r="M663" i="2"/>
  <c r="L663" i="2"/>
  <c r="F663" i="2"/>
  <c r="D663" i="2"/>
  <c r="M662" i="2"/>
  <c r="L662" i="2"/>
  <c r="F662" i="2"/>
  <c r="D662" i="2"/>
  <c r="M661" i="2"/>
  <c r="L661" i="2"/>
  <c r="F661" i="2"/>
  <c r="D661" i="2"/>
  <c r="M660" i="2"/>
  <c r="L660" i="2"/>
  <c r="F660" i="2"/>
  <c r="D660" i="2"/>
  <c r="M659" i="2"/>
  <c r="L659" i="2"/>
  <c r="F659" i="2"/>
  <c r="D659" i="2"/>
  <c r="M658" i="2"/>
  <c r="L658" i="2"/>
  <c r="F658" i="2"/>
  <c r="D658" i="2"/>
  <c r="M657" i="2"/>
  <c r="L657" i="2"/>
  <c r="F657" i="2"/>
  <c r="D657" i="2"/>
  <c r="M656" i="2"/>
  <c r="L656" i="2"/>
  <c r="F656" i="2"/>
  <c r="D656" i="2"/>
  <c r="M655" i="2"/>
  <c r="L655" i="2"/>
  <c r="F655" i="2"/>
  <c r="D655" i="2"/>
  <c r="M654" i="2"/>
  <c r="L654" i="2"/>
  <c r="F654" i="2"/>
  <c r="D654" i="2"/>
  <c r="M653" i="2"/>
  <c r="L653" i="2"/>
  <c r="F653" i="2"/>
  <c r="D653" i="2"/>
  <c r="M652" i="2"/>
  <c r="L652" i="2"/>
  <c r="F652" i="2"/>
  <c r="D652" i="2"/>
  <c r="M651" i="2"/>
  <c r="L651" i="2"/>
  <c r="F651" i="2"/>
  <c r="D651" i="2"/>
  <c r="M650" i="2"/>
  <c r="L650" i="2"/>
  <c r="F650" i="2"/>
  <c r="D650" i="2"/>
  <c r="M649" i="2"/>
  <c r="L649" i="2"/>
  <c r="F649" i="2"/>
  <c r="D649" i="2"/>
  <c r="M648" i="2"/>
  <c r="L648" i="2"/>
  <c r="F648" i="2"/>
  <c r="D648" i="2"/>
  <c r="M647" i="2"/>
  <c r="L647" i="2"/>
  <c r="F647" i="2"/>
  <c r="D647" i="2"/>
  <c r="M646" i="2"/>
  <c r="L646" i="2"/>
  <c r="F646" i="2"/>
  <c r="D646" i="2"/>
  <c r="M645" i="2"/>
  <c r="L645" i="2"/>
  <c r="F645" i="2"/>
  <c r="D645" i="2"/>
  <c r="M644" i="2"/>
  <c r="L644" i="2"/>
  <c r="F644" i="2"/>
  <c r="D644" i="2"/>
  <c r="M643" i="2"/>
  <c r="L643" i="2"/>
  <c r="F643" i="2"/>
  <c r="D643" i="2"/>
  <c r="M642" i="2"/>
  <c r="L642" i="2"/>
  <c r="F642" i="2"/>
  <c r="D642" i="2"/>
  <c r="M641" i="2"/>
  <c r="L641" i="2"/>
  <c r="F641" i="2"/>
  <c r="D641" i="2"/>
  <c r="M640" i="2"/>
  <c r="L640" i="2"/>
  <c r="F640" i="2"/>
  <c r="D640" i="2"/>
  <c r="M639" i="2"/>
  <c r="L639" i="2"/>
  <c r="F639" i="2"/>
  <c r="D639" i="2"/>
  <c r="M638" i="2"/>
  <c r="L638" i="2"/>
  <c r="F638" i="2"/>
  <c r="D638" i="2"/>
  <c r="M637" i="2"/>
  <c r="L637" i="2"/>
  <c r="F637" i="2"/>
  <c r="D637" i="2"/>
  <c r="M636" i="2"/>
  <c r="L636" i="2"/>
  <c r="F636" i="2"/>
  <c r="D636" i="2"/>
  <c r="M635" i="2"/>
  <c r="L635" i="2"/>
  <c r="F635" i="2"/>
  <c r="D635" i="2"/>
  <c r="M634" i="2"/>
  <c r="L634" i="2"/>
  <c r="F634" i="2"/>
  <c r="D634" i="2"/>
  <c r="M633" i="2"/>
  <c r="L633" i="2"/>
  <c r="F633" i="2"/>
  <c r="D633" i="2"/>
  <c r="M632" i="2"/>
  <c r="L632" i="2"/>
  <c r="F632" i="2"/>
  <c r="D632" i="2"/>
  <c r="M631" i="2"/>
  <c r="L631" i="2"/>
  <c r="F631" i="2"/>
  <c r="D631" i="2"/>
  <c r="M630" i="2"/>
  <c r="L630" i="2"/>
  <c r="F630" i="2"/>
  <c r="D630" i="2"/>
  <c r="M629" i="2"/>
  <c r="L629" i="2"/>
  <c r="F629" i="2"/>
  <c r="D629" i="2"/>
  <c r="M628" i="2"/>
  <c r="L628" i="2"/>
  <c r="F628" i="2"/>
  <c r="D628" i="2"/>
  <c r="M627" i="2"/>
  <c r="L627" i="2"/>
  <c r="F627" i="2"/>
  <c r="D627" i="2"/>
  <c r="M626" i="2"/>
  <c r="L626" i="2"/>
  <c r="F626" i="2"/>
  <c r="D626" i="2"/>
  <c r="M625" i="2"/>
  <c r="L625" i="2"/>
  <c r="F625" i="2"/>
  <c r="D625" i="2"/>
  <c r="M624" i="2"/>
  <c r="L624" i="2"/>
  <c r="F624" i="2"/>
  <c r="D624" i="2"/>
  <c r="M623" i="2"/>
  <c r="L623" i="2"/>
  <c r="F623" i="2"/>
  <c r="D623" i="2"/>
  <c r="M622" i="2"/>
  <c r="L622" i="2"/>
  <c r="F622" i="2"/>
  <c r="D622" i="2"/>
  <c r="M621" i="2"/>
  <c r="L621" i="2"/>
  <c r="F621" i="2"/>
  <c r="D621" i="2"/>
  <c r="M620" i="2"/>
  <c r="L620" i="2"/>
  <c r="F620" i="2"/>
  <c r="D620" i="2"/>
  <c r="M619" i="2"/>
  <c r="L619" i="2"/>
  <c r="F619" i="2"/>
  <c r="D619" i="2"/>
  <c r="M618" i="2"/>
  <c r="L618" i="2"/>
  <c r="F618" i="2"/>
  <c r="D618" i="2"/>
  <c r="M617" i="2"/>
  <c r="L617" i="2"/>
  <c r="F617" i="2"/>
  <c r="D617" i="2"/>
  <c r="M616" i="2"/>
  <c r="L616" i="2"/>
  <c r="F616" i="2"/>
  <c r="D616" i="2"/>
  <c r="M615" i="2"/>
  <c r="L615" i="2"/>
  <c r="F615" i="2"/>
  <c r="D615" i="2"/>
  <c r="M614" i="2"/>
  <c r="L614" i="2"/>
  <c r="F614" i="2"/>
  <c r="D614" i="2"/>
  <c r="M613" i="2"/>
  <c r="L613" i="2"/>
  <c r="F613" i="2"/>
  <c r="D613" i="2"/>
  <c r="M612" i="2"/>
  <c r="L612" i="2"/>
  <c r="F612" i="2"/>
  <c r="D612" i="2"/>
  <c r="M611" i="2"/>
  <c r="L611" i="2"/>
  <c r="F611" i="2"/>
  <c r="D611" i="2"/>
  <c r="M610" i="2"/>
  <c r="L610" i="2"/>
  <c r="F610" i="2"/>
  <c r="D610" i="2"/>
  <c r="M609" i="2"/>
  <c r="L609" i="2"/>
  <c r="F609" i="2"/>
  <c r="D609" i="2"/>
  <c r="M608" i="2"/>
  <c r="L608" i="2"/>
  <c r="F608" i="2"/>
  <c r="D608" i="2"/>
  <c r="M607" i="2"/>
  <c r="L607" i="2"/>
  <c r="F607" i="2"/>
  <c r="D607" i="2"/>
  <c r="M606" i="2"/>
  <c r="L606" i="2"/>
  <c r="F606" i="2"/>
  <c r="D606" i="2"/>
  <c r="M605" i="2"/>
  <c r="L605" i="2"/>
  <c r="F605" i="2"/>
  <c r="D605" i="2"/>
  <c r="M604" i="2"/>
  <c r="L604" i="2"/>
  <c r="F604" i="2"/>
  <c r="D604" i="2"/>
  <c r="M603" i="2"/>
  <c r="L603" i="2"/>
  <c r="F603" i="2"/>
  <c r="D603" i="2"/>
  <c r="M602" i="2"/>
  <c r="L602" i="2"/>
  <c r="F602" i="2"/>
  <c r="D602" i="2"/>
  <c r="M601" i="2"/>
  <c r="L601" i="2"/>
  <c r="F601" i="2"/>
  <c r="D601" i="2"/>
  <c r="M600" i="2"/>
  <c r="L600" i="2"/>
  <c r="F600" i="2"/>
  <c r="D600" i="2"/>
  <c r="M599" i="2"/>
  <c r="L599" i="2"/>
  <c r="F599" i="2"/>
  <c r="D599" i="2"/>
  <c r="M598" i="2"/>
  <c r="L598" i="2"/>
  <c r="F598" i="2"/>
  <c r="D598" i="2"/>
  <c r="M597" i="2"/>
  <c r="L597" i="2"/>
  <c r="F597" i="2"/>
  <c r="D597" i="2"/>
  <c r="M596" i="2"/>
  <c r="L596" i="2"/>
  <c r="F596" i="2"/>
  <c r="D596" i="2"/>
  <c r="M595" i="2"/>
  <c r="L595" i="2"/>
  <c r="F595" i="2"/>
  <c r="D595" i="2"/>
  <c r="M594" i="2"/>
  <c r="L594" i="2"/>
  <c r="F594" i="2"/>
  <c r="D594" i="2"/>
  <c r="M593" i="2"/>
  <c r="L593" i="2"/>
  <c r="F593" i="2"/>
  <c r="D593" i="2"/>
  <c r="M592" i="2"/>
  <c r="L592" i="2"/>
  <c r="F592" i="2"/>
  <c r="D592" i="2"/>
  <c r="M591" i="2"/>
  <c r="L591" i="2"/>
  <c r="F591" i="2"/>
  <c r="D591" i="2"/>
  <c r="M590" i="2"/>
  <c r="L590" i="2"/>
  <c r="F590" i="2"/>
  <c r="D590" i="2"/>
  <c r="M589" i="2"/>
  <c r="L589" i="2"/>
  <c r="F589" i="2"/>
  <c r="D589" i="2"/>
  <c r="M588" i="2"/>
  <c r="L588" i="2"/>
  <c r="F588" i="2"/>
  <c r="D588" i="2"/>
  <c r="M587" i="2"/>
  <c r="L587" i="2"/>
  <c r="F587" i="2"/>
  <c r="D587" i="2"/>
  <c r="M586" i="2"/>
  <c r="L586" i="2"/>
  <c r="F586" i="2"/>
  <c r="D586" i="2"/>
  <c r="M585" i="2"/>
  <c r="L585" i="2"/>
  <c r="F585" i="2"/>
  <c r="D585" i="2"/>
  <c r="M584" i="2"/>
  <c r="L584" i="2"/>
  <c r="F584" i="2"/>
  <c r="D584" i="2"/>
  <c r="M583" i="2"/>
  <c r="L583" i="2"/>
  <c r="F583" i="2"/>
  <c r="D583" i="2"/>
  <c r="M582" i="2"/>
  <c r="L582" i="2"/>
  <c r="F582" i="2"/>
  <c r="D582" i="2"/>
  <c r="M581" i="2"/>
  <c r="L581" i="2"/>
  <c r="F581" i="2"/>
  <c r="D581" i="2"/>
  <c r="M580" i="2"/>
  <c r="L580" i="2"/>
  <c r="F580" i="2"/>
  <c r="D580" i="2"/>
  <c r="M579" i="2"/>
  <c r="L579" i="2"/>
  <c r="F579" i="2"/>
  <c r="D579" i="2"/>
  <c r="M578" i="2"/>
  <c r="L578" i="2"/>
  <c r="F578" i="2"/>
  <c r="D578" i="2"/>
  <c r="M577" i="2"/>
  <c r="L577" i="2"/>
  <c r="F577" i="2"/>
  <c r="D577" i="2"/>
  <c r="M576" i="2"/>
  <c r="L576" i="2"/>
  <c r="F576" i="2"/>
  <c r="D576" i="2"/>
  <c r="M575" i="2"/>
  <c r="L575" i="2"/>
  <c r="F575" i="2"/>
  <c r="D575" i="2"/>
  <c r="M574" i="2"/>
  <c r="L574" i="2"/>
  <c r="F574" i="2"/>
  <c r="D574" i="2"/>
  <c r="M573" i="2"/>
  <c r="L573" i="2"/>
  <c r="F573" i="2"/>
  <c r="D573" i="2"/>
  <c r="M572" i="2"/>
  <c r="L572" i="2"/>
  <c r="F572" i="2"/>
  <c r="D572" i="2"/>
  <c r="M571" i="2"/>
  <c r="L571" i="2"/>
  <c r="F571" i="2"/>
  <c r="D571" i="2"/>
  <c r="M570" i="2"/>
  <c r="L570" i="2"/>
  <c r="F570" i="2"/>
  <c r="D570" i="2"/>
  <c r="M569" i="2"/>
  <c r="L569" i="2"/>
  <c r="F569" i="2"/>
  <c r="D569" i="2"/>
  <c r="M568" i="2"/>
  <c r="L568" i="2"/>
  <c r="F568" i="2"/>
  <c r="D568" i="2"/>
  <c r="M567" i="2"/>
  <c r="L567" i="2"/>
  <c r="F567" i="2"/>
  <c r="D567" i="2"/>
  <c r="M566" i="2"/>
  <c r="L566" i="2"/>
  <c r="F566" i="2"/>
  <c r="D566" i="2"/>
  <c r="M565" i="2"/>
  <c r="L565" i="2"/>
  <c r="F565" i="2"/>
  <c r="D565" i="2"/>
  <c r="M564" i="2"/>
  <c r="L564" i="2"/>
  <c r="F564" i="2"/>
  <c r="D564" i="2"/>
  <c r="M563" i="2"/>
  <c r="L563" i="2"/>
  <c r="F563" i="2"/>
  <c r="D563" i="2"/>
  <c r="M562" i="2"/>
  <c r="L562" i="2"/>
  <c r="F562" i="2"/>
  <c r="D562" i="2"/>
  <c r="M561" i="2"/>
  <c r="L561" i="2"/>
  <c r="F561" i="2"/>
  <c r="D561" i="2"/>
  <c r="M560" i="2"/>
  <c r="L560" i="2"/>
  <c r="F560" i="2"/>
  <c r="D560" i="2"/>
  <c r="M559" i="2"/>
  <c r="L559" i="2"/>
  <c r="F559" i="2"/>
  <c r="D559" i="2"/>
  <c r="M558" i="2"/>
  <c r="L558" i="2"/>
  <c r="F558" i="2"/>
  <c r="D558" i="2"/>
  <c r="M557" i="2"/>
  <c r="L557" i="2"/>
  <c r="F557" i="2"/>
  <c r="D557" i="2"/>
  <c r="M556" i="2"/>
  <c r="L556" i="2"/>
  <c r="F556" i="2"/>
  <c r="D556" i="2"/>
  <c r="M555" i="2"/>
  <c r="L555" i="2"/>
  <c r="F555" i="2"/>
  <c r="D555" i="2"/>
  <c r="M554" i="2"/>
  <c r="L554" i="2"/>
  <c r="F554" i="2"/>
  <c r="D554" i="2"/>
  <c r="M553" i="2"/>
  <c r="L553" i="2"/>
  <c r="F553" i="2"/>
  <c r="D553" i="2"/>
  <c r="M552" i="2"/>
  <c r="L552" i="2"/>
  <c r="F552" i="2"/>
  <c r="D552" i="2"/>
  <c r="M551" i="2"/>
  <c r="L551" i="2"/>
  <c r="F551" i="2"/>
  <c r="D551" i="2"/>
  <c r="M550" i="2"/>
  <c r="L550" i="2"/>
  <c r="F550" i="2"/>
  <c r="D550" i="2"/>
  <c r="M549" i="2"/>
  <c r="L549" i="2"/>
  <c r="F549" i="2"/>
  <c r="D549" i="2"/>
  <c r="M548" i="2"/>
  <c r="L548" i="2"/>
  <c r="F548" i="2"/>
  <c r="D548" i="2"/>
  <c r="M547" i="2"/>
  <c r="L547" i="2"/>
  <c r="F547" i="2"/>
  <c r="D547" i="2"/>
  <c r="M546" i="2"/>
  <c r="L546" i="2"/>
  <c r="F546" i="2"/>
  <c r="D546" i="2"/>
  <c r="M545" i="2"/>
  <c r="L545" i="2"/>
  <c r="F545" i="2"/>
  <c r="D545" i="2"/>
  <c r="M544" i="2"/>
  <c r="L544" i="2"/>
  <c r="F544" i="2"/>
  <c r="D544" i="2"/>
  <c r="M543" i="2"/>
  <c r="L543" i="2"/>
  <c r="F543" i="2"/>
  <c r="D543" i="2"/>
  <c r="M542" i="2"/>
  <c r="L542" i="2"/>
  <c r="F542" i="2"/>
  <c r="D542" i="2"/>
  <c r="M541" i="2"/>
  <c r="L541" i="2"/>
  <c r="F541" i="2"/>
  <c r="D541" i="2"/>
  <c r="M540" i="2"/>
  <c r="L540" i="2"/>
  <c r="F540" i="2"/>
  <c r="D540" i="2"/>
  <c r="M539" i="2"/>
  <c r="L539" i="2"/>
  <c r="F539" i="2"/>
  <c r="D539" i="2"/>
  <c r="M538" i="2"/>
  <c r="L538" i="2"/>
  <c r="F538" i="2"/>
  <c r="D538" i="2"/>
  <c r="M537" i="2"/>
  <c r="L537" i="2"/>
  <c r="F537" i="2"/>
  <c r="D537" i="2"/>
  <c r="M536" i="2"/>
  <c r="L536" i="2"/>
  <c r="F536" i="2"/>
  <c r="D536" i="2"/>
  <c r="M535" i="2"/>
  <c r="L535" i="2"/>
  <c r="F535" i="2"/>
  <c r="D535" i="2"/>
  <c r="M534" i="2"/>
  <c r="L534" i="2"/>
  <c r="F534" i="2"/>
  <c r="D534" i="2"/>
  <c r="M533" i="2"/>
  <c r="L533" i="2"/>
  <c r="F533" i="2"/>
  <c r="D533" i="2"/>
  <c r="M532" i="2"/>
  <c r="L532" i="2"/>
  <c r="F532" i="2"/>
  <c r="D532" i="2"/>
  <c r="M531" i="2"/>
  <c r="L531" i="2"/>
  <c r="F531" i="2"/>
  <c r="D531" i="2"/>
  <c r="M530" i="2"/>
  <c r="L530" i="2"/>
  <c r="F530" i="2"/>
  <c r="D530" i="2"/>
  <c r="M529" i="2"/>
  <c r="L529" i="2"/>
  <c r="F529" i="2"/>
  <c r="D529" i="2"/>
  <c r="M528" i="2"/>
  <c r="L528" i="2"/>
  <c r="F528" i="2"/>
  <c r="D528" i="2"/>
  <c r="M527" i="2"/>
  <c r="L527" i="2"/>
  <c r="F527" i="2"/>
  <c r="D527" i="2"/>
  <c r="M526" i="2"/>
  <c r="L526" i="2"/>
  <c r="F526" i="2"/>
  <c r="D526" i="2"/>
  <c r="M525" i="2"/>
  <c r="L525" i="2"/>
  <c r="F525" i="2"/>
  <c r="D525" i="2"/>
  <c r="M524" i="2"/>
  <c r="L524" i="2"/>
  <c r="F524" i="2"/>
  <c r="D524" i="2"/>
  <c r="M523" i="2"/>
  <c r="L523" i="2"/>
  <c r="F523" i="2"/>
  <c r="D523" i="2"/>
  <c r="M522" i="2"/>
  <c r="L522" i="2"/>
  <c r="F522" i="2"/>
  <c r="D522" i="2"/>
  <c r="M521" i="2"/>
  <c r="L521" i="2"/>
  <c r="F521" i="2"/>
  <c r="D521" i="2"/>
  <c r="M520" i="2"/>
  <c r="L520" i="2"/>
  <c r="F520" i="2"/>
  <c r="D520" i="2"/>
  <c r="M519" i="2"/>
  <c r="L519" i="2"/>
  <c r="F519" i="2"/>
  <c r="D519" i="2"/>
  <c r="M518" i="2"/>
  <c r="L518" i="2"/>
  <c r="F518" i="2"/>
  <c r="D518" i="2"/>
  <c r="M517" i="2"/>
  <c r="L517" i="2"/>
  <c r="F517" i="2"/>
  <c r="D517" i="2"/>
  <c r="M516" i="2"/>
  <c r="L516" i="2"/>
  <c r="F516" i="2"/>
  <c r="D516" i="2"/>
  <c r="M515" i="2"/>
  <c r="L515" i="2"/>
  <c r="F515" i="2"/>
  <c r="D515" i="2"/>
  <c r="M514" i="2"/>
  <c r="L514" i="2"/>
  <c r="F514" i="2"/>
  <c r="D514" i="2"/>
  <c r="M513" i="2"/>
  <c r="L513" i="2"/>
  <c r="F513" i="2"/>
  <c r="D513" i="2"/>
  <c r="M512" i="2"/>
  <c r="L512" i="2"/>
  <c r="F512" i="2"/>
  <c r="D512" i="2"/>
  <c r="M511" i="2"/>
  <c r="L511" i="2"/>
  <c r="F511" i="2"/>
  <c r="D511" i="2"/>
  <c r="M510" i="2"/>
  <c r="L510" i="2"/>
  <c r="F510" i="2"/>
  <c r="D510" i="2"/>
  <c r="M509" i="2"/>
  <c r="L509" i="2"/>
  <c r="F509" i="2"/>
  <c r="D509" i="2"/>
  <c r="M508" i="2"/>
  <c r="L508" i="2"/>
  <c r="F508" i="2"/>
  <c r="D508" i="2"/>
  <c r="M507" i="2"/>
  <c r="L507" i="2"/>
  <c r="F507" i="2"/>
  <c r="D507" i="2"/>
  <c r="M506" i="2"/>
  <c r="L506" i="2"/>
  <c r="F506" i="2"/>
  <c r="D506" i="2"/>
  <c r="M505" i="2"/>
  <c r="L505" i="2"/>
  <c r="F505" i="2"/>
  <c r="D505" i="2"/>
  <c r="M504" i="2"/>
  <c r="L504" i="2"/>
  <c r="F504" i="2"/>
  <c r="D504" i="2"/>
  <c r="M503" i="2"/>
  <c r="L503" i="2"/>
  <c r="F503" i="2"/>
  <c r="D503" i="2"/>
  <c r="M502" i="2"/>
  <c r="L502" i="2"/>
  <c r="F502" i="2"/>
  <c r="D502" i="2"/>
  <c r="M501" i="2"/>
  <c r="L501" i="2"/>
  <c r="F501" i="2"/>
  <c r="D501" i="2"/>
  <c r="M500" i="2"/>
  <c r="L500" i="2"/>
  <c r="F500" i="2"/>
  <c r="D500" i="2"/>
  <c r="M499" i="2"/>
  <c r="L499" i="2"/>
  <c r="F499" i="2"/>
  <c r="D499" i="2"/>
  <c r="M498" i="2"/>
  <c r="L498" i="2"/>
  <c r="F498" i="2"/>
  <c r="D498" i="2"/>
  <c r="M497" i="2"/>
  <c r="L497" i="2"/>
  <c r="F497" i="2"/>
  <c r="D497" i="2"/>
  <c r="M496" i="2"/>
  <c r="L496" i="2"/>
  <c r="F496" i="2"/>
  <c r="D496" i="2"/>
  <c r="M495" i="2"/>
  <c r="L495" i="2"/>
  <c r="F495" i="2"/>
  <c r="D495" i="2"/>
  <c r="M494" i="2"/>
  <c r="L494" i="2"/>
  <c r="F494" i="2"/>
  <c r="D494" i="2"/>
  <c r="M493" i="2"/>
  <c r="L493" i="2"/>
  <c r="F493" i="2"/>
  <c r="D493" i="2"/>
  <c r="M492" i="2"/>
  <c r="L492" i="2"/>
  <c r="F492" i="2"/>
  <c r="D492" i="2"/>
  <c r="M491" i="2"/>
  <c r="L491" i="2"/>
  <c r="F491" i="2"/>
  <c r="D491" i="2"/>
  <c r="M490" i="2"/>
  <c r="L490" i="2"/>
  <c r="F490" i="2"/>
  <c r="D490" i="2"/>
  <c r="M489" i="2"/>
  <c r="L489" i="2"/>
  <c r="F489" i="2"/>
  <c r="D489" i="2"/>
  <c r="M488" i="2"/>
  <c r="L488" i="2"/>
  <c r="F488" i="2"/>
  <c r="D488" i="2"/>
  <c r="M487" i="2"/>
  <c r="L487" i="2"/>
  <c r="F487" i="2"/>
  <c r="D487" i="2"/>
  <c r="M486" i="2"/>
  <c r="L486" i="2"/>
  <c r="F486" i="2"/>
  <c r="D486" i="2"/>
  <c r="M485" i="2"/>
  <c r="L485" i="2"/>
  <c r="F485" i="2"/>
  <c r="D485" i="2"/>
  <c r="M484" i="2"/>
  <c r="L484" i="2"/>
  <c r="F484" i="2"/>
  <c r="D484" i="2"/>
  <c r="M483" i="2"/>
  <c r="L483" i="2"/>
  <c r="F483" i="2"/>
  <c r="D483" i="2"/>
  <c r="M482" i="2"/>
  <c r="L482" i="2"/>
  <c r="F482" i="2"/>
  <c r="D482" i="2"/>
  <c r="M481" i="2"/>
  <c r="L481" i="2"/>
  <c r="F481" i="2"/>
  <c r="D481" i="2"/>
  <c r="M480" i="2"/>
  <c r="L480" i="2"/>
  <c r="F480" i="2"/>
  <c r="D480" i="2"/>
  <c r="M479" i="2"/>
  <c r="L479" i="2"/>
  <c r="F479" i="2"/>
  <c r="D479" i="2"/>
  <c r="M478" i="2"/>
  <c r="L478" i="2"/>
  <c r="F478" i="2"/>
  <c r="D478" i="2"/>
  <c r="M477" i="2"/>
  <c r="L477" i="2"/>
  <c r="F477" i="2"/>
  <c r="D477" i="2"/>
  <c r="M476" i="2"/>
  <c r="L476" i="2"/>
  <c r="F476" i="2"/>
  <c r="D476" i="2"/>
  <c r="M475" i="2"/>
  <c r="L475" i="2"/>
  <c r="F475" i="2"/>
  <c r="D475" i="2"/>
  <c r="M474" i="2"/>
  <c r="L474" i="2"/>
  <c r="F474" i="2"/>
  <c r="D474" i="2"/>
  <c r="M473" i="2"/>
  <c r="L473" i="2"/>
  <c r="F473" i="2"/>
  <c r="D473" i="2"/>
  <c r="M472" i="2"/>
  <c r="L472" i="2"/>
  <c r="F472" i="2"/>
  <c r="D472" i="2"/>
  <c r="M471" i="2"/>
  <c r="L471" i="2"/>
  <c r="F471" i="2"/>
  <c r="D471" i="2"/>
  <c r="M470" i="2"/>
  <c r="L470" i="2"/>
  <c r="F470" i="2"/>
  <c r="D470" i="2"/>
  <c r="M469" i="2"/>
  <c r="L469" i="2"/>
  <c r="F469" i="2"/>
  <c r="D469" i="2"/>
  <c r="M468" i="2"/>
  <c r="L468" i="2"/>
  <c r="F468" i="2"/>
  <c r="D468" i="2"/>
  <c r="M467" i="2"/>
  <c r="L467" i="2"/>
  <c r="F467" i="2"/>
  <c r="D467" i="2"/>
  <c r="M466" i="2"/>
  <c r="L466" i="2"/>
  <c r="F466" i="2"/>
  <c r="D466" i="2"/>
  <c r="M465" i="2"/>
  <c r="L465" i="2"/>
  <c r="F465" i="2"/>
  <c r="D465" i="2"/>
  <c r="M464" i="2"/>
  <c r="L464" i="2"/>
  <c r="F464" i="2"/>
  <c r="D464" i="2"/>
  <c r="M463" i="2"/>
  <c r="L463" i="2"/>
  <c r="F463" i="2"/>
  <c r="D463" i="2"/>
  <c r="M462" i="2"/>
  <c r="L462" i="2"/>
  <c r="F462" i="2"/>
  <c r="D462" i="2"/>
  <c r="M461" i="2"/>
  <c r="L461" i="2"/>
  <c r="F461" i="2"/>
  <c r="D461" i="2"/>
  <c r="M460" i="2"/>
  <c r="L460" i="2"/>
  <c r="F460" i="2"/>
  <c r="D460" i="2"/>
  <c r="M459" i="2"/>
  <c r="L459" i="2"/>
  <c r="F459" i="2"/>
  <c r="D459" i="2"/>
  <c r="M458" i="2"/>
  <c r="L458" i="2"/>
  <c r="F458" i="2"/>
  <c r="D458" i="2"/>
  <c r="M457" i="2"/>
  <c r="L457" i="2"/>
  <c r="F457" i="2"/>
  <c r="D457" i="2"/>
  <c r="M456" i="2"/>
  <c r="L456" i="2"/>
  <c r="F456" i="2"/>
  <c r="D456" i="2"/>
  <c r="M455" i="2"/>
  <c r="L455" i="2"/>
  <c r="F455" i="2"/>
  <c r="D455" i="2"/>
  <c r="M454" i="2"/>
  <c r="L454" i="2"/>
  <c r="F454" i="2"/>
  <c r="D454" i="2"/>
  <c r="M453" i="2"/>
  <c r="L453" i="2"/>
  <c r="F453" i="2"/>
  <c r="D453" i="2"/>
  <c r="M452" i="2"/>
  <c r="L452" i="2"/>
  <c r="F452" i="2"/>
  <c r="D452" i="2"/>
  <c r="M451" i="2"/>
  <c r="L451" i="2"/>
  <c r="F451" i="2"/>
  <c r="D451" i="2"/>
  <c r="M450" i="2"/>
  <c r="L450" i="2"/>
  <c r="F450" i="2"/>
  <c r="D450" i="2"/>
  <c r="M449" i="2"/>
  <c r="L449" i="2"/>
  <c r="F449" i="2"/>
  <c r="D449" i="2"/>
  <c r="M448" i="2"/>
  <c r="L448" i="2"/>
  <c r="F448" i="2"/>
  <c r="D448" i="2"/>
  <c r="M447" i="2"/>
  <c r="L447" i="2"/>
  <c r="F447" i="2"/>
  <c r="D447" i="2"/>
  <c r="M446" i="2"/>
  <c r="L446" i="2"/>
  <c r="F446" i="2"/>
  <c r="D446" i="2"/>
  <c r="M445" i="2"/>
  <c r="L445" i="2"/>
  <c r="F445" i="2"/>
  <c r="D445" i="2"/>
  <c r="M444" i="2"/>
  <c r="L444" i="2"/>
  <c r="F444" i="2"/>
  <c r="D444" i="2"/>
  <c r="M443" i="2"/>
  <c r="L443" i="2"/>
  <c r="F443" i="2"/>
  <c r="D443" i="2"/>
  <c r="M442" i="2"/>
  <c r="L442" i="2"/>
  <c r="F442" i="2"/>
  <c r="D442" i="2"/>
  <c r="M441" i="2"/>
  <c r="L441" i="2"/>
  <c r="F441" i="2"/>
  <c r="D441" i="2"/>
  <c r="M440" i="2"/>
  <c r="L440" i="2"/>
  <c r="F440" i="2"/>
  <c r="D440" i="2"/>
  <c r="M439" i="2"/>
  <c r="L439" i="2"/>
  <c r="F439" i="2"/>
  <c r="D439" i="2"/>
  <c r="M438" i="2"/>
  <c r="L438" i="2"/>
  <c r="F438" i="2"/>
  <c r="D438" i="2"/>
  <c r="M437" i="2"/>
  <c r="L437" i="2"/>
  <c r="F437" i="2"/>
  <c r="D437" i="2"/>
  <c r="M436" i="2"/>
  <c r="L436" i="2"/>
  <c r="F436" i="2"/>
  <c r="D436" i="2"/>
  <c r="M435" i="2"/>
  <c r="L435" i="2"/>
  <c r="F435" i="2"/>
  <c r="D435" i="2"/>
  <c r="M434" i="2"/>
  <c r="L434" i="2"/>
  <c r="F434" i="2"/>
  <c r="D434" i="2"/>
  <c r="M433" i="2"/>
  <c r="L433" i="2"/>
  <c r="F433" i="2"/>
  <c r="D433" i="2"/>
  <c r="M432" i="2"/>
  <c r="L432" i="2"/>
  <c r="F432" i="2"/>
  <c r="D432" i="2"/>
  <c r="M431" i="2"/>
  <c r="L431" i="2"/>
  <c r="F431" i="2"/>
  <c r="D431" i="2"/>
  <c r="M430" i="2"/>
  <c r="L430" i="2"/>
  <c r="F430" i="2"/>
  <c r="D430" i="2"/>
  <c r="M429" i="2"/>
  <c r="L429" i="2"/>
  <c r="F429" i="2"/>
  <c r="D429" i="2"/>
  <c r="M428" i="2"/>
  <c r="L428" i="2"/>
  <c r="F428" i="2"/>
  <c r="D428" i="2"/>
  <c r="M427" i="2"/>
  <c r="L427" i="2"/>
  <c r="F427" i="2"/>
  <c r="D427" i="2"/>
  <c r="M426" i="2"/>
  <c r="L426" i="2"/>
  <c r="F426" i="2"/>
  <c r="D426" i="2"/>
  <c r="M425" i="2"/>
  <c r="L425" i="2"/>
  <c r="F425" i="2"/>
  <c r="D425" i="2"/>
  <c r="M424" i="2"/>
  <c r="L424" i="2"/>
  <c r="F424" i="2"/>
  <c r="D424" i="2"/>
  <c r="M423" i="2"/>
  <c r="L423" i="2"/>
  <c r="F423" i="2"/>
  <c r="D423" i="2"/>
  <c r="M422" i="2"/>
  <c r="L422" i="2"/>
  <c r="F422" i="2"/>
  <c r="D422" i="2"/>
  <c r="M421" i="2"/>
  <c r="L421" i="2"/>
  <c r="F421" i="2"/>
  <c r="D421" i="2"/>
  <c r="M420" i="2"/>
  <c r="L420" i="2"/>
  <c r="F420" i="2"/>
  <c r="D420" i="2"/>
  <c r="M419" i="2"/>
  <c r="L419" i="2"/>
  <c r="F419" i="2"/>
  <c r="D419" i="2"/>
  <c r="M418" i="2"/>
  <c r="L418" i="2"/>
  <c r="F418" i="2"/>
  <c r="D418" i="2"/>
  <c r="M417" i="2"/>
  <c r="L417" i="2"/>
  <c r="F417" i="2"/>
  <c r="D417" i="2"/>
  <c r="M416" i="2"/>
  <c r="L416" i="2"/>
  <c r="F416" i="2"/>
  <c r="D416" i="2"/>
  <c r="M415" i="2"/>
  <c r="L415" i="2"/>
  <c r="F415" i="2"/>
  <c r="D415" i="2"/>
  <c r="M414" i="2"/>
  <c r="L414" i="2"/>
  <c r="F414" i="2"/>
  <c r="D414" i="2"/>
  <c r="M413" i="2"/>
  <c r="L413" i="2"/>
  <c r="F413" i="2"/>
  <c r="D413" i="2"/>
  <c r="M412" i="2"/>
  <c r="L412" i="2"/>
  <c r="F412" i="2"/>
  <c r="D412" i="2"/>
  <c r="M411" i="2"/>
  <c r="L411" i="2"/>
  <c r="F411" i="2"/>
  <c r="D411" i="2"/>
  <c r="M410" i="2"/>
  <c r="L410" i="2"/>
  <c r="F410" i="2"/>
  <c r="D410" i="2"/>
  <c r="M409" i="2"/>
  <c r="L409" i="2"/>
  <c r="F409" i="2"/>
  <c r="D409" i="2"/>
  <c r="M408" i="2"/>
  <c r="L408" i="2"/>
  <c r="F408" i="2"/>
  <c r="D408" i="2"/>
  <c r="M407" i="2"/>
  <c r="L407" i="2"/>
  <c r="F407" i="2"/>
  <c r="D407" i="2"/>
  <c r="M406" i="2"/>
  <c r="L406" i="2"/>
  <c r="F406" i="2"/>
  <c r="D406" i="2"/>
  <c r="M405" i="2"/>
  <c r="L405" i="2"/>
  <c r="F405" i="2"/>
  <c r="D405" i="2"/>
  <c r="M404" i="2"/>
  <c r="L404" i="2"/>
  <c r="F404" i="2"/>
  <c r="D404" i="2"/>
  <c r="M403" i="2"/>
  <c r="L403" i="2"/>
  <c r="F403" i="2"/>
  <c r="D403" i="2"/>
  <c r="M402" i="2"/>
  <c r="L402" i="2"/>
  <c r="F402" i="2"/>
  <c r="D402" i="2"/>
  <c r="M401" i="2"/>
  <c r="L401" i="2"/>
  <c r="F401" i="2"/>
  <c r="D401" i="2"/>
  <c r="M400" i="2"/>
  <c r="L400" i="2"/>
  <c r="F400" i="2"/>
  <c r="D400" i="2"/>
  <c r="M399" i="2"/>
  <c r="L399" i="2"/>
  <c r="F399" i="2"/>
  <c r="D399" i="2"/>
  <c r="M398" i="2"/>
  <c r="L398" i="2"/>
  <c r="F398" i="2"/>
  <c r="D398" i="2"/>
  <c r="M397" i="2"/>
  <c r="L397" i="2"/>
  <c r="F397" i="2"/>
  <c r="D397" i="2"/>
  <c r="M396" i="2"/>
  <c r="L396" i="2"/>
  <c r="F396" i="2"/>
  <c r="D396" i="2"/>
  <c r="M395" i="2"/>
  <c r="L395" i="2"/>
  <c r="F395" i="2"/>
  <c r="D395" i="2"/>
  <c r="M394" i="2"/>
  <c r="L394" i="2"/>
  <c r="F394" i="2"/>
  <c r="D394" i="2"/>
  <c r="M393" i="2"/>
  <c r="L393" i="2"/>
  <c r="F393" i="2"/>
  <c r="D393" i="2"/>
  <c r="M392" i="2"/>
  <c r="L392" i="2"/>
  <c r="F392" i="2"/>
  <c r="D392" i="2"/>
  <c r="M391" i="2"/>
  <c r="L391" i="2"/>
  <c r="F391" i="2"/>
  <c r="D391" i="2"/>
  <c r="M390" i="2"/>
  <c r="L390" i="2"/>
  <c r="F390" i="2"/>
  <c r="D390" i="2"/>
  <c r="M389" i="2"/>
  <c r="L389" i="2"/>
  <c r="F389" i="2"/>
  <c r="D389" i="2"/>
  <c r="M388" i="2"/>
  <c r="L388" i="2"/>
  <c r="F388" i="2"/>
  <c r="D388" i="2"/>
  <c r="M387" i="2"/>
  <c r="L387" i="2"/>
  <c r="F387" i="2"/>
  <c r="D387" i="2"/>
  <c r="M386" i="2"/>
  <c r="L386" i="2"/>
  <c r="F386" i="2"/>
  <c r="D386" i="2"/>
  <c r="M385" i="2"/>
  <c r="L385" i="2"/>
  <c r="F385" i="2"/>
  <c r="D385" i="2"/>
  <c r="M384" i="2"/>
  <c r="L384" i="2"/>
  <c r="F384" i="2"/>
  <c r="D384" i="2"/>
  <c r="M383" i="2"/>
  <c r="L383" i="2"/>
  <c r="F383" i="2"/>
  <c r="D383" i="2"/>
  <c r="M382" i="2"/>
  <c r="L382" i="2"/>
  <c r="F382" i="2"/>
  <c r="D382" i="2"/>
  <c r="M381" i="2"/>
  <c r="L381" i="2"/>
  <c r="F381" i="2"/>
  <c r="D381" i="2"/>
  <c r="M380" i="2"/>
  <c r="L380" i="2"/>
  <c r="F380" i="2"/>
  <c r="D380" i="2"/>
  <c r="M379" i="2"/>
  <c r="L379" i="2"/>
  <c r="F379" i="2"/>
  <c r="D379" i="2"/>
  <c r="M378" i="2"/>
  <c r="L378" i="2"/>
  <c r="F378" i="2"/>
  <c r="D378" i="2"/>
  <c r="M377" i="2"/>
  <c r="L377" i="2"/>
  <c r="F377" i="2"/>
  <c r="D377" i="2"/>
  <c r="M376" i="2"/>
  <c r="L376" i="2"/>
  <c r="F376" i="2"/>
  <c r="D376" i="2"/>
  <c r="M375" i="2"/>
  <c r="L375" i="2"/>
  <c r="F375" i="2"/>
  <c r="D375" i="2"/>
  <c r="M374" i="2"/>
  <c r="L374" i="2"/>
  <c r="F374" i="2"/>
  <c r="D374" i="2"/>
  <c r="M373" i="2"/>
  <c r="L373" i="2"/>
  <c r="F373" i="2"/>
  <c r="D373" i="2"/>
  <c r="M372" i="2"/>
  <c r="L372" i="2"/>
  <c r="F372" i="2"/>
  <c r="D372" i="2"/>
  <c r="M371" i="2"/>
  <c r="L371" i="2"/>
  <c r="F371" i="2"/>
  <c r="D371" i="2"/>
  <c r="M370" i="2"/>
  <c r="L370" i="2"/>
  <c r="F370" i="2"/>
  <c r="D370" i="2"/>
  <c r="M369" i="2"/>
  <c r="L369" i="2"/>
  <c r="F369" i="2"/>
  <c r="D369" i="2"/>
  <c r="M368" i="2"/>
  <c r="L368" i="2"/>
  <c r="F368" i="2"/>
  <c r="D368" i="2"/>
  <c r="M367" i="2"/>
  <c r="L367" i="2"/>
  <c r="F367" i="2"/>
  <c r="D367" i="2"/>
  <c r="M366" i="2"/>
  <c r="L366" i="2"/>
  <c r="F366" i="2"/>
  <c r="D366" i="2"/>
  <c r="M365" i="2"/>
  <c r="L365" i="2"/>
  <c r="F365" i="2"/>
  <c r="D365" i="2"/>
  <c r="M364" i="2"/>
  <c r="L364" i="2"/>
  <c r="F364" i="2"/>
  <c r="D364" i="2"/>
  <c r="M363" i="2"/>
  <c r="L363" i="2"/>
  <c r="F363" i="2"/>
  <c r="D363" i="2"/>
  <c r="M362" i="2"/>
  <c r="L362" i="2"/>
  <c r="F362" i="2"/>
  <c r="D362" i="2"/>
  <c r="M361" i="2"/>
  <c r="L361" i="2"/>
  <c r="F361" i="2"/>
  <c r="D361" i="2"/>
  <c r="M360" i="2"/>
  <c r="L360" i="2"/>
  <c r="F360" i="2"/>
  <c r="D360" i="2"/>
  <c r="M359" i="2"/>
  <c r="L359" i="2"/>
  <c r="F359" i="2"/>
  <c r="D359" i="2"/>
  <c r="M358" i="2"/>
  <c r="L358" i="2"/>
  <c r="F358" i="2"/>
  <c r="D358" i="2"/>
  <c r="M357" i="2"/>
  <c r="L357" i="2"/>
  <c r="F357" i="2"/>
  <c r="D357" i="2"/>
  <c r="M356" i="2"/>
  <c r="L356" i="2"/>
  <c r="F356" i="2"/>
  <c r="D356" i="2"/>
  <c r="M355" i="2"/>
  <c r="L355" i="2"/>
  <c r="F355" i="2"/>
  <c r="D355" i="2"/>
  <c r="M354" i="2"/>
  <c r="L354" i="2"/>
  <c r="F354" i="2"/>
  <c r="D354" i="2"/>
  <c r="M353" i="2"/>
  <c r="L353" i="2"/>
  <c r="F353" i="2"/>
  <c r="D353" i="2"/>
  <c r="M352" i="2"/>
  <c r="L352" i="2"/>
  <c r="F352" i="2"/>
  <c r="D352" i="2"/>
  <c r="M351" i="2"/>
  <c r="L351" i="2"/>
  <c r="F351" i="2"/>
  <c r="D351" i="2"/>
  <c r="M350" i="2"/>
  <c r="L350" i="2"/>
  <c r="F350" i="2"/>
  <c r="D350" i="2"/>
  <c r="M349" i="2"/>
  <c r="L349" i="2"/>
  <c r="F349" i="2"/>
  <c r="D349" i="2"/>
  <c r="M348" i="2"/>
  <c r="L348" i="2"/>
  <c r="F348" i="2"/>
  <c r="D348" i="2"/>
  <c r="M347" i="2"/>
  <c r="L347" i="2"/>
  <c r="F347" i="2"/>
  <c r="D347" i="2"/>
  <c r="M346" i="2"/>
  <c r="L346" i="2"/>
  <c r="F346" i="2"/>
  <c r="D346" i="2"/>
  <c r="M345" i="2"/>
  <c r="L345" i="2"/>
  <c r="F345" i="2"/>
  <c r="D345" i="2"/>
  <c r="M344" i="2"/>
  <c r="L344" i="2"/>
  <c r="F344" i="2"/>
  <c r="D344" i="2"/>
  <c r="M343" i="2"/>
  <c r="L343" i="2"/>
  <c r="F343" i="2"/>
  <c r="D343" i="2"/>
  <c r="M342" i="2"/>
  <c r="L342" i="2"/>
  <c r="F342" i="2"/>
  <c r="D342" i="2"/>
  <c r="M341" i="2"/>
  <c r="L341" i="2"/>
  <c r="F341" i="2"/>
  <c r="D341" i="2"/>
  <c r="M340" i="2"/>
  <c r="L340" i="2"/>
  <c r="F340" i="2"/>
  <c r="D340" i="2"/>
  <c r="M339" i="2"/>
  <c r="L339" i="2"/>
  <c r="F339" i="2"/>
  <c r="D339" i="2"/>
  <c r="M338" i="2"/>
  <c r="L338" i="2"/>
  <c r="F338" i="2"/>
  <c r="D338" i="2"/>
  <c r="M337" i="2"/>
  <c r="L337" i="2"/>
  <c r="F337" i="2"/>
  <c r="D337" i="2"/>
  <c r="M336" i="2"/>
  <c r="L336" i="2"/>
  <c r="F336" i="2"/>
  <c r="D336" i="2"/>
  <c r="M335" i="2"/>
  <c r="L335" i="2"/>
  <c r="F335" i="2"/>
  <c r="D335" i="2"/>
  <c r="M334" i="2"/>
  <c r="L334" i="2"/>
  <c r="F334" i="2"/>
  <c r="D334" i="2"/>
  <c r="M333" i="2"/>
  <c r="L333" i="2"/>
  <c r="F333" i="2"/>
  <c r="D333" i="2"/>
  <c r="M332" i="2"/>
  <c r="L332" i="2"/>
  <c r="F332" i="2"/>
  <c r="D332" i="2"/>
  <c r="M331" i="2"/>
  <c r="L331" i="2"/>
  <c r="F331" i="2"/>
  <c r="D331" i="2"/>
  <c r="M330" i="2"/>
  <c r="L330" i="2"/>
  <c r="F330" i="2"/>
  <c r="D330" i="2"/>
  <c r="M329" i="2"/>
  <c r="L329" i="2"/>
  <c r="F329" i="2"/>
  <c r="D329" i="2"/>
  <c r="M328" i="2"/>
  <c r="L328" i="2"/>
  <c r="F328" i="2"/>
  <c r="D328" i="2"/>
  <c r="M327" i="2"/>
  <c r="L327" i="2"/>
  <c r="F327" i="2"/>
  <c r="D327" i="2"/>
  <c r="M326" i="2"/>
  <c r="L326" i="2"/>
  <c r="F326" i="2"/>
  <c r="D326" i="2"/>
  <c r="M325" i="2"/>
  <c r="L325" i="2"/>
  <c r="F325" i="2"/>
  <c r="D325" i="2"/>
  <c r="M324" i="2"/>
  <c r="L324" i="2"/>
  <c r="F324" i="2"/>
  <c r="D324" i="2"/>
  <c r="M323" i="2"/>
  <c r="L323" i="2"/>
  <c r="F323" i="2"/>
  <c r="D323" i="2"/>
  <c r="M322" i="2"/>
  <c r="L322" i="2"/>
  <c r="F322" i="2"/>
  <c r="D322" i="2"/>
  <c r="M321" i="2"/>
  <c r="L321" i="2"/>
  <c r="F321" i="2"/>
  <c r="D321" i="2"/>
  <c r="M320" i="2"/>
  <c r="L320" i="2"/>
  <c r="F320" i="2"/>
  <c r="D320" i="2"/>
  <c r="M319" i="2"/>
  <c r="L319" i="2"/>
  <c r="F319" i="2"/>
  <c r="D319" i="2"/>
  <c r="M318" i="2"/>
  <c r="L318" i="2"/>
  <c r="F318" i="2"/>
  <c r="D318" i="2"/>
  <c r="M317" i="2"/>
  <c r="L317" i="2"/>
  <c r="F317" i="2"/>
  <c r="D317" i="2"/>
  <c r="M316" i="2"/>
  <c r="L316" i="2"/>
  <c r="F316" i="2"/>
  <c r="D316" i="2"/>
  <c r="M315" i="2"/>
  <c r="L315" i="2"/>
  <c r="F315" i="2"/>
  <c r="D315" i="2"/>
  <c r="M314" i="2"/>
  <c r="L314" i="2"/>
  <c r="F314" i="2"/>
  <c r="D314" i="2"/>
  <c r="M313" i="2"/>
  <c r="L313" i="2"/>
  <c r="F313" i="2"/>
  <c r="D313" i="2"/>
  <c r="M312" i="2"/>
  <c r="L312" i="2"/>
  <c r="F312" i="2"/>
  <c r="D312" i="2"/>
  <c r="M311" i="2"/>
  <c r="L311" i="2"/>
  <c r="F311" i="2"/>
  <c r="D311" i="2"/>
  <c r="M310" i="2"/>
  <c r="L310" i="2"/>
  <c r="F310" i="2"/>
  <c r="D310" i="2"/>
  <c r="M309" i="2"/>
  <c r="L309" i="2"/>
  <c r="F309" i="2"/>
  <c r="D309" i="2"/>
  <c r="M308" i="2"/>
  <c r="L308" i="2"/>
  <c r="F308" i="2"/>
  <c r="D308" i="2"/>
  <c r="M307" i="2"/>
  <c r="L307" i="2"/>
  <c r="F307" i="2"/>
  <c r="D307" i="2"/>
  <c r="M306" i="2"/>
  <c r="L306" i="2"/>
  <c r="F306" i="2"/>
  <c r="D306" i="2"/>
  <c r="M305" i="2"/>
  <c r="L305" i="2"/>
  <c r="F305" i="2"/>
  <c r="D305" i="2"/>
  <c r="M304" i="2"/>
  <c r="L304" i="2"/>
  <c r="F304" i="2"/>
  <c r="D304" i="2"/>
  <c r="M303" i="2"/>
  <c r="L303" i="2"/>
  <c r="F303" i="2"/>
  <c r="D303" i="2"/>
  <c r="M302" i="2"/>
  <c r="L302" i="2"/>
  <c r="F302" i="2"/>
  <c r="D302" i="2"/>
  <c r="M301" i="2"/>
  <c r="L301" i="2"/>
  <c r="F301" i="2"/>
  <c r="D301" i="2"/>
  <c r="M300" i="2"/>
  <c r="L300" i="2"/>
  <c r="F300" i="2"/>
  <c r="D300" i="2"/>
  <c r="M299" i="2"/>
  <c r="L299" i="2"/>
  <c r="F299" i="2"/>
  <c r="D299" i="2"/>
  <c r="M298" i="2"/>
  <c r="L298" i="2"/>
  <c r="F298" i="2"/>
  <c r="D298" i="2"/>
  <c r="M297" i="2"/>
  <c r="L297" i="2"/>
  <c r="F297" i="2"/>
  <c r="D297" i="2"/>
  <c r="M296" i="2"/>
  <c r="L296" i="2"/>
  <c r="F296" i="2"/>
  <c r="D296" i="2"/>
  <c r="M295" i="2"/>
  <c r="L295" i="2"/>
  <c r="F295" i="2"/>
  <c r="D295" i="2"/>
  <c r="M294" i="2"/>
  <c r="L294" i="2"/>
  <c r="F294" i="2"/>
  <c r="D294" i="2"/>
  <c r="M293" i="2"/>
  <c r="L293" i="2"/>
  <c r="F293" i="2"/>
  <c r="D293" i="2"/>
  <c r="M292" i="2"/>
  <c r="L292" i="2"/>
  <c r="F292" i="2"/>
  <c r="D292" i="2"/>
  <c r="M291" i="2"/>
  <c r="L291" i="2"/>
  <c r="F291" i="2"/>
  <c r="D291" i="2"/>
  <c r="M290" i="2"/>
  <c r="L290" i="2"/>
  <c r="F290" i="2"/>
  <c r="D290" i="2"/>
  <c r="M289" i="2"/>
  <c r="L289" i="2"/>
  <c r="F289" i="2"/>
  <c r="D289" i="2"/>
  <c r="M288" i="2"/>
  <c r="L288" i="2"/>
  <c r="F288" i="2"/>
  <c r="D288" i="2"/>
  <c r="M287" i="2"/>
  <c r="L287" i="2"/>
  <c r="F287" i="2"/>
  <c r="D287" i="2"/>
  <c r="M286" i="2"/>
  <c r="L286" i="2"/>
  <c r="F286" i="2"/>
  <c r="D286" i="2"/>
  <c r="M285" i="2"/>
  <c r="L285" i="2"/>
  <c r="F285" i="2"/>
  <c r="D285" i="2"/>
  <c r="M284" i="2"/>
  <c r="L284" i="2"/>
  <c r="F284" i="2"/>
  <c r="D284" i="2"/>
  <c r="M283" i="2"/>
  <c r="L283" i="2"/>
  <c r="F283" i="2"/>
  <c r="D283" i="2"/>
  <c r="M282" i="2"/>
  <c r="L282" i="2"/>
  <c r="F282" i="2"/>
  <c r="D282" i="2"/>
  <c r="M281" i="2"/>
  <c r="L281" i="2"/>
  <c r="F281" i="2"/>
  <c r="D281" i="2"/>
  <c r="M280" i="2"/>
  <c r="L280" i="2"/>
  <c r="F280" i="2"/>
  <c r="D280" i="2"/>
  <c r="M279" i="2"/>
  <c r="L279" i="2"/>
  <c r="F279" i="2"/>
  <c r="D279" i="2"/>
  <c r="M278" i="2"/>
  <c r="L278" i="2"/>
  <c r="F278" i="2"/>
  <c r="D278" i="2"/>
  <c r="M277" i="2"/>
  <c r="L277" i="2"/>
  <c r="F277" i="2"/>
  <c r="D277" i="2"/>
  <c r="M276" i="2"/>
  <c r="L276" i="2"/>
  <c r="F276" i="2"/>
  <c r="D276" i="2"/>
  <c r="M275" i="2"/>
  <c r="L275" i="2"/>
  <c r="F275" i="2"/>
  <c r="D275" i="2"/>
  <c r="M274" i="2"/>
  <c r="L274" i="2"/>
  <c r="F274" i="2"/>
  <c r="D274" i="2"/>
  <c r="M273" i="2"/>
  <c r="L273" i="2"/>
  <c r="F273" i="2"/>
  <c r="D273" i="2"/>
  <c r="M272" i="2"/>
  <c r="L272" i="2"/>
  <c r="F272" i="2"/>
  <c r="D272" i="2"/>
  <c r="M271" i="2"/>
  <c r="L271" i="2"/>
  <c r="F271" i="2"/>
  <c r="D271" i="2"/>
  <c r="M270" i="2"/>
  <c r="L270" i="2"/>
  <c r="F270" i="2"/>
  <c r="D270" i="2"/>
  <c r="M269" i="2"/>
  <c r="L269" i="2"/>
  <c r="F269" i="2"/>
  <c r="D269" i="2"/>
  <c r="M268" i="2"/>
  <c r="L268" i="2"/>
  <c r="F268" i="2"/>
  <c r="D268" i="2"/>
  <c r="M267" i="2"/>
  <c r="L267" i="2"/>
  <c r="F267" i="2"/>
  <c r="D267" i="2"/>
  <c r="M266" i="2"/>
  <c r="L266" i="2"/>
  <c r="F266" i="2"/>
  <c r="D266" i="2"/>
  <c r="M265" i="2"/>
  <c r="L265" i="2"/>
  <c r="F265" i="2"/>
  <c r="D265" i="2"/>
  <c r="M264" i="2"/>
  <c r="L264" i="2"/>
  <c r="F264" i="2"/>
  <c r="D264" i="2"/>
  <c r="M263" i="2"/>
  <c r="L263" i="2"/>
  <c r="F263" i="2"/>
  <c r="D263" i="2"/>
  <c r="M262" i="2"/>
  <c r="L262" i="2"/>
  <c r="F262" i="2"/>
  <c r="D262" i="2"/>
  <c r="M261" i="2"/>
  <c r="L261" i="2"/>
  <c r="F261" i="2"/>
  <c r="D261" i="2"/>
  <c r="M260" i="2"/>
  <c r="L260" i="2"/>
  <c r="F260" i="2"/>
  <c r="D260" i="2"/>
  <c r="M259" i="2"/>
  <c r="L259" i="2"/>
  <c r="F259" i="2"/>
  <c r="D259" i="2"/>
  <c r="M258" i="2"/>
  <c r="L258" i="2"/>
  <c r="F258" i="2"/>
  <c r="D258" i="2"/>
  <c r="M257" i="2"/>
  <c r="L257" i="2"/>
  <c r="F257" i="2"/>
  <c r="D257" i="2"/>
  <c r="M256" i="2"/>
  <c r="L256" i="2"/>
  <c r="F256" i="2"/>
  <c r="D256" i="2"/>
  <c r="M255" i="2"/>
  <c r="L255" i="2"/>
  <c r="F255" i="2"/>
  <c r="D255" i="2"/>
  <c r="M254" i="2"/>
  <c r="L254" i="2"/>
  <c r="F254" i="2"/>
  <c r="D254" i="2"/>
  <c r="M253" i="2"/>
  <c r="L253" i="2"/>
  <c r="F253" i="2"/>
  <c r="D253" i="2"/>
  <c r="M252" i="2"/>
  <c r="L252" i="2"/>
  <c r="F252" i="2"/>
  <c r="D252" i="2"/>
  <c r="M251" i="2"/>
  <c r="L251" i="2"/>
  <c r="F251" i="2"/>
  <c r="D251" i="2"/>
  <c r="M250" i="2"/>
  <c r="L250" i="2"/>
  <c r="F250" i="2"/>
  <c r="D250" i="2"/>
  <c r="M249" i="2"/>
  <c r="L249" i="2"/>
  <c r="F249" i="2"/>
  <c r="D249" i="2"/>
  <c r="M248" i="2"/>
  <c r="L248" i="2"/>
  <c r="F248" i="2"/>
  <c r="D248" i="2"/>
  <c r="M247" i="2"/>
  <c r="L247" i="2"/>
  <c r="F247" i="2"/>
  <c r="D247" i="2"/>
  <c r="M246" i="2"/>
  <c r="L246" i="2"/>
  <c r="F246" i="2"/>
  <c r="D246" i="2"/>
  <c r="M245" i="2"/>
  <c r="L245" i="2"/>
  <c r="F245" i="2"/>
  <c r="D245" i="2"/>
  <c r="M244" i="2"/>
  <c r="L244" i="2"/>
  <c r="F244" i="2"/>
  <c r="D244" i="2"/>
  <c r="M243" i="2"/>
  <c r="L243" i="2"/>
  <c r="F243" i="2"/>
  <c r="D243" i="2"/>
  <c r="M242" i="2"/>
  <c r="L242" i="2"/>
  <c r="F242" i="2"/>
  <c r="D242" i="2"/>
  <c r="M241" i="2"/>
  <c r="L241" i="2"/>
  <c r="F241" i="2"/>
  <c r="D241" i="2"/>
  <c r="M240" i="2"/>
  <c r="L240" i="2"/>
  <c r="F240" i="2"/>
  <c r="D240" i="2"/>
  <c r="M239" i="2"/>
  <c r="L239" i="2"/>
  <c r="F239" i="2"/>
  <c r="D239" i="2"/>
  <c r="M238" i="2"/>
  <c r="L238" i="2"/>
  <c r="F238" i="2"/>
  <c r="D238" i="2"/>
  <c r="M237" i="2"/>
  <c r="L237" i="2"/>
  <c r="F237" i="2"/>
  <c r="D237" i="2"/>
  <c r="M236" i="2"/>
  <c r="L236" i="2"/>
  <c r="F236" i="2"/>
  <c r="D236" i="2"/>
  <c r="M235" i="2"/>
  <c r="L235" i="2"/>
  <c r="F235" i="2"/>
  <c r="D235" i="2"/>
  <c r="M234" i="2"/>
  <c r="L234" i="2"/>
  <c r="F234" i="2"/>
  <c r="D234" i="2"/>
  <c r="M233" i="2"/>
  <c r="L233" i="2"/>
  <c r="F233" i="2"/>
  <c r="D233" i="2"/>
  <c r="M232" i="2"/>
  <c r="L232" i="2"/>
  <c r="F232" i="2"/>
  <c r="D232" i="2"/>
  <c r="M231" i="2"/>
  <c r="L231" i="2"/>
  <c r="F231" i="2"/>
  <c r="D231" i="2"/>
  <c r="M230" i="2"/>
  <c r="L230" i="2"/>
  <c r="F230" i="2"/>
  <c r="D230" i="2"/>
  <c r="M229" i="2"/>
  <c r="L229" i="2"/>
  <c r="F229" i="2"/>
  <c r="D229" i="2"/>
  <c r="M228" i="2"/>
  <c r="L228" i="2"/>
  <c r="F228" i="2"/>
  <c r="D228" i="2"/>
  <c r="M227" i="2"/>
  <c r="L227" i="2"/>
  <c r="F227" i="2"/>
  <c r="D227" i="2"/>
  <c r="M226" i="2"/>
  <c r="L226" i="2"/>
  <c r="F226" i="2"/>
  <c r="D226" i="2"/>
  <c r="M225" i="2"/>
  <c r="L225" i="2"/>
  <c r="F225" i="2"/>
  <c r="D225" i="2"/>
  <c r="M224" i="2"/>
  <c r="L224" i="2"/>
  <c r="F224" i="2"/>
  <c r="D224" i="2"/>
  <c r="M223" i="2"/>
  <c r="L223" i="2"/>
  <c r="F223" i="2"/>
  <c r="D223" i="2"/>
  <c r="M222" i="2"/>
  <c r="L222" i="2"/>
  <c r="F222" i="2"/>
  <c r="D222" i="2"/>
  <c r="M221" i="2"/>
  <c r="L221" i="2"/>
  <c r="F221" i="2"/>
  <c r="D221" i="2"/>
  <c r="M220" i="2"/>
  <c r="L220" i="2"/>
  <c r="F220" i="2"/>
  <c r="D220" i="2"/>
  <c r="M219" i="2"/>
  <c r="L219" i="2"/>
  <c r="F219" i="2"/>
  <c r="D219" i="2"/>
  <c r="M218" i="2"/>
  <c r="L218" i="2"/>
  <c r="F218" i="2"/>
  <c r="D218" i="2"/>
  <c r="M217" i="2"/>
  <c r="L217" i="2"/>
  <c r="F217" i="2"/>
  <c r="D217" i="2"/>
  <c r="M216" i="2"/>
  <c r="L216" i="2"/>
  <c r="F216" i="2"/>
  <c r="D216" i="2"/>
  <c r="M215" i="2"/>
  <c r="L215" i="2"/>
  <c r="F215" i="2"/>
  <c r="D215" i="2"/>
  <c r="M214" i="2"/>
  <c r="L214" i="2"/>
  <c r="F214" i="2"/>
  <c r="D214" i="2"/>
  <c r="M213" i="2"/>
  <c r="L213" i="2"/>
  <c r="F213" i="2"/>
  <c r="D213" i="2"/>
  <c r="M212" i="2"/>
  <c r="L212" i="2"/>
  <c r="F212" i="2"/>
  <c r="D212" i="2"/>
  <c r="M211" i="2"/>
  <c r="L211" i="2"/>
  <c r="F211" i="2"/>
  <c r="D211" i="2"/>
  <c r="M210" i="2"/>
  <c r="L210" i="2"/>
  <c r="F210" i="2"/>
  <c r="D210" i="2"/>
  <c r="M209" i="2"/>
  <c r="L209" i="2"/>
  <c r="F209" i="2"/>
  <c r="D209" i="2"/>
  <c r="M208" i="2"/>
  <c r="L208" i="2"/>
  <c r="F208" i="2"/>
  <c r="D208" i="2"/>
  <c r="M207" i="2"/>
  <c r="L207" i="2"/>
  <c r="F207" i="2"/>
  <c r="D207" i="2"/>
  <c r="M206" i="2"/>
  <c r="L206" i="2"/>
  <c r="F206" i="2"/>
  <c r="D206" i="2"/>
  <c r="M205" i="2"/>
  <c r="L205" i="2"/>
  <c r="F205" i="2"/>
  <c r="D205" i="2"/>
  <c r="M204" i="2"/>
  <c r="L204" i="2"/>
  <c r="F204" i="2"/>
  <c r="D204" i="2"/>
  <c r="M203" i="2"/>
  <c r="L203" i="2"/>
  <c r="F203" i="2"/>
  <c r="D203" i="2"/>
  <c r="M202" i="2"/>
  <c r="L202" i="2"/>
  <c r="F202" i="2"/>
  <c r="D202" i="2"/>
  <c r="M201" i="2"/>
  <c r="L201" i="2"/>
  <c r="F201" i="2"/>
  <c r="D201" i="2"/>
  <c r="M200" i="2"/>
  <c r="L200" i="2"/>
  <c r="F200" i="2"/>
  <c r="D200" i="2"/>
  <c r="M199" i="2"/>
  <c r="L199" i="2"/>
  <c r="F199" i="2"/>
  <c r="D199" i="2"/>
  <c r="M198" i="2"/>
  <c r="L198" i="2"/>
  <c r="F198" i="2"/>
  <c r="D198" i="2"/>
  <c r="M197" i="2"/>
  <c r="L197" i="2"/>
  <c r="F197" i="2"/>
  <c r="D197" i="2"/>
  <c r="M196" i="2"/>
  <c r="L196" i="2"/>
  <c r="F196" i="2"/>
  <c r="D196" i="2"/>
  <c r="M195" i="2"/>
  <c r="L195" i="2"/>
  <c r="F195" i="2"/>
  <c r="D195" i="2"/>
  <c r="M194" i="2"/>
  <c r="L194" i="2"/>
  <c r="F194" i="2"/>
  <c r="D194" i="2"/>
  <c r="M193" i="2"/>
  <c r="L193" i="2"/>
  <c r="F193" i="2"/>
  <c r="D193" i="2"/>
  <c r="M192" i="2"/>
  <c r="L192" i="2"/>
  <c r="F192" i="2"/>
  <c r="D192" i="2"/>
  <c r="M191" i="2"/>
  <c r="L191" i="2"/>
  <c r="F191" i="2"/>
  <c r="D191" i="2"/>
  <c r="M190" i="2"/>
  <c r="L190" i="2"/>
  <c r="F190" i="2"/>
  <c r="D190" i="2"/>
  <c r="M189" i="2"/>
  <c r="L189" i="2"/>
  <c r="F189" i="2"/>
  <c r="D189" i="2"/>
  <c r="M188" i="2"/>
  <c r="L188" i="2"/>
  <c r="F188" i="2"/>
  <c r="D188" i="2"/>
  <c r="M187" i="2"/>
  <c r="L187" i="2"/>
  <c r="F187" i="2"/>
  <c r="D187" i="2"/>
  <c r="M186" i="2"/>
  <c r="L186" i="2"/>
  <c r="F186" i="2"/>
  <c r="D186" i="2"/>
  <c r="M185" i="2"/>
  <c r="L185" i="2"/>
  <c r="F185" i="2"/>
  <c r="D185" i="2"/>
  <c r="M184" i="2"/>
  <c r="L184" i="2"/>
  <c r="F184" i="2"/>
  <c r="D184" i="2"/>
  <c r="M183" i="2"/>
  <c r="L183" i="2"/>
  <c r="F183" i="2"/>
  <c r="D183" i="2"/>
  <c r="M182" i="2"/>
  <c r="L182" i="2"/>
  <c r="F182" i="2"/>
  <c r="D182" i="2"/>
  <c r="M181" i="2"/>
  <c r="L181" i="2"/>
  <c r="F181" i="2"/>
  <c r="D181" i="2"/>
  <c r="M180" i="2"/>
  <c r="L180" i="2"/>
  <c r="F180" i="2"/>
  <c r="D180" i="2"/>
  <c r="M179" i="2"/>
  <c r="L179" i="2"/>
  <c r="F179" i="2"/>
  <c r="D179" i="2"/>
  <c r="M178" i="2"/>
  <c r="L178" i="2"/>
  <c r="F178" i="2"/>
  <c r="D178" i="2"/>
  <c r="M177" i="2"/>
  <c r="L177" i="2"/>
  <c r="F177" i="2"/>
  <c r="D177" i="2"/>
  <c r="M176" i="2"/>
  <c r="L176" i="2"/>
  <c r="F176" i="2"/>
  <c r="D176" i="2"/>
  <c r="M175" i="2"/>
  <c r="L175" i="2"/>
  <c r="F175" i="2"/>
  <c r="D175" i="2"/>
  <c r="M174" i="2"/>
  <c r="L174" i="2"/>
  <c r="F174" i="2"/>
  <c r="D174" i="2"/>
  <c r="M173" i="2"/>
  <c r="L173" i="2"/>
  <c r="F173" i="2"/>
  <c r="D173" i="2"/>
  <c r="M172" i="2"/>
  <c r="L172" i="2"/>
  <c r="F172" i="2"/>
  <c r="D172" i="2"/>
  <c r="M171" i="2"/>
  <c r="L171" i="2"/>
  <c r="F171" i="2"/>
  <c r="D171" i="2"/>
  <c r="M170" i="2"/>
  <c r="L170" i="2"/>
  <c r="F170" i="2"/>
  <c r="D170" i="2"/>
  <c r="M169" i="2"/>
  <c r="L169" i="2"/>
  <c r="F169" i="2"/>
  <c r="D169" i="2"/>
  <c r="M168" i="2"/>
  <c r="L168" i="2"/>
  <c r="F168" i="2"/>
  <c r="D168" i="2"/>
  <c r="M167" i="2"/>
  <c r="L167" i="2"/>
  <c r="F167" i="2"/>
  <c r="D167" i="2"/>
  <c r="M166" i="2"/>
  <c r="L166" i="2"/>
  <c r="F166" i="2"/>
  <c r="D166" i="2"/>
  <c r="M165" i="2"/>
  <c r="L165" i="2"/>
  <c r="F165" i="2"/>
  <c r="D165" i="2"/>
  <c r="M164" i="2"/>
  <c r="L164" i="2"/>
  <c r="F164" i="2"/>
  <c r="D164" i="2"/>
  <c r="M163" i="2"/>
  <c r="L163" i="2"/>
  <c r="F163" i="2"/>
  <c r="D163" i="2"/>
  <c r="M162" i="2"/>
  <c r="L162" i="2"/>
  <c r="F162" i="2"/>
  <c r="D162" i="2"/>
  <c r="M161" i="2"/>
  <c r="L161" i="2"/>
  <c r="F161" i="2"/>
  <c r="D161" i="2"/>
  <c r="M160" i="2"/>
  <c r="L160" i="2"/>
  <c r="F160" i="2"/>
  <c r="D160" i="2"/>
  <c r="M159" i="2"/>
  <c r="L159" i="2"/>
  <c r="F159" i="2"/>
  <c r="D159" i="2"/>
  <c r="M158" i="2"/>
  <c r="L158" i="2"/>
  <c r="F158" i="2"/>
  <c r="D158" i="2"/>
  <c r="M157" i="2"/>
  <c r="L157" i="2"/>
  <c r="F157" i="2"/>
  <c r="D157" i="2"/>
  <c r="M156" i="2"/>
  <c r="L156" i="2"/>
  <c r="F156" i="2"/>
  <c r="D156" i="2"/>
  <c r="M155" i="2"/>
  <c r="L155" i="2"/>
  <c r="F155" i="2"/>
  <c r="D155" i="2"/>
  <c r="M154" i="2"/>
  <c r="L154" i="2"/>
  <c r="F154" i="2"/>
  <c r="D154" i="2"/>
  <c r="M153" i="2"/>
  <c r="L153" i="2"/>
  <c r="F153" i="2"/>
  <c r="D153" i="2"/>
  <c r="M152" i="2"/>
  <c r="L152" i="2"/>
  <c r="F152" i="2"/>
  <c r="D152" i="2"/>
  <c r="M151" i="2"/>
  <c r="L151" i="2"/>
  <c r="F151" i="2"/>
  <c r="D151" i="2"/>
  <c r="M150" i="2"/>
  <c r="L150" i="2"/>
  <c r="F150" i="2"/>
  <c r="D150" i="2"/>
  <c r="M149" i="2"/>
  <c r="L149" i="2"/>
  <c r="F149" i="2"/>
  <c r="D149" i="2"/>
  <c r="M148" i="2"/>
  <c r="L148" i="2"/>
  <c r="F148" i="2"/>
  <c r="D148" i="2"/>
  <c r="M147" i="2"/>
  <c r="L147" i="2"/>
  <c r="F147" i="2"/>
  <c r="D147" i="2"/>
  <c r="M146" i="2"/>
  <c r="L146" i="2"/>
  <c r="F146" i="2"/>
  <c r="D146" i="2"/>
  <c r="M145" i="2"/>
  <c r="L145" i="2"/>
  <c r="F145" i="2"/>
  <c r="D145" i="2"/>
  <c r="M144" i="2"/>
  <c r="L144" i="2"/>
  <c r="F144" i="2"/>
  <c r="D144" i="2"/>
  <c r="M143" i="2"/>
  <c r="L143" i="2"/>
  <c r="F143" i="2"/>
  <c r="D143" i="2"/>
  <c r="M142" i="2"/>
  <c r="L142" i="2"/>
  <c r="F142" i="2"/>
  <c r="D142" i="2"/>
  <c r="M141" i="2"/>
  <c r="L141" i="2"/>
  <c r="F141" i="2"/>
  <c r="D141" i="2"/>
  <c r="M140" i="2"/>
  <c r="L140" i="2"/>
  <c r="F140" i="2"/>
  <c r="D140" i="2"/>
  <c r="M139" i="2"/>
  <c r="L139" i="2"/>
  <c r="F139" i="2"/>
  <c r="D139" i="2"/>
  <c r="M138" i="2"/>
  <c r="L138" i="2"/>
  <c r="F138" i="2"/>
  <c r="D138" i="2"/>
  <c r="M137" i="2"/>
  <c r="L137" i="2"/>
  <c r="F137" i="2"/>
  <c r="D137" i="2"/>
  <c r="M136" i="2"/>
  <c r="L136" i="2"/>
  <c r="F136" i="2"/>
  <c r="D136" i="2"/>
  <c r="M135" i="2"/>
  <c r="L135" i="2"/>
  <c r="F135" i="2"/>
  <c r="D135" i="2"/>
  <c r="M134" i="2"/>
  <c r="L134" i="2"/>
  <c r="F134" i="2"/>
  <c r="D134" i="2"/>
  <c r="M133" i="2"/>
  <c r="L133" i="2"/>
  <c r="F133" i="2"/>
  <c r="D133" i="2"/>
  <c r="M132" i="2"/>
  <c r="L132" i="2"/>
  <c r="F132" i="2"/>
  <c r="D132" i="2"/>
  <c r="M131" i="2"/>
  <c r="L131" i="2"/>
  <c r="F131" i="2"/>
  <c r="D131" i="2"/>
  <c r="M130" i="2"/>
  <c r="L130" i="2"/>
  <c r="F130" i="2"/>
  <c r="D130" i="2"/>
  <c r="M129" i="2"/>
  <c r="L129" i="2"/>
  <c r="F129" i="2"/>
  <c r="D129" i="2"/>
  <c r="M128" i="2"/>
  <c r="L128" i="2"/>
  <c r="F128" i="2"/>
  <c r="D128" i="2"/>
  <c r="M127" i="2"/>
  <c r="L127" i="2"/>
  <c r="F127" i="2"/>
  <c r="D127" i="2"/>
  <c r="M126" i="2"/>
  <c r="L126" i="2"/>
  <c r="F126" i="2"/>
  <c r="D126" i="2"/>
  <c r="M125" i="2"/>
  <c r="L125" i="2"/>
  <c r="F125" i="2"/>
  <c r="D125" i="2"/>
  <c r="M124" i="2"/>
  <c r="L124" i="2"/>
  <c r="F124" i="2"/>
  <c r="D124" i="2"/>
  <c r="M123" i="2"/>
  <c r="L123" i="2"/>
  <c r="F123" i="2"/>
  <c r="D123" i="2"/>
  <c r="M122" i="2"/>
  <c r="L122" i="2"/>
  <c r="F122" i="2"/>
  <c r="D122" i="2"/>
  <c r="M121" i="2"/>
  <c r="L121" i="2"/>
  <c r="F121" i="2"/>
  <c r="D121" i="2"/>
  <c r="M120" i="2"/>
  <c r="L120" i="2"/>
  <c r="F120" i="2"/>
  <c r="D120" i="2"/>
  <c r="M119" i="2"/>
  <c r="L119" i="2"/>
  <c r="F119" i="2"/>
  <c r="D119" i="2"/>
  <c r="M118" i="2"/>
  <c r="L118" i="2"/>
  <c r="F118" i="2"/>
  <c r="D118" i="2"/>
  <c r="M117" i="2"/>
  <c r="L117" i="2"/>
  <c r="F117" i="2"/>
  <c r="D117" i="2"/>
  <c r="M116" i="2"/>
  <c r="L116" i="2"/>
  <c r="F116" i="2"/>
  <c r="D116" i="2"/>
  <c r="M115" i="2"/>
  <c r="L115" i="2"/>
  <c r="F115" i="2"/>
  <c r="D115" i="2"/>
  <c r="M114" i="2"/>
  <c r="L114" i="2"/>
  <c r="F114" i="2"/>
  <c r="D114" i="2"/>
  <c r="M113" i="2"/>
  <c r="L113" i="2"/>
  <c r="F113" i="2"/>
  <c r="D113" i="2"/>
  <c r="M112" i="2"/>
  <c r="L112" i="2"/>
  <c r="F112" i="2"/>
  <c r="D112" i="2"/>
  <c r="M111" i="2"/>
  <c r="L111" i="2"/>
  <c r="F111" i="2"/>
  <c r="D111" i="2"/>
  <c r="M110" i="2"/>
  <c r="L110" i="2"/>
  <c r="F110" i="2"/>
  <c r="D110" i="2"/>
  <c r="M109" i="2"/>
  <c r="L109" i="2"/>
  <c r="F109" i="2"/>
  <c r="D109" i="2"/>
  <c r="M108" i="2"/>
  <c r="L108" i="2"/>
  <c r="F108" i="2"/>
  <c r="D108" i="2"/>
  <c r="M107" i="2"/>
  <c r="L107" i="2"/>
  <c r="F107" i="2"/>
  <c r="D107" i="2"/>
  <c r="M106" i="2"/>
  <c r="L106" i="2"/>
  <c r="F106" i="2"/>
  <c r="D106" i="2"/>
  <c r="M105" i="2"/>
  <c r="L105" i="2"/>
  <c r="F105" i="2"/>
  <c r="D105" i="2"/>
  <c r="M104" i="2"/>
  <c r="L104" i="2"/>
  <c r="F104" i="2"/>
  <c r="D104" i="2"/>
  <c r="M103" i="2"/>
  <c r="L103" i="2"/>
  <c r="F103" i="2"/>
  <c r="D103" i="2"/>
  <c r="M102" i="2"/>
  <c r="L102" i="2"/>
  <c r="F102" i="2"/>
  <c r="D102" i="2"/>
  <c r="M101" i="2"/>
  <c r="L101" i="2"/>
  <c r="F101" i="2"/>
  <c r="D101" i="2"/>
  <c r="M100" i="2"/>
  <c r="L100" i="2"/>
  <c r="F100" i="2"/>
  <c r="D100" i="2"/>
  <c r="M99" i="2"/>
  <c r="L99" i="2"/>
  <c r="F99" i="2"/>
  <c r="D99" i="2"/>
  <c r="M98" i="2"/>
  <c r="L98" i="2"/>
  <c r="F98" i="2"/>
  <c r="D98" i="2"/>
  <c r="M97" i="2"/>
  <c r="L97" i="2"/>
  <c r="F97" i="2"/>
  <c r="D97" i="2"/>
  <c r="M96" i="2"/>
  <c r="L96" i="2"/>
  <c r="F96" i="2"/>
  <c r="D96" i="2"/>
  <c r="M95" i="2"/>
  <c r="L95" i="2"/>
  <c r="F95" i="2"/>
  <c r="D95" i="2"/>
  <c r="M94" i="2"/>
  <c r="L94" i="2"/>
  <c r="F94" i="2"/>
  <c r="D94" i="2"/>
  <c r="M93" i="2"/>
  <c r="L93" i="2"/>
  <c r="F93" i="2"/>
  <c r="D93" i="2"/>
  <c r="M92" i="2"/>
  <c r="L92" i="2"/>
  <c r="F92" i="2"/>
  <c r="D92" i="2"/>
  <c r="M91" i="2"/>
  <c r="L91" i="2"/>
  <c r="F91" i="2"/>
  <c r="D91" i="2"/>
  <c r="M90" i="2"/>
  <c r="L90" i="2"/>
  <c r="F90" i="2"/>
  <c r="D90" i="2"/>
  <c r="M89" i="2"/>
  <c r="L89" i="2"/>
  <c r="F89" i="2"/>
  <c r="D89" i="2"/>
  <c r="M88" i="2"/>
  <c r="L88" i="2"/>
  <c r="F88" i="2"/>
  <c r="D88" i="2"/>
  <c r="M87" i="2"/>
  <c r="L87" i="2"/>
  <c r="F87" i="2"/>
  <c r="D87" i="2"/>
  <c r="M86" i="2"/>
  <c r="L86" i="2"/>
  <c r="F86" i="2"/>
  <c r="D86" i="2"/>
  <c r="M85" i="2"/>
  <c r="L85" i="2"/>
  <c r="F85" i="2"/>
  <c r="D85" i="2"/>
  <c r="M84" i="2"/>
  <c r="L84" i="2"/>
  <c r="F84" i="2"/>
  <c r="D84" i="2"/>
  <c r="M83" i="2"/>
  <c r="L83" i="2"/>
  <c r="F83" i="2"/>
  <c r="D83" i="2"/>
  <c r="M82" i="2"/>
  <c r="L82" i="2"/>
  <c r="F82" i="2"/>
  <c r="D82" i="2"/>
  <c r="M81" i="2"/>
  <c r="L81" i="2"/>
  <c r="F81" i="2"/>
  <c r="D81" i="2"/>
  <c r="M80" i="2"/>
  <c r="L80" i="2"/>
  <c r="F80" i="2"/>
  <c r="D80" i="2"/>
  <c r="M79" i="2"/>
  <c r="L79" i="2"/>
  <c r="F79" i="2"/>
  <c r="D79" i="2"/>
  <c r="M78" i="2"/>
  <c r="L78" i="2"/>
  <c r="F78" i="2"/>
  <c r="D78" i="2"/>
  <c r="M77" i="2"/>
  <c r="L77" i="2"/>
  <c r="F77" i="2"/>
  <c r="D77" i="2"/>
  <c r="M76" i="2"/>
  <c r="L76" i="2"/>
  <c r="F76" i="2"/>
  <c r="D76" i="2"/>
  <c r="M75" i="2"/>
  <c r="L75" i="2"/>
  <c r="F75" i="2"/>
  <c r="D75" i="2"/>
  <c r="M74" i="2"/>
  <c r="L74" i="2"/>
  <c r="F74" i="2"/>
  <c r="D74" i="2"/>
  <c r="M73" i="2"/>
  <c r="L73" i="2"/>
  <c r="F73" i="2"/>
  <c r="D73" i="2"/>
  <c r="M72" i="2"/>
  <c r="L72" i="2"/>
  <c r="F72" i="2"/>
  <c r="D72" i="2"/>
  <c r="M71" i="2"/>
  <c r="L71" i="2"/>
  <c r="F71" i="2"/>
  <c r="D71" i="2"/>
  <c r="M70" i="2"/>
  <c r="L70" i="2"/>
  <c r="F70" i="2"/>
  <c r="D70" i="2"/>
  <c r="M69" i="2"/>
  <c r="L69" i="2"/>
  <c r="F69" i="2"/>
  <c r="D69" i="2"/>
  <c r="M68" i="2"/>
  <c r="L68" i="2"/>
  <c r="F68" i="2"/>
  <c r="D68" i="2"/>
  <c r="M67" i="2"/>
  <c r="L67" i="2"/>
  <c r="F67" i="2"/>
  <c r="D67" i="2"/>
  <c r="M66" i="2"/>
  <c r="L66" i="2"/>
  <c r="F66" i="2"/>
  <c r="D66" i="2"/>
  <c r="M65" i="2"/>
  <c r="L65" i="2"/>
  <c r="F65" i="2"/>
  <c r="D65" i="2"/>
  <c r="M64" i="2"/>
  <c r="L64" i="2"/>
  <c r="F64" i="2"/>
  <c r="D64" i="2"/>
  <c r="M63" i="2"/>
  <c r="L63" i="2"/>
  <c r="F63" i="2"/>
  <c r="D63" i="2"/>
  <c r="M62" i="2"/>
  <c r="L62" i="2"/>
  <c r="F62" i="2"/>
  <c r="D62" i="2"/>
  <c r="M61" i="2"/>
  <c r="L61" i="2"/>
  <c r="F61" i="2"/>
  <c r="D61" i="2"/>
  <c r="M60" i="2"/>
  <c r="L60" i="2"/>
  <c r="F60" i="2"/>
  <c r="D60" i="2"/>
  <c r="M59" i="2"/>
  <c r="L59" i="2"/>
  <c r="F59" i="2"/>
  <c r="D59" i="2"/>
  <c r="M58" i="2"/>
  <c r="L58" i="2"/>
  <c r="F58" i="2"/>
  <c r="D58" i="2"/>
  <c r="M57" i="2"/>
  <c r="L57" i="2"/>
  <c r="F57" i="2"/>
  <c r="D57" i="2"/>
  <c r="M56" i="2"/>
  <c r="L56" i="2"/>
  <c r="F56" i="2"/>
  <c r="D56" i="2"/>
  <c r="M55" i="2"/>
  <c r="L55" i="2"/>
  <c r="F55" i="2"/>
  <c r="D55" i="2"/>
  <c r="M54" i="2"/>
  <c r="L54" i="2"/>
  <c r="F54" i="2"/>
  <c r="D54" i="2"/>
  <c r="M53" i="2"/>
  <c r="L53" i="2"/>
  <c r="F53" i="2"/>
  <c r="D53" i="2"/>
  <c r="M52" i="2"/>
  <c r="L52" i="2"/>
  <c r="F52" i="2"/>
  <c r="D52" i="2"/>
  <c r="M51" i="2"/>
  <c r="L51" i="2"/>
  <c r="F51" i="2"/>
  <c r="D51" i="2"/>
  <c r="M50" i="2"/>
  <c r="L50" i="2"/>
  <c r="F50" i="2"/>
  <c r="D50" i="2"/>
  <c r="M49" i="2"/>
  <c r="L49" i="2"/>
  <c r="F49" i="2"/>
  <c r="D49" i="2"/>
  <c r="M48" i="2"/>
  <c r="L48" i="2"/>
  <c r="F48" i="2"/>
  <c r="D48" i="2"/>
  <c r="M47" i="2"/>
  <c r="L47" i="2"/>
  <c r="F47" i="2"/>
  <c r="D47" i="2"/>
  <c r="M46" i="2"/>
  <c r="L46" i="2"/>
  <c r="F46" i="2"/>
  <c r="D46" i="2"/>
  <c r="M45" i="2"/>
  <c r="L45" i="2"/>
  <c r="F45" i="2"/>
  <c r="D45" i="2"/>
  <c r="M44" i="2"/>
  <c r="L44" i="2"/>
  <c r="F44" i="2"/>
  <c r="D44" i="2"/>
  <c r="M43" i="2"/>
  <c r="L43" i="2"/>
  <c r="F43" i="2"/>
  <c r="D43" i="2"/>
  <c r="M42" i="2"/>
  <c r="L42" i="2"/>
  <c r="F42" i="2"/>
  <c r="D42" i="2"/>
  <c r="M41" i="2"/>
  <c r="L41" i="2"/>
  <c r="F41" i="2"/>
  <c r="D41" i="2"/>
  <c r="M40" i="2"/>
  <c r="L40" i="2"/>
  <c r="F40" i="2"/>
  <c r="D40" i="2"/>
  <c r="M39" i="2"/>
  <c r="L39" i="2"/>
  <c r="F39" i="2"/>
  <c r="D39" i="2"/>
  <c r="M38" i="2"/>
  <c r="L38" i="2"/>
  <c r="F38" i="2"/>
  <c r="D38" i="2"/>
  <c r="M37" i="2"/>
  <c r="L37" i="2"/>
  <c r="F37" i="2"/>
  <c r="D37" i="2"/>
  <c r="M36" i="2"/>
  <c r="L36" i="2"/>
  <c r="F36" i="2"/>
  <c r="D36" i="2"/>
  <c r="M35" i="2"/>
  <c r="L35" i="2"/>
  <c r="F35" i="2"/>
  <c r="D35" i="2"/>
  <c r="M34" i="2"/>
  <c r="L34" i="2"/>
  <c r="F34" i="2"/>
  <c r="D34" i="2"/>
  <c r="M33" i="2"/>
  <c r="L33" i="2"/>
  <c r="F33" i="2"/>
  <c r="D33" i="2"/>
  <c r="M32" i="2"/>
  <c r="L32" i="2"/>
  <c r="F32" i="2"/>
  <c r="D32" i="2"/>
  <c r="M31" i="2"/>
  <c r="L31" i="2"/>
  <c r="F31" i="2"/>
  <c r="D31" i="2"/>
  <c r="M30" i="2"/>
  <c r="L30" i="2"/>
  <c r="F30" i="2"/>
  <c r="D30" i="2"/>
  <c r="M29" i="2"/>
  <c r="L29" i="2"/>
  <c r="F29" i="2"/>
  <c r="D29" i="2"/>
  <c r="M28" i="2"/>
  <c r="L28" i="2"/>
  <c r="F28" i="2"/>
  <c r="D28" i="2"/>
  <c r="M27" i="2"/>
  <c r="L27" i="2"/>
  <c r="F27" i="2"/>
  <c r="D27" i="2"/>
  <c r="M26" i="2"/>
  <c r="L26" i="2"/>
  <c r="F26" i="2"/>
  <c r="D26" i="2"/>
  <c r="M25" i="2"/>
  <c r="L25" i="2"/>
  <c r="F25" i="2"/>
  <c r="D25" i="2"/>
  <c r="M24" i="2"/>
  <c r="L24" i="2"/>
  <c r="F24" i="2"/>
  <c r="D24" i="2"/>
  <c r="M23" i="2"/>
  <c r="L23" i="2"/>
  <c r="F23" i="2"/>
  <c r="D23" i="2"/>
  <c r="M22" i="2"/>
  <c r="L22" i="2"/>
  <c r="F22" i="2"/>
  <c r="D22" i="2"/>
  <c r="M21" i="2"/>
  <c r="L21" i="2"/>
  <c r="F21" i="2"/>
  <c r="D21" i="2"/>
  <c r="M20" i="2"/>
  <c r="L20" i="2"/>
  <c r="F20" i="2"/>
  <c r="D20" i="2"/>
  <c r="M19" i="2"/>
  <c r="L19" i="2"/>
  <c r="F19" i="2"/>
  <c r="D19" i="2"/>
  <c r="M18" i="2"/>
  <c r="L18" i="2"/>
  <c r="F18" i="2"/>
  <c r="D18" i="2"/>
  <c r="M17" i="2"/>
  <c r="L17" i="2"/>
  <c r="F17" i="2"/>
  <c r="D17" i="2"/>
  <c r="M16" i="2"/>
  <c r="L16" i="2"/>
  <c r="F16" i="2"/>
  <c r="D16" i="2"/>
  <c r="M15" i="2"/>
  <c r="L15" i="2"/>
  <c r="F15" i="2"/>
  <c r="D15" i="2"/>
  <c r="M14" i="2"/>
  <c r="L14" i="2"/>
  <c r="F14" i="2"/>
  <c r="D14" i="2"/>
  <c r="M13" i="2"/>
  <c r="L13" i="2"/>
  <c r="F13" i="2"/>
  <c r="D13" i="2"/>
  <c r="M12" i="2"/>
  <c r="L12" i="2"/>
  <c r="F12" i="2"/>
  <c r="D12" i="2"/>
  <c r="M11" i="2"/>
  <c r="L11" i="2"/>
  <c r="F11" i="2"/>
  <c r="D11" i="2"/>
  <c r="M10" i="2"/>
  <c r="L10" i="2"/>
  <c r="F10" i="2"/>
  <c r="D10" i="2"/>
  <c r="M9" i="2"/>
  <c r="L9" i="2"/>
  <c r="F9" i="2"/>
  <c r="D9" i="2"/>
  <c r="M8" i="2"/>
  <c r="L8" i="2"/>
  <c r="F8" i="2"/>
  <c r="D8" i="2"/>
  <c r="M7" i="2"/>
  <c r="L7" i="2"/>
  <c r="F7" i="2"/>
  <c r="D7" i="2"/>
  <c r="M6" i="2"/>
  <c r="L6" i="2"/>
  <c r="F6" i="2"/>
  <c r="D6" i="2"/>
  <c r="M5" i="2"/>
  <c r="L5" i="2"/>
  <c r="F5" i="2"/>
  <c r="D5" i="2"/>
  <c r="M4" i="2"/>
  <c r="L4" i="2"/>
  <c r="F4" i="2"/>
  <c r="D4" i="2"/>
  <c r="M3" i="2"/>
  <c r="L3" i="2"/>
  <c r="F3" i="2"/>
  <c r="D3" i="2"/>
  <c r="E2337" i="1"/>
  <c r="F2337" i="1" s="1"/>
  <c r="D2337" i="1"/>
  <c r="E2336" i="1"/>
  <c r="F2336" i="1" s="1"/>
  <c r="D2336" i="1"/>
  <c r="F2335" i="1"/>
  <c r="E2335" i="1"/>
  <c r="D2335" i="1"/>
  <c r="E2334" i="1"/>
  <c r="F2334" i="1" s="1"/>
  <c r="D2334" i="1"/>
  <c r="E2333" i="1"/>
  <c r="F2333" i="1" s="1"/>
  <c r="D2333" i="1"/>
  <c r="E2332" i="1"/>
  <c r="F2332" i="1" s="1"/>
  <c r="D2332" i="1"/>
  <c r="E2331" i="1"/>
  <c r="F2331" i="1" s="1"/>
  <c r="D2331" i="1"/>
  <c r="F2330" i="1"/>
  <c r="E2330" i="1"/>
  <c r="D2330" i="1"/>
  <c r="E2329" i="1"/>
  <c r="F2329" i="1" s="1"/>
  <c r="D2329" i="1"/>
  <c r="E2328" i="1"/>
  <c r="F2328" i="1" s="1"/>
  <c r="D2328" i="1"/>
  <c r="F2327" i="1"/>
  <c r="E2327" i="1"/>
  <c r="D2327" i="1"/>
  <c r="E2326" i="1"/>
  <c r="F2326" i="1" s="1"/>
  <c r="D2326" i="1"/>
  <c r="E2325" i="1"/>
  <c r="F2325" i="1" s="1"/>
  <c r="D2325" i="1"/>
  <c r="E2324" i="1"/>
  <c r="F2324" i="1" s="1"/>
  <c r="D2324" i="1"/>
  <c r="E2323" i="1"/>
  <c r="F2323" i="1" s="1"/>
  <c r="D2323" i="1"/>
  <c r="F2322" i="1"/>
  <c r="E2322" i="1"/>
  <c r="D2322" i="1"/>
  <c r="E2321" i="1"/>
  <c r="F2321" i="1" s="1"/>
  <c r="D2321" i="1"/>
  <c r="E2320" i="1"/>
  <c r="F2320" i="1" s="1"/>
  <c r="D2320" i="1"/>
  <c r="F2319" i="1"/>
  <c r="E2319" i="1"/>
  <c r="D2319" i="1"/>
  <c r="E2318" i="1"/>
  <c r="F2318" i="1" s="1"/>
  <c r="D2318" i="1"/>
  <c r="E2317" i="1"/>
  <c r="F2317" i="1" s="1"/>
  <c r="D2317" i="1"/>
  <c r="E2316" i="1"/>
  <c r="F2316" i="1" s="1"/>
  <c r="D2316" i="1"/>
  <c r="E2315" i="1"/>
  <c r="F2315" i="1" s="1"/>
  <c r="D2315" i="1"/>
  <c r="F2314" i="1"/>
  <c r="E2314" i="1"/>
  <c r="D2314" i="1"/>
  <c r="E2313" i="1"/>
  <c r="F2313" i="1" s="1"/>
  <c r="D2313" i="1"/>
  <c r="E2312" i="1"/>
  <c r="F2312" i="1" s="1"/>
  <c r="D2312" i="1"/>
  <c r="F2311" i="1"/>
  <c r="E2311" i="1"/>
  <c r="D2311" i="1"/>
  <c r="E2310" i="1"/>
  <c r="F2310" i="1" s="1"/>
  <c r="D2310" i="1"/>
  <c r="E2309" i="1"/>
  <c r="F2309" i="1" s="1"/>
  <c r="D2309" i="1"/>
  <c r="E2308" i="1"/>
  <c r="F2308" i="1" s="1"/>
  <c r="D2308" i="1"/>
  <c r="E2307" i="1"/>
  <c r="F2307" i="1" s="1"/>
  <c r="D2307" i="1"/>
  <c r="F2306" i="1"/>
  <c r="E2306" i="1"/>
  <c r="D2306" i="1"/>
  <c r="E2305" i="1"/>
  <c r="F2305" i="1" s="1"/>
  <c r="D2305" i="1"/>
  <c r="F2304" i="1"/>
  <c r="E2304" i="1"/>
  <c r="D2304" i="1"/>
  <c r="F2303" i="1"/>
  <c r="E2303" i="1"/>
  <c r="D2303" i="1"/>
  <c r="E2302" i="1"/>
  <c r="F2302" i="1" s="1"/>
  <c r="D2302" i="1"/>
  <c r="E2301" i="1"/>
  <c r="F2301" i="1" s="1"/>
  <c r="D2301" i="1"/>
  <c r="E2300" i="1"/>
  <c r="F2300" i="1" s="1"/>
  <c r="D2300" i="1"/>
  <c r="E2299" i="1"/>
  <c r="F2299" i="1" s="1"/>
  <c r="D2299" i="1"/>
  <c r="F2298" i="1"/>
  <c r="E2298" i="1"/>
  <c r="D2298" i="1"/>
  <c r="E2297" i="1"/>
  <c r="F2297" i="1" s="1"/>
  <c r="D2297" i="1"/>
  <c r="E2296" i="1"/>
  <c r="F2296" i="1" s="1"/>
  <c r="D2296" i="1"/>
  <c r="F2295" i="1"/>
  <c r="E2295" i="1"/>
  <c r="D2295" i="1"/>
  <c r="E2294" i="1"/>
  <c r="F2294" i="1" s="1"/>
  <c r="D2294" i="1"/>
  <c r="E2293" i="1"/>
  <c r="F2293" i="1" s="1"/>
  <c r="D2293" i="1"/>
  <c r="E2292" i="1"/>
  <c r="F2292" i="1" s="1"/>
  <c r="D2292" i="1"/>
  <c r="E2291" i="1"/>
  <c r="F2291" i="1" s="1"/>
  <c r="D2291" i="1"/>
  <c r="F2290" i="1"/>
  <c r="E2290" i="1"/>
  <c r="D2290" i="1"/>
  <c r="E2289" i="1"/>
  <c r="F2289" i="1" s="1"/>
  <c r="D2289" i="1"/>
  <c r="E2288" i="1"/>
  <c r="F2288" i="1" s="1"/>
  <c r="D2288" i="1"/>
  <c r="F2287" i="1"/>
  <c r="E2287" i="1"/>
  <c r="D2287" i="1"/>
  <c r="E2286" i="1"/>
  <c r="F2286" i="1" s="1"/>
  <c r="D2286" i="1"/>
  <c r="E2285" i="1"/>
  <c r="F2285" i="1" s="1"/>
  <c r="D2285" i="1"/>
  <c r="E2284" i="1"/>
  <c r="F2284" i="1" s="1"/>
  <c r="D2284" i="1"/>
  <c r="E2283" i="1"/>
  <c r="F2283" i="1" s="1"/>
  <c r="D2283" i="1"/>
  <c r="F2282" i="1"/>
  <c r="E2282" i="1"/>
  <c r="D2282" i="1"/>
  <c r="E2281" i="1"/>
  <c r="F2281" i="1" s="1"/>
  <c r="D2281" i="1"/>
  <c r="F2280" i="1"/>
  <c r="E2280" i="1"/>
  <c r="D2280" i="1"/>
  <c r="F2279" i="1"/>
  <c r="E2279" i="1"/>
  <c r="D2279" i="1"/>
  <c r="E2278" i="1"/>
  <c r="F2278" i="1" s="1"/>
  <c r="D2278" i="1"/>
  <c r="E2277" i="1"/>
  <c r="F2277" i="1" s="1"/>
  <c r="D2277" i="1"/>
  <c r="E2276" i="1"/>
  <c r="F2276" i="1" s="1"/>
  <c r="D2276" i="1"/>
  <c r="E2275" i="1"/>
  <c r="F2275" i="1" s="1"/>
  <c r="D2275" i="1"/>
  <c r="F2274" i="1"/>
  <c r="E2274" i="1"/>
  <c r="D2274" i="1"/>
  <c r="E2273" i="1"/>
  <c r="F2273" i="1" s="1"/>
  <c r="D2273" i="1"/>
  <c r="E2272" i="1"/>
  <c r="F2272" i="1" s="1"/>
  <c r="D2272" i="1"/>
  <c r="F2271" i="1"/>
  <c r="E2271" i="1"/>
  <c r="D2271" i="1"/>
  <c r="E2270" i="1"/>
  <c r="F2270" i="1" s="1"/>
  <c r="D2270" i="1"/>
  <c r="E2269" i="1"/>
  <c r="F2269" i="1" s="1"/>
  <c r="D2269" i="1"/>
  <c r="E2268" i="1"/>
  <c r="F2268" i="1" s="1"/>
  <c r="D2268" i="1"/>
  <c r="E2267" i="1"/>
  <c r="F2267" i="1" s="1"/>
  <c r="D2267" i="1"/>
  <c r="F2266" i="1"/>
  <c r="E2266" i="1"/>
  <c r="D2266" i="1"/>
  <c r="E2265" i="1"/>
  <c r="F2265" i="1" s="1"/>
  <c r="D2265" i="1"/>
  <c r="E2264" i="1"/>
  <c r="F2264" i="1" s="1"/>
  <c r="D2264" i="1"/>
  <c r="F2263" i="1"/>
  <c r="E2263" i="1"/>
  <c r="D2263" i="1"/>
  <c r="E2262" i="1"/>
  <c r="F2262" i="1" s="1"/>
  <c r="D2262" i="1"/>
  <c r="E2261" i="1"/>
  <c r="F2261" i="1" s="1"/>
  <c r="D2261" i="1"/>
  <c r="E2260" i="1"/>
  <c r="F2260" i="1" s="1"/>
  <c r="D2260" i="1"/>
  <c r="E2259" i="1"/>
  <c r="F2259" i="1" s="1"/>
  <c r="D2259" i="1"/>
  <c r="F2258" i="1"/>
  <c r="E2258" i="1"/>
  <c r="D2258" i="1"/>
  <c r="E2257" i="1"/>
  <c r="F2257" i="1" s="1"/>
  <c r="D2257" i="1"/>
  <c r="E2256" i="1"/>
  <c r="F2256" i="1" s="1"/>
  <c r="D2256" i="1"/>
  <c r="F2255" i="1"/>
  <c r="E2255" i="1"/>
  <c r="D2255" i="1"/>
  <c r="E2254" i="1"/>
  <c r="F2254" i="1" s="1"/>
  <c r="D2254" i="1"/>
  <c r="E2253" i="1"/>
  <c r="F2253" i="1" s="1"/>
  <c r="D2253" i="1"/>
  <c r="E2252" i="1"/>
  <c r="F2252" i="1" s="1"/>
  <c r="D2252" i="1"/>
  <c r="E2251" i="1"/>
  <c r="F2251" i="1" s="1"/>
  <c r="D2251" i="1"/>
  <c r="F2250" i="1"/>
  <c r="E2250" i="1"/>
  <c r="D2250" i="1"/>
  <c r="E2249" i="1"/>
  <c r="F2249" i="1" s="1"/>
  <c r="D2249" i="1"/>
  <c r="E2248" i="1"/>
  <c r="F2248" i="1" s="1"/>
  <c r="D2248" i="1"/>
  <c r="F2247" i="1"/>
  <c r="E2247" i="1"/>
  <c r="D2247" i="1"/>
  <c r="E2246" i="1"/>
  <c r="F2246" i="1" s="1"/>
  <c r="D2246" i="1"/>
  <c r="E2245" i="1"/>
  <c r="F2245" i="1" s="1"/>
  <c r="D2245" i="1"/>
  <c r="E2244" i="1"/>
  <c r="F2244" i="1" s="1"/>
  <c r="D2244" i="1"/>
  <c r="E2243" i="1"/>
  <c r="F2243" i="1" s="1"/>
  <c r="D2243" i="1"/>
  <c r="F2242" i="1"/>
  <c r="E2242" i="1"/>
  <c r="D2242" i="1"/>
  <c r="E2241" i="1"/>
  <c r="F2241" i="1" s="1"/>
  <c r="D2241" i="1"/>
  <c r="E2240" i="1"/>
  <c r="F2240" i="1" s="1"/>
  <c r="D2240" i="1"/>
  <c r="F2239" i="1"/>
  <c r="E2239" i="1"/>
  <c r="D2239" i="1"/>
  <c r="E2238" i="1"/>
  <c r="F2238" i="1" s="1"/>
  <c r="D2238" i="1"/>
  <c r="E2237" i="1"/>
  <c r="F2237" i="1" s="1"/>
  <c r="D2237" i="1"/>
  <c r="E2236" i="1"/>
  <c r="F2236" i="1" s="1"/>
  <c r="D2236" i="1"/>
  <c r="E2235" i="1"/>
  <c r="F2235" i="1" s="1"/>
  <c r="D2235" i="1"/>
  <c r="F2234" i="1"/>
  <c r="E2234" i="1"/>
  <c r="D2234" i="1"/>
  <c r="E2233" i="1"/>
  <c r="F2233" i="1" s="1"/>
  <c r="D2233" i="1"/>
  <c r="E2232" i="1"/>
  <c r="F2232" i="1" s="1"/>
  <c r="D2232" i="1"/>
  <c r="F2231" i="1"/>
  <c r="E2231" i="1"/>
  <c r="D2231" i="1"/>
  <c r="E2230" i="1"/>
  <c r="F2230" i="1" s="1"/>
  <c r="D2230" i="1"/>
  <c r="E2229" i="1"/>
  <c r="F2229" i="1" s="1"/>
  <c r="D2229" i="1"/>
  <c r="E2228" i="1"/>
  <c r="F2228" i="1" s="1"/>
  <c r="D2228" i="1"/>
  <c r="E2227" i="1"/>
  <c r="F2227" i="1" s="1"/>
  <c r="D2227" i="1"/>
  <c r="F2226" i="1"/>
  <c r="E2226" i="1"/>
  <c r="D2226" i="1"/>
  <c r="E2225" i="1"/>
  <c r="F2225" i="1" s="1"/>
  <c r="D2225" i="1"/>
  <c r="E2224" i="1"/>
  <c r="F2224" i="1" s="1"/>
  <c r="D2224" i="1"/>
  <c r="F2223" i="1"/>
  <c r="E2223" i="1"/>
  <c r="D2223" i="1"/>
  <c r="E2222" i="1"/>
  <c r="F2222" i="1" s="1"/>
  <c r="D2222" i="1"/>
  <c r="E2221" i="1"/>
  <c r="F2221" i="1" s="1"/>
  <c r="D2221" i="1"/>
  <c r="E2220" i="1"/>
  <c r="F2220" i="1" s="1"/>
  <c r="D2220" i="1"/>
  <c r="E2219" i="1"/>
  <c r="F2219" i="1" s="1"/>
  <c r="D2219" i="1"/>
  <c r="F2218" i="1"/>
  <c r="E2218" i="1"/>
  <c r="D2218" i="1"/>
  <c r="E2217" i="1"/>
  <c r="F2217" i="1" s="1"/>
  <c r="D2217" i="1"/>
  <c r="F2216" i="1"/>
  <c r="E2216" i="1"/>
  <c r="D2216" i="1"/>
  <c r="F2215" i="1"/>
  <c r="E2215" i="1"/>
  <c r="D2215" i="1"/>
  <c r="E2214" i="1"/>
  <c r="F2214" i="1" s="1"/>
  <c r="D2214" i="1"/>
  <c r="E2213" i="1"/>
  <c r="F2213" i="1" s="1"/>
  <c r="D2213" i="1"/>
  <c r="E2212" i="1"/>
  <c r="F2212" i="1" s="1"/>
  <c r="D2212" i="1"/>
  <c r="E2211" i="1"/>
  <c r="F2211" i="1" s="1"/>
  <c r="D2211" i="1"/>
  <c r="F2210" i="1"/>
  <c r="E2210" i="1"/>
  <c r="D2210" i="1"/>
  <c r="E2209" i="1"/>
  <c r="F2209" i="1" s="1"/>
  <c r="D2209" i="1"/>
  <c r="F2208" i="1"/>
  <c r="E2208" i="1"/>
  <c r="D2208" i="1"/>
  <c r="F2207" i="1"/>
  <c r="E2207" i="1"/>
  <c r="D2207" i="1"/>
  <c r="E2206" i="1"/>
  <c r="F2206" i="1" s="1"/>
  <c r="D2206" i="1"/>
  <c r="E2205" i="1"/>
  <c r="F2205" i="1" s="1"/>
  <c r="D2205" i="1"/>
  <c r="E2204" i="1"/>
  <c r="F2204" i="1" s="1"/>
  <c r="D2204" i="1"/>
  <c r="E2203" i="1"/>
  <c r="F2203" i="1" s="1"/>
  <c r="D2203" i="1"/>
  <c r="F2202" i="1"/>
  <c r="E2202" i="1"/>
  <c r="D2202" i="1"/>
  <c r="E2201" i="1"/>
  <c r="F2201" i="1" s="1"/>
  <c r="D2201" i="1"/>
  <c r="E2200" i="1"/>
  <c r="F2200" i="1" s="1"/>
  <c r="D2200" i="1"/>
  <c r="F2199" i="1"/>
  <c r="E2199" i="1"/>
  <c r="D2199" i="1"/>
  <c r="E2198" i="1"/>
  <c r="F2198" i="1" s="1"/>
  <c r="D2198" i="1"/>
  <c r="E2197" i="1"/>
  <c r="F2197" i="1" s="1"/>
  <c r="D2197" i="1"/>
  <c r="E2196" i="1"/>
  <c r="F2196" i="1" s="1"/>
  <c r="D2196" i="1"/>
  <c r="E2195" i="1"/>
  <c r="F2195" i="1" s="1"/>
  <c r="D2195" i="1"/>
  <c r="F2194" i="1"/>
  <c r="E2194" i="1"/>
  <c r="D2194" i="1"/>
  <c r="E2193" i="1"/>
  <c r="F2193" i="1" s="1"/>
  <c r="D2193" i="1"/>
  <c r="E2192" i="1"/>
  <c r="F2192" i="1" s="1"/>
  <c r="D2192" i="1"/>
  <c r="F2191" i="1"/>
  <c r="E2191" i="1"/>
  <c r="D2191" i="1"/>
  <c r="E2190" i="1"/>
  <c r="F2190" i="1" s="1"/>
  <c r="D2190" i="1"/>
  <c r="E2189" i="1"/>
  <c r="F2189" i="1" s="1"/>
  <c r="D2189" i="1"/>
  <c r="E2188" i="1"/>
  <c r="F2188" i="1" s="1"/>
  <c r="D2188" i="1"/>
  <c r="E2187" i="1"/>
  <c r="F2187" i="1" s="1"/>
  <c r="D2187" i="1"/>
  <c r="F2186" i="1"/>
  <c r="E2186" i="1"/>
  <c r="D2186" i="1"/>
  <c r="E2185" i="1"/>
  <c r="F2185" i="1" s="1"/>
  <c r="D2185" i="1"/>
  <c r="E2184" i="1"/>
  <c r="F2184" i="1" s="1"/>
  <c r="D2184" i="1"/>
  <c r="F2183" i="1"/>
  <c r="E2183" i="1"/>
  <c r="D2183" i="1"/>
  <c r="E2182" i="1"/>
  <c r="F2182" i="1" s="1"/>
  <c r="D2182" i="1"/>
  <c r="E2181" i="1"/>
  <c r="F2181" i="1" s="1"/>
  <c r="D2181" i="1"/>
  <c r="E2180" i="1"/>
  <c r="F2180" i="1" s="1"/>
  <c r="D2180" i="1"/>
  <c r="E2179" i="1"/>
  <c r="F2179" i="1" s="1"/>
  <c r="D2179" i="1"/>
  <c r="F2178" i="1"/>
  <c r="E2178" i="1"/>
  <c r="D2178" i="1"/>
  <c r="E2177" i="1"/>
  <c r="F2177" i="1" s="1"/>
  <c r="D2177" i="1"/>
  <c r="F2176" i="1"/>
  <c r="E2176" i="1"/>
  <c r="D2176" i="1"/>
  <c r="F2175" i="1"/>
  <c r="E2175" i="1"/>
  <c r="D2175" i="1"/>
  <c r="E2174" i="1"/>
  <c r="F2174" i="1" s="1"/>
  <c r="D2174" i="1"/>
  <c r="E2173" i="1"/>
  <c r="F2173" i="1" s="1"/>
  <c r="D2173" i="1"/>
  <c r="E2172" i="1"/>
  <c r="F2172" i="1" s="1"/>
  <c r="D2172" i="1"/>
  <c r="E2171" i="1"/>
  <c r="F2171" i="1" s="1"/>
  <c r="D2171" i="1"/>
  <c r="F2170" i="1"/>
  <c r="E2170" i="1"/>
  <c r="D2170" i="1"/>
  <c r="E2169" i="1"/>
  <c r="F2169" i="1" s="1"/>
  <c r="D2169" i="1"/>
  <c r="E2168" i="1"/>
  <c r="F2168" i="1" s="1"/>
  <c r="D2168" i="1"/>
  <c r="F2167" i="1"/>
  <c r="E2167" i="1"/>
  <c r="D2167" i="1"/>
  <c r="E2166" i="1"/>
  <c r="F2166" i="1" s="1"/>
  <c r="D2166" i="1"/>
  <c r="E2165" i="1"/>
  <c r="F2165" i="1" s="1"/>
  <c r="D2165" i="1"/>
  <c r="E2164" i="1"/>
  <c r="F2164" i="1" s="1"/>
  <c r="D2164" i="1"/>
  <c r="E2163" i="1"/>
  <c r="F2163" i="1" s="1"/>
  <c r="D2163" i="1"/>
  <c r="F2162" i="1"/>
  <c r="E2162" i="1"/>
  <c r="D2162" i="1"/>
  <c r="E2161" i="1"/>
  <c r="F2161" i="1" s="1"/>
  <c r="D2161" i="1"/>
  <c r="E2160" i="1"/>
  <c r="F2160" i="1" s="1"/>
  <c r="D2160" i="1"/>
  <c r="F2159" i="1"/>
  <c r="E2159" i="1"/>
  <c r="D2159" i="1"/>
  <c r="E2158" i="1"/>
  <c r="F2158" i="1" s="1"/>
  <c r="D2158" i="1"/>
  <c r="E2157" i="1"/>
  <c r="F2157" i="1" s="1"/>
  <c r="D2157" i="1"/>
  <c r="E2156" i="1"/>
  <c r="F2156" i="1" s="1"/>
  <c r="D2156" i="1"/>
  <c r="E2155" i="1"/>
  <c r="F2155" i="1" s="1"/>
  <c r="D2155" i="1"/>
  <c r="F2154" i="1"/>
  <c r="E2154" i="1"/>
  <c r="D2154" i="1"/>
  <c r="E2153" i="1"/>
  <c r="F2153" i="1" s="1"/>
  <c r="D2153" i="1"/>
  <c r="E2152" i="1"/>
  <c r="F2152" i="1" s="1"/>
  <c r="D2152" i="1"/>
  <c r="F2151" i="1"/>
  <c r="E2151" i="1"/>
  <c r="D2151" i="1"/>
  <c r="E2150" i="1"/>
  <c r="F2150" i="1" s="1"/>
  <c r="D2150" i="1"/>
  <c r="E2149" i="1"/>
  <c r="F2149" i="1" s="1"/>
  <c r="D2149" i="1"/>
  <c r="E2148" i="1"/>
  <c r="F2148" i="1" s="1"/>
  <c r="D2148" i="1"/>
  <c r="E2147" i="1"/>
  <c r="F2147" i="1" s="1"/>
  <c r="D2147" i="1"/>
  <c r="F2146" i="1"/>
  <c r="E2146" i="1"/>
  <c r="D2146" i="1"/>
  <c r="E2145" i="1"/>
  <c r="F2145" i="1" s="1"/>
  <c r="D2145" i="1"/>
  <c r="E2144" i="1"/>
  <c r="F2144" i="1" s="1"/>
  <c r="D2144" i="1"/>
  <c r="F2143" i="1"/>
  <c r="E2143" i="1"/>
  <c r="D2143" i="1"/>
  <c r="E2142" i="1"/>
  <c r="F2142" i="1" s="1"/>
  <c r="D2142" i="1"/>
  <c r="E2141" i="1"/>
  <c r="F2141" i="1" s="1"/>
  <c r="D2141" i="1"/>
  <c r="E2140" i="1"/>
  <c r="F2140" i="1" s="1"/>
  <c r="D2140" i="1"/>
  <c r="E2139" i="1"/>
  <c r="F2139" i="1" s="1"/>
  <c r="D2139" i="1"/>
  <c r="F2138" i="1"/>
  <c r="E2138" i="1"/>
  <c r="D2138" i="1"/>
  <c r="E2137" i="1"/>
  <c r="F2137" i="1" s="1"/>
  <c r="D2137" i="1"/>
  <c r="E2136" i="1"/>
  <c r="F2136" i="1" s="1"/>
  <c r="D2136" i="1"/>
  <c r="F2135" i="1"/>
  <c r="E2135" i="1"/>
  <c r="D2135" i="1"/>
  <c r="E2134" i="1"/>
  <c r="F2134" i="1" s="1"/>
  <c r="D2134" i="1"/>
  <c r="E2133" i="1"/>
  <c r="F2133" i="1" s="1"/>
  <c r="D2133" i="1"/>
  <c r="E2132" i="1"/>
  <c r="F2132" i="1" s="1"/>
  <c r="D2132" i="1"/>
  <c r="E2131" i="1"/>
  <c r="F2131" i="1" s="1"/>
  <c r="D2131" i="1"/>
  <c r="F2130" i="1"/>
  <c r="E2130" i="1"/>
  <c r="D2130" i="1"/>
  <c r="E2129" i="1"/>
  <c r="F2129" i="1" s="1"/>
  <c r="D2129" i="1"/>
  <c r="E2128" i="1"/>
  <c r="F2128" i="1" s="1"/>
  <c r="D2128" i="1"/>
  <c r="F2127" i="1"/>
  <c r="E2127" i="1"/>
  <c r="D2127" i="1"/>
  <c r="E2126" i="1"/>
  <c r="F2126" i="1" s="1"/>
  <c r="D2126" i="1"/>
  <c r="E2125" i="1"/>
  <c r="F2125" i="1" s="1"/>
  <c r="D2125" i="1"/>
  <c r="E2124" i="1"/>
  <c r="F2124" i="1" s="1"/>
  <c r="D2124" i="1"/>
  <c r="E2123" i="1"/>
  <c r="F2123" i="1" s="1"/>
  <c r="D2123" i="1"/>
  <c r="F2122" i="1"/>
  <c r="E2122" i="1"/>
  <c r="D2122" i="1"/>
  <c r="E2121" i="1"/>
  <c r="F2121" i="1" s="1"/>
  <c r="D2121" i="1"/>
  <c r="F2120" i="1"/>
  <c r="E2120" i="1"/>
  <c r="D2120" i="1"/>
  <c r="F2119" i="1"/>
  <c r="E2119" i="1"/>
  <c r="D2119" i="1"/>
  <c r="E2118" i="1"/>
  <c r="F2118" i="1" s="1"/>
  <c r="D2118" i="1"/>
  <c r="E2117" i="1"/>
  <c r="F2117" i="1" s="1"/>
  <c r="D2117" i="1"/>
  <c r="E2116" i="1"/>
  <c r="F2116" i="1" s="1"/>
  <c r="D2116" i="1"/>
  <c r="E2115" i="1"/>
  <c r="F2115" i="1" s="1"/>
  <c r="D2115" i="1"/>
  <c r="F2114" i="1"/>
  <c r="E2114" i="1"/>
  <c r="D2114" i="1"/>
  <c r="E2113" i="1"/>
  <c r="F2113" i="1" s="1"/>
  <c r="D2113" i="1"/>
  <c r="E2112" i="1"/>
  <c r="F2112" i="1" s="1"/>
  <c r="D2112" i="1"/>
  <c r="F2111" i="1"/>
  <c r="E2111" i="1"/>
  <c r="D2111" i="1"/>
  <c r="E2110" i="1"/>
  <c r="F2110" i="1" s="1"/>
  <c r="D2110" i="1"/>
  <c r="E2109" i="1"/>
  <c r="F2109" i="1" s="1"/>
  <c r="D2109" i="1"/>
  <c r="E2108" i="1"/>
  <c r="F2108" i="1" s="1"/>
  <c r="D2108" i="1"/>
  <c r="E2107" i="1"/>
  <c r="F2107" i="1" s="1"/>
  <c r="D2107" i="1"/>
  <c r="F2106" i="1"/>
  <c r="E2106" i="1"/>
  <c r="D2106" i="1"/>
  <c r="E2105" i="1"/>
  <c r="F2105" i="1" s="1"/>
  <c r="D2105" i="1"/>
  <c r="F2104" i="1"/>
  <c r="E2104" i="1"/>
  <c r="D2104" i="1"/>
  <c r="F2103" i="1"/>
  <c r="E2103" i="1"/>
  <c r="D2103" i="1"/>
  <c r="E2102" i="1"/>
  <c r="F2102" i="1" s="1"/>
  <c r="D2102" i="1"/>
  <c r="E2101" i="1"/>
  <c r="F2101" i="1" s="1"/>
  <c r="D2101" i="1"/>
  <c r="E2100" i="1"/>
  <c r="F2100" i="1" s="1"/>
  <c r="D2100" i="1"/>
  <c r="E2099" i="1"/>
  <c r="F2099" i="1" s="1"/>
  <c r="D2099" i="1"/>
  <c r="F2098" i="1"/>
  <c r="E2098" i="1"/>
  <c r="D2098" i="1"/>
  <c r="E2097" i="1"/>
  <c r="F2097" i="1" s="1"/>
  <c r="D2097" i="1"/>
  <c r="E2096" i="1"/>
  <c r="F2096" i="1" s="1"/>
  <c r="D2096" i="1"/>
  <c r="F2095" i="1"/>
  <c r="E2095" i="1"/>
  <c r="D2095" i="1"/>
  <c r="E2094" i="1"/>
  <c r="F2094" i="1" s="1"/>
  <c r="D2094" i="1"/>
  <c r="E2093" i="1"/>
  <c r="F2093" i="1" s="1"/>
  <c r="D2093" i="1"/>
  <c r="E2092" i="1"/>
  <c r="F2092" i="1" s="1"/>
  <c r="D2092" i="1"/>
  <c r="E2091" i="1"/>
  <c r="F2091" i="1" s="1"/>
  <c r="D2091" i="1"/>
  <c r="F2090" i="1"/>
  <c r="E2090" i="1"/>
  <c r="D2090" i="1"/>
  <c r="E2089" i="1"/>
  <c r="F2089" i="1" s="1"/>
  <c r="D2089" i="1"/>
  <c r="E2088" i="1"/>
  <c r="F2088" i="1" s="1"/>
  <c r="D2088" i="1"/>
  <c r="F2087" i="1"/>
  <c r="E2087" i="1"/>
  <c r="D2087" i="1"/>
  <c r="E2086" i="1"/>
  <c r="F2086" i="1" s="1"/>
  <c r="D2086" i="1"/>
  <c r="E2085" i="1"/>
  <c r="F2085" i="1" s="1"/>
  <c r="D2085" i="1"/>
  <c r="E2084" i="1"/>
  <c r="F2084" i="1" s="1"/>
  <c r="D2084" i="1"/>
  <c r="E2083" i="1"/>
  <c r="F2083" i="1" s="1"/>
  <c r="D2083" i="1"/>
  <c r="F2082" i="1"/>
  <c r="E2082" i="1"/>
  <c r="D2082" i="1"/>
  <c r="E2081" i="1"/>
  <c r="F2081" i="1" s="1"/>
  <c r="D2081" i="1"/>
  <c r="E2080" i="1"/>
  <c r="F2080" i="1" s="1"/>
  <c r="D2080" i="1"/>
  <c r="F2079" i="1"/>
  <c r="E2079" i="1"/>
  <c r="D2079" i="1"/>
  <c r="E2078" i="1"/>
  <c r="F2078" i="1" s="1"/>
  <c r="D2078" i="1"/>
  <c r="E2077" i="1"/>
  <c r="F2077" i="1" s="1"/>
  <c r="D2077" i="1"/>
  <c r="E2076" i="1"/>
  <c r="F2076" i="1" s="1"/>
  <c r="D2076" i="1"/>
  <c r="E2075" i="1"/>
  <c r="F2075" i="1" s="1"/>
  <c r="D2075" i="1"/>
  <c r="F2074" i="1"/>
  <c r="E2074" i="1"/>
  <c r="D2074" i="1"/>
  <c r="E2073" i="1"/>
  <c r="F2073" i="1" s="1"/>
  <c r="D2073" i="1"/>
  <c r="E2072" i="1"/>
  <c r="F2072" i="1" s="1"/>
  <c r="D2072" i="1"/>
  <c r="F2071" i="1"/>
  <c r="E2071" i="1"/>
  <c r="D2071" i="1"/>
  <c r="E2070" i="1"/>
  <c r="F2070" i="1" s="1"/>
  <c r="D2070" i="1"/>
  <c r="E2069" i="1"/>
  <c r="F2069" i="1" s="1"/>
  <c r="D2069" i="1"/>
  <c r="E2068" i="1"/>
  <c r="F2068" i="1" s="1"/>
  <c r="D2068" i="1"/>
  <c r="E2067" i="1"/>
  <c r="F2067" i="1" s="1"/>
  <c r="D2067" i="1"/>
  <c r="F2066" i="1"/>
  <c r="E2066" i="1"/>
  <c r="D2066" i="1"/>
  <c r="E2065" i="1"/>
  <c r="F2065" i="1" s="1"/>
  <c r="D2065" i="1"/>
  <c r="E2064" i="1"/>
  <c r="F2064" i="1" s="1"/>
  <c r="D2064" i="1"/>
  <c r="F2063" i="1"/>
  <c r="E2063" i="1"/>
  <c r="D2063" i="1"/>
  <c r="E2062" i="1"/>
  <c r="F2062" i="1" s="1"/>
  <c r="D2062" i="1"/>
  <c r="E2061" i="1"/>
  <c r="F2061" i="1" s="1"/>
  <c r="D2061" i="1"/>
  <c r="E2060" i="1"/>
  <c r="F2060" i="1" s="1"/>
  <c r="D2060" i="1"/>
  <c r="E2059" i="1"/>
  <c r="F2059" i="1" s="1"/>
  <c r="D2059" i="1"/>
  <c r="F2058" i="1"/>
  <c r="E2058" i="1"/>
  <c r="D2058" i="1"/>
  <c r="E2057" i="1"/>
  <c r="F2057" i="1" s="1"/>
  <c r="D2057" i="1"/>
  <c r="F2056" i="1"/>
  <c r="E2056" i="1"/>
  <c r="D2056" i="1"/>
  <c r="F2055" i="1"/>
  <c r="E2055" i="1"/>
  <c r="D2055" i="1"/>
  <c r="E2054" i="1"/>
  <c r="F2054" i="1" s="1"/>
  <c r="D2054" i="1"/>
  <c r="E2053" i="1"/>
  <c r="F2053" i="1" s="1"/>
  <c r="D2053" i="1"/>
  <c r="E2052" i="1"/>
  <c r="F2052" i="1" s="1"/>
  <c r="D2052" i="1"/>
  <c r="E2051" i="1"/>
  <c r="F2051" i="1" s="1"/>
  <c r="D2051" i="1"/>
  <c r="F2050" i="1"/>
  <c r="E2050" i="1"/>
  <c r="D2050" i="1"/>
  <c r="E2049" i="1"/>
  <c r="F2049" i="1" s="1"/>
  <c r="D2049" i="1"/>
  <c r="F2048" i="1"/>
  <c r="E2048" i="1"/>
  <c r="D2048" i="1"/>
  <c r="F2047" i="1"/>
  <c r="E2047" i="1"/>
  <c r="D2047" i="1"/>
  <c r="E2046" i="1"/>
  <c r="F2046" i="1" s="1"/>
  <c r="D2046" i="1"/>
  <c r="E2045" i="1"/>
  <c r="F2045" i="1" s="1"/>
  <c r="D2045" i="1"/>
  <c r="E2044" i="1"/>
  <c r="F2044" i="1" s="1"/>
  <c r="D2044" i="1"/>
  <c r="E2043" i="1"/>
  <c r="F2043" i="1" s="1"/>
  <c r="D2043" i="1"/>
  <c r="F2042" i="1"/>
  <c r="E2042" i="1"/>
  <c r="D2042" i="1"/>
  <c r="E2041" i="1"/>
  <c r="F2041" i="1" s="1"/>
  <c r="D2041" i="1"/>
  <c r="E2040" i="1"/>
  <c r="F2040" i="1" s="1"/>
  <c r="D2040" i="1"/>
  <c r="F2039" i="1"/>
  <c r="E2039" i="1"/>
  <c r="D2039" i="1"/>
  <c r="E2038" i="1"/>
  <c r="F2038" i="1" s="1"/>
  <c r="D2038" i="1"/>
  <c r="E2037" i="1"/>
  <c r="F2037" i="1" s="1"/>
  <c r="D2037" i="1"/>
  <c r="E2036" i="1"/>
  <c r="F2036" i="1" s="1"/>
  <c r="D2036" i="1"/>
  <c r="E2035" i="1"/>
  <c r="F2035" i="1" s="1"/>
  <c r="D2035" i="1"/>
  <c r="F2034" i="1"/>
  <c r="E2034" i="1"/>
  <c r="D2034" i="1"/>
  <c r="E2033" i="1"/>
  <c r="F2033" i="1" s="1"/>
  <c r="D2033" i="1"/>
  <c r="E2032" i="1"/>
  <c r="F2032" i="1" s="1"/>
  <c r="D2032" i="1"/>
  <c r="F2031" i="1"/>
  <c r="E2031" i="1"/>
  <c r="D2031" i="1"/>
  <c r="E2030" i="1"/>
  <c r="F2030" i="1" s="1"/>
  <c r="D2030" i="1"/>
  <c r="E2029" i="1"/>
  <c r="F2029" i="1" s="1"/>
  <c r="D2029" i="1"/>
  <c r="E2028" i="1"/>
  <c r="F2028" i="1" s="1"/>
  <c r="D2028" i="1"/>
  <c r="E2027" i="1"/>
  <c r="F2027" i="1" s="1"/>
  <c r="D2027" i="1"/>
  <c r="F2026" i="1"/>
  <c r="E2026" i="1"/>
  <c r="D2026" i="1"/>
  <c r="E2025" i="1"/>
  <c r="F2025" i="1" s="1"/>
  <c r="D2025" i="1"/>
  <c r="E2024" i="1"/>
  <c r="F2024" i="1" s="1"/>
  <c r="D2024" i="1"/>
  <c r="F2023" i="1"/>
  <c r="E2023" i="1"/>
  <c r="D2023" i="1"/>
  <c r="E2022" i="1"/>
  <c r="F2022" i="1" s="1"/>
  <c r="D2022" i="1"/>
  <c r="E2021" i="1"/>
  <c r="F2021" i="1" s="1"/>
  <c r="D2021" i="1"/>
  <c r="E2020" i="1"/>
  <c r="F2020" i="1" s="1"/>
  <c r="D2020" i="1"/>
  <c r="E2019" i="1"/>
  <c r="F2019" i="1" s="1"/>
  <c r="D2019" i="1"/>
  <c r="F2018" i="1"/>
  <c r="E2018" i="1"/>
  <c r="D2018" i="1"/>
  <c r="E2017" i="1"/>
  <c r="F2017" i="1" s="1"/>
  <c r="D2017" i="1"/>
  <c r="E2016" i="1"/>
  <c r="F2016" i="1" s="1"/>
  <c r="D2016" i="1"/>
  <c r="F2015" i="1"/>
  <c r="E2015" i="1"/>
  <c r="D2015" i="1"/>
  <c r="E2014" i="1"/>
  <c r="F2014" i="1" s="1"/>
  <c r="D2014" i="1"/>
  <c r="E2013" i="1"/>
  <c r="F2013" i="1" s="1"/>
  <c r="D2013" i="1"/>
  <c r="E2012" i="1"/>
  <c r="F2012" i="1" s="1"/>
  <c r="D2012" i="1"/>
  <c r="E2011" i="1"/>
  <c r="F2011" i="1" s="1"/>
  <c r="D2011" i="1"/>
  <c r="F2010" i="1"/>
  <c r="E2010" i="1"/>
  <c r="D2010" i="1"/>
  <c r="E2009" i="1"/>
  <c r="F2009" i="1" s="1"/>
  <c r="D2009" i="1"/>
  <c r="E2008" i="1"/>
  <c r="F2008" i="1" s="1"/>
  <c r="D2008" i="1"/>
  <c r="F2007" i="1"/>
  <c r="E2007" i="1"/>
  <c r="D2007" i="1"/>
  <c r="E2006" i="1"/>
  <c r="F2006" i="1" s="1"/>
  <c r="D2006" i="1"/>
  <c r="E2005" i="1"/>
  <c r="F2005" i="1" s="1"/>
  <c r="D2005" i="1"/>
  <c r="E2004" i="1"/>
  <c r="F2004" i="1" s="1"/>
  <c r="D2004" i="1"/>
  <c r="E2003" i="1"/>
  <c r="F2003" i="1" s="1"/>
  <c r="D2003" i="1"/>
  <c r="F2002" i="1"/>
  <c r="E2002" i="1"/>
  <c r="D2002" i="1"/>
  <c r="E2001" i="1"/>
  <c r="F2001" i="1" s="1"/>
  <c r="D2001" i="1"/>
  <c r="E2000" i="1"/>
  <c r="F2000" i="1" s="1"/>
  <c r="D2000" i="1"/>
  <c r="F1999" i="1"/>
  <c r="E1999" i="1"/>
  <c r="D1999" i="1"/>
  <c r="E1998" i="1"/>
  <c r="F1998" i="1" s="1"/>
  <c r="D1998" i="1"/>
  <c r="E1997" i="1"/>
  <c r="F1997" i="1" s="1"/>
  <c r="D1997" i="1"/>
  <c r="E1996" i="1"/>
  <c r="F1996" i="1" s="1"/>
  <c r="D1996" i="1"/>
  <c r="E1995" i="1"/>
  <c r="F1995" i="1" s="1"/>
  <c r="D1995" i="1"/>
  <c r="F1994" i="1"/>
  <c r="E1994" i="1"/>
  <c r="D1994" i="1"/>
  <c r="E1993" i="1"/>
  <c r="F1993" i="1" s="1"/>
  <c r="D1993" i="1"/>
  <c r="E1992" i="1"/>
  <c r="F1992" i="1" s="1"/>
  <c r="D1992" i="1"/>
  <c r="F1991" i="1"/>
  <c r="E1991" i="1"/>
  <c r="D1991" i="1"/>
  <c r="E1990" i="1"/>
  <c r="F1990" i="1" s="1"/>
  <c r="D1990" i="1"/>
  <c r="E1989" i="1"/>
  <c r="F1989" i="1" s="1"/>
  <c r="D1989" i="1"/>
  <c r="E1988" i="1"/>
  <c r="F1988" i="1" s="1"/>
  <c r="D1988" i="1"/>
  <c r="E1987" i="1"/>
  <c r="F1987" i="1" s="1"/>
  <c r="D1987" i="1"/>
  <c r="F1986" i="1"/>
  <c r="E1986" i="1"/>
  <c r="D1986" i="1"/>
  <c r="E1985" i="1"/>
  <c r="F1985" i="1" s="1"/>
  <c r="D1985" i="1"/>
  <c r="E1984" i="1"/>
  <c r="F1984" i="1" s="1"/>
  <c r="D1984" i="1"/>
  <c r="F1983" i="1"/>
  <c r="E1983" i="1"/>
  <c r="D1983" i="1"/>
  <c r="E1982" i="1"/>
  <c r="F1982" i="1" s="1"/>
  <c r="D1982" i="1"/>
  <c r="E1981" i="1"/>
  <c r="F1981" i="1" s="1"/>
  <c r="D1981" i="1"/>
  <c r="E1980" i="1"/>
  <c r="F1980" i="1" s="1"/>
  <c r="D1980" i="1"/>
  <c r="E1979" i="1"/>
  <c r="F1979" i="1" s="1"/>
  <c r="D1979" i="1"/>
  <c r="F1978" i="1"/>
  <c r="E1978" i="1"/>
  <c r="D1978" i="1"/>
  <c r="E1977" i="1"/>
  <c r="F1977" i="1" s="1"/>
  <c r="D1977" i="1"/>
  <c r="E1976" i="1"/>
  <c r="F1976" i="1" s="1"/>
  <c r="D1976" i="1"/>
  <c r="F1975" i="1"/>
  <c r="E1975" i="1"/>
  <c r="D1975" i="1"/>
  <c r="E1974" i="1"/>
  <c r="F1974" i="1" s="1"/>
  <c r="D1974" i="1"/>
  <c r="E1973" i="1"/>
  <c r="F1973" i="1" s="1"/>
  <c r="D1973" i="1"/>
  <c r="E1972" i="1"/>
  <c r="F1972" i="1" s="1"/>
  <c r="D1972" i="1"/>
  <c r="E1971" i="1"/>
  <c r="F1971" i="1" s="1"/>
  <c r="D1971" i="1"/>
  <c r="F1970" i="1"/>
  <c r="E1970" i="1"/>
  <c r="D1970" i="1"/>
  <c r="E1969" i="1"/>
  <c r="F1969" i="1" s="1"/>
  <c r="D1969" i="1"/>
  <c r="E1968" i="1"/>
  <c r="F1968" i="1" s="1"/>
  <c r="D1968" i="1"/>
  <c r="F1967" i="1"/>
  <c r="E1967" i="1"/>
  <c r="D1967" i="1"/>
  <c r="E1966" i="1"/>
  <c r="F1966" i="1" s="1"/>
  <c r="D1966" i="1"/>
  <c r="E1965" i="1"/>
  <c r="F1965" i="1" s="1"/>
  <c r="D1965" i="1"/>
  <c r="E1964" i="1"/>
  <c r="F1964" i="1" s="1"/>
  <c r="D1964" i="1"/>
  <c r="E1963" i="1"/>
  <c r="F1963" i="1" s="1"/>
  <c r="D1963" i="1"/>
  <c r="F1962" i="1"/>
  <c r="E1962" i="1"/>
  <c r="D1962" i="1"/>
  <c r="E1961" i="1"/>
  <c r="F1961" i="1" s="1"/>
  <c r="D1961" i="1"/>
  <c r="F1960" i="1"/>
  <c r="E1960" i="1"/>
  <c r="D1960" i="1"/>
  <c r="F1959" i="1"/>
  <c r="E1959" i="1"/>
  <c r="D1959" i="1"/>
  <c r="E1958" i="1"/>
  <c r="F1958" i="1" s="1"/>
  <c r="D1958" i="1"/>
  <c r="E1957" i="1"/>
  <c r="F1957" i="1" s="1"/>
  <c r="D1957" i="1"/>
  <c r="E1956" i="1"/>
  <c r="F1956" i="1" s="1"/>
  <c r="D1956" i="1"/>
  <c r="E1955" i="1"/>
  <c r="F1955" i="1" s="1"/>
  <c r="D1955" i="1"/>
  <c r="F1954" i="1"/>
  <c r="E1954" i="1"/>
  <c r="D1954" i="1"/>
  <c r="E1953" i="1"/>
  <c r="F1953" i="1" s="1"/>
  <c r="D1953" i="1"/>
  <c r="E1952" i="1"/>
  <c r="F1952" i="1" s="1"/>
  <c r="D1952" i="1"/>
  <c r="F1951" i="1"/>
  <c r="E1951" i="1"/>
  <c r="D1951" i="1"/>
  <c r="E1950" i="1"/>
  <c r="F1950" i="1" s="1"/>
  <c r="D1950" i="1"/>
  <c r="E1949" i="1"/>
  <c r="F1949" i="1" s="1"/>
  <c r="D1949" i="1"/>
  <c r="E1948" i="1"/>
  <c r="F1948" i="1" s="1"/>
  <c r="D1948" i="1"/>
  <c r="E1947" i="1"/>
  <c r="F1947" i="1" s="1"/>
  <c r="D1947" i="1"/>
  <c r="F1946" i="1"/>
  <c r="E1946" i="1"/>
  <c r="D1946" i="1"/>
  <c r="E1945" i="1"/>
  <c r="F1945" i="1" s="1"/>
  <c r="D1945" i="1"/>
  <c r="E1944" i="1"/>
  <c r="F1944" i="1" s="1"/>
  <c r="D1944" i="1"/>
  <c r="F1943" i="1"/>
  <c r="E1943" i="1"/>
  <c r="D1943" i="1"/>
  <c r="E1942" i="1"/>
  <c r="F1942" i="1" s="1"/>
  <c r="D1942" i="1"/>
  <c r="E1941" i="1"/>
  <c r="F1941" i="1" s="1"/>
  <c r="D1941" i="1"/>
  <c r="E1940" i="1"/>
  <c r="F1940" i="1" s="1"/>
  <c r="D1940" i="1"/>
  <c r="E1939" i="1"/>
  <c r="F1939" i="1" s="1"/>
  <c r="D1939" i="1"/>
  <c r="F1938" i="1"/>
  <c r="E1938" i="1"/>
  <c r="D1938" i="1"/>
  <c r="E1937" i="1"/>
  <c r="F1937" i="1" s="1"/>
  <c r="D1937" i="1"/>
  <c r="E1936" i="1"/>
  <c r="F1936" i="1" s="1"/>
  <c r="D1936" i="1"/>
  <c r="F1935" i="1"/>
  <c r="E1935" i="1"/>
  <c r="D1935" i="1"/>
  <c r="E1934" i="1"/>
  <c r="F1934" i="1" s="1"/>
  <c r="D1934" i="1"/>
  <c r="E1933" i="1"/>
  <c r="F1933" i="1" s="1"/>
  <c r="D1933" i="1"/>
  <c r="E1932" i="1"/>
  <c r="F1932" i="1" s="1"/>
  <c r="D1932" i="1"/>
  <c r="E1931" i="1"/>
  <c r="F1931" i="1" s="1"/>
  <c r="D1931" i="1"/>
  <c r="F1930" i="1"/>
  <c r="E1930" i="1"/>
  <c r="D1930" i="1"/>
  <c r="E1929" i="1"/>
  <c r="F1929" i="1" s="1"/>
  <c r="D1929" i="1"/>
  <c r="E1928" i="1"/>
  <c r="F1928" i="1" s="1"/>
  <c r="D1928" i="1"/>
  <c r="F1927" i="1"/>
  <c r="E1927" i="1"/>
  <c r="D1927" i="1"/>
  <c r="E1926" i="1"/>
  <c r="F1926" i="1" s="1"/>
  <c r="D1926" i="1"/>
  <c r="E1925" i="1"/>
  <c r="F1925" i="1" s="1"/>
  <c r="D1925" i="1"/>
  <c r="E1924" i="1"/>
  <c r="F1924" i="1" s="1"/>
  <c r="D1924" i="1"/>
  <c r="E1923" i="1"/>
  <c r="F1923" i="1" s="1"/>
  <c r="D1923" i="1"/>
  <c r="F1922" i="1"/>
  <c r="E1922" i="1"/>
  <c r="D1922" i="1"/>
  <c r="E1921" i="1"/>
  <c r="F1921" i="1" s="1"/>
  <c r="D1921" i="1"/>
  <c r="E1920" i="1"/>
  <c r="F1920" i="1" s="1"/>
  <c r="D1920" i="1"/>
  <c r="F1919" i="1"/>
  <c r="E1919" i="1"/>
  <c r="D1919" i="1"/>
  <c r="E1918" i="1"/>
  <c r="F1918" i="1" s="1"/>
  <c r="D1918" i="1"/>
  <c r="E1917" i="1"/>
  <c r="F1917" i="1" s="1"/>
  <c r="D1917" i="1"/>
  <c r="E1916" i="1"/>
  <c r="F1916" i="1" s="1"/>
  <c r="D1916" i="1"/>
  <c r="E1915" i="1"/>
  <c r="F1915" i="1" s="1"/>
  <c r="D1915" i="1"/>
  <c r="F1914" i="1"/>
  <c r="E1914" i="1"/>
  <c r="D1914" i="1"/>
  <c r="E1913" i="1"/>
  <c r="F1913" i="1" s="1"/>
  <c r="D1913" i="1"/>
  <c r="E1912" i="1"/>
  <c r="F1912" i="1" s="1"/>
  <c r="D1912" i="1"/>
  <c r="F1911" i="1"/>
  <c r="E1911" i="1"/>
  <c r="D1911" i="1"/>
  <c r="E1910" i="1"/>
  <c r="F1910" i="1" s="1"/>
  <c r="D1910" i="1"/>
  <c r="E1909" i="1"/>
  <c r="F1909" i="1" s="1"/>
  <c r="D1909" i="1"/>
  <c r="E1908" i="1"/>
  <c r="F1908" i="1" s="1"/>
  <c r="D1908" i="1"/>
  <c r="E1907" i="1"/>
  <c r="F1907" i="1" s="1"/>
  <c r="D1907" i="1"/>
  <c r="F1906" i="1"/>
  <c r="E1906" i="1"/>
  <c r="D1906" i="1"/>
  <c r="E1905" i="1"/>
  <c r="F1905" i="1" s="1"/>
  <c r="D1905" i="1"/>
  <c r="E1904" i="1"/>
  <c r="F1904" i="1" s="1"/>
  <c r="D1904" i="1"/>
  <c r="F1903" i="1"/>
  <c r="E1903" i="1"/>
  <c r="D1903" i="1"/>
  <c r="E1902" i="1"/>
  <c r="F1902" i="1" s="1"/>
  <c r="D1902" i="1"/>
  <c r="E1901" i="1"/>
  <c r="F1901" i="1" s="1"/>
  <c r="D1901" i="1"/>
  <c r="E1900" i="1"/>
  <c r="F1900" i="1" s="1"/>
  <c r="D1900" i="1"/>
  <c r="E1899" i="1"/>
  <c r="F1899" i="1" s="1"/>
  <c r="D1899" i="1"/>
  <c r="F1898" i="1"/>
  <c r="E1898" i="1"/>
  <c r="D1898" i="1"/>
  <c r="E1897" i="1"/>
  <c r="F1897" i="1" s="1"/>
  <c r="D1897" i="1"/>
  <c r="F1896" i="1"/>
  <c r="E1896" i="1"/>
  <c r="D1896" i="1"/>
  <c r="F1895" i="1"/>
  <c r="E1895" i="1"/>
  <c r="D1895" i="1"/>
  <c r="E1894" i="1"/>
  <c r="F1894" i="1" s="1"/>
  <c r="D1894" i="1"/>
  <c r="E1893" i="1"/>
  <c r="F1893" i="1" s="1"/>
  <c r="D1893" i="1"/>
  <c r="E1892" i="1"/>
  <c r="F1892" i="1" s="1"/>
  <c r="D1892" i="1"/>
  <c r="E1891" i="1"/>
  <c r="F1891" i="1" s="1"/>
  <c r="D1891" i="1"/>
  <c r="F1890" i="1"/>
  <c r="E1890" i="1"/>
  <c r="D1890" i="1"/>
  <c r="E1889" i="1"/>
  <c r="F1889" i="1" s="1"/>
  <c r="D1889" i="1"/>
  <c r="F1888" i="1"/>
  <c r="E1888" i="1"/>
  <c r="D1888" i="1"/>
  <c r="F1887" i="1"/>
  <c r="E1887" i="1"/>
  <c r="D1887" i="1"/>
  <c r="E1886" i="1"/>
  <c r="F1886" i="1" s="1"/>
  <c r="D1886" i="1"/>
  <c r="E1885" i="1"/>
  <c r="F1885" i="1" s="1"/>
  <c r="D1885" i="1"/>
  <c r="E1884" i="1"/>
  <c r="F1884" i="1" s="1"/>
  <c r="D1884" i="1"/>
  <c r="E1883" i="1"/>
  <c r="F1883" i="1" s="1"/>
  <c r="D1883" i="1"/>
  <c r="F1882" i="1"/>
  <c r="E1882" i="1"/>
  <c r="D1882" i="1"/>
  <c r="E1881" i="1"/>
  <c r="F1881" i="1" s="1"/>
  <c r="D1881" i="1"/>
  <c r="E1880" i="1"/>
  <c r="F1880" i="1" s="1"/>
  <c r="D1880" i="1"/>
  <c r="F1879" i="1"/>
  <c r="E1879" i="1"/>
  <c r="D1879" i="1"/>
  <c r="E1878" i="1"/>
  <c r="F1878" i="1" s="1"/>
  <c r="D1878" i="1"/>
  <c r="E1877" i="1"/>
  <c r="F1877" i="1" s="1"/>
  <c r="D1877" i="1"/>
  <c r="E1876" i="1"/>
  <c r="F1876" i="1" s="1"/>
  <c r="D1876" i="1"/>
  <c r="E1875" i="1"/>
  <c r="F1875" i="1" s="1"/>
  <c r="D1875" i="1"/>
  <c r="F1874" i="1"/>
  <c r="E1874" i="1"/>
  <c r="D1874" i="1"/>
  <c r="E1873" i="1"/>
  <c r="F1873" i="1" s="1"/>
  <c r="D1873" i="1"/>
  <c r="E1872" i="1"/>
  <c r="F1872" i="1" s="1"/>
  <c r="D1872" i="1"/>
  <c r="F1871" i="1"/>
  <c r="E1871" i="1"/>
  <c r="D1871" i="1"/>
  <c r="E1870" i="1"/>
  <c r="F1870" i="1" s="1"/>
  <c r="D1870" i="1"/>
  <c r="E1869" i="1"/>
  <c r="F1869" i="1" s="1"/>
  <c r="D1869" i="1"/>
  <c r="E1868" i="1"/>
  <c r="F1868" i="1" s="1"/>
  <c r="D1868" i="1"/>
  <c r="E1867" i="1"/>
  <c r="F1867" i="1" s="1"/>
  <c r="D1867" i="1"/>
  <c r="F1866" i="1"/>
  <c r="E1866" i="1"/>
  <c r="D1866" i="1"/>
  <c r="E1865" i="1"/>
  <c r="F1865" i="1" s="1"/>
  <c r="D1865" i="1"/>
  <c r="E1864" i="1"/>
  <c r="F1864" i="1" s="1"/>
  <c r="D1864" i="1"/>
  <c r="F1863" i="1"/>
  <c r="E1863" i="1"/>
  <c r="D1863" i="1"/>
  <c r="E1862" i="1"/>
  <c r="F1862" i="1" s="1"/>
  <c r="D1862" i="1"/>
  <c r="E1861" i="1"/>
  <c r="F1861" i="1" s="1"/>
  <c r="D1861" i="1"/>
  <c r="E1860" i="1"/>
  <c r="F1860" i="1" s="1"/>
  <c r="D1860" i="1"/>
  <c r="E1859" i="1"/>
  <c r="F1859" i="1" s="1"/>
  <c r="D1859" i="1"/>
  <c r="F1858" i="1"/>
  <c r="E1858" i="1"/>
  <c r="D1858" i="1"/>
  <c r="E1857" i="1"/>
  <c r="F1857" i="1" s="1"/>
  <c r="D1857" i="1"/>
  <c r="E1856" i="1"/>
  <c r="F1856" i="1" s="1"/>
  <c r="D1856" i="1"/>
  <c r="F1855" i="1"/>
  <c r="E1855" i="1"/>
  <c r="D1855" i="1"/>
  <c r="E1854" i="1"/>
  <c r="F1854" i="1" s="1"/>
  <c r="D1854" i="1"/>
  <c r="E1853" i="1"/>
  <c r="F1853" i="1" s="1"/>
  <c r="D1853" i="1"/>
  <c r="E1852" i="1"/>
  <c r="F1852" i="1" s="1"/>
  <c r="D1852" i="1"/>
  <c r="E1851" i="1"/>
  <c r="F1851" i="1" s="1"/>
  <c r="D1851" i="1"/>
  <c r="F1850" i="1"/>
  <c r="E1850" i="1"/>
  <c r="D1850" i="1"/>
  <c r="E1849" i="1"/>
  <c r="F1849" i="1" s="1"/>
  <c r="D1849" i="1"/>
  <c r="E1848" i="1"/>
  <c r="F1848" i="1" s="1"/>
  <c r="D1848" i="1"/>
  <c r="F1847" i="1"/>
  <c r="E1847" i="1"/>
  <c r="D1847" i="1"/>
  <c r="E1846" i="1"/>
  <c r="F1846" i="1" s="1"/>
  <c r="D1846" i="1"/>
  <c r="E1845" i="1"/>
  <c r="F1845" i="1" s="1"/>
  <c r="D1845" i="1"/>
  <c r="E1844" i="1"/>
  <c r="F1844" i="1" s="1"/>
  <c r="D1844" i="1"/>
  <c r="E1843" i="1"/>
  <c r="F1843" i="1" s="1"/>
  <c r="D1843" i="1"/>
  <c r="F1842" i="1"/>
  <c r="E1842" i="1"/>
  <c r="D1842" i="1"/>
  <c r="E1841" i="1"/>
  <c r="F1841" i="1" s="1"/>
  <c r="D1841" i="1"/>
  <c r="F1840" i="1"/>
  <c r="E1840" i="1"/>
  <c r="D1840" i="1"/>
  <c r="F1839" i="1"/>
  <c r="E1839" i="1"/>
  <c r="D1839" i="1"/>
  <c r="E1838" i="1"/>
  <c r="F1838" i="1" s="1"/>
  <c r="D1838" i="1"/>
  <c r="E1837" i="1"/>
  <c r="F1837" i="1" s="1"/>
  <c r="D1837" i="1"/>
  <c r="E1836" i="1"/>
  <c r="F1836" i="1" s="1"/>
  <c r="D1836" i="1"/>
  <c r="E1835" i="1"/>
  <c r="F1835" i="1" s="1"/>
  <c r="D1835" i="1"/>
  <c r="F1834" i="1"/>
  <c r="E1834" i="1"/>
  <c r="D1834" i="1"/>
  <c r="E1833" i="1"/>
  <c r="F1833" i="1" s="1"/>
  <c r="D1833" i="1"/>
  <c r="E1832" i="1"/>
  <c r="F1832" i="1" s="1"/>
  <c r="D1832" i="1"/>
  <c r="F1831" i="1"/>
  <c r="E1831" i="1"/>
  <c r="D1831" i="1"/>
  <c r="E1830" i="1"/>
  <c r="F1830" i="1" s="1"/>
  <c r="D1830" i="1"/>
  <c r="E1829" i="1"/>
  <c r="F1829" i="1" s="1"/>
  <c r="D1829" i="1"/>
  <c r="E1828" i="1"/>
  <c r="F1828" i="1" s="1"/>
  <c r="D1828" i="1"/>
  <c r="E1827" i="1"/>
  <c r="F1827" i="1" s="1"/>
  <c r="D1827" i="1"/>
  <c r="F1826" i="1"/>
  <c r="E1826" i="1"/>
  <c r="D1826" i="1"/>
  <c r="E1825" i="1"/>
  <c r="F1825" i="1" s="1"/>
  <c r="D1825" i="1"/>
  <c r="E1824" i="1"/>
  <c r="F1824" i="1" s="1"/>
  <c r="D1824" i="1"/>
  <c r="F1823" i="1"/>
  <c r="E1823" i="1"/>
  <c r="D1823" i="1"/>
  <c r="E1822" i="1"/>
  <c r="F1822" i="1" s="1"/>
  <c r="D1822" i="1"/>
  <c r="E1821" i="1"/>
  <c r="F1821" i="1" s="1"/>
  <c r="D1821" i="1"/>
  <c r="E1820" i="1"/>
  <c r="F1820" i="1" s="1"/>
  <c r="D1820" i="1"/>
  <c r="E1819" i="1"/>
  <c r="F1819" i="1" s="1"/>
  <c r="D1819" i="1"/>
  <c r="F1818" i="1"/>
  <c r="E1818" i="1"/>
  <c r="D1818" i="1"/>
  <c r="E1817" i="1"/>
  <c r="F1817" i="1" s="1"/>
  <c r="D1817" i="1"/>
  <c r="E1816" i="1"/>
  <c r="F1816" i="1" s="1"/>
  <c r="D1816" i="1"/>
  <c r="F1815" i="1"/>
  <c r="E1815" i="1"/>
  <c r="D1815" i="1"/>
  <c r="E1814" i="1"/>
  <c r="F1814" i="1" s="1"/>
  <c r="D1814" i="1"/>
  <c r="E1813" i="1"/>
  <c r="F1813" i="1" s="1"/>
  <c r="D1813" i="1"/>
  <c r="E1812" i="1"/>
  <c r="F1812" i="1" s="1"/>
  <c r="D1812" i="1"/>
  <c r="E1811" i="1"/>
  <c r="F1811" i="1" s="1"/>
  <c r="D1811" i="1"/>
  <c r="F1810" i="1"/>
  <c r="E1810" i="1"/>
  <c r="D1810" i="1"/>
  <c r="E1809" i="1"/>
  <c r="F1809" i="1" s="1"/>
  <c r="D1809" i="1"/>
  <c r="E1808" i="1"/>
  <c r="F1808" i="1" s="1"/>
  <c r="D1808" i="1"/>
  <c r="F1807" i="1"/>
  <c r="E1807" i="1"/>
  <c r="D1807" i="1"/>
  <c r="E1806" i="1"/>
  <c r="F1806" i="1" s="1"/>
  <c r="D1806" i="1"/>
  <c r="E1805" i="1"/>
  <c r="F1805" i="1" s="1"/>
  <c r="D1805" i="1"/>
  <c r="E1804" i="1"/>
  <c r="F1804" i="1" s="1"/>
  <c r="D1804" i="1"/>
  <c r="E1803" i="1"/>
  <c r="F1803" i="1" s="1"/>
  <c r="D1803" i="1"/>
  <c r="F1802" i="1"/>
  <c r="E1802" i="1"/>
  <c r="D1802" i="1"/>
  <c r="E1801" i="1"/>
  <c r="F1801" i="1" s="1"/>
  <c r="D1801" i="1"/>
  <c r="F1800" i="1"/>
  <c r="E1800" i="1"/>
  <c r="D1800" i="1"/>
  <c r="F1799" i="1"/>
  <c r="E1799" i="1"/>
  <c r="D1799" i="1"/>
  <c r="E1798" i="1"/>
  <c r="F1798" i="1" s="1"/>
  <c r="D1798" i="1"/>
  <c r="E1797" i="1"/>
  <c r="F1797" i="1" s="1"/>
  <c r="D1797" i="1"/>
  <c r="E1796" i="1"/>
  <c r="F1796" i="1" s="1"/>
  <c r="D1796" i="1"/>
  <c r="E1795" i="1"/>
  <c r="F1795" i="1" s="1"/>
  <c r="D1795" i="1"/>
  <c r="F1794" i="1"/>
  <c r="E1794" i="1"/>
  <c r="D1794" i="1"/>
  <c r="E1793" i="1"/>
  <c r="F1793" i="1" s="1"/>
  <c r="D1793" i="1"/>
  <c r="E1792" i="1"/>
  <c r="F1792" i="1" s="1"/>
  <c r="D1792" i="1"/>
  <c r="F1791" i="1"/>
  <c r="E1791" i="1"/>
  <c r="D1791" i="1"/>
  <c r="E1790" i="1"/>
  <c r="F1790" i="1" s="1"/>
  <c r="D1790" i="1"/>
  <c r="E1789" i="1"/>
  <c r="F1789" i="1" s="1"/>
  <c r="D1789" i="1"/>
  <c r="E1788" i="1"/>
  <c r="F1788" i="1" s="1"/>
  <c r="D1788" i="1"/>
  <c r="E1787" i="1"/>
  <c r="F1787" i="1" s="1"/>
  <c r="D1787" i="1"/>
  <c r="F1786" i="1"/>
  <c r="E1786" i="1"/>
  <c r="D1786" i="1"/>
  <c r="E1785" i="1"/>
  <c r="F1785" i="1" s="1"/>
  <c r="D1785" i="1"/>
  <c r="E1784" i="1"/>
  <c r="F1784" i="1" s="1"/>
  <c r="D1784" i="1"/>
  <c r="F1783" i="1"/>
  <c r="E1783" i="1"/>
  <c r="D1783" i="1"/>
  <c r="E1782" i="1"/>
  <c r="F1782" i="1" s="1"/>
  <c r="D1782" i="1"/>
  <c r="E1781" i="1"/>
  <c r="F1781" i="1" s="1"/>
  <c r="D1781" i="1"/>
  <c r="E1780" i="1"/>
  <c r="F1780" i="1" s="1"/>
  <c r="D1780" i="1"/>
  <c r="E1779" i="1"/>
  <c r="F1779" i="1" s="1"/>
  <c r="D1779" i="1"/>
  <c r="F1778" i="1"/>
  <c r="E1778" i="1"/>
  <c r="D1778" i="1"/>
  <c r="E1777" i="1"/>
  <c r="F1777" i="1" s="1"/>
  <c r="D1777" i="1"/>
  <c r="E1776" i="1"/>
  <c r="F1776" i="1" s="1"/>
  <c r="D1776" i="1"/>
  <c r="F1775" i="1"/>
  <c r="E1775" i="1"/>
  <c r="D1775" i="1"/>
  <c r="E1774" i="1"/>
  <c r="F1774" i="1" s="1"/>
  <c r="D1774" i="1"/>
  <c r="E1773" i="1"/>
  <c r="F1773" i="1" s="1"/>
  <c r="D1773" i="1"/>
  <c r="E1772" i="1"/>
  <c r="F1772" i="1" s="1"/>
  <c r="D1772" i="1"/>
  <c r="E1771" i="1"/>
  <c r="F1771" i="1" s="1"/>
  <c r="D1771" i="1"/>
  <c r="F1770" i="1"/>
  <c r="E1770" i="1"/>
  <c r="D1770" i="1"/>
  <c r="E1769" i="1"/>
  <c r="F1769" i="1" s="1"/>
  <c r="D1769" i="1"/>
  <c r="F1768" i="1"/>
  <c r="E1768" i="1"/>
  <c r="D1768" i="1"/>
  <c r="F1767" i="1"/>
  <c r="E1767" i="1"/>
  <c r="D1767" i="1"/>
  <c r="E1766" i="1"/>
  <c r="F1766" i="1" s="1"/>
  <c r="D1766" i="1"/>
  <c r="E1765" i="1"/>
  <c r="F1765" i="1" s="1"/>
  <c r="D1765" i="1"/>
  <c r="E1764" i="1"/>
  <c r="F1764" i="1" s="1"/>
  <c r="D1764" i="1"/>
  <c r="E1763" i="1"/>
  <c r="F1763" i="1" s="1"/>
  <c r="D1763" i="1"/>
  <c r="F1762" i="1"/>
  <c r="E1762" i="1"/>
  <c r="D1762" i="1"/>
  <c r="E1761" i="1"/>
  <c r="F1761" i="1" s="1"/>
  <c r="D1761" i="1"/>
  <c r="E1760" i="1"/>
  <c r="F1760" i="1" s="1"/>
  <c r="D1760" i="1"/>
  <c r="F1759" i="1"/>
  <c r="E1759" i="1"/>
  <c r="D1759" i="1"/>
  <c r="E1758" i="1"/>
  <c r="F1758" i="1" s="1"/>
  <c r="D1758" i="1"/>
  <c r="E1757" i="1"/>
  <c r="F1757" i="1" s="1"/>
  <c r="D1757" i="1"/>
  <c r="E1756" i="1"/>
  <c r="F1756" i="1" s="1"/>
  <c r="D1756" i="1"/>
  <c r="E1755" i="1"/>
  <c r="F1755" i="1" s="1"/>
  <c r="D1755" i="1"/>
  <c r="F1754" i="1"/>
  <c r="E1754" i="1"/>
  <c r="D1754" i="1"/>
  <c r="E1753" i="1"/>
  <c r="F1753" i="1" s="1"/>
  <c r="D1753" i="1"/>
  <c r="E1752" i="1"/>
  <c r="F1752" i="1" s="1"/>
  <c r="D1752" i="1"/>
  <c r="F1751" i="1"/>
  <c r="E1751" i="1"/>
  <c r="D1751" i="1"/>
  <c r="E1750" i="1"/>
  <c r="F1750" i="1" s="1"/>
  <c r="D1750" i="1"/>
  <c r="E1749" i="1"/>
  <c r="F1749" i="1" s="1"/>
  <c r="D1749" i="1"/>
  <c r="E1748" i="1"/>
  <c r="F1748" i="1" s="1"/>
  <c r="D1748" i="1"/>
  <c r="E1747" i="1"/>
  <c r="F1747" i="1" s="1"/>
  <c r="D1747" i="1"/>
  <c r="F1746" i="1"/>
  <c r="E1746" i="1"/>
  <c r="D1746" i="1"/>
  <c r="E1745" i="1"/>
  <c r="F1745" i="1" s="1"/>
  <c r="D1745" i="1"/>
  <c r="E1744" i="1"/>
  <c r="F1744" i="1" s="1"/>
  <c r="D1744" i="1"/>
  <c r="F1743" i="1"/>
  <c r="E1743" i="1"/>
  <c r="D1743" i="1"/>
  <c r="E1742" i="1"/>
  <c r="F1742" i="1" s="1"/>
  <c r="D1742" i="1"/>
  <c r="E1741" i="1"/>
  <c r="F1741" i="1" s="1"/>
  <c r="D1741" i="1"/>
  <c r="E1740" i="1"/>
  <c r="F1740" i="1" s="1"/>
  <c r="D1740" i="1"/>
  <c r="E1739" i="1"/>
  <c r="F1739" i="1" s="1"/>
  <c r="D1739" i="1"/>
  <c r="F1738" i="1"/>
  <c r="E1738" i="1"/>
  <c r="D1738" i="1"/>
  <c r="E1737" i="1"/>
  <c r="F1737" i="1" s="1"/>
  <c r="D1737" i="1"/>
  <c r="F1736" i="1"/>
  <c r="E1736" i="1"/>
  <c r="D1736" i="1"/>
  <c r="F1735" i="1"/>
  <c r="E1735" i="1"/>
  <c r="D1735" i="1"/>
  <c r="E1734" i="1"/>
  <c r="F1734" i="1" s="1"/>
  <c r="D1734" i="1"/>
  <c r="E1733" i="1"/>
  <c r="F1733" i="1" s="1"/>
  <c r="D1733" i="1"/>
  <c r="E1732" i="1"/>
  <c r="F1732" i="1" s="1"/>
  <c r="D1732" i="1"/>
  <c r="E1731" i="1"/>
  <c r="F1731" i="1" s="1"/>
  <c r="D1731" i="1"/>
  <c r="F1730" i="1"/>
  <c r="E1730" i="1"/>
  <c r="D1730" i="1"/>
  <c r="E1729" i="1"/>
  <c r="F1729" i="1" s="1"/>
  <c r="D1729" i="1"/>
  <c r="F1728" i="1"/>
  <c r="E1728" i="1"/>
  <c r="D1728" i="1"/>
  <c r="F1727" i="1"/>
  <c r="E1727" i="1"/>
  <c r="D1727" i="1"/>
  <c r="E1726" i="1"/>
  <c r="F1726" i="1" s="1"/>
  <c r="D1726" i="1"/>
  <c r="E1725" i="1"/>
  <c r="F1725" i="1" s="1"/>
  <c r="D1725" i="1"/>
  <c r="E1724" i="1"/>
  <c r="F1724" i="1" s="1"/>
  <c r="D1724" i="1"/>
  <c r="E1723" i="1"/>
  <c r="F1723" i="1" s="1"/>
  <c r="D1723" i="1"/>
  <c r="F1722" i="1"/>
  <c r="E1722" i="1"/>
  <c r="D1722" i="1"/>
  <c r="E1721" i="1"/>
  <c r="F1721" i="1" s="1"/>
  <c r="D1721" i="1"/>
  <c r="E1720" i="1"/>
  <c r="F1720" i="1" s="1"/>
  <c r="D1720" i="1"/>
  <c r="F1719" i="1"/>
  <c r="E1719" i="1"/>
  <c r="D1719" i="1"/>
  <c r="E1718" i="1"/>
  <c r="F1718" i="1" s="1"/>
  <c r="D1718" i="1"/>
  <c r="E1717" i="1"/>
  <c r="F1717" i="1" s="1"/>
  <c r="D1717" i="1"/>
  <c r="E1716" i="1"/>
  <c r="F1716" i="1" s="1"/>
  <c r="D1716" i="1"/>
  <c r="E1715" i="1"/>
  <c r="F1715" i="1" s="1"/>
  <c r="D1715" i="1"/>
  <c r="F1714" i="1"/>
  <c r="E1714" i="1"/>
  <c r="D1714" i="1"/>
  <c r="E1713" i="1"/>
  <c r="F1713" i="1" s="1"/>
  <c r="D1713" i="1"/>
  <c r="F1712" i="1"/>
  <c r="E1712" i="1"/>
  <c r="D1712" i="1"/>
  <c r="F1711" i="1"/>
  <c r="E1711" i="1"/>
  <c r="D1711" i="1"/>
  <c r="E1710" i="1"/>
  <c r="F1710" i="1" s="1"/>
  <c r="D1710" i="1"/>
  <c r="E1709" i="1"/>
  <c r="F1709" i="1" s="1"/>
  <c r="D1709" i="1"/>
  <c r="E1708" i="1"/>
  <c r="F1708" i="1" s="1"/>
  <c r="D1708" i="1"/>
  <c r="E1707" i="1"/>
  <c r="F1707" i="1" s="1"/>
  <c r="D1707" i="1"/>
  <c r="F1706" i="1"/>
  <c r="E1706" i="1"/>
  <c r="D1706" i="1"/>
  <c r="E1705" i="1"/>
  <c r="F1705" i="1" s="1"/>
  <c r="D1705" i="1"/>
  <c r="E1704" i="1"/>
  <c r="F1704" i="1" s="1"/>
  <c r="D1704" i="1"/>
  <c r="F1703" i="1"/>
  <c r="E1703" i="1"/>
  <c r="D1703" i="1"/>
  <c r="E1702" i="1"/>
  <c r="F1702" i="1" s="1"/>
  <c r="D1702" i="1"/>
  <c r="E1701" i="1"/>
  <c r="F1701" i="1" s="1"/>
  <c r="D1701" i="1"/>
  <c r="E1700" i="1"/>
  <c r="F1700" i="1" s="1"/>
  <c r="D1700" i="1"/>
  <c r="E1699" i="1"/>
  <c r="F1699" i="1" s="1"/>
  <c r="D1699" i="1"/>
  <c r="F1698" i="1"/>
  <c r="E1698" i="1"/>
  <c r="D1698" i="1"/>
  <c r="E1697" i="1"/>
  <c r="F1697" i="1" s="1"/>
  <c r="D1697" i="1"/>
  <c r="E1696" i="1"/>
  <c r="F1696" i="1" s="1"/>
  <c r="D1696" i="1"/>
  <c r="F1695" i="1"/>
  <c r="E1695" i="1"/>
  <c r="D1695" i="1"/>
  <c r="E1694" i="1"/>
  <c r="F1694" i="1" s="1"/>
  <c r="D1694" i="1"/>
  <c r="E1693" i="1"/>
  <c r="F1693" i="1" s="1"/>
  <c r="D1693" i="1"/>
  <c r="E1692" i="1"/>
  <c r="F1692" i="1" s="1"/>
  <c r="D1692" i="1"/>
  <c r="E1691" i="1"/>
  <c r="F1691" i="1" s="1"/>
  <c r="D1691" i="1"/>
  <c r="F1690" i="1"/>
  <c r="E1690" i="1"/>
  <c r="D1690" i="1"/>
  <c r="E1689" i="1"/>
  <c r="F1689" i="1" s="1"/>
  <c r="D1689" i="1"/>
  <c r="E1688" i="1"/>
  <c r="F1688" i="1" s="1"/>
  <c r="D1688" i="1"/>
  <c r="F1687" i="1"/>
  <c r="E1687" i="1"/>
  <c r="D1687" i="1"/>
  <c r="E1686" i="1"/>
  <c r="F1686" i="1" s="1"/>
  <c r="D1686" i="1"/>
  <c r="E1685" i="1"/>
  <c r="F1685" i="1" s="1"/>
  <c r="D1685" i="1"/>
  <c r="E1684" i="1"/>
  <c r="F1684" i="1" s="1"/>
  <c r="D1684" i="1"/>
  <c r="E1683" i="1"/>
  <c r="F1683" i="1" s="1"/>
  <c r="D1683" i="1"/>
  <c r="F1682" i="1"/>
  <c r="E1682" i="1"/>
  <c r="D1682" i="1"/>
  <c r="E1681" i="1"/>
  <c r="F1681" i="1" s="1"/>
  <c r="D1681" i="1"/>
  <c r="E1680" i="1"/>
  <c r="F1680" i="1" s="1"/>
  <c r="D1680" i="1"/>
  <c r="F1679" i="1"/>
  <c r="E1679" i="1"/>
  <c r="D1679" i="1"/>
  <c r="E1678" i="1"/>
  <c r="F1678" i="1" s="1"/>
  <c r="D1678" i="1"/>
  <c r="E1677" i="1"/>
  <c r="F1677" i="1" s="1"/>
  <c r="D1677" i="1"/>
  <c r="E1676" i="1"/>
  <c r="F1676" i="1" s="1"/>
  <c r="D1676" i="1"/>
  <c r="E1675" i="1"/>
  <c r="F1675" i="1" s="1"/>
  <c r="D1675" i="1"/>
  <c r="F1674" i="1"/>
  <c r="E1674" i="1"/>
  <c r="D1674" i="1"/>
  <c r="E1673" i="1"/>
  <c r="F1673" i="1" s="1"/>
  <c r="D1673" i="1"/>
  <c r="E1672" i="1"/>
  <c r="F1672" i="1" s="1"/>
  <c r="D1672" i="1"/>
  <c r="F1671" i="1"/>
  <c r="E1671" i="1"/>
  <c r="D1671" i="1"/>
  <c r="E1670" i="1"/>
  <c r="F1670" i="1" s="1"/>
  <c r="D1670" i="1"/>
  <c r="E1669" i="1"/>
  <c r="F1669" i="1" s="1"/>
  <c r="D1669" i="1"/>
  <c r="E1668" i="1"/>
  <c r="F1668" i="1" s="1"/>
  <c r="D1668" i="1"/>
  <c r="E1667" i="1"/>
  <c r="F1667" i="1" s="1"/>
  <c r="D1667" i="1"/>
  <c r="F1666" i="1"/>
  <c r="E1666" i="1"/>
  <c r="D1666" i="1"/>
  <c r="E1665" i="1"/>
  <c r="F1665" i="1" s="1"/>
  <c r="D1665" i="1"/>
  <c r="E1664" i="1"/>
  <c r="F1664" i="1" s="1"/>
  <c r="D1664" i="1"/>
  <c r="F1663" i="1"/>
  <c r="E1663" i="1"/>
  <c r="D1663" i="1"/>
  <c r="E1662" i="1"/>
  <c r="F1662" i="1" s="1"/>
  <c r="D1662" i="1"/>
  <c r="E1661" i="1"/>
  <c r="F1661" i="1" s="1"/>
  <c r="D1661" i="1"/>
  <c r="E1660" i="1"/>
  <c r="F1660" i="1" s="1"/>
  <c r="D1660" i="1"/>
  <c r="E1659" i="1"/>
  <c r="F1659" i="1" s="1"/>
  <c r="D1659" i="1"/>
  <c r="F1658" i="1"/>
  <c r="E1658" i="1"/>
  <c r="D1658" i="1"/>
  <c r="E1657" i="1"/>
  <c r="F1657" i="1" s="1"/>
  <c r="D1657" i="1"/>
  <c r="E1656" i="1"/>
  <c r="F1656" i="1" s="1"/>
  <c r="D1656" i="1"/>
  <c r="F1655" i="1"/>
  <c r="E1655" i="1"/>
  <c r="D1655" i="1"/>
  <c r="E1654" i="1"/>
  <c r="F1654" i="1" s="1"/>
  <c r="D1654" i="1"/>
  <c r="E1653" i="1"/>
  <c r="F1653" i="1" s="1"/>
  <c r="D1653" i="1"/>
  <c r="E1652" i="1"/>
  <c r="F1652" i="1" s="1"/>
  <c r="D1652" i="1"/>
  <c r="E1651" i="1"/>
  <c r="F1651" i="1" s="1"/>
  <c r="D1651" i="1"/>
  <c r="F1650" i="1"/>
  <c r="E1650" i="1"/>
  <c r="D1650" i="1"/>
  <c r="E1649" i="1"/>
  <c r="F1649" i="1" s="1"/>
  <c r="D1649" i="1"/>
  <c r="E1648" i="1"/>
  <c r="F1648" i="1" s="1"/>
  <c r="D1648" i="1"/>
  <c r="F1647" i="1"/>
  <c r="E1647" i="1"/>
  <c r="D1647" i="1"/>
  <c r="E1646" i="1"/>
  <c r="F1646" i="1" s="1"/>
  <c r="D1646" i="1"/>
  <c r="E1645" i="1"/>
  <c r="F1645" i="1" s="1"/>
  <c r="D1645" i="1"/>
  <c r="E1644" i="1"/>
  <c r="F1644" i="1" s="1"/>
  <c r="D1644" i="1"/>
  <c r="E1643" i="1"/>
  <c r="F1643" i="1" s="1"/>
  <c r="D1643" i="1"/>
  <c r="F1642" i="1"/>
  <c r="E1642" i="1"/>
  <c r="D1642" i="1"/>
  <c r="E1641" i="1"/>
  <c r="F1641" i="1" s="1"/>
  <c r="D1641" i="1"/>
  <c r="F1640" i="1"/>
  <c r="E1640" i="1"/>
  <c r="D1640" i="1"/>
  <c r="F1639" i="1"/>
  <c r="E1639" i="1"/>
  <c r="D1639" i="1"/>
  <c r="E1638" i="1"/>
  <c r="F1638" i="1" s="1"/>
  <c r="D1638" i="1"/>
  <c r="E1637" i="1"/>
  <c r="F1637" i="1" s="1"/>
  <c r="D1637" i="1"/>
  <c r="E1636" i="1"/>
  <c r="F1636" i="1" s="1"/>
  <c r="D1636" i="1"/>
  <c r="E1635" i="1"/>
  <c r="F1635" i="1" s="1"/>
  <c r="D1635" i="1"/>
  <c r="F1634" i="1"/>
  <c r="E1634" i="1"/>
  <c r="D1634" i="1"/>
  <c r="E1633" i="1"/>
  <c r="F1633" i="1" s="1"/>
  <c r="D1633" i="1"/>
  <c r="E1632" i="1"/>
  <c r="F1632" i="1" s="1"/>
  <c r="D1632" i="1"/>
  <c r="F1631" i="1"/>
  <c r="E1631" i="1"/>
  <c r="D1631" i="1"/>
  <c r="E1630" i="1"/>
  <c r="F1630" i="1" s="1"/>
  <c r="D1630" i="1"/>
  <c r="E1629" i="1"/>
  <c r="F1629" i="1" s="1"/>
  <c r="D1629" i="1"/>
  <c r="E1628" i="1"/>
  <c r="F1628" i="1" s="1"/>
  <c r="D1628" i="1"/>
  <c r="E1627" i="1"/>
  <c r="F1627" i="1" s="1"/>
  <c r="D1627" i="1"/>
  <c r="F1626" i="1"/>
  <c r="E1626" i="1"/>
  <c r="D1626" i="1"/>
  <c r="E1625" i="1"/>
  <c r="F1625" i="1" s="1"/>
  <c r="D1625" i="1"/>
  <c r="E1624" i="1"/>
  <c r="F1624" i="1" s="1"/>
  <c r="D1624" i="1"/>
  <c r="F1623" i="1"/>
  <c r="E1623" i="1"/>
  <c r="D1623" i="1"/>
  <c r="E1622" i="1"/>
  <c r="F1622" i="1" s="1"/>
  <c r="D1622" i="1"/>
  <c r="E1621" i="1"/>
  <c r="F1621" i="1" s="1"/>
  <c r="D1621" i="1"/>
  <c r="E1620" i="1"/>
  <c r="F1620" i="1" s="1"/>
  <c r="D1620" i="1"/>
  <c r="E1619" i="1"/>
  <c r="F1619" i="1" s="1"/>
  <c r="D1619" i="1"/>
  <c r="F1618" i="1"/>
  <c r="E1618" i="1"/>
  <c r="D1618" i="1"/>
  <c r="E1617" i="1"/>
  <c r="F1617" i="1" s="1"/>
  <c r="D1617" i="1"/>
  <c r="E1616" i="1"/>
  <c r="F1616" i="1" s="1"/>
  <c r="D1616" i="1"/>
  <c r="F1615" i="1"/>
  <c r="E1615" i="1"/>
  <c r="D1615" i="1"/>
  <c r="E1614" i="1"/>
  <c r="F1614" i="1" s="1"/>
  <c r="D1614" i="1"/>
  <c r="E1613" i="1"/>
  <c r="F1613" i="1" s="1"/>
  <c r="D1613" i="1"/>
  <c r="E1612" i="1"/>
  <c r="F1612" i="1" s="1"/>
  <c r="D1612" i="1"/>
  <c r="E1611" i="1"/>
  <c r="F1611" i="1" s="1"/>
  <c r="D1611" i="1"/>
  <c r="F1610" i="1"/>
  <c r="E1610" i="1"/>
  <c r="D1610" i="1"/>
  <c r="E1609" i="1"/>
  <c r="F1609" i="1" s="1"/>
  <c r="D1609" i="1"/>
  <c r="E1608" i="1"/>
  <c r="F1608" i="1" s="1"/>
  <c r="D1608" i="1"/>
  <c r="F1607" i="1"/>
  <c r="E1607" i="1"/>
  <c r="D1607" i="1"/>
  <c r="E1606" i="1"/>
  <c r="F1606" i="1" s="1"/>
  <c r="D1606" i="1"/>
  <c r="E1605" i="1"/>
  <c r="F1605" i="1" s="1"/>
  <c r="D1605" i="1"/>
  <c r="E1604" i="1"/>
  <c r="F1604" i="1" s="1"/>
  <c r="D1604" i="1"/>
  <c r="E1603" i="1"/>
  <c r="F1603" i="1" s="1"/>
  <c r="D1603" i="1"/>
  <c r="F1602" i="1"/>
  <c r="E1602" i="1"/>
  <c r="D1602" i="1"/>
  <c r="E1601" i="1"/>
  <c r="F1601" i="1" s="1"/>
  <c r="D1601" i="1"/>
  <c r="E1600" i="1"/>
  <c r="F1600" i="1" s="1"/>
  <c r="D1600" i="1"/>
  <c r="F1599" i="1"/>
  <c r="E1599" i="1"/>
  <c r="D1599" i="1"/>
  <c r="E1598" i="1"/>
  <c r="F1598" i="1" s="1"/>
  <c r="D1598" i="1"/>
  <c r="E1597" i="1"/>
  <c r="F1597" i="1" s="1"/>
  <c r="D1597" i="1"/>
  <c r="E1596" i="1"/>
  <c r="F1596" i="1" s="1"/>
  <c r="D1596" i="1"/>
  <c r="E1595" i="1"/>
  <c r="F1595" i="1" s="1"/>
  <c r="D1595" i="1"/>
  <c r="F1594" i="1"/>
  <c r="E1594" i="1"/>
  <c r="D1594" i="1"/>
  <c r="E1593" i="1"/>
  <c r="F1593" i="1" s="1"/>
  <c r="D1593" i="1"/>
  <c r="E1592" i="1"/>
  <c r="F1592" i="1" s="1"/>
  <c r="D1592" i="1"/>
  <c r="F1591" i="1"/>
  <c r="E1591" i="1"/>
  <c r="D1591" i="1"/>
  <c r="E1590" i="1"/>
  <c r="F1590" i="1" s="1"/>
  <c r="D1590" i="1"/>
  <c r="E1589" i="1"/>
  <c r="F1589" i="1" s="1"/>
  <c r="D1589" i="1"/>
  <c r="E1588" i="1"/>
  <c r="F1588" i="1" s="1"/>
  <c r="D1588" i="1"/>
  <c r="E1587" i="1"/>
  <c r="F1587" i="1" s="1"/>
  <c r="D1587" i="1"/>
  <c r="F1586" i="1"/>
  <c r="E1586" i="1"/>
  <c r="D1586" i="1"/>
  <c r="E1585" i="1"/>
  <c r="F1585" i="1" s="1"/>
  <c r="D1585" i="1"/>
  <c r="E1584" i="1"/>
  <c r="F1584" i="1" s="1"/>
  <c r="D1584" i="1"/>
  <c r="F1583" i="1"/>
  <c r="E1583" i="1"/>
  <c r="D1583" i="1"/>
  <c r="E1582" i="1"/>
  <c r="F1582" i="1" s="1"/>
  <c r="D1582" i="1"/>
  <c r="E1581" i="1"/>
  <c r="F1581" i="1" s="1"/>
  <c r="D1581" i="1"/>
  <c r="E1580" i="1"/>
  <c r="F1580" i="1" s="1"/>
  <c r="D1580" i="1"/>
  <c r="E1579" i="1"/>
  <c r="F1579" i="1" s="1"/>
  <c r="D1579" i="1"/>
  <c r="F1578" i="1"/>
  <c r="E1578" i="1"/>
  <c r="D1578" i="1"/>
  <c r="E1577" i="1"/>
  <c r="F1577" i="1" s="1"/>
  <c r="D1577" i="1"/>
  <c r="F1576" i="1"/>
  <c r="E1576" i="1"/>
  <c r="D1576" i="1"/>
  <c r="F1575" i="1"/>
  <c r="E1575" i="1"/>
  <c r="D1575" i="1"/>
  <c r="E1574" i="1"/>
  <c r="F1574" i="1" s="1"/>
  <c r="D1574" i="1"/>
  <c r="E1573" i="1"/>
  <c r="F1573" i="1" s="1"/>
  <c r="D1573" i="1"/>
  <c r="E1572" i="1"/>
  <c r="F1572" i="1" s="1"/>
  <c r="D1572" i="1"/>
  <c r="E1571" i="1"/>
  <c r="F1571" i="1" s="1"/>
  <c r="D1571" i="1"/>
  <c r="F1570" i="1"/>
  <c r="E1570" i="1"/>
  <c r="D1570" i="1"/>
  <c r="E1569" i="1"/>
  <c r="F1569" i="1" s="1"/>
  <c r="D1569" i="1"/>
  <c r="F1568" i="1"/>
  <c r="E1568" i="1"/>
  <c r="D1568" i="1"/>
  <c r="F1567" i="1"/>
  <c r="E1567" i="1"/>
  <c r="D1567" i="1"/>
  <c r="E1566" i="1"/>
  <c r="F1566" i="1" s="1"/>
  <c r="D1566" i="1"/>
  <c r="E1565" i="1"/>
  <c r="F1565" i="1" s="1"/>
  <c r="D1565" i="1"/>
  <c r="E1564" i="1"/>
  <c r="F1564" i="1" s="1"/>
  <c r="D1564" i="1"/>
  <c r="E1563" i="1"/>
  <c r="F1563" i="1" s="1"/>
  <c r="D1563" i="1"/>
  <c r="F1562" i="1"/>
  <c r="E1562" i="1"/>
  <c r="D1562" i="1"/>
  <c r="E1561" i="1"/>
  <c r="F1561" i="1" s="1"/>
  <c r="D1561" i="1"/>
  <c r="E1560" i="1"/>
  <c r="F1560" i="1" s="1"/>
  <c r="D1560" i="1"/>
  <c r="F1559" i="1"/>
  <c r="E1559" i="1"/>
  <c r="D1559" i="1"/>
  <c r="E1558" i="1"/>
  <c r="F1558" i="1" s="1"/>
  <c r="D1558" i="1"/>
  <c r="E1557" i="1"/>
  <c r="F1557" i="1" s="1"/>
  <c r="D1557" i="1"/>
  <c r="E1556" i="1"/>
  <c r="F1556" i="1" s="1"/>
  <c r="D1556" i="1"/>
  <c r="E1555" i="1"/>
  <c r="F1555" i="1" s="1"/>
  <c r="D1555" i="1"/>
  <c r="F1554" i="1"/>
  <c r="E1554" i="1"/>
  <c r="D1554" i="1"/>
  <c r="E1553" i="1"/>
  <c r="F1553" i="1" s="1"/>
  <c r="D1553" i="1"/>
  <c r="E1552" i="1"/>
  <c r="F1552" i="1" s="1"/>
  <c r="D1552" i="1"/>
  <c r="F1551" i="1"/>
  <c r="E1551" i="1"/>
  <c r="D1551" i="1"/>
  <c r="E1550" i="1"/>
  <c r="F1550" i="1" s="1"/>
  <c r="D1550" i="1"/>
  <c r="E1549" i="1"/>
  <c r="F1549" i="1" s="1"/>
  <c r="D1549" i="1"/>
  <c r="E1548" i="1"/>
  <c r="F1548" i="1" s="1"/>
  <c r="D1548" i="1"/>
  <c r="E1547" i="1"/>
  <c r="F1547" i="1" s="1"/>
  <c r="D1547" i="1"/>
  <c r="F1546" i="1"/>
  <c r="E1546" i="1"/>
  <c r="D1546" i="1"/>
  <c r="E1545" i="1"/>
  <c r="F1545" i="1" s="1"/>
  <c r="D1545" i="1"/>
  <c r="E1544" i="1"/>
  <c r="F1544" i="1" s="1"/>
  <c r="D1544" i="1"/>
  <c r="F1543" i="1"/>
  <c r="E1543" i="1"/>
  <c r="D1543" i="1"/>
  <c r="E1542" i="1"/>
  <c r="F1542" i="1" s="1"/>
  <c r="D1542" i="1"/>
  <c r="E1541" i="1"/>
  <c r="F1541" i="1" s="1"/>
  <c r="D1541" i="1"/>
  <c r="E1540" i="1"/>
  <c r="F1540" i="1" s="1"/>
  <c r="D1540" i="1"/>
  <c r="E1539" i="1"/>
  <c r="F1539" i="1" s="1"/>
  <c r="D1539" i="1"/>
  <c r="F1538" i="1"/>
  <c r="E1538" i="1"/>
  <c r="D1538" i="1"/>
  <c r="E1537" i="1"/>
  <c r="F1537" i="1" s="1"/>
  <c r="D1537" i="1"/>
  <c r="E1536" i="1"/>
  <c r="F1536" i="1" s="1"/>
  <c r="D1536" i="1"/>
  <c r="F1535" i="1"/>
  <c r="E1535" i="1"/>
  <c r="D1535" i="1"/>
  <c r="E1534" i="1"/>
  <c r="F1534" i="1" s="1"/>
  <c r="D1534" i="1"/>
  <c r="E1533" i="1"/>
  <c r="F1533" i="1" s="1"/>
  <c r="D1533" i="1"/>
  <c r="E1532" i="1"/>
  <c r="F1532" i="1" s="1"/>
  <c r="D1532" i="1"/>
  <c r="E1531" i="1"/>
  <c r="F1531" i="1" s="1"/>
  <c r="D1531" i="1"/>
  <c r="F1530" i="1"/>
  <c r="E1530" i="1"/>
  <c r="D1530" i="1"/>
  <c r="E1529" i="1"/>
  <c r="F1529" i="1" s="1"/>
  <c r="D1529" i="1"/>
  <c r="E1528" i="1"/>
  <c r="F1528" i="1" s="1"/>
  <c r="D1528" i="1"/>
  <c r="F1527" i="1"/>
  <c r="E1527" i="1"/>
  <c r="D1527" i="1"/>
  <c r="E1526" i="1"/>
  <c r="F1526" i="1" s="1"/>
  <c r="D1526" i="1"/>
  <c r="E1525" i="1"/>
  <c r="F1525" i="1" s="1"/>
  <c r="D1525" i="1"/>
  <c r="E1524" i="1"/>
  <c r="F1524" i="1" s="1"/>
  <c r="D1524" i="1"/>
  <c r="E1523" i="1"/>
  <c r="F1523" i="1" s="1"/>
  <c r="D1523" i="1"/>
  <c r="F1522" i="1"/>
  <c r="E1522" i="1"/>
  <c r="D1522" i="1"/>
  <c r="E1521" i="1"/>
  <c r="F1521" i="1" s="1"/>
  <c r="D1521" i="1"/>
  <c r="E1520" i="1"/>
  <c r="F1520" i="1" s="1"/>
  <c r="D1520" i="1"/>
  <c r="F1519" i="1"/>
  <c r="E1519" i="1"/>
  <c r="D1519" i="1"/>
  <c r="E1518" i="1"/>
  <c r="F1518" i="1" s="1"/>
  <c r="D1518" i="1"/>
  <c r="E1517" i="1"/>
  <c r="F1517" i="1" s="1"/>
  <c r="D1517" i="1"/>
  <c r="E1516" i="1"/>
  <c r="F1516" i="1" s="1"/>
  <c r="D1516" i="1"/>
  <c r="E1515" i="1"/>
  <c r="F1515" i="1" s="1"/>
  <c r="D1515" i="1"/>
  <c r="F1514" i="1"/>
  <c r="E1514" i="1"/>
  <c r="D1514" i="1"/>
  <c r="E1513" i="1"/>
  <c r="F1513" i="1" s="1"/>
  <c r="D1513" i="1"/>
  <c r="E1512" i="1"/>
  <c r="F1512" i="1" s="1"/>
  <c r="D1512" i="1"/>
  <c r="F1511" i="1"/>
  <c r="E1511" i="1"/>
  <c r="D1511" i="1"/>
  <c r="E1510" i="1"/>
  <c r="F1510" i="1" s="1"/>
  <c r="D1510" i="1"/>
  <c r="E1509" i="1"/>
  <c r="F1509" i="1" s="1"/>
  <c r="D1509" i="1"/>
  <c r="E1508" i="1"/>
  <c r="F1508" i="1" s="1"/>
  <c r="D1508" i="1"/>
  <c r="E1507" i="1"/>
  <c r="F1507" i="1" s="1"/>
  <c r="D1507" i="1"/>
  <c r="F1506" i="1"/>
  <c r="E1506" i="1"/>
  <c r="D1506" i="1"/>
  <c r="E1505" i="1"/>
  <c r="F1505" i="1" s="1"/>
  <c r="D1505" i="1"/>
  <c r="F1504" i="1"/>
  <c r="E1504" i="1"/>
  <c r="D1504" i="1"/>
  <c r="F1503" i="1"/>
  <c r="E1503" i="1"/>
  <c r="D1503" i="1"/>
  <c r="E1502" i="1"/>
  <c r="F1502" i="1" s="1"/>
  <c r="D1502" i="1"/>
  <c r="E1501" i="1"/>
  <c r="F1501" i="1" s="1"/>
  <c r="D1501" i="1"/>
  <c r="E1500" i="1"/>
  <c r="F1500" i="1" s="1"/>
  <c r="D1500" i="1"/>
  <c r="E1499" i="1"/>
  <c r="F1499" i="1" s="1"/>
  <c r="D1499" i="1"/>
  <c r="F1498" i="1"/>
  <c r="E1498" i="1"/>
  <c r="D1498" i="1"/>
  <c r="E1497" i="1"/>
  <c r="F1497" i="1" s="1"/>
  <c r="D1497" i="1"/>
  <c r="E1496" i="1"/>
  <c r="F1496" i="1" s="1"/>
  <c r="D1496" i="1"/>
  <c r="F1495" i="1"/>
  <c r="E1495" i="1"/>
  <c r="D1495" i="1"/>
  <c r="E1494" i="1"/>
  <c r="F1494" i="1" s="1"/>
  <c r="D1494" i="1"/>
  <c r="E1493" i="1"/>
  <c r="F1493" i="1" s="1"/>
  <c r="D1493" i="1"/>
  <c r="E1492" i="1"/>
  <c r="F1492" i="1" s="1"/>
  <c r="D1492" i="1"/>
  <c r="E1491" i="1"/>
  <c r="F1491" i="1" s="1"/>
  <c r="D1491" i="1"/>
  <c r="F1490" i="1"/>
  <c r="E1490" i="1"/>
  <c r="D1490" i="1"/>
  <c r="E1489" i="1"/>
  <c r="F1489" i="1" s="1"/>
  <c r="D1489" i="1"/>
  <c r="E1488" i="1"/>
  <c r="F1488" i="1" s="1"/>
  <c r="D1488" i="1"/>
  <c r="F1487" i="1"/>
  <c r="E1487" i="1"/>
  <c r="D1487" i="1"/>
  <c r="E1486" i="1"/>
  <c r="F1486" i="1" s="1"/>
  <c r="D1486" i="1"/>
  <c r="E1485" i="1"/>
  <c r="F1485" i="1" s="1"/>
  <c r="D1485" i="1"/>
  <c r="E1484" i="1"/>
  <c r="F1484" i="1" s="1"/>
  <c r="D1484" i="1"/>
  <c r="E1483" i="1"/>
  <c r="F1483" i="1" s="1"/>
  <c r="D1483" i="1"/>
  <c r="F1482" i="1"/>
  <c r="E1482" i="1"/>
  <c r="D1482" i="1"/>
  <c r="E1481" i="1"/>
  <c r="F1481" i="1" s="1"/>
  <c r="D1481" i="1"/>
  <c r="F1480" i="1"/>
  <c r="E1480" i="1"/>
  <c r="D1480" i="1"/>
  <c r="F1479" i="1"/>
  <c r="E1479" i="1"/>
  <c r="D1479" i="1"/>
  <c r="E1478" i="1"/>
  <c r="F1478" i="1" s="1"/>
  <c r="D1478" i="1"/>
  <c r="E1477" i="1"/>
  <c r="F1477" i="1" s="1"/>
  <c r="D1477" i="1"/>
  <c r="E1476" i="1"/>
  <c r="F1476" i="1" s="1"/>
  <c r="D1476" i="1"/>
  <c r="E1475" i="1"/>
  <c r="F1475" i="1" s="1"/>
  <c r="D1475" i="1"/>
  <c r="F1474" i="1"/>
  <c r="E1474" i="1"/>
  <c r="D1474" i="1"/>
  <c r="E1473" i="1"/>
  <c r="F1473" i="1" s="1"/>
  <c r="D1473" i="1"/>
  <c r="E1472" i="1"/>
  <c r="F1472" i="1" s="1"/>
  <c r="D1472" i="1"/>
  <c r="F1471" i="1"/>
  <c r="E1471" i="1"/>
  <c r="D1471" i="1"/>
  <c r="E1470" i="1"/>
  <c r="F1470" i="1" s="1"/>
  <c r="D1470" i="1"/>
  <c r="E1469" i="1"/>
  <c r="F1469" i="1" s="1"/>
  <c r="D1469" i="1"/>
  <c r="E1468" i="1"/>
  <c r="F1468" i="1" s="1"/>
  <c r="D1468" i="1"/>
  <c r="E1467" i="1"/>
  <c r="F1467" i="1" s="1"/>
  <c r="D1467" i="1"/>
  <c r="F1466" i="1"/>
  <c r="E1466" i="1"/>
  <c r="D1466" i="1"/>
  <c r="E1465" i="1"/>
  <c r="F1465" i="1" s="1"/>
  <c r="D1465" i="1"/>
  <c r="E1464" i="1"/>
  <c r="F1464" i="1" s="1"/>
  <c r="D1464" i="1"/>
  <c r="F1463" i="1"/>
  <c r="E1463" i="1"/>
  <c r="D1463" i="1"/>
  <c r="E1462" i="1"/>
  <c r="F1462" i="1" s="1"/>
  <c r="D1462" i="1"/>
  <c r="E1461" i="1"/>
  <c r="F1461" i="1" s="1"/>
  <c r="D1461" i="1"/>
  <c r="E1460" i="1"/>
  <c r="F1460" i="1" s="1"/>
  <c r="D1460" i="1"/>
  <c r="E1459" i="1"/>
  <c r="F1459" i="1" s="1"/>
  <c r="D1459" i="1"/>
  <c r="F1458" i="1"/>
  <c r="E1458" i="1"/>
  <c r="D1458" i="1"/>
  <c r="E1457" i="1"/>
  <c r="F1457" i="1" s="1"/>
  <c r="D1457" i="1"/>
  <c r="E1456" i="1"/>
  <c r="F1456" i="1" s="1"/>
  <c r="D1456" i="1"/>
  <c r="F1455" i="1"/>
  <c r="E1455" i="1"/>
  <c r="D1455" i="1"/>
  <c r="E1454" i="1"/>
  <c r="F1454" i="1" s="1"/>
  <c r="D1454" i="1"/>
  <c r="E1453" i="1"/>
  <c r="F1453" i="1" s="1"/>
  <c r="D1453" i="1"/>
  <c r="E1452" i="1"/>
  <c r="F1452" i="1" s="1"/>
  <c r="D1452" i="1"/>
  <c r="E1451" i="1"/>
  <c r="F1451" i="1" s="1"/>
  <c r="D1451" i="1"/>
  <c r="F1450" i="1"/>
  <c r="E1450" i="1"/>
  <c r="D1450" i="1"/>
  <c r="E1449" i="1"/>
  <c r="F1449" i="1" s="1"/>
  <c r="D1449" i="1"/>
  <c r="E1448" i="1"/>
  <c r="F1448" i="1" s="1"/>
  <c r="D1448" i="1"/>
  <c r="F1447" i="1"/>
  <c r="E1447" i="1"/>
  <c r="D1447" i="1"/>
  <c r="E1446" i="1"/>
  <c r="F1446" i="1" s="1"/>
  <c r="D1446" i="1"/>
  <c r="E1445" i="1"/>
  <c r="F1445" i="1" s="1"/>
  <c r="D1445" i="1"/>
  <c r="E1444" i="1"/>
  <c r="F1444" i="1" s="1"/>
  <c r="D1444" i="1"/>
  <c r="E1443" i="1"/>
  <c r="F1443" i="1" s="1"/>
  <c r="D1443" i="1"/>
  <c r="F1442" i="1"/>
  <c r="E1442" i="1"/>
  <c r="D1442" i="1"/>
  <c r="E1441" i="1"/>
  <c r="F1441" i="1" s="1"/>
  <c r="D1441" i="1"/>
  <c r="E1440" i="1"/>
  <c r="F1440" i="1" s="1"/>
  <c r="D1440" i="1"/>
  <c r="F1439" i="1"/>
  <c r="E1439" i="1"/>
  <c r="D1439" i="1"/>
  <c r="E1438" i="1"/>
  <c r="F1438" i="1" s="1"/>
  <c r="D1438" i="1"/>
  <c r="E1437" i="1"/>
  <c r="F1437" i="1" s="1"/>
  <c r="D1437" i="1"/>
  <c r="F1436" i="1"/>
  <c r="E1436" i="1"/>
  <c r="D1436" i="1"/>
  <c r="E1435" i="1"/>
  <c r="F1435" i="1" s="1"/>
  <c r="D1435" i="1"/>
  <c r="F1434" i="1"/>
  <c r="E1434" i="1"/>
  <c r="D1434" i="1"/>
  <c r="E1433" i="1"/>
  <c r="F1433" i="1" s="1"/>
  <c r="D1433" i="1"/>
  <c r="E1432" i="1"/>
  <c r="F1432" i="1" s="1"/>
  <c r="D1432" i="1"/>
  <c r="F1431" i="1"/>
  <c r="E1431" i="1"/>
  <c r="D1431" i="1"/>
  <c r="E1430" i="1"/>
  <c r="F1430" i="1" s="1"/>
  <c r="D1430" i="1"/>
  <c r="E1429" i="1"/>
  <c r="F1429" i="1" s="1"/>
  <c r="D1429" i="1"/>
  <c r="E1428" i="1"/>
  <c r="F1428" i="1" s="1"/>
  <c r="D1428" i="1"/>
  <c r="E1427" i="1"/>
  <c r="F1427" i="1" s="1"/>
  <c r="D1427" i="1"/>
  <c r="F1426" i="1"/>
  <c r="E1426" i="1"/>
  <c r="D1426" i="1"/>
  <c r="E1425" i="1"/>
  <c r="F1425" i="1" s="1"/>
  <c r="D1425" i="1"/>
  <c r="E1424" i="1"/>
  <c r="F1424" i="1" s="1"/>
  <c r="D1424" i="1"/>
  <c r="F1423" i="1"/>
  <c r="E1423" i="1"/>
  <c r="D1423" i="1"/>
  <c r="E1422" i="1"/>
  <c r="F1422" i="1" s="1"/>
  <c r="D1422" i="1"/>
  <c r="E1421" i="1"/>
  <c r="F1421" i="1" s="1"/>
  <c r="D1421" i="1"/>
  <c r="E1420" i="1"/>
  <c r="F1420" i="1" s="1"/>
  <c r="D1420" i="1"/>
  <c r="E1419" i="1"/>
  <c r="F1419" i="1" s="1"/>
  <c r="D1419" i="1"/>
  <c r="F1418" i="1"/>
  <c r="E1418" i="1"/>
  <c r="D1418" i="1"/>
  <c r="E1417" i="1"/>
  <c r="F1417" i="1" s="1"/>
  <c r="D1417" i="1"/>
  <c r="E1416" i="1"/>
  <c r="F1416" i="1" s="1"/>
  <c r="D1416" i="1"/>
  <c r="F1415" i="1"/>
  <c r="E1415" i="1"/>
  <c r="D1415" i="1"/>
  <c r="E1414" i="1"/>
  <c r="F1414" i="1" s="1"/>
  <c r="D1414" i="1"/>
  <c r="E1413" i="1"/>
  <c r="F1413" i="1" s="1"/>
  <c r="D1413" i="1"/>
  <c r="E1412" i="1"/>
  <c r="F1412" i="1" s="1"/>
  <c r="D1412" i="1"/>
  <c r="E1411" i="1"/>
  <c r="F1411" i="1" s="1"/>
  <c r="D1411" i="1"/>
  <c r="F1410" i="1"/>
  <c r="E1410" i="1"/>
  <c r="D1410" i="1"/>
  <c r="E1409" i="1"/>
  <c r="F1409" i="1" s="1"/>
  <c r="D1409" i="1"/>
  <c r="E1408" i="1"/>
  <c r="F1408" i="1" s="1"/>
  <c r="D1408" i="1"/>
  <c r="F1407" i="1"/>
  <c r="E1407" i="1"/>
  <c r="D1407" i="1"/>
  <c r="E1406" i="1"/>
  <c r="F1406" i="1" s="1"/>
  <c r="D1406" i="1"/>
  <c r="E1405" i="1"/>
  <c r="F1405" i="1" s="1"/>
  <c r="D1405" i="1"/>
  <c r="E1404" i="1"/>
  <c r="F1404" i="1" s="1"/>
  <c r="D1404" i="1"/>
  <c r="E1403" i="1"/>
  <c r="F1403" i="1" s="1"/>
  <c r="D1403" i="1"/>
  <c r="F1402" i="1"/>
  <c r="E1402" i="1"/>
  <c r="D1402" i="1"/>
  <c r="E1401" i="1"/>
  <c r="F1401" i="1" s="1"/>
  <c r="D1401" i="1"/>
  <c r="E1400" i="1"/>
  <c r="F1400" i="1" s="1"/>
  <c r="D1400" i="1"/>
  <c r="F1399" i="1"/>
  <c r="E1399" i="1"/>
  <c r="D1399" i="1"/>
  <c r="E1398" i="1"/>
  <c r="F1398" i="1" s="1"/>
  <c r="D1398" i="1"/>
  <c r="E1397" i="1"/>
  <c r="F1397" i="1" s="1"/>
  <c r="D1397" i="1"/>
  <c r="E1396" i="1"/>
  <c r="F1396" i="1" s="1"/>
  <c r="D1396" i="1"/>
  <c r="E1395" i="1"/>
  <c r="F1395" i="1" s="1"/>
  <c r="D1395" i="1"/>
  <c r="F1394" i="1"/>
  <c r="E1394" i="1"/>
  <c r="D1394" i="1"/>
  <c r="E1393" i="1"/>
  <c r="F1393" i="1" s="1"/>
  <c r="D1393" i="1"/>
  <c r="E1392" i="1"/>
  <c r="F1392" i="1" s="1"/>
  <c r="D1392" i="1"/>
  <c r="F1391" i="1"/>
  <c r="E1391" i="1"/>
  <c r="D1391" i="1"/>
  <c r="E1390" i="1"/>
  <c r="F1390" i="1" s="1"/>
  <c r="D1390" i="1"/>
  <c r="E1389" i="1"/>
  <c r="F1389" i="1" s="1"/>
  <c r="D1389" i="1"/>
  <c r="E1388" i="1"/>
  <c r="F1388" i="1" s="1"/>
  <c r="D1388" i="1"/>
  <c r="E1387" i="1"/>
  <c r="F1387" i="1" s="1"/>
  <c r="D1387" i="1"/>
  <c r="F1386" i="1"/>
  <c r="E1386" i="1"/>
  <c r="D1386" i="1"/>
  <c r="E1385" i="1"/>
  <c r="F1385" i="1" s="1"/>
  <c r="D1385" i="1"/>
  <c r="E1384" i="1"/>
  <c r="F1384" i="1" s="1"/>
  <c r="D1384" i="1"/>
  <c r="F1383" i="1"/>
  <c r="E1383" i="1"/>
  <c r="D1383" i="1"/>
  <c r="E1382" i="1"/>
  <c r="F1382" i="1" s="1"/>
  <c r="D1382" i="1"/>
  <c r="E1381" i="1"/>
  <c r="F1381" i="1" s="1"/>
  <c r="D1381" i="1"/>
  <c r="E1380" i="1"/>
  <c r="F1380" i="1" s="1"/>
  <c r="D1380" i="1"/>
  <c r="E1379" i="1"/>
  <c r="F1379" i="1" s="1"/>
  <c r="D1379" i="1"/>
  <c r="F1378" i="1"/>
  <c r="E1378" i="1"/>
  <c r="D1378" i="1"/>
  <c r="E1377" i="1"/>
  <c r="F1377" i="1" s="1"/>
  <c r="D1377" i="1"/>
  <c r="E1376" i="1"/>
  <c r="F1376" i="1" s="1"/>
  <c r="D1376" i="1"/>
  <c r="F1375" i="1"/>
  <c r="E1375" i="1"/>
  <c r="D1375" i="1"/>
  <c r="E1374" i="1"/>
  <c r="F1374" i="1" s="1"/>
  <c r="D1374" i="1"/>
  <c r="E1373" i="1"/>
  <c r="F1373" i="1" s="1"/>
  <c r="D1373" i="1"/>
  <c r="E1372" i="1"/>
  <c r="F1372" i="1" s="1"/>
  <c r="D1372" i="1"/>
  <c r="E1371" i="1"/>
  <c r="F1371" i="1" s="1"/>
  <c r="D1371" i="1"/>
  <c r="F1370" i="1"/>
  <c r="E1370" i="1"/>
  <c r="D1370" i="1"/>
  <c r="E1369" i="1"/>
  <c r="F1369" i="1" s="1"/>
  <c r="D1369" i="1"/>
  <c r="E1368" i="1"/>
  <c r="F1368" i="1" s="1"/>
  <c r="D1368" i="1"/>
  <c r="F1367" i="1"/>
  <c r="E1367" i="1"/>
  <c r="D1367" i="1"/>
  <c r="E1366" i="1"/>
  <c r="F1366" i="1" s="1"/>
  <c r="D1366" i="1"/>
  <c r="E1365" i="1"/>
  <c r="F1365" i="1" s="1"/>
  <c r="D1365" i="1"/>
  <c r="E1364" i="1"/>
  <c r="F1364" i="1" s="1"/>
  <c r="D1364" i="1"/>
  <c r="E1363" i="1"/>
  <c r="F1363" i="1" s="1"/>
  <c r="D1363" i="1"/>
  <c r="F1362" i="1"/>
  <c r="E1362" i="1"/>
  <c r="D1362" i="1"/>
  <c r="E1361" i="1"/>
  <c r="F1361" i="1" s="1"/>
  <c r="D1361" i="1"/>
  <c r="E1360" i="1"/>
  <c r="F1360" i="1" s="1"/>
  <c r="D1360" i="1"/>
  <c r="F1359" i="1"/>
  <c r="E1359" i="1"/>
  <c r="D1359" i="1"/>
  <c r="E1358" i="1"/>
  <c r="F1358" i="1" s="1"/>
  <c r="D1358" i="1"/>
  <c r="E1357" i="1"/>
  <c r="F1357" i="1" s="1"/>
  <c r="D1357" i="1"/>
  <c r="F1356" i="1"/>
  <c r="E1356" i="1"/>
  <c r="D1356" i="1"/>
  <c r="E1355" i="1"/>
  <c r="F1355" i="1" s="1"/>
  <c r="D1355" i="1"/>
  <c r="F1354" i="1"/>
  <c r="E1354" i="1"/>
  <c r="D1354" i="1"/>
  <c r="E1353" i="1"/>
  <c r="F1353" i="1" s="1"/>
  <c r="D1353" i="1"/>
  <c r="E1352" i="1"/>
  <c r="F1352" i="1" s="1"/>
  <c r="D1352" i="1"/>
  <c r="F1351" i="1"/>
  <c r="E1351" i="1"/>
  <c r="D1351" i="1"/>
  <c r="E1350" i="1"/>
  <c r="F1350" i="1" s="1"/>
  <c r="D1350" i="1"/>
  <c r="E1349" i="1"/>
  <c r="F1349" i="1" s="1"/>
  <c r="D1349" i="1"/>
  <c r="E1348" i="1"/>
  <c r="F1348" i="1" s="1"/>
  <c r="D1348" i="1"/>
  <c r="E1347" i="1"/>
  <c r="F1347" i="1" s="1"/>
  <c r="D1347" i="1"/>
  <c r="F1346" i="1"/>
  <c r="E1346" i="1"/>
  <c r="D1346" i="1"/>
  <c r="E1345" i="1"/>
  <c r="F1345" i="1" s="1"/>
  <c r="D1345" i="1"/>
  <c r="E1344" i="1"/>
  <c r="F1344" i="1" s="1"/>
  <c r="D1344" i="1"/>
  <c r="F1343" i="1"/>
  <c r="E1343" i="1"/>
  <c r="D1343" i="1"/>
  <c r="E1342" i="1"/>
  <c r="F1342" i="1" s="1"/>
  <c r="D1342" i="1"/>
  <c r="E1341" i="1"/>
  <c r="F1341" i="1" s="1"/>
  <c r="D1341" i="1"/>
  <c r="E1340" i="1"/>
  <c r="F1340" i="1" s="1"/>
  <c r="D1340" i="1"/>
  <c r="E1339" i="1"/>
  <c r="F1339" i="1" s="1"/>
  <c r="D1339" i="1"/>
  <c r="F1338" i="1"/>
  <c r="E1338" i="1"/>
  <c r="D1338" i="1"/>
  <c r="E1337" i="1"/>
  <c r="F1337" i="1" s="1"/>
  <c r="D1337" i="1"/>
  <c r="E1336" i="1"/>
  <c r="F1336" i="1" s="1"/>
  <c r="D1336" i="1"/>
  <c r="F1335" i="1"/>
  <c r="E1335" i="1"/>
  <c r="D1335" i="1"/>
  <c r="E1334" i="1"/>
  <c r="F1334" i="1" s="1"/>
  <c r="D1334" i="1"/>
  <c r="E1333" i="1"/>
  <c r="F1333" i="1" s="1"/>
  <c r="D1333" i="1"/>
  <c r="E1332" i="1"/>
  <c r="F1332" i="1" s="1"/>
  <c r="D1332" i="1"/>
  <c r="E1331" i="1"/>
  <c r="F1331" i="1" s="1"/>
  <c r="D1331" i="1"/>
  <c r="F1330" i="1"/>
  <c r="E1330" i="1"/>
  <c r="D1330" i="1"/>
  <c r="E1329" i="1"/>
  <c r="F1329" i="1" s="1"/>
  <c r="D1329" i="1"/>
  <c r="E1328" i="1"/>
  <c r="F1328" i="1" s="1"/>
  <c r="D1328" i="1"/>
  <c r="F1327" i="1"/>
  <c r="E1327" i="1"/>
  <c r="D1327" i="1"/>
  <c r="E1326" i="1"/>
  <c r="F1326" i="1" s="1"/>
  <c r="D1326" i="1"/>
  <c r="E1325" i="1"/>
  <c r="F1325" i="1" s="1"/>
  <c r="D1325" i="1"/>
  <c r="E1324" i="1"/>
  <c r="F1324" i="1" s="1"/>
  <c r="D1324" i="1"/>
  <c r="E1323" i="1"/>
  <c r="F1323" i="1" s="1"/>
  <c r="D1323" i="1"/>
  <c r="F1322" i="1"/>
  <c r="E1322" i="1"/>
  <c r="D1322" i="1"/>
  <c r="E1321" i="1"/>
  <c r="F1321" i="1" s="1"/>
  <c r="D1321" i="1"/>
  <c r="E1320" i="1"/>
  <c r="F1320" i="1" s="1"/>
  <c r="D1320" i="1"/>
  <c r="F1319" i="1"/>
  <c r="E1319" i="1"/>
  <c r="D1319" i="1"/>
  <c r="E1318" i="1"/>
  <c r="F1318" i="1" s="1"/>
  <c r="D1318" i="1"/>
  <c r="E1317" i="1"/>
  <c r="F1317" i="1" s="1"/>
  <c r="D1317" i="1"/>
  <c r="E1316" i="1"/>
  <c r="F1316" i="1" s="1"/>
  <c r="D1316" i="1"/>
  <c r="E1315" i="1"/>
  <c r="F1315" i="1" s="1"/>
  <c r="D1315" i="1"/>
  <c r="F1314" i="1"/>
  <c r="E1314" i="1"/>
  <c r="D1314" i="1"/>
  <c r="E1313" i="1"/>
  <c r="F1313" i="1" s="1"/>
  <c r="D1313" i="1"/>
  <c r="E1312" i="1"/>
  <c r="F1312" i="1" s="1"/>
  <c r="D1312" i="1"/>
  <c r="F1311" i="1"/>
  <c r="E1311" i="1"/>
  <c r="D1311" i="1"/>
  <c r="E1310" i="1"/>
  <c r="F1310" i="1" s="1"/>
  <c r="D1310" i="1"/>
  <c r="E1309" i="1"/>
  <c r="F1309" i="1" s="1"/>
  <c r="D1309" i="1"/>
  <c r="E1308" i="1"/>
  <c r="F1308" i="1" s="1"/>
  <c r="D1308" i="1"/>
  <c r="E1307" i="1"/>
  <c r="F1307" i="1" s="1"/>
  <c r="D1307" i="1"/>
  <c r="F1306" i="1"/>
  <c r="E1306" i="1"/>
  <c r="D1306" i="1"/>
  <c r="E1305" i="1"/>
  <c r="F1305" i="1" s="1"/>
  <c r="D1305" i="1"/>
  <c r="E1304" i="1"/>
  <c r="F1304" i="1" s="1"/>
  <c r="D1304" i="1"/>
  <c r="F1303" i="1"/>
  <c r="E1303" i="1"/>
  <c r="D1303" i="1"/>
  <c r="E1302" i="1"/>
  <c r="F1302" i="1" s="1"/>
  <c r="D1302" i="1"/>
  <c r="E1301" i="1"/>
  <c r="F1301" i="1" s="1"/>
  <c r="D1301" i="1"/>
  <c r="E1300" i="1"/>
  <c r="F1300" i="1" s="1"/>
  <c r="D1300" i="1"/>
  <c r="E1299" i="1"/>
  <c r="F1299" i="1" s="1"/>
  <c r="D1299" i="1"/>
  <c r="F1298" i="1"/>
  <c r="E1298" i="1"/>
  <c r="D1298" i="1"/>
  <c r="E1297" i="1"/>
  <c r="F1297" i="1" s="1"/>
  <c r="D1297" i="1"/>
  <c r="E1296" i="1"/>
  <c r="F1296" i="1" s="1"/>
  <c r="D1296" i="1"/>
  <c r="F1295" i="1"/>
  <c r="E1295" i="1"/>
  <c r="D1295" i="1"/>
  <c r="E1294" i="1"/>
  <c r="F1294" i="1" s="1"/>
  <c r="D1294" i="1"/>
  <c r="E1293" i="1"/>
  <c r="F1293" i="1" s="1"/>
  <c r="D1293" i="1"/>
  <c r="E1292" i="1"/>
  <c r="F1292" i="1" s="1"/>
  <c r="D1292" i="1"/>
  <c r="E1291" i="1"/>
  <c r="F1291" i="1" s="1"/>
  <c r="D1291" i="1"/>
  <c r="F1290" i="1"/>
  <c r="E1290" i="1"/>
  <c r="D1290" i="1"/>
  <c r="E1289" i="1"/>
  <c r="F1289" i="1" s="1"/>
  <c r="D1289" i="1"/>
  <c r="E1288" i="1"/>
  <c r="F1288" i="1" s="1"/>
  <c r="D1288" i="1"/>
  <c r="F1287" i="1"/>
  <c r="E1287" i="1"/>
  <c r="D1287" i="1"/>
  <c r="E1286" i="1"/>
  <c r="F1286" i="1" s="1"/>
  <c r="D1286" i="1"/>
  <c r="E1285" i="1"/>
  <c r="F1285" i="1" s="1"/>
  <c r="D1285" i="1"/>
  <c r="E1284" i="1"/>
  <c r="F1284" i="1" s="1"/>
  <c r="D1284" i="1"/>
  <c r="E1283" i="1"/>
  <c r="F1283" i="1" s="1"/>
  <c r="D1283" i="1"/>
  <c r="F1282" i="1"/>
  <c r="E1282" i="1"/>
  <c r="D1282" i="1"/>
  <c r="E1281" i="1"/>
  <c r="F1281" i="1" s="1"/>
  <c r="D1281" i="1"/>
  <c r="E1280" i="1"/>
  <c r="F1280" i="1" s="1"/>
  <c r="D1280" i="1"/>
  <c r="F1279" i="1"/>
  <c r="E1279" i="1"/>
  <c r="D1279" i="1"/>
  <c r="E1278" i="1"/>
  <c r="F1278" i="1" s="1"/>
  <c r="D1278" i="1"/>
  <c r="E1277" i="1"/>
  <c r="F1277" i="1" s="1"/>
  <c r="D1277" i="1"/>
  <c r="F1276" i="1"/>
  <c r="E1276" i="1"/>
  <c r="D1276" i="1"/>
  <c r="E1275" i="1"/>
  <c r="F1275" i="1" s="1"/>
  <c r="D1275" i="1"/>
  <c r="F1274" i="1"/>
  <c r="E1274" i="1"/>
  <c r="D1274" i="1"/>
  <c r="E1273" i="1"/>
  <c r="F1273" i="1" s="1"/>
  <c r="D1273" i="1"/>
  <c r="E1272" i="1"/>
  <c r="F1272" i="1" s="1"/>
  <c r="D1272" i="1"/>
  <c r="F1271" i="1"/>
  <c r="E1271" i="1"/>
  <c r="D1271" i="1"/>
  <c r="E1270" i="1"/>
  <c r="F1270" i="1" s="1"/>
  <c r="D1270" i="1"/>
  <c r="E1269" i="1"/>
  <c r="F1269" i="1" s="1"/>
  <c r="D1269" i="1"/>
  <c r="E1268" i="1"/>
  <c r="F1268" i="1" s="1"/>
  <c r="D1268" i="1"/>
  <c r="E1267" i="1"/>
  <c r="F1267" i="1" s="1"/>
  <c r="D1267" i="1"/>
  <c r="F1266" i="1"/>
  <c r="E1266" i="1"/>
  <c r="D1266" i="1"/>
  <c r="E1265" i="1"/>
  <c r="F1265" i="1" s="1"/>
  <c r="D1265" i="1"/>
  <c r="E1264" i="1"/>
  <c r="F1264" i="1" s="1"/>
  <c r="D1264" i="1"/>
  <c r="F1263" i="1"/>
  <c r="E1263" i="1"/>
  <c r="D1263" i="1"/>
  <c r="E1262" i="1"/>
  <c r="F1262" i="1" s="1"/>
  <c r="D1262" i="1"/>
  <c r="E1261" i="1"/>
  <c r="F1261" i="1" s="1"/>
  <c r="D1261" i="1"/>
  <c r="E1260" i="1"/>
  <c r="F1260" i="1" s="1"/>
  <c r="D1260" i="1"/>
  <c r="E1259" i="1"/>
  <c r="F1259" i="1" s="1"/>
  <c r="D1259" i="1"/>
  <c r="F1258" i="1"/>
  <c r="E1258" i="1"/>
  <c r="D1258" i="1"/>
  <c r="E1257" i="1"/>
  <c r="F1257" i="1" s="1"/>
  <c r="D1257" i="1"/>
  <c r="E1256" i="1"/>
  <c r="F1256" i="1" s="1"/>
  <c r="D1256" i="1"/>
  <c r="F1255" i="1"/>
  <c r="E1255" i="1"/>
  <c r="D1255" i="1"/>
  <c r="E1254" i="1"/>
  <c r="F1254" i="1" s="1"/>
  <c r="D1254" i="1"/>
  <c r="E1253" i="1"/>
  <c r="F1253" i="1" s="1"/>
  <c r="D1253" i="1"/>
  <c r="E1252" i="1"/>
  <c r="F1252" i="1" s="1"/>
  <c r="D1252" i="1"/>
  <c r="E1251" i="1"/>
  <c r="F1251" i="1" s="1"/>
  <c r="D1251" i="1"/>
  <c r="F1250" i="1"/>
  <c r="E1250" i="1"/>
  <c r="D1250" i="1"/>
  <c r="E1249" i="1"/>
  <c r="F1249" i="1" s="1"/>
  <c r="D1249" i="1"/>
  <c r="E1248" i="1"/>
  <c r="F1248" i="1" s="1"/>
  <c r="D1248" i="1"/>
  <c r="F1247" i="1"/>
  <c r="E1247" i="1"/>
  <c r="D1247" i="1"/>
  <c r="E1246" i="1"/>
  <c r="F1246" i="1" s="1"/>
  <c r="D1246" i="1"/>
  <c r="E1245" i="1"/>
  <c r="F1245" i="1" s="1"/>
  <c r="D1245" i="1"/>
  <c r="E1244" i="1"/>
  <c r="F1244" i="1" s="1"/>
  <c r="D1244" i="1"/>
  <c r="E1243" i="1"/>
  <c r="F1243" i="1" s="1"/>
  <c r="D1243" i="1"/>
  <c r="F1242" i="1"/>
  <c r="E1242" i="1"/>
  <c r="D1242" i="1"/>
  <c r="E1241" i="1"/>
  <c r="F1241" i="1" s="1"/>
  <c r="D1241" i="1"/>
  <c r="E1240" i="1"/>
  <c r="F1240" i="1" s="1"/>
  <c r="D1240" i="1"/>
  <c r="F1239" i="1"/>
  <c r="E1239" i="1"/>
  <c r="D1239" i="1"/>
  <c r="E1238" i="1"/>
  <c r="F1238" i="1" s="1"/>
  <c r="D1238" i="1"/>
  <c r="E1237" i="1"/>
  <c r="F1237" i="1" s="1"/>
  <c r="D1237" i="1"/>
  <c r="E1236" i="1"/>
  <c r="F1236" i="1" s="1"/>
  <c r="D1236" i="1"/>
  <c r="E1235" i="1"/>
  <c r="F1235" i="1" s="1"/>
  <c r="D1235" i="1"/>
  <c r="F1234" i="1"/>
  <c r="E1234" i="1"/>
  <c r="D1234" i="1"/>
  <c r="E1233" i="1"/>
  <c r="F1233" i="1" s="1"/>
  <c r="D1233" i="1"/>
  <c r="E1232" i="1"/>
  <c r="F1232" i="1" s="1"/>
  <c r="D1232" i="1"/>
  <c r="F1231" i="1"/>
  <c r="E1231" i="1"/>
  <c r="D1231" i="1"/>
  <c r="E1230" i="1"/>
  <c r="F1230" i="1" s="1"/>
  <c r="D1230" i="1"/>
  <c r="E1229" i="1"/>
  <c r="F1229" i="1" s="1"/>
  <c r="D1229" i="1"/>
  <c r="E1228" i="1"/>
  <c r="F1228" i="1" s="1"/>
  <c r="D1228" i="1"/>
  <c r="E1227" i="1"/>
  <c r="F1227" i="1" s="1"/>
  <c r="D1227" i="1"/>
  <c r="F1226" i="1"/>
  <c r="E1226" i="1"/>
  <c r="D1226" i="1"/>
  <c r="E1225" i="1"/>
  <c r="F1225" i="1" s="1"/>
  <c r="D1225" i="1"/>
  <c r="E1224" i="1"/>
  <c r="F1224" i="1" s="1"/>
  <c r="D1224" i="1"/>
  <c r="F1223" i="1"/>
  <c r="E1223" i="1"/>
  <c r="D1223" i="1"/>
  <c r="E1222" i="1"/>
  <c r="F1222" i="1" s="1"/>
  <c r="D1222" i="1"/>
  <c r="E1221" i="1"/>
  <c r="F1221" i="1" s="1"/>
  <c r="D1221" i="1"/>
  <c r="E1220" i="1"/>
  <c r="F1220" i="1" s="1"/>
  <c r="D1220" i="1"/>
  <c r="E1219" i="1"/>
  <c r="F1219" i="1" s="1"/>
  <c r="D1219" i="1"/>
  <c r="F1218" i="1"/>
  <c r="E1218" i="1"/>
  <c r="D1218" i="1"/>
  <c r="E1217" i="1"/>
  <c r="F1217" i="1" s="1"/>
  <c r="D1217" i="1"/>
  <c r="E1216" i="1"/>
  <c r="F1216" i="1" s="1"/>
  <c r="D1216" i="1"/>
  <c r="F1215" i="1"/>
  <c r="E1215" i="1"/>
  <c r="D1215" i="1"/>
  <c r="E1214" i="1"/>
  <c r="F1214" i="1" s="1"/>
  <c r="D1214" i="1"/>
  <c r="E1213" i="1"/>
  <c r="F1213" i="1" s="1"/>
  <c r="D1213" i="1"/>
  <c r="E1212" i="1"/>
  <c r="F1212" i="1" s="1"/>
  <c r="D1212" i="1"/>
  <c r="E1211" i="1"/>
  <c r="F1211" i="1" s="1"/>
  <c r="D1211" i="1"/>
  <c r="F1210" i="1"/>
  <c r="E1210" i="1"/>
  <c r="D1210" i="1"/>
  <c r="E1209" i="1"/>
  <c r="F1209" i="1" s="1"/>
  <c r="D1209" i="1"/>
  <c r="E1208" i="1"/>
  <c r="F1208" i="1" s="1"/>
  <c r="D1208" i="1"/>
  <c r="F1207" i="1"/>
  <c r="E1207" i="1"/>
  <c r="D1207" i="1"/>
  <c r="E1206" i="1"/>
  <c r="F1206" i="1" s="1"/>
  <c r="D1206" i="1"/>
  <c r="E1205" i="1"/>
  <c r="F1205" i="1" s="1"/>
  <c r="D1205" i="1"/>
  <c r="E1204" i="1"/>
  <c r="F1204" i="1" s="1"/>
  <c r="D1204" i="1"/>
  <c r="E1203" i="1"/>
  <c r="F1203" i="1" s="1"/>
  <c r="D1203" i="1"/>
  <c r="F1202" i="1"/>
  <c r="E1202" i="1"/>
  <c r="D1202" i="1"/>
  <c r="E1201" i="1"/>
  <c r="F1201" i="1" s="1"/>
  <c r="D1201" i="1"/>
  <c r="E1200" i="1"/>
  <c r="F1200" i="1" s="1"/>
  <c r="D1200" i="1"/>
  <c r="F1199" i="1"/>
  <c r="E1199" i="1"/>
  <c r="D1199" i="1"/>
  <c r="E1198" i="1"/>
  <c r="F1198" i="1" s="1"/>
  <c r="D1198" i="1"/>
  <c r="E1197" i="1"/>
  <c r="F1197" i="1" s="1"/>
  <c r="D1197" i="1"/>
  <c r="F1196" i="1"/>
  <c r="E1196" i="1"/>
  <c r="D1196" i="1"/>
  <c r="E1195" i="1"/>
  <c r="F1195" i="1" s="1"/>
  <c r="D1195" i="1"/>
  <c r="F1194" i="1"/>
  <c r="E1194" i="1"/>
  <c r="D1194" i="1"/>
  <c r="E1193" i="1"/>
  <c r="F1193" i="1" s="1"/>
  <c r="D1193" i="1"/>
  <c r="E1192" i="1"/>
  <c r="F1192" i="1" s="1"/>
  <c r="D1192" i="1"/>
  <c r="F1191" i="1"/>
  <c r="E1191" i="1"/>
  <c r="D1191" i="1"/>
  <c r="E1190" i="1"/>
  <c r="F1190" i="1" s="1"/>
  <c r="D1190" i="1"/>
  <c r="E1189" i="1"/>
  <c r="F1189" i="1" s="1"/>
  <c r="D1189" i="1"/>
  <c r="E1188" i="1"/>
  <c r="F1188" i="1" s="1"/>
  <c r="D1188" i="1"/>
  <c r="E1187" i="1"/>
  <c r="F1187" i="1" s="1"/>
  <c r="D1187" i="1"/>
  <c r="F1186" i="1"/>
  <c r="E1186" i="1"/>
  <c r="D1186" i="1"/>
  <c r="E1185" i="1"/>
  <c r="F1185" i="1" s="1"/>
  <c r="D1185" i="1"/>
  <c r="E1184" i="1"/>
  <c r="F1184" i="1" s="1"/>
  <c r="D1184" i="1"/>
  <c r="F1183" i="1"/>
  <c r="E1183" i="1"/>
  <c r="D1183" i="1"/>
  <c r="E1182" i="1"/>
  <c r="F1182" i="1" s="1"/>
  <c r="D1182" i="1"/>
  <c r="E1181" i="1"/>
  <c r="F1181" i="1" s="1"/>
  <c r="D1181" i="1"/>
  <c r="E1180" i="1"/>
  <c r="F1180" i="1" s="1"/>
  <c r="D1180" i="1"/>
  <c r="E1179" i="1"/>
  <c r="F1179" i="1" s="1"/>
  <c r="D1179" i="1"/>
  <c r="F1178" i="1"/>
  <c r="E1178" i="1"/>
  <c r="D1178" i="1"/>
  <c r="E1177" i="1"/>
  <c r="F1177" i="1" s="1"/>
  <c r="D1177" i="1"/>
  <c r="E1176" i="1"/>
  <c r="F1176" i="1" s="1"/>
  <c r="D1176" i="1"/>
  <c r="F1175" i="1"/>
  <c r="E1175" i="1"/>
  <c r="D1175" i="1"/>
  <c r="E1174" i="1"/>
  <c r="F1174" i="1" s="1"/>
  <c r="D1174" i="1"/>
  <c r="E1173" i="1"/>
  <c r="F1173" i="1" s="1"/>
  <c r="D1173" i="1"/>
  <c r="E1172" i="1"/>
  <c r="F1172" i="1" s="1"/>
  <c r="D1172" i="1"/>
  <c r="E1171" i="1"/>
  <c r="F1171" i="1" s="1"/>
  <c r="D1171" i="1"/>
  <c r="F1170" i="1"/>
  <c r="E1170" i="1"/>
  <c r="D1170" i="1"/>
  <c r="E1169" i="1"/>
  <c r="F1169" i="1" s="1"/>
  <c r="D1169" i="1"/>
  <c r="E1168" i="1"/>
  <c r="F1168" i="1" s="1"/>
  <c r="D1168" i="1"/>
  <c r="F1167" i="1"/>
  <c r="E1167" i="1"/>
  <c r="D1167" i="1"/>
  <c r="E1166" i="1"/>
  <c r="F1166" i="1" s="1"/>
  <c r="D1166" i="1"/>
  <c r="E1165" i="1"/>
  <c r="F1165" i="1" s="1"/>
  <c r="D1165" i="1"/>
  <c r="E1164" i="1"/>
  <c r="F1164" i="1" s="1"/>
  <c r="D1164" i="1"/>
  <c r="E1163" i="1"/>
  <c r="F1163" i="1" s="1"/>
  <c r="D1163" i="1"/>
  <c r="F1162" i="1"/>
  <c r="E1162" i="1"/>
  <c r="D1162" i="1"/>
  <c r="E1161" i="1"/>
  <c r="F1161" i="1" s="1"/>
  <c r="D1161" i="1"/>
  <c r="E1160" i="1"/>
  <c r="F1160" i="1" s="1"/>
  <c r="D1160" i="1"/>
  <c r="F1159" i="1"/>
  <c r="E1159" i="1"/>
  <c r="D1159" i="1"/>
  <c r="E1158" i="1"/>
  <c r="F1158" i="1" s="1"/>
  <c r="D1158" i="1"/>
  <c r="E1157" i="1"/>
  <c r="F1157" i="1" s="1"/>
  <c r="D1157" i="1"/>
  <c r="E1156" i="1"/>
  <c r="F1156" i="1" s="1"/>
  <c r="D1156" i="1"/>
  <c r="E1155" i="1"/>
  <c r="F1155" i="1" s="1"/>
  <c r="D1155" i="1"/>
  <c r="F1154" i="1"/>
  <c r="E1154" i="1"/>
  <c r="D1154" i="1"/>
  <c r="E1153" i="1"/>
  <c r="F1153" i="1" s="1"/>
  <c r="D1153" i="1"/>
  <c r="E1152" i="1"/>
  <c r="F1152" i="1" s="1"/>
  <c r="D1152" i="1"/>
  <c r="F1151" i="1"/>
  <c r="E1151" i="1"/>
  <c r="D1151" i="1"/>
  <c r="E1150" i="1"/>
  <c r="F1150" i="1" s="1"/>
  <c r="D1150" i="1"/>
  <c r="E1149" i="1"/>
  <c r="F1149" i="1" s="1"/>
  <c r="D1149" i="1"/>
  <c r="E1148" i="1"/>
  <c r="F1148" i="1" s="1"/>
  <c r="D1148" i="1"/>
  <c r="E1147" i="1"/>
  <c r="F1147" i="1" s="1"/>
  <c r="D1147" i="1"/>
  <c r="F1146" i="1"/>
  <c r="E1146" i="1"/>
  <c r="D1146" i="1"/>
  <c r="E1145" i="1"/>
  <c r="F1145" i="1" s="1"/>
  <c r="D1145" i="1"/>
  <c r="E1144" i="1"/>
  <c r="F1144" i="1" s="1"/>
  <c r="D1144" i="1"/>
  <c r="F1143" i="1"/>
  <c r="E1143" i="1"/>
  <c r="D1143" i="1"/>
  <c r="E1142" i="1"/>
  <c r="F1142" i="1" s="1"/>
  <c r="D1142" i="1"/>
  <c r="E1141" i="1"/>
  <c r="F1141" i="1" s="1"/>
  <c r="D1141" i="1"/>
  <c r="E1140" i="1"/>
  <c r="F1140" i="1" s="1"/>
  <c r="D1140" i="1"/>
  <c r="E1139" i="1"/>
  <c r="F1139" i="1" s="1"/>
  <c r="D1139" i="1"/>
  <c r="F1138" i="1"/>
  <c r="E1138" i="1"/>
  <c r="D1138" i="1"/>
  <c r="E1137" i="1"/>
  <c r="F1137" i="1" s="1"/>
  <c r="D1137" i="1"/>
  <c r="E1136" i="1"/>
  <c r="F1136" i="1" s="1"/>
  <c r="D1136" i="1"/>
  <c r="F1135" i="1"/>
  <c r="E1135" i="1"/>
  <c r="D1135" i="1"/>
  <c r="E1134" i="1"/>
  <c r="F1134" i="1" s="1"/>
  <c r="D1134" i="1"/>
  <c r="E1133" i="1"/>
  <c r="F1133" i="1" s="1"/>
  <c r="D1133" i="1"/>
  <c r="E1132" i="1"/>
  <c r="F1132" i="1" s="1"/>
  <c r="D1132" i="1"/>
  <c r="E1131" i="1"/>
  <c r="F1131" i="1" s="1"/>
  <c r="D1131" i="1"/>
  <c r="F1130" i="1"/>
  <c r="E1130" i="1"/>
  <c r="D1130" i="1"/>
  <c r="E1129" i="1"/>
  <c r="F1129" i="1" s="1"/>
  <c r="D1129" i="1"/>
  <c r="E1128" i="1"/>
  <c r="F1128" i="1" s="1"/>
  <c r="D1128" i="1"/>
  <c r="F1127" i="1"/>
  <c r="E1127" i="1"/>
  <c r="D1127" i="1"/>
  <c r="E1126" i="1"/>
  <c r="F1126" i="1" s="1"/>
  <c r="D1126" i="1"/>
  <c r="E1125" i="1"/>
  <c r="F1125" i="1" s="1"/>
  <c r="D1125" i="1"/>
  <c r="E1124" i="1"/>
  <c r="F1124" i="1" s="1"/>
  <c r="D1124" i="1"/>
  <c r="E1123" i="1"/>
  <c r="F1123" i="1" s="1"/>
  <c r="D1123" i="1"/>
  <c r="F1122" i="1"/>
  <c r="E1122" i="1"/>
  <c r="D1122" i="1"/>
  <c r="E1121" i="1"/>
  <c r="F1121" i="1" s="1"/>
  <c r="D1121" i="1"/>
  <c r="E1120" i="1"/>
  <c r="F1120" i="1" s="1"/>
  <c r="D1120" i="1"/>
  <c r="F1119" i="1"/>
  <c r="E1119" i="1"/>
  <c r="D1119" i="1"/>
  <c r="E1118" i="1"/>
  <c r="F1118" i="1" s="1"/>
  <c r="D1118" i="1"/>
  <c r="E1117" i="1"/>
  <c r="F1117" i="1" s="1"/>
  <c r="D1117" i="1"/>
  <c r="F1116" i="1"/>
  <c r="E1116" i="1"/>
  <c r="D1116" i="1"/>
  <c r="E1115" i="1"/>
  <c r="F1115" i="1" s="1"/>
  <c r="D1115" i="1"/>
  <c r="F1114" i="1"/>
  <c r="E1114" i="1"/>
  <c r="D1114" i="1"/>
  <c r="E1113" i="1"/>
  <c r="F1113" i="1" s="1"/>
  <c r="D1113" i="1"/>
  <c r="E1112" i="1"/>
  <c r="F1112" i="1" s="1"/>
  <c r="D1112" i="1"/>
  <c r="F1111" i="1"/>
  <c r="E1111" i="1"/>
  <c r="D1111" i="1"/>
  <c r="E1110" i="1"/>
  <c r="F1110" i="1" s="1"/>
  <c r="D1110" i="1"/>
  <c r="E1109" i="1"/>
  <c r="F1109" i="1" s="1"/>
  <c r="D1109" i="1"/>
  <c r="E1108" i="1"/>
  <c r="F1108" i="1" s="1"/>
  <c r="D1108" i="1"/>
  <c r="E1107" i="1"/>
  <c r="F1107" i="1" s="1"/>
  <c r="D1107" i="1"/>
  <c r="F1106" i="1"/>
  <c r="E1106" i="1"/>
  <c r="D1106" i="1"/>
  <c r="E1105" i="1"/>
  <c r="F1105" i="1" s="1"/>
  <c r="D1105" i="1"/>
  <c r="E1104" i="1"/>
  <c r="F1104" i="1" s="1"/>
  <c r="D1104" i="1"/>
  <c r="F1103" i="1"/>
  <c r="E1103" i="1"/>
  <c r="D1103" i="1"/>
  <c r="E1102" i="1"/>
  <c r="F1102" i="1" s="1"/>
  <c r="D1102" i="1"/>
  <c r="E1101" i="1"/>
  <c r="F1101" i="1" s="1"/>
  <c r="D1101" i="1"/>
  <c r="E1100" i="1"/>
  <c r="F1100" i="1" s="1"/>
  <c r="D1100" i="1"/>
  <c r="E1099" i="1"/>
  <c r="F1099" i="1" s="1"/>
  <c r="D1099" i="1"/>
  <c r="F1098" i="1"/>
  <c r="E1098" i="1"/>
  <c r="D1098" i="1"/>
  <c r="E1097" i="1"/>
  <c r="F1097" i="1" s="1"/>
  <c r="D1097" i="1"/>
  <c r="E1096" i="1"/>
  <c r="F1096" i="1" s="1"/>
  <c r="D1096" i="1"/>
  <c r="F1095" i="1"/>
  <c r="E1095" i="1"/>
  <c r="D1095" i="1"/>
  <c r="E1094" i="1"/>
  <c r="F1094" i="1" s="1"/>
  <c r="D1094" i="1"/>
  <c r="E1093" i="1"/>
  <c r="F1093" i="1" s="1"/>
  <c r="D1093" i="1"/>
  <c r="E1092" i="1"/>
  <c r="F1092" i="1" s="1"/>
  <c r="D1092" i="1"/>
  <c r="E1091" i="1"/>
  <c r="F1091" i="1" s="1"/>
  <c r="D1091" i="1"/>
  <c r="F1090" i="1"/>
  <c r="E1090" i="1"/>
  <c r="D1090" i="1"/>
  <c r="E1089" i="1"/>
  <c r="F1089" i="1" s="1"/>
  <c r="D1089" i="1"/>
  <c r="E1088" i="1"/>
  <c r="F1088" i="1" s="1"/>
  <c r="D1088" i="1"/>
  <c r="F1087" i="1"/>
  <c r="E1087" i="1"/>
  <c r="D1087" i="1"/>
  <c r="E1086" i="1"/>
  <c r="F1086" i="1" s="1"/>
  <c r="D1086" i="1"/>
  <c r="E1085" i="1"/>
  <c r="F1085" i="1" s="1"/>
  <c r="D1085" i="1"/>
  <c r="E1084" i="1"/>
  <c r="F1084" i="1" s="1"/>
  <c r="D1084" i="1"/>
  <c r="E1083" i="1"/>
  <c r="F1083" i="1" s="1"/>
  <c r="D1083" i="1"/>
  <c r="F1082" i="1"/>
  <c r="E1082" i="1"/>
  <c r="D1082" i="1"/>
  <c r="E1081" i="1"/>
  <c r="F1081" i="1" s="1"/>
  <c r="D1081" i="1"/>
  <c r="E1080" i="1"/>
  <c r="F1080" i="1" s="1"/>
  <c r="D1080" i="1"/>
  <c r="F1079" i="1"/>
  <c r="E1079" i="1"/>
  <c r="D1079" i="1"/>
  <c r="E1078" i="1"/>
  <c r="F1078" i="1" s="1"/>
  <c r="D1078" i="1"/>
  <c r="E1077" i="1"/>
  <c r="F1077" i="1" s="1"/>
  <c r="D1077" i="1"/>
  <c r="E1076" i="1"/>
  <c r="F1076" i="1" s="1"/>
  <c r="D1076" i="1"/>
  <c r="E1075" i="1"/>
  <c r="F1075" i="1" s="1"/>
  <c r="D1075" i="1"/>
  <c r="F1074" i="1"/>
  <c r="E1074" i="1"/>
  <c r="D1074" i="1"/>
  <c r="E1073" i="1"/>
  <c r="F1073" i="1" s="1"/>
  <c r="D1073" i="1"/>
  <c r="E1072" i="1"/>
  <c r="F1072" i="1" s="1"/>
  <c r="D1072" i="1"/>
  <c r="F1071" i="1"/>
  <c r="E1071" i="1"/>
  <c r="D1071" i="1"/>
  <c r="E1070" i="1"/>
  <c r="F1070" i="1" s="1"/>
  <c r="D1070" i="1"/>
  <c r="E1069" i="1"/>
  <c r="F1069" i="1" s="1"/>
  <c r="D1069" i="1"/>
  <c r="E1068" i="1"/>
  <c r="F1068" i="1" s="1"/>
  <c r="D1068" i="1"/>
  <c r="E1067" i="1"/>
  <c r="F1067" i="1" s="1"/>
  <c r="D1067" i="1"/>
  <c r="F1066" i="1"/>
  <c r="E1066" i="1"/>
  <c r="D1066" i="1"/>
  <c r="E1065" i="1"/>
  <c r="F1065" i="1" s="1"/>
  <c r="D1065" i="1"/>
  <c r="E1064" i="1"/>
  <c r="F1064" i="1" s="1"/>
  <c r="D1064" i="1"/>
  <c r="F1063" i="1"/>
  <c r="E1063" i="1"/>
  <c r="D1063" i="1"/>
  <c r="E1062" i="1"/>
  <c r="F1062" i="1" s="1"/>
  <c r="D1062" i="1"/>
  <c r="E1061" i="1"/>
  <c r="F1061" i="1" s="1"/>
  <c r="D1061" i="1"/>
  <c r="E1060" i="1"/>
  <c r="F1060" i="1" s="1"/>
  <c r="D1060" i="1"/>
  <c r="E1059" i="1"/>
  <c r="F1059" i="1" s="1"/>
  <c r="D1059" i="1"/>
  <c r="F1058" i="1"/>
  <c r="E1058" i="1"/>
  <c r="D1058" i="1"/>
  <c r="E1057" i="1"/>
  <c r="F1057" i="1" s="1"/>
  <c r="D1057" i="1"/>
  <c r="E1056" i="1"/>
  <c r="F1056" i="1" s="1"/>
  <c r="D1056" i="1"/>
  <c r="F1055" i="1"/>
  <c r="E1055" i="1"/>
  <c r="D1055" i="1"/>
  <c r="E1054" i="1"/>
  <c r="F1054" i="1" s="1"/>
  <c r="D1054" i="1"/>
  <c r="E1053" i="1"/>
  <c r="F1053" i="1" s="1"/>
  <c r="D1053" i="1"/>
  <c r="E1052" i="1"/>
  <c r="F1052" i="1" s="1"/>
  <c r="D1052" i="1"/>
  <c r="E1051" i="1"/>
  <c r="F1051" i="1" s="1"/>
  <c r="D1051" i="1"/>
  <c r="F1050" i="1"/>
  <c r="E1050" i="1"/>
  <c r="D1050" i="1"/>
  <c r="E1049" i="1"/>
  <c r="F1049" i="1" s="1"/>
  <c r="D1049" i="1"/>
  <c r="E1048" i="1"/>
  <c r="F1048" i="1" s="1"/>
  <c r="D1048" i="1"/>
  <c r="F1047" i="1"/>
  <c r="E1047" i="1"/>
  <c r="D1047" i="1"/>
  <c r="E1046" i="1"/>
  <c r="F1046" i="1" s="1"/>
  <c r="D1046" i="1"/>
  <c r="E1045" i="1"/>
  <c r="F1045" i="1" s="1"/>
  <c r="D1045" i="1"/>
  <c r="E1044" i="1"/>
  <c r="F1044" i="1" s="1"/>
  <c r="D1044" i="1"/>
  <c r="E1043" i="1"/>
  <c r="F1043" i="1" s="1"/>
  <c r="D1043" i="1"/>
  <c r="F1042" i="1"/>
  <c r="E1042" i="1"/>
  <c r="D1042" i="1"/>
  <c r="E1041" i="1"/>
  <c r="F1041" i="1" s="1"/>
  <c r="D1041" i="1"/>
  <c r="E1040" i="1"/>
  <c r="F1040" i="1" s="1"/>
  <c r="D1040" i="1"/>
  <c r="F1039" i="1"/>
  <c r="E1039" i="1"/>
  <c r="D1039" i="1"/>
  <c r="E1038" i="1"/>
  <c r="F1038" i="1" s="1"/>
  <c r="D1038" i="1"/>
  <c r="E1037" i="1"/>
  <c r="F1037" i="1" s="1"/>
  <c r="D1037" i="1"/>
  <c r="F1036" i="1"/>
  <c r="E1036" i="1"/>
  <c r="D1036" i="1"/>
  <c r="E1035" i="1"/>
  <c r="F1035" i="1" s="1"/>
  <c r="D1035" i="1"/>
  <c r="F1034" i="1"/>
  <c r="E1034" i="1"/>
  <c r="D1034" i="1"/>
  <c r="E1033" i="1"/>
  <c r="F1033" i="1" s="1"/>
  <c r="D1033" i="1"/>
  <c r="E1032" i="1"/>
  <c r="F1032" i="1" s="1"/>
  <c r="D1032" i="1"/>
  <c r="E1031" i="1"/>
  <c r="F1031" i="1" s="1"/>
  <c r="D1031" i="1"/>
  <c r="F1030" i="1"/>
  <c r="E1030" i="1"/>
  <c r="D1030" i="1"/>
  <c r="E1029" i="1"/>
  <c r="F1029" i="1" s="1"/>
  <c r="D1029" i="1"/>
  <c r="E1028" i="1"/>
  <c r="F1028" i="1" s="1"/>
  <c r="D1028" i="1"/>
  <c r="E1027" i="1"/>
  <c r="F1027" i="1" s="1"/>
  <c r="D1027" i="1"/>
  <c r="F1026" i="1"/>
  <c r="E1026" i="1"/>
  <c r="D1026" i="1"/>
  <c r="E1025" i="1"/>
  <c r="F1025" i="1" s="1"/>
  <c r="D1025" i="1"/>
  <c r="E1024" i="1"/>
  <c r="F1024" i="1" s="1"/>
  <c r="D1024" i="1"/>
  <c r="E1023" i="1"/>
  <c r="F1023" i="1" s="1"/>
  <c r="D1023" i="1"/>
  <c r="F1022" i="1"/>
  <c r="E1022" i="1"/>
  <c r="D1022" i="1"/>
  <c r="E1021" i="1"/>
  <c r="F1021" i="1" s="1"/>
  <c r="D1021" i="1"/>
  <c r="E1020" i="1"/>
  <c r="F1020" i="1" s="1"/>
  <c r="D1020" i="1"/>
  <c r="E1019" i="1"/>
  <c r="F1019" i="1" s="1"/>
  <c r="D1019" i="1"/>
  <c r="F1018" i="1"/>
  <c r="E1018" i="1"/>
  <c r="D1018" i="1"/>
  <c r="E1017" i="1"/>
  <c r="F1017" i="1" s="1"/>
  <c r="D1017" i="1"/>
  <c r="E1016" i="1"/>
  <c r="F1016" i="1" s="1"/>
  <c r="D1016" i="1"/>
  <c r="E1015" i="1"/>
  <c r="F1015" i="1" s="1"/>
  <c r="D1015" i="1"/>
  <c r="F1014" i="1"/>
  <c r="E1014" i="1"/>
  <c r="D1014" i="1"/>
  <c r="E1013" i="1"/>
  <c r="F1013" i="1" s="1"/>
  <c r="D1013" i="1"/>
  <c r="E1012" i="1"/>
  <c r="F1012" i="1" s="1"/>
  <c r="D1012" i="1"/>
  <c r="E1011" i="1"/>
  <c r="F1011" i="1" s="1"/>
  <c r="D1011" i="1"/>
  <c r="F1010" i="1"/>
  <c r="E1010" i="1"/>
  <c r="D1010" i="1"/>
  <c r="E1009" i="1"/>
  <c r="F1009" i="1" s="1"/>
  <c r="D1009" i="1"/>
  <c r="E1008" i="1"/>
  <c r="F1008" i="1" s="1"/>
  <c r="D1008" i="1"/>
  <c r="E1007" i="1"/>
  <c r="F1007" i="1" s="1"/>
  <c r="D1007" i="1"/>
  <c r="F1006" i="1"/>
  <c r="E1006" i="1"/>
  <c r="D1006" i="1"/>
  <c r="E1005" i="1"/>
  <c r="F1005" i="1" s="1"/>
  <c r="D1005" i="1"/>
  <c r="E1004" i="1"/>
  <c r="F1004" i="1" s="1"/>
  <c r="D1004" i="1"/>
  <c r="E1003" i="1"/>
  <c r="F1003" i="1" s="1"/>
  <c r="D1003" i="1"/>
  <c r="F1002" i="1"/>
  <c r="E1002" i="1"/>
  <c r="D1002" i="1"/>
  <c r="E1001" i="1"/>
  <c r="F1001" i="1" s="1"/>
  <c r="D1001" i="1"/>
  <c r="E1000" i="1"/>
  <c r="F1000" i="1" s="1"/>
  <c r="D1000" i="1"/>
  <c r="E999" i="1"/>
  <c r="F999" i="1" s="1"/>
  <c r="D999" i="1"/>
  <c r="F998" i="1"/>
  <c r="E998" i="1"/>
  <c r="D998" i="1"/>
  <c r="E997" i="1"/>
  <c r="F997" i="1" s="1"/>
  <c r="D997" i="1"/>
  <c r="E996" i="1"/>
  <c r="F996" i="1" s="1"/>
  <c r="D996" i="1"/>
  <c r="E995" i="1"/>
  <c r="F995" i="1" s="1"/>
  <c r="D995" i="1"/>
  <c r="F994" i="1"/>
  <c r="E994" i="1"/>
  <c r="D994" i="1"/>
  <c r="E993" i="1"/>
  <c r="F993" i="1" s="1"/>
  <c r="D993" i="1"/>
  <c r="E992" i="1"/>
  <c r="F992" i="1" s="1"/>
  <c r="D992" i="1"/>
  <c r="E991" i="1"/>
  <c r="F991" i="1" s="1"/>
  <c r="D991" i="1"/>
  <c r="F990" i="1"/>
  <c r="E990" i="1"/>
  <c r="D990" i="1"/>
  <c r="E989" i="1"/>
  <c r="F989" i="1" s="1"/>
  <c r="D989" i="1"/>
  <c r="E988" i="1"/>
  <c r="F988" i="1" s="1"/>
  <c r="D988" i="1"/>
  <c r="E987" i="1"/>
  <c r="F987" i="1" s="1"/>
  <c r="D987" i="1"/>
  <c r="F986" i="1"/>
  <c r="E986" i="1"/>
  <c r="D986" i="1"/>
  <c r="E985" i="1"/>
  <c r="F985" i="1" s="1"/>
  <c r="D985" i="1"/>
  <c r="E984" i="1"/>
  <c r="F984" i="1" s="1"/>
  <c r="D984" i="1"/>
  <c r="E983" i="1"/>
  <c r="F983" i="1" s="1"/>
  <c r="D983" i="1"/>
  <c r="F982" i="1"/>
  <c r="E982" i="1"/>
  <c r="D982" i="1"/>
  <c r="E981" i="1"/>
  <c r="F981" i="1" s="1"/>
  <c r="D981" i="1"/>
  <c r="E980" i="1"/>
  <c r="F980" i="1" s="1"/>
  <c r="D980" i="1"/>
  <c r="E979" i="1"/>
  <c r="F979" i="1" s="1"/>
  <c r="D979" i="1"/>
  <c r="F978" i="1"/>
  <c r="E978" i="1"/>
  <c r="D978" i="1"/>
  <c r="E977" i="1"/>
  <c r="F977" i="1" s="1"/>
  <c r="D977" i="1"/>
  <c r="E976" i="1"/>
  <c r="F976" i="1" s="1"/>
  <c r="D976" i="1"/>
  <c r="E975" i="1"/>
  <c r="F975" i="1" s="1"/>
  <c r="D975" i="1"/>
  <c r="F974" i="1"/>
  <c r="E974" i="1"/>
  <c r="D974" i="1"/>
  <c r="E973" i="1"/>
  <c r="F973" i="1" s="1"/>
  <c r="D973" i="1"/>
  <c r="E972" i="1"/>
  <c r="F972" i="1" s="1"/>
  <c r="D972" i="1"/>
  <c r="E971" i="1"/>
  <c r="F971" i="1" s="1"/>
  <c r="D971" i="1"/>
  <c r="F970" i="1"/>
  <c r="E970" i="1"/>
  <c r="D970" i="1"/>
  <c r="E969" i="1"/>
  <c r="F969" i="1" s="1"/>
  <c r="D969" i="1"/>
  <c r="E968" i="1"/>
  <c r="F968" i="1" s="1"/>
  <c r="D968" i="1"/>
  <c r="E967" i="1"/>
  <c r="F967" i="1" s="1"/>
  <c r="D967" i="1"/>
  <c r="F966" i="1"/>
  <c r="E966" i="1"/>
  <c r="D966" i="1"/>
  <c r="E965" i="1"/>
  <c r="F965" i="1" s="1"/>
  <c r="D965" i="1"/>
  <c r="E964" i="1"/>
  <c r="F964" i="1" s="1"/>
  <c r="D964" i="1"/>
  <c r="E963" i="1"/>
  <c r="F963" i="1" s="1"/>
  <c r="D963" i="1"/>
  <c r="F962" i="1"/>
  <c r="E962" i="1"/>
  <c r="D962" i="1"/>
  <c r="E961" i="1"/>
  <c r="F961" i="1" s="1"/>
  <c r="D961" i="1"/>
  <c r="E960" i="1"/>
  <c r="F960" i="1" s="1"/>
  <c r="D960" i="1"/>
  <c r="E959" i="1"/>
  <c r="F959" i="1" s="1"/>
  <c r="D959" i="1"/>
  <c r="F958" i="1"/>
  <c r="E958" i="1"/>
  <c r="D958" i="1"/>
  <c r="E957" i="1"/>
  <c r="F957" i="1" s="1"/>
  <c r="D957" i="1"/>
  <c r="F956" i="1"/>
  <c r="E956" i="1"/>
  <c r="D956" i="1"/>
  <c r="E955" i="1"/>
  <c r="F955" i="1" s="1"/>
  <c r="D955" i="1"/>
  <c r="F954" i="1"/>
  <c r="E954" i="1"/>
  <c r="D954" i="1"/>
  <c r="E953" i="1"/>
  <c r="F953" i="1" s="1"/>
  <c r="D953" i="1"/>
  <c r="E952" i="1"/>
  <c r="F952" i="1" s="1"/>
  <c r="D952" i="1"/>
  <c r="E951" i="1"/>
  <c r="F951" i="1" s="1"/>
  <c r="D951" i="1"/>
  <c r="F950" i="1"/>
  <c r="E950" i="1"/>
  <c r="D950" i="1"/>
  <c r="E949" i="1"/>
  <c r="F949" i="1" s="1"/>
  <c r="D949" i="1"/>
  <c r="E948" i="1"/>
  <c r="F948" i="1" s="1"/>
  <c r="D948" i="1"/>
  <c r="E947" i="1"/>
  <c r="F947" i="1" s="1"/>
  <c r="D947" i="1"/>
  <c r="F946" i="1"/>
  <c r="E946" i="1"/>
  <c r="D946" i="1"/>
  <c r="E945" i="1"/>
  <c r="F945" i="1" s="1"/>
  <c r="D945" i="1"/>
  <c r="E944" i="1"/>
  <c r="F944" i="1" s="1"/>
  <c r="D944" i="1"/>
  <c r="E943" i="1"/>
  <c r="F943" i="1" s="1"/>
  <c r="D943" i="1"/>
  <c r="F942" i="1"/>
  <c r="E942" i="1"/>
  <c r="D942" i="1"/>
  <c r="E941" i="1"/>
  <c r="F941" i="1" s="1"/>
  <c r="D941" i="1"/>
  <c r="E940" i="1"/>
  <c r="F940" i="1" s="1"/>
  <c r="D940" i="1"/>
  <c r="E939" i="1"/>
  <c r="F939" i="1" s="1"/>
  <c r="D939" i="1"/>
  <c r="F938" i="1"/>
  <c r="E938" i="1"/>
  <c r="D938" i="1"/>
  <c r="E937" i="1"/>
  <c r="F937" i="1" s="1"/>
  <c r="D937" i="1"/>
  <c r="E936" i="1"/>
  <c r="F936" i="1" s="1"/>
  <c r="D936" i="1"/>
  <c r="E935" i="1"/>
  <c r="F935" i="1" s="1"/>
  <c r="D935" i="1"/>
  <c r="F934" i="1"/>
  <c r="E934" i="1"/>
  <c r="D934" i="1"/>
  <c r="E933" i="1"/>
  <c r="F933" i="1" s="1"/>
  <c r="D933" i="1"/>
  <c r="E932" i="1"/>
  <c r="F932" i="1" s="1"/>
  <c r="D932" i="1"/>
  <c r="E931" i="1"/>
  <c r="F931" i="1" s="1"/>
  <c r="D931" i="1"/>
  <c r="F930" i="1"/>
  <c r="E930" i="1"/>
  <c r="D930" i="1"/>
  <c r="E929" i="1"/>
  <c r="F929" i="1" s="1"/>
  <c r="D929" i="1"/>
  <c r="E928" i="1"/>
  <c r="F928" i="1" s="1"/>
  <c r="D928" i="1"/>
  <c r="E927" i="1"/>
  <c r="F927" i="1" s="1"/>
  <c r="D927" i="1"/>
  <c r="F926" i="1"/>
  <c r="E926" i="1"/>
  <c r="D926" i="1"/>
  <c r="E925" i="1"/>
  <c r="F925" i="1" s="1"/>
  <c r="D925" i="1"/>
  <c r="E924" i="1"/>
  <c r="F924" i="1" s="1"/>
  <c r="D924" i="1"/>
  <c r="E923" i="1"/>
  <c r="F923" i="1" s="1"/>
  <c r="D923" i="1"/>
  <c r="F922" i="1"/>
  <c r="E922" i="1"/>
  <c r="D922" i="1"/>
  <c r="E921" i="1"/>
  <c r="F921" i="1" s="1"/>
  <c r="D921" i="1"/>
  <c r="E920" i="1"/>
  <c r="F920" i="1" s="1"/>
  <c r="D920" i="1"/>
  <c r="E919" i="1"/>
  <c r="F919" i="1" s="1"/>
  <c r="D919" i="1"/>
  <c r="F918" i="1"/>
  <c r="E918" i="1"/>
  <c r="D918" i="1"/>
  <c r="E917" i="1"/>
  <c r="F917" i="1" s="1"/>
  <c r="D917" i="1"/>
  <c r="E916" i="1"/>
  <c r="F916" i="1" s="1"/>
  <c r="D916" i="1"/>
  <c r="E915" i="1"/>
  <c r="F915" i="1" s="1"/>
  <c r="D915" i="1"/>
  <c r="F914" i="1"/>
  <c r="E914" i="1"/>
  <c r="D914" i="1"/>
  <c r="E913" i="1"/>
  <c r="F913" i="1" s="1"/>
  <c r="D913" i="1"/>
  <c r="E912" i="1"/>
  <c r="F912" i="1" s="1"/>
  <c r="D912" i="1"/>
  <c r="E911" i="1"/>
  <c r="F911" i="1" s="1"/>
  <c r="D911" i="1"/>
  <c r="F910" i="1"/>
  <c r="E910" i="1"/>
  <c r="D910" i="1"/>
  <c r="E909" i="1"/>
  <c r="F909" i="1" s="1"/>
  <c r="D909" i="1"/>
  <c r="E908" i="1"/>
  <c r="F908" i="1" s="1"/>
  <c r="D908" i="1"/>
  <c r="E907" i="1"/>
  <c r="F907" i="1" s="1"/>
  <c r="D907" i="1"/>
  <c r="F906" i="1"/>
  <c r="E906" i="1"/>
  <c r="D906" i="1"/>
  <c r="E905" i="1"/>
  <c r="F905" i="1" s="1"/>
  <c r="D905" i="1"/>
  <c r="E904" i="1"/>
  <c r="F904" i="1" s="1"/>
  <c r="D904" i="1"/>
  <c r="E903" i="1"/>
  <c r="F903" i="1" s="1"/>
  <c r="D903" i="1"/>
  <c r="F902" i="1"/>
  <c r="E902" i="1"/>
  <c r="D902" i="1"/>
  <c r="E901" i="1"/>
  <c r="F901" i="1" s="1"/>
  <c r="D901" i="1"/>
  <c r="E900" i="1"/>
  <c r="F900" i="1" s="1"/>
  <c r="D900" i="1"/>
  <c r="E899" i="1"/>
  <c r="F899" i="1" s="1"/>
  <c r="D899" i="1"/>
  <c r="F898" i="1"/>
  <c r="E898" i="1"/>
  <c r="D898" i="1"/>
  <c r="E897" i="1"/>
  <c r="F897" i="1" s="1"/>
  <c r="D897" i="1"/>
  <c r="E896" i="1"/>
  <c r="F896" i="1" s="1"/>
  <c r="D896" i="1"/>
  <c r="E895" i="1"/>
  <c r="F895" i="1" s="1"/>
  <c r="D895" i="1"/>
  <c r="F894" i="1"/>
  <c r="E894" i="1"/>
  <c r="D894" i="1"/>
  <c r="E893" i="1"/>
  <c r="F893" i="1" s="1"/>
  <c r="D893" i="1"/>
  <c r="E892" i="1"/>
  <c r="F892" i="1" s="1"/>
  <c r="D892" i="1"/>
  <c r="E891" i="1"/>
  <c r="F891" i="1" s="1"/>
  <c r="D891" i="1"/>
  <c r="F890" i="1"/>
  <c r="E890" i="1"/>
  <c r="D890" i="1"/>
  <c r="E889" i="1"/>
  <c r="F889" i="1" s="1"/>
  <c r="D889" i="1"/>
  <c r="E888" i="1"/>
  <c r="F888" i="1" s="1"/>
  <c r="D888" i="1"/>
  <c r="E887" i="1"/>
  <c r="F887" i="1" s="1"/>
  <c r="D887" i="1"/>
  <c r="F886" i="1"/>
  <c r="E886" i="1"/>
  <c r="D886" i="1"/>
  <c r="E885" i="1"/>
  <c r="F885" i="1" s="1"/>
  <c r="D885" i="1"/>
  <c r="E884" i="1"/>
  <c r="F884" i="1" s="1"/>
  <c r="D884" i="1"/>
  <c r="E883" i="1"/>
  <c r="F883" i="1" s="1"/>
  <c r="D883" i="1"/>
  <c r="F882" i="1"/>
  <c r="E882" i="1"/>
  <c r="D882" i="1"/>
  <c r="E881" i="1"/>
  <c r="F881" i="1" s="1"/>
  <c r="D881" i="1"/>
  <c r="E880" i="1"/>
  <c r="F880" i="1" s="1"/>
  <c r="D880" i="1"/>
  <c r="E879" i="1"/>
  <c r="F879" i="1" s="1"/>
  <c r="D879" i="1"/>
  <c r="F878" i="1"/>
  <c r="E878" i="1"/>
  <c r="D878" i="1"/>
  <c r="E877" i="1"/>
  <c r="F877" i="1" s="1"/>
  <c r="D877" i="1"/>
  <c r="E876" i="1"/>
  <c r="F876" i="1" s="1"/>
  <c r="D876" i="1"/>
  <c r="E875" i="1"/>
  <c r="F875" i="1" s="1"/>
  <c r="D875" i="1"/>
  <c r="F874" i="1"/>
  <c r="E874" i="1"/>
  <c r="D874" i="1"/>
  <c r="E873" i="1"/>
  <c r="F873" i="1" s="1"/>
  <c r="D873" i="1"/>
  <c r="E872" i="1"/>
  <c r="F872" i="1" s="1"/>
  <c r="D872" i="1"/>
  <c r="E871" i="1"/>
  <c r="F871" i="1" s="1"/>
  <c r="D871" i="1"/>
  <c r="F870" i="1"/>
  <c r="E870" i="1"/>
  <c r="D870" i="1"/>
  <c r="E869" i="1"/>
  <c r="F869" i="1" s="1"/>
  <c r="D869" i="1"/>
  <c r="F868" i="1"/>
  <c r="E868" i="1"/>
  <c r="D868" i="1"/>
  <c r="E867" i="1"/>
  <c r="F867" i="1" s="1"/>
  <c r="D867" i="1"/>
  <c r="F866" i="1"/>
  <c r="E866" i="1"/>
  <c r="D866" i="1"/>
  <c r="E865" i="1"/>
  <c r="F865" i="1" s="1"/>
  <c r="D865" i="1"/>
  <c r="E864" i="1"/>
  <c r="F864" i="1" s="1"/>
  <c r="D864" i="1"/>
  <c r="E863" i="1"/>
  <c r="F863" i="1" s="1"/>
  <c r="D863" i="1"/>
  <c r="F862" i="1"/>
  <c r="E862" i="1"/>
  <c r="D862" i="1"/>
  <c r="E861" i="1"/>
  <c r="F861" i="1" s="1"/>
  <c r="D861" i="1"/>
  <c r="E860" i="1"/>
  <c r="F860" i="1" s="1"/>
  <c r="D860" i="1"/>
  <c r="E859" i="1"/>
  <c r="F859" i="1" s="1"/>
  <c r="D859" i="1"/>
  <c r="F858" i="1"/>
  <c r="E858" i="1"/>
  <c r="D858" i="1"/>
  <c r="E857" i="1"/>
  <c r="F857" i="1" s="1"/>
  <c r="D857" i="1"/>
  <c r="E856" i="1"/>
  <c r="F856" i="1" s="1"/>
  <c r="D856" i="1"/>
  <c r="E855" i="1"/>
  <c r="F855" i="1" s="1"/>
  <c r="D855" i="1"/>
  <c r="F854" i="1"/>
  <c r="E854" i="1"/>
  <c r="D854" i="1"/>
  <c r="E853" i="1"/>
  <c r="F853" i="1" s="1"/>
  <c r="D853" i="1"/>
  <c r="E852" i="1"/>
  <c r="F852" i="1" s="1"/>
  <c r="D852" i="1"/>
  <c r="E851" i="1"/>
  <c r="F851" i="1" s="1"/>
  <c r="D851" i="1"/>
  <c r="F850" i="1"/>
  <c r="E850" i="1"/>
  <c r="D850" i="1"/>
  <c r="E849" i="1"/>
  <c r="F849" i="1" s="1"/>
  <c r="D849" i="1"/>
  <c r="E848" i="1"/>
  <c r="F848" i="1" s="1"/>
  <c r="D848" i="1"/>
  <c r="E847" i="1"/>
  <c r="F847" i="1" s="1"/>
  <c r="D847" i="1"/>
  <c r="F846" i="1"/>
  <c r="E846" i="1"/>
  <c r="D846" i="1"/>
  <c r="E845" i="1"/>
  <c r="F845" i="1" s="1"/>
  <c r="D845" i="1"/>
  <c r="E844" i="1"/>
  <c r="F844" i="1" s="1"/>
  <c r="D844" i="1"/>
  <c r="E843" i="1"/>
  <c r="F843" i="1" s="1"/>
  <c r="D843" i="1"/>
  <c r="F842" i="1"/>
  <c r="E842" i="1"/>
  <c r="D842" i="1"/>
  <c r="E841" i="1"/>
  <c r="F841" i="1" s="1"/>
  <c r="D841" i="1"/>
  <c r="E840" i="1"/>
  <c r="F840" i="1" s="1"/>
  <c r="D840" i="1"/>
  <c r="E839" i="1"/>
  <c r="F839" i="1" s="1"/>
  <c r="D839" i="1"/>
  <c r="F838" i="1"/>
  <c r="E838" i="1"/>
  <c r="D838" i="1"/>
  <c r="E837" i="1"/>
  <c r="F837" i="1" s="1"/>
  <c r="D837" i="1"/>
  <c r="E836" i="1"/>
  <c r="F836" i="1" s="1"/>
  <c r="D836" i="1"/>
  <c r="E835" i="1"/>
  <c r="F835" i="1" s="1"/>
  <c r="D835" i="1"/>
  <c r="F834" i="1"/>
  <c r="E834" i="1"/>
  <c r="D834" i="1"/>
  <c r="E833" i="1"/>
  <c r="F833" i="1" s="1"/>
  <c r="D833" i="1"/>
  <c r="E832" i="1"/>
  <c r="F832" i="1" s="1"/>
  <c r="D832" i="1"/>
  <c r="E831" i="1"/>
  <c r="F831" i="1" s="1"/>
  <c r="D831" i="1"/>
  <c r="F830" i="1"/>
  <c r="E830" i="1"/>
  <c r="D830" i="1"/>
  <c r="E829" i="1"/>
  <c r="F829" i="1" s="1"/>
  <c r="D829" i="1"/>
  <c r="E828" i="1"/>
  <c r="F828" i="1" s="1"/>
  <c r="D828" i="1"/>
  <c r="E827" i="1"/>
  <c r="F827" i="1" s="1"/>
  <c r="D827" i="1"/>
  <c r="F826" i="1"/>
  <c r="E826" i="1"/>
  <c r="D826" i="1"/>
  <c r="E825" i="1"/>
  <c r="F825" i="1" s="1"/>
  <c r="D825" i="1"/>
  <c r="E824" i="1"/>
  <c r="F824" i="1" s="1"/>
  <c r="D824" i="1"/>
  <c r="E823" i="1"/>
  <c r="F823" i="1" s="1"/>
  <c r="D823" i="1"/>
  <c r="F822" i="1"/>
  <c r="E822" i="1"/>
  <c r="D822" i="1"/>
  <c r="E821" i="1"/>
  <c r="F821" i="1" s="1"/>
  <c r="D821" i="1"/>
  <c r="E820" i="1"/>
  <c r="F820" i="1" s="1"/>
  <c r="D820" i="1"/>
  <c r="E819" i="1"/>
  <c r="F819" i="1" s="1"/>
  <c r="D819" i="1"/>
  <c r="F818" i="1"/>
  <c r="E818" i="1"/>
  <c r="D818" i="1"/>
  <c r="E817" i="1"/>
  <c r="F817" i="1" s="1"/>
  <c r="D817" i="1"/>
  <c r="E816" i="1"/>
  <c r="F816" i="1" s="1"/>
  <c r="D816" i="1"/>
  <c r="E815" i="1"/>
  <c r="F815" i="1" s="1"/>
  <c r="D815" i="1"/>
  <c r="F814" i="1"/>
  <c r="E814" i="1"/>
  <c r="D814" i="1"/>
  <c r="E813" i="1"/>
  <c r="F813" i="1" s="1"/>
  <c r="D813" i="1"/>
  <c r="E812" i="1"/>
  <c r="F812" i="1" s="1"/>
  <c r="D812" i="1"/>
  <c r="E811" i="1"/>
  <c r="F811" i="1" s="1"/>
  <c r="D811" i="1"/>
  <c r="F810" i="1"/>
  <c r="E810" i="1"/>
  <c r="D810" i="1"/>
  <c r="E809" i="1"/>
  <c r="F809" i="1" s="1"/>
  <c r="D809" i="1"/>
  <c r="E808" i="1"/>
  <c r="F808" i="1" s="1"/>
  <c r="D808" i="1"/>
  <c r="E807" i="1"/>
  <c r="F807" i="1" s="1"/>
  <c r="D807" i="1"/>
  <c r="F806" i="1"/>
  <c r="E806" i="1"/>
  <c r="D806" i="1"/>
  <c r="E805" i="1"/>
  <c r="F805" i="1" s="1"/>
  <c r="D805" i="1"/>
  <c r="E804" i="1"/>
  <c r="F804" i="1" s="1"/>
  <c r="D804" i="1"/>
  <c r="E803" i="1"/>
  <c r="F803" i="1" s="1"/>
  <c r="D803" i="1"/>
  <c r="F802" i="1"/>
  <c r="E802" i="1"/>
  <c r="D802" i="1"/>
  <c r="E801" i="1"/>
  <c r="F801" i="1" s="1"/>
  <c r="D801" i="1"/>
  <c r="E800" i="1"/>
  <c r="F800" i="1" s="1"/>
  <c r="D800" i="1"/>
  <c r="E799" i="1"/>
  <c r="F799" i="1" s="1"/>
  <c r="D799" i="1"/>
  <c r="F798" i="1"/>
  <c r="E798" i="1"/>
  <c r="D798" i="1"/>
  <c r="E797" i="1"/>
  <c r="F797" i="1" s="1"/>
  <c r="D797" i="1"/>
  <c r="E796" i="1"/>
  <c r="F796" i="1" s="1"/>
  <c r="D796" i="1"/>
  <c r="E795" i="1"/>
  <c r="F795" i="1" s="1"/>
  <c r="D795" i="1"/>
  <c r="F794" i="1"/>
  <c r="E794" i="1"/>
  <c r="D794" i="1"/>
  <c r="E793" i="1"/>
  <c r="F793" i="1" s="1"/>
  <c r="D793" i="1"/>
  <c r="E792" i="1"/>
  <c r="F792" i="1" s="1"/>
  <c r="D792" i="1"/>
  <c r="E791" i="1"/>
  <c r="F791" i="1" s="1"/>
  <c r="D791" i="1"/>
  <c r="F790" i="1"/>
  <c r="E790" i="1"/>
  <c r="D790" i="1"/>
  <c r="E789" i="1"/>
  <c r="F789" i="1" s="1"/>
  <c r="D789" i="1"/>
  <c r="F788" i="1"/>
  <c r="E788" i="1"/>
  <c r="D788" i="1"/>
  <c r="E787" i="1"/>
  <c r="F787" i="1" s="1"/>
  <c r="D787" i="1"/>
  <c r="F786" i="1"/>
  <c r="E786" i="1"/>
  <c r="D786" i="1"/>
  <c r="E785" i="1"/>
  <c r="F785" i="1" s="1"/>
  <c r="D785" i="1"/>
  <c r="E784" i="1"/>
  <c r="F784" i="1" s="1"/>
  <c r="D784" i="1"/>
  <c r="E783" i="1"/>
  <c r="F783" i="1" s="1"/>
  <c r="D783" i="1"/>
  <c r="F782" i="1"/>
  <c r="E782" i="1"/>
  <c r="D782" i="1"/>
  <c r="E781" i="1"/>
  <c r="F781" i="1" s="1"/>
  <c r="D781" i="1"/>
  <c r="E780" i="1"/>
  <c r="F780" i="1" s="1"/>
  <c r="D780" i="1"/>
  <c r="E779" i="1"/>
  <c r="F779" i="1" s="1"/>
  <c r="D779" i="1"/>
  <c r="F778" i="1"/>
  <c r="E778" i="1"/>
  <c r="D778" i="1"/>
  <c r="E777" i="1"/>
  <c r="F777" i="1" s="1"/>
  <c r="D777" i="1"/>
  <c r="E776" i="1"/>
  <c r="F776" i="1" s="1"/>
  <c r="D776" i="1"/>
  <c r="E775" i="1"/>
  <c r="F775" i="1" s="1"/>
  <c r="D775" i="1"/>
  <c r="F774" i="1"/>
  <c r="E774" i="1"/>
  <c r="D774" i="1"/>
  <c r="E773" i="1"/>
  <c r="F773" i="1" s="1"/>
  <c r="D773" i="1"/>
  <c r="E772" i="1"/>
  <c r="F772" i="1" s="1"/>
  <c r="D772" i="1"/>
  <c r="E771" i="1"/>
  <c r="F771" i="1" s="1"/>
  <c r="D771" i="1"/>
  <c r="F770" i="1"/>
  <c r="E770" i="1"/>
  <c r="D770" i="1"/>
  <c r="E769" i="1"/>
  <c r="F769" i="1" s="1"/>
  <c r="D769" i="1"/>
  <c r="E768" i="1"/>
  <c r="F768" i="1" s="1"/>
  <c r="D768" i="1"/>
  <c r="E767" i="1"/>
  <c r="F767" i="1" s="1"/>
  <c r="D767" i="1"/>
  <c r="F766" i="1"/>
  <c r="E766" i="1"/>
  <c r="D766" i="1"/>
  <c r="E765" i="1"/>
  <c r="F765" i="1" s="1"/>
  <c r="D765" i="1"/>
  <c r="E764" i="1"/>
  <c r="F764" i="1" s="1"/>
  <c r="D764" i="1"/>
  <c r="E763" i="1"/>
  <c r="F763" i="1" s="1"/>
  <c r="D763" i="1"/>
  <c r="F762" i="1"/>
  <c r="E762" i="1"/>
  <c r="D762" i="1"/>
  <c r="E761" i="1"/>
  <c r="F761" i="1" s="1"/>
  <c r="D761" i="1"/>
  <c r="E760" i="1"/>
  <c r="F760" i="1" s="1"/>
  <c r="D760" i="1"/>
  <c r="E759" i="1"/>
  <c r="F759" i="1" s="1"/>
  <c r="D759" i="1"/>
  <c r="F758" i="1"/>
  <c r="E758" i="1"/>
  <c r="D758" i="1"/>
  <c r="E757" i="1"/>
  <c r="F757" i="1" s="1"/>
  <c r="D757" i="1"/>
  <c r="E756" i="1"/>
  <c r="F756" i="1" s="1"/>
  <c r="D756" i="1"/>
  <c r="E755" i="1"/>
  <c r="F755" i="1" s="1"/>
  <c r="D755" i="1"/>
  <c r="F754" i="1"/>
  <c r="E754" i="1"/>
  <c r="D754" i="1"/>
  <c r="E753" i="1"/>
  <c r="F753" i="1" s="1"/>
  <c r="D753" i="1"/>
  <c r="E752" i="1"/>
  <c r="F752" i="1" s="1"/>
  <c r="D752" i="1"/>
  <c r="E751" i="1"/>
  <c r="F751" i="1" s="1"/>
  <c r="D751" i="1"/>
  <c r="F750" i="1"/>
  <c r="E750" i="1"/>
  <c r="D750" i="1"/>
  <c r="E749" i="1"/>
  <c r="F749" i="1" s="1"/>
  <c r="D749" i="1"/>
  <c r="E748" i="1"/>
  <c r="F748" i="1" s="1"/>
  <c r="D748" i="1"/>
  <c r="E747" i="1"/>
  <c r="F747" i="1" s="1"/>
  <c r="D747" i="1"/>
  <c r="F746" i="1"/>
  <c r="E746" i="1"/>
  <c r="D746" i="1"/>
  <c r="E745" i="1"/>
  <c r="F745" i="1" s="1"/>
  <c r="D745" i="1"/>
  <c r="E744" i="1"/>
  <c r="F744" i="1" s="1"/>
  <c r="D744" i="1"/>
  <c r="E743" i="1"/>
  <c r="F743" i="1" s="1"/>
  <c r="D743" i="1"/>
  <c r="F742" i="1"/>
  <c r="E742" i="1"/>
  <c r="D742" i="1"/>
  <c r="E741" i="1"/>
  <c r="F741" i="1" s="1"/>
  <c r="D741" i="1"/>
  <c r="E740" i="1"/>
  <c r="F740" i="1" s="1"/>
  <c r="D740" i="1"/>
  <c r="E739" i="1"/>
  <c r="F739" i="1" s="1"/>
  <c r="D739" i="1"/>
  <c r="F738" i="1"/>
  <c r="E738" i="1"/>
  <c r="D738" i="1"/>
  <c r="E737" i="1"/>
  <c r="F737" i="1" s="1"/>
  <c r="D737" i="1"/>
  <c r="E736" i="1"/>
  <c r="F736" i="1" s="1"/>
  <c r="D736" i="1"/>
  <c r="E735" i="1"/>
  <c r="F735" i="1" s="1"/>
  <c r="D735" i="1"/>
  <c r="F734" i="1"/>
  <c r="E734" i="1"/>
  <c r="D734" i="1"/>
  <c r="E733" i="1"/>
  <c r="F733" i="1" s="1"/>
  <c r="D733" i="1"/>
  <c r="E732" i="1"/>
  <c r="F732" i="1" s="1"/>
  <c r="D732" i="1"/>
  <c r="E731" i="1"/>
  <c r="F731" i="1" s="1"/>
  <c r="D731" i="1"/>
  <c r="F730" i="1"/>
  <c r="E730" i="1"/>
  <c r="D730" i="1"/>
  <c r="E729" i="1"/>
  <c r="F729" i="1" s="1"/>
  <c r="D729" i="1"/>
  <c r="E728" i="1"/>
  <c r="F728" i="1" s="1"/>
  <c r="D728" i="1"/>
  <c r="E727" i="1"/>
  <c r="F727" i="1" s="1"/>
  <c r="D727" i="1"/>
  <c r="F726" i="1"/>
  <c r="E726" i="1"/>
  <c r="D726" i="1"/>
  <c r="E725" i="1"/>
  <c r="F725" i="1" s="1"/>
  <c r="D725" i="1"/>
  <c r="E724" i="1"/>
  <c r="F724" i="1" s="1"/>
  <c r="D724" i="1"/>
  <c r="E723" i="1"/>
  <c r="F723" i="1" s="1"/>
  <c r="D723" i="1"/>
  <c r="F722" i="1"/>
  <c r="E722" i="1"/>
  <c r="D722" i="1"/>
  <c r="E721" i="1"/>
  <c r="F721" i="1" s="1"/>
  <c r="D721" i="1"/>
  <c r="E720" i="1"/>
  <c r="F720" i="1" s="1"/>
  <c r="D720" i="1"/>
  <c r="E719" i="1"/>
  <c r="F719" i="1" s="1"/>
  <c r="D719" i="1"/>
  <c r="F718" i="1"/>
  <c r="E718" i="1"/>
  <c r="D718" i="1"/>
  <c r="E717" i="1"/>
  <c r="F717" i="1" s="1"/>
  <c r="D717" i="1"/>
  <c r="E716" i="1"/>
  <c r="F716" i="1" s="1"/>
  <c r="D716" i="1"/>
  <c r="E715" i="1"/>
  <c r="F715" i="1" s="1"/>
  <c r="D715" i="1"/>
  <c r="F714" i="1"/>
  <c r="E714" i="1"/>
  <c r="D714" i="1"/>
  <c r="E713" i="1"/>
  <c r="F713" i="1" s="1"/>
  <c r="D713" i="1"/>
  <c r="E712" i="1"/>
  <c r="F712" i="1" s="1"/>
  <c r="D712" i="1"/>
  <c r="E711" i="1"/>
  <c r="F711" i="1" s="1"/>
  <c r="D711" i="1"/>
  <c r="F710" i="1"/>
  <c r="E710" i="1"/>
  <c r="D710" i="1"/>
  <c r="E709" i="1"/>
  <c r="F709" i="1" s="1"/>
  <c r="D709" i="1"/>
  <c r="F708" i="1"/>
  <c r="E708" i="1"/>
  <c r="D708" i="1"/>
  <c r="E707" i="1"/>
  <c r="F707" i="1" s="1"/>
  <c r="D707" i="1"/>
  <c r="F706" i="1"/>
  <c r="E706" i="1"/>
  <c r="D706" i="1"/>
  <c r="E705" i="1"/>
  <c r="F705" i="1" s="1"/>
  <c r="D705" i="1"/>
  <c r="E704" i="1"/>
  <c r="F704" i="1" s="1"/>
  <c r="D704" i="1"/>
  <c r="E703" i="1"/>
  <c r="F703" i="1" s="1"/>
  <c r="D703" i="1"/>
  <c r="F702" i="1"/>
  <c r="E702" i="1"/>
  <c r="D702" i="1"/>
  <c r="E701" i="1"/>
  <c r="F701" i="1" s="1"/>
  <c r="D701" i="1"/>
  <c r="E700" i="1"/>
  <c r="F700" i="1" s="1"/>
  <c r="D700" i="1"/>
  <c r="E699" i="1"/>
  <c r="F699" i="1" s="1"/>
  <c r="D699" i="1"/>
  <c r="F698" i="1"/>
  <c r="E698" i="1"/>
  <c r="D698" i="1"/>
  <c r="E697" i="1"/>
  <c r="F697" i="1" s="1"/>
  <c r="D697" i="1"/>
  <c r="E696" i="1"/>
  <c r="F696" i="1" s="1"/>
  <c r="D696" i="1"/>
  <c r="E695" i="1"/>
  <c r="F695" i="1" s="1"/>
  <c r="D695" i="1"/>
  <c r="F694" i="1"/>
  <c r="E694" i="1"/>
  <c r="D694" i="1"/>
  <c r="E693" i="1"/>
  <c r="F693" i="1" s="1"/>
  <c r="D693" i="1"/>
  <c r="E692" i="1"/>
  <c r="F692" i="1" s="1"/>
  <c r="D692" i="1"/>
  <c r="E691" i="1"/>
  <c r="F691" i="1" s="1"/>
  <c r="D691" i="1"/>
  <c r="F690" i="1"/>
  <c r="E690" i="1"/>
  <c r="D690" i="1"/>
  <c r="E689" i="1"/>
  <c r="F689" i="1" s="1"/>
  <c r="D689" i="1"/>
  <c r="E688" i="1"/>
  <c r="F688" i="1" s="1"/>
  <c r="D688" i="1"/>
  <c r="E687" i="1"/>
  <c r="F687" i="1" s="1"/>
  <c r="D687" i="1"/>
  <c r="F686" i="1"/>
  <c r="E686" i="1"/>
  <c r="D686" i="1"/>
  <c r="E685" i="1"/>
  <c r="F685" i="1" s="1"/>
  <c r="D685" i="1"/>
  <c r="E684" i="1"/>
  <c r="F684" i="1" s="1"/>
  <c r="D684" i="1"/>
  <c r="E683" i="1"/>
  <c r="F683" i="1" s="1"/>
  <c r="D683" i="1"/>
  <c r="F682" i="1"/>
  <c r="E682" i="1"/>
  <c r="D682" i="1"/>
  <c r="E681" i="1"/>
  <c r="F681" i="1" s="1"/>
  <c r="D681" i="1"/>
  <c r="E680" i="1"/>
  <c r="F680" i="1" s="1"/>
  <c r="D680" i="1"/>
  <c r="E679" i="1"/>
  <c r="F679" i="1" s="1"/>
  <c r="D679" i="1"/>
  <c r="F678" i="1"/>
  <c r="E678" i="1"/>
  <c r="D678" i="1"/>
  <c r="E677" i="1"/>
  <c r="F677" i="1" s="1"/>
  <c r="D677" i="1"/>
  <c r="E676" i="1"/>
  <c r="F676" i="1" s="1"/>
  <c r="D676" i="1"/>
  <c r="E675" i="1"/>
  <c r="F675" i="1" s="1"/>
  <c r="D675" i="1"/>
  <c r="F674" i="1"/>
  <c r="E674" i="1"/>
  <c r="D674" i="1"/>
  <c r="E673" i="1"/>
  <c r="F673" i="1" s="1"/>
  <c r="D673" i="1"/>
  <c r="E672" i="1"/>
  <c r="F672" i="1" s="1"/>
  <c r="D672" i="1"/>
  <c r="E671" i="1"/>
  <c r="F671" i="1" s="1"/>
  <c r="D671" i="1"/>
  <c r="F670" i="1"/>
  <c r="E670" i="1"/>
  <c r="D670" i="1"/>
  <c r="E669" i="1"/>
  <c r="F669" i="1" s="1"/>
  <c r="D669" i="1"/>
  <c r="E668" i="1"/>
  <c r="F668" i="1" s="1"/>
  <c r="D668" i="1"/>
  <c r="E667" i="1"/>
  <c r="F667" i="1" s="1"/>
  <c r="D667" i="1"/>
  <c r="F666" i="1"/>
  <c r="E666" i="1"/>
  <c r="D666" i="1"/>
  <c r="E665" i="1"/>
  <c r="F665" i="1" s="1"/>
  <c r="D665" i="1"/>
  <c r="E664" i="1"/>
  <c r="F664" i="1" s="1"/>
  <c r="D664" i="1"/>
  <c r="E663" i="1"/>
  <c r="F663" i="1" s="1"/>
  <c r="D663" i="1"/>
  <c r="F662" i="1"/>
  <c r="E662" i="1"/>
  <c r="D662" i="1"/>
  <c r="E661" i="1"/>
  <c r="F661" i="1" s="1"/>
  <c r="D661" i="1"/>
  <c r="E660" i="1"/>
  <c r="F660" i="1" s="1"/>
  <c r="D660" i="1"/>
  <c r="E659" i="1"/>
  <c r="F659" i="1" s="1"/>
  <c r="D659" i="1"/>
  <c r="F658" i="1"/>
  <c r="E658" i="1"/>
  <c r="D658" i="1"/>
  <c r="E657" i="1"/>
  <c r="F657" i="1" s="1"/>
  <c r="D657" i="1"/>
  <c r="E656" i="1"/>
  <c r="F656" i="1" s="1"/>
  <c r="D656" i="1"/>
  <c r="E655" i="1"/>
  <c r="F655" i="1" s="1"/>
  <c r="D655" i="1"/>
  <c r="F654" i="1"/>
  <c r="E654" i="1"/>
  <c r="D654" i="1"/>
  <c r="E653" i="1"/>
  <c r="F653" i="1" s="1"/>
  <c r="D653" i="1"/>
  <c r="E652" i="1"/>
  <c r="F652" i="1" s="1"/>
  <c r="D652" i="1"/>
  <c r="E651" i="1"/>
  <c r="F651" i="1" s="1"/>
  <c r="D651" i="1"/>
  <c r="F650" i="1"/>
  <c r="E650" i="1"/>
  <c r="D650" i="1"/>
  <c r="E649" i="1"/>
  <c r="F649" i="1" s="1"/>
  <c r="D649" i="1"/>
  <c r="E648" i="1"/>
  <c r="F648" i="1" s="1"/>
  <c r="D648" i="1"/>
  <c r="E647" i="1"/>
  <c r="F647" i="1" s="1"/>
  <c r="D647" i="1"/>
  <c r="F646" i="1"/>
  <c r="E646" i="1"/>
  <c r="D646" i="1"/>
  <c r="E645" i="1"/>
  <c r="F645" i="1" s="1"/>
  <c r="D645" i="1"/>
  <c r="E644" i="1"/>
  <c r="F644" i="1" s="1"/>
  <c r="D644" i="1"/>
  <c r="E643" i="1"/>
  <c r="F643" i="1" s="1"/>
  <c r="D643" i="1"/>
  <c r="F642" i="1"/>
  <c r="E642" i="1"/>
  <c r="D642" i="1"/>
  <c r="E641" i="1"/>
  <c r="F641" i="1" s="1"/>
  <c r="D641" i="1"/>
  <c r="E640" i="1"/>
  <c r="F640" i="1" s="1"/>
  <c r="D640" i="1"/>
  <c r="E639" i="1"/>
  <c r="F639" i="1" s="1"/>
  <c r="D639" i="1"/>
  <c r="F638" i="1"/>
  <c r="E638" i="1"/>
  <c r="D638" i="1"/>
  <c r="E637" i="1"/>
  <c r="F637" i="1" s="1"/>
  <c r="D637" i="1"/>
  <c r="E636" i="1"/>
  <c r="F636" i="1" s="1"/>
  <c r="D636" i="1"/>
  <c r="E635" i="1"/>
  <c r="F635" i="1" s="1"/>
  <c r="D635" i="1"/>
  <c r="F634" i="1"/>
  <c r="E634" i="1"/>
  <c r="D634" i="1"/>
  <c r="E633" i="1"/>
  <c r="F633" i="1" s="1"/>
  <c r="D633" i="1"/>
  <c r="E632" i="1"/>
  <c r="F632" i="1" s="1"/>
  <c r="D632" i="1"/>
  <c r="E631" i="1"/>
  <c r="F631" i="1" s="1"/>
  <c r="D631" i="1"/>
  <c r="F630" i="1"/>
  <c r="E630" i="1"/>
  <c r="D630" i="1"/>
  <c r="E629" i="1"/>
  <c r="F629" i="1" s="1"/>
  <c r="D629" i="1"/>
  <c r="F628" i="1"/>
  <c r="E628" i="1"/>
  <c r="D628" i="1"/>
  <c r="E627" i="1"/>
  <c r="F627" i="1" s="1"/>
  <c r="D627" i="1"/>
  <c r="F626" i="1"/>
  <c r="E626" i="1"/>
  <c r="D626" i="1"/>
  <c r="E625" i="1"/>
  <c r="F625" i="1" s="1"/>
  <c r="D625" i="1"/>
  <c r="E624" i="1"/>
  <c r="F624" i="1" s="1"/>
  <c r="D624" i="1"/>
  <c r="E623" i="1"/>
  <c r="F623" i="1" s="1"/>
  <c r="D623" i="1"/>
  <c r="F622" i="1"/>
  <c r="E622" i="1"/>
  <c r="D622" i="1"/>
  <c r="E621" i="1"/>
  <c r="F621" i="1" s="1"/>
  <c r="D621" i="1"/>
  <c r="E620" i="1"/>
  <c r="F620" i="1" s="1"/>
  <c r="D620" i="1"/>
  <c r="E619" i="1"/>
  <c r="F619" i="1" s="1"/>
  <c r="D619" i="1"/>
  <c r="F618" i="1"/>
  <c r="E618" i="1"/>
  <c r="D618" i="1"/>
  <c r="E617" i="1"/>
  <c r="F617" i="1" s="1"/>
  <c r="D617" i="1"/>
  <c r="E616" i="1"/>
  <c r="F616" i="1" s="1"/>
  <c r="D616" i="1"/>
  <c r="E615" i="1"/>
  <c r="F615" i="1" s="1"/>
  <c r="D615" i="1"/>
  <c r="F614" i="1"/>
  <c r="E614" i="1"/>
  <c r="D614" i="1"/>
  <c r="E613" i="1"/>
  <c r="F613" i="1" s="1"/>
  <c r="D613" i="1"/>
  <c r="E612" i="1"/>
  <c r="F612" i="1" s="1"/>
  <c r="D612" i="1"/>
  <c r="E611" i="1"/>
  <c r="F611" i="1" s="1"/>
  <c r="D611" i="1"/>
  <c r="F610" i="1"/>
  <c r="E610" i="1"/>
  <c r="D610" i="1"/>
  <c r="E609" i="1"/>
  <c r="F609" i="1" s="1"/>
  <c r="D609" i="1"/>
  <c r="E608" i="1"/>
  <c r="F608" i="1" s="1"/>
  <c r="D608" i="1"/>
  <c r="E607" i="1"/>
  <c r="F607" i="1" s="1"/>
  <c r="D607" i="1"/>
  <c r="F606" i="1"/>
  <c r="E606" i="1"/>
  <c r="D606" i="1"/>
  <c r="E605" i="1"/>
  <c r="F605" i="1" s="1"/>
  <c r="D605" i="1"/>
  <c r="E604" i="1"/>
  <c r="F604" i="1" s="1"/>
  <c r="D604" i="1"/>
  <c r="E603" i="1"/>
  <c r="F603" i="1" s="1"/>
  <c r="D603" i="1"/>
  <c r="F602" i="1"/>
  <c r="E602" i="1"/>
  <c r="D602" i="1"/>
  <c r="E601" i="1"/>
  <c r="F601" i="1" s="1"/>
  <c r="D601" i="1"/>
  <c r="E600" i="1"/>
  <c r="F600" i="1" s="1"/>
  <c r="D600" i="1"/>
  <c r="E599" i="1"/>
  <c r="F599" i="1" s="1"/>
  <c r="D599" i="1"/>
  <c r="F598" i="1"/>
  <c r="E598" i="1"/>
  <c r="D598" i="1"/>
  <c r="E597" i="1"/>
  <c r="F597" i="1" s="1"/>
  <c r="D597" i="1"/>
  <c r="E596" i="1"/>
  <c r="F596" i="1" s="1"/>
  <c r="D596" i="1"/>
  <c r="E595" i="1"/>
  <c r="F595" i="1" s="1"/>
  <c r="D595" i="1"/>
  <c r="F594" i="1"/>
  <c r="E594" i="1"/>
  <c r="D594" i="1"/>
  <c r="E593" i="1"/>
  <c r="F593" i="1" s="1"/>
  <c r="D593" i="1"/>
  <c r="E592" i="1"/>
  <c r="F592" i="1" s="1"/>
  <c r="D592" i="1"/>
  <c r="E591" i="1"/>
  <c r="F591" i="1" s="1"/>
  <c r="D591" i="1"/>
  <c r="F590" i="1"/>
  <c r="E590" i="1"/>
  <c r="D590" i="1"/>
  <c r="E589" i="1"/>
  <c r="F589" i="1" s="1"/>
  <c r="D589" i="1"/>
  <c r="E588" i="1"/>
  <c r="F588" i="1" s="1"/>
  <c r="D588" i="1"/>
  <c r="E587" i="1"/>
  <c r="F587" i="1" s="1"/>
  <c r="D587" i="1"/>
  <c r="F586" i="1"/>
  <c r="E586" i="1"/>
  <c r="D586" i="1"/>
  <c r="E585" i="1"/>
  <c r="F585" i="1" s="1"/>
  <c r="D585" i="1"/>
  <c r="E584" i="1"/>
  <c r="F584" i="1" s="1"/>
  <c r="D584" i="1"/>
  <c r="E583" i="1"/>
  <c r="F583" i="1" s="1"/>
  <c r="D583" i="1"/>
  <c r="F582" i="1"/>
  <c r="E582" i="1"/>
  <c r="D582" i="1"/>
  <c r="E581" i="1"/>
  <c r="F581" i="1" s="1"/>
  <c r="D581" i="1"/>
  <c r="E580" i="1"/>
  <c r="F580" i="1" s="1"/>
  <c r="D580" i="1"/>
  <c r="E579" i="1"/>
  <c r="F579" i="1" s="1"/>
  <c r="D579" i="1"/>
  <c r="F578" i="1"/>
  <c r="E578" i="1"/>
  <c r="D578" i="1"/>
  <c r="E577" i="1"/>
  <c r="F577" i="1" s="1"/>
  <c r="D577" i="1"/>
  <c r="E576" i="1"/>
  <c r="F576" i="1" s="1"/>
  <c r="D576" i="1"/>
  <c r="E575" i="1"/>
  <c r="F575" i="1" s="1"/>
  <c r="D575" i="1"/>
  <c r="F574" i="1"/>
  <c r="E574" i="1"/>
  <c r="D574" i="1"/>
  <c r="E573" i="1"/>
  <c r="F573" i="1" s="1"/>
  <c r="D573" i="1"/>
  <c r="E572" i="1"/>
  <c r="F572" i="1" s="1"/>
  <c r="D572" i="1"/>
  <c r="E571" i="1"/>
  <c r="F571" i="1" s="1"/>
  <c r="D571" i="1"/>
  <c r="F570" i="1"/>
  <c r="E570" i="1"/>
  <c r="D570" i="1"/>
  <c r="E569" i="1"/>
  <c r="F569" i="1" s="1"/>
  <c r="D569" i="1"/>
  <c r="E568" i="1"/>
  <c r="F568" i="1" s="1"/>
  <c r="D568" i="1"/>
  <c r="E567" i="1"/>
  <c r="F567" i="1" s="1"/>
  <c r="D567" i="1"/>
  <c r="F566" i="1"/>
  <c r="E566" i="1"/>
  <c r="D566" i="1"/>
  <c r="E565" i="1"/>
  <c r="F565" i="1" s="1"/>
  <c r="D565" i="1"/>
  <c r="E564" i="1"/>
  <c r="F564" i="1" s="1"/>
  <c r="D564" i="1"/>
  <c r="E563" i="1"/>
  <c r="F563" i="1" s="1"/>
  <c r="D563" i="1"/>
  <c r="F562" i="1"/>
  <c r="E562" i="1"/>
  <c r="D562" i="1"/>
  <c r="E561" i="1"/>
  <c r="F561" i="1" s="1"/>
  <c r="D561" i="1"/>
  <c r="E560" i="1"/>
  <c r="F560" i="1" s="1"/>
  <c r="D560" i="1"/>
  <c r="E559" i="1"/>
  <c r="F559" i="1" s="1"/>
  <c r="D559" i="1"/>
  <c r="F558" i="1"/>
  <c r="E558" i="1"/>
  <c r="D558" i="1"/>
  <c r="E557" i="1"/>
  <c r="F557" i="1" s="1"/>
  <c r="D557" i="1"/>
  <c r="E556" i="1"/>
  <c r="F556" i="1" s="1"/>
  <c r="D556" i="1"/>
  <c r="E555" i="1"/>
  <c r="F555" i="1" s="1"/>
  <c r="D555" i="1"/>
  <c r="F554" i="1"/>
  <c r="E554" i="1"/>
  <c r="D554" i="1"/>
  <c r="E553" i="1"/>
  <c r="F553" i="1" s="1"/>
  <c r="D553" i="1"/>
  <c r="E552" i="1"/>
  <c r="F552" i="1" s="1"/>
  <c r="D552" i="1"/>
  <c r="E551" i="1"/>
  <c r="F551" i="1" s="1"/>
  <c r="D551" i="1"/>
  <c r="F550" i="1"/>
  <c r="E550" i="1"/>
  <c r="D550" i="1"/>
  <c r="E549" i="1"/>
  <c r="F549" i="1" s="1"/>
  <c r="D549" i="1"/>
  <c r="F548" i="1"/>
  <c r="E548" i="1"/>
  <c r="D548" i="1"/>
  <c r="E547" i="1"/>
  <c r="F547" i="1" s="1"/>
  <c r="D547" i="1"/>
  <c r="F546" i="1"/>
  <c r="E546" i="1"/>
  <c r="D546" i="1"/>
  <c r="E545" i="1"/>
  <c r="F545" i="1" s="1"/>
  <c r="D545" i="1"/>
  <c r="E544" i="1"/>
  <c r="F544" i="1" s="1"/>
  <c r="D544" i="1"/>
  <c r="E543" i="1"/>
  <c r="F543" i="1" s="1"/>
  <c r="D543" i="1"/>
  <c r="F542" i="1"/>
  <c r="E542" i="1"/>
  <c r="D542" i="1"/>
  <c r="E541" i="1"/>
  <c r="F541" i="1" s="1"/>
  <c r="D541" i="1"/>
  <c r="E540" i="1"/>
  <c r="F540" i="1" s="1"/>
  <c r="D540" i="1"/>
  <c r="E539" i="1"/>
  <c r="F539" i="1" s="1"/>
  <c r="D539" i="1"/>
  <c r="F538" i="1"/>
  <c r="E538" i="1"/>
  <c r="D538" i="1"/>
  <c r="E537" i="1"/>
  <c r="F537" i="1" s="1"/>
  <c r="D537" i="1"/>
  <c r="E536" i="1"/>
  <c r="F536" i="1" s="1"/>
  <c r="D536" i="1"/>
  <c r="E535" i="1"/>
  <c r="F535" i="1" s="1"/>
  <c r="D535" i="1"/>
  <c r="F534" i="1"/>
  <c r="E534" i="1"/>
  <c r="D534" i="1"/>
  <c r="E533" i="1"/>
  <c r="F533" i="1" s="1"/>
  <c r="D533" i="1"/>
  <c r="E532" i="1"/>
  <c r="F532" i="1" s="1"/>
  <c r="D532" i="1"/>
  <c r="E531" i="1"/>
  <c r="F531" i="1" s="1"/>
  <c r="D531" i="1"/>
  <c r="F530" i="1"/>
  <c r="E530" i="1"/>
  <c r="D530" i="1"/>
  <c r="E529" i="1"/>
  <c r="F529" i="1" s="1"/>
  <c r="D529" i="1"/>
  <c r="E528" i="1"/>
  <c r="F528" i="1" s="1"/>
  <c r="D528" i="1"/>
  <c r="E527" i="1"/>
  <c r="F527" i="1" s="1"/>
  <c r="D527" i="1"/>
  <c r="F526" i="1"/>
  <c r="E526" i="1"/>
  <c r="D526" i="1"/>
  <c r="E525" i="1"/>
  <c r="F525" i="1" s="1"/>
  <c r="D525" i="1"/>
  <c r="E524" i="1"/>
  <c r="F524" i="1" s="1"/>
  <c r="D524" i="1"/>
  <c r="E523" i="1"/>
  <c r="F523" i="1" s="1"/>
  <c r="D523" i="1"/>
  <c r="F522" i="1"/>
  <c r="E522" i="1"/>
  <c r="D522" i="1"/>
  <c r="E521" i="1"/>
  <c r="F521" i="1" s="1"/>
  <c r="D521" i="1"/>
  <c r="E520" i="1"/>
  <c r="F520" i="1" s="1"/>
  <c r="D520" i="1"/>
  <c r="E519" i="1"/>
  <c r="F519" i="1" s="1"/>
  <c r="D519" i="1"/>
  <c r="F518" i="1"/>
  <c r="E518" i="1"/>
  <c r="D518" i="1"/>
  <c r="E517" i="1"/>
  <c r="F517" i="1" s="1"/>
  <c r="D517" i="1"/>
  <c r="E516" i="1"/>
  <c r="F516" i="1" s="1"/>
  <c r="D516" i="1"/>
  <c r="E515" i="1"/>
  <c r="F515" i="1" s="1"/>
  <c r="D515" i="1"/>
  <c r="F514" i="1"/>
  <c r="E514" i="1"/>
  <c r="D514" i="1"/>
  <c r="E513" i="1"/>
  <c r="F513" i="1" s="1"/>
  <c r="D513" i="1"/>
  <c r="E512" i="1"/>
  <c r="F512" i="1" s="1"/>
  <c r="D512" i="1"/>
  <c r="E511" i="1"/>
  <c r="F511" i="1" s="1"/>
  <c r="D511" i="1"/>
  <c r="F510" i="1"/>
  <c r="E510" i="1"/>
  <c r="D510" i="1"/>
  <c r="E509" i="1"/>
  <c r="F509" i="1" s="1"/>
  <c r="D509" i="1"/>
  <c r="E508" i="1"/>
  <c r="F508" i="1" s="1"/>
  <c r="D508" i="1"/>
  <c r="E507" i="1"/>
  <c r="F507" i="1" s="1"/>
  <c r="D507" i="1"/>
  <c r="F506" i="1"/>
  <c r="E506" i="1"/>
  <c r="D506" i="1"/>
  <c r="E505" i="1"/>
  <c r="F505" i="1" s="1"/>
  <c r="D505" i="1"/>
  <c r="E504" i="1"/>
  <c r="F504" i="1" s="1"/>
  <c r="D504" i="1"/>
  <c r="E503" i="1"/>
  <c r="F503" i="1" s="1"/>
  <c r="D503" i="1"/>
  <c r="F502" i="1"/>
  <c r="E502" i="1"/>
  <c r="D502" i="1"/>
  <c r="E501" i="1"/>
  <c r="F501" i="1" s="1"/>
  <c r="D501" i="1"/>
  <c r="E500" i="1"/>
  <c r="F500" i="1" s="1"/>
  <c r="D500" i="1"/>
  <c r="E499" i="1"/>
  <c r="F499" i="1" s="1"/>
  <c r="D499" i="1"/>
  <c r="F498" i="1"/>
  <c r="E498" i="1"/>
  <c r="D498" i="1"/>
  <c r="E497" i="1"/>
  <c r="F497" i="1" s="1"/>
  <c r="D497" i="1"/>
  <c r="E496" i="1"/>
  <c r="F496" i="1" s="1"/>
  <c r="D496" i="1"/>
  <c r="E495" i="1"/>
  <c r="F495" i="1" s="1"/>
  <c r="D495" i="1"/>
  <c r="F494" i="1"/>
  <c r="E494" i="1"/>
  <c r="D494" i="1"/>
  <c r="E493" i="1"/>
  <c r="F493" i="1" s="1"/>
  <c r="D493" i="1"/>
  <c r="E492" i="1"/>
  <c r="F492" i="1" s="1"/>
  <c r="D492" i="1"/>
  <c r="E491" i="1"/>
  <c r="F491" i="1" s="1"/>
  <c r="D491" i="1"/>
  <c r="F490" i="1"/>
  <c r="E490" i="1"/>
  <c r="D490" i="1"/>
  <c r="E489" i="1"/>
  <c r="F489" i="1" s="1"/>
  <c r="D489" i="1"/>
  <c r="E488" i="1"/>
  <c r="F488" i="1" s="1"/>
  <c r="D488" i="1"/>
  <c r="E487" i="1"/>
  <c r="F487" i="1" s="1"/>
  <c r="D487" i="1"/>
  <c r="F486" i="1"/>
  <c r="E486" i="1"/>
  <c r="D486" i="1"/>
  <c r="E485" i="1"/>
  <c r="F485" i="1" s="1"/>
  <c r="D485" i="1"/>
  <c r="E484" i="1"/>
  <c r="F484" i="1" s="1"/>
  <c r="D484" i="1"/>
  <c r="E483" i="1"/>
  <c r="F483" i="1" s="1"/>
  <c r="D483" i="1"/>
  <c r="F482" i="1"/>
  <c r="E482" i="1"/>
  <c r="D482" i="1"/>
  <c r="E481" i="1"/>
  <c r="F481" i="1" s="1"/>
  <c r="D481" i="1"/>
  <c r="E480" i="1"/>
  <c r="F480" i="1" s="1"/>
  <c r="D480" i="1"/>
  <c r="E479" i="1"/>
  <c r="F479" i="1" s="1"/>
  <c r="D479" i="1"/>
  <c r="F478" i="1"/>
  <c r="E478" i="1"/>
  <c r="D478" i="1"/>
  <c r="E477" i="1"/>
  <c r="F477" i="1" s="1"/>
  <c r="D477" i="1"/>
  <c r="E476" i="1"/>
  <c r="F476" i="1" s="1"/>
  <c r="D476" i="1"/>
  <c r="E475" i="1"/>
  <c r="F475" i="1" s="1"/>
  <c r="D475" i="1"/>
  <c r="F474" i="1"/>
  <c r="E474" i="1"/>
  <c r="D474" i="1"/>
  <c r="E473" i="1"/>
  <c r="F473" i="1" s="1"/>
  <c r="D473" i="1"/>
  <c r="E472" i="1"/>
  <c r="F472" i="1" s="1"/>
  <c r="D472" i="1"/>
  <c r="E471" i="1"/>
  <c r="F471" i="1" s="1"/>
  <c r="D471" i="1"/>
  <c r="F470" i="1"/>
  <c r="E470" i="1"/>
  <c r="D470" i="1"/>
  <c r="E469" i="1"/>
  <c r="F469" i="1" s="1"/>
  <c r="D469" i="1"/>
  <c r="E468" i="1"/>
  <c r="F468" i="1" s="1"/>
  <c r="D468" i="1"/>
  <c r="E467" i="1"/>
  <c r="F467" i="1" s="1"/>
  <c r="D467" i="1"/>
  <c r="F466" i="1"/>
  <c r="E466" i="1"/>
  <c r="D466" i="1"/>
  <c r="E465" i="1"/>
  <c r="F465" i="1" s="1"/>
  <c r="D465" i="1"/>
  <c r="E464" i="1"/>
  <c r="F464" i="1" s="1"/>
  <c r="D464" i="1"/>
  <c r="E463" i="1"/>
  <c r="F463" i="1" s="1"/>
  <c r="D463" i="1"/>
  <c r="F462" i="1"/>
  <c r="E462" i="1"/>
  <c r="D462" i="1"/>
  <c r="E461" i="1"/>
  <c r="F461" i="1" s="1"/>
  <c r="D461" i="1"/>
  <c r="E460" i="1"/>
  <c r="F460" i="1" s="1"/>
  <c r="D460" i="1"/>
  <c r="E459" i="1"/>
  <c r="F459" i="1" s="1"/>
  <c r="D459" i="1"/>
  <c r="F458" i="1"/>
  <c r="E458" i="1"/>
  <c r="D458" i="1"/>
  <c r="E457" i="1"/>
  <c r="F457" i="1" s="1"/>
  <c r="D457" i="1"/>
  <c r="E456" i="1"/>
  <c r="F456" i="1" s="1"/>
  <c r="D456" i="1"/>
  <c r="E455" i="1"/>
  <c r="F455" i="1" s="1"/>
  <c r="D455" i="1"/>
  <c r="F454" i="1"/>
  <c r="E454" i="1"/>
  <c r="D454" i="1"/>
  <c r="E453" i="1"/>
  <c r="F453" i="1" s="1"/>
  <c r="D453" i="1"/>
  <c r="E452" i="1"/>
  <c r="F452" i="1" s="1"/>
  <c r="D452" i="1"/>
  <c r="E451" i="1"/>
  <c r="F451" i="1" s="1"/>
  <c r="D451" i="1"/>
  <c r="F450" i="1"/>
  <c r="E450" i="1"/>
  <c r="D450" i="1"/>
  <c r="E449" i="1"/>
  <c r="F449" i="1" s="1"/>
  <c r="D449" i="1"/>
  <c r="E448" i="1"/>
  <c r="F448" i="1" s="1"/>
  <c r="D448" i="1"/>
  <c r="E447" i="1"/>
  <c r="F447" i="1" s="1"/>
  <c r="D447" i="1"/>
  <c r="F446" i="1"/>
  <c r="E446" i="1"/>
  <c r="D446" i="1"/>
  <c r="E445" i="1"/>
  <c r="F445" i="1" s="1"/>
  <c r="D445" i="1"/>
  <c r="E444" i="1"/>
  <c r="F444" i="1" s="1"/>
  <c r="D444" i="1"/>
  <c r="E443" i="1"/>
  <c r="F443" i="1" s="1"/>
  <c r="D443" i="1"/>
  <c r="F442" i="1"/>
  <c r="E442" i="1"/>
  <c r="D442" i="1"/>
  <c r="E441" i="1"/>
  <c r="F441" i="1" s="1"/>
  <c r="D441" i="1"/>
  <c r="E440" i="1"/>
  <c r="F440" i="1" s="1"/>
  <c r="D440" i="1"/>
  <c r="E439" i="1"/>
  <c r="F439" i="1" s="1"/>
  <c r="D439" i="1"/>
  <c r="F438" i="1"/>
  <c r="E438" i="1"/>
  <c r="D438" i="1"/>
  <c r="E437" i="1"/>
  <c r="F437" i="1" s="1"/>
  <c r="D437" i="1"/>
  <c r="E436" i="1"/>
  <c r="F436" i="1" s="1"/>
  <c r="D436" i="1"/>
  <c r="E435" i="1"/>
  <c r="F435" i="1" s="1"/>
  <c r="D435" i="1"/>
  <c r="F434" i="1"/>
  <c r="E434" i="1"/>
  <c r="D434" i="1"/>
  <c r="E433" i="1"/>
  <c r="F433" i="1" s="1"/>
  <c r="D433" i="1"/>
  <c r="E432" i="1"/>
  <c r="F432" i="1" s="1"/>
  <c r="D432" i="1"/>
  <c r="E431" i="1"/>
  <c r="F431" i="1" s="1"/>
  <c r="D431" i="1"/>
  <c r="F430" i="1"/>
  <c r="E430" i="1"/>
  <c r="D430" i="1"/>
  <c r="E429" i="1"/>
  <c r="F429" i="1" s="1"/>
  <c r="D429" i="1"/>
  <c r="E428" i="1"/>
  <c r="F428" i="1" s="1"/>
  <c r="D428" i="1"/>
  <c r="E427" i="1"/>
  <c r="F427" i="1" s="1"/>
  <c r="D427" i="1"/>
  <c r="F426" i="1"/>
  <c r="E426" i="1"/>
  <c r="D426" i="1"/>
  <c r="E425" i="1"/>
  <c r="F425" i="1" s="1"/>
  <c r="D425" i="1"/>
  <c r="E424" i="1"/>
  <c r="F424" i="1" s="1"/>
  <c r="D424" i="1"/>
  <c r="E423" i="1"/>
  <c r="F423" i="1" s="1"/>
  <c r="D423" i="1"/>
  <c r="F422" i="1"/>
  <c r="E422" i="1"/>
  <c r="D422" i="1"/>
  <c r="E421" i="1"/>
  <c r="F421" i="1" s="1"/>
  <c r="D421" i="1"/>
  <c r="E420" i="1"/>
  <c r="F420" i="1" s="1"/>
  <c r="D420" i="1"/>
  <c r="E419" i="1"/>
  <c r="F419" i="1" s="1"/>
  <c r="D419" i="1"/>
  <c r="F418" i="1"/>
  <c r="E418" i="1"/>
  <c r="D418" i="1"/>
  <c r="E417" i="1"/>
  <c r="F417" i="1" s="1"/>
  <c r="D417" i="1"/>
  <c r="E416" i="1"/>
  <c r="F416" i="1" s="1"/>
  <c r="D416" i="1"/>
  <c r="E415" i="1"/>
  <c r="F415" i="1" s="1"/>
  <c r="D415" i="1"/>
  <c r="F414" i="1"/>
  <c r="E414" i="1"/>
  <c r="D414" i="1"/>
  <c r="E413" i="1"/>
  <c r="F413" i="1" s="1"/>
  <c r="D413" i="1"/>
  <c r="E412" i="1"/>
  <c r="F412" i="1" s="1"/>
  <c r="D412" i="1"/>
  <c r="E411" i="1"/>
  <c r="F411" i="1" s="1"/>
  <c r="D411" i="1"/>
  <c r="F410" i="1"/>
  <c r="E410" i="1"/>
  <c r="D410" i="1"/>
  <c r="E409" i="1"/>
  <c r="F409" i="1" s="1"/>
  <c r="D409" i="1"/>
  <c r="E408" i="1"/>
  <c r="F408" i="1" s="1"/>
  <c r="D408" i="1"/>
  <c r="E407" i="1"/>
  <c r="F407" i="1" s="1"/>
  <c r="D407" i="1"/>
  <c r="F406" i="1"/>
  <c r="E406" i="1"/>
  <c r="D406" i="1"/>
  <c r="E405" i="1"/>
  <c r="F405" i="1" s="1"/>
  <c r="D405" i="1"/>
  <c r="E404" i="1"/>
  <c r="F404" i="1" s="1"/>
  <c r="D404" i="1"/>
  <c r="E403" i="1"/>
  <c r="F403" i="1" s="1"/>
  <c r="D403" i="1"/>
  <c r="F402" i="1"/>
  <c r="E402" i="1"/>
  <c r="D402" i="1"/>
  <c r="E401" i="1"/>
  <c r="F401" i="1" s="1"/>
  <c r="D401" i="1"/>
  <c r="E400" i="1"/>
  <c r="F400" i="1" s="1"/>
  <c r="D400" i="1"/>
  <c r="E399" i="1"/>
  <c r="F399" i="1" s="1"/>
  <c r="D399" i="1"/>
  <c r="F398" i="1"/>
  <c r="E398" i="1"/>
  <c r="D398" i="1"/>
  <c r="E397" i="1"/>
  <c r="F397" i="1" s="1"/>
  <c r="D397" i="1"/>
  <c r="E396" i="1"/>
  <c r="F396" i="1" s="1"/>
  <c r="D396" i="1"/>
  <c r="E395" i="1"/>
  <c r="F395" i="1" s="1"/>
  <c r="D395" i="1"/>
  <c r="F394" i="1"/>
  <c r="E394" i="1"/>
  <c r="D394" i="1"/>
  <c r="E393" i="1"/>
  <c r="F393" i="1" s="1"/>
  <c r="D393" i="1"/>
  <c r="E392" i="1"/>
  <c r="F392" i="1" s="1"/>
  <c r="D392" i="1"/>
  <c r="E391" i="1"/>
  <c r="F391" i="1" s="1"/>
  <c r="D391" i="1"/>
  <c r="F390" i="1"/>
  <c r="E390" i="1"/>
  <c r="D390" i="1"/>
  <c r="E389" i="1"/>
  <c r="F389" i="1" s="1"/>
  <c r="D389" i="1"/>
  <c r="E388" i="1"/>
  <c r="F388" i="1" s="1"/>
  <c r="D388" i="1"/>
  <c r="E387" i="1"/>
  <c r="F387" i="1" s="1"/>
  <c r="D387" i="1"/>
  <c r="F386" i="1"/>
  <c r="E386" i="1"/>
  <c r="D386" i="1"/>
  <c r="E385" i="1"/>
  <c r="F385" i="1" s="1"/>
  <c r="D385" i="1"/>
  <c r="E384" i="1"/>
  <c r="F384" i="1" s="1"/>
  <c r="D384" i="1"/>
  <c r="E383" i="1"/>
  <c r="F383" i="1" s="1"/>
  <c r="D383" i="1"/>
  <c r="F382" i="1"/>
  <c r="E382" i="1"/>
  <c r="D382" i="1"/>
  <c r="E381" i="1"/>
  <c r="F381" i="1" s="1"/>
  <c r="D381" i="1"/>
  <c r="E380" i="1"/>
  <c r="F380" i="1" s="1"/>
  <c r="D380" i="1"/>
  <c r="E379" i="1"/>
  <c r="F379" i="1" s="1"/>
  <c r="D379" i="1"/>
  <c r="F378" i="1"/>
  <c r="E378" i="1"/>
  <c r="D378" i="1"/>
  <c r="E377" i="1"/>
  <c r="F377" i="1" s="1"/>
  <c r="D377" i="1"/>
  <c r="E376" i="1"/>
  <c r="F376" i="1" s="1"/>
  <c r="D376" i="1"/>
  <c r="E375" i="1"/>
  <c r="F375" i="1" s="1"/>
  <c r="D375" i="1"/>
  <c r="F374" i="1"/>
  <c r="E374" i="1"/>
  <c r="D374" i="1"/>
  <c r="E373" i="1"/>
  <c r="F373" i="1" s="1"/>
  <c r="D373" i="1"/>
  <c r="E372" i="1"/>
  <c r="F372" i="1" s="1"/>
  <c r="D372" i="1"/>
  <c r="E371" i="1"/>
  <c r="F371" i="1" s="1"/>
  <c r="D371" i="1"/>
  <c r="F370" i="1"/>
  <c r="E370" i="1"/>
  <c r="D370" i="1"/>
  <c r="E369" i="1"/>
  <c r="F369" i="1" s="1"/>
  <c r="D369" i="1"/>
  <c r="E368" i="1"/>
  <c r="F368" i="1" s="1"/>
  <c r="D368" i="1"/>
  <c r="E367" i="1"/>
  <c r="F367" i="1" s="1"/>
  <c r="D367" i="1"/>
  <c r="F366" i="1"/>
  <c r="E366" i="1"/>
  <c r="D366" i="1"/>
  <c r="E365" i="1"/>
  <c r="F365" i="1" s="1"/>
  <c r="D365" i="1"/>
  <c r="E364" i="1"/>
  <c r="F364" i="1" s="1"/>
  <c r="D364" i="1"/>
  <c r="E363" i="1"/>
  <c r="F363" i="1" s="1"/>
  <c r="D363" i="1"/>
  <c r="F362" i="1"/>
  <c r="E362" i="1"/>
  <c r="D362" i="1"/>
  <c r="E361" i="1"/>
  <c r="F361" i="1" s="1"/>
  <c r="D361" i="1"/>
  <c r="E360" i="1"/>
  <c r="F360" i="1" s="1"/>
  <c r="D360" i="1"/>
  <c r="E359" i="1"/>
  <c r="F359" i="1" s="1"/>
  <c r="D359" i="1"/>
  <c r="F358" i="1"/>
  <c r="E358" i="1"/>
  <c r="D358" i="1"/>
  <c r="E357" i="1"/>
  <c r="F357" i="1" s="1"/>
  <c r="D357" i="1"/>
  <c r="E356" i="1"/>
  <c r="F356" i="1" s="1"/>
  <c r="D356" i="1"/>
  <c r="E355" i="1"/>
  <c r="F355" i="1" s="1"/>
  <c r="D355" i="1"/>
  <c r="F354" i="1"/>
  <c r="E354" i="1"/>
  <c r="D354" i="1"/>
  <c r="E353" i="1"/>
  <c r="F353" i="1" s="1"/>
  <c r="D353" i="1"/>
  <c r="E352" i="1"/>
  <c r="F352" i="1" s="1"/>
  <c r="D352" i="1"/>
  <c r="E351" i="1"/>
  <c r="F351" i="1" s="1"/>
  <c r="D351" i="1"/>
  <c r="F350" i="1"/>
  <c r="E350" i="1"/>
  <c r="D350" i="1"/>
  <c r="E349" i="1"/>
  <c r="F349" i="1" s="1"/>
  <c r="D349" i="1"/>
  <c r="E348" i="1"/>
  <c r="F348" i="1" s="1"/>
  <c r="D348" i="1"/>
  <c r="E347" i="1"/>
  <c r="F347" i="1" s="1"/>
  <c r="D347" i="1"/>
  <c r="F346" i="1"/>
  <c r="E346" i="1"/>
  <c r="D346" i="1"/>
  <c r="E345" i="1"/>
  <c r="F345" i="1" s="1"/>
  <c r="D345" i="1"/>
  <c r="E344" i="1"/>
  <c r="F344" i="1" s="1"/>
  <c r="D344" i="1"/>
  <c r="E343" i="1"/>
  <c r="F343" i="1" s="1"/>
  <c r="D343" i="1"/>
  <c r="F342" i="1"/>
  <c r="E342" i="1"/>
  <c r="D342" i="1"/>
  <c r="E341" i="1"/>
  <c r="F341" i="1" s="1"/>
  <c r="D341" i="1"/>
  <c r="E340" i="1"/>
  <c r="F340" i="1" s="1"/>
  <c r="D340" i="1"/>
  <c r="E339" i="1"/>
  <c r="F339" i="1" s="1"/>
  <c r="D339" i="1"/>
  <c r="F338" i="1"/>
  <c r="E338" i="1"/>
  <c r="D338" i="1"/>
  <c r="E337" i="1"/>
  <c r="F337" i="1" s="1"/>
  <c r="D337" i="1"/>
  <c r="E336" i="1"/>
  <c r="F336" i="1" s="1"/>
  <c r="D336" i="1"/>
  <c r="E335" i="1"/>
  <c r="F335" i="1" s="1"/>
  <c r="D335" i="1"/>
  <c r="F334" i="1"/>
  <c r="E334" i="1"/>
  <c r="D334" i="1"/>
  <c r="E333" i="1"/>
  <c r="F333" i="1" s="1"/>
  <c r="D333" i="1"/>
  <c r="E332" i="1"/>
  <c r="F332" i="1" s="1"/>
  <c r="D332" i="1"/>
  <c r="E331" i="1"/>
  <c r="F331" i="1" s="1"/>
  <c r="D331" i="1"/>
  <c r="F330" i="1"/>
  <c r="E330" i="1"/>
  <c r="D330" i="1"/>
  <c r="E329" i="1"/>
  <c r="F329" i="1" s="1"/>
  <c r="D329" i="1"/>
  <c r="E328" i="1"/>
  <c r="F328" i="1" s="1"/>
  <c r="D328" i="1"/>
  <c r="E327" i="1"/>
  <c r="F327" i="1" s="1"/>
  <c r="D327" i="1"/>
  <c r="F326" i="1"/>
  <c r="E326" i="1"/>
  <c r="D326" i="1"/>
  <c r="E325" i="1"/>
  <c r="F325" i="1" s="1"/>
  <c r="D325" i="1"/>
  <c r="E324" i="1"/>
  <c r="F324" i="1" s="1"/>
  <c r="D324" i="1"/>
  <c r="E323" i="1"/>
  <c r="F323" i="1" s="1"/>
  <c r="D323" i="1"/>
  <c r="F322" i="1"/>
  <c r="E322" i="1"/>
  <c r="D322" i="1"/>
  <c r="E321" i="1"/>
  <c r="F321" i="1" s="1"/>
  <c r="D321" i="1"/>
  <c r="E320" i="1"/>
  <c r="F320" i="1" s="1"/>
  <c r="D320" i="1"/>
  <c r="E319" i="1"/>
  <c r="F319" i="1" s="1"/>
  <c r="D319" i="1"/>
  <c r="F318" i="1"/>
  <c r="E318" i="1"/>
  <c r="D318" i="1"/>
  <c r="E317" i="1"/>
  <c r="F317" i="1" s="1"/>
  <c r="D317" i="1"/>
  <c r="E316" i="1"/>
  <c r="F316" i="1" s="1"/>
  <c r="D316" i="1"/>
  <c r="E315" i="1"/>
  <c r="F315" i="1" s="1"/>
  <c r="D315" i="1"/>
  <c r="F314" i="1"/>
  <c r="E314" i="1"/>
  <c r="D314" i="1"/>
  <c r="E313" i="1"/>
  <c r="F313" i="1" s="1"/>
  <c r="D313" i="1"/>
  <c r="E312" i="1"/>
  <c r="F312" i="1" s="1"/>
  <c r="D312" i="1"/>
  <c r="E311" i="1"/>
  <c r="F311" i="1" s="1"/>
  <c r="D311" i="1"/>
  <c r="F310" i="1"/>
  <c r="E310" i="1"/>
  <c r="D310" i="1"/>
  <c r="E309" i="1"/>
  <c r="F309" i="1" s="1"/>
  <c r="D309" i="1"/>
  <c r="E308" i="1"/>
  <c r="F308" i="1" s="1"/>
  <c r="D308" i="1"/>
  <c r="E307" i="1"/>
  <c r="F307" i="1" s="1"/>
  <c r="D307" i="1"/>
  <c r="F306" i="1"/>
  <c r="E306" i="1"/>
  <c r="D306" i="1"/>
  <c r="E305" i="1"/>
  <c r="F305" i="1" s="1"/>
  <c r="D305" i="1"/>
  <c r="E304" i="1"/>
  <c r="F304" i="1" s="1"/>
  <c r="D304" i="1"/>
  <c r="E303" i="1"/>
  <c r="F303" i="1" s="1"/>
  <c r="D303" i="1"/>
  <c r="F302" i="1"/>
  <c r="E302" i="1"/>
  <c r="D302" i="1"/>
  <c r="E301" i="1"/>
  <c r="F301" i="1" s="1"/>
  <c r="D301" i="1"/>
  <c r="E300" i="1"/>
  <c r="F300" i="1" s="1"/>
  <c r="D300" i="1"/>
  <c r="E299" i="1"/>
  <c r="F299" i="1" s="1"/>
  <c r="D299" i="1"/>
  <c r="F298" i="1"/>
  <c r="E298" i="1"/>
  <c r="D298" i="1"/>
  <c r="E297" i="1"/>
  <c r="F297" i="1" s="1"/>
  <c r="D297" i="1"/>
  <c r="E296" i="1"/>
  <c r="F296" i="1" s="1"/>
  <c r="D296" i="1"/>
  <c r="E295" i="1"/>
  <c r="F295" i="1" s="1"/>
  <c r="D295" i="1"/>
  <c r="F294" i="1"/>
  <c r="E294" i="1"/>
  <c r="D294" i="1"/>
  <c r="E293" i="1"/>
  <c r="F293" i="1" s="1"/>
  <c r="D293" i="1"/>
  <c r="E292" i="1"/>
  <c r="F292" i="1" s="1"/>
  <c r="D292" i="1"/>
  <c r="E291" i="1"/>
  <c r="F291" i="1" s="1"/>
  <c r="D291" i="1"/>
  <c r="F290" i="1"/>
  <c r="E290" i="1"/>
  <c r="D290" i="1"/>
  <c r="E289" i="1"/>
  <c r="F289" i="1" s="1"/>
  <c r="D289" i="1"/>
  <c r="E288" i="1"/>
  <c r="F288" i="1" s="1"/>
  <c r="D288" i="1"/>
  <c r="E287" i="1"/>
  <c r="F287" i="1" s="1"/>
  <c r="D287" i="1"/>
  <c r="F286" i="1"/>
  <c r="E286" i="1"/>
  <c r="D286" i="1"/>
  <c r="E285" i="1"/>
  <c r="F285" i="1" s="1"/>
  <c r="D285" i="1"/>
  <c r="E284" i="1"/>
  <c r="F284" i="1" s="1"/>
  <c r="D284" i="1"/>
  <c r="E283" i="1"/>
  <c r="F283" i="1" s="1"/>
  <c r="D283" i="1"/>
  <c r="F282" i="1"/>
  <c r="E282" i="1"/>
  <c r="D282" i="1"/>
  <c r="E281" i="1"/>
  <c r="F281" i="1" s="1"/>
  <c r="D281" i="1"/>
  <c r="E280" i="1"/>
  <c r="F280" i="1" s="1"/>
  <c r="D280" i="1"/>
  <c r="E279" i="1"/>
  <c r="F279" i="1" s="1"/>
  <c r="D279" i="1"/>
  <c r="F278" i="1"/>
  <c r="E278" i="1"/>
  <c r="D278" i="1"/>
  <c r="E277" i="1"/>
  <c r="F277" i="1" s="1"/>
  <c r="D277" i="1"/>
  <c r="E276" i="1"/>
  <c r="F276" i="1" s="1"/>
  <c r="D276" i="1"/>
  <c r="E275" i="1"/>
  <c r="F275" i="1" s="1"/>
  <c r="D275" i="1"/>
  <c r="F274" i="1"/>
  <c r="E274" i="1"/>
  <c r="D274" i="1"/>
  <c r="E273" i="1"/>
  <c r="F273" i="1" s="1"/>
  <c r="D273" i="1"/>
  <c r="E272" i="1"/>
  <c r="F272" i="1" s="1"/>
  <c r="D272" i="1"/>
  <c r="E271" i="1"/>
  <c r="F271" i="1" s="1"/>
  <c r="D271" i="1"/>
  <c r="F270" i="1"/>
  <c r="E270" i="1"/>
  <c r="D270" i="1"/>
  <c r="E269" i="1"/>
  <c r="F269" i="1" s="1"/>
  <c r="D269" i="1"/>
  <c r="E268" i="1"/>
  <c r="F268" i="1" s="1"/>
  <c r="D268" i="1"/>
  <c r="E267" i="1"/>
  <c r="F267" i="1" s="1"/>
  <c r="D267" i="1"/>
  <c r="F266" i="1"/>
  <c r="E266" i="1"/>
  <c r="D266" i="1"/>
  <c r="E265" i="1"/>
  <c r="F265" i="1" s="1"/>
  <c r="D265" i="1"/>
  <c r="E264" i="1"/>
  <c r="F264" i="1" s="1"/>
  <c r="D264" i="1"/>
  <c r="E263" i="1"/>
  <c r="F263" i="1" s="1"/>
  <c r="D263" i="1"/>
  <c r="F262" i="1"/>
  <c r="E262" i="1"/>
  <c r="D262" i="1"/>
  <c r="E261" i="1"/>
  <c r="F261" i="1" s="1"/>
  <c r="D261" i="1"/>
  <c r="E260" i="1"/>
  <c r="F260" i="1" s="1"/>
  <c r="D260" i="1"/>
  <c r="E259" i="1"/>
  <c r="F259" i="1" s="1"/>
  <c r="D259" i="1"/>
  <c r="F258" i="1"/>
  <c r="E258" i="1"/>
  <c r="D258" i="1"/>
  <c r="E257" i="1"/>
  <c r="F257" i="1" s="1"/>
  <c r="D257" i="1"/>
  <c r="E256" i="1"/>
  <c r="F256" i="1" s="1"/>
  <c r="D256" i="1"/>
  <c r="E255" i="1"/>
  <c r="F255" i="1" s="1"/>
  <c r="D255" i="1"/>
  <c r="F254" i="1"/>
  <c r="E254" i="1"/>
  <c r="D254" i="1"/>
  <c r="E253" i="1"/>
  <c r="F253" i="1" s="1"/>
  <c r="D253" i="1"/>
  <c r="E252" i="1"/>
  <c r="F252" i="1" s="1"/>
  <c r="D252" i="1"/>
  <c r="E251" i="1"/>
  <c r="F251" i="1" s="1"/>
  <c r="D251" i="1"/>
  <c r="F250" i="1"/>
  <c r="E250" i="1"/>
  <c r="D250" i="1"/>
  <c r="E249" i="1"/>
  <c r="F249" i="1" s="1"/>
  <c r="D249" i="1"/>
  <c r="E248" i="1"/>
  <c r="F248" i="1" s="1"/>
  <c r="D248" i="1"/>
  <c r="E247" i="1"/>
  <c r="F247" i="1" s="1"/>
  <c r="D247" i="1"/>
  <c r="F246" i="1"/>
  <c r="E246" i="1"/>
  <c r="D246" i="1"/>
  <c r="E245" i="1"/>
  <c r="F245" i="1" s="1"/>
  <c r="D245" i="1"/>
  <c r="E244" i="1"/>
  <c r="F244" i="1" s="1"/>
  <c r="D244" i="1"/>
  <c r="E243" i="1"/>
  <c r="F243" i="1" s="1"/>
  <c r="D243" i="1"/>
  <c r="F242" i="1"/>
  <c r="E242" i="1"/>
  <c r="D242" i="1"/>
  <c r="E241" i="1"/>
  <c r="F241" i="1" s="1"/>
  <c r="D241" i="1"/>
  <c r="E240" i="1"/>
  <c r="F240" i="1" s="1"/>
  <c r="D240" i="1"/>
  <c r="E239" i="1"/>
  <c r="F239" i="1" s="1"/>
  <c r="D239" i="1"/>
  <c r="F238" i="1"/>
  <c r="E238" i="1"/>
  <c r="D238" i="1"/>
  <c r="E237" i="1"/>
  <c r="F237" i="1" s="1"/>
  <c r="D237" i="1"/>
  <c r="E236" i="1"/>
  <c r="F236" i="1" s="1"/>
  <c r="D236" i="1"/>
  <c r="E235" i="1"/>
  <c r="F235" i="1" s="1"/>
  <c r="D235" i="1"/>
  <c r="F234" i="1"/>
  <c r="E234" i="1"/>
  <c r="D234" i="1"/>
  <c r="E233" i="1"/>
  <c r="F233" i="1" s="1"/>
  <c r="D233" i="1"/>
  <c r="E232" i="1"/>
  <c r="F232" i="1" s="1"/>
  <c r="D232" i="1"/>
  <c r="E231" i="1"/>
  <c r="F231" i="1" s="1"/>
  <c r="D231" i="1"/>
  <c r="F230" i="1"/>
  <c r="E230" i="1"/>
  <c r="D230" i="1"/>
  <c r="E229" i="1"/>
  <c r="F229" i="1" s="1"/>
  <c r="D229" i="1"/>
  <c r="E228" i="1"/>
  <c r="F228" i="1" s="1"/>
  <c r="D228" i="1"/>
  <c r="E227" i="1"/>
  <c r="F227" i="1" s="1"/>
  <c r="D227" i="1"/>
  <c r="F226" i="1"/>
  <c r="E226" i="1"/>
  <c r="D226" i="1"/>
  <c r="E225" i="1"/>
  <c r="F225" i="1" s="1"/>
  <c r="D225" i="1"/>
  <c r="E224" i="1"/>
  <c r="F224" i="1" s="1"/>
  <c r="D224" i="1"/>
  <c r="E223" i="1"/>
  <c r="F223" i="1" s="1"/>
  <c r="D223" i="1"/>
  <c r="F222" i="1"/>
  <c r="E222" i="1"/>
  <c r="D222" i="1"/>
  <c r="E221" i="1"/>
  <c r="F221" i="1" s="1"/>
  <c r="D221" i="1"/>
  <c r="E220" i="1"/>
  <c r="F220" i="1" s="1"/>
  <c r="D220" i="1"/>
  <c r="E219" i="1"/>
  <c r="F219" i="1" s="1"/>
  <c r="D219" i="1"/>
  <c r="F218" i="1"/>
  <c r="E218" i="1"/>
  <c r="D218" i="1"/>
  <c r="E217" i="1"/>
  <c r="F217" i="1" s="1"/>
  <c r="D217" i="1"/>
  <c r="E216" i="1"/>
  <c r="F216" i="1" s="1"/>
  <c r="D216" i="1"/>
  <c r="E215" i="1"/>
  <c r="F215" i="1" s="1"/>
  <c r="D215" i="1"/>
  <c r="F214" i="1"/>
  <c r="E214" i="1"/>
  <c r="D214" i="1"/>
  <c r="E213" i="1"/>
  <c r="F213" i="1" s="1"/>
  <c r="D213" i="1"/>
  <c r="E212" i="1"/>
  <c r="F212" i="1" s="1"/>
  <c r="D212" i="1"/>
  <c r="E211" i="1"/>
  <c r="F211" i="1" s="1"/>
  <c r="D211" i="1"/>
  <c r="F210" i="1"/>
  <c r="E210" i="1"/>
  <c r="D210" i="1"/>
  <c r="E209" i="1"/>
  <c r="F209" i="1" s="1"/>
  <c r="D209" i="1"/>
  <c r="E208" i="1"/>
  <c r="F208" i="1" s="1"/>
  <c r="D208" i="1"/>
  <c r="E207" i="1"/>
  <c r="F207" i="1" s="1"/>
  <c r="D207" i="1"/>
  <c r="F206" i="1"/>
  <c r="E206" i="1"/>
  <c r="D206" i="1"/>
  <c r="E205" i="1"/>
  <c r="F205" i="1" s="1"/>
  <c r="D205" i="1"/>
  <c r="E204" i="1"/>
  <c r="F204" i="1" s="1"/>
  <c r="D204" i="1"/>
  <c r="E203" i="1"/>
  <c r="F203" i="1" s="1"/>
  <c r="D203" i="1"/>
  <c r="F202" i="1"/>
  <c r="E202" i="1"/>
  <c r="D202" i="1"/>
  <c r="E201" i="1"/>
  <c r="F201" i="1" s="1"/>
  <c r="D201" i="1"/>
  <c r="E200" i="1"/>
  <c r="F200" i="1" s="1"/>
  <c r="D200" i="1"/>
  <c r="E199" i="1"/>
  <c r="F199" i="1" s="1"/>
  <c r="D199" i="1"/>
  <c r="F198" i="1"/>
  <c r="E198" i="1"/>
  <c r="D198" i="1"/>
  <c r="E197" i="1"/>
  <c r="F197" i="1" s="1"/>
  <c r="D197" i="1"/>
  <c r="E196" i="1"/>
  <c r="F196" i="1" s="1"/>
  <c r="D196" i="1"/>
  <c r="E195" i="1"/>
  <c r="F195" i="1" s="1"/>
  <c r="D195" i="1"/>
  <c r="F194" i="1"/>
  <c r="E194" i="1"/>
  <c r="D194" i="1"/>
  <c r="E193" i="1"/>
  <c r="F193" i="1" s="1"/>
  <c r="D193" i="1"/>
  <c r="E192" i="1"/>
  <c r="F192" i="1" s="1"/>
  <c r="D192" i="1"/>
  <c r="E191" i="1"/>
  <c r="F191" i="1" s="1"/>
  <c r="D191" i="1"/>
  <c r="F190" i="1"/>
  <c r="E190" i="1"/>
  <c r="D190" i="1"/>
  <c r="E189" i="1"/>
  <c r="F189" i="1" s="1"/>
  <c r="D189" i="1"/>
  <c r="E188" i="1"/>
  <c r="F188" i="1" s="1"/>
  <c r="D188" i="1"/>
  <c r="E187" i="1"/>
  <c r="F187" i="1" s="1"/>
  <c r="D187" i="1"/>
  <c r="F186" i="1"/>
  <c r="E186" i="1"/>
  <c r="D186" i="1"/>
  <c r="E185" i="1"/>
  <c r="F185" i="1" s="1"/>
  <c r="D185" i="1"/>
  <c r="E184" i="1"/>
  <c r="F184" i="1" s="1"/>
  <c r="D184" i="1"/>
  <c r="E183" i="1"/>
  <c r="F183" i="1" s="1"/>
  <c r="D183" i="1"/>
  <c r="F182" i="1"/>
  <c r="E182" i="1"/>
  <c r="D182" i="1"/>
  <c r="E181" i="1"/>
  <c r="F181" i="1" s="1"/>
  <c r="D181" i="1"/>
  <c r="E180" i="1"/>
  <c r="F180" i="1" s="1"/>
  <c r="D180" i="1"/>
  <c r="E179" i="1"/>
  <c r="F179" i="1" s="1"/>
  <c r="D179" i="1"/>
  <c r="F178" i="1"/>
  <c r="E178" i="1"/>
  <c r="D178" i="1"/>
  <c r="E177" i="1"/>
  <c r="F177" i="1" s="1"/>
  <c r="D177" i="1"/>
  <c r="E176" i="1"/>
  <c r="F176" i="1" s="1"/>
  <c r="D176" i="1"/>
  <c r="E175" i="1"/>
  <c r="F175" i="1" s="1"/>
  <c r="D175" i="1"/>
  <c r="F174" i="1"/>
  <c r="E174" i="1"/>
  <c r="D174" i="1"/>
  <c r="E173" i="1"/>
  <c r="F173" i="1" s="1"/>
  <c r="D173" i="1"/>
  <c r="E172" i="1"/>
  <c r="F172" i="1" s="1"/>
  <c r="D172" i="1"/>
  <c r="E171" i="1"/>
  <c r="F171" i="1" s="1"/>
  <c r="D171" i="1"/>
  <c r="F170" i="1"/>
  <c r="E170" i="1"/>
  <c r="D170" i="1"/>
  <c r="E169" i="1"/>
  <c r="F169" i="1" s="1"/>
  <c r="D169" i="1"/>
  <c r="E168" i="1"/>
  <c r="F168" i="1" s="1"/>
  <c r="D168" i="1"/>
  <c r="E167" i="1"/>
  <c r="F167" i="1" s="1"/>
  <c r="D167" i="1"/>
  <c r="F166" i="1"/>
  <c r="E166" i="1"/>
  <c r="D166" i="1"/>
  <c r="E165" i="1"/>
  <c r="F165" i="1" s="1"/>
  <c r="D165" i="1"/>
  <c r="E164" i="1"/>
  <c r="F164" i="1" s="1"/>
  <c r="D164" i="1"/>
  <c r="E163" i="1"/>
  <c r="F163" i="1" s="1"/>
  <c r="D163" i="1"/>
  <c r="F162" i="1"/>
  <c r="E162" i="1"/>
  <c r="D162" i="1"/>
  <c r="E161" i="1"/>
  <c r="F161" i="1" s="1"/>
  <c r="D161" i="1"/>
  <c r="E160" i="1"/>
  <c r="F160" i="1" s="1"/>
  <c r="D160" i="1"/>
  <c r="E159" i="1"/>
  <c r="F159" i="1" s="1"/>
  <c r="D159" i="1"/>
  <c r="F158" i="1"/>
  <c r="E158" i="1"/>
  <c r="D158" i="1"/>
  <c r="E157" i="1"/>
  <c r="F157" i="1" s="1"/>
  <c r="D157" i="1"/>
  <c r="E156" i="1"/>
  <c r="F156" i="1" s="1"/>
  <c r="D156" i="1"/>
  <c r="E155" i="1"/>
  <c r="F155" i="1" s="1"/>
  <c r="D155" i="1"/>
  <c r="F154" i="1"/>
  <c r="E154" i="1"/>
  <c r="D154" i="1"/>
  <c r="E153" i="1"/>
  <c r="F153" i="1" s="1"/>
  <c r="D153" i="1"/>
  <c r="E152" i="1"/>
  <c r="F152" i="1" s="1"/>
  <c r="D152" i="1"/>
  <c r="E151" i="1"/>
  <c r="F151" i="1" s="1"/>
  <c r="D151" i="1"/>
  <c r="F150" i="1"/>
  <c r="E150" i="1"/>
  <c r="D150" i="1"/>
  <c r="E149" i="1"/>
  <c r="F149" i="1" s="1"/>
  <c r="D149" i="1"/>
  <c r="E148" i="1"/>
  <c r="F148" i="1" s="1"/>
  <c r="D148" i="1"/>
  <c r="E147" i="1"/>
  <c r="F147" i="1" s="1"/>
  <c r="D147" i="1"/>
  <c r="F146" i="1"/>
  <c r="E146" i="1"/>
  <c r="D146" i="1"/>
  <c r="E145" i="1"/>
  <c r="F145" i="1" s="1"/>
  <c r="D145" i="1"/>
  <c r="E144" i="1"/>
  <c r="F144" i="1" s="1"/>
  <c r="D144" i="1"/>
  <c r="E143" i="1"/>
  <c r="F143" i="1" s="1"/>
  <c r="D143" i="1"/>
  <c r="F142" i="1"/>
  <c r="E142" i="1"/>
  <c r="D142" i="1"/>
  <c r="E141" i="1"/>
  <c r="F141" i="1" s="1"/>
  <c r="D141" i="1"/>
  <c r="E140" i="1"/>
  <c r="F140" i="1" s="1"/>
  <c r="D140" i="1"/>
  <c r="E139" i="1"/>
  <c r="F139" i="1" s="1"/>
  <c r="D139" i="1"/>
  <c r="F138" i="1"/>
  <c r="E138" i="1"/>
  <c r="D138" i="1"/>
  <c r="E137" i="1"/>
  <c r="F137" i="1" s="1"/>
  <c r="D137" i="1"/>
  <c r="E136" i="1"/>
  <c r="F136" i="1" s="1"/>
  <c r="D136" i="1"/>
  <c r="E135" i="1"/>
  <c r="F135" i="1" s="1"/>
  <c r="D135" i="1"/>
  <c r="F134" i="1"/>
  <c r="E134" i="1"/>
  <c r="D134" i="1"/>
  <c r="E133" i="1"/>
  <c r="F133" i="1" s="1"/>
  <c r="D133" i="1"/>
  <c r="E132" i="1"/>
  <c r="F132" i="1" s="1"/>
  <c r="D132" i="1"/>
  <c r="E131" i="1"/>
  <c r="F131" i="1" s="1"/>
  <c r="D131" i="1"/>
  <c r="F130" i="1"/>
  <c r="E130" i="1"/>
  <c r="D130" i="1"/>
  <c r="E129" i="1"/>
  <c r="F129" i="1" s="1"/>
  <c r="D129" i="1"/>
  <c r="E128" i="1"/>
  <c r="F128" i="1" s="1"/>
  <c r="D128" i="1"/>
  <c r="E127" i="1"/>
  <c r="F127" i="1" s="1"/>
  <c r="D127" i="1"/>
  <c r="F126" i="1"/>
  <c r="E126" i="1"/>
  <c r="D126" i="1"/>
  <c r="E125" i="1"/>
  <c r="F125" i="1" s="1"/>
  <c r="D125" i="1"/>
  <c r="E124" i="1"/>
  <c r="F124" i="1" s="1"/>
  <c r="D124" i="1"/>
  <c r="E123" i="1"/>
  <c r="F123" i="1" s="1"/>
  <c r="D123" i="1"/>
  <c r="F122" i="1"/>
  <c r="E122" i="1"/>
  <c r="D122" i="1"/>
  <c r="E121" i="1"/>
  <c r="F121" i="1" s="1"/>
  <c r="D121" i="1"/>
  <c r="E120" i="1"/>
  <c r="F120" i="1" s="1"/>
  <c r="D120" i="1"/>
  <c r="E119" i="1"/>
  <c r="F119" i="1" s="1"/>
  <c r="D119" i="1"/>
  <c r="F118" i="1"/>
  <c r="E118" i="1"/>
  <c r="D118" i="1"/>
  <c r="E117" i="1"/>
  <c r="F117" i="1" s="1"/>
  <c r="D117" i="1"/>
  <c r="E116" i="1"/>
  <c r="F116" i="1" s="1"/>
  <c r="D116" i="1"/>
  <c r="E115" i="1"/>
  <c r="F115" i="1" s="1"/>
  <c r="D115" i="1"/>
  <c r="F114" i="1"/>
  <c r="E114" i="1"/>
  <c r="D114" i="1"/>
  <c r="E113" i="1"/>
  <c r="F113" i="1" s="1"/>
  <c r="D113" i="1"/>
  <c r="E112" i="1"/>
  <c r="F112" i="1" s="1"/>
  <c r="D112" i="1"/>
  <c r="E111" i="1"/>
  <c r="F111" i="1" s="1"/>
  <c r="D111" i="1"/>
  <c r="F110" i="1"/>
  <c r="E110" i="1"/>
  <c r="D110" i="1"/>
  <c r="E109" i="1"/>
  <c r="F109" i="1" s="1"/>
  <c r="D109" i="1"/>
  <c r="E108" i="1"/>
  <c r="F108" i="1" s="1"/>
  <c r="D108" i="1"/>
  <c r="E107" i="1"/>
  <c r="F107" i="1" s="1"/>
  <c r="D107" i="1"/>
  <c r="F106" i="1"/>
  <c r="E106" i="1"/>
  <c r="D106" i="1"/>
  <c r="E105" i="1"/>
  <c r="F105" i="1" s="1"/>
  <c r="D105" i="1"/>
  <c r="E104" i="1"/>
  <c r="F104" i="1" s="1"/>
  <c r="D104" i="1"/>
  <c r="E103" i="1"/>
  <c r="F103" i="1" s="1"/>
  <c r="D103" i="1"/>
  <c r="F102" i="1"/>
  <c r="E102" i="1"/>
  <c r="D102" i="1"/>
  <c r="E101" i="1"/>
  <c r="F101" i="1" s="1"/>
  <c r="D101" i="1"/>
  <c r="E100" i="1"/>
  <c r="F100" i="1" s="1"/>
  <c r="D100" i="1"/>
  <c r="E99" i="1"/>
  <c r="F99" i="1" s="1"/>
  <c r="D99" i="1"/>
  <c r="F98" i="1"/>
  <c r="E98" i="1"/>
  <c r="D98" i="1"/>
  <c r="E97" i="1"/>
  <c r="F97" i="1" s="1"/>
  <c r="D97" i="1"/>
  <c r="E96" i="1"/>
  <c r="F96" i="1" s="1"/>
  <c r="D96" i="1"/>
  <c r="E95" i="1"/>
  <c r="F95" i="1" s="1"/>
  <c r="D95" i="1"/>
  <c r="F94" i="1"/>
  <c r="E94" i="1"/>
  <c r="D94" i="1"/>
  <c r="E93" i="1"/>
  <c r="F93" i="1" s="1"/>
  <c r="D93" i="1"/>
  <c r="E92" i="1"/>
  <c r="F92" i="1" s="1"/>
  <c r="D92" i="1"/>
  <c r="E91" i="1"/>
  <c r="F91" i="1" s="1"/>
  <c r="D91" i="1"/>
  <c r="F90" i="1"/>
  <c r="E90" i="1"/>
  <c r="D90" i="1"/>
  <c r="E89" i="1"/>
  <c r="F89" i="1" s="1"/>
  <c r="D89" i="1"/>
  <c r="E88" i="1"/>
  <c r="F88" i="1" s="1"/>
  <c r="D88" i="1"/>
  <c r="E87" i="1"/>
  <c r="F87" i="1" s="1"/>
  <c r="D87" i="1"/>
  <c r="F86" i="1"/>
  <c r="E86" i="1"/>
  <c r="D86" i="1"/>
  <c r="E85" i="1"/>
  <c r="F85" i="1" s="1"/>
  <c r="D85" i="1"/>
  <c r="E84" i="1"/>
  <c r="F84" i="1" s="1"/>
  <c r="D84" i="1"/>
  <c r="E83" i="1"/>
  <c r="F83" i="1" s="1"/>
  <c r="D83" i="1"/>
  <c r="F82" i="1"/>
  <c r="E82" i="1"/>
  <c r="D82" i="1"/>
  <c r="E81" i="1"/>
  <c r="F81" i="1" s="1"/>
  <c r="D81" i="1"/>
  <c r="E80" i="1"/>
  <c r="F80" i="1" s="1"/>
  <c r="D80" i="1"/>
  <c r="E79" i="1"/>
  <c r="F79" i="1" s="1"/>
  <c r="D79" i="1"/>
  <c r="F78" i="1"/>
  <c r="E78" i="1"/>
  <c r="D78" i="1"/>
  <c r="E77" i="1"/>
  <c r="F77" i="1" s="1"/>
  <c r="D77" i="1"/>
  <c r="E76" i="1"/>
  <c r="F76" i="1" s="1"/>
  <c r="D76" i="1"/>
  <c r="E75" i="1"/>
  <c r="F75" i="1" s="1"/>
  <c r="D75" i="1"/>
  <c r="F74" i="1"/>
  <c r="E74" i="1"/>
  <c r="D74" i="1"/>
  <c r="E73" i="1"/>
  <c r="F73" i="1" s="1"/>
  <c r="D73" i="1"/>
  <c r="E72" i="1"/>
  <c r="F72" i="1" s="1"/>
  <c r="D72" i="1"/>
  <c r="E71" i="1"/>
  <c r="F71" i="1" s="1"/>
  <c r="D71" i="1"/>
  <c r="F70" i="1"/>
  <c r="E70" i="1"/>
  <c r="D70" i="1"/>
  <c r="E69" i="1"/>
  <c r="F69" i="1" s="1"/>
  <c r="D69" i="1"/>
  <c r="E68" i="1"/>
  <c r="F68" i="1" s="1"/>
  <c r="D68" i="1"/>
  <c r="E67" i="1"/>
  <c r="F67" i="1" s="1"/>
  <c r="D67" i="1"/>
  <c r="F66" i="1"/>
  <c r="E66" i="1"/>
  <c r="D66" i="1"/>
  <c r="E65" i="1"/>
  <c r="F65" i="1" s="1"/>
  <c r="D65" i="1"/>
  <c r="E64" i="1"/>
  <c r="F64" i="1" s="1"/>
  <c r="D64" i="1"/>
  <c r="E63" i="1"/>
  <c r="F63" i="1" s="1"/>
  <c r="D63" i="1"/>
  <c r="F62" i="1"/>
  <c r="E62" i="1"/>
  <c r="D62" i="1"/>
  <c r="E61" i="1"/>
  <c r="F61" i="1" s="1"/>
  <c r="D61" i="1"/>
  <c r="E60" i="1"/>
  <c r="F60" i="1" s="1"/>
  <c r="D60" i="1"/>
  <c r="E59" i="1"/>
  <c r="F59" i="1" s="1"/>
  <c r="D59" i="1"/>
  <c r="F58" i="1"/>
  <c r="E58" i="1"/>
  <c r="D58" i="1"/>
  <c r="E57" i="1"/>
  <c r="F57" i="1" s="1"/>
  <c r="D57" i="1"/>
  <c r="E56" i="1"/>
  <c r="F56" i="1" s="1"/>
  <c r="D56" i="1"/>
  <c r="E55" i="1"/>
  <c r="F55" i="1" s="1"/>
  <c r="D55" i="1"/>
  <c r="F54" i="1"/>
  <c r="E54" i="1"/>
  <c r="D54" i="1"/>
  <c r="E53" i="1"/>
  <c r="F53" i="1" s="1"/>
  <c r="D53" i="1"/>
  <c r="E52" i="1"/>
  <c r="F52" i="1" s="1"/>
  <c r="D52" i="1"/>
  <c r="E51" i="1"/>
  <c r="F51" i="1" s="1"/>
  <c r="D51" i="1"/>
  <c r="F50" i="1"/>
  <c r="E50" i="1"/>
  <c r="D50" i="1"/>
  <c r="E49" i="1"/>
  <c r="F49" i="1" s="1"/>
  <c r="D49" i="1"/>
  <c r="E48" i="1"/>
  <c r="F48" i="1" s="1"/>
  <c r="D48" i="1"/>
  <c r="E47" i="1"/>
  <c r="F47" i="1" s="1"/>
  <c r="D47" i="1"/>
  <c r="F46" i="1"/>
  <c r="E46" i="1"/>
  <c r="D46" i="1"/>
  <c r="E45" i="1"/>
  <c r="F45" i="1" s="1"/>
  <c r="D45" i="1"/>
  <c r="E44" i="1"/>
  <c r="F44" i="1" s="1"/>
  <c r="D44" i="1"/>
  <c r="E43" i="1"/>
  <c r="F43" i="1" s="1"/>
  <c r="D43" i="1"/>
  <c r="F42" i="1"/>
  <c r="E42" i="1"/>
  <c r="D42" i="1"/>
  <c r="E41" i="1"/>
  <c r="F41" i="1" s="1"/>
  <c r="D41" i="1"/>
  <c r="E40" i="1"/>
  <c r="F40" i="1" s="1"/>
  <c r="D40" i="1"/>
  <c r="E39" i="1"/>
  <c r="F39" i="1" s="1"/>
  <c r="D39" i="1"/>
  <c r="F38" i="1"/>
  <c r="E38" i="1"/>
  <c r="D38" i="1"/>
  <c r="E37" i="1"/>
  <c r="F37" i="1" s="1"/>
  <c r="D37" i="1"/>
  <c r="E36" i="1"/>
  <c r="F36" i="1" s="1"/>
  <c r="D36" i="1"/>
  <c r="E35" i="1"/>
  <c r="F35" i="1" s="1"/>
  <c r="D35" i="1"/>
  <c r="F34" i="1"/>
  <c r="E34" i="1"/>
  <c r="D34" i="1"/>
  <c r="E33" i="1"/>
  <c r="F33" i="1" s="1"/>
  <c r="D33" i="1"/>
  <c r="E32" i="1"/>
  <c r="F32" i="1" s="1"/>
  <c r="D32" i="1"/>
  <c r="E31" i="1"/>
  <c r="F31" i="1" s="1"/>
  <c r="D31" i="1"/>
  <c r="F30" i="1"/>
  <c r="E30" i="1"/>
  <c r="D30" i="1"/>
  <c r="E29" i="1"/>
  <c r="F29" i="1" s="1"/>
  <c r="D29" i="1"/>
  <c r="E28" i="1"/>
  <c r="F28" i="1" s="1"/>
  <c r="D28" i="1"/>
  <c r="E27" i="1"/>
  <c r="F27" i="1" s="1"/>
  <c r="D27" i="1"/>
  <c r="F26" i="1"/>
  <c r="E26" i="1"/>
  <c r="D26" i="1"/>
  <c r="E25" i="1"/>
  <c r="F25" i="1" s="1"/>
  <c r="D25" i="1"/>
  <c r="E24" i="1"/>
  <c r="F24" i="1" s="1"/>
  <c r="D24" i="1"/>
  <c r="E23" i="1"/>
  <c r="F23" i="1" s="1"/>
  <c r="D23" i="1"/>
  <c r="F22" i="1"/>
  <c r="E22" i="1"/>
  <c r="D22" i="1"/>
  <c r="E21" i="1"/>
  <c r="F21" i="1" s="1"/>
  <c r="D21" i="1"/>
  <c r="E20" i="1"/>
  <c r="F20" i="1" s="1"/>
  <c r="D20" i="1"/>
  <c r="E19" i="1"/>
  <c r="F19" i="1" s="1"/>
  <c r="D19" i="1"/>
  <c r="F18" i="1"/>
  <c r="E18" i="1"/>
  <c r="D18" i="1"/>
  <c r="E17" i="1"/>
  <c r="F17" i="1" s="1"/>
  <c r="D17" i="1"/>
  <c r="E16" i="1"/>
  <c r="F16" i="1" s="1"/>
  <c r="D16" i="1"/>
  <c r="E15" i="1"/>
  <c r="F15" i="1" s="1"/>
  <c r="D15" i="1"/>
  <c r="F14" i="1"/>
  <c r="E14" i="1"/>
  <c r="D14" i="1"/>
  <c r="E13" i="1"/>
  <c r="F13" i="1" s="1"/>
  <c r="D13" i="1"/>
  <c r="E12" i="1"/>
  <c r="F12" i="1" s="1"/>
  <c r="D12" i="1"/>
  <c r="E11" i="1"/>
  <c r="F11" i="1" s="1"/>
  <c r="D11" i="1"/>
  <c r="F10" i="1"/>
  <c r="E10" i="1"/>
  <c r="D10" i="1"/>
  <c r="E9" i="1"/>
  <c r="F9" i="1" s="1"/>
  <c r="D9" i="1"/>
  <c r="E8" i="1"/>
  <c r="F8" i="1" s="1"/>
  <c r="D8" i="1"/>
  <c r="E7" i="1"/>
  <c r="F7" i="1" s="1"/>
  <c r="D7" i="1"/>
  <c r="F6" i="1"/>
  <c r="E6" i="1"/>
  <c r="D6" i="1"/>
  <c r="E5" i="1"/>
  <c r="F5" i="1" s="1"/>
  <c r="D5" i="1"/>
  <c r="E4" i="1"/>
  <c r="F4" i="1" s="1"/>
  <c r="D4" i="1"/>
  <c r="E3" i="1"/>
  <c r="F3" i="1" s="1"/>
  <c r="D3" i="1"/>
  <c r="O2084" i="3" l="1"/>
  <c r="O2148" i="3"/>
  <c r="O1175" i="3"/>
  <c r="O1180" i="3"/>
  <c r="O1229" i="3"/>
  <c r="O1234" i="3"/>
  <c r="O1845" i="3"/>
  <c r="O1850" i="3"/>
  <c r="O1899" i="3"/>
  <c r="O1904" i="3"/>
  <c r="O1909" i="3"/>
  <c r="O873" i="3"/>
  <c r="O883" i="3"/>
  <c r="O888" i="3"/>
  <c r="O893" i="3"/>
  <c r="O937" i="3"/>
  <c r="O947" i="3"/>
  <c r="O952" i="3"/>
  <c r="O957" i="3"/>
  <c r="O1166" i="3"/>
  <c r="O1171" i="3"/>
  <c r="O1657" i="3"/>
  <c r="O1662" i="3"/>
  <c r="O1667" i="3"/>
  <c r="O1672" i="3"/>
  <c r="O1977" i="3"/>
  <c r="O1982" i="3"/>
  <c r="O2164" i="3"/>
  <c r="O2203" i="3"/>
  <c r="O2213" i="3"/>
  <c r="O1207" i="3"/>
  <c r="O1212" i="3"/>
  <c r="O1217" i="3"/>
  <c r="O1222" i="3"/>
  <c r="O1227" i="3"/>
  <c r="O1477" i="3"/>
  <c r="O2033" i="3"/>
  <c r="O2038" i="3"/>
  <c r="O2329" i="3"/>
  <c r="O2334" i="3"/>
  <c r="O2339" i="3"/>
  <c r="O1173" i="3"/>
  <c r="O1178" i="3"/>
  <c r="O1423" i="3"/>
  <c r="O1428" i="3"/>
  <c r="O1482" i="3"/>
  <c r="O1487" i="3"/>
  <c r="O1925" i="3"/>
  <c r="O1994" i="3"/>
  <c r="O1999" i="3"/>
  <c r="O2004" i="3"/>
  <c r="O11" i="3"/>
  <c r="O895" i="3"/>
  <c r="O900" i="3"/>
  <c r="O959" i="3"/>
  <c r="O964" i="3"/>
  <c r="O1197" i="3"/>
  <c r="O1202" i="3"/>
  <c r="O1241" i="3"/>
  <c r="O1309" i="3"/>
  <c r="O1314" i="3"/>
  <c r="O1343" i="3"/>
  <c r="O1348" i="3"/>
  <c r="O1382" i="3"/>
  <c r="O1450" i="3"/>
  <c r="O2001" i="3"/>
  <c r="O2006" i="3"/>
  <c r="O2035" i="3"/>
  <c r="O2040" i="3"/>
  <c r="O2074" i="3"/>
  <c r="O2079" i="3"/>
  <c r="O2113" i="3"/>
  <c r="O2118" i="3"/>
  <c r="O2157" i="3"/>
  <c r="O2186" i="3"/>
  <c r="O2191" i="3"/>
  <c r="O2196" i="3"/>
  <c r="O2250" i="3"/>
  <c r="O2255" i="3"/>
  <c r="O2260" i="3"/>
  <c r="O2314" i="3"/>
  <c r="O2319" i="3"/>
  <c r="O2324" i="3"/>
  <c r="C11" i="9"/>
  <c r="O3" i="3"/>
  <c r="O872" i="3"/>
  <c r="O877" i="3"/>
  <c r="O882" i="3"/>
  <c r="O887" i="3"/>
  <c r="O892" i="3"/>
  <c r="O936" i="3"/>
  <c r="O941" i="3"/>
  <c r="O946" i="3"/>
  <c r="O951" i="3"/>
  <c r="O956" i="3"/>
  <c r="O1189" i="3"/>
  <c r="O1194" i="3"/>
  <c r="O1233" i="3"/>
  <c r="O1262" i="3"/>
  <c r="O1267" i="3"/>
  <c r="O1301" i="3"/>
  <c r="O1306" i="3"/>
  <c r="O1335" i="3"/>
  <c r="O1340" i="3"/>
  <c r="O1369" i="3"/>
  <c r="O1374" i="3"/>
  <c r="O1379" i="3"/>
  <c r="O1403" i="3"/>
  <c r="O1408" i="3"/>
  <c r="O1413" i="3"/>
  <c r="O1437" i="3"/>
  <c r="O1481" i="3"/>
  <c r="O1486" i="3"/>
  <c r="O1491" i="3"/>
  <c r="O1496" i="3"/>
  <c r="O1564" i="3"/>
  <c r="O1569" i="3"/>
  <c r="O1593" i="3"/>
  <c r="O1598" i="3"/>
  <c r="O1603" i="3"/>
  <c r="O1627" i="3"/>
  <c r="O1671" i="3"/>
  <c r="O1739" i="3"/>
  <c r="O1749" i="3"/>
  <c r="O1783" i="3"/>
  <c r="O1817" i="3"/>
  <c r="O1822" i="3"/>
  <c r="O1827" i="3"/>
  <c r="O1866" i="3"/>
  <c r="O1871" i="3"/>
  <c r="O1876" i="3"/>
  <c r="O1905" i="3"/>
  <c r="O1910" i="3"/>
  <c r="O1949" i="3"/>
  <c r="O1988" i="3"/>
  <c r="O2027" i="3"/>
  <c r="O2032" i="3"/>
  <c r="O2066" i="3"/>
  <c r="O2071" i="3"/>
  <c r="O2105" i="3"/>
  <c r="O2110" i="3"/>
  <c r="C10" i="9"/>
  <c r="O8" i="3"/>
  <c r="O13" i="3"/>
  <c r="O897" i="3"/>
  <c r="O902" i="3"/>
  <c r="O961" i="3"/>
  <c r="O966" i="3"/>
  <c r="O1165" i="3"/>
  <c r="O1170" i="3"/>
  <c r="O1199" i="3"/>
  <c r="O1204" i="3"/>
  <c r="O1238" i="3"/>
  <c r="O1243" i="3"/>
  <c r="O1277" i="3"/>
  <c r="O1282" i="3"/>
  <c r="O1311" i="3"/>
  <c r="O1316" i="3"/>
  <c r="O1345" i="3"/>
  <c r="O1418" i="3"/>
  <c r="O1447" i="3"/>
  <c r="O1501" i="3"/>
  <c r="O1506" i="3"/>
  <c r="O1530" i="3"/>
  <c r="O1535" i="3"/>
  <c r="O1540" i="3"/>
  <c r="O1608" i="3"/>
  <c r="O1637" i="3"/>
  <c r="O1676" i="3"/>
  <c r="O1681" i="3"/>
  <c r="O1686" i="3"/>
  <c r="O1705" i="3"/>
  <c r="O1710" i="3"/>
  <c r="O1715" i="3"/>
  <c r="O1720" i="3"/>
  <c r="O1788" i="3"/>
  <c r="O1837" i="3"/>
  <c r="O1915" i="3"/>
  <c r="O1920" i="3"/>
  <c r="O1954" i="3"/>
  <c r="O1959" i="3"/>
  <c r="O1964" i="3"/>
  <c r="O1993" i="3"/>
  <c r="O1998" i="3"/>
  <c r="O2003" i="3"/>
  <c r="O2008" i="3"/>
  <c r="O2037" i="3"/>
  <c r="O2193" i="3"/>
  <c r="O2198" i="3"/>
  <c r="O2252" i="3"/>
  <c r="O2257" i="3"/>
  <c r="O2262" i="3"/>
  <c r="O2316" i="3"/>
  <c r="O2321" i="3"/>
  <c r="O2326" i="3"/>
  <c r="O865" i="3"/>
  <c r="O870" i="3"/>
  <c r="O929" i="3"/>
  <c r="O934" i="3"/>
  <c r="O1153" i="3"/>
  <c r="O1182" i="3"/>
  <c r="O1187" i="3"/>
  <c r="O1221" i="3"/>
  <c r="O1226" i="3"/>
  <c r="O1255" i="3"/>
  <c r="O1260" i="3"/>
  <c r="O1294" i="3"/>
  <c r="O1299" i="3"/>
  <c r="O1357" i="3"/>
  <c r="O1362" i="3"/>
  <c r="O1401" i="3"/>
  <c r="O1474" i="3"/>
  <c r="O1479" i="3"/>
  <c r="O1513" i="3"/>
  <c r="O1518" i="3"/>
  <c r="O1523" i="3"/>
  <c r="O1547" i="3"/>
  <c r="O1557" i="3"/>
  <c r="O1591" i="3"/>
  <c r="O1659" i="3"/>
  <c r="O1693" i="3"/>
  <c r="O1698" i="3"/>
  <c r="O1815" i="3"/>
  <c r="O1937" i="3"/>
  <c r="O1942" i="3"/>
  <c r="O1981" i="3"/>
  <c r="O2137" i="3"/>
  <c r="O2142" i="3"/>
  <c r="O2171" i="3"/>
  <c r="O2176" i="3"/>
  <c r="O2220" i="3"/>
  <c r="O2225" i="3"/>
  <c r="O2230" i="3"/>
  <c r="O2284" i="3"/>
  <c r="O2289" i="3"/>
  <c r="O2294" i="3"/>
  <c r="O7" i="3"/>
  <c r="O12" i="3"/>
  <c r="O896" i="3"/>
  <c r="O901" i="3"/>
  <c r="O960" i="3"/>
  <c r="O965" i="3"/>
  <c r="O1373" i="3"/>
  <c r="O1378" i="3"/>
  <c r="O1407" i="3"/>
  <c r="O1412" i="3"/>
  <c r="O1436" i="3"/>
  <c r="O1441" i="3"/>
  <c r="O1446" i="3"/>
  <c r="O1485" i="3"/>
  <c r="O1490" i="3"/>
  <c r="O1514" i="3"/>
  <c r="O1519" i="3"/>
  <c r="O1548" i="3"/>
  <c r="O1553" i="3"/>
  <c r="O1558" i="3"/>
  <c r="O1592" i="3"/>
  <c r="O1660" i="3"/>
  <c r="O1665" i="3"/>
  <c r="O1689" i="3"/>
  <c r="O1694" i="3"/>
  <c r="O1699" i="3"/>
  <c r="O1879" i="3"/>
  <c r="O1913" i="3"/>
  <c r="O1918" i="3"/>
  <c r="O1957" i="3"/>
  <c r="O1962" i="3"/>
  <c r="O1967" i="3"/>
  <c r="O1996" i="3"/>
  <c r="O2025" i="3"/>
  <c r="O2030" i="3"/>
  <c r="O2059" i="3"/>
  <c r="O2064" i="3"/>
  <c r="O2093" i="3"/>
  <c r="O2098" i="3"/>
  <c r="O2103" i="3"/>
  <c r="O2132" i="3"/>
  <c r="O2161" i="3"/>
  <c r="O2166" i="3"/>
  <c r="O2195" i="3"/>
  <c r="O2200" i="3"/>
  <c r="O2249" i="3"/>
  <c r="O2254" i="3"/>
  <c r="O2259" i="3"/>
  <c r="O2264" i="3"/>
  <c r="O2313" i="3"/>
  <c r="O2318" i="3"/>
  <c r="O2323" i="3"/>
  <c r="O2328" i="3"/>
  <c r="O2333" i="3"/>
  <c r="O2338" i="3"/>
  <c r="O879" i="3"/>
  <c r="O884" i="3"/>
  <c r="O889" i="3"/>
  <c r="O894" i="3"/>
  <c r="O938" i="3"/>
  <c r="O943" i="3"/>
  <c r="O948" i="3"/>
  <c r="O953" i="3"/>
  <c r="O958" i="3"/>
  <c r="O1157" i="3"/>
  <c r="O1162" i="3"/>
  <c r="O1191" i="3"/>
  <c r="O1196" i="3"/>
  <c r="O1230" i="3"/>
  <c r="O1235" i="3"/>
  <c r="O1293" i="3"/>
  <c r="O1298" i="3"/>
  <c r="O1327" i="3"/>
  <c r="O1332" i="3"/>
  <c r="O1361" i="3"/>
  <c r="O1434" i="3"/>
  <c r="O1473" i="3"/>
  <c r="O1512" i="3"/>
  <c r="O1541" i="3"/>
  <c r="O1580" i="3"/>
  <c r="O1585" i="3"/>
  <c r="O1590" i="3"/>
  <c r="O1609" i="3"/>
  <c r="O1614" i="3"/>
  <c r="O1619" i="3"/>
  <c r="O1643" i="3"/>
  <c r="O1653" i="3"/>
  <c r="O1687" i="3"/>
  <c r="O1721" i="3"/>
  <c r="O1726" i="3"/>
  <c r="O1731" i="3"/>
  <c r="O1755" i="3"/>
  <c r="O1789" i="3"/>
  <c r="O1818" i="3"/>
  <c r="O1823" i="3"/>
  <c r="O1828" i="3"/>
  <c r="O1867" i="3"/>
  <c r="O1877" i="3"/>
  <c r="O1906" i="3"/>
  <c r="O1911" i="3"/>
  <c r="O1945" i="3"/>
  <c r="O1950" i="3"/>
  <c r="O1989" i="3"/>
  <c r="O2018" i="3"/>
  <c r="O2023" i="3"/>
  <c r="O2052" i="3"/>
  <c r="O2081" i="3"/>
  <c r="O2086" i="3"/>
  <c r="O2125" i="3"/>
  <c r="O2154" i="3"/>
  <c r="O2159" i="3"/>
  <c r="O2188" i="3"/>
  <c r="O2237" i="3"/>
  <c r="O2242" i="3"/>
  <c r="O2247" i="3"/>
  <c r="O2301" i="3"/>
  <c r="O2306" i="3"/>
  <c r="O2311" i="3"/>
  <c r="O1010" i="3"/>
  <c r="O1015" i="3"/>
  <c r="O1020" i="3"/>
  <c r="O1025" i="3"/>
  <c r="O1030" i="3"/>
  <c r="O1035" i="3"/>
  <c r="O1040" i="3"/>
  <c r="O1045" i="3"/>
  <c r="O1050" i="3"/>
  <c r="O1055" i="3"/>
  <c r="O1060" i="3"/>
  <c r="O1065" i="3"/>
  <c r="O1070" i="3"/>
  <c r="O1075" i="3"/>
  <c r="O1080" i="3"/>
  <c r="O1085" i="3"/>
  <c r="O1090" i="3"/>
  <c r="O1095" i="3"/>
  <c r="O1100" i="3"/>
  <c r="O1105" i="3"/>
  <c r="O1110" i="3"/>
  <c r="O1115" i="3"/>
  <c r="O1120" i="3"/>
  <c r="O1125" i="3"/>
  <c r="O1130" i="3"/>
  <c r="O1135" i="3"/>
  <c r="O1140" i="3"/>
  <c r="O1145" i="3"/>
  <c r="O1174" i="3"/>
  <c r="O1179" i="3"/>
  <c r="O1237" i="3"/>
  <c r="O1242" i="3"/>
  <c r="O1271" i="3"/>
  <c r="O1276" i="3"/>
  <c r="O1305" i="3"/>
  <c r="O1334" i="3"/>
  <c r="O1339" i="3"/>
  <c r="O1402" i="3"/>
  <c r="O1475" i="3"/>
  <c r="O1480" i="3"/>
  <c r="O1509" i="3"/>
  <c r="O1543" i="3"/>
  <c r="O1577" i="3"/>
  <c r="O1582" i="3"/>
  <c r="O1587" i="3"/>
  <c r="O1611" i="3"/>
  <c r="O1621" i="3"/>
  <c r="O1645" i="3"/>
  <c r="O1650" i="3"/>
  <c r="O1674" i="3"/>
  <c r="O1679" i="3"/>
  <c r="O1708" i="3"/>
  <c r="O1713" i="3"/>
  <c r="O1718" i="3"/>
  <c r="O1752" i="3"/>
  <c r="O1805" i="3"/>
  <c r="O1810" i="3"/>
  <c r="O1917" i="3"/>
  <c r="O1525" i="3"/>
  <c r="O1549" i="3"/>
  <c r="O1554" i="3"/>
  <c r="O1578" i="3"/>
  <c r="O1583" i="3"/>
  <c r="O1612" i="3"/>
  <c r="O1617" i="3"/>
  <c r="O1622" i="3"/>
  <c r="O1641" i="3"/>
  <c r="O1646" i="3"/>
  <c r="O1651" i="3"/>
  <c r="O1675" i="3"/>
  <c r="O1685" i="3"/>
  <c r="O1709" i="3"/>
  <c r="O1714" i="3"/>
  <c r="O1738" i="3"/>
  <c r="O1743" i="3"/>
  <c r="O1772" i="3"/>
  <c r="O1777" i="3"/>
  <c r="O1782" i="3"/>
  <c r="O1801" i="3"/>
  <c r="O1835" i="3"/>
  <c r="O1840" i="3"/>
  <c r="O1898" i="3"/>
  <c r="O1903" i="3"/>
  <c r="O1932" i="3"/>
  <c r="O1961" i="3"/>
  <c r="O1966" i="3"/>
  <c r="O1995" i="3"/>
  <c r="O2000" i="3"/>
  <c r="O2029" i="3"/>
  <c r="O2058" i="3"/>
  <c r="O2063" i="3"/>
  <c r="O2092" i="3"/>
  <c r="O2121" i="3"/>
  <c r="O2126" i="3"/>
  <c r="O2155" i="3"/>
  <c r="O2160" i="3"/>
  <c r="O2189" i="3"/>
  <c r="O2233" i="3"/>
  <c r="O2238" i="3"/>
  <c r="O2243" i="3"/>
  <c r="O2248" i="3"/>
  <c r="O2297" i="3"/>
  <c r="O2302" i="3"/>
  <c r="O2307" i="3"/>
  <c r="O2312" i="3"/>
  <c r="C31" i="9"/>
  <c r="C46" i="9"/>
  <c r="C32" i="9"/>
  <c r="C34" i="9"/>
  <c r="O26" i="3"/>
  <c r="O10" i="3"/>
  <c r="O18" i="3"/>
  <c r="O23" i="3"/>
  <c r="O886" i="3"/>
  <c r="O918" i="3"/>
  <c r="O950" i="3"/>
  <c r="O982" i="3"/>
  <c r="O878" i="3"/>
  <c r="O910" i="3"/>
  <c r="O942" i="3"/>
  <c r="O974" i="3"/>
  <c r="O1152" i="3"/>
  <c r="O1168" i="3"/>
  <c r="O1184" i="3"/>
  <c r="O1200" i="3"/>
  <c r="O1216" i="3"/>
  <c r="O1232" i="3"/>
  <c r="O1248" i="3"/>
  <c r="O1264" i="3"/>
  <c r="O1280" i="3"/>
  <c r="O1296" i="3"/>
  <c r="O1312" i="3"/>
  <c r="O1328" i="3"/>
  <c r="O1344" i="3"/>
  <c r="O1360" i="3"/>
  <c r="O1376" i="3"/>
  <c r="O1416" i="3"/>
  <c r="O1430" i="3"/>
  <c r="O1476" i="3"/>
  <c r="O1160" i="3"/>
  <c r="O1176" i="3"/>
  <c r="O1192" i="3"/>
  <c r="O1208" i="3"/>
  <c r="O1224" i="3"/>
  <c r="O1240" i="3"/>
  <c r="O1256" i="3"/>
  <c r="O1272" i="3"/>
  <c r="O1288" i="3"/>
  <c r="O1304" i="3"/>
  <c r="O1320" i="3"/>
  <c r="O1336" i="3"/>
  <c r="O1352" i="3"/>
  <c r="O1368" i="3"/>
  <c r="O1384" i="3"/>
  <c r="O1398" i="3"/>
  <c r="O1448" i="3"/>
  <c r="O1462" i="3"/>
  <c r="O1394" i="3"/>
  <c r="O1426" i="3"/>
  <c r="O1458" i="3"/>
  <c r="O1510" i="3"/>
  <c r="O1524" i="3"/>
  <c r="O1574" i="3"/>
  <c r="O1588" i="3"/>
  <c r="O1638" i="3"/>
  <c r="O1652" i="3"/>
  <c r="O1702" i="3"/>
  <c r="O1716" i="3"/>
  <c r="O1766" i="3"/>
  <c r="O1780" i="3"/>
  <c r="O1844" i="3"/>
  <c r="O1410" i="3"/>
  <c r="O1442" i="3"/>
  <c r="O1464" i="3"/>
  <c r="O1478" i="3"/>
  <c r="O1492" i="3"/>
  <c r="O1542" i="3"/>
  <c r="O1556" i="3"/>
  <c r="O1606" i="3"/>
  <c r="O1620" i="3"/>
  <c r="O1670" i="3"/>
  <c r="O1684" i="3"/>
  <c r="O1734" i="3"/>
  <c r="O1748" i="3"/>
  <c r="O1830" i="3"/>
  <c r="O1488" i="3"/>
  <c r="O1520" i="3"/>
  <c r="O1552" i="3"/>
  <c r="O1584" i="3"/>
  <c r="O1616" i="3"/>
  <c r="O1648" i="3"/>
  <c r="O1680" i="3"/>
  <c r="O1712" i="3"/>
  <c r="O1744" i="3"/>
  <c r="O1776" i="3"/>
  <c r="O1796" i="3"/>
  <c r="O1872" i="3"/>
  <c r="O1892" i="3"/>
  <c r="O1504" i="3"/>
  <c r="O1536" i="3"/>
  <c r="O1568" i="3"/>
  <c r="O1600" i="3"/>
  <c r="O1632" i="3"/>
  <c r="O1664" i="3"/>
  <c r="O1696" i="3"/>
  <c r="O1728" i="3"/>
  <c r="O1760" i="3"/>
  <c r="O1808" i="3"/>
  <c r="O1832" i="3"/>
  <c r="O1846" i="3"/>
  <c r="O1860" i="3"/>
  <c r="O2208" i="3"/>
  <c r="O2224" i="3"/>
  <c r="O2240" i="3"/>
  <c r="O2256" i="3"/>
  <c r="O2272" i="3"/>
  <c r="O2288" i="3"/>
  <c r="O2304" i="3"/>
  <c r="O2320" i="3"/>
  <c r="O2336" i="3"/>
  <c r="O1792" i="3"/>
  <c r="O1824" i="3"/>
  <c r="O1856" i="3"/>
  <c r="O1888" i="3"/>
</calcChain>
</file>

<file path=xl/sharedStrings.xml><?xml version="1.0" encoding="utf-8"?>
<sst xmlns="http://schemas.openxmlformats.org/spreadsheetml/2006/main" count="63061" uniqueCount="10466">
  <si>
    <t>CUSTOMER ID</t>
  </si>
  <si>
    <t>NAME</t>
  </si>
  <si>
    <t>NAME LEN</t>
  </si>
  <si>
    <t>NAME TRIM</t>
  </si>
  <si>
    <t>NAME TRIM LEN</t>
  </si>
  <si>
    <t>TITLE</t>
  </si>
  <si>
    <t>FIRST NAME</t>
  </si>
  <si>
    <t>LAST NAME</t>
  </si>
  <si>
    <t>Id1</t>
  </si>
  <si>
    <t>Hawks, Ms.  Kelly</t>
  </si>
  <si>
    <t xml:space="preserve"> Ms</t>
  </si>
  <si>
    <t xml:space="preserve">  Kelly</t>
  </si>
  <si>
    <t>Hawks</t>
  </si>
  <si>
    <t>Id2</t>
  </si>
  <si>
    <t>Lehner, Mr.  Matthew D</t>
  </si>
  <si>
    <t xml:space="preserve"> Mr</t>
  </si>
  <si>
    <t xml:space="preserve">  Matthew D</t>
  </si>
  <si>
    <t>Lehner</t>
  </si>
  <si>
    <t>Id3</t>
  </si>
  <si>
    <t>Lu, Mr.  Phil</t>
  </si>
  <si>
    <t xml:space="preserve">  Phil</t>
  </si>
  <si>
    <t>Lu</t>
  </si>
  <si>
    <t>Id4</t>
  </si>
  <si>
    <t>Osborne, Ms.  Kelsey</t>
  </si>
  <si>
    <t xml:space="preserve">  Kelsey</t>
  </si>
  <si>
    <t>Osborne</t>
  </si>
  <si>
    <t>Id5</t>
  </si>
  <si>
    <t>Kadala, Ms.  Kristyn</t>
  </si>
  <si>
    <t xml:space="preserve">  Kristyn</t>
  </si>
  <si>
    <t>Kadala</t>
  </si>
  <si>
    <t>Id6</t>
  </si>
  <si>
    <t>Baker, Mr.  Russell B.</t>
  </si>
  <si>
    <t xml:space="preserve">  Russell B</t>
  </si>
  <si>
    <t>Baker</t>
  </si>
  <si>
    <t>Id7</t>
  </si>
  <si>
    <t>Macpherson, Mr.  Scott</t>
  </si>
  <si>
    <t xml:space="preserve">  Scott</t>
  </si>
  <si>
    <t>Macpherson</t>
  </si>
  <si>
    <t>Id8</t>
  </si>
  <si>
    <t>Hallman, Mr.  Stephen</t>
  </si>
  <si>
    <t xml:space="preserve">  Stephen</t>
  </si>
  <si>
    <t>Hallman</t>
  </si>
  <si>
    <t>Id9</t>
  </si>
  <si>
    <t>Moran, Mr.  Patrick R.</t>
  </si>
  <si>
    <t xml:space="preserve">  Patrick R</t>
  </si>
  <si>
    <t>Moran</t>
  </si>
  <si>
    <t>Id10</t>
  </si>
  <si>
    <t>Benner, Ms.  Brooke N.</t>
  </si>
  <si>
    <t xml:space="preserve">  Brooke N</t>
  </si>
  <si>
    <t>Benner</t>
  </si>
  <si>
    <t>Id11</t>
  </si>
  <si>
    <t>Fierro Vargas, Ms.  Paola Andrea</t>
  </si>
  <si>
    <t xml:space="preserve">  Paola Andrea</t>
  </si>
  <si>
    <t>Fierro Vargas</t>
  </si>
  <si>
    <t>Id12</t>
  </si>
  <si>
    <t>Franz, Mr.  David</t>
  </si>
  <si>
    <t xml:space="preserve">  David</t>
  </si>
  <si>
    <t>Franz</t>
  </si>
  <si>
    <t>Id13</t>
  </si>
  <si>
    <t>Foster, Mr.  Wade</t>
  </si>
  <si>
    <t xml:space="preserve">  Wade</t>
  </si>
  <si>
    <t>Foster</t>
  </si>
  <si>
    <t>Id14</t>
  </si>
  <si>
    <t>Tenorio, Mr.  Franklin</t>
  </si>
  <si>
    <t xml:space="preserve">  Franklin</t>
  </si>
  <si>
    <t>Tenorio</t>
  </si>
  <si>
    <t>Id15</t>
  </si>
  <si>
    <t>Rios, Ms.  Leilani M.</t>
  </si>
  <si>
    <t xml:space="preserve">  Leilani M</t>
  </si>
  <si>
    <t>Rios</t>
  </si>
  <si>
    <t>Id16</t>
  </si>
  <si>
    <t>Viau-Dupuis, Mr.  Philippe</t>
  </si>
  <si>
    <t xml:space="preserve">  Philippe</t>
  </si>
  <si>
    <t>Viau-Dupuis</t>
  </si>
  <si>
    <t>Id17</t>
  </si>
  <si>
    <t>Cronin, Ms.  Jennifer A.</t>
  </si>
  <si>
    <t xml:space="preserve">  Jennifer A</t>
  </si>
  <si>
    <t>Cronin</t>
  </si>
  <si>
    <t>Id18</t>
  </si>
  <si>
    <t>Noordstar, Ms.  Christina M.</t>
  </si>
  <si>
    <t xml:space="preserve">  Christina M</t>
  </si>
  <si>
    <t>Noordstar</t>
  </si>
  <si>
    <t>Id19</t>
  </si>
  <si>
    <t>Boudalia, Mr.  Said Sr.</t>
  </si>
  <si>
    <t xml:space="preserve">  Said Sr</t>
  </si>
  <si>
    <t>Boudalia</t>
  </si>
  <si>
    <t>Id20</t>
  </si>
  <si>
    <t>Flor, Mr.  John</t>
  </si>
  <si>
    <t xml:space="preserve">  John</t>
  </si>
  <si>
    <t>Flor</t>
  </si>
  <si>
    <t>Id21</t>
  </si>
  <si>
    <t>Fennon, Mr.  Myles</t>
  </si>
  <si>
    <t xml:space="preserve">  Myles</t>
  </si>
  <si>
    <t>Fennon</t>
  </si>
  <si>
    <t>Id22</t>
  </si>
  <si>
    <t>Hribar, Ms.  Madelyn C</t>
  </si>
  <si>
    <t xml:space="preserve">  Madelyn C</t>
  </si>
  <si>
    <t>Hribar</t>
  </si>
  <si>
    <t>Id23</t>
  </si>
  <si>
    <t>Tassello, Ms.  Nicole</t>
  </si>
  <si>
    <t xml:space="preserve">  Nicole</t>
  </si>
  <si>
    <t>Tassello</t>
  </si>
  <si>
    <t>Id24</t>
  </si>
  <si>
    <t>Mauricette, Mr.  Eric A.</t>
  </si>
  <si>
    <t xml:space="preserve">  Eric A</t>
  </si>
  <si>
    <t>Mauricette</t>
  </si>
  <si>
    <t>Id25</t>
  </si>
  <si>
    <t>Garcia, Mr.  Emiliano I.</t>
  </si>
  <si>
    <t xml:space="preserve">  Emiliano I</t>
  </si>
  <si>
    <t>Garcia</t>
  </si>
  <si>
    <t>Id26</t>
  </si>
  <si>
    <t>Airoldi, Mr.  Adam</t>
  </si>
  <si>
    <t xml:space="preserve">  Adam</t>
  </si>
  <si>
    <t>Airoldi</t>
  </si>
  <si>
    <t>Id27</t>
  </si>
  <si>
    <t>Cater-Cyker, Mr.  Zach</t>
  </si>
  <si>
    <t xml:space="preserve">  Zach</t>
  </si>
  <si>
    <t>Cater-Cyker</t>
  </si>
  <si>
    <t>Id28</t>
  </si>
  <si>
    <t>Hamm, Ms.  Stephanie W.</t>
  </si>
  <si>
    <t xml:space="preserve">  Stephanie W</t>
  </si>
  <si>
    <t>Hamm</t>
  </si>
  <si>
    <t>Id29</t>
  </si>
  <si>
    <t>Cox, Mr.  Stephen</t>
  </si>
  <si>
    <t>Cox</t>
  </si>
  <si>
    <t>Id30</t>
  </si>
  <si>
    <t>Sachrajda, Ms.  Natalie</t>
  </si>
  <si>
    <t xml:space="preserve">  Natalie</t>
  </si>
  <si>
    <t>Sachrajda</t>
  </si>
  <si>
    <t>Id31</t>
  </si>
  <si>
    <t>Gareri, Ms.  Nicole J.</t>
  </si>
  <si>
    <t xml:space="preserve">  Nicole J</t>
  </si>
  <si>
    <t>Gareri</t>
  </si>
  <si>
    <t>Id32</t>
  </si>
  <si>
    <t>Welch, Mr.  Jefferson D</t>
  </si>
  <si>
    <t xml:space="preserve">  Jefferson D</t>
  </si>
  <si>
    <t>Welch</t>
  </si>
  <si>
    <t>Id33</t>
  </si>
  <si>
    <t>Prindiville, Mr.  Brendan D.</t>
  </si>
  <si>
    <t xml:space="preserve">  Brendan D</t>
  </si>
  <si>
    <t>Prindiville</t>
  </si>
  <si>
    <t>Id34</t>
  </si>
  <si>
    <t>Kincaid, Ms.  Courtney</t>
  </si>
  <si>
    <t xml:space="preserve">  Courtney</t>
  </si>
  <si>
    <t>Kincaid</t>
  </si>
  <si>
    <t>Id35</t>
  </si>
  <si>
    <t>Bruestle, Ms.  Sydney L.</t>
  </si>
  <si>
    <t xml:space="preserve">  Sydney L</t>
  </si>
  <si>
    <t>Bruestle</t>
  </si>
  <si>
    <t>Id36</t>
  </si>
  <si>
    <t>Lachance, Mr.  Julien</t>
  </si>
  <si>
    <t xml:space="preserve">  Julien</t>
  </si>
  <si>
    <t>Lachance</t>
  </si>
  <si>
    <t>Id37</t>
  </si>
  <si>
    <t>Eason, Mr.  Ryan M</t>
  </si>
  <si>
    <t xml:space="preserve">  Ryan M</t>
  </si>
  <si>
    <t>Eason</t>
  </si>
  <si>
    <t>Id38</t>
  </si>
  <si>
    <t>Grummon, Ms.  Anna H.</t>
  </si>
  <si>
    <t xml:space="preserve">  Anna H</t>
  </si>
  <si>
    <t>Grummon</t>
  </si>
  <si>
    <t>Id39</t>
  </si>
  <si>
    <t>Vanwechel, Ms.  Samantha</t>
  </si>
  <si>
    <t xml:space="preserve">  Samantha</t>
  </si>
  <si>
    <t>Vanwechel</t>
  </si>
  <si>
    <t>Id40</t>
  </si>
  <si>
    <t>Fisher, Mr.  Robert</t>
  </si>
  <si>
    <t xml:space="preserve">  Robert</t>
  </si>
  <si>
    <t>Fisher</t>
  </si>
  <si>
    <t>Id41</t>
  </si>
  <si>
    <t>Jenkins, Mr.  James R.</t>
  </si>
  <si>
    <t xml:space="preserve">  James R</t>
  </si>
  <si>
    <t>Jenkins</t>
  </si>
  <si>
    <t>Id42</t>
  </si>
  <si>
    <t>Peters, Ms.  Roseann</t>
  </si>
  <si>
    <t xml:space="preserve">  Roseann</t>
  </si>
  <si>
    <t>Peters</t>
  </si>
  <si>
    <t>Id43</t>
  </si>
  <si>
    <t>Aha, Ms.  Nicole</t>
  </si>
  <si>
    <t>Aha</t>
  </si>
  <si>
    <t>Id44</t>
  </si>
  <si>
    <t>McElwain, Mr.  Spencer</t>
  </si>
  <si>
    <t xml:space="preserve">  Spencer</t>
  </si>
  <si>
    <t>McElwain</t>
  </si>
  <si>
    <t>Id45</t>
  </si>
  <si>
    <t>Januszewski, Mr.  Eric W</t>
  </si>
  <si>
    <t xml:space="preserve">  Eric W</t>
  </si>
  <si>
    <t>Januszewski</t>
  </si>
  <si>
    <t>Id46</t>
  </si>
  <si>
    <t>Rohne, Ms.  Brianna L</t>
  </si>
  <si>
    <t xml:space="preserve">  Brianna L</t>
  </si>
  <si>
    <t>Rohne</t>
  </si>
  <si>
    <t>Id47</t>
  </si>
  <si>
    <t>O'Grady, Mr.  Thomas J.</t>
  </si>
  <si>
    <t xml:space="preserve">  Thomas J</t>
  </si>
  <si>
    <t>O'Grady</t>
  </si>
  <si>
    <t>Id48</t>
  </si>
  <si>
    <t>Peters, Ms.  Melissa L</t>
  </si>
  <si>
    <t xml:space="preserve">  Melissa L</t>
  </si>
  <si>
    <t>Id49</t>
  </si>
  <si>
    <t>De Simone, Mr.  Flavio</t>
  </si>
  <si>
    <t xml:space="preserve">  Flavio</t>
  </si>
  <si>
    <t>De Simone</t>
  </si>
  <si>
    <t>Id50</t>
  </si>
  <si>
    <t>Beckett, Mr.  Ryan</t>
  </si>
  <si>
    <t xml:space="preserve">  Ryan</t>
  </si>
  <si>
    <t>Beckett</t>
  </si>
  <si>
    <t>Id51</t>
  </si>
  <si>
    <t>Sobrilsky, Mr.  Anthony J.</t>
  </si>
  <si>
    <t xml:space="preserve">  Anthony J</t>
  </si>
  <si>
    <t>Sobrilsky</t>
  </si>
  <si>
    <t>Id52</t>
  </si>
  <si>
    <t>Wang, Ms.  Alex</t>
  </si>
  <si>
    <t xml:space="preserve">  Alex</t>
  </si>
  <si>
    <t>Wang</t>
  </si>
  <si>
    <t>Id53</t>
  </si>
  <si>
    <t>Campa, Mr.  David</t>
  </si>
  <si>
    <t>Campa</t>
  </si>
  <si>
    <t>Id54</t>
  </si>
  <si>
    <t>Clifford, Mr.  Andrew B</t>
  </si>
  <si>
    <t xml:space="preserve">  Andrew B</t>
  </si>
  <si>
    <t>Clifford</t>
  </si>
  <si>
    <t>Id55</t>
  </si>
  <si>
    <t>Dalmata, Ms.  Dara E</t>
  </si>
  <si>
    <t xml:space="preserve">  Dara E</t>
  </si>
  <si>
    <t>Dalmata</t>
  </si>
  <si>
    <t>Id56</t>
  </si>
  <si>
    <t>Vishik, Ms.  Inna</t>
  </si>
  <si>
    <t xml:space="preserve">  Inna</t>
  </si>
  <si>
    <t>Vishik</t>
  </si>
  <si>
    <t>Id57</t>
  </si>
  <si>
    <t>Schorr, Mr.  Ari</t>
  </si>
  <si>
    <t xml:space="preserve">  Ari</t>
  </si>
  <si>
    <t>Schorr</t>
  </si>
  <si>
    <t>Id58</t>
  </si>
  <si>
    <t>Lusardi, Ms.  Lindsey</t>
  </si>
  <si>
    <t xml:space="preserve">  Lindsey</t>
  </si>
  <si>
    <t>Lusardi</t>
  </si>
  <si>
    <t>Id59</t>
  </si>
  <si>
    <t>Rayner, Mr.  Kenny</t>
  </si>
  <si>
    <t xml:space="preserve">  Kenny</t>
  </si>
  <si>
    <t>Rayner</t>
  </si>
  <si>
    <t>Id60</t>
  </si>
  <si>
    <t>Voghel, Ms.  Louise</t>
  </si>
  <si>
    <t xml:space="preserve">  Louise</t>
  </si>
  <si>
    <t>Voghel</t>
  </si>
  <si>
    <t>Id61</t>
  </si>
  <si>
    <t>Rieth, Mr.  Cameron</t>
  </si>
  <si>
    <t xml:space="preserve">  Cameron</t>
  </si>
  <si>
    <t>Rieth</t>
  </si>
  <si>
    <t>Id62</t>
  </si>
  <si>
    <t>Gollotto, Ms.  Katie T.</t>
  </si>
  <si>
    <t xml:space="preserve">  Katie T</t>
  </si>
  <si>
    <t>Gollotto</t>
  </si>
  <si>
    <t>Id63</t>
  </si>
  <si>
    <t>Dunn, Ms.  Casey</t>
  </si>
  <si>
    <t xml:space="preserve">  Casey</t>
  </si>
  <si>
    <t>Dunn</t>
  </si>
  <si>
    <t>Id64</t>
  </si>
  <si>
    <t>Blitzer, Mr.  David</t>
  </si>
  <si>
    <t>Blitzer</t>
  </si>
  <si>
    <t>Id65</t>
  </si>
  <si>
    <t>Smith, Mr.  Bryson C.</t>
  </si>
  <si>
    <t xml:space="preserve">  Bryson C</t>
  </si>
  <si>
    <t>Smith</t>
  </si>
  <si>
    <t>Id66</t>
  </si>
  <si>
    <t>Hyland, Ms.  Megan</t>
  </si>
  <si>
    <t xml:space="preserve">  Megan</t>
  </si>
  <si>
    <t>Hyland</t>
  </si>
  <si>
    <t>Id67</t>
  </si>
  <si>
    <t>Ducharme, Mr.  Daniel</t>
  </si>
  <si>
    <t xml:space="preserve">  Daniel</t>
  </si>
  <si>
    <t>Ducharme</t>
  </si>
  <si>
    <t>Id68</t>
  </si>
  <si>
    <t>Johnson, Mr.  Steven M.</t>
  </si>
  <si>
    <t xml:space="preserve">  Steven M</t>
  </si>
  <si>
    <t>Johnson</t>
  </si>
  <si>
    <t>Id69</t>
  </si>
  <si>
    <t>Mutz, Ms.  Jenna L.</t>
  </si>
  <si>
    <t xml:space="preserve">  Jenna L</t>
  </si>
  <si>
    <t>Mutz</t>
  </si>
  <si>
    <t>Id70</t>
  </si>
  <si>
    <t>Lee, Mr.  Freeman</t>
  </si>
  <si>
    <t xml:space="preserve">  Freeman</t>
  </si>
  <si>
    <t>Lee</t>
  </si>
  <si>
    <t>Id71</t>
  </si>
  <si>
    <t>Turner, Mr.  Jeff</t>
  </si>
  <si>
    <t xml:space="preserve">  Jeff</t>
  </si>
  <si>
    <t>Turner</t>
  </si>
  <si>
    <t>Id72</t>
  </si>
  <si>
    <t>Rangel, Mr.  Elenilton V. Sr.</t>
  </si>
  <si>
    <t xml:space="preserve">  Elenilton V</t>
  </si>
  <si>
    <t>Rangel</t>
  </si>
  <si>
    <t>Id73</t>
  </si>
  <si>
    <t>Lacey, Ms.  Maurya</t>
  </si>
  <si>
    <t xml:space="preserve">  Maurya</t>
  </si>
  <si>
    <t>Lacey</t>
  </si>
  <si>
    <t>Id74</t>
  </si>
  <si>
    <t>Stiger, Ms.  Samantha C</t>
  </si>
  <si>
    <t xml:space="preserve">  Samantha C</t>
  </si>
  <si>
    <t>Stiger</t>
  </si>
  <si>
    <t>Id75</t>
  </si>
  <si>
    <t>Caldwell, Ms.  Bethany A</t>
  </si>
  <si>
    <t xml:space="preserve">  Bethany A</t>
  </si>
  <si>
    <t>Caldwell</t>
  </si>
  <si>
    <t>Id76</t>
  </si>
  <si>
    <t>Marmillod, Mr.  Yves</t>
  </si>
  <si>
    <t xml:space="preserve">  Yves</t>
  </si>
  <si>
    <t>Marmillod</t>
  </si>
  <si>
    <t>Id77</t>
  </si>
  <si>
    <t>Cloutier-Simons, Ms.  Danielle</t>
  </si>
  <si>
    <t xml:space="preserve">  Danielle</t>
  </si>
  <si>
    <t>Cloutier-Simons</t>
  </si>
  <si>
    <t>Id78</t>
  </si>
  <si>
    <t>Vegas, Ms.  Julia</t>
  </si>
  <si>
    <t xml:space="preserve">  Julia</t>
  </si>
  <si>
    <t>Vegas</t>
  </si>
  <si>
    <t>Id79</t>
  </si>
  <si>
    <t>Cochran, Mr.  Joshua</t>
  </si>
  <si>
    <t xml:space="preserve">  Joshua</t>
  </si>
  <si>
    <t>Cochran</t>
  </si>
  <si>
    <t>Id80</t>
  </si>
  <si>
    <t>Holtzapple, Ms.  Jennifer</t>
  </si>
  <si>
    <t xml:space="preserve">  Jennifer</t>
  </si>
  <si>
    <t>Holtzapple</t>
  </si>
  <si>
    <t>Id81</t>
  </si>
  <si>
    <t>Meyer, Ms.  Gwen M.</t>
  </si>
  <si>
    <t xml:space="preserve">  Gwen M</t>
  </si>
  <si>
    <t>Meyer</t>
  </si>
  <si>
    <t>Id82</t>
  </si>
  <si>
    <t>Brickley, Mr.  Patrick</t>
  </si>
  <si>
    <t xml:space="preserve">  Patrick</t>
  </si>
  <si>
    <t>Brickley</t>
  </si>
  <si>
    <t>Id83</t>
  </si>
  <si>
    <t>Magee, Ms.  Kate</t>
  </si>
  <si>
    <t xml:space="preserve">  Kate</t>
  </si>
  <si>
    <t>Magee</t>
  </si>
  <si>
    <t>Id84</t>
  </si>
  <si>
    <t>Thoma, Mr.  Kevin</t>
  </si>
  <si>
    <t xml:space="preserve">  Kevin</t>
  </si>
  <si>
    <t>Thoma</t>
  </si>
  <si>
    <t>Id85</t>
  </si>
  <si>
    <t>Heagy, Mr.  Stephen II</t>
  </si>
  <si>
    <t xml:space="preserve">  Stephen II</t>
  </si>
  <si>
    <t>Heagy</t>
  </si>
  <si>
    <t>Id86</t>
  </si>
  <si>
    <t>Regnier, Mr.  Philip</t>
  </si>
  <si>
    <t xml:space="preserve">  Philip</t>
  </si>
  <si>
    <t>Regnier</t>
  </si>
  <si>
    <t>Id87</t>
  </si>
  <si>
    <t>Parendo, Mr.  Brett A</t>
  </si>
  <si>
    <t xml:space="preserve">  Brett A</t>
  </si>
  <si>
    <t>Parendo</t>
  </si>
  <si>
    <t>Id88</t>
  </si>
  <si>
    <t>Schell, Ms.  Rebecca</t>
  </si>
  <si>
    <t xml:space="preserve">  Rebecca</t>
  </si>
  <si>
    <t>Schell</t>
  </si>
  <si>
    <t>Id89</t>
  </si>
  <si>
    <t>Driscoll, Ms.  Kelley</t>
  </si>
  <si>
    <t xml:space="preserve">  Kelley</t>
  </si>
  <si>
    <t>Driscoll</t>
  </si>
  <si>
    <t>Id90</t>
  </si>
  <si>
    <t>Mitchell, Ms.  Abigail K</t>
  </si>
  <si>
    <t xml:space="preserve">  Abigail K</t>
  </si>
  <si>
    <t>Mitchell</t>
  </si>
  <si>
    <t>Id91</t>
  </si>
  <si>
    <t>Cutler, Ms.  Hope</t>
  </si>
  <si>
    <t xml:space="preserve">  Hope</t>
  </si>
  <si>
    <t>Cutler</t>
  </si>
  <si>
    <t>Id92</t>
  </si>
  <si>
    <t>Derian, Ms.  Elyse M.</t>
  </si>
  <si>
    <t xml:space="preserve">  Elyse M</t>
  </si>
  <si>
    <t>Derian</t>
  </si>
  <si>
    <t>Id93</t>
  </si>
  <si>
    <t>Farina, Mr.  Nicholas</t>
  </si>
  <si>
    <t xml:space="preserve">  Nicholas</t>
  </si>
  <si>
    <t>Farina</t>
  </si>
  <si>
    <t>Id94</t>
  </si>
  <si>
    <t>Saunders, Mr.  David</t>
  </si>
  <si>
    <t>Saunders</t>
  </si>
  <si>
    <t>Id95</t>
  </si>
  <si>
    <t>Kratz, Ms.  Natalie</t>
  </si>
  <si>
    <t>Kratz</t>
  </si>
  <si>
    <t>Id96</t>
  </si>
  <si>
    <t>Boland, Mr.  Thomas</t>
  </si>
  <si>
    <t xml:space="preserve">  Thomas</t>
  </si>
  <si>
    <t>Boland</t>
  </si>
  <si>
    <t>Id97</t>
  </si>
  <si>
    <t>Van Hout, Ms.  Pamela J.</t>
  </si>
  <si>
    <t xml:space="preserve">  Pamela J</t>
  </si>
  <si>
    <t>Van Hout</t>
  </si>
  <si>
    <t>Id98</t>
  </si>
  <si>
    <t>Ramsey, Ms.  Jessica</t>
  </si>
  <si>
    <t xml:space="preserve">  Jessica</t>
  </si>
  <si>
    <t>Ramsey</t>
  </si>
  <si>
    <t>Id99</t>
  </si>
  <si>
    <t>Gage, Mr.  Ron N</t>
  </si>
  <si>
    <t xml:space="preserve">  Ron N</t>
  </si>
  <si>
    <t>Gage</t>
  </si>
  <si>
    <t>Id100</t>
  </si>
  <si>
    <t>Gollins, Mr.  Daniel</t>
  </si>
  <si>
    <t>Gollins</t>
  </si>
  <si>
    <t>Id101</t>
  </si>
  <si>
    <t>Benestad, Mr.  Brian</t>
  </si>
  <si>
    <t xml:space="preserve">  Brian</t>
  </si>
  <si>
    <t>Benestad</t>
  </si>
  <si>
    <t>Id102</t>
  </si>
  <si>
    <t>Aviv, Ms.  Sari</t>
  </si>
  <si>
    <t xml:space="preserve">  Sari</t>
  </si>
  <si>
    <t>Aviv</t>
  </si>
  <si>
    <t>Id103</t>
  </si>
  <si>
    <t>Burns, Mr.  Robert M.</t>
  </si>
  <si>
    <t xml:space="preserve">  Robert M</t>
  </si>
  <si>
    <t>Burns</t>
  </si>
  <si>
    <t>Id104</t>
  </si>
  <si>
    <t>Maldonado, Mr.  Ricardo</t>
  </si>
  <si>
    <t xml:space="preserve">  Ricardo</t>
  </si>
  <si>
    <t>Maldonado</t>
  </si>
  <si>
    <t>Id105</t>
  </si>
  <si>
    <t>Yitref, Mr.  Gedion</t>
  </si>
  <si>
    <t xml:space="preserve">  Gedion</t>
  </si>
  <si>
    <t>Yitref</t>
  </si>
  <si>
    <t>Id106</t>
  </si>
  <si>
    <t>Loudon-Brown, Mr.  Mark</t>
  </si>
  <si>
    <t xml:space="preserve">  Mark</t>
  </si>
  <si>
    <t>Loudon-Brown</t>
  </si>
  <si>
    <t>Id107</t>
  </si>
  <si>
    <t>Sugathadasa, Mr.  Gamini P.</t>
  </si>
  <si>
    <t xml:space="preserve">  Gamini P</t>
  </si>
  <si>
    <t>Sugathadasa</t>
  </si>
  <si>
    <t>Id108</t>
  </si>
  <si>
    <t>Ganley, Ms.  Emily J</t>
  </si>
  <si>
    <t xml:space="preserve">  Emily J</t>
  </si>
  <si>
    <t>Ganley</t>
  </si>
  <si>
    <t>Id109</t>
  </si>
  <si>
    <t>Potter, Ms.  Amanda</t>
  </si>
  <si>
    <t xml:space="preserve">  Amanda</t>
  </si>
  <si>
    <t>Potter</t>
  </si>
  <si>
    <t>Id110</t>
  </si>
  <si>
    <t>Rasmussen, Mr.  Nicholas</t>
  </si>
  <si>
    <t>Rasmussen</t>
  </si>
  <si>
    <t>Id111</t>
  </si>
  <si>
    <t>Robinson, Mr.  Knox</t>
  </si>
  <si>
    <t xml:space="preserve">  Knox</t>
  </si>
  <si>
    <t>Robinson</t>
  </si>
  <si>
    <t>Id112</t>
  </si>
  <si>
    <t>Antonopoulos, Ms.  Yianna</t>
  </si>
  <si>
    <t xml:space="preserve">  Yianna</t>
  </si>
  <si>
    <t>Antonopoulos</t>
  </si>
  <si>
    <t>Id113</t>
  </si>
  <si>
    <t>Groner, Ms.  Roberta</t>
  </si>
  <si>
    <t xml:space="preserve">  Roberta</t>
  </si>
  <si>
    <t>Groner</t>
  </si>
  <si>
    <t>Id114</t>
  </si>
  <si>
    <t>Zywicki, Mr.  Benjamin P.</t>
  </si>
  <si>
    <t xml:space="preserve">  Benjamin P</t>
  </si>
  <si>
    <t>Zywicki</t>
  </si>
  <si>
    <t>Id115</t>
  </si>
  <si>
    <t>Cardinal, Mr.  Craig</t>
  </si>
  <si>
    <t xml:space="preserve">  Craig</t>
  </si>
  <si>
    <t>Cardinal</t>
  </si>
  <si>
    <t>Id116</t>
  </si>
  <si>
    <t>Alleman, Ms.  Ann</t>
  </si>
  <si>
    <t xml:space="preserve">  Ann</t>
  </si>
  <si>
    <t>Alleman</t>
  </si>
  <si>
    <t>Id117</t>
  </si>
  <si>
    <t>Stroffolino, Mr.  Jamie P</t>
  </si>
  <si>
    <t xml:space="preserve">  Jamie P</t>
  </si>
  <si>
    <t>Stroffolino</t>
  </si>
  <si>
    <t>Id118</t>
  </si>
  <si>
    <t>Clubb, Mr.  John</t>
  </si>
  <si>
    <t>Clubb</t>
  </si>
  <si>
    <t>Id119</t>
  </si>
  <si>
    <t>McGoogan, Mr.  Charlie</t>
  </si>
  <si>
    <t xml:space="preserve">  Charlie</t>
  </si>
  <si>
    <t>McGoogan</t>
  </si>
  <si>
    <t>Id120</t>
  </si>
  <si>
    <t>Keflezighi, Mr.  Meb</t>
  </si>
  <si>
    <t xml:space="preserve">  Meb</t>
  </si>
  <si>
    <t>Keflezighi</t>
  </si>
  <si>
    <t>Id121</t>
  </si>
  <si>
    <t>Syed, Mr.  Aaqib L.</t>
  </si>
  <si>
    <t xml:space="preserve">  Aaqib L</t>
  </si>
  <si>
    <t>Syed</t>
  </si>
  <si>
    <t>Id122</t>
  </si>
  <si>
    <t>Segal, Mr.  Craig A.</t>
  </si>
  <si>
    <t xml:space="preserve">  Craig A</t>
  </si>
  <si>
    <t>Segal</t>
  </si>
  <si>
    <t>Id123</t>
  </si>
  <si>
    <t>Defranco, Ms.  Meredith</t>
  </si>
  <si>
    <t xml:space="preserve">  Meredith</t>
  </si>
  <si>
    <t>Defranco</t>
  </si>
  <si>
    <t>Id124</t>
  </si>
  <si>
    <t>Kells, Mr.  Doug</t>
  </si>
  <si>
    <t xml:space="preserve">  Doug</t>
  </si>
  <si>
    <t>Kells</t>
  </si>
  <si>
    <t>Id125</t>
  </si>
  <si>
    <t>Lawton, Ms.  Elizabeth J.</t>
  </si>
  <si>
    <t xml:space="preserve">  Elizabeth J</t>
  </si>
  <si>
    <t>Lawton</t>
  </si>
  <si>
    <t>Id126</t>
  </si>
  <si>
    <t>Bejar, Mr.  Matthew P</t>
  </si>
  <si>
    <t xml:space="preserve">  Matthew P</t>
  </si>
  <si>
    <t>Bejar</t>
  </si>
  <si>
    <t>Id127</t>
  </si>
  <si>
    <t>Navarro Castro, Mr.  Guillermo Sr.</t>
  </si>
  <si>
    <t xml:space="preserve">  Guillermo Sr</t>
  </si>
  <si>
    <t>Navarro Castro</t>
  </si>
  <si>
    <t>Id128</t>
  </si>
  <si>
    <t>Tice, Mr.  Ryan C</t>
  </si>
  <si>
    <t xml:space="preserve">  Ryan C</t>
  </si>
  <si>
    <t>Tice</t>
  </si>
  <si>
    <t>Id129</t>
  </si>
  <si>
    <t>Wolf, Mr.  Dane</t>
  </si>
  <si>
    <t xml:space="preserve">  Dane</t>
  </si>
  <si>
    <t>Wolf</t>
  </si>
  <si>
    <t>Id130</t>
  </si>
  <si>
    <t>Oppedal, Mr.  Jonas</t>
  </si>
  <si>
    <t xml:space="preserve">  Jonas</t>
  </si>
  <si>
    <t>Oppedal</t>
  </si>
  <si>
    <t>Id131</t>
  </si>
  <si>
    <t>Wright, Mr.  George E</t>
  </si>
  <si>
    <t xml:space="preserve">  George E</t>
  </si>
  <si>
    <t>Wright</t>
  </si>
  <si>
    <t>Id132</t>
  </si>
  <si>
    <t>Ellis, Ms.  Sara S</t>
  </si>
  <si>
    <t xml:space="preserve">  Sara S</t>
  </si>
  <si>
    <t>Ellis</t>
  </si>
  <si>
    <t>Id133</t>
  </si>
  <si>
    <t>Taormina, Mr.  Nick</t>
  </si>
  <si>
    <t xml:space="preserve">  Nick</t>
  </si>
  <si>
    <t>Taormina</t>
  </si>
  <si>
    <t>Id134</t>
  </si>
  <si>
    <t>Lynch, Mr.  Timothy</t>
  </si>
  <si>
    <t xml:space="preserve">  Timothy</t>
  </si>
  <si>
    <t>Lynch</t>
  </si>
  <si>
    <t>Id135</t>
  </si>
  <si>
    <t>Tavella, Ms.  Becky L</t>
  </si>
  <si>
    <t xml:space="preserve">  Becky L</t>
  </si>
  <si>
    <t>Tavella</t>
  </si>
  <si>
    <t>Id136</t>
  </si>
  <si>
    <t>Neufeld, Ms.  Steph K.</t>
  </si>
  <si>
    <t xml:space="preserve">  Steph K</t>
  </si>
  <si>
    <t>Neufeld</t>
  </si>
  <si>
    <t>Id137</t>
  </si>
  <si>
    <t>Walhovd, Ms.  Kristine B.</t>
  </si>
  <si>
    <t xml:space="preserve">  Kristine B</t>
  </si>
  <si>
    <t>Walhovd</t>
  </si>
  <si>
    <t>Id138</t>
  </si>
  <si>
    <t>Washburn, Mr.  Taylor B</t>
  </si>
  <si>
    <t xml:space="preserve">  Taylor B</t>
  </si>
  <si>
    <t>Washburn</t>
  </si>
  <si>
    <t>Id139</t>
  </si>
  <si>
    <t>Mroz, Mr.  William</t>
  </si>
  <si>
    <t xml:space="preserve">  William</t>
  </si>
  <si>
    <t>Mroz</t>
  </si>
  <si>
    <t>Id140</t>
  </si>
  <si>
    <t>Canaday, Mr.  Sage</t>
  </si>
  <si>
    <t xml:space="preserve">  Sage</t>
  </si>
  <si>
    <t>Canaday</t>
  </si>
  <si>
    <t>Id141</t>
  </si>
  <si>
    <t>Atkins, Mr.  Cole</t>
  </si>
  <si>
    <t xml:space="preserve">  Cole</t>
  </si>
  <si>
    <t>Atkins</t>
  </si>
  <si>
    <t>Id142</t>
  </si>
  <si>
    <t>Kropelnicki, Mr.  Jesse</t>
  </si>
  <si>
    <t xml:space="preserve">  Jesse</t>
  </si>
  <si>
    <t>Kropelnicki</t>
  </si>
  <si>
    <t>Id143</t>
  </si>
  <si>
    <t>Braund, Ms.  Tammi J.</t>
  </si>
  <si>
    <t xml:space="preserve">  Tammi J</t>
  </si>
  <si>
    <t>Braund</t>
  </si>
  <si>
    <t>Id144</t>
  </si>
  <si>
    <t>Anderson, Mr.  Matthew S.</t>
  </si>
  <si>
    <t xml:space="preserve">  Matthew S</t>
  </si>
  <si>
    <t>Anderson</t>
  </si>
  <si>
    <t>Id145</t>
  </si>
  <si>
    <t>Bilbrey, Mr.  Eric</t>
  </si>
  <si>
    <t xml:space="preserve">  Eric</t>
  </si>
  <si>
    <t>Bilbrey</t>
  </si>
  <si>
    <t>Id146</t>
  </si>
  <si>
    <t>Curtis, Ms.  Valeria R</t>
  </si>
  <si>
    <t xml:space="preserve">  Valeria R</t>
  </si>
  <si>
    <t>Curtis</t>
  </si>
  <si>
    <t>Id147</t>
  </si>
  <si>
    <t>Meyer, Mr.  Michael P</t>
  </si>
  <si>
    <t xml:space="preserve">  Michael P</t>
  </si>
  <si>
    <t>Id148</t>
  </si>
  <si>
    <t>Bardeesy, Mr.  Rami</t>
  </si>
  <si>
    <t xml:space="preserve">  Rami</t>
  </si>
  <si>
    <t>Bardeesy</t>
  </si>
  <si>
    <t>Id149</t>
  </si>
  <si>
    <t>Shanahan, Mr.  Denis</t>
  </si>
  <si>
    <t xml:space="preserve">  Denis</t>
  </si>
  <si>
    <t>Shanahan</t>
  </si>
  <si>
    <t>Id150</t>
  </si>
  <si>
    <t>Sutter, Mr.  Brian E</t>
  </si>
  <si>
    <t xml:space="preserve">  Brian E</t>
  </si>
  <si>
    <t>Sutter</t>
  </si>
  <si>
    <t>Id151</t>
  </si>
  <si>
    <t>Yesian, Ms.  Bonnie</t>
  </si>
  <si>
    <t xml:space="preserve">  Bonnie</t>
  </si>
  <si>
    <t>Yesian</t>
  </si>
  <si>
    <t>Id152</t>
  </si>
  <si>
    <t>Meers, Mr.  Michael P</t>
  </si>
  <si>
    <t>Meers</t>
  </si>
  <si>
    <t>Id153</t>
  </si>
  <si>
    <t>Conlon, Mr.  Paul</t>
  </si>
  <si>
    <t xml:space="preserve">  Paul</t>
  </si>
  <si>
    <t>Conlon</t>
  </si>
  <si>
    <t>Id154</t>
  </si>
  <si>
    <t>Arnstein, Mr.  Michael</t>
  </si>
  <si>
    <t xml:space="preserve">  Michael</t>
  </si>
  <si>
    <t>Arnstein</t>
  </si>
  <si>
    <t>Id155</t>
  </si>
  <si>
    <t>Jurek, Mr.  Samuel</t>
  </si>
  <si>
    <t xml:space="preserve">  Samuel</t>
  </si>
  <si>
    <t>Jurek</t>
  </si>
  <si>
    <t>Id156</t>
  </si>
  <si>
    <t>Thill, Mr.  Matthew</t>
  </si>
  <si>
    <t xml:space="preserve">  Matthew</t>
  </si>
  <si>
    <t>Thill</t>
  </si>
  <si>
    <t>Id157</t>
  </si>
  <si>
    <t>Glaz, Mr.  Daniel</t>
  </si>
  <si>
    <t>Glaz</t>
  </si>
  <si>
    <t>Id158</t>
  </si>
  <si>
    <t>Sampson, Ms.  Syndy</t>
  </si>
  <si>
    <t xml:space="preserve">  Syndy</t>
  </si>
  <si>
    <t>Sampson</t>
  </si>
  <si>
    <t>Id159</t>
  </si>
  <si>
    <t>Duliba, Ms.  Aleksandra</t>
  </si>
  <si>
    <t xml:space="preserve">  Aleksandra</t>
  </si>
  <si>
    <t>Duliba</t>
  </si>
  <si>
    <t>Id160</t>
  </si>
  <si>
    <t>Tanguay, Mr.  Steeve T Sr.</t>
  </si>
  <si>
    <t xml:space="preserve">  Steeve T Sr</t>
  </si>
  <si>
    <t>Tanguay</t>
  </si>
  <si>
    <t>Id161</t>
  </si>
  <si>
    <t>McClelland, Mr.  Richard</t>
  </si>
  <si>
    <t xml:space="preserve">  Richard</t>
  </si>
  <si>
    <t>McClelland</t>
  </si>
  <si>
    <t>Id162</t>
  </si>
  <si>
    <t>Gorman, Mr.  Aaron T</t>
  </si>
  <si>
    <t xml:space="preserve">  Aaron T</t>
  </si>
  <si>
    <t>Gorman</t>
  </si>
  <si>
    <t>Id163</t>
  </si>
  <si>
    <t>Nishimura, Mr.  Akira</t>
  </si>
  <si>
    <t xml:space="preserve">  Akira</t>
  </si>
  <si>
    <t>Nishimura</t>
  </si>
  <si>
    <t>Id164</t>
  </si>
  <si>
    <t>Brimble, Mr.  Ben</t>
  </si>
  <si>
    <t xml:space="preserve">  Ben</t>
  </si>
  <si>
    <t>Brimble</t>
  </si>
  <si>
    <t>Id165</t>
  </si>
  <si>
    <t>Trenk, Ms.  Jana</t>
  </si>
  <si>
    <t xml:space="preserve">  Jana</t>
  </si>
  <si>
    <t>Trenk</t>
  </si>
  <si>
    <t>Id166</t>
  </si>
  <si>
    <t>Wittmann, Mr.  Jay T.</t>
  </si>
  <si>
    <t xml:space="preserve">  Jay T</t>
  </si>
  <si>
    <t>Wittmann</t>
  </si>
  <si>
    <t>Id167</t>
  </si>
  <si>
    <t>Tremblay, Ms.  Marie-Helene</t>
  </si>
  <si>
    <t xml:space="preserve">  Marie-Helene</t>
  </si>
  <si>
    <t>Tremblay</t>
  </si>
  <si>
    <t>Id168</t>
  </si>
  <si>
    <t>Scofield, Ms.  Bret R</t>
  </si>
  <si>
    <t xml:space="preserve">  Bret R</t>
  </si>
  <si>
    <t>Scofield</t>
  </si>
  <si>
    <t>Id169</t>
  </si>
  <si>
    <t>Yost, Mr.  Gardner L</t>
  </si>
  <si>
    <t xml:space="preserve">  Gardner L</t>
  </si>
  <si>
    <t>Yost</t>
  </si>
  <si>
    <t>Id170</t>
  </si>
  <si>
    <t>Torphy, Mr.  Bobby</t>
  </si>
  <si>
    <t xml:space="preserve">  Bobby</t>
  </si>
  <si>
    <t>Torphy</t>
  </si>
  <si>
    <t>Id171</t>
  </si>
  <si>
    <t>Busby, Ms.  Natalie</t>
  </si>
  <si>
    <t>Busby</t>
  </si>
  <si>
    <t>Id172</t>
  </si>
  <si>
    <t>Nguyen, Ms.  Lina</t>
  </si>
  <si>
    <t xml:space="preserve">  Lina</t>
  </si>
  <si>
    <t>Nguyen</t>
  </si>
  <si>
    <t>Id173</t>
  </si>
  <si>
    <t>Hanley, Mr.  Zebulon</t>
  </si>
  <si>
    <t xml:space="preserve">  Zebulon</t>
  </si>
  <si>
    <t>Hanley</t>
  </si>
  <si>
    <t>Id174</t>
  </si>
  <si>
    <t>Scheer, Ms.  Amanda</t>
  </si>
  <si>
    <t>Scheer</t>
  </si>
  <si>
    <t>Id175</t>
  </si>
  <si>
    <t>Rankin, Mr.  Greg</t>
  </si>
  <si>
    <t xml:space="preserve">  Greg</t>
  </si>
  <si>
    <t>Rankin</t>
  </si>
  <si>
    <t>Id176</t>
  </si>
  <si>
    <t>Ricardi, Mr.  John</t>
  </si>
  <si>
    <t>Ricardi</t>
  </si>
  <si>
    <t>Id177</t>
  </si>
  <si>
    <t>Karkos, Ms.  Kelsey A.</t>
  </si>
  <si>
    <t xml:space="preserve">  Kelsey A</t>
  </si>
  <si>
    <t>Karkos</t>
  </si>
  <si>
    <t>Id178</t>
  </si>
  <si>
    <t>Price-Dierksen, Ms.  Bronwen L</t>
  </si>
  <si>
    <t xml:space="preserve">  Bronwen L</t>
  </si>
  <si>
    <t>Price-Dierksen</t>
  </si>
  <si>
    <t>Id179</t>
  </si>
  <si>
    <t>Knispel, Ms.  Manuela</t>
  </si>
  <si>
    <t xml:space="preserve">  Manuela</t>
  </si>
  <si>
    <t>Knispel</t>
  </si>
  <si>
    <t>Id180</t>
  </si>
  <si>
    <t>King, Ms.  Jennifer L</t>
  </si>
  <si>
    <t xml:space="preserve">  Jennifer L</t>
  </si>
  <si>
    <t>King</t>
  </si>
  <si>
    <t>Id181</t>
  </si>
  <si>
    <t>Samuelson, Ms.  Abby W.</t>
  </si>
  <si>
    <t xml:space="preserve">  Abby W</t>
  </si>
  <si>
    <t>Samuelson</t>
  </si>
  <si>
    <t>Id182</t>
  </si>
  <si>
    <t>Fredsall, Mr.  Tyler</t>
  </si>
  <si>
    <t xml:space="preserve">  Tyler</t>
  </si>
  <si>
    <t>Fredsall</t>
  </si>
  <si>
    <t>Id183</t>
  </si>
  <si>
    <t>Eggleston, Mr.  Jeffrey</t>
  </si>
  <si>
    <t xml:space="preserve">  Jeffrey</t>
  </si>
  <si>
    <t>Eggleston</t>
  </si>
  <si>
    <t>Id184</t>
  </si>
  <si>
    <t>Palombaro, Mr.  Matthew F</t>
  </si>
  <si>
    <t xml:space="preserve">  Matthew F</t>
  </si>
  <si>
    <t>Palombaro</t>
  </si>
  <si>
    <t>Id185</t>
  </si>
  <si>
    <t>Silva, Mr.  Ryan J.</t>
  </si>
  <si>
    <t xml:space="preserve">  Ryan J</t>
  </si>
  <si>
    <t>Silva</t>
  </si>
  <si>
    <t>Id186</t>
  </si>
  <si>
    <t>Bugala, Ms.  Amy</t>
  </si>
  <si>
    <t xml:space="preserve">  Amy</t>
  </si>
  <si>
    <t>Bugala</t>
  </si>
  <si>
    <t>Id187</t>
  </si>
  <si>
    <t>Dublin, Mr.  Andrew P</t>
  </si>
  <si>
    <t xml:space="preserve">  Andrew P</t>
  </si>
  <si>
    <t>Dublin</t>
  </si>
  <si>
    <t>Id188</t>
  </si>
  <si>
    <t>Cleland, Mr.  George M. V</t>
  </si>
  <si>
    <t xml:space="preserve">  George M</t>
  </si>
  <si>
    <t>Cleland</t>
  </si>
  <si>
    <t>Id189</t>
  </si>
  <si>
    <t>Evans, Ms.  Sarah</t>
  </si>
  <si>
    <t xml:space="preserve">  Sarah</t>
  </si>
  <si>
    <t>Evans</t>
  </si>
  <si>
    <t>Id190</t>
  </si>
  <si>
    <t>Boyd, Ms.  Lara</t>
  </si>
  <si>
    <t xml:space="preserve">  Lara</t>
  </si>
  <si>
    <t>Boyd</t>
  </si>
  <si>
    <t>Id191</t>
  </si>
  <si>
    <t>Roulier, Mr.  Sebastien</t>
  </si>
  <si>
    <t xml:space="preserve">  Sebastien</t>
  </si>
  <si>
    <t>Roulier</t>
  </si>
  <si>
    <t>Id192</t>
  </si>
  <si>
    <t>Mullins, Mr.  Padraig</t>
  </si>
  <si>
    <t xml:space="preserve">  Padraig</t>
  </si>
  <si>
    <t>Mullins</t>
  </si>
  <si>
    <t>Id193</t>
  </si>
  <si>
    <t>Hofmann, Ms.  Heather</t>
  </si>
  <si>
    <t xml:space="preserve">  Heather</t>
  </si>
  <si>
    <t>Hofmann</t>
  </si>
  <si>
    <t>Id194</t>
  </si>
  <si>
    <t>Garcia Garcia, Mr.  Jorge</t>
  </si>
  <si>
    <t xml:space="preserve">  Jorge</t>
  </si>
  <si>
    <t>Garcia Garcia</t>
  </si>
  <si>
    <t>Id195</t>
  </si>
  <si>
    <t>Klecker, Mr.  Jack R</t>
  </si>
  <si>
    <t xml:space="preserve">  Jack R</t>
  </si>
  <si>
    <t>Klecker</t>
  </si>
  <si>
    <t>Id196</t>
  </si>
  <si>
    <t>Cancre, Mr.  Felix</t>
  </si>
  <si>
    <t xml:space="preserve">  Felix</t>
  </si>
  <si>
    <t>Cancre</t>
  </si>
  <si>
    <t>Id197</t>
  </si>
  <si>
    <t>Denucci, Mr.  Christopher C</t>
  </si>
  <si>
    <t xml:space="preserve">  Christopher C</t>
  </si>
  <si>
    <t>Denucci</t>
  </si>
  <si>
    <t>Id198</t>
  </si>
  <si>
    <t>Saldana, Mr.  Jesse</t>
  </si>
  <si>
    <t>Saldana</t>
  </si>
  <si>
    <t>Id199</t>
  </si>
  <si>
    <t>Weinberg, Ms.  Jill</t>
  </si>
  <si>
    <t xml:space="preserve">  Jill</t>
  </si>
  <si>
    <t>Weinberg</t>
  </si>
  <si>
    <t>Id200</t>
  </si>
  <si>
    <t>Walsh, Mr.  William</t>
  </si>
  <si>
    <t>Walsh</t>
  </si>
  <si>
    <t>Id201</t>
  </si>
  <si>
    <t>Pasten, Mr.  Alejandro</t>
  </si>
  <si>
    <t xml:space="preserve">  Alejandro</t>
  </si>
  <si>
    <t>Pasten</t>
  </si>
  <si>
    <t>Id202</t>
  </si>
  <si>
    <t>LaBelle, Mr.  Ian E.</t>
  </si>
  <si>
    <t xml:space="preserve">  Ian E</t>
  </si>
  <si>
    <t>LaBelle</t>
  </si>
  <si>
    <t>Id203</t>
  </si>
  <si>
    <t>Guzman, Mr.  Hector Sr.</t>
  </si>
  <si>
    <t xml:space="preserve">  Hector Sr</t>
  </si>
  <si>
    <t>Guzman</t>
  </si>
  <si>
    <t>Id204</t>
  </si>
  <si>
    <t>Turnbull, Ms.  Rebecca</t>
  </si>
  <si>
    <t>Turnbull</t>
  </si>
  <si>
    <t>Id205</t>
  </si>
  <si>
    <t>Aguero, Mr.  Matt</t>
  </si>
  <si>
    <t xml:space="preserve">  Matt</t>
  </si>
  <si>
    <t>Aguero</t>
  </si>
  <si>
    <t>Id206</t>
  </si>
  <si>
    <t>Woodward, Ms.  Elizabeth H</t>
  </si>
  <si>
    <t xml:space="preserve">  Elizabeth H</t>
  </si>
  <si>
    <t>Woodward</t>
  </si>
  <si>
    <t>Id207</t>
  </si>
  <si>
    <t>McElroy, Ms.  Grace</t>
  </si>
  <si>
    <t xml:space="preserve">  Grace</t>
  </si>
  <si>
    <t>McElroy</t>
  </si>
  <si>
    <t>Id208</t>
  </si>
  <si>
    <t>Lopez, Mr.  Jaime</t>
  </si>
  <si>
    <t xml:space="preserve">  Jaime</t>
  </si>
  <si>
    <t>Lopez</t>
  </si>
  <si>
    <t>Id209</t>
  </si>
  <si>
    <t>Cardosi, Ms.  Calesse</t>
  </si>
  <si>
    <t xml:space="preserve">  Calesse</t>
  </si>
  <si>
    <t>Cardosi</t>
  </si>
  <si>
    <t>Id210</t>
  </si>
  <si>
    <t>Looney, Ms.  Kate L</t>
  </si>
  <si>
    <t xml:space="preserve">  Kate L</t>
  </si>
  <si>
    <t>Looney</t>
  </si>
  <si>
    <t>Id211</t>
  </si>
  <si>
    <t>Zyryanov, Mr.  Sergey</t>
  </si>
  <si>
    <t xml:space="preserve">  Sergey</t>
  </si>
  <si>
    <t>Zyryanov</t>
  </si>
  <si>
    <t>Id212</t>
  </si>
  <si>
    <t>Gavin, Mr.  Timothy V</t>
  </si>
  <si>
    <t xml:space="preserve">  Timothy V</t>
  </si>
  <si>
    <t>Gavin</t>
  </si>
  <si>
    <t>Id213</t>
  </si>
  <si>
    <t>Littlefield, Mr.  Andrew S</t>
  </si>
  <si>
    <t xml:space="preserve">  Andrew S</t>
  </si>
  <si>
    <t>Littlefield</t>
  </si>
  <si>
    <t>Id214</t>
  </si>
  <si>
    <t>Shearer, Mr.  Matthew D</t>
  </si>
  <si>
    <t>Shearer</t>
  </si>
  <si>
    <t>Id215</t>
  </si>
  <si>
    <t>Armstrong, Ms.  Jessica</t>
  </si>
  <si>
    <t>Armstrong</t>
  </si>
  <si>
    <t>Id216</t>
  </si>
  <si>
    <t>Warriner, Mr.  Lawrence</t>
  </si>
  <si>
    <t xml:space="preserve">  Lawrence</t>
  </si>
  <si>
    <t>Warriner</t>
  </si>
  <si>
    <t>Id217</t>
  </si>
  <si>
    <t>White, Mr.  Alex</t>
  </si>
  <si>
    <t>White</t>
  </si>
  <si>
    <t>Id218</t>
  </si>
  <si>
    <t>Cordaro, Mr.  Kevin</t>
  </si>
  <si>
    <t>Cordaro</t>
  </si>
  <si>
    <t>Id219</t>
  </si>
  <si>
    <t>Hamilton, Mr.  Gavin M.</t>
  </si>
  <si>
    <t xml:space="preserve">  Gavin M</t>
  </si>
  <si>
    <t>Hamilton</t>
  </si>
  <si>
    <t>Id220</t>
  </si>
  <si>
    <t>Meyer, Mr.  Rick E</t>
  </si>
  <si>
    <t xml:space="preserve">  Rick E</t>
  </si>
  <si>
    <t>Id221</t>
  </si>
  <si>
    <t>Duke, Ms.  Andrea H.</t>
  </si>
  <si>
    <t xml:space="preserve">  Andrea H</t>
  </si>
  <si>
    <t>Duke</t>
  </si>
  <si>
    <t>Id222</t>
  </si>
  <si>
    <t>Malatesta, Mr.  Anthony S</t>
  </si>
  <si>
    <t xml:space="preserve">  Anthony S</t>
  </si>
  <si>
    <t>Malatesta</t>
  </si>
  <si>
    <t>Id223</t>
  </si>
  <si>
    <t>Hinrichsen, Mr.  Erik</t>
  </si>
  <si>
    <t xml:space="preserve">  Erik</t>
  </si>
  <si>
    <t>Hinrichsen</t>
  </si>
  <si>
    <t>Id224</t>
  </si>
  <si>
    <t>Lucan, Ms.  Kiley D</t>
  </si>
  <si>
    <t xml:space="preserve">  Kiley D</t>
  </si>
  <si>
    <t>Lucan</t>
  </si>
  <si>
    <t>Id225</t>
  </si>
  <si>
    <t>Koch, Ms.  Jennifer</t>
  </si>
  <si>
    <t>Koch</t>
  </si>
  <si>
    <t>Id226</t>
  </si>
  <si>
    <t>Smith, Mr.  Chris</t>
  </si>
  <si>
    <t xml:space="preserve">  Chris</t>
  </si>
  <si>
    <t>Id227</t>
  </si>
  <si>
    <t>O'Connor, Ms.  Marian M.</t>
  </si>
  <si>
    <t xml:space="preserve">  Marian M</t>
  </si>
  <si>
    <t>O'Connor</t>
  </si>
  <si>
    <t>Id228</t>
  </si>
  <si>
    <t>Kampwerth, Mr.  Jeremy</t>
  </si>
  <si>
    <t xml:space="preserve">  Jeremy</t>
  </si>
  <si>
    <t>Kampwerth</t>
  </si>
  <si>
    <t>Id229</t>
  </si>
  <si>
    <t>Federoff, Ms.  Allison H</t>
  </si>
  <si>
    <t xml:space="preserve">  Allison H</t>
  </si>
  <si>
    <t>Federoff</t>
  </si>
  <si>
    <t>Id230</t>
  </si>
  <si>
    <t>Goya, Ms.  Elizabeth</t>
  </si>
  <si>
    <t xml:space="preserve">  Elizabeth</t>
  </si>
  <si>
    <t>Goya</t>
  </si>
  <si>
    <t>Id231</t>
  </si>
  <si>
    <t>Hodges, Mr.  Andrew</t>
  </si>
  <si>
    <t xml:space="preserve">  Andrew</t>
  </si>
  <si>
    <t>Hodges</t>
  </si>
  <si>
    <t>Id232</t>
  </si>
  <si>
    <t>Erickson, Mr.  Anders J</t>
  </si>
  <si>
    <t xml:space="preserve">  Anders J</t>
  </si>
  <si>
    <t>Erickson</t>
  </si>
  <si>
    <t>Id233</t>
  </si>
  <si>
    <t>Welleck, Mr.  Sean</t>
  </si>
  <si>
    <t xml:space="preserve">  Sean</t>
  </si>
  <si>
    <t>Welleck</t>
  </si>
  <si>
    <t>Id234</t>
  </si>
  <si>
    <t>Polen, Mr.  Brian M.</t>
  </si>
  <si>
    <t xml:space="preserve">  Brian M</t>
  </si>
  <si>
    <t>Polen</t>
  </si>
  <si>
    <t>Id235</t>
  </si>
  <si>
    <t>Lynch, Mr.  Jeremy</t>
  </si>
  <si>
    <t>Id236</t>
  </si>
  <si>
    <t>Hufstader, Ms.  Susannah</t>
  </si>
  <si>
    <t xml:space="preserve">  Susannah</t>
  </si>
  <si>
    <t>Hufstader</t>
  </si>
  <si>
    <t>Id237</t>
  </si>
  <si>
    <t>Doak, Mr.  Randy</t>
  </si>
  <si>
    <t xml:space="preserve">  Randy</t>
  </si>
  <si>
    <t>Doak</t>
  </si>
  <si>
    <t>Id238</t>
  </si>
  <si>
    <t>Noya, Mr.  Leslie</t>
  </si>
  <si>
    <t xml:space="preserve">  Leslie</t>
  </si>
  <si>
    <t>Noya</t>
  </si>
  <si>
    <t>Id239</t>
  </si>
  <si>
    <t>Heninger, Ms.  Brittany L.</t>
  </si>
  <si>
    <t xml:space="preserve">  Brittany L</t>
  </si>
  <si>
    <t>Heninger</t>
  </si>
  <si>
    <t>Id240</t>
  </si>
  <si>
    <t>Richardson, Ms.  Cassie J.</t>
  </si>
  <si>
    <t xml:space="preserve">  Cassie J</t>
  </si>
  <si>
    <t>Richardson</t>
  </si>
  <si>
    <t>Id241</t>
  </si>
  <si>
    <t>Deucher, Mr.  Peter W</t>
  </si>
  <si>
    <t xml:space="preserve">  Peter W</t>
  </si>
  <si>
    <t>Deucher</t>
  </si>
  <si>
    <t>Id242</t>
  </si>
  <si>
    <t>Wilson, Mr.  Douglas</t>
  </si>
  <si>
    <t xml:space="preserve">  Douglas</t>
  </si>
  <si>
    <t>Wilson</t>
  </si>
  <si>
    <t>Id243</t>
  </si>
  <si>
    <t>Hall, Mr.  Dan</t>
  </si>
  <si>
    <t xml:space="preserve">  Dan</t>
  </si>
  <si>
    <t>Hall</t>
  </si>
  <si>
    <t>Id244</t>
  </si>
  <si>
    <t>Reed, Mr.  Dan M.</t>
  </si>
  <si>
    <t xml:space="preserve">  Dan M</t>
  </si>
  <si>
    <t>Reed</t>
  </si>
  <si>
    <t>Id245</t>
  </si>
  <si>
    <t>Frome, Mr.  Eric L.</t>
  </si>
  <si>
    <t xml:space="preserve">  Eric L</t>
  </si>
  <si>
    <t>Frome</t>
  </si>
  <si>
    <t>Id246</t>
  </si>
  <si>
    <t>Creasy, Mr.  Les J</t>
  </si>
  <si>
    <t xml:space="preserve">  Les J</t>
  </si>
  <si>
    <t>Creasy</t>
  </si>
  <si>
    <t>Id247</t>
  </si>
  <si>
    <t>Latimer, Ms.  Stephanie</t>
  </si>
  <si>
    <t xml:space="preserve">  Stephanie</t>
  </si>
  <si>
    <t>Latimer</t>
  </si>
  <si>
    <t>Id248</t>
  </si>
  <si>
    <t>Wei, Ms.  Melissa Y</t>
  </si>
  <si>
    <t xml:space="preserve">  Melissa Y</t>
  </si>
  <si>
    <t>Wei</t>
  </si>
  <si>
    <t>Id249</t>
  </si>
  <si>
    <t>Hayes, Ms.  Ashley</t>
  </si>
  <si>
    <t xml:space="preserve">  Ashley</t>
  </si>
  <si>
    <t>Hayes</t>
  </si>
  <si>
    <t>Id250</t>
  </si>
  <si>
    <t>Velardo, Ms.  Stephanie M.</t>
  </si>
  <si>
    <t xml:space="preserve">  Stephanie M</t>
  </si>
  <si>
    <t>Velardo</t>
  </si>
  <si>
    <t>Id251</t>
  </si>
  <si>
    <t>Kastes, Ms.  Kylie</t>
  </si>
  <si>
    <t xml:space="preserve">  Kylie</t>
  </si>
  <si>
    <t>Kastes</t>
  </si>
  <si>
    <t>Id252</t>
  </si>
  <si>
    <t>Escorcia, Ms.  Kelly</t>
  </si>
  <si>
    <t>Escorcia</t>
  </si>
  <si>
    <t>Id253</t>
  </si>
  <si>
    <t>Larscheid, Ms.  Carrie</t>
  </si>
  <si>
    <t xml:space="preserve">  Carrie</t>
  </si>
  <si>
    <t>Larscheid</t>
  </si>
  <si>
    <t>Id254</t>
  </si>
  <si>
    <t>O'Bannon, Mr.  Alex</t>
  </si>
  <si>
    <t>O'Bannon</t>
  </si>
  <si>
    <t>Id255</t>
  </si>
  <si>
    <t>Ridgway, Mr.  Zach S</t>
  </si>
  <si>
    <t xml:space="preserve">  Zach S</t>
  </si>
  <si>
    <t>Ridgway</t>
  </si>
  <si>
    <t>Id256</t>
  </si>
  <si>
    <t>Black, Mr.  Alan</t>
  </si>
  <si>
    <t xml:space="preserve">  Alan</t>
  </si>
  <si>
    <t>Black</t>
  </si>
  <si>
    <t>Id257</t>
  </si>
  <si>
    <t>Canton, Mr.  Nate</t>
  </si>
  <si>
    <t xml:space="preserve">  Nate</t>
  </si>
  <si>
    <t>Canton</t>
  </si>
  <si>
    <t>Id258</t>
  </si>
  <si>
    <t>Fine, Mr.  Jesse G.</t>
  </si>
  <si>
    <t xml:space="preserve">  Jesse G</t>
  </si>
  <si>
    <t>Fine</t>
  </si>
  <si>
    <t>Id259</t>
  </si>
  <si>
    <t>Bui, Mr.  Jason</t>
  </si>
  <si>
    <t xml:space="preserve">  Jason</t>
  </si>
  <si>
    <t>Bui</t>
  </si>
  <si>
    <t>Id260</t>
  </si>
  <si>
    <t>Riepma, Ms.  Megan A.</t>
  </si>
  <si>
    <t xml:space="preserve">  Megan A</t>
  </si>
  <si>
    <t>Riepma</t>
  </si>
  <si>
    <t>Id261</t>
  </si>
  <si>
    <t>Inman, Mr.  Luke M</t>
  </si>
  <si>
    <t xml:space="preserve">  Luke M</t>
  </si>
  <si>
    <t>Inman</t>
  </si>
  <si>
    <t>Id262</t>
  </si>
  <si>
    <t>Kruzel, Ms.  Jacy D</t>
  </si>
  <si>
    <t xml:space="preserve">  Jacy D</t>
  </si>
  <si>
    <t>Kruzel</t>
  </si>
  <si>
    <t>Id263</t>
  </si>
  <si>
    <t>Lindsay, Mr.  Simon G.</t>
  </si>
  <si>
    <t xml:space="preserve">  Simon G</t>
  </si>
  <si>
    <t>Lindsay</t>
  </si>
  <si>
    <t>Id264</t>
  </si>
  <si>
    <t>Land, Ms.  Ainsley E.</t>
  </si>
  <si>
    <t xml:space="preserve">  Ainsley E</t>
  </si>
  <si>
    <t>Land</t>
  </si>
  <si>
    <t>Id265</t>
  </si>
  <si>
    <t>Brecher, Ms.  Erica A.</t>
  </si>
  <si>
    <t xml:space="preserve">  Erica A</t>
  </si>
  <si>
    <t>Brecher</t>
  </si>
  <si>
    <t>Id266</t>
  </si>
  <si>
    <t>Debolt, Mr.  Erik</t>
  </si>
  <si>
    <t>Debolt</t>
  </si>
  <si>
    <t>Id267</t>
  </si>
  <si>
    <t>Oswalt, Ms.  Erin C.</t>
  </si>
  <si>
    <t xml:space="preserve">  Erin C</t>
  </si>
  <si>
    <t>Oswalt</t>
  </si>
  <si>
    <t>Id268</t>
  </si>
  <si>
    <t>Boyd, Ms.  Adrienne</t>
  </si>
  <si>
    <t xml:space="preserve">  Adrienne</t>
  </si>
  <si>
    <t>Id269</t>
  </si>
  <si>
    <t>Bulewich, Mr.  Adam</t>
  </si>
  <si>
    <t>Bulewich</t>
  </si>
  <si>
    <t>Id270</t>
  </si>
  <si>
    <t>Fukuda, Mr.  Yutaka</t>
  </si>
  <si>
    <t xml:space="preserve">  Yutaka</t>
  </si>
  <si>
    <t>Fukuda</t>
  </si>
  <si>
    <t>Id271</t>
  </si>
  <si>
    <t>Phillips, Mr.  Tyler M</t>
  </si>
  <si>
    <t xml:space="preserve">  Tyler M</t>
  </si>
  <si>
    <t>Phillips</t>
  </si>
  <si>
    <t>Id272</t>
  </si>
  <si>
    <t>Maddison, Mr.  Stephen</t>
  </si>
  <si>
    <t>Maddison</t>
  </si>
  <si>
    <t>Id273</t>
  </si>
  <si>
    <t>Lockwood, Mr.  Andrew B.</t>
  </si>
  <si>
    <t>Lockwood</t>
  </si>
  <si>
    <t>Id274</t>
  </si>
  <si>
    <t>Defilippi, Mr.  James</t>
  </si>
  <si>
    <t xml:space="preserve">  James</t>
  </si>
  <si>
    <t>Defilippi</t>
  </si>
  <si>
    <t>Id275</t>
  </si>
  <si>
    <t>Jackson, Mr.  Shawn P.</t>
  </si>
  <si>
    <t xml:space="preserve">  Shawn P</t>
  </si>
  <si>
    <t>Jackson</t>
  </si>
  <si>
    <t>Id276</t>
  </si>
  <si>
    <t>Ozahowski, Mr.  Matt</t>
  </si>
  <si>
    <t>Ozahowski</t>
  </si>
  <si>
    <t>Id277</t>
  </si>
  <si>
    <t>Guthals, Mr.  Nathaniel</t>
  </si>
  <si>
    <t xml:space="preserve">  Nathaniel</t>
  </si>
  <si>
    <t>Guthals</t>
  </si>
  <si>
    <t>Id278</t>
  </si>
  <si>
    <t>Yates, Mr.  Kevin D.</t>
  </si>
  <si>
    <t xml:space="preserve">  Kevin D</t>
  </si>
  <si>
    <t>Yates</t>
  </si>
  <si>
    <t>Id279</t>
  </si>
  <si>
    <t>Samuelson, Ms.  Joan</t>
  </si>
  <si>
    <t xml:space="preserve">  Joan</t>
  </si>
  <si>
    <t>Id280</t>
  </si>
  <si>
    <t>Lemos, Mr.  Christopher A</t>
  </si>
  <si>
    <t xml:space="preserve">  Christopher A</t>
  </si>
  <si>
    <t>Lemos</t>
  </si>
  <si>
    <t>Id281</t>
  </si>
  <si>
    <t>Seynders, Ms.  Kacy L.</t>
  </si>
  <si>
    <t xml:space="preserve">  Kacy L</t>
  </si>
  <si>
    <t>Seynders</t>
  </si>
  <si>
    <t>Id282</t>
  </si>
  <si>
    <t>Saunders, Mr.  Benjamin H.</t>
  </si>
  <si>
    <t xml:space="preserve">  Benjamin H</t>
  </si>
  <si>
    <t>Id283</t>
  </si>
  <si>
    <t>Walker, Mr.  Xaviour J.</t>
  </si>
  <si>
    <t xml:space="preserve">  Xaviour J</t>
  </si>
  <si>
    <t>Walker</t>
  </si>
  <si>
    <t>Id284</t>
  </si>
  <si>
    <t>Lam, Mr.  Michael T.</t>
  </si>
  <si>
    <t xml:space="preserve">  Michael T</t>
  </si>
  <si>
    <t>Lam</t>
  </si>
  <si>
    <t>Id285</t>
  </si>
  <si>
    <t>Sweigart, Mr.  Bradley</t>
  </si>
  <si>
    <t xml:space="preserve">  Bradley</t>
  </si>
  <si>
    <t>Sweigart</t>
  </si>
  <si>
    <t>Id286</t>
  </si>
  <si>
    <t>Sieczkowski, Ms.  Andrea</t>
  </si>
  <si>
    <t xml:space="preserve">  Andrea</t>
  </si>
  <si>
    <t>Sieczkowski</t>
  </si>
  <si>
    <t>Id287</t>
  </si>
  <si>
    <t>Jurgens, Ms.  Nancy M</t>
  </si>
  <si>
    <t xml:space="preserve">  Nancy M</t>
  </si>
  <si>
    <t>Jurgens</t>
  </si>
  <si>
    <t>Id288</t>
  </si>
  <si>
    <t>Hackman, Mr.  Matt</t>
  </si>
  <si>
    <t>Hackman</t>
  </si>
  <si>
    <t>Id289</t>
  </si>
  <si>
    <t>Klarich, Mr.  Lee</t>
  </si>
  <si>
    <t xml:space="preserve">  Lee</t>
  </si>
  <si>
    <t>Klarich</t>
  </si>
  <si>
    <t>Id290</t>
  </si>
  <si>
    <t>Schulten, Mr.  Chris</t>
  </si>
  <si>
    <t>Schulten</t>
  </si>
  <si>
    <t>Id291</t>
  </si>
  <si>
    <t>Fagerstrom, Mr.  Erik T.</t>
  </si>
  <si>
    <t xml:space="preserve">  Erik T</t>
  </si>
  <si>
    <t>Fagerstrom</t>
  </si>
  <si>
    <t>Id292</t>
  </si>
  <si>
    <t>Bien, Mr.  Rod W</t>
  </si>
  <si>
    <t xml:space="preserve">  Rod W</t>
  </si>
  <si>
    <t>Bien</t>
  </si>
  <si>
    <t>Id293</t>
  </si>
  <si>
    <t>Hess, Mr.  Joey</t>
  </si>
  <si>
    <t xml:space="preserve">  Joey</t>
  </si>
  <si>
    <t>Hess</t>
  </si>
  <si>
    <t>Id294</t>
  </si>
  <si>
    <t>Shaw, Ms.  Hillary L.</t>
  </si>
  <si>
    <t xml:space="preserve">  Hillary L</t>
  </si>
  <si>
    <t>Shaw</t>
  </si>
  <si>
    <t>Id295</t>
  </si>
  <si>
    <t>Williams, Mr.  Eric J</t>
  </si>
  <si>
    <t xml:space="preserve">  Eric J</t>
  </si>
  <si>
    <t>Williams</t>
  </si>
  <si>
    <t>Id296</t>
  </si>
  <si>
    <t>Menzies, Mr.  Nicolas</t>
  </si>
  <si>
    <t xml:space="preserve">  Nicolas</t>
  </si>
  <si>
    <t>Menzies</t>
  </si>
  <si>
    <t>Id297</t>
  </si>
  <si>
    <t>Buehler, Mr.  Marcel</t>
  </si>
  <si>
    <t xml:space="preserve">  Marcel</t>
  </si>
  <si>
    <t>Buehler</t>
  </si>
  <si>
    <t>Id298</t>
  </si>
  <si>
    <t>Degen, Ms.  Ashley N</t>
  </si>
  <si>
    <t xml:space="preserve">  Ashley N</t>
  </si>
  <si>
    <t>Degen</t>
  </si>
  <si>
    <t>Id299</t>
  </si>
  <si>
    <t>Arsenault, Mr.  Evan D</t>
  </si>
  <si>
    <t xml:space="preserve">  Evan D</t>
  </si>
  <si>
    <t>Arsenault</t>
  </si>
  <si>
    <t>Id300</t>
  </si>
  <si>
    <t>Hoff, Ms.  Krisana</t>
  </si>
  <si>
    <t xml:space="preserve">  Krisana</t>
  </si>
  <si>
    <t>Hoff</t>
  </si>
  <si>
    <t>Id301</t>
  </si>
  <si>
    <t>Hall, Mr.  Kyle</t>
  </si>
  <si>
    <t xml:space="preserve">  Kyle</t>
  </si>
  <si>
    <t>Id302</t>
  </si>
  <si>
    <t>Ashley, Ms.  Kate</t>
  </si>
  <si>
    <t>Ashley</t>
  </si>
  <si>
    <t>Id303</t>
  </si>
  <si>
    <t>Rindahl, Mr.  Martin A.</t>
  </si>
  <si>
    <t xml:space="preserve">  Martin A</t>
  </si>
  <si>
    <t>Rindahl</t>
  </si>
  <si>
    <t>Id304</t>
  </si>
  <si>
    <t>Clark, Ms.  Stacey</t>
  </si>
  <si>
    <t xml:space="preserve">  Stacey</t>
  </si>
  <si>
    <t>Clark</t>
  </si>
  <si>
    <t>Id305</t>
  </si>
  <si>
    <t>Irish, Ms.  Christine</t>
  </si>
  <si>
    <t xml:space="preserve">  Christine</t>
  </si>
  <si>
    <t>Irish</t>
  </si>
  <si>
    <t>Id306</t>
  </si>
  <si>
    <t>Richardson, Ms.  Sarah C.</t>
  </si>
  <si>
    <t xml:space="preserve">  Sarah C</t>
  </si>
  <si>
    <t>Id307</t>
  </si>
  <si>
    <t>Dewitt, Ms.  Megan</t>
  </si>
  <si>
    <t>Dewitt</t>
  </si>
  <si>
    <t>Id308</t>
  </si>
  <si>
    <t>Hickman, Mr.  Jason W</t>
  </si>
  <si>
    <t xml:space="preserve">  Jason W</t>
  </si>
  <si>
    <t>Hickman</t>
  </si>
  <si>
    <t>Id309</t>
  </si>
  <si>
    <t>Gonzalez, Ms.  Michele</t>
  </si>
  <si>
    <t xml:space="preserve">  Michele</t>
  </si>
  <si>
    <t>Gonzalez</t>
  </si>
  <si>
    <t>Id310</t>
  </si>
  <si>
    <t>Difani, Ms.  Nikki</t>
  </si>
  <si>
    <t xml:space="preserve">  Nikki</t>
  </si>
  <si>
    <t>Difani</t>
  </si>
  <si>
    <t>Id311</t>
  </si>
  <si>
    <t>Turner, Mr.  Philip J.</t>
  </si>
  <si>
    <t xml:space="preserve">  Philip J</t>
  </si>
  <si>
    <t>Id312</t>
  </si>
  <si>
    <t>Widmann, Mr.  Bryan L</t>
  </si>
  <si>
    <t xml:space="preserve">  Bryan L</t>
  </si>
  <si>
    <t>Widmann</t>
  </si>
  <si>
    <t>Id313</t>
  </si>
  <si>
    <t>Tunney, Mr.  Timothy F</t>
  </si>
  <si>
    <t xml:space="preserve">  Timothy F</t>
  </si>
  <si>
    <t>Tunney</t>
  </si>
  <si>
    <t>Id314</t>
  </si>
  <si>
    <t>San Juan, Ms.  Angielyn M</t>
  </si>
  <si>
    <t xml:space="preserve">  Angielyn M</t>
  </si>
  <si>
    <t>San Juan</t>
  </si>
  <si>
    <t>Id315</t>
  </si>
  <si>
    <t>Croll, Ms.  Jeanie M.</t>
  </si>
  <si>
    <t xml:space="preserve">  Jeanie M</t>
  </si>
  <si>
    <t>Croll</t>
  </si>
  <si>
    <t>Id316</t>
  </si>
  <si>
    <t>Rolfes, Mr.  Greg</t>
  </si>
  <si>
    <t>Rolfes</t>
  </si>
  <si>
    <t>Id317</t>
  </si>
  <si>
    <t>Hinkle, Mr.  John</t>
  </si>
  <si>
    <t>Hinkle</t>
  </si>
  <si>
    <t>Id318</t>
  </si>
  <si>
    <t>Leuchanka, Mr.  Aliaksandr</t>
  </si>
  <si>
    <t xml:space="preserve">  Aliaksandr</t>
  </si>
  <si>
    <t>Leuchanka</t>
  </si>
  <si>
    <t>Id319</t>
  </si>
  <si>
    <t>Ayr, Mr.  Jason M.</t>
  </si>
  <si>
    <t xml:space="preserve">  Jason M</t>
  </si>
  <si>
    <t>Ayr</t>
  </si>
  <si>
    <t>Id320</t>
  </si>
  <si>
    <t>Siegel, Ms.  Sheera K</t>
  </si>
  <si>
    <t xml:space="preserve">  Sheera K</t>
  </si>
  <si>
    <t>Siegel</t>
  </si>
  <si>
    <t>Id321</t>
  </si>
  <si>
    <t>Penrose, Ms.  Janice</t>
  </si>
  <si>
    <t xml:space="preserve">  Janice</t>
  </si>
  <si>
    <t>Penrose</t>
  </si>
  <si>
    <t>Id322</t>
  </si>
  <si>
    <t>Schuler, Mr.  Timothy G.</t>
  </si>
  <si>
    <t xml:space="preserve">  Timothy G</t>
  </si>
  <si>
    <t>Schuler</t>
  </si>
  <si>
    <t>Id323</t>
  </si>
  <si>
    <t>Walker, Mr.  Alan R</t>
  </si>
  <si>
    <t xml:space="preserve">  Alan R</t>
  </si>
  <si>
    <t>Id324</t>
  </si>
  <si>
    <t>Stange, Mr.  Michael</t>
  </si>
  <si>
    <t>Stange</t>
  </si>
  <si>
    <t>Id325</t>
  </si>
  <si>
    <t>Roy, Ms.  Marie-France</t>
  </si>
  <si>
    <t xml:space="preserve">  Marie-France</t>
  </si>
  <si>
    <t>Roy</t>
  </si>
  <si>
    <t>Id326</t>
  </si>
  <si>
    <t>Potere, Mr.  Erik F.</t>
  </si>
  <si>
    <t xml:space="preserve">  Erik F</t>
  </si>
  <si>
    <t>Potere</t>
  </si>
  <si>
    <t>Id327</t>
  </si>
  <si>
    <t>Podgurski, Mr.  Andrew</t>
  </si>
  <si>
    <t>Podgurski</t>
  </si>
  <si>
    <t>Id328</t>
  </si>
  <si>
    <t>Diamond, Mr.  Anthony</t>
  </si>
  <si>
    <t xml:space="preserve">  Anthony</t>
  </si>
  <si>
    <t>Diamond</t>
  </si>
  <si>
    <t>Id329</t>
  </si>
  <si>
    <t>Sallade, Mr.  Chris</t>
  </si>
  <si>
    <t>Sallade</t>
  </si>
  <si>
    <t>Id330</t>
  </si>
  <si>
    <t>Zhang, Mr.  Yu</t>
  </si>
  <si>
    <t xml:space="preserve">  Yu</t>
  </si>
  <si>
    <t>Zhang</t>
  </si>
  <si>
    <t>Id331</t>
  </si>
  <si>
    <t>Chatfield, Mr.  Caleb N</t>
  </si>
  <si>
    <t xml:space="preserve">  Caleb N</t>
  </si>
  <si>
    <t>Chatfield</t>
  </si>
  <si>
    <t>Id332</t>
  </si>
  <si>
    <t>Bruns, Mr.  Jason M.</t>
  </si>
  <si>
    <t>Bruns</t>
  </si>
  <si>
    <t>Id333</t>
  </si>
  <si>
    <t>Yochum, Ms.  Angela R</t>
  </si>
  <si>
    <t xml:space="preserve">  Angela R</t>
  </si>
  <si>
    <t>Yochum</t>
  </si>
  <si>
    <t>Id334</t>
  </si>
  <si>
    <t>Freeburn, Mr.  Keith J</t>
  </si>
  <si>
    <t xml:space="preserve">  Keith J</t>
  </si>
  <si>
    <t>Freeburn</t>
  </si>
  <si>
    <t>Id335</t>
  </si>
  <si>
    <t>Spencer, Ms.  Emma</t>
  </si>
  <si>
    <t xml:space="preserve">  Emma</t>
  </si>
  <si>
    <t>Spencer</t>
  </si>
  <si>
    <t>Id336</t>
  </si>
  <si>
    <t>Jarosik, Mr.  Nathan A</t>
  </si>
  <si>
    <t xml:space="preserve">  Nathan A</t>
  </si>
  <si>
    <t>Jarosik</t>
  </si>
  <si>
    <t>Id337</t>
  </si>
  <si>
    <t>Heinzen, Ms.  Kathryn</t>
  </si>
  <si>
    <t xml:space="preserve">  Kathryn</t>
  </si>
  <si>
    <t>Heinzen</t>
  </si>
  <si>
    <t>Id338</t>
  </si>
  <si>
    <t>Kelley, Ms.  Elizabeth H.</t>
  </si>
  <si>
    <t>Kelley</t>
  </si>
  <si>
    <t>Id339</t>
  </si>
  <si>
    <t>Thacker, Mr.  Ben</t>
  </si>
  <si>
    <t>Thacker</t>
  </si>
  <si>
    <t>Id340</t>
  </si>
  <si>
    <t>Jeseritz, Ms.  Cheryl A</t>
  </si>
  <si>
    <t xml:space="preserve">  Cheryl A</t>
  </si>
  <si>
    <t>Jeseritz</t>
  </si>
  <si>
    <t>Id341</t>
  </si>
  <si>
    <t>Hohman, Ms.  Kimberly A</t>
  </si>
  <si>
    <t xml:space="preserve">  Kimberly A</t>
  </si>
  <si>
    <t>Hohman</t>
  </si>
  <si>
    <t>Id342</t>
  </si>
  <si>
    <t>Hill, Ms.  Cynthia</t>
  </si>
  <si>
    <t xml:space="preserve">  Cynthia</t>
  </si>
  <si>
    <t>Hill</t>
  </si>
  <si>
    <t>Id343</t>
  </si>
  <si>
    <t>Kuepfer, Ms.  Jessica</t>
  </si>
  <si>
    <t>Kuepfer</t>
  </si>
  <si>
    <t>Id344</t>
  </si>
  <si>
    <t>Kaczmarek, Mr.  Bruce</t>
  </si>
  <si>
    <t xml:space="preserve">  Bruce</t>
  </si>
  <si>
    <t>Kaczmarek</t>
  </si>
  <si>
    <t>Id345</t>
  </si>
  <si>
    <t>Pitt, Ms.  Allison</t>
  </si>
  <si>
    <t xml:space="preserve">  Allison</t>
  </si>
  <si>
    <t>Pitt</t>
  </si>
  <si>
    <t>Id346</t>
  </si>
  <si>
    <t>Lorton, Mr.  Alex</t>
  </si>
  <si>
    <t>Lorton</t>
  </si>
  <si>
    <t>Id347</t>
  </si>
  <si>
    <t>Castaneda, Ms.  Gabriela</t>
  </si>
  <si>
    <t xml:space="preserve">  Gabriela</t>
  </si>
  <si>
    <t>Castaneda</t>
  </si>
  <si>
    <t>Id348</t>
  </si>
  <si>
    <t>Cherop, Ms.  Sharon</t>
  </si>
  <si>
    <t xml:space="preserve">  Sharon</t>
  </si>
  <si>
    <t>Cherop</t>
  </si>
  <si>
    <t>Id349</t>
  </si>
  <si>
    <t>Howell, Mr.  Jason A</t>
  </si>
  <si>
    <t xml:space="preserve">  Jason A</t>
  </si>
  <si>
    <t>Howell</t>
  </si>
  <si>
    <t>Id350</t>
  </si>
  <si>
    <t>Palmer, Ms.  Chelsey C.</t>
  </si>
  <si>
    <t xml:space="preserve">  Chelsey C</t>
  </si>
  <si>
    <t>Palmer</t>
  </si>
  <si>
    <t>Id351</t>
  </si>
  <si>
    <t>Olson, Mr.  Devon A.</t>
  </si>
  <si>
    <t xml:space="preserve">  Devon A</t>
  </si>
  <si>
    <t>Olson</t>
  </si>
  <si>
    <t>Id352</t>
  </si>
  <si>
    <t>Waldron, Ms.  Joni L</t>
  </si>
  <si>
    <t xml:space="preserve">  Joni L</t>
  </si>
  <si>
    <t>Waldron</t>
  </si>
  <si>
    <t>Id353</t>
  </si>
  <si>
    <t>Meyer, Mr.  Colin</t>
  </si>
  <si>
    <t xml:space="preserve">  Colin</t>
  </si>
  <si>
    <t>Id354</t>
  </si>
  <si>
    <t>Stack, Ms.  Rachael</t>
  </si>
  <si>
    <t xml:space="preserve">  Rachael</t>
  </si>
  <si>
    <t>Stack</t>
  </si>
  <si>
    <t>Id355</t>
  </si>
  <si>
    <t>Sanchez Y Torres, Ms.  Maricela</t>
  </si>
  <si>
    <t xml:space="preserve">  Maricela</t>
  </si>
  <si>
    <t>Sanchez Y Torres</t>
  </si>
  <si>
    <t>Id356</t>
  </si>
  <si>
    <t>Daniels, Ms.  Marie</t>
  </si>
  <si>
    <t xml:space="preserve">  Marie</t>
  </si>
  <si>
    <t>Daniels</t>
  </si>
  <si>
    <t>Id357</t>
  </si>
  <si>
    <t>Pepp, Mr.  Frank</t>
  </si>
  <si>
    <t xml:space="preserve">  Frank</t>
  </si>
  <si>
    <t>Pepp</t>
  </si>
  <si>
    <t>Id358</t>
  </si>
  <si>
    <t>Buechler, Mr.  Jeffry</t>
  </si>
  <si>
    <t xml:space="preserve">  Jeffry</t>
  </si>
  <si>
    <t>Buechler</t>
  </si>
  <si>
    <t>Id359</t>
  </si>
  <si>
    <t>Buenting, Mr.  Mike</t>
  </si>
  <si>
    <t xml:space="preserve">  Mike</t>
  </si>
  <si>
    <t>Buenting</t>
  </si>
  <si>
    <t>Id360</t>
  </si>
  <si>
    <t>Evans, Mr.  Rick</t>
  </si>
  <si>
    <t xml:space="preserve">  Rick</t>
  </si>
  <si>
    <t>Id361</t>
  </si>
  <si>
    <t>Arcand, Mr.  Pierre-Michel</t>
  </si>
  <si>
    <t xml:space="preserve">  Pierre-Michel</t>
  </si>
  <si>
    <t>Arcand</t>
  </si>
  <si>
    <t>Id362</t>
  </si>
  <si>
    <t>Kesack, Mr.  Daniel</t>
  </si>
  <si>
    <t>Kesack</t>
  </si>
  <si>
    <t>Id363</t>
  </si>
  <si>
    <t>Post, Mr.  Brian L.</t>
  </si>
  <si>
    <t xml:space="preserve">  Brian L</t>
  </si>
  <si>
    <t>Post</t>
  </si>
  <si>
    <t>Id364</t>
  </si>
  <si>
    <t>Dunne, Ms.  Morgan M.</t>
  </si>
  <si>
    <t xml:space="preserve">  Morgan M</t>
  </si>
  <si>
    <t>Dunne</t>
  </si>
  <si>
    <t>Id365</t>
  </si>
  <si>
    <t>Kilel, Ms.  Caroline</t>
  </si>
  <si>
    <t xml:space="preserve">  Caroline</t>
  </si>
  <si>
    <t>Kilel</t>
  </si>
  <si>
    <t>Id366</t>
  </si>
  <si>
    <t>Nicholson, Mr.  Drew T.</t>
  </si>
  <si>
    <t xml:space="preserve">  Drew T</t>
  </si>
  <si>
    <t>Nicholson</t>
  </si>
  <si>
    <t>Id367</t>
  </si>
  <si>
    <t>Susmann, Mr.  Austin W</t>
  </si>
  <si>
    <t xml:space="preserve">  Austin W</t>
  </si>
  <si>
    <t>Susmann</t>
  </si>
  <si>
    <t>Id368</t>
  </si>
  <si>
    <t>Harsh, Ms.  Berenice</t>
  </si>
  <si>
    <t xml:space="preserve">  Berenice</t>
  </si>
  <si>
    <t>Harsh</t>
  </si>
  <si>
    <t>Id369</t>
  </si>
  <si>
    <t>Pocasangre, Mr.  Kenneth A</t>
  </si>
  <si>
    <t xml:space="preserve">  Kenneth A</t>
  </si>
  <si>
    <t>Pocasangre</t>
  </si>
  <si>
    <t>Id370</t>
  </si>
  <si>
    <t>Martinez Lopez, Mr.  Miguel</t>
  </si>
  <si>
    <t xml:space="preserve">  Miguel</t>
  </si>
  <si>
    <t>Martinez Lopez</t>
  </si>
  <si>
    <t>Id371</t>
  </si>
  <si>
    <t>Riegel, Ms.  Hadley T.</t>
  </si>
  <si>
    <t xml:space="preserve">  Hadley T</t>
  </si>
  <si>
    <t>Riegel</t>
  </si>
  <si>
    <t>Id372</t>
  </si>
  <si>
    <t>Monson, Mr.  Taylor</t>
  </si>
  <si>
    <t xml:space="preserve">  Taylor</t>
  </si>
  <si>
    <t>Monson</t>
  </si>
  <si>
    <t>Id373</t>
  </si>
  <si>
    <t>Klubben, Ms.  Tenielle M</t>
  </si>
  <si>
    <t xml:space="preserve">  Tenielle M</t>
  </si>
  <si>
    <t>Klubben</t>
  </si>
  <si>
    <t>Id374</t>
  </si>
  <si>
    <t>Mascaro, Ms.  Andrea</t>
  </si>
  <si>
    <t>Mascaro</t>
  </si>
  <si>
    <t>Id375</t>
  </si>
  <si>
    <t>Norvell, Ms.  Nora P</t>
  </si>
  <si>
    <t xml:space="preserve">  Nora P</t>
  </si>
  <si>
    <t>Norvell</t>
  </si>
  <si>
    <t>Id376</t>
  </si>
  <si>
    <t>Ornelas, Mr.  Zachary</t>
  </si>
  <si>
    <t xml:space="preserve">  Zachary</t>
  </si>
  <si>
    <t>Ornelas</t>
  </si>
  <si>
    <t>Id377</t>
  </si>
  <si>
    <t>Fitzpatrick, Mr.  Michael</t>
  </si>
  <si>
    <t>Fitzpatrick</t>
  </si>
  <si>
    <t>Id378</t>
  </si>
  <si>
    <t>Bloomquist, Ms.  Alyssa K.</t>
  </si>
  <si>
    <t xml:space="preserve">  Alyssa K</t>
  </si>
  <si>
    <t>Bloomquist</t>
  </si>
  <si>
    <t>Id379</t>
  </si>
  <si>
    <t>Wick, Ms.  Heather</t>
  </si>
  <si>
    <t>Wick</t>
  </si>
  <si>
    <t>Id380</t>
  </si>
  <si>
    <t>Zappala, Mr.  Dante</t>
  </si>
  <si>
    <t xml:space="preserve">  Dante</t>
  </si>
  <si>
    <t>Zappala</t>
  </si>
  <si>
    <t>Id381</t>
  </si>
  <si>
    <t>Earle, Ms.  Sara E.</t>
  </si>
  <si>
    <t xml:space="preserve">  Sara E</t>
  </si>
  <si>
    <t>Earle</t>
  </si>
  <si>
    <t>Id382</t>
  </si>
  <si>
    <t>Majewski, Mr.  Scott</t>
  </si>
  <si>
    <t>Majewski</t>
  </si>
  <si>
    <t>Id383</t>
  </si>
  <si>
    <t>Apfelbaum, Mr.  Sean</t>
  </si>
  <si>
    <t>Apfelbaum</t>
  </si>
  <si>
    <t>Id384</t>
  </si>
  <si>
    <t>Graham, Ms.  Danielle</t>
  </si>
  <si>
    <t>Graham</t>
  </si>
  <si>
    <t>Id385</t>
  </si>
  <si>
    <t>Whitacre, Mr.  Andrew D.</t>
  </si>
  <si>
    <t xml:space="preserve">  Andrew D</t>
  </si>
  <si>
    <t>Whitacre</t>
  </si>
  <si>
    <t>Id386</t>
  </si>
  <si>
    <t>Wegener, Mr.  Joel D</t>
  </si>
  <si>
    <t xml:space="preserve">  Joel D</t>
  </si>
  <si>
    <t>Wegener</t>
  </si>
  <si>
    <t>Id387</t>
  </si>
  <si>
    <t>Collie, Ms.  Michelle</t>
  </si>
  <si>
    <t xml:space="preserve">  Michelle</t>
  </si>
  <si>
    <t>Collie</t>
  </si>
  <si>
    <t>Id388</t>
  </si>
  <si>
    <t>Murphy, Mr.  Michael J.</t>
  </si>
  <si>
    <t xml:space="preserve">  Michael J</t>
  </si>
  <si>
    <t>Murphy</t>
  </si>
  <si>
    <t>Id389</t>
  </si>
  <si>
    <t>Butters, Ms.  Nikki</t>
  </si>
  <si>
    <t>Butters</t>
  </si>
  <si>
    <t>Id390</t>
  </si>
  <si>
    <t>Cook, Ms.  Summer B.</t>
  </si>
  <si>
    <t xml:space="preserve">  Summer B</t>
  </si>
  <si>
    <t>Cook</t>
  </si>
  <si>
    <t>Id391</t>
  </si>
  <si>
    <t>Breen, Mr.  Edward</t>
  </si>
  <si>
    <t xml:space="preserve">  Edward</t>
  </si>
  <si>
    <t>Breen</t>
  </si>
  <si>
    <t>Id392</t>
  </si>
  <si>
    <t>Fitzsimons, Mr.  Ryan</t>
  </si>
  <si>
    <t>Fitzsimons</t>
  </si>
  <si>
    <t>Id393</t>
  </si>
  <si>
    <t>Houle, Ms.  Kacee</t>
  </si>
  <si>
    <t xml:space="preserve">  Kacee</t>
  </si>
  <si>
    <t>Houle</t>
  </si>
  <si>
    <t>Id394</t>
  </si>
  <si>
    <t>Woodward, Mr.  Dave</t>
  </si>
  <si>
    <t xml:space="preserve">  Dave</t>
  </si>
  <si>
    <t>Id395</t>
  </si>
  <si>
    <t>Ray, Ms.  Maryanna</t>
  </si>
  <si>
    <t xml:space="preserve">  Maryanna</t>
  </si>
  <si>
    <t>Ray</t>
  </si>
  <si>
    <t>Id396</t>
  </si>
  <si>
    <t>Jennings, Ms.  Jessica H.</t>
  </si>
  <si>
    <t xml:space="preserve">  Jessica H</t>
  </si>
  <si>
    <t>Jennings</t>
  </si>
  <si>
    <t>Id397</t>
  </si>
  <si>
    <t>Fuller, Ms.  Deanna</t>
  </si>
  <si>
    <t xml:space="preserve">  Deanna</t>
  </si>
  <si>
    <t>Fuller</t>
  </si>
  <si>
    <t>Id398</t>
  </si>
  <si>
    <t>Lovisek, Mr.  Peter</t>
  </si>
  <si>
    <t xml:space="preserve">  Peter</t>
  </si>
  <si>
    <t>Lovisek</t>
  </si>
  <si>
    <t>Id399</t>
  </si>
  <si>
    <t>Painter, Ms.  Rebecca</t>
  </si>
  <si>
    <t>Painter</t>
  </si>
  <si>
    <t>Id400</t>
  </si>
  <si>
    <t>Edwards, Ms.  Elizabeth M.</t>
  </si>
  <si>
    <t xml:space="preserve">  Elizabeth M</t>
  </si>
  <si>
    <t>Edwards</t>
  </si>
  <si>
    <t>Id401</t>
  </si>
  <si>
    <t>Liebl, Mr.  Gregory</t>
  </si>
  <si>
    <t xml:space="preserve">  Gregory</t>
  </si>
  <si>
    <t>Liebl</t>
  </si>
  <si>
    <t>Id402</t>
  </si>
  <si>
    <t>Kasabian-Larson, Ms.  Sarah E.</t>
  </si>
  <si>
    <t xml:space="preserve">  Sarah E</t>
  </si>
  <si>
    <t>Kasabian-Larson</t>
  </si>
  <si>
    <t>Id403</t>
  </si>
  <si>
    <t>Creamer, Ms.  Anne Elise</t>
  </si>
  <si>
    <t xml:space="preserve">  Anne Elise</t>
  </si>
  <si>
    <t>Creamer</t>
  </si>
  <si>
    <t>Id404</t>
  </si>
  <si>
    <t>Kimbel, Mr.  Christopher R</t>
  </si>
  <si>
    <t xml:space="preserve">  Christopher R</t>
  </si>
  <si>
    <t>Kimbel</t>
  </si>
  <si>
    <t>Id405</t>
  </si>
  <si>
    <t>Livensparger, Mr.  Elliot</t>
  </si>
  <si>
    <t xml:space="preserve">  Elliot</t>
  </si>
  <si>
    <t>Livensparger</t>
  </si>
  <si>
    <t>Id406</t>
  </si>
  <si>
    <t>Grange, Mr.  Christopher D.</t>
  </si>
  <si>
    <t xml:space="preserve">  Christopher D</t>
  </si>
  <si>
    <t>Grange</t>
  </si>
  <si>
    <t>Id407</t>
  </si>
  <si>
    <t>Nunlist, Mr.  Corey</t>
  </si>
  <si>
    <t xml:space="preserve">  Corey</t>
  </si>
  <si>
    <t>Nunlist</t>
  </si>
  <si>
    <t>Id408</t>
  </si>
  <si>
    <t>Cutter, Mr.  Patrick D.</t>
  </si>
  <si>
    <t xml:space="preserve">  Patrick D</t>
  </si>
  <si>
    <t>Cutter</t>
  </si>
  <si>
    <t>Id409</t>
  </si>
  <si>
    <t>Martin, Mr.  Anthony D.</t>
  </si>
  <si>
    <t xml:space="preserve">  Anthony D</t>
  </si>
  <si>
    <t>Martin</t>
  </si>
  <si>
    <t>Id410</t>
  </si>
  <si>
    <t>Cooney, Ms.  Melissa</t>
  </si>
  <si>
    <t xml:space="preserve">  Melissa</t>
  </si>
  <si>
    <t>Cooney</t>
  </si>
  <si>
    <t>Id411</t>
  </si>
  <si>
    <t>Bier, Ms.  Raven</t>
  </si>
  <si>
    <t xml:space="preserve">  Raven</t>
  </si>
  <si>
    <t>Bier</t>
  </si>
  <si>
    <t>Id412</t>
  </si>
  <si>
    <t>Muskopf, Mr.  Christopher</t>
  </si>
  <si>
    <t xml:space="preserve">  Christopher</t>
  </si>
  <si>
    <t>Muskopf</t>
  </si>
  <si>
    <t>Id413</t>
  </si>
  <si>
    <t>Sirak, Ms.  Kendra A</t>
  </si>
  <si>
    <t xml:space="preserve">  Kendra A</t>
  </si>
  <si>
    <t>Sirak</t>
  </si>
  <si>
    <t>Id414</t>
  </si>
  <si>
    <t>Nelsen, Ms.  Jordan</t>
  </si>
  <si>
    <t xml:space="preserve">  Jordan</t>
  </si>
  <si>
    <t>Nelsen</t>
  </si>
  <si>
    <t>Id415</t>
  </si>
  <si>
    <t>Schallner, Mr.  Nils</t>
  </si>
  <si>
    <t xml:space="preserve">  Nils</t>
  </si>
  <si>
    <t>Schallner</t>
  </si>
  <si>
    <t>Id416</t>
  </si>
  <si>
    <t>Dunlap, Mr.  Scott</t>
  </si>
  <si>
    <t>Dunlap</t>
  </si>
  <si>
    <t>Id417</t>
  </si>
  <si>
    <t>Messing, Ms.  Angela</t>
  </si>
  <si>
    <t xml:space="preserve">  Angela</t>
  </si>
  <si>
    <t>Messing</t>
  </si>
  <si>
    <t>Id418</t>
  </si>
  <si>
    <t>Bondell, Ms.  Allison</t>
  </si>
  <si>
    <t>Bondell</t>
  </si>
  <si>
    <t>Id419</t>
  </si>
  <si>
    <t>Gaughan, Ms.  Caitlin O.</t>
  </si>
  <si>
    <t xml:space="preserve">  Caitlin O</t>
  </si>
  <si>
    <t>Gaughan</t>
  </si>
  <si>
    <t>Id420</t>
  </si>
  <si>
    <t>Gruman, Ms.  Tracy M</t>
  </si>
  <si>
    <t xml:space="preserve">  Tracy M</t>
  </si>
  <si>
    <t>Gruman</t>
  </si>
  <si>
    <t>Id421</t>
  </si>
  <si>
    <t>Whitlow, Mr.  Dustin M.</t>
  </si>
  <si>
    <t xml:space="preserve">  Dustin M</t>
  </si>
  <si>
    <t>Whitlow</t>
  </si>
  <si>
    <t>Id422</t>
  </si>
  <si>
    <t>Robinson, Ms.  Jenny</t>
  </si>
  <si>
    <t xml:space="preserve">  Jenny</t>
  </si>
  <si>
    <t>Id423</t>
  </si>
  <si>
    <t>Sabo, Ms.  Emily</t>
  </si>
  <si>
    <t xml:space="preserve">  Emily</t>
  </si>
  <si>
    <t>Sabo</t>
  </si>
  <si>
    <t>Id424</t>
  </si>
  <si>
    <t>Nazarian, Ms.  Fabienne</t>
  </si>
  <si>
    <t xml:space="preserve">  Fabienne</t>
  </si>
  <si>
    <t>Nazarian</t>
  </si>
  <si>
    <t>Id425</t>
  </si>
  <si>
    <t>Lerma, Mr.  Jordan</t>
  </si>
  <si>
    <t>Lerma</t>
  </si>
  <si>
    <t>Id426</t>
  </si>
  <si>
    <t>Dahl, Mr.  Matt</t>
  </si>
  <si>
    <t>Dahl</t>
  </si>
  <si>
    <t>Id427</t>
  </si>
  <si>
    <t>Surtees, Ms.  Taryn L</t>
  </si>
  <si>
    <t xml:space="preserve">  Taryn L</t>
  </si>
  <si>
    <t>Surtees</t>
  </si>
  <si>
    <t>Id428</t>
  </si>
  <si>
    <t>Spetner, Ms.  Temima</t>
  </si>
  <si>
    <t xml:space="preserve">  Temima</t>
  </si>
  <si>
    <t>Spetner</t>
  </si>
  <si>
    <t>Id429</t>
  </si>
  <si>
    <t>Brandon, Ms.  Jennifer</t>
  </si>
  <si>
    <t>Brandon</t>
  </si>
  <si>
    <t>Id430</t>
  </si>
  <si>
    <t>Eley, Ms.  Serena M.</t>
  </si>
  <si>
    <t xml:space="preserve">  Serena M</t>
  </si>
  <si>
    <t>Eley</t>
  </si>
  <si>
    <t>Id431</t>
  </si>
  <si>
    <t>Sedicum, Ms.  Victoria M.</t>
  </si>
  <si>
    <t xml:space="preserve">  Victoria M</t>
  </si>
  <si>
    <t>Sedicum</t>
  </si>
  <si>
    <t>Id432</t>
  </si>
  <si>
    <t>Markle, Ms.  Phoebe</t>
  </si>
  <si>
    <t xml:space="preserve">  Phoebe</t>
  </si>
  <si>
    <t>Markle</t>
  </si>
  <si>
    <t>Id433</t>
  </si>
  <si>
    <t>Kunz, Mr.  Corey</t>
  </si>
  <si>
    <t>Kunz</t>
  </si>
  <si>
    <t>Id434</t>
  </si>
  <si>
    <t>Wimert, Ms.  Rebecca</t>
  </si>
  <si>
    <t>Wimert</t>
  </si>
  <si>
    <t>Id435</t>
  </si>
  <si>
    <t>Peterson, Mr.  Nicholas D</t>
  </si>
  <si>
    <t xml:space="preserve">  Nicholas D</t>
  </si>
  <si>
    <t>Peterson</t>
  </si>
  <si>
    <t>Id436</t>
  </si>
  <si>
    <t>Mercier, Mr.  Christian</t>
  </si>
  <si>
    <t xml:space="preserve">  Christian</t>
  </si>
  <si>
    <t>Mercier</t>
  </si>
  <si>
    <t>Id437</t>
  </si>
  <si>
    <t>Laurie, Mr.  Jonathon S.</t>
  </si>
  <si>
    <t xml:space="preserve">  Jonathon S</t>
  </si>
  <si>
    <t>Laurie</t>
  </si>
  <si>
    <t>Id438</t>
  </si>
  <si>
    <t>Sekaquaptewa, Ms.  Caroline</t>
  </si>
  <si>
    <t>Sekaquaptewa</t>
  </si>
  <si>
    <t>Id439</t>
  </si>
  <si>
    <t>Frash, Mr.  Joshua D.</t>
  </si>
  <si>
    <t xml:space="preserve">  Joshua D</t>
  </si>
  <si>
    <t>Frash</t>
  </si>
  <si>
    <t>Id440</t>
  </si>
  <si>
    <t>Bukowski, Ms.  Nichole</t>
  </si>
  <si>
    <t xml:space="preserve">  Nichole</t>
  </si>
  <si>
    <t>Bukowski</t>
  </si>
  <si>
    <t>Id441</t>
  </si>
  <si>
    <t>Sandahl, Ms.  Denise M</t>
  </si>
  <si>
    <t xml:space="preserve">  Denise M</t>
  </si>
  <si>
    <t>Sandahl</t>
  </si>
  <si>
    <t>Id442</t>
  </si>
  <si>
    <t>Speight, Mr.  Peter R.</t>
  </si>
  <si>
    <t xml:space="preserve">  Peter R</t>
  </si>
  <si>
    <t>Speight</t>
  </si>
  <si>
    <t>Id443</t>
  </si>
  <si>
    <t>Lee, Mr.  Johnson K</t>
  </si>
  <si>
    <t xml:space="preserve">  Johnson K</t>
  </si>
  <si>
    <t>Id444</t>
  </si>
  <si>
    <t>Nielsen, Ms.  Katherine</t>
  </si>
  <si>
    <t xml:space="preserve">  Katherine</t>
  </si>
  <si>
    <t>Nielsen</t>
  </si>
  <si>
    <t>Id445</t>
  </si>
  <si>
    <t>Zirdok, Ms.  Lynda</t>
  </si>
  <si>
    <t xml:space="preserve">  Lynda</t>
  </si>
  <si>
    <t>Zirdok</t>
  </si>
  <si>
    <t>Id446</t>
  </si>
  <si>
    <t>Crudale, Mr.  Anthony</t>
  </si>
  <si>
    <t>Crudale</t>
  </si>
  <si>
    <t>Id447</t>
  </si>
  <si>
    <t>Koopmans, Ms.  Linnea C.</t>
  </si>
  <si>
    <t xml:space="preserve">  Linnea C</t>
  </si>
  <si>
    <t>Koopmans</t>
  </si>
  <si>
    <t>Id448</t>
  </si>
  <si>
    <t>Milani, Mr.  Massimiliano A.</t>
  </si>
  <si>
    <t xml:space="preserve">  Massimiliano A</t>
  </si>
  <si>
    <t>Milani</t>
  </si>
  <si>
    <t>Id449</t>
  </si>
  <si>
    <t>Kelly, Mr.  James M.</t>
  </si>
  <si>
    <t xml:space="preserve">  James M</t>
  </si>
  <si>
    <t>Kelly</t>
  </si>
  <si>
    <t>Id450</t>
  </si>
  <si>
    <t>Finelli, Ms.  Lauren</t>
  </si>
  <si>
    <t xml:space="preserve">  Lauren</t>
  </si>
  <si>
    <t>Finelli</t>
  </si>
  <si>
    <t>Id451</t>
  </si>
  <si>
    <t>Palmer, Ms.  Michele V.</t>
  </si>
  <si>
    <t xml:space="preserve">  Michele V</t>
  </si>
  <si>
    <t>Id452</t>
  </si>
  <si>
    <t>Wang, Mr.  Xiao</t>
  </si>
  <si>
    <t xml:space="preserve">  Xiao</t>
  </si>
  <si>
    <t>Id453</t>
  </si>
  <si>
    <t>Beasley, Ms.  Harper L</t>
  </si>
  <si>
    <t xml:space="preserve">  Harper L</t>
  </si>
  <si>
    <t>Beasley</t>
  </si>
  <si>
    <t>Id454</t>
  </si>
  <si>
    <t>Bedbury, Mr.  Nick</t>
  </si>
  <si>
    <t>Bedbury</t>
  </si>
  <si>
    <t>Id455</t>
  </si>
  <si>
    <t>Stemberger, Mr.  Scott</t>
  </si>
  <si>
    <t>Stemberger</t>
  </si>
  <si>
    <t>Id456</t>
  </si>
  <si>
    <t>Chebet, Mr.  Wilson</t>
  </si>
  <si>
    <t xml:space="preserve">  Wilson</t>
  </si>
  <si>
    <t>Chebet</t>
  </si>
  <si>
    <t>Id457</t>
  </si>
  <si>
    <t>Muir, Mr.  Lee</t>
  </si>
  <si>
    <t>Muir</t>
  </si>
  <si>
    <t>Id458</t>
  </si>
  <si>
    <t>Yang, Mr.  Shizhong</t>
  </si>
  <si>
    <t xml:space="preserve">  Shizhong</t>
  </si>
  <si>
    <t>Yang</t>
  </si>
  <si>
    <t>Id459</t>
  </si>
  <si>
    <t>Gravel, Ms.  Marie-Claire</t>
  </si>
  <si>
    <t xml:space="preserve">  Marie-Claire</t>
  </si>
  <si>
    <t>Gravel</t>
  </si>
  <si>
    <t>Id460</t>
  </si>
  <si>
    <t>Smith, Mr.  Todd J.</t>
  </si>
  <si>
    <t xml:space="preserve">  Todd J</t>
  </si>
  <si>
    <t>Id461</t>
  </si>
  <si>
    <t>Williams, Ms.  Carolyn</t>
  </si>
  <si>
    <t xml:space="preserve">  Carolyn</t>
  </si>
  <si>
    <t>Id462</t>
  </si>
  <si>
    <t>Meyer, Ms.  Lindsey</t>
  </si>
  <si>
    <t>Id463</t>
  </si>
  <si>
    <t>Jamieson, Ms.  Marissa D</t>
  </si>
  <si>
    <t xml:space="preserve">  Marissa D</t>
  </si>
  <si>
    <t>Jamieson</t>
  </si>
  <si>
    <t>Id464</t>
  </si>
  <si>
    <t>Dufeal, Mr.  Jean Luc</t>
  </si>
  <si>
    <t xml:space="preserve">  Jean Luc</t>
  </si>
  <si>
    <t>Dufeal</t>
  </si>
  <si>
    <t>Id465</t>
  </si>
  <si>
    <t>Sansonetti, Ms.  Danielle</t>
  </si>
  <si>
    <t>Sansonetti</t>
  </si>
  <si>
    <t>Id466</t>
  </si>
  <si>
    <t>Koneazny, Mr.  Jim</t>
  </si>
  <si>
    <t xml:space="preserve">  Jim</t>
  </si>
  <si>
    <t>Koneazny</t>
  </si>
  <si>
    <t>Id467</t>
  </si>
  <si>
    <t>Johnson, Mr.  Matthew T</t>
  </si>
  <si>
    <t xml:space="preserve">  Matthew T</t>
  </si>
  <si>
    <t>Id468</t>
  </si>
  <si>
    <t>Glasson, Ms.  Rachel L.</t>
  </si>
  <si>
    <t xml:space="preserve">  Rachel L</t>
  </si>
  <si>
    <t>Glasson</t>
  </si>
  <si>
    <t>Id469</t>
  </si>
  <si>
    <t>Canitz, Ms.  Corina</t>
  </si>
  <si>
    <t xml:space="preserve">  Corina</t>
  </si>
  <si>
    <t>Canitz</t>
  </si>
  <si>
    <t>Id470</t>
  </si>
  <si>
    <t>Li, Mr.  Guannan</t>
  </si>
  <si>
    <t xml:space="preserve">  Guannan</t>
  </si>
  <si>
    <t>Li</t>
  </si>
  <si>
    <t>Id471</t>
  </si>
  <si>
    <t>Parsons, Mr.  Don</t>
  </si>
  <si>
    <t xml:space="preserve">  Don</t>
  </si>
  <si>
    <t>Parsons</t>
  </si>
  <si>
    <t>Id472</t>
  </si>
  <si>
    <t>Raulli, Mr.  Chris</t>
  </si>
  <si>
    <t>Raulli</t>
  </si>
  <si>
    <t>Id473</t>
  </si>
  <si>
    <t>Frome, Mr.  Gavin V.</t>
  </si>
  <si>
    <t xml:space="preserve">  Gavin V</t>
  </si>
  <si>
    <t>Id474</t>
  </si>
  <si>
    <t>Sevcik, Mr.  David</t>
  </si>
  <si>
    <t>Sevcik</t>
  </si>
  <si>
    <t>Id475</t>
  </si>
  <si>
    <t>Narang, Mr.  Jatin</t>
  </si>
  <si>
    <t xml:space="preserve">  Jatin</t>
  </si>
  <si>
    <t>Narang</t>
  </si>
  <si>
    <t>Id476</t>
  </si>
  <si>
    <t>Royston, Mr.  J P. II</t>
  </si>
  <si>
    <t xml:space="preserve">  J P</t>
  </si>
  <si>
    <t>Royston</t>
  </si>
  <si>
    <t>Id477</t>
  </si>
  <si>
    <t>Tieri, Ms.  Angela M.</t>
  </si>
  <si>
    <t xml:space="preserve">  Angela M</t>
  </si>
  <si>
    <t>Tieri</t>
  </si>
  <si>
    <t>Id478</t>
  </si>
  <si>
    <t>Whitney, Mr.  Blake K.</t>
  </si>
  <si>
    <t xml:space="preserve">  Blake K</t>
  </si>
  <si>
    <t>Whitney</t>
  </si>
  <si>
    <t>Id479</t>
  </si>
  <si>
    <t>Wandzilak, Mr.  Brian T.</t>
  </si>
  <si>
    <t xml:space="preserve">  Brian T</t>
  </si>
  <si>
    <t>Wandzilak</t>
  </si>
  <si>
    <t>Id480</t>
  </si>
  <si>
    <t>Valenzona, Mr.  Damon</t>
  </si>
  <si>
    <t xml:space="preserve">  Damon</t>
  </si>
  <si>
    <t>Valenzona</t>
  </si>
  <si>
    <t>Id481</t>
  </si>
  <si>
    <t>Young, Mr.  Jeffrey</t>
  </si>
  <si>
    <t>Young</t>
  </si>
  <si>
    <t>Id482</t>
  </si>
  <si>
    <t>Richards, Mr.  Malcolm J.</t>
  </si>
  <si>
    <t xml:space="preserve">  Malcolm J</t>
  </si>
  <si>
    <t>Richards</t>
  </si>
  <si>
    <t>Id483</t>
  </si>
  <si>
    <t>Alexson, Ms.  Margaret B.</t>
  </si>
  <si>
    <t xml:space="preserve">  Margaret B</t>
  </si>
  <si>
    <t>Alexson</t>
  </si>
  <si>
    <t>Id484</t>
  </si>
  <si>
    <t>Wright, Ms.  Helen</t>
  </si>
  <si>
    <t xml:space="preserve">  Helen</t>
  </si>
  <si>
    <t>Id485</t>
  </si>
  <si>
    <t>McKenna, Mr.  Matthew</t>
  </si>
  <si>
    <t>McKenna</t>
  </si>
  <si>
    <t>Id486</t>
  </si>
  <si>
    <t>Sallade, Mr.  Jeff</t>
  </si>
  <si>
    <t>Id487</t>
  </si>
  <si>
    <t>Argall, Mrs.  Tara R</t>
  </si>
  <si>
    <t xml:space="preserve"> Mrs</t>
  </si>
  <si>
    <t xml:space="preserve">  Tara R</t>
  </si>
  <si>
    <t>Argall</t>
  </si>
  <si>
    <t>Id488</t>
  </si>
  <si>
    <t>Patchell, Ms.  Kristin</t>
  </si>
  <si>
    <t xml:space="preserve">  Kristin</t>
  </si>
  <si>
    <t>Patchell</t>
  </si>
  <si>
    <t>Id489</t>
  </si>
  <si>
    <t>Catoggio, Mr.  Timothy</t>
  </si>
  <si>
    <t>Catoggio</t>
  </si>
  <si>
    <t>Id490</t>
  </si>
  <si>
    <t>Adams, Mr.  Scott</t>
  </si>
  <si>
    <t>Adams</t>
  </si>
  <si>
    <t>Id491</t>
  </si>
  <si>
    <t>Windt, Ms.  Carly E</t>
  </si>
  <si>
    <t xml:space="preserve">  Carly E</t>
  </si>
  <si>
    <t>Windt</t>
  </si>
  <si>
    <t>Id492</t>
  </si>
  <si>
    <t>Ryan, Ms.  Lisa</t>
  </si>
  <si>
    <t xml:space="preserve">  Lisa</t>
  </si>
  <si>
    <t>Ryan</t>
  </si>
  <si>
    <t>Id493</t>
  </si>
  <si>
    <t>Marion, Ms.  Stacey</t>
  </si>
  <si>
    <t>Marion</t>
  </si>
  <si>
    <t>Id494</t>
  </si>
  <si>
    <t>Raffetto, Mr.  Louis</t>
  </si>
  <si>
    <t xml:space="preserve">  Louis</t>
  </si>
  <si>
    <t>Raffetto</t>
  </si>
  <si>
    <t>Id495</t>
  </si>
  <si>
    <t>Young, Mr.  Brian R.</t>
  </si>
  <si>
    <t xml:space="preserve">  Brian R</t>
  </si>
  <si>
    <t>Id496</t>
  </si>
  <si>
    <t>Oehlke, Mrs.  Jessica</t>
  </si>
  <si>
    <t>Oehlke</t>
  </si>
  <si>
    <t>Id497</t>
  </si>
  <si>
    <t>Sudol, Ms.  Dawn M.</t>
  </si>
  <si>
    <t xml:space="preserve">  Dawn M</t>
  </si>
  <si>
    <t>Sudol</t>
  </si>
  <si>
    <t>Id498</t>
  </si>
  <si>
    <t>Van Es, Mr.  Chris</t>
  </si>
  <si>
    <t>Van Es</t>
  </si>
  <si>
    <t>Id499</t>
  </si>
  <si>
    <t>Dolge, Ms.  Karen</t>
  </si>
  <si>
    <t xml:space="preserve">  Karen</t>
  </si>
  <si>
    <t>Dolge</t>
  </si>
  <si>
    <t>Id500</t>
  </si>
  <si>
    <t>Marlier, Ms.  Jessica</t>
  </si>
  <si>
    <t>Marlier</t>
  </si>
  <si>
    <t>Id501</t>
  </si>
  <si>
    <t>Girard, Mr.  Mathieu</t>
  </si>
  <si>
    <t xml:space="preserve">  Mathieu</t>
  </si>
  <si>
    <t>Girard</t>
  </si>
  <si>
    <t>Id502</t>
  </si>
  <si>
    <t>Lee, Mr.  Kam S.</t>
  </si>
  <si>
    <t xml:space="preserve">  Kam S</t>
  </si>
  <si>
    <t>Id503</t>
  </si>
  <si>
    <t>Hubbard, Ms.  Valerie A</t>
  </si>
  <si>
    <t xml:space="preserve">  Valerie A</t>
  </si>
  <si>
    <t>Hubbard</t>
  </si>
  <si>
    <t>Id504</t>
  </si>
  <si>
    <t>Koester, Ms.  Freya R</t>
  </si>
  <si>
    <t xml:space="preserve">  Freya R</t>
  </si>
  <si>
    <t>Koester</t>
  </si>
  <si>
    <t>Id505</t>
  </si>
  <si>
    <t>Matthews, Ms.  Jennifer</t>
  </si>
  <si>
    <t>Matthews</t>
  </si>
  <si>
    <t>Id506</t>
  </si>
  <si>
    <t>Rubinich, Ms.  Kara</t>
  </si>
  <si>
    <t xml:space="preserve">  Kara</t>
  </si>
  <si>
    <t>Rubinich</t>
  </si>
  <si>
    <t>Id507</t>
  </si>
  <si>
    <t>Alban, Mr.  Bradley A.</t>
  </si>
  <si>
    <t xml:space="preserve">  Bradley A</t>
  </si>
  <si>
    <t>Alban</t>
  </si>
  <si>
    <t>Id508</t>
  </si>
  <si>
    <t>Corcoran, Mr.  Brendan</t>
  </si>
  <si>
    <t xml:space="preserve">  Brendan</t>
  </si>
  <si>
    <t>Corcoran</t>
  </si>
  <si>
    <t>Id509</t>
  </si>
  <si>
    <t>Sargent, Ms.  Amber R</t>
  </si>
  <si>
    <t xml:space="preserve">  Amber R</t>
  </si>
  <si>
    <t>Sargent</t>
  </si>
  <si>
    <t>Id510</t>
  </si>
  <si>
    <t>Watson, Mr.  Sean K</t>
  </si>
  <si>
    <t xml:space="preserve">  Sean K</t>
  </si>
  <si>
    <t>Watson</t>
  </si>
  <si>
    <t>Id511</t>
  </si>
  <si>
    <t>Esponda, Mr.  Rick</t>
  </si>
  <si>
    <t>Esponda</t>
  </si>
  <si>
    <t>Id512</t>
  </si>
  <si>
    <t>Krall, Mr.  Matthew</t>
  </si>
  <si>
    <t>Krall</t>
  </si>
  <si>
    <t>Id513</t>
  </si>
  <si>
    <t>Poskin, Mr.  Brady</t>
  </si>
  <si>
    <t xml:space="preserve">  Brady</t>
  </si>
  <si>
    <t>Poskin</t>
  </si>
  <si>
    <t>Id514</t>
  </si>
  <si>
    <t>Halfmann, Ms.  Kameko</t>
  </si>
  <si>
    <t xml:space="preserve">  Kameko</t>
  </si>
  <si>
    <t>Halfmann</t>
  </si>
  <si>
    <t>Id515</t>
  </si>
  <si>
    <t>Klapper, Mr.  Jeremy A</t>
  </si>
  <si>
    <t xml:space="preserve">  Jeremy A</t>
  </si>
  <si>
    <t>Klapper</t>
  </si>
  <si>
    <t>Id516</t>
  </si>
  <si>
    <t>George, Mr.  Daniel</t>
  </si>
  <si>
    <t>George</t>
  </si>
  <si>
    <t>Id517</t>
  </si>
  <si>
    <t>Hicks, Ms.  Amanda</t>
  </si>
  <si>
    <t>Hicks</t>
  </si>
  <si>
    <t>Id518</t>
  </si>
  <si>
    <t>Lockyer, Ms.  Karen</t>
  </si>
  <si>
    <t>Lockyer</t>
  </si>
  <si>
    <t>Id519</t>
  </si>
  <si>
    <t>Byrnes, Mr.  Gregory</t>
  </si>
  <si>
    <t>Byrnes</t>
  </si>
  <si>
    <t>Id520</t>
  </si>
  <si>
    <t>Norris, Ms.  Sabine</t>
  </si>
  <si>
    <t xml:space="preserve">  Sabine</t>
  </si>
  <si>
    <t>Norris</t>
  </si>
  <si>
    <t>Id521</t>
  </si>
  <si>
    <t>Darda, Mr.  Joseph</t>
  </si>
  <si>
    <t xml:space="preserve">  Joseph</t>
  </si>
  <si>
    <t>Darda</t>
  </si>
  <si>
    <t>Id522</t>
  </si>
  <si>
    <t>Otstot, Mr.  Adam</t>
  </si>
  <si>
    <t>Otstot</t>
  </si>
  <si>
    <t>Id523</t>
  </si>
  <si>
    <t>Bowley, Ms.  Karolyn A</t>
  </si>
  <si>
    <t xml:space="preserve">  Karolyn A</t>
  </si>
  <si>
    <t>Bowley</t>
  </si>
  <si>
    <t>Id524</t>
  </si>
  <si>
    <t>Rogers, Mrs.  Anita L.</t>
  </si>
  <si>
    <t xml:space="preserve">  Anita L</t>
  </si>
  <si>
    <t>Rogers</t>
  </si>
  <si>
    <t>Id525</t>
  </si>
  <si>
    <t>Mclaughlin, Ms.  Laura E.</t>
  </si>
  <si>
    <t xml:space="preserve">  Laura E</t>
  </si>
  <si>
    <t>Mclaughlin</t>
  </si>
  <si>
    <t>Id526</t>
  </si>
  <si>
    <t>Ziegler, Ms.  Sarah</t>
  </si>
  <si>
    <t>Ziegler</t>
  </si>
  <si>
    <t>Id527</t>
  </si>
  <si>
    <t>Hughey, Mrs.  Ashley E</t>
  </si>
  <si>
    <t xml:space="preserve">  Ashley E</t>
  </si>
  <si>
    <t>Hughey</t>
  </si>
  <si>
    <t>Id528</t>
  </si>
  <si>
    <t>Knast, Ms.  Lindsey</t>
  </si>
  <si>
    <t>Knast</t>
  </si>
  <si>
    <t>Id529</t>
  </si>
  <si>
    <t>Stob, Mr.  Alan</t>
  </si>
  <si>
    <t>Stob</t>
  </si>
  <si>
    <t>Id530</t>
  </si>
  <si>
    <t>Jensen, Mr.  Dan R.</t>
  </si>
  <si>
    <t xml:space="preserve">  Dan R</t>
  </si>
  <si>
    <t>Jensen</t>
  </si>
  <si>
    <t>Id531</t>
  </si>
  <si>
    <t>Mutter, Ms.  Katie</t>
  </si>
  <si>
    <t xml:space="preserve">  Katie</t>
  </si>
  <si>
    <t>Mutter</t>
  </si>
  <si>
    <t>Id532</t>
  </si>
  <si>
    <t>Ahern, Mr.  Eric</t>
  </si>
  <si>
    <t>Ahern</t>
  </si>
  <si>
    <t>Id533</t>
  </si>
  <si>
    <t>Chviruk, Ms.  Cathryn</t>
  </si>
  <si>
    <t xml:space="preserve">  Cathryn</t>
  </si>
  <si>
    <t>Chviruk</t>
  </si>
  <si>
    <t>Id534</t>
  </si>
  <si>
    <t>Meehan, Mr.  Brendan</t>
  </si>
  <si>
    <t>Meehan</t>
  </si>
  <si>
    <t>Id535</t>
  </si>
  <si>
    <t>Gammon, Ms.  Shauna</t>
  </si>
  <si>
    <t xml:space="preserve">  Shauna</t>
  </si>
  <si>
    <t>Gammon</t>
  </si>
  <si>
    <t>Id536</t>
  </si>
  <si>
    <t>Lee, Mr.  Terence</t>
  </si>
  <si>
    <t xml:space="preserve">  Terence</t>
  </si>
  <si>
    <t>Id537</t>
  </si>
  <si>
    <t>Franco, Ms.  Marisol</t>
  </si>
  <si>
    <t xml:space="preserve">  Marisol</t>
  </si>
  <si>
    <t>Franco</t>
  </si>
  <si>
    <t>Id538</t>
  </si>
  <si>
    <t>Patterson, Ms.  Lindsay</t>
  </si>
  <si>
    <t xml:space="preserve">  Lindsay</t>
  </si>
  <si>
    <t>Patterson</t>
  </si>
  <si>
    <t>Id539</t>
  </si>
  <si>
    <t>Valdes, Ms.  Katie</t>
  </si>
  <si>
    <t>Valdes</t>
  </si>
  <si>
    <t>Id540</t>
  </si>
  <si>
    <t>Craig, Mr.  Daniel</t>
  </si>
  <si>
    <t>Craig</t>
  </si>
  <si>
    <t>Id541</t>
  </si>
  <si>
    <t>Whipple, Mr.  Brett W</t>
  </si>
  <si>
    <t xml:space="preserve">  Brett W</t>
  </si>
  <si>
    <t>Whipple</t>
  </si>
  <si>
    <t>Id542</t>
  </si>
  <si>
    <t>Marton, Mr.  Dylan J</t>
  </si>
  <si>
    <t xml:space="preserve">  Dylan J</t>
  </si>
  <si>
    <t>Marton</t>
  </si>
  <si>
    <t>Id543</t>
  </si>
  <si>
    <t>Hildebrandt, Ms.  Elizabeth</t>
  </si>
  <si>
    <t>Hildebrandt</t>
  </si>
  <si>
    <t>Id544</t>
  </si>
  <si>
    <t>Biggs, Ms.  Brooke M.</t>
  </si>
  <si>
    <t xml:space="preserve">  Brooke M</t>
  </si>
  <si>
    <t>Biggs</t>
  </si>
  <si>
    <t>Id545</t>
  </si>
  <si>
    <t>Shigezumi, Mrs.  Teiko</t>
  </si>
  <si>
    <t xml:space="preserve">  Teiko</t>
  </si>
  <si>
    <t>Shigezumi</t>
  </si>
  <si>
    <t>Id546</t>
  </si>
  <si>
    <t>Meineke, Mr.  Zachary</t>
  </si>
  <si>
    <t>Meineke</t>
  </si>
  <si>
    <t>Id547</t>
  </si>
  <si>
    <t>Ludington, Ms.  Johannah</t>
  </si>
  <si>
    <t xml:space="preserve">  Johannah</t>
  </si>
  <si>
    <t>Ludington</t>
  </si>
  <si>
    <t>Id548</t>
  </si>
  <si>
    <t>Perrich, Mr.  Ryan A</t>
  </si>
  <si>
    <t xml:space="preserve">  Ryan A</t>
  </si>
  <si>
    <t>Perrich</t>
  </si>
  <si>
    <t>Id549</t>
  </si>
  <si>
    <t>Cervantes, Mr.  Andres Sr.</t>
  </si>
  <si>
    <t xml:space="preserve">  Andres Sr</t>
  </si>
  <si>
    <t>Cervantes</t>
  </si>
  <si>
    <t>Id550</t>
  </si>
  <si>
    <t>Andrews, Mr.  Bryan</t>
  </si>
  <si>
    <t xml:space="preserve">  Bryan</t>
  </si>
  <si>
    <t>Andrews</t>
  </si>
  <si>
    <t>Id551</t>
  </si>
  <si>
    <t>Ruvalcaba, Ms.  Lizette</t>
  </si>
  <si>
    <t xml:space="preserve">  Lizette</t>
  </si>
  <si>
    <t>Ruvalcaba</t>
  </si>
  <si>
    <t>Id552</t>
  </si>
  <si>
    <t>King, Mr.  Don</t>
  </si>
  <si>
    <t>Id553</t>
  </si>
  <si>
    <t>Stone, Mr.  Jeb</t>
  </si>
  <si>
    <t xml:space="preserve">  Jeb</t>
  </si>
  <si>
    <t>Stone</t>
  </si>
  <si>
    <t>Id554</t>
  </si>
  <si>
    <t>Campbell, Ms.  Amy R.</t>
  </si>
  <si>
    <t xml:space="preserve">  Amy R</t>
  </si>
  <si>
    <t>Campbell</t>
  </si>
  <si>
    <t>Id555</t>
  </si>
  <si>
    <t>Asher, Mr.  Brian</t>
  </si>
  <si>
    <t>Asher</t>
  </si>
  <si>
    <t>Id556</t>
  </si>
  <si>
    <t>Mazzotta, Mr.  Mike G</t>
  </si>
  <si>
    <t xml:space="preserve">  Mike G</t>
  </si>
  <si>
    <t>Mazzotta</t>
  </si>
  <si>
    <t>Id557</t>
  </si>
  <si>
    <t>Huttl, Ms.  Simonezitrone Sr.</t>
  </si>
  <si>
    <t xml:space="preserve">  Simonezitrone Sr</t>
  </si>
  <si>
    <t>Huttl</t>
  </si>
  <si>
    <t>Id558</t>
  </si>
  <si>
    <t>Ferron, Mr.  Nicholas</t>
  </si>
  <si>
    <t>Ferron</t>
  </si>
  <si>
    <t>Id559</t>
  </si>
  <si>
    <t>Colarusso, Ms.  Angela M</t>
  </si>
  <si>
    <t>Colarusso</t>
  </si>
  <si>
    <t>Id560</t>
  </si>
  <si>
    <t>Pearlman, Mr.  Oz</t>
  </si>
  <si>
    <t xml:space="preserve">  Oz</t>
  </si>
  <si>
    <t>Pearlman</t>
  </si>
  <si>
    <t>Id561</t>
  </si>
  <si>
    <t>O'Mara, Ms.  Erin M.</t>
  </si>
  <si>
    <t xml:space="preserve">  Erin M</t>
  </si>
  <si>
    <t>O'Mara</t>
  </si>
  <si>
    <t>Id562</t>
  </si>
  <si>
    <t>Niska, Mr.  Bobby E.</t>
  </si>
  <si>
    <t xml:space="preserve">  Bobby E</t>
  </si>
  <si>
    <t>Niska</t>
  </si>
  <si>
    <t>Id563</t>
  </si>
  <si>
    <t>Schlich, Mr.  Daniel P.</t>
  </si>
  <si>
    <t xml:space="preserve">  Daniel P</t>
  </si>
  <si>
    <t>Schlich</t>
  </si>
  <si>
    <t>Id564</t>
  </si>
  <si>
    <t>Zidek, Ms.  Marie E.</t>
  </si>
  <si>
    <t xml:space="preserve">  Marie E</t>
  </si>
  <si>
    <t>Zidek</t>
  </si>
  <si>
    <t>Id565</t>
  </si>
  <si>
    <t>Ellgass, Mrs.  Katie</t>
  </si>
  <si>
    <t>Ellgass</t>
  </si>
  <si>
    <t>Id566</t>
  </si>
  <si>
    <t>Lowe, Mr.  Eric D</t>
  </si>
  <si>
    <t xml:space="preserve">  Eric D</t>
  </si>
  <si>
    <t>Lowe</t>
  </si>
  <si>
    <t>Id567</t>
  </si>
  <si>
    <t>Malone, Ms.  Tara</t>
  </si>
  <si>
    <t xml:space="preserve">  Tara</t>
  </si>
  <si>
    <t>Malone</t>
  </si>
  <si>
    <t>Id568</t>
  </si>
  <si>
    <t>Dumke, Ms.  Haley L</t>
  </si>
  <si>
    <t xml:space="preserve">  Haley L</t>
  </si>
  <si>
    <t>Dumke</t>
  </si>
  <si>
    <t>Id569</t>
  </si>
  <si>
    <t>Strong, Ms.  Kayla B.</t>
  </si>
  <si>
    <t xml:space="preserve">  Kayla B</t>
  </si>
  <si>
    <t>Strong</t>
  </si>
  <si>
    <t>Id570</t>
  </si>
  <si>
    <t>Ferguson, Mr.  Mark D.</t>
  </si>
  <si>
    <t xml:space="preserve">  Mark D</t>
  </si>
  <si>
    <t>Ferguson</t>
  </si>
  <si>
    <t>Id571</t>
  </si>
  <si>
    <t>Klein, Mr.  Patrick J.</t>
  </si>
  <si>
    <t xml:space="preserve">  Patrick J</t>
  </si>
  <si>
    <t>Klein</t>
  </si>
  <si>
    <t>Id572</t>
  </si>
  <si>
    <t>Eusebio, Mr.  Alejandro</t>
  </si>
  <si>
    <t>Eusebio</t>
  </si>
  <si>
    <t>Id573</t>
  </si>
  <si>
    <t>Szolosi, Mrs.  Beth A</t>
  </si>
  <si>
    <t xml:space="preserve">  Beth A</t>
  </si>
  <si>
    <t>Szolosi</t>
  </si>
  <si>
    <t>Id574</t>
  </si>
  <si>
    <t>Butler, Mr.  Jason R</t>
  </si>
  <si>
    <t xml:space="preserve">  Jason R</t>
  </si>
  <si>
    <t>Butler</t>
  </si>
  <si>
    <t>Id575</t>
  </si>
  <si>
    <t>Fukuchi, Mr.  Yoshinori</t>
  </si>
  <si>
    <t xml:space="preserve">  Yoshinori</t>
  </si>
  <si>
    <t>Fukuchi</t>
  </si>
  <si>
    <t>Id576</t>
  </si>
  <si>
    <t>Drucker, Ms.  Adrienne G.</t>
  </si>
  <si>
    <t xml:space="preserve">  Adrienne G</t>
  </si>
  <si>
    <t>Drucker</t>
  </si>
  <si>
    <t>Id577</t>
  </si>
  <si>
    <t>Aziz, Mrs.  Meredith</t>
  </si>
  <si>
    <t>Aziz</t>
  </si>
  <si>
    <t>Id578</t>
  </si>
  <si>
    <t>Pak, Mr.  Junyong</t>
  </si>
  <si>
    <t xml:space="preserve">  Junyong</t>
  </si>
  <si>
    <t>Pak</t>
  </si>
  <si>
    <t>Id579</t>
  </si>
  <si>
    <t>Kieta, Ms.  Kristen A.</t>
  </si>
  <si>
    <t xml:space="preserve">  Kristen A</t>
  </si>
  <si>
    <t>Kieta</t>
  </si>
  <si>
    <t>Id580</t>
  </si>
  <si>
    <t>Velez, Ms.  Maria I.</t>
  </si>
  <si>
    <t xml:space="preserve">  Maria I</t>
  </si>
  <si>
    <t>Velez</t>
  </si>
  <si>
    <t>Id581</t>
  </si>
  <si>
    <t>Bussiere, Mr.  Jonathan</t>
  </si>
  <si>
    <t xml:space="preserve">  Jonathan</t>
  </si>
  <si>
    <t>Bussiere</t>
  </si>
  <si>
    <t>Id582</t>
  </si>
  <si>
    <t>McCartney, Mr.  Phil</t>
  </si>
  <si>
    <t>McCartney</t>
  </si>
  <si>
    <t>Id583</t>
  </si>
  <si>
    <t>Bambauer, Ms.  Benjamina C</t>
  </si>
  <si>
    <t xml:space="preserve">  Benjamina C</t>
  </si>
  <si>
    <t>Bambauer</t>
  </si>
  <si>
    <t>Id584</t>
  </si>
  <si>
    <t>Mertz, Mr.  Christopher</t>
  </si>
  <si>
    <t>Mertz</t>
  </si>
  <si>
    <t>Id585</t>
  </si>
  <si>
    <t>Mason, Ms.  Alison B</t>
  </si>
  <si>
    <t xml:space="preserve">  Alison B</t>
  </si>
  <si>
    <t>Mason</t>
  </si>
  <si>
    <t>Id586</t>
  </si>
  <si>
    <t>Rotich, Ms.  Caroline</t>
  </si>
  <si>
    <t>Rotich</t>
  </si>
  <si>
    <t>Id587</t>
  </si>
  <si>
    <t>Fetzer, Ms.  Alexis N</t>
  </si>
  <si>
    <t xml:space="preserve">  Alexis N</t>
  </si>
  <si>
    <t>Fetzer</t>
  </si>
  <si>
    <t>Id588</t>
  </si>
  <si>
    <t>Mattis, Ms.  Shanda L</t>
  </si>
  <si>
    <t xml:space="preserve">  Shanda L</t>
  </si>
  <si>
    <t>Mattis</t>
  </si>
  <si>
    <t>Id589</t>
  </si>
  <si>
    <t>Cochran, Mrs.  Lacey</t>
  </si>
  <si>
    <t xml:space="preserve">  Lacey</t>
  </si>
  <si>
    <t>Id590</t>
  </si>
  <si>
    <t>Balinsky, Ms.  Laurette</t>
  </si>
  <si>
    <t xml:space="preserve">  Laurette</t>
  </si>
  <si>
    <t>Balinsky</t>
  </si>
  <si>
    <t>Id591</t>
  </si>
  <si>
    <t>Reilly, Mr.  Jason</t>
  </si>
  <si>
    <t>Reilly</t>
  </si>
  <si>
    <t>Id592</t>
  </si>
  <si>
    <t>Johnson, Ms.  Mary</t>
  </si>
  <si>
    <t xml:space="preserve">  Mary</t>
  </si>
  <si>
    <t>Id593</t>
  </si>
  <si>
    <t>Petry, Ms.  Kati A</t>
  </si>
  <si>
    <t xml:space="preserve">  Kati A</t>
  </si>
  <si>
    <t>Petry</t>
  </si>
  <si>
    <t>Id594</t>
  </si>
  <si>
    <t>Laleman, Mrs.  Kelly J</t>
  </si>
  <si>
    <t xml:space="preserve">  Kelly J</t>
  </si>
  <si>
    <t>Laleman</t>
  </si>
  <si>
    <t>Id595</t>
  </si>
  <si>
    <t>Colby, Ms.  Greer D</t>
  </si>
  <si>
    <t xml:space="preserve">  Greer D</t>
  </si>
  <si>
    <t>Colby</t>
  </si>
  <si>
    <t>Id596</t>
  </si>
  <si>
    <t>Wathke, Mr.  Brent</t>
  </si>
  <si>
    <t xml:space="preserve">  Brent</t>
  </si>
  <si>
    <t>Wathke</t>
  </si>
  <si>
    <t>Id597</t>
  </si>
  <si>
    <t>Daly, Mr.  Eugene M</t>
  </si>
  <si>
    <t xml:space="preserve">  Eugene M</t>
  </si>
  <si>
    <t>Daly</t>
  </si>
  <si>
    <t>Id598</t>
  </si>
  <si>
    <t>Dillon, Ms.  Erin D</t>
  </si>
  <si>
    <t xml:space="preserve">  Erin D</t>
  </si>
  <si>
    <t>Dillon</t>
  </si>
  <si>
    <t>Id599</t>
  </si>
  <si>
    <t>Pontes, Ms.  Kamilla</t>
  </si>
  <si>
    <t xml:space="preserve">  Kamilla</t>
  </si>
  <si>
    <t>Pontes</t>
  </si>
  <si>
    <t>Id600</t>
  </si>
  <si>
    <t>Spies, Mr.  Wayne I.</t>
  </si>
  <si>
    <t xml:space="preserve">  Wayne I</t>
  </si>
  <si>
    <t>Spies</t>
  </si>
  <si>
    <t>Id601</t>
  </si>
  <si>
    <t>Greig, Ms.  Tracy L</t>
  </si>
  <si>
    <t xml:space="preserve">  Tracy L</t>
  </si>
  <si>
    <t>Greig</t>
  </si>
  <si>
    <t>Id602</t>
  </si>
  <si>
    <t>Scott, Mrs.  Heather</t>
  </si>
  <si>
    <t>Scott</t>
  </si>
  <si>
    <t>Id603</t>
  </si>
  <si>
    <t>Erlandson, Mrs.  Megan C</t>
  </si>
  <si>
    <t xml:space="preserve">  Megan C</t>
  </si>
  <si>
    <t>Erlandson</t>
  </si>
  <si>
    <t>Id604</t>
  </si>
  <si>
    <t>Autrey, Mr.  Jonathan</t>
  </si>
  <si>
    <t>Autrey</t>
  </si>
  <si>
    <t>Id605</t>
  </si>
  <si>
    <t>Alleman, Mr.  Greg D.</t>
  </si>
  <si>
    <t xml:space="preserve">  Greg D</t>
  </si>
  <si>
    <t>Id606</t>
  </si>
  <si>
    <t>Michalski, Mr.  Steven L.</t>
  </si>
  <si>
    <t xml:space="preserve">  Steven L</t>
  </si>
  <si>
    <t>Michalski</t>
  </si>
  <si>
    <t>Id607</t>
  </si>
  <si>
    <t>Grillo, Mr.  Gianfilippo</t>
  </si>
  <si>
    <t xml:space="preserve">  Gianfilippo</t>
  </si>
  <si>
    <t>Grillo</t>
  </si>
  <si>
    <t>Id608</t>
  </si>
  <si>
    <t>Coronado, Mr.  Hector</t>
  </si>
  <si>
    <t xml:space="preserve">  Hector</t>
  </si>
  <si>
    <t>Coronado</t>
  </si>
  <si>
    <t>Id609</t>
  </si>
  <si>
    <t>Dewine, Mr.  Mark W.</t>
  </si>
  <si>
    <t xml:space="preserve">  Mark W</t>
  </si>
  <si>
    <t>Dewine</t>
  </si>
  <si>
    <t>Id610</t>
  </si>
  <si>
    <t>Carman, Mrs.  Aubri</t>
  </si>
  <si>
    <t xml:space="preserve">  Aubri</t>
  </si>
  <si>
    <t>Carman</t>
  </si>
  <si>
    <t>Id611</t>
  </si>
  <si>
    <t>Neems, Mr.  Justin</t>
  </si>
  <si>
    <t xml:space="preserve">  Justin</t>
  </si>
  <si>
    <t>Neems</t>
  </si>
  <si>
    <t>Id612</t>
  </si>
  <si>
    <t>Pesyna, Ms.  Megan A.</t>
  </si>
  <si>
    <t>Pesyna</t>
  </si>
  <si>
    <t>Id613</t>
  </si>
  <si>
    <t>Meling, Ms.  Erika M.</t>
  </si>
  <si>
    <t xml:space="preserve">  Erika M</t>
  </si>
  <si>
    <t>Meling</t>
  </si>
  <si>
    <t>Id614</t>
  </si>
  <si>
    <t>Widlowski, Mr.  Daniel G.</t>
  </si>
  <si>
    <t xml:space="preserve">  Daniel G</t>
  </si>
  <si>
    <t>Widlowski</t>
  </si>
  <si>
    <t>Id615</t>
  </si>
  <si>
    <t>Nadar, Ms.  Devin C.</t>
  </si>
  <si>
    <t xml:space="preserve">  Devin C</t>
  </si>
  <si>
    <t>Nadar</t>
  </si>
  <si>
    <t>Id616</t>
  </si>
  <si>
    <t>Turner, Ms.  Louise A</t>
  </si>
  <si>
    <t xml:space="preserve">  Louise A</t>
  </si>
  <si>
    <t>Id617</t>
  </si>
  <si>
    <t>Walker, Mrs.  Sarah</t>
  </si>
  <si>
    <t>Id618</t>
  </si>
  <si>
    <t>Leedham, Ms.  Amy</t>
  </si>
  <si>
    <t>Leedham</t>
  </si>
  <si>
    <t>Id619</t>
  </si>
  <si>
    <t>Haglund, Ms.  Brittany L.</t>
  </si>
  <si>
    <t>Haglund</t>
  </si>
  <si>
    <t>Id620</t>
  </si>
  <si>
    <t>Mills, Ms.  Jessica L</t>
  </si>
  <si>
    <t xml:space="preserve">  Jessica L</t>
  </si>
  <si>
    <t>Mills</t>
  </si>
  <si>
    <t>Id621</t>
  </si>
  <si>
    <t>Drnjevich, Mrs.  Kristina K</t>
  </si>
  <si>
    <t xml:space="preserve">  Kristina K</t>
  </si>
  <si>
    <t>Drnjevich</t>
  </si>
  <si>
    <t>Id622</t>
  </si>
  <si>
    <t>Clay, Mr.  Brad</t>
  </si>
  <si>
    <t xml:space="preserve">  Brad</t>
  </si>
  <si>
    <t>Clay</t>
  </si>
  <si>
    <t>Id623</t>
  </si>
  <si>
    <t>Marbury, Ms.  Margaret O</t>
  </si>
  <si>
    <t xml:space="preserve">  Margaret O</t>
  </si>
  <si>
    <t>Marbury</t>
  </si>
  <si>
    <t>Id624</t>
  </si>
  <si>
    <t>Coon, Mr.  Craig R.</t>
  </si>
  <si>
    <t xml:space="preserve">  Craig R</t>
  </si>
  <si>
    <t>Coon</t>
  </si>
  <si>
    <t>Id625</t>
  </si>
  <si>
    <t>Vanttinen, Mr.  Simo</t>
  </si>
  <si>
    <t xml:space="preserve">  Simo</t>
  </si>
  <si>
    <t>Vanttinen</t>
  </si>
  <si>
    <t>Id626</t>
  </si>
  <si>
    <t>Garges, Mr.  Christopher J</t>
  </si>
  <si>
    <t xml:space="preserve">  Christopher J</t>
  </si>
  <si>
    <t>Garges</t>
  </si>
  <si>
    <t>Id627</t>
  </si>
  <si>
    <t>Rivel, Mr.  Mario Sr.</t>
  </si>
  <si>
    <t xml:space="preserve">  Mario Sr</t>
  </si>
  <si>
    <t>Rivel</t>
  </si>
  <si>
    <t>Id628</t>
  </si>
  <si>
    <t>Lawson, Mrs.  Meghann R.</t>
  </si>
  <si>
    <t xml:space="preserve">  Meghann R</t>
  </si>
  <si>
    <t>Lawson</t>
  </si>
  <si>
    <t>Id629</t>
  </si>
  <si>
    <t>Cale, Mr.  Scott M</t>
  </si>
  <si>
    <t xml:space="preserve">  Scott M</t>
  </si>
  <si>
    <t>Cale</t>
  </si>
  <si>
    <t>Id630</t>
  </si>
  <si>
    <t>Phillips, Ms.  Caitlin E.</t>
  </si>
  <si>
    <t xml:space="preserve">  Caitlin E</t>
  </si>
  <si>
    <t>Id631</t>
  </si>
  <si>
    <t>Stewart, Mrs.  Samantha A.</t>
  </si>
  <si>
    <t xml:space="preserve">  Samantha A</t>
  </si>
  <si>
    <t>Stewart</t>
  </si>
  <si>
    <t>Id632</t>
  </si>
  <si>
    <t>Drotz, Mr.  Erik</t>
  </si>
  <si>
    <t>Drotz</t>
  </si>
  <si>
    <t>Id633</t>
  </si>
  <si>
    <t>Mutai, Mr.  Christopher</t>
  </si>
  <si>
    <t>Mutai</t>
  </si>
  <si>
    <t>Id634</t>
  </si>
  <si>
    <t>Lovlien, Mrs.  Maya</t>
  </si>
  <si>
    <t xml:space="preserve">  Maya</t>
  </si>
  <si>
    <t>Lovlien</t>
  </si>
  <si>
    <t>Id635</t>
  </si>
  <si>
    <t>Bruns, Mr.  Zachary T</t>
  </si>
  <si>
    <t xml:space="preserve">  Zachary T</t>
  </si>
  <si>
    <t>Id636</t>
  </si>
  <si>
    <t>Stoney, Mrs.  Hilda</t>
  </si>
  <si>
    <t xml:space="preserve">  Hilda</t>
  </si>
  <si>
    <t>Stoney</t>
  </si>
  <si>
    <t>Id637</t>
  </si>
  <si>
    <t>Markert, Ms.  Stephanie</t>
  </si>
  <si>
    <t>Markert</t>
  </si>
  <si>
    <t>Id638</t>
  </si>
  <si>
    <t>McLucas, Mr.  Doug</t>
  </si>
  <si>
    <t>McLucas</t>
  </si>
  <si>
    <t>Id639</t>
  </si>
  <si>
    <t>Erwin, Ms.  Bethany N.</t>
  </si>
  <si>
    <t xml:space="preserve">  Bethany N</t>
  </si>
  <si>
    <t>Erwin</t>
  </si>
  <si>
    <t>Id640</t>
  </si>
  <si>
    <t>Osborne, Mrs.  Sandra H</t>
  </si>
  <si>
    <t xml:space="preserve">  Sandra H</t>
  </si>
  <si>
    <t>Id641</t>
  </si>
  <si>
    <t>Otsuka, Mr.  Takuo</t>
  </si>
  <si>
    <t xml:space="preserve">  Takuo</t>
  </si>
  <si>
    <t>Otsuka</t>
  </si>
  <si>
    <t>Id642</t>
  </si>
  <si>
    <t>Smith, Ms.  Kelly A.</t>
  </si>
  <si>
    <t xml:space="preserve">  Kelly A</t>
  </si>
  <si>
    <t>Id643</t>
  </si>
  <si>
    <t>Myers, Mr.  Scott</t>
  </si>
  <si>
    <t>Myers</t>
  </si>
  <si>
    <t>Id644</t>
  </si>
  <si>
    <t>Cote, Mr.  Benoit</t>
  </si>
  <si>
    <t xml:space="preserve">  Benoit</t>
  </si>
  <si>
    <t>Cote</t>
  </si>
  <si>
    <t>Id645</t>
  </si>
  <si>
    <t>Ehrhardt, Ms.  Elizabeth M.</t>
  </si>
  <si>
    <t>Ehrhardt</t>
  </si>
  <si>
    <t>Id646</t>
  </si>
  <si>
    <t>Petersen, Ms.  Jessica A.</t>
  </si>
  <si>
    <t xml:space="preserve">  Jessica A</t>
  </si>
  <si>
    <t>Petersen</t>
  </si>
  <si>
    <t>Id647</t>
  </si>
  <si>
    <t>Ertel, Ms.  Monica K</t>
  </si>
  <si>
    <t xml:space="preserve">  Monica K</t>
  </si>
  <si>
    <t>Ertel</t>
  </si>
  <si>
    <t>Id648</t>
  </si>
  <si>
    <t>Lanza, Mr.  Kevin L</t>
  </si>
  <si>
    <t xml:space="preserve">  Kevin L</t>
  </si>
  <si>
    <t>Lanza</t>
  </si>
  <si>
    <t>Id649</t>
  </si>
  <si>
    <t>Picklesimer, Mr.  Gregory</t>
  </si>
  <si>
    <t>Picklesimer</t>
  </si>
  <si>
    <t>Id650</t>
  </si>
  <si>
    <t>Giles, Ms.  Della</t>
  </si>
  <si>
    <t xml:space="preserve">  Della</t>
  </si>
  <si>
    <t>Giles</t>
  </si>
  <si>
    <t>Id651</t>
  </si>
  <si>
    <t>Harmon, Mr.  David</t>
  </si>
  <si>
    <t>Harmon</t>
  </si>
  <si>
    <t>Id652</t>
  </si>
  <si>
    <t>Pennings, Ms.  Victoria</t>
  </si>
  <si>
    <t xml:space="preserve">  Victoria</t>
  </si>
  <si>
    <t>Pennings</t>
  </si>
  <si>
    <t>Id653</t>
  </si>
  <si>
    <t>Tseronis, Mr.  Tasos</t>
  </si>
  <si>
    <t xml:space="preserve">  Tasos</t>
  </si>
  <si>
    <t>Tseronis</t>
  </si>
  <si>
    <t>Id654</t>
  </si>
  <si>
    <t>Aliff, Mr.  Thomas</t>
  </si>
  <si>
    <t>Aliff</t>
  </si>
  <si>
    <t>Id655</t>
  </si>
  <si>
    <t>Willenberg, Mr.  Lukasz</t>
  </si>
  <si>
    <t xml:space="preserve">  Lukasz</t>
  </si>
  <si>
    <t>Willenberg</t>
  </si>
  <si>
    <t>Id656</t>
  </si>
  <si>
    <t>Millett, Mr.  Matthew A.</t>
  </si>
  <si>
    <t xml:space="preserve">  Matthew A</t>
  </si>
  <si>
    <t>Millett</t>
  </si>
  <si>
    <t>Id657</t>
  </si>
  <si>
    <t>Haley, Ms.  Meta</t>
  </si>
  <si>
    <t xml:space="preserve">  Meta</t>
  </si>
  <si>
    <t>Haley</t>
  </si>
  <si>
    <t>Id658</t>
  </si>
  <si>
    <t>Ackerman, Ms.  Rachel E</t>
  </si>
  <si>
    <t xml:space="preserve">  Rachel E</t>
  </si>
  <si>
    <t>Ackerman</t>
  </si>
  <si>
    <t>Id659</t>
  </si>
  <si>
    <t>Valdez, Ms.  Angelica</t>
  </si>
  <si>
    <t xml:space="preserve">  Angelica</t>
  </si>
  <si>
    <t>Valdez</t>
  </si>
  <si>
    <t>Id660</t>
  </si>
  <si>
    <t>Michaud, Ms.  Kathleen</t>
  </si>
  <si>
    <t xml:space="preserve">  Kathleen</t>
  </si>
  <si>
    <t>Michaud</t>
  </si>
  <si>
    <t>Id661</t>
  </si>
  <si>
    <t>Gunnink, Mr.  Gabriel D.</t>
  </si>
  <si>
    <t xml:space="preserve">  Gabriel D</t>
  </si>
  <si>
    <t>Gunnink</t>
  </si>
  <si>
    <t>Id662</t>
  </si>
  <si>
    <t>Knight, Mr.  Jeff T</t>
  </si>
  <si>
    <t xml:space="preserve">  Jeff T</t>
  </si>
  <si>
    <t>Knight</t>
  </si>
  <si>
    <t>Id663</t>
  </si>
  <si>
    <t>Grosscup, Mr.  Neil D</t>
  </si>
  <si>
    <t xml:space="preserve">  Neil D</t>
  </si>
  <si>
    <t>Grosscup</t>
  </si>
  <si>
    <t>Id664</t>
  </si>
  <si>
    <t>Koniuch, Ms.  Katherine L.</t>
  </si>
  <si>
    <t xml:space="preserve">  Katherine L</t>
  </si>
  <si>
    <t>Koniuch</t>
  </si>
  <si>
    <t>Id665</t>
  </si>
  <si>
    <t>Heitzman, Ms.  Ariel E</t>
  </si>
  <si>
    <t xml:space="preserve">  Ariel E</t>
  </si>
  <si>
    <t>Heitzman</t>
  </si>
  <si>
    <t>Id666</t>
  </si>
  <si>
    <t>Tatton, Mr.  Christopher P</t>
  </si>
  <si>
    <t xml:space="preserve">  Christopher P</t>
  </si>
  <si>
    <t>Tatton</t>
  </si>
  <si>
    <t>Id667</t>
  </si>
  <si>
    <t>Flanagan, Mrs.  Erin M.</t>
  </si>
  <si>
    <t>Flanagan</t>
  </si>
  <si>
    <t>Id668</t>
  </si>
  <si>
    <t>Funk, Mrs.  Molly K.</t>
  </si>
  <si>
    <t xml:space="preserve">  Molly K</t>
  </si>
  <si>
    <t>Funk</t>
  </si>
  <si>
    <t>Id669</t>
  </si>
  <si>
    <t>Davenport, Mr.  Ryan J.</t>
  </si>
  <si>
    <t>Davenport</t>
  </si>
  <si>
    <t>Id670</t>
  </si>
  <si>
    <t>Nicholson, Mrs.  Jennifer</t>
  </si>
  <si>
    <t>Id671</t>
  </si>
  <si>
    <t>Lindbloom, Mr.  Daniel M</t>
  </si>
  <si>
    <t xml:space="preserve">  Daniel M</t>
  </si>
  <si>
    <t>Lindbloom</t>
  </si>
  <si>
    <t>Id672</t>
  </si>
  <si>
    <t>Wijayaratne, Ms.  Hiruni</t>
  </si>
  <si>
    <t xml:space="preserve">  Hiruni</t>
  </si>
  <si>
    <t>Wijayaratne</t>
  </si>
  <si>
    <t>Id673</t>
  </si>
  <si>
    <t>Ainsworth, Ms.  Reina H.</t>
  </si>
  <si>
    <t xml:space="preserve">  Reina H</t>
  </si>
  <si>
    <t>Ainsworth</t>
  </si>
  <si>
    <t>Id674</t>
  </si>
  <si>
    <t>Gayagoy, Ms.  Kristi</t>
  </si>
  <si>
    <t xml:space="preserve">  Kristi</t>
  </si>
  <si>
    <t>Gayagoy</t>
  </si>
  <si>
    <t>Id675</t>
  </si>
  <si>
    <t>Fitzmaurice, Ms.  Meredith L.</t>
  </si>
  <si>
    <t xml:space="preserve">  Meredith L</t>
  </si>
  <si>
    <t>Fitzmaurice</t>
  </si>
  <si>
    <t>Id676</t>
  </si>
  <si>
    <t>Rodriguez, Ms.  Jocelyn</t>
  </si>
  <si>
    <t xml:space="preserve">  Jocelyn</t>
  </si>
  <si>
    <t>Rodriguez</t>
  </si>
  <si>
    <t>Id677</t>
  </si>
  <si>
    <t>Tsoucas, Mrs.  Daphne</t>
  </si>
  <si>
    <t xml:space="preserve">  Daphne</t>
  </si>
  <si>
    <t>Tsoucas</t>
  </si>
  <si>
    <t>Id678</t>
  </si>
  <si>
    <t>Muhly, Ms.  Margaret E</t>
  </si>
  <si>
    <t xml:space="preserve">  Margaret E</t>
  </si>
  <si>
    <t>Muhly</t>
  </si>
  <si>
    <t>Id679</t>
  </si>
  <si>
    <t>Lund, Mr.  Mario J.</t>
  </si>
  <si>
    <t xml:space="preserve">  Mario J</t>
  </si>
  <si>
    <t>Lund</t>
  </si>
  <si>
    <t>Id680</t>
  </si>
  <si>
    <t>Battaglino, Mr.  Peter</t>
  </si>
  <si>
    <t>Battaglino</t>
  </si>
  <si>
    <t>Id681</t>
  </si>
  <si>
    <t>Pena, Ms.  Carolina</t>
  </si>
  <si>
    <t xml:space="preserve">  Carolina</t>
  </si>
  <si>
    <t>Pena</t>
  </si>
  <si>
    <t>Id682</t>
  </si>
  <si>
    <t>Thomason, Mrs.  Jenny K.</t>
  </si>
  <si>
    <t xml:space="preserve">  Jenny K</t>
  </si>
  <si>
    <t>Thomason</t>
  </si>
  <si>
    <t>Id683</t>
  </si>
  <si>
    <t>Hancox, Ms.  Jessica</t>
  </si>
  <si>
    <t>Hancox</t>
  </si>
  <si>
    <t>Id684</t>
  </si>
  <si>
    <t>Canarecci, Ms.  Kimberly D</t>
  </si>
  <si>
    <t xml:space="preserve">  Kimberly D</t>
  </si>
  <si>
    <t>Canarecci</t>
  </si>
  <si>
    <t>Id685</t>
  </si>
  <si>
    <t>Toupin, Mr.  Marc-Olivier</t>
  </si>
  <si>
    <t xml:space="preserve">  Marc-Olivier</t>
  </si>
  <si>
    <t>Toupin</t>
  </si>
  <si>
    <t>Id686</t>
  </si>
  <si>
    <t>Mulley, Mr.  Russell J</t>
  </si>
  <si>
    <t xml:space="preserve">  Russell J</t>
  </si>
  <si>
    <t>Mulley</t>
  </si>
  <si>
    <t>Id687</t>
  </si>
  <si>
    <t>Parry, Ms.  Karine</t>
  </si>
  <si>
    <t xml:space="preserve">  Karine</t>
  </si>
  <si>
    <t>Parry</t>
  </si>
  <si>
    <t>Id688</t>
  </si>
  <si>
    <t>Mason Cox, Ms.  Cheryl</t>
  </si>
  <si>
    <t xml:space="preserve">  Cheryl</t>
  </si>
  <si>
    <t>Mason Cox</t>
  </si>
  <si>
    <t>Id689</t>
  </si>
  <si>
    <t>Thompson, Ms.  Allison M.</t>
  </si>
  <si>
    <t xml:space="preserve">  Allison M</t>
  </si>
  <si>
    <t>Thompson</t>
  </si>
  <si>
    <t>Id690</t>
  </si>
  <si>
    <t>Nelson, Ms.  Adriana</t>
  </si>
  <si>
    <t xml:space="preserve">  Adriana</t>
  </si>
  <si>
    <t>Nelson</t>
  </si>
  <si>
    <t>Id691</t>
  </si>
  <si>
    <t>Forte, Ms.  Miranda J</t>
  </si>
  <si>
    <t xml:space="preserve">  Miranda J</t>
  </si>
  <si>
    <t>Forte</t>
  </si>
  <si>
    <t>Id692</t>
  </si>
  <si>
    <t>Corona Iturriaga, Mr.  Roberto</t>
  </si>
  <si>
    <t xml:space="preserve">  Roberto</t>
  </si>
  <si>
    <t>Corona Iturriaga</t>
  </si>
  <si>
    <t>Id693</t>
  </si>
  <si>
    <t>McCollum, Mrs.  Rebecca B.</t>
  </si>
  <si>
    <t xml:space="preserve">  Rebecca B</t>
  </si>
  <si>
    <t>McCollum</t>
  </si>
  <si>
    <t>Id694</t>
  </si>
  <si>
    <t>Hevner, Ms.  Tiffany</t>
  </si>
  <si>
    <t xml:space="preserve">  Tiffany</t>
  </si>
  <si>
    <t>Hevner</t>
  </si>
  <si>
    <t>Id695</t>
  </si>
  <si>
    <t>Looi, Mr.  Alexander</t>
  </si>
  <si>
    <t xml:space="preserve">  Alexander</t>
  </si>
  <si>
    <t>Looi</t>
  </si>
  <si>
    <t>Id696</t>
  </si>
  <si>
    <t>Power, Mr.  Rich M</t>
  </si>
  <si>
    <t xml:space="preserve">  Rich M</t>
  </si>
  <si>
    <t>Power</t>
  </si>
  <si>
    <t>Id697</t>
  </si>
  <si>
    <t>Routon, Mr.  Aaron C</t>
  </si>
  <si>
    <t xml:space="preserve">  Aaron C</t>
  </si>
  <si>
    <t>Routon</t>
  </si>
  <si>
    <t>Id698</t>
  </si>
  <si>
    <t>Dochelli, Ms.  Kate</t>
  </si>
  <si>
    <t>Dochelli</t>
  </si>
  <si>
    <t>Id699</t>
  </si>
  <si>
    <t>Gillespie, Ms.  Maria M</t>
  </si>
  <si>
    <t xml:space="preserve">  Maria M</t>
  </si>
  <si>
    <t>Gillespie</t>
  </si>
  <si>
    <t>Id700</t>
  </si>
  <si>
    <t>Oskvig, Mr.  Daven W</t>
  </si>
  <si>
    <t xml:space="preserve">  Daven W</t>
  </si>
  <si>
    <t>Oskvig</t>
  </si>
  <si>
    <t>Id701</t>
  </si>
  <si>
    <t>Holland-Stergar, Mrs.  Brianne</t>
  </si>
  <si>
    <t xml:space="preserve">  Brianne</t>
  </si>
  <si>
    <t>Holland-Stergar</t>
  </si>
  <si>
    <t>Id702</t>
  </si>
  <si>
    <t>Arai, Mr.  Hiroki</t>
  </si>
  <si>
    <t xml:space="preserve">  Hiroki</t>
  </si>
  <si>
    <t>Arai</t>
  </si>
  <si>
    <t>Id703</t>
  </si>
  <si>
    <t>Olausson, Mr.  Anders</t>
  </si>
  <si>
    <t xml:space="preserve">  Anders</t>
  </si>
  <si>
    <t>Olausson</t>
  </si>
  <si>
    <t>Id704</t>
  </si>
  <si>
    <t>Wagner, Ms.  Danielle</t>
  </si>
  <si>
    <t>Wagner</t>
  </si>
  <si>
    <t>Id705</t>
  </si>
  <si>
    <t>Delong, Ms.  Candace N</t>
  </si>
  <si>
    <t xml:space="preserve">  Candace N</t>
  </si>
  <si>
    <t>Delong</t>
  </si>
  <si>
    <t>Id706</t>
  </si>
  <si>
    <t>Mehech, Mr.  Bruno F.</t>
  </si>
  <si>
    <t xml:space="preserve">  Bruno F</t>
  </si>
  <si>
    <t>Mehech</t>
  </si>
  <si>
    <t>Id707</t>
  </si>
  <si>
    <t>Machiela, Ms.  Emily</t>
  </si>
  <si>
    <t>Machiela</t>
  </si>
  <si>
    <t>Id708</t>
  </si>
  <si>
    <t>Young, Mrs.  Katie</t>
  </si>
  <si>
    <t>Id709</t>
  </si>
  <si>
    <t>Dupere, Mrs.  Sally</t>
  </si>
  <si>
    <t xml:space="preserve">  Sally</t>
  </si>
  <si>
    <t>Dupere</t>
  </si>
  <si>
    <t>Id710</t>
  </si>
  <si>
    <t>Iandolo, Ms.  Meaghan J</t>
  </si>
  <si>
    <t xml:space="preserve">  Meaghan J</t>
  </si>
  <si>
    <t>Iandolo</t>
  </si>
  <si>
    <t>Id711</t>
  </si>
  <si>
    <t>Ito, Ms.  Rina</t>
  </si>
  <si>
    <t xml:space="preserve">  Rina</t>
  </si>
  <si>
    <t>Ito</t>
  </si>
  <si>
    <t>Id712</t>
  </si>
  <si>
    <t>Barry, Ms.  Kristin P.</t>
  </si>
  <si>
    <t xml:space="preserve">  Kristin P</t>
  </si>
  <si>
    <t>Barry</t>
  </si>
  <si>
    <t>Id713</t>
  </si>
  <si>
    <t>Boyce, Mr.  Albert</t>
  </si>
  <si>
    <t xml:space="preserve">  Albert</t>
  </si>
  <si>
    <t>Boyce</t>
  </si>
  <si>
    <t>Id714</t>
  </si>
  <si>
    <t>Lin, Mrs.  Ashley</t>
  </si>
  <si>
    <t>Lin</t>
  </si>
  <si>
    <t>Id715</t>
  </si>
  <si>
    <t>Smith, Mrs.  Shannon L</t>
  </si>
  <si>
    <t xml:space="preserve">  Shannon L</t>
  </si>
  <si>
    <t>Id716</t>
  </si>
  <si>
    <t>Nalven, Ms.  Amy B</t>
  </si>
  <si>
    <t xml:space="preserve">  Amy B</t>
  </si>
  <si>
    <t>Nalven</t>
  </si>
  <si>
    <t>Id717</t>
  </si>
  <si>
    <t>Bourgeois, Ms.  A Danielle</t>
  </si>
  <si>
    <t xml:space="preserve">  A Danielle</t>
  </si>
  <si>
    <t>Bourgeois</t>
  </si>
  <si>
    <t>Id718</t>
  </si>
  <si>
    <t>Orloff, Mr.  Conrad F</t>
  </si>
  <si>
    <t xml:space="preserve">  Conrad F</t>
  </si>
  <si>
    <t>Orloff</t>
  </si>
  <si>
    <t>Id719</t>
  </si>
  <si>
    <t>Ramirez, Mr.  Josh</t>
  </si>
  <si>
    <t xml:space="preserve">  Josh</t>
  </si>
  <si>
    <t>Ramirez</t>
  </si>
  <si>
    <t>Id720</t>
  </si>
  <si>
    <t>Fouquet, Mr.  Maxime</t>
  </si>
  <si>
    <t xml:space="preserve">  Maxime</t>
  </si>
  <si>
    <t>Fouquet</t>
  </si>
  <si>
    <t>Id721</t>
  </si>
  <si>
    <t>McPhillips, Ms.  Natalie</t>
  </si>
  <si>
    <t>McPhillips</t>
  </si>
  <si>
    <t>Id722</t>
  </si>
  <si>
    <t>Burgin, Ms.  Melissa</t>
  </si>
  <si>
    <t>Burgin</t>
  </si>
  <si>
    <t>Id723</t>
  </si>
  <si>
    <t>Roberts, Ms.  Laura P.</t>
  </si>
  <si>
    <t xml:space="preserve">  Laura P</t>
  </si>
  <si>
    <t>Roberts</t>
  </si>
  <si>
    <t>Id724</t>
  </si>
  <si>
    <t>Nemec, Mrs.  Lisa</t>
  </si>
  <si>
    <t>Nemec</t>
  </si>
  <si>
    <t>Id725</t>
  </si>
  <si>
    <t>Appman, Mr.  William D. Jr.</t>
  </si>
  <si>
    <t xml:space="preserve">  William D</t>
  </si>
  <si>
    <t>Appman</t>
  </si>
  <si>
    <t>Id726</t>
  </si>
  <si>
    <t>Driscoll, Mr.  James</t>
  </si>
  <si>
    <t>Id727</t>
  </si>
  <si>
    <t>Glotzbach, Mr.  John</t>
  </si>
  <si>
    <t>Glotzbach</t>
  </si>
  <si>
    <t>Id728</t>
  </si>
  <si>
    <t>Tenforde, Mr.  Adam S</t>
  </si>
  <si>
    <t xml:space="preserve">  Adam S</t>
  </si>
  <si>
    <t>Tenforde</t>
  </si>
  <si>
    <t>Id729</t>
  </si>
  <si>
    <t>Ramirez, Mr.  Armando</t>
  </si>
  <si>
    <t xml:space="preserve">  Armando</t>
  </si>
  <si>
    <t>Id730</t>
  </si>
  <si>
    <t>Stanley Torres, Ms.  Dana</t>
  </si>
  <si>
    <t xml:space="preserve">  Dana</t>
  </si>
  <si>
    <t>Stanley Torres</t>
  </si>
  <si>
    <t>Id731</t>
  </si>
  <si>
    <t>Vandongen, Ms.  Jennifer L</t>
  </si>
  <si>
    <t>Vandongen</t>
  </si>
  <si>
    <t>Id732</t>
  </si>
  <si>
    <t>Liebald, Mr.  Benjamin</t>
  </si>
  <si>
    <t xml:space="preserve">  Benjamin</t>
  </si>
  <si>
    <t>Liebald</t>
  </si>
  <si>
    <t>Id733</t>
  </si>
  <si>
    <t>Holte, Ms.  Tanya</t>
  </si>
  <si>
    <t xml:space="preserve">  Tanya</t>
  </si>
  <si>
    <t>Holte</t>
  </si>
  <si>
    <t>Id734</t>
  </si>
  <si>
    <t>Johnson, Ms.  Tracy</t>
  </si>
  <si>
    <t xml:space="preserve">  Tracy</t>
  </si>
  <si>
    <t>Id735</t>
  </si>
  <si>
    <t>Bartlett, Ms.  Emily S</t>
  </si>
  <si>
    <t xml:space="preserve">  Emily S</t>
  </si>
  <si>
    <t>Bartlett</t>
  </si>
  <si>
    <t>Id736</t>
  </si>
  <si>
    <t>Bergman, Ms.  Kelly R</t>
  </si>
  <si>
    <t xml:space="preserve">  Kelly R</t>
  </si>
  <si>
    <t>Bergman</t>
  </si>
  <si>
    <t>Id737</t>
  </si>
  <si>
    <t>Aitken, Mr.  Kyle</t>
  </si>
  <si>
    <t>Aitken</t>
  </si>
  <si>
    <t>Id738</t>
  </si>
  <si>
    <t>Berger, Mr.  Bruce A Jr.</t>
  </si>
  <si>
    <t xml:space="preserve">  Bruce A Jr</t>
  </si>
  <si>
    <t>Berger</t>
  </si>
  <si>
    <t>Id739</t>
  </si>
  <si>
    <t>Richey, Mr.  Cary J</t>
  </si>
  <si>
    <t xml:space="preserve">  Cary J</t>
  </si>
  <si>
    <t>Richey</t>
  </si>
  <si>
    <t>Id740</t>
  </si>
  <si>
    <t>Trotter, Mrs.  Jill M</t>
  </si>
  <si>
    <t xml:space="preserve">  Jill M</t>
  </si>
  <si>
    <t>Trotter</t>
  </si>
  <si>
    <t>Id741</t>
  </si>
  <si>
    <t>Chavez, Mr.  Chris</t>
  </si>
  <si>
    <t>Chavez</t>
  </si>
  <si>
    <t>Id742</t>
  </si>
  <si>
    <t>Orifice, Mr.  Michael E.</t>
  </si>
  <si>
    <t xml:space="preserve">  Michael E</t>
  </si>
  <si>
    <t>Orifice</t>
  </si>
  <si>
    <t>Id743</t>
  </si>
  <si>
    <t>Farkash, Mrs.  Lauren</t>
  </si>
  <si>
    <t>Farkash</t>
  </si>
  <si>
    <t>Id744</t>
  </si>
  <si>
    <t>Hribar, Mrs.  Kathryn E</t>
  </si>
  <si>
    <t xml:space="preserve">  Kathryn E</t>
  </si>
  <si>
    <t>Id745</t>
  </si>
  <si>
    <t>Crawford, Ms.  Polly</t>
  </si>
  <si>
    <t xml:space="preserve">  Polly</t>
  </si>
  <si>
    <t>Crawford</t>
  </si>
  <si>
    <t>Id746</t>
  </si>
  <si>
    <t>Sittlington, Mr.  Mark H.</t>
  </si>
  <si>
    <t xml:space="preserve">  Mark H</t>
  </si>
  <si>
    <t>Sittlington</t>
  </si>
  <si>
    <t>Id747</t>
  </si>
  <si>
    <t>Silbert, Mrs.  Jessie M.</t>
  </si>
  <si>
    <t xml:space="preserve">  Jessie M</t>
  </si>
  <si>
    <t>Silbert</t>
  </si>
  <si>
    <t>Id748</t>
  </si>
  <si>
    <t>Carrique, Mr.  Chris</t>
  </si>
  <si>
    <t>Carrique</t>
  </si>
  <si>
    <t>Id749</t>
  </si>
  <si>
    <t>Kosla, Mr.  Daniel</t>
  </si>
  <si>
    <t>Kosla</t>
  </si>
  <si>
    <t>Id750</t>
  </si>
  <si>
    <t>Parker, Ms.  Megan</t>
  </si>
  <si>
    <t>Parker</t>
  </si>
  <si>
    <t>Id751</t>
  </si>
  <si>
    <t>Horton, Mr.  Kevin</t>
  </si>
  <si>
    <t>Horton</t>
  </si>
  <si>
    <t>Id752</t>
  </si>
  <si>
    <t>Boller, Ms.  Caroline S.</t>
  </si>
  <si>
    <t xml:space="preserve">  Caroline S</t>
  </si>
  <si>
    <t>Boller</t>
  </si>
  <si>
    <t>Id753</t>
  </si>
  <si>
    <t>Olaru, Ms.  Nuta</t>
  </si>
  <si>
    <t xml:space="preserve">  Nuta</t>
  </si>
  <si>
    <t>Olaru</t>
  </si>
  <si>
    <t>Id754</t>
  </si>
  <si>
    <t>Prescott, Ms.  Margie</t>
  </si>
  <si>
    <t xml:space="preserve">  Margie</t>
  </si>
  <si>
    <t>Prescott</t>
  </si>
  <si>
    <t>Id755</t>
  </si>
  <si>
    <t>Hines, Mrs.  Heidi</t>
  </si>
  <si>
    <t xml:space="preserve">  Heidi</t>
  </si>
  <si>
    <t>Hines</t>
  </si>
  <si>
    <t>Id756</t>
  </si>
  <si>
    <t>Blanton, Mr.  Diego J</t>
  </si>
  <si>
    <t xml:space="preserve">  Diego J</t>
  </si>
  <si>
    <t>Blanton</t>
  </si>
  <si>
    <t>Id757</t>
  </si>
  <si>
    <t>Bustamante, Mr.  Enrique M Sr.</t>
  </si>
  <si>
    <t xml:space="preserve">  Enrique M Sr</t>
  </si>
  <si>
    <t>Bustamante</t>
  </si>
  <si>
    <t>Id758</t>
  </si>
  <si>
    <t>McCann, Mr.  Greg</t>
  </si>
  <si>
    <t>McCann</t>
  </si>
  <si>
    <t>Id759</t>
  </si>
  <si>
    <t>Schmole, Mr.  Filip</t>
  </si>
  <si>
    <t xml:space="preserve">  Filip</t>
  </si>
  <si>
    <t>Schmole</t>
  </si>
  <si>
    <t>Id760</t>
  </si>
  <si>
    <t>Barber, Ms.  Rosemary E.</t>
  </si>
  <si>
    <t xml:space="preserve">  Rosemary E</t>
  </si>
  <si>
    <t>Barber</t>
  </si>
  <si>
    <t>Id761</t>
  </si>
  <si>
    <t>Reichmann, Ms.  Lisa</t>
  </si>
  <si>
    <t>Reichmann</t>
  </si>
  <si>
    <t>Id762</t>
  </si>
  <si>
    <t>Cavatorta, Mr.  Jason</t>
  </si>
  <si>
    <t>Cavatorta</t>
  </si>
  <si>
    <t>Id763</t>
  </si>
  <si>
    <t>Yaeger, Ms.  Courtney</t>
  </si>
  <si>
    <t>Yaeger</t>
  </si>
  <si>
    <t>Id764</t>
  </si>
  <si>
    <t>Hughes, Ms.  Jennifer R.</t>
  </si>
  <si>
    <t xml:space="preserve">  Jennifer R</t>
  </si>
  <si>
    <t>Hughes</t>
  </si>
  <si>
    <t>Id765</t>
  </si>
  <si>
    <t>Donahue, Ms.  Lauren E</t>
  </si>
  <si>
    <t xml:space="preserve">  Lauren E</t>
  </si>
  <si>
    <t>Donahue</t>
  </si>
  <si>
    <t>Id766</t>
  </si>
  <si>
    <t>Greenwell, Ms.  Ashley M.</t>
  </si>
  <si>
    <t xml:space="preserve">  Ashley M</t>
  </si>
  <si>
    <t>Greenwell</t>
  </si>
  <si>
    <t>Id767</t>
  </si>
  <si>
    <t>Steele, Ms.  Alison R.</t>
  </si>
  <si>
    <t xml:space="preserve">  Alison R</t>
  </si>
  <si>
    <t>Steele</t>
  </si>
  <si>
    <t>Id768</t>
  </si>
  <si>
    <t>Gunter, Ms.  Madeleine</t>
  </si>
  <si>
    <t xml:space="preserve">  Madeleine</t>
  </si>
  <si>
    <t>Gunter</t>
  </si>
  <si>
    <t>Id769</t>
  </si>
  <si>
    <t>McDonough, Ms.  Stacey</t>
  </si>
  <si>
    <t>McDonough</t>
  </si>
  <si>
    <t>Id770</t>
  </si>
  <si>
    <t>Sweetland, Ms.  Kimberly</t>
  </si>
  <si>
    <t xml:space="preserve">  Kimberly</t>
  </si>
  <si>
    <t>Sweetland</t>
  </si>
  <si>
    <t>Id771</t>
  </si>
  <si>
    <t>Hammersmith, Mr.  Matthew D</t>
  </si>
  <si>
    <t>Hammersmith</t>
  </si>
  <si>
    <t>Id772</t>
  </si>
  <si>
    <t>French, Mr.  Michael</t>
  </si>
  <si>
    <t>French</t>
  </si>
  <si>
    <t>Id773</t>
  </si>
  <si>
    <t>Garbe, Mr.  Ben</t>
  </si>
  <si>
    <t>Garbe</t>
  </si>
  <si>
    <t>Id774</t>
  </si>
  <si>
    <t>Duncan, Mr.  Chris</t>
  </si>
  <si>
    <t>Duncan</t>
  </si>
  <si>
    <t>Id775</t>
  </si>
  <si>
    <t>Wallace, Mr.  Jeremy J</t>
  </si>
  <si>
    <t xml:space="preserve">  Jeremy J</t>
  </si>
  <si>
    <t>Wallace</t>
  </si>
  <si>
    <t>Id776</t>
  </si>
  <si>
    <t>Tillman, Mrs.  Amy L.</t>
  </si>
  <si>
    <t xml:space="preserve">  Amy L</t>
  </si>
  <si>
    <t>Tillman</t>
  </si>
  <si>
    <t>Id777</t>
  </si>
  <si>
    <t>Lee, Mrs.  Karen L.</t>
  </si>
  <si>
    <t xml:space="preserve">  Karen L</t>
  </si>
  <si>
    <t>Id778</t>
  </si>
  <si>
    <t>Taylor, Ms.  Tennille</t>
  </si>
  <si>
    <t xml:space="preserve">  Tennille</t>
  </si>
  <si>
    <t>Taylor</t>
  </si>
  <si>
    <t>Id779</t>
  </si>
  <si>
    <t>McSween, Mr.  Matt</t>
  </si>
  <si>
    <t>McSween</t>
  </si>
  <si>
    <t>Id780</t>
  </si>
  <si>
    <t>Schubert, Ms.  Emily</t>
  </si>
  <si>
    <t>Schubert</t>
  </si>
  <si>
    <t>Id781</t>
  </si>
  <si>
    <t>Lalanne, Mr.  Justin E</t>
  </si>
  <si>
    <t xml:space="preserve">  Justin E</t>
  </si>
  <si>
    <t>Lalanne</t>
  </si>
  <si>
    <t>Id782</t>
  </si>
  <si>
    <t>Flanagan, Ms.  Shalane</t>
  </si>
  <si>
    <t xml:space="preserve">  Shalane</t>
  </si>
  <si>
    <t>Id783</t>
  </si>
  <si>
    <t>Arellano, Ms.  Jessica N.</t>
  </si>
  <si>
    <t xml:space="preserve">  Jessica N</t>
  </si>
  <si>
    <t>Arellano</t>
  </si>
  <si>
    <t>Id784</t>
  </si>
  <si>
    <t>Charette, Ms.  Melanie</t>
  </si>
  <si>
    <t xml:space="preserve">  Melanie</t>
  </si>
  <si>
    <t>Charette</t>
  </si>
  <si>
    <t>Id785</t>
  </si>
  <si>
    <t>Pena Reyes, Ms.  Ruth Angelica</t>
  </si>
  <si>
    <t xml:space="preserve">  Ruth Angelica</t>
  </si>
  <si>
    <t>Pena Reyes</t>
  </si>
  <si>
    <t>Id786</t>
  </si>
  <si>
    <t>Broderick, Ms.  Una M</t>
  </si>
  <si>
    <t xml:space="preserve">  Una M</t>
  </si>
  <si>
    <t>Broderick</t>
  </si>
  <si>
    <t>Id787</t>
  </si>
  <si>
    <t>Summers, Ms.  Taralyn</t>
  </si>
  <si>
    <t xml:space="preserve">  Taralyn</t>
  </si>
  <si>
    <t>Summers</t>
  </si>
  <si>
    <t>Id788</t>
  </si>
  <si>
    <t>Fisher, Mr.  James A</t>
  </si>
  <si>
    <t xml:space="preserve">  James A</t>
  </si>
  <si>
    <t>Id789</t>
  </si>
  <si>
    <t>Zhou, Mr.  Ning</t>
  </si>
  <si>
    <t xml:space="preserve">  Ning</t>
  </si>
  <si>
    <t>Zhou</t>
  </si>
  <si>
    <t>Id790</t>
  </si>
  <si>
    <t>Clarke-Ames, Mr.  Joel</t>
  </si>
  <si>
    <t xml:space="preserve">  Joel</t>
  </si>
  <si>
    <t>Clarke-Ames</t>
  </si>
  <si>
    <t>Id791</t>
  </si>
  <si>
    <t>Staton, Ms.  Pamela J.</t>
  </si>
  <si>
    <t>Staton</t>
  </si>
  <si>
    <t>Id792</t>
  </si>
  <si>
    <t>Forster, Ms.  Brittney</t>
  </si>
  <si>
    <t xml:space="preserve">  Brittney</t>
  </si>
  <si>
    <t>Forster</t>
  </si>
  <si>
    <t>Id793</t>
  </si>
  <si>
    <t>Monaghan, Mrs.  Sheila</t>
  </si>
  <si>
    <t xml:space="preserve">  Sheila</t>
  </si>
  <si>
    <t>Monaghan</t>
  </si>
  <si>
    <t>Id794</t>
  </si>
  <si>
    <t>Kawamoto, Mr.  Koji</t>
  </si>
  <si>
    <t xml:space="preserve">  Koji</t>
  </si>
  <si>
    <t>Kawamoto</t>
  </si>
  <si>
    <t>Id795</t>
  </si>
  <si>
    <t>Dicharry, Ms.  Sarah</t>
  </si>
  <si>
    <t>Dicharry</t>
  </si>
  <si>
    <t>Id796</t>
  </si>
  <si>
    <t>Berry, Mrs.  Colleen M</t>
  </si>
  <si>
    <t xml:space="preserve">  Colleen M</t>
  </si>
  <si>
    <t>Berry</t>
  </si>
  <si>
    <t>Id797</t>
  </si>
  <si>
    <t>Porfirio, Ms.  Deedra G.</t>
  </si>
  <si>
    <t xml:space="preserve">  Deedra G</t>
  </si>
  <si>
    <t>Porfirio</t>
  </si>
  <si>
    <t>Id798</t>
  </si>
  <si>
    <t>Thind, Mrs.  Kulwinder</t>
  </si>
  <si>
    <t xml:space="preserve">  Kulwinder</t>
  </si>
  <si>
    <t>Thind</t>
  </si>
  <si>
    <t>Id799</t>
  </si>
  <si>
    <t>Ryan, Ms.  Ann M.</t>
  </si>
  <si>
    <t xml:space="preserve">  Ann M</t>
  </si>
  <si>
    <t>Id800</t>
  </si>
  <si>
    <t>Horn, Ms.  Sarah E</t>
  </si>
  <si>
    <t>Horn</t>
  </si>
  <si>
    <t>Id801</t>
  </si>
  <si>
    <t>Sabadosa, Ms.  Apryl J.</t>
  </si>
  <si>
    <t xml:space="preserve">  Apryl J</t>
  </si>
  <si>
    <t>Sabadosa</t>
  </si>
  <si>
    <t>Id802</t>
  </si>
  <si>
    <t>Casady, Mrs.  Ilana</t>
  </si>
  <si>
    <t xml:space="preserve">  Ilana</t>
  </si>
  <si>
    <t>Casady</t>
  </si>
  <si>
    <t>Id803</t>
  </si>
  <si>
    <t>Phillips, Ms.  Katherine</t>
  </si>
  <si>
    <t>Id804</t>
  </si>
  <si>
    <t>Ahokas, Ms.  Katherine</t>
  </si>
  <si>
    <t>Ahokas</t>
  </si>
  <si>
    <t>Id805</t>
  </si>
  <si>
    <t>Hebert, Mr.  Karl</t>
  </si>
  <si>
    <t xml:space="preserve">  Karl</t>
  </si>
  <si>
    <t>Hebert</t>
  </si>
  <si>
    <t>Id806</t>
  </si>
  <si>
    <t>Fair, Mr.  Stephen</t>
  </si>
  <si>
    <t>Fair</t>
  </si>
  <si>
    <t>Id807</t>
  </si>
  <si>
    <t>Swenson, Mr.  Will</t>
  </si>
  <si>
    <t xml:space="preserve">  Will</t>
  </si>
  <si>
    <t>Swenson</t>
  </si>
  <si>
    <t>Id808</t>
  </si>
  <si>
    <t>Revenis, Mr.  Bradley D</t>
  </si>
  <si>
    <t xml:space="preserve">  Bradley D</t>
  </si>
  <si>
    <t>Revenis</t>
  </si>
  <si>
    <t>Id809</t>
  </si>
  <si>
    <t>Engnes, Mrs.  Amy M</t>
  </si>
  <si>
    <t xml:space="preserve">  Amy M</t>
  </si>
  <si>
    <t>Engnes</t>
  </si>
  <si>
    <t>Id810</t>
  </si>
  <si>
    <t>Wiltse, Mr.  Matthew W.</t>
  </si>
  <si>
    <t xml:space="preserve">  Matthew W</t>
  </si>
  <si>
    <t>Wiltse</t>
  </si>
  <si>
    <t>Id811</t>
  </si>
  <si>
    <t>Fernandez, Mr.  Doug</t>
  </si>
  <si>
    <t>Fernandez</t>
  </si>
  <si>
    <t>Id812</t>
  </si>
  <si>
    <t>Edwards, Mr.  Tom</t>
  </si>
  <si>
    <t xml:space="preserve">  Tom</t>
  </si>
  <si>
    <t>Id813</t>
  </si>
  <si>
    <t>Pinney, Mr.  Jonathan</t>
  </si>
  <si>
    <t>Pinney</t>
  </si>
  <si>
    <t>Id814</t>
  </si>
  <si>
    <t>Levy, Mr.  Wayne A.</t>
  </si>
  <si>
    <t xml:space="preserve">  Wayne A</t>
  </si>
  <si>
    <t>Levy</t>
  </si>
  <si>
    <t>Id815</t>
  </si>
  <si>
    <t>Takeda, Mr.  Nobuyori</t>
  </si>
  <si>
    <t xml:space="preserve">  Nobuyori</t>
  </si>
  <si>
    <t>Takeda</t>
  </si>
  <si>
    <t>Id816</t>
  </si>
  <si>
    <t>Burke, Mr.  Rich</t>
  </si>
  <si>
    <t xml:space="preserve">  Rich</t>
  </si>
  <si>
    <t>Burke</t>
  </si>
  <si>
    <t>Id817</t>
  </si>
  <si>
    <t>Duarte, Mr.  Marcos S</t>
  </si>
  <si>
    <t xml:space="preserve">  Marcos S</t>
  </si>
  <si>
    <t>Duarte</t>
  </si>
  <si>
    <t>Id818</t>
  </si>
  <si>
    <t>Clark, Mr.  Dave</t>
  </si>
  <si>
    <t>Id819</t>
  </si>
  <si>
    <t>Nice, Mr.  Andy</t>
  </si>
  <si>
    <t xml:space="preserve">  Andy</t>
  </si>
  <si>
    <t>Nice</t>
  </si>
  <si>
    <t>Id820</t>
  </si>
  <si>
    <t>Windler, Ms.  Mary</t>
  </si>
  <si>
    <t>Windler</t>
  </si>
  <si>
    <t>Id821</t>
  </si>
  <si>
    <t>Jones, Mr.  Marcus B</t>
  </si>
  <si>
    <t xml:space="preserve">  Marcus B</t>
  </si>
  <si>
    <t>Jones</t>
  </si>
  <si>
    <t>Id822</t>
  </si>
  <si>
    <t>Stevenson, Mr.  Thomas K.</t>
  </si>
  <si>
    <t xml:space="preserve">  Thomas K</t>
  </si>
  <si>
    <t>Stevenson</t>
  </si>
  <si>
    <t>Id823</t>
  </si>
  <si>
    <t>Humphrey, Mr.  Robert</t>
  </si>
  <si>
    <t>Humphrey</t>
  </si>
  <si>
    <t>Id824</t>
  </si>
  <si>
    <t>Nelson, Mr.  Geoff</t>
  </si>
  <si>
    <t xml:space="preserve">  Geoff</t>
  </si>
  <si>
    <t>Id825</t>
  </si>
  <si>
    <t>Payne, Mr.  Chris J.</t>
  </si>
  <si>
    <t xml:space="preserve">  Chris J</t>
  </si>
  <si>
    <t>Payne</t>
  </si>
  <si>
    <t>Id826</t>
  </si>
  <si>
    <t>Hails, Ms.  Kate A.</t>
  </si>
  <si>
    <t xml:space="preserve">  Kate A</t>
  </si>
  <si>
    <t>Hails</t>
  </si>
  <si>
    <t>Id827</t>
  </si>
  <si>
    <t>Proctor, Ms.  Kelli</t>
  </si>
  <si>
    <t xml:space="preserve">  Kelli</t>
  </si>
  <si>
    <t>Proctor</t>
  </si>
  <si>
    <t>Id828</t>
  </si>
  <si>
    <t>Ryan, Mrs.  Maggie M</t>
  </si>
  <si>
    <t xml:space="preserve">  Maggie M</t>
  </si>
  <si>
    <t>Id829</t>
  </si>
  <si>
    <t>Watson, Mrs.  Michelle L.</t>
  </si>
  <si>
    <t xml:space="preserve">  Michelle L</t>
  </si>
  <si>
    <t>Id830</t>
  </si>
  <si>
    <t>Gresh, Mrs.  Ashley K</t>
  </si>
  <si>
    <t xml:space="preserve">  Ashley K</t>
  </si>
  <si>
    <t>Gresh</t>
  </si>
  <si>
    <t>Id831</t>
  </si>
  <si>
    <t>Anis, Mr.  Michael</t>
  </si>
  <si>
    <t>Anis</t>
  </si>
  <si>
    <t>Id832</t>
  </si>
  <si>
    <t>Swartz, Mr.  Ryan K.</t>
  </si>
  <si>
    <t xml:space="preserve">  Ryan K</t>
  </si>
  <si>
    <t>Swartz</t>
  </si>
  <si>
    <t>Id833</t>
  </si>
  <si>
    <t>Schluneker, Mr.  Matthew J</t>
  </si>
  <si>
    <t xml:space="preserve">  Matthew J</t>
  </si>
  <si>
    <t>Schluneker</t>
  </si>
  <si>
    <t>Id834</t>
  </si>
  <si>
    <t>Bellemare, Mrs.  Karine</t>
  </si>
  <si>
    <t>Bellemare</t>
  </si>
  <si>
    <t>Id835</t>
  </si>
  <si>
    <t>Vitalo, Ms.  Antonia G</t>
  </si>
  <si>
    <t xml:space="preserve">  Antonia G</t>
  </si>
  <si>
    <t>Vitalo</t>
  </si>
  <si>
    <t>Id836</t>
  </si>
  <si>
    <t>Hamilton, Ms.  Casondra L</t>
  </si>
  <si>
    <t xml:space="preserve">  Casondra L</t>
  </si>
  <si>
    <t>Id837</t>
  </si>
  <si>
    <t>Marshall, Ms.  Wendy</t>
  </si>
  <si>
    <t xml:space="preserve">  Wendy</t>
  </si>
  <si>
    <t>Marshall</t>
  </si>
  <si>
    <t>Id838</t>
  </si>
  <si>
    <t>Cale, Mr.  Eric D</t>
  </si>
  <si>
    <t>Id839</t>
  </si>
  <si>
    <t>Pittaway, Ms.  Elizabeth</t>
  </si>
  <si>
    <t>Pittaway</t>
  </si>
  <si>
    <t>Id840</t>
  </si>
  <si>
    <t>Bill, Ms.  Laura F</t>
  </si>
  <si>
    <t xml:space="preserve">  Laura F</t>
  </si>
  <si>
    <t>Bill</t>
  </si>
  <si>
    <t>Id841</t>
  </si>
  <si>
    <t>Antrim, Ms.  Amelia F.</t>
  </si>
  <si>
    <t xml:space="preserve">  Amelia F</t>
  </si>
  <si>
    <t>Antrim</t>
  </si>
  <si>
    <t>Id842</t>
  </si>
  <si>
    <t>Doolittle-Crider, Ms.  Amy L.</t>
  </si>
  <si>
    <t>Doolittle-Crider</t>
  </si>
  <si>
    <t>Id843</t>
  </si>
  <si>
    <t>Ruhlman, Ms.  Katie J</t>
  </si>
  <si>
    <t xml:space="preserve">  Katie J</t>
  </si>
  <si>
    <t>Ruhlman</t>
  </si>
  <si>
    <t>Id844</t>
  </si>
  <si>
    <t>Anderson, Ms.  Laura E.</t>
  </si>
  <si>
    <t>Id845</t>
  </si>
  <si>
    <t>Uchiyama, Mrs.  Mayumi</t>
  </si>
  <si>
    <t xml:space="preserve">  Mayumi</t>
  </si>
  <si>
    <t>Uchiyama</t>
  </si>
  <si>
    <t>Id846</t>
  </si>
  <si>
    <t>Desota, Ms.  Vanessa</t>
  </si>
  <si>
    <t xml:space="preserve">  Vanessa</t>
  </si>
  <si>
    <t>Desota</t>
  </si>
  <si>
    <t>Id847</t>
  </si>
  <si>
    <t>Edmonds, Ms.  Natali N</t>
  </si>
  <si>
    <t xml:space="preserve">  Natali N</t>
  </si>
  <si>
    <t>Edmonds</t>
  </si>
  <si>
    <t>Id848</t>
  </si>
  <si>
    <t>Otto, Ms.  Beth</t>
  </si>
  <si>
    <t xml:space="preserve">  Beth</t>
  </si>
  <si>
    <t>Otto</t>
  </si>
  <si>
    <t>Id849</t>
  </si>
  <si>
    <t>Kurt, Mr.  Alex</t>
  </si>
  <si>
    <t>Kurt</t>
  </si>
  <si>
    <t>Id850</t>
  </si>
  <si>
    <t>Duhaime, Mr.  Spencer</t>
  </si>
  <si>
    <t>Duhaime</t>
  </si>
  <si>
    <t>Id851</t>
  </si>
  <si>
    <t>Swann, Ms.  Andee W.</t>
  </si>
  <si>
    <t xml:space="preserve">  Andee W</t>
  </si>
  <si>
    <t>Swann</t>
  </si>
  <si>
    <t>Id852</t>
  </si>
  <si>
    <t>Burton, Mrs.  Amy</t>
  </si>
  <si>
    <t>Burton</t>
  </si>
  <si>
    <t>Id853</t>
  </si>
  <si>
    <t>Ricardi, Mr.  Joshua</t>
  </si>
  <si>
    <t>Id854</t>
  </si>
  <si>
    <t>Joslyn, Mr.  C Fred</t>
  </si>
  <si>
    <t xml:space="preserve">  C Fred</t>
  </si>
  <si>
    <t>Joslyn</t>
  </si>
  <si>
    <t>Id855</t>
  </si>
  <si>
    <t>Bennie, Mr.  Jeremy</t>
  </si>
  <si>
    <t>Bennie</t>
  </si>
  <si>
    <t>Id856</t>
  </si>
  <si>
    <t>Kanyane, Mr.  Patrick Sr.</t>
  </si>
  <si>
    <t xml:space="preserve">  Patrick Sr</t>
  </si>
  <si>
    <t>Kanyane</t>
  </si>
  <si>
    <t>Id857</t>
  </si>
  <si>
    <t>McFadden, Ms.  Kelly M.</t>
  </si>
  <si>
    <t xml:space="preserve">  Kelly M</t>
  </si>
  <si>
    <t>McFadden</t>
  </si>
  <si>
    <t>Id858</t>
  </si>
  <si>
    <t>Connolly, Ms.  Katherine</t>
  </si>
  <si>
    <t>Connolly</t>
  </si>
  <si>
    <t>Id859</t>
  </si>
  <si>
    <t>Merino, Ms.  Keila L</t>
  </si>
  <si>
    <t xml:space="preserve">  Keila L</t>
  </si>
  <si>
    <t>Merino</t>
  </si>
  <si>
    <t>Id860</t>
  </si>
  <si>
    <t>Baird, Ms.  Zanae E</t>
  </si>
  <si>
    <t xml:space="preserve">  Zanae E</t>
  </si>
  <si>
    <t>Baird</t>
  </si>
  <si>
    <t>Id861</t>
  </si>
  <si>
    <t>Locatelli, Mr.  Alex</t>
  </si>
  <si>
    <t>Locatelli</t>
  </si>
  <si>
    <t>Id862</t>
  </si>
  <si>
    <t>Brake, Ms.  Kathryn</t>
  </si>
  <si>
    <t>Brake</t>
  </si>
  <si>
    <t>Id863</t>
  </si>
  <si>
    <t>Jacobs, Mr.  Jason L.</t>
  </si>
  <si>
    <t xml:space="preserve">  Jason L</t>
  </si>
  <si>
    <t>Jacobs</t>
  </si>
  <si>
    <t>Id864</t>
  </si>
  <si>
    <t>Vaught, Mr.  Benjamin J.</t>
  </si>
  <si>
    <t xml:space="preserve">  Benjamin J</t>
  </si>
  <si>
    <t>Vaught</t>
  </si>
  <si>
    <t>Id865</t>
  </si>
  <si>
    <t>Monteleone, Mr.  Steven M.</t>
  </si>
  <si>
    <t>Monteleone</t>
  </si>
  <si>
    <t>Id866</t>
  </si>
  <si>
    <t>Verdugo, Mrs.  Erika</t>
  </si>
  <si>
    <t xml:space="preserve">  Erika</t>
  </si>
  <si>
    <t>Verdugo</t>
  </si>
  <si>
    <t>Id867</t>
  </si>
  <si>
    <t>Sellers, Mr.  Chad</t>
  </si>
  <si>
    <t xml:space="preserve">  Chad</t>
  </si>
  <si>
    <t>Sellers</t>
  </si>
  <si>
    <t>Id868</t>
  </si>
  <si>
    <t>Bowman, Mr.  Mark</t>
  </si>
  <si>
    <t>Bowman</t>
  </si>
  <si>
    <t>Id869</t>
  </si>
  <si>
    <t>Marley, Mr.  David</t>
  </si>
  <si>
    <t>Marley</t>
  </si>
  <si>
    <t>Id870</t>
  </si>
  <si>
    <t>Grey, Mr.  Matthew R</t>
  </si>
  <si>
    <t xml:space="preserve">  Matthew R</t>
  </si>
  <si>
    <t>Grey</t>
  </si>
  <si>
    <t>Id871</t>
  </si>
  <si>
    <t>O'Rourke, Mrs.  Orla</t>
  </si>
  <si>
    <t xml:space="preserve">  Orla</t>
  </si>
  <si>
    <t>O'Rourke</t>
  </si>
  <si>
    <t>Id872</t>
  </si>
  <si>
    <t>Fatehali, Ms.  Shaista S</t>
  </si>
  <si>
    <t xml:space="preserve">  Shaista S</t>
  </si>
  <si>
    <t>Fatehali</t>
  </si>
  <si>
    <t>Id873</t>
  </si>
  <si>
    <t>Piza-Taylor, Mrs.  Emily</t>
  </si>
  <si>
    <t>Piza-Taylor</t>
  </si>
  <si>
    <t>Id874</t>
  </si>
  <si>
    <t>Cavanaugh, Ms.  Julie A.</t>
  </si>
  <si>
    <t xml:space="preserve">  Julie A</t>
  </si>
  <si>
    <t>Cavanaugh</t>
  </si>
  <si>
    <t>Id875</t>
  </si>
  <si>
    <t>Amako, Ms.  Megumi</t>
  </si>
  <si>
    <t xml:space="preserve">  Megumi</t>
  </si>
  <si>
    <t>Amako</t>
  </si>
  <si>
    <t>Id876</t>
  </si>
  <si>
    <t>Musa, Ms.  Skylar</t>
  </si>
  <si>
    <t xml:space="preserve">  Skylar</t>
  </si>
  <si>
    <t>Musa</t>
  </si>
  <si>
    <t>Id877</t>
  </si>
  <si>
    <t>Phillippi, Mrs.  Victoria</t>
  </si>
  <si>
    <t>Phillippi</t>
  </si>
  <si>
    <t>Id878</t>
  </si>
  <si>
    <t>Hoskins, Mrs.  Amanda L</t>
  </si>
  <si>
    <t xml:space="preserve">  Amanda L</t>
  </si>
  <si>
    <t>Hoskins</t>
  </si>
  <si>
    <t>Id879</t>
  </si>
  <si>
    <t>Imbalzano Zegar, Ms.  Renee</t>
  </si>
  <si>
    <t xml:space="preserve">  Renee</t>
  </si>
  <si>
    <t>Imbalzano Zegar</t>
  </si>
  <si>
    <t>Id880</t>
  </si>
  <si>
    <t>Triedman, Ms.  Nellie A.</t>
  </si>
  <si>
    <t xml:space="preserve">  Nellie A</t>
  </si>
  <si>
    <t>Triedman</t>
  </si>
  <si>
    <t>Id881</t>
  </si>
  <si>
    <t>Lovuolo, Ms.  Tamara</t>
  </si>
  <si>
    <t xml:space="preserve">  Tamara</t>
  </si>
  <si>
    <t>Lovuolo</t>
  </si>
  <si>
    <t>Id882</t>
  </si>
  <si>
    <t>Chung, Ms.  Joan</t>
  </si>
  <si>
    <t>Chung</t>
  </si>
  <si>
    <t>Id883</t>
  </si>
  <si>
    <t>Newsom, Ms.  Aimee J.</t>
  </si>
  <si>
    <t xml:space="preserve">  Aimee J</t>
  </si>
  <si>
    <t>Newsom</t>
  </si>
  <si>
    <t>Id884</t>
  </si>
  <si>
    <t>Harrington, Ms.  Suzanne</t>
  </si>
  <si>
    <t xml:space="preserve">  Suzanne</t>
  </si>
  <si>
    <t>Harrington</t>
  </si>
  <si>
    <t>Id885</t>
  </si>
  <si>
    <t>Hoffman, Ms.  Kristin A.</t>
  </si>
  <si>
    <t xml:space="preserve">  Kristin A</t>
  </si>
  <si>
    <t>Hoffman</t>
  </si>
  <si>
    <t>Id886</t>
  </si>
  <si>
    <t>Van Vugt, Ms.  Bronwyn</t>
  </si>
  <si>
    <t xml:space="preserve">  Bronwyn</t>
  </si>
  <si>
    <t>Van Vugt</t>
  </si>
  <si>
    <t>Id887</t>
  </si>
  <si>
    <t>Feehley, Ms.  Taylor J</t>
  </si>
  <si>
    <t xml:space="preserve">  Taylor J</t>
  </si>
  <si>
    <t>Feehley</t>
  </si>
  <si>
    <t>Id888</t>
  </si>
  <si>
    <t>Ashworth, Mrs.  Kimberly M.</t>
  </si>
  <si>
    <t xml:space="preserve">  Kimberly M</t>
  </si>
  <si>
    <t>Ashworth</t>
  </si>
  <si>
    <t>Id889</t>
  </si>
  <si>
    <t>Hansen, Mr.  Joshua E.</t>
  </si>
  <si>
    <t xml:space="preserve">  Joshua E</t>
  </si>
  <si>
    <t>Hansen</t>
  </si>
  <si>
    <t>Id890</t>
  </si>
  <si>
    <t>Czyz, Mr.  Jeffrey</t>
  </si>
  <si>
    <t>Czyz</t>
  </si>
  <si>
    <t>Id891</t>
  </si>
  <si>
    <t>Bauder, Mr.  Andrew R</t>
  </si>
  <si>
    <t xml:space="preserve">  Andrew R</t>
  </si>
  <si>
    <t>Bauder</t>
  </si>
  <si>
    <t>Id892</t>
  </si>
  <si>
    <t>Mendoza, Mr.  Francisco J. Sr.</t>
  </si>
  <si>
    <t xml:space="preserve">  Francisco J</t>
  </si>
  <si>
    <t>Mendoza</t>
  </si>
  <si>
    <t>Id893</t>
  </si>
  <si>
    <t>Glass, Mrs.  Rhonda</t>
  </si>
  <si>
    <t xml:space="preserve">  Rhonda</t>
  </si>
  <si>
    <t>Glass</t>
  </si>
  <si>
    <t>Id894</t>
  </si>
  <si>
    <t>Butcher, Mr.  John</t>
  </si>
  <si>
    <t>Butcher</t>
  </si>
  <si>
    <t>Id895</t>
  </si>
  <si>
    <t>Traiser, Mr.  Miles J.</t>
  </si>
  <si>
    <t xml:space="preserve">  Miles J</t>
  </si>
  <si>
    <t>Traiser</t>
  </si>
  <si>
    <t>Id896</t>
  </si>
  <si>
    <t>Mudy-Mader, Ms.  Justyna I.</t>
  </si>
  <si>
    <t xml:space="preserve">  Justyna I</t>
  </si>
  <si>
    <t>Mudy-Mader</t>
  </si>
  <si>
    <t>Id897</t>
  </si>
  <si>
    <t>Rogers, Ms.  Lucille</t>
  </si>
  <si>
    <t xml:space="preserve">  Lucille</t>
  </si>
  <si>
    <t>Id898</t>
  </si>
  <si>
    <t>Woo, Ms.  April</t>
  </si>
  <si>
    <t xml:space="preserve">  April</t>
  </si>
  <si>
    <t>Woo</t>
  </si>
  <si>
    <t>Id899</t>
  </si>
  <si>
    <t>Walsh, Mr.  Robert</t>
  </si>
  <si>
    <t>Id900</t>
  </si>
  <si>
    <t>White, Mrs.  Alyssa</t>
  </si>
  <si>
    <t xml:space="preserve">  Alyssa</t>
  </si>
  <si>
    <t>Id901</t>
  </si>
  <si>
    <t>Sheppard, Ms.  Jessica E.</t>
  </si>
  <si>
    <t xml:space="preserve">  Jessica E</t>
  </si>
  <si>
    <t>Sheppard</t>
  </si>
  <si>
    <t>Id902</t>
  </si>
  <si>
    <t>Doran, Mr.  Patrick J.</t>
  </si>
  <si>
    <t>Doran</t>
  </si>
  <si>
    <t>Id903</t>
  </si>
  <si>
    <t>Labrosse, Ms.  Emilie</t>
  </si>
  <si>
    <t xml:space="preserve">  Emilie</t>
  </si>
  <si>
    <t>Labrosse</t>
  </si>
  <si>
    <t>Id904</t>
  </si>
  <si>
    <t>Thomas, Ms.  Caitlin B.</t>
  </si>
  <si>
    <t xml:space="preserve">  Caitlin B</t>
  </si>
  <si>
    <t>Thomas</t>
  </si>
  <si>
    <t>Id905</t>
  </si>
  <si>
    <t>Lesniak, Mr.  Joseph W</t>
  </si>
  <si>
    <t xml:space="preserve">  Joseph W</t>
  </si>
  <si>
    <t>Lesniak</t>
  </si>
  <si>
    <t>Id906</t>
  </si>
  <si>
    <t>Prowse, Ms.  Wendy</t>
  </si>
  <si>
    <t>Prowse</t>
  </si>
  <si>
    <t>Id907</t>
  </si>
  <si>
    <t>Seigel, Mrs.  Leah L.</t>
  </si>
  <si>
    <t xml:space="preserve">  Leah L</t>
  </si>
  <si>
    <t>Seigel</t>
  </si>
  <si>
    <t>Id908</t>
  </si>
  <si>
    <t>Blas, Mr.  Wayne L.</t>
  </si>
  <si>
    <t xml:space="preserve">  Wayne L</t>
  </si>
  <si>
    <t>Blas</t>
  </si>
  <si>
    <t>Id909</t>
  </si>
  <si>
    <t>Simpson, Mr.  Jason M.</t>
  </si>
  <si>
    <t>Simpson</t>
  </si>
  <si>
    <t>Id910</t>
  </si>
  <si>
    <t>Gierman, Mr.  Floris</t>
  </si>
  <si>
    <t xml:space="preserve">  Floris</t>
  </si>
  <si>
    <t>Gierman</t>
  </si>
  <si>
    <t>Id911</t>
  </si>
  <si>
    <t>Jeuland, Mr.  Marc</t>
  </si>
  <si>
    <t xml:space="preserve">  Marc</t>
  </si>
  <si>
    <t>Jeuland</t>
  </si>
  <si>
    <t>Id912</t>
  </si>
  <si>
    <t>Chorney, Mr.  Christopher</t>
  </si>
  <si>
    <t>Chorney</t>
  </si>
  <si>
    <t>Id913</t>
  </si>
  <si>
    <t>Rook, Mr.  Kevin</t>
  </si>
  <si>
    <t>Rook</t>
  </si>
  <si>
    <t>Id914</t>
  </si>
  <si>
    <t>Wright, Mr.  Aharon N</t>
  </si>
  <si>
    <t xml:space="preserve">  Aharon N</t>
  </si>
  <si>
    <t>Id915</t>
  </si>
  <si>
    <t>Chin, Mr.  Lawrence D.</t>
  </si>
  <si>
    <t xml:space="preserve">  Lawrence D</t>
  </si>
  <si>
    <t>Chin</t>
  </si>
  <si>
    <t>Id916</t>
  </si>
  <si>
    <t>White, Mr.  Malcolm</t>
  </si>
  <si>
    <t xml:space="preserve">  Malcolm</t>
  </si>
  <si>
    <t>Id917</t>
  </si>
  <si>
    <t>Savage, Ms.  Anna E.</t>
  </si>
  <si>
    <t xml:space="preserve">  Anna E</t>
  </si>
  <si>
    <t>Savage</t>
  </si>
  <si>
    <t>Id918</t>
  </si>
  <si>
    <t>Hitchings, Ms.  Jenny</t>
  </si>
  <si>
    <t>Hitchings</t>
  </si>
  <si>
    <t>Id919</t>
  </si>
  <si>
    <t>Truitt, Ms.  Melissa L</t>
  </si>
  <si>
    <t>Truitt</t>
  </si>
  <si>
    <t>Id920</t>
  </si>
  <si>
    <t>Chang, Ms.  Chia J.</t>
  </si>
  <si>
    <t xml:space="preserve">  Chia J</t>
  </si>
  <si>
    <t>Chang</t>
  </si>
  <si>
    <t>Id921</t>
  </si>
  <si>
    <t>Frey, Ms.  Laura A</t>
  </si>
  <si>
    <t xml:space="preserve">  Laura A</t>
  </si>
  <si>
    <t>Frey</t>
  </si>
  <si>
    <t>Id922</t>
  </si>
  <si>
    <t>Krishna, Ms.  Aditi</t>
  </si>
  <si>
    <t xml:space="preserve">  Aditi</t>
  </si>
  <si>
    <t>Krishna</t>
  </si>
  <si>
    <t>Id923</t>
  </si>
  <si>
    <t>Maher, Ms.  Leah A.</t>
  </si>
  <si>
    <t xml:space="preserve">  Leah A</t>
  </si>
  <si>
    <t>Maher</t>
  </si>
  <si>
    <t>Id924</t>
  </si>
  <si>
    <t>Boivin, Ms.  Marianne</t>
  </si>
  <si>
    <t xml:space="preserve">  Marianne</t>
  </si>
  <si>
    <t>Boivin</t>
  </si>
  <si>
    <t>Id925</t>
  </si>
  <si>
    <t>McAlister, Ms.  Carla</t>
  </si>
  <si>
    <t xml:space="preserve">  Carla</t>
  </si>
  <si>
    <t>McAlister</t>
  </si>
  <si>
    <t>Id926</t>
  </si>
  <si>
    <t>Akhmedova, Ms.  Oksana</t>
  </si>
  <si>
    <t xml:space="preserve">  Oksana</t>
  </si>
  <si>
    <t>Akhmedova</t>
  </si>
  <si>
    <t>Id927</t>
  </si>
  <si>
    <t>Tucker, Ms.  Rebecca B.</t>
  </si>
  <si>
    <t>Tucker</t>
  </si>
  <si>
    <t>Id928</t>
  </si>
  <si>
    <t>Gramelspacher, Ms.  Maria A.</t>
  </si>
  <si>
    <t xml:space="preserve">  Maria A</t>
  </si>
  <si>
    <t>Gramelspacher</t>
  </si>
  <si>
    <t>Id929</t>
  </si>
  <si>
    <t>Goldsmith, Mrs.  Lisa M</t>
  </si>
  <si>
    <t xml:space="preserve">  Lisa M</t>
  </si>
  <si>
    <t>Goldsmith</t>
  </si>
  <si>
    <t>Id930</t>
  </si>
  <si>
    <t>Tranter, Mr.  Steve Jr.</t>
  </si>
  <si>
    <t xml:space="preserve">  Steve Jr</t>
  </si>
  <si>
    <t>Tranter</t>
  </si>
  <si>
    <t>Id931</t>
  </si>
  <si>
    <t>Tu, Mrs.  Tiffany</t>
  </si>
  <si>
    <t>Tu</t>
  </si>
  <si>
    <t>Id932</t>
  </si>
  <si>
    <t>Kaczka, Mr.  Greg</t>
  </si>
  <si>
    <t>Kaczka</t>
  </si>
  <si>
    <t>Id933</t>
  </si>
  <si>
    <t>Hunter, Mr.  Dale</t>
  </si>
  <si>
    <t xml:space="preserve">  Dale</t>
  </si>
  <si>
    <t>Hunter</t>
  </si>
  <si>
    <t>Id934</t>
  </si>
  <si>
    <t>Moran, Ms.  Brittany A.</t>
  </si>
  <si>
    <t xml:space="preserve">  Brittany A</t>
  </si>
  <si>
    <t>Id935</t>
  </si>
  <si>
    <t>Ashby, Mr.  Robert S</t>
  </si>
  <si>
    <t xml:space="preserve">  Robert S</t>
  </si>
  <si>
    <t>Ashby</t>
  </si>
  <si>
    <t>Id936</t>
  </si>
  <si>
    <t>Ausen, Mr.  Cameron</t>
  </si>
  <si>
    <t>Ausen</t>
  </si>
  <si>
    <t>Id937</t>
  </si>
  <si>
    <t>Savage, Mrs.  Ulrike</t>
  </si>
  <si>
    <t xml:space="preserve">  Ulrike</t>
  </si>
  <si>
    <t>Id938</t>
  </si>
  <si>
    <t>O'Leary, Ms.  Katlyn A.</t>
  </si>
  <si>
    <t xml:space="preserve">  Katlyn A</t>
  </si>
  <si>
    <t>O'Leary</t>
  </si>
  <si>
    <t>Id939</t>
  </si>
  <si>
    <t>Scoville, Mr.  Morgan B.</t>
  </si>
  <si>
    <t xml:space="preserve">  Morgan B</t>
  </si>
  <si>
    <t>Scoville</t>
  </si>
  <si>
    <t>Id940</t>
  </si>
  <si>
    <t>Kaus, Mr.  Peter</t>
  </si>
  <si>
    <t>Kaus</t>
  </si>
  <si>
    <t>Id941</t>
  </si>
  <si>
    <t>Rainey, Ms.  Chandler</t>
  </si>
  <si>
    <t xml:space="preserve">  Chandler</t>
  </si>
  <si>
    <t>Rainey</t>
  </si>
  <si>
    <t>Id942</t>
  </si>
  <si>
    <t>Rasch, Ms.  Silvana M.</t>
  </si>
  <si>
    <t xml:space="preserve">  Silvana M</t>
  </si>
  <si>
    <t>Rasch</t>
  </si>
  <si>
    <t>Id943</t>
  </si>
  <si>
    <t>Plunkett, Ms.  Natty</t>
  </si>
  <si>
    <t xml:space="preserve">  Natty</t>
  </si>
  <si>
    <t>Plunkett</t>
  </si>
  <si>
    <t>Id944</t>
  </si>
  <si>
    <t>Murphy, Mr.  Nicholas T</t>
  </si>
  <si>
    <t xml:space="preserve">  Nicholas T</t>
  </si>
  <si>
    <t>Id945</t>
  </si>
  <si>
    <t>Gusmer, Ms.  Rebecca</t>
  </si>
  <si>
    <t>Gusmer</t>
  </si>
  <si>
    <t>Id946</t>
  </si>
  <si>
    <t>Loftus, Mr.  John</t>
  </si>
  <si>
    <t>Loftus</t>
  </si>
  <si>
    <t>Id947</t>
  </si>
  <si>
    <t>Scott, Mr.  Antony G</t>
  </si>
  <si>
    <t xml:space="preserve">  Antony G</t>
  </si>
  <si>
    <t>Id948</t>
  </si>
  <si>
    <t>Alvarez, Mr.  Eric</t>
  </si>
  <si>
    <t>Alvarez</t>
  </si>
  <si>
    <t>Id949</t>
  </si>
  <si>
    <t>Petersson, Mr.  Erik</t>
  </si>
  <si>
    <t>Petersson</t>
  </si>
  <si>
    <t>Id950</t>
  </si>
  <si>
    <t>Liaw, Mr.  Matthew T</t>
  </si>
  <si>
    <t>Liaw</t>
  </si>
  <si>
    <t>Id951</t>
  </si>
  <si>
    <t>Tripaldi, Ms.  Cassandra</t>
  </si>
  <si>
    <t xml:space="preserve">  Cassandra</t>
  </si>
  <si>
    <t>Tripaldi</t>
  </si>
  <si>
    <t>Id952</t>
  </si>
  <si>
    <t>Kelley, Ms.  Rosemary C</t>
  </si>
  <si>
    <t xml:space="preserve">  Rosemary C</t>
  </si>
  <si>
    <t>Id953</t>
  </si>
  <si>
    <t>Endara, Ms.  Carrie A.</t>
  </si>
  <si>
    <t xml:space="preserve">  Carrie A</t>
  </si>
  <si>
    <t>Endara</t>
  </si>
  <si>
    <t>Id954</t>
  </si>
  <si>
    <t>Valle, Mr.  Gerardo Sr.</t>
  </si>
  <si>
    <t xml:space="preserve">  Gerardo Sr</t>
  </si>
  <si>
    <t>Valle</t>
  </si>
  <si>
    <t>Id955</t>
  </si>
  <si>
    <t>Germain, Mr.  Matthew R.</t>
  </si>
  <si>
    <t>Germain</t>
  </si>
  <si>
    <t>Id956</t>
  </si>
  <si>
    <t>Finecey, Mrs.  Meghan E</t>
  </si>
  <si>
    <t xml:space="preserve">  Meghan E</t>
  </si>
  <si>
    <t>Finecey</t>
  </si>
  <si>
    <t>Id957</t>
  </si>
  <si>
    <t>Mendoza, Mr.  Eric</t>
  </si>
  <si>
    <t>Id958</t>
  </si>
  <si>
    <t>Roe, Ms.  Lisa B</t>
  </si>
  <si>
    <t xml:space="preserve">  Lisa B</t>
  </si>
  <si>
    <t>Roe</t>
  </si>
  <si>
    <t>Id959</t>
  </si>
  <si>
    <t>Webb, Mrs.  Jane R.</t>
  </si>
  <si>
    <t xml:space="preserve">  Jane R</t>
  </si>
  <si>
    <t>Webb</t>
  </si>
  <si>
    <t>Id960</t>
  </si>
  <si>
    <t>Stocker, Ms.  Allison M</t>
  </si>
  <si>
    <t>Stocker</t>
  </si>
  <si>
    <t>Id961</t>
  </si>
  <si>
    <t>Jacobson, Mrs.  Sarah E.</t>
  </si>
  <si>
    <t>Jacobson</t>
  </si>
  <si>
    <t>Id962</t>
  </si>
  <si>
    <t>Shaw, Mr.  Philip J</t>
  </si>
  <si>
    <t>Id963</t>
  </si>
  <si>
    <t>Goodwin, Ms.  Jillian A.</t>
  </si>
  <si>
    <t xml:space="preserve">  Jillian A</t>
  </si>
  <si>
    <t>Goodwin</t>
  </si>
  <si>
    <t>Id964</t>
  </si>
  <si>
    <t>Brock, Mrs.  Laura D</t>
  </si>
  <si>
    <t xml:space="preserve">  Laura D</t>
  </si>
  <si>
    <t>Brock</t>
  </si>
  <si>
    <t>Id965</t>
  </si>
  <si>
    <t>Papp, Ms.  Megan E.</t>
  </si>
  <si>
    <t xml:space="preserve">  Megan E</t>
  </si>
  <si>
    <t>Papp</t>
  </si>
  <si>
    <t>Id966</t>
  </si>
  <si>
    <t>Siragusa, Ms.  Shannon J.</t>
  </si>
  <si>
    <t xml:space="preserve">  Shannon J</t>
  </si>
  <si>
    <t>Siragusa</t>
  </si>
  <si>
    <t>Id967</t>
  </si>
  <si>
    <t>Pizarro, Ms.  Rachelle M</t>
  </si>
  <si>
    <t xml:space="preserve">  Rachelle M</t>
  </si>
  <si>
    <t>Pizarro</t>
  </si>
  <si>
    <t>Id968</t>
  </si>
  <si>
    <t>Strange, Mr.  Casey</t>
  </si>
  <si>
    <t>Strange</t>
  </si>
  <si>
    <t>Id969</t>
  </si>
  <si>
    <t>Eidinger, Ms.  Jessica L</t>
  </si>
  <si>
    <t>Eidinger</t>
  </si>
  <si>
    <t>Id970</t>
  </si>
  <si>
    <t>Ginsburg, Mr.  Brandon F</t>
  </si>
  <si>
    <t xml:space="preserve">  Brandon F</t>
  </si>
  <si>
    <t>Ginsburg</t>
  </si>
  <si>
    <t>Id971</t>
  </si>
  <si>
    <t>Truex, Ms.  Melissa</t>
  </si>
  <si>
    <t>Truex</t>
  </si>
  <si>
    <t>Id972</t>
  </si>
  <si>
    <t>Higgins, Ms.  Danielle N</t>
  </si>
  <si>
    <t xml:space="preserve">  Danielle N</t>
  </si>
  <si>
    <t>Higgins</t>
  </si>
  <si>
    <t>Id973</t>
  </si>
  <si>
    <t>McCurdy, Mr.  Matthew</t>
  </si>
  <si>
    <t>McCurdy</t>
  </si>
  <si>
    <t>Id974</t>
  </si>
  <si>
    <t>Hughes, Mrs.  Bettina</t>
  </si>
  <si>
    <t xml:space="preserve">  Bettina</t>
  </si>
  <si>
    <t>Id975</t>
  </si>
  <si>
    <t>Varner, Mr.  Alexander</t>
  </si>
  <si>
    <t>Varner</t>
  </si>
  <si>
    <t>Id976</t>
  </si>
  <si>
    <t>Dahmen, Mrs.  Holli</t>
  </si>
  <si>
    <t xml:space="preserve">  Holli</t>
  </si>
  <si>
    <t>Dahmen</t>
  </si>
  <si>
    <t>Id977</t>
  </si>
  <si>
    <t>Young, Mrs.  Heather C</t>
  </si>
  <si>
    <t xml:space="preserve">  Heather C</t>
  </si>
  <si>
    <t>Id978</t>
  </si>
  <si>
    <t>Fraser, Mr.  Kyle</t>
  </si>
  <si>
    <t>Fraser</t>
  </si>
  <si>
    <t>Id979</t>
  </si>
  <si>
    <t>Deeg, Mr.  Thomas J</t>
  </si>
  <si>
    <t>Deeg</t>
  </si>
  <si>
    <t>Id980</t>
  </si>
  <si>
    <t>Robertson, Mr.  Chris</t>
  </si>
  <si>
    <t>Robertson</t>
  </si>
  <si>
    <t>Id981</t>
  </si>
  <si>
    <t>Peck, Mr.  Graham</t>
  </si>
  <si>
    <t xml:space="preserve">  Graham</t>
  </si>
  <si>
    <t>Peck</t>
  </si>
  <si>
    <t>Id982</t>
  </si>
  <si>
    <t>Burger, Mr.  Garrett</t>
  </si>
  <si>
    <t xml:space="preserve">  Garrett</t>
  </si>
  <si>
    <t>Burger</t>
  </si>
  <si>
    <t>Id983</t>
  </si>
  <si>
    <t>Blain, Mr.  Andrew</t>
  </si>
  <si>
    <t>Blain</t>
  </si>
  <si>
    <t>Id984</t>
  </si>
  <si>
    <t>Winters, Mrs.  Annabelle M</t>
  </si>
  <si>
    <t xml:space="preserve">  Annabelle M</t>
  </si>
  <si>
    <t>Winters</t>
  </si>
  <si>
    <t>Id985</t>
  </si>
  <si>
    <t>McCue, Mr.  Daniel T.</t>
  </si>
  <si>
    <t xml:space="preserve">  Daniel T</t>
  </si>
  <si>
    <t>McCue</t>
  </si>
  <si>
    <t>Id986</t>
  </si>
  <si>
    <t>Webster, Ms.  Deanne</t>
  </si>
  <si>
    <t xml:space="preserve">  Deanne</t>
  </si>
  <si>
    <t>Webster</t>
  </si>
  <si>
    <t>Id987</t>
  </si>
  <si>
    <t>Anderson, Ms.  Carrie</t>
  </si>
  <si>
    <t>Id988</t>
  </si>
  <si>
    <t>Chiappone, Mrs.  Suzanne</t>
  </si>
  <si>
    <t>Chiappone</t>
  </si>
  <si>
    <t>Id989</t>
  </si>
  <si>
    <t>Opie, Ms.  Jasmine P.</t>
  </si>
  <si>
    <t xml:space="preserve">  Jasmine P</t>
  </si>
  <si>
    <t>Opie</t>
  </si>
  <si>
    <t>Id990</t>
  </si>
  <si>
    <t>Donnelly, Ms.  Jennifer</t>
  </si>
  <si>
    <t>Donnelly</t>
  </si>
  <si>
    <t>Id991</t>
  </si>
  <si>
    <t>Rall, Ms.  Tracie</t>
  </si>
  <si>
    <t xml:space="preserve">  Tracie</t>
  </si>
  <si>
    <t>Rall</t>
  </si>
  <si>
    <t>Id992</t>
  </si>
  <si>
    <t>Mitchell, Mr.  Tristan D.</t>
  </si>
  <si>
    <t xml:space="preserve">  Tristan D</t>
  </si>
  <si>
    <t>Id993</t>
  </si>
  <si>
    <t>Chen, Mr.  Peiweng</t>
  </si>
  <si>
    <t xml:space="preserve">  Peiweng</t>
  </si>
  <si>
    <t>Chen</t>
  </si>
  <si>
    <t>Id994</t>
  </si>
  <si>
    <t>Tufaro, Ms.  Theresa M.</t>
  </si>
  <si>
    <t xml:space="preserve">  Theresa M</t>
  </si>
  <si>
    <t>Tufaro</t>
  </si>
  <si>
    <t>Id995</t>
  </si>
  <si>
    <t>Peters, Mr.  Daniel J</t>
  </si>
  <si>
    <t xml:space="preserve">  Daniel J</t>
  </si>
  <si>
    <t>Id996</t>
  </si>
  <si>
    <t>Susedik, Mrs.  Courtney M.</t>
  </si>
  <si>
    <t xml:space="preserve">  Courtney M</t>
  </si>
  <si>
    <t>Susedik</t>
  </si>
  <si>
    <t>Id997</t>
  </si>
  <si>
    <t>Garcia, Mr.  Jose A.</t>
  </si>
  <si>
    <t xml:space="preserve">  Jose A</t>
  </si>
  <si>
    <t>Id998</t>
  </si>
  <si>
    <t>Deady, Mrs.  Lauren</t>
  </si>
  <si>
    <t>Deady</t>
  </si>
  <si>
    <t>Id999</t>
  </si>
  <si>
    <t>Campbell, Mr.  Jonathon M.</t>
  </si>
  <si>
    <t xml:space="preserve">  Jonathon M</t>
  </si>
  <si>
    <t>Id1000</t>
  </si>
  <si>
    <t>Schaefer, Mrs.  Stephanie A</t>
  </si>
  <si>
    <t xml:space="preserve">  Stephanie A</t>
  </si>
  <si>
    <t>Schaefer</t>
  </si>
  <si>
    <t>Id1001</t>
  </si>
  <si>
    <t>D'Alessandro, Mr.  Patrick</t>
  </si>
  <si>
    <t>D'Alessandro</t>
  </si>
  <si>
    <t>Id1002</t>
  </si>
  <si>
    <t>Wyss, Mrs.  Krista</t>
  </si>
  <si>
    <t xml:space="preserve">  Krista</t>
  </si>
  <si>
    <t>Wyss</t>
  </si>
  <si>
    <t>Id1003</t>
  </si>
  <si>
    <t>Rose, Ms.  Jenessa</t>
  </si>
  <si>
    <t xml:space="preserve">  Jenessa</t>
  </si>
  <si>
    <t>Rose</t>
  </si>
  <si>
    <t>Id1004</t>
  </si>
  <si>
    <t>Hopper, Mr.  Ryan M.</t>
  </si>
  <si>
    <t>Hopper</t>
  </si>
  <si>
    <t>Id1005</t>
  </si>
  <si>
    <t>Finneran, Mr.  Thomas</t>
  </si>
  <si>
    <t>Finneran</t>
  </si>
  <si>
    <t>Id1006</t>
  </si>
  <si>
    <t>Basham, Ms.  Amanda N.</t>
  </si>
  <si>
    <t xml:space="preserve">  Amanda N</t>
  </si>
  <si>
    <t>Basham</t>
  </si>
  <si>
    <t>Id1007</t>
  </si>
  <si>
    <t>Inman, Ms.  Teresa P.</t>
  </si>
  <si>
    <t xml:space="preserve">  Teresa P</t>
  </si>
  <si>
    <t>Id1008</t>
  </si>
  <si>
    <t>Oscal, Mr.  Dorian</t>
  </si>
  <si>
    <t xml:space="preserve">  Dorian</t>
  </si>
  <si>
    <t>Oscal</t>
  </si>
  <si>
    <t>Id1009</t>
  </si>
  <si>
    <t>Craft, Ms.  Amy</t>
  </si>
  <si>
    <t>Craft</t>
  </si>
  <si>
    <t>Id1010</t>
  </si>
  <si>
    <t>Kebede, Ms.  Aberu</t>
  </si>
  <si>
    <t xml:space="preserve">  Aberu</t>
  </si>
  <si>
    <t>Kebede</t>
  </si>
  <si>
    <t>Id1011</t>
  </si>
  <si>
    <t>Strobel, Ms.  Ashley</t>
  </si>
  <si>
    <t>Strobel</t>
  </si>
  <si>
    <t>Id1012</t>
  </si>
  <si>
    <t>Dalton, Ms.  Anna E</t>
  </si>
  <si>
    <t>Dalton</t>
  </si>
  <si>
    <t>Id1013</t>
  </si>
  <si>
    <t>Morimoto, Ms.  Tania K.</t>
  </si>
  <si>
    <t xml:space="preserve">  Tania K</t>
  </si>
  <si>
    <t>Morimoto</t>
  </si>
  <si>
    <t>Id1014</t>
  </si>
  <si>
    <t>Manlove, Ms.  Ashley E</t>
  </si>
  <si>
    <t>Manlove</t>
  </si>
  <si>
    <t>Id1015</t>
  </si>
  <si>
    <t>Madzik, Ms.  Aleksandra</t>
  </si>
  <si>
    <t>Madzik</t>
  </si>
  <si>
    <t>Id1016</t>
  </si>
  <si>
    <t>Hobson, Ms.  Valery L</t>
  </si>
  <si>
    <t xml:space="preserve">  Valery L</t>
  </si>
  <si>
    <t>Hobson</t>
  </si>
  <si>
    <t>Id1017</t>
  </si>
  <si>
    <t>Reyes, Mrs.  Joanna G.</t>
  </si>
  <si>
    <t xml:space="preserve">  Joanna G</t>
  </si>
  <si>
    <t>Reyes</t>
  </si>
  <si>
    <t>Id1018</t>
  </si>
  <si>
    <t>Tierney, Mrs.  Stefanie F.</t>
  </si>
  <si>
    <t xml:space="preserve">  Stefanie F</t>
  </si>
  <si>
    <t>Tierney</t>
  </si>
  <si>
    <t>Id1019</t>
  </si>
  <si>
    <t>Gabris, Mr.  Stephen</t>
  </si>
  <si>
    <t>Gabris</t>
  </si>
  <si>
    <t>Id1020</t>
  </si>
  <si>
    <t>Howard, Ms.  Liza J.</t>
  </si>
  <si>
    <t xml:space="preserve">  Liza J</t>
  </si>
  <si>
    <t>Howard</t>
  </si>
  <si>
    <t>Id1021</t>
  </si>
  <si>
    <t>Kallay, Mr.  Ian M.</t>
  </si>
  <si>
    <t xml:space="preserve">  Ian M</t>
  </si>
  <si>
    <t>Kallay</t>
  </si>
  <si>
    <t>Id1022</t>
  </si>
  <si>
    <t>Leguizamo, Ms.  Claudia L.</t>
  </si>
  <si>
    <t xml:space="preserve">  Claudia L</t>
  </si>
  <si>
    <t>Leguizamo</t>
  </si>
  <si>
    <t>Id1023</t>
  </si>
  <si>
    <t>Escartin, Ms.  Jessica M</t>
  </si>
  <si>
    <t xml:space="preserve">  Jessica M</t>
  </si>
  <si>
    <t>Escartin</t>
  </si>
  <si>
    <t>Id1024</t>
  </si>
  <si>
    <t>Chorey, Mr.  Billy Jr.</t>
  </si>
  <si>
    <t xml:space="preserve">  Billy Jr</t>
  </si>
  <si>
    <t>Chorey</t>
  </si>
  <si>
    <t>Id1025</t>
  </si>
  <si>
    <t>McVay, Mr.  David</t>
  </si>
  <si>
    <t>McVay</t>
  </si>
  <si>
    <t>Id1026</t>
  </si>
  <si>
    <t>Vinson, Mr.  Tim</t>
  </si>
  <si>
    <t xml:space="preserve">  Tim</t>
  </si>
  <si>
    <t>Vinson</t>
  </si>
  <si>
    <t>Id1027</t>
  </si>
  <si>
    <t>Astrike-Davis, Ms.  Emma M</t>
  </si>
  <si>
    <t xml:space="preserve">  Emma M</t>
  </si>
  <si>
    <t>Astrike-Davis</t>
  </si>
  <si>
    <t>Id1028</t>
  </si>
  <si>
    <t>Harder, Mr.  Tim</t>
  </si>
  <si>
    <t>Harder</t>
  </si>
  <si>
    <t>Id1029</t>
  </si>
  <si>
    <t>Bell, Mr.  Patrick</t>
  </si>
  <si>
    <t>Bell</t>
  </si>
  <si>
    <t>Id1030</t>
  </si>
  <si>
    <t>Dawes, Ms.  Bridget K.</t>
  </si>
  <si>
    <t xml:space="preserve">  Bridget K</t>
  </si>
  <si>
    <t>Dawes</t>
  </si>
  <si>
    <t>Id1031</t>
  </si>
  <si>
    <t>Larios, Mr.  Gabriel</t>
  </si>
  <si>
    <t xml:space="preserve">  Gabriel</t>
  </si>
  <si>
    <t>Larios</t>
  </si>
  <si>
    <t>Id1032</t>
  </si>
  <si>
    <t>Yaremczuk, Ms.  Natasha</t>
  </si>
  <si>
    <t xml:space="preserve">  Natasha</t>
  </si>
  <si>
    <t>Yaremczuk</t>
  </si>
  <si>
    <t>Id1033</t>
  </si>
  <si>
    <t>Knight, Ms.  Abby A.</t>
  </si>
  <si>
    <t xml:space="preserve">  Abby A</t>
  </si>
  <si>
    <t>Id1034</t>
  </si>
  <si>
    <t>Eversman, Ms.  Michelle</t>
  </si>
  <si>
    <t>Eversman</t>
  </si>
  <si>
    <t>Id1035</t>
  </si>
  <si>
    <t>Hickory, Ms.  Mckendree</t>
  </si>
  <si>
    <t xml:space="preserve">  Mckendree</t>
  </si>
  <si>
    <t>Hickory</t>
  </si>
  <si>
    <t>Id1036</t>
  </si>
  <si>
    <t>Mooney, Ms.  Tara</t>
  </si>
  <si>
    <t>Mooney</t>
  </si>
  <si>
    <t>Id1037</t>
  </si>
  <si>
    <t>Craighead, Mr.  Daniel</t>
  </si>
  <si>
    <t>Craighead</t>
  </si>
  <si>
    <t>Id1038</t>
  </si>
  <si>
    <t>Gardner, Mr.  Joshua P</t>
  </si>
  <si>
    <t xml:space="preserve">  Joshua P</t>
  </si>
  <si>
    <t>Gardner</t>
  </si>
  <si>
    <t>Id1039</t>
  </si>
  <si>
    <t>Lohrenz, Ms.  Erin C</t>
  </si>
  <si>
    <t>Lohrenz</t>
  </si>
  <si>
    <t>Id1040</t>
  </si>
  <si>
    <t>Demise, Ms.  Shure</t>
  </si>
  <si>
    <t xml:space="preserve">  Shure</t>
  </si>
  <si>
    <t>Demise</t>
  </si>
  <si>
    <t>Id1041</t>
  </si>
  <si>
    <t>Nelson, Mr.  Richard</t>
  </si>
  <si>
    <t>Id1042</t>
  </si>
  <si>
    <t>Guitard, Ms.  Brenda</t>
  </si>
  <si>
    <t xml:space="preserve">  Brenda</t>
  </si>
  <si>
    <t>Guitard</t>
  </si>
  <si>
    <t>Id1043</t>
  </si>
  <si>
    <t>Navas, Mr.  Joseph M</t>
  </si>
  <si>
    <t xml:space="preserve">  Joseph M</t>
  </si>
  <si>
    <t>Navas</t>
  </si>
  <si>
    <t>Id1044</t>
  </si>
  <si>
    <t>Ptucha, Mr.  Stephen J.</t>
  </si>
  <si>
    <t xml:space="preserve">  Stephen J</t>
  </si>
  <si>
    <t>Ptucha</t>
  </si>
  <si>
    <t>Id1045</t>
  </si>
  <si>
    <t>Kirouac, Mrs.  Kathya</t>
  </si>
  <si>
    <t xml:space="preserve">  Kathya</t>
  </si>
  <si>
    <t>Kirouac</t>
  </si>
  <si>
    <t>Id1046</t>
  </si>
  <si>
    <t>Toews, Mr.  Wesley</t>
  </si>
  <si>
    <t xml:space="preserve">  Wesley</t>
  </si>
  <si>
    <t>Toews</t>
  </si>
  <si>
    <t>Id1047</t>
  </si>
  <si>
    <t>Perry, Mr.  Tim</t>
  </si>
  <si>
    <t>Perry</t>
  </si>
  <si>
    <t>Id1048</t>
  </si>
  <si>
    <t>Kretz, Ms.  Jamie L.</t>
  </si>
  <si>
    <t xml:space="preserve">  Jamie L</t>
  </si>
  <si>
    <t>Kretz</t>
  </si>
  <si>
    <t>Id1049</t>
  </si>
  <si>
    <t>Hempel, Ms.  Alexandra</t>
  </si>
  <si>
    <t xml:space="preserve">  Alexandra</t>
  </si>
  <si>
    <t>Hempel</t>
  </si>
  <si>
    <t>Id1050</t>
  </si>
  <si>
    <t>McBroom, Ms.  Tiffany</t>
  </si>
  <si>
    <t>McBroom</t>
  </si>
  <si>
    <t>Id1051</t>
  </si>
  <si>
    <t>Yoo, Mrs.  Rebecca J</t>
  </si>
  <si>
    <t xml:space="preserve">  Rebecca J</t>
  </si>
  <si>
    <t>Yoo</t>
  </si>
  <si>
    <t>Id1052</t>
  </si>
  <si>
    <t>Rand, Mr.  Austin T.</t>
  </si>
  <si>
    <t xml:space="preserve">  Austin T</t>
  </si>
  <si>
    <t>Rand</t>
  </si>
  <si>
    <t>Id1053</t>
  </si>
  <si>
    <t>Wolfe, Ms.  Jamie T</t>
  </si>
  <si>
    <t xml:space="preserve">  Jamie T</t>
  </si>
  <si>
    <t>Wolfe</t>
  </si>
  <si>
    <t>Id1054</t>
  </si>
  <si>
    <t>Vance, Mr.  Matthew T.</t>
  </si>
  <si>
    <t>Vance</t>
  </si>
  <si>
    <t>Id1055</t>
  </si>
  <si>
    <t>Burnett, Mrs.  Emily</t>
  </si>
  <si>
    <t>Burnett</t>
  </si>
  <si>
    <t>Id1056</t>
  </si>
  <si>
    <t>Clason, Ms.  Gillian</t>
  </si>
  <si>
    <t xml:space="preserve">  Gillian</t>
  </si>
  <si>
    <t>Clason</t>
  </si>
  <si>
    <t>Id1057</t>
  </si>
  <si>
    <t>Donnelly, Mrs.  Brenn E.</t>
  </si>
  <si>
    <t xml:space="preserve">  Brenn E</t>
  </si>
  <si>
    <t>Id1058</t>
  </si>
  <si>
    <t>Pietz, Ms.  Lisa M</t>
  </si>
  <si>
    <t>Pietz</t>
  </si>
  <si>
    <t>Id1059</t>
  </si>
  <si>
    <t>Tegenkamp, Mr.  Matt</t>
  </si>
  <si>
    <t>Tegenkamp</t>
  </si>
  <si>
    <t>Id1060</t>
  </si>
  <si>
    <t>Dover, Mr.  Thomas A.</t>
  </si>
  <si>
    <t xml:space="preserve">  Thomas A</t>
  </si>
  <si>
    <t>Dover</t>
  </si>
  <si>
    <t>Id1061</t>
  </si>
  <si>
    <t>Dockemeyer, Mr.  Kevin J</t>
  </si>
  <si>
    <t xml:space="preserve">  Kevin J</t>
  </si>
  <si>
    <t>Dockemeyer</t>
  </si>
  <si>
    <t>Id1062</t>
  </si>
  <si>
    <t>Steele, Mr.  William H. III</t>
  </si>
  <si>
    <t xml:space="preserve">  William H</t>
  </si>
  <si>
    <t>Id1063</t>
  </si>
  <si>
    <t>Harel, Mr.  Gal</t>
  </si>
  <si>
    <t xml:space="preserve">  Gal</t>
  </si>
  <si>
    <t>Harel</t>
  </si>
  <si>
    <t>Id1064</t>
  </si>
  <si>
    <t>Aguila, Mr.  Anton</t>
  </si>
  <si>
    <t xml:space="preserve">  Anton</t>
  </si>
  <si>
    <t>Aguila</t>
  </si>
  <si>
    <t>Id1065</t>
  </si>
  <si>
    <t>Vallejo Sarmiento, Ms.  Yazmin</t>
  </si>
  <si>
    <t xml:space="preserve">  Yazmin</t>
  </si>
  <si>
    <t>Vallejo Sarmiento</t>
  </si>
  <si>
    <t>Id1066</t>
  </si>
  <si>
    <t>Beisheim, Mr.  Florian</t>
  </si>
  <si>
    <t xml:space="preserve">  Florian</t>
  </si>
  <si>
    <t>Beisheim</t>
  </si>
  <si>
    <t>Id1067</t>
  </si>
  <si>
    <t>Lenhoff, Ms.  Karen L</t>
  </si>
  <si>
    <t>Lenhoff</t>
  </si>
  <si>
    <t>Id1068</t>
  </si>
  <si>
    <t>Wehrwein, Mr.  Scott</t>
  </si>
  <si>
    <t>Wehrwein</t>
  </si>
  <si>
    <t>Id1069</t>
  </si>
  <si>
    <t>Wallace, Ms.  Claire</t>
  </si>
  <si>
    <t xml:space="preserve">  Claire</t>
  </si>
  <si>
    <t>Id1070</t>
  </si>
  <si>
    <t>Markowitz, Ms.  Lynn M.</t>
  </si>
  <si>
    <t xml:space="preserve">  Lynn M</t>
  </si>
  <si>
    <t>Markowitz</t>
  </si>
  <si>
    <t>Id1071</t>
  </si>
  <si>
    <t>Vos, Ms.  Sharon</t>
  </si>
  <si>
    <t>Vos</t>
  </si>
  <si>
    <t>Id1072</t>
  </si>
  <si>
    <t>McLeod, Mrs.  Candice</t>
  </si>
  <si>
    <t xml:space="preserve">  Candice</t>
  </si>
  <si>
    <t>McLeod</t>
  </si>
  <si>
    <t>Id1073</t>
  </si>
  <si>
    <t>Balcom, Ms.  Jennifer D</t>
  </si>
  <si>
    <t xml:space="preserve">  Jennifer D</t>
  </si>
  <si>
    <t>Balcom</t>
  </si>
  <si>
    <t>Id1074</t>
  </si>
  <si>
    <t>Dirth, Mr.  Eric</t>
  </si>
  <si>
    <t>Dirth</t>
  </si>
  <si>
    <t>Id1075</t>
  </si>
  <si>
    <t>Inglish, Mr.  Bryan</t>
  </si>
  <si>
    <t>Inglish</t>
  </si>
  <si>
    <t>Id1076</t>
  </si>
  <si>
    <t>Matthews, Mr.  Devon R.</t>
  </si>
  <si>
    <t xml:space="preserve">  Devon R</t>
  </si>
  <si>
    <t>Id1077</t>
  </si>
  <si>
    <t>Massa-Musiak, Ms.  Elena</t>
  </si>
  <si>
    <t xml:space="preserve">  Elena</t>
  </si>
  <si>
    <t>Massa-Musiak</t>
  </si>
  <si>
    <t>Id1078</t>
  </si>
  <si>
    <t>Bailey, Mr.  Chris</t>
  </si>
  <si>
    <t>Bailey</t>
  </si>
  <si>
    <t>Id1079</t>
  </si>
  <si>
    <t>Jacoby, Mr.  Bert</t>
  </si>
  <si>
    <t xml:space="preserve">  Bert</t>
  </si>
  <si>
    <t>Jacoby</t>
  </si>
  <si>
    <t>Id1080</t>
  </si>
  <si>
    <t>Crimmings, Mr.  John P.</t>
  </si>
  <si>
    <t xml:space="preserve">  John P</t>
  </si>
  <si>
    <t>Crimmings</t>
  </si>
  <si>
    <t>Id1081</t>
  </si>
  <si>
    <t>Crane, Mr.  Daniel P</t>
  </si>
  <si>
    <t>Crane</t>
  </si>
  <si>
    <t>Id1082</t>
  </si>
  <si>
    <t>Swartzfager, Mrs.  Lisa K.</t>
  </si>
  <si>
    <t xml:space="preserve">  Lisa K</t>
  </si>
  <si>
    <t>Swartzfager</t>
  </si>
  <si>
    <t>Id1083</t>
  </si>
  <si>
    <t>Clevenger, Mrs.  Kristine</t>
  </si>
  <si>
    <t xml:space="preserve">  Kristine</t>
  </si>
  <si>
    <t>Clevenger</t>
  </si>
  <si>
    <t>Id1084</t>
  </si>
  <si>
    <t>Reichardt, Mr.  Paul A</t>
  </si>
  <si>
    <t xml:space="preserve">  Paul A</t>
  </si>
  <si>
    <t>Reichardt</t>
  </si>
  <si>
    <t>Id1085</t>
  </si>
  <si>
    <t>Morton, Mr.  Bryan</t>
  </si>
  <si>
    <t>Morton</t>
  </si>
  <si>
    <t>Id1086</t>
  </si>
  <si>
    <t>Sunstrum, Mr.  Chris</t>
  </si>
  <si>
    <t>Sunstrum</t>
  </si>
  <si>
    <t>Id1087</t>
  </si>
  <si>
    <t>Frownfelter, Ms.  Milah B</t>
  </si>
  <si>
    <t xml:space="preserve">  Milah B</t>
  </si>
  <si>
    <t>Frownfelter</t>
  </si>
  <si>
    <t>Id1088</t>
  </si>
  <si>
    <t>Richter, Ms.  Annette M.</t>
  </si>
  <si>
    <t xml:space="preserve">  Annette M</t>
  </si>
  <si>
    <t>Richter</t>
  </si>
  <si>
    <t>Id1089</t>
  </si>
  <si>
    <t>England, Mrs.  Yoko</t>
  </si>
  <si>
    <t xml:space="preserve">  Yoko</t>
  </si>
  <si>
    <t>England</t>
  </si>
  <si>
    <t>Id1090</t>
  </si>
  <si>
    <t>McLean, Ms.  Laura</t>
  </si>
  <si>
    <t xml:space="preserve">  Laura</t>
  </si>
  <si>
    <t>McLean</t>
  </si>
  <si>
    <t>Id1091</t>
  </si>
  <si>
    <t>Gardner, Ms.  Tess A.</t>
  </si>
  <si>
    <t xml:space="preserve">  Tess A</t>
  </si>
  <si>
    <t>Id1092</t>
  </si>
  <si>
    <t>Lane, Mr.  William G.</t>
  </si>
  <si>
    <t xml:space="preserve">  William G</t>
  </si>
  <si>
    <t>Lane</t>
  </si>
  <si>
    <t>Id1093</t>
  </si>
  <si>
    <t>Vonachen, Ms.  Paige</t>
  </si>
  <si>
    <t xml:space="preserve">  Paige</t>
  </si>
  <si>
    <t>Vonachen</t>
  </si>
  <si>
    <t>Id1094</t>
  </si>
  <si>
    <t>Smith, Mr.  Matthew J</t>
  </si>
  <si>
    <t>Id1095</t>
  </si>
  <si>
    <t>Kidwell, Mr.  Matthew</t>
  </si>
  <si>
    <t>Kidwell</t>
  </si>
  <si>
    <t>Id1096</t>
  </si>
  <si>
    <t>Betancourth, Mrs.  Maria</t>
  </si>
  <si>
    <t xml:space="preserve">  Maria</t>
  </si>
  <si>
    <t>Betancourth</t>
  </si>
  <si>
    <t>Id1097</t>
  </si>
  <si>
    <t>Henstrom, Ms.  Stephanie D</t>
  </si>
  <si>
    <t xml:space="preserve">  Stephanie D</t>
  </si>
  <si>
    <t>Henstrom</t>
  </si>
  <si>
    <t>Id1098</t>
  </si>
  <si>
    <t>Pereira, Ms.  Tiffany</t>
  </si>
  <si>
    <t>Pereira</t>
  </si>
  <si>
    <t>Id1099</t>
  </si>
  <si>
    <t>Black, Ms.  Sara M.</t>
  </si>
  <si>
    <t xml:space="preserve">  Sara M</t>
  </si>
  <si>
    <t>Id1100</t>
  </si>
  <si>
    <t>Brown, Mr.  Scott A.</t>
  </si>
  <si>
    <t xml:space="preserve">  Scott A</t>
  </si>
  <si>
    <t>Brown</t>
  </si>
  <si>
    <t>Id1101</t>
  </si>
  <si>
    <t>Reasoner, Mrs.  Lauren</t>
  </si>
  <si>
    <t>Reasoner</t>
  </si>
  <si>
    <t>Id1102</t>
  </si>
  <si>
    <t>Wandzilak, Mr.  Scott</t>
  </si>
  <si>
    <t>Id1103</t>
  </si>
  <si>
    <t>Carver, Mr.  Brian A.</t>
  </si>
  <si>
    <t xml:space="preserve">  Brian A</t>
  </si>
  <si>
    <t>Carver</t>
  </si>
  <si>
    <t>Id1104</t>
  </si>
  <si>
    <t>Borror, Ms.  Kaitlin R.</t>
  </si>
  <si>
    <t xml:space="preserve">  Kaitlin R</t>
  </si>
  <si>
    <t>Borror</t>
  </si>
  <si>
    <t>Id1105</t>
  </si>
  <si>
    <t>Saad, Mr.  Mohammad</t>
  </si>
  <si>
    <t xml:space="preserve">  Mohammad</t>
  </si>
  <si>
    <t>Saad</t>
  </si>
  <si>
    <t>Id1106</t>
  </si>
  <si>
    <t>Paul, Mr.  Charlie</t>
  </si>
  <si>
    <t>Paul</t>
  </si>
  <si>
    <t>Id1107</t>
  </si>
  <si>
    <t>Trail, Mr.  Brent</t>
  </si>
  <si>
    <t>Trail</t>
  </si>
  <si>
    <t>Id1108</t>
  </si>
  <si>
    <t>Benton, Ms.  Kelli M</t>
  </si>
  <si>
    <t xml:space="preserve">  Kelli M</t>
  </si>
  <si>
    <t>Benton</t>
  </si>
  <si>
    <t>Id1109</t>
  </si>
  <si>
    <t>Bauman, Mrs.  Sheridan H</t>
  </si>
  <si>
    <t xml:space="preserve">  Sheridan H</t>
  </si>
  <si>
    <t>Bauman</t>
  </si>
  <si>
    <t>Id1110</t>
  </si>
  <si>
    <t>Bakula, Mrs.  Sarah M.</t>
  </si>
  <si>
    <t xml:space="preserve">  Sarah M</t>
  </si>
  <si>
    <t>Bakula</t>
  </si>
  <si>
    <t>Id1111</t>
  </si>
  <si>
    <t>Edwards, Ms.  Jennifer</t>
  </si>
  <si>
    <t>Id1112</t>
  </si>
  <si>
    <t>Davis, Mrs.  Laura J</t>
  </si>
  <si>
    <t xml:space="preserve">  Laura J</t>
  </si>
  <si>
    <t>Davis</t>
  </si>
  <si>
    <t>Id1113</t>
  </si>
  <si>
    <t>Weiler, Mr.  Thomas</t>
  </si>
  <si>
    <t>Weiler</t>
  </si>
  <si>
    <t>Id1114</t>
  </si>
  <si>
    <t>Schaaf, Ms.  Gisele</t>
  </si>
  <si>
    <t xml:space="preserve">  Gisele</t>
  </si>
  <si>
    <t>Schaaf</t>
  </si>
  <si>
    <t>Id1115</t>
  </si>
  <si>
    <t>Sack, Ms.  Myra L</t>
  </si>
  <si>
    <t xml:space="preserve">  Myra L</t>
  </si>
  <si>
    <t>Sack</t>
  </si>
  <si>
    <t>Id1116</t>
  </si>
  <si>
    <t>Chenard, Ms.  Melissa M.</t>
  </si>
  <si>
    <t xml:space="preserve">  Melissa M</t>
  </si>
  <si>
    <t>Chenard</t>
  </si>
  <si>
    <t>Id1117</t>
  </si>
  <si>
    <t>Williamson, Ms.  Eleanor F.</t>
  </si>
  <si>
    <t xml:space="preserve">  Eleanor F</t>
  </si>
  <si>
    <t>Williamson</t>
  </si>
  <si>
    <t>Id1118</t>
  </si>
  <si>
    <t>Dollas, Ms.  Elizabeth</t>
  </si>
  <si>
    <t>Dollas</t>
  </si>
  <si>
    <t>Id1119</t>
  </si>
  <si>
    <t>Sprague, Mr.  Kenneth</t>
  </si>
  <si>
    <t xml:space="preserve">  Kenneth</t>
  </si>
  <si>
    <t>Sprague</t>
  </si>
  <si>
    <t>Id1120</t>
  </si>
  <si>
    <t>Michell, Mr.  Robert G.</t>
  </si>
  <si>
    <t xml:space="preserve">  Robert G</t>
  </si>
  <si>
    <t>Michell</t>
  </si>
  <si>
    <t>Id1121</t>
  </si>
  <si>
    <t>Datwyler, Mr.  Thomas C.</t>
  </si>
  <si>
    <t xml:space="preserve">  Thomas C</t>
  </si>
  <si>
    <t>Datwyler</t>
  </si>
  <si>
    <t>Id1122</t>
  </si>
  <si>
    <t>Mead, Mr.  Matthew J.</t>
  </si>
  <si>
    <t>Mead</t>
  </si>
  <si>
    <t>Id1123</t>
  </si>
  <si>
    <t>Kennedy, Ms.  Mallory D.</t>
  </si>
  <si>
    <t xml:space="preserve">  Mallory D</t>
  </si>
  <si>
    <t>Kennedy</t>
  </si>
  <si>
    <t>Id1124</t>
  </si>
  <si>
    <t>Czech, Mr.  Christopher D.</t>
  </si>
  <si>
    <t>Czech</t>
  </si>
  <si>
    <t>Id1125</t>
  </si>
  <si>
    <t>O'Brien, Mrs.  Jamie</t>
  </si>
  <si>
    <t xml:space="preserve">  Jamie</t>
  </si>
  <si>
    <t>O'Brien</t>
  </si>
  <si>
    <t>Id1126</t>
  </si>
  <si>
    <t>Bachman, Ms.  Ariell</t>
  </si>
  <si>
    <t xml:space="preserve">  Ariell</t>
  </si>
  <si>
    <t>Bachman</t>
  </si>
  <si>
    <t>Id1127</t>
  </si>
  <si>
    <t>Bednar, Mr.  Christopher</t>
  </si>
  <si>
    <t>Bednar</t>
  </si>
  <si>
    <t>Id1128</t>
  </si>
  <si>
    <t>Daye, Mr.  Ryan</t>
  </si>
  <si>
    <t>Daye</t>
  </si>
  <si>
    <t>Id1129</t>
  </si>
  <si>
    <t>Clarke, Mr.  Thomas B.</t>
  </si>
  <si>
    <t xml:space="preserve">  Thomas B</t>
  </si>
  <si>
    <t>Clarke</t>
  </si>
  <si>
    <t>Id1130</t>
  </si>
  <si>
    <t>Koren, Ms.  Katie</t>
  </si>
  <si>
    <t>Koren</t>
  </si>
  <si>
    <t>Id1131</t>
  </si>
  <si>
    <t>Kuramoto, Mrs.  Rachelle L</t>
  </si>
  <si>
    <t xml:space="preserve">  Rachelle L</t>
  </si>
  <si>
    <t>Kuramoto</t>
  </si>
  <si>
    <t>Id1132</t>
  </si>
  <si>
    <t>Lynn, Ms.  Colleen</t>
  </si>
  <si>
    <t xml:space="preserve">  Colleen</t>
  </si>
  <si>
    <t>Lynn</t>
  </si>
  <si>
    <t>Id1133</t>
  </si>
  <si>
    <t>Dierksen, Mr.  Gregory A</t>
  </si>
  <si>
    <t xml:space="preserve">  Gregory A</t>
  </si>
  <si>
    <t>Dierksen</t>
  </si>
  <si>
    <t>Id1134</t>
  </si>
  <si>
    <t>Zoeller, Ms.  Lara</t>
  </si>
  <si>
    <t>Zoeller</t>
  </si>
  <si>
    <t>Id1135</t>
  </si>
  <si>
    <t>Flesch, Ms.  Megan</t>
  </si>
  <si>
    <t>Flesch</t>
  </si>
  <si>
    <t>Id1136</t>
  </si>
  <si>
    <t>Maltby, Ms.  Sara</t>
  </si>
  <si>
    <t xml:space="preserve">  Sara</t>
  </si>
  <si>
    <t>Maltby</t>
  </si>
  <si>
    <t>Id1137</t>
  </si>
  <si>
    <t>Custance, Ms.  Lucie J.</t>
  </si>
  <si>
    <t xml:space="preserve">  Lucie J</t>
  </si>
  <si>
    <t>Custance</t>
  </si>
  <si>
    <t>Id1138</t>
  </si>
  <si>
    <t>Choi, Ms.  Elizabeth S.</t>
  </si>
  <si>
    <t xml:space="preserve">  Elizabeth S</t>
  </si>
  <si>
    <t>Choi</t>
  </si>
  <si>
    <t>Id1139</t>
  </si>
  <si>
    <t>Barnett, Ms.  Carma S</t>
  </si>
  <si>
    <t xml:space="preserve">  Carma S</t>
  </si>
  <si>
    <t>Barnett</t>
  </si>
  <si>
    <t>Id1140</t>
  </si>
  <si>
    <t>Proulx, Mr.  Ryan</t>
  </si>
  <si>
    <t>Proulx</t>
  </si>
  <si>
    <t>Id1141</t>
  </si>
  <si>
    <t>Hamilton, Mr.  Daniel</t>
  </si>
  <si>
    <t>Id1142</t>
  </si>
  <si>
    <t>Lundine, Ms.  Sarah</t>
  </si>
  <si>
    <t>Lundine</t>
  </si>
  <si>
    <t>Id1143</t>
  </si>
  <si>
    <t>Paullin, Mr.  Matthew J</t>
  </si>
  <si>
    <t>Paullin</t>
  </si>
  <si>
    <t>Id1144</t>
  </si>
  <si>
    <t>Delucia, Ms.  Francesca</t>
  </si>
  <si>
    <t xml:space="preserve">  Francesca</t>
  </si>
  <si>
    <t>Delucia</t>
  </si>
  <si>
    <t>Id1145</t>
  </si>
  <si>
    <t>Valentine, Ms.  Nicole</t>
  </si>
  <si>
    <t>Valentine</t>
  </si>
  <si>
    <t>Id1146</t>
  </si>
  <si>
    <t>Mohara, Mr.  Toshiyuki</t>
  </si>
  <si>
    <t xml:space="preserve">  Toshiyuki</t>
  </si>
  <si>
    <t>Mohara</t>
  </si>
  <si>
    <t>Id1147</t>
  </si>
  <si>
    <t>Fairbrother, Mr.  Tom L.</t>
  </si>
  <si>
    <t xml:space="preserve">  Tom L</t>
  </si>
  <si>
    <t>Fairbrother</t>
  </si>
  <si>
    <t>Id1148</t>
  </si>
  <si>
    <t>Fagan, Mr.  Brian</t>
  </si>
  <si>
    <t>Fagan</t>
  </si>
  <si>
    <t>Id1149</t>
  </si>
  <si>
    <t>Toth, Mr.  Matthew</t>
  </si>
  <si>
    <t>Toth</t>
  </si>
  <si>
    <t>Id1150</t>
  </si>
  <si>
    <t>Guinn, Ms.  Julee</t>
  </si>
  <si>
    <t xml:space="preserve">  Julee</t>
  </si>
  <si>
    <t>Guinn</t>
  </si>
  <si>
    <t>Id1151</t>
  </si>
  <si>
    <t>Rogers, Mr.  Christopher M.</t>
  </si>
  <si>
    <t xml:space="preserve">  Christopher M</t>
  </si>
  <si>
    <t>Id1152</t>
  </si>
  <si>
    <t>Diviney, Mr.  Ciaran</t>
  </si>
  <si>
    <t xml:space="preserve">  Ciaran</t>
  </si>
  <si>
    <t>Diviney</t>
  </si>
  <si>
    <t>Id1153</t>
  </si>
  <si>
    <t>Marlatt, Ms.  Kara</t>
  </si>
  <si>
    <t>Marlatt</t>
  </si>
  <si>
    <t>Id1154</t>
  </si>
  <si>
    <t>Ohler, Ms.  Makie</t>
  </si>
  <si>
    <t xml:space="preserve">  Makie</t>
  </si>
  <si>
    <t>Ohler</t>
  </si>
  <si>
    <t>Id1155</t>
  </si>
  <si>
    <t>Mossler, Ms.  Emily E</t>
  </si>
  <si>
    <t xml:space="preserve">  Emily E</t>
  </si>
  <si>
    <t>Mossler</t>
  </si>
  <si>
    <t>Id1156</t>
  </si>
  <si>
    <t>Segall, Mr.  Cary</t>
  </si>
  <si>
    <t xml:space="preserve">  Cary</t>
  </si>
  <si>
    <t>Segall</t>
  </si>
  <si>
    <t>Id1157</t>
  </si>
  <si>
    <t>Sprieser, Mr.  Steven</t>
  </si>
  <si>
    <t xml:space="preserve">  Steven</t>
  </si>
  <si>
    <t>Sprieser</t>
  </si>
  <si>
    <t>Id1158</t>
  </si>
  <si>
    <t>Blanco, Mr.  Jose Antonio Sr.</t>
  </si>
  <si>
    <t xml:space="preserve">  Jose Antonio Sr</t>
  </si>
  <si>
    <t>Blanco</t>
  </si>
  <si>
    <t>Id1159</t>
  </si>
  <si>
    <t>Sheptock, Ms.  Tatiana</t>
  </si>
  <si>
    <t xml:space="preserve">  Tatiana</t>
  </si>
  <si>
    <t>Sheptock</t>
  </si>
  <si>
    <t>Id1160</t>
  </si>
  <si>
    <t>Chruniak, Mr.  Dan T.</t>
  </si>
  <si>
    <t xml:space="preserve">  Dan T</t>
  </si>
  <si>
    <t>Chruniak</t>
  </si>
  <si>
    <t>Id1161</t>
  </si>
  <si>
    <t>Miller, Ms.  Liisa A.</t>
  </si>
  <si>
    <t xml:space="preserve">  Liisa A</t>
  </si>
  <si>
    <t>Miller</t>
  </si>
  <si>
    <t>Id1162</t>
  </si>
  <si>
    <t>Theis, Ms.  Kathryn E.</t>
  </si>
  <si>
    <t>Theis</t>
  </si>
  <si>
    <t>Id1163</t>
  </si>
  <si>
    <t>Sadler, Mr.  Maxwell</t>
  </si>
  <si>
    <t xml:space="preserve">  Maxwell</t>
  </si>
  <si>
    <t>Sadler</t>
  </si>
  <si>
    <t>Id1164</t>
  </si>
  <si>
    <t>Auger, Ms.  Pascale</t>
  </si>
  <si>
    <t xml:space="preserve">  Pascale</t>
  </si>
  <si>
    <t>Auger</t>
  </si>
  <si>
    <t>Id1165</t>
  </si>
  <si>
    <t>Steadman, Ms.  Becca</t>
  </si>
  <si>
    <t xml:space="preserve">  Becca</t>
  </si>
  <si>
    <t>Steadman</t>
  </si>
  <si>
    <t>Id1166</t>
  </si>
  <si>
    <t>McCarron, Ms.  Grace</t>
  </si>
  <si>
    <t>McCarron</t>
  </si>
  <si>
    <t>Id1167</t>
  </si>
  <si>
    <t>Roecker, Ms.  Samantha</t>
  </si>
  <si>
    <t>Roecker</t>
  </si>
  <si>
    <t>Id1168</t>
  </si>
  <si>
    <t>Giumarra, Mrs.  Nicole R.</t>
  </si>
  <si>
    <t xml:space="preserve">  Nicole R</t>
  </si>
  <si>
    <t>Giumarra</t>
  </si>
  <si>
    <t>Id1169</t>
  </si>
  <si>
    <t>Peters, Mr.  David W</t>
  </si>
  <si>
    <t xml:space="preserve">  David W</t>
  </si>
  <si>
    <t>Id1170</t>
  </si>
  <si>
    <t>Bower, Mr.  Grant</t>
  </si>
  <si>
    <t xml:space="preserve">  Grant</t>
  </si>
  <si>
    <t>Bower</t>
  </si>
  <si>
    <t>Id1171</t>
  </si>
  <si>
    <t>Chen, Mrs.  Sophia</t>
  </si>
  <si>
    <t xml:space="preserve">  Sophia</t>
  </si>
  <si>
    <t>Id1172</t>
  </si>
  <si>
    <t>Capriccioso, Ms.  Christina</t>
  </si>
  <si>
    <t xml:space="preserve">  Christina</t>
  </si>
  <si>
    <t>Capriccioso</t>
  </si>
  <si>
    <t>Id1173</t>
  </si>
  <si>
    <t>Starbuck, Mr.  Sam L.</t>
  </si>
  <si>
    <t xml:space="preserve">  Sam L</t>
  </si>
  <si>
    <t>Starbuck</t>
  </si>
  <si>
    <t>Id1174</t>
  </si>
  <si>
    <t>McMahon, Mrs.  Haley R.</t>
  </si>
  <si>
    <t xml:space="preserve">  Haley R</t>
  </si>
  <si>
    <t>McMahon</t>
  </si>
  <si>
    <t>Id1175</t>
  </si>
  <si>
    <t>Rissell, Mr.  Ethan</t>
  </si>
  <si>
    <t xml:space="preserve">  Ethan</t>
  </si>
  <si>
    <t>Rissell</t>
  </si>
  <si>
    <t>Id1176</t>
  </si>
  <si>
    <t>Kromroy, Mr.  Andrew W</t>
  </si>
  <si>
    <t xml:space="preserve">  Andrew W</t>
  </si>
  <si>
    <t>Kromroy</t>
  </si>
  <si>
    <t>Id1177</t>
  </si>
  <si>
    <t>Manfredi, Mr.  Mark G</t>
  </si>
  <si>
    <t xml:space="preserve">  Mark G</t>
  </si>
  <si>
    <t>Manfredi</t>
  </si>
  <si>
    <t>Id1178</t>
  </si>
  <si>
    <t>Manwaring, Ms.  Kasey E.</t>
  </si>
  <si>
    <t xml:space="preserve">  Kasey E</t>
  </si>
  <si>
    <t>Manwaring</t>
  </si>
  <si>
    <t>Id1179</t>
  </si>
  <si>
    <t>Tomaszewski, Mr.  Jeff</t>
  </si>
  <si>
    <t>Tomaszewski</t>
  </si>
  <si>
    <t>Id1180</t>
  </si>
  <si>
    <t>Gannon, Ms.  Amy</t>
  </si>
  <si>
    <t>Gannon</t>
  </si>
  <si>
    <t>Id1181</t>
  </si>
  <si>
    <t>Frye, Mr.  Adam</t>
  </si>
  <si>
    <t>Frye</t>
  </si>
  <si>
    <t>Id1182</t>
  </si>
  <si>
    <t>Jenkins, Ms.  Kristin M</t>
  </si>
  <si>
    <t xml:space="preserve">  Kristin M</t>
  </si>
  <si>
    <t>Id1183</t>
  </si>
  <si>
    <t>Currier, Ms.  Mary-Lynn B.</t>
  </si>
  <si>
    <t xml:space="preserve">  Mary-Lynn B</t>
  </si>
  <si>
    <t>Currier</t>
  </si>
  <si>
    <t>Id1184</t>
  </si>
  <si>
    <t>Whittendale, Mrs.  Jamie A</t>
  </si>
  <si>
    <t xml:space="preserve">  Jamie A</t>
  </si>
  <si>
    <t>Whittendale</t>
  </si>
  <si>
    <t>Id1185</t>
  </si>
  <si>
    <t>Rixe, Mr.  Jeffrey A.</t>
  </si>
  <si>
    <t xml:space="preserve">  Jeffrey A</t>
  </si>
  <si>
    <t>Rixe</t>
  </si>
  <si>
    <t>Id1186</t>
  </si>
  <si>
    <t>Ballon-Landa, Ms.  Nicole</t>
  </si>
  <si>
    <t>Ballon-Landa</t>
  </si>
  <si>
    <t>Id1187</t>
  </si>
  <si>
    <t>Zaferos, Ms.  Audrey</t>
  </si>
  <si>
    <t xml:space="preserve">  Audrey</t>
  </si>
  <si>
    <t>Zaferos</t>
  </si>
  <si>
    <t>Id1188</t>
  </si>
  <si>
    <t>Jackson, Mr.  Jacob</t>
  </si>
  <si>
    <t xml:space="preserve">  Jacob</t>
  </si>
  <si>
    <t>Id1189</t>
  </si>
  <si>
    <t>Evans Marke, Mr.  Daniel S</t>
  </si>
  <si>
    <t xml:space="preserve">  Daniel S</t>
  </si>
  <si>
    <t>Evans Marke</t>
  </si>
  <si>
    <t>Id1190</t>
  </si>
  <si>
    <t>Samland, Mr.  Marc C.</t>
  </si>
  <si>
    <t xml:space="preserve">  Marc C</t>
  </si>
  <si>
    <t>Samland</t>
  </si>
  <si>
    <t>Id1191</t>
  </si>
  <si>
    <t>Shapiro, Mr.  Mark S</t>
  </si>
  <si>
    <t xml:space="preserve">  Mark S</t>
  </si>
  <si>
    <t>Shapiro</t>
  </si>
  <si>
    <t>Id1192</t>
  </si>
  <si>
    <t>Snitzer, Mr.  Dan</t>
  </si>
  <si>
    <t>Snitzer</t>
  </si>
  <si>
    <t>Id1193</t>
  </si>
  <si>
    <t>Herra Arroyo, Ms.  Gabriela</t>
  </si>
  <si>
    <t>Herra Arroyo</t>
  </si>
  <si>
    <t>Id1194</t>
  </si>
  <si>
    <t>Watters, Ms.  Amanda</t>
  </si>
  <si>
    <t>Watters</t>
  </si>
  <si>
    <t>Id1195</t>
  </si>
  <si>
    <t>Steele-Belkin, Ms.  Dara</t>
  </si>
  <si>
    <t xml:space="preserve">  Dara</t>
  </si>
  <si>
    <t>Steele-Belkin</t>
  </si>
  <si>
    <t>Id1196</t>
  </si>
  <si>
    <t>Christensen, Ms.  Rachelle R</t>
  </si>
  <si>
    <t xml:space="preserve">  Rachelle R</t>
  </si>
  <si>
    <t>Christensen</t>
  </si>
  <si>
    <t>Id1197</t>
  </si>
  <si>
    <t>Hodge, Ms.  Brenda J</t>
  </si>
  <si>
    <t xml:space="preserve">  Brenda J</t>
  </si>
  <si>
    <t>Hodge</t>
  </si>
  <si>
    <t>Id1198</t>
  </si>
  <si>
    <t>Rusterholz, Mr.  Tim</t>
  </si>
  <si>
    <t>Rusterholz</t>
  </si>
  <si>
    <t>Id1199</t>
  </si>
  <si>
    <t>Lafrance, Mr.  Sylvain</t>
  </si>
  <si>
    <t xml:space="preserve">  Sylvain</t>
  </si>
  <si>
    <t>Lafrance</t>
  </si>
  <si>
    <t>Id1200</t>
  </si>
  <si>
    <t>Hallis, Mrs.  Lisa M</t>
  </si>
  <si>
    <t>Hallis</t>
  </si>
  <si>
    <t>Id1201</t>
  </si>
  <si>
    <t>Marshall, Mr.  Ryan</t>
  </si>
  <si>
    <t>Id1202</t>
  </si>
  <si>
    <t>Salowitz, Mrs.  Kaitlin M</t>
  </si>
  <si>
    <t xml:space="preserve">  Kaitlin M</t>
  </si>
  <si>
    <t>Salowitz</t>
  </si>
  <si>
    <t>Id1203</t>
  </si>
  <si>
    <t>Blake, Mr.  William R.</t>
  </si>
  <si>
    <t xml:space="preserve">  William R</t>
  </si>
  <si>
    <t>Blake</t>
  </si>
  <si>
    <t>Id1204</t>
  </si>
  <si>
    <t>Langerak, Mr.  Bruce</t>
  </si>
  <si>
    <t>Langerak</t>
  </si>
  <si>
    <t>Id1205</t>
  </si>
  <si>
    <t>Bonilla, Mrs.  Veronica</t>
  </si>
  <si>
    <t xml:space="preserve">  Veronica</t>
  </si>
  <si>
    <t>Bonilla</t>
  </si>
  <si>
    <t>Id1206</t>
  </si>
  <si>
    <t>Ciabattoni, Mr.  Warren</t>
  </si>
  <si>
    <t xml:space="preserve">  Warren</t>
  </si>
  <si>
    <t>Ciabattoni</t>
  </si>
  <si>
    <t>Id1207</t>
  </si>
  <si>
    <t>Escanero Palmer, Mrs.  Daniela</t>
  </si>
  <si>
    <t xml:space="preserve">  Daniela</t>
  </si>
  <si>
    <t>Escanero Palmer</t>
  </si>
  <si>
    <t>Id1208</t>
  </si>
  <si>
    <t>Lowe, Ms.  Deirdre A</t>
  </si>
  <si>
    <t xml:space="preserve">  Deirdre A</t>
  </si>
  <si>
    <t>Id1209</t>
  </si>
  <si>
    <t>Osmark, Mr.  Mathias</t>
  </si>
  <si>
    <t xml:space="preserve">  Mathias</t>
  </si>
  <si>
    <t>Osmark</t>
  </si>
  <si>
    <t>Id1210</t>
  </si>
  <si>
    <t>Lawson, Mr.  Matthew</t>
  </si>
  <si>
    <t>Id1211</t>
  </si>
  <si>
    <t>Warwick, Mr.  Kurt</t>
  </si>
  <si>
    <t xml:space="preserve">  Kurt</t>
  </si>
  <si>
    <t>Warwick</t>
  </si>
  <si>
    <t>Id1212</t>
  </si>
  <si>
    <t>Magnuson, Mr.  Samuel</t>
  </si>
  <si>
    <t>Magnuson</t>
  </si>
  <si>
    <t>Id1213</t>
  </si>
  <si>
    <t>Marsh, Mrs.  Emily</t>
  </si>
  <si>
    <t>Marsh</t>
  </si>
  <si>
    <t>Id1214</t>
  </si>
  <si>
    <t>Kari, Ms.  Tiffany</t>
  </si>
  <si>
    <t>Kari</t>
  </si>
  <si>
    <t>Id1215</t>
  </si>
  <si>
    <t>Standiford, Mr.  Alex F</t>
  </si>
  <si>
    <t xml:space="preserve">  Alex F</t>
  </si>
  <si>
    <t>Standiford</t>
  </si>
  <si>
    <t>Id1216</t>
  </si>
  <si>
    <t>Sherwin, Ms.  Alice</t>
  </si>
  <si>
    <t xml:space="preserve">  Alice</t>
  </si>
  <si>
    <t>Sherwin</t>
  </si>
  <si>
    <t>Id1217</t>
  </si>
  <si>
    <t>Parker, Ms.  Allison M.</t>
  </si>
  <si>
    <t>Id1218</t>
  </si>
  <si>
    <t>Blekeli, Mr.  Johannes Fiskerstand</t>
  </si>
  <si>
    <t xml:space="preserve">  Johannes Fiskerstand</t>
  </si>
  <si>
    <t>Blekeli</t>
  </si>
  <si>
    <t>Id1219</t>
  </si>
  <si>
    <t>Vangampleare, Mr.  Stephen</t>
  </si>
  <si>
    <t>Vangampleare</t>
  </si>
  <si>
    <t>Id1220</t>
  </si>
  <si>
    <t>Hiatt, Mr.  Jon M</t>
  </si>
  <si>
    <t xml:space="preserve">  Jon M</t>
  </si>
  <si>
    <t>Hiatt</t>
  </si>
  <si>
    <t>Id1221</t>
  </si>
  <si>
    <t>Tadesse, Mr.  Fasil</t>
  </si>
  <si>
    <t xml:space="preserve">  Fasil</t>
  </si>
  <si>
    <t>Tadesse</t>
  </si>
  <si>
    <t>Id1222</t>
  </si>
  <si>
    <t>Jaswell, Ms.  Megan C.</t>
  </si>
  <si>
    <t>Jaswell</t>
  </si>
  <si>
    <t>Id1223</t>
  </si>
  <si>
    <t>Phillips-Cook, Ms.  Lisa J.</t>
  </si>
  <si>
    <t xml:space="preserve">  Lisa J</t>
  </si>
  <si>
    <t>Phillips-Cook</t>
  </si>
  <si>
    <t>Id1224</t>
  </si>
  <si>
    <t>Clark, Mr.  Doron P</t>
  </si>
  <si>
    <t xml:space="preserve">  Doron P</t>
  </si>
  <si>
    <t>Id1225</t>
  </si>
  <si>
    <t>Wang, Ms.  Katharina</t>
  </si>
  <si>
    <t xml:space="preserve">  Katharina</t>
  </si>
  <si>
    <t>Id1226</t>
  </si>
  <si>
    <t>Desruisseaux, Mr.  Carl</t>
  </si>
  <si>
    <t xml:space="preserve">  Carl</t>
  </si>
  <si>
    <t>Desruisseaux</t>
  </si>
  <si>
    <t>Id1227</t>
  </si>
  <si>
    <t>Ripp, Ms.  Kelsey J.</t>
  </si>
  <si>
    <t xml:space="preserve">  Kelsey J</t>
  </si>
  <si>
    <t>Ripp</t>
  </si>
  <si>
    <t>Id1228</t>
  </si>
  <si>
    <t>Harris, Mr.  Stephen A.</t>
  </si>
  <si>
    <t xml:space="preserve">  Stephen A</t>
  </si>
  <si>
    <t>Harris</t>
  </si>
  <si>
    <t>Id1229</t>
  </si>
  <si>
    <t>Shafer, Mr.  Dan</t>
  </si>
  <si>
    <t>Shafer</t>
  </si>
  <si>
    <t>Id1230</t>
  </si>
  <si>
    <t>Hemesath, Ms.  Katie C</t>
  </si>
  <si>
    <t xml:space="preserve">  Katie C</t>
  </si>
  <si>
    <t>Hemesath</t>
  </si>
  <si>
    <t>Id1231</t>
  </si>
  <si>
    <t>Vinci, Ms.  Melissa K</t>
  </si>
  <si>
    <t xml:space="preserve">  Melissa K</t>
  </si>
  <si>
    <t>Vinci</t>
  </si>
  <si>
    <t>Id1232</t>
  </si>
  <si>
    <t>Diamond-Husmann, Ms.  Kara H</t>
  </si>
  <si>
    <t xml:space="preserve">  Kara H</t>
  </si>
  <si>
    <t>Diamond-Husmann</t>
  </si>
  <si>
    <t>Id1233</t>
  </si>
  <si>
    <t>Soto, Mr.  Juan Carlos</t>
  </si>
  <si>
    <t xml:space="preserve">  Juan Carlos</t>
  </si>
  <si>
    <t>Soto</t>
  </si>
  <si>
    <t>Id1234</t>
  </si>
  <si>
    <t>Howard, Mr.  John III</t>
  </si>
  <si>
    <t xml:space="preserve">  John III</t>
  </si>
  <si>
    <t>Id1235</t>
  </si>
  <si>
    <t>Patrick, Mrs.  Sarah M</t>
  </si>
  <si>
    <t>Patrick</t>
  </si>
  <si>
    <t>Id1236</t>
  </si>
  <si>
    <t>Dacko, Mrs.  Kristin C</t>
  </si>
  <si>
    <t xml:space="preserve">  Kristin C</t>
  </si>
  <si>
    <t>Dacko</t>
  </si>
  <si>
    <t>Id1237</t>
  </si>
  <si>
    <t>Glassey, Ms.  Casey M.</t>
  </si>
  <si>
    <t xml:space="preserve">  Casey M</t>
  </si>
  <si>
    <t>Glassey</t>
  </si>
  <si>
    <t>Id1238</t>
  </si>
  <si>
    <t>Frechette, Mr.  Samuel</t>
  </si>
  <si>
    <t>Frechette</t>
  </si>
  <si>
    <t>Id1239</t>
  </si>
  <si>
    <t>Benitez, Mr.  Braulio</t>
  </si>
  <si>
    <t xml:space="preserve">  Braulio</t>
  </si>
  <si>
    <t>Benitez</t>
  </si>
  <si>
    <t>Id1240</t>
  </si>
  <si>
    <t>Gauthier, Ms.  Anne-Marie</t>
  </si>
  <si>
    <t xml:space="preserve">  Anne-Marie</t>
  </si>
  <si>
    <t>Gauthier</t>
  </si>
  <si>
    <t>Id1241</t>
  </si>
  <si>
    <t>Fazioli, Mr.  Samuel K.</t>
  </si>
  <si>
    <t xml:space="preserve">  Samuel K</t>
  </si>
  <si>
    <t>Fazioli</t>
  </si>
  <si>
    <t>Id1242</t>
  </si>
  <si>
    <t>Chorney, Mrs.  Yuki</t>
  </si>
  <si>
    <t xml:space="preserve">  Yuki</t>
  </si>
  <si>
    <t>Id1243</t>
  </si>
  <si>
    <t>Dannenhauer, Mr.  Rafer</t>
  </si>
  <si>
    <t xml:space="preserve">  Rafer</t>
  </si>
  <si>
    <t>Dannenhauer</t>
  </si>
  <si>
    <t>Id1244</t>
  </si>
  <si>
    <t>McComb, Ms.  Claire</t>
  </si>
  <si>
    <t>McComb</t>
  </si>
  <si>
    <t>Id1245</t>
  </si>
  <si>
    <t>Blake, Ms.  Erynn J.</t>
  </si>
  <si>
    <t xml:space="preserve">  Erynn J</t>
  </si>
  <si>
    <t>Id1246</t>
  </si>
  <si>
    <t>Sambasivam, Mr.  Mahesh</t>
  </si>
  <si>
    <t xml:space="preserve">  Mahesh</t>
  </si>
  <si>
    <t>Sambasivam</t>
  </si>
  <si>
    <t>Id1247</t>
  </si>
  <si>
    <t>Maina, Mr.  Stanley</t>
  </si>
  <si>
    <t xml:space="preserve">  Stanley</t>
  </si>
  <si>
    <t>Maina</t>
  </si>
  <si>
    <t>Id1248</t>
  </si>
  <si>
    <t>Keshian, Mr.  Gregory</t>
  </si>
  <si>
    <t>Keshian</t>
  </si>
  <si>
    <t>Id1249</t>
  </si>
  <si>
    <t>Maas, Mr.  Eric</t>
  </si>
  <si>
    <t>Maas</t>
  </si>
  <si>
    <t>Id1250</t>
  </si>
  <si>
    <t>Sinasac, Ms.  Rachel M</t>
  </si>
  <si>
    <t xml:space="preserve">  Rachel M</t>
  </si>
  <si>
    <t>Sinasac</t>
  </si>
  <si>
    <t>Id1251</t>
  </si>
  <si>
    <t>Van De Kamp, Mr.  Fritz</t>
  </si>
  <si>
    <t xml:space="preserve">  Fritz</t>
  </si>
  <si>
    <t>Van De Kamp</t>
  </si>
  <si>
    <t>Id1252</t>
  </si>
  <si>
    <t>Ruffo, Mr.  Brad</t>
  </si>
  <si>
    <t>Ruffo</t>
  </si>
  <si>
    <t>Id1253</t>
  </si>
  <si>
    <t>Long, Ms.  Claire M</t>
  </si>
  <si>
    <t xml:space="preserve">  Claire M</t>
  </si>
  <si>
    <t>Long</t>
  </si>
  <si>
    <t>Id1254</t>
  </si>
  <si>
    <t>Rohde, Mrs.  Jennifer</t>
  </si>
  <si>
    <t>Rohde</t>
  </si>
  <si>
    <t>Id1255</t>
  </si>
  <si>
    <t>Bonzi, Ms.  Maria S.</t>
  </si>
  <si>
    <t xml:space="preserve">  Maria S</t>
  </si>
  <si>
    <t>Bonzi</t>
  </si>
  <si>
    <t>Id1256</t>
  </si>
  <si>
    <t>Moore, Ms.  Katherine E</t>
  </si>
  <si>
    <t xml:space="preserve">  Katherine E</t>
  </si>
  <si>
    <t>Moore</t>
  </si>
  <si>
    <t>Id1257</t>
  </si>
  <si>
    <t>McGrane, Mr.  Michael</t>
  </si>
  <si>
    <t>McGrane</t>
  </si>
  <si>
    <t>Id1258</t>
  </si>
  <si>
    <t>Stepnowski, Ms.  Roxanne</t>
  </si>
  <si>
    <t xml:space="preserve">  Roxanne</t>
  </si>
  <si>
    <t>Stepnowski</t>
  </si>
  <si>
    <t>Id1259</t>
  </si>
  <si>
    <t>Merkle, Mr.  Israel</t>
  </si>
  <si>
    <t xml:space="preserve">  Israel</t>
  </si>
  <si>
    <t>Merkle</t>
  </si>
  <si>
    <t>Id1260</t>
  </si>
  <si>
    <t>Schaefer, Mr.  Samalya</t>
  </si>
  <si>
    <t xml:space="preserve">  Samalya</t>
  </si>
  <si>
    <t>Id1261</t>
  </si>
  <si>
    <t>Vigneron, Mr.  Peter</t>
  </si>
  <si>
    <t>Vigneron</t>
  </si>
  <si>
    <t>Id1262</t>
  </si>
  <si>
    <t>Mucci, Ms.  Alicia</t>
  </si>
  <si>
    <t xml:space="preserve">  Alicia</t>
  </si>
  <si>
    <t>Mucci</t>
  </si>
  <si>
    <t>Id1263</t>
  </si>
  <si>
    <t>MacDonald, Ms.  Sarah K.</t>
  </si>
  <si>
    <t xml:space="preserve">  Sarah K</t>
  </si>
  <si>
    <t>MacDonald</t>
  </si>
  <si>
    <t>Id1264</t>
  </si>
  <si>
    <t>Deng, Mr.  Guomin</t>
  </si>
  <si>
    <t xml:space="preserve">  Guomin</t>
  </si>
  <si>
    <t>Deng</t>
  </si>
  <si>
    <t>Id1265</t>
  </si>
  <si>
    <t>De Mata, Mr.  Javier</t>
  </si>
  <si>
    <t xml:space="preserve">  Javier</t>
  </si>
  <si>
    <t>De Mata</t>
  </si>
  <si>
    <t>Id1266</t>
  </si>
  <si>
    <t>Strickland, Mr.  Matt</t>
  </si>
  <si>
    <t>Strickland</t>
  </si>
  <si>
    <t>Id1267</t>
  </si>
  <si>
    <t>Cheney, Mr.  Thomas S</t>
  </si>
  <si>
    <t xml:space="preserve">  Thomas S</t>
  </si>
  <si>
    <t>Cheney</t>
  </si>
  <si>
    <t>Id1268</t>
  </si>
  <si>
    <t>Godoy, Ms.  Martha Patricia</t>
  </si>
  <si>
    <t xml:space="preserve">  Martha Patricia</t>
  </si>
  <si>
    <t>Godoy</t>
  </si>
  <si>
    <t>Id1269</t>
  </si>
  <si>
    <t>Rider, Ms.  Alicia</t>
  </si>
  <si>
    <t>Rider</t>
  </si>
  <si>
    <t>Id1270</t>
  </si>
  <si>
    <t>Evans, Ms.  Jennifer V.</t>
  </si>
  <si>
    <t xml:space="preserve">  Jennifer V</t>
  </si>
  <si>
    <t>Id1271</t>
  </si>
  <si>
    <t>Anderson, Mr.  Michael W.</t>
  </si>
  <si>
    <t xml:space="preserve">  Michael W</t>
  </si>
  <si>
    <t>Id1272</t>
  </si>
  <si>
    <t>Walters, Mr.  Eddie C</t>
  </si>
  <si>
    <t xml:space="preserve">  Eddie C</t>
  </si>
  <si>
    <t>Walters</t>
  </si>
  <si>
    <t>Id1273</t>
  </si>
  <si>
    <t>Leboeuf, Mr.  Maxime M</t>
  </si>
  <si>
    <t xml:space="preserve">  Maxime M</t>
  </si>
  <si>
    <t>Leboeuf</t>
  </si>
  <si>
    <t>Id1274</t>
  </si>
  <si>
    <t>Scheibel, Mr.  Mark D</t>
  </si>
  <si>
    <t>Scheibel</t>
  </si>
  <si>
    <t>Id1275</t>
  </si>
  <si>
    <t>Ritter, Mr.  Adam</t>
  </si>
  <si>
    <t>Ritter</t>
  </si>
  <si>
    <t>Id1276</t>
  </si>
  <si>
    <t>Deeg, Mr.  Justin M</t>
  </si>
  <si>
    <t xml:space="preserve">  Justin M</t>
  </si>
  <si>
    <t>Id1277</t>
  </si>
  <si>
    <t>Pretot, Ms.  Svetlana V.</t>
  </si>
  <si>
    <t xml:space="preserve">  Svetlana V</t>
  </si>
  <si>
    <t>Pretot</t>
  </si>
  <si>
    <t>Id1278</t>
  </si>
  <si>
    <t>Willsey, Ms.  Jana L</t>
  </si>
  <si>
    <t xml:space="preserve">  Jana L</t>
  </si>
  <si>
    <t>Willsey</t>
  </si>
  <si>
    <t>Id1279</t>
  </si>
  <si>
    <t>Roach, Ms.  Laura</t>
  </si>
  <si>
    <t>Roach</t>
  </si>
  <si>
    <t>Id1280</t>
  </si>
  <si>
    <t>Jacobsen, Mr.  Torrey C III</t>
  </si>
  <si>
    <t xml:space="preserve">  Torrey C III</t>
  </si>
  <si>
    <t>Jacobsen</t>
  </si>
  <si>
    <t>Id1281</t>
  </si>
  <si>
    <t>O'Hora, Mr.  Paul</t>
  </si>
  <si>
    <t>O'Hora</t>
  </si>
  <si>
    <t>Id1282</t>
  </si>
  <si>
    <t>Amato, Ms.  Jennifer D.</t>
  </si>
  <si>
    <t>Amato</t>
  </si>
  <si>
    <t>Id1283</t>
  </si>
  <si>
    <t>Reed, Mr.  Erik</t>
  </si>
  <si>
    <t>Id1284</t>
  </si>
  <si>
    <t>Wegner, Ms.  Lana J</t>
  </si>
  <si>
    <t xml:space="preserve">  Lana J</t>
  </si>
  <si>
    <t>Wegner</t>
  </si>
  <si>
    <t>Id1285</t>
  </si>
  <si>
    <t>Bokun, Ms.  Rebecca E</t>
  </si>
  <si>
    <t xml:space="preserve">  Rebecca E</t>
  </si>
  <si>
    <t>Bokun</t>
  </si>
  <si>
    <t>Id1286</t>
  </si>
  <si>
    <t>Ainsley, Ms.  Katie M.</t>
  </si>
  <si>
    <t xml:space="preserve">  Katie M</t>
  </si>
  <si>
    <t>Ainsley</t>
  </si>
  <si>
    <t>Id1287</t>
  </si>
  <si>
    <t>Foster, Ms.  Elizabeth A.</t>
  </si>
  <si>
    <t xml:space="preserve">  Elizabeth A</t>
  </si>
  <si>
    <t>Id1288</t>
  </si>
  <si>
    <t>Overpeck, Ms.  Sarah</t>
  </si>
  <si>
    <t>Overpeck</t>
  </si>
  <si>
    <t>Id1289</t>
  </si>
  <si>
    <t>Levine, Ms.  Annie J.</t>
  </si>
  <si>
    <t xml:space="preserve">  Annie J</t>
  </si>
  <si>
    <t>Levine</t>
  </si>
  <si>
    <t>Id1290</t>
  </si>
  <si>
    <t>Jean, Ms.  Annie</t>
  </si>
  <si>
    <t xml:space="preserve">  Annie</t>
  </si>
  <si>
    <t>Jean</t>
  </si>
  <si>
    <t>Id1291</t>
  </si>
  <si>
    <t>Wild, Ms.  Lindsey</t>
  </si>
  <si>
    <t>Wild</t>
  </si>
  <si>
    <t>Id1292</t>
  </si>
  <si>
    <t>Tabor, Ms.  Laura</t>
  </si>
  <si>
    <t>Tabor</t>
  </si>
  <si>
    <t>Id1293</t>
  </si>
  <si>
    <t>Steffen, Ms.  Amy T</t>
  </si>
  <si>
    <t xml:space="preserve">  Amy T</t>
  </si>
  <si>
    <t>Steffen</t>
  </si>
  <si>
    <t>Id1294</t>
  </si>
  <si>
    <t>Tadich, Ms.  Katarina D</t>
  </si>
  <si>
    <t xml:space="preserve">  Katarina D</t>
  </si>
  <si>
    <t>Tadich</t>
  </si>
  <si>
    <t>Id1295</t>
  </si>
  <si>
    <t>Christenson, Mr.  B.j.</t>
  </si>
  <si>
    <t xml:space="preserve">  B</t>
  </si>
  <si>
    <t>Christenson</t>
  </si>
  <si>
    <t>Id1296</t>
  </si>
  <si>
    <t>Shell, Ms.  Alison</t>
  </si>
  <si>
    <t xml:space="preserve">  Alison</t>
  </si>
  <si>
    <t>Shell</t>
  </si>
  <si>
    <t>Id1297</t>
  </si>
  <si>
    <t>Rao, Mr.  Neil K.</t>
  </si>
  <si>
    <t xml:space="preserve">  Neil K</t>
  </si>
  <si>
    <t>Rao</t>
  </si>
  <si>
    <t>Id1298</t>
  </si>
  <si>
    <t>Myers, Mrs.  Anne Hunter</t>
  </si>
  <si>
    <t xml:space="preserve">  Anne Hunter</t>
  </si>
  <si>
    <t>Id1299</t>
  </si>
  <si>
    <t>McLean, Ms.  Sandra</t>
  </si>
  <si>
    <t xml:space="preserve">  Sandra</t>
  </si>
  <si>
    <t>Id1300</t>
  </si>
  <si>
    <t>Gomez, Mr.  Robert</t>
  </si>
  <si>
    <t>Gomez</t>
  </si>
  <si>
    <t>Id1301</t>
  </si>
  <si>
    <t>Hemingway, Mr.  Rodney</t>
  </si>
  <si>
    <t xml:space="preserve">  Rodney</t>
  </si>
  <si>
    <t>Hemingway</t>
  </si>
  <si>
    <t>Id1302</t>
  </si>
  <si>
    <t>Pett, Mr.  Carl R</t>
  </si>
  <si>
    <t xml:space="preserve">  Carl R</t>
  </si>
  <si>
    <t>Pett</t>
  </si>
  <si>
    <t>Id1303</t>
  </si>
  <si>
    <t>Meingast, Mr.  Maximilian</t>
  </si>
  <si>
    <t xml:space="preserve">  Maximilian</t>
  </si>
  <si>
    <t>Meingast</t>
  </si>
  <si>
    <t>Id1304</t>
  </si>
  <si>
    <t>McCarthy, Mr.  Erik</t>
  </si>
  <si>
    <t>McCarthy</t>
  </si>
  <si>
    <t>Id1305</t>
  </si>
  <si>
    <t>Boyle, Mr.  Christopher</t>
  </si>
  <si>
    <t>Boyle</t>
  </si>
  <si>
    <t>Id1306</t>
  </si>
  <si>
    <t>Gundersen, Mr.  Eirik</t>
  </si>
  <si>
    <t xml:space="preserve">  Eirik</t>
  </si>
  <si>
    <t>Gundersen</t>
  </si>
  <si>
    <t>Id1307</t>
  </si>
  <si>
    <t>Wolswinkel, Mr.  Rik</t>
  </si>
  <si>
    <t xml:space="preserve">  Rik</t>
  </si>
  <si>
    <t>Wolswinkel</t>
  </si>
  <si>
    <t>Id1308</t>
  </si>
  <si>
    <t>Bomberger, Mr.  Matthew R</t>
  </si>
  <si>
    <t>Bomberger</t>
  </si>
  <si>
    <t>Id1309</t>
  </si>
  <si>
    <t>Roy, Mr.  Daniel G</t>
  </si>
  <si>
    <t>Id1310</t>
  </si>
  <si>
    <t>Lapierre, Mr.  Yannick</t>
  </si>
  <si>
    <t xml:space="preserve">  Yannick</t>
  </si>
  <si>
    <t>Lapierre</t>
  </si>
  <si>
    <t>Id1311</t>
  </si>
  <si>
    <t>Beaty, Mr.  Sean R</t>
  </si>
  <si>
    <t xml:space="preserve">  Sean R</t>
  </si>
  <si>
    <t>Beaty</t>
  </si>
  <si>
    <t>Id1312</t>
  </si>
  <si>
    <t>Hammer, Mr.  Peter</t>
  </si>
  <si>
    <t>Hammer</t>
  </si>
  <si>
    <t>Id1313</t>
  </si>
  <si>
    <t>Randolph, Ms.  Sara A.</t>
  </si>
  <si>
    <t xml:space="preserve">  Sara A</t>
  </si>
  <si>
    <t>Randolph</t>
  </si>
  <si>
    <t>Id1314</t>
  </si>
  <si>
    <t>Masterson, Ms.  Erin C.</t>
  </si>
  <si>
    <t>Masterson</t>
  </si>
  <si>
    <t>Id1315</t>
  </si>
  <si>
    <t>Friess, Mr.  Thibaud</t>
  </si>
  <si>
    <t xml:space="preserve">  Thibaud</t>
  </si>
  <si>
    <t>Friess</t>
  </si>
  <si>
    <t>Id1316</t>
  </si>
  <si>
    <t>Mantoni, Ms.  Lisa</t>
  </si>
  <si>
    <t>Mantoni</t>
  </si>
  <si>
    <t>Id1317</t>
  </si>
  <si>
    <t>Bodeen, Ms.  Gretchen K.</t>
  </si>
  <si>
    <t xml:space="preserve">  Gretchen K</t>
  </si>
  <si>
    <t>Bodeen</t>
  </si>
  <si>
    <t>Id1318</t>
  </si>
  <si>
    <t>McPherson, Ms.  Martina</t>
  </si>
  <si>
    <t xml:space="preserve">  Martina</t>
  </si>
  <si>
    <t>McPherson</t>
  </si>
  <si>
    <t>Id1319</t>
  </si>
  <si>
    <t>Palko, Mr.  Dustin J</t>
  </si>
  <si>
    <t xml:space="preserve">  Dustin J</t>
  </si>
  <si>
    <t>Palko</t>
  </si>
  <si>
    <t>Id1320</t>
  </si>
  <si>
    <t>Breathitt, Ms.  Kelsey</t>
  </si>
  <si>
    <t>Breathitt</t>
  </si>
  <si>
    <t>Id1321</t>
  </si>
  <si>
    <t>Evora, Mr.  Daniel V.</t>
  </si>
  <si>
    <t xml:space="preserve">  Daniel V</t>
  </si>
  <si>
    <t>Evora</t>
  </si>
  <si>
    <t>Id1322</t>
  </si>
  <si>
    <t>Fischer, Ms.  Saeger</t>
  </si>
  <si>
    <t xml:space="preserve">  Saeger</t>
  </si>
  <si>
    <t>Fischer</t>
  </si>
  <si>
    <t>Id1323</t>
  </si>
  <si>
    <t>Deba, Ms.  Buzunesh</t>
  </si>
  <si>
    <t xml:space="preserve">  Buzunesh</t>
  </si>
  <si>
    <t>Deba</t>
  </si>
  <si>
    <t>Id1324</t>
  </si>
  <si>
    <t>Leloup, Ms.  Mirte</t>
  </si>
  <si>
    <t xml:space="preserve">  Mirte</t>
  </si>
  <si>
    <t>Leloup</t>
  </si>
  <si>
    <t>Id1325</t>
  </si>
  <si>
    <t>Labare, Ms.  Megan</t>
  </si>
  <si>
    <t>Labare</t>
  </si>
  <si>
    <t>Id1326</t>
  </si>
  <si>
    <t>Arouca, Ms.  Kerry A.</t>
  </si>
  <si>
    <t xml:space="preserve">  Kerry A</t>
  </si>
  <si>
    <t>Arouca</t>
  </si>
  <si>
    <t>Id1327</t>
  </si>
  <si>
    <t>Reese, Ms.  Kristin</t>
  </si>
  <si>
    <t>Reese</t>
  </si>
  <si>
    <t>Id1328</t>
  </si>
  <si>
    <t>McCloskey, Mr.  Christopher R.</t>
  </si>
  <si>
    <t>McCloskey</t>
  </si>
  <si>
    <t>Id1329</t>
  </si>
  <si>
    <t>Tedsen, Mrs.  Elizabeth A</t>
  </si>
  <si>
    <t>Tedsen</t>
  </si>
  <si>
    <t>Id1330</t>
  </si>
  <si>
    <t>Koehlinger, Mr.  Andrew</t>
  </si>
  <si>
    <t>Koehlinger</t>
  </si>
  <si>
    <t>Id1331</t>
  </si>
  <si>
    <t>Pielechaty, Ms.  Dawn M.</t>
  </si>
  <si>
    <t>Pielechaty</t>
  </si>
  <si>
    <t>Id1332</t>
  </si>
  <si>
    <t>Korhonen, Mr.  Jonathan P</t>
  </si>
  <si>
    <t xml:space="preserve">  Jonathan P</t>
  </si>
  <si>
    <t>Korhonen</t>
  </si>
  <si>
    <t>Id1333</t>
  </si>
  <si>
    <t>Kehr, Mrs.  Gina</t>
  </si>
  <si>
    <t xml:space="preserve">  Gina</t>
  </si>
  <si>
    <t>Kehr</t>
  </si>
  <si>
    <t>Id1334</t>
  </si>
  <si>
    <t>Montagna, Mr.  Dino</t>
  </si>
  <si>
    <t xml:space="preserve">  Dino</t>
  </si>
  <si>
    <t>Montagna</t>
  </si>
  <si>
    <t>Id1335</t>
  </si>
  <si>
    <t>M√ºller, Mr.  Jan</t>
  </si>
  <si>
    <t xml:space="preserve">  Jan</t>
  </si>
  <si>
    <t>M√ºller</t>
  </si>
  <si>
    <t>Id1336</t>
  </si>
  <si>
    <t>Baker, Mr.  Jonathan E.</t>
  </si>
  <si>
    <t xml:space="preserve">  Jonathan E</t>
  </si>
  <si>
    <t>Id1337</t>
  </si>
  <si>
    <t>Sidebottom, Mr.  Mark A</t>
  </si>
  <si>
    <t xml:space="preserve">  Mark A</t>
  </si>
  <si>
    <t>Sidebottom</t>
  </si>
  <si>
    <t>Id1338</t>
  </si>
  <si>
    <t>Johnson, Mrs.  Mary</t>
  </si>
  <si>
    <t>Id1339</t>
  </si>
  <si>
    <t>Morris, Mr.  Samuel</t>
  </si>
  <si>
    <t>Morris</t>
  </si>
  <si>
    <t>Id1340</t>
  </si>
  <si>
    <t>Chaisson, Mr.  Stan J</t>
  </si>
  <si>
    <t xml:space="preserve">  Stan J</t>
  </si>
  <si>
    <t>Chaisson</t>
  </si>
  <si>
    <t>Id1341</t>
  </si>
  <si>
    <t>Pigott, Mrs.  Jessica L.</t>
  </si>
  <si>
    <t>Pigott</t>
  </si>
  <si>
    <t>Id1342</t>
  </si>
  <si>
    <t>Cochrane, Ms.  Krysta</t>
  </si>
  <si>
    <t xml:space="preserve">  Krysta</t>
  </si>
  <si>
    <t>Cochrane</t>
  </si>
  <si>
    <t>Id1343</t>
  </si>
  <si>
    <t>Armitage, Mrs.  Natascia</t>
  </si>
  <si>
    <t xml:space="preserve">  Natascia</t>
  </si>
  <si>
    <t>Armitage</t>
  </si>
  <si>
    <t>Id1344</t>
  </si>
  <si>
    <t>Shen, Ms.  Jenny</t>
  </si>
  <si>
    <t>Shen</t>
  </si>
  <si>
    <t>Id1345</t>
  </si>
  <si>
    <t>O'Kelly, Mr.  Brian</t>
  </si>
  <si>
    <t>O'Kelly</t>
  </si>
  <si>
    <t>Id1346</t>
  </si>
  <si>
    <t>Huff, Ms.  Monica</t>
  </si>
  <si>
    <t xml:space="preserve">  Monica</t>
  </si>
  <si>
    <t>Huff</t>
  </si>
  <si>
    <t>Id1347</t>
  </si>
  <si>
    <t>Dye, Mr.  Tyler</t>
  </si>
  <si>
    <t>Dye</t>
  </si>
  <si>
    <t>Id1348</t>
  </si>
  <si>
    <t>Willard, Ms.  Kelly C</t>
  </si>
  <si>
    <t xml:space="preserve">  Kelly C</t>
  </si>
  <si>
    <t>Willard</t>
  </si>
  <si>
    <t>Id1349</t>
  </si>
  <si>
    <t>D'Addario, Mrs.  Emily</t>
  </si>
  <si>
    <t>D'Addario</t>
  </si>
  <si>
    <t>Id1350</t>
  </si>
  <si>
    <t>Buchanan, Mr.  James V</t>
  </si>
  <si>
    <t xml:space="preserve">  James V</t>
  </si>
  <si>
    <t>Buchanan</t>
  </si>
  <si>
    <t>Id1351</t>
  </si>
  <si>
    <t>Clark, Ms.  Angie</t>
  </si>
  <si>
    <t xml:space="preserve">  Angie</t>
  </si>
  <si>
    <t>Id1352</t>
  </si>
  <si>
    <t>Waterson, Mr.  Michael J.</t>
  </si>
  <si>
    <t>Waterson</t>
  </si>
  <si>
    <t>Id1353</t>
  </si>
  <si>
    <t>Piras, Ms.  Sabina</t>
  </si>
  <si>
    <t xml:space="preserve">  Sabina</t>
  </si>
  <si>
    <t>Piras</t>
  </si>
  <si>
    <t>Id1354</t>
  </si>
  <si>
    <t>Olson, Ms.  Amy C</t>
  </si>
  <si>
    <t xml:space="preserve">  Amy C</t>
  </si>
  <si>
    <t>Id1355</t>
  </si>
  <si>
    <t>Manfredi, Ms.  Victoria U</t>
  </si>
  <si>
    <t xml:space="preserve">  Victoria U</t>
  </si>
  <si>
    <t>Id1356</t>
  </si>
  <si>
    <t>Landberg, Ms.  Amelia B</t>
  </si>
  <si>
    <t xml:space="preserve">  Amelia B</t>
  </si>
  <si>
    <t>Landberg</t>
  </si>
  <si>
    <t>Id1357</t>
  </si>
  <si>
    <t>Flynn, Ms.  Jackie J</t>
  </si>
  <si>
    <t xml:space="preserve">  Jackie J</t>
  </si>
  <si>
    <t>Flynn</t>
  </si>
  <si>
    <t>Id1358</t>
  </si>
  <si>
    <t>Bishop, Mr.  Justin</t>
  </si>
  <si>
    <t>Bishop</t>
  </si>
  <si>
    <t>Id1359</t>
  </si>
  <si>
    <t>Devitt, Ms.  Kerry</t>
  </si>
  <si>
    <t xml:space="preserve">  Kerry</t>
  </si>
  <si>
    <t>Devitt</t>
  </si>
  <si>
    <t>Id1360</t>
  </si>
  <si>
    <t>Lynch, Ms.  Cindy G.</t>
  </si>
  <si>
    <t xml:space="preserve">  Cindy G</t>
  </si>
  <si>
    <t>Id1361</t>
  </si>
  <si>
    <t>Tramontano, Mr.  Gennaro</t>
  </si>
  <si>
    <t xml:space="preserve">  Gennaro</t>
  </si>
  <si>
    <t>Tramontano</t>
  </si>
  <si>
    <t>Id1362</t>
  </si>
  <si>
    <t>Davidson, Mr.  Terry</t>
  </si>
  <si>
    <t xml:space="preserve">  Terry</t>
  </si>
  <si>
    <t>Davidson</t>
  </si>
  <si>
    <t>Id1363</t>
  </si>
  <si>
    <t>Burke, Mr.  Patrick J</t>
  </si>
  <si>
    <t>Id1364</t>
  </si>
  <si>
    <t>McGraw, Ms.  Keara</t>
  </si>
  <si>
    <t xml:space="preserve">  Keara</t>
  </si>
  <si>
    <t>McGraw</t>
  </si>
  <si>
    <t>Id1365</t>
  </si>
  <si>
    <t>Fellure, Ms.  Nicole</t>
  </si>
  <si>
    <t>Fellure</t>
  </si>
  <si>
    <t>Id1366</t>
  </si>
  <si>
    <t>Sanford, Mrs.  Katena</t>
  </si>
  <si>
    <t xml:space="preserve">  Katena</t>
  </si>
  <si>
    <t>Sanford</t>
  </si>
  <si>
    <t>Id1367</t>
  </si>
  <si>
    <t>Wrenn, Ms.  Bean K.</t>
  </si>
  <si>
    <t xml:space="preserve">  Bean K</t>
  </si>
  <si>
    <t>Wrenn</t>
  </si>
  <si>
    <t>Id1368</t>
  </si>
  <si>
    <t>Lindsey, Mr.  Brian</t>
  </si>
  <si>
    <t>Lindsey</t>
  </si>
  <si>
    <t>Id1369</t>
  </si>
  <si>
    <t>Krueger, Mr.  Jan-Patrick</t>
  </si>
  <si>
    <t xml:space="preserve">  Jan-Patrick</t>
  </si>
  <si>
    <t>Krueger</t>
  </si>
  <si>
    <t>Id1370</t>
  </si>
  <si>
    <t>Babler, Mr.  Jesse J</t>
  </si>
  <si>
    <t xml:space="preserve">  Jesse J</t>
  </si>
  <si>
    <t>Babler</t>
  </si>
  <si>
    <t>Id1371</t>
  </si>
  <si>
    <t>Brezenski, Ms.  Lindsey M</t>
  </si>
  <si>
    <t xml:space="preserve">  Lindsey M</t>
  </si>
  <si>
    <t>Brezenski</t>
  </si>
  <si>
    <t>Id1372</t>
  </si>
  <si>
    <t>Marschner, Ms.  Marguerite K.</t>
  </si>
  <si>
    <t xml:space="preserve">  Marguerite K</t>
  </si>
  <si>
    <t>Marschner</t>
  </si>
  <si>
    <t>Id1373</t>
  </si>
  <si>
    <t>King, Mr.  Travis</t>
  </si>
  <si>
    <t xml:space="preserve">  Travis</t>
  </si>
  <si>
    <t>Id1374</t>
  </si>
  <si>
    <t>Montez, Mr.  Ricky</t>
  </si>
  <si>
    <t xml:space="preserve">  Ricky</t>
  </si>
  <si>
    <t>Montez</t>
  </si>
  <si>
    <t>Id1375</t>
  </si>
  <si>
    <t>Campbell, Mrs.  Colleen L.</t>
  </si>
  <si>
    <t xml:space="preserve">  Colleen L</t>
  </si>
  <si>
    <t>Id1376</t>
  </si>
  <si>
    <t>Hurt, Mr.  Charlie A</t>
  </si>
  <si>
    <t xml:space="preserve">  Charlie A</t>
  </si>
  <si>
    <t>Hurt</t>
  </si>
  <si>
    <t>Id1377</t>
  </si>
  <si>
    <t>Garey, Mr.  Rick</t>
  </si>
  <si>
    <t>Garey</t>
  </si>
  <si>
    <t>Id1378</t>
  </si>
  <si>
    <t>Reddy, Ms.  Lauren C</t>
  </si>
  <si>
    <t xml:space="preserve">  Lauren C</t>
  </si>
  <si>
    <t>Reddy</t>
  </si>
  <si>
    <t>Id1379</t>
  </si>
  <si>
    <t>Mueller, Mr.  Daniel</t>
  </si>
  <si>
    <t>Mueller</t>
  </si>
  <si>
    <t>Id1380</t>
  </si>
  <si>
    <t>Julia, Mr.  Jaime</t>
  </si>
  <si>
    <t>Julia</t>
  </si>
  <si>
    <t>Id1381</t>
  </si>
  <si>
    <t>Uribe, Mr.  Erik R</t>
  </si>
  <si>
    <t xml:space="preserve">  Erik R</t>
  </si>
  <si>
    <t>Uribe</t>
  </si>
  <si>
    <t>Id1382</t>
  </si>
  <si>
    <t>Hand, Ms.  Katie</t>
  </si>
  <si>
    <t>Hand</t>
  </si>
  <si>
    <t>Id1383</t>
  </si>
  <si>
    <t>Petersen, Mr.  Thomas A</t>
  </si>
  <si>
    <t>Id1384</t>
  </si>
  <si>
    <t>Mac-Thiong, Mr.  Jean-Marc</t>
  </si>
  <si>
    <t xml:space="preserve">  Jean-Marc</t>
  </si>
  <si>
    <t>Mac-Thiong</t>
  </si>
  <si>
    <t>Id1385</t>
  </si>
  <si>
    <t>Walker, Ms.  Kerry L</t>
  </si>
  <si>
    <t xml:space="preserve">  Kerry L</t>
  </si>
  <si>
    <t>Id1386</t>
  </si>
  <si>
    <t>Steidl, Mr.  Ulrich</t>
  </si>
  <si>
    <t xml:space="preserve">  Ulrich</t>
  </si>
  <si>
    <t>Steidl</t>
  </si>
  <si>
    <t>Id1387</t>
  </si>
  <si>
    <t>Rose, Mr.  Justin P</t>
  </si>
  <si>
    <t xml:space="preserve">  Justin P</t>
  </si>
  <si>
    <t>Id1388</t>
  </si>
  <si>
    <t>Alderfer, Ms.  Hannah E.</t>
  </si>
  <si>
    <t xml:space="preserve">  Hannah E</t>
  </si>
  <si>
    <t>Alderfer</t>
  </si>
  <si>
    <t>Id1389</t>
  </si>
  <si>
    <t>Ryland, Mr.  David</t>
  </si>
  <si>
    <t>Ryland</t>
  </si>
  <si>
    <t>Id1390</t>
  </si>
  <si>
    <t>Bethea, Mr.  Jim</t>
  </si>
  <si>
    <t>Bethea</t>
  </si>
  <si>
    <t>Id1391</t>
  </si>
  <si>
    <t>Kelly, Mr.  Joseph P</t>
  </si>
  <si>
    <t xml:space="preserve">  Joseph P</t>
  </si>
  <si>
    <t>Id1392</t>
  </si>
  <si>
    <t>Blois, Mr.  Michael</t>
  </si>
  <si>
    <t>Blois</t>
  </si>
  <si>
    <t>Id1393</t>
  </si>
  <si>
    <t>Dayton, Ms.  Gina M</t>
  </si>
  <si>
    <t xml:space="preserve">  Gina M</t>
  </si>
  <si>
    <t>Dayton</t>
  </si>
  <si>
    <t>Id1394</t>
  </si>
  <si>
    <t>Cloud, Ms.  Shantel C.</t>
  </si>
  <si>
    <t xml:space="preserve">  Shantel C</t>
  </si>
  <si>
    <t>Cloud</t>
  </si>
  <si>
    <t>Id1395</t>
  </si>
  <si>
    <t>Betournay, Mr.  Brian</t>
  </si>
  <si>
    <t>Betournay</t>
  </si>
  <si>
    <t>Id1396</t>
  </si>
  <si>
    <t>Temple, Mr.  Brian</t>
  </si>
  <si>
    <t>Temple</t>
  </si>
  <si>
    <t>Id1397</t>
  </si>
  <si>
    <t>Rollie, Ms.  Jessica R</t>
  </si>
  <si>
    <t xml:space="preserve">  Jessica R</t>
  </si>
  <si>
    <t>Rollie</t>
  </si>
  <si>
    <t>Id1398</t>
  </si>
  <si>
    <t>Roybal, Mrs.  Robyn</t>
  </si>
  <si>
    <t xml:space="preserve">  Robyn</t>
  </si>
  <si>
    <t>Roybal</t>
  </si>
  <si>
    <t>Id1399</t>
  </si>
  <si>
    <t>Turgeon, Ms.  Ashley</t>
  </si>
  <si>
    <t>Turgeon</t>
  </si>
  <si>
    <t>Id1400</t>
  </si>
  <si>
    <t>Deingenis, Ms.  Dana</t>
  </si>
  <si>
    <t>Deingenis</t>
  </si>
  <si>
    <t>Id1401</t>
  </si>
  <si>
    <t>Hodge, Ms.  Jessica F.</t>
  </si>
  <si>
    <t xml:space="preserve">  Jessica F</t>
  </si>
  <si>
    <t>Id1402</t>
  </si>
  <si>
    <t>Gibbs, Ms.  Lindsey</t>
  </si>
  <si>
    <t>Gibbs</t>
  </si>
  <si>
    <t>Id1403</t>
  </si>
  <si>
    <t>Trom, Ms.  Kelly A</t>
  </si>
  <si>
    <t>Trom</t>
  </si>
  <si>
    <t>Id1404</t>
  </si>
  <si>
    <t>Sizer, Ms.  Brooke E</t>
  </si>
  <si>
    <t xml:space="preserve">  Brooke E</t>
  </si>
  <si>
    <t>Sizer</t>
  </si>
  <si>
    <t>Id1405</t>
  </si>
  <si>
    <t>Ellison, Ms.  Katelyn E.</t>
  </si>
  <si>
    <t xml:space="preserve">  Katelyn E</t>
  </si>
  <si>
    <t>Ellison</t>
  </si>
  <si>
    <t>Id1406</t>
  </si>
  <si>
    <t>Sulkowski, Mr.  Adam</t>
  </si>
  <si>
    <t>Sulkowski</t>
  </si>
  <si>
    <t>Id1407</t>
  </si>
  <si>
    <t>Maringo, Ms.  Dana</t>
  </si>
  <si>
    <t>Maringo</t>
  </si>
  <si>
    <t>Id1408</t>
  </si>
  <si>
    <t>Lattin, Mr.  Eric W</t>
  </si>
  <si>
    <t>Lattin</t>
  </si>
  <si>
    <t>Id1409</t>
  </si>
  <si>
    <t>Deblander, Mr.  Matthew D</t>
  </si>
  <si>
    <t>Deblander</t>
  </si>
  <si>
    <t>Id1410</t>
  </si>
  <si>
    <t>O'Neill, Mr.  Eoghan</t>
  </si>
  <si>
    <t xml:space="preserve">  Eoghan</t>
  </si>
  <si>
    <t>O'Neill</t>
  </si>
  <si>
    <t>Id1411</t>
  </si>
  <si>
    <t>Davis, Ms.  Pamela W</t>
  </si>
  <si>
    <t xml:space="preserve">  Pamela W</t>
  </si>
  <si>
    <t>Id1412</t>
  </si>
  <si>
    <t>Stanek, Ms.  Lindsey M.</t>
  </si>
  <si>
    <t>Stanek</t>
  </si>
  <si>
    <t>Id1413</t>
  </si>
  <si>
    <t>Harris, Ms.  Kassie</t>
  </si>
  <si>
    <t xml:space="preserve">  Kassie</t>
  </si>
  <si>
    <t>Id1414</t>
  </si>
  <si>
    <t>Manning, Mr.  Matthew</t>
  </si>
  <si>
    <t>Manning</t>
  </si>
  <si>
    <t>Id1415</t>
  </si>
  <si>
    <t>Barrera Munoz, Mr.  Ruben Dario</t>
  </si>
  <si>
    <t xml:space="preserve">  Ruben Dario</t>
  </si>
  <si>
    <t>Barrera Munoz</t>
  </si>
  <si>
    <t>Id1416</t>
  </si>
  <si>
    <t>Schauwaers, Mr.  Kevin</t>
  </si>
  <si>
    <t>Schauwaers</t>
  </si>
  <si>
    <t>Id1417</t>
  </si>
  <si>
    <t>Hartman, Ms.  Lindsay M</t>
  </si>
  <si>
    <t xml:space="preserve">  Lindsay M</t>
  </si>
  <si>
    <t>Hartman</t>
  </si>
  <si>
    <t>Id1418</t>
  </si>
  <si>
    <t>Fire, Mrs.  Amanda</t>
  </si>
  <si>
    <t>Fire</t>
  </si>
  <si>
    <t>Id1419</t>
  </si>
  <si>
    <t>Waliaula, Mr.  James</t>
  </si>
  <si>
    <t>Waliaula</t>
  </si>
  <si>
    <t>Id1420</t>
  </si>
  <si>
    <t>Blackshear, Mr.  Samuel H.</t>
  </si>
  <si>
    <t xml:space="preserve">  Samuel H</t>
  </si>
  <si>
    <t>Blackshear</t>
  </si>
  <si>
    <t>Id1421</t>
  </si>
  <si>
    <t>Nettik, Ms.  Jenni</t>
  </si>
  <si>
    <t xml:space="preserve">  Jenni</t>
  </si>
  <si>
    <t>Nettik</t>
  </si>
  <si>
    <t>Id1422</t>
  </si>
  <si>
    <t>Novales, Mr.  Estuardo F</t>
  </si>
  <si>
    <t xml:space="preserve">  Estuardo F</t>
  </si>
  <si>
    <t>Novales</t>
  </si>
  <si>
    <t>Id1423</t>
  </si>
  <si>
    <t>Rosauer, Mr.  Brett</t>
  </si>
  <si>
    <t xml:space="preserve">  Brett</t>
  </si>
  <si>
    <t>Rosauer</t>
  </si>
  <si>
    <t>Id1424</t>
  </si>
  <si>
    <t>Ryder, Ms.  Sharon E.</t>
  </si>
  <si>
    <t xml:space="preserve">  Sharon E</t>
  </si>
  <si>
    <t>Ryder</t>
  </si>
  <si>
    <t>Id1425</t>
  </si>
  <si>
    <t>Larsen, Mr.  Jacob W√¶ver</t>
  </si>
  <si>
    <t xml:space="preserve">  Jacob W√¶ver</t>
  </si>
  <si>
    <t>Larsen</t>
  </si>
  <si>
    <t>Id1426</t>
  </si>
  <si>
    <t>Keate, Mr.  Scott</t>
  </si>
  <si>
    <t>Keate</t>
  </si>
  <si>
    <t>Id1427</t>
  </si>
  <si>
    <t>Williams, Ms.  Brooke S.</t>
  </si>
  <si>
    <t xml:space="preserve">  Brooke S</t>
  </si>
  <si>
    <t>Id1428</t>
  </si>
  <si>
    <t>Starosciak, Ms.  Kaye A.</t>
  </si>
  <si>
    <t xml:space="preserve">  Kaye A</t>
  </si>
  <si>
    <t>Starosciak</t>
  </si>
  <si>
    <t>Id1429</t>
  </si>
  <si>
    <t>Smith, Ms.  Carolyn</t>
  </si>
  <si>
    <t>Id1430</t>
  </si>
  <si>
    <t>Henderson, Mr.  Daniel C.</t>
  </si>
  <si>
    <t xml:space="preserve">  Daniel C</t>
  </si>
  <si>
    <t>Henderson</t>
  </si>
  <si>
    <t>Id1431</t>
  </si>
  <si>
    <t>Winkelman, Mrs.  Laurie A</t>
  </si>
  <si>
    <t xml:space="preserve">  Laurie A</t>
  </si>
  <si>
    <t>Winkelman</t>
  </si>
  <si>
    <t>Id1432</t>
  </si>
  <si>
    <t>Monette, Ms.  Nicole</t>
  </si>
  <si>
    <t>Monette</t>
  </si>
  <si>
    <t>Id1433</t>
  </si>
  <si>
    <t>Kramer, Ms.  Shelby</t>
  </si>
  <si>
    <t xml:space="preserve">  Shelby</t>
  </si>
  <si>
    <t>Kramer</t>
  </si>
  <si>
    <t>Id1434</t>
  </si>
  <si>
    <t>Goldstein, Ms.  Allison</t>
  </si>
  <si>
    <t>Goldstein</t>
  </si>
  <si>
    <t>Id1435</t>
  </si>
  <si>
    <t>Gonzalez, Ms.  Leticia</t>
  </si>
  <si>
    <t xml:space="preserve">  Leticia</t>
  </si>
  <si>
    <t>Id1436</t>
  </si>
  <si>
    <t>Barrett, Mr.  John S.</t>
  </si>
  <si>
    <t xml:space="preserve">  John S</t>
  </si>
  <si>
    <t>Barrett</t>
  </si>
  <si>
    <t>Id1437</t>
  </si>
  <si>
    <t>Irwin, Ms.  April</t>
  </si>
  <si>
    <t>Irwin</t>
  </si>
  <si>
    <t>Id1438</t>
  </si>
  <si>
    <t>Glenn, Ms.  Ashley N.</t>
  </si>
  <si>
    <t>Glenn</t>
  </si>
  <si>
    <t>Id1439</t>
  </si>
  <si>
    <t>O'Meara, Ms.  Madeleine</t>
  </si>
  <si>
    <t>O'Meara</t>
  </si>
  <si>
    <t>Id1440</t>
  </si>
  <si>
    <t>Budrow, Ms.  Nelly S</t>
  </si>
  <si>
    <t xml:space="preserve">  Nelly S</t>
  </si>
  <si>
    <t>Budrow</t>
  </si>
  <si>
    <t>Id1441</t>
  </si>
  <si>
    <t>Anderson, Ms.  Meredith S</t>
  </si>
  <si>
    <t xml:space="preserve">  Meredith S</t>
  </si>
  <si>
    <t>Id1442</t>
  </si>
  <si>
    <t>Douglas, Mr.  Kevin</t>
  </si>
  <si>
    <t>Douglas</t>
  </si>
  <si>
    <t>Id1443</t>
  </si>
  <si>
    <t>Tecklenburg, Ms.  Lisa</t>
  </si>
  <si>
    <t>Tecklenburg</t>
  </si>
  <si>
    <t>Id1444</t>
  </si>
  <si>
    <t>Baker, Ms.  Katherine A</t>
  </si>
  <si>
    <t xml:space="preserve">  Katherine A</t>
  </si>
  <si>
    <t>Id1445</t>
  </si>
  <si>
    <t>Schenck, Mr.  Steve</t>
  </si>
  <si>
    <t xml:space="preserve">  Steve</t>
  </si>
  <si>
    <t>Schenck</t>
  </si>
  <si>
    <t>Id1446</t>
  </si>
  <si>
    <t>Johnson, Ms.  Kate L.</t>
  </si>
  <si>
    <t>Id1447</t>
  </si>
  <si>
    <t>Blendell, Ms.  Beth</t>
  </si>
  <si>
    <t>Blendell</t>
  </si>
  <si>
    <t>Id1448</t>
  </si>
  <si>
    <t>Parodi, Ms.  Katharine</t>
  </si>
  <si>
    <t xml:space="preserve">  Katharine</t>
  </si>
  <si>
    <t>Parodi</t>
  </si>
  <si>
    <t>Id1449</t>
  </si>
  <si>
    <t>Morgan, Ms.  Heather L</t>
  </si>
  <si>
    <t xml:space="preserve">  Heather L</t>
  </si>
  <si>
    <t>Morgan</t>
  </si>
  <si>
    <t>Id1450</t>
  </si>
  <si>
    <t>Linden, Ms.  Desiree</t>
  </si>
  <si>
    <t xml:space="preserve">  Desiree</t>
  </si>
  <si>
    <t>Linden</t>
  </si>
  <si>
    <t>Id1451</t>
  </si>
  <si>
    <t>Horning, Mr.  Peter B.</t>
  </si>
  <si>
    <t xml:space="preserve">  Peter B</t>
  </si>
  <si>
    <t>Horning</t>
  </si>
  <si>
    <t>Id1452</t>
  </si>
  <si>
    <t>Goode, Mr.  Adam</t>
  </si>
  <si>
    <t>Goode</t>
  </si>
  <si>
    <t>Id1453</t>
  </si>
  <si>
    <t>Doden, Mr.  Jeremy J</t>
  </si>
  <si>
    <t>Doden</t>
  </si>
  <si>
    <t>Id1454</t>
  </si>
  <si>
    <t>Groff, Mr.  Adam C</t>
  </si>
  <si>
    <t xml:space="preserve">  Adam C</t>
  </si>
  <si>
    <t>Groff</t>
  </si>
  <si>
    <t>Id1455</t>
  </si>
  <si>
    <t>Kuehler, Mr.  Jon</t>
  </si>
  <si>
    <t xml:space="preserve">  Jon</t>
  </si>
  <si>
    <t>Kuehler</t>
  </si>
  <si>
    <t>Id1456</t>
  </si>
  <si>
    <t>Daniels, Mr.  Steven J</t>
  </si>
  <si>
    <t xml:space="preserve">  Steven J</t>
  </si>
  <si>
    <t>Id1457</t>
  </si>
  <si>
    <t>Gibby, Ms.  Jessica P.</t>
  </si>
  <si>
    <t xml:space="preserve">  Jessica P</t>
  </si>
  <si>
    <t>Gibby</t>
  </si>
  <si>
    <t>Id1458</t>
  </si>
  <si>
    <t>Busa, Ms.  Ashley</t>
  </si>
  <si>
    <t>Busa</t>
  </si>
  <si>
    <t>Id1459</t>
  </si>
  <si>
    <t>Moyo, Mr.  Arturo H.</t>
  </si>
  <si>
    <t xml:space="preserve">  Arturo H</t>
  </si>
  <si>
    <t>Moyo</t>
  </si>
  <si>
    <t>Id1460</t>
  </si>
  <si>
    <t>Horn, Mr.  Ketil</t>
  </si>
  <si>
    <t xml:space="preserve">  Ketil</t>
  </si>
  <si>
    <t>Id1461</t>
  </si>
  <si>
    <t>Bien, Ms.  Katie</t>
  </si>
  <si>
    <t>Id1462</t>
  </si>
  <si>
    <t>O'Connor, Ms.  Christi</t>
  </si>
  <si>
    <t xml:space="preserve">  Christi</t>
  </si>
  <si>
    <t>Id1463</t>
  </si>
  <si>
    <t>Ash, Mr.  Alan</t>
  </si>
  <si>
    <t>Ash</t>
  </si>
  <si>
    <t>Id1464</t>
  </si>
  <si>
    <t>Do Prado, Mr.  Edivaldo B. Sr.</t>
  </si>
  <si>
    <t xml:space="preserve">  Edivaldo B</t>
  </si>
  <si>
    <t>Do Prado</t>
  </si>
  <si>
    <t>Id1465</t>
  </si>
  <si>
    <t>Phillips, Ms.  Eve</t>
  </si>
  <si>
    <t xml:space="preserve">  Eve</t>
  </si>
  <si>
    <t>Id1466</t>
  </si>
  <si>
    <t>Kelly, Mr.  Devin</t>
  </si>
  <si>
    <t xml:space="preserve">  Devin</t>
  </si>
  <si>
    <t>Id1467</t>
  </si>
  <si>
    <t>Dever, Mr.  Shaun R</t>
  </si>
  <si>
    <t xml:space="preserve">  Shaun R</t>
  </si>
  <si>
    <t>Dever</t>
  </si>
  <si>
    <t>Id1468</t>
  </si>
  <si>
    <t>Horvath, Mr.  Adrian</t>
  </si>
  <si>
    <t xml:space="preserve">  Adrian</t>
  </si>
  <si>
    <t>Horvath</t>
  </si>
  <si>
    <t>Id1469</t>
  </si>
  <si>
    <t>Danner, Mr.  Andrew</t>
  </si>
  <si>
    <t>Danner</t>
  </si>
  <si>
    <t>Id1470</t>
  </si>
  <si>
    <t>Weiss, Ms.  Mallory</t>
  </si>
  <si>
    <t xml:space="preserve">  Mallory</t>
  </si>
  <si>
    <t>Weiss</t>
  </si>
  <si>
    <t>Id1471</t>
  </si>
  <si>
    <t>D'Andrea, Mr.  Shawn E</t>
  </si>
  <si>
    <t xml:space="preserve">  Shawn E</t>
  </si>
  <si>
    <t>D'Andrea</t>
  </si>
  <si>
    <t>Id1472</t>
  </si>
  <si>
    <t>Olesky, Ms.  Sarah E</t>
  </si>
  <si>
    <t>Olesky</t>
  </si>
  <si>
    <t>Id1473</t>
  </si>
  <si>
    <t>Whitcraft, Mr.  Josh</t>
  </si>
  <si>
    <t>Whitcraft</t>
  </si>
  <si>
    <t>Id1474</t>
  </si>
  <si>
    <t>Salazar, Mr.  Johann A</t>
  </si>
  <si>
    <t xml:space="preserve">  Johann A</t>
  </si>
  <si>
    <t>Salazar</t>
  </si>
  <si>
    <t>Id1475</t>
  </si>
  <si>
    <t>Todd, Ms.  Robin M.</t>
  </si>
  <si>
    <t xml:space="preserve">  Robin M</t>
  </si>
  <si>
    <t>Todd</t>
  </si>
  <si>
    <t>Id1476</t>
  </si>
  <si>
    <t>Pond, Mr.  Kyle K</t>
  </si>
  <si>
    <t xml:space="preserve">  Kyle K</t>
  </si>
  <si>
    <t>Pond</t>
  </si>
  <si>
    <t>Id1477</t>
  </si>
  <si>
    <t>Egan, Ms.  Alison</t>
  </si>
  <si>
    <t>Egan</t>
  </si>
  <si>
    <t>Id1478</t>
  </si>
  <si>
    <t>Bersani, Mr.  Michael A.</t>
  </si>
  <si>
    <t xml:space="preserve">  Michael A</t>
  </si>
  <si>
    <t>Bersani</t>
  </si>
  <si>
    <t>Id1479</t>
  </si>
  <si>
    <t>Creech, Mr.  Byron A</t>
  </si>
  <si>
    <t xml:space="preserve">  Byron A</t>
  </si>
  <si>
    <t>Creech</t>
  </si>
  <si>
    <t>Id1480</t>
  </si>
  <si>
    <t>Sudres, Ms.  Carine A</t>
  </si>
  <si>
    <t xml:space="preserve">  Carine A</t>
  </si>
  <si>
    <t>Sudres</t>
  </si>
  <si>
    <t>Id1481</t>
  </si>
  <si>
    <t>Couture, Mr.  Nathaniel</t>
  </si>
  <si>
    <t>Couture</t>
  </si>
  <si>
    <t>Id1482</t>
  </si>
  <si>
    <t>Willard, Ms.  Lindsay A.</t>
  </si>
  <si>
    <t xml:space="preserve">  Lindsay A</t>
  </si>
  <si>
    <t>Id1483</t>
  </si>
  <si>
    <t>Patronick, Mr.  Justin R</t>
  </si>
  <si>
    <t xml:space="preserve">  Justin R</t>
  </si>
  <si>
    <t>Patronick</t>
  </si>
  <si>
    <t>Id1484</t>
  </si>
  <si>
    <t>Depasquale, Ms.  Casey</t>
  </si>
  <si>
    <t>Depasquale</t>
  </si>
  <si>
    <t>Id1485</t>
  </si>
  <si>
    <t>Lavergne, Ms.  Amanda L</t>
  </si>
  <si>
    <t>Lavergne</t>
  </si>
  <si>
    <t>Id1486</t>
  </si>
  <si>
    <t>Kawakami, Ms.  Ayako N.</t>
  </si>
  <si>
    <t xml:space="preserve">  Ayako N</t>
  </si>
  <si>
    <t>Kawakami</t>
  </si>
  <si>
    <t>Id1487</t>
  </si>
  <si>
    <t>Gonsalves, Ms.  Emilee</t>
  </si>
  <si>
    <t xml:space="preserve">  Emilee</t>
  </si>
  <si>
    <t>Gonsalves</t>
  </si>
  <si>
    <t>Id1488</t>
  </si>
  <si>
    <t>Peck, Mr.  Stephen M</t>
  </si>
  <si>
    <t xml:space="preserve">  Stephen M</t>
  </si>
  <si>
    <t>Id1489</t>
  </si>
  <si>
    <t>Aure, Ms.  Annemarie A</t>
  </si>
  <si>
    <t xml:space="preserve">  Annemarie A</t>
  </si>
  <si>
    <t>Aure</t>
  </si>
  <si>
    <t>Id1490</t>
  </si>
  <si>
    <t>Mattingly, Ms.  Ashley R</t>
  </si>
  <si>
    <t xml:space="preserve">  Ashley R</t>
  </si>
  <si>
    <t>Mattingly</t>
  </si>
  <si>
    <t>Id1491</t>
  </si>
  <si>
    <t>Stelpflug, Ms.  Leslie A</t>
  </si>
  <si>
    <t xml:space="preserve">  Leslie A</t>
  </si>
  <si>
    <t>Stelpflug</t>
  </si>
  <si>
    <t>Id1492</t>
  </si>
  <si>
    <t>Sanchez Antognini, Mr.  Mauricio J. Sr.</t>
  </si>
  <si>
    <t xml:space="preserve">  Mauricio J</t>
  </si>
  <si>
    <t>Sanchez Antognini</t>
  </si>
  <si>
    <t>Id1493</t>
  </si>
  <si>
    <t>Condon, Mr.  Kieran</t>
  </si>
  <si>
    <t xml:space="preserve">  Kieran</t>
  </si>
  <si>
    <t>Condon</t>
  </si>
  <si>
    <t>Id1494</t>
  </si>
  <si>
    <t>Magato, Ms.  Elizabeth A</t>
  </si>
  <si>
    <t>Magato</t>
  </si>
  <si>
    <t>Id1495</t>
  </si>
  <si>
    <t>Dombrowski, Mr.  Zeke M.</t>
  </si>
  <si>
    <t xml:space="preserve">  Zeke M</t>
  </si>
  <si>
    <t>Dombrowski</t>
  </si>
  <si>
    <t>Id1496</t>
  </si>
  <si>
    <t>Ohara, Mr.  Chip</t>
  </si>
  <si>
    <t xml:space="preserve">  Chip</t>
  </si>
  <si>
    <t>Ohara</t>
  </si>
  <si>
    <t>Id1497</t>
  </si>
  <si>
    <t>Cifuentes Fetiva, Mr.  Miguel Angel Sr.</t>
  </si>
  <si>
    <t xml:space="preserve">  Miguel Angel Sr</t>
  </si>
  <si>
    <t>Cifuentes Fetiva</t>
  </si>
  <si>
    <t>Id1498</t>
  </si>
  <si>
    <t>Keno, Mr.  Brian</t>
  </si>
  <si>
    <t>Keno</t>
  </si>
  <si>
    <t>Id1499</t>
  </si>
  <si>
    <t>Bruce, Ms.  Meghan</t>
  </si>
  <si>
    <t xml:space="preserve">  Meghan</t>
  </si>
  <si>
    <t>Bruce</t>
  </si>
  <si>
    <t>Id1500</t>
  </si>
  <si>
    <t>Lorch, Ms.  Meredith L.</t>
  </si>
  <si>
    <t>Lorch</t>
  </si>
  <si>
    <t>Id1501</t>
  </si>
  <si>
    <t>Sullivan, Mrs.  Millicent M</t>
  </si>
  <si>
    <t xml:space="preserve">  Millicent M</t>
  </si>
  <si>
    <t>Sullivan</t>
  </si>
  <si>
    <t>Id1502</t>
  </si>
  <si>
    <t>Cave, Ms.  Kathleen</t>
  </si>
  <si>
    <t>Cave</t>
  </si>
  <si>
    <t>Id1503</t>
  </si>
  <si>
    <t>Gudenkauf, Ms.  Kimberly K</t>
  </si>
  <si>
    <t xml:space="preserve">  Kimberly K</t>
  </si>
  <si>
    <t>Gudenkauf</t>
  </si>
  <si>
    <t>Id1504</t>
  </si>
  <si>
    <t>Thomas, Mr.  Justin C</t>
  </si>
  <si>
    <t xml:space="preserve">  Justin C</t>
  </si>
  <si>
    <t>Id1505</t>
  </si>
  <si>
    <t>Holley, Mr.  Tristan P.</t>
  </si>
  <si>
    <t xml:space="preserve">  Tristan P</t>
  </si>
  <si>
    <t>Holley</t>
  </si>
  <si>
    <t>Id1506</t>
  </si>
  <si>
    <t>Kemble, Ms.  Traci A</t>
  </si>
  <si>
    <t xml:space="preserve">  Traci A</t>
  </si>
  <si>
    <t>Kemble</t>
  </si>
  <si>
    <t>Id1507</t>
  </si>
  <si>
    <t>Bentley, Mr.  Justin P</t>
  </si>
  <si>
    <t>Bentley</t>
  </si>
  <si>
    <t>Id1508</t>
  </si>
  <si>
    <t>Jones, Mr.  Logan M</t>
  </si>
  <si>
    <t xml:space="preserve">  Logan M</t>
  </si>
  <si>
    <t>Id1509</t>
  </si>
  <si>
    <t>Tremblay, Mr.  Sebastien</t>
  </si>
  <si>
    <t>Id1510</t>
  </si>
  <si>
    <t>Bellucci, Ms.  Tiffany A</t>
  </si>
  <si>
    <t xml:space="preserve">  Tiffany A</t>
  </si>
  <si>
    <t>Bellucci</t>
  </si>
  <si>
    <t>Id1511</t>
  </si>
  <si>
    <t>Collins, Mr.  Matthew</t>
  </si>
  <si>
    <t>Collins</t>
  </si>
  <si>
    <t>Id1512</t>
  </si>
  <si>
    <t>Gillman, Mr.  Luke</t>
  </si>
  <si>
    <t xml:space="preserve">  Luke</t>
  </si>
  <si>
    <t>Gillman</t>
  </si>
  <si>
    <t>Id1513</t>
  </si>
  <si>
    <t>West, Ms.  Leigh</t>
  </si>
  <si>
    <t xml:space="preserve">  Leigh</t>
  </si>
  <si>
    <t>West</t>
  </si>
  <si>
    <t>Id1514</t>
  </si>
  <si>
    <t>Chida, Mr.  Yosuke</t>
  </si>
  <si>
    <t xml:space="preserve">  Yosuke</t>
  </si>
  <si>
    <t>Chida</t>
  </si>
  <si>
    <t>Id1515</t>
  </si>
  <si>
    <t>Reisenauer, Mr.  Matthew</t>
  </si>
  <si>
    <t>Reisenauer</t>
  </si>
  <si>
    <t>Id1516</t>
  </si>
  <si>
    <t>Rosenberg-Wohl, Mr.  Jacob</t>
  </si>
  <si>
    <t>Rosenberg-Wohl</t>
  </si>
  <si>
    <t>Id1517</t>
  </si>
  <si>
    <t>Theriault, Ms.  Jodi</t>
  </si>
  <si>
    <t xml:space="preserve">  Jodi</t>
  </si>
  <si>
    <t>Theriault</t>
  </si>
  <si>
    <t>Id1518</t>
  </si>
  <si>
    <t>Manuel, Ms.  Lauren</t>
  </si>
  <si>
    <t>Manuel</t>
  </si>
  <si>
    <t>Id1519</t>
  </si>
  <si>
    <t>Demko, Ms.  Misti C</t>
  </si>
  <si>
    <t xml:space="preserve">  Misti C</t>
  </si>
  <si>
    <t>Demko</t>
  </si>
  <si>
    <t>Id1520</t>
  </si>
  <si>
    <t>Battaglia, Ms.  Angela J</t>
  </si>
  <si>
    <t xml:space="preserve">  Angela J</t>
  </si>
  <si>
    <t>Battaglia</t>
  </si>
  <si>
    <t>Id1521</t>
  </si>
  <si>
    <t>Follo, Mr.  Jonathan D.</t>
  </si>
  <si>
    <t xml:space="preserve">  Jonathan D</t>
  </si>
  <si>
    <t>Follo</t>
  </si>
  <si>
    <t>Id1522</t>
  </si>
  <si>
    <t>Barana, Ms.  Victoria</t>
  </si>
  <si>
    <t>Barana</t>
  </si>
  <si>
    <t>Id1523</t>
  </si>
  <si>
    <t>Lysaght, Mr.  Adrian R.</t>
  </si>
  <si>
    <t xml:space="preserve">  Adrian R</t>
  </si>
  <si>
    <t>Lysaght</t>
  </si>
  <si>
    <t>Id1524</t>
  </si>
  <si>
    <t>Chalmers, Mr.  Andrew</t>
  </si>
  <si>
    <t>Chalmers</t>
  </si>
  <si>
    <t>Id1525</t>
  </si>
  <si>
    <t>Phillippi, Mr.  Jason A.</t>
  </si>
  <si>
    <t>Id1526</t>
  </si>
  <si>
    <t>MacPherson, Ms.  Rachel</t>
  </si>
  <si>
    <t xml:space="preserve">  Rachel</t>
  </si>
  <si>
    <t>MacPherson</t>
  </si>
  <si>
    <t>Id1527</t>
  </si>
  <si>
    <t>Delfidio, Ms.  Susan</t>
  </si>
  <si>
    <t xml:space="preserve">  Susan</t>
  </si>
  <si>
    <t>Delfidio</t>
  </si>
  <si>
    <t>Id1528</t>
  </si>
  <si>
    <t>Cummings, Mr.  Cameron M.</t>
  </si>
  <si>
    <t xml:space="preserve">  Cameron M</t>
  </si>
  <si>
    <t>Cummings</t>
  </si>
  <si>
    <t>Id1529</t>
  </si>
  <si>
    <t>Schroegel, Ms.  Claudia A.</t>
  </si>
  <si>
    <t xml:space="preserve">  Claudia A</t>
  </si>
  <si>
    <t>Schroegel</t>
  </si>
  <si>
    <t>Id1530</t>
  </si>
  <si>
    <t>Williams, Ms.  Kate</t>
  </si>
  <si>
    <t>Id1531</t>
  </si>
  <si>
    <t>Casey, Ms.  Nicole M.</t>
  </si>
  <si>
    <t xml:space="preserve">  Nicole M</t>
  </si>
  <si>
    <t>Casey</t>
  </si>
  <si>
    <t>Id1532</t>
  </si>
  <si>
    <t>Randall, Mr.  Jack</t>
  </si>
  <si>
    <t xml:space="preserve">  Jack</t>
  </si>
  <si>
    <t>Randall</t>
  </si>
  <si>
    <t>Id1533</t>
  </si>
  <si>
    <t>Doyon, Mr.  Gregory</t>
  </si>
  <si>
    <t>Doyon</t>
  </si>
  <si>
    <t>Id1534</t>
  </si>
  <si>
    <t>Sankey, Ms.  Rebecca</t>
  </si>
  <si>
    <t>Sankey</t>
  </si>
  <si>
    <t>Id1535</t>
  </si>
  <si>
    <t>Stilgenbauer, Mr.  Adam</t>
  </si>
  <si>
    <t>Stilgenbauer</t>
  </si>
  <si>
    <t>Id1536</t>
  </si>
  <si>
    <t>Jaskiewicz, Mr.  Ryan</t>
  </si>
  <si>
    <t>Jaskiewicz</t>
  </si>
  <si>
    <t>Id1537</t>
  </si>
  <si>
    <t>Deppen, Ms.  Jackie K.</t>
  </si>
  <si>
    <t xml:space="preserve">  Jackie K</t>
  </si>
  <si>
    <t>Deppen</t>
  </si>
  <si>
    <t>Id1538</t>
  </si>
  <si>
    <t>Hine, Mr.  Chris</t>
  </si>
  <si>
    <t>Hine</t>
  </si>
  <si>
    <t>Id1539</t>
  </si>
  <si>
    <t>Mathews, Mr.  Tyler C</t>
  </si>
  <si>
    <t xml:space="preserve">  Tyler C</t>
  </si>
  <si>
    <t>Mathews</t>
  </si>
  <si>
    <t>Id1540</t>
  </si>
  <si>
    <t>Yabu, Ms.  Yoshie</t>
  </si>
  <si>
    <t xml:space="preserve">  Yoshie</t>
  </si>
  <si>
    <t>Yabu</t>
  </si>
  <si>
    <t>Id1541</t>
  </si>
  <si>
    <t>Strang, Ms.  Lauren A</t>
  </si>
  <si>
    <t xml:space="preserve">  Lauren A</t>
  </si>
  <si>
    <t>Strang</t>
  </si>
  <si>
    <t>Id1542</t>
  </si>
  <si>
    <t>Frank, Mr.  Mason D.</t>
  </si>
  <si>
    <t xml:space="preserve">  Mason D</t>
  </si>
  <si>
    <t>Frank</t>
  </si>
  <si>
    <t>Id1543</t>
  </si>
  <si>
    <t>Shanley, Mr.  Ryan</t>
  </si>
  <si>
    <t>Shanley</t>
  </si>
  <si>
    <t>Id1544</t>
  </si>
  <si>
    <t>Mancebo Garcia, Mr.  Arturo</t>
  </si>
  <si>
    <t xml:space="preserve">  Arturo</t>
  </si>
  <si>
    <t>Mancebo Garcia</t>
  </si>
  <si>
    <t>Id1545</t>
  </si>
  <si>
    <t>Keehan, Mr.  Jake</t>
  </si>
  <si>
    <t xml:space="preserve">  Jake</t>
  </si>
  <si>
    <t>Keehan</t>
  </si>
  <si>
    <t>Id1546</t>
  </si>
  <si>
    <t>Mahaney, Ms.  Sarah E</t>
  </si>
  <si>
    <t>Mahaney</t>
  </si>
  <si>
    <t>Id1547</t>
  </si>
  <si>
    <t>Nolan, Ms.  Alison L.</t>
  </si>
  <si>
    <t xml:space="preserve">  Alison L</t>
  </si>
  <si>
    <t>Nolan</t>
  </si>
  <si>
    <t>Id1548</t>
  </si>
  <si>
    <t>Sobrino, Ms.  Karen A.</t>
  </si>
  <si>
    <t xml:space="preserve">  Karen A</t>
  </si>
  <si>
    <t>Sobrino</t>
  </si>
  <si>
    <t>Id1549</t>
  </si>
  <si>
    <t>Gennaro, Mr.  Thomas R. Jr.</t>
  </si>
  <si>
    <t xml:space="preserve">  Thomas R</t>
  </si>
  <si>
    <t>Gennaro</t>
  </si>
  <si>
    <t>Id1550</t>
  </si>
  <si>
    <t>Mayer, Ms.  Stephanie W.</t>
  </si>
  <si>
    <t>Mayer</t>
  </si>
  <si>
    <t>Id1551</t>
  </si>
  <si>
    <t>Becker, Mr.  Ezra</t>
  </si>
  <si>
    <t xml:space="preserve">  Ezra</t>
  </si>
  <si>
    <t>Becker</t>
  </si>
  <si>
    <t>Id1552</t>
  </si>
  <si>
    <t>Moore, Mr.  Jim</t>
  </si>
  <si>
    <t>Id1553</t>
  </si>
  <si>
    <t>Platt, Mr.  Ari L.</t>
  </si>
  <si>
    <t xml:space="preserve">  Ari L</t>
  </si>
  <si>
    <t>Platt</t>
  </si>
  <si>
    <t>Id1554</t>
  </si>
  <si>
    <t>Brodeur, Ms.  Fanny</t>
  </si>
  <si>
    <t xml:space="preserve">  Fanny</t>
  </si>
  <si>
    <t>Brodeur</t>
  </si>
  <si>
    <t>Id1555</t>
  </si>
  <si>
    <t>Knight Pech, Ms.  Heather</t>
  </si>
  <si>
    <t>Knight Pech</t>
  </si>
  <si>
    <t>Id1556</t>
  </si>
  <si>
    <t>Richter, Mr.  Peter W. Sr.</t>
  </si>
  <si>
    <t>Id1557</t>
  </si>
  <si>
    <t>Jubinski, Ms.  Catherine A</t>
  </si>
  <si>
    <t xml:space="preserve">  Catherine A</t>
  </si>
  <si>
    <t>Jubinski</t>
  </si>
  <si>
    <t>Id1558</t>
  </si>
  <si>
    <t>Wall, Ms.  Kelly A</t>
  </si>
  <si>
    <t>Wall</t>
  </si>
  <si>
    <t>Id1559</t>
  </si>
  <si>
    <t>McKay, Ms.  Janel N.</t>
  </si>
  <si>
    <t xml:space="preserve">  Janel N</t>
  </si>
  <si>
    <t>McKay</t>
  </si>
  <si>
    <t>Id1560</t>
  </si>
  <si>
    <t>Oh, Ms.  Yann Kai</t>
  </si>
  <si>
    <t xml:space="preserve">  Yann Kai</t>
  </si>
  <si>
    <t>Oh</t>
  </si>
  <si>
    <t>Id1561</t>
  </si>
  <si>
    <t>Kessell, Mr.  Zachary R.</t>
  </si>
  <si>
    <t xml:space="preserve">  Zachary R</t>
  </si>
  <si>
    <t>Kessell</t>
  </si>
  <si>
    <t>Id1562</t>
  </si>
  <si>
    <t>Hidalgo Zambrano, Mr.  Alejandro Sr.</t>
  </si>
  <si>
    <t xml:space="preserve">  Alejandro Sr</t>
  </si>
  <si>
    <t>Hidalgo Zambrano</t>
  </si>
  <si>
    <t>Id1563</t>
  </si>
  <si>
    <t>Caprario, Mr.  Nicholas R.</t>
  </si>
  <si>
    <t xml:space="preserve">  Nicholas R</t>
  </si>
  <si>
    <t>Caprario</t>
  </si>
  <si>
    <t>Id1564</t>
  </si>
  <si>
    <t>Ryan, Mr.  Paul</t>
  </si>
  <si>
    <t>Id1565</t>
  </si>
  <si>
    <t>Hoffman, Mr.  Michael D</t>
  </si>
  <si>
    <t xml:space="preserve">  Michael D</t>
  </si>
  <si>
    <t>Id1566</t>
  </si>
  <si>
    <t>Wong, Ms.  Marina</t>
  </si>
  <si>
    <t xml:space="preserve">  Marina</t>
  </si>
  <si>
    <t>Wong</t>
  </si>
  <si>
    <t>Id1567</t>
  </si>
  <si>
    <t>Lea, Ms.  Caroline</t>
  </si>
  <si>
    <t>Lea</t>
  </si>
  <si>
    <t>Id1568</t>
  </si>
  <si>
    <t>Patterson, Mr.  Ross P</t>
  </si>
  <si>
    <t xml:space="preserve">  Ross P</t>
  </si>
  <si>
    <t>Id1569</t>
  </si>
  <si>
    <t>Quigley, Ms.  Aoife</t>
  </si>
  <si>
    <t xml:space="preserve">  Aoife</t>
  </si>
  <si>
    <t>Quigley</t>
  </si>
  <si>
    <t>Id1570</t>
  </si>
  <si>
    <t>Korir, Mr.  Wesley</t>
  </si>
  <si>
    <t>Korir</t>
  </si>
  <si>
    <t>Id1571</t>
  </si>
  <si>
    <t>Downs, Ms.  Rebecca J</t>
  </si>
  <si>
    <t>Downs</t>
  </si>
  <si>
    <t>Id1572</t>
  </si>
  <si>
    <t>Young, Mr.  Barry P.</t>
  </si>
  <si>
    <t xml:space="preserve">  Barry P</t>
  </si>
  <si>
    <t>Id1573</t>
  </si>
  <si>
    <t>Zywek, Mr.  Maciej</t>
  </si>
  <si>
    <t xml:space="preserve">  Maciej</t>
  </si>
  <si>
    <t>Zywek</t>
  </si>
  <si>
    <t>Id1574</t>
  </si>
  <si>
    <t>Faulkner, Mr.  Jerry D.</t>
  </si>
  <si>
    <t xml:space="preserve">  Jerry D</t>
  </si>
  <si>
    <t>Faulkner</t>
  </si>
  <si>
    <t>Id1575</t>
  </si>
  <si>
    <t>Erspamer, Mr.  Eric A.</t>
  </si>
  <si>
    <t>Erspamer</t>
  </si>
  <si>
    <t>Id1576</t>
  </si>
  <si>
    <t>Campbell, Ms.  Cathi</t>
  </si>
  <si>
    <t xml:space="preserve">  Cathi</t>
  </si>
  <si>
    <t>Id1577</t>
  </si>
  <si>
    <t>Addison, Mr.  Alex M</t>
  </si>
  <si>
    <t xml:space="preserve">  Alex M</t>
  </si>
  <si>
    <t>Addison</t>
  </si>
  <si>
    <t>Id1578</t>
  </si>
  <si>
    <t>Wu, Mr.  Liang</t>
  </si>
  <si>
    <t xml:space="preserve">  Liang</t>
  </si>
  <si>
    <t>Wu</t>
  </si>
  <si>
    <t>Id1579</t>
  </si>
  <si>
    <t>Millett, Ms.  Lexy</t>
  </si>
  <si>
    <t xml:space="preserve">  Lexy</t>
  </si>
  <si>
    <t>Id1580</t>
  </si>
  <si>
    <t>Bosl, Mr.  Michael</t>
  </si>
  <si>
    <t>Bosl</t>
  </si>
  <si>
    <t>Id1581</t>
  </si>
  <si>
    <t>Goldberg, Mr.  Samuel L</t>
  </si>
  <si>
    <t xml:space="preserve">  Samuel L</t>
  </si>
  <si>
    <t>Goldberg</t>
  </si>
  <si>
    <t>Id1582</t>
  </si>
  <si>
    <t>Kelley, Mr.  Spencer A.</t>
  </si>
  <si>
    <t xml:space="preserve">  Spencer A</t>
  </si>
  <si>
    <t>Id1583</t>
  </si>
  <si>
    <t>Johnston, Mrs.  Rochelle</t>
  </si>
  <si>
    <t xml:space="preserve">  Rochelle</t>
  </si>
  <si>
    <t>Johnston</t>
  </si>
  <si>
    <t>Id1584</t>
  </si>
  <si>
    <t>Keating, Ms.  Paula</t>
  </si>
  <si>
    <t xml:space="preserve">  Paula</t>
  </si>
  <si>
    <t>Keating</t>
  </si>
  <si>
    <t>Id1585</t>
  </si>
  <si>
    <t>Duhon, Mrs.  Madeline E.</t>
  </si>
  <si>
    <t xml:space="preserve">  Madeline E</t>
  </si>
  <si>
    <t>Duhon</t>
  </si>
  <si>
    <t>Id1586</t>
  </si>
  <si>
    <t>Briseno, Ms.  Maria Isabel</t>
  </si>
  <si>
    <t xml:space="preserve">  Maria Isabel</t>
  </si>
  <si>
    <t>Briseno</t>
  </si>
  <si>
    <t>Id1587</t>
  </si>
  <si>
    <t>Besse, Mr.  Arthur M.</t>
  </si>
  <si>
    <t xml:space="preserve">  Arthur M</t>
  </si>
  <si>
    <t>Besse</t>
  </si>
  <si>
    <t>Id1588</t>
  </si>
  <si>
    <t>Shillings, Mr.  Joseph R.</t>
  </si>
  <si>
    <t xml:space="preserve">  Joseph R</t>
  </si>
  <si>
    <t>Shillings</t>
  </si>
  <si>
    <t>Id1589</t>
  </si>
  <si>
    <t>Tate, Ms.  Sachiko</t>
  </si>
  <si>
    <t xml:space="preserve">  Sachiko</t>
  </si>
  <si>
    <t>Tate</t>
  </si>
  <si>
    <t>Id1590</t>
  </si>
  <si>
    <t>Arsenault, Mr.  Christopher</t>
  </si>
  <si>
    <t>Id1591</t>
  </si>
  <si>
    <t>Hengoed, Mr.  Joseph</t>
  </si>
  <si>
    <t>Hengoed</t>
  </si>
  <si>
    <t>Id1592</t>
  </si>
  <si>
    <t>Aller, Mr.  Lawrence</t>
  </si>
  <si>
    <t>Aller</t>
  </si>
  <si>
    <t>Id1593</t>
  </si>
  <si>
    <t>Pisano, Mrs.  Katie</t>
  </si>
  <si>
    <t>Pisano</t>
  </si>
  <si>
    <t>Id1594</t>
  </si>
  <si>
    <t>Sanca, Mr.  Ruben</t>
  </si>
  <si>
    <t xml:space="preserve">  Ruben</t>
  </si>
  <si>
    <t>Sanca</t>
  </si>
  <si>
    <t>Id1595</t>
  </si>
  <si>
    <t>Bond, Ms.  Sarah</t>
  </si>
  <si>
    <t>Bond</t>
  </si>
  <si>
    <t>Id1596</t>
  </si>
  <si>
    <t>Carron, Mrs.  Angela R.</t>
  </si>
  <si>
    <t>Carron</t>
  </si>
  <si>
    <t>Id1597</t>
  </si>
  <si>
    <t>Ellwanger, Mr.  Chatham</t>
  </si>
  <si>
    <t xml:space="preserve">  Chatham</t>
  </si>
  <si>
    <t>Ellwanger</t>
  </si>
  <si>
    <t>Id1598</t>
  </si>
  <si>
    <t>Hanson, Mr.  Derek</t>
  </si>
  <si>
    <t xml:space="preserve">  Derek</t>
  </si>
  <si>
    <t>Hanson</t>
  </si>
  <si>
    <t>Id1599</t>
  </si>
  <si>
    <t>Tucker, Mr.  Kalvin J.</t>
  </si>
  <si>
    <t xml:space="preserve">  Kalvin J</t>
  </si>
  <si>
    <t>Id1600</t>
  </si>
  <si>
    <t>Counts, Mr.  Dave</t>
  </si>
  <si>
    <t>Counts</t>
  </si>
  <si>
    <t>Id1601</t>
  </si>
  <si>
    <t>Carson, Ms.  Barbara G.</t>
  </si>
  <si>
    <t xml:space="preserve">  Barbara G</t>
  </si>
  <si>
    <t>Carson</t>
  </si>
  <si>
    <t>Id1602</t>
  </si>
  <si>
    <t>Haines, Mr.  Skylar</t>
  </si>
  <si>
    <t>Haines</t>
  </si>
  <si>
    <t>Id1603</t>
  </si>
  <si>
    <t>Schnabel, Mr.  Nick</t>
  </si>
  <si>
    <t>Schnabel</t>
  </si>
  <si>
    <t>Id1604</t>
  </si>
  <si>
    <t>Thind, Mr.  Sunny S</t>
  </si>
  <si>
    <t xml:space="preserve">  Sunny S</t>
  </si>
  <si>
    <t>Id1605</t>
  </si>
  <si>
    <t>Simon, Mrs.  Anne-Marie</t>
  </si>
  <si>
    <t>Simon</t>
  </si>
  <si>
    <t>Id1606</t>
  </si>
  <si>
    <t>Arciniaga, Mr.  Nicholas</t>
  </si>
  <si>
    <t>Arciniaga</t>
  </si>
  <si>
    <t>Id1607</t>
  </si>
  <si>
    <t>Ryan, Mr.  Scott M.</t>
  </si>
  <si>
    <t>Id1608</t>
  </si>
  <si>
    <t>Lizak, Ms.  Marisa A</t>
  </si>
  <si>
    <t xml:space="preserve">  Marisa A</t>
  </si>
  <si>
    <t>Lizak</t>
  </si>
  <si>
    <t>Id1609</t>
  </si>
  <si>
    <t>Howery, Ms.  Katie</t>
  </si>
  <si>
    <t>Howery</t>
  </si>
  <si>
    <t>Id1610</t>
  </si>
  <si>
    <t>Crain, Ms.  Amy L</t>
  </si>
  <si>
    <t>Crain</t>
  </si>
  <si>
    <t>Id1611</t>
  </si>
  <si>
    <t>Hotze, Ms.  Jenna M</t>
  </si>
  <si>
    <t xml:space="preserve">  Jenna M</t>
  </si>
  <si>
    <t>Hotze</t>
  </si>
  <si>
    <t>Id1612</t>
  </si>
  <si>
    <t>Chauhan, Ms.  Elizabeth M.</t>
  </si>
  <si>
    <t>Chauhan</t>
  </si>
  <si>
    <t>Id1613</t>
  </si>
  <si>
    <t>Raab, Mr.  Lyazid</t>
  </si>
  <si>
    <t xml:space="preserve">  Lyazid</t>
  </si>
  <si>
    <t>Raab</t>
  </si>
  <si>
    <t>Id1614</t>
  </si>
  <si>
    <t>McKown, Ms.  Lindsey A.</t>
  </si>
  <si>
    <t xml:space="preserve">  Lindsey A</t>
  </si>
  <si>
    <t>McKown</t>
  </si>
  <si>
    <t>Id1615</t>
  </si>
  <si>
    <t>Schiemann, Mr.  Chris</t>
  </si>
  <si>
    <t>Schiemann</t>
  </si>
  <si>
    <t>Id1616</t>
  </si>
  <si>
    <t>Cress, Ms.  Jennifer A</t>
  </si>
  <si>
    <t>Cress</t>
  </si>
  <si>
    <t>Id1617</t>
  </si>
  <si>
    <t>Mawson, Mr.  Leif S.</t>
  </si>
  <si>
    <t xml:space="preserve">  Leif S</t>
  </si>
  <si>
    <t>Mawson</t>
  </si>
  <si>
    <t>Id1618</t>
  </si>
  <si>
    <t>Wigginton, Ms.  Stephanie A</t>
  </si>
  <si>
    <t>Wigginton</t>
  </si>
  <si>
    <t>Id1619</t>
  </si>
  <si>
    <t>Wang, Mr.  Bo</t>
  </si>
  <si>
    <t xml:space="preserve">  Bo</t>
  </si>
  <si>
    <t>Id1620</t>
  </si>
  <si>
    <t>Schroeder, Ms.  Leah</t>
  </si>
  <si>
    <t xml:space="preserve">  Leah</t>
  </si>
  <si>
    <t>Schroeder</t>
  </si>
  <si>
    <t>Id1621</t>
  </si>
  <si>
    <t>Leonard, Ms.  Kara Lynne</t>
  </si>
  <si>
    <t xml:space="preserve">  Kara Lynne</t>
  </si>
  <si>
    <t>Leonard</t>
  </si>
  <si>
    <t>Id1622</t>
  </si>
  <si>
    <t>Tissue, Mr.  Jeffrey</t>
  </si>
  <si>
    <t>Tissue</t>
  </si>
  <si>
    <t>Id1623</t>
  </si>
  <si>
    <t>Wood, Mr.  Justin</t>
  </si>
  <si>
    <t>Wood</t>
  </si>
  <si>
    <t>Id1624</t>
  </si>
  <si>
    <t>Denny, Ms.  Emily</t>
  </si>
  <si>
    <t>Denny</t>
  </si>
  <si>
    <t>Id1625</t>
  </si>
  <si>
    <t>Testa, Ms.  Rebecca</t>
  </si>
  <si>
    <t>Testa</t>
  </si>
  <si>
    <t>Id1626</t>
  </si>
  <si>
    <t>Mooney, Mrs.  Allie</t>
  </si>
  <si>
    <t xml:space="preserve">  Allie</t>
  </si>
  <si>
    <t>Id1627</t>
  </si>
  <si>
    <t>Buchholtz, Ms.  Trasi</t>
  </si>
  <si>
    <t xml:space="preserve">  Trasi</t>
  </si>
  <si>
    <t>Buchholtz</t>
  </si>
  <si>
    <t>Id1628</t>
  </si>
  <si>
    <t>Hoyt, Mr.  Kevin</t>
  </si>
  <si>
    <t>Hoyt</t>
  </si>
  <si>
    <t>Id1629</t>
  </si>
  <si>
    <t>Cabada, Mr.  Fernando</t>
  </si>
  <si>
    <t xml:space="preserve">  Fernando</t>
  </si>
  <si>
    <t>Cabada</t>
  </si>
  <si>
    <t>Id1630</t>
  </si>
  <si>
    <t>Lobaciute, Ms.  Ieva</t>
  </si>
  <si>
    <t xml:space="preserve">  Ieva</t>
  </si>
  <si>
    <t>Lobaciute</t>
  </si>
  <si>
    <t>Id1631</t>
  </si>
  <si>
    <t>Dawes, Mr.  Chris</t>
  </si>
  <si>
    <t>Id1632</t>
  </si>
  <si>
    <t>Deppen, Mr.  Drew L.</t>
  </si>
  <si>
    <t xml:space="preserve">  Drew L</t>
  </si>
  <si>
    <t>Id1633</t>
  </si>
  <si>
    <t>Oberndorfer, Ms.  Christina</t>
  </si>
  <si>
    <t>Oberndorfer</t>
  </si>
  <si>
    <t>Id1634</t>
  </si>
  <si>
    <t>Hetherington, Mr.  Alexander G</t>
  </si>
  <si>
    <t xml:space="preserve">  Alexander G</t>
  </si>
  <si>
    <t>Hetherington</t>
  </si>
  <si>
    <t>Id1635</t>
  </si>
  <si>
    <t>Murray, Ms.  Meaghan</t>
  </si>
  <si>
    <t xml:space="preserve">  Meaghan</t>
  </si>
  <si>
    <t>Murray</t>
  </si>
  <si>
    <t>Id1636</t>
  </si>
  <si>
    <t>Higden, Ms.  Kristin</t>
  </si>
  <si>
    <t>Higden</t>
  </si>
  <si>
    <t>Id1637</t>
  </si>
  <si>
    <t>Rediger, Ms.  Andrea K.</t>
  </si>
  <si>
    <t xml:space="preserve">  Andrea K</t>
  </si>
  <si>
    <t>Rediger</t>
  </si>
  <si>
    <t>Id1638</t>
  </si>
  <si>
    <t>Huff, Ms.  Kris</t>
  </si>
  <si>
    <t xml:space="preserve">  Kris</t>
  </si>
  <si>
    <t>Id1639</t>
  </si>
  <si>
    <t>Hall, Mr.  Alden W</t>
  </si>
  <si>
    <t xml:space="preserve">  Alden W</t>
  </si>
  <si>
    <t>Id1640</t>
  </si>
  <si>
    <t>Grise, Ms.  Suzanne M</t>
  </si>
  <si>
    <t xml:space="preserve">  Suzanne M</t>
  </si>
  <si>
    <t>Grise</t>
  </si>
  <si>
    <t>Id1641</t>
  </si>
  <si>
    <t>Skildum, Ms.  Heidi Z.</t>
  </si>
  <si>
    <t xml:space="preserve">  Heidi Z</t>
  </si>
  <si>
    <t>Skildum</t>
  </si>
  <si>
    <t>Id1642</t>
  </si>
  <si>
    <t>Yang, Ms.  Carolyn</t>
  </si>
  <si>
    <t>Id1643</t>
  </si>
  <si>
    <t>Fischer-Daly, Ms.  Sabine</t>
  </si>
  <si>
    <t>Fischer-Daly</t>
  </si>
  <si>
    <t>Id1644</t>
  </si>
  <si>
    <t>Asher, Mr.  Bobby</t>
  </si>
  <si>
    <t>Id1645</t>
  </si>
  <si>
    <t>Zhou, Mr.  Fan</t>
  </si>
  <si>
    <t xml:space="preserve">  Fan</t>
  </si>
  <si>
    <t>Id1646</t>
  </si>
  <si>
    <t>Rudder, Mrs.  Rachel M</t>
  </si>
  <si>
    <t>Rudder</t>
  </si>
  <si>
    <t>Id1647</t>
  </si>
  <si>
    <t>Cartmell, Mr.  Greg</t>
  </si>
  <si>
    <t>Cartmell</t>
  </si>
  <si>
    <t>Id1648</t>
  </si>
  <si>
    <t>Troland, Mr.  Dan</t>
  </si>
  <si>
    <t>Troland</t>
  </si>
  <si>
    <t>Id1649</t>
  </si>
  <si>
    <t>Hall, Ms.  Jennifer A</t>
  </si>
  <si>
    <t>Id1650</t>
  </si>
  <si>
    <t>Berg, Mrs.  Jessica</t>
  </si>
  <si>
    <t>Berg</t>
  </si>
  <si>
    <t>Id1651</t>
  </si>
  <si>
    <t>Engtrakul, Mr.  Chaiwat</t>
  </si>
  <si>
    <t xml:space="preserve">  Chaiwat</t>
  </si>
  <si>
    <t>Engtrakul</t>
  </si>
  <si>
    <t>Id1652</t>
  </si>
  <si>
    <t>Leonhardt, Ms.  Kerri</t>
  </si>
  <si>
    <t xml:space="preserve">  Kerri</t>
  </si>
  <si>
    <t>Leonhardt</t>
  </si>
  <si>
    <t>Id1653</t>
  </si>
  <si>
    <t>Goetz, Ms.  Lisa</t>
  </si>
  <si>
    <t>Goetz</t>
  </si>
  <si>
    <t>Id1654</t>
  </si>
  <si>
    <t>Cacharelis, Mr.  Nicholas G</t>
  </si>
  <si>
    <t xml:space="preserve">  Nicholas G</t>
  </si>
  <si>
    <t>Cacharelis</t>
  </si>
  <si>
    <t>Id1655</t>
  </si>
  <si>
    <t>Kariolis, Mr.  Vasilis S</t>
  </si>
  <si>
    <t xml:space="preserve">  Vasilis S</t>
  </si>
  <si>
    <t>Kariolis</t>
  </si>
  <si>
    <t>Id1656</t>
  </si>
  <si>
    <t>Zelwin, Mr.  Michael P</t>
  </si>
  <si>
    <t>Zelwin</t>
  </si>
  <si>
    <t>Id1657</t>
  </si>
  <si>
    <t>Barry, Ms.  Colleen C.</t>
  </si>
  <si>
    <t xml:space="preserve">  Colleen C</t>
  </si>
  <si>
    <t>Id1658</t>
  </si>
  <si>
    <t>Bannon, Mrs.  Annika</t>
  </si>
  <si>
    <t xml:space="preserve">  Annika</t>
  </si>
  <si>
    <t>Bannon</t>
  </si>
  <si>
    <t>Id1659</t>
  </si>
  <si>
    <t>Chang, Ms.  Kelly</t>
  </si>
  <si>
    <t>Id1660</t>
  </si>
  <si>
    <t>Vetter, Mr.  Nicholas C.</t>
  </si>
  <si>
    <t xml:space="preserve">  Nicholas C</t>
  </si>
  <si>
    <t>Vetter</t>
  </si>
  <si>
    <t>Id1661</t>
  </si>
  <si>
    <t>Jablonski, Mrs.  Kelly K</t>
  </si>
  <si>
    <t xml:space="preserve">  Kelly K</t>
  </si>
  <si>
    <t>Jablonski</t>
  </si>
  <si>
    <t>Id1662</t>
  </si>
  <si>
    <t>Jakubowitch, Mr.  Andrew</t>
  </si>
  <si>
    <t>Jakubowitch</t>
  </si>
  <si>
    <t>Id1663</t>
  </si>
  <si>
    <t>Altshuler, Ms.  Hannah</t>
  </si>
  <si>
    <t xml:space="preserve">  Hannah</t>
  </si>
  <si>
    <t>Altshuler</t>
  </si>
  <si>
    <t>Id1664</t>
  </si>
  <si>
    <t>Ugarte, Mr.  Patricio Sr.</t>
  </si>
  <si>
    <t xml:space="preserve">  Patricio Sr</t>
  </si>
  <si>
    <t>Ugarte</t>
  </si>
  <si>
    <t>Id1665</t>
  </si>
  <si>
    <t>Tusso, Mr.  Robert B</t>
  </si>
  <si>
    <t xml:space="preserve">  Robert B</t>
  </si>
  <si>
    <t>Tusso</t>
  </si>
  <si>
    <t>Id1666</t>
  </si>
  <si>
    <t>Johnson, Mr.  Benjamin M</t>
  </si>
  <si>
    <t xml:space="preserve">  Benjamin M</t>
  </si>
  <si>
    <t>Id1667</t>
  </si>
  <si>
    <t>Landry, Mr.  Robert</t>
  </si>
  <si>
    <t>Landry</t>
  </si>
  <si>
    <t>Id1668</t>
  </si>
  <si>
    <t>McDonald, Mr.  Eric R.</t>
  </si>
  <si>
    <t xml:space="preserve">  Eric R</t>
  </si>
  <si>
    <t>McDonald</t>
  </si>
  <si>
    <t>Id1669</t>
  </si>
  <si>
    <t>Dunlap, Mr.  Matthew</t>
  </si>
  <si>
    <t>Id1670</t>
  </si>
  <si>
    <t>Larue, Mr.  Bob R</t>
  </si>
  <si>
    <t xml:space="preserve">  Bob R</t>
  </si>
  <si>
    <t>Larue</t>
  </si>
  <si>
    <t>Id1671</t>
  </si>
  <si>
    <t>Hodge, Ms.  Stephanie J.</t>
  </si>
  <si>
    <t xml:space="preserve">  Stephanie J</t>
  </si>
  <si>
    <t>Id1672</t>
  </si>
  <si>
    <t>Marcus, Mr.  Jake</t>
  </si>
  <si>
    <t>Marcus</t>
  </si>
  <si>
    <t>Id1673</t>
  </si>
  <si>
    <t>Daubert, Ms.  Alison L.</t>
  </si>
  <si>
    <t>Daubert</t>
  </si>
  <si>
    <t>Id1674</t>
  </si>
  <si>
    <t>Close, Ms.  Lindsay M</t>
  </si>
  <si>
    <t>Close</t>
  </si>
  <si>
    <t>Id1675</t>
  </si>
  <si>
    <t>Roels, Mr.  Guillaume</t>
  </si>
  <si>
    <t xml:space="preserve">  Guillaume</t>
  </si>
  <si>
    <t>Roels</t>
  </si>
  <si>
    <t>Id1676</t>
  </si>
  <si>
    <t>Venosky, Ms.  Kaylee</t>
  </si>
  <si>
    <t xml:space="preserve">  Kaylee</t>
  </si>
  <si>
    <t>Venosky</t>
  </si>
  <si>
    <t>Id1677</t>
  </si>
  <si>
    <t>Gosnell, Ms.  Theresa</t>
  </si>
  <si>
    <t xml:space="preserve">  Theresa</t>
  </si>
  <si>
    <t>Gosnell</t>
  </si>
  <si>
    <t>Id1678</t>
  </si>
  <si>
    <t>Chewning-Kulick, Mr.  Travis G.</t>
  </si>
  <si>
    <t xml:space="preserve">  Travis G</t>
  </si>
  <si>
    <t>Chewning-Kulick</t>
  </si>
  <si>
    <t>Id1679</t>
  </si>
  <si>
    <t>McCarron, Ms.  Emma L.</t>
  </si>
  <si>
    <t xml:space="preserve">  Emma L</t>
  </si>
  <si>
    <t>Id1680</t>
  </si>
  <si>
    <t>Manion, Ms.  Linda</t>
  </si>
  <si>
    <t xml:space="preserve">  Linda</t>
  </si>
  <si>
    <t>Manion</t>
  </si>
  <si>
    <t>Id1681</t>
  </si>
  <si>
    <t>Strong, Mr.  Owen R</t>
  </si>
  <si>
    <t xml:space="preserve">  Owen R</t>
  </si>
  <si>
    <t>Id1682</t>
  </si>
  <si>
    <t>Leblanc, Mr.  Jacob</t>
  </si>
  <si>
    <t>Leblanc</t>
  </si>
  <si>
    <t>Id1683</t>
  </si>
  <si>
    <t>Palmer, Ms.  Jacqueline</t>
  </si>
  <si>
    <t xml:space="preserve">  Jacqueline</t>
  </si>
  <si>
    <t>Id1684</t>
  </si>
  <si>
    <t>Shen, Mr.  Yefeng</t>
  </si>
  <si>
    <t xml:space="preserve">  Yefeng</t>
  </si>
  <si>
    <t>Id1685</t>
  </si>
  <si>
    <t>Goldsby, Mr.  Thomas J</t>
  </si>
  <si>
    <t>Goldsby</t>
  </si>
  <si>
    <t>Id1686</t>
  </si>
  <si>
    <t>Whitney, Mr.  Ken</t>
  </si>
  <si>
    <t xml:space="preserve">  Ken</t>
  </si>
  <si>
    <t>Id1687</t>
  </si>
  <si>
    <t>Mahoney, Ms.  Annie E</t>
  </si>
  <si>
    <t xml:space="preserve">  Annie E</t>
  </si>
  <si>
    <t>Mahoney</t>
  </si>
  <si>
    <t>Id1688</t>
  </si>
  <si>
    <t>McCracken, Mrs.  Noel K.</t>
  </si>
  <si>
    <t xml:space="preserve">  Noel K</t>
  </si>
  <si>
    <t>McCracken</t>
  </si>
  <si>
    <t>Id1689</t>
  </si>
  <si>
    <t>Spewak, Mr.  Mark S</t>
  </si>
  <si>
    <t>Spewak</t>
  </si>
  <si>
    <t>Id1690</t>
  </si>
  <si>
    <t>Cottini, Ms.  Federica</t>
  </si>
  <si>
    <t xml:space="preserve">  Federica</t>
  </si>
  <si>
    <t>Cottini</t>
  </si>
  <si>
    <t>Id1691</t>
  </si>
  <si>
    <t>Findlay, Ms.  Pamela L</t>
  </si>
  <si>
    <t xml:space="preserve">  Pamela L</t>
  </si>
  <si>
    <t>Findlay</t>
  </si>
  <si>
    <t>Id1692</t>
  </si>
  <si>
    <t>Strasburg, Mr.  Andrew W.</t>
  </si>
  <si>
    <t>Strasburg</t>
  </si>
  <si>
    <t>Id1693</t>
  </si>
  <si>
    <t>Adams, Mr.  Randall</t>
  </si>
  <si>
    <t xml:space="preserve">  Randall</t>
  </si>
  <si>
    <t>Id1694</t>
  </si>
  <si>
    <t>Deeter, Ms.  Tracy L</t>
  </si>
  <si>
    <t>Deeter</t>
  </si>
  <si>
    <t>Id1695</t>
  </si>
  <si>
    <t>Arpin, Ms.  Azelie</t>
  </si>
  <si>
    <t xml:space="preserve">  Azelie</t>
  </si>
  <si>
    <t>Arpin</t>
  </si>
  <si>
    <t>Id1696</t>
  </si>
  <si>
    <t>Schoeneck, Ms.  Monica M.</t>
  </si>
  <si>
    <t xml:space="preserve">  Monica M</t>
  </si>
  <si>
    <t>Schoeneck</t>
  </si>
  <si>
    <t>Id1697</t>
  </si>
  <si>
    <t>Mueller, Ms.  Katarina K.</t>
  </si>
  <si>
    <t xml:space="preserve">  Katarina K</t>
  </si>
  <si>
    <t>Id1698</t>
  </si>
  <si>
    <t>Willits, Ms.  Jamie L.</t>
  </si>
  <si>
    <t>Willits</t>
  </si>
  <si>
    <t>Id1699</t>
  </si>
  <si>
    <t>Syring, Mr.  Brian</t>
  </si>
  <si>
    <t>Syring</t>
  </si>
  <si>
    <t>Id1700</t>
  </si>
  <si>
    <t>Strike, Ms.  Stacey L.</t>
  </si>
  <si>
    <t xml:space="preserve">  Stacey L</t>
  </si>
  <si>
    <t>Strike</t>
  </si>
  <si>
    <t>Id1701</t>
  </si>
  <si>
    <t>Hennigar, Mr.  Stephen</t>
  </si>
  <si>
    <t>Hennigar</t>
  </si>
  <si>
    <t>Id1702</t>
  </si>
  <si>
    <t>May, Mr.  Joshua</t>
  </si>
  <si>
    <t>May</t>
  </si>
  <si>
    <t>Id1703</t>
  </si>
  <si>
    <t>Metcalf, Mr.  Josh</t>
  </si>
  <si>
    <t>Metcalf</t>
  </si>
  <si>
    <t>Id1704</t>
  </si>
  <si>
    <t>Tiska, Ms.  Heather</t>
  </si>
  <si>
    <t>Tiska</t>
  </si>
  <si>
    <t>Id1705</t>
  </si>
  <si>
    <t>McDonough, Mr.  James C.</t>
  </si>
  <si>
    <t xml:space="preserve">  James C</t>
  </si>
  <si>
    <t>Id1706</t>
  </si>
  <si>
    <t>Fairley, Ms.  Kim</t>
  </si>
  <si>
    <t xml:space="preserve">  Kim</t>
  </si>
  <si>
    <t>Fairley</t>
  </si>
  <si>
    <t>Id1707</t>
  </si>
  <si>
    <t>Barnett, Ms.  Marie E.</t>
  </si>
  <si>
    <t>Id1708</t>
  </si>
  <si>
    <t>Piasta, Mr.  Dariusz</t>
  </si>
  <si>
    <t xml:space="preserve">  Dariusz</t>
  </si>
  <si>
    <t>Piasta</t>
  </si>
  <si>
    <t>Id1709</t>
  </si>
  <si>
    <t>Mueller, Ms.  Jessica E.</t>
  </si>
  <si>
    <t>Id1710</t>
  </si>
  <si>
    <t>Olsen, Ms.  Kristen</t>
  </si>
  <si>
    <t xml:space="preserve">  Kristen</t>
  </si>
  <si>
    <t>Olsen</t>
  </si>
  <si>
    <t>Id1711</t>
  </si>
  <si>
    <t>De Jesus, Mr.  Jose Guadalupe P. Sr.</t>
  </si>
  <si>
    <t xml:space="preserve">  Jose Guadalupe P</t>
  </si>
  <si>
    <t>De Jesus</t>
  </si>
  <si>
    <t>Id1712</t>
  </si>
  <si>
    <t>Bartus, Ms.  Cynthia</t>
  </si>
  <si>
    <t>Bartus</t>
  </si>
  <si>
    <t>Id1713</t>
  </si>
  <si>
    <t>Stevens, Mr.  Tyler</t>
  </si>
  <si>
    <t>Stevens</t>
  </si>
  <si>
    <t>Id1714</t>
  </si>
  <si>
    <t>Rich, Ms.  Holly J</t>
  </si>
  <si>
    <t xml:space="preserve">  Holly J</t>
  </si>
  <si>
    <t>Rich</t>
  </si>
  <si>
    <t>Id1715</t>
  </si>
  <si>
    <t>Fayter, Ms.  Kristen</t>
  </si>
  <si>
    <t>Fayter</t>
  </si>
  <si>
    <t>Id1716</t>
  </si>
  <si>
    <t>Parise, Mr.  Thomas</t>
  </si>
  <si>
    <t>Parise</t>
  </si>
  <si>
    <t>Id1717</t>
  </si>
  <si>
    <t>Andrew, Ms.  Tricity M</t>
  </si>
  <si>
    <t xml:space="preserve">  Tricity M</t>
  </si>
  <si>
    <t>Andrew</t>
  </si>
  <si>
    <t>Id1718</t>
  </si>
  <si>
    <t>Gryniewicz, Ms.  Sarah A</t>
  </si>
  <si>
    <t xml:space="preserve">  Sarah A</t>
  </si>
  <si>
    <t>Gryniewicz</t>
  </si>
  <si>
    <t>Id1719</t>
  </si>
  <si>
    <t>Panora, Ms.  Lisa M.</t>
  </si>
  <si>
    <t>Panora</t>
  </si>
  <si>
    <t>Id1720</t>
  </si>
  <si>
    <t>Woodward, Ms.  Tracy A.</t>
  </si>
  <si>
    <t xml:space="preserve">  Tracy A</t>
  </si>
  <si>
    <t>Id1721</t>
  </si>
  <si>
    <t>Lambe, Mr.  Patrick</t>
  </si>
  <si>
    <t>Lambe</t>
  </si>
  <si>
    <t>Id1722</t>
  </si>
  <si>
    <t>Casto, Mr.  Trent</t>
  </si>
  <si>
    <t xml:space="preserve">  Trent</t>
  </si>
  <si>
    <t>Casto</t>
  </si>
  <si>
    <t>Id1723</t>
  </si>
  <si>
    <t>Martelli, Ms.  Julie</t>
  </si>
  <si>
    <t xml:space="preserve">  Julie</t>
  </si>
  <si>
    <t>Martelli</t>
  </si>
  <si>
    <t>Id1724</t>
  </si>
  <si>
    <t>Naskret, Mr.  Sawomir</t>
  </si>
  <si>
    <t xml:space="preserve">  Sawomir</t>
  </si>
  <si>
    <t>Naskret</t>
  </si>
  <si>
    <t>Id1725</t>
  </si>
  <si>
    <t>Morgan, Ms.  Micah</t>
  </si>
  <si>
    <t xml:space="preserve">  Micah</t>
  </si>
  <si>
    <t>Id1726</t>
  </si>
  <si>
    <t>Maloney, Ms.  Kelly H.</t>
  </si>
  <si>
    <t xml:space="preserve">  Kelly H</t>
  </si>
  <si>
    <t>Maloney</t>
  </si>
  <si>
    <t>Id1727</t>
  </si>
  <si>
    <t>Amherst, Ms.  Lindsay M.</t>
  </si>
  <si>
    <t>Amherst</t>
  </si>
  <si>
    <t>Id1728</t>
  </si>
  <si>
    <t>Davenport, Mr.  Austen G</t>
  </si>
  <si>
    <t xml:space="preserve">  Austen G</t>
  </si>
  <si>
    <t>Id1729</t>
  </si>
  <si>
    <t>Johansen, Mr.  Tory J.</t>
  </si>
  <si>
    <t xml:space="preserve">  Tory J</t>
  </si>
  <si>
    <t>Johansen</t>
  </si>
  <si>
    <t>Id1730</t>
  </si>
  <si>
    <t>Bond, Mr.  Robert J.</t>
  </si>
  <si>
    <t xml:space="preserve">  Robert J</t>
  </si>
  <si>
    <t>Id1731</t>
  </si>
  <si>
    <t>Reilly, Ms.  Steph</t>
  </si>
  <si>
    <t xml:space="preserve">  Steph</t>
  </si>
  <si>
    <t>Id1732</t>
  </si>
  <si>
    <t>Chandler, Ms.  Kate</t>
  </si>
  <si>
    <t>Chandler</t>
  </si>
  <si>
    <t>Id1733</t>
  </si>
  <si>
    <t>Kaufmann, Ms.  Kristina</t>
  </si>
  <si>
    <t xml:space="preserve">  Kristina</t>
  </si>
  <si>
    <t>Kaufmann</t>
  </si>
  <si>
    <t>Id1734</t>
  </si>
  <si>
    <t>Barnes-Zurkinden, Ms.  Flo</t>
  </si>
  <si>
    <t xml:space="preserve">  Flo</t>
  </si>
  <si>
    <t>Barnes-Zurkinden</t>
  </si>
  <si>
    <t>Id1735</t>
  </si>
  <si>
    <t>Wolter, Mrs.  Sarah P.</t>
  </si>
  <si>
    <t xml:space="preserve">  Sarah P</t>
  </si>
  <si>
    <t>Wolter</t>
  </si>
  <si>
    <t>Id1736</t>
  </si>
  <si>
    <t>Pearson, Ms.  Anabel</t>
  </si>
  <si>
    <t xml:space="preserve">  Anabel</t>
  </si>
  <si>
    <t>Pearson</t>
  </si>
  <si>
    <t>Id1737</t>
  </si>
  <si>
    <t>Thomas, Mr.  Ian</t>
  </si>
  <si>
    <t xml:space="preserve">  Ian</t>
  </si>
  <si>
    <t>Id1738</t>
  </si>
  <si>
    <t>Leon, Mr.  Alex</t>
  </si>
  <si>
    <t>Leon</t>
  </si>
  <si>
    <t>Id1739</t>
  </si>
  <si>
    <t>Marriott, Mr.  Richard J</t>
  </si>
  <si>
    <t xml:space="preserve">  Richard J</t>
  </si>
  <si>
    <t>Marriott</t>
  </si>
  <si>
    <t>Id1740</t>
  </si>
  <si>
    <t>Wilkins, Ms.  Jacqueline N.</t>
  </si>
  <si>
    <t xml:space="preserve">  Jacqueline N</t>
  </si>
  <si>
    <t>Wilkins</t>
  </si>
  <si>
    <t>Id1741</t>
  </si>
  <si>
    <t>Saiter, Ms.  Cindy</t>
  </si>
  <si>
    <t xml:space="preserve">  Cindy</t>
  </si>
  <si>
    <t>Saiter</t>
  </si>
  <si>
    <t>Id1742</t>
  </si>
  <si>
    <t>Winrow, Ms.  Marcia</t>
  </si>
  <si>
    <t xml:space="preserve">  Marcia</t>
  </si>
  <si>
    <t>Winrow</t>
  </si>
  <si>
    <t>Id1743</t>
  </si>
  <si>
    <t>Gries, Ms.  Samantha R.</t>
  </si>
  <si>
    <t xml:space="preserve">  Samantha R</t>
  </si>
  <si>
    <t>Gries</t>
  </si>
  <si>
    <t>Id1744</t>
  </si>
  <si>
    <t>Strohschein, Ms.  Katie</t>
  </si>
  <si>
    <t>Strohschein</t>
  </si>
  <si>
    <t>Id1745</t>
  </si>
  <si>
    <t>Berger, Mr.  John P</t>
  </si>
  <si>
    <t>Id1746</t>
  </si>
  <si>
    <t>Coogan, Ms.  Rachel</t>
  </si>
  <si>
    <t>Coogan</t>
  </si>
  <si>
    <t>Id1747</t>
  </si>
  <si>
    <t>Gagnon, Ms.  Isabelle</t>
  </si>
  <si>
    <t xml:space="preserve">  Isabelle</t>
  </si>
  <si>
    <t>Gagnon</t>
  </si>
  <si>
    <t>Id1748</t>
  </si>
  <si>
    <t>Pearson, Mr.  Neil</t>
  </si>
  <si>
    <t xml:space="preserve">  Neil</t>
  </si>
  <si>
    <t>Id1749</t>
  </si>
  <si>
    <t>Brian, Mr.  Tom</t>
  </si>
  <si>
    <t>Brian</t>
  </si>
  <si>
    <t>Id1750</t>
  </si>
  <si>
    <t>Brown, Mr.  Nathan</t>
  </si>
  <si>
    <t xml:space="preserve">  Nathan</t>
  </si>
  <si>
    <t>Id1751</t>
  </si>
  <si>
    <t>Fox, Mrs.  Kelli N</t>
  </si>
  <si>
    <t xml:space="preserve">  Kelli N</t>
  </si>
  <si>
    <t>Fox</t>
  </si>
  <si>
    <t>Id1752</t>
  </si>
  <si>
    <t>Traver, Mr.  Scott M.</t>
  </si>
  <si>
    <t>Traver</t>
  </si>
  <si>
    <t>Id1753</t>
  </si>
  <si>
    <t>Quick, Mr.  Grant A</t>
  </si>
  <si>
    <t xml:space="preserve">  Grant A</t>
  </si>
  <si>
    <t>Quick</t>
  </si>
  <si>
    <t>Id1754</t>
  </si>
  <si>
    <t>Scott, Mr.  Jonathan C</t>
  </si>
  <si>
    <t xml:space="preserve">  Jonathan C</t>
  </si>
  <si>
    <t>Id1755</t>
  </si>
  <si>
    <t>Theriot, Ms.  Rachael M.</t>
  </si>
  <si>
    <t xml:space="preserve">  Rachael M</t>
  </si>
  <si>
    <t>Theriot</t>
  </si>
  <si>
    <t>Id1756</t>
  </si>
  <si>
    <t>Michalis, Ms.  Pilar</t>
  </si>
  <si>
    <t xml:space="preserve">  Pilar</t>
  </si>
  <si>
    <t>Michalis</t>
  </si>
  <si>
    <t>Id1757</t>
  </si>
  <si>
    <t>Hall, Mr.  Kyle M</t>
  </si>
  <si>
    <t xml:space="preserve">  Kyle M</t>
  </si>
  <si>
    <t>Id1758</t>
  </si>
  <si>
    <t>Tjong Clemons, Mrs.  Christie</t>
  </si>
  <si>
    <t xml:space="preserve">  Christie</t>
  </si>
  <si>
    <t>Tjong Clemons</t>
  </si>
  <si>
    <t>Id1759</t>
  </si>
  <si>
    <t>Palma, Mr.  David A.</t>
  </si>
  <si>
    <t xml:space="preserve">  David A</t>
  </si>
  <si>
    <t>Palma</t>
  </si>
  <si>
    <t>Id1760</t>
  </si>
  <si>
    <t>Takaoka, Mr.  Masahiro</t>
  </si>
  <si>
    <t xml:space="preserve">  Masahiro</t>
  </si>
  <si>
    <t>Takaoka</t>
  </si>
  <si>
    <t>Id1761</t>
  </si>
  <si>
    <t>Sherman, Mr.  Logan B.</t>
  </si>
  <si>
    <t xml:space="preserve">  Logan B</t>
  </si>
  <si>
    <t>Sherman</t>
  </si>
  <si>
    <t>Id1762</t>
  </si>
  <si>
    <t>Andre, Ms.  Stephanie L.</t>
  </si>
  <si>
    <t xml:space="preserve">  Stephanie L</t>
  </si>
  <si>
    <t>Andre</t>
  </si>
  <si>
    <t>Id1763</t>
  </si>
  <si>
    <t>Switt, Ms.  Angela H</t>
  </si>
  <si>
    <t xml:space="preserve">  Angela H</t>
  </si>
  <si>
    <t>Switt</t>
  </si>
  <si>
    <t>Id1764</t>
  </si>
  <si>
    <t>Erickson, Ms.  Britt K</t>
  </si>
  <si>
    <t xml:space="preserve">  Britt K</t>
  </si>
  <si>
    <t>Id1765</t>
  </si>
  <si>
    <t>Miller, Ms.  Joyce R.</t>
  </si>
  <si>
    <t xml:space="preserve">  Joyce R</t>
  </si>
  <si>
    <t>Id1766</t>
  </si>
  <si>
    <t>Whitbeck, Mr.  Ben</t>
  </si>
  <si>
    <t>Whitbeck</t>
  </si>
  <si>
    <t>Id1767</t>
  </si>
  <si>
    <t>Auer, Ms.  Sarah M.</t>
  </si>
  <si>
    <t>Auer</t>
  </si>
  <si>
    <t>Id1768</t>
  </si>
  <si>
    <t>Attar, Ms.  Sarah</t>
  </si>
  <si>
    <t>Attar</t>
  </si>
  <si>
    <t>Id1769</t>
  </si>
  <si>
    <t>Misuraca, Ms.  Katie</t>
  </si>
  <si>
    <t>Misuraca</t>
  </si>
  <si>
    <t>Id1770</t>
  </si>
  <si>
    <t>Spannaus, Ms.  Michaela L</t>
  </si>
  <si>
    <t xml:space="preserve">  Michaela L</t>
  </si>
  <si>
    <t>Spannaus</t>
  </si>
  <si>
    <t>Id1771</t>
  </si>
  <si>
    <t>Tarbiat, Ms.  Shalaleh</t>
  </si>
  <si>
    <t xml:space="preserve">  Shalaleh</t>
  </si>
  <si>
    <t>Tarbiat</t>
  </si>
  <si>
    <t>Id1772</t>
  </si>
  <si>
    <t>Pulkkinen, Ms.  Karen</t>
  </si>
  <si>
    <t>Pulkkinen</t>
  </si>
  <si>
    <t>Id1773</t>
  </si>
  <si>
    <t>Trnovcova, Ms.  Zuzana</t>
  </si>
  <si>
    <t xml:space="preserve">  Zuzana</t>
  </si>
  <si>
    <t>Trnovcova</t>
  </si>
  <si>
    <t>Id1774</t>
  </si>
  <si>
    <t>Anthony, Mr.  Daniel J.</t>
  </si>
  <si>
    <t>Anthony</t>
  </si>
  <si>
    <t>Id1775</t>
  </si>
  <si>
    <t>Hetrick, Ms.  Alexandra</t>
  </si>
  <si>
    <t>Hetrick</t>
  </si>
  <si>
    <t>Id1776</t>
  </si>
  <si>
    <t>Stern, Ms.  Jessica</t>
  </si>
  <si>
    <t>Stern</t>
  </si>
  <si>
    <t>Id1777</t>
  </si>
  <si>
    <t>Newman, Mr.  Matthew M</t>
  </si>
  <si>
    <t xml:space="preserve">  Matthew M</t>
  </si>
  <si>
    <t>Newman</t>
  </si>
  <si>
    <t>Id1778</t>
  </si>
  <si>
    <t>Reasoner, Ms.  Nadine A.</t>
  </si>
  <si>
    <t xml:space="preserve">  Nadine A</t>
  </si>
  <si>
    <t>Id1779</t>
  </si>
  <si>
    <t>Mone, Mr.  Peter J. Jr.</t>
  </si>
  <si>
    <t xml:space="preserve">  Peter J</t>
  </si>
  <si>
    <t>Mone</t>
  </si>
  <si>
    <t>Id1780</t>
  </si>
  <si>
    <t>Powers, Ms.  Colleen M</t>
  </si>
  <si>
    <t>Powers</t>
  </si>
  <si>
    <t>Id1781</t>
  </si>
  <si>
    <t>Ulery, Ms.  Julie A.</t>
  </si>
  <si>
    <t>Ulery</t>
  </si>
  <si>
    <t>Id1782</t>
  </si>
  <si>
    <t>Haines, Mr.  Douglas W</t>
  </si>
  <si>
    <t xml:space="preserve">  Douglas W</t>
  </si>
  <si>
    <t>Id1783</t>
  </si>
  <si>
    <t>Airoldi, Ms.  Catherine</t>
  </si>
  <si>
    <t xml:space="preserve">  Catherine</t>
  </si>
  <si>
    <t>Id1784</t>
  </si>
  <si>
    <t>Mattis, Mr.  James A</t>
  </si>
  <si>
    <t>Id1785</t>
  </si>
  <si>
    <t>Cho, Mr.  Youngseong</t>
  </si>
  <si>
    <t xml:space="preserve">  Youngseong</t>
  </si>
  <si>
    <t>Cho</t>
  </si>
  <si>
    <t>Id1786</t>
  </si>
  <si>
    <t>Reumann, Mr.  John</t>
  </si>
  <si>
    <t>Reumann</t>
  </si>
  <si>
    <t>Id1787</t>
  </si>
  <si>
    <t>Cooper, Mr.  Brandon S.</t>
  </si>
  <si>
    <t xml:space="preserve">  Brandon S</t>
  </si>
  <si>
    <t>Cooper</t>
  </si>
  <si>
    <t>Id1788</t>
  </si>
  <si>
    <t>Kennedy, Mr.  Sean P</t>
  </si>
  <si>
    <t xml:space="preserve">  Sean P</t>
  </si>
  <si>
    <t>Id1789</t>
  </si>
  <si>
    <t>Cichon, Mr.  Scott</t>
  </si>
  <si>
    <t>Cichon</t>
  </si>
  <si>
    <t>Id1790</t>
  </si>
  <si>
    <t>Maroevic, Mr.  Janez</t>
  </si>
  <si>
    <t xml:space="preserve">  Janez</t>
  </si>
  <si>
    <t>Maroevic</t>
  </si>
  <si>
    <t>Id1791</t>
  </si>
  <si>
    <t>Martin, Mr.  John I. Jr.</t>
  </si>
  <si>
    <t xml:space="preserve">  John I</t>
  </si>
  <si>
    <t>Id1792</t>
  </si>
  <si>
    <t>Schulz, Ms.  Heather</t>
  </si>
  <si>
    <t>Schulz</t>
  </si>
  <si>
    <t>Id1793</t>
  </si>
  <si>
    <t>Capriolo, Mr.  Michael</t>
  </si>
  <si>
    <t>Capriolo</t>
  </si>
  <si>
    <t>Id1794</t>
  </si>
  <si>
    <t>Borleis, Ms.  Kathleen</t>
  </si>
  <si>
    <t>Borleis</t>
  </si>
  <si>
    <t>Id1795</t>
  </si>
  <si>
    <t>Kramer, Mr.  Ryan M</t>
  </si>
  <si>
    <t>Id1796</t>
  </si>
  <si>
    <t>Conrad, Ms.  Sara</t>
  </si>
  <si>
    <t>Conrad</t>
  </si>
  <si>
    <t>Id1797</t>
  </si>
  <si>
    <t>Karakoyunlu, Mr.  Deniz</t>
  </si>
  <si>
    <t xml:space="preserve">  Deniz</t>
  </si>
  <si>
    <t>Karakoyunlu</t>
  </si>
  <si>
    <t>Id1798</t>
  </si>
  <si>
    <t>Desrosiers, Ms.  Shannon L.</t>
  </si>
  <si>
    <t>Desrosiers</t>
  </si>
  <si>
    <t>Id1799</t>
  </si>
  <si>
    <t>O'Mara, Ms.  Kaitlin M.</t>
  </si>
  <si>
    <t>Id1800</t>
  </si>
  <si>
    <t>Shabot Marcos, Mr.  Alfredo</t>
  </si>
  <si>
    <t xml:space="preserve">  Alfredo</t>
  </si>
  <si>
    <t>Shabot Marcos</t>
  </si>
  <si>
    <t>Id1801</t>
  </si>
  <si>
    <t>Comment, Ms.  Kristen</t>
  </si>
  <si>
    <t>Comment</t>
  </si>
  <si>
    <t>Id1802</t>
  </si>
  <si>
    <t>Moss, Mr.  Daniel</t>
  </si>
  <si>
    <t>Moss</t>
  </si>
  <si>
    <t>Id1803</t>
  </si>
  <si>
    <t>Guzman, Mr.  Jonathan</t>
  </si>
  <si>
    <t>Id1804</t>
  </si>
  <si>
    <t>Cox, Mr.  Troy</t>
  </si>
  <si>
    <t xml:space="preserve">  Troy</t>
  </si>
  <si>
    <t>Id1805</t>
  </si>
  <si>
    <t>Clash, Mr.  Daniel C</t>
  </si>
  <si>
    <t>Clash</t>
  </si>
  <si>
    <t>Id1806</t>
  </si>
  <si>
    <t>Blankenship, Ms.  Lauren</t>
  </si>
  <si>
    <t>Blankenship</t>
  </si>
  <si>
    <t>Id1807</t>
  </si>
  <si>
    <t>Lloyd, Ms.  Jennefer</t>
  </si>
  <si>
    <t xml:space="preserve">  Jennefer</t>
  </si>
  <si>
    <t>Lloyd</t>
  </si>
  <si>
    <t>Id1808</t>
  </si>
  <si>
    <t>Kong, Ms.  Tracey L.</t>
  </si>
  <si>
    <t xml:space="preserve">  Tracey L</t>
  </si>
  <si>
    <t>Kong</t>
  </si>
  <si>
    <t>Id1809</t>
  </si>
  <si>
    <t>Benson, Ms.  Ashley</t>
  </si>
  <si>
    <t>Benson</t>
  </si>
  <si>
    <t>Id1810</t>
  </si>
  <si>
    <t>Huntington, Ms.  Cindy</t>
  </si>
  <si>
    <t>Huntington</t>
  </si>
  <si>
    <t>Id1811</t>
  </si>
  <si>
    <t>Kendall, Ms.  Esther</t>
  </si>
  <si>
    <t xml:space="preserve">  Esther</t>
  </si>
  <si>
    <t>Kendall</t>
  </si>
  <si>
    <t>Id1812</t>
  </si>
  <si>
    <t>Gast, Ms.  Jackie</t>
  </si>
  <si>
    <t xml:space="preserve">  Jackie</t>
  </si>
  <si>
    <t>Gast</t>
  </si>
  <si>
    <t>Id1813</t>
  </si>
  <si>
    <t>Scanlin, Mr.  Timothy P.</t>
  </si>
  <si>
    <t xml:space="preserve">  Timothy P</t>
  </si>
  <si>
    <t>Scanlin</t>
  </si>
  <si>
    <t>Id1814</t>
  </si>
  <si>
    <t>Philbrook, Ms.  Lauren</t>
  </si>
  <si>
    <t>Philbrook</t>
  </si>
  <si>
    <t>Id1815</t>
  </si>
  <si>
    <t>Cowan, Mr.  Benjamin</t>
  </si>
  <si>
    <t>Cowan</t>
  </si>
  <si>
    <t>Id1816</t>
  </si>
  <si>
    <t>Sousa, Mr.  Hugo M</t>
  </si>
  <si>
    <t xml:space="preserve">  Hugo M</t>
  </si>
  <si>
    <t>Sousa</t>
  </si>
  <si>
    <t>Id1817</t>
  </si>
  <si>
    <t>Stanton, Mr.  Daniel J. Jr.</t>
  </si>
  <si>
    <t>Stanton</t>
  </si>
  <si>
    <t>Id1818</t>
  </si>
  <si>
    <t>Mollak, Mr.  Justin R</t>
  </si>
  <si>
    <t>Mollak</t>
  </si>
  <si>
    <t>Id1819</t>
  </si>
  <si>
    <t>Bell, Mr.  Colin</t>
  </si>
  <si>
    <t>Id1820</t>
  </si>
  <si>
    <t>Weston, Mr.  Rob</t>
  </si>
  <si>
    <t xml:space="preserve">  Rob</t>
  </si>
  <si>
    <t>Weston</t>
  </si>
  <si>
    <t>Id1821</t>
  </si>
  <si>
    <t>Rabuzzi, Mr.  Patrick</t>
  </si>
  <si>
    <t>Rabuzzi</t>
  </si>
  <si>
    <t>Id1822</t>
  </si>
  <si>
    <t>Hendrix, Mr.  Austin D</t>
  </si>
  <si>
    <t xml:space="preserve">  Austin D</t>
  </si>
  <si>
    <t>Hendrix</t>
  </si>
  <si>
    <t>Id1823</t>
  </si>
  <si>
    <t>Van Nielen, Ms.  Brittany</t>
  </si>
  <si>
    <t xml:space="preserve">  Brittany</t>
  </si>
  <si>
    <t>Van Nielen</t>
  </si>
  <si>
    <t>Id1824</t>
  </si>
  <si>
    <t>Blanton, Mr.  Matthew T</t>
  </si>
  <si>
    <t>Id1825</t>
  </si>
  <si>
    <t>Schout, Ms.  Becky G.</t>
  </si>
  <si>
    <t xml:space="preserve">  Becky G</t>
  </si>
  <si>
    <t>Schout</t>
  </si>
  <si>
    <t>Id1826</t>
  </si>
  <si>
    <t>Schmaltz, Ms.  Virginie</t>
  </si>
  <si>
    <t xml:space="preserve">  Virginie</t>
  </si>
  <si>
    <t>Schmaltz</t>
  </si>
  <si>
    <t>Id1827</t>
  </si>
  <si>
    <t>Eagen, Ms.  Allison A</t>
  </si>
  <si>
    <t xml:space="preserve">  Allison A</t>
  </si>
  <si>
    <t>Eagen</t>
  </si>
  <si>
    <t>Id1828</t>
  </si>
  <si>
    <t>Rotramel, Ms.  Julie</t>
  </si>
  <si>
    <t>Rotramel</t>
  </si>
  <si>
    <t>Id1829</t>
  </si>
  <si>
    <t>Prevost, Ms.  Katherine</t>
  </si>
  <si>
    <t>Prevost</t>
  </si>
  <si>
    <t>Id1830</t>
  </si>
  <si>
    <t>Boyd, Mr.  Caleb</t>
  </si>
  <si>
    <t xml:space="preserve">  Caleb</t>
  </si>
  <si>
    <t>Id1831</t>
  </si>
  <si>
    <t>Dawes, Ms.  Jaime</t>
  </si>
  <si>
    <t>Id1832</t>
  </si>
  <si>
    <t>Jennings, Ms.  Hannah</t>
  </si>
  <si>
    <t>Id1833</t>
  </si>
  <si>
    <t>Nyambaso, Mr.  Zachariah</t>
  </si>
  <si>
    <t xml:space="preserve">  Zachariah</t>
  </si>
  <si>
    <t>Nyambaso</t>
  </si>
  <si>
    <t>Id1834</t>
  </si>
  <si>
    <t>Shaffer, Ms.  Patricia A</t>
  </si>
  <si>
    <t xml:space="preserve">  Patricia A</t>
  </si>
  <si>
    <t>Shaffer</t>
  </si>
  <si>
    <t>Id1835</t>
  </si>
  <si>
    <t>Corkum, Mrs.  Elizabeth A.</t>
  </si>
  <si>
    <t>Corkum</t>
  </si>
  <si>
    <t>Id1836</t>
  </si>
  <si>
    <t>Pedersen, Mr.  Benjamin</t>
  </si>
  <si>
    <t>Pedersen</t>
  </si>
  <si>
    <t>Id1837</t>
  </si>
  <si>
    <t>Melo, Mr.  Breno</t>
  </si>
  <si>
    <t xml:space="preserve">  Breno</t>
  </si>
  <si>
    <t>Melo</t>
  </si>
  <si>
    <t>Id1838</t>
  </si>
  <si>
    <t>Sakamoto, Mr.  Takaya</t>
  </si>
  <si>
    <t xml:space="preserve">  Takaya</t>
  </si>
  <si>
    <t>Sakamoto</t>
  </si>
  <si>
    <t>Id1839</t>
  </si>
  <si>
    <t>McMahon, Mr.  Thomas IV</t>
  </si>
  <si>
    <t xml:space="preserve">  Thomas IV</t>
  </si>
  <si>
    <t>Id1840</t>
  </si>
  <si>
    <t>Harris, Mr.  Bradley E</t>
  </si>
  <si>
    <t xml:space="preserve">  Bradley E</t>
  </si>
  <si>
    <t>Id1841</t>
  </si>
  <si>
    <t>Lombardo, Ms.  Megan</t>
  </si>
  <si>
    <t>Lombardo</t>
  </si>
  <si>
    <t>Id1842</t>
  </si>
  <si>
    <t>Bode, Ms.  Ruby J</t>
  </si>
  <si>
    <t xml:space="preserve">  Ruby J</t>
  </si>
  <si>
    <t>Bode</t>
  </si>
  <si>
    <t>Id1843</t>
  </si>
  <si>
    <t>Johnson, Mr.  Bart</t>
  </si>
  <si>
    <t xml:space="preserve">  Bart</t>
  </si>
  <si>
    <t>Id1844</t>
  </si>
  <si>
    <t>Norcross, Mr.  Robert A.</t>
  </si>
  <si>
    <t xml:space="preserve">  Robert A</t>
  </si>
  <si>
    <t>Norcross</t>
  </si>
  <si>
    <t>Id1845</t>
  </si>
  <si>
    <t>Lazrus, Mr.  Adam</t>
  </si>
  <si>
    <t>Lazrus</t>
  </si>
  <si>
    <t>Id1846</t>
  </si>
  <si>
    <t>Tsegay, Mr.  Yemane Adhane</t>
  </si>
  <si>
    <t xml:space="preserve">  Yemane Adhane</t>
  </si>
  <si>
    <t>Tsegay</t>
  </si>
  <si>
    <t>Id1847</t>
  </si>
  <si>
    <t>Schneider, Mr.  Jesse A.</t>
  </si>
  <si>
    <t xml:space="preserve">  Jesse A</t>
  </si>
  <si>
    <t>Schneider</t>
  </si>
  <si>
    <t>Id1848</t>
  </si>
  <si>
    <t>Loreto, Mr.  Bird</t>
  </si>
  <si>
    <t xml:space="preserve">  Bird</t>
  </si>
  <si>
    <t>Loreto</t>
  </si>
  <si>
    <t>Id1849</t>
  </si>
  <si>
    <t>Callahan, Mr.  Patrick M.</t>
  </si>
  <si>
    <t xml:space="preserve">  Patrick M</t>
  </si>
  <si>
    <t>Callahan</t>
  </si>
  <si>
    <t>Id1850</t>
  </si>
  <si>
    <t>Timko, Mr.  Kyle</t>
  </si>
  <si>
    <t>Timko</t>
  </si>
  <si>
    <t>Id1851</t>
  </si>
  <si>
    <t>Achatz, Mr.  Ryan</t>
  </si>
  <si>
    <t>Achatz</t>
  </si>
  <si>
    <t>Id1852</t>
  </si>
  <si>
    <t>Horwitz, Mr.  Yuri</t>
  </si>
  <si>
    <t xml:space="preserve">  Yuri</t>
  </si>
  <si>
    <t>Horwitz</t>
  </si>
  <si>
    <t>Id1853</t>
  </si>
  <si>
    <t>Gordyan, Mr.  Ryan</t>
  </si>
  <si>
    <t>Gordyan</t>
  </si>
  <si>
    <t>Id1854</t>
  </si>
  <si>
    <t>Hetherington, Ms.  Debbie</t>
  </si>
  <si>
    <t xml:space="preserve">  Debbie</t>
  </si>
  <si>
    <t>Id1855</t>
  </si>
  <si>
    <t>Thompson, Mr.  Mark D</t>
  </si>
  <si>
    <t>Id1856</t>
  </si>
  <si>
    <t>Battoo, Mr.  Christopher</t>
  </si>
  <si>
    <t>Battoo</t>
  </si>
  <si>
    <t>Id1857</t>
  </si>
  <si>
    <t>Barker, Ms.  Daniell L</t>
  </si>
  <si>
    <t xml:space="preserve">  Daniell L</t>
  </si>
  <si>
    <t>Barker</t>
  </si>
  <si>
    <t>Id1858</t>
  </si>
  <si>
    <t>Saarnilehto, Mr.  Janne</t>
  </si>
  <si>
    <t xml:space="preserve">  Janne</t>
  </si>
  <si>
    <t>Saarnilehto</t>
  </si>
  <si>
    <t>Id1859</t>
  </si>
  <si>
    <t>Morton, Ms.  Martina</t>
  </si>
  <si>
    <t>Id1860</t>
  </si>
  <si>
    <t>Thomas, Ms.  Elizabeth L</t>
  </si>
  <si>
    <t xml:space="preserve">  Elizabeth L</t>
  </si>
  <si>
    <t>Id1861</t>
  </si>
  <si>
    <t>Hillman, Ms.  Stephanie C.</t>
  </si>
  <si>
    <t xml:space="preserve">  Stephanie C</t>
  </si>
  <si>
    <t>Hillman</t>
  </si>
  <si>
    <t>Id1862</t>
  </si>
  <si>
    <t>Edwards, Ms.  Katie</t>
  </si>
  <si>
    <t>Id1863</t>
  </si>
  <si>
    <t>Bartel, Ms.  Callie</t>
  </si>
  <si>
    <t xml:space="preserve">  Callie</t>
  </si>
  <si>
    <t>Bartel</t>
  </si>
  <si>
    <t>Id1864</t>
  </si>
  <si>
    <t>Potekhina, Ms.  Inna</t>
  </si>
  <si>
    <t>Potekhina</t>
  </si>
  <si>
    <t>Id1865</t>
  </si>
  <si>
    <t>Kelly, Ms.  Mary K.</t>
  </si>
  <si>
    <t xml:space="preserve">  Mary K</t>
  </si>
  <si>
    <t>Id1866</t>
  </si>
  <si>
    <t>Lapp, Mr.  Samuel M.</t>
  </si>
  <si>
    <t xml:space="preserve">  Samuel M</t>
  </si>
  <si>
    <t>Lapp</t>
  </si>
  <si>
    <t>Id1867</t>
  </si>
  <si>
    <t>Burke, Ms.  Kimberly</t>
  </si>
  <si>
    <t>Id1868</t>
  </si>
  <si>
    <t>Barry, Mr.  Tom J.</t>
  </si>
  <si>
    <t xml:space="preserve">  Tom J</t>
  </si>
  <si>
    <t>Id1869</t>
  </si>
  <si>
    <t>McCormick, Mr.  Zachary</t>
  </si>
  <si>
    <t>McCormick</t>
  </si>
  <si>
    <t>Id1870</t>
  </si>
  <si>
    <t>McElroy, Mr.  Dane</t>
  </si>
  <si>
    <t>Id1871</t>
  </si>
  <si>
    <t>Coffed, Mr.  Dougie J</t>
  </si>
  <si>
    <t xml:space="preserve">  Dougie J</t>
  </si>
  <si>
    <t>Coffed</t>
  </si>
  <si>
    <t>Id1872</t>
  </si>
  <si>
    <t>Estes, Mr.  Jeremiah H</t>
  </si>
  <si>
    <t xml:space="preserve">  Jeremiah H</t>
  </si>
  <si>
    <t>Estes</t>
  </si>
  <si>
    <t>Id1873</t>
  </si>
  <si>
    <t>Miles, Mr.  Ashley J.</t>
  </si>
  <si>
    <t xml:space="preserve">  Ashley J</t>
  </si>
  <si>
    <t>Miles</t>
  </si>
  <si>
    <t>Id1874</t>
  </si>
  <si>
    <t>Zamore, Mr.  Turner J.</t>
  </si>
  <si>
    <t xml:space="preserve">  Turner J</t>
  </si>
  <si>
    <t>Zamore</t>
  </si>
  <si>
    <t>Id1875</t>
  </si>
  <si>
    <t>Donaghy, Mr.  Roger</t>
  </si>
  <si>
    <t xml:space="preserve">  Roger</t>
  </si>
  <si>
    <t>Donaghy</t>
  </si>
  <si>
    <t>Id1876</t>
  </si>
  <si>
    <t>Kennedy, Ms.  Pamela</t>
  </si>
  <si>
    <t xml:space="preserve">  Pamela</t>
  </si>
  <si>
    <t>Id1877</t>
  </si>
  <si>
    <t>Fiorini, Ms.  Allison M.</t>
  </si>
  <si>
    <t>Fiorini</t>
  </si>
  <si>
    <t>Id1878</t>
  </si>
  <si>
    <t>Alexander, Mrs.  Katherine H.</t>
  </si>
  <si>
    <t xml:space="preserve">  Katherine H</t>
  </si>
  <si>
    <t>Alexander</t>
  </si>
  <si>
    <t>Id1879</t>
  </si>
  <si>
    <t>Watkins, Ms.  Robin</t>
  </si>
  <si>
    <t xml:space="preserve">  Robin</t>
  </si>
  <si>
    <t>Watkins</t>
  </si>
  <si>
    <t>Id1880</t>
  </si>
  <si>
    <t>Cassel, Ms.  Terri</t>
  </si>
  <si>
    <t xml:space="preserve">  Terri</t>
  </si>
  <si>
    <t>Cassel</t>
  </si>
  <si>
    <t>Id1881</t>
  </si>
  <si>
    <t>Ferguson, Mr.  Eddie</t>
  </si>
  <si>
    <t xml:space="preserve">  Eddie</t>
  </si>
  <si>
    <t>Id1882</t>
  </si>
  <si>
    <t>O'Sullivan, Ms.  Pamela</t>
  </si>
  <si>
    <t>O'Sullivan</t>
  </si>
  <si>
    <t>Id1883</t>
  </si>
  <si>
    <t>Chepkirui, Ms.  Joyce</t>
  </si>
  <si>
    <t xml:space="preserve">  Joyce</t>
  </si>
  <si>
    <t>Chepkirui</t>
  </si>
  <si>
    <t>Id1884</t>
  </si>
  <si>
    <t>Gurney, Ms.  Alison W.</t>
  </si>
  <si>
    <t xml:space="preserve">  Alison W</t>
  </si>
  <si>
    <t>Gurney</t>
  </si>
  <si>
    <t>Id1885</t>
  </si>
  <si>
    <t>Francis, Ms.  Tammara C</t>
  </si>
  <si>
    <t xml:space="preserve">  Tammara C</t>
  </si>
  <si>
    <t>Francis</t>
  </si>
  <si>
    <t>Id1886</t>
  </si>
  <si>
    <t>Gruca, Ms.  Dorota</t>
  </si>
  <si>
    <t xml:space="preserve">  Dorota</t>
  </si>
  <si>
    <t>Gruca</t>
  </si>
  <si>
    <t>Id1887</t>
  </si>
  <si>
    <t>Rojas Alvarez, Mr.  Jose Norberto Sr.</t>
  </si>
  <si>
    <t xml:space="preserve">  Jose Norberto Sr</t>
  </si>
  <si>
    <t>Rojas Alvarez</t>
  </si>
  <si>
    <t>Id1888</t>
  </si>
  <si>
    <t>Denton, Mr.  Peter</t>
  </si>
  <si>
    <t>Denton</t>
  </si>
  <si>
    <t>Id1889</t>
  </si>
  <si>
    <t>Mason, Mr.  Bryant</t>
  </si>
  <si>
    <t xml:space="preserve">  Bryant</t>
  </si>
  <si>
    <t>Id1890</t>
  </si>
  <si>
    <t>Trout, Ms.  Christina</t>
  </si>
  <si>
    <t>Trout</t>
  </si>
  <si>
    <t>Id1891</t>
  </si>
  <si>
    <t>Gilbert, Mr.  John</t>
  </si>
  <si>
    <t>Gilbert</t>
  </si>
  <si>
    <t>Id1892</t>
  </si>
  <si>
    <t>Chong, Mr.  Eduardo</t>
  </si>
  <si>
    <t xml:space="preserve">  Eduardo</t>
  </si>
  <si>
    <t>Chong</t>
  </si>
  <si>
    <t>Id1893</t>
  </si>
  <si>
    <t>Henry, Ms.  Laura M.</t>
  </si>
  <si>
    <t xml:space="preserve">  Laura M</t>
  </si>
  <si>
    <t>Henry</t>
  </si>
  <si>
    <t>Id1894</t>
  </si>
  <si>
    <t>Brenneman, Mr.  Charlie</t>
  </si>
  <si>
    <t>Brenneman</t>
  </si>
  <si>
    <t>Id1895</t>
  </si>
  <si>
    <t>Kemp, Ms.  Melissa D.</t>
  </si>
  <si>
    <t xml:space="preserve">  Melissa D</t>
  </si>
  <si>
    <t>Kemp</t>
  </si>
  <si>
    <t>Id1896</t>
  </si>
  <si>
    <t>Wilson, Mr.  Dan C. Jr.</t>
  </si>
  <si>
    <t xml:space="preserve">  Dan C</t>
  </si>
  <si>
    <t>Id1897</t>
  </si>
  <si>
    <t>Hillyard, Mr.  Matthew</t>
  </si>
  <si>
    <t>Hillyard</t>
  </si>
  <si>
    <t>Id1898</t>
  </si>
  <si>
    <t>Turner, Mr.  Wesley C.</t>
  </si>
  <si>
    <t xml:space="preserve">  Wesley C</t>
  </si>
  <si>
    <t>Id1899</t>
  </si>
  <si>
    <t>Benestad, Mr.  Christopher</t>
  </si>
  <si>
    <t>Id1900</t>
  </si>
  <si>
    <t>Gonzales, Ms.  Jessica</t>
  </si>
  <si>
    <t>Gonzales</t>
  </si>
  <si>
    <t>Id1901</t>
  </si>
  <si>
    <t>Newman, Ms.  Christin</t>
  </si>
  <si>
    <t xml:space="preserve">  Christin</t>
  </si>
  <si>
    <t>Id1902</t>
  </si>
  <si>
    <t>Sayre, Ms.  Sara</t>
  </si>
  <si>
    <t>Sayre</t>
  </si>
  <si>
    <t>Id1903</t>
  </si>
  <si>
    <t>Panke, Ms.  Elizabeth</t>
  </si>
  <si>
    <t>Panke</t>
  </si>
  <si>
    <t>Id1904</t>
  </si>
  <si>
    <t>Brennan, Ms.  Margaret P.</t>
  </si>
  <si>
    <t xml:space="preserve">  Margaret P</t>
  </si>
  <si>
    <t>Brennan</t>
  </si>
  <si>
    <t>Id1905</t>
  </si>
  <si>
    <t>Ngo, Ms.  Tiffany K</t>
  </si>
  <si>
    <t xml:space="preserve">  Tiffany K</t>
  </si>
  <si>
    <t>Ngo</t>
  </si>
  <si>
    <t>Id1906</t>
  </si>
  <si>
    <t>Guerdan, Mr.  David M.</t>
  </si>
  <si>
    <t xml:space="preserve">  David M</t>
  </si>
  <si>
    <t>Guerdan</t>
  </si>
  <si>
    <t>Id1907</t>
  </si>
  <si>
    <t>Shaw, Ms.  Christine E</t>
  </si>
  <si>
    <t xml:space="preserve">  Christine E</t>
  </si>
  <si>
    <t>Id1908</t>
  </si>
  <si>
    <t>Mills-Honarvar, Ms.  Donna</t>
  </si>
  <si>
    <t xml:space="preserve">  Donna</t>
  </si>
  <si>
    <t>Mills-Honarvar</t>
  </si>
  <si>
    <t>Id1909</t>
  </si>
  <si>
    <t>Farvard, Mr.  Rod</t>
  </si>
  <si>
    <t xml:space="preserve">  Rod</t>
  </si>
  <si>
    <t>Farvard</t>
  </si>
  <si>
    <t>Id1910</t>
  </si>
  <si>
    <t>Kelly, Mr.  Joe</t>
  </si>
  <si>
    <t xml:space="preserve">  Joe</t>
  </si>
  <si>
    <t>Id1911</t>
  </si>
  <si>
    <t>Skinner, Ms.  Kayleigh</t>
  </si>
  <si>
    <t xml:space="preserve">  Kayleigh</t>
  </si>
  <si>
    <t>Skinner</t>
  </si>
  <si>
    <t>Id1912</t>
  </si>
  <si>
    <t>Murphy, Mr.  Lorcan A.</t>
  </si>
  <si>
    <t xml:space="preserve">  Lorcan A</t>
  </si>
  <si>
    <t>Id1913</t>
  </si>
  <si>
    <t>Shue, Mr.  Billy</t>
  </si>
  <si>
    <t xml:space="preserve">  Billy</t>
  </si>
  <si>
    <t>Shue</t>
  </si>
  <si>
    <t>Id1914</t>
  </si>
  <si>
    <t>Reilly, Mr.  Paul M.</t>
  </si>
  <si>
    <t xml:space="preserve">  Paul M</t>
  </si>
  <si>
    <t>Id1915</t>
  </si>
  <si>
    <t>Blinn, Ms.  Brenda M.</t>
  </si>
  <si>
    <t xml:space="preserve">  Brenda M</t>
  </si>
  <si>
    <t>Blinn</t>
  </si>
  <si>
    <t>Id1916</t>
  </si>
  <si>
    <t>Duyn, Mr.  Jeff H</t>
  </si>
  <si>
    <t xml:space="preserve">  Jeff H</t>
  </si>
  <si>
    <t>Duyn</t>
  </si>
  <si>
    <t>Id1917</t>
  </si>
  <si>
    <t>Wardian, Mr.  Michael</t>
  </si>
  <si>
    <t>Wardian</t>
  </si>
  <si>
    <t>Id1918</t>
  </si>
  <si>
    <t>Heuninck, Mr.  Jan</t>
  </si>
  <si>
    <t>Heuninck</t>
  </si>
  <si>
    <t>Id1919</t>
  </si>
  <si>
    <t>Kipyego, Mr.  Bernard</t>
  </si>
  <si>
    <t xml:space="preserve">  Bernard</t>
  </si>
  <si>
    <t>Kipyego</t>
  </si>
  <si>
    <t>Id1920</t>
  </si>
  <si>
    <t>Kuehl, Mr.  Craig</t>
  </si>
  <si>
    <t>Kuehl</t>
  </si>
  <si>
    <t>Id1921</t>
  </si>
  <si>
    <t>Burkholder, Mrs.  Bryn</t>
  </si>
  <si>
    <t xml:space="preserve">  Bryn</t>
  </si>
  <si>
    <t>Burkholder</t>
  </si>
  <si>
    <t>Id1922</t>
  </si>
  <si>
    <t>Stadolnik, Mr.  Michael</t>
  </si>
  <si>
    <t>Stadolnik</t>
  </si>
  <si>
    <t>Id1923</t>
  </si>
  <si>
    <t>Shields, Mr.  Benjamin</t>
  </si>
  <si>
    <t>Shields</t>
  </si>
  <si>
    <t>Id1924</t>
  </si>
  <si>
    <t>Margolis, Mr.  Jay</t>
  </si>
  <si>
    <t xml:space="preserve">  Jay</t>
  </si>
  <si>
    <t>Margolis</t>
  </si>
  <si>
    <t>Id1925</t>
  </si>
  <si>
    <t>Uffenbeck, Mr.  William</t>
  </si>
  <si>
    <t>Uffenbeck</t>
  </si>
  <si>
    <t>Id1926</t>
  </si>
  <si>
    <t>Brake, Ms.  Shelley</t>
  </si>
  <si>
    <t xml:space="preserve">  Shelley</t>
  </si>
  <si>
    <t>Id1927</t>
  </si>
  <si>
    <t>Stepanova, Ms.  Jekaterina</t>
  </si>
  <si>
    <t xml:space="preserve">  Jekaterina</t>
  </si>
  <si>
    <t>Stepanova</t>
  </si>
  <si>
    <t>Id1928</t>
  </si>
  <si>
    <t>Verdi, Mr.  Daniel</t>
  </si>
  <si>
    <t>Verdi</t>
  </si>
  <si>
    <t>Id1929</t>
  </si>
  <si>
    <t>McLean, Ms.  Pauline</t>
  </si>
  <si>
    <t xml:space="preserve">  Pauline</t>
  </si>
  <si>
    <t>Id1930</t>
  </si>
  <si>
    <t>Ryan, Ms.  Colleen</t>
  </si>
  <si>
    <t>Id1931</t>
  </si>
  <si>
    <t>Mickelson, Ms.  Aleah K</t>
  </si>
  <si>
    <t xml:space="preserve">  Aleah K</t>
  </si>
  <si>
    <t>Mickelson</t>
  </si>
  <si>
    <t>Id1932</t>
  </si>
  <si>
    <t>Dibaba, Ms.  Mare</t>
  </si>
  <si>
    <t xml:space="preserve">  Mare</t>
  </si>
  <si>
    <t>Dibaba</t>
  </si>
  <si>
    <t>Id1933</t>
  </si>
  <si>
    <t>Shilling, Mr.  Kevin</t>
  </si>
  <si>
    <t>Shilling</t>
  </si>
  <si>
    <t>Id1934</t>
  </si>
  <si>
    <t>Bashaw, Ms.  Jessica</t>
  </si>
  <si>
    <t>Bashaw</t>
  </si>
  <si>
    <t>Id1935</t>
  </si>
  <si>
    <t>Jacob, Ms.  Amanda R</t>
  </si>
  <si>
    <t xml:space="preserve">  Amanda R</t>
  </si>
  <si>
    <t>Jacob</t>
  </si>
  <si>
    <t>Id1936</t>
  </si>
  <si>
    <t>McCutcheon, Mr.  Murray W.</t>
  </si>
  <si>
    <t xml:space="preserve">  Murray W</t>
  </si>
  <si>
    <t>McCutcheon</t>
  </si>
  <si>
    <t>Id1937</t>
  </si>
  <si>
    <t>Connor, Mrs.  Meghan P.</t>
  </si>
  <si>
    <t xml:space="preserve">  Meghan P</t>
  </si>
  <si>
    <t>Connor</t>
  </si>
  <si>
    <t>Id1938</t>
  </si>
  <si>
    <t>May, Mr.  David</t>
  </si>
  <si>
    <t>Id1939</t>
  </si>
  <si>
    <t>Geoghegan, Mr.  Seth</t>
  </si>
  <si>
    <t xml:space="preserve">  Seth</t>
  </si>
  <si>
    <t>Geoghegan</t>
  </si>
  <si>
    <t>Id1940</t>
  </si>
  <si>
    <t>McGinn, Mr.  Michael P.</t>
  </si>
  <si>
    <t>McGinn</t>
  </si>
  <si>
    <t>Id1941</t>
  </si>
  <si>
    <t>Jones, Mr.  Russell M</t>
  </si>
  <si>
    <t xml:space="preserve">  Russell M</t>
  </si>
  <si>
    <t>Id1942</t>
  </si>
  <si>
    <t>Quinteros, Mr.  Martin</t>
  </si>
  <si>
    <t xml:space="preserve">  Martin</t>
  </si>
  <si>
    <t>Quinteros</t>
  </si>
  <si>
    <t>Id1943</t>
  </si>
  <si>
    <t>Loenser, Mr.  Michael</t>
  </si>
  <si>
    <t>Loenser</t>
  </si>
  <si>
    <t>Id1944</t>
  </si>
  <si>
    <t>Aitken, Mr.  Miles</t>
  </si>
  <si>
    <t xml:space="preserve">  Miles</t>
  </si>
  <si>
    <t>Id1945</t>
  </si>
  <si>
    <t>Furrer, Ms.  Amanda</t>
  </si>
  <si>
    <t>Furrer</t>
  </si>
  <si>
    <t>Id1946</t>
  </si>
  <si>
    <t>Konigs, Mr.  Roger</t>
  </si>
  <si>
    <t>Konigs</t>
  </si>
  <si>
    <t>Id1947</t>
  </si>
  <si>
    <t>Tesdahl, Mr.  Brock J</t>
  </si>
  <si>
    <t xml:space="preserve">  Brock J</t>
  </si>
  <si>
    <t>Tesdahl</t>
  </si>
  <si>
    <t>Id1948</t>
  </si>
  <si>
    <t>Engel, Mr.  Stephen F.</t>
  </si>
  <si>
    <t xml:space="preserve">  Stephen F</t>
  </si>
  <si>
    <t>Engel</t>
  </si>
  <si>
    <t>Id1949</t>
  </si>
  <si>
    <t>Kuck, Ms.  Missy</t>
  </si>
  <si>
    <t xml:space="preserve">  Missy</t>
  </si>
  <si>
    <t>Kuck</t>
  </si>
  <si>
    <t>Id1950</t>
  </si>
  <si>
    <t>Dillon, Mr.  William</t>
  </si>
  <si>
    <t>Id1951</t>
  </si>
  <si>
    <t>Neuschel, Ms.  Lauren M</t>
  </si>
  <si>
    <t xml:space="preserve">  Lauren M</t>
  </si>
  <si>
    <t>Neuschel</t>
  </si>
  <si>
    <t>Id1952</t>
  </si>
  <si>
    <t>Rosales Ramirez, Mr.  Apolo U.</t>
  </si>
  <si>
    <t xml:space="preserve">  Apolo U</t>
  </si>
  <si>
    <t>Rosales Ramirez</t>
  </si>
  <si>
    <t>Id1953</t>
  </si>
  <si>
    <t>Marquez, Mr.  Alfons</t>
  </si>
  <si>
    <t xml:space="preserve">  Alfons</t>
  </si>
  <si>
    <t>Marquez</t>
  </si>
  <si>
    <t>Id1954</t>
  </si>
  <si>
    <t>Green, Ms.  Amber</t>
  </si>
  <si>
    <t xml:space="preserve">  Amber</t>
  </si>
  <si>
    <t>Green</t>
  </si>
  <si>
    <t>Id1955</t>
  </si>
  <si>
    <t>Schubel, Ms.  Leah C.</t>
  </si>
  <si>
    <t xml:space="preserve">  Leah C</t>
  </si>
  <si>
    <t>Schubel</t>
  </si>
  <si>
    <t>Id1956</t>
  </si>
  <si>
    <t>Jimenez, Ms.  Lilia</t>
  </si>
  <si>
    <t xml:space="preserve">  Lilia</t>
  </si>
  <si>
    <t>Jimenez</t>
  </si>
  <si>
    <t>Id1957</t>
  </si>
  <si>
    <t>Zimny-Schmitt, Mr.  Danny</t>
  </si>
  <si>
    <t xml:space="preserve">  Danny</t>
  </si>
  <si>
    <t>Zimny-Schmitt</t>
  </si>
  <si>
    <t>Id1958</t>
  </si>
  <si>
    <t>Hill, Ms.  Lauren</t>
  </si>
  <si>
    <t>Id1959</t>
  </si>
  <si>
    <t>Brohart, Ms.  Courtney</t>
  </si>
  <si>
    <t>Brohart</t>
  </si>
  <si>
    <t>Id1960</t>
  </si>
  <si>
    <t>Ryan, Ms.  Elizabeth</t>
  </si>
  <si>
    <t>Id1961</t>
  </si>
  <si>
    <t>Oka, Ms.  Satomi</t>
  </si>
  <si>
    <t xml:space="preserve">  Satomi</t>
  </si>
  <si>
    <t>Oka</t>
  </si>
  <si>
    <t>Id1962</t>
  </si>
  <si>
    <t>Newman, Mr.  Matthew D</t>
  </si>
  <si>
    <t>Id1963</t>
  </si>
  <si>
    <t>Metzger, Mr.  Peter T II</t>
  </si>
  <si>
    <t xml:space="preserve">  Peter T II</t>
  </si>
  <si>
    <t>Metzger</t>
  </si>
  <si>
    <t>Id1964</t>
  </si>
  <si>
    <t>Gonzalez, Mr.  Manuel</t>
  </si>
  <si>
    <t xml:space="preserve">  Manuel</t>
  </si>
  <si>
    <t>Id1965</t>
  </si>
  <si>
    <t>Vaughn, Ms.  Kindsey P.</t>
  </si>
  <si>
    <t xml:space="preserve">  Kindsey P</t>
  </si>
  <si>
    <t>Vaughn</t>
  </si>
  <si>
    <t>Id1966</t>
  </si>
  <si>
    <t>Clifford, Mr.  Thomas G.</t>
  </si>
  <si>
    <t xml:space="preserve">  Thomas G</t>
  </si>
  <si>
    <t>Id1967</t>
  </si>
  <si>
    <t>Petty, Mr.  Kyle S</t>
  </si>
  <si>
    <t xml:space="preserve">  Kyle S</t>
  </si>
  <si>
    <t>Petty</t>
  </si>
  <si>
    <t>Id1968</t>
  </si>
  <si>
    <t>Sanford, Mr.  Alexander J.</t>
  </si>
  <si>
    <t xml:space="preserve">  Alexander J</t>
  </si>
  <si>
    <t>Id1969</t>
  </si>
  <si>
    <t>Sprague, Mr.  Dustin L</t>
  </si>
  <si>
    <t xml:space="preserve">  Dustin L</t>
  </si>
  <si>
    <t>Id1970</t>
  </si>
  <si>
    <t>Lasseron, Mrs.  Chloe</t>
  </si>
  <si>
    <t xml:space="preserve">  Chloe</t>
  </si>
  <si>
    <t>Lasseron</t>
  </si>
  <si>
    <t>Id1971</t>
  </si>
  <si>
    <t>Bushong, Ms.  Cailtlin</t>
  </si>
  <si>
    <t xml:space="preserve">  Cailtlin</t>
  </si>
  <si>
    <t>Bushong</t>
  </si>
  <si>
    <t>Id1972</t>
  </si>
  <si>
    <t>Dennison, Mr.  Joshua</t>
  </si>
  <si>
    <t>Dennison</t>
  </si>
  <si>
    <t>Id1973</t>
  </si>
  <si>
    <t>Lira, Mr.  Chuy</t>
  </si>
  <si>
    <t xml:space="preserve">  Chuy</t>
  </si>
  <si>
    <t>Lira</t>
  </si>
  <si>
    <t>Id1974</t>
  </si>
  <si>
    <t>Nahigian, Ms.  Laurie B</t>
  </si>
  <si>
    <t xml:space="preserve">  Laurie B</t>
  </si>
  <si>
    <t>Nahigian</t>
  </si>
  <si>
    <t>Id1975</t>
  </si>
  <si>
    <t>Cackett, Ms.  Rachel B.</t>
  </si>
  <si>
    <t xml:space="preserve">  Rachel B</t>
  </si>
  <si>
    <t>Cackett</t>
  </si>
  <si>
    <t>Id1976</t>
  </si>
  <si>
    <t>Hunter-Galvan, Ms.  Liza</t>
  </si>
  <si>
    <t xml:space="preserve">  Liza</t>
  </si>
  <si>
    <t>Hunter-Galvan</t>
  </si>
  <si>
    <t>Id1977</t>
  </si>
  <si>
    <t>Pierret, Ms.  Lindsey</t>
  </si>
  <si>
    <t>Pierret</t>
  </si>
  <si>
    <t>Id1978</t>
  </si>
  <si>
    <t>White, Ms.  Lindsay E.</t>
  </si>
  <si>
    <t xml:space="preserve">  Lindsay E</t>
  </si>
  <si>
    <t>Id1979</t>
  </si>
  <si>
    <t>O'Neil, Ms.  Kathleen M.</t>
  </si>
  <si>
    <t xml:space="preserve">  Kathleen M</t>
  </si>
  <si>
    <t>O'Neil</t>
  </si>
  <si>
    <t>Id1980</t>
  </si>
  <si>
    <t>Leitz, Ms.  Aya</t>
  </si>
  <si>
    <t xml:space="preserve">  Aya</t>
  </si>
  <si>
    <t>Leitz</t>
  </si>
  <si>
    <t>Id1981</t>
  </si>
  <si>
    <t>Durfee, Ms.  Carolyn R</t>
  </si>
  <si>
    <t xml:space="preserve">  Carolyn R</t>
  </si>
  <si>
    <t>Durfee</t>
  </si>
  <si>
    <t>Id1982</t>
  </si>
  <si>
    <t>Maylone, Ms.  Bethany</t>
  </si>
  <si>
    <t xml:space="preserve">  Bethany</t>
  </si>
  <si>
    <t>Maylone</t>
  </si>
  <si>
    <t>Id1983</t>
  </si>
  <si>
    <t>Reiland, Ms.  Holly A</t>
  </si>
  <si>
    <t xml:space="preserve">  Holly A</t>
  </si>
  <si>
    <t>Reiland</t>
  </si>
  <si>
    <t>Id1984</t>
  </si>
  <si>
    <t>Hu, Mr.  Ping</t>
  </si>
  <si>
    <t xml:space="preserve">  Ping</t>
  </si>
  <si>
    <t>Hu</t>
  </si>
  <si>
    <t>Id1985</t>
  </si>
  <si>
    <t>Lessek, Mr.  Tim</t>
  </si>
  <si>
    <t>Lessek</t>
  </si>
  <si>
    <t>Id1986</t>
  </si>
  <si>
    <t>Colavincenzo, Mr.  John</t>
  </si>
  <si>
    <t>Colavincenzo</t>
  </si>
  <si>
    <t>Id1987</t>
  </si>
  <si>
    <t>Mendez-Karr, Mrs.  Cynthia</t>
  </si>
  <si>
    <t>Mendez-Karr</t>
  </si>
  <si>
    <t>Id1988</t>
  </si>
  <si>
    <t>Saulnier, Mr.  Emmett</t>
  </si>
  <si>
    <t xml:space="preserve">  Emmett</t>
  </si>
  <si>
    <t>Saulnier</t>
  </si>
  <si>
    <t>Id1989</t>
  </si>
  <si>
    <t>Schoonover, Ms.  Kate</t>
  </si>
  <si>
    <t>Schoonover</t>
  </si>
  <si>
    <t>Id1990</t>
  </si>
  <si>
    <t>Hass, Mr.  Christopher L.</t>
  </si>
  <si>
    <t xml:space="preserve">  Christopher L</t>
  </si>
  <si>
    <t>Hass</t>
  </si>
  <si>
    <t>Id1991</t>
  </si>
  <si>
    <t>Cadotte, Mr.  Christopher P.</t>
  </si>
  <si>
    <t>Cadotte</t>
  </si>
  <si>
    <t>Id1992</t>
  </si>
  <si>
    <t>Cacciapaglia, Mr.  Christopher W</t>
  </si>
  <si>
    <t xml:space="preserve">  Christopher W</t>
  </si>
  <si>
    <t>Cacciapaglia</t>
  </si>
  <si>
    <t>Id1993</t>
  </si>
  <si>
    <t>Mininger, Mr.  Norman H.</t>
  </si>
  <si>
    <t xml:space="preserve">  Norman H</t>
  </si>
  <si>
    <t>Mininger</t>
  </si>
  <si>
    <t>Id1994</t>
  </si>
  <si>
    <t>Mayo, Ms.  Susan</t>
  </si>
  <si>
    <t>Mayo</t>
  </si>
  <si>
    <t>Id1995</t>
  </si>
  <si>
    <t>Zicko, Ms.  Tatyana K</t>
  </si>
  <si>
    <t xml:space="preserve">  Tatyana K</t>
  </si>
  <si>
    <t>Zicko</t>
  </si>
  <si>
    <t>Id1996</t>
  </si>
  <si>
    <t>Graham, Ms.  Chrissy</t>
  </si>
  <si>
    <t xml:space="preserve">  Chrissy</t>
  </si>
  <si>
    <t>Id1997</t>
  </si>
  <si>
    <t>Boland, Ms.  Carrie</t>
  </si>
  <si>
    <t>Id1998</t>
  </si>
  <si>
    <t>Cupp, Ms.  Halle</t>
  </si>
  <si>
    <t xml:space="preserve">  Halle</t>
  </si>
  <si>
    <t>Cupp</t>
  </si>
  <si>
    <t>Id1999</t>
  </si>
  <si>
    <t>Shaw, Ms.  Carolyn</t>
  </si>
  <si>
    <t>Id2000</t>
  </si>
  <si>
    <t>Klassen, Ms.  Tara D.</t>
  </si>
  <si>
    <t xml:space="preserve">  Tara D</t>
  </si>
  <si>
    <t>Klassen</t>
  </si>
  <si>
    <t>Id2001</t>
  </si>
  <si>
    <t>Musal, Mr.  Rasim M</t>
  </si>
  <si>
    <t xml:space="preserve">  Rasim M</t>
  </si>
  <si>
    <t>Musal</t>
  </si>
  <si>
    <t>Id2002</t>
  </si>
  <si>
    <t>Kitayama, Ms.  Dina</t>
  </si>
  <si>
    <t xml:space="preserve">  Dina</t>
  </si>
  <si>
    <t>Kitayama</t>
  </si>
  <si>
    <t>Id2003</t>
  </si>
  <si>
    <t>Altman, Ms.  Lisa</t>
  </si>
  <si>
    <t>Altman</t>
  </si>
  <si>
    <t>Id2004</t>
  </si>
  <si>
    <t>Demchko, Ms.  Caitrin</t>
  </si>
  <si>
    <t xml:space="preserve">  Caitrin</t>
  </si>
  <si>
    <t>Demchko</t>
  </si>
  <si>
    <t>Id2005</t>
  </si>
  <si>
    <t>Wild, Ms.  Adriana S</t>
  </si>
  <si>
    <t xml:space="preserve">  Adriana S</t>
  </si>
  <si>
    <t>Id2006</t>
  </si>
  <si>
    <t>Betts, Ms.  Megan</t>
  </si>
  <si>
    <t>Betts</t>
  </si>
  <si>
    <t>Id2007</t>
  </si>
  <si>
    <t>Martin, Mrs.  Kristen M</t>
  </si>
  <si>
    <t xml:space="preserve">  Kristen M</t>
  </si>
  <si>
    <t>Id2008</t>
  </si>
  <si>
    <t>Vandeventer, Ms.  Alix</t>
  </si>
  <si>
    <t xml:space="preserve">  Alix</t>
  </si>
  <si>
    <t>Vandeventer</t>
  </si>
  <si>
    <t>Id2009</t>
  </si>
  <si>
    <t>Hirano, Mr.  Kakushin</t>
  </si>
  <si>
    <t xml:space="preserve">  Kakushin</t>
  </si>
  <si>
    <t>Hirano</t>
  </si>
  <si>
    <t>Id2010</t>
  </si>
  <si>
    <t>Davi, Mr.  Michael J</t>
  </si>
  <si>
    <t>Davi</t>
  </si>
  <si>
    <t>Id2011</t>
  </si>
  <si>
    <t>Sloan, Mr.  Bradley</t>
  </si>
  <si>
    <t>Sloan</t>
  </si>
  <si>
    <t>Id2012</t>
  </si>
  <si>
    <t>Homich, Mr.  Matt</t>
  </si>
  <si>
    <t>Homich</t>
  </si>
  <si>
    <t>Id2013</t>
  </si>
  <si>
    <t>Bell, Ms.  Amanda C.</t>
  </si>
  <si>
    <t xml:space="preserve">  Amanda C</t>
  </si>
  <si>
    <t>Id2014</t>
  </si>
  <si>
    <t>Kristjansson, Mr.  Valur</t>
  </si>
  <si>
    <t xml:space="preserve">  Valur</t>
  </si>
  <si>
    <t>Kristjansson</t>
  </si>
  <si>
    <t>Id2015</t>
  </si>
  <si>
    <t>Pitman, Ms.  Erica J</t>
  </si>
  <si>
    <t xml:space="preserve">  Erica J</t>
  </si>
  <si>
    <t>Pitman</t>
  </si>
  <si>
    <t>Id2016</t>
  </si>
  <si>
    <t>Curley, Mr.  Stephen F.</t>
  </si>
  <si>
    <t>Curley</t>
  </si>
  <si>
    <t>Id2017</t>
  </si>
  <si>
    <t>Zimmer, Ms.  Lissa</t>
  </si>
  <si>
    <t xml:space="preserve">  Lissa</t>
  </si>
  <si>
    <t>Zimmer</t>
  </si>
  <si>
    <t>Id2018</t>
  </si>
  <si>
    <t>Granski, Ms.  Megan</t>
  </si>
  <si>
    <t>Granski</t>
  </si>
  <si>
    <t>Id2019</t>
  </si>
  <si>
    <t>Dunn, Ms.  Alyson</t>
  </si>
  <si>
    <t xml:space="preserve">  Alyson</t>
  </si>
  <si>
    <t>Id2020</t>
  </si>
  <si>
    <t>Regina, Mr.  Chance B</t>
  </si>
  <si>
    <t xml:space="preserve">  Chance B</t>
  </si>
  <si>
    <t>Regina</t>
  </si>
  <si>
    <t>Id2021</t>
  </si>
  <si>
    <t>O'Connor, Mr.  Sean P</t>
  </si>
  <si>
    <t>Id2022</t>
  </si>
  <si>
    <t>Howe, Ms.  Therese</t>
  </si>
  <si>
    <t xml:space="preserve">  Therese</t>
  </si>
  <si>
    <t>Howe</t>
  </si>
  <si>
    <t>Id2023</t>
  </si>
  <si>
    <t>Atwater, Mr.  Beau</t>
  </si>
  <si>
    <t xml:space="preserve">  Beau</t>
  </si>
  <si>
    <t>Atwater</t>
  </si>
  <si>
    <t>Id2024</t>
  </si>
  <si>
    <t>Gurganus, Ms.  Kelsey M</t>
  </si>
  <si>
    <t xml:space="preserve">  Kelsey M</t>
  </si>
  <si>
    <t>Gurganus</t>
  </si>
  <si>
    <t>Id2025</t>
  </si>
  <si>
    <t>Holden, Ms.  Gretchen</t>
  </si>
  <si>
    <t xml:space="preserve">  Gretchen</t>
  </si>
  <si>
    <t>Holden</t>
  </si>
  <si>
    <t>Id2026</t>
  </si>
  <si>
    <t>Parton, Mr.  Nicholas E.</t>
  </si>
  <si>
    <t xml:space="preserve">  Nicholas E</t>
  </si>
  <si>
    <t>Parton</t>
  </si>
  <si>
    <t>Id2027</t>
  </si>
  <si>
    <t>Downs, Ms.  Deborah</t>
  </si>
  <si>
    <t xml:space="preserve">  Deborah</t>
  </si>
  <si>
    <t>Id2028</t>
  </si>
  <si>
    <t>Dent, Mr.  Chuck W. Jr.</t>
  </si>
  <si>
    <t xml:space="preserve">  Chuck W</t>
  </si>
  <si>
    <t>Dent</t>
  </si>
  <si>
    <t>Id2029</t>
  </si>
  <si>
    <t>Ranti, Mr.  Daniel</t>
  </si>
  <si>
    <t>Ranti</t>
  </si>
  <si>
    <t>Id2030</t>
  </si>
  <si>
    <t>Ishaq, Ms.  Amany</t>
  </si>
  <si>
    <t xml:space="preserve">  Amany</t>
  </si>
  <si>
    <t>Ishaq</t>
  </si>
  <si>
    <t>Id2031</t>
  </si>
  <si>
    <t>Wiles, Ms.  Kipling</t>
  </si>
  <si>
    <t xml:space="preserve">  Kipling</t>
  </si>
  <si>
    <t>Wiles</t>
  </si>
  <si>
    <t>Id2032</t>
  </si>
  <si>
    <t>Roberts, Mr.  Duncan</t>
  </si>
  <si>
    <t xml:space="preserve">  Duncan</t>
  </si>
  <si>
    <t>Id2033</t>
  </si>
  <si>
    <t>Serafini, Mr.  Louis C.</t>
  </si>
  <si>
    <t xml:space="preserve">  Louis C</t>
  </si>
  <si>
    <t>Serafini</t>
  </si>
  <si>
    <t>Id2034</t>
  </si>
  <si>
    <t>Button, Mr.  Daniel J</t>
  </si>
  <si>
    <t>Button</t>
  </si>
  <si>
    <t>Id2035</t>
  </si>
  <si>
    <t>Gaal, Ms.  Ildiko M.</t>
  </si>
  <si>
    <t xml:space="preserve">  Ildiko M</t>
  </si>
  <si>
    <t>Gaal</t>
  </si>
  <si>
    <t>Id2036</t>
  </si>
  <si>
    <t>Liptak, Ms.  Melinda E.</t>
  </si>
  <si>
    <t xml:space="preserve">  Melinda E</t>
  </si>
  <si>
    <t>Liptak</t>
  </si>
  <si>
    <t>Id2037</t>
  </si>
  <si>
    <t>Kellam, Ms.  Ashley M</t>
  </si>
  <si>
    <t>Kellam</t>
  </si>
  <si>
    <t>Id2038</t>
  </si>
  <si>
    <t>Gordon, Ms.  Stephanie</t>
  </si>
  <si>
    <t>Gordon</t>
  </si>
  <si>
    <t>Id2039</t>
  </si>
  <si>
    <t>Hyland, Mr.  Sean P.</t>
  </si>
  <si>
    <t>Id2040</t>
  </si>
  <si>
    <t>Wagoner, Ms.  Emily G</t>
  </si>
  <si>
    <t xml:space="preserve">  Emily G</t>
  </si>
  <si>
    <t>Wagoner</t>
  </si>
  <si>
    <t>Id2041</t>
  </si>
  <si>
    <t>Thomas, Mr.  Malcolm</t>
  </si>
  <si>
    <t>Id2042</t>
  </si>
  <si>
    <t>Goffi, Mr.  Danilo</t>
  </si>
  <si>
    <t xml:space="preserve">  Danilo</t>
  </si>
  <si>
    <t>Goffi</t>
  </si>
  <si>
    <t>Id2043</t>
  </si>
  <si>
    <t>Salovaara, Mr.  Mikko</t>
  </si>
  <si>
    <t xml:space="preserve">  Mikko</t>
  </si>
  <si>
    <t>Salovaara</t>
  </si>
  <si>
    <t>Id2044</t>
  </si>
  <si>
    <t>Reid, Ms.  Paula C.</t>
  </si>
  <si>
    <t xml:space="preserve">  Paula C</t>
  </si>
  <si>
    <t>Reid</t>
  </si>
  <si>
    <t>Id2045</t>
  </si>
  <si>
    <t>Allan, Ms.  Kirsten N.</t>
  </si>
  <si>
    <t xml:space="preserve">  Kirsten N</t>
  </si>
  <si>
    <t>Allan</t>
  </si>
  <si>
    <t>Id2046</t>
  </si>
  <si>
    <t>McLaughlin, Ms.  Christy</t>
  </si>
  <si>
    <t xml:space="preserve">  Christy</t>
  </si>
  <si>
    <t>McLaughlin</t>
  </si>
  <si>
    <t>Id2047</t>
  </si>
  <si>
    <t>Lee, Ms.  Jennifer</t>
  </si>
  <si>
    <t>Id2048</t>
  </si>
  <si>
    <t>Tang, Ms.  Jingjing</t>
  </si>
  <si>
    <t xml:space="preserve">  Jingjing</t>
  </si>
  <si>
    <t>Tang</t>
  </si>
  <si>
    <t>Id2049</t>
  </si>
  <si>
    <t>Kennedy, Mr.  Morgan</t>
  </si>
  <si>
    <t xml:space="preserve">  Morgan</t>
  </si>
  <si>
    <t>Id2050</t>
  </si>
  <si>
    <t>Condon, Mr.  Patrick J.</t>
  </si>
  <si>
    <t>Id2051</t>
  </si>
  <si>
    <t>Chepkwony, Mr.  Frankline</t>
  </si>
  <si>
    <t xml:space="preserve">  Frankline</t>
  </si>
  <si>
    <t>Chepkwony</t>
  </si>
  <si>
    <t>Id2052</t>
  </si>
  <si>
    <t>Rodriguez, Ms.  Laura T.</t>
  </si>
  <si>
    <t xml:space="preserve">  Laura T</t>
  </si>
  <si>
    <t>Id2053</t>
  </si>
  <si>
    <t>Szynkarczuk, Ms.  Natalia</t>
  </si>
  <si>
    <t xml:space="preserve">  Natalia</t>
  </si>
  <si>
    <t>Szynkarczuk</t>
  </si>
  <si>
    <t>Id2054</t>
  </si>
  <si>
    <t>Brill, Ms.  Jennifer L.</t>
  </si>
  <si>
    <t>Brill</t>
  </si>
  <si>
    <t>Id2055</t>
  </si>
  <si>
    <t>Adams, Ms.  Brooke</t>
  </si>
  <si>
    <t xml:space="preserve">  Brooke</t>
  </si>
  <si>
    <t>Id2056</t>
  </si>
  <si>
    <t>Nunn, Mr.  Jeremy M</t>
  </si>
  <si>
    <t xml:space="preserve">  Jeremy M</t>
  </si>
  <si>
    <t>Nunn</t>
  </si>
  <si>
    <t>Id2057</t>
  </si>
  <si>
    <t>Blair, Ms.  Megan L.</t>
  </si>
  <si>
    <t xml:space="preserve">  Megan L</t>
  </si>
  <si>
    <t>Blair</t>
  </si>
  <si>
    <t>Id2058</t>
  </si>
  <si>
    <t>Sharkey, Mr.  Bryan</t>
  </si>
  <si>
    <t>Sharkey</t>
  </si>
  <si>
    <t>Id2059</t>
  </si>
  <si>
    <t>Scalard, Ms.  Marny</t>
  </si>
  <si>
    <t xml:space="preserve">  Marny</t>
  </si>
  <si>
    <t>Scalard</t>
  </si>
  <si>
    <t>Id2060</t>
  </si>
  <si>
    <t>Burget, Mr.  Marc</t>
  </si>
  <si>
    <t>Burget</t>
  </si>
  <si>
    <t>Id2061</t>
  </si>
  <si>
    <t>English, Mr.  Benjamin L</t>
  </si>
  <si>
    <t xml:space="preserve">  Benjamin L</t>
  </si>
  <si>
    <t>English</t>
  </si>
  <si>
    <t>Id2062</t>
  </si>
  <si>
    <t>Hampton, Mr.  Rob G</t>
  </si>
  <si>
    <t xml:space="preserve">  Rob G</t>
  </si>
  <si>
    <t>Hampton</t>
  </si>
  <si>
    <t>Id2063</t>
  </si>
  <si>
    <t>Flynn, Ms.  Stefanie A</t>
  </si>
  <si>
    <t xml:space="preserve">  Stefanie A</t>
  </si>
  <si>
    <t>Id2064</t>
  </si>
  <si>
    <t>Knast, Ms.  Stephanie</t>
  </si>
  <si>
    <t>Id2065</t>
  </si>
  <si>
    <t>Lucas, Ms.  Caroline F.</t>
  </si>
  <si>
    <t xml:space="preserve">  Caroline F</t>
  </si>
  <si>
    <t>Lucas</t>
  </si>
  <si>
    <t>Id2066</t>
  </si>
  <si>
    <t>Thomas, Ms.  Julia J.</t>
  </si>
  <si>
    <t xml:space="preserve">  Julia J</t>
  </si>
  <si>
    <t>Id2067</t>
  </si>
  <si>
    <t>Cherewatti, Mr.  Jack</t>
  </si>
  <si>
    <t>Cherewatti</t>
  </si>
  <si>
    <t>Id2068</t>
  </si>
  <si>
    <t>Olle, Mr.  Bernat</t>
  </si>
  <si>
    <t xml:space="preserve">  Bernat</t>
  </si>
  <si>
    <t>Olle</t>
  </si>
  <si>
    <t>Id2069</t>
  </si>
  <si>
    <t>Hamsi, Mr.  Hicham</t>
  </si>
  <si>
    <t xml:space="preserve">  Hicham</t>
  </si>
  <si>
    <t>Hamsi</t>
  </si>
  <si>
    <t>Id2070</t>
  </si>
  <si>
    <t>Finnegan, Ms.  Sarah</t>
  </si>
  <si>
    <t>Finnegan</t>
  </si>
  <si>
    <t>Id2071</t>
  </si>
  <si>
    <t>Walsh, Mr.  Anthony S</t>
  </si>
  <si>
    <t>Id2072</t>
  </si>
  <si>
    <t>Villa, Ms.  Elisabetta</t>
  </si>
  <si>
    <t xml:space="preserve">  Elisabetta</t>
  </si>
  <si>
    <t>Villa</t>
  </si>
  <si>
    <t>Id2073</t>
  </si>
  <si>
    <t>Cable, Mr.  Trevor N.</t>
  </si>
  <si>
    <t xml:space="preserve">  Trevor N</t>
  </si>
  <si>
    <t>Cable</t>
  </si>
  <si>
    <t>Id2074</t>
  </si>
  <si>
    <t>Eiring, Ms.  Nancy</t>
  </si>
  <si>
    <t xml:space="preserve">  Nancy</t>
  </si>
  <si>
    <t>Eiring</t>
  </si>
  <si>
    <t>Id2075</t>
  </si>
  <si>
    <t>Connor, Ms.  Allison R.</t>
  </si>
  <si>
    <t xml:space="preserve">  Allison R</t>
  </si>
  <si>
    <t>Id2076</t>
  </si>
  <si>
    <t>Friedman, Mr.  Robert J.</t>
  </si>
  <si>
    <t>Friedman</t>
  </si>
  <si>
    <t>Id2077</t>
  </si>
  <si>
    <t>Croker, Mr.  Nicholas</t>
  </si>
  <si>
    <t>Croker</t>
  </si>
  <si>
    <t>Id2078</t>
  </si>
  <si>
    <t>Beganics, Mr.  Kevin L</t>
  </si>
  <si>
    <t>Beganics</t>
  </si>
  <si>
    <t>Id2079</t>
  </si>
  <si>
    <t>Huberty, Mr.  Bryan</t>
  </si>
  <si>
    <t>Huberty</t>
  </si>
  <si>
    <t>Id2080</t>
  </si>
  <si>
    <t>Jacobs, Ms.  Janae N.</t>
  </si>
  <si>
    <t xml:space="preserve">  Janae N</t>
  </si>
  <si>
    <t>Id2081</t>
  </si>
  <si>
    <t>Hazlehurst, Ms.  Audrey</t>
  </si>
  <si>
    <t>Hazlehurst</t>
  </si>
  <si>
    <t>Id2082</t>
  </si>
  <si>
    <t>Marin, Ms.  Laura</t>
  </si>
  <si>
    <t>Marin</t>
  </si>
  <si>
    <t>Id2083</t>
  </si>
  <si>
    <t>Dear, Ms.  Nicole F</t>
  </si>
  <si>
    <t xml:space="preserve">  Nicole F</t>
  </si>
  <si>
    <t>Dear</t>
  </si>
  <si>
    <t>Id2084</t>
  </si>
  <si>
    <t>Lederer, Ms.  Krista L</t>
  </si>
  <si>
    <t xml:space="preserve">  Krista L</t>
  </si>
  <si>
    <t>Lederer</t>
  </si>
  <si>
    <t>Id2085</t>
  </si>
  <si>
    <t>Robson, Ms.  Denise</t>
  </si>
  <si>
    <t xml:space="preserve">  Denise</t>
  </si>
  <si>
    <t>Robson</t>
  </si>
  <si>
    <t>Id2086</t>
  </si>
  <si>
    <t>Galvan, Mr.  Ariel</t>
  </si>
  <si>
    <t xml:space="preserve">  Ariel</t>
  </si>
  <si>
    <t>Galvan</t>
  </si>
  <si>
    <t>Id2087</t>
  </si>
  <si>
    <t>Walsh, Mr.  Jeremy</t>
  </si>
  <si>
    <t>Id2088</t>
  </si>
  <si>
    <t>Teeuwen, Ms.  Rosalie</t>
  </si>
  <si>
    <t xml:space="preserve">  Rosalie</t>
  </si>
  <si>
    <t>Teeuwen</t>
  </si>
  <si>
    <t>Id2089</t>
  </si>
  <si>
    <t>List, Mr.  Jay</t>
  </si>
  <si>
    <t>List</t>
  </si>
  <si>
    <t>Id2090</t>
  </si>
  <si>
    <t>Shafar, Mr.  Vitaliy</t>
  </si>
  <si>
    <t xml:space="preserve">  Vitaliy</t>
  </si>
  <si>
    <t>Shafar</t>
  </si>
  <si>
    <t>Id2091</t>
  </si>
  <si>
    <t>Copenhaver, Mr.  Benjamin W.</t>
  </si>
  <si>
    <t xml:space="preserve">  Benjamin W</t>
  </si>
  <si>
    <t>Copenhaver</t>
  </si>
  <si>
    <t>Id2092</t>
  </si>
  <si>
    <t>Stump, Mr.  Jesse</t>
  </si>
  <si>
    <t>Stump</t>
  </si>
  <si>
    <t>Id2093</t>
  </si>
  <si>
    <t>Wehrman, Mr.  Mark</t>
  </si>
  <si>
    <t>Wehrman</t>
  </si>
  <si>
    <t>Id2094</t>
  </si>
  <si>
    <t>Sischo, Ms.  Lauren</t>
  </si>
  <si>
    <t>Sischo</t>
  </si>
  <si>
    <t>Id2095</t>
  </si>
  <si>
    <t>Fonti, Mr.  Massimiliano</t>
  </si>
  <si>
    <t xml:space="preserve">  Massimiliano</t>
  </si>
  <si>
    <t>Fonti</t>
  </si>
  <si>
    <t>Id2096</t>
  </si>
  <si>
    <t>Merlis, Mr.  Josh</t>
  </si>
  <si>
    <t>Merlis</t>
  </si>
  <si>
    <t>Id2097</t>
  </si>
  <si>
    <t>Hasegawa, Mr.  Kiyokatsu</t>
  </si>
  <si>
    <t xml:space="preserve">  Kiyokatsu</t>
  </si>
  <si>
    <t>Hasegawa</t>
  </si>
  <si>
    <t>Id2098</t>
  </si>
  <si>
    <t>Haselden, Ms.  Amanda L</t>
  </si>
  <si>
    <t>Haselden</t>
  </si>
  <si>
    <t>Id2099</t>
  </si>
  <si>
    <t>Simonson, Mr.  Matthew</t>
  </si>
  <si>
    <t>Simonson</t>
  </si>
  <si>
    <t>Id2100</t>
  </si>
  <si>
    <t>Montag, Ms.  Julia M</t>
  </si>
  <si>
    <t xml:space="preserve">  Julia M</t>
  </si>
  <si>
    <t>Montag</t>
  </si>
  <si>
    <t>Id2101</t>
  </si>
  <si>
    <t>Deroian, Ms.  Rhea</t>
  </si>
  <si>
    <t xml:space="preserve">  Rhea</t>
  </si>
  <si>
    <t>Deroian</t>
  </si>
  <si>
    <t>Id2102</t>
  </si>
  <si>
    <t>Goetz, Mr.  Justin</t>
  </si>
  <si>
    <t>Id2103</t>
  </si>
  <si>
    <t>Brady, Mr.  Shamus M.</t>
  </si>
  <si>
    <t xml:space="preserve">  Shamus M</t>
  </si>
  <si>
    <t>Brady</t>
  </si>
  <si>
    <t>Id2104</t>
  </si>
  <si>
    <t>Moran, Mr.  Mike</t>
  </si>
  <si>
    <t>Id2105</t>
  </si>
  <si>
    <t>Strickler, Ms.  Mary Beth</t>
  </si>
  <si>
    <t xml:space="preserve">  Mary Beth</t>
  </si>
  <si>
    <t>Strickler</t>
  </si>
  <si>
    <t>Id2106</t>
  </si>
  <si>
    <t>Simone, Ms.  Erin</t>
  </si>
  <si>
    <t xml:space="preserve">  Erin</t>
  </si>
  <si>
    <t>Simone</t>
  </si>
  <si>
    <t>Id2107</t>
  </si>
  <si>
    <t>Von Rock, Ms.  Hallie</t>
  </si>
  <si>
    <t xml:space="preserve">  Hallie</t>
  </si>
  <si>
    <t>Von Rock</t>
  </si>
  <si>
    <t>Id2108</t>
  </si>
  <si>
    <t>Woodard, Ms.  Paige P</t>
  </si>
  <si>
    <t xml:space="preserve">  Paige P</t>
  </si>
  <si>
    <t>Woodard</t>
  </si>
  <si>
    <t>Id2109</t>
  </si>
  <si>
    <t>Li, Ms.  Ji</t>
  </si>
  <si>
    <t xml:space="preserve">  Ji</t>
  </si>
  <si>
    <t>Id2110</t>
  </si>
  <si>
    <t>Sinda, Ms.  Carissa A</t>
  </si>
  <si>
    <t xml:space="preserve">  Carissa A</t>
  </si>
  <si>
    <t>Sinda</t>
  </si>
  <si>
    <t>Id2111</t>
  </si>
  <si>
    <t>Rydland, Ms.  Mona</t>
  </si>
  <si>
    <t xml:space="preserve">  Mona</t>
  </si>
  <si>
    <t>Rydland</t>
  </si>
  <si>
    <t>Id2112</t>
  </si>
  <si>
    <t>Vespa, Ms.  Kristin R.</t>
  </si>
  <si>
    <t xml:space="preserve">  Kristin R</t>
  </si>
  <si>
    <t>Vespa</t>
  </si>
  <si>
    <t>Id2113</t>
  </si>
  <si>
    <t>Meadows, Ms.  Beth</t>
  </si>
  <si>
    <t>Meadows</t>
  </si>
  <si>
    <t>Id2114</t>
  </si>
  <si>
    <t>Toppen, Ms.  Allison</t>
  </si>
  <si>
    <t>Toppen</t>
  </si>
  <si>
    <t>Id2115</t>
  </si>
  <si>
    <t>Ermer, Ms.  Ashley E</t>
  </si>
  <si>
    <t>Ermer</t>
  </si>
  <si>
    <t>Id2116</t>
  </si>
  <si>
    <t>Dionne, Ms.  Hilary K.</t>
  </si>
  <si>
    <t xml:space="preserve">  Hilary K</t>
  </si>
  <si>
    <t>Dionne</t>
  </si>
  <si>
    <t>Id2117</t>
  </si>
  <si>
    <t>Stasulli, Ms.  Dominique</t>
  </si>
  <si>
    <t xml:space="preserve">  Dominique</t>
  </si>
  <si>
    <t>Stasulli</t>
  </si>
  <si>
    <t>Id2118</t>
  </si>
  <si>
    <t>Duran, Mr.  Carlos I</t>
  </si>
  <si>
    <t xml:space="preserve">  Carlos I</t>
  </si>
  <si>
    <t>Duran</t>
  </si>
  <si>
    <t>Id2119</t>
  </si>
  <si>
    <t>Klundt, Mr.  Matthew</t>
  </si>
  <si>
    <t>Klundt</t>
  </si>
  <si>
    <t>Id2120</t>
  </si>
  <si>
    <t>Waters, Ms.  Kara</t>
  </si>
  <si>
    <t>Waters</t>
  </si>
  <si>
    <t>Id2121</t>
  </si>
  <si>
    <t>Rusk, Ms.  Sarah S</t>
  </si>
  <si>
    <t xml:space="preserve">  Sarah S</t>
  </si>
  <si>
    <t>Rusk</t>
  </si>
  <si>
    <t>Id2122</t>
  </si>
  <si>
    <t>Gersbach, Ms.  Shauna R.</t>
  </si>
  <si>
    <t xml:space="preserve">  Shauna R</t>
  </si>
  <si>
    <t>Gersbach</t>
  </si>
  <si>
    <t>Id2123</t>
  </si>
  <si>
    <t>Taylor-Watson, Ms.  Lindsay J.</t>
  </si>
  <si>
    <t xml:space="preserve">  Lindsay J</t>
  </si>
  <si>
    <t>Taylor-Watson</t>
  </si>
  <si>
    <t>Id2124</t>
  </si>
  <si>
    <t>Crawford, Ms.  Danya A.</t>
  </si>
  <si>
    <t xml:space="preserve">  Danya A</t>
  </si>
  <si>
    <t>Id2125</t>
  </si>
  <si>
    <t>Levitsky, Ms.  Lorraine</t>
  </si>
  <si>
    <t xml:space="preserve">  Lorraine</t>
  </si>
  <si>
    <t>Levitsky</t>
  </si>
  <si>
    <t>Id2126</t>
  </si>
  <si>
    <t>Carroll, Ms.  Jennifer L.</t>
  </si>
  <si>
    <t>Carroll</t>
  </si>
  <si>
    <t>Id2127</t>
  </si>
  <si>
    <t>Campos, Mr.  Jesus Sr.</t>
  </si>
  <si>
    <t xml:space="preserve">  Jesus Sr</t>
  </si>
  <si>
    <t>Campos</t>
  </si>
  <si>
    <t>Id2128</t>
  </si>
  <si>
    <t>Flajslik, Ms.  Kristen</t>
  </si>
  <si>
    <t>Flajslik</t>
  </si>
  <si>
    <t>Id2129</t>
  </si>
  <si>
    <t>Chua, Ms.  Catherine C.</t>
  </si>
  <si>
    <t xml:space="preserve">  Catherine C</t>
  </si>
  <si>
    <t>Chua</t>
  </si>
  <si>
    <t>Id2130</t>
  </si>
  <si>
    <t>Wiltse, Ms.  Paula</t>
  </si>
  <si>
    <t>Id2131</t>
  </si>
  <si>
    <t>Fisher, Ms.  Evan</t>
  </si>
  <si>
    <t xml:space="preserve">  Evan</t>
  </si>
  <si>
    <t>Id2132</t>
  </si>
  <si>
    <t>Wilzbacher, Mr.  Nathan J</t>
  </si>
  <si>
    <t xml:space="preserve">  Nathan J</t>
  </si>
  <si>
    <t>Wilzbacher</t>
  </si>
  <si>
    <t>Id2133</t>
  </si>
  <si>
    <t>Thayer, Ms.  Ashley M</t>
  </si>
  <si>
    <t>Thayer</t>
  </si>
  <si>
    <t>Id2134</t>
  </si>
  <si>
    <t>Brosseau, Mr.  Jason</t>
  </si>
  <si>
    <t>Brosseau</t>
  </si>
  <si>
    <t>Id2135</t>
  </si>
  <si>
    <t>Phares, Mr.  Marshall</t>
  </si>
  <si>
    <t xml:space="preserve">  Marshall</t>
  </si>
  <si>
    <t>Phares</t>
  </si>
  <si>
    <t>Id2136</t>
  </si>
  <si>
    <t>Curley, Mr.  Lavar</t>
  </si>
  <si>
    <t xml:space="preserve">  Lavar</t>
  </si>
  <si>
    <t>Id2137</t>
  </si>
  <si>
    <t>Johnston, Mr.  Charlie T.</t>
  </si>
  <si>
    <t xml:space="preserve">  Charlie T</t>
  </si>
  <si>
    <t>Id2138</t>
  </si>
  <si>
    <t>Padula, Mrs.  Lauren</t>
  </si>
  <si>
    <t>Padula</t>
  </si>
  <si>
    <t>Id2139</t>
  </si>
  <si>
    <t>Gamirov, Mr.  Arthur</t>
  </si>
  <si>
    <t xml:space="preserve">  Arthur</t>
  </si>
  <si>
    <t>Gamirov</t>
  </si>
  <si>
    <t>Id2140</t>
  </si>
  <si>
    <t>Briot, Mr.  Thomas</t>
  </si>
  <si>
    <t>Briot</t>
  </si>
  <si>
    <t>Id2141</t>
  </si>
  <si>
    <t>De Hueck, Ms.  Jennifer</t>
  </si>
  <si>
    <t>De Hueck</t>
  </si>
  <si>
    <t>Id2142</t>
  </si>
  <si>
    <t>Putt, Ms.  Tammy</t>
  </si>
  <si>
    <t xml:space="preserve">  Tammy</t>
  </si>
  <si>
    <t>Putt</t>
  </si>
  <si>
    <t>Id2143</t>
  </si>
  <si>
    <t>Deiman, Ms.  Lena</t>
  </si>
  <si>
    <t xml:space="preserve">  Lena</t>
  </si>
  <si>
    <t>Deiman</t>
  </si>
  <si>
    <t>Id2144</t>
  </si>
  <si>
    <t>Bonanni, Ms.  Valentina</t>
  </si>
  <si>
    <t xml:space="preserve">  Valentina</t>
  </si>
  <si>
    <t>Bonanni</t>
  </si>
  <si>
    <t>Id2145</t>
  </si>
  <si>
    <t>Stein, Mr.  Russell N.</t>
  </si>
  <si>
    <t xml:space="preserve">  Russell N</t>
  </si>
  <si>
    <t>Stein</t>
  </si>
  <si>
    <t>Id2146</t>
  </si>
  <si>
    <t>Laumann, Mr.  Scott R.</t>
  </si>
  <si>
    <t xml:space="preserve">  Scott R</t>
  </si>
  <si>
    <t>Laumann</t>
  </si>
  <si>
    <t>Id2147</t>
  </si>
  <si>
    <t>Galaviz, Mr.  Jose Francisco Sr.</t>
  </si>
  <si>
    <t xml:space="preserve">  Jose Francisco Sr</t>
  </si>
  <si>
    <t>Galaviz</t>
  </si>
  <si>
    <t>Id2148</t>
  </si>
  <si>
    <t>Piper, Mr.  Paul J</t>
  </si>
  <si>
    <t xml:space="preserve">  Paul J</t>
  </si>
  <si>
    <t>Piper</t>
  </si>
  <si>
    <t>Id2149</t>
  </si>
  <si>
    <t>Cantini, Mr.  Adam</t>
  </si>
  <si>
    <t>Cantini</t>
  </si>
  <si>
    <t>Id2150</t>
  </si>
  <si>
    <t>Hartman, Mr.  Edward J.</t>
  </si>
  <si>
    <t xml:space="preserve">  Edward J</t>
  </si>
  <si>
    <t>Id2151</t>
  </si>
  <si>
    <t>Werhane, Mr.  Patrick A.</t>
  </si>
  <si>
    <t xml:space="preserve">  Patrick A</t>
  </si>
  <si>
    <t>Werhane</t>
  </si>
  <si>
    <t>Id2152</t>
  </si>
  <si>
    <t>Davies, Mr.  Geraint H</t>
  </si>
  <si>
    <t xml:space="preserve">  Geraint H</t>
  </si>
  <si>
    <t>Davies</t>
  </si>
  <si>
    <t>Id2153</t>
  </si>
  <si>
    <t>Hummel, Mr.  Dj</t>
  </si>
  <si>
    <t xml:space="preserve">  Dj</t>
  </si>
  <si>
    <t>Hummel</t>
  </si>
  <si>
    <t>Id2154</t>
  </si>
  <si>
    <t>Lutz, Mr.  Zachary A</t>
  </si>
  <si>
    <t xml:space="preserve">  Zachary A</t>
  </si>
  <si>
    <t>Lutz</t>
  </si>
  <si>
    <t>Id2155</t>
  </si>
  <si>
    <t>Waters, Mr.  Brian W.</t>
  </si>
  <si>
    <t xml:space="preserve">  Brian W</t>
  </si>
  <si>
    <t>Id2156</t>
  </si>
  <si>
    <t>Viglienzoni, Mr.  Joe</t>
  </si>
  <si>
    <t>Viglienzoni</t>
  </si>
  <si>
    <t>Id2157</t>
  </si>
  <si>
    <t>Rathbun, Mr.  Stephen</t>
  </si>
  <si>
    <t>Rathbun</t>
  </si>
  <si>
    <t>Id2158</t>
  </si>
  <si>
    <t>crane, Ms.  Ellen L.</t>
  </si>
  <si>
    <t xml:space="preserve">  Ellen L</t>
  </si>
  <si>
    <t>crane</t>
  </si>
  <si>
    <t>Id2159</t>
  </si>
  <si>
    <t>Conant, Ms.  Cindy</t>
  </si>
  <si>
    <t>Conant</t>
  </si>
  <si>
    <t>Id2160</t>
  </si>
  <si>
    <t>Huyser-Wierenga, Ms.  Abigail R.</t>
  </si>
  <si>
    <t xml:space="preserve">  Abigail R</t>
  </si>
  <si>
    <t>Huyser-Wierenga</t>
  </si>
  <si>
    <t>Id2161</t>
  </si>
  <si>
    <t>Natalini, Ms.  Amy L.</t>
  </si>
  <si>
    <t>Natalini</t>
  </si>
  <si>
    <t>Id2162</t>
  </si>
  <si>
    <t>Robbins, Ms.  Amy</t>
  </si>
  <si>
    <t>Robbins</t>
  </si>
  <si>
    <t>Id2163</t>
  </si>
  <si>
    <t>Stanislav, Mrs.  Grace H</t>
  </si>
  <si>
    <t xml:space="preserve">  Grace H</t>
  </si>
  <si>
    <t>Stanislav</t>
  </si>
  <si>
    <t>Id2164</t>
  </si>
  <si>
    <t>Meyer, Ms.  Caitie J.</t>
  </si>
  <si>
    <t xml:space="preserve">  Caitie J</t>
  </si>
  <si>
    <t>Id2165</t>
  </si>
  <si>
    <t>Mears, Mr.  Benjamin</t>
  </si>
  <si>
    <t>Mears</t>
  </si>
  <si>
    <t>Id2166</t>
  </si>
  <si>
    <t>Neill, Mr.  Ian T</t>
  </si>
  <si>
    <t xml:space="preserve">  Ian T</t>
  </si>
  <si>
    <t>Neill</t>
  </si>
  <si>
    <t>Id2167</t>
  </si>
  <si>
    <t>Tola, Mr.  Tadese</t>
  </si>
  <si>
    <t xml:space="preserve">  Tadese</t>
  </si>
  <si>
    <t>Tola</t>
  </si>
  <si>
    <t>Id2168</t>
  </si>
  <si>
    <t>Briskman, Mr.  Jonathan</t>
  </si>
  <si>
    <t>Briskman</t>
  </si>
  <si>
    <t>Id2169</t>
  </si>
  <si>
    <t>Ritzenhein, Mr.  Dathan</t>
  </si>
  <si>
    <t xml:space="preserve">  Dathan</t>
  </si>
  <si>
    <t>Ritzenhein</t>
  </si>
  <si>
    <t>Id2170</t>
  </si>
  <si>
    <t>Malkowski, Mr.  Eric</t>
  </si>
  <si>
    <t>Malkowski</t>
  </si>
  <si>
    <t>Id2171</t>
  </si>
  <si>
    <t>Andreyko, Ms.  Allison M</t>
  </si>
  <si>
    <t>Andreyko</t>
  </si>
  <si>
    <t>Id2172</t>
  </si>
  <si>
    <t>Landry, Mr.  Paul</t>
  </si>
  <si>
    <t>Id2173</t>
  </si>
  <si>
    <t>Lozier, Mr.  Aaron R</t>
  </si>
  <si>
    <t xml:space="preserve">  Aaron R</t>
  </si>
  <si>
    <t>Lozier</t>
  </si>
  <si>
    <t>Id2174</t>
  </si>
  <si>
    <t>O'Brien, Ms.  Caitlin H.</t>
  </si>
  <si>
    <t xml:space="preserve">  Caitlin H</t>
  </si>
  <si>
    <t>Id2175</t>
  </si>
  <si>
    <t>Rodas, Mr.  Harald E.</t>
  </si>
  <si>
    <t xml:space="preserve">  Harald E</t>
  </si>
  <si>
    <t>Rodas</t>
  </si>
  <si>
    <t>Id2176</t>
  </si>
  <si>
    <t>O'Connor, Ms.  Siobhan A.</t>
  </si>
  <si>
    <t xml:space="preserve">  Siobhan A</t>
  </si>
  <si>
    <t>Id2177</t>
  </si>
  <si>
    <t>White, Ms.  Andrea J.</t>
  </si>
  <si>
    <t xml:space="preserve">  Andrea J</t>
  </si>
  <si>
    <t>Id2178</t>
  </si>
  <si>
    <t>Davenport, Ms.  Marie</t>
  </si>
  <si>
    <t>Id2179</t>
  </si>
  <si>
    <t>Karmen, Ms.  Rachel A.</t>
  </si>
  <si>
    <t xml:space="preserve">  Rachel A</t>
  </si>
  <si>
    <t>Karmen</t>
  </si>
  <si>
    <t>Id2180</t>
  </si>
  <si>
    <t>Miller, Ms.  Emma</t>
  </si>
  <si>
    <t>Id2181</t>
  </si>
  <si>
    <t>Lippmann, Ms.  Kiersten</t>
  </si>
  <si>
    <t xml:space="preserve">  Kiersten</t>
  </si>
  <si>
    <t>Lippmann</t>
  </si>
  <si>
    <t>Id2182</t>
  </si>
  <si>
    <t>Klehm, Ms.  Rachael</t>
  </si>
  <si>
    <t>Klehm</t>
  </si>
  <si>
    <t>Id2183</t>
  </si>
  <si>
    <t>Murphy, Mr.  Timothy P.</t>
  </si>
  <si>
    <t>Id2184</t>
  </si>
  <si>
    <t>Desisa, Mr.  Lelisa</t>
  </si>
  <si>
    <t xml:space="preserve">  Lelisa</t>
  </si>
  <si>
    <t>Desisa</t>
  </si>
  <si>
    <t>Id2185</t>
  </si>
  <si>
    <t>Brooks, Mr.  Nate</t>
  </si>
  <si>
    <t>Brooks</t>
  </si>
  <si>
    <t>Id2186</t>
  </si>
  <si>
    <t>Stone, Mr.  Chris C.</t>
  </si>
  <si>
    <t xml:space="preserve">  Chris C</t>
  </si>
  <si>
    <t>Id2187</t>
  </si>
  <si>
    <t>Weispfennig, Mr.  Scott</t>
  </si>
  <si>
    <t>Weispfennig</t>
  </si>
  <si>
    <t>Id2188</t>
  </si>
  <si>
    <t>Sorrell, Mr.  Kevin</t>
  </si>
  <si>
    <t>Sorrell</t>
  </si>
  <si>
    <t>Id2189</t>
  </si>
  <si>
    <t>Morris, Mr.  Erik C.</t>
  </si>
  <si>
    <t xml:space="preserve">  Erik C</t>
  </si>
  <si>
    <t>Id2190</t>
  </si>
  <si>
    <t>Marek, Mr.  Shawn C</t>
  </si>
  <si>
    <t xml:space="preserve">  Shawn C</t>
  </si>
  <si>
    <t>Marek</t>
  </si>
  <si>
    <t>Id2191</t>
  </si>
  <si>
    <t>Armstrong, Mr.  Vajin L.</t>
  </si>
  <si>
    <t xml:space="preserve">  Vajin L</t>
  </si>
  <si>
    <t>Id2192</t>
  </si>
  <si>
    <t>Werner, Mr.  John K. Jr.</t>
  </si>
  <si>
    <t xml:space="preserve">  John K</t>
  </si>
  <si>
    <t>Werner</t>
  </si>
  <si>
    <t>Id2193</t>
  </si>
  <si>
    <t>Gries, Mr.  Kevin J.</t>
  </si>
  <si>
    <t>Id2194</t>
  </si>
  <si>
    <t>Mills, Mr.  Kirby W.</t>
  </si>
  <si>
    <t xml:space="preserve">  Kirby W</t>
  </si>
  <si>
    <t>Id2195</t>
  </si>
  <si>
    <t>Penny, Mr.  J A</t>
  </si>
  <si>
    <t xml:space="preserve">  J A</t>
  </si>
  <si>
    <t>Penny</t>
  </si>
  <si>
    <t>Id2196</t>
  </si>
  <si>
    <t>Hicks, Mr.  Dustin G.</t>
  </si>
  <si>
    <t xml:space="preserve">  Dustin G</t>
  </si>
  <si>
    <t>Id2197</t>
  </si>
  <si>
    <t>Masayesva, Mr.  Anthony G</t>
  </si>
  <si>
    <t xml:space="preserve">  Anthony G</t>
  </si>
  <si>
    <t>Masayesva</t>
  </si>
  <si>
    <t>Id2198</t>
  </si>
  <si>
    <t>Paavola, Mr.  Ryan</t>
  </si>
  <si>
    <t>Paavola</t>
  </si>
  <si>
    <t>Id2199</t>
  </si>
  <si>
    <t>Gehlsen, Mr.  Eric N</t>
  </si>
  <si>
    <t xml:space="preserve">  Eric N</t>
  </si>
  <si>
    <t>Gehlsen</t>
  </si>
  <si>
    <t>Id2200</t>
  </si>
  <si>
    <t>Roche, Mr.  Connor</t>
  </si>
  <si>
    <t xml:space="preserve">  Connor</t>
  </si>
  <si>
    <t>Roche</t>
  </si>
  <si>
    <t>Id2201</t>
  </si>
  <si>
    <t>Hearn, Mr.  Patrick H.</t>
  </si>
  <si>
    <t xml:space="preserve">  Patrick H</t>
  </si>
  <si>
    <t>Hearn</t>
  </si>
  <si>
    <t>Id2202</t>
  </si>
  <si>
    <t>Dimson, Mr.  Tyler</t>
  </si>
  <si>
    <t>Dimson</t>
  </si>
  <si>
    <t>Id2203</t>
  </si>
  <si>
    <t>Slason, Ms.  Deborah L.</t>
  </si>
  <si>
    <t xml:space="preserve">  Deborah L</t>
  </si>
  <si>
    <t>Slason</t>
  </si>
  <si>
    <t>Id2204</t>
  </si>
  <si>
    <t>Gibson, Ms.  Andrea K</t>
  </si>
  <si>
    <t>Gibson</t>
  </si>
  <si>
    <t>Id2205</t>
  </si>
  <si>
    <t>Erdos, Ms.  Elleree</t>
  </si>
  <si>
    <t xml:space="preserve">  Elleree</t>
  </si>
  <si>
    <t>Erdos</t>
  </si>
  <si>
    <t>Id2206</t>
  </si>
  <si>
    <t>Cushman, Mr.  Brandon J</t>
  </si>
  <si>
    <t xml:space="preserve">  Brandon J</t>
  </si>
  <si>
    <t>Cushman</t>
  </si>
  <si>
    <t>Id2207</t>
  </si>
  <si>
    <t>Hammel, Mr.  Steve</t>
  </si>
  <si>
    <t>Hammel</t>
  </si>
  <si>
    <t>Id2208</t>
  </si>
  <si>
    <t>Ytterstad, Ms.  Nina Wavik Sr.</t>
  </si>
  <si>
    <t xml:space="preserve">  Nina Wavik Sr</t>
  </si>
  <si>
    <t>Ytterstad</t>
  </si>
  <si>
    <t>Id2209</t>
  </si>
  <si>
    <t>Prince, Ms.  Dani</t>
  </si>
  <si>
    <t xml:space="preserve">  Dani</t>
  </si>
  <si>
    <t>Prince</t>
  </si>
  <si>
    <t>Id2210</t>
  </si>
  <si>
    <t>Freeman, Ms.  Jennifer A.</t>
  </si>
  <si>
    <t>Freeman</t>
  </si>
  <si>
    <t>Id2211</t>
  </si>
  <si>
    <t>Petrulak, Mr.  Martin</t>
  </si>
  <si>
    <t>Petrulak</t>
  </si>
  <si>
    <t>Id2212</t>
  </si>
  <si>
    <t>Lloyd, Mr.  Steve</t>
  </si>
  <si>
    <t>Id2213</t>
  </si>
  <si>
    <t>Zablocki, Mr.  Christopher</t>
  </si>
  <si>
    <t>Zablocki</t>
  </si>
  <si>
    <t>Id2214</t>
  </si>
  <si>
    <t>Van Meter, Ms.  Kathryn M.</t>
  </si>
  <si>
    <t xml:space="preserve">  Kathryn M</t>
  </si>
  <si>
    <t>Van Meter</t>
  </si>
  <si>
    <t>Id2215</t>
  </si>
  <si>
    <t>Babay, Ms.  Emily</t>
  </si>
  <si>
    <t>Babay</t>
  </si>
  <si>
    <t>Id2216</t>
  </si>
  <si>
    <t>Taylor, Mr.  Trent A</t>
  </si>
  <si>
    <t xml:space="preserve">  Trent A</t>
  </si>
  <si>
    <t>Id2217</t>
  </si>
  <si>
    <t>Smith, Ms.  Jennifer E</t>
  </si>
  <si>
    <t xml:space="preserve">  Jennifer E</t>
  </si>
  <si>
    <t>Id2218</t>
  </si>
  <si>
    <t>Moody, Ms.  Polly</t>
  </si>
  <si>
    <t>Moody</t>
  </si>
  <si>
    <t>Id2219</t>
  </si>
  <si>
    <t>Swierzbinski, Ms.  Elizabeth</t>
  </si>
  <si>
    <t>Swierzbinski</t>
  </si>
  <si>
    <t>Id2220</t>
  </si>
  <si>
    <t>Schwartz, Ms.  Tiffany A.</t>
  </si>
  <si>
    <t>Schwartz</t>
  </si>
  <si>
    <t>Id2221</t>
  </si>
  <si>
    <t>Sanseverino, Mr.  Cole</t>
  </si>
  <si>
    <t>Sanseverino</t>
  </si>
  <si>
    <t>Id2222</t>
  </si>
  <si>
    <t>Lawder, Mr.  Matthew T.</t>
  </si>
  <si>
    <t>Lawder</t>
  </si>
  <si>
    <t>Id2223</t>
  </si>
  <si>
    <t>Young, Mr.  Zachary</t>
  </si>
  <si>
    <t>Id2224</t>
  </si>
  <si>
    <t>Hoerner, Mr.  Matthew T.</t>
  </si>
  <si>
    <t>Hoerner</t>
  </si>
  <si>
    <t>Id2225</t>
  </si>
  <si>
    <t>Benson, Mr.  Pat</t>
  </si>
  <si>
    <t xml:space="preserve">  Pat</t>
  </si>
  <si>
    <t>Id2226</t>
  </si>
  <si>
    <t>Horton, Ms.  Ashley</t>
  </si>
  <si>
    <t>Id2227</t>
  </si>
  <si>
    <t>McGraw, Ms.  Elizabeth A.</t>
  </si>
  <si>
    <t>Id2228</t>
  </si>
  <si>
    <t>Beaulne, Ms.  Rebecca M.</t>
  </si>
  <si>
    <t xml:space="preserve">  Rebecca M</t>
  </si>
  <si>
    <t>Beaulne</t>
  </si>
  <si>
    <t>Id2229</t>
  </si>
  <si>
    <t>Lunz, Ms.  Ruth</t>
  </si>
  <si>
    <t xml:space="preserve">  Ruth</t>
  </si>
  <si>
    <t>Lunz</t>
  </si>
  <si>
    <t>Id2230</t>
  </si>
  <si>
    <t>Kyle, Mr.  Gregory S</t>
  </si>
  <si>
    <t xml:space="preserve">  Gregory S</t>
  </si>
  <si>
    <t>Kyle</t>
  </si>
  <si>
    <t>Id2231</t>
  </si>
  <si>
    <t>Brackenwagen, Ms.  Alexandra S</t>
  </si>
  <si>
    <t xml:space="preserve">  Alexandra S</t>
  </si>
  <si>
    <t>Brackenwagen</t>
  </si>
  <si>
    <t>Id2232</t>
  </si>
  <si>
    <t>Schmitt, Ms.  Hillary</t>
  </si>
  <si>
    <t xml:space="preserve">  Hillary</t>
  </si>
  <si>
    <t>Schmitt</t>
  </si>
  <si>
    <t>Id2233</t>
  </si>
  <si>
    <t>Borden, Ms.  Amy K.</t>
  </si>
  <si>
    <t xml:space="preserve">  Amy K</t>
  </si>
  <si>
    <t>Borden</t>
  </si>
  <si>
    <t>Id2234</t>
  </si>
  <si>
    <t>McLean, Mr.  Scott</t>
  </si>
  <si>
    <t>Id2235</t>
  </si>
  <si>
    <t>Regan, Mr.  John</t>
  </si>
  <si>
    <t>Regan</t>
  </si>
  <si>
    <t>Id2236</t>
  </si>
  <si>
    <t>Koenis, Mr.  Maaikel</t>
  </si>
  <si>
    <t xml:space="preserve">  Maaikel</t>
  </si>
  <si>
    <t>Koenis</t>
  </si>
  <si>
    <t>Id2237</t>
  </si>
  <si>
    <t>Kittaka, Mr.  Daniel C</t>
  </si>
  <si>
    <t>Kittaka</t>
  </si>
  <si>
    <t>Id2238</t>
  </si>
  <si>
    <t>Concannon, Mr.  Christopher S.</t>
  </si>
  <si>
    <t xml:space="preserve">  Christopher S</t>
  </si>
  <si>
    <t>Concannon</t>
  </si>
  <si>
    <t>Id2239</t>
  </si>
  <si>
    <t>Johnson, Mr.  William R</t>
  </si>
  <si>
    <t>Id2240</t>
  </si>
  <si>
    <t>Schultz, Ms.  Lyndsy</t>
  </si>
  <si>
    <t xml:space="preserve">  Lyndsy</t>
  </si>
  <si>
    <t>Schultz</t>
  </si>
  <si>
    <t>Id2241</t>
  </si>
  <si>
    <t>Brannigan, Ms.  Jessica</t>
  </si>
  <si>
    <t>Brannigan</t>
  </si>
  <si>
    <t>Id2242</t>
  </si>
  <si>
    <t>Cavallo, Ms.  Anna</t>
  </si>
  <si>
    <t xml:space="preserve">  Anna</t>
  </si>
  <si>
    <t>Cavallo</t>
  </si>
  <si>
    <t>Id2243</t>
  </si>
  <si>
    <t>Chang, Mr.  Jordan</t>
  </si>
  <si>
    <t>Id2244</t>
  </si>
  <si>
    <t>Axelrod, Mr.  Brian</t>
  </si>
  <si>
    <t>Axelrod</t>
  </si>
  <si>
    <t>Id2245</t>
  </si>
  <si>
    <t>Davenport, Ms.  Katherine A</t>
  </si>
  <si>
    <t>Id2246</t>
  </si>
  <si>
    <t>Roberge, Ms.  Melanie</t>
  </si>
  <si>
    <t>Roberge</t>
  </si>
  <si>
    <t>Id2247</t>
  </si>
  <si>
    <t>Schmidt, Ms.  Jessica</t>
  </si>
  <si>
    <t>Schmidt</t>
  </si>
  <si>
    <t>Id2248</t>
  </si>
  <si>
    <t>Kosters, Mr.  Eric S</t>
  </si>
  <si>
    <t xml:space="preserve">  Eric S</t>
  </si>
  <si>
    <t>Kosters</t>
  </si>
  <si>
    <t>Id2249</t>
  </si>
  <si>
    <t>Dykes, Mr.  Joseph</t>
  </si>
  <si>
    <t>Dykes</t>
  </si>
  <si>
    <t>Id2250</t>
  </si>
  <si>
    <t>Velan, Ms.  Mary</t>
  </si>
  <si>
    <t>Velan</t>
  </si>
  <si>
    <t>Id2251</t>
  </si>
  <si>
    <t>Goolik, Ms.  Natalie</t>
  </si>
  <si>
    <t>Goolik</t>
  </si>
  <si>
    <t>Id2252</t>
  </si>
  <si>
    <t>Bain, Mr.  Christopher</t>
  </si>
  <si>
    <t>Bain</t>
  </si>
  <si>
    <t>Id2253</t>
  </si>
  <si>
    <t>Wieck, Ms.  Sonja</t>
  </si>
  <si>
    <t xml:space="preserve">  Sonja</t>
  </si>
  <si>
    <t>Wieck</t>
  </si>
  <si>
    <t>Id2254</t>
  </si>
  <si>
    <t>Friel, Ms.  Alexandra</t>
  </si>
  <si>
    <t>Friel</t>
  </si>
  <si>
    <t>Id2255</t>
  </si>
  <si>
    <t>Santandreu, Ms.  Martha L.</t>
  </si>
  <si>
    <t xml:space="preserve">  Martha L</t>
  </si>
  <si>
    <t>Santandreu</t>
  </si>
  <si>
    <t>Id2256</t>
  </si>
  <si>
    <t>Johnson, Mr.  Ryan C.</t>
  </si>
  <si>
    <t>Id2257</t>
  </si>
  <si>
    <t>Gerber, Mr.  Cliff</t>
  </si>
  <si>
    <t xml:space="preserve">  Cliff</t>
  </si>
  <si>
    <t>Gerber</t>
  </si>
  <si>
    <t>Id2258</t>
  </si>
  <si>
    <t>Benadum, Mr.  Blue</t>
  </si>
  <si>
    <t xml:space="preserve">  Blue</t>
  </si>
  <si>
    <t>Benadum</t>
  </si>
  <si>
    <t>Id2259</t>
  </si>
  <si>
    <t>Ragazzini, Mr.  Jeffrey M</t>
  </si>
  <si>
    <t xml:space="preserve">  Jeffrey M</t>
  </si>
  <si>
    <t>Ragazzini</t>
  </si>
  <si>
    <t>Id2260</t>
  </si>
  <si>
    <t>Kessinger, Mr.  Andrew</t>
  </si>
  <si>
    <t>Kessinger</t>
  </si>
  <si>
    <t>Id2261</t>
  </si>
  <si>
    <t>Bezgin, Ms.  Julia</t>
  </si>
  <si>
    <t>Bezgin</t>
  </si>
  <si>
    <t>Id2262</t>
  </si>
  <si>
    <t>Woldesilassie, Mr.  Daniel</t>
  </si>
  <si>
    <t>Woldesilassie</t>
  </si>
  <si>
    <t>Id2263</t>
  </si>
  <si>
    <t>Ruiz Herrero, Mr.  Jaime</t>
  </si>
  <si>
    <t>Ruiz Herrero</t>
  </si>
  <si>
    <t>Id2264</t>
  </si>
  <si>
    <t>Bin Alias, Mr.  Mohd Syahidan</t>
  </si>
  <si>
    <t xml:space="preserve">  Mohd Syahidan</t>
  </si>
  <si>
    <t>Bin Alias</t>
  </si>
  <si>
    <t>Id2265</t>
  </si>
  <si>
    <t>Fischer-Daly, Mr.  Matthew</t>
  </si>
  <si>
    <t>Id2266</t>
  </si>
  <si>
    <t>Pulliam, Ms.  Elizabeth S.</t>
  </si>
  <si>
    <t>Pulliam</t>
  </si>
  <si>
    <t>Id2267</t>
  </si>
  <si>
    <t>Guisinger, Ms.  Katie</t>
  </si>
  <si>
    <t>Guisinger</t>
  </si>
  <si>
    <t>Id2268</t>
  </si>
  <si>
    <t>Arnerich, Ms.  Christi A.</t>
  </si>
  <si>
    <t xml:space="preserve">  Christi A</t>
  </si>
  <si>
    <t>Arnerich</t>
  </si>
  <si>
    <t>Id2269</t>
  </si>
  <si>
    <t>Lynch, Ms.  Sandra K.</t>
  </si>
  <si>
    <t xml:space="preserve">  Sandra K</t>
  </si>
  <si>
    <t>Id2270</t>
  </si>
  <si>
    <t>Reilly, Ms.  Katharine</t>
  </si>
  <si>
    <t>Id2271</t>
  </si>
  <si>
    <t>Nolette, Mr.  Jerome</t>
  </si>
  <si>
    <t xml:space="preserve">  Jerome</t>
  </si>
  <si>
    <t>Nolette</t>
  </si>
  <si>
    <t>Id2272</t>
  </si>
  <si>
    <t>Chabrier, Ms.  Julia R</t>
  </si>
  <si>
    <t xml:space="preserve">  Julia R</t>
  </si>
  <si>
    <t>Chabrier</t>
  </si>
  <si>
    <t>Id2273</t>
  </si>
  <si>
    <t>Lee, Mr.  Sean Henry</t>
  </si>
  <si>
    <t xml:space="preserve">  Sean Henry</t>
  </si>
  <si>
    <t>Id2274</t>
  </si>
  <si>
    <t>Knotts, Ms.  Rachel A.</t>
  </si>
  <si>
    <t>Knotts</t>
  </si>
  <si>
    <t>Id2275</t>
  </si>
  <si>
    <t>Pultorak, Mr.  Jim</t>
  </si>
  <si>
    <t>Pultorak</t>
  </si>
  <si>
    <t>Id2276</t>
  </si>
  <si>
    <t>Maxon, Mr.  Tim</t>
  </si>
  <si>
    <t>Maxon</t>
  </si>
  <si>
    <t>Id2277</t>
  </si>
  <si>
    <t>Kraai, Ms.  Abby L.</t>
  </si>
  <si>
    <t xml:space="preserve">  Abby L</t>
  </si>
  <si>
    <t>Kraai</t>
  </si>
  <si>
    <t>Id2278</t>
  </si>
  <si>
    <t>Larosa, Mr.  Mark</t>
  </si>
  <si>
    <t>Larosa</t>
  </si>
  <si>
    <t>Id2279</t>
  </si>
  <si>
    <t>King, Mr.  Ali</t>
  </si>
  <si>
    <t xml:space="preserve">  Ali</t>
  </si>
  <si>
    <t>Id2280</t>
  </si>
  <si>
    <t>Haney, Mr.  Joshua</t>
  </si>
  <si>
    <t>Haney</t>
  </si>
  <si>
    <t>Id2281</t>
  </si>
  <si>
    <t>Boulay, Mr.  Pierre</t>
  </si>
  <si>
    <t xml:space="preserve">  Pierre</t>
  </si>
  <si>
    <t>Boulay</t>
  </si>
  <si>
    <t>Id2282</t>
  </si>
  <si>
    <t>Peters, Ms.  Kate</t>
  </si>
  <si>
    <t>Id2283</t>
  </si>
  <si>
    <t>Luy, Mr.  David</t>
  </si>
  <si>
    <t>Luy</t>
  </si>
  <si>
    <t>Id2284</t>
  </si>
  <si>
    <t>Fava, Ms.  Carla</t>
  </si>
  <si>
    <t>Fava</t>
  </si>
  <si>
    <t>Id2285</t>
  </si>
  <si>
    <t>Montoya, Mr.  Alvaro Sr.</t>
  </si>
  <si>
    <t xml:space="preserve">  Alvaro Sr</t>
  </si>
  <si>
    <t>Montoya</t>
  </si>
  <si>
    <t>Id2286</t>
  </si>
  <si>
    <t>Bain, Ms.  Hope</t>
  </si>
  <si>
    <t>Id2287</t>
  </si>
  <si>
    <t>Albertson, Mr.  Mark P.</t>
  </si>
  <si>
    <t xml:space="preserve">  Mark P</t>
  </si>
  <si>
    <t>Albertson</t>
  </si>
  <si>
    <t>Id2288</t>
  </si>
  <si>
    <t>Barger, Ms.  Desiree</t>
  </si>
  <si>
    <t>Barger</t>
  </si>
  <si>
    <t>Id2289</t>
  </si>
  <si>
    <t>Fraioli, Mr.  Mario Jr.</t>
  </si>
  <si>
    <t xml:space="preserve">  Mario Jr</t>
  </si>
  <si>
    <t>Fraioli</t>
  </si>
  <si>
    <t>Id2290</t>
  </si>
  <si>
    <t>April, Mr.  Lusapho</t>
  </si>
  <si>
    <t xml:space="preserve">  Lusapho</t>
  </si>
  <si>
    <t>April</t>
  </si>
  <si>
    <t>Id2291</t>
  </si>
  <si>
    <t>King, Ms.  Erin C.</t>
  </si>
  <si>
    <t>Id2292</t>
  </si>
  <si>
    <t>Talhelm, Mr.  Alan F</t>
  </si>
  <si>
    <t xml:space="preserve">  Alan F</t>
  </si>
  <si>
    <t>Talhelm</t>
  </si>
  <si>
    <t>Id2293</t>
  </si>
  <si>
    <t>Regnier, Mr.  Ryan</t>
  </si>
  <si>
    <t>Id2294</t>
  </si>
  <si>
    <t>Treece, Ms.  Hope</t>
  </si>
  <si>
    <t>Treece</t>
  </si>
  <si>
    <t>Id2295</t>
  </si>
  <si>
    <t>Beisel, Mr.  Josh</t>
  </si>
  <si>
    <t>Beisel</t>
  </si>
  <si>
    <t>Id2296</t>
  </si>
  <si>
    <t>Enke, Mr.  Jacob J</t>
  </si>
  <si>
    <t xml:space="preserve">  Jacob J</t>
  </si>
  <si>
    <t>Enke</t>
  </si>
  <si>
    <t>Id2297</t>
  </si>
  <si>
    <t>Ruiz-Tagle Barros, Mr.  Jose Tomas</t>
  </si>
  <si>
    <t xml:space="preserve">  Jose Tomas</t>
  </si>
  <si>
    <t>Ruiz-Tagle Barros</t>
  </si>
  <si>
    <t>Id2298</t>
  </si>
  <si>
    <t>Ferrell, Ms.  Mary Evan</t>
  </si>
  <si>
    <t xml:space="preserve">  Mary Evan</t>
  </si>
  <si>
    <t>Ferrell</t>
  </si>
  <si>
    <t>Id2299</t>
  </si>
  <si>
    <t>Gates, Mr.  Justin K.</t>
  </si>
  <si>
    <t xml:space="preserve">  Justin K</t>
  </si>
  <si>
    <t>Gates</t>
  </si>
  <si>
    <t>Id2300</t>
  </si>
  <si>
    <t>Jeffers, Mr.  Patrick</t>
  </si>
  <si>
    <t>Jeffers</t>
  </si>
  <si>
    <t>Id2301</t>
  </si>
  <si>
    <t>Sulhanek, Mr.  Roman</t>
  </si>
  <si>
    <t xml:space="preserve">  Roman</t>
  </si>
  <si>
    <t>Sulhanek</t>
  </si>
  <si>
    <t>Id2302</t>
  </si>
  <si>
    <t>Ozahowski, Mr.  David</t>
  </si>
  <si>
    <t>Id2303</t>
  </si>
  <si>
    <t>Caron, Ms.  Evelyn L</t>
  </si>
  <si>
    <t xml:space="preserve">  Evelyn L</t>
  </si>
  <si>
    <t>Caron</t>
  </si>
  <si>
    <t>Id2304</t>
  </si>
  <si>
    <t>Fullarton, Mr.  Jim</t>
  </si>
  <si>
    <t>Fullarton</t>
  </si>
  <si>
    <t>Id2305</t>
  </si>
  <si>
    <t>Lindgren, Mr.  Matthew S</t>
  </si>
  <si>
    <t>Lindgren</t>
  </si>
  <si>
    <t>Id2306</t>
  </si>
  <si>
    <t>Akiha, Mr.  Kenneth</t>
  </si>
  <si>
    <t>Akiha</t>
  </si>
  <si>
    <t>Id2307</t>
  </si>
  <si>
    <t>Sweny, Ms.  Andrea</t>
  </si>
  <si>
    <t>Sweny</t>
  </si>
  <si>
    <t>Id2308</t>
  </si>
  <si>
    <t>Tobin, Ms.  Kristina</t>
  </si>
  <si>
    <t>Tobin</t>
  </si>
  <si>
    <t>Id2309</t>
  </si>
  <si>
    <t>Pedersen, Ms.  Kristen</t>
  </si>
  <si>
    <t>Id2310</t>
  </si>
  <si>
    <t>Lynch, Mr.  Matthew</t>
  </si>
  <si>
    <t>Id2311</t>
  </si>
  <si>
    <t>Keys, Mrs.  Kathleen</t>
  </si>
  <si>
    <t>Keys</t>
  </si>
  <si>
    <t>Id2312</t>
  </si>
  <si>
    <t>Wilbur, Ms.  Lindsey</t>
  </si>
  <si>
    <t>Wilbur</t>
  </si>
  <si>
    <t>Id2313</t>
  </si>
  <si>
    <t>Ditota, Mr.  Robert</t>
  </si>
  <si>
    <t>Ditota</t>
  </si>
  <si>
    <t>Id2314</t>
  </si>
  <si>
    <t>Horbol, Ms.  Sarah E.</t>
  </si>
  <si>
    <t>Horbol</t>
  </si>
  <si>
    <t>Id2315</t>
  </si>
  <si>
    <t>O'Rourke, Ms.  Flannery</t>
  </si>
  <si>
    <t xml:space="preserve">  Flannery</t>
  </si>
  <si>
    <t>Id2316</t>
  </si>
  <si>
    <t>Williams, Mr.  John T</t>
  </si>
  <si>
    <t xml:space="preserve">  John T</t>
  </si>
  <si>
    <t>Id2317</t>
  </si>
  <si>
    <t>Murakami, Mr.  Koji</t>
  </si>
  <si>
    <t>Murakami</t>
  </si>
  <si>
    <t>Id2318</t>
  </si>
  <si>
    <t>Gagnon, Ms.  Candice M</t>
  </si>
  <si>
    <t xml:space="preserve">  Candice M</t>
  </si>
  <si>
    <t>Id2319</t>
  </si>
  <si>
    <t>Petermann, Mr.  Theodore A.</t>
  </si>
  <si>
    <t xml:space="preserve">  Theodore A</t>
  </si>
  <si>
    <t>Petermann</t>
  </si>
  <si>
    <t>Id2320</t>
  </si>
  <si>
    <t>Graves - Rostro, Ms.  Lindy</t>
  </si>
  <si>
    <t xml:space="preserve">  Lindy</t>
  </si>
  <si>
    <t>Graves - Rostro</t>
  </si>
  <si>
    <t>Id2321</t>
  </si>
  <si>
    <t>Danielson, Mr.  Thomas</t>
  </si>
  <si>
    <t>Danielson</t>
  </si>
  <si>
    <t>Id2322</t>
  </si>
  <si>
    <t>Street, Ms.  Holly</t>
  </si>
  <si>
    <t xml:space="preserve">  Holly</t>
  </si>
  <si>
    <t>Street</t>
  </si>
  <si>
    <t>Id2323</t>
  </si>
  <si>
    <t>Buss, Mr.  Matthew</t>
  </si>
  <si>
    <t>Buss</t>
  </si>
  <si>
    <t>Id2324</t>
  </si>
  <si>
    <t>Duffy, Ms.  Meghan K</t>
  </si>
  <si>
    <t xml:space="preserve">  Meghan K</t>
  </si>
  <si>
    <t>Duffy</t>
  </si>
  <si>
    <t>Id2325</t>
  </si>
  <si>
    <t>Hines, Mr.  Fred</t>
  </si>
  <si>
    <t xml:space="preserve">  Fred</t>
  </si>
  <si>
    <t>Id2326</t>
  </si>
  <si>
    <t>Castro, Mr.  Sebastian</t>
  </si>
  <si>
    <t xml:space="preserve">  Sebastian</t>
  </si>
  <si>
    <t>Castro</t>
  </si>
  <si>
    <t>Id2327</t>
  </si>
  <si>
    <t>Howell, Ms.  Laura</t>
  </si>
  <si>
    <t>Id2328</t>
  </si>
  <si>
    <t>Avery, Ms.  Nicole</t>
  </si>
  <si>
    <t>Avery</t>
  </si>
  <si>
    <t>Id2329</t>
  </si>
  <si>
    <t>Bohinski, Ms.  Susan E</t>
  </si>
  <si>
    <t xml:space="preserve">  Susan E</t>
  </si>
  <si>
    <t>Bohinski</t>
  </si>
  <si>
    <t>Id2330</t>
  </si>
  <si>
    <t>Kohls, Ms.  Katy</t>
  </si>
  <si>
    <t xml:space="preserve">  Katy</t>
  </si>
  <si>
    <t>Kohls</t>
  </si>
  <si>
    <t>Id2331</t>
  </si>
  <si>
    <t>Brietzke, Mr.  Jordan</t>
  </si>
  <si>
    <t>Brietzke</t>
  </si>
  <si>
    <t>Id2332</t>
  </si>
  <si>
    <t>Riveros Gonzalez, Mr.  Juan D. Sr.</t>
  </si>
  <si>
    <t xml:space="preserve">  Juan D</t>
  </si>
  <si>
    <t>Riveros Gonzalez</t>
  </si>
  <si>
    <t>Id2333</t>
  </si>
  <si>
    <t>Albano, Ms.  Julie</t>
  </si>
  <si>
    <t>Albano</t>
  </si>
  <si>
    <t>Id2334</t>
  </si>
  <si>
    <t>Rosendahl, Mr.  Evan P</t>
  </si>
  <si>
    <t xml:space="preserve">  Evan P</t>
  </si>
  <si>
    <t>Rosendahl</t>
  </si>
  <si>
    <t>Id2335</t>
  </si>
  <si>
    <t>German, Mr.  Aaron K</t>
  </si>
  <si>
    <t xml:space="preserve">  Aaron K</t>
  </si>
  <si>
    <t>German</t>
  </si>
  <si>
    <t>BMI</t>
  </si>
  <si>
    <t>WEIGHT STATUS</t>
  </si>
  <si>
    <t>HBA1C</t>
  </si>
  <si>
    <t>DIABETES STATUS</t>
  </si>
  <si>
    <t>HEART ISSUES</t>
  </si>
  <si>
    <t>ANY TRANSPLANTS</t>
  </si>
  <si>
    <t>CANCER HISTORY</t>
  </si>
  <si>
    <t>NUMBER OF MAJOR SURGERIES</t>
  </si>
  <si>
    <t>SMOKER</t>
  </si>
  <si>
    <t>SMOKER IMPUTED</t>
  </si>
  <si>
    <t>NUMBER OF MAJOR SURGERIES IMPUTED</t>
  </si>
  <si>
    <t>No</t>
  </si>
  <si>
    <t>No major surgery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</si>
  <si>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</si>
  <si>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</si>
  <si>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</si>
  <si>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</si>
  <si>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</si>
  <si>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</si>
  <si>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</si>
  <si>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</si>
  <si>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</si>
  <si>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</si>
  <si>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MONTH IMPUTED</t>
  </si>
  <si>
    <t>YEAR IMPUTED</t>
  </si>
  <si>
    <t>HOSPITAL TIER IMPUTED</t>
  </si>
  <si>
    <t>CITY TIER IMPUTED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</si>
  <si>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</si>
  <si>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</si>
  <si>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</si>
  <si>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</si>
  <si>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</si>
  <si>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</si>
  <si>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</si>
  <si>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</si>
  <si>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</si>
  <si>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</si>
  <si>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</si>
  <si>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</si>
  <si>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</si>
  <si>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</si>
  <si>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</si>
  <si>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Median</t>
  </si>
  <si>
    <t>Mode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</si>
  <si>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</si>
  <si>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</si>
  <si>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</si>
  <si>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</si>
  <si>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</si>
  <si>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</si>
  <si>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</si>
  <si>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</si>
  <si>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</si>
  <si>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</si>
  <si>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</si>
  <si>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</si>
  <si>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</si>
  <si>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</si>
  <si>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</si>
  <si>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HEALTHCARE - VLOOKUP</t>
  </si>
  <si>
    <t>9-Jul-1992</t>
  </si>
  <si>
    <t>30-Nov-1992</t>
  </si>
  <si>
    <t>30-Jun-1993</t>
  </si>
  <si>
    <t>13-Sep-1992</t>
  </si>
  <si>
    <t>27-Jul-1998</t>
  </si>
  <si>
    <t>20-Nov-2001</t>
  </si>
  <si>
    <t>1-Jun-1993</t>
  </si>
  <si>
    <t>4-Jul-1995</t>
  </si>
  <si>
    <t>29-Nov-2002</t>
  </si>
  <si>
    <t>9-Nov-1997</t>
  </si>
  <si>
    <t>12-Sep-2001</t>
  </si>
  <si>
    <t>26-Dec-1999</t>
  </si>
  <si>
    <t>14-Dec-1999</t>
  </si>
  <si>
    <t>19-Sep-2002</t>
  </si>
  <si>
    <t>9-Aug-1993</t>
  </si>
  <si>
    <t>22-Oct-1996</t>
  </si>
  <si>
    <t>28-Jun-1993</t>
  </si>
  <si>
    <t>18-Sep-1996</t>
  </si>
  <si>
    <t>7-Dec-1995</t>
  </si>
  <si>
    <t>7-Oct-2004</t>
  </si>
  <si>
    <t>18-Nov-2000</t>
  </si>
  <si>
    <t>27-Nov-1993</t>
  </si>
  <si>
    <t>30-Oct-1994</t>
  </si>
  <si>
    <t>28-Oct-1995</t>
  </si>
  <si>
    <t>19-Aug-2001</t>
  </si>
  <si>
    <t>22-Nov-1994</t>
  </si>
  <si>
    <t>9-Oct-2000</t>
  </si>
  <si>
    <t>5-Aug-1999</t>
  </si>
  <si>
    <t>5-Oct-1995</t>
  </si>
  <si>
    <t>17-Nov-1994</t>
  </si>
  <si>
    <t>20-Jul-2002</t>
  </si>
  <si>
    <t>1-Jul-2002</t>
  </si>
  <si>
    <t>1-Jun-1995</t>
  </si>
  <si>
    <t>28-Sep-1993</t>
  </si>
  <si>
    <t>24-Aug-2004</t>
  </si>
  <si>
    <t>13-Aug-1997</t>
  </si>
  <si>
    <t>26-Dec-1998</t>
  </si>
  <si>
    <t>13-Aug-2002</t>
  </si>
  <si>
    <t>12-Nov-2004</t>
  </si>
  <si>
    <t>14-Jun-2004</t>
  </si>
  <si>
    <t>19-Jul-2002</t>
  </si>
  <si>
    <t>6-Oct-2004</t>
  </si>
  <si>
    <t>11-Jun-2004</t>
  </si>
  <si>
    <t>28-Nov-2004</t>
  </si>
  <si>
    <t>11-Aug-2002</t>
  </si>
  <si>
    <t>6-Nov-2004</t>
  </si>
  <si>
    <t>15-Oct-2004</t>
  </si>
  <si>
    <t>27-Nov-2004</t>
  </si>
  <si>
    <t>25-Oct-2001</t>
  </si>
  <si>
    <t>12-Sep-2004</t>
  </si>
  <si>
    <t>1-Oct-2002</t>
  </si>
  <si>
    <t>10-Jun-2004</t>
  </si>
  <si>
    <t>12-Jun-2003</t>
  </si>
  <si>
    <t>18-Jul-2004</t>
  </si>
  <si>
    <t>26-Jul-1994</t>
  </si>
  <si>
    <t>11-Nov-2004</t>
  </si>
  <si>
    <t>11-Jun-2002</t>
  </si>
  <si>
    <t>12-Nov-2001</t>
  </si>
  <si>
    <t>11-Aug-1996</t>
  </si>
  <si>
    <t>28-Jun-1997</t>
  </si>
  <si>
    <t>26-Aug-2002</t>
  </si>
  <si>
    <t>28-Jun-1999</t>
  </si>
  <si>
    <t>6-Oct-1992</t>
  </si>
  <si>
    <t>2-Jun-2004</t>
  </si>
  <si>
    <t>4-Nov-1996</t>
  </si>
  <si>
    <t>9-Jul-2004</t>
  </si>
  <si>
    <t>16-Oct-2004</t>
  </si>
  <si>
    <t>13-Jul-1998</t>
  </si>
  <si>
    <t>12-Dec-2002</t>
  </si>
  <si>
    <t>11-Oct-1998</t>
  </si>
  <si>
    <t>2-Aug-2003</t>
  </si>
  <si>
    <t>15-Sep-2003</t>
  </si>
  <si>
    <t>8-Sep-2003</t>
  </si>
  <si>
    <t>4-Nov-1997</t>
  </si>
  <si>
    <t>10-Dec-2003</t>
  </si>
  <si>
    <t>13-Oct-2003</t>
  </si>
  <si>
    <t>30-Oct-2003</t>
  </si>
  <si>
    <t>15-Aug-2003</t>
  </si>
  <si>
    <t>21-Nov-2003</t>
  </si>
  <si>
    <t>4-Dec-2002</t>
  </si>
  <si>
    <t>26-Oct-1997</t>
  </si>
  <si>
    <t>30-Sep-2004</t>
  </si>
  <si>
    <t>28-Jul-2004</t>
  </si>
  <si>
    <t>26-Jun-2000</t>
  </si>
  <si>
    <t>4-Jun-1998</t>
  </si>
  <si>
    <t>29-Nov-2001</t>
  </si>
  <si>
    <t>10-Dec-2002</t>
  </si>
  <si>
    <t>2-Dec-1999</t>
  </si>
  <si>
    <t>13-Oct-2002</t>
  </si>
  <si>
    <t>14-Oct-1999</t>
  </si>
  <si>
    <t>12-Jul-1998</t>
  </si>
  <si>
    <t>30-Jul-1995</t>
  </si>
  <si>
    <t>7-Nov-1997</t>
  </si>
  <si>
    <t>3-Dec-1998</t>
  </si>
  <si>
    <t>15-Aug-2002</t>
  </si>
  <si>
    <t>6-Jul-1999</t>
  </si>
  <si>
    <t>14-Nov-2002</t>
  </si>
  <si>
    <t>22-Dec-2002</t>
  </si>
  <si>
    <t>5-Sep-1998</t>
  </si>
  <si>
    <t>27-Oct-1997</t>
  </si>
  <si>
    <t>23-Jun-1996</t>
  </si>
  <si>
    <t>23-Aug-2001</t>
  </si>
  <si>
    <t>5-Dec-1997</t>
  </si>
  <si>
    <t>1-Sep-2000</t>
  </si>
  <si>
    <t>19-Jun-1997</t>
  </si>
  <si>
    <t>20-Jun-2003</t>
  </si>
  <si>
    <t>7-Dec-1998</t>
  </si>
  <si>
    <t>9-Jun-1997</t>
  </si>
  <si>
    <t>7-Oct-1995</t>
  </si>
  <si>
    <t>19-Jun-1998</t>
  </si>
  <si>
    <t>25-Aug-2001</t>
  </si>
  <si>
    <t>7-Jul-2001</t>
  </si>
  <si>
    <t>2-Jun-2001</t>
  </si>
  <si>
    <t>5-Dec-2001</t>
  </si>
  <si>
    <t>22-Sep-1992</t>
  </si>
  <si>
    <t>19-Nov-2004</t>
  </si>
  <si>
    <t>22-Jul-2004</t>
  </si>
  <si>
    <t>5-Aug-1995</t>
  </si>
  <si>
    <t>14-Sep-2003</t>
  </si>
  <si>
    <t>21-Aug-2004</t>
  </si>
  <si>
    <t>25-Jul-2004</t>
  </si>
  <si>
    <t>9-Sep-2003</t>
  </si>
  <si>
    <t>4-Dec-2003</t>
  </si>
  <si>
    <t>17-Jul-2003</t>
  </si>
  <si>
    <t>4-Oct-2004</t>
  </si>
  <si>
    <t>5-Dec-2004</t>
  </si>
  <si>
    <t>3-Oct-2003</t>
  </si>
  <si>
    <t>16-Sep-2003</t>
  </si>
  <si>
    <t>13-Dec-2004</t>
  </si>
  <si>
    <t>8-Aug-2004</t>
  </si>
  <si>
    <t>13-Jun-2004</t>
  </si>
  <si>
    <t>30-Dec-2003</t>
  </si>
  <si>
    <t>21-Aug-2003</t>
  </si>
  <si>
    <t>23-Oct-2000</t>
  </si>
  <si>
    <t>10-Jun-2000</t>
  </si>
  <si>
    <t>21-Oct-2000</t>
  </si>
  <si>
    <t>17-Nov-2004</t>
  </si>
  <si>
    <t>10-Dec-2004</t>
  </si>
  <si>
    <t>7-Nov-2004</t>
  </si>
  <si>
    <t>14-Dec-2004</t>
  </si>
  <si>
    <t>6-Dec-2004</t>
  </si>
  <si>
    <t>17-Oct-2004</t>
  </si>
  <si>
    <t>12-Dec-2004</t>
  </si>
  <si>
    <t>19-Sep-2004</t>
  </si>
  <si>
    <t>21-Sep-2004</t>
  </si>
  <si>
    <t>11-Sep-2004</t>
  </si>
  <si>
    <t>21-Oct-2004</t>
  </si>
  <si>
    <t>9-Sep-2004</t>
  </si>
  <si>
    <t>1-Sep-2003</t>
  </si>
  <si>
    <t>9-Nov-2003</t>
  </si>
  <si>
    <t>14-Nov-2003</t>
  </si>
  <si>
    <t>25-Jul-2003</t>
  </si>
  <si>
    <t>28-Jul-2003</t>
  </si>
  <si>
    <t>26-Sep-2003</t>
  </si>
  <si>
    <t>7-Oct-1998</t>
  </si>
  <si>
    <t>19-Nov-2003</t>
  </si>
  <si>
    <t>13-Dec-2002</t>
  </si>
  <si>
    <t>25-Sep-1999</t>
  </si>
  <si>
    <t>19-Aug-2004</t>
  </si>
  <si>
    <t>17-Nov-1999</t>
  </si>
  <si>
    <t>1-Oct-1999</t>
  </si>
  <si>
    <t>11-Aug-2003</t>
  </si>
  <si>
    <t>4-Aug-2003</t>
  </si>
  <si>
    <t>12-Dec-1999</t>
  </si>
  <si>
    <t>20-Jul-2003</t>
  </si>
  <si>
    <t>6-Dec-1994</t>
  </si>
  <si>
    <t>27-Dec-2004</t>
  </si>
  <si>
    <t>2-Jul-1996</t>
  </si>
  <si>
    <t>22-Sep-2002</t>
  </si>
  <si>
    <t>29-Oct-2002</t>
  </si>
  <si>
    <t>29-Aug-2002</t>
  </si>
  <si>
    <t>21-Aug-2002</t>
  </si>
  <si>
    <t>10-Aug-2001</t>
  </si>
  <si>
    <t>6-Oct-1994</t>
  </si>
  <si>
    <t>3-Aug-2001</t>
  </si>
  <si>
    <t>9-Dec-2001</t>
  </si>
  <si>
    <t>7-Sep-2002</t>
  </si>
  <si>
    <t>29-Jul-2002</t>
  </si>
  <si>
    <t>28-Sep-1998</t>
  </si>
  <si>
    <t>5-Oct-1998</t>
  </si>
  <si>
    <t>29-Sep-1998</t>
  </si>
  <si>
    <t>16-Jul-2002</t>
  </si>
  <si>
    <t>29-Dec-1998</t>
  </si>
  <si>
    <t>29-Sep-2002</t>
  </si>
  <si>
    <t>14-Sep-1998</t>
  </si>
  <si>
    <t>14-Aug-2001</t>
  </si>
  <si>
    <t>1-Jul-2001</t>
  </si>
  <si>
    <t>6-Sep-2001</t>
  </si>
  <si>
    <t>4-Aug-2001</t>
  </si>
  <si>
    <t>2-Sep-2000</t>
  </si>
  <si>
    <t>26-Jul-2000</t>
  </si>
  <si>
    <t>12-Jun-2004</t>
  </si>
  <si>
    <t>22-Jun-2001</t>
  </si>
  <si>
    <t>28-Nov-2001</t>
  </si>
  <si>
    <t>21-Jul-1989</t>
  </si>
  <si>
    <t>30-Sep-2003</t>
  </si>
  <si>
    <t>4-Nov-2004</t>
  </si>
  <si>
    <t>30-Aug-2003</t>
  </si>
  <si>
    <t>22-Dec-2003</t>
  </si>
  <si>
    <t>3-Sep-1997</t>
  </si>
  <si>
    <t>19-Aug-2003</t>
  </si>
  <si>
    <t>27-Dec-2000</t>
  </si>
  <si>
    <t>22-Oct-2000</t>
  </si>
  <si>
    <t>29-Nov-2000</t>
  </si>
  <si>
    <t>10-Dec-2000</t>
  </si>
  <si>
    <t>23-Aug-2000</t>
  </si>
  <si>
    <t>27-Sep-1994</t>
  </si>
  <si>
    <t>16-Dec-1991</t>
  </si>
  <si>
    <t>7-Dec-2004</t>
  </si>
  <si>
    <t>3-Sep-2004</t>
  </si>
  <si>
    <t>27-Jul-2004</t>
  </si>
  <si>
    <t>6-Aug-2004</t>
  </si>
  <si>
    <t>28-Oct-2004</t>
  </si>
  <si>
    <t>13-Nov-2004</t>
  </si>
  <si>
    <t>25-Sep-2004</t>
  </si>
  <si>
    <t>30-Jun-2000</t>
  </si>
  <si>
    <t>11-Dec-2000</t>
  </si>
  <si>
    <t>15-Jul-2002</t>
  </si>
  <si>
    <t>12-Nov-2002</t>
  </si>
  <si>
    <t>16-Jun-1991</t>
  </si>
  <si>
    <t>5-Oct-1989</t>
  </si>
  <si>
    <t>28-Nov-1996</t>
  </si>
  <si>
    <t>6-Sep-2004</t>
  </si>
  <si>
    <t>17-Dec-1996</t>
  </si>
  <si>
    <t>18-Nov-2003</t>
  </si>
  <si>
    <t>21-Oct-1998</t>
  </si>
  <si>
    <t>5-Nov-2002</t>
  </si>
  <si>
    <t>12-Dec-1988</t>
  </si>
  <si>
    <t>17-Dec-1999</t>
  </si>
  <si>
    <t>10-Aug-1999</t>
  </si>
  <si>
    <t>3-Jun-2001</t>
  </si>
  <si>
    <t>12-Nov-1999</t>
  </si>
  <si>
    <t>21-Nov-1999</t>
  </si>
  <si>
    <t>19-Nov-1998</t>
  </si>
  <si>
    <t>11-Jul-2002</t>
  </si>
  <si>
    <t>17-Aug-1998</t>
  </si>
  <si>
    <t>2-Jul-1998</t>
  </si>
  <si>
    <t>20-Jun-1998</t>
  </si>
  <si>
    <t>6-Nov-1995</t>
  </si>
  <si>
    <t>14-Oct-1995</t>
  </si>
  <si>
    <t>9-Jul-1995</t>
  </si>
  <si>
    <t>15-Oct-1995</t>
  </si>
  <si>
    <t>5-Aug-1991</t>
  </si>
  <si>
    <t>2-Nov-1997</t>
  </si>
  <si>
    <t>25-Aug-2000</t>
  </si>
  <si>
    <t>28-Jul-1997</t>
  </si>
  <si>
    <t>1-Oct-1990</t>
  </si>
  <si>
    <t>17-Nov-1991</t>
  </si>
  <si>
    <t>11-Oct-2002</t>
  </si>
  <si>
    <t>15-Oct-2001</t>
  </si>
  <si>
    <t>28-Jul-2001</t>
  </si>
  <si>
    <t>26-Aug-2001</t>
  </si>
  <si>
    <t>26-Aug-1997</t>
  </si>
  <si>
    <t>24-Jun-2000</t>
  </si>
  <si>
    <t>9-Dec-2000</t>
  </si>
  <si>
    <t>5-Aug-1996</t>
  </si>
  <si>
    <t>17-Sep-1994</t>
  </si>
  <si>
    <t>2-Oct-1994</t>
  </si>
  <si>
    <t>11-Jun-1999</t>
  </si>
  <si>
    <t>13-Jun-1996</t>
  </si>
  <si>
    <t>1-Dec-2003</t>
  </si>
  <si>
    <t>6-Aug-2003</t>
  </si>
  <si>
    <t>30-Oct-1997</t>
  </si>
  <si>
    <t>20-Aug-1988</t>
  </si>
  <si>
    <t>6-Oct-1997</t>
  </si>
  <si>
    <t>3-Dec-2003</t>
  </si>
  <si>
    <t>17-Dec-2000</t>
  </si>
  <si>
    <t>3-Oct-2000</t>
  </si>
  <si>
    <t>11-Oct-2000</t>
  </si>
  <si>
    <t>10-Aug-1997</t>
  </si>
  <si>
    <t>14-Nov-2004</t>
  </si>
  <si>
    <t>29-Aug-1999</t>
  </si>
  <si>
    <t>24-Dec-1999</t>
  </si>
  <si>
    <t>4-Aug-2004</t>
  </si>
  <si>
    <t>23-Sep-2003</t>
  </si>
  <si>
    <t>1-Oct-2000</t>
  </si>
  <si>
    <t>15-Nov-1998</t>
  </si>
  <si>
    <t>17-Jun-1998</t>
  </si>
  <si>
    <t>4-Sep-1998</t>
  </si>
  <si>
    <t>1-Nov-1993</t>
  </si>
  <si>
    <t>12-Aug-1993</t>
  </si>
  <si>
    <t>21-Jun-1996</t>
  </si>
  <si>
    <t>14-Jul-2000</t>
  </si>
  <si>
    <t>1-Nov-1999</t>
  </si>
  <si>
    <t>24-Oct-1996</t>
  </si>
  <si>
    <t>5-Jun-2003</t>
  </si>
  <si>
    <t>30-Jun-1996</t>
  </si>
  <si>
    <t>30-Sep-2002</t>
  </si>
  <si>
    <t>24-Sep-1995</t>
  </si>
  <si>
    <t>18-Jun-1987</t>
  </si>
  <si>
    <t>20-Nov-1991</t>
  </si>
  <si>
    <t>15-Dec-2002</t>
  </si>
  <si>
    <t>28-Sep-1988</t>
  </si>
  <si>
    <t>19-Dec-1997</t>
  </si>
  <si>
    <t>15-Sep-1998</t>
  </si>
  <si>
    <t>9-Aug-1998</t>
  </si>
  <si>
    <t>22-Dec-1997</t>
  </si>
  <si>
    <t>21-Jun-2002</t>
  </si>
  <si>
    <t>26-Sep-1994</t>
  </si>
  <si>
    <t>1-Oct-1989</t>
  </si>
  <si>
    <t>10-Sep-1995</t>
  </si>
  <si>
    <t>13-Oct-2001</t>
  </si>
  <si>
    <t>1-Aug-1987</t>
  </si>
  <si>
    <t>25-Jun-1999</t>
  </si>
  <si>
    <t>10-Jul-1994</t>
  </si>
  <si>
    <t>25-Sep-1993</t>
  </si>
  <si>
    <t>29-Aug-2001</t>
  </si>
  <si>
    <t>25-Oct-1994</t>
  </si>
  <si>
    <t>6-Jul-1994</t>
  </si>
  <si>
    <t>14-Aug-1996</t>
  </si>
  <si>
    <t>3-Jul-1996</t>
  </si>
  <si>
    <t>23-Sep-2000</t>
  </si>
  <si>
    <t>2-Sep-2001</t>
  </si>
  <si>
    <t>11-Oct-1996</t>
  </si>
  <si>
    <t>5-Jul-1997</t>
  </si>
  <si>
    <t>6-Jul-1997</t>
  </si>
  <si>
    <t>2-Aug-1997</t>
  </si>
  <si>
    <t>2-Sep-1997</t>
  </si>
  <si>
    <t>13-Nov-1991</t>
  </si>
  <si>
    <t>2-Dec-1994</t>
  </si>
  <si>
    <t>1-Jul-1994</t>
  </si>
  <si>
    <t>6-Oct-2001</t>
  </si>
  <si>
    <t>3-Jul-2003</t>
  </si>
  <si>
    <t>17-Nov-1996</t>
  </si>
  <si>
    <t>5-Dec-2003</t>
  </si>
  <si>
    <t>20-Jun-1997</t>
  </si>
  <si>
    <t>1-Sep-1991</t>
  </si>
  <si>
    <t>28-Oct-1993</t>
  </si>
  <si>
    <t>23-Jun-1995</t>
  </si>
  <si>
    <t>7-Oct-1993</t>
  </si>
  <si>
    <t>14-Dec-1996</t>
  </si>
  <si>
    <t>13-Nov-1996</t>
  </si>
  <si>
    <t>10-Aug-1996</t>
  </si>
  <si>
    <t>27-Oct-1996</t>
  </si>
  <si>
    <t>16-Jul-2004</t>
  </si>
  <si>
    <t>19-Dec-1996</t>
  </si>
  <si>
    <t>26-Dec-2001</t>
  </si>
  <si>
    <t>27-Aug-1986</t>
  </si>
  <si>
    <t>20-Jun-2000</t>
  </si>
  <si>
    <t>14-Sep-1987</t>
  </si>
  <si>
    <t>29-Jul-2003</t>
  </si>
  <si>
    <t>12-Oct-1993</t>
  </si>
  <si>
    <t>26-Jun-2004</t>
  </si>
  <si>
    <t>19-Sep-1996</t>
  </si>
  <si>
    <t>22-Sep-1999</t>
  </si>
  <si>
    <t>16-Sep-1998</t>
  </si>
  <si>
    <t>24-Aug-2003</t>
  </si>
  <si>
    <t>15-Oct-1988</t>
  </si>
  <si>
    <t>22-Dec-1992</t>
  </si>
  <si>
    <t>24-Sep-1994</t>
  </si>
  <si>
    <t>9-Oct-1995</t>
  </si>
  <si>
    <t>16-Jun-1995</t>
  </si>
  <si>
    <t>10-Oct-1981</t>
  </si>
  <si>
    <t>18-Aug-1988</t>
  </si>
  <si>
    <t>23-Aug-1995</t>
  </si>
  <si>
    <t>11-Nov-2001</t>
  </si>
  <si>
    <t>27-Dec-1986</t>
  </si>
  <si>
    <t>6-Jun-1999</t>
  </si>
  <si>
    <t>12-Aug-1999</t>
  </si>
  <si>
    <t>4-Nov-1988</t>
  </si>
  <si>
    <t>11-Oct-1990</t>
  </si>
  <si>
    <t>14-Jun-1985</t>
  </si>
  <si>
    <t>17-Nov-1992</t>
  </si>
  <si>
    <t>8-Nov-1990</t>
  </si>
  <si>
    <t>14-Sep-1992</t>
  </si>
  <si>
    <t>6-Jul-1984</t>
  </si>
  <si>
    <t>10-Jul-2003</t>
  </si>
  <si>
    <t>14-Dec-1981</t>
  </si>
  <si>
    <t>21-Oct-1995</t>
  </si>
  <si>
    <t>2-Dec-1989</t>
  </si>
  <si>
    <t>5-Nov-2004</t>
  </si>
  <si>
    <t>1-Dec-1986</t>
  </si>
  <si>
    <t>22-Aug-1994</t>
  </si>
  <si>
    <t>22-Jun-1993</t>
  </si>
  <si>
    <t>9-Sep-1986</t>
  </si>
  <si>
    <t>28-Oct-1991</t>
  </si>
  <si>
    <t>25-Aug-1991</t>
  </si>
  <si>
    <t>24-Oct-1991</t>
  </si>
  <si>
    <t>21-Nov-1994</t>
  </si>
  <si>
    <t>24-Oct-1987</t>
  </si>
  <si>
    <t>13-Dec-1981</t>
  </si>
  <si>
    <t>28-Aug-1988</t>
  </si>
  <si>
    <t>24-Jun-1999</t>
  </si>
  <si>
    <t>29-Sep-1981</t>
  </si>
  <si>
    <t>12-Aug-1994</t>
  </si>
  <si>
    <t>19-Aug-1991</t>
  </si>
  <si>
    <t>6-Jun-2001</t>
  </si>
  <si>
    <t>18-Oct-2001</t>
  </si>
  <si>
    <t>24-Jun-1990</t>
  </si>
  <si>
    <t>25-Jul-1991</t>
  </si>
  <si>
    <t>23-Oct-1996</t>
  </si>
  <si>
    <t>13-Jul-2004</t>
  </si>
  <si>
    <t>14-Sep-1993</t>
  </si>
  <si>
    <t>27-Aug-1981</t>
  </si>
  <si>
    <t>24-Nov-1997</t>
  </si>
  <si>
    <t>5-Jul-1985</t>
  </si>
  <si>
    <t>10-Jul-2000</t>
  </si>
  <si>
    <t>15-Jun-2002</t>
  </si>
  <si>
    <t>24-Oct-1988</t>
  </si>
  <si>
    <t>29-Sep-1993</t>
  </si>
  <si>
    <t>11-Nov-1993</t>
  </si>
  <si>
    <t>10-Jul-1999</t>
  </si>
  <si>
    <t>11-Jul-1995</t>
  </si>
  <si>
    <t>29-Jul-1990</t>
  </si>
  <si>
    <t>17-Aug-1996</t>
  </si>
  <si>
    <t>8-Sep-1996</t>
  </si>
  <si>
    <t>22-Nov-1990</t>
  </si>
  <si>
    <t>1-Nov-1990</t>
  </si>
  <si>
    <t>10-Jul-1989</t>
  </si>
  <si>
    <t>13-Sep-2000</t>
  </si>
  <si>
    <t>11-Oct-1992</t>
  </si>
  <si>
    <t>7-Jul-1984</t>
  </si>
  <si>
    <t>10-Nov-1983</t>
  </si>
  <si>
    <t>26-Dec-1993</t>
  </si>
  <si>
    <t>30-Nov-1988</t>
  </si>
  <si>
    <t>13-Aug-1993</t>
  </si>
  <si>
    <t>14-Sep-1995</t>
  </si>
  <si>
    <t>16-Sep-1983</t>
  </si>
  <si>
    <t>18-Oct-2002</t>
  </si>
  <si>
    <t>1-Dec-1990</t>
  </si>
  <si>
    <t>14-Dec-1990</t>
  </si>
  <si>
    <t>21-Aug-1994</t>
  </si>
  <si>
    <t>6-Aug-1991</t>
  </si>
  <si>
    <t>18-Jun-1992</t>
  </si>
  <si>
    <t>28-Jun-1992</t>
  </si>
  <si>
    <t>4-Aug-1992</t>
  </si>
  <si>
    <t>26-Nov-1998</t>
  </si>
  <si>
    <t>16-Sep-1984</t>
  </si>
  <si>
    <t>25-Jun-1989</t>
  </si>
  <si>
    <t>3-Oct-1995</t>
  </si>
  <si>
    <t>6-Sep-1997</t>
  </si>
  <si>
    <t>14-Dec-1998</t>
  </si>
  <si>
    <t>27-Jun-1992</t>
  </si>
  <si>
    <t>3-Nov-1991</t>
  </si>
  <si>
    <t>1-Dec-1991</t>
  </si>
  <si>
    <t>16-Jun-1982</t>
  </si>
  <si>
    <t>20-Nov-1983</t>
  </si>
  <si>
    <t>8-Jun-2003</t>
  </si>
  <si>
    <t>25-Nov-2000</t>
  </si>
  <si>
    <t>19-Dec-1988</t>
  </si>
  <si>
    <t>2-Nov-1994</t>
  </si>
  <si>
    <t>26-Oct-1994</t>
  </si>
  <si>
    <t>1-Jun-1991</t>
  </si>
  <si>
    <t>1-Nov-1994</t>
  </si>
  <si>
    <t>13-Sep-1991</t>
  </si>
  <si>
    <t>28-Aug-1990</t>
  </si>
  <si>
    <t>29-Nov-1997</t>
  </si>
  <si>
    <t>29-Jun-1982</t>
  </si>
  <si>
    <t>18-Jul-1988</t>
  </si>
  <si>
    <t>11-Aug-1986</t>
  </si>
  <si>
    <t>13-Jul-1986</t>
  </si>
  <si>
    <t>16-Sep-1988</t>
  </si>
  <si>
    <t>15-Aug-1992</t>
  </si>
  <si>
    <t>29-Dec-1994</t>
  </si>
  <si>
    <t>4-Sep-1993</t>
  </si>
  <si>
    <t>23-Dec-1993</t>
  </si>
  <si>
    <t>8-Oct-1994</t>
  </si>
  <si>
    <t>24-Oct-1994</t>
  </si>
  <si>
    <t>3-Sep-1991</t>
  </si>
  <si>
    <t>28-Jun-1994</t>
  </si>
  <si>
    <t>8-Aug-1990</t>
  </si>
  <si>
    <t>15-Jul-1990</t>
  </si>
  <si>
    <t>4-Jul-1991</t>
  </si>
  <si>
    <t>20-Nov-1999</t>
  </si>
  <si>
    <t>12-Jul-1992</t>
  </si>
  <si>
    <t>26-Jun-1988</t>
  </si>
  <si>
    <t>13-Oct-1997</t>
  </si>
  <si>
    <t>27-Sep-1982</t>
  </si>
  <si>
    <t>16-Jun-1980</t>
  </si>
  <si>
    <t>2-Oct-2003</t>
  </si>
  <si>
    <t>5-Dec-1987</t>
  </si>
  <si>
    <t>21-Dec-1988</t>
  </si>
  <si>
    <t>13-Aug-1992</t>
  </si>
  <si>
    <t>29-Jun-1993</t>
  </si>
  <si>
    <t>13-Jun-1988</t>
  </si>
  <si>
    <t>17-Nov-1990</t>
  </si>
  <si>
    <t>22-Dec-2004</t>
  </si>
  <si>
    <t>20-Sep-1990</t>
  </si>
  <si>
    <t>25-Dec-1996</t>
  </si>
  <si>
    <t>18-Sep-1989</t>
  </si>
  <si>
    <t>2-Jul-2000</t>
  </si>
  <si>
    <t>29-Jun-1998</t>
  </si>
  <si>
    <t>22-Jun-1985</t>
  </si>
  <si>
    <t>25-Oct-1996</t>
  </si>
  <si>
    <t>5-Aug-1990</t>
  </si>
  <si>
    <t>26-Sep-1990</t>
  </si>
  <si>
    <t>13-Jul-1990</t>
  </si>
  <si>
    <t>18-Oct-1979</t>
  </si>
  <si>
    <t>4-Oct-2003</t>
  </si>
  <si>
    <t>4-Sep-1990</t>
  </si>
  <si>
    <t>22-Jun-2003</t>
  </si>
  <si>
    <t>4-Dec-1977</t>
  </si>
  <si>
    <t>12-Aug-1981</t>
  </si>
  <si>
    <t>9-Oct-1992</t>
  </si>
  <si>
    <t>28-Sep-1992</t>
  </si>
  <si>
    <t>2-Jul-1980</t>
  </si>
  <si>
    <t>5-Sep-1986</t>
  </si>
  <si>
    <t>12-Oct-1991</t>
  </si>
  <si>
    <t>24-Nov-2004</t>
  </si>
  <si>
    <t>5-Jun-1987</t>
  </si>
  <si>
    <t>2-Sep-1987</t>
  </si>
  <si>
    <t>22-Nov-1987</t>
  </si>
  <si>
    <t>16-Aug-1992</t>
  </si>
  <si>
    <t>27-Sep-1987</t>
  </si>
  <si>
    <t>1-Aug-1989</t>
  </si>
  <si>
    <t>9-Dec-1989</t>
  </si>
  <si>
    <t>22-Jun-1987</t>
  </si>
  <si>
    <t>16-Dec-1989</t>
  </si>
  <si>
    <t>3-Oct-1978</t>
  </si>
  <si>
    <t>3-Jul-1981</t>
  </si>
  <si>
    <t>1-Dec-1995</t>
  </si>
  <si>
    <t>27-Jun-2002</t>
  </si>
  <si>
    <t>10-Sep-1992</t>
  </si>
  <si>
    <t>15-Oct-1984</t>
  </si>
  <si>
    <t>29-Sep-1995</t>
  </si>
  <si>
    <t>13-Dec-1979</t>
  </si>
  <si>
    <t>11-Sep-1974</t>
  </si>
  <si>
    <t>7-Jun-2001</t>
  </si>
  <si>
    <t>27-Dec-1995</t>
  </si>
  <si>
    <t>1-Sep-1989</t>
  </si>
  <si>
    <t>29-Sep-1997</t>
  </si>
  <si>
    <t>23-Dec-1986</t>
  </si>
  <si>
    <t>27-Oct-1986</t>
  </si>
  <si>
    <t>28-Nov-1990</t>
  </si>
  <si>
    <t>23-Sep-1988</t>
  </si>
  <si>
    <t>10-Jul-1993</t>
  </si>
  <si>
    <t>18-Oct-1981</t>
  </si>
  <si>
    <t>10-Aug-1993</t>
  </si>
  <si>
    <t>23-Aug-1991</t>
  </si>
  <si>
    <t>27-Nov-1991</t>
  </si>
  <si>
    <t>26-Jun-1974</t>
  </si>
  <si>
    <t>30-Aug-1991</t>
  </si>
  <si>
    <t>7-Nov-1973</t>
  </si>
  <si>
    <t>24-Jun-1988</t>
  </si>
  <si>
    <t>5-Oct-2001</t>
  </si>
  <si>
    <t>4-Sep-1988</t>
  </si>
  <si>
    <t>9-Jun-1977</t>
  </si>
  <si>
    <t>8-Jul-1988</t>
  </si>
  <si>
    <t>9-Nov-1988</t>
  </si>
  <si>
    <t>28-Dec-1985</t>
  </si>
  <si>
    <t>10-Sep-1991</t>
  </si>
  <si>
    <t>29-Jun-1986</t>
  </si>
  <si>
    <t>4-Dec-1997</t>
  </si>
  <si>
    <t>16-Oct-2001</t>
  </si>
  <si>
    <t>29-Jul-1997</t>
  </si>
  <si>
    <t>7-Sep-1980</t>
  </si>
  <si>
    <t>11-Jun-1993</t>
  </si>
  <si>
    <t>22-Nov-1978</t>
  </si>
  <si>
    <t>14-Jul-1997</t>
  </si>
  <si>
    <t>19-Jun-1999</t>
  </si>
  <si>
    <t>18-Nov-1987</t>
  </si>
  <si>
    <t>1-Nov-1988</t>
  </si>
  <si>
    <t>13-Sep-1987</t>
  </si>
  <si>
    <t>15-Sep-1988</t>
  </si>
  <si>
    <t>10-Dec-1993</t>
  </si>
  <si>
    <t>22-Aug-1984</t>
  </si>
  <si>
    <t>22-Aug-1990</t>
  </si>
  <si>
    <t>9-Oct-1990</t>
  </si>
  <si>
    <t>29-Aug-1991</t>
  </si>
  <si>
    <t>16-Oct-1984</t>
  </si>
  <si>
    <t>12-Sep-1979</t>
  </si>
  <si>
    <t>6-Jun-2004</t>
  </si>
  <si>
    <t>24-Oct-1983</t>
  </si>
  <si>
    <t>17-Jun-1993</t>
  </si>
  <si>
    <t>1-Dec-1999</t>
  </si>
  <si>
    <t>6-Jun-1995</t>
  </si>
  <si>
    <t>29-Jun-1987</t>
  </si>
  <si>
    <t>26-Dec-1987</t>
  </si>
  <si>
    <t>5-Jul-1987</t>
  </si>
  <si>
    <t>9-Sep-1987</t>
  </si>
  <si>
    <t>6-Jul-1990</t>
  </si>
  <si>
    <t>25-Nov-1989</t>
  </si>
  <si>
    <t>19-Jul-1989</t>
  </si>
  <si>
    <t>25-Oct-1986</t>
  </si>
  <si>
    <t>20-Sep-1986</t>
  </si>
  <si>
    <t>20-Oct-1986</t>
  </si>
  <si>
    <t>1-Sep-1987</t>
  </si>
  <si>
    <t>12-Nov-1974</t>
  </si>
  <si>
    <t>22-Aug-2004</t>
  </si>
  <si>
    <t>9-Sep-2000</t>
  </si>
  <si>
    <t>13-Nov-1994</t>
  </si>
  <si>
    <t>2-Sep-1974</t>
  </si>
  <si>
    <t>28-Aug-1991</t>
  </si>
  <si>
    <t>15-Dec-1972</t>
  </si>
  <si>
    <t>7-Nov-1989</t>
  </si>
  <si>
    <t>7-Dec-1994</t>
  </si>
  <si>
    <t>1-Jun-1986</t>
  </si>
  <si>
    <t>18-Nov-1989</t>
  </si>
  <si>
    <t>22-Jul-1986</t>
  </si>
  <si>
    <t>1-Jun-1984</t>
  </si>
  <si>
    <t>8-Aug-1988</t>
  </si>
  <si>
    <t>6-Nov-1989</t>
  </si>
  <si>
    <t>3-Sep-1984</t>
  </si>
  <si>
    <t>1-Aug-1984</t>
  </si>
  <si>
    <t>23-Dec-1985</t>
  </si>
  <si>
    <t>27-Sep-1975</t>
  </si>
  <si>
    <t>6-Jul-1991</t>
  </si>
  <si>
    <t>17-Sep-1992</t>
  </si>
  <si>
    <t>8-Jun-1978</t>
  </si>
  <si>
    <t>25-Aug-1982</t>
  </si>
  <si>
    <t>25-Dec-1986</t>
  </si>
  <si>
    <t>24-Oct-1973</t>
  </si>
  <si>
    <t>2-Dec-1986</t>
  </si>
  <si>
    <t>12-Jul-1986</t>
  </si>
  <si>
    <t>30-Sep-1986</t>
  </si>
  <si>
    <t>26-Aug-1984</t>
  </si>
  <si>
    <t>17-Aug-1984</t>
  </si>
  <si>
    <t>29-Jul-1988</t>
  </si>
  <si>
    <t>7-Nov-1981</t>
  </si>
  <si>
    <t>7-Dec-1980</t>
  </si>
  <si>
    <t>18-Sep-1974</t>
  </si>
  <si>
    <t>5-Sep-1985</t>
  </si>
  <si>
    <t>21-Nov-1986</t>
  </si>
  <si>
    <t>3-Oct-1983</t>
  </si>
  <si>
    <t>18-Nov-1988</t>
  </si>
  <si>
    <t>11-Sep-1978</t>
  </si>
  <si>
    <t>15-Nov-1994</t>
  </si>
  <si>
    <t>9-Dec-1987</t>
  </si>
  <si>
    <t>8-Jun-1983</t>
  </si>
  <si>
    <t>27-Sep-1978</t>
  </si>
  <si>
    <t>3-Sep-1983</t>
  </si>
  <si>
    <t>12-Aug-1984</t>
  </si>
  <si>
    <t>28-Oct-1972</t>
  </si>
  <si>
    <t>3-Nov-1992</t>
  </si>
  <si>
    <t>6-Jul-1974</t>
  </si>
  <si>
    <t>15-Jun-1981</t>
  </si>
  <si>
    <t>3-Nov-1993</t>
  </si>
  <si>
    <t>30-Aug-1981</t>
  </si>
  <si>
    <t>18-Dec-1971</t>
  </si>
  <si>
    <t>19-Oct-1987</t>
  </si>
  <si>
    <t>21-Aug-1972</t>
  </si>
  <si>
    <t>10-Jun-1993</t>
  </si>
  <si>
    <t>30-Aug-1983</t>
  </si>
  <si>
    <t>1-Nov-2004</t>
  </si>
  <si>
    <t>18-Sep-1980</t>
  </si>
  <si>
    <t>2-Nov-1972</t>
  </si>
  <si>
    <t>22-Jul-2002</t>
  </si>
  <si>
    <t>27-Sep-1971</t>
  </si>
  <si>
    <t>27-Jul-1987</t>
  </si>
  <si>
    <t>20-Aug-1995</t>
  </si>
  <si>
    <t>30-Sep-1987</t>
  </si>
  <si>
    <t>18-Jun-1985</t>
  </si>
  <si>
    <t>22-Nov-1984</t>
  </si>
  <si>
    <t>19-Oct-1993</t>
  </si>
  <si>
    <t>8-Jul-1982</t>
  </si>
  <si>
    <t>21-Dec-1982</t>
  </si>
  <si>
    <t>29-Jul-1987</t>
  </si>
  <si>
    <t>30-Jul-1994</t>
  </si>
  <si>
    <t>14-Jul-1987</t>
  </si>
  <si>
    <t>13-Aug-2003</t>
  </si>
  <si>
    <t>15-Jul-2004</t>
  </si>
  <si>
    <t>5-Aug-1980</t>
  </si>
  <si>
    <t>21-Jul-1980</t>
  </si>
  <si>
    <t>22-Jul-1989</t>
  </si>
  <si>
    <t>19-Sep-1984</t>
  </si>
  <si>
    <t>11-Nov-1984</t>
  </si>
  <si>
    <t>25-Jun-1970</t>
  </si>
  <si>
    <t>10-Oct-1980</t>
  </si>
  <si>
    <t>11-Oct-1974</t>
  </si>
  <si>
    <t>10-Jun-1988</t>
  </si>
  <si>
    <t>17-Aug-1974</t>
  </si>
  <si>
    <t>8-Aug-1980</t>
  </si>
  <si>
    <t>16-Aug-1989</t>
  </si>
  <si>
    <t>28-Jul-1996</t>
  </si>
  <si>
    <t>8-Nov-1994</t>
  </si>
  <si>
    <t>21-Sep-1984</t>
  </si>
  <si>
    <t>8-Aug-1979</t>
  </si>
  <si>
    <t>14-Oct-1984</t>
  </si>
  <si>
    <t>25-Jul-1984</t>
  </si>
  <si>
    <t>9-Jun-1970</t>
  </si>
  <si>
    <t>9-Sep-1995</t>
  </si>
  <si>
    <t>21-Jul-1985</t>
  </si>
  <si>
    <t>11-Aug-1983</t>
  </si>
  <si>
    <t>16-Nov-1983</t>
  </si>
  <si>
    <t>18-Aug-1990</t>
  </si>
  <si>
    <t>9-Nov-1969</t>
  </si>
  <si>
    <t>5-Sep-1978</t>
  </si>
  <si>
    <t>12-Dec-1976</t>
  </si>
  <si>
    <t>14-Oct-1970</t>
  </si>
  <si>
    <t>6-Nov-1973</t>
  </si>
  <si>
    <t>15-Oct-1985</t>
  </si>
  <si>
    <t>6-Oct-1984</t>
  </si>
  <si>
    <t>9-Aug-1985</t>
  </si>
  <si>
    <t>5-Oct-1970</t>
  </si>
  <si>
    <t>22-Nov-1981</t>
  </si>
  <si>
    <t>1-Oct-1981</t>
  </si>
  <si>
    <t>23-Oct-1988</t>
  </si>
  <si>
    <t>22-Jul-1985</t>
  </si>
  <si>
    <t>22-Sep-1985</t>
  </si>
  <si>
    <t>10-Sep-1999</t>
  </si>
  <si>
    <t>12-Aug-1992</t>
  </si>
  <si>
    <t>29-Jun-1972</t>
  </si>
  <si>
    <t>19-Sep-1978</t>
  </si>
  <si>
    <t>10-Oct-1979</t>
  </si>
  <si>
    <t>11-Nov-1972</t>
  </si>
  <si>
    <t>8-Sep-1972</t>
  </si>
  <si>
    <t>11-Oct-1970</t>
  </si>
  <si>
    <t>17-Oct-1995</t>
  </si>
  <si>
    <t>25-Sep-1984</t>
  </si>
  <si>
    <t>30-Jun-1981</t>
  </si>
  <si>
    <t>16-Oct-1993</t>
  </si>
  <si>
    <t>24-Nov-1981</t>
  </si>
  <si>
    <t>26-Aug-1981</t>
  </si>
  <si>
    <t>4-Jul-1996</t>
  </si>
  <si>
    <t>17-Sep-1974</t>
  </si>
  <si>
    <t>4-Sep-1969</t>
  </si>
  <si>
    <t>19-Nov-1985</t>
  </si>
  <si>
    <t>15-Dec-1985</t>
  </si>
  <si>
    <t>13-Aug-1990</t>
  </si>
  <si>
    <t>25-Sep-1986</t>
  </si>
  <si>
    <t>21-Oct-1983</t>
  </si>
  <si>
    <t>19-Aug-1983</t>
  </si>
  <si>
    <t>30-Oct-1980</t>
  </si>
  <si>
    <t>24-Jun-1989</t>
  </si>
  <si>
    <t>7-Jul-1996</t>
  </si>
  <si>
    <t>9-Nov-1970</t>
  </si>
  <si>
    <t>13-Aug-1984</t>
  </si>
  <si>
    <t>18-Nov-1976</t>
  </si>
  <si>
    <t>6-Aug-1982</t>
  </si>
  <si>
    <t>16-Aug-1997</t>
  </si>
  <si>
    <t>28-Oct-1982</t>
  </si>
  <si>
    <t>10-Dec-1985</t>
  </si>
  <si>
    <t>20-Aug-1970</t>
  </si>
  <si>
    <t>22-Aug-1971</t>
  </si>
  <si>
    <t>4-Sep-1987</t>
  </si>
  <si>
    <t>30-Dec-1976</t>
  </si>
  <si>
    <t>5-Aug-1975</t>
  </si>
  <si>
    <t>1-Nov-1984</t>
  </si>
  <si>
    <t>27-Jul-1981</t>
  </si>
  <si>
    <t>8-Jun-1980</t>
  </si>
  <si>
    <t>1-Dec-1970</t>
  </si>
  <si>
    <t>9-Oct-1982</t>
  </si>
  <si>
    <t>28-Aug-1982</t>
  </si>
  <si>
    <t>7-Jul-1994</t>
  </si>
  <si>
    <t>23-Oct-1976</t>
  </si>
  <si>
    <t>12-Aug-1982</t>
  </si>
  <si>
    <t>2-Oct-1982</t>
  </si>
  <si>
    <t>3-Dec-1969</t>
  </si>
  <si>
    <t>18-Dec-1986</t>
  </si>
  <si>
    <t>6-Aug-1989</t>
  </si>
  <si>
    <t>11-Dec-1968</t>
  </si>
  <si>
    <t>20-Sep-1984</t>
  </si>
  <si>
    <t>20-Jul-1981</t>
  </si>
  <si>
    <t>5-Oct-1984</t>
  </si>
  <si>
    <t>22-Nov-1982</t>
  </si>
  <si>
    <t>29-Dec-1982</t>
  </si>
  <si>
    <t>7-Nov-1982</t>
  </si>
  <si>
    <t>29-Aug-1973</t>
  </si>
  <si>
    <t>4-Sep-2003</t>
  </si>
  <si>
    <t>6-Jun-1990</t>
  </si>
  <si>
    <t>8-Dec-1984</t>
  </si>
  <si>
    <t>8-Nov-1970</t>
  </si>
  <si>
    <t>1-Jul-1984</t>
  </si>
  <si>
    <t>19-Nov-1989</t>
  </si>
  <si>
    <t>17-Sep-1981</t>
  </si>
  <si>
    <t>20-Oct-1989</t>
  </si>
  <si>
    <t>9-Jul-1985</t>
  </si>
  <si>
    <t>13-Jul-1968</t>
  </si>
  <si>
    <t>12-Dec-1971</t>
  </si>
  <si>
    <t>12-Jun-1983</t>
  </si>
  <si>
    <t>13-Jun-1994</t>
  </si>
  <si>
    <t>21-Oct-1978</t>
  </si>
  <si>
    <t>18-Jul-1968</t>
  </si>
  <si>
    <t>7-Aug-1986</t>
  </si>
  <si>
    <t>5-Jun-1986</t>
  </si>
  <si>
    <t>17-Jun-1970</t>
  </si>
  <si>
    <t>9-Dec-1966</t>
  </si>
  <si>
    <t>10-Oct-1988</t>
  </si>
  <si>
    <t>21-Sep-1981</t>
  </si>
  <si>
    <t>3-Sep-1981</t>
  </si>
  <si>
    <t>8-Oct-1981</t>
  </si>
  <si>
    <t>23-Nov-1980</t>
  </si>
  <si>
    <t>24-Dec-1985</t>
  </si>
  <si>
    <t>29-Jun-1991</t>
  </si>
  <si>
    <t>17-Aug-1975</t>
  </si>
  <si>
    <t>8-Jul-1994</t>
  </si>
  <si>
    <t>15-Jul-1979</t>
  </si>
  <si>
    <t>30-Nov-2000</t>
  </si>
  <si>
    <t>15-Jun-1977</t>
  </si>
  <si>
    <t>4-Nov-1979</t>
  </si>
  <si>
    <t>19-Jun-1981</t>
  </si>
  <si>
    <t>5-Aug-1978</t>
  </si>
  <si>
    <t>23-Oct-1969</t>
  </si>
  <si>
    <t>23-Jun-1981</t>
  </si>
  <si>
    <t>24-Dec-2004</t>
  </si>
  <si>
    <t>10-Sep-1985</t>
  </si>
  <si>
    <t>21-Dec-1989</t>
  </si>
  <si>
    <t>5-Sep-1984</t>
  </si>
  <si>
    <t>29-Nov-1978</t>
  </si>
  <si>
    <t>30-Aug-1980</t>
  </si>
  <si>
    <t>5-Oct-1980</t>
  </si>
  <si>
    <t>15-Dec-1978</t>
  </si>
  <si>
    <t>18-Aug-1980</t>
  </si>
  <si>
    <t>3-Jun-1975</t>
  </si>
  <si>
    <t>18-Oct-1982</t>
  </si>
  <si>
    <t>1-Sep-1982</t>
  </si>
  <si>
    <t>6-Jul-1969</t>
  </si>
  <si>
    <t>2-Jun-1978</t>
  </si>
  <si>
    <t>29-Oct-1995</t>
  </si>
  <si>
    <t>26-Jul-1980</t>
  </si>
  <si>
    <t>22-Oct-1980</t>
  </si>
  <si>
    <t>28-Jun-1980</t>
  </si>
  <si>
    <t>24-Jun-1978</t>
  </si>
  <si>
    <t>6-Oct-1982</t>
  </si>
  <si>
    <t>11-Aug-1987</t>
  </si>
  <si>
    <t>29-Jun-1968</t>
  </si>
  <si>
    <t>1-Aug-1993</t>
  </si>
  <si>
    <t>8-Aug-1999</t>
  </si>
  <si>
    <t>21-Nov-1984</t>
  </si>
  <si>
    <t>24-Jun-1976</t>
  </si>
  <si>
    <t>30-Jul-1978</t>
  </si>
  <si>
    <t>29-Jun-1984</t>
  </si>
  <si>
    <t>6-Sep-1978</t>
  </si>
  <si>
    <t>17-Jul-1981</t>
  </si>
  <si>
    <t>22-Jun-1980</t>
  </si>
  <si>
    <t>7-Oct-1980</t>
  </si>
  <si>
    <t>30-Sep-1980</t>
  </si>
  <si>
    <t>16-Aug-1982</t>
  </si>
  <si>
    <t>19-Jul-1975</t>
  </si>
  <si>
    <t>26-Aug-1968</t>
  </si>
  <si>
    <t>14-Sep-1982</t>
  </si>
  <si>
    <t>21-Nov-1983</t>
  </si>
  <si>
    <t>28-Jun-1991</t>
  </si>
  <si>
    <t>15-Sep-1977</t>
  </si>
  <si>
    <t>2-Sep-1986</t>
  </si>
  <si>
    <t>24-Jul-1982</t>
  </si>
  <si>
    <t>14-Aug-1981</t>
  </si>
  <si>
    <t>13-Jun-1981</t>
  </si>
  <si>
    <t>25-Oct-1973</t>
  </si>
  <si>
    <t>4-Aug-1981</t>
  </si>
  <si>
    <t>18-Dec-1976</t>
  </si>
  <si>
    <t>2-Nov-1985</t>
  </si>
  <si>
    <t>26-Dec-1966</t>
  </si>
  <si>
    <t>6-Jun-1965</t>
  </si>
  <si>
    <t>25-Jun-1965</t>
  </si>
  <si>
    <t>11-Aug-1972</t>
  </si>
  <si>
    <t>11-Jul-1965</t>
  </si>
  <si>
    <t>15-Nov-2004</t>
  </si>
  <si>
    <t>19-Jun-1979</t>
  </si>
  <si>
    <t>19-Sep-1979</t>
  </si>
  <si>
    <t>15-Jun-1986</t>
  </si>
  <si>
    <t>18-Dec-1977</t>
  </si>
  <si>
    <t>26-Jun-1979</t>
  </si>
  <si>
    <t>1-Dec-1977</t>
  </si>
  <si>
    <t>5-Oct-1993</t>
  </si>
  <si>
    <t>21-Jun-1983</t>
  </si>
  <si>
    <t>16-Jul-1981</t>
  </si>
  <si>
    <t>9-Dec-1965</t>
  </si>
  <si>
    <t>22-Jul-1993</t>
  </si>
  <si>
    <t>5-Dec-1965</t>
  </si>
  <si>
    <t>19-Sep-1983</t>
  </si>
  <si>
    <t>12-Nov-1978</t>
  </si>
  <si>
    <t>2-Dec-1978</t>
  </si>
  <si>
    <t>25-Aug-1977</t>
  </si>
  <si>
    <t>1-Sep-1979</t>
  </si>
  <si>
    <t>7-Jul-1980</t>
  </si>
  <si>
    <t>25-Sep-1977</t>
  </si>
  <si>
    <t>30-Sep-1977</t>
  </si>
  <si>
    <t>1-Jun-2001</t>
  </si>
  <si>
    <t>4-Aug-1967</t>
  </si>
  <si>
    <t>14-Jun-1996</t>
  </si>
  <si>
    <t>15-Dec-1988</t>
  </si>
  <si>
    <t>28-Oct-1997</t>
  </si>
  <si>
    <t>10-Jul-1983</t>
  </si>
  <si>
    <t>18-Oct-1978</t>
  </si>
  <si>
    <t>10-Oct-1976</t>
  </si>
  <si>
    <t>14-Dec-1978</t>
  </si>
  <si>
    <t>14-Aug-1994</t>
  </si>
  <si>
    <t>17-Jul-1967</t>
  </si>
  <si>
    <t>30-Sep-1997</t>
  </si>
  <si>
    <t>3-Jul-1968</t>
  </si>
  <si>
    <t>17-Sep-1996</t>
  </si>
  <si>
    <t>28-Nov-1978</t>
  </si>
  <si>
    <t>6-Nov-1978</t>
  </si>
  <si>
    <t>24-Aug-1978</t>
  </si>
  <si>
    <t>13-Dec-2001</t>
  </si>
  <si>
    <t>20-Jun-1980</t>
  </si>
  <si>
    <t>24-Jul-1980</t>
  </si>
  <si>
    <t>15-Jun-1999</t>
  </si>
  <si>
    <t>16-Oct-1980</t>
  </si>
  <si>
    <t>30-Sep-1998</t>
  </si>
  <si>
    <t>27-Dec-1965</t>
  </si>
  <si>
    <t>9-Oct-1976</t>
  </si>
  <si>
    <t>24-Nov-1996</t>
  </si>
  <si>
    <t>13-Sep-1995</t>
  </si>
  <si>
    <t>11-Oct-1971</t>
  </si>
  <si>
    <t>19-Dec-1981</t>
  </si>
  <si>
    <t>18-Dec-1982</t>
  </si>
  <si>
    <t>12-Jul-1987</t>
  </si>
  <si>
    <t>29-Dec-1978</t>
  </si>
  <si>
    <t>2-Jun-1979</t>
  </si>
  <si>
    <t>10-Sep-1980</t>
  </si>
  <si>
    <t>4-Dec-1978</t>
  </si>
  <si>
    <t>29-Aug-1977</t>
  </si>
  <si>
    <t>18-Jul-1965</t>
  </si>
  <si>
    <t>4-Sep-1978</t>
  </si>
  <si>
    <t>21-Dec-1997</t>
  </si>
  <si>
    <t>6-Dec-1974</t>
  </si>
  <si>
    <t>25-Dec-1999</t>
  </si>
  <si>
    <t>2-Dec-1997</t>
  </si>
  <si>
    <t>9-Nov-1974</t>
  </si>
  <si>
    <t>21-Dec-1991</t>
  </si>
  <si>
    <t>12-Oct-1989</t>
  </si>
  <si>
    <t>10-Oct-1962</t>
  </si>
  <si>
    <t>20-Jul-1977</t>
  </si>
  <si>
    <t>29-Oct-1987</t>
  </si>
  <si>
    <t>9-Jul-1966</t>
  </si>
  <si>
    <t>28-Dec-1981</t>
  </si>
  <si>
    <t>19-Jun-1970</t>
  </si>
  <si>
    <t>10-Aug-1975</t>
  </si>
  <si>
    <t>23-Nov-1972</t>
  </si>
  <si>
    <t>28-Aug-1983</t>
  </si>
  <si>
    <t>20-Aug-1983</t>
  </si>
  <si>
    <t>22-Aug-1962</t>
  </si>
  <si>
    <t>18-Sep-1995</t>
  </si>
  <si>
    <t>8-Nov-1980</t>
  </si>
  <si>
    <t>3-Nov-1989</t>
  </si>
  <si>
    <t>17-Jul-1978</t>
  </si>
  <si>
    <t>20-Dec-1976</t>
  </si>
  <si>
    <t>6-Nov-1977</t>
  </si>
  <si>
    <t>12-Dec-2003</t>
  </si>
  <si>
    <t>28-Nov-1985</t>
  </si>
  <si>
    <t>27-Dec-1982</t>
  </si>
  <si>
    <t>12-Dec-1970</t>
  </si>
  <si>
    <t>28-Jun-1975</t>
  </si>
  <si>
    <t>11-Aug-1965</t>
  </si>
  <si>
    <t>15-Dec-1975</t>
  </si>
  <si>
    <t>21-Oct-1965</t>
  </si>
  <si>
    <t>7-Nov-1993</t>
  </si>
  <si>
    <t>28-Aug-2001</t>
  </si>
  <si>
    <t>12-Oct-1994</t>
  </si>
  <si>
    <t>21-Dec-1975</t>
  </si>
  <si>
    <t>10-Jun-1967</t>
  </si>
  <si>
    <t>11-Oct-1973</t>
  </si>
  <si>
    <t>1-Sep-1978</t>
  </si>
  <si>
    <t>16-Dec-1973</t>
  </si>
  <si>
    <t>30-Aug-1973</t>
  </si>
  <si>
    <t>3-Sep-1973</t>
  </si>
  <si>
    <t>21-Jun-1990</t>
  </si>
  <si>
    <t>28-Jun-1982</t>
  </si>
  <si>
    <t>5-Nov-1963</t>
  </si>
  <si>
    <t>21-Oct-1997</t>
  </si>
  <si>
    <t>23-Nov-1962</t>
  </si>
  <si>
    <t>24-Oct-1978</t>
  </si>
  <si>
    <t>30-Jun-1978</t>
  </si>
  <si>
    <t>3-Sep-1976</t>
  </si>
  <si>
    <t>30-Jun-1976</t>
  </si>
  <si>
    <t>2-Sep-1976</t>
  </si>
  <si>
    <t>5-Sep-1964</t>
  </si>
  <si>
    <t>5-Aug-1974</t>
  </si>
  <si>
    <t>28-Nov-2000</t>
  </si>
  <si>
    <t>26-Sep-1974</t>
  </si>
  <si>
    <t>22-Dec-1974</t>
  </si>
  <si>
    <t>6-Jun-1974</t>
  </si>
  <si>
    <t>26-Jun-1978</t>
  </si>
  <si>
    <t>7-Aug-1979</t>
  </si>
  <si>
    <t>12-Jul-1976</t>
  </si>
  <si>
    <t>20-Jul-1976</t>
  </si>
  <si>
    <t>7-Jul-1976</t>
  </si>
  <si>
    <t>12-Jun-1976</t>
  </si>
  <si>
    <t>21-Sep-1963</t>
  </si>
  <si>
    <t>4-Sep-1971</t>
  </si>
  <si>
    <t>18-Sep-1971</t>
  </si>
  <si>
    <t>11-Jun-1979</t>
  </si>
  <si>
    <t>4-Sep-1977</t>
  </si>
  <si>
    <t>28-Sep-1975</t>
  </si>
  <si>
    <t>24-Sep-1963</t>
  </si>
  <si>
    <t>9-Sep-1972</t>
  </si>
  <si>
    <t>4-Sep-1972</t>
  </si>
  <si>
    <t>12-Jun-1966</t>
  </si>
  <si>
    <t>19-Jun-1984</t>
  </si>
  <si>
    <t>26-Dec-1972</t>
  </si>
  <si>
    <t>9-Sep-1992</t>
  </si>
  <si>
    <t>10-Nov-1993</t>
  </si>
  <si>
    <t>26-Dec-1977</t>
  </si>
  <si>
    <t>21-Jun-1977</t>
  </si>
  <si>
    <t>29-Dec-1977</t>
  </si>
  <si>
    <t>13-Aug-1979</t>
  </si>
  <si>
    <t>26-Jul-1977</t>
  </si>
  <si>
    <t>24-Jul-1983</t>
  </si>
  <si>
    <t>27-Dec-1981</t>
  </si>
  <si>
    <t>6-Nov-1975</t>
  </si>
  <si>
    <t>12-Dec-1983</t>
  </si>
  <si>
    <t>6-Aug-1975</t>
  </si>
  <si>
    <t>21-Aug-1975</t>
  </si>
  <si>
    <t>21-Sep-1988</t>
  </si>
  <si>
    <t>26-Sep-1975</t>
  </si>
  <si>
    <t>6-Dec-1982</t>
  </si>
  <si>
    <t>11-Nov-1987</t>
  </si>
  <si>
    <t>30-Dec-1983</t>
  </si>
  <si>
    <t>25-Jul-1983</t>
  </si>
  <si>
    <t>11-Jul-1973</t>
  </si>
  <si>
    <t>24-Sep-1977</t>
  </si>
  <si>
    <t>12-Nov-1977</t>
  </si>
  <si>
    <t>15-Oct-1977</t>
  </si>
  <si>
    <t>17-Jul-1979</t>
  </si>
  <si>
    <t>2-Sep-1977</t>
  </si>
  <si>
    <t>3-Aug-1975</t>
  </si>
  <si>
    <t>10-Aug-1969</t>
  </si>
  <si>
    <t>16-Aug-1974</t>
  </si>
  <si>
    <t>28-Oct-1980</t>
  </si>
  <si>
    <t>25-Jun-1973</t>
  </si>
  <si>
    <t>17-Jun-1976</t>
  </si>
  <si>
    <t>23-Aug-1999</t>
  </si>
  <si>
    <t>9-Sep-1969</t>
  </si>
  <si>
    <t>6-Sep-1974</t>
  </si>
  <si>
    <t>23-Aug-1971</t>
  </si>
  <si>
    <t>18-Jun-1971</t>
  </si>
  <si>
    <t>29-Aug-1965</t>
  </si>
  <si>
    <t>7-Nov-2001</t>
  </si>
  <si>
    <t>14-Jun-1976</t>
  </si>
  <si>
    <t>19-Oct-1976</t>
  </si>
  <si>
    <t>22-Aug-1988</t>
  </si>
  <si>
    <t>14-Jul-1976</t>
  </si>
  <si>
    <t>14-Nov-1972</t>
  </si>
  <si>
    <t>22-Nov-1972</t>
  </si>
  <si>
    <t>18-Jun-1974</t>
  </si>
  <si>
    <t>9-Sep-1973</t>
  </si>
  <si>
    <t>16-Dec-1978</t>
  </si>
  <si>
    <t>28-Nov-1997</t>
  </si>
  <si>
    <t>6-Sep-1967</t>
  </si>
  <si>
    <t>7-Jul-1975</t>
  </si>
  <si>
    <t>6-Jun-1972</t>
  </si>
  <si>
    <t>25-Dec-1976</t>
  </si>
  <si>
    <t>27-Sep-1992</t>
  </si>
  <si>
    <t>15-Jul-1983</t>
  </si>
  <si>
    <t>8-Sep-1974</t>
  </si>
  <si>
    <t>21-Jul-1974</t>
  </si>
  <si>
    <t>16-Dec-1979</t>
  </si>
  <si>
    <t>1-Dec-1993</t>
  </si>
  <si>
    <t>7-Dec-1972</t>
  </si>
  <si>
    <t>2-Dec-1972</t>
  </si>
  <si>
    <t>4-Nov-1977</t>
  </si>
  <si>
    <t>9-Nov-1965</t>
  </si>
  <si>
    <t>2-Dec-1977</t>
  </si>
  <si>
    <t>12-Aug-1970</t>
  </si>
  <si>
    <t>18-Oct-1970</t>
  </si>
  <si>
    <t>8-Dec-1982</t>
  </si>
  <si>
    <t>23-Aug-1990</t>
  </si>
  <si>
    <t>24-Oct-1970</t>
  </si>
  <si>
    <t>29-Dec-1971</t>
  </si>
  <si>
    <t>25-Dec-1973</t>
  </si>
  <si>
    <t>10-Sep-1976</t>
  </si>
  <si>
    <t>5-Dec-1981</t>
  </si>
  <si>
    <t>6-Dec-1975</t>
  </si>
  <si>
    <t>21-Aug-1974</t>
  </si>
  <si>
    <t>6-Aug-1971</t>
  </si>
  <si>
    <t>27-Oct-1973</t>
  </si>
  <si>
    <t>2-Jul-1971</t>
  </si>
  <si>
    <t>26-Nov-1969</t>
  </si>
  <si>
    <t>16-Oct-1973</t>
  </si>
  <si>
    <t>18-Sep-1973</t>
  </si>
  <si>
    <t>3-Nov-1976</t>
  </si>
  <si>
    <t>8-Jun-1963</t>
  </si>
  <si>
    <t>12-Oct-1977</t>
  </si>
  <si>
    <t>9-Jul-1988</t>
  </si>
  <si>
    <t>12-Oct-1996</t>
  </si>
  <si>
    <t>1-Jul-1988</t>
  </si>
  <si>
    <t>8-Oct-1971</t>
  </si>
  <si>
    <t>24-Nov-1969</t>
  </si>
  <si>
    <t>26-Nov-1971</t>
  </si>
  <si>
    <t>2-Dec-1975</t>
  </si>
  <si>
    <t>20-Oct-1971</t>
  </si>
  <si>
    <t>17-Oct-1976</t>
  </si>
  <si>
    <t>30-Oct-1976</t>
  </si>
  <si>
    <t>27-Nov-1974</t>
  </si>
  <si>
    <t>8-Jun-1974</t>
  </si>
  <si>
    <t>14-Nov-1987</t>
  </si>
  <si>
    <t>4-Jun-1969</t>
  </si>
  <si>
    <t>28-Nov-1976</t>
  </si>
  <si>
    <t>24-Aug-1969</t>
  </si>
  <si>
    <t>22-Aug-1992</t>
  </si>
  <si>
    <t>29-Nov-1971</t>
  </si>
  <si>
    <t>21-Dec-1973</t>
  </si>
  <si>
    <t>28-Jul-1975</t>
  </si>
  <si>
    <t>22-Sep-1972</t>
  </si>
  <si>
    <t>14-Aug-1974</t>
  </si>
  <si>
    <t>1-Dec-1973</t>
  </si>
  <si>
    <t>4-Dec-1966</t>
  </si>
  <si>
    <t>28-Nov-1973</t>
  </si>
  <si>
    <t>15-Dec-1964</t>
  </si>
  <si>
    <t>27-Dec-1972</t>
  </si>
  <si>
    <t>29-Aug-1982</t>
  </si>
  <si>
    <t>29-Oct-1975</t>
  </si>
  <si>
    <t>16-Dec-1970</t>
  </si>
  <si>
    <t>23-Jun-1998</t>
  </si>
  <si>
    <t>19-Dec-1979</t>
  </si>
  <si>
    <t>23-Oct-1972</t>
  </si>
  <si>
    <t>22-Jun-1968</t>
  </si>
  <si>
    <t>30-Sep-1970</t>
  </si>
  <si>
    <t>19-Jul-1971</t>
  </si>
  <si>
    <t>8-Jul-1974</t>
  </si>
  <si>
    <t>8-Aug-1981</t>
  </si>
  <si>
    <t>16-Sep-1966</t>
  </si>
  <si>
    <t>7-Nov-1964</t>
  </si>
  <si>
    <t>19-Sep-1977</t>
  </si>
  <si>
    <t>10-Jul-1972</t>
  </si>
  <si>
    <t>27-Jun-1975</t>
  </si>
  <si>
    <t>12-Sep-1970</t>
  </si>
  <si>
    <t>18-Aug-1970</t>
  </si>
  <si>
    <t>4-Jul-1970</t>
  </si>
  <si>
    <t>14-Jul-2001</t>
  </si>
  <si>
    <t>5-Sep-1965</t>
  </si>
  <si>
    <t>7-Jul-1973</t>
  </si>
  <si>
    <t>8-Aug-1996</t>
  </si>
  <si>
    <t>7-Jun-1977</t>
  </si>
  <si>
    <t>17-Sep-1973</t>
  </si>
  <si>
    <t>28-Jun-1972</t>
  </si>
  <si>
    <t>26-Sep-1972</t>
  </si>
  <si>
    <t>4-Nov-1968</t>
  </si>
  <si>
    <t>23-Oct-1971</t>
  </si>
  <si>
    <t>17-Jul-1971</t>
  </si>
  <si>
    <t>20-Oct-1969</t>
  </si>
  <si>
    <t>9-Nov-1971</t>
  </si>
  <si>
    <t>13-Aug-1969</t>
  </si>
  <si>
    <t>6-Jul-1998</t>
  </si>
  <si>
    <t>22-Dec-1971</t>
  </si>
  <si>
    <t>3-Jul-1971</t>
  </si>
  <si>
    <t>3-Oct-1971</t>
  </si>
  <si>
    <t>8-Nov-1971</t>
  </si>
  <si>
    <t>5-Nov-1966</t>
  </si>
  <si>
    <t>8-Jul-1996</t>
  </si>
  <si>
    <t>17-Aug-1962</t>
  </si>
  <si>
    <t>14-Sep-1972</t>
  </si>
  <si>
    <t>19-Aug-1985</t>
  </si>
  <si>
    <t>3-Dec-1983</t>
  </si>
  <si>
    <t>11-Sep-1964</t>
  </si>
  <si>
    <t>26-Dec-1971</t>
  </si>
  <si>
    <t>6-Oct-1971</t>
  </si>
  <si>
    <t>11-Aug-1970</t>
  </si>
  <si>
    <t>3-Jul-1988</t>
  </si>
  <si>
    <t>28-Dec-1979</t>
  </si>
  <si>
    <t>30-Aug-1974</t>
  </si>
  <si>
    <t>22-Aug-1969</t>
  </si>
  <si>
    <t>27-Oct-1969</t>
  </si>
  <si>
    <t>3-Jul-1969</t>
  </si>
  <si>
    <t>19-Dec-1976</t>
  </si>
  <si>
    <t>19-Oct-1972</t>
  </si>
  <si>
    <t>8-Aug-1972</t>
  </si>
  <si>
    <t>2-Jul-1975</t>
  </si>
  <si>
    <t>16-Nov-1972</t>
  </si>
  <si>
    <t>5-Sep-1997</t>
  </si>
  <si>
    <t>30-Dec-1974</t>
  </si>
  <si>
    <t>12-Jun-1981</t>
  </si>
  <si>
    <t>13-Oct-1973</t>
  </si>
  <si>
    <t>16-Oct-1985</t>
  </si>
  <si>
    <t>24-Dec-1970</t>
  </si>
  <si>
    <t>26-Sep-1967</t>
  </si>
  <si>
    <t>28-Jun-1967</t>
  </si>
  <si>
    <t>23-Sep-1968</t>
  </si>
  <si>
    <t>15-Aug-1975</t>
  </si>
  <si>
    <t>5-Sep-1973</t>
  </si>
  <si>
    <t>27-Nov-1973</t>
  </si>
  <si>
    <t>21-Jun-1970</t>
  </si>
  <si>
    <t>14-Sep-1988</t>
  </si>
  <si>
    <t>12-Jul-1962</t>
  </si>
  <si>
    <t>21-Aug-1991</t>
  </si>
  <si>
    <t>21-Jul-1982</t>
  </si>
  <si>
    <t>19-Jul-1968</t>
  </si>
  <si>
    <t>8-Aug-1973</t>
  </si>
  <si>
    <t>29-Sep-1974</t>
  </si>
  <si>
    <t>17-Jun-1969</t>
  </si>
  <si>
    <t>6-Sep-1971</t>
  </si>
  <si>
    <t>29-Sep-1973</t>
  </si>
  <si>
    <t>19-Sep-1973</t>
  </si>
  <si>
    <t>7-Jul-1969</t>
  </si>
  <si>
    <t>5-Jun-1975</t>
  </si>
  <si>
    <t>24-Oct-1980</t>
  </si>
  <si>
    <t>25-Nov-1979</t>
  </si>
  <si>
    <t>27-Dec-1968</t>
  </si>
  <si>
    <t>23-Aug-1968</t>
  </si>
  <si>
    <t>29-Aug-1968</t>
  </si>
  <si>
    <t>8-Nov-1968</t>
  </si>
  <si>
    <t>14-Oct-1964</t>
  </si>
  <si>
    <t>3-Aug-1976</t>
  </si>
  <si>
    <t>27-Jul-1964</t>
  </si>
  <si>
    <t>22-Sep-1969</t>
  </si>
  <si>
    <t>28-Jun-1987</t>
  </si>
  <si>
    <t>21-Aug-1978</t>
  </si>
  <si>
    <t>25-Oct-1977</t>
  </si>
  <si>
    <t>26-Sep-1971</t>
  </si>
  <si>
    <t>29-Jun-1971</t>
  </si>
  <si>
    <t>17-Jul-1969</t>
  </si>
  <si>
    <t>11-Dec-1966</t>
  </si>
  <si>
    <t>25-Dec-1969</t>
  </si>
  <si>
    <t>3-Nov-1966</t>
  </si>
  <si>
    <t>29-Nov-1967</t>
  </si>
  <si>
    <t>14-Dec-1972</t>
  </si>
  <si>
    <t>20-Jul-1966</t>
  </si>
  <si>
    <t>23-Jun-1967</t>
  </si>
  <si>
    <t>2-Jul-1966</t>
  </si>
  <si>
    <t>27-Jun-1965</t>
  </si>
  <si>
    <t>23-Jul-1992</t>
  </si>
  <si>
    <t>8-Aug-1964</t>
  </si>
  <si>
    <t>22-Nov-1976</t>
  </si>
  <si>
    <t>7-Sep-1962</t>
  </si>
  <si>
    <t>2-Aug-1977</t>
  </si>
  <si>
    <t>30-Sep-1976</t>
  </si>
  <si>
    <t>24-Oct-1972</t>
  </si>
  <si>
    <t>30-Jul-1967</t>
  </si>
  <si>
    <t>5-Oct-1967</t>
  </si>
  <si>
    <t>25-Jun-1992</t>
  </si>
  <si>
    <t>9-Dec-1974</t>
  </si>
  <si>
    <t>29-Aug-1986</t>
  </si>
  <si>
    <t>11-Nov-1967</t>
  </si>
  <si>
    <t>23-Oct-1967</t>
  </si>
  <si>
    <t>28-Oct-1970</t>
  </si>
  <si>
    <t>18-Dec-1970</t>
  </si>
  <si>
    <t>2-Oct-1967</t>
  </si>
  <si>
    <t>28-Jul-1968</t>
  </si>
  <si>
    <t>20-Dec-1971</t>
  </si>
  <si>
    <t>6-Sep-1994</t>
  </si>
  <si>
    <t>13-Nov-1968</t>
  </si>
  <si>
    <t>12-Nov-1968</t>
  </si>
  <si>
    <t>10-Nov-1969</t>
  </si>
  <si>
    <t>4-Dec-1965</t>
  </si>
  <si>
    <t>14-Aug-1969</t>
  </si>
  <si>
    <t>19-Jun-1965</t>
  </si>
  <si>
    <t>21-Oct-1973</t>
  </si>
  <si>
    <t>18-Dec-1965</t>
  </si>
  <si>
    <t>17-Sep-2000</t>
  </si>
  <si>
    <t>24-Oct-1968</t>
  </si>
  <si>
    <t>15-Dec-1974</t>
  </si>
  <si>
    <t>26-Jun-1991</t>
  </si>
  <si>
    <t>21-Jul-1996</t>
  </si>
  <si>
    <t>10-Dec-1974</t>
  </si>
  <si>
    <t>25-Oct-1989</t>
  </si>
  <si>
    <t>17-Dec-2001</t>
  </si>
  <si>
    <t>18-Sep-2000</t>
  </si>
  <si>
    <t>7-Nov-1966</t>
  </si>
  <si>
    <t>20-Nov-1966</t>
  </si>
  <si>
    <t>4-Sep-1967</t>
  </si>
  <si>
    <t>7-Oct-1972</t>
  </si>
  <si>
    <t>9-Sep-1966</t>
  </si>
  <si>
    <t>5-Jul-1966</t>
  </si>
  <si>
    <t>20-Aug-1980</t>
  </si>
  <si>
    <t>30-Nov-1969</t>
  </si>
  <si>
    <t>25-Jun-1969</t>
  </si>
  <si>
    <t>6-Aug-1966</t>
  </si>
  <si>
    <t>3-Sep-1972</t>
  </si>
  <si>
    <t>14-Jun-1970</t>
  </si>
  <si>
    <t>28-Jun-1976</t>
  </si>
  <si>
    <t>30-Dec-1969</t>
  </si>
  <si>
    <t>17-Dec-1989</t>
  </si>
  <si>
    <t>20-Aug-1969</t>
  </si>
  <si>
    <t>2-Oct-1981</t>
  </si>
  <si>
    <t>11-Oct-1969</t>
  </si>
  <si>
    <t>14-Jun-1967</t>
  </si>
  <si>
    <t>22-Jun-1970</t>
  </si>
  <si>
    <t>14-Nov-1988</t>
  </si>
  <si>
    <t>25-Sep-1972</t>
  </si>
  <si>
    <t>6-Oct-1968</t>
  </si>
  <si>
    <t>22-Nov-1963</t>
  </si>
  <si>
    <t>10-Dec-1995</t>
  </si>
  <si>
    <t>11-Jul-1963</t>
  </si>
  <si>
    <t>20-Sep-2002</t>
  </si>
  <si>
    <t>19-Aug-1989</t>
  </si>
  <si>
    <t>2-Nov-1968</t>
  </si>
  <si>
    <t>12-Jul-1964</t>
  </si>
  <si>
    <t>29-Nov-1965</t>
  </si>
  <si>
    <t>26-Sep-1965</t>
  </si>
  <si>
    <t>4-Jul-1964</t>
  </si>
  <si>
    <t>3-Jul-1964</t>
  </si>
  <si>
    <t>13-Dec-1964</t>
  </si>
  <si>
    <t>7-Jun-1979</t>
  </si>
  <si>
    <t>6-Dec-1972</t>
  </si>
  <si>
    <t>13-Jun-1964</t>
  </si>
  <si>
    <t>19-Dec-1967</t>
  </si>
  <si>
    <t>2-Oct-1970</t>
  </si>
  <si>
    <t>7-Oct-1970</t>
  </si>
  <si>
    <t>23-Oct-1983</t>
  </si>
  <si>
    <t>9-Jun-1985</t>
  </si>
  <si>
    <t>17-Jul-1980</t>
  </si>
  <si>
    <t>12-Sep-1971</t>
  </si>
  <si>
    <t>14-Jun-1966</t>
  </si>
  <si>
    <t>23-Jun-1965</t>
  </si>
  <si>
    <t>7-Sep-1966</t>
  </si>
  <si>
    <t>10-Sep-2004</t>
  </si>
  <si>
    <t>13-Oct-1970</t>
  </si>
  <si>
    <t>7-Jun-1983</t>
  </si>
  <si>
    <t>11-Aug-1969</t>
  </si>
  <si>
    <t>6-Oct-1989</t>
  </si>
  <si>
    <t>24-Jun-1968</t>
  </si>
  <si>
    <t>19-Dec-1971</t>
  </si>
  <si>
    <t>12-Jun-1988</t>
  </si>
  <si>
    <t>23-Jul-1970</t>
  </si>
  <si>
    <t>3-Oct-1965</t>
  </si>
  <si>
    <t>14-Nov-1968</t>
  </si>
  <si>
    <t>1-Dec-1971</t>
  </si>
  <si>
    <t>23-Jul-1973</t>
  </si>
  <si>
    <t>27-Oct-1965</t>
  </si>
  <si>
    <t>25-Dec-1965</t>
  </si>
  <si>
    <t>6-Nov-1965</t>
  </si>
  <si>
    <t>20-Jun-1964</t>
  </si>
  <si>
    <t>17-Jul-1986</t>
  </si>
  <si>
    <t>4-Oct-1966</t>
  </si>
  <si>
    <t>20-Jul-1994</t>
  </si>
  <si>
    <t>6-Jul-1966</t>
  </si>
  <si>
    <t>23-Aug-1966</t>
  </si>
  <si>
    <t>9-Nov-1966</t>
  </si>
  <si>
    <t>21-Oct-1982</t>
  </si>
  <si>
    <t>12-Oct-1969</t>
  </si>
  <si>
    <t>26-Nov-1984</t>
  </si>
  <si>
    <t>9-Nov-1964</t>
  </si>
  <si>
    <t>5-Sep-1988</t>
  </si>
  <si>
    <t>12-Nov-1969</t>
  </si>
  <si>
    <t>9-Jun-1963</t>
  </si>
  <si>
    <t>2-Dec-1964</t>
  </si>
  <si>
    <t>6-Nov-1979</t>
  </si>
  <si>
    <t>25-Jul-1966</t>
  </si>
  <si>
    <t>20-Nov-1982</t>
  </si>
  <si>
    <t>27-Jun-1964</t>
  </si>
  <si>
    <t>25-Sep-1965</t>
  </si>
  <si>
    <t>11-Jul-1964</t>
  </si>
  <si>
    <t>10-Nov-1965</t>
  </si>
  <si>
    <t>29-Sep-1964</t>
  </si>
  <si>
    <t>7-Jul-1974</t>
  </si>
  <si>
    <t>24-Aug-1967</t>
  </si>
  <si>
    <t>14-Jul-1967</t>
  </si>
  <si>
    <t>29-Oct-1967</t>
  </si>
  <si>
    <t>19-Nov-1964</t>
  </si>
  <si>
    <t>20-Dec-1964</t>
  </si>
  <si>
    <t>2-Aug-1964</t>
  </si>
  <si>
    <t>19-Oct-1991</t>
  </si>
  <si>
    <t>25-Dec-1964</t>
  </si>
  <si>
    <t>1-Nov-1965</t>
  </si>
  <si>
    <t>22-Dec-1967</t>
  </si>
  <si>
    <t>4-Jul-1983</t>
  </si>
  <si>
    <t>12-Dec-1993</t>
  </si>
  <si>
    <t>17-Oct-1982</t>
  </si>
  <si>
    <t>9-Jun-1965</t>
  </si>
  <si>
    <t>29-Oct-1965</t>
  </si>
  <si>
    <t>16-Oct-1979</t>
  </si>
  <si>
    <t>24-Nov-1966</t>
  </si>
  <si>
    <t>7-Sep-1986</t>
  </si>
  <si>
    <t>2-Sep-1984</t>
  </si>
  <si>
    <t>21-Jun-1968</t>
  </si>
  <si>
    <t>9-Dec-1968</t>
  </si>
  <si>
    <t>25-Oct-1968</t>
  </si>
  <si>
    <t>20-Jul-1963</t>
  </si>
  <si>
    <t>4-Jun-1963</t>
  </si>
  <si>
    <t>6-Nov-1991</t>
  </si>
  <si>
    <t>16-Sep-1974</t>
  </si>
  <si>
    <t>4-Nov-1962</t>
  </si>
  <si>
    <t>15-Sep-1962</t>
  </si>
  <si>
    <t>5-Oct-1987</t>
  </si>
  <si>
    <t>14-Aug-1977</t>
  </si>
  <si>
    <t>20-Jul-1964</t>
  </si>
  <si>
    <t>2-Jul-1964</t>
  </si>
  <si>
    <t>24-Jun-1964</t>
  </si>
  <si>
    <t>19-Jul-1963</t>
  </si>
  <si>
    <t>15-Oct-1964</t>
  </si>
  <si>
    <t>29-Jul-1966</t>
  </si>
  <si>
    <t>17-Jul-1963</t>
  </si>
  <si>
    <t>23-Jun-1974</t>
  </si>
  <si>
    <t>23-Nov-1989</t>
  </si>
  <si>
    <t>13-Aug-1986</t>
  </si>
  <si>
    <t>6-Dec-1966</t>
  </si>
  <si>
    <t>30-Dec-1967</t>
  </si>
  <si>
    <t>28-Aug-1967</t>
  </si>
  <si>
    <t>16-Nov-1966</t>
  </si>
  <si>
    <t>29-Oct-1990</t>
  </si>
  <si>
    <t>28-Oct-1963</t>
  </si>
  <si>
    <t>29-Aug-1963</t>
  </si>
  <si>
    <t>2-Aug-1963</t>
  </si>
  <si>
    <t>22-Sep-1963</t>
  </si>
  <si>
    <t>29-Dec-1966</t>
  </si>
  <si>
    <t>26-Sep-1962</t>
  </si>
  <si>
    <t>29-Dec-1989</t>
  </si>
  <si>
    <t>14-Jul-1979</t>
  </si>
  <si>
    <t>4-Aug-1964</t>
  </si>
  <si>
    <t>9-Aug-1995</t>
  </si>
  <si>
    <t>26-Nov-1968</t>
  </si>
  <si>
    <t>1-Sep-1967</t>
  </si>
  <si>
    <t>3-Dec-1968</t>
  </si>
  <si>
    <t>12-Jul-1966</t>
  </si>
  <si>
    <t>16-Oct-1962</t>
  </si>
  <si>
    <t>28-Nov-1961</t>
  </si>
  <si>
    <t>18-Jun-1970</t>
  </si>
  <si>
    <t>11-Aug-1988</t>
  </si>
  <si>
    <t>18-Nov-1998</t>
  </si>
  <si>
    <t>19-Aug-1963</t>
  </si>
  <si>
    <t>28-Dec-1970</t>
  </si>
  <si>
    <t>4-Oct-1965</t>
  </si>
  <si>
    <t>22-Nov-1962</t>
  </si>
  <si>
    <t>22-Jul-1962</t>
  </si>
  <si>
    <t>5-Sep-1972</t>
  </si>
  <si>
    <t>17-Dec-1966</t>
  </si>
  <si>
    <t>11-Jul-1962</t>
  </si>
  <si>
    <t>14-Sep-1965</t>
  </si>
  <si>
    <t>27-Aug-1962</t>
  </si>
  <si>
    <t>24-Sep-1974</t>
  </si>
  <si>
    <t>7-Jul-1992</t>
  </si>
  <si>
    <t>28-Nov-1964</t>
  </si>
  <si>
    <t>8-Jul-1970</t>
  </si>
  <si>
    <t>17-Jul-1988</t>
  </si>
  <si>
    <t>2-Sep-1962</t>
  </si>
  <si>
    <t>1-Oct-1962</t>
  </si>
  <si>
    <t>25-Sep-1975</t>
  </si>
  <si>
    <t>5-Dec-1963</t>
  </si>
  <si>
    <t>29-Oct-1983</t>
  </si>
  <si>
    <t>24-Jul-1978</t>
  </si>
  <si>
    <t>25-Sep-1967</t>
  </si>
  <si>
    <t>9-Nov-2004</t>
  </si>
  <si>
    <t>27-Sep-1993</t>
  </si>
  <si>
    <t>22-Sep-1973</t>
  </si>
  <si>
    <t>27-Sep-1963</t>
  </si>
  <si>
    <t>6-Aug-1984</t>
  </si>
  <si>
    <t>16-Aug-1963</t>
  </si>
  <si>
    <t>1-Sep-1963</t>
  </si>
  <si>
    <t>14-Aug-1963</t>
  </si>
  <si>
    <t>22-Dec-1966</t>
  </si>
  <si>
    <t>20-Aug-1961</t>
  </si>
  <si>
    <t>4-Nov-1960</t>
  </si>
  <si>
    <t>22-Jun-1960</t>
  </si>
  <si>
    <t>23-Sep-1960</t>
  </si>
  <si>
    <t>28-Nov-1960</t>
  </si>
  <si>
    <t>27-Nov-1979</t>
  </si>
  <si>
    <t>30-Oct-1981</t>
  </si>
  <si>
    <t>24-Jun-1962</t>
  </si>
  <si>
    <t>13-Dec-1969</t>
  </si>
  <si>
    <t>27-Sep-1972</t>
  </si>
  <si>
    <t>20-Jul-1962</t>
  </si>
  <si>
    <t>23-Sep-1964</t>
  </si>
  <si>
    <t>4-Nov-1965</t>
  </si>
  <si>
    <t>9-Nov-1961</t>
  </si>
  <si>
    <t>23-Sep-1969</t>
  </si>
  <si>
    <t>6-Aug-1967</t>
  </si>
  <si>
    <t>26-Oct-1985</t>
  </si>
  <si>
    <t>6-Nov-1961</t>
  </si>
  <si>
    <t>30-Oct-1971</t>
  </si>
  <si>
    <t>2-Aug-1962</t>
  </si>
  <si>
    <t>14-Sep-1963</t>
  </si>
  <si>
    <t>16-Aug-1999</t>
  </si>
  <si>
    <t>7-Sep-1961</t>
  </si>
  <si>
    <t>6-Dec-1961</t>
  </si>
  <si>
    <t>5-Aug-1962</t>
  </si>
  <si>
    <t>15-Oct-1982</t>
  </si>
  <si>
    <t>7-Dec-1962</t>
  </si>
  <si>
    <t>13-Nov-1965</t>
  </si>
  <si>
    <t>24-Nov-1962</t>
  </si>
  <si>
    <t>11-Oct-1962</t>
  </si>
  <si>
    <t>23-Aug-1976</t>
  </si>
  <si>
    <t>11-Nov-1960</t>
  </si>
  <si>
    <t>2-Oct-1990</t>
  </si>
  <si>
    <t>24-Sep-1964</t>
  </si>
  <si>
    <t>30-Sep-1979</t>
  </si>
  <si>
    <t>6-Jun-1984</t>
  </si>
  <si>
    <t>9-Dec-1959</t>
  </si>
  <si>
    <t>25-Nov-1959</t>
  </si>
  <si>
    <t>20-Dec-1959</t>
  </si>
  <si>
    <t>19-Dec-1992</t>
  </si>
  <si>
    <t>22-Jul-1961</t>
  </si>
  <si>
    <t>17-Jun-1994</t>
  </si>
  <si>
    <t>3-Nov-1961</t>
  </si>
  <si>
    <t>14-Nov-1966</t>
  </si>
  <si>
    <t>29-Jun-1975</t>
  </si>
  <si>
    <t>13-Aug-1960</t>
  </si>
  <si>
    <t>11-Jul-1960</t>
  </si>
  <si>
    <t>16-Dec-1960</t>
  </si>
  <si>
    <t>28-Jul-1960</t>
  </si>
  <si>
    <t>24-Jul-1960</t>
  </si>
  <si>
    <t>7-Aug-1975</t>
  </si>
  <si>
    <t>30-Aug-1990</t>
  </si>
  <si>
    <t>14-Oct-1963</t>
  </si>
  <si>
    <t>15-Jul-1968</t>
  </si>
  <si>
    <t>14-Aug-1992</t>
  </si>
  <si>
    <t>10-Sep-1964</t>
  </si>
  <si>
    <t>18-Nov-1961</t>
  </si>
  <si>
    <t>26-Jul-1969</t>
  </si>
  <si>
    <t>24-Dec-1961</t>
  </si>
  <si>
    <t>20-Jul-1984</t>
  </si>
  <si>
    <t>4-Aug-1963</t>
  </si>
  <si>
    <t>14-Sep-1985</t>
  </si>
  <si>
    <t>24-Nov-1986</t>
  </si>
  <si>
    <t>2-Aug-1981</t>
  </si>
  <si>
    <t>29-Aug-1985</t>
  </si>
  <si>
    <t>6-Aug-1959</t>
  </si>
  <si>
    <t>10-Nov-1966</t>
  </si>
  <si>
    <t>8-Dec-1986</t>
  </si>
  <si>
    <t>25-Nov-1958</t>
  </si>
  <si>
    <t>10-Dec-1958</t>
  </si>
  <si>
    <t>7-Jun-2003</t>
  </si>
  <si>
    <t>21-Jul-1960</t>
  </si>
  <si>
    <t>19-Dec-1978</t>
  </si>
  <si>
    <t>5-Oct-1959</t>
  </si>
  <si>
    <t>25-Sep-1985</t>
  </si>
  <si>
    <t>29-Dec-1959</t>
  </si>
  <si>
    <t>7-Jul-1959</t>
  </si>
  <si>
    <t>27-Jul-1962</t>
  </si>
  <si>
    <t>18-Jun-1960</t>
  </si>
  <si>
    <t>29-Aug-1959</t>
  </si>
  <si>
    <t>6-Sep-1959</t>
  </si>
  <si>
    <t>23-Dec-1963</t>
  </si>
  <si>
    <t>6-Jul-1963</t>
  </si>
  <si>
    <t>8-Jul-1963</t>
  </si>
  <si>
    <t>8-Nov-1960</t>
  </si>
  <si>
    <t>12-Sep-1991</t>
  </si>
  <si>
    <t>26-Sep-1976</t>
  </si>
  <si>
    <t>14-Jun-1961</t>
  </si>
  <si>
    <t>6-Jul-2004</t>
  </si>
  <si>
    <t>25-Dec-1968</t>
  </si>
  <si>
    <t>17-Nov-1983</t>
  </si>
  <si>
    <t>21-Sep-1958</t>
  </si>
  <si>
    <t>25-Sep-1961</t>
  </si>
  <si>
    <t>10-Oct-1959</t>
  </si>
  <si>
    <t>8-Nov-1959</t>
  </si>
  <si>
    <t>26-Dec-1974</t>
  </si>
  <si>
    <t>13-Jul-1972</t>
  </si>
  <si>
    <t>15-Dec-1968</t>
  </si>
  <si>
    <t>15-Oct-1958</t>
  </si>
  <si>
    <t>10-Jul-1958</t>
  </si>
  <si>
    <t>26-Sep-1969</t>
  </si>
  <si>
    <t>24-Dec-1959</t>
  </si>
  <si>
    <t>10-Oct-1967</t>
  </si>
  <si>
    <t>16-Nov-1988</t>
  </si>
  <si>
    <t>16-Jul-1963</t>
  </si>
  <si>
    <t>22-Jun-1965</t>
  </si>
  <si>
    <t>14-Sep-1958</t>
  </si>
  <si>
    <t>29-Jul-1958</t>
  </si>
  <si>
    <t>20-Sep-1958</t>
  </si>
  <si>
    <t>15-Aug-1967</t>
  </si>
  <si>
    <t>4-Nov-1967</t>
  </si>
  <si>
    <t>29-Jun-1959</t>
  </si>
  <si>
    <t>3-Aug-1959</t>
  </si>
  <si>
    <t>10-Nov-1996</t>
  </si>
  <si>
    <t>27-Nov-1976</t>
  </si>
  <si>
    <t>20-Nov-1959</t>
  </si>
  <si>
    <t>20-Oct-1979</t>
  </si>
  <si>
    <t>14-Jul-1989</t>
  </si>
  <si>
    <t>12-Sep-1998</t>
  </si>
  <si>
    <t>3-Dec-1962</t>
  </si>
  <si>
    <t>18-Jul-1967</t>
  </si>
  <si>
    <t>8-Nov-1965</t>
  </si>
  <si>
    <t>13-Nov-1981</t>
  </si>
  <si>
    <t>23-Jul-1958</t>
  </si>
  <si>
    <t>4-Sep-1982</t>
  </si>
  <si>
    <t>24-Sep-2002</t>
  </si>
  <si>
    <t>29-Jul-1962</t>
  </si>
  <si>
    <t>27-Jul-1965</t>
  </si>
  <si>
    <t>10-Dec-1975</t>
  </si>
  <si>
    <t>5-Jun-1981</t>
  </si>
  <si>
    <t>11-Nov-1970</t>
  </si>
  <si>
    <t>17-Oct-1958</t>
  </si>
  <si>
    <t>4-Jul-1981</t>
  </si>
  <si>
    <t>29-Nov-1962</t>
  </si>
  <si>
    <t>2-Aug-1995</t>
  </si>
  <si>
    <t>8-Aug-1960</t>
  </si>
  <si>
    <t>11-Sep-1970</t>
  </si>
  <si>
    <t>15-Aug-1971</t>
  </si>
  <si>
    <t>12-Jun-1968</t>
  </si>
  <si>
    <t>26-Oct-1975</t>
  </si>
  <si>
    <t>7-Nov-1972</t>
  </si>
  <si>
    <t>25-Nov-1971</t>
  </si>
  <si>
    <t>25-Oct-1962</t>
  </si>
  <si>
    <t>4-Jun-1959</t>
  </si>
  <si>
    <t>3-Dec-1959</t>
  </si>
  <si>
    <t>17-Jun-1962</t>
  </si>
  <si>
    <t>23-Nov-1978</t>
  </si>
  <si>
    <t>25-Jul-1960</t>
  </si>
  <si>
    <t>16-Sep-1969</t>
  </si>
  <si>
    <t>13-Dec-1963</t>
  </si>
  <si>
    <t>17-Dec-1988</t>
  </si>
  <si>
    <t>6-Sep-1962</t>
  </si>
  <si>
    <t>4-Sep-1964</t>
  </si>
  <si>
    <t>25-Oct-1990</t>
  </si>
  <si>
    <t>17-Jul-2004</t>
  </si>
  <si>
    <t>28-Jun-1974</t>
  </si>
  <si>
    <t>2-Oct-1959</t>
  </si>
  <si>
    <t>30-Jul-1974</t>
  </si>
  <si>
    <t>28-Oct-1965</t>
  </si>
  <si>
    <t>6-Jun-1960</t>
  </si>
  <si>
    <t>22-Dec-1988</t>
  </si>
  <si>
    <t>26-Jun-1973</t>
  </si>
  <si>
    <t>20-Sep-1976</t>
  </si>
  <si>
    <t>29-Aug-1974</t>
  </si>
  <si>
    <t>9-Oct-1997</t>
  </si>
  <si>
    <t>26-Jun-1984</t>
  </si>
  <si>
    <t>11-Nov-1982</t>
  </si>
  <si>
    <t>25-Dec-1962</t>
  </si>
  <si>
    <t>12-Oct-1980</t>
  </si>
  <si>
    <t>19-Sep-1980</t>
  </si>
  <si>
    <t>5-Dec-1988</t>
  </si>
  <si>
    <t>16-Sep-1978</t>
  </si>
  <si>
    <t>22-Oct-1958</t>
  </si>
  <si>
    <t>21-Jun-1958</t>
  </si>
  <si>
    <t>27-Aug-1985</t>
  </si>
  <si>
    <t>8-Aug-1993</t>
  </si>
  <si>
    <t>6-Oct-1987</t>
  </si>
  <si>
    <t>6-Jul-1982</t>
  </si>
  <si>
    <t>6-Aug-1988</t>
  </si>
  <si>
    <t>21-Aug-1988</t>
  </si>
  <si>
    <t>8-Sep-2002</t>
  </si>
  <si>
    <t>30-Jul-1972</t>
  </si>
  <si>
    <t>8-Aug-1969</t>
  </si>
  <si>
    <t>28-Sep-1995</t>
  </si>
  <si>
    <t>20-Dec-2003</t>
  </si>
  <si>
    <t>10-Oct-1958</t>
  </si>
  <si>
    <t>23-Dec-1995</t>
  </si>
  <si>
    <t>25-Jun-2001</t>
  </si>
  <si>
    <t>25-Jun-1963</t>
  </si>
  <si>
    <t>10-Jul-1970</t>
  </si>
  <si>
    <t>24-Jul-1975</t>
  </si>
  <si>
    <t>5-Nov-1993</t>
  </si>
  <si>
    <t>28-Aug-1974</t>
  </si>
  <si>
    <t>23-Sep-1989</t>
  </si>
  <si>
    <t>19-Oct-1995</t>
  </si>
  <si>
    <t>8-Aug-1974</t>
  </si>
  <si>
    <t>10-Sep-2003</t>
  </si>
  <si>
    <t>21-Oct-1968</t>
  </si>
  <si>
    <t>16-Jul-1980</t>
  </si>
  <si>
    <t>10-Jun-1996</t>
  </si>
  <si>
    <t>26-Dec-2003</t>
  </si>
  <si>
    <t>28-Jun-2002</t>
  </si>
  <si>
    <t>3-Jun-1998</t>
  </si>
  <si>
    <t>16-Sep-1965</t>
  </si>
  <si>
    <t>7-Jun-1964</t>
  </si>
  <si>
    <t>18-Aug-2004</t>
  </si>
  <si>
    <t>22-Oct-1982</t>
  </si>
  <si>
    <t>25-Aug-1975</t>
  </si>
  <si>
    <t>12-Jul-1963</t>
  </si>
  <si>
    <t>1-Nov-2003</t>
  </si>
  <si>
    <t>18-Oct-1992</t>
  </si>
  <si>
    <t>2-Nov-2003</t>
  </si>
  <si>
    <t>8-Jun-1971</t>
  </si>
  <si>
    <t>29-Dec-1990</t>
  </si>
  <si>
    <t>16-Jun-1965</t>
  </si>
  <si>
    <t>12-Jul-1968</t>
  </si>
  <si>
    <t>16-Nov-1963</t>
  </si>
  <si>
    <t>25-Aug-2002</t>
  </si>
  <si>
    <t>26-Jul-1970</t>
  </si>
  <si>
    <t>14-Jul-2003</t>
  </si>
  <si>
    <t>21-Jun-1966</t>
  </si>
  <si>
    <t>8-Dec-1963</t>
  </si>
  <si>
    <t>12-Nov-1979</t>
  </si>
  <si>
    <t>4-Dec-1989</t>
  </si>
  <si>
    <t>17-Oct-1977</t>
  </si>
  <si>
    <t>28-Sep-2001</t>
  </si>
  <si>
    <t>17-Oct-1965</t>
  </si>
  <si>
    <t>24-Oct-1999</t>
  </si>
  <si>
    <t>12-Jul-1993</t>
  </si>
  <si>
    <t>4-Jul-1963</t>
  </si>
  <si>
    <t>15-Jun-1997</t>
  </si>
  <si>
    <t>3-Aug-1995</t>
  </si>
  <si>
    <t>25-Dec-1992</t>
  </si>
  <si>
    <t>15-Dec-1999</t>
  </si>
  <si>
    <t>26-Sep-1964</t>
  </si>
  <si>
    <t>12-Aug-1986</t>
  </si>
  <si>
    <t>23-Sep-1998</t>
  </si>
  <si>
    <t>17-Oct-1970</t>
  </si>
  <si>
    <t>30-Aug-1967</t>
  </si>
  <si>
    <t>27-Dec-1992</t>
  </si>
  <si>
    <t>19-Nov-1979</t>
  </si>
  <si>
    <t>28-Nov-1995</t>
  </si>
  <si>
    <t>15-Oct-1979</t>
  </si>
  <si>
    <t>18-Dec-1962</t>
  </si>
  <si>
    <t>24-Jul-2003</t>
  </si>
  <si>
    <t>6-Dec-1963</t>
  </si>
  <si>
    <t>27-Sep-1995</t>
  </si>
  <si>
    <t>3-Aug-1969</t>
  </si>
  <si>
    <t>20-Oct-1963</t>
  </si>
  <si>
    <t>6-Aug-1998</t>
  </si>
  <si>
    <t>19-Dec-1983</t>
  </si>
  <si>
    <t>5-Jun-1989</t>
  </si>
  <si>
    <t>2-Jul-1979</t>
  </si>
  <si>
    <t>16-Sep-1991</t>
  </si>
  <si>
    <t>29-Jul-1967</t>
  </si>
  <si>
    <t>15-Nov-1966</t>
  </si>
  <si>
    <t>24-Aug-1991</t>
  </si>
  <si>
    <t>30-Jun-1987</t>
  </si>
  <si>
    <t>6-Sep-1993</t>
  </si>
  <si>
    <t>15-Dec-1982</t>
  </si>
  <si>
    <t>30-Nov-1987</t>
  </si>
  <si>
    <t>19-Aug-1992</t>
  </si>
  <si>
    <t>17-Sep-1985</t>
  </si>
  <si>
    <t>14-Jul-1963</t>
  </si>
  <si>
    <t>24-Sep-1978</t>
  </si>
  <si>
    <t>27-Aug-1994</t>
  </si>
  <si>
    <t>14-Jun-1972</t>
  </si>
  <si>
    <t>30-Oct-1979</t>
  </si>
  <si>
    <t>18-Oct-1997</t>
  </si>
  <si>
    <t>9-Oct-1980</t>
  </si>
  <si>
    <t>10-Aug-1966</t>
  </si>
  <si>
    <t>25-Jul-1988</t>
  </si>
  <si>
    <t>6-Oct-1983</t>
  </si>
  <si>
    <t>9-Jul-2002</t>
  </si>
  <si>
    <t>8-Jun-1994</t>
  </si>
  <si>
    <t>17-Oct-1987</t>
  </si>
  <si>
    <t>22-Aug-1966</t>
  </si>
  <si>
    <t>7-Sep-1993</t>
  </si>
  <si>
    <t>2-Jul-1962</t>
  </si>
  <si>
    <t>12-Jul-1985</t>
  </si>
  <si>
    <t>18-Oct-1962</t>
  </si>
  <si>
    <t>13-Oct-1969</t>
  </si>
  <si>
    <t>17-Dec-1967</t>
  </si>
  <si>
    <t>1-Aug-1965</t>
  </si>
  <si>
    <t>4-Aug-1986</t>
  </si>
  <si>
    <t>8-Sep-1967</t>
  </si>
  <si>
    <t>8-Dec-1975</t>
  </si>
  <si>
    <t>27-Nov-1987</t>
  </si>
  <si>
    <t>2-Jul-1983</t>
  </si>
  <si>
    <t>23-Nov-1977</t>
  </si>
  <si>
    <t>26-Aug-1969</t>
  </si>
  <si>
    <t>14-Oct-1974</t>
  </si>
  <si>
    <t>3-Sep-1974</t>
  </si>
  <si>
    <t>10-Dec-1980</t>
  </si>
  <si>
    <t>4-Sep-1980</t>
  </si>
  <si>
    <t>21-Nov-1990</t>
  </si>
  <si>
    <t>12-Jun-1999</t>
  </si>
  <si>
    <t>25-Dec-1983</t>
  </si>
  <si>
    <t>16-Nov-1962</t>
  </si>
  <si>
    <t>18-Jul-1976</t>
  </si>
  <si>
    <t>20-Sep-1979</t>
  </si>
  <si>
    <t>28-Sep-1979</t>
  </si>
  <si>
    <t>27-Aug-1963</t>
  </si>
  <si>
    <t>17-Aug-1979</t>
  </si>
  <si>
    <t>28-Sep-2003</t>
  </si>
  <si>
    <t>19-Dec-1975</t>
  </si>
  <si>
    <t>14-Oct-1989</t>
  </si>
  <si>
    <t>12-Sep-1980</t>
  </si>
  <si>
    <t>24-Aug-1965</t>
  </si>
  <si>
    <t>16-Jun-1971</t>
  </si>
  <si>
    <t>26-Aug-1999</t>
  </si>
  <si>
    <t>18-Aug-1966</t>
  </si>
  <si>
    <t>21-Dec-1983</t>
  </si>
  <si>
    <t>14-Nov-1979</t>
  </si>
  <si>
    <t>9-Sep-1975</t>
  </si>
  <si>
    <t>14-Dec-2003</t>
  </si>
  <si>
    <t>7-Aug-1997</t>
  </si>
  <si>
    <t>14-Nov-1969</t>
  </si>
  <si>
    <t>3-Oct-1994</t>
  </si>
  <si>
    <t>22-Oct-1973</t>
  </si>
  <si>
    <t>13-Nov-1975</t>
  </si>
  <si>
    <t>26-Aug-1983</t>
  </si>
  <si>
    <t>2-Jun-1974</t>
  </si>
  <si>
    <t>27-Jun-1973</t>
  </si>
  <si>
    <t>8-Aug-1970</t>
  </si>
  <si>
    <t>10-Jul-1971</t>
  </si>
  <si>
    <t>13-Jun-1973</t>
  </si>
  <si>
    <t>10-Sep-1974</t>
  </si>
  <si>
    <t>16-Dec-1964</t>
  </si>
  <si>
    <t>3-Aug-2004</t>
  </si>
  <si>
    <t>7-Oct-1999</t>
  </si>
  <si>
    <t>30-Nov-1970</t>
  </si>
  <si>
    <t>6-Jul-1968</t>
  </si>
  <si>
    <t>21-Oct-1961</t>
  </si>
  <si>
    <t>13-Jun-1975</t>
  </si>
  <si>
    <t>12-Oct-1976</t>
  </si>
  <si>
    <t>12-Jun-1970</t>
  </si>
  <si>
    <t>28-Aug-1996</t>
  </si>
  <si>
    <t>9-Sep-1994</t>
  </si>
  <si>
    <t>10-Jun-1995</t>
  </si>
  <si>
    <t>26-Nov-1970</t>
  </si>
  <si>
    <t>23-Jul-1969</t>
  </si>
  <si>
    <t>14-Jun-1987</t>
  </si>
  <si>
    <t>14-Nov-1975</t>
  </si>
  <si>
    <t>4-Dec-1995</t>
  </si>
  <si>
    <t>14-Jun-1998</t>
  </si>
  <si>
    <t>24-Nov-1998</t>
  </si>
  <si>
    <t>14-Dec-1975</t>
  </si>
  <si>
    <t>22-Aug-1968</t>
  </si>
  <si>
    <t>2-Aug-2001</t>
  </si>
  <si>
    <t>17-Jul-1972</t>
  </si>
  <si>
    <t>21-Aug-1963</t>
  </si>
  <si>
    <t>3-Dec-1970</t>
  </si>
  <si>
    <t>5-Jun-2001</t>
  </si>
  <si>
    <t>26-Dec-2000</t>
  </si>
  <si>
    <t>4-Jun-1975</t>
  </si>
  <si>
    <t>21-Sep-1974</t>
  </si>
  <si>
    <t>27-Aug-1970</t>
  </si>
  <si>
    <t>5-Sep-2004</t>
  </si>
  <si>
    <t>22-Jul-1988</t>
  </si>
  <si>
    <t>22-Aug-1991</t>
  </si>
  <si>
    <t>25-Dec-1958</t>
  </si>
  <si>
    <t>17-Jun-2002</t>
  </si>
  <si>
    <t>9-Nov-2000</t>
  </si>
  <si>
    <t>9-Jul-1960</t>
  </si>
  <si>
    <t>30-Jun-1958</t>
  </si>
  <si>
    <t>2-Jul-1994</t>
  </si>
  <si>
    <t>13-Dec-1990</t>
  </si>
  <si>
    <t>21-Dec-1965</t>
  </si>
  <si>
    <t>6-Jun-1968</t>
  </si>
  <si>
    <t>16-Oct-1969</t>
  </si>
  <si>
    <t>5-Dec-1985</t>
  </si>
  <si>
    <t>3-Oct-1981</t>
  </si>
  <si>
    <t>19-Oct-1965</t>
  </si>
  <si>
    <t>22-Jul-1984</t>
  </si>
  <si>
    <t>6-Nov-1985</t>
  </si>
  <si>
    <t>11-Jun-1992</t>
  </si>
  <si>
    <t>9-Sep-1997</t>
  </si>
  <si>
    <t>7-Oct-1997</t>
  </si>
  <si>
    <t>3-Jul-1992</t>
  </si>
  <si>
    <t>6-Dec-2002</t>
  </si>
  <si>
    <t>6-Jul-1960</t>
  </si>
  <si>
    <t>4-Dec-1985</t>
  </si>
  <si>
    <t>21-Nov-1989</t>
  </si>
  <si>
    <t>4-Jun-1991</t>
  </si>
  <si>
    <t>28-Jul-1961</t>
  </si>
  <si>
    <t>21-Dec-1999</t>
  </si>
  <si>
    <t>29-Nov-1985</t>
  </si>
  <si>
    <t>22-Nov-1960</t>
  </si>
  <si>
    <t>6-Sep-1999</t>
  </si>
  <si>
    <t>25-Nov-1963</t>
  </si>
  <si>
    <t>24-Dec-1990</t>
  </si>
  <si>
    <t>11-Dec-1982</t>
  </si>
  <si>
    <t>27-Sep-1985</t>
  </si>
  <si>
    <t>5-Dec-1990</t>
  </si>
  <si>
    <t>3-Aug-1961</t>
  </si>
  <si>
    <t>25-Jul-1962</t>
  </si>
  <si>
    <t>5-Dec-1959</t>
  </si>
  <si>
    <t>14-Jul-1980</t>
  </si>
  <si>
    <t>8-Nov-1976</t>
  </si>
  <si>
    <t>9-Jul-1969</t>
  </si>
  <si>
    <t>21-Jul-1978</t>
  </si>
  <si>
    <t>5-Jun-1958</t>
  </si>
  <si>
    <t>7-Nov-1985</t>
  </si>
  <si>
    <t>16-Jul-1987</t>
  </si>
  <si>
    <t>20-Oct-1959</t>
  </si>
  <si>
    <t>3-Nov-1975</t>
  </si>
  <si>
    <t>27-Jul-1993</t>
  </si>
  <si>
    <t>23-Aug-1973</t>
  </si>
  <si>
    <t>13-Aug-1981</t>
  </si>
  <si>
    <t>29-Oct-1982</t>
  </si>
  <si>
    <t>30-Dec-1989</t>
  </si>
  <si>
    <t>19-Aug-1975</t>
  </si>
  <si>
    <t>30-Dec-1988</t>
  </si>
  <si>
    <t>5-Oct-1991</t>
  </si>
  <si>
    <t>16-Jun-1967</t>
  </si>
  <si>
    <t>2-Sep-1979</t>
  </si>
  <si>
    <t>25-Dec-1971</t>
  </si>
  <si>
    <t>11-Aug-1958</t>
  </si>
  <si>
    <t>13-Sep-1963</t>
  </si>
  <si>
    <t>24-Jul-1972</t>
  </si>
  <si>
    <t>1-Jun-2004</t>
  </si>
  <si>
    <t>30-Jul-1969</t>
  </si>
  <si>
    <t>28-Oct-1998</t>
  </si>
  <si>
    <t>10-Aug-1986</t>
  </si>
  <si>
    <t>21-Sep-1999</t>
  </si>
  <si>
    <t>9-Sep-1961</t>
  </si>
  <si>
    <t>22-Jul-2000</t>
  </si>
  <si>
    <t>9-Jul-1968</t>
  </si>
  <si>
    <t>8-Oct-1974</t>
  </si>
  <si>
    <t>13-Dec-1960</t>
  </si>
  <si>
    <t>14-Oct-1977</t>
  </si>
  <si>
    <t>10-Sep-1984</t>
  </si>
  <si>
    <t>21-Sep-1972</t>
  </si>
  <si>
    <t>13-Sep-1993</t>
  </si>
  <si>
    <t>10-Nov-1978</t>
  </si>
  <si>
    <t>11-Sep-1969</t>
  </si>
  <si>
    <t>8-Sep-1994</t>
  </si>
  <si>
    <t>17-Dec-1975</t>
  </si>
  <si>
    <t>9-Aug-1976</t>
  </si>
  <si>
    <t>27-Sep-1981</t>
  </si>
  <si>
    <t>19-Sep-1976</t>
  </si>
  <si>
    <t>8-Oct-2003</t>
  </si>
  <si>
    <t>1-Nov-1968</t>
  </si>
  <si>
    <t>30-Sep-1990</t>
  </si>
  <si>
    <t>9-Jul-1990</t>
  </si>
  <si>
    <t>12-Dec-1980</t>
  </si>
  <si>
    <t>17-Nov-1981</t>
  </si>
  <si>
    <t>24-Aug-1971</t>
  </si>
  <si>
    <t>8-Jul-1995</t>
  </si>
  <si>
    <t>10-Jul-1967</t>
  </si>
  <si>
    <t>28-Jul-1994</t>
  </si>
  <si>
    <t>1-Jul-1962</t>
  </si>
  <si>
    <t>30-Oct-1969</t>
  </si>
  <si>
    <t>15-Jul-1985</t>
  </si>
  <si>
    <t>12-Oct-1990</t>
  </si>
  <si>
    <t>28-Nov-2003</t>
  </si>
  <si>
    <t>7-Dec-1985</t>
  </si>
  <si>
    <t>28-Nov-1993</t>
  </si>
  <si>
    <t>12-Sep-2003</t>
  </si>
  <si>
    <t>11-Dec-1962</t>
  </si>
  <si>
    <t>26-Oct-2000</t>
  </si>
  <si>
    <t>9-Aug-1997</t>
  </si>
  <si>
    <t>25-Sep-1994</t>
  </si>
  <si>
    <t>26-Jul-1972</t>
  </si>
  <si>
    <t>26-Dec-2002</t>
  </si>
  <si>
    <t>6-Nov-1999</t>
  </si>
  <si>
    <t>25-Aug-1971</t>
  </si>
  <si>
    <t>21-Jul-1975</t>
  </si>
  <si>
    <t>5-Jul-1962</t>
  </si>
  <si>
    <t>11-Jun-1998</t>
  </si>
  <si>
    <t>30-Oct-1995</t>
  </si>
  <si>
    <t>11-Oct-1986</t>
  </si>
  <si>
    <t>2-Oct-1983</t>
  </si>
  <si>
    <t>1-Oct-1984</t>
  </si>
  <si>
    <t>5-Oct-2003</t>
  </si>
  <si>
    <t>24-Sep-1990</t>
  </si>
  <si>
    <t>24-Jun-1998</t>
  </si>
  <si>
    <t>25-Nov-1976</t>
  </si>
  <si>
    <t>9-Oct-2004</t>
  </si>
  <si>
    <t>17-Sep-2003</t>
  </si>
  <si>
    <t>29-Jul-1983</t>
  </si>
  <si>
    <t>7-Oct-1967</t>
  </si>
  <si>
    <t>22-Aug-1998</t>
  </si>
  <si>
    <t>22-Aug-1997</t>
  </si>
  <si>
    <t>5-Jul-1982</t>
  </si>
  <si>
    <t>29-Aug-1975</t>
  </si>
  <si>
    <t>29-Jun-1977</t>
  </si>
  <si>
    <t>22-Dec-1998</t>
  </si>
  <si>
    <t>9-Jul-1997</t>
  </si>
  <si>
    <t>19-Sep-1988</t>
  </si>
  <si>
    <t>22-Sep-1971</t>
  </si>
  <si>
    <t>20-Nov-1988</t>
  </si>
  <si>
    <t>29-Aug-1964</t>
  </si>
  <si>
    <t>10-Aug-1971</t>
  </si>
  <si>
    <t>19-Nov-2000</t>
  </si>
  <si>
    <t>15-Jul-1974</t>
  </si>
  <si>
    <t>4-Oct-1976</t>
  </si>
  <si>
    <t>4-Sep-1999</t>
  </si>
  <si>
    <t>22-Jul-1963</t>
  </si>
  <si>
    <t>20-Aug-1996</t>
  </si>
  <si>
    <t>12-Jun-1997</t>
  </si>
  <si>
    <t>30-Aug-2004</t>
  </si>
  <si>
    <t>28-Dec-1993</t>
  </si>
  <si>
    <t>5-Sep-2003</t>
  </si>
  <si>
    <t>25-Dec-2004</t>
  </si>
  <si>
    <t>16-Jun-1992</t>
  </si>
  <si>
    <t>18-Oct-1967</t>
  </si>
  <si>
    <t>9-Dec-2003</t>
  </si>
  <si>
    <t>19-Nov-1962</t>
  </si>
  <si>
    <t>9-Aug-1973</t>
  </si>
  <si>
    <t>29-Jul-1961</t>
  </si>
  <si>
    <t>14-Jul-1970</t>
  </si>
  <si>
    <t>28-Dec-1965</t>
  </si>
  <si>
    <t>4-Jul-1992</t>
  </si>
  <si>
    <t>5-Dec-1972</t>
  </si>
  <si>
    <t>21-Jun-2003</t>
  </si>
  <si>
    <t>24-Jul-1963</t>
  </si>
  <si>
    <t>10-Jun-1991</t>
  </si>
  <si>
    <t>22-Oct-1968</t>
  </si>
  <si>
    <t>13-Aug-1977</t>
  </si>
  <si>
    <t>25-Aug-1992</t>
  </si>
  <si>
    <t>1-Nov-1991</t>
  </si>
  <si>
    <t>10-Jun-1989</t>
  </si>
  <si>
    <t>5-Sep-2000</t>
  </si>
  <si>
    <t>17-Oct-1990</t>
  </si>
  <si>
    <t>17-Nov-1985</t>
  </si>
  <si>
    <t>9-Nov-1975</t>
  </si>
  <si>
    <t>3-Aug-1979</t>
  </si>
  <si>
    <t>27-Sep-2002</t>
  </si>
  <si>
    <t>12-Oct-2000</t>
  </si>
  <si>
    <t>16-Nov-1990</t>
  </si>
  <si>
    <t>20-Jun-1982</t>
  </si>
  <si>
    <t>18-Sep-1976</t>
  </si>
  <si>
    <t>15-Aug-1986</t>
  </si>
  <si>
    <t>26-Jul-1983</t>
  </si>
  <si>
    <t>9-Sep-1979</t>
  </si>
  <si>
    <t>29-Jul-1998</t>
  </si>
  <si>
    <t>19-Nov-1972</t>
  </si>
  <si>
    <t>8-Sep-1989</t>
  </si>
  <si>
    <t>16-Jun-1964</t>
  </si>
  <si>
    <t>16-Aug-1980</t>
  </si>
  <si>
    <t>30-Oct-1989</t>
  </si>
  <si>
    <t>12-Jun-1980</t>
  </si>
  <si>
    <t>17-Sep-2002</t>
  </si>
  <si>
    <t>22-Aug-1970</t>
  </si>
  <si>
    <t>23-Dec-1971</t>
  </si>
  <si>
    <t>21-Jun-1986</t>
  </si>
  <si>
    <t>20-Jul-1986</t>
  </si>
  <si>
    <t>2-Nov-1991</t>
  </si>
  <si>
    <t>15-Jun-1976</t>
  </si>
  <si>
    <t>8-Nov-1991</t>
  </si>
  <si>
    <t>3-Dec-1979</t>
  </si>
  <si>
    <t>6-Jun-1964</t>
  </si>
  <si>
    <t>16-Jun-1987</t>
  </si>
  <si>
    <t>15-Dec-1976</t>
  </si>
  <si>
    <t>24-Sep-1980</t>
  </si>
  <si>
    <t>12-Oct-1978</t>
  </si>
  <si>
    <t>20-Sep-1985</t>
  </si>
  <si>
    <t>4-Aug-1982</t>
  </si>
  <si>
    <t>7-Jul-1962</t>
  </si>
  <si>
    <t>24-Jun-1966</t>
  </si>
  <si>
    <t>12-Jul-1978</t>
  </si>
  <si>
    <t>5-Jul-1981</t>
  </si>
  <si>
    <t>7-Aug-1995</t>
  </si>
  <si>
    <t>17-Dec-1977</t>
  </si>
  <si>
    <t>29-Sep-1968</t>
  </si>
  <si>
    <t>16-Jul-2003</t>
  </si>
  <si>
    <t>12-Aug-1977</t>
  </si>
  <si>
    <t>17-Dec-1973</t>
  </si>
  <si>
    <t>24-Jul-1987</t>
  </si>
  <si>
    <t>17-Jul-1985</t>
  </si>
  <si>
    <t>1-Jun-1983</t>
  </si>
  <si>
    <t>22-Aug-1985</t>
  </si>
  <si>
    <t>8-Aug-1987</t>
  </si>
  <si>
    <t>25-Dec-1982</t>
  </si>
  <si>
    <t>20-Dec-1978</t>
  </si>
  <si>
    <t>12-Aug-1966</t>
  </si>
  <si>
    <t>14-Oct-1983</t>
  </si>
  <si>
    <t>21-Oct-1985</t>
  </si>
  <si>
    <t>18-Aug-1979</t>
  </si>
  <si>
    <t>28-Jul-1981</t>
  </si>
  <si>
    <t>4-Oct-1981</t>
  </si>
  <si>
    <t>27-Jun-1977</t>
  </si>
  <si>
    <t>4-Sep-1962</t>
  </si>
  <si>
    <t>3-Nov-1985</t>
  </si>
  <si>
    <t>10-Jul-1975</t>
  </si>
  <si>
    <t>25-Sep-1970</t>
  </si>
  <si>
    <t>26-Dec-1976</t>
  </si>
  <si>
    <t>10-Jun-1972</t>
  </si>
  <si>
    <t>2-Jul-1999</t>
  </si>
  <si>
    <t>16-Sep-1979</t>
  </si>
  <si>
    <t>8-Sep-1983</t>
  </si>
  <si>
    <t>5-Jun-1974</t>
  </si>
  <si>
    <t>11-Oct-1979</t>
  </si>
  <si>
    <t>12-Aug-1972</t>
  </si>
  <si>
    <t>6-Sep-1972</t>
  </si>
  <si>
    <t>27-Aug-1977</t>
  </si>
  <si>
    <t>7-Oct-1964</t>
  </si>
  <si>
    <t>16-Oct-1971</t>
  </si>
  <si>
    <t>24-Nov-1974</t>
  </si>
  <si>
    <t>29-Oct-1976</t>
  </si>
  <si>
    <t>29-Sep-1975</t>
  </si>
  <si>
    <t>22-Sep-1962</t>
  </si>
  <si>
    <t>21-Sep-1966</t>
  </si>
  <si>
    <t>8-Jun-1972</t>
  </si>
  <si>
    <t>10-Nov-1984</t>
  </si>
  <si>
    <t>19-Dec-1968</t>
  </si>
  <si>
    <t>9-Dec-1997</t>
  </si>
  <si>
    <t>3-Jul-1979</t>
  </si>
  <si>
    <t>3-Aug-1968</t>
  </si>
  <si>
    <t>27-Jun-1967</t>
  </si>
  <si>
    <t>27-Dec-1979</t>
  </si>
  <si>
    <t>3-Nov-1971</t>
  </si>
  <si>
    <t>21-Oct-1977</t>
  </si>
  <si>
    <t>10-Sep-1972</t>
  </si>
  <si>
    <t>23-Oct-1975</t>
  </si>
  <si>
    <t>4-Nov-1978</t>
  </si>
  <si>
    <t>22-Aug-1965</t>
  </si>
  <si>
    <t>29-Dec-1986</t>
  </si>
  <si>
    <t>25-Oct-1966</t>
  </si>
  <si>
    <t>10-Nov-1980</t>
  </si>
  <si>
    <t>5-Oct-1966</t>
  </si>
  <si>
    <t>16-Jul-1988</t>
  </si>
  <si>
    <t>1-Jun-1975</t>
  </si>
  <si>
    <t>24-Nov-1968</t>
  </si>
  <si>
    <t>29-Oct-1971</t>
  </si>
  <si>
    <t>14-Sep-1967</t>
  </si>
  <si>
    <t>2-Aug-2000</t>
  </si>
  <si>
    <t>11-Oct-1993</t>
  </si>
  <si>
    <t>13-Aug-1971</t>
  </si>
  <si>
    <t>17-Dec-1962</t>
  </si>
  <si>
    <t>9-Aug-1974</t>
  </si>
  <si>
    <t>21-Dec-1960</t>
  </si>
  <si>
    <t>12-Aug-1979</t>
  </si>
  <si>
    <t>30-Sep-1985</t>
  </si>
  <si>
    <t>4-Dec-1962</t>
  </si>
  <si>
    <t>2-Dec-1976</t>
  </si>
  <si>
    <t>17-Aug-1978</t>
  </si>
  <si>
    <t>6-Dec-1971</t>
  </si>
  <si>
    <t>8-Aug-1961</t>
  </si>
  <si>
    <t>23-Jun-1969</t>
  </si>
  <si>
    <t>17-Nov-1960</t>
  </si>
  <si>
    <t>15-Sep-1958</t>
  </si>
  <si>
    <t>14-Jul-1959</t>
  </si>
  <si>
    <t>3-Sep-1958</t>
  </si>
  <si>
    <t>4-Oct-1959</t>
  </si>
  <si>
    <t>13-Jun-1961</t>
  </si>
  <si>
    <t>5-Aug-1963</t>
  </si>
  <si>
    <t>16-Nov-1958</t>
  </si>
  <si>
    <t>21-Dec-1961</t>
  </si>
  <si>
    <t>1-Dec-1968</t>
  </si>
  <si>
    <t>22-Jul-1959</t>
  </si>
  <si>
    <t>4-Sep-1963</t>
  </si>
  <si>
    <t>27-Jun-1958</t>
  </si>
  <si>
    <t>27-Oct-1994</t>
  </si>
  <si>
    <t>4-Aug-1962</t>
  </si>
  <si>
    <t>19-Jun-1989</t>
  </si>
  <si>
    <t>6-Jun-1991</t>
  </si>
  <si>
    <t>8-Jun-1977</t>
  </si>
  <si>
    <t>12-Oct-1968</t>
  </si>
  <si>
    <t>Average of HBA1C</t>
  </si>
  <si>
    <t>Grand Total</t>
  </si>
  <si>
    <t>Average of BMI</t>
  </si>
  <si>
    <t/>
  </si>
  <si>
    <t>Diabetes</t>
  </si>
  <si>
    <t>Customer Names Table:</t>
  </si>
  <si>
    <t>1. Are there any duplicate Customer IDs in the dataset? If yes, how many?</t>
  </si>
  <si>
    <t>2. How many customers are included in the dataset?</t>
  </si>
  <si>
    <t>SOLUTIONS</t>
  </si>
  <si>
    <t>Medical Examination Table:</t>
  </si>
  <si>
    <t>1. How many customers have a history of cancer?</t>
  </si>
  <si>
    <t>2. Identify the customer(s) with the highest BMI.</t>
  </si>
  <si>
    <t>3. How many customers have Diabetes?</t>
  </si>
  <si>
    <t>4. How many obese customers have heart issues?</t>
  </si>
  <si>
    <t>5. What is the total number of major surgeries performed on customers?</t>
  </si>
  <si>
    <t>6. Calculate the percentage of customers who have undergone any transplants.</t>
  </si>
  <si>
    <t>7. Find the average HBA1C value of customers who are smokers.</t>
  </si>
  <si>
    <t>8. How many customers with heart issues have done a transplant?</t>
  </si>
  <si>
    <t>9. What is the average BMI of customers who have done more than 2 major surgeries?</t>
  </si>
  <si>
    <t>Hospitalization details Table:</t>
  </si>
  <si>
    <t>1. Calculate all the Summary statistics for the 'charges' column.</t>
  </si>
  <si>
    <t>2. Which is the median age and the most common age in the dataset?</t>
  </si>
  <si>
    <t>3. Find the average hospitalization charges for customers who are more than 50 years old.</t>
  </si>
  <si>
    <t>4. Compare the total charges across different hospital tiers.</t>
  </si>
  <si>
    <t>5. Which city tier has the highest average hospitalization charges?</t>
  </si>
  <si>
    <t>6. Calculate the average charges for people who have more than 2 children.</t>
  </si>
  <si>
    <t>7. Find the integer average number of children of customers who are less than 40 years old.</t>
  </si>
  <si>
    <t>No - duplicate Customer IDs in the dataset</t>
  </si>
  <si>
    <t>Customer ID - ID464</t>
  </si>
  <si>
    <t>Count</t>
  </si>
  <si>
    <t>Sum</t>
  </si>
  <si>
    <t>Average</t>
  </si>
  <si>
    <t>Max</t>
  </si>
  <si>
    <t>Min</t>
  </si>
  <si>
    <t>S.D - Sample</t>
  </si>
  <si>
    <t>S.D - Population</t>
  </si>
  <si>
    <t xml:space="preserve"> hospital tier - 1</t>
  </si>
  <si>
    <t xml:space="preserve"> hospital tier - 2</t>
  </si>
  <si>
    <t xml:space="preserve"> hospital tier - 3</t>
  </si>
  <si>
    <t xml:space="preserve"> city tier - 1</t>
  </si>
  <si>
    <t xml:space="preserve"> city tier - 2</t>
  </si>
  <si>
    <t xml:space="preserve"> city tier - 3</t>
  </si>
  <si>
    <t>DATA EXPLORATION</t>
  </si>
  <si>
    <t>Yes Total</t>
  </si>
  <si>
    <t>Count of CANCER HISTORY</t>
  </si>
  <si>
    <t>Average of NUMBER OF MAJOR SURGERIES</t>
  </si>
  <si>
    <t>Normal</t>
  </si>
  <si>
    <t>Prediabetes</t>
  </si>
  <si>
    <t>Obesity</t>
  </si>
  <si>
    <t>Overweight</t>
  </si>
  <si>
    <t>Healthy Weight</t>
  </si>
  <si>
    <t>Underweight</t>
  </si>
  <si>
    <t>Average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</si>
</sst>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[$$-409]#,##0.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Bahnschrift SemiBold SemiConden"/>
      <family val="2"/>
    </font>
    <font>
      <sz val="11"/>
      <color theme="1"/>
      <name val="Bahnschrift SemiBold SemiConden"/>
      <family val="2"/>
    </font>
    <font>
      <sz val="11"/>
      <name val="Calibri"/>
      <family val="2"/>
    </font>
    <font>
      <sz val="12"/>
      <color theme="1"/>
      <name val="Bahnschrift SemiBold SemiConden"/>
      <family val="2"/>
    </font>
    <font>
      <b/>
      <sz val="12"/>
      <color rgb="FF002060"/>
      <name val="Bahnschrift SemiBold SemiConden"/>
      <family val="2"/>
    </font>
    <font>
      <sz val="20"/>
      <color theme="1"/>
      <name val="Bahnschrift SemiBold SemiConden"/>
      <family val="2"/>
    </font>
    <font>
      <b/>
      <sz val="12"/>
      <color theme="1"/>
      <name val="Calibri"/>
      <family val="2"/>
    </font>
    <font>
      <sz val="12"/>
      <color theme="1"/>
      <name val="Bahnschrift SemiBold SemiConden"/>
      <family val="2"/>
    </font>
    <font>
      <b/>
      <sz val="18"/>
      <color theme="1"/>
      <name val="Bahnschrift SemiBold SemiConden"/>
      <family val="2"/>
    </font>
    <font>
      <sz val="11"/>
      <color theme="1"/>
      <name val="Bahnschrift SemiBold SemiConden"/>
      <family val="2"/>
    </font>
    <font>
      <b/>
      <sz val="16"/>
      <color theme="1"/>
      <name val="Bahnschrift SemiBold SemiConden"/>
      <family val="2"/>
    </font>
    <font>
      <b/>
      <sz val="12"/>
      <color theme="1"/>
      <name val="Bahnschrift SemiBold SemiConden"/>
      <family val="2"/>
    </font>
    <font>
      <b/>
      <sz val="11"/>
      <color theme="1"/>
      <name val="Bahnschrift SemiBold SemiConden"/>
      <family val="2"/>
    </font>
    <font>
      <sz val="16"/>
      <color theme="1"/>
      <name val="Bahnschrift SemiBold SemiConden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7CAAC"/>
        <bgColor rgb="FFF7CAAC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165" fontId="5" fillId="0" borderId="20" xfId="0" applyNumberFormat="1" applyFont="1" applyBorder="1" applyAlignment="1">
      <alignment horizontal="center" vertical="center"/>
    </xf>
    <xf numFmtId="15" fontId="5" fillId="0" borderId="20" xfId="0" applyNumberFormat="1" applyFont="1" applyBorder="1" applyAlignment="1">
      <alignment horizontal="left" vertical="center"/>
    </xf>
    <xf numFmtId="1" fontId="5" fillId="0" borderId="21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5" fontId="5" fillId="0" borderId="11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65" fontId="5" fillId="0" borderId="14" xfId="0" applyNumberFormat="1" applyFont="1" applyBorder="1" applyAlignment="1">
      <alignment horizontal="center" vertical="center"/>
    </xf>
    <xf numFmtId="15" fontId="5" fillId="0" borderId="14" xfId="0" applyNumberFormat="1" applyFont="1" applyBorder="1" applyAlignment="1">
      <alignment horizontal="left" vertical="center"/>
    </xf>
    <xf numFmtId="1" fontId="5" fillId="0" borderId="15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165" fontId="5" fillId="0" borderId="20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165" fontId="5" fillId="3" borderId="24" xfId="0" applyNumberFormat="1" applyFont="1" applyFill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165" fontId="5" fillId="3" borderId="11" xfId="0" applyNumberFormat="1" applyFont="1" applyFill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165" fontId="5" fillId="3" borderId="14" xfId="0" applyNumberFormat="1" applyFont="1" applyFill="1" applyBorder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165" fontId="5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165" fontId="5" fillId="0" borderId="14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left" vertical="center"/>
    </xf>
    <xf numFmtId="165" fontId="5" fillId="0" borderId="12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8" fillId="0" borderId="33" xfId="0" applyFont="1" applyBorder="1" applyAlignment="1">
      <alignment vertical="center"/>
    </xf>
    <xf numFmtId="0" fontId="0" fillId="0" borderId="34" xfId="0" applyBorder="1"/>
    <xf numFmtId="0" fontId="0" fillId="0" borderId="33" xfId="0" applyBorder="1"/>
    <xf numFmtId="0" fontId="12" fillId="5" borderId="38" xfId="0" applyFont="1" applyFill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2" fillId="5" borderId="29" xfId="0" applyFont="1" applyFill="1" applyBorder="1" applyAlignment="1">
      <alignment horizontal="center" vertical="center"/>
    </xf>
    <xf numFmtId="0" fontId="9" fillId="0" borderId="0" xfId="0" applyFont="1"/>
    <xf numFmtId="0" fontId="9" fillId="0" borderId="29" xfId="0" applyFont="1" applyBorder="1"/>
    <xf numFmtId="0" fontId="9" fillId="0" borderId="29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1" fillId="0" borderId="50" xfId="0" applyFont="1" applyBorder="1"/>
    <xf numFmtId="0" fontId="14" fillId="0" borderId="45" xfId="0" applyFont="1" applyBorder="1" applyAlignment="1">
      <alignment horizontal="center" vertical="center"/>
    </xf>
    <xf numFmtId="0" fontId="11" fillId="0" borderId="48" xfId="0" applyFont="1" applyBorder="1"/>
    <xf numFmtId="2" fontId="11" fillId="0" borderId="48" xfId="0" applyNumberFormat="1" applyFont="1" applyBorder="1"/>
    <xf numFmtId="0" fontId="14" fillId="0" borderId="46" xfId="0" applyFont="1" applyBorder="1" applyAlignment="1">
      <alignment horizontal="center" vertical="center"/>
    </xf>
    <xf numFmtId="0" fontId="11" fillId="0" borderId="49" xfId="0" applyFont="1" applyBorder="1"/>
    <xf numFmtId="1" fontId="11" fillId="0" borderId="47" xfId="0" applyNumberFormat="1" applyFont="1" applyBorder="1"/>
    <xf numFmtId="1" fontId="11" fillId="0" borderId="49" xfId="0" applyNumberFormat="1" applyFont="1" applyBorder="1"/>
    <xf numFmtId="0" fontId="13" fillId="0" borderId="33" xfId="0" applyFont="1" applyBorder="1" applyAlignment="1">
      <alignment vertical="center"/>
    </xf>
    <xf numFmtId="0" fontId="11" fillId="0" borderId="34" xfId="0" applyFont="1" applyBorder="1" applyAlignment="1">
      <alignment horizontal="center" vertical="center"/>
    </xf>
    <xf numFmtId="2" fontId="11" fillId="0" borderId="29" xfId="0" applyNumberFormat="1" applyFont="1" applyBorder="1"/>
    <xf numFmtId="0" fontId="14" fillId="0" borderId="31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2" fontId="11" fillId="0" borderId="44" xfId="0" applyNumberFormat="1" applyFont="1" applyBorder="1"/>
    <xf numFmtId="0" fontId="13" fillId="0" borderId="45" xfId="0" applyFont="1" applyBorder="1" applyAlignment="1">
      <alignment horizontal="center" vertical="center"/>
    </xf>
    <xf numFmtId="2" fontId="11" fillId="0" borderId="45" xfId="0" applyNumberFormat="1" applyFont="1" applyBorder="1"/>
    <xf numFmtId="0" fontId="13" fillId="0" borderId="46" xfId="0" applyFont="1" applyBorder="1" applyAlignment="1">
      <alignment horizontal="center" vertical="center"/>
    </xf>
    <xf numFmtId="2" fontId="11" fillId="0" borderId="46" xfId="0" applyNumberFormat="1" applyFont="1" applyBorder="1"/>
    <xf numFmtId="0" fontId="13" fillId="0" borderId="38" xfId="0" applyFont="1" applyBorder="1" applyAlignment="1">
      <alignment horizontal="center" vertical="center"/>
    </xf>
    <xf numFmtId="2" fontId="11" fillId="0" borderId="38" xfId="0" applyNumberFormat="1" applyFont="1" applyBorder="1"/>
    <xf numFmtId="0" fontId="13" fillId="0" borderId="29" xfId="0" applyFont="1" applyBorder="1" applyAlignment="1">
      <alignment horizontal="center" vertical="center"/>
    </xf>
    <xf numFmtId="0" fontId="11" fillId="0" borderId="29" xfId="0" applyFont="1" applyBorder="1"/>
    <xf numFmtId="0" fontId="12" fillId="6" borderId="29" xfId="0" applyFont="1" applyFill="1" applyBorder="1" applyAlignment="1">
      <alignment horizontal="center" vertical="center"/>
    </xf>
    <xf numFmtId="2" fontId="15" fillId="6" borderId="29" xfId="0" applyNumberFormat="1" applyFont="1" applyFill="1" applyBorder="1"/>
    <xf numFmtId="0" fontId="13" fillId="0" borderId="51" xfId="0" applyFont="1" applyBorder="1" applyAlignment="1">
      <alignment horizontal="center" vertical="center"/>
    </xf>
    <xf numFmtId="2" fontId="11" fillId="0" borderId="51" xfId="0" applyNumberFormat="1" applyFont="1" applyBorder="1"/>
    <xf numFmtId="0" fontId="11" fillId="0" borderId="39" xfId="0" applyFont="1" applyBorder="1" applyAlignment="1">
      <alignment horizontal="left"/>
    </xf>
    <xf numFmtId="0" fontId="11" fillId="0" borderId="55" xfId="0" applyFont="1" applyBorder="1"/>
    <xf numFmtId="0" fontId="11" fillId="0" borderId="40" xfId="0" applyFont="1" applyBorder="1"/>
    <xf numFmtId="0" fontId="11" fillId="0" borderId="41" xfId="0" applyFont="1" applyBorder="1" applyAlignment="1">
      <alignment horizontal="left"/>
    </xf>
    <xf numFmtId="0" fontId="11" fillId="0" borderId="43" xfId="0" applyFont="1" applyBorder="1"/>
    <xf numFmtId="0" fontId="11" fillId="0" borderId="42" xfId="0" applyFont="1" applyBorder="1"/>
    <xf numFmtId="0" fontId="11" fillId="4" borderId="52" xfId="0" applyFont="1" applyFill="1" applyBorder="1"/>
    <xf numFmtId="0" fontId="11" fillId="4" borderId="53" xfId="0" applyFont="1" applyFill="1" applyBorder="1"/>
    <xf numFmtId="0" fontId="11" fillId="4" borderId="54" xfId="0" applyFont="1" applyFill="1" applyBorder="1"/>
    <xf numFmtId="0" fontId="11" fillId="4" borderId="52" xfId="0" applyFont="1" applyFill="1" applyBorder="1" applyAlignment="1">
      <alignment horizontal="left"/>
    </xf>
    <xf numFmtId="0" fontId="5" fillId="0" borderId="37" xfId="0" applyFont="1" applyBorder="1"/>
    <xf numFmtId="0" fontId="5" fillId="4" borderId="32" xfId="0" applyFont="1" applyFill="1" applyBorder="1"/>
    <xf numFmtId="0" fontId="5" fillId="4" borderId="59" xfId="0" applyFont="1" applyFill="1" applyBorder="1"/>
    <xf numFmtId="0" fontId="5" fillId="4" borderId="36" xfId="0" applyFont="1" applyFill="1" applyBorder="1"/>
    <xf numFmtId="0" fontId="5" fillId="4" borderId="33" xfId="0" applyFont="1" applyFill="1" applyBorder="1"/>
    <xf numFmtId="0" fontId="5" fillId="4" borderId="0" xfId="0" applyFont="1" applyFill="1"/>
    <xf numFmtId="0" fontId="5" fillId="4" borderId="34" xfId="0" applyFont="1" applyFill="1" applyBorder="1"/>
    <xf numFmtId="0" fontId="5" fillId="0" borderId="37" xfId="0" applyFont="1" applyBorder="1" applyAlignment="1">
      <alignment horizontal="left"/>
    </xf>
    <xf numFmtId="0" fontId="5" fillId="4" borderId="35" xfId="0" applyFont="1" applyFill="1" applyBorder="1" applyAlignment="1">
      <alignment horizontal="left"/>
    </xf>
    <xf numFmtId="0" fontId="5" fillId="4" borderId="56" xfId="0" applyFont="1" applyFill="1" applyBorder="1"/>
    <xf numFmtId="0" fontId="5" fillId="4" borderId="60" xfId="0" applyFont="1" applyFill="1" applyBorder="1"/>
    <xf numFmtId="0" fontId="3" fillId="0" borderId="37" xfId="0" applyFont="1" applyBorder="1"/>
    <xf numFmtId="0" fontId="14" fillId="4" borderId="29" xfId="0" applyFont="1" applyFill="1" applyBorder="1"/>
    <xf numFmtId="0" fontId="3" fillId="4" borderId="37" xfId="0" applyFont="1" applyFill="1" applyBorder="1"/>
    <xf numFmtId="0" fontId="3" fillId="5" borderId="37" xfId="0" applyFont="1" applyFill="1" applyBorder="1"/>
    <xf numFmtId="0" fontId="5" fillId="4" borderId="29" xfId="0" applyFont="1" applyFill="1" applyBorder="1"/>
    <xf numFmtId="0" fontId="5" fillId="0" borderId="28" xfId="0" applyFont="1" applyBorder="1"/>
    <xf numFmtId="0" fontId="5" fillId="0" borderId="27" xfId="0" applyFont="1" applyBorder="1"/>
    <xf numFmtId="0" fontId="5" fillId="4" borderId="30" xfId="0" applyFont="1" applyFill="1" applyBorder="1"/>
    <xf numFmtId="0" fontId="5" fillId="4" borderId="58" xfId="0" applyFont="1" applyFill="1" applyBorder="1"/>
    <xf numFmtId="0" fontId="5" fillId="4" borderId="31" xfId="0" applyFont="1" applyFill="1" applyBorder="1"/>
    <xf numFmtId="0" fontId="5" fillId="0" borderId="26" xfId="0" applyFont="1" applyBorder="1"/>
    <xf numFmtId="0" fontId="5" fillId="0" borderId="26" xfId="0" pivotButton="1" applyFont="1" applyBorder="1"/>
    <xf numFmtId="0" fontId="5" fillId="4" borderId="54" xfId="0" applyFont="1" applyFill="1" applyBorder="1"/>
    <xf numFmtId="2" fontId="5" fillId="0" borderId="37" xfId="0" applyNumberFormat="1" applyFont="1" applyBorder="1"/>
    <xf numFmtId="2" fontId="5" fillId="4" borderId="29" xfId="0" applyNumberFormat="1" applyFont="1" applyFill="1" applyBorder="1"/>
    <xf numFmtId="2" fontId="5" fillId="4" borderId="31" xfId="0" applyNumberFormat="1" applyFont="1" applyFill="1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18" xfId="0" applyFont="1" applyBorder="1"/>
    <xf numFmtId="0" fontId="3" fillId="0" borderId="37" xfId="0" applyNumberFormat="1" applyFont="1" applyBorder="1"/>
    <xf numFmtId="0" fontId="3" fillId="4" borderId="37" xfId="0" applyNumberFormat="1" applyFont="1" applyFill="1" applyBorder="1"/>
    <xf numFmtId="0" fontId="3" fillId="5" borderId="37" xfId="0" applyNumberFormat="1" applyFont="1" applyFill="1" applyBorder="1"/>
    <xf numFmtId="0" fontId="5" fillId="0" borderId="37" xfId="0" applyNumberFormat="1" applyFont="1" applyBorder="1"/>
    <xf numFmtId="0" fontId="5" fillId="4" borderId="29" xfId="0" applyNumberFormat="1" applyFont="1" applyFill="1" applyBorder="1"/>
    <xf numFmtId="0" fontId="5" fillId="4" borderId="31" xfId="0" applyNumberFormat="1" applyFont="1" applyFill="1" applyBorder="1"/>
    <xf numFmtId="0" fontId="5" fillId="4" borderId="57" xfId="0" applyNumberFormat="1" applyFont="1" applyFill="1" applyBorder="1"/>
  </cellXfs>
  <cellStyles count="1">
    <cellStyle name="Normal" xfId="0" builtinId="0"/>
  </cellStyles>
  <dxfs count="20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2" formatCode="0.00"/>
    </dxf>
    <dxf>
      <numFmt numFmtId="166" formatCode="0.000"/>
    </dxf>
    <dxf>
      <numFmt numFmtId="167" formatCode="0.0000"/>
    </dxf>
    <dxf>
      <numFmt numFmtId="2" formatCode="0.00"/>
    </dxf>
    <dxf>
      <numFmt numFmtId="166" formatCode="0.0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sz val="12"/>
      </font>
    </dxf>
    <dxf>
      <font>
        <name val="Bahnschrift SemiBold SemiConden"/>
        <scheme val="none"/>
      </font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name val="Bahnschrift SemiBold SemiConde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Insurance Analysis - project.xlsx]Healthcare Analysis-1!Healthcare Analysis-1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Bahnschrift SemiBold SemiConden" panose="020B0502040204020203" pitchFamily="34" charset="0"/>
                <a:ea typeface="+mn-ea"/>
                <a:cs typeface="+mn-cs"/>
              </a:defRPr>
            </a:pPr>
            <a:r>
              <a:rPr lang="en-US" sz="1400">
                <a:latin typeface="Bahnschrift SemiBold SemiConden" panose="020B0502040204020203" pitchFamily="34" charset="0"/>
              </a:rPr>
              <a:t>Distribution of cancer history among smokers and non-smokers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'Healthcare Analysis-1'!$C$4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17-4569-8CD5-2908CBB630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17-4569-8CD5-2908CBB63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'Healthcare Analysis-1'!$A$5:$B$8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'Healthcare Analysis-1'!$C$5:$C$8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1B8-8446-314CEA31D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Insurance Analysis - project.xlsx]Healthcare Analysis-2!PivotTable2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Bahnschrift SemiBold SemiConden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2473468941382329"/>
          <c:y val="0.28138670166229224"/>
          <c:w val="0.42900262467191602"/>
          <c:h val="0.71500437445319331"/>
        </c:manualLayout>
      </c:layout>
      <c:doughnutChart>
        <c:varyColors val="1"/>
        <c:ser>
          <c:idx val="0"/>
          <c:order val="0"/>
          <c:tx>
            <c:strRef>
              <c:f>'Healthcare Analysis-2'!$B$2</c:f>
              <c:strCache>
                <c:ptCount val="1"/>
                <c:pt idx="0">
                  <c:v>Average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06-4B06-AE58-98AE5F400C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06-4B06-AE58-98AE5F400C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'Healthcare Analysis-2'!$A$3:$A$5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'Healthcare Analysis-2'!$B$3:$B$5</c:f>
              <c:numCache>
                <c:formatCode>General</c:formatCode>
                <c:ptCount val="2"/>
                <c:pt idx="0">
                  <c:v>1.2685765443151298</c:v>
                </c:pt>
                <c:pt idx="1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1-4E29-8B32-B5A2FD2F16A7}"/>
            </c:ext>
          </c:extLst>
        </c:ser>
        <c:ser>
          <c:idx val="1"/>
          <c:order val="1"/>
          <c:tx>
            <c:strRef>
              <c:f>'Healthcare Analysis-2'!$C$2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06-4B06-AE58-98AE5F400C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06-4B06-AE58-98AE5F400C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'Healthcare Analysis-2'!$A$3:$A$5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'Healthcare Analysis-2'!$C$3:$C$5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1-4E29-8B32-B5A2FD2F16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Insurance Analysis - project.xlsx]Healthcare Analysis-3!Healthcare Analysis-2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'Healthcare Analysis-3'!$B$1:$B$2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Analysis-3'!$A$3:$A$7</c:f>
              <c:strCache>
                <c:ptCount val="4"/>
                <c:pt idx="0">
                  <c:v>Obesity</c:v>
                </c:pt>
                <c:pt idx="1">
                  <c:v>Overweight</c:v>
                </c:pt>
                <c:pt idx="2">
                  <c:v>Healthy Weight</c:v>
                </c:pt>
                <c:pt idx="3">
                  <c:v>Underweight</c:v>
                </c:pt>
              </c:strCache>
            </c:strRef>
          </c:cat>
          <c:val>
            <c:numRef>
              <c:f>'Healthcare Analysis-3'!$B$3:$B$7</c:f>
              <c:numCache>
                <c:formatCode>General</c:formatCode>
                <c:ptCount val="4"/>
                <c:pt idx="0">
                  <c:v>7101.6160756501158</c:v>
                </c:pt>
                <c:pt idx="1">
                  <c:v>9155.2833333333347</c:v>
                </c:pt>
                <c:pt idx="2">
                  <c:v>11574.464087591243</c:v>
                </c:pt>
                <c:pt idx="3">
                  <c:v>18024.51953846154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5-4D8A-90DD-13CFD92E0334}"/>
            </c:ext>
          </c:extLst>
        </c:ser>
        <c:ser>
          <c:idx val="1"/>
          <c:order val="1"/>
          <c:tx>
            <c:strRef>
              <c:f>'Healthcare Analysis-3'!$C$1:$C$2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Analysis-3'!$A$3:$A$7</c:f>
              <c:strCache>
                <c:ptCount val="4"/>
                <c:pt idx="0">
                  <c:v>Obesity</c:v>
                </c:pt>
                <c:pt idx="1">
                  <c:v>Overweight</c:v>
                </c:pt>
                <c:pt idx="2">
                  <c:v>Healthy Weight</c:v>
                </c:pt>
                <c:pt idx="3">
                  <c:v>Underweight</c:v>
                </c:pt>
              </c:strCache>
            </c:strRef>
          </c:cat>
          <c:val>
            <c:numRef>
              <c:f>'Healthcare Analysis-3'!$C$3:$C$7</c:f>
              <c:numCache>
                <c:formatCode>General</c:formatCode>
                <c:ptCount val="4"/>
                <c:pt idx="0">
                  <c:v>12383.422887700535</c:v>
                </c:pt>
                <c:pt idx="1">
                  <c:v>15347.904635193128</c:v>
                </c:pt>
                <c:pt idx="2">
                  <c:v>20750.922688679242</c:v>
                </c:pt>
                <c:pt idx="3">
                  <c:v>27212.922926829258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5-4D8A-90DD-13CFD92E0334}"/>
            </c:ext>
          </c:extLst>
        </c:ser>
        <c:ser>
          <c:idx val="2"/>
          <c:order val="2"/>
          <c:tx>
            <c:strRef>
              <c:f>'Healthcare Analysis-3'!$D$1:$D$2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Analysis-3'!$A$3:$A$7</c:f>
              <c:strCache>
                <c:ptCount val="4"/>
                <c:pt idx="0">
                  <c:v>Obesity</c:v>
                </c:pt>
                <c:pt idx="1">
                  <c:v>Overweight</c:v>
                </c:pt>
                <c:pt idx="2">
                  <c:v>Healthy Weight</c:v>
                </c:pt>
                <c:pt idx="3">
                  <c:v>Underweight</c:v>
                </c:pt>
              </c:strCache>
            </c:strRef>
          </c:cat>
          <c:val>
            <c:numRef>
              <c:f>'Healthcare Analysis-3'!$D$3:$D$7</c:f>
              <c:numCache>
                <c:formatCode>General</c:formatCode>
                <c:ptCount val="4"/>
                <c:pt idx="0">
                  <c:v>11973.257739130437</c:v>
                </c:pt>
                <c:pt idx="1">
                  <c:v>15899.294752475245</c:v>
                </c:pt>
                <c:pt idx="2">
                  <c:v>18823.035802469134</c:v>
                </c:pt>
                <c:pt idx="3">
                  <c:v>26607.616071428572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5-4D8A-90DD-13CFD92E0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5725951"/>
        <c:axId val="1520251055"/>
      </c:barChart>
      <c:catAx>
        <c:axId val="177572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520251055"/>
        <c:crosses val="autoZero"/>
        <c:auto val="1"/>
        <c:lblAlgn val="ctr"/>
        <c:lblOffset val="100"/>
        <c:noMultiLvlLbl val="0"/>
      </c:catAx>
      <c:valAx>
        <c:axId val="152025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7757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Insurance Analysis - project.xlsx]HealthCare Analysis-4!PivotTable3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Bahnschrift SemiBold SemiConden" panose="020B0502040204020203" pitchFamily="34" charset="0"/>
              </a:rPr>
              <a:t>Average charges for each hospital tier within different states</a:t>
            </a:r>
            <a:endParaRPr lang="en-US" sz="1400">
              <a:latin typeface="Bahnschrift SemiBold SemiConden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Analysis-4'!$B$1:$B$2</c:f>
              <c:strCache>
                <c:ptCount val="1"/>
                <c:pt idx="0">
                  <c:v>R1011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Analysis-4'!$B$3:$B$6</c:f>
              <c:numCache>
                <c:formatCode>General</c:formatCode>
                <c:ptCount val="3"/>
                <c:pt idx="0">
                  <c:v>33081.373793103456</c:v>
                </c:pt>
                <c:pt idx="1">
                  <c:v>18997.280691823897</c:v>
                </c:pt>
                <c:pt idx="2">
                  <c:v>9250.361785714289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B-4F60-A389-42A71737BBB9}"/>
            </c:ext>
          </c:extLst>
        </c:ser>
        <c:ser>
          <c:idx val="1"/>
          <c:order val="1"/>
          <c:tx>
            <c:strRef>
              <c:f>'HealthCare Analysis-4'!$C$1:$C$2</c:f>
              <c:strCache>
                <c:ptCount val="1"/>
                <c:pt idx="0">
                  <c:v>R1012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Analysis-4'!$C$3:$C$6</c:f>
              <c:numCache>
                <c:formatCode>General</c:formatCode>
                <c:ptCount val="3"/>
                <c:pt idx="0">
                  <c:v>25564.523387096775</c:v>
                </c:pt>
                <c:pt idx="1">
                  <c:v>10334.27932153393</c:v>
                </c:pt>
                <c:pt idx="2">
                  <c:v>10179.941965317919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B-4F60-A389-42A71737BBB9}"/>
            </c:ext>
          </c:extLst>
        </c:ser>
        <c:ser>
          <c:idx val="2"/>
          <c:order val="2"/>
          <c:tx>
            <c:strRef>
              <c:f>'HealthCare Analysis-4'!$D$1:$D$2</c:f>
              <c:strCache>
                <c:ptCount val="1"/>
                <c:pt idx="0">
                  <c:v>R1013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Analysis-4'!$D$3:$D$6</c:f>
              <c:numCache>
                <c:formatCode>General</c:formatCode>
                <c:ptCount val="3"/>
                <c:pt idx="0">
                  <c:v>30888.292388059701</c:v>
                </c:pt>
                <c:pt idx="1">
                  <c:v>8314.8492761394082</c:v>
                </c:pt>
                <c:pt idx="2">
                  <c:v>6857.1091812865488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2B-4F60-A389-42A71737BBB9}"/>
            </c:ext>
          </c:extLst>
        </c:ser>
        <c:ser>
          <c:idx val="3"/>
          <c:order val="3"/>
          <c:tx>
            <c:strRef>
              <c:f>'HealthCare Analysis-4'!$E$1:$E$2</c:f>
              <c:strCache>
                <c:ptCount val="1"/>
                <c:pt idx="0">
                  <c:v>R1014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Analysis-4'!$E$3:$E$6</c:f>
              <c:numCache>
                <c:formatCode>General</c:formatCode>
                <c:ptCount val="3"/>
                <c:pt idx="0">
                  <c:v>13891.859999999997</c:v>
                </c:pt>
                <c:pt idx="1">
                  <c:v>2395.17</c:v>
                </c:pt>
                <c:pt idx="2">
                  <c:v>16950.485000000001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2B-4F60-A389-42A71737BBB9}"/>
            </c:ext>
          </c:extLst>
        </c:ser>
        <c:ser>
          <c:idx val="4"/>
          <c:order val="4"/>
          <c:tx>
            <c:strRef>
              <c:f>'HealthCare Analysis-4'!$F$1:$F$2</c:f>
              <c:strCache>
                <c:ptCount val="1"/>
                <c:pt idx="0">
                  <c:v>R1015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Analysis-4'!$F$3:$F$6</c:f>
              <c:numCache>
                <c:formatCode>General</c:formatCode>
                <c:ptCount val="3"/>
                <c:pt idx="0">
                  <c:v>21523.52</c:v>
                </c:pt>
                <c:pt idx="1">
                  <c:v>16433.907142857144</c:v>
                </c:pt>
                <c:pt idx="2">
                  <c:v>7570.7550000000001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B-4F60-A389-42A71737BBB9}"/>
            </c:ext>
          </c:extLst>
        </c:ser>
        <c:ser>
          <c:idx val="5"/>
          <c:order val="5"/>
          <c:tx>
            <c:strRef>
              <c:f>'HealthCare Analysis-4'!$G$1:$G$2</c:f>
              <c:strCache>
                <c:ptCount val="1"/>
                <c:pt idx="0">
                  <c:v>R1016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Analysis-4'!$G$3:$G$6</c:f>
              <c:numCache>
                <c:formatCode>General</c:formatCode>
                <c:ptCount val="3"/>
                <c:pt idx="0">
                  <c:v>39868.616249999999</c:v>
                </c:pt>
                <c:pt idx="1">
                  <c:v>16075.963333333331</c:v>
                </c:pt>
                <c:pt idx="2">
                  <c:v>8133.0084090909086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2B-4F60-A389-42A71737BBB9}"/>
            </c:ext>
          </c:extLst>
        </c:ser>
        <c:ser>
          <c:idx val="6"/>
          <c:order val="6"/>
          <c:tx>
            <c:strRef>
              <c:f>'HealthCare Analysis-4'!$H$1:$H$2</c:f>
              <c:strCache>
                <c:ptCount val="1"/>
                <c:pt idx="0">
                  <c:v>R1017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Analysis-4'!$H$3:$H$6</c:f>
              <c:numCache>
                <c:formatCode>General</c:formatCode>
                <c:ptCount val="3"/>
                <c:pt idx="0">
                  <c:v>34070.595714285715</c:v>
                </c:pt>
                <c:pt idx="1">
                  <c:v>11365.621875000001</c:v>
                </c:pt>
                <c:pt idx="2">
                  <c:v>8667.3661538461547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2B-4F60-A389-42A71737BBB9}"/>
            </c:ext>
          </c:extLst>
        </c:ser>
        <c:ser>
          <c:idx val="7"/>
          <c:order val="7"/>
          <c:tx>
            <c:strRef>
              <c:f>'HealthCare Analysis-4'!$I$1:$I$2</c:f>
              <c:strCache>
                <c:ptCount val="1"/>
                <c:pt idx="0">
                  <c:v>R1018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Analysis-4'!$I$3:$I$6</c:f>
              <c:numCache>
                <c:formatCode>General</c:formatCode>
                <c:ptCount val="3"/>
                <c:pt idx="0">
                  <c:v>33475.82</c:v>
                </c:pt>
                <c:pt idx="1">
                  <c:v>10139.553333333333</c:v>
                </c:pt>
                <c:pt idx="2">
                  <c:v>12570.970000000001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2B-4F60-A389-42A71737BBB9}"/>
            </c:ext>
          </c:extLst>
        </c:ser>
        <c:ser>
          <c:idx val="8"/>
          <c:order val="8"/>
          <c:tx>
            <c:strRef>
              <c:f>'HealthCare Analysis-4'!$J$1:$J$2</c:f>
              <c:strCache>
                <c:ptCount val="1"/>
                <c:pt idx="0">
                  <c:v>R1019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Analysis-4'!$J$3:$J$6</c:f>
              <c:numCache>
                <c:formatCode>General</c:formatCode>
                <c:ptCount val="3"/>
                <c:pt idx="0">
                  <c:v>27621.609999999997</c:v>
                </c:pt>
                <c:pt idx="1">
                  <c:v>8116.7199999999984</c:v>
                </c:pt>
                <c:pt idx="2">
                  <c:v>12706.976000000001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2B-4F60-A389-42A71737BBB9}"/>
            </c:ext>
          </c:extLst>
        </c:ser>
        <c:ser>
          <c:idx val="9"/>
          <c:order val="9"/>
          <c:tx>
            <c:strRef>
              <c:f>'HealthCare Analysis-4'!$K$1:$K$2</c:f>
              <c:strCache>
                <c:ptCount val="1"/>
                <c:pt idx="0">
                  <c:v>R1020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Analysis-4'!$K$3:$K$6</c:f>
              <c:numCache>
                <c:formatCode>General</c:formatCode>
                <c:ptCount val="3"/>
                <c:pt idx="1">
                  <c:v>6760.5433333333322</c:v>
                </c:pt>
                <c:pt idx="2">
                  <c:v>11716.453333333333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2B-4F60-A389-42A71737BBB9}"/>
            </c:ext>
          </c:extLst>
        </c:ser>
        <c:ser>
          <c:idx val="10"/>
          <c:order val="10"/>
          <c:tx>
            <c:strRef>
              <c:f>'HealthCare Analysis-4'!$L$1:$L$2</c:f>
              <c:strCache>
                <c:ptCount val="1"/>
                <c:pt idx="0">
                  <c:v>R1021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Analysis-4'!$L$3:$L$6</c:f>
              <c:numCache>
                <c:formatCode>General</c:formatCode>
                <c:ptCount val="3"/>
                <c:pt idx="1">
                  <c:v>7668.1787234042586</c:v>
                </c:pt>
                <c:pt idx="2">
                  <c:v>11518.785652173914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2B-4F60-A389-42A71737BBB9}"/>
            </c:ext>
          </c:extLst>
        </c:ser>
        <c:ser>
          <c:idx val="11"/>
          <c:order val="11"/>
          <c:tx>
            <c:strRef>
              <c:f>'HealthCare Analysis-4'!$M$1:$M$2</c:f>
              <c:strCache>
                <c:ptCount val="1"/>
                <c:pt idx="0">
                  <c:v>R1022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Analysis-4'!$M$3:$M$6</c:f>
              <c:numCache>
                <c:formatCode>General</c:formatCode>
                <c:ptCount val="3"/>
                <c:pt idx="1">
                  <c:v>10102.026666666667</c:v>
                </c:pt>
                <c:pt idx="2">
                  <c:v>11637.812000000002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2B-4F60-A389-42A71737BBB9}"/>
            </c:ext>
          </c:extLst>
        </c:ser>
        <c:ser>
          <c:idx val="12"/>
          <c:order val="12"/>
          <c:tx>
            <c:strRef>
              <c:f>'HealthCare Analysis-4'!$N$1:$N$2</c:f>
              <c:strCache>
                <c:ptCount val="1"/>
                <c:pt idx="0">
                  <c:v>R1023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Analysis-4'!$N$3:$N$6</c:f>
              <c:numCache>
                <c:formatCode>General</c:formatCode>
                <c:ptCount val="3"/>
                <c:pt idx="0">
                  <c:v>18261.7575</c:v>
                </c:pt>
                <c:pt idx="1">
                  <c:v>13457.094583333334</c:v>
                </c:pt>
                <c:pt idx="2">
                  <c:v>12785.637000000001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2B-4F60-A389-42A71737BBB9}"/>
            </c:ext>
          </c:extLst>
        </c:ser>
        <c:ser>
          <c:idx val="13"/>
          <c:order val="13"/>
          <c:tx>
            <c:strRef>
              <c:f>'HealthCare Analysis-4'!$O$1:$O$2</c:f>
              <c:strCache>
                <c:ptCount val="1"/>
                <c:pt idx="0">
                  <c:v>R1024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Analysis-4'!$O$3:$O$6</c:f>
              <c:numCache>
                <c:formatCode>General</c:formatCode>
                <c:ptCount val="3"/>
                <c:pt idx="0">
                  <c:v>32732.187142857143</c:v>
                </c:pt>
                <c:pt idx="1">
                  <c:v>10174.346000000001</c:v>
                </c:pt>
                <c:pt idx="2">
                  <c:v>13360.978888888889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52B-4F60-A389-42A71737BBB9}"/>
            </c:ext>
          </c:extLst>
        </c:ser>
        <c:ser>
          <c:idx val="14"/>
          <c:order val="14"/>
          <c:tx>
            <c:strRef>
              <c:f>'HealthCare Analysis-4'!$P$1:$P$2</c:f>
              <c:strCache>
                <c:ptCount val="1"/>
                <c:pt idx="0">
                  <c:v>R1025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Analysis-4'!$P$3:$P$6</c:f>
              <c:numCache>
                <c:formatCode>General</c:formatCode>
                <c:ptCount val="3"/>
                <c:pt idx="1">
                  <c:v>6886.0368421052635</c:v>
                </c:pt>
                <c:pt idx="2">
                  <c:v>10510.31380952381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2B-4F60-A389-42A71737BBB9}"/>
            </c:ext>
          </c:extLst>
        </c:ser>
        <c:ser>
          <c:idx val="15"/>
          <c:order val="15"/>
          <c:tx>
            <c:strRef>
              <c:f>'HealthCare Analysis-4'!$Q$1:$Q$2</c:f>
              <c:strCache>
                <c:ptCount val="1"/>
                <c:pt idx="0">
                  <c:v>R1026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'HealthCare Analysis-4'!$A$3:$A$6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'HealthCare Analysis-4'!$Q$3:$Q$6</c:f>
              <c:numCache>
                <c:formatCode>General</c:formatCode>
                <c:ptCount val="3"/>
                <c:pt idx="0">
                  <c:v>18709.797999999999</c:v>
                </c:pt>
                <c:pt idx="1">
                  <c:v>11919.607857142857</c:v>
                </c:pt>
                <c:pt idx="2">
                  <c:v>12296.779729729727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52B-4F60-A389-42A71737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51307264"/>
        <c:axId val="1451311424"/>
      </c:barChart>
      <c:catAx>
        <c:axId val="145130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451311424"/>
        <c:crosses val="autoZero"/>
        <c:auto val="1"/>
        <c:lblAlgn val="ctr"/>
        <c:lblOffset val="100"/>
        <c:noMultiLvlLbl val="0"/>
      </c:catAx>
      <c:valAx>
        <c:axId val="145131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4513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Bahnschrift SemiBold SemiConden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Average of HBA1C</c:v>
          </c:tx>
          <c:spPr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'HealthCare Analysis-5'!$A$4:$A$51</c:f>
              <c:strCache>
                <c:ptCount val="48"/>
                <c:pt idx="0">
                  <c:v>AGE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'HealthCare Analysis-5'!$B$4:$B$51</c:f>
              <c:numCache>
                <c:formatCode>0.00</c:formatCode>
                <c:ptCount val="48"/>
                <c:pt idx="0" formatCode="General">
                  <c:v>0</c:v>
                </c:pt>
                <c:pt idx="1">
                  <c:v>6.5275000000000034</c:v>
                </c:pt>
                <c:pt idx="2">
                  <c:v>6.4959999999999987</c:v>
                </c:pt>
                <c:pt idx="3">
                  <c:v>6.8138181818181804</c:v>
                </c:pt>
                <c:pt idx="4">
                  <c:v>6.302857142857146</c:v>
                </c:pt>
                <c:pt idx="5">
                  <c:v>6.4115217391304347</c:v>
                </c:pt>
                <c:pt idx="6">
                  <c:v>5.9641176470588242</c:v>
                </c:pt>
                <c:pt idx="7">
                  <c:v>6.4217021276595752</c:v>
                </c:pt>
                <c:pt idx="8">
                  <c:v>7.252909090909089</c:v>
                </c:pt>
                <c:pt idx="9">
                  <c:v>6.9113636363636379</c:v>
                </c:pt>
                <c:pt idx="10">
                  <c:v>6.1298113207547189</c:v>
                </c:pt>
                <c:pt idx="11">
                  <c:v>6.7649090909090868</c:v>
                </c:pt>
                <c:pt idx="12">
                  <c:v>6.5316981132075469</c:v>
                </c:pt>
                <c:pt idx="13">
                  <c:v>6.2325454545454546</c:v>
                </c:pt>
                <c:pt idx="14">
                  <c:v>6.6230612244897973</c:v>
                </c:pt>
                <c:pt idx="15">
                  <c:v>6.3954166666666667</c:v>
                </c:pt>
                <c:pt idx="16">
                  <c:v>5.7802222222222222</c:v>
                </c:pt>
                <c:pt idx="17">
                  <c:v>6.7745000000000006</c:v>
                </c:pt>
                <c:pt idx="18">
                  <c:v>7.1430952380952348</c:v>
                </c:pt>
                <c:pt idx="19">
                  <c:v>6.6593023255813941</c:v>
                </c:pt>
                <c:pt idx="20">
                  <c:v>6.3041999999999998</c:v>
                </c:pt>
                <c:pt idx="21">
                  <c:v>7.3702173913043456</c:v>
                </c:pt>
                <c:pt idx="22">
                  <c:v>6.0821276595744704</c:v>
                </c:pt>
                <c:pt idx="23">
                  <c:v>6.8064000000000009</c:v>
                </c:pt>
                <c:pt idx="24">
                  <c:v>7.5635849056603783</c:v>
                </c:pt>
                <c:pt idx="25">
                  <c:v>6.9251063829787247</c:v>
                </c:pt>
                <c:pt idx="26">
                  <c:v>6.3133333333333299</c:v>
                </c:pt>
                <c:pt idx="27">
                  <c:v>6.9460784313725501</c:v>
                </c:pt>
                <c:pt idx="28">
                  <c:v>6.7002380952380971</c:v>
                </c:pt>
                <c:pt idx="29">
                  <c:v>6.1487272727272728</c:v>
                </c:pt>
                <c:pt idx="30">
                  <c:v>5.928392857142855</c:v>
                </c:pt>
                <c:pt idx="31">
                  <c:v>6.8019298245614035</c:v>
                </c:pt>
                <c:pt idx="32">
                  <c:v>6.7786666666666671</c:v>
                </c:pt>
                <c:pt idx="33">
                  <c:v>7.0116666666666685</c:v>
                </c:pt>
                <c:pt idx="34">
                  <c:v>6.526727272727272</c:v>
                </c:pt>
                <c:pt idx="35">
                  <c:v>6.2746428571428581</c:v>
                </c:pt>
                <c:pt idx="36">
                  <c:v>6.927777777777778</c:v>
                </c:pt>
                <c:pt idx="37">
                  <c:v>6.4856250000000015</c:v>
                </c:pt>
                <c:pt idx="38">
                  <c:v>6.5770454545454529</c:v>
                </c:pt>
                <c:pt idx="39">
                  <c:v>6.6385416666666623</c:v>
                </c:pt>
                <c:pt idx="40">
                  <c:v>6.5125490196078406</c:v>
                </c:pt>
                <c:pt idx="41">
                  <c:v>6.6097777777777775</c:v>
                </c:pt>
                <c:pt idx="42">
                  <c:v>6.4010416666666679</c:v>
                </c:pt>
                <c:pt idx="43">
                  <c:v>6.5399999999999991</c:v>
                </c:pt>
                <c:pt idx="44">
                  <c:v>6.4008695652173904</c:v>
                </c:pt>
                <c:pt idx="45">
                  <c:v>6.94</c:v>
                </c:pt>
                <c:pt idx="46">
                  <c:v>6.4586956521739136</c:v>
                </c:pt>
                <c:pt idx="47">
                  <c:v>5.8227272727272723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E-49AE-A14C-047C6B180961}"/>
            </c:ext>
          </c:extLst>
        </c:ser>
        <c:ser>
          <c:idx val="1"/>
          <c:order val="1"/>
          <c:tx>
            <c:v>Average of BMI</c:v>
          </c:tx>
          <c:spPr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'HealthCare Analysis-5'!$A$4:$A$51</c:f>
              <c:strCache>
                <c:ptCount val="48"/>
                <c:pt idx="0">
                  <c:v>AGE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'HealthCare Analysis-5'!$C$4:$C$51</c:f>
              <c:numCache>
                <c:formatCode>0.00</c:formatCode>
                <c:ptCount val="48"/>
                <c:pt idx="0" formatCode="General">
                  <c:v>0</c:v>
                </c:pt>
                <c:pt idx="1">
                  <c:v>35.495750000000001</c:v>
                </c:pt>
                <c:pt idx="2">
                  <c:v>34.361470588235299</c:v>
                </c:pt>
                <c:pt idx="3">
                  <c:v>36.281545454545451</c:v>
                </c:pt>
                <c:pt idx="4">
                  <c:v>32.344081632653065</c:v>
                </c:pt>
                <c:pt idx="5">
                  <c:v>32.985543478260873</c:v>
                </c:pt>
                <c:pt idx="6">
                  <c:v>33.036862745098034</c:v>
                </c:pt>
                <c:pt idx="7">
                  <c:v>33.06712765957446</c:v>
                </c:pt>
                <c:pt idx="8">
                  <c:v>31.994181818181822</c:v>
                </c:pt>
                <c:pt idx="9">
                  <c:v>30.492272727272724</c:v>
                </c:pt>
                <c:pt idx="10">
                  <c:v>31.691698113207554</c:v>
                </c:pt>
                <c:pt idx="11">
                  <c:v>31.073818181818179</c:v>
                </c:pt>
                <c:pt idx="12">
                  <c:v>33.358867924528298</c:v>
                </c:pt>
                <c:pt idx="13">
                  <c:v>30.322909090909089</c:v>
                </c:pt>
                <c:pt idx="14">
                  <c:v>33.135102040816307</c:v>
                </c:pt>
                <c:pt idx="15">
                  <c:v>29.796145833333323</c:v>
                </c:pt>
                <c:pt idx="16">
                  <c:v>31.811888888888884</c:v>
                </c:pt>
                <c:pt idx="17">
                  <c:v>30.016249999999996</c:v>
                </c:pt>
                <c:pt idx="18">
                  <c:v>31.362499999999997</c:v>
                </c:pt>
                <c:pt idx="19">
                  <c:v>32.651860465116279</c:v>
                </c:pt>
                <c:pt idx="20">
                  <c:v>30.076600000000006</c:v>
                </c:pt>
                <c:pt idx="21">
                  <c:v>32.143586956521737</c:v>
                </c:pt>
                <c:pt idx="22">
                  <c:v>30.040000000000003</c:v>
                </c:pt>
                <c:pt idx="23">
                  <c:v>32.513999999999996</c:v>
                </c:pt>
                <c:pt idx="24">
                  <c:v>31.027075471698112</c:v>
                </c:pt>
                <c:pt idx="25">
                  <c:v>32.713617021276605</c:v>
                </c:pt>
                <c:pt idx="26">
                  <c:v>28.814117647058815</c:v>
                </c:pt>
                <c:pt idx="27">
                  <c:v>30.515196078431373</c:v>
                </c:pt>
                <c:pt idx="28">
                  <c:v>30.454404761904758</c:v>
                </c:pt>
                <c:pt idx="29">
                  <c:v>31.183181818181808</c:v>
                </c:pt>
                <c:pt idx="30">
                  <c:v>29.821874999999999</c:v>
                </c:pt>
                <c:pt idx="31">
                  <c:v>31.457982456140357</c:v>
                </c:pt>
                <c:pt idx="32">
                  <c:v>30.543000000000003</c:v>
                </c:pt>
                <c:pt idx="33">
                  <c:v>28.876666666666658</c:v>
                </c:pt>
                <c:pt idx="34">
                  <c:v>31.109636363636358</c:v>
                </c:pt>
                <c:pt idx="35">
                  <c:v>29.904821428571438</c:v>
                </c:pt>
                <c:pt idx="36">
                  <c:v>28.025092592592596</c:v>
                </c:pt>
                <c:pt idx="37">
                  <c:v>28.11958333333332</c:v>
                </c:pt>
                <c:pt idx="38">
                  <c:v>27.64488636363637</c:v>
                </c:pt>
                <c:pt idx="39">
                  <c:v>29.540833333333325</c:v>
                </c:pt>
                <c:pt idx="40">
                  <c:v>29.833921568627463</c:v>
                </c:pt>
                <c:pt idx="41">
                  <c:v>30.849888888888902</c:v>
                </c:pt>
                <c:pt idx="42">
                  <c:v>26.507083333333323</c:v>
                </c:pt>
                <c:pt idx="43">
                  <c:v>25.532599999999999</c:v>
                </c:pt>
                <c:pt idx="44">
                  <c:v>26.795652173913052</c:v>
                </c:pt>
                <c:pt idx="45">
                  <c:v>26.327608695652174</c:v>
                </c:pt>
                <c:pt idx="46">
                  <c:v>27.07</c:v>
                </c:pt>
                <c:pt idx="47">
                  <c:v>27.375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E-49AE-A14C-047C6B180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592453"/>
        <c:axId val="1333088525"/>
      </c:lineChart>
      <c:catAx>
        <c:axId val="5115924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33088525"/>
        <c:crosses val="autoZero"/>
        <c:auto val="1"/>
        <c:lblAlgn val="ctr"/>
        <c:lblOffset val="100"/>
        <c:noMultiLvlLbl val="1"/>
      </c:catAx>
      <c:valAx>
        <c:axId val="1333088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11592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name>Linear (CHARGES)</c:name>
            <c:spPr>
              <a:ln w="19050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'HealthCare Analysis-6'!$B$4:$B$2338</c:f>
              <c:numCache>
                <c:formatCode>General</c:formatCode>
                <c:ptCount val="2335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31</c:v>
                </c:pt>
                <c:pt idx="4">
                  <c:v>25</c:v>
                </c:pt>
                <c:pt idx="5">
                  <c:v>22</c:v>
                </c:pt>
                <c:pt idx="6">
                  <c:v>30</c:v>
                </c:pt>
                <c:pt idx="7">
                  <c:v>28</c:v>
                </c:pt>
                <c:pt idx="8">
                  <c:v>21</c:v>
                </c:pt>
                <c:pt idx="9">
                  <c:v>26</c:v>
                </c:pt>
                <c:pt idx="10">
                  <c:v>22</c:v>
                </c:pt>
                <c:pt idx="11">
                  <c:v>24</c:v>
                </c:pt>
                <c:pt idx="12">
                  <c:v>24</c:v>
                </c:pt>
                <c:pt idx="13">
                  <c:v>21</c:v>
                </c:pt>
                <c:pt idx="14">
                  <c:v>30</c:v>
                </c:pt>
                <c:pt idx="15">
                  <c:v>27</c:v>
                </c:pt>
                <c:pt idx="16">
                  <c:v>30</c:v>
                </c:pt>
                <c:pt idx="17">
                  <c:v>27</c:v>
                </c:pt>
                <c:pt idx="18">
                  <c:v>28</c:v>
                </c:pt>
                <c:pt idx="19">
                  <c:v>19</c:v>
                </c:pt>
                <c:pt idx="20">
                  <c:v>23</c:v>
                </c:pt>
                <c:pt idx="21">
                  <c:v>30</c:v>
                </c:pt>
                <c:pt idx="22">
                  <c:v>29</c:v>
                </c:pt>
                <c:pt idx="23">
                  <c:v>28</c:v>
                </c:pt>
                <c:pt idx="24">
                  <c:v>22</c:v>
                </c:pt>
                <c:pt idx="25">
                  <c:v>29</c:v>
                </c:pt>
                <c:pt idx="26">
                  <c:v>23</c:v>
                </c:pt>
                <c:pt idx="27">
                  <c:v>24</c:v>
                </c:pt>
                <c:pt idx="28">
                  <c:v>28</c:v>
                </c:pt>
                <c:pt idx="29">
                  <c:v>29</c:v>
                </c:pt>
                <c:pt idx="30">
                  <c:v>21</c:v>
                </c:pt>
                <c:pt idx="31">
                  <c:v>21</c:v>
                </c:pt>
                <c:pt idx="32">
                  <c:v>28</c:v>
                </c:pt>
                <c:pt idx="33">
                  <c:v>30</c:v>
                </c:pt>
                <c:pt idx="34">
                  <c:v>19</c:v>
                </c:pt>
                <c:pt idx="35">
                  <c:v>26</c:v>
                </c:pt>
                <c:pt idx="36">
                  <c:v>25</c:v>
                </c:pt>
                <c:pt idx="37">
                  <c:v>21</c:v>
                </c:pt>
                <c:pt idx="38">
                  <c:v>19</c:v>
                </c:pt>
                <c:pt idx="39">
                  <c:v>19</c:v>
                </c:pt>
                <c:pt idx="40">
                  <c:v>21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21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22</c:v>
                </c:pt>
                <c:pt idx="49">
                  <c:v>19</c:v>
                </c:pt>
                <c:pt idx="50">
                  <c:v>21</c:v>
                </c:pt>
                <c:pt idx="51">
                  <c:v>19</c:v>
                </c:pt>
                <c:pt idx="52">
                  <c:v>20</c:v>
                </c:pt>
                <c:pt idx="53">
                  <c:v>19</c:v>
                </c:pt>
                <c:pt idx="54">
                  <c:v>29</c:v>
                </c:pt>
                <c:pt idx="55">
                  <c:v>19</c:v>
                </c:pt>
                <c:pt idx="56">
                  <c:v>21</c:v>
                </c:pt>
                <c:pt idx="57">
                  <c:v>22</c:v>
                </c:pt>
                <c:pt idx="58">
                  <c:v>27</c:v>
                </c:pt>
                <c:pt idx="59">
                  <c:v>26</c:v>
                </c:pt>
                <c:pt idx="60">
                  <c:v>21</c:v>
                </c:pt>
                <c:pt idx="61">
                  <c:v>24</c:v>
                </c:pt>
                <c:pt idx="62">
                  <c:v>31</c:v>
                </c:pt>
                <c:pt idx="63">
                  <c:v>19</c:v>
                </c:pt>
                <c:pt idx="64">
                  <c:v>27</c:v>
                </c:pt>
                <c:pt idx="65">
                  <c:v>19</c:v>
                </c:pt>
                <c:pt idx="66">
                  <c:v>19</c:v>
                </c:pt>
                <c:pt idx="67">
                  <c:v>25</c:v>
                </c:pt>
                <c:pt idx="68">
                  <c:v>21</c:v>
                </c:pt>
                <c:pt idx="69">
                  <c:v>25</c:v>
                </c:pt>
                <c:pt idx="70">
                  <c:v>21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21</c:v>
                </c:pt>
                <c:pt idx="82">
                  <c:v>26</c:v>
                </c:pt>
                <c:pt idx="83">
                  <c:v>19</c:v>
                </c:pt>
                <c:pt idx="84">
                  <c:v>19</c:v>
                </c:pt>
                <c:pt idx="85">
                  <c:v>23</c:v>
                </c:pt>
                <c:pt idx="86">
                  <c:v>25</c:v>
                </c:pt>
                <c:pt idx="87">
                  <c:v>22</c:v>
                </c:pt>
                <c:pt idx="88">
                  <c:v>21</c:v>
                </c:pt>
                <c:pt idx="89">
                  <c:v>24</c:v>
                </c:pt>
                <c:pt idx="90">
                  <c:v>21</c:v>
                </c:pt>
                <c:pt idx="91">
                  <c:v>24</c:v>
                </c:pt>
                <c:pt idx="92">
                  <c:v>25</c:v>
                </c:pt>
                <c:pt idx="93">
                  <c:v>28</c:v>
                </c:pt>
                <c:pt idx="94">
                  <c:v>26</c:v>
                </c:pt>
                <c:pt idx="95">
                  <c:v>25</c:v>
                </c:pt>
                <c:pt idx="96">
                  <c:v>21</c:v>
                </c:pt>
                <c:pt idx="97">
                  <c:v>24</c:v>
                </c:pt>
                <c:pt idx="98">
                  <c:v>21</c:v>
                </c:pt>
                <c:pt idx="99">
                  <c:v>21</c:v>
                </c:pt>
                <c:pt idx="100">
                  <c:v>25</c:v>
                </c:pt>
                <c:pt idx="101">
                  <c:v>26</c:v>
                </c:pt>
                <c:pt idx="102">
                  <c:v>27</c:v>
                </c:pt>
                <c:pt idx="103">
                  <c:v>22</c:v>
                </c:pt>
                <c:pt idx="104">
                  <c:v>26</c:v>
                </c:pt>
                <c:pt idx="105">
                  <c:v>23</c:v>
                </c:pt>
                <c:pt idx="106">
                  <c:v>26</c:v>
                </c:pt>
                <c:pt idx="107">
                  <c:v>20</c:v>
                </c:pt>
                <c:pt idx="108">
                  <c:v>25</c:v>
                </c:pt>
                <c:pt idx="109">
                  <c:v>26</c:v>
                </c:pt>
                <c:pt idx="110">
                  <c:v>28</c:v>
                </c:pt>
                <c:pt idx="111">
                  <c:v>25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31</c:v>
                </c:pt>
                <c:pt idx="117">
                  <c:v>19</c:v>
                </c:pt>
                <c:pt idx="118">
                  <c:v>19</c:v>
                </c:pt>
                <c:pt idx="119">
                  <c:v>28</c:v>
                </c:pt>
                <c:pt idx="120">
                  <c:v>20</c:v>
                </c:pt>
                <c:pt idx="121">
                  <c:v>19</c:v>
                </c:pt>
                <c:pt idx="122">
                  <c:v>19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20</c:v>
                </c:pt>
                <c:pt idx="130">
                  <c:v>20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25</c:v>
                </c:pt>
                <c:pt idx="162">
                  <c:v>20</c:v>
                </c:pt>
                <c:pt idx="163">
                  <c:v>21</c:v>
                </c:pt>
                <c:pt idx="164">
                  <c:v>24</c:v>
                </c:pt>
                <c:pt idx="165">
                  <c:v>19</c:v>
                </c:pt>
                <c:pt idx="166">
                  <c:v>24</c:v>
                </c:pt>
                <c:pt idx="167">
                  <c:v>24</c:v>
                </c:pt>
                <c:pt idx="168">
                  <c:v>20</c:v>
                </c:pt>
                <c:pt idx="169">
                  <c:v>20</c:v>
                </c:pt>
                <c:pt idx="170">
                  <c:v>24</c:v>
                </c:pt>
                <c:pt idx="171">
                  <c:v>20</c:v>
                </c:pt>
                <c:pt idx="172">
                  <c:v>29</c:v>
                </c:pt>
                <c:pt idx="173">
                  <c:v>19</c:v>
                </c:pt>
                <c:pt idx="174">
                  <c:v>27</c:v>
                </c:pt>
                <c:pt idx="175">
                  <c:v>21</c:v>
                </c:pt>
                <c:pt idx="176">
                  <c:v>21</c:v>
                </c:pt>
                <c:pt idx="177">
                  <c:v>21</c:v>
                </c:pt>
                <c:pt idx="178">
                  <c:v>21</c:v>
                </c:pt>
                <c:pt idx="179">
                  <c:v>22</c:v>
                </c:pt>
                <c:pt idx="180">
                  <c:v>29</c:v>
                </c:pt>
                <c:pt idx="181">
                  <c:v>22</c:v>
                </c:pt>
                <c:pt idx="182">
                  <c:v>22</c:v>
                </c:pt>
                <c:pt idx="183">
                  <c:v>21</c:v>
                </c:pt>
                <c:pt idx="184">
                  <c:v>21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21</c:v>
                </c:pt>
                <c:pt idx="189">
                  <c:v>25</c:v>
                </c:pt>
                <c:pt idx="190">
                  <c:v>21</c:v>
                </c:pt>
                <c:pt idx="191">
                  <c:v>25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23</c:v>
                </c:pt>
                <c:pt idx="197">
                  <c:v>23</c:v>
                </c:pt>
                <c:pt idx="198">
                  <c:v>19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34</c:v>
                </c:pt>
                <c:pt idx="203">
                  <c:v>20</c:v>
                </c:pt>
                <c:pt idx="204">
                  <c:v>19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26</c:v>
                </c:pt>
                <c:pt idx="210">
                  <c:v>20</c:v>
                </c:pt>
                <c:pt idx="211">
                  <c:v>19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29</c:v>
                </c:pt>
                <c:pt idx="218">
                  <c:v>32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29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20</c:v>
                </c:pt>
                <c:pt idx="233">
                  <c:v>23</c:v>
                </c:pt>
                <c:pt idx="234">
                  <c:v>23</c:v>
                </c:pt>
                <c:pt idx="235">
                  <c:v>21</c:v>
                </c:pt>
                <c:pt idx="236">
                  <c:v>21</c:v>
                </c:pt>
                <c:pt idx="237">
                  <c:v>32</c:v>
                </c:pt>
                <c:pt idx="238">
                  <c:v>34</c:v>
                </c:pt>
                <c:pt idx="239">
                  <c:v>27</c:v>
                </c:pt>
                <c:pt idx="240">
                  <c:v>19</c:v>
                </c:pt>
                <c:pt idx="241">
                  <c:v>27</c:v>
                </c:pt>
                <c:pt idx="242">
                  <c:v>20</c:v>
                </c:pt>
                <c:pt idx="243">
                  <c:v>25</c:v>
                </c:pt>
                <c:pt idx="244">
                  <c:v>21</c:v>
                </c:pt>
                <c:pt idx="245">
                  <c:v>35</c:v>
                </c:pt>
                <c:pt idx="246">
                  <c:v>24</c:v>
                </c:pt>
                <c:pt idx="247">
                  <c:v>24</c:v>
                </c:pt>
                <c:pt idx="248">
                  <c:v>22</c:v>
                </c:pt>
                <c:pt idx="249">
                  <c:v>24</c:v>
                </c:pt>
                <c:pt idx="250">
                  <c:v>24</c:v>
                </c:pt>
                <c:pt idx="251">
                  <c:v>21</c:v>
                </c:pt>
                <c:pt idx="252">
                  <c:v>25</c:v>
                </c:pt>
                <c:pt idx="253">
                  <c:v>21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19</c:v>
                </c:pt>
                <c:pt idx="262">
                  <c:v>32</c:v>
                </c:pt>
                <c:pt idx="263">
                  <c:v>26</c:v>
                </c:pt>
                <c:pt idx="264">
                  <c:v>23</c:v>
                </c:pt>
                <c:pt idx="265">
                  <c:v>26</c:v>
                </c:pt>
                <c:pt idx="266">
                  <c:v>33</c:v>
                </c:pt>
                <c:pt idx="267">
                  <c:v>32</c:v>
                </c:pt>
                <c:pt idx="268">
                  <c:v>21</c:v>
                </c:pt>
                <c:pt idx="269">
                  <c:v>21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26</c:v>
                </c:pt>
                <c:pt idx="274">
                  <c:v>23</c:v>
                </c:pt>
                <c:pt idx="275">
                  <c:v>23</c:v>
                </c:pt>
                <c:pt idx="276">
                  <c:v>27</c:v>
                </c:pt>
                <c:pt idx="277">
                  <c:v>29</c:v>
                </c:pt>
                <c:pt idx="278">
                  <c:v>29</c:v>
                </c:pt>
                <c:pt idx="279">
                  <c:v>24</c:v>
                </c:pt>
                <c:pt idx="280">
                  <c:v>27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26</c:v>
                </c:pt>
                <c:pt idx="286">
                  <c:v>35</c:v>
                </c:pt>
                <c:pt idx="287">
                  <c:v>26</c:v>
                </c:pt>
                <c:pt idx="288">
                  <c:v>20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26</c:v>
                </c:pt>
                <c:pt idx="293">
                  <c:v>19</c:v>
                </c:pt>
                <c:pt idx="294">
                  <c:v>24</c:v>
                </c:pt>
                <c:pt idx="295">
                  <c:v>24</c:v>
                </c:pt>
                <c:pt idx="296">
                  <c:v>19</c:v>
                </c:pt>
                <c:pt idx="297">
                  <c:v>20</c:v>
                </c:pt>
                <c:pt idx="298">
                  <c:v>23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30</c:v>
                </c:pt>
                <c:pt idx="303">
                  <c:v>30</c:v>
                </c:pt>
                <c:pt idx="304">
                  <c:v>27</c:v>
                </c:pt>
                <c:pt idx="305">
                  <c:v>23</c:v>
                </c:pt>
                <c:pt idx="306">
                  <c:v>24</c:v>
                </c:pt>
                <c:pt idx="307">
                  <c:v>27</c:v>
                </c:pt>
                <c:pt idx="308">
                  <c:v>27</c:v>
                </c:pt>
                <c:pt idx="309">
                  <c:v>20</c:v>
                </c:pt>
                <c:pt idx="310">
                  <c:v>27</c:v>
                </c:pt>
                <c:pt idx="311">
                  <c:v>21</c:v>
                </c:pt>
                <c:pt idx="312">
                  <c:v>28</c:v>
                </c:pt>
                <c:pt idx="313">
                  <c:v>36</c:v>
                </c:pt>
                <c:pt idx="314">
                  <c:v>32</c:v>
                </c:pt>
                <c:pt idx="315">
                  <c:v>21</c:v>
                </c:pt>
                <c:pt idx="316">
                  <c:v>35</c:v>
                </c:pt>
                <c:pt idx="317">
                  <c:v>26</c:v>
                </c:pt>
                <c:pt idx="318">
                  <c:v>25</c:v>
                </c:pt>
                <c:pt idx="319">
                  <c:v>25</c:v>
                </c:pt>
                <c:pt idx="320">
                  <c:v>26</c:v>
                </c:pt>
                <c:pt idx="321">
                  <c:v>21</c:v>
                </c:pt>
                <c:pt idx="322">
                  <c:v>29</c:v>
                </c:pt>
                <c:pt idx="323">
                  <c:v>34</c:v>
                </c:pt>
                <c:pt idx="324">
                  <c:v>28</c:v>
                </c:pt>
                <c:pt idx="325">
                  <c:v>22</c:v>
                </c:pt>
                <c:pt idx="326">
                  <c:v>36</c:v>
                </c:pt>
                <c:pt idx="327">
                  <c:v>24</c:v>
                </c:pt>
                <c:pt idx="328">
                  <c:v>29</c:v>
                </c:pt>
                <c:pt idx="329">
                  <c:v>30</c:v>
                </c:pt>
                <c:pt idx="330">
                  <c:v>22</c:v>
                </c:pt>
                <c:pt idx="331">
                  <c:v>29</c:v>
                </c:pt>
                <c:pt idx="332">
                  <c:v>29</c:v>
                </c:pt>
                <c:pt idx="333">
                  <c:v>27</c:v>
                </c:pt>
                <c:pt idx="334">
                  <c:v>27</c:v>
                </c:pt>
                <c:pt idx="335">
                  <c:v>23</c:v>
                </c:pt>
                <c:pt idx="336">
                  <c:v>22</c:v>
                </c:pt>
                <c:pt idx="337">
                  <c:v>27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32</c:v>
                </c:pt>
                <c:pt idx="344">
                  <c:v>29</c:v>
                </c:pt>
                <c:pt idx="345">
                  <c:v>29</c:v>
                </c:pt>
                <c:pt idx="346">
                  <c:v>22</c:v>
                </c:pt>
                <c:pt idx="347">
                  <c:v>20</c:v>
                </c:pt>
                <c:pt idx="348">
                  <c:v>27</c:v>
                </c:pt>
                <c:pt idx="349">
                  <c:v>20</c:v>
                </c:pt>
                <c:pt idx="350">
                  <c:v>20</c:v>
                </c:pt>
                <c:pt idx="351">
                  <c:v>26</c:v>
                </c:pt>
                <c:pt idx="352">
                  <c:v>32</c:v>
                </c:pt>
                <c:pt idx="353">
                  <c:v>30</c:v>
                </c:pt>
                <c:pt idx="354">
                  <c:v>28</c:v>
                </c:pt>
                <c:pt idx="355">
                  <c:v>30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19</c:v>
                </c:pt>
                <c:pt idx="361">
                  <c:v>27</c:v>
                </c:pt>
                <c:pt idx="362">
                  <c:v>22</c:v>
                </c:pt>
                <c:pt idx="363">
                  <c:v>37</c:v>
                </c:pt>
                <c:pt idx="364">
                  <c:v>23</c:v>
                </c:pt>
                <c:pt idx="365">
                  <c:v>36</c:v>
                </c:pt>
                <c:pt idx="366">
                  <c:v>20</c:v>
                </c:pt>
                <c:pt idx="367">
                  <c:v>30</c:v>
                </c:pt>
                <c:pt idx="368">
                  <c:v>19</c:v>
                </c:pt>
                <c:pt idx="369">
                  <c:v>27</c:v>
                </c:pt>
                <c:pt idx="370">
                  <c:v>27</c:v>
                </c:pt>
                <c:pt idx="371">
                  <c:v>24</c:v>
                </c:pt>
                <c:pt idx="372">
                  <c:v>25</c:v>
                </c:pt>
                <c:pt idx="373">
                  <c:v>20</c:v>
                </c:pt>
                <c:pt idx="374">
                  <c:v>35</c:v>
                </c:pt>
                <c:pt idx="375">
                  <c:v>31</c:v>
                </c:pt>
                <c:pt idx="376">
                  <c:v>29</c:v>
                </c:pt>
                <c:pt idx="377">
                  <c:v>28</c:v>
                </c:pt>
                <c:pt idx="378">
                  <c:v>28</c:v>
                </c:pt>
                <c:pt idx="379">
                  <c:v>42</c:v>
                </c:pt>
                <c:pt idx="380">
                  <c:v>35</c:v>
                </c:pt>
                <c:pt idx="381">
                  <c:v>28</c:v>
                </c:pt>
                <c:pt idx="382">
                  <c:v>22</c:v>
                </c:pt>
                <c:pt idx="383">
                  <c:v>37</c:v>
                </c:pt>
                <c:pt idx="384">
                  <c:v>24</c:v>
                </c:pt>
                <c:pt idx="385">
                  <c:v>26</c:v>
                </c:pt>
                <c:pt idx="386">
                  <c:v>24</c:v>
                </c:pt>
                <c:pt idx="387">
                  <c:v>35</c:v>
                </c:pt>
                <c:pt idx="388">
                  <c:v>33</c:v>
                </c:pt>
                <c:pt idx="389">
                  <c:v>38</c:v>
                </c:pt>
                <c:pt idx="390">
                  <c:v>31</c:v>
                </c:pt>
                <c:pt idx="391">
                  <c:v>33</c:v>
                </c:pt>
                <c:pt idx="392">
                  <c:v>31</c:v>
                </c:pt>
                <c:pt idx="393">
                  <c:v>39</c:v>
                </c:pt>
                <c:pt idx="394">
                  <c:v>20</c:v>
                </c:pt>
                <c:pt idx="395">
                  <c:v>42</c:v>
                </c:pt>
                <c:pt idx="396">
                  <c:v>28</c:v>
                </c:pt>
                <c:pt idx="397">
                  <c:v>35</c:v>
                </c:pt>
                <c:pt idx="398">
                  <c:v>34</c:v>
                </c:pt>
                <c:pt idx="399">
                  <c:v>19</c:v>
                </c:pt>
                <c:pt idx="400">
                  <c:v>37</c:v>
                </c:pt>
                <c:pt idx="401">
                  <c:v>29</c:v>
                </c:pt>
                <c:pt idx="402">
                  <c:v>30</c:v>
                </c:pt>
                <c:pt idx="403">
                  <c:v>37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29</c:v>
                </c:pt>
                <c:pt idx="408">
                  <c:v>36</c:v>
                </c:pt>
                <c:pt idx="409">
                  <c:v>42</c:v>
                </c:pt>
                <c:pt idx="410">
                  <c:v>35</c:v>
                </c:pt>
                <c:pt idx="411">
                  <c:v>24</c:v>
                </c:pt>
                <c:pt idx="412">
                  <c:v>42</c:v>
                </c:pt>
                <c:pt idx="413">
                  <c:v>29</c:v>
                </c:pt>
                <c:pt idx="414">
                  <c:v>32</c:v>
                </c:pt>
                <c:pt idx="415">
                  <c:v>22</c:v>
                </c:pt>
                <c:pt idx="416">
                  <c:v>22</c:v>
                </c:pt>
                <c:pt idx="417">
                  <c:v>33</c:v>
                </c:pt>
                <c:pt idx="418">
                  <c:v>32</c:v>
                </c:pt>
                <c:pt idx="419">
                  <c:v>27</c:v>
                </c:pt>
                <c:pt idx="420">
                  <c:v>19</c:v>
                </c:pt>
                <c:pt idx="421">
                  <c:v>30</c:v>
                </c:pt>
                <c:pt idx="422">
                  <c:v>42</c:v>
                </c:pt>
                <c:pt idx="423">
                  <c:v>26</c:v>
                </c:pt>
                <c:pt idx="424">
                  <c:v>38</c:v>
                </c:pt>
                <c:pt idx="425">
                  <c:v>23</c:v>
                </c:pt>
                <c:pt idx="426">
                  <c:v>21</c:v>
                </c:pt>
                <c:pt idx="427">
                  <c:v>35</c:v>
                </c:pt>
                <c:pt idx="428">
                  <c:v>30</c:v>
                </c:pt>
                <c:pt idx="429">
                  <c:v>30</c:v>
                </c:pt>
                <c:pt idx="430">
                  <c:v>24</c:v>
                </c:pt>
                <c:pt idx="431">
                  <c:v>28</c:v>
                </c:pt>
                <c:pt idx="432">
                  <c:v>33</c:v>
                </c:pt>
                <c:pt idx="433">
                  <c:v>27</c:v>
                </c:pt>
                <c:pt idx="434">
                  <c:v>27</c:v>
                </c:pt>
                <c:pt idx="435">
                  <c:v>33</c:v>
                </c:pt>
                <c:pt idx="436">
                  <c:v>33</c:v>
                </c:pt>
                <c:pt idx="437">
                  <c:v>34</c:v>
                </c:pt>
                <c:pt idx="438">
                  <c:v>23</c:v>
                </c:pt>
                <c:pt idx="439">
                  <c:v>31</c:v>
                </c:pt>
                <c:pt idx="440">
                  <c:v>39</c:v>
                </c:pt>
                <c:pt idx="441">
                  <c:v>40</c:v>
                </c:pt>
                <c:pt idx="442">
                  <c:v>30</c:v>
                </c:pt>
                <c:pt idx="443">
                  <c:v>35</c:v>
                </c:pt>
                <c:pt idx="444">
                  <c:v>30</c:v>
                </c:pt>
                <c:pt idx="445">
                  <c:v>28</c:v>
                </c:pt>
                <c:pt idx="446">
                  <c:v>40</c:v>
                </c:pt>
                <c:pt idx="447">
                  <c:v>21</c:v>
                </c:pt>
                <c:pt idx="448">
                  <c:v>33</c:v>
                </c:pt>
                <c:pt idx="449">
                  <c:v>33</c:v>
                </c:pt>
                <c:pt idx="450">
                  <c:v>29</c:v>
                </c:pt>
                <c:pt idx="451">
                  <c:v>32</c:v>
                </c:pt>
                <c:pt idx="452">
                  <c:v>31</c:v>
                </c:pt>
                <c:pt idx="453">
                  <c:v>31</c:v>
                </c:pt>
                <c:pt idx="454">
                  <c:v>31</c:v>
                </c:pt>
                <c:pt idx="455">
                  <c:v>25</c:v>
                </c:pt>
                <c:pt idx="456">
                  <c:v>39</c:v>
                </c:pt>
                <c:pt idx="457">
                  <c:v>34</c:v>
                </c:pt>
                <c:pt idx="458">
                  <c:v>28</c:v>
                </c:pt>
                <c:pt idx="459">
                  <c:v>26</c:v>
                </c:pt>
                <c:pt idx="460">
                  <c:v>25</c:v>
                </c:pt>
                <c:pt idx="461">
                  <c:v>31</c:v>
                </c:pt>
                <c:pt idx="462">
                  <c:v>32</c:v>
                </c:pt>
                <c:pt idx="463">
                  <c:v>32</c:v>
                </c:pt>
                <c:pt idx="464">
                  <c:v>41</c:v>
                </c:pt>
                <c:pt idx="465">
                  <c:v>28</c:v>
                </c:pt>
                <c:pt idx="466">
                  <c:v>40</c:v>
                </c:pt>
                <c:pt idx="467">
                  <c:v>31</c:v>
                </c:pt>
                <c:pt idx="468">
                  <c:v>20</c:v>
                </c:pt>
                <c:pt idx="469">
                  <c:v>23</c:v>
                </c:pt>
                <c:pt idx="470">
                  <c:v>35</c:v>
                </c:pt>
                <c:pt idx="471">
                  <c:v>29</c:v>
                </c:pt>
                <c:pt idx="472">
                  <c:v>29</c:v>
                </c:pt>
                <c:pt idx="473">
                  <c:v>32</c:v>
                </c:pt>
                <c:pt idx="474">
                  <c:v>29</c:v>
                </c:pt>
                <c:pt idx="475">
                  <c:v>32</c:v>
                </c:pt>
                <c:pt idx="476">
                  <c:v>33</c:v>
                </c:pt>
                <c:pt idx="477">
                  <c:v>26</c:v>
                </c:pt>
                <c:pt idx="478">
                  <c:v>41</c:v>
                </c:pt>
                <c:pt idx="479">
                  <c:v>35</c:v>
                </c:pt>
                <c:pt idx="480">
                  <c:v>37</c:v>
                </c:pt>
                <c:pt idx="481">
                  <c:v>37</c:v>
                </c:pt>
                <c:pt idx="482">
                  <c:v>35</c:v>
                </c:pt>
                <c:pt idx="483">
                  <c:v>31</c:v>
                </c:pt>
                <c:pt idx="484">
                  <c:v>29</c:v>
                </c:pt>
                <c:pt idx="485">
                  <c:v>30</c:v>
                </c:pt>
                <c:pt idx="486">
                  <c:v>30</c:v>
                </c:pt>
                <c:pt idx="487">
                  <c:v>29</c:v>
                </c:pt>
                <c:pt idx="488">
                  <c:v>29</c:v>
                </c:pt>
                <c:pt idx="489">
                  <c:v>32</c:v>
                </c:pt>
                <c:pt idx="490">
                  <c:v>29</c:v>
                </c:pt>
                <c:pt idx="491">
                  <c:v>33</c:v>
                </c:pt>
                <c:pt idx="492">
                  <c:v>33</c:v>
                </c:pt>
                <c:pt idx="493">
                  <c:v>32</c:v>
                </c:pt>
                <c:pt idx="494">
                  <c:v>24</c:v>
                </c:pt>
                <c:pt idx="495">
                  <c:v>19</c:v>
                </c:pt>
                <c:pt idx="496">
                  <c:v>31</c:v>
                </c:pt>
                <c:pt idx="497">
                  <c:v>35</c:v>
                </c:pt>
                <c:pt idx="498">
                  <c:v>26</c:v>
                </c:pt>
                <c:pt idx="499">
                  <c:v>41</c:v>
                </c:pt>
                <c:pt idx="500">
                  <c:v>43</c:v>
                </c:pt>
                <c:pt idx="501">
                  <c:v>20</c:v>
                </c:pt>
                <c:pt idx="502">
                  <c:v>36</c:v>
                </c:pt>
                <c:pt idx="503">
                  <c:v>35</c:v>
                </c:pt>
                <c:pt idx="504">
                  <c:v>31</c:v>
                </c:pt>
                <c:pt idx="505">
                  <c:v>30</c:v>
                </c:pt>
                <c:pt idx="506">
                  <c:v>35</c:v>
                </c:pt>
                <c:pt idx="507">
                  <c:v>33</c:v>
                </c:pt>
                <c:pt idx="508">
                  <c:v>19</c:v>
                </c:pt>
                <c:pt idx="509">
                  <c:v>33</c:v>
                </c:pt>
                <c:pt idx="510">
                  <c:v>27</c:v>
                </c:pt>
                <c:pt idx="511">
                  <c:v>34</c:v>
                </c:pt>
                <c:pt idx="512">
                  <c:v>23</c:v>
                </c:pt>
                <c:pt idx="513">
                  <c:v>25</c:v>
                </c:pt>
                <c:pt idx="514">
                  <c:v>38</c:v>
                </c:pt>
                <c:pt idx="515">
                  <c:v>27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44</c:v>
                </c:pt>
                <c:pt idx="520">
                  <c:v>20</c:v>
                </c:pt>
                <c:pt idx="521">
                  <c:v>33</c:v>
                </c:pt>
                <c:pt idx="522">
                  <c:v>20</c:v>
                </c:pt>
                <c:pt idx="523">
                  <c:v>46</c:v>
                </c:pt>
                <c:pt idx="524">
                  <c:v>42</c:v>
                </c:pt>
                <c:pt idx="525">
                  <c:v>31</c:v>
                </c:pt>
                <c:pt idx="526">
                  <c:v>31</c:v>
                </c:pt>
                <c:pt idx="527">
                  <c:v>29</c:v>
                </c:pt>
                <c:pt idx="528">
                  <c:v>43</c:v>
                </c:pt>
                <c:pt idx="529">
                  <c:v>37</c:v>
                </c:pt>
                <c:pt idx="530">
                  <c:v>32</c:v>
                </c:pt>
                <c:pt idx="531">
                  <c:v>19</c:v>
                </c:pt>
                <c:pt idx="532">
                  <c:v>36</c:v>
                </c:pt>
                <c:pt idx="533">
                  <c:v>36</c:v>
                </c:pt>
                <c:pt idx="534">
                  <c:v>36</c:v>
                </c:pt>
                <c:pt idx="535">
                  <c:v>31</c:v>
                </c:pt>
                <c:pt idx="536">
                  <c:v>36</c:v>
                </c:pt>
                <c:pt idx="537">
                  <c:v>34</c:v>
                </c:pt>
                <c:pt idx="538">
                  <c:v>34</c:v>
                </c:pt>
                <c:pt idx="539">
                  <c:v>36</c:v>
                </c:pt>
                <c:pt idx="540">
                  <c:v>34</c:v>
                </c:pt>
                <c:pt idx="541">
                  <c:v>45</c:v>
                </c:pt>
                <c:pt idx="542">
                  <c:v>42</c:v>
                </c:pt>
                <c:pt idx="543">
                  <c:v>28</c:v>
                </c:pt>
                <c:pt idx="544">
                  <c:v>21</c:v>
                </c:pt>
                <c:pt idx="545">
                  <c:v>23</c:v>
                </c:pt>
                <c:pt idx="546">
                  <c:v>31</c:v>
                </c:pt>
                <c:pt idx="547">
                  <c:v>39</c:v>
                </c:pt>
                <c:pt idx="548">
                  <c:v>28</c:v>
                </c:pt>
                <c:pt idx="549">
                  <c:v>44</c:v>
                </c:pt>
                <c:pt idx="550">
                  <c:v>49</c:v>
                </c:pt>
                <c:pt idx="551">
                  <c:v>22</c:v>
                </c:pt>
                <c:pt idx="552">
                  <c:v>28</c:v>
                </c:pt>
                <c:pt idx="553">
                  <c:v>34</c:v>
                </c:pt>
                <c:pt idx="554">
                  <c:v>26</c:v>
                </c:pt>
                <c:pt idx="555">
                  <c:v>37</c:v>
                </c:pt>
                <c:pt idx="556">
                  <c:v>37</c:v>
                </c:pt>
                <c:pt idx="557">
                  <c:v>34</c:v>
                </c:pt>
                <c:pt idx="558">
                  <c:v>33</c:v>
                </c:pt>
                <c:pt idx="559">
                  <c:v>35</c:v>
                </c:pt>
                <c:pt idx="560">
                  <c:v>30</c:v>
                </c:pt>
                <c:pt idx="561">
                  <c:v>42</c:v>
                </c:pt>
                <c:pt idx="562">
                  <c:v>21</c:v>
                </c:pt>
                <c:pt idx="563">
                  <c:v>30</c:v>
                </c:pt>
                <c:pt idx="564">
                  <c:v>32</c:v>
                </c:pt>
                <c:pt idx="565">
                  <c:v>32</c:v>
                </c:pt>
                <c:pt idx="566">
                  <c:v>49</c:v>
                </c:pt>
                <c:pt idx="567">
                  <c:v>32</c:v>
                </c:pt>
                <c:pt idx="568">
                  <c:v>50</c:v>
                </c:pt>
                <c:pt idx="569">
                  <c:v>35</c:v>
                </c:pt>
                <c:pt idx="570">
                  <c:v>22</c:v>
                </c:pt>
                <c:pt idx="571">
                  <c:v>35</c:v>
                </c:pt>
                <c:pt idx="572">
                  <c:v>46</c:v>
                </c:pt>
                <c:pt idx="573">
                  <c:v>35</c:v>
                </c:pt>
                <c:pt idx="574">
                  <c:v>35</c:v>
                </c:pt>
                <c:pt idx="575">
                  <c:v>38</c:v>
                </c:pt>
                <c:pt idx="576">
                  <c:v>32</c:v>
                </c:pt>
                <c:pt idx="577">
                  <c:v>37</c:v>
                </c:pt>
                <c:pt idx="578">
                  <c:v>26</c:v>
                </c:pt>
                <c:pt idx="579">
                  <c:v>22</c:v>
                </c:pt>
                <c:pt idx="580">
                  <c:v>26</c:v>
                </c:pt>
                <c:pt idx="581">
                  <c:v>43</c:v>
                </c:pt>
                <c:pt idx="582">
                  <c:v>30</c:v>
                </c:pt>
                <c:pt idx="583">
                  <c:v>45</c:v>
                </c:pt>
                <c:pt idx="584">
                  <c:v>26</c:v>
                </c:pt>
                <c:pt idx="585">
                  <c:v>24</c:v>
                </c:pt>
                <c:pt idx="586">
                  <c:v>36</c:v>
                </c:pt>
                <c:pt idx="587">
                  <c:v>35</c:v>
                </c:pt>
                <c:pt idx="588">
                  <c:v>36</c:v>
                </c:pt>
                <c:pt idx="589">
                  <c:v>35</c:v>
                </c:pt>
                <c:pt idx="590">
                  <c:v>30</c:v>
                </c:pt>
                <c:pt idx="591">
                  <c:v>39</c:v>
                </c:pt>
                <c:pt idx="592">
                  <c:v>33</c:v>
                </c:pt>
                <c:pt idx="593">
                  <c:v>33</c:v>
                </c:pt>
                <c:pt idx="594">
                  <c:v>32</c:v>
                </c:pt>
                <c:pt idx="595">
                  <c:v>39</c:v>
                </c:pt>
                <c:pt idx="596">
                  <c:v>44</c:v>
                </c:pt>
                <c:pt idx="597">
                  <c:v>19</c:v>
                </c:pt>
                <c:pt idx="598">
                  <c:v>40</c:v>
                </c:pt>
                <c:pt idx="599">
                  <c:v>30</c:v>
                </c:pt>
                <c:pt idx="600">
                  <c:v>24</c:v>
                </c:pt>
                <c:pt idx="601">
                  <c:v>28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33</c:v>
                </c:pt>
                <c:pt idx="607">
                  <c:v>34</c:v>
                </c:pt>
                <c:pt idx="608">
                  <c:v>34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36</c:v>
                </c:pt>
                <c:pt idx="613">
                  <c:v>49</c:v>
                </c:pt>
                <c:pt idx="614">
                  <c:v>19</c:v>
                </c:pt>
                <c:pt idx="615">
                  <c:v>23</c:v>
                </c:pt>
                <c:pt idx="616">
                  <c:v>29</c:v>
                </c:pt>
                <c:pt idx="617">
                  <c:v>49</c:v>
                </c:pt>
                <c:pt idx="618">
                  <c:v>31</c:v>
                </c:pt>
                <c:pt idx="619">
                  <c:v>32</c:v>
                </c:pt>
                <c:pt idx="620">
                  <c:v>51</c:v>
                </c:pt>
                <c:pt idx="621">
                  <c:v>34</c:v>
                </c:pt>
                <c:pt idx="622">
                  <c:v>29</c:v>
                </c:pt>
                <c:pt idx="623">
                  <c:v>37</c:v>
                </c:pt>
                <c:pt idx="624">
                  <c:v>34</c:v>
                </c:pt>
                <c:pt idx="625">
                  <c:v>37</c:v>
                </c:pt>
                <c:pt idx="626">
                  <c:v>39</c:v>
                </c:pt>
                <c:pt idx="627">
                  <c:v>35</c:v>
                </c:pt>
                <c:pt idx="628">
                  <c:v>34</c:v>
                </c:pt>
                <c:pt idx="629">
                  <c:v>39</c:v>
                </c:pt>
                <c:pt idx="630">
                  <c:v>39</c:v>
                </c:pt>
                <c:pt idx="631">
                  <c:v>38</c:v>
                </c:pt>
                <c:pt idx="632">
                  <c:v>48</c:v>
                </c:pt>
                <c:pt idx="633">
                  <c:v>41</c:v>
                </c:pt>
                <c:pt idx="634">
                  <c:v>32</c:v>
                </c:pt>
                <c:pt idx="635">
                  <c:v>31</c:v>
                </c:pt>
                <c:pt idx="636">
                  <c:v>45</c:v>
                </c:pt>
                <c:pt idx="637">
                  <c:v>41</c:v>
                </c:pt>
                <c:pt idx="638">
                  <c:v>37</c:v>
                </c:pt>
                <c:pt idx="639">
                  <c:v>50</c:v>
                </c:pt>
                <c:pt idx="640">
                  <c:v>37</c:v>
                </c:pt>
                <c:pt idx="641">
                  <c:v>37</c:v>
                </c:pt>
                <c:pt idx="642">
                  <c:v>37</c:v>
                </c:pt>
                <c:pt idx="643">
                  <c:v>39</c:v>
                </c:pt>
                <c:pt idx="644">
                  <c:v>39</c:v>
                </c:pt>
                <c:pt idx="645">
                  <c:v>35</c:v>
                </c:pt>
                <c:pt idx="646">
                  <c:v>42</c:v>
                </c:pt>
                <c:pt idx="647">
                  <c:v>43</c:v>
                </c:pt>
                <c:pt idx="648">
                  <c:v>24</c:v>
                </c:pt>
                <c:pt idx="649">
                  <c:v>49</c:v>
                </c:pt>
                <c:pt idx="650">
                  <c:v>38</c:v>
                </c:pt>
                <c:pt idx="651">
                  <c:v>37</c:v>
                </c:pt>
                <c:pt idx="652">
                  <c:v>40</c:v>
                </c:pt>
                <c:pt idx="653">
                  <c:v>35</c:v>
                </c:pt>
                <c:pt idx="654">
                  <c:v>45</c:v>
                </c:pt>
                <c:pt idx="655">
                  <c:v>29</c:v>
                </c:pt>
                <c:pt idx="656">
                  <c:v>36</c:v>
                </c:pt>
                <c:pt idx="657">
                  <c:v>40</c:v>
                </c:pt>
                <c:pt idx="658">
                  <c:v>45</c:v>
                </c:pt>
                <c:pt idx="659">
                  <c:v>40</c:v>
                </c:pt>
                <c:pt idx="660">
                  <c:v>39</c:v>
                </c:pt>
                <c:pt idx="661">
                  <c:v>51</c:v>
                </c:pt>
                <c:pt idx="662">
                  <c:v>31</c:v>
                </c:pt>
                <c:pt idx="663">
                  <c:v>49</c:v>
                </c:pt>
                <c:pt idx="664">
                  <c:v>42</c:v>
                </c:pt>
                <c:pt idx="665">
                  <c:v>30</c:v>
                </c:pt>
                <c:pt idx="666">
                  <c:v>42</c:v>
                </c:pt>
                <c:pt idx="667">
                  <c:v>52</c:v>
                </c:pt>
                <c:pt idx="668">
                  <c:v>36</c:v>
                </c:pt>
                <c:pt idx="669">
                  <c:v>51</c:v>
                </c:pt>
                <c:pt idx="670">
                  <c:v>30</c:v>
                </c:pt>
                <c:pt idx="671">
                  <c:v>40</c:v>
                </c:pt>
                <c:pt idx="672">
                  <c:v>19</c:v>
                </c:pt>
                <c:pt idx="673">
                  <c:v>43</c:v>
                </c:pt>
                <c:pt idx="674">
                  <c:v>51</c:v>
                </c:pt>
                <c:pt idx="675">
                  <c:v>21</c:v>
                </c:pt>
                <c:pt idx="676">
                  <c:v>52</c:v>
                </c:pt>
                <c:pt idx="677">
                  <c:v>36</c:v>
                </c:pt>
                <c:pt idx="678">
                  <c:v>28</c:v>
                </c:pt>
                <c:pt idx="679">
                  <c:v>36</c:v>
                </c:pt>
                <c:pt idx="680">
                  <c:v>38</c:v>
                </c:pt>
                <c:pt idx="681">
                  <c:v>39</c:v>
                </c:pt>
                <c:pt idx="682">
                  <c:v>30</c:v>
                </c:pt>
                <c:pt idx="683">
                  <c:v>41</c:v>
                </c:pt>
                <c:pt idx="684">
                  <c:v>41</c:v>
                </c:pt>
                <c:pt idx="685">
                  <c:v>36</c:v>
                </c:pt>
                <c:pt idx="686">
                  <c:v>30</c:v>
                </c:pt>
                <c:pt idx="687">
                  <c:v>29</c:v>
                </c:pt>
                <c:pt idx="688">
                  <c:v>36</c:v>
                </c:pt>
                <c:pt idx="689">
                  <c:v>20</c:v>
                </c:pt>
                <c:pt idx="690">
                  <c:v>19</c:v>
                </c:pt>
                <c:pt idx="691">
                  <c:v>43</c:v>
                </c:pt>
                <c:pt idx="692">
                  <c:v>43</c:v>
                </c:pt>
                <c:pt idx="693">
                  <c:v>34</c:v>
                </c:pt>
                <c:pt idx="694">
                  <c:v>39</c:v>
                </c:pt>
                <c:pt idx="695">
                  <c:v>39</c:v>
                </c:pt>
                <c:pt idx="696">
                  <c:v>53</c:v>
                </c:pt>
                <c:pt idx="697">
                  <c:v>43</c:v>
                </c:pt>
                <c:pt idx="698">
                  <c:v>49</c:v>
                </c:pt>
                <c:pt idx="699">
                  <c:v>35</c:v>
                </c:pt>
                <c:pt idx="700">
                  <c:v>49</c:v>
                </c:pt>
                <c:pt idx="701">
                  <c:v>43</c:v>
                </c:pt>
                <c:pt idx="702">
                  <c:v>34</c:v>
                </c:pt>
                <c:pt idx="703">
                  <c:v>27</c:v>
                </c:pt>
                <c:pt idx="704">
                  <c:v>29</c:v>
                </c:pt>
                <c:pt idx="705">
                  <c:v>39</c:v>
                </c:pt>
                <c:pt idx="706">
                  <c:v>44</c:v>
                </c:pt>
                <c:pt idx="707">
                  <c:v>39</c:v>
                </c:pt>
                <c:pt idx="708">
                  <c:v>39</c:v>
                </c:pt>
                <c:pt idx="709">
                  <c:v>53</c:v>
                </c:pt>
                <c:pt idx="710">
                  <c:v>28</c:v>
                </c:pt>
                <c:pt idx="711">
                  <c:v>38</c:v>
                </c:pt>
                <c:pt idx="712">
                  <c:v>32</c:v>
                </c:pt>
                <c:pt idx="713">
                  <c:v>40</c:v>
                </c:pt>
                <c:pt idx="714">
                  <c:v>40</c:v>
                </c:pt>
                <c:pt idx="715">
                  <c:v>33</c:v>
                </c:pt>
                <c:pt idx="716">
                  <c:v>54</c:v>
                </c:pt>
                <c:pt idx="717">
                  <c:v>45</c:v>
                </c:pt>
                <c:pt idx="718">
                  <c:v>47</c:v>
                </c:pt>
                <c:pt idx="719">
                  <c:v>53</c:v>
                </c:pt>
                <c:pt idx="720">
                  <c:v>50</c:v>
                </c:pt>
                <c:pt idx="721">
                  <c:v>38</c:v>
                </c:pt>
                <c:pt idx="722">
                  <c:v>39</c:v>
                </c:pt>
                <c:pt idx="723">
                  <c:v>38</c:v>
                </c:pt>
                <c:pt idx="724">
                  <c:v>53</c:v>
                </c:pt>
                <c:pt idx="725">
                  <c:v>35</c:v>
                </c:pt>
                <c:pt idx="726">
                  <c:v>42</c:v>
                </c:pt>
                <c:pt idx="727">
                  <c:v>42</c:v>
                </c:pt>
                <c:pt idx="728">
                  <c:v>35</c:v>
                </c:pt>
                <c:pt idx="729">
                  <c:v>38</c:v>
                </c:pt>
                <c:pt idx="730">
                  <c:v>38</c:v>
                </c:pt>
                <c:pt idx="731">
                  <c:v>24</c:v>
                </c:pt>
                <c:pt idx="732">
                  <c:v>31</c:v>
                </c:pt>
                <c:pt idx="733">
                  <c:v>51</c:v>
                </c:pt>
                <c:pt idx="734">
                  <c:v>45</c:v>
                </c:pt>
                <c:pt idx="735">
                  <c:v>40</c:v>
                </c:pt>
                <c:pt idx="736">
                  <c:v>44</c:v>
                </c:pt>
                <c:pt idx="737">
                  <c:v>51</c:v>
                </c:pt>
                <c:pt idx="738">
                  <c:v>51</c:v>
                </c:pt>
                <c:pt idx="739">
                  <c:v>53</c:v>
                </c:pt>
                <c:pt idx="740">
                  <c:v>28</c:v>
                </c:pt>
                <c:pt idx="741">
                  <c:v>39</c:v>
                </c:pt>
                <c:pt idx="742">
                  <c:v>42</c:v>
                </c:pt>
                <c:pt idx="743">
                  <c:v>30</c:v>
                </c:pt>
                <c:pt idx="744">
                  <c:v>42</c:v>
                </c:pt>
                <c:pt idx="745">
                  <c:v>42</c:v>
                </c:pt>
                <c:pt idx="746">
                  <c:v>27</c:v>
                </c:pt>
                <c:pt idx="747">
                  <c:v>49</c:v>
                </c:pt>
                <c:pt idx="748">
                  <c:v>54</c:v>
                </c:pt>
                <c:pt idx="749">
                  <c:v>19</c:v>
                </c:pt>
                <c:pt idx="750">
                  <c:v>38</c:v>
                </c:pt>
                <c:pt idx="751">
                  <c:v>38</c:v>
                </c:pt>
                <c:pt idx="752">
                  <c:v>33</c:v>
                </c:pt>
                <c:pt idx="753">
                  <c:v>37</c:v>
                </c:pt>
                <c:pt idx="754">
                  <c:v>40</c:v>
                </c:pt>
                <c:pt idx="755">
                  <c:v>40</c:v>
                </c:pt>
                <c:pt idx="756">
                  <c:v>43</c:v>
                </c:pt>
                <c:pt idx="757">
                  <c:v>34</c:v>
                </c:pt>
                <c:pt idx="758">
                  <c:v>27</c:v>
                </c:pt>
                <c:pt idx="759">
                  <c:v>53</c:v>
                </c:pt>
                <c:pt idx="760">
                  <c:v>39</c:v>
                </c:pt>
                <c:pt idx="761">
                  <c:v>47</c:v>
                </c:pt>
                <c:pt idx="762">
                  <c:v>41</c:v>
                </c:pt>
                <c:pt idx="763">
                  <c:v>26</c:v>
                </c:pt>
                <c:pt idx="764">
                  <c:v>41</c:v>
                </c:pt>
                <c:pt idx="765">
                  <c:v>36</c:v>
                </c:pt>
                <c:pt idx="766">
                  <c:v>38</c:v>
                </c:pt>
                <c:pt idx="767">
                  <c:v>53</c:v>
                </c:pt>
                <c:pt idx="768">
                  <c:v>52</c:v>
                </c:pt>
                <c:pt idx="769">
                  <c:v>36</c:v>
                </c:pt>
                <c:pt idx="770">
                  <c:v>47</c:v>
                </c:pt>
                <c:pt idx="771">
                  <c:v>48</c:v>
                </c:pt>
                <c:pt idx="772">
                  <c:v>38</c:v>
                </c:pt>
                <c:pt idx="773">
                  <c:v>39</c:v>
                </c:pt>
                <c:pt idx="774">
                  <c:v>39</c:v>
                </c:pt>
                <c:pt idx="775">
                  <c:v>42</c:v>
                </c:pt>
                <c:pt idx="776">
                  <c:v>43</c:v>
                </c:pt>
                <c:pt idx="777">
                  <c:v>53</c:v>
                </c:pt>
                <c:pt idx="778">
                  <c:v>41</c:v>
                </c:pt>
                <c:pt idx="779">
                  <c:v>41</c:v>
                </c:pt>
                <c:pt idx="780">
                  <c:v>29</c:v>
                </c:pt>
                <c:pt idx="781">
                  <c:v>47</c:v>
                </c:pt>
                <c:pt idx="782">
                  <c:v>41</c:v>
                </c:pt>
                <c:pt idx="783">
                  <c:v>41</c:v>
                </c:pt>
                <c:pt idx="784">
                  <c:v>54</c:v>
                </c:pt>
                <c:pt idx="785">
                  <c:v>37</c:v>
                </c:pt>
                <c:pt idx="786">
                  <c:v>34</c:v>
                </c:pt>
                <c:pt idx="787">
                  <c:v>55</c:v>
                </c:pt>
                <c:pt idx="788">
                  <c:v>39</c:v>
                </c:pt>
                <c:pt idx="789">
                  <c:v>42</c:v>
                </c:pt>
                <c:pt idx="790">
                  <c:v>39</c:v>
                </c:pt>
                <c:pt idx="791">
                  <c:v>41</c:v>
                </c:pt>
                <c:pt idx="792">
                  <c:v>41</c:v>
                </c:pt>
                <c:pt idx="793">
                  <c:v>41</c:v>
                </c:pt>
                <c:pt idx="794">
                  <c:v>41</c:v>
                </c:pt>
                <c:pt idx="795">
                  <c:v>50</c:v>
                </c:pt>
                <c:pt idx="796">
                  <c:v>20</c:v>
                </c:pt>
                <c:pt idx="797">
                  <c:v>33</c:v>
                </c:pt>
                <c:pt idx="798">
                  <c:v>39</c:v>
                </c:pt>
                <c:pt idx="799">
                  <c:v>53</c:v>
                </c:pt>
                <c:pt idx="800">
                  <c:v>39</c:v>
                </c:pt>
                <c:pt idx="801">
                  <c:v>34</c:v>
                </c:pt>
                <c:pt idx="802">
                  <c:v>41</c:v>
                </c:pt>
                <c:pt idx="803">
                  <c:v>42</c:v>
                </c:pt>
                <c:pt idx="804">
                  <c:v>34</c:v>
                </c:pt>
                <c:pt idx="805">
                  <c:v>38</c:v>
                </c:pt>
                <c:pt idx="806">
                  <c:v>55</c:v>
                </c:pt>
                <c:pt idx="807">
                  <c:v>52</c:v>
                </c:pt>
                <c:pt idx="808">
                  <c:v>40</c:v>
                </c:pt>
                <c:pt idx="809">
                  <c:v>29</c:v>
                </c:pt>
                <c:pt idx="810">
                  <c:v>45</c:v>
                </c:pt>
                <c:pt idx="811">
                  <c:v>55</c:v>
                </c:pt>
                <c:pt idx="812">
                  <c:v>37</c:v>
                </c:pt>
                <c:pt idx="813">
                  <c:v>37</c:v>
                </c:pt>
                <c:pt idx="814">
                  <c:v>53</c:v>
                </c:pt>
                <c:pt idx="815">
                  <c:v>57</c:v>
                </c:pt>
                <c:pt idx="816">
                  <c:v>35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43</c:v>
                </c:pt>
                <c:pt idx="821">
                  <c:v>38</c:v>
                </c:pt>
                <c:pt idx="822">
                  <c:v>32</c:v>
                </c:pt>
                <c:pt idx="823">
                  <c:v>48</c:v>
                </c:pt>
                <c:pt idx="824">
                  <c:v>29</c:v>
                </c:pt>
                <c:pt idx="825">
                  <c:v>44</c:v>
                </c:pt>
                <c:pt idx="826">
                  <c:v>23</c:v>
                </c:pt>
                <c:pt idx="827">
                  <c:v>46</c:v>
                </c:pt>
                <c:pt idx="828">
                  <c:v>44</c:v>
                </c:pt>
                <c:pt idx="829">
                  <c:v>42</c:v>
                </c:pt>
                <c:pt idx="830">
                  <c:v>45</c:v>
                </c:pt>
                <c:pt idx="831">
                  <c:v>54</c:v>
                </c:pt>
                <c:pt idx="832">
                  <c:v>42</c:v>
                </c:pt>
                <c:pt idx="833">
                  <c:v>19</c:v>
                </c:pt>
                <c:pt idx="834">
                  <c:v>38</c:v>
                </c:pt>
                <c:pt idx="835">
                  <c:v>34</c:v>
                </c:pt>
                <c:pt idx="836">
                  <c:v>39</c:v>
                </c:pt>
                <c:pt idx="837">
                  <c:v>45</c:v>
                </c:pt>
                <c:pt idx="838">
                  <c:v>43</c:v>
                </c:pt>
                <c:pt idx="839">
                  <c:v>43</c:v>
                </c:pt>
                <c:pt idx="840">
                  <c:v>45</c:v>
                </c:pt>
                <c:pt idx="841">
                  <c:v>43</c:v>
                </c:pt>
                <c:pt idx="842">
                  <c:v>48</c:v>
                </c:pt>
                <c:pt idx="843">
                  <c:v>38</c:v>
                </c:pt>
                <c:pt idx="844">
                  <c:v>41</c:v>
                </c:pt>
                <c:pt idx="845">
                  <c:v>41</c:v>
                </c:pt>
                <c:pt idx="846">
                  <c:v>54</c:v>
                </c:pt>
                <c:pt idx="847">
                  <c:v>45</c:v>
                </c:pt>
                <c:pt idx="848">
                  <c:v>28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45</c:v>
                </c:pt>
                <c:pt idx="854">
                  <c:v>41</c:v>
                </c:pt>
                <c:pt idx="855">
                  <c:v>31</c:v>
                </c:pt>
                <c:pt idx="856">
                  <c:v>36</c:v>
                </c:pt>
                <c:pt idx="857">
                  <c:v>55</c:v>
                </c:pt>
                <c:pt idx="858">
                  <c:v>30</c:v>
                </c:pt>
                <c:pt idx="859">
                  <c:v>39</c:v>
                </c:pt>
                <c:pt idx="860">
                  <c:v>24</c:v>
                </c:pt>
                <c:pt idx="861">
                  <c:v>39</c:v>
                </c:pt>
                <c:pt idx="862">
                  <c:v>47</c:v>
                </c:pt>
                <c:pt idx="863">
                  <c:v>45</c:v>
                </c:pt>
                <c:pt idx="864">
                  <c:v>39</c:v>
                </c:pt>
                <c:pt idx="865">
                  <c:v>45</c:v>
                </c:pt>
                <c:pt idx="866">
                  <c:v>42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41</c:v>
                </c:pt>
                <c:pt idx="871">
                  <c:v>48</c:v>
                </c:pt>
                <c:pt idx="872">
                  <c:v>55</c:v>
                </c:pt>
                <c:pt idx="873">
                  <c:v>41</c:v>
                </c:pt>
                <c:pt idx="874">
                  <c:v>40</c:v>
                </c:pt>
                <c:pt idx="875">
                  <c:v>40</c:v>
                </c:pt>
                <c:pt idx="876">
                  <c:v>32</c:v>
                </c:pt>
                <c:pt idx="877">
                  <c:v>46</c:v>
                </c:pt>
                <c:pt idx="878">
                  <c:v>37</c:v>
                </c:pt>
                <c:pt idx="879">
                  <c:v>37</c:v>
                </c:pt>
                <c:pt idx="880">
                  <c:v>41</c:v>
                </c:pt>
                <c:pt idx="881">
                  <c:v>42</c:v>
                </c:pt>
                <c:pt idx="882">
                  <c:v>42</c:v>
                </c:pt>
                <c:pt idx="883">
                  <c:v>50</c:v>
                </c:pt>
                <c:pt idx="884">
                  <c:v>42</c:v>
                </c:pt>
                <c:pt idx="885">
                  <c:v>47</c:v>
                </c:pt>
                <c:pt idx="886">
                  <c:v>38</c:v>
                </c:pt>
                <c:pt idx="887">
                  <c:v>57</c:v>
                </c:pt>
                <c:pt idx="888">
                  <c:v>58</c:v>
                </c:pt>
                <c:pt idx="889">
                  <c:v>58</c:v>
                </c:pt>
                <c:pt idx="890">
                  <c:v>51</c:v>
                </c:pt>
                <c:pt idx="891">
                  <c:v>58</c:v>
                </c:pt>
                <c:pt idx="892">
                  <c:v>19</c:v>
                </c:pt>
                <c:pt idx="893">
                  <c:v>44</c:v>
                </c:pt>
                <c:pt idx="894">
                  <c:v>39</c:v>
                </c:pt>
                <c:pt idx="895">
                  <c:v>44</c:v>
                </c:pt>
                <c:pt idx="896">
                  <c:v>37</c:v>
                </c:pt>
                <c:pt idx="897">
                  <c:v>46</c:v>
                </c:pt>
                <c:pt idx="898">
                  <c:v>44</c:v>
                </c:pt>
                <c:pt idx="899">
                  <c:v>46</c:v>
                </c:pt>
                <c:pt idx="900">
                  <c:v>30</c:v>
                </c:pt>
                <c:pt idx="901">
                  <c:v>40</c:v>
                </c:pt>
                <c:pt idx="902">
                  <c:v>42</c:v>
                </c:pt>
                <c:pt idx="903">
                  <c:v>58</c:v>
                </c:pt>
                <c:pt idx="904">
                  <c:v>42</c:v>
                </c:pt>
                <c:pt idx="905">
                  <c:v>30</c:v>
                </c:pt>
                <c:pt idx="906">
                  <c:v>58</c:v>
                </c:pt>
                <c:pt idx="907">
                  <c:v>40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44</c:v>
                </c:pt>
                <c:pt idx="912">
                  <c:v>43</c:v>
                </c:pt>
                <c:pt idx="913">
                  <c:v>46</c:v>
                </c:pt>
                <c:pt idx="914">
                  <c:v>46</c:v>
                </c:pt>
                <c:pt idx="915">
                  <c:v>22</c:v>
                </c:pt>
                <c:pt idx="916">
                  <c:v>56</c:v>
                </c:pt>
                <c:pt idx="917">
                  <c:v>27</c:v>
                </c:pt>
                <c:pt idx="918">
                  <c:v>35</c:v>
                </c:pt>
                <c:pt idx="919">
                  <c:v>26</c:v>
                </c:pt>
                <c:pt idx="920">
                  <c:v>40</c:v>
                </c:pt>
                <c:pt idx="921">
                  <c:v>45</c:v>
                </c:pt>
                <c:pt idx="922">
                  <c:v>47</c:v>
                </c:pt>
                <c:pt idx="923">
                  <c:v>45</c:v>
                </c:pt>
                <c:pt idx="924">
                  <c:v>39</c:v>
                </c:pt>
                <c:pt idx="925">
                  <c:v>35</c:v>
                </c:pt>
                <c:pt idx="926">
                  <c:v>29</c:v>
                </c:pt>
                <c:pt idx="927">
                  <c:v>56</c:v>
                </c:pt>
                <c:pt idx="928">
                  <c:v>26</c:v>
                </c:pt>
                <c:pt idx="929">
                  <c:v>55</c:v>
                </c:pt>
                <c:pt idx="930">
                  <c:v>27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</c:v>
                </c:pt>
                <c:pt idx="935">
                  <c:v>22</c:v>
                </c:pt>
                <c:pt idx="936">
                  <c:v>43</c:v>
                </c:pt>
                <c:pt idx="937">
                  <c:v>43</c:v>
                </c:pt>
                <c:pt idx="938">
                  <c:v>24</c:v>
                </c:pt>
                <c:pt idx="939">
                  <c:v>43</c:v>
                </c:pt>
                <c:pt idx="940">
                  <c:v>30</c:v>
                </c:pt>
                <c:pt idx="941">
                  <c:v>25</c:v>
                </c:pt>
                <c:pt idx="942">
                  <c:v>58</c:v>
                </c:pt>
                <c:pt idx="943">
                  <c:v>47</c:v>
                </c:pt>
                <c:pt idx="944">
                  <c:v>27</c:v>
                </c:pt>
                <c:pt idx="945">
                  <c:v>28</c:v>
                </c:pt>
                <c:pt idx="946">
                  <c:v>52</c:v>
                </c:pt>
                <c:pt idx="947">
                  <c:v>42</c:v>
                </c:pt>
                <c:pt idx="948">
                  <c:v>41</c:v>
                </c:pt>
                <c:pt idx="949">
                  <c:v>36</c:v>
                </c:pt>
                <c:pt idx="950">
                  <c:v>45</c:v>
                </c:pt>
                <c:pt idx="951">
                  <c:v>44</c:v>
                </c:pt>
                <c:pt idx="952">
                  <c:v>43</c:v>
                </c:pt>
                <c:pt idx="953">
                  <c:v>45</c:v>
                </c:pt>
                <c:pt idx="954">
                  <c:v>46</c:v>
                </c:pt>
                <c:pt idx="955">
                  <c:v>58</c:v>
                </c:pt>
                <c:pt idx="956">
                  <c:v>45</c:v>
                </c:pt>
                <c:pt idx="957">
                  <c:v>47</c:v>
                </c:pt>
                <c:pt idx="958">
                  <c:v>42</c:v>
                </c:pt>
                <c:pt idx="959">
                  <c:v>26</c:v>
                </c:pt>
                <c:pt idx="960">
                  <c:v>49</c:v>
                </c:pt>
                <c:pt idx="961">
                  <c:v>24</c:v>
                </c:pt>
                <c:pt idx="962">
                  <c:v>26</c:v>
                </c:pt>
                <c:pt idx="963">
                  <c:v>49</c:v>
                </c:pt>
                <c:pt idx="964">
                  <c:v>32</c:v>
                </c:pt>
                <c:pt idx="965">
                  <c:v>34</c:v>
                </c:pt>
                <c:pt idx="966">
                  <c:v>22</c:v>
                </c:pt>
                <c:pt idx="967">
                  <c:v>29</c:v>
                </c:pt>
                <c:pt idx="968">
                  <c:v>61</c:v>
                </c:pt>
                <c:pt idx="969">
                  <c:v>46</c:v>
                </c:pt>
                <c:pt idx="970">
                  <c:v>36</c:v>
                </c:pt>
                <c:pt idx="971">
                  <c:v>57</c:v>
                </c:pt>
                <c:pt idx="972">
                  <c:v>42</c:v>
                </c:pt>
                <c:pt idx="973">
                  <c:v>53</c:v>
                </c:pt>
                <c:pt idx="974">
                  <c:v>48</c:v>
                </c:pt>
                <c:pt idx="975">
                  <c:v>51</c:v>
                </c:pt>
                <c:pt idx="976">
                  <c:v>40</c:v>
                </c:pt>
                <c:pt idx="977">
                  <c:v>40</c:v>
                </c:pt>
                <c:pt idx="978">
                  <c:v>61</c:v>
                </c:pt>
                <c:pt idx="979">
                  <c:v>28</c:v>
                </c:pt>
                <c:pt idx="980">
                  <c:v>43</c:v>
                </c:pt>
                <c:pt idx="981">
                  <c:v>34</c:v>
                </c:pt>
                <c:pt idx="982">
                  <c:v>45</c:v>
                </c:pt>
                <c:pt idx="983">
                  <c:v>47</c:v>
                </c:pt>
                <c:pt idx="984">
                  <c:v>46</c:v>
                </c:pt>
                <c:pt idx="985">
                  <c:v>20</c:v>
                </c:pt>
                <c:pt idx="986">
                  <c:v>38</c:v>
                </c:pt>
                <c:pt idx="987">
                  <c:v>41</c:v>
                </c:pt>
                <c:pt idx="988">
                  <c:v>53</c:v>
                </c:pt>
                <c:pt idx="989">
                  <c:v>48</c:v>
                </c:pt>
                <c:pt idx="990">
                  <c:v>58</c:v>
                </c:pt>
                <c:pt idx="991">
                  <c:v>48</c:v>
                </c:pt>
                <c:pt idx="992">
                  <c:v>58</c:v>
                </c:pt>
                <c:pt idx="993">
                  <c:v>30</c:v>
                </c:pt>
                <c:pt idx="994">
                  <c:v>22</c:v>
                </c:pt>
                <c:pt idx="995">
                  <c:v>29</c:v>
                </c:pt>
                <c:pt idx="996">
                  <c:v>48</c:v>
                </c:pt>
                <c:pt idx="997">
                  <c:v>56</c:v>
                </c:pt>
                <c:pt idx="998">
                  <c:v>50</c:v>
                </c:pt>
                <c:pt idx="999">
                  <c:v>45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33</c:v>
                </c:pt>
                <c:pt idx="1004">
                  <c:v>41</c:v>
                </c:pt>
                <c:pt idx="1005">
                  <c:v>60</c:v>
                </c:pt>
                <c:pt idx="1006">
                  <c:v>40</c:v>
                </c:pt>
                <c:pt idx="1007">
                  <c:v>26</c:v>
                </c:pt>
                <c:pt idx="1008">
                  <c:v>61</c:v>
                </c:pt>
                <c:pt idx="1009">
                  <c:v>45</c:v>
                </c:pt>
                <c:pt idx="1010">
                  <c:v>45</c:v>
                </c:pt>
                <c:pt idx="1011">
                  <c:v>47</c:v>
                </c:pt>
                <c:pt idx="1012">
                  <c:v>47</c:v>
                </c:pt>
                <c:pt idx="1013">
                  <c:v>47</c:v>
                </c:pt>
                <c:pt idx="1014">
                  <c:v>41</c:v>
                </c:pt>
                <c:pt idx="1015">
                  <c:v>59</c:v>
                </c:pt>
                <c:pt idx="1016">
                  <c:v>49</c:v>
                </c:pt>
                <c:pt idx="1017">
                  <c:v>23</c:v>
                </c:pt>
                <c:pt idx="1018">
                  <c:v>49</c:v>
                </c:pt>
                <c:pt idx="1019">
                  <c:v>49</c:v>
                </c:pt>
                <c:pt idx="1020">
                  <c:v>49</c:v>
                </c:pt>
                <c:pt idx="1021">
                  <c:v>45</c:v>
                </c:pt>
                <c:pt idx="1022">
                  <c:v>44</c:v>
                </c:pt>
                <c:pt idx="1023">
                  <c:v>30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</c:v>
                </c:pt>
                <c:pt idx="1028">
                  <c:v>60</c:v>
                </c:pt>
                <c:pt idx="1029">
                  <c:v>52</c:v>
                </c:pt>
                <c:pt idx="1030">
                  <c:v>52</c:v>
                </c:pt>
                <c:pt idx="1031">
                  <c:v>44</c:v>
                </c:pt>
                <c:pt idx="1032">
                  <c:v>46</c:v>
                </c:pt>
                <c:pt idx="1033">
                  <c:v>48</c:v>
                </c:pt>
                <c:pt idx="1034">
                  <c:v>60</c:v>
                </c:pt>
                <c:pt idx="1035">
                  <c:v>51</c:v>
                </c:pt>
                <c:pt idx="1036">
                  <c:v>51</c:v>
                </c:pt>
                <c:pt idx="1037">
                  <c:v>57</c:v>
                </c:pt>
                <c:pt idx="1038">
                  <c:v>39</c:v>
                </c:pt>
                <c:pt idx="1039">
                  <c:v>51</c:v>
                </c:pt>
                <c:pt idx="1040">
                  <c:v>31</c:v>
                </c:pt>
                <c:pt idx="1041">
                  <c:v>30</c:v>
                </c:pt>
                <c:pt idx="1042">
                  <c:v>46</c:v>
                </c:pt>
                <c:pt idx="1043">
                  <c:v>46</c:v>
                </c:pt>
                <c:pt idx="1044">
                  <c:v>46</c:v>
                </c:pt>
                <c:pt idx="1045">
                  <c:v>44</c:v>
                </c:pt>
                <c:pt idx="1046">
                  <c:v>46</c:v>
                </c:pt>
                <c:pt idx="1047">
                  <c:v>40</c:v>
                </c:pt>
                <c:pt idx="1048">
                  <c:v>42</c:v>
                </c:pt>
                <c:pt idx="1049">
                  <c:v>48</c:v>
                </c:pt>
                <c:pt idx="1050">
                  <c:v>40</c:v>
                </c:pt>
                <c:pt idx="1051">
                  <c:v>48</c:v>
                </c:pt>
                <c:pt idx="1052">
                  <c:v>48</c:v>
                </c:pt>
                <c:pt idx="1053">
                  <c:v>35</c:v>
                </c:pt>
                <c:pt idx="1054">
                  <c:v>48</c:v>
                </c:pt>
                <c:pt idx="1055">
                  <c:v>41</c:v>
                </c:pt>
                <c:pt idx="1056">
                  <c:v>36</c:v>
                </c:pt>
                <c:pt idx="1057">
                  <c:v>40</c:v>
                </c:pt>
                <c:pt idx="1058">
                  <c:v>40</c:v>
                </c:pt>
                <c:pt idx="1059">
                  <c:v>50</c:v>
                </c:pt>
                <c:pt idx="1060">
                  <c:v>46</c:v>
                </c:pt>
                <c:pt idx="1061">
                  <c:v>46</c:v>
                </c:pt>
                <c:pt idx="1062">
                  <c:v>46</c:v>
                </c:pt>
                <c:pt idx="1063">
                  <c:v>44</c:v>
                </c:pt>
                <c:pt idx="1064">
                  <c:v>46</c:v>
                </c:pt>
                <c:pt idx="1065">
                  <c:v>48</c:v>
                </c:pt>
                <c:pt idx="1066">
                  <c:v>58</c:v>
                </c:pt>
                <c:pt idx="1067">
                  <c:v>54</c:v>
                </c:pt>
                <c:pt idx="1068">
                  <c:v>49</c:v>
                </c:pt>
                <c:pt idx="1069">
                  <c:v>50</c:v>
                </c:pt>
                <c:pt idx="1070">
                  <c:v>43</c:v>
                </c:pt>
                <c:pt idx="1071">
                  <c:v>50</c:v>
                </c:pt>
                <c:pt idx="1072">
                  <c:v>47</c:v>
                </c:pt>
                <c:pt idx="1073">
                  <c:v>24</c:v>
                </c:pt>
                <c:pt idx="1074">
                  <c:v>54</c:v>
                </c:pt>
                <c:pt idx="1075">
                  <c:v>49</c:v>
                </c:pt>
                <c:pt idx="1076">
                  <c:v>52</c:v>
                </c:pt>
                <c:pt idx="1077">
                  <c:v>52</c:v>
                </c:pt>
                <c:pt idx="1078">
                  <c:v>58</c:v>
                </c:pt>
                <c:pt idx="1079">
                  <c:v>22</c:v>
                </c:pt>
                <c:pt idx="1080">
                  <c:v>47</c:v>
                </c:pt>
                <c:pt idx="1081">
                  <c:v>47</c:v>
                </c:pt>
                <c:pt idx="1082">
                  <c:v>35</c:v>
                </c:pt>
                <c:pt idx="1083">
                  <c:v>47</c:v>
                </c:pt>
                <c:pt idx="1084">
                  <c:v>51</c:v>
                </c:pt>
                <c:pt idx="1085">
                  <c:v>51</c:v>
                </c:pt>
                <c:pt idx="1086">
                  <c:v>49</c:v>
                </c:pt>
                <c:pt idx="1087">
                  <c:v>50</c:v>
                </c:pt>
                <c:pt idx="1088">
                  <c:v>45</c:v>
                </c:pt>
                <c:pt idx="1089">
                  <c:v>26</c:v>
                </c:pt>
                <c:pt idx="1090">
                  <c:v>56</c:v>
                </c:pt>
                <c:pt idx="1091">
                  <c:v>48</c:v>
                </c:pt>
                <c:pt idx="1092">
                  <c:v>51</c:v>
                </c:pt>
                <c:pt idx="1093">
                  <c:v>47</c:v>
                </c:pt>
                <c:pt idx="1094">
                  <c:v>31</c:v>
                </c:pt>
                <c:pt idx="1095">
                  <c:v>49</c:v>
                </c:pt>
                <c:pt idx="1096">
                  <c:v>40</c:v>
                </c:pt>
                <c:pt idx="1097">
                  <c:v>49</c:v>
                </c:pt>
                <c:pt idx="1098">
                  <c:v>49</c:v>
                </c:pt>
                <c:pt idx="1099">
                  <c:v>50</c:v>
                </c:pt>
                <c:pt idx="1100">
                  <c:v>44</c:v>
                </c:pt>
                <c:pt idx="1101">
                  <c:v>30</c:v>
                </c:pt>
                <c:pt idx="1102">
                  <c:v>51</c:v>
                </c:pt>
                <c:pt idx="1103">
                  <c:v>51</c:v>
                </c:pt>
                <c:pt idx="1104">
                  <c:v>46</c:v>
                </c:pt>
                <c:pt idx="1105">
                  <c:v>58</c:v>
                </c:pt>
                <c:pt idx="1106">
                  <c:v>46</c:v>
                </c:pt>
                <c:pt idx="1107">
                  <c:v>53</c:v>
                </c:pt>
                <c:pt idx="1108">
                  <c:v>53</c:v>
                </c:pt>
                <c:pt idx="1109">
                  <c:v>41</c:v>
                </c:pt>
                <c:pt idx="1110">
                  <c:v>33</c:v>
                </c:pt>
                <c:pt idx="1111">
                  <c:v>53</c:v>
                </c:pt>
                <c:pt idx="1112">
                  <c:v>52</c:v>
                </c:pt>
                <c:pt idx="1113">
                  <c:v>50</c:v>
                </c:pt>
                <c:pt idx="1114">
                  <c:v>47</c:v>
                </c:pt>
                <c:pt idx="1115">
                  <c:v>37</c:v>
                </c:pt>
                <c:pt idx="1116">
                  <c:v>42</c:v>
                </c:pt>
                <c:pt idx="1117">
                  <c:v>48</c:v>
                </c:pt>
                <c:pt idx="1118">
                  <c:v>43</c:v>
                </c:pt>
                <c:pt idx="1119">
                  <c:v>49</c:v>
                </c:pt>
                <c:pt idx="1120">
                  <c:v>52</c:v>
                </c:pt>
                <c:pt idx="1121">
                  <c:v>50</c:v>
                </c:pt>
                <c:pt idx="1122">
                  <c:v>52</c:v>
                </c:pt>
                <c:pt idx="1123">
                  <c:v>54</c:v>
                </c:pt>
                <c:pt idx="1124">
                  <c:v>50</c:v>
                </c:pt>
                <c:pt idx="1125">
                  <c:v>50</c:v>
                </c:pt>
                <c:pt idx="1126">
                  <c:v>47</c:v>
                </c:pt>
                <c:pt idx="1127">
                  <c:v>50</c:v>
                </c:pt>
                <c:pt idx="1128">
                  <c:v>60</c:v>
                </c:pt>
                <c:pt idx="1129">
                  <c:v>46</c:v>
                </c:pt>
                <c:pt idx="1130">
                  <c:v>35</c:v>
                </c:pt>
                <c:pt idx="1131">
                  <c:v>27</c:v>
                </c:pt>
                <c:pt idx="1132">
                  <c:v>35</c:v>
                </c:pt>
                <c:pt idx="1133">
                  <c:v>52</c:v>
                </c:pt>
                <c:pt idx="1134">
                  <c:v>54</c:v>
                </c:pt>
                <c:pt idx="1135">
                  <c:v>52</c:v>
                </c:pt>
                <c:pt idx="1136">
                  <c:v>48</c:v>
                </c:pt>
                <c:pt idx="1137">
                  <c:v>52</c:v>
                </c:pt>
                <c:pt idx="1138">
                  <c:v>52</c:v>
                </c:pt>
                <c:pt idx="1139">
                  <c:v>47</c:v>
                </c:pt>
                <c:pt idx="1140">
                  <c:v>47</c:v>
                </c:pt>
                <c:pt idx="1141">
                  <c:v>47</c:v>
                </c:pt>
                <c:pt idx="1142">
                  <c:v>49</c:v>
                </c:pt>
                <c:pt idx="1143">
                  <c:v>49</c:v>
                </c:pt>
                <c:pt idx="1144">
                  <c:v>36</c:v>
                </c:pt>
                <c:pt idx="1145">
                  <c:v>44</c:v>
                </c:pt>
                <c:pt idx="1146">
                  <c:v>54</c:v>
                </c:pt>
                <c:pt idx="1147">
                  <c:v>47</c:v>
                </c:pt>
                <c:pt idx="1148">
                  <c:v>54</c:v>
                </c:pt>
                <c:pt idx="1149">
                  <c:v>31</c:v>
                </c:pt>
                <c:pt idx="1150">
                  <c:v>52</c:v>
                </c:pt>
                <c:pt idx="1151">
                  <c:v>50</c:v>
                </c:pt>
                <c:pt idx="1152">
                  <c:v>48</c:v>
                </c:pt>
                <c:pt idx="1153">
                  <c:v>51</c:v>
                </c:pt>
                <c:pt idx="1154">
                  <c:v>51</c:v>
                </c:pt>
                <c:pt idx="1155">
                  <c:v>49</c:v>
                </c:pt>
                <c:pt idx="1156">
                  <c:v>50</c:v>
                </c:pt>
                <c:pt idx="1157">
                  <c:v>57</c:v>
                </c:pt>
                <c:pt idx="1158">
                  <c:v>50</c:v>
                </c:pt>
                <c:pt idx="1159">
                  <c:v>42</c:v>
                </c:pt>
                <c:pt idx="1160">
                  <c:v>59</c:v>
                </c:pt>
                <c:pt idx="1161">
                  <c:v>51</c:v>
                </c:pt>
                <c:pt idx="1162">
                  <c:v>41</c:v>
                </c:pt>
                <c:pt idx="1163">
                  <c:v>48</c:v>
                </c:pt>
                <c:pt idx="1164">
                  <c:v>53</c:v>
                </c:pt>
                <c:pt idx="1165">
                  <c:v>25</c:v>
                </c:pt>
                <c:pt idx="1166">
                  <c:v>44</c:v>
                </c:pt>
                <c:pt idx="1167">
                  <c:v>51</c:v>
                </c:pt>
                <c:pt idx="1168">
                  <c:v>55</c:v>
                </c:pt>
                <c:pt idx="1169">
                  <c:v>53</c:v>
                </c:pt>
                <c:pt idx="1170">
                  <c:v>52</c:v>
                </c:pt>
                <c:pt idx="1171">
                  <c:v>49</c:v>
                </c:pt>
                <c:pt idx="1172">
                  <c:v>42</c:v>
                </c:pt>
                <c:pt idx="1173">
                  <c:v>57</c:v>
                </c:pt>
                <c:pt idx="1174">
                  <c:v>59</c:v>
                </c:pt>
                <c:pt idx="1175">
                  <c:v>46</c:v>
                </c:pt>
                <c:pt idx="1176">
                  <c:v>51</c:v>
                </c:pt>
                <c:pt idx="1177">
                  <c:v>48</c:v>
                </c:pt>
                <c:pt idx="1178">
                  <c:v>53</c:v>
                </c:pt>
                <c:pt idx="1179">
                  <c:v>53</c:v>
                </c:pt>
                <c:pt idx="1180">
                  <c:v>53</c:v>
                </c:pt>
                <c:pt idx="1181">
                  <c:v>22</c:v>
                </c:pt>
                <c:pt idx="1182">
                  <c:v>58</c:v>
                </c:pt>
                <c:pt idx="1183">
                  <c:v>50</c:v>
                </c:pt>
                <c:pt idx="1184">
                  <c:v>27</c:v>
                </c:pt>
                <c:pt idx="1185">
                  <c:v>46</c:v>
                </c:pt>
                <c:pt idx="1186">
                  <c:v>50</c:v>
                </c:pt>
                <c:pt idx="1187">
                  <c:v>51</c:v>
                </c:pt>
                <c:pt idx="1188">
                  <c:v>51</c:v>
                </c:pt>
                <c:pt idx="1189">
                  <c:v>31</c:v>
                </c:pt>
                <c:pt idx="1190">
                  <c:v>55</c:v>
                </c:pt>
                <c:pt idx="1191">
                  <c:v>52</c:v>
                </c:pt>
                <c:pt idx="1192">
                  <c:v>52</c:v>
                </c:pt>
                <c:pt idx="1193">
                  <c:v>54</c:v>
                </c:pt>
                <c:pt idx="1194">
                  <c:v>52</c:v>
                </c:pt>
                <c:pt idx="1195">
                  <c:v>54</c:v>
                </c:pt>
                <c:pt idx="1196">
                  <c:v>25</c:v>
                </c:pt>
                <c:pt idx="1197">
                  <c:v>52</c:v>
                </c:pt>
                <c:pt idx="1198">
                  <c:v>52</c:v>
                </c:pt>
                <c:pt idx="1199">
                  <c:v>52</c:v>
                </c:pt>
                <c:pt idx="1200">
                  <c:v>52</c:v>
                </c:pt>
                <c:pt idx="1201">
                  <c:v>57</c:v>
                </c:pt>
                <c:pt idx="1202">
                  <c:v>27</c:v>
                </c:pt>
                <c:pt idx="1203">
                  <c:v>61</c:v>
                </c:pt>
                <c:pt idx="1204">
                  <c:v>51</c:v>
                </c:pt>
                <c:pt idx="1205">
                  <c:v>38</c:v>
                </c:pt>
                <c:pt idx="1206">
                  <c:v>40</c:v>
                </c:pt>
                <c:pt idx="1207">
                  <c:v>59</c:v>
                </c:pt>
                <c:pt idx="1208">
                  <c:v>52</c:v>
                </c:pt>
                <c:pt idx="1209">
                  <c:v>52</c:v>
                </c:pt>
                <c:pt idx="1210">
                  <c:v>53</c:v>
                </c:pt>
                <c:pt idx="1211">
                  <c:v>35</c:v>
                </c:pt>
                <c:pt idx="1212">
                  <c:v>44</c:v>
                </c:pt>
                <c:pt idx="1213">
                  <c:v>49</c:v>
                </c:pt>
                <c:pt idx="1214">
                  <c:v>54</c:v>
                </c:pt>
                <c:pt idx="1215">
                  <c:v>54</c:v>
                </c:pt>
                <c:pt idx="1216">
                  <c:v>54</c:v>
                </c:pt>
                <c:pt idx="1217">
                  <c:v>47</c:v>
                </c:pt>
                <c:pt idx="1218">
                  <c:v>51</c:v>
                </c:pt>
                <c:pt idx="1219">
                  <c:v>51</c:v>
                </c:pt>
                <c:pt idx="1220">
                  <c:v>48</c:v>
                </c:pt>
                <c:pt idx="1221">
                  <c:v>51</c:v>
                </c:pt>
                <c:pt idx="1222">
                  <c:v>26</c:v>
                </c:pt>
                <c:pt idx="1223">
                  <c:v>49</c:v>
                </c:pt>
                <c:pt idx="1224">
                  <c:v>42</c:v>
                </c:pt>
                <c:pt idx="1225">
                  <c:v>50</c:v>
                </c:pt>
                <c:pt idx="1226">
                  <c:v>51</c:v>
                </c:pt>
                <c:pt idx="1227">
                  <c:v>38</c:v>
                </c:pt>
                <c:pt idx="1228">
                  <c:v>53</c:v>
                </c:pt>
                <c:pt idx="1229">
                  <c:v>56</c:v>
                </c:pt>
                <c:pt idx="1230">
                  <c:v>56</c:v>
                </c:pt>
                <c:pt idx="1231">
                  <c:v>55</c:v>
                </c:pt>
                <c:pt idx="1232">
                  <c:v>48</c:v>
                </c:pt>
                <c:pt idx="1233">
                  <c:v>50</c:v>
                </c:pt>
                <c:pt idx="1234">
                  <c:v>50</c:v>
                </c:pt>
                <c:pt idx="1235">
                  <c:v>53</c:v>
                </c:pt>
                <c:pt idx="1236">
                  <c:v>35</c:v>
                </c:pt>
                <c:pt idx="1237">
                  <c:v>60</c:v>
                </c:pt>
                <c:pt idx="1238">
                  <c:v>61</c:v>
                </c:pt>
                <c:pt idx="1239">
                  <c:v>32</c:v>
                </c:pt>
                <c:pt idx="1240">
                  <c:v>32</c:v>
                </c:pt>
                <c:pt idx="1241">
                  <c:v>53</c:v>
                </c:pt>
                <c:pt idx="1242">
                  <c:v>41</c:v>
                </c:pt>
                <c:pt idx="1243">
                  <c:v>55</c:v>
                </c:pt>
                <c:pt idx="1244">
                  <c:v>50</c:v>
                </c:pt>
                <c:pt idx="1245">
                  <c:v>49</c:v>
                </c:pt>
                <c:pt idx="1246">
                  <c:v>54</c:v>
                </c:pt>
                <c:pt idx="1247">
                  <c:v>52</c:v>
                </c:pt>
                <c:pt idx="1248">
                  <c:v>50</c:v>
                </c:pt>
                <c:pt idx="1249">
                  <c:v>50</c:v>
                </c:pt>
                <c:pt idx="1250">
                  <c:v>54</c:v>
                </c:pt>
                <c:pt idx="1251">
                  <c:v>48</c:v>
                </c:pt>
                <c:pt idx="1252">
                  <c:v>43</c:v>
                </c:pt>
                <c:pt idx="1253">
                  <c:v>50</c:v>
                </c:pt>
                <c:pt idx="1254">
                  <c:v>44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59</c:v>
                </c:pt>
                <c:pt idx="1260">
                  <c:v>47</c:v>
                </c:pt>
                <c:pt idx="1261">
                  <c:v>59</c:v>
                </c:pt>
                <c:pt idx="1262">
                  <c:v>54</c:v>
                </c:pt>
                <c:pt idx="1263">
                  <c:v>36</c:v>
                </c:pt>
                <c:pt idx="1264">
                  <c:v>45</c:v>
                </c:pt>
                <c:pt idx="1265">
                  <c:v>51</c:v>
                </c:pt>
                <c:pt idx="1266">
                  <c:v>46</c:v>
                </c:pt>
                <c:pt idx="1267">
                  <c:v>52</c:v>
                </c:pt>
                <c:pt idx="1268">
                  <c:v>52</c:v>
                </c:pt>
                <c:pt idx="1269">
                  <c:v>54</c:v>
                </c:pt>
                <c:pt idx="1270">
                  <c:v>57</c:v>
                </c:pt>
                <c:pt idx="1271">
                  <c:v>54</c:v>
                </c:pt>
                <c:pt idx="1272">
                  <c:v>57</c:v>
                </c:pt>
                <c:pt idx="1273">
                  <c:v>56</c:v>
                </c:pt>
                <c:pt idx="1274">
                  <c:v>51</c:v>
                </c:pt>
                <c:pt idx="1275">
                  <c:v>57</c:v>
                </c:pt>
                <c:pt idx="1276">
                  <c:v>56</c:v>
                </c:pt>
                <c:pt idx="1277">
                  <c:v>57</c:v>
                </c:pt>
                <c:pt idx="1278">
                  <c:v>58</c:v>
                </c:pt>
                <c:pt idx="1279">
                  <c:v>31</c:v>
                </c:pt>
                <c:pt idx="1280">
                  <c:v>33</c:v>
                </c:pt>
                <c:pt idx="1281">
                  <c:v>59</c:v>
                </c:pt>
                <c:pt idx="1282">
                  <c:v>47</c:v>
                </c:pt>
                <c:pt idx="1283">
                  <c:v>61</c:v>
                </c:pt>
                <c:pt idx="1284">
                  <c:v>46</c:v>
                </c:pt>
                <c:pt idx="1285">
                  <c:v>47</c:v>
                </c:pt>
                <c:pt idx="1286">
                  <c:v>51</c:v>
                </c:pt>
                <c:pt idx="1287">
                  <c:v>56</c:v>
                </c:pt>
                <c:pt idx="1288">
                  <c:v>56</c:v>
                </c:pt>
                <c:pt idx="1289">
                  <c:v>31</c:v>
                </c:pt>
                <c:pt idx="1290">
                  <c:v>49</c:v>
                </c:pt>
                <c:pt idx="1291">
                  <c:v>37</c:v>
                </c:pt>
                <c:pt idx="1292">
                  <c:v>34</c:v>
                </c:pt>
                <c:pt idx="1293">
                  <c:v>56</c:v>
                </c:pt>
                <c:pt idx="1294">
                  <c:v>24</c:v>
                </c:pt>
                <c:pt idx="1295">
                  <c:v>56</c:v>
                </c:pt>
                <c:pt idx="1296">
                  <c:v>53</c:v>
                </c:pt>
                <c:pt idx="1297">
                  <c:v>53</c:v>
                </c:pt>
                <c:pt idx="1298">
                  <c:v>56</c:v>
                </c:pt>
                <c:pt idx="1299">
                  <c:v>55</c:v>
                </c:pt>
                <c:pt idx="1300">
                  <c:v>52</c:v>
                </c:pt>
                <c:pt idx="1301">
                  <c:v>29</c:v>
                </c:pt>
                <c:pt idx="1302">
                  <c:v>55</c:v>
                </c:pt>
                <c:pt idx="1303">
                  <c:v>55</c:v>
                </c:pt>
                <c:pt idx="1304">
                  <c:v>54</c:v>
                </c:pt>
                <c:pt idx="1305">
                  <c:v>58</c:v>
                </c:pt>
                <c:pt idx="1306">
                  <c:v>54</c:v>
                </c:pt>
                <c:pt idx="1307">
                  <c:v>58</c:v>
                </c:pt>
                <c:pt idx="1308">
                  <c:v>57</c:v>
                </c:pt>
                <c:pt idx="1309">
                  <c:v>50</c:v>
                </c:pt>
                <c:pt idx="1310">
                  <c:v>58</c:v>
                </c:pt>
                <c:pt idx="1311">
                  <c:v>23</c:v>
                </c:pt>
                <c:pt idx="1312">
                  <c:v>55</c:v>
                </c:pt>
                <c:pt idx="1313">
                  <c:v>49</c:v>
                </c:pt>
                <c:pt idx="1314">
                  <c:v>32</c:v>
                </c:pt>
                <c:pt idx="1315">
                  <c:v>27</c:v>
                </c:pt>
                <c:pt idx="1316">
                  <c:v>49</c:v>
                </c:pt>
                <c:pt idx="1317">
                  <c:v>34</c:v>
                </c:pt>
                <c:pt idx="1318">
                  <c:v>49</c:v>
                </c:pt>
                <c:pt idx="1319">
                  <c:v>22</c:v>
                </c:pt>
                <c:pt idx="1320">
                  <c:v>23</c:v>
                </c:pt>
                <c:pt idx="1321">
                  <c:v>52</c:v>
                </c:pt>
                <c:pt idx="1322">
                  <c:v>57</c:v>
                </c:pt>
                <c:pt idx="1323">
                  <c:v>57</c:v>
                </c:pt>
                <c:pt idx="1324">
                  <c:v>56</c:v>
                </c:pt>
                <c:pt idx="1325">
                  <c:v>51</c:v>
                </c:pt>
                <c:pt idx="1326">
                  <c:v>57</c:v>
                </c:pt>
                <c:pt idx="1327">
                  <c:v>57</c:v>
                </c:pt>
                <c:pt idx="1328">
                  <c:v>43</c:v>
                </c:pt>
                <c:pt idx="1329">
                  <c:v>54</c:v>
                </c:pt>
                <c:pt idx="1330">
                  <c:v>54</c:v>
                </c:pt>
                <c:pt idx="1331">
                  <c:v>57</c:v>
                </c:pt>
                <c:pt idx="1332">
                  <c:v>51</c:v>
                </c:pt>
                <c:pt idx="1333">
                  <c:v>53</c:v>
                </c:pt>
                <c:pt idx="1334">
                  <c:v>47</c:v>
                </c:pt>
                <c:pt idx="1335">
                  <c:v>54</c:v>
                </c:pt>
                <c:pt idx="1336">
                  <c:v>34</c:v>
                </c:pt>
                <c:pt idx="1337">
                  <c:v>54</c:v>
                </c:pt>
                <c:pt idx="1338">
                  <c:v>42</c:v>
                </c:pt>
                <c:pt idx="1339">
                  <c:v>54</c:v>
                </c:pt>
                <c:pt idx="1340">
                  <c:v>52</c:v>
                </c:pt>
                <c:pt idx="1341">
                  <c:v>19</c:v>
                </c:pt>
                <c:pt idx="1342">
                  <c:v>56</c:v>
                </c:pt>
                <c:pt idx="1343">
                  <c:v>53</c:v>
                </c:pt>
                <c:pt idx="1344">
                  <c:v>35</c:v>
                </c:pt>
                <c:pt idx="1345">
                  <c:v>51</c:v>
                </c:pt>
                <c:pt idx="1346">
                  <c:v>55</c:v>
                </c:pt>
                <c:pt idx="1347">
                  <c:v>60</c:v>
                </c:pt>
                <c:pt idx="1348">
                  <c:v>28</c:v>
                </c:pt>
                <c:pt idx="1349">
                  <c:v>60</c:v>
                </c:pt>
                <c:pt idx="1350">
                  <c:v>21</c:v>
                </c:pt>
                <c:pt idx="1351">
                  <c:v>34</c:v>
                </c:pt>
                <c:pt idx="1352">
                  <c:v>55</c:v>
                </c:pt>
                <c:pt idx="1353">
                  <c:v>59</c:v>
                </c:pt>
                <c:pt idx="1354">
                  <c:v>58</c:v>
                </c:pt>
                <c:pt idx="1355">
                  <c:v>58</c:v>
                </c:pt>
                <c:pt idx="1356">
                  <c:v>59</c:v>
                </c:pt>
                <c:pt idx="1357">
                  <c:v>59</c:v>
                </c:pt>
                <c:pt idx="1358">
                  <c:v>59</c:v>
                </c:pt>
                <c:pt idx="1359">
                  <c:v>44</c:v>
                </c:pt>
                <c:pt idx="1360">
                  <c:v>51</c:v>
                </c:pt>
                <c:pt idx="1361">
                  <c:v>59</c:v>
                </c:pt>
                <c:pt idx="1362">
                  <c:v>26</c:v>
                </c:pt>
                <c:pt idx="1363">
                  <c:v>56</c:v>
                </c:pt>
                <c:pt idx="1364">
                  <c:v>53</c:v>
                </c:pt>
                <c:pt idx="1365">
                  <c:v>53</c:v>
                </c:pt>
                <c:pt idx="1366">
                  <c:v>40</c:v>
                </c:pt>
                <c:pt idx="1367">
                  <c:v>38</c:v>
                </c:pt>
                <c:pt idx="1368">
                  <c:v>43</c:v>
                </c:pt>
                <c:pt idx="1369">
                  <c:v>52</c:v>
                </c:pt>
                <c:pt idx="1370">
                  <c:v>57</c:v>
                </c:pt>
                <c:pt idx="1371">
                  <c:v>58</c:v>
                </c:pt>
                <c:pt idx="1372">
                  <c:v>57</c:v>
                </c:pt>
                <c:pt idx="1373">
                  <c:v>19</c:v>
                </c:pt>
                <c:pt idx="1374">
                  <c:v>53</c:v>
                </c:pt>
                <c:pt idx="1375">
                  <c:v>40</c:v>
                </c:pt>
                <c:pt idx="1376">
                  <c:v>54</c:v>
                </c:pt>
                <c:pt idx="1377">
                  <c:v>34</c:v>
                </c:pt>
                <c:pt idx="1378">
                  <c:v>55</c:v>
                </c:pt>
                <c:pt idx="1379">
                  <c:v>52</c:v>
                </c:pt>
                <c:pt idx="1380">
                  <c:v>35</c:v>
                </c:pt>
                <c:pt idx="1381">
                  <c:v>53</c:v>
                </c:pt>
                <c:pt idx="1382">
                  <c:v>58</c:v>
                </c:pt>
                <c:pt idx="1383">
                  <c:v>55</c:v>
                </c:pt>
                <c:pt idx="1384">
                  <c:v>52</c:v>
                </c:pt>
                <c:pt idx="1385">
                  <c:v>50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59</c:v>
                </c:pt>
                <c:pt idx="1390">
                  <c:v>37</c:v>
                </c:pt>
                <c:pt idx="1391">
                  <c:v>57</c:v>
                </c:pt>
                <c:pt idx="1392">
                  <c:v>29</c:v>
                </c:pt>
                <c:pt idx="1393">
                  <c:v>57</c:v>
                </c:pt>
                <c:pt idx="1394">
                  <c:v>57</c:v>
                </c:pt>
                <c:pt idx="1395">
                  <c:v>57</c:v>
                </c:pt>
                <c:pt idx="1396">
                  <c:v>53</c:v>
                </c:pt>
                <c:pt idx="1397">
                  <c:v>41</c:v>
                </c:pt>
                <c:pt idx="1398">
                  <c:v>54</c:v>
                </c:pt>
                <c:pt idx="1399">
                  <c:v>39</c:v>
                </c:pt>
                <c:pt idx="1400">
                  <c:v>59</c:v>
                </c:pt>
                <c:pt idx="1401">
                  <c:v>35</c:v>
                </c:pt>
                <c:pt idx="1402">
                  <c:v>54</c:v>
                </c:pt>
                <c:pt idx="1403">
                  <c:v>60</c:v>
                </c:pt>
                <c:pt idx="1404">
                  <c:v>59</c:v>
                </c:pt>
                <c:pt idx="1405">
                  <c:v>44</c:v>
                </c:pt>
                <c:pt idx="1406">
                  <c:v>57</c:v>
                </c:pt>
                <c:pt idx="1407">
                  <c:v>41</c:v>
                </c:pt>
                <c:pt idx="1408">
                  <c:v>58</c:v>
                </c:pt>
                <c:pt idx="1409">
                  <c:v>59</c:v>
                </c:pt>
                <c:pt idx="1410">
                  <c:v>59</c:v>
                </c:pt>
                <c:pt idx="1411">
                  <c:v>58</c:v>
                </c:pt>
                <c:pt idx="1412">
                  <c:v>59</c:v>
                </c:pt>
                <c:pt idx="1413">
                  <c:v>58</c:v>
                </c:pt>
                <c:pt idx="1414">
                  <c:v>59</c:v>
                </c:pt>
                <c:pt idx="1415">
                  <c:v>59</c:v>
                </c:pt>
                <c:pt idx="1416">
                  <c:v>49</c:v>
                </c:pt>
                <c:pt idx="1417">
                  <c:v>56</c:v>
                </c:pt>
                <c:pt idx="1418">
                  <c:v>56</c:v>
                </c:pt>
                <c:pt idx="1419">
                  <c:v>56</c:v>
                </c:pt>
                <c:pt idx="1420">
                  <c:v>19</c:v>
                </c:pt>
                <c:pt idx="1421">
                  <c:v>59</c:v>
                </c:pt>
                <c:pt idx="1422">
                  <c:v>59</c:v>
                </c:pt>
                <c:pt idx="1423">
                  <c:v>59</c:v>
                </c:pt>
                <c:pt idx="1424">
                  <c:v>32</c:v>
                </c:pt>
                <c:pt idx="1425">
                  <c:v>59</c:v>
                </c:pt>
                <c:pt idx="1426">
                  <c:v>58</c:v>
                </c:pt>
                <c:pt idx="1427">
                  <c:v>59</c:v>
                </c:pt>
                <c:pt idx="1428">
                  <c:v>56</c:v>
                </c:pt>
                <c:pt idx="1429">
                  <c:v>40</c:v>
                </c:pt>
                <c:pt idx="1430">
                  <c:v>30</c:v>
                </c:pt>
                <c:pt idx="1431">
                  <c:v>41</c:v>
                </c:pt>
                <c:pt idx="1432">
                  <c:v>58</c:v>
                </c:pt>
                <c:pt idx="1433">
                  <c:v>58</c:v>
                </c:pt>
                <c:pt idx="1434">
                  <c:v>44</c:v>
                </c:pt>
                <c:pt idx="1435">
                  <c:v>57</c:v>
                </c:pt>
                <c:pt idx="1436">
                  <c:v>37</c:v>
                </c:pt>
                <c:pt idx="1437">
                  <c:v>39</c:v>
                </c:pt>
                <c:pt idx="1438">
                  <c:v>55</c:v>
                </c:pt>
                <c:pt idx="1439">
                  <c:v>55</c:v>
                </c:pt>
                <c:pt idx="1440">
                  <c:v>55</c:v>
                </c:pt>
                <c:pt idx="1441">
                  <c:v>60</c:v>
                </c:pt>
                <c:pt idx="1442">
                  <c:v>60</c:v>
                </c:pt>
                <c:pt idx="1443">
                  <c:v>32</c:v>
                </c:pt>
                <c:pt idx="1444">
                  <c:v>49</c:v>
                </c:pt>
                <c:pt idx="1445">
                  <c:v>61</c:v>
                </c:pt>
                <c:pt idx="1446">
                  <c:v>61</c:v>
                </c:pt>
                <c:pt idx="1447">
                  <c:v>36</c:v>
                </c:pt>
                <c:pt idx="1448">
                  <c:v>32</c:v>
                </c:pt>
                <c:pt idx="1449">
                  <c:v>46</c:v>
                </c:pt>
                <c:pt idx="1450">
                  <c:v>59</c:v>
                </c:pt>
                <c:pt idx="1451">
                  <c:v>59</c:v>
                </c:pt>
                <c:pt idx="1452">
                  <c:v>59</c:v>
                </c:pt>
                <c:pt idx="1453">
                  <c:v>60</c:v>
                </c:pt>
                <c:pt idx="1454">
                  <c:v>59</c:v>
                </c:pt>
                <c:pt idx="1455">
                  <c:v>57</c:v>
                </c:pt>
                <c:pt idx="1456">
                  <c:v>60</c:v>
                </c:pt>
                <c:pt idx="1457">
                  <c:v>49</c:v>
                </c:pt>
                <c:pt idx="1458">
                  <c:v>34</c:v>
                </c:pt>
                <c:pt idx="1459">
                  <c:v>37</c:v>
                </c:pt>
                <c:pt idx="1460">
                  <c:v>57</c:v>
                </c:pt>
                <c:pt idx="1461">
                  <c:v>56</c:v>
                </c:pt>
                <c:pt idx="1462">
                  <c:v>56</c:v>
                </c:pt>
                <c:pt idx="1463">
                  <c:v>57</c:v>
                </c:pt>
                <c:pt idx="1464">
                  <c:v>33</c:v>
                </c:pt>
                <c:pt idx="1465">
                  <c:v>60</c:v>
                </c:pt>
                <c:pt idx="1466">
                  <c:v>60</c:v>
                </c:pt>
                <c:pt idx="1467">
                  <c:v>60</c:v>
                </c:pt>
                <c:pt idx="1468">
                  <c:v>60</c:v>
                </c:pt>
                <c:pt idx="1469">
                  <c:v>57</c:v>
                </c:pt>
                <c:pt idx="1470">
                  <c:v>61</c:v>
                </c:pt>
                <c:pt idx="1471">
                  <c:v>34</c:v>
                </c:pt>
                <c:pt idx="1472">
                  <c:v>51</c:v>
                </c:pt>
                <c:pt idx="1473">
                  <c:v>44</c:v>
                </c:pt>
                <c:pt idx="1474">
                  <c:v>59</c:v>
                </c:pt>
                <c:pt idx="1475">
                  <c:v>28</c:v>
                </c:pt>
                <c:pt idx="1476">
                  <c:v>55</c:v>
                </c:pt>
                <c:pt idx="1477">
                  <c:v>55</c:v>
                </c:pt>
                <c:pt idx="1478">
                  <c:v>56</c:v>
                </c:pt>
                <c:pt idx="1479">
                  <c:v>55</c:v>
                </c:pt>
                <c:pt idx="1480">
                  <c:v>57</c:v>
                </c:pt>
                <c:pt idx="1481">
                  <c:v>61</c:v>
                </c:pt>
                <c:pt idx="1482">
                  <c:v>62</c:v>
                </c:pt>
                <c:pt idx="1483">
                  <c:v>62</c:v>
                </c:pt>
                <c:pt idx="1484">
                  <c:v>54</c:v>
                </c:pt>
                <c:pt idx="1485">
                  <c:v>53</c:v>
                </c:pt>
                <c:pt idx="1486">
                  <c:v>35</c:v>
                </c:pt>
                <c:pt idx="1487">
                  <c:v>25</c:v>
                </c:pt>
                <c:pt idx="1488">
                  <c:v>60</c:v>
                </c:pt>
                <c:pt idx="1489">
                  <c:v>53</c:v>
                </c:pt>
                <c:pt idx="1490">
                  <c:v>58</c:v>
                </c:pt>
                <c:pt idx="1491">
                  <c:v>61</c:v>
                </c:pt>
                <c:pt idx="1492">
                  <c:v>61</c:v>
                </c:pt>
                <c:pt idx="1493">
                  <c:v>51</c:v>
                </c:pt>
                <c:pt idx="1494">
                  <c:v>57</c:v>
                </c:pt>
                <c:pt idx="1495">
                  <c:v>61</c:v>
                </c:pt>
                <c:pt idx="1496">
                  <c:v>58</c:v>
                </c:pt>
                <c:pt idx="1497">
                  <c:v>61</c:v>
                </c:pt>
                <c:pt idx="1498">
                  <c:v>49</c:v>
                </c:pt>
                <c:pt idx="1499">
                  <c:v>31</c:v>
                </c:pt>
                <c:pt idx="1500">
                  <c:v>59</c:v>
                </c:pt>
                <c:pt idx="1501">
                  <c:v>53</c:v>
                </c:pt>
                <c:pt idx="1502">
                  <c:v>35</c:v>
                </c:pt>
                <c:pt idx="1503">
                  <c:v>61</c:v>
                </c:pt>
                <c:pt idx="1504">
                  <c:v>61</c:v>
                </c:pt>
                <c:pt idx="1505">
                  <c:v>48</c:v>
                </c:pt>
                <c:pt idx="1506">
                  <c:v>51</c:v>
                </c:pt>
                <c:pt idx="1507">
                  <c:v>60</c:v>
                </c:pt>
                <c:pt idx="1508">
                  <c:v>40</c:v>
                </c:pt>
                <c:pt idx="1509">
                  <c:v>45</c:v>
                </c:pt>
                <c:pt idx="1510">
                  <c:v>60</c:v>
                </c:pt>
                <c:pt idx="1511">
                  <c:v>56</c:v>
                </c:pt>
                <c:pt idx="1512">
                  <c:v>19</c:v>
                </c:pt>
                <c:pt idx="1513">
                  <c:v>30</c:v>
                </c:pt>
                <c:pt idx="1514">
                  <c:v>50</c:v>
                </c:pt>
                <c:pt idx="1515">
                  <c:v>60</c:v>
                </c:pt>
                <c:pt idx="1516">
                  <c:v>39</c:v>
                </c:pt>
                <c:pt idx="1517">
                  <c:v>19</c:v>
                </c:pt>
                <c:pt idx="1518">
                  <c:v>60</c:v>
                </c:pt>
                <c:pt idx="1519">
                  <c:v>60</c:v>
                </c:pt>
                <c:pt idx="1520">
                  <c:v>60</c:v>
                </c:pt>
                <c:pt idx="1521">
                  <c:v>57</c:v>
                </c:pt>
                <c:pt idx="1522">
                  <c:v>62</c:v>
                </c:pt>
                <c:pt idx="1523">
                  <c:v>63</c:v>
                </c:pt>
                <c:pt idx="1524">
                  <c:v>63</c:v>
                </c:pt>
                <c:pt idx="1525">
                  <c:v>63</c:v>
                </c:pt>
                <c:pt idx="1526">
                  <c:v>63</c:v>
                </c:pt>
                <c:pt idx="1527">
                  <c:v>44</c:v>
                </c:pt>
                <c:pt idx="1528">
                  <c:v>42</c:v>
                </c:pt>
                <c:pt idx="1529">
                  <c:v>61</c:v>
                </c:pt>
                <c:pt idx="1530">
                  <c:v>54</c:v>
                </c:pt>
                <c:pt idx="1531">
                  <c:v>51</c:v>
                </c:pt>
                <c:pt idx="1532">
                  <c:v>61</c:v>
                </c:pt>
                <c:pt idx="1533">
                  <c:v>59</c:v>
                </c:pt>
                <c:pt idx="1534">
                  <c:v>58</c:v>
                </c:pt>
                <c:pt idx="1535">
                  <c:v>62</c:v>
                </c:pt>
                <c:pt idx="1536">
                  <c:v>54</c:v>
                </c:pt>
                <c:pt idx="1537">
                  <c:v>56</c:v>
                </c:pt>
                <c:pt idx="1538">
                  <c:v>38</c:v>
                </c:pt>
                <c:pt idx="1539">
                  <c:v>62</c:v>
                </c:pt>
                <c:pt idx="1540">
                  <c:v>45</c:v>
                </c:pt>
                <c:pt idx="1541">
                  <c:v>52</c:v>
                </c:pt>
                <c:pt idx="1542">
                  <c:v>61</c:v>
                </c:pt>
                <c:pt idx="1543">
                  <c:v>31</c:v>
                </c:pt>
                <c:pt idx="1544">
                  <c:v>60</c:v>
                </c:pt>
                <c:pt idx="1545">
                  <c:v>24</c:v>
                </c:pt>
                <c:pt idx="1546">
                  <c:v>62</c:v>
                </c:pt>
                <c:pt idx="1547">
                  <c:v>62</c:v>
                </c:pt>
                <c:pt idx="1548">
                  <c:v>62</c:v>
                </c:pt>
                <c:pt idx="1549">
                  <c:v>61</c:v>
                </c:pt>
                <c:pt idx="1550">
                  <c:v>41</c:v>
                </c:pt>
                <c:pt idx="1551">
                  <c:v>61</c:v>
                </c:pt>
                <c:pt idx="1552">
                  <c:v>58</c:v>
                </c:pt>
                <c:pt idx="1553">
                  <c:v>61</c:v>
                </c:pt>
                <c:pt idx="1554">
                  <c:v>61</c:v>
                </c:pt>
                <c:pt idx="1555">
                  <c:v>29</c:v>
                </c:pt>
                <c:pt idx="1556">
                  <c:v>47</c:v>
                </c:pt>
                <c:pt idx="1557">
                  <c:v>63</c:v>
                </c:pt>
                <c:pt idx="1558">
                  <c:v>33</c:v>
                </c:pt>
                <c:pt idx="1559">
                  <c:v>59</c:v>
                </c:pt>
                <c:pt idx="1560">
                  <c:v>44</c:v>
                </c:pt>
                <c:pt idx="1561">
                  <c:v>39</c:v>
                </c:pt>
                <c:pt idx="1562">
                  <c:v>64</c:v>
                </c:pt>
                <c:pt idx="1563">
                  <c:v>64</c:v>
                </c:pt>
                <c:pt idx="1564">
                  <c:v>64</c:v>
                </c:pt>
                <c:pt idx="1565">
                  <c:v>31</c:v>
                </c:pt>
                <c:pt idx="1566">
                  <c:v>62</c:v>
                </c:pt>
                <c:pt idx="1567">
                  <c:v>29</c:v>
                </c:pt>
                <c:pt idx="1568">
                  <c:v>62</c:v>
                </c:pt>
                <c:pt idx="1569">
                  <c:v>57</c:v>
                </c:pt>
                <c:pt idx="1570">
                  <c:v>48</c:v>
                </c:pt>
                <c:pt idx="1571">
                  <c:v>63</c:v>
                </c:pt>
                <c:pt idx="1572">
                  <c:v>63</c:v>
                </c:pt>
                <c:pt idx="1573">
                  <c:v>63</c:v>
                </c:pt>
                <c:pt idx="1574">
                  <c:v>38</c:v>
                </c:pt>
                <c:pt idx="1575">
                  <c:v>63</c:v>
                </c:pt>
                <c:pt idx="1576">
                  <c:v>63</c:v>
                </c:pt>
                <c:pt idx="1577">
                  <c:v>48</c:v>
                </c:pt>
                <c:pt idx="1578">
                  <c:v>33</c:v>
                </c:pt>
                <c:pt idx="1579">
                  <c:v>60</c:v>
                </c:pt>
                <c:pt idx="1580">
                  <c:v>63</c:v>
                </c:pt>
                <c:pt idx="1581">
                  <c:v>55</c:v>
                </c:pt>
                <c:pt idx="1582">
                  <c:v>31</c:v>
                </c:pt>
                <c:pt idx="1583">
                  <c:v>59</c:v>
                </c:pt>
                <c:pt idx="1584">
                  <c:v>62</c:v>
                </c:pt>
                <c:pt idx="1585">
                  <c:v>54</c:v>
                </c:pt>
                <c:pt idx="1586">
                  <c:v>62</c:v>
                </c:pt>
                <c:pt idx="1587">
                  <c:v>39</c:v>
                </c:pt>
                <c:pt idx="1588">
                  <c:v>60</c:v>
                </c:pt>
                <c:pt idx="1589">
                  <c:v>38</c:v>
                </c:pt>
                <c:pt idx="1590">
                  <c:v>37</c:v>
                </c:pt>
                <c:pt idx="1591">
                  <c:v>42</c:v>
                </c:pt>
                <c:pt idx="1592">
                  <c:v>38</c:v>
                </c:pt>
                <c:pt idx="1593">
                  <c:v>54</c:v>
                </c:pt>
                <c:pt idx="1594">
                  <c:v>19</c:v>
                </c:pt>
                <c:pt idx="1595">
                  <c:v>64</c:v>
                </c:pt>
                <c:pt idx="1596">
                  <c:v>57</c:v>
                </c:pt>
                <c:pt idx="1597">
                  <c:v>37</c:v>
                </c:pt>
                <c:pt idx="1598">
                  <c:v>65</c:v>
                </c:pt>
                <c:pt idx="1599">
                  <c:v>65</c:v>
                </c:pt>
                <c:pt idx="1600">
                  <c:v>20</c:v>
                </c:pt>
                <c:pt idx="1601">
                  <c:v>63</c:v>
                </c:pt>
                <c:pt idx="1602">
                  <c:v>45</c:v>
                </c:pt>
                <c:pt idx="1603">
                  <c:v>64</c:v>
                </c:pt>
                <c:pt idx="1604">
                  <c:v>38</c:v>
                </c:pt>
                <c:pt idx="1605">
                  <c:v>64</c:v>
                </c:pt>
                <c:pt idx="1606">
                  <c:v>64</c:v>
                </c:pt>
                <c:pt idx="1607">
                  <c:v>61</c:v>
                </c:pt>
                <c:pt idx="1608">
                  <c:v>63</c:v>
                </c:pt>
                <c:pt idx="1609">
                  <c:v>64</c:v>
                </c:pt>
                <c:pt idx="1610">
                  <c:v>33</c:v>
                </c:pt>
                <c:pt idx="1611">
                  <c:v>64</c:v>
                </c:pt>
                <c:pt idx="1612">
                  <c:v>60</c:v>
                </c:pt>
                <c:pt idx="1613">
                  <c:v>60</c:v>
                </c:pt>
                <c:pt idx="1614">
                  <c:v>60</c:v>
                </c:pt>
                <c:pt idx="1615">
                  <c:v>63</c:v>
                </c:pt>
                <c:pt idx="1616">
                  <c:v>32</c:v>
                </c:pt>
                <c:pt idx="1617">
                  <c:v>47</c:v>
                </c:pt>
                <c:pt idx="1618">
                  <c:v>62</c:v>
                </c:pt>
                <c:pt idx="1619">
                  <c:v>19</c:v>
                </c:pt>
                <c:pt idx="1620">
                  <c:v>39</c:v>
                </c:pt>
                <c:pt idx="1621">
                  <c:v>55</c:v>
                </c:pt>
                <c:pt idx="1622">
                  <c:v>40</c:v>
                </c:pt>
                <c:pt idx="1623">
                  <c:v>65</c:v>
                </c:pt>
                <c:pt idx="1624">
                  <c:v>62</c:v>
                </c:pt>
                <c:pt idx="1625">
                  <c:v>64</c:v>
                </c:pt>
                <c:pt idx="1626">
                  <c:v>64</c:v>
                </c:pt>
                <c:pt idx="1627">
                  <c:v>49</c:v>
                </c:pt>
                <c:pt idx="1628">
                  <c:v>51</c:v>
                </c:pt>
                <c:pt idx="1629">
                  <c:v>19</c:v>
                </c:pt>
                <c:pt idx="1630">
                  <c:v>55</c:v>
                </c:pt>
                <c:pt idx="1631">
                  <c:v>65</c:v>
                </c:pt>
                <c:pt idx="1632">
                  <c:v>65</c:v>
                </c:pt>
                <c:pt idx="1633">
                  <c:v>54</c:v>
                </c:pt>
                <c:pt idx="1634">
                  <c:v>64</c:v>
                </c:pt>
                <c:pt idx="1635">
                  <c:v>56</c:v>
                </c:pt>
                <c:pt idx="1636">
                  <c:v>35</c:v>
                </c:pt>
                <c:pt idx="1637">
                  <c:v>60</c:v>
                </c:pt>
                <c:pt idx="1638">
                  <c:v>58</c:v>
                </c:pt>
                <c:pt idx="1639">
                  <c:v>65</c:v>
                </c:pt>
                <c:pt idx="1640">
                  <c:v>65</c:v>
                </c:pt>
                <c:pt idx="1641">
                  <c:v>65</c:v>
                </c:pt>
                <c:pt idx="1642">
                  <c:v>24</c:v>
                </c:pt>
                <c:pt idx="1643">
                  <c:v>56</c:v>
                </c:pt>
                <c:pt idx="1644">
                  <c:v>56</c:v>
                </c:pt>
                <c:pt idx="1645">
                  <c:v>64</c:v>
                </c:pt>
                <c:pt idx="1646">
                  <c:v>64</c:v>
                </c:pt>
                <c:pt idx="1647">
                  <c:v>27</c:v>
                </c:pt>
                <c:pt idx="1648">
                  <c:v>47</c:v>
                </c:pt>
                <c:pt idx="1649">
                  <c:v>64</c:v>
                </c:pt>
                <c:pt idx="1650">
                  <c:v>44</c:v>
                </c:pt>
                <c:pt idx="1651">
                  <c:v>34</c:v>
                </c:pt>
                <c:pt idx="1652">
                  <c:v>34</c:v>
                </c:pt>
                <c:pt idx="1653">
                  <c:v>25</c:v>
                </c:pt>
                <c:pt idx="1654">
                  <c:v>61</c:v>
                </c:pt>
                <c:pt idx="1655">
                  <c:v>60</c:v>
                </c:pt>
                <c:pt idx="1656">
                  <c:v>56</c:v>
                </c:pt>
                <c:pt idx="1657">
                  <c:v>58</c:v>
                </c:pt>
                <c:pt idx="1658">
                  <c:v>32</c:v>
                </c:pt>
                <c:pt idx="1659">
                  <c:v>56</c:v>
                </c:pt>
                <c:pt idx="1660">
                  <c:v>42</c:v>
                </c:pt>
                <c:pt idx="1661">
                  <c:v>54</c:v>
                </c:pt>
                <c:pt idx="1662">
                  <c:v>65</c:v>
                </c:pt>
                <c:pt idx="1663">
                  <c:v>41</c:v>
                </c:pt>
                <c:pt idx="1664">
                  <c:v>21</c:v>
                </c:pt>
                <c:pt idx="1665">
                  <c:v>61</c:v>
                </c:pt>
                <c:pt idx="1666">
                  <c:v>58</c:v>
                </c:pt>
                <c:pt idx="1667">
                  <c:v>48</c:v>
                </c:pt>
                <c:pt idx="1668">
                  <c:v>44</c:v>
                </c:pt>
                <c:pt idx="1669">
                  <c:v>42</c:v>
                </c:pt>
                <c:pt idx="1670">
                  <c:v>53</c:v>
                </c:pt>
                <c:pt idx="1671">
                  <c:v>65</c:v>
                </c:pt>
                <c:pt idx="1672">
                  <c:v>42</c:v>
                </c:pt>
                <c:pt idx="1673">
                  <c:v>55</c:v>
                </c:pt>
                <c:pt idx="1674">
                  <c:v>61</c:v>
                </c:pt>
                <c:pt idx="1675">
                  <c:v>65</c:v>
                </c:pt>
                <c:pt idx="1676">
                  <c:v>28</c:v>
                </c:pt>
                <c:pt idx="1677">
                  <c:v>63</c:v>
                </c:pt>
                <c:pt idx="1678">
                  <c:v>44</c:v>
                </c:pt>
                <c:pt idx="1679">
                  <c:v>53</c:v>
                </c:pt>
                <c:pt idx="1680">
                  <c:v>52</c:v>
                </c:pt>
                <c:pt idx="1681">
                  <c:v>55</c:v>
                </c:pt>
                <c:pt idx="1682">
                  <c:v>48</c:v>
                </c:pt>
                <c:pt idx="1683">
                  <c:v>51</c:v>
                </c:pt>
                <c:pt idx="1684">
                  <c:v>45</c:v>
                </c:pt>
                <c:pt idx="1685">
                  <c:v>52</c:v>
                </c:pt>
                <c:pt idx="1686">
                  <c:v>61</c:v>
                </c:pt>
                <c:pt idx="1687">
                  <c:v>64</c:v>
                </c:pt>
                <c:pt idx="1688">
                  <c:v>64</c:v>
                </c:pt>
                <c:pt idx="1689">
                  <c:v>61</c:v>
                </c:pt>
                <c:pt idx="1690">
                  <c:v>45</c:v>
                </c:pt>
                <c:pt idx="1691">
                  <c:v>63</c:v>
                </c:pt>
                <c:pt idx="1692">
                  <c:v>54</c:v>
                </c:pt>
                <c:pt idx="1693">
                  <c:v>60</c:v>
                </c:pt>
                <c:pt idx="1694">
                  <c:v>22</c:v>
                </c:pt>
                <c:pt idx="1695">
                  <c:v>35</c:v>
                </c:pt>
                <c:pt idx="1696">
                  <c:v>55</c:v>
                </c:pt>
                <c:pt idx="1697">
                  <c:v>61</c:v>
                </c:pt>
                <c:pt idx="1698">
                  <c:v>59</c:v>
                </c:pt>
                <c:pt idx="1699">
                  <c:v>33</c:v>
                </c:pt>
                <c:pt idx="1700">
                  <c:v>47</c:v>
                </c:pt>
                <c:pt idx="1701">
                  <c:v>19</c:v>
                </c:pt>
                <c:pt idx="1702">
                  <c:v>49</c:v>
                </c:pt>
                <c:pt idx="1703">
                  <c:v>64</c:v>
                </c:pt>
                <c:pt idx="1704">
                  <c:v>49</c:v>
                </c:pt>
                <c:pt idx="1705">
                  <c:v>58</c:v>
                </c:pt>
                <c:pt idx="1706">
                  <c:v>63</c:v>
                </c:pt>
                <c:pt idx="1707">
                  <c:v>35</c:v>
                </c:pt>
                <c:pt idx="1708">
                  <c:v>50</c:v>
                </c:pt>
                <c:pt idx="1709">
                  <c:v>47</c:v>
                </c:pt>
                <c:pt idx="1710">
                  <c:v>49</c:v>
                </c:pt>
                <c:pt idx="1711">
                  <c:v>26</c:v>
                </c:pt>
                <c:pt idx="1712">
                  <c:v>39</c:v>
                </c:pt>
                <c:pt idx="1713">
                  <c:v>41</c:v>
                </c:pt>
                <c:pt idx="1714">
                  <c:v>61</c:v>
                </c:pt>
                <c:pt idx="1715">
                  <c:v>43</c:v>
                </c:pt>
                <c:pt idx="1716">
                  <c:v>41</c:v>
                </c:pt>
                <c:pt idx="1717">
                  <c:v>43</c:v>
                </c:pt>
                <c:pt idx="1718">
                  <c:v>35</c:v>
                </c:pt>
                <c:pt idx="1719">
                  <c:v>45</c:v>
                </c:pt>
                <c:pt idx="1720">
                  <c:v>65</c:v>
                </c:pt>
                <c:pt idx="1721">
                  <c:v>65</c:v>
                </c:pt>
                <c:pt idx="1722">
                  <c:v>38</c:v>
                </c:pt>
                <c:pt idx="1723">
                  <c:v>30</c:v>
                </c:pt>
                <c:pt idx="1724">
                  <c:v>36</c:v>
                </c:pt>
                <c:pt idx="1725">
                  <c:v>30</c:v>
                </c:pt>
                <c:pt idx="1726">
                  <c:v>41</c:v>
                </c:pt>
                <c:pt idx="1727">
                  <c:v>49</c:v>
                </c:pt>
                <c:pt idx="1728">
                  <c:v>35</c:v>
                </c:pt>
                <c:pt idx="1729">
                  <c:v>35</c:v>
                </c:pt>
                <c:pt idx="1730">
                  <c:v>21</c:v>
                </c:pt>
                <c:pt idx="1731">
                  <c:v>51</c:v>
                </c:pt>
                <c:pt idx="1732">
                  <c:v>20</c:v>
                </c:pt>
                <c:pt idx="1733">
                  <c:v>54</c:v>
                </c:pt>
                <c:pt idx="1734">
                  <c:v>58</c:v>
                </c:pt>
                <c:pt idx="1735">
                  <c:v>28</c:v>
                </c:pt>
                <c:pt idx="1736">
                  <c:v>20</c:v>
                </c:pt>
                <c:pt idx="1737">
                  <c:v>65</c:v>
                </c:pt>
                <c:pt idx="1738">
                  <c:v>28</c:v>
                </c:pt>
                <c:pt idx="1739">
                  <c:v>22</c:v>
                </c:pt>
                <c:pt idx="1740">
                  <c:v>60</c:v>
                </c:pt>
                <c:pt idx="1741">
                  <c:v>53</c:v>
                </c:pt>
                <c:pt idx="1742">
                  <c:v>48</c:v>
                </c:pt>
                <c:pt idx="1743">
                  <c:v>46</c:v>
                </c:pt>
                <c:pt idx="1744">
                  <c:v>30</c:v>
                </c:pt>
                <c:pt idx="1745">
                  <c:v>49</c:v>
                </c:pt>
                <c:pt idx="1746">
                  <c:v>34</c:v>
                </c:pt>
                <c:pt idx="1747">
                  <c:v>61</c:v>
                </c:pt>
                <c:pt idx="1748">
                  <c:v>28</c:v>
                </c:pt>
                <c:pt idx="1749">
                  <c:v>49</c:v>
                </c:pt>
                <c:pt idx="1750">
                  <c:v>20</c:v>
                </c:pt>
                <c:pt idx="1751">
                  <c:v>55</c:v>
                </c:pt>
                <c:pt idx="1752">
                  <c:v>46</c:v>
                </c:pt>
                <c:pt idx="1753">
                  <c:v>43</c:v>
                </c:pt>
                <c:pt idx="1754">
                  <c:v>52</c:v>
                </c:pt>
                <c:pt idx="1755">
                  <c:v>27</c:v>
                </c:pt>
                <c:pt idx="1756">
                  <c:v>20</c:v>
                </c:pt>
                <c:pt idx="1757">
                  <c:v>21</c:v>
                </c:pt>
                <c:pt idx="1758">
                  <c:v>25</c:v>
                </c:pt>
                <c:pt idx="1759">
                  <c:v>58</c:v>
                </c:pt>
                <c:pt idx="1760">
                  <c:v>59</c:v>
                </c:pt>
                <c:pt idx="1761">
                  <c:v>19</c:v>
                </c:pt>
                <c:pt idx="1762">
                  <c:v>41</c:v>
                </c:pt>
                <c:pt idx="1763">
                  <c:v>48</c:v>
                </c:pt>
                <c:pt idx="1764">
                  <c:v>60</c:v>
                </c:pt>
                <c:pt idx="1765">
                  <c:v>20</c:v>
                </c:pt>
                <c:pt idx="1766">
                  <c:v>31</c:v>
                </c:pt>
                <c:pt idx="1767">
                  <c:v>20</c:v>
                </c:pt>
                <c:pt idx="1768">
                  <c:v>52</c:v>
                </c:pt>
                <c:pt idx="1769">
                  <c:v>33</c:v>
                </c:pt>
                <c:pt idx="1770">
                  <c:v>58</c:v>
                </c:pt>
                <c:pt idx="1771">
                  <c:v>55</c:v>
                </c:pt>
                <c:pt idx="1772">
                  <c:v>60</c:v>
                </c:pt>
                <c:pt idx="1773">
                  <c:v>21</c:v>
                </c:pt>
                <c:pt idx="1774">
                  <c:v>53</c:v>
                </c:pt>
                <c:pt idx="1775">
                  <c:v>33</c:v>
                </c:pt>
                <c:pt idx="1776">
                  <c:v>29</c:v>
                </c:pt>
                <c:pt idx="1777">
                  <c:v>20</c:v>
                </c:pt>
                <c:pt idx="1778">
                  <c:v>57</c:v>
                </c:pt>
                <c:pt idx="1779">
                  <c:v>44</c:v>
                </c:pt>
                <c:pt idx="1780">
                  <c:v>60</c:v>
                </c:pt>
                <c:pt idx="1781">
                  <c:v>47</c:v>
                </c:pt>
                <c:pt idx="1782">
                  <c:v>26</c:v>
                </c:pt>
                <c:pt idx="1783">
                  <c:v>44</c:v>
                </c:pt>
                <c:pt idx="1784">
                  <c:v>34</c:v>
                </c:pt>
                <c:pt idx="1785">
                  <c:v>46</c:v>
                </c:pt>
                <c:pt idx="1786">
                  <c:v>22</c:v>
                </c:pt>
                <c:pt idx="1787">
                  <c:v>48</c:v>
                </c:pt>
                <c:pt idx="1788">
                  <c:v>58</c:v>
                </c:pt>
                <c:pt idx="1789">
                  <c:v>24</c:v>
                </c:pt>
                <c:pt idx="1790">
                  <c:v>30</c:v>
                </c:pt>
                <c:pt idx="1791">
                  <c:v>60</c:v>
                </c:pt>
                <c:pt idx="1792">
                  <c:v>26</c:v>
                </c:pt>
                <c:pt idx="1793">
                  <c:v>19</c:v>
                </c:pt>
                <c:pt idx="1794">
                  <c:v>28</c:v>
                </c:pt>
                <c:pt idx="1795">
                  <c:v>31</c:v>
                </c:pt>
                <c:pt idx="1796">
                  <c:v>28</c:v>
                </c:pt>
                <c:pt idx="1797">
                  <c:v>24</c:v>
                </c:pt>
                <c:pt idx="1798">
                  <c:v>59</c:v>
                </c:pt>
                <c:pt idx="1799">
                  <c:v>37</c:v>
                </c:pt>
                <c:pt idx="1800">
                  <c:v>25</c:v>
                </c:pt>
                <c:pt idx="1801">
                  <c:v>53</c:v>
                </c:pt>
                <c:pt idx="1802">
                  <c:v>56</c:v>
                </c:pt>
                <c:pt idx="1803">
                  <c:v>31</c:v>
                </c:pt>
                <c:pt idx="1804">
                  <c:v>44</c:v>
                </c:pt>
                <c:pt idx="1805">
                  <c:v>28</c:v>
                </c:pt>
                <c:pt idx="1806">
                  <c:v>44</c:v>
                </c:pt>
                <c:pt idx="1807">
                  <c:v>61</c:v>
                </c:pt>
                <c:pt idx="1808">
                  <c:v>20</c:v>
                </c:pt>
                <c:pt idx="1809">
                  <c:v>60</c:v>
                </c:pt>
                <c:pt idx="1810">
                  <c:v>28</c:v>
                </c:pt>
                <c:pt idx="1811">
                  <c:v>54</c:v>
                </c:pt>
                <c:pt idx="1812">
                  <c:v>60</c:v>
                </c:pt>
                <c:pt idx="1813">
                  <c:v>25</c:v>
                </c:pt>
                <c:pt idx="1814">
                  <c:v>31</c:v>
                </c:pt>
                <c:pt idx="1815">
                  <c:v>35</c:v>
                </c:pt>
                <c:pt idx="1816">
                  <c:v>40</c:v>
                </c:pt>
                <c:pt idx="1817">
                  <c:v>34</c:v>
                </c:pt>
                <c:pt idx="1818">
                  <c:v>30</c:v>
                </c:pt>
                <c:pt idx="1819">
                  <c:v>44</c:v>
                </c:pt>
                <c:pt idx="1820">
                  <c:v>32</c:v>
                </c:pt>
                <c:pt idx="1821">
                  <c:v>38</c:v>
                </c:pt>
                <c:pt idx="1822">
                  <c:v>56</c:v>
                </c:pt>
                <c:pt idx="1823">
                  <c:v>57</c:v>
                </c:pt>
                <c:pt idx="1824">
                  <c:v>32</c:v>
                </c:pt>
                <c:pt idx="1825">
                  <c:v>36</c:v>
                </c:pt>
                <c:pt idx="1826">
                  <c:v>30</c:v>
                </c:pt>
                <c:pt idx="1827">
                  <c:v>41</c:v>
                </c:pt>
                <c:pt idx="1828">
                  <c:v>36</c:v>
                </c:pt>
                <c:pt idx="1829">
                  <c:v>43</c:v>
                </c:pt>
                <c:pt idx="1830">
                  <c:v>31</c:v>
                </c:pt>
                <c:pt idx="1831">
                  <c:v>38</c:v>
                </c:pt>
                <c:pt idx="1832">
                  <c:v>60</c:v>
                </c:pt>
                <c:pt idx="1833">
                  <c:v>45</c:v>
                </c:pt>
                <c:pt idx="1834">
                  <c:v>29</c:v>
                </c:pt>
                <c:pt idx="1835">
                  <c:v>33</c:v>
                </c:pt>
                <c:pt idx="1836">
                  <c:v>51</c:v>
                </c:pt>
                <c:pt idx="1837">
                  <c:v>44</c:v>
                </c:pt>
                <c:pt idx="1838">
                  <c:v>26</c:v>
                </c:pt>
                <c:pt idx="1839">
                  <c:v>43</c:v>
                </c:pt>
                <c:pt idx="1840">
                  <c:v>57</c:v>
                </c:pt>
                <c:pt idx="1841">
                  <c:v>35</c:v>
                </c:pt>
                <c:pt idx="1842">
                  <c:v>40</c:v>
                </c:pt>
                <c:pt idx="1843">
                  <c:v>21</c:v>
                </c:pt>
                <c:pt idx="1844">
                  <c:v>29</c:v>
                </c:pt>
                <c:pt idx="1845">
                  <c:v>36</c:v>
                </c:pt>
                <c:pt idx="1846">
                  <c:v>57</c:v>
                </c:pt>
                <c:pt idx="1847">
                  <c:v>30</c:v>
                </c:pt>
                <c:pt idx="1848">
                  <c:v>38</c:v>
                </c:pt>
                <c:pt idx="1849">
                  <c:v>61</c:v>
                </c:pt>
                <c:pt idx="1850">
                  <c:v>38</c:v>
                </c:pt>
                <c:pt idx="1851">
                  <c:v>61</c:v>
                </c:pt>
                <c:pt idx="1852">
                  <c:v>54</c:v>
                </c:pt>
                <c:pt idx="1853">
                  <c:v>57</c:v>
                </c:pt>
                <c:pt idx="1854">
                  <c:v>56</c:v>
                </c:pt>
                <c:pt idx="1855">
                  <c:v>58</c:v>
                </c:pt>
                <c:pt idx="1856">
                  <c:v>31</c:v>
                </c:pt>
                <c:pt idx="1857">
                  <c:v>37</c:v>
                </c:pt>
                <c:pt idx="1858">
                  <c:v>56</c:v>
                </c:pt>
                <c:pt idx="1859">
                  <c:v>48</c:v>
                </c:pt>
                <c:pt idx="1860">
                  <c:v>59</c:v>
                </c:pt>
                <c:pt idx="1861">
                  <c:v>36</c:v>
                </c:pt>
                <c:pt idx="1862">
                  <c:v>40</c:v>
                </c:pt>
                <c:pt idx="1863">
                  <c:v>46</c:v>
                </c:pt>
                <c:pt idx="1864">
                  <c:v>54</c:v>
                </c:pt>
                <c:pt idx="1865">
                  <c:v>49</c:v>
                </c:pt>
                <c:pt idx="1866">
                  <c:v>49</c:v>
                </c:pt>
                <c:pt idx="1867">
                  <c:v>43</c:v>
                </c:pt>
                <c:pt idx="1868">
                  <c:v>19</c:v>
                </c:pt>
                <c:pt idx="1869">
                  <c:v>43</c:v>
                </c:pt>
                <c:pt idx="1870">
                  <c:v>33</c:v>
                </c:pt>
                <c:pt idx="1871">
                  <c:v>24</c:v>
                </c:pt>
                <c:pt idx="1872">
                  <c:v>40</c:v>
                </c:pt>
                <c:pt idx="1873">
                  <c:v>61</c:v>
                </c:pt>
                <c:pt idx="1874">
                  <c:v>47</c:v>
                </c:pt>
                <c:pt idx="1875">
                  <c:v>44</c:v>
                </c:pt>
                <c:pt idx="1876">
                  <c:v>44</c:v>
                </c:pt>
                <c:pt idx="1877">
                  <c:v>60</c:v>
                </c:pt>
                <c:pt idx="1878">
                  <c:v>44</c:v>
                </c:pt>
                <c:pt idx="1879">
                  <c:v>20</c:v>
                </c:pt>
                <c:pt idx="1880">
                  <c:v>48</c:v>
                </c:pt>
                <c:pt idx="1881">
                  <c:v>34</c:v>
                </c:pt>
                <c:pt idx="1882">
                  <c:v>22</c:v>
                </c:pt>
                <c:pt idx="1883">
                  <c:v>43</c:v>
                </c:pt>
                <c:pt idx="1884">
                  <c:v>58</c:v>
                </c:pt>
                <c:pt idx="1885">
                  <c:v>52</c:v>
                </c:pt>
                <c:pt idx="1886">
                  <c:v>41</c:v>
                </c:pt>
                <c:pt idx="1887">
                  <c:v>24</c:v>
                </c:pt>
                <c:pt idx="1888">
                  <c:v>57</c:v>
                </c:pt>
                <c:pt idx="1889">
                  <c:v>40</c:v>
                </c:pt>
                <c:pt idx="1890">
                  <c:v>44</c:v>
                </c:pt>
                <c:pt idx="1891">
                  <c:v>20</c:v>
                </c:pt>
                <c:pt idx="1892">
                  <c:v>53</c:v>
                </c:pt>
                <c:pt idx="1893">
                  <c:v>48</c:v>
                </c:pt>
                <c:pt idx="1894">
                  <c:v>20</c:v>
                </c:pt>
                <c:pt idx="1895">
                  <c:v>26</c:v>
                </c:pt>
                <c:pt idx="1896">
                  <c:v>54</c:v>
                </c:pt>
                <c:pt idx="1897">
                  <c:v>29</c:v>
                </c:pt>
                <c:pt idx="1898">
                  <c:v>50</c:v>
                </c:pt>
                <c:pt idx="1899">
                  <c:v>48</c:v>
                </c:pt>
                <c:pt idx="1900">
                  <c:v>40</c:v>
                </c:pt>
                <c:pt idx="1901">
                  <c:v>49</c:v>
                </c:pt>
                <c:pt idx="1902">
                  <c:v>50</c:v>
                </c:pt>
                <c:pt idx="1903">
                  <c:v>53</c:v>
                </c:pt>
                <c:pt idx="1904">
                  <c:v>52</c:v>
                </c:pt>
                <c:pt idx="1905">
                  <c:v>20</c:v>
                </c:pt>
                <c:pt idx="1906">
                  <c:v>50</c:v>
                </c:pt>
                <c:pt idx="1907">
                  <c:v>49</c:v>
                </c:pt>
                <c:pt idx="1908">
                  <c:v>59</c:v>
                </c:pt>
                <c:pt idx="1909">
                  <c:v>19</c:v>
                </c:pt>
                <c:pt idx="1910">
                  <c:v>24</c:v>
                </c:pt>
                <c:pt idx="1911">
                  <c:v>53</c:v>
                </c:pt>
                <c:pt idx="1912">
                  <c:v>55</c:v>
                </c:pt>
                <c:pt idx="1913">
                  <c:v>62</c:v>
                </c:pt>
                <c:pt idx="1914">
                  <c:v>51</c:v>
                </c:pt>
                <c:pt idx="1915">
                  <c:v>48</c:v>
                </c:pt>
                <c:pt idx="1916">
                  <c:v>47</c:v>
                </c:pt>
                <c:pt idx="1917">
                  <c:v>53</c:v>
                </c:pt>
                <c:pt idx="1918">
                  <c:v>27</c:v>
                </c:pt>
                <c:pt idx="1919">
                  <c:v>31</c:v>
                </c:pt>
                <c:pt idx="1920">
                  <c:v>29</c:v>
                </c:pt>
                <c:pt idx="1921">
                  <c:v>28</c:v>
                </c:pt>
                <c:pt idx="1922">
                  <c:v>53</c:v>
                </c:pt>
                <c:pt idx="1923">
                  <c:v>54</c:v>
                </c:pt>
                <c:pt idx="1924">
                  <c:v>36</c:v>
                </c:pt>
                <c:pt idx="1925">
                  <c:v>48</c:v>
                </c:pt>
                <c:pt idx="1926">
                  <c:v>28</c:v>
                </c:pt>
                <c:pt idx="1927">
                  <c:v>25</c:v>
                </c:pt>
                <c:pt idx="1928">
                  <c:v>25</c:v>
                </c:pt>
                <c:pt idx="1929">
                  <c:v>48</c:v>
                </c:pt>
                <c:pt idx="1930">
                  <c:v>51</c:v>
                </c:pt>
                <c:pt idx="1931">
                  <c:v>55</c:v>
                </c:pt>
                <c:pt idx="1932">
                  <c:v>55</c:v>
                </c:pt>
                <c:pt idx="1933">
                  <c:v>22</c:v>
                </c:pt>
                <c:pt idx="1934">
                  <c:v>51</c:v>
                </c:pt>
                <c:pt idx="1935">
                  <c:v>60</c:v>
                </c:pt>
                <c:pt idx="1936">
                  <c:v>53</c:v>
                </c:pt>
                <c:pt idx="1937">
                  <c:v>22</c:v>
                </c:pt>
                <c:pt idx="1938">
                  <c:v>23</c:v>
                </c:pt>
                <c:pt idx="1939">
                  <c:v>57</c:v>
                </c:pt>
                <c:pt idx="1940">
                  <c:v>21</c:v>
                </c:pt>
                <c:pt idx="1941">
                  <c:v>50</c:v>
                </c:pt>
                <c:pt idx="1942">
                  <c:v>48</c:v>
                </c:pt>
                <c:pt idx="1943">
                  <c:v>19</c:v>
                </c:pt>
                <c:pt idx="1944">
                  <c:v>49</c:v>
                </c:pt>
                <c:pt idx="1945">
                  <c:v>53</c:v>
                </c:pt>
                <c:pt idx="1946">
                  <c:v>19</c:v>
                </c:pt>
                <c:pt idx="1947">
                  <c:v>35</c:v>
                </c:pt>
                <c:pt idx="1948">
                  <c:v>32</c:v>
                </c:pt>
                <c:pt idx="1949">
                  <c:v>65</c:v>
                </c:pt>
                <c:pt idx="1950">
                  <c:v>21</c:v>
                </c:pt>
                <c:pt idx="1951">
                  <c:v>23</c:v>
                </c:pt>
                <c:pt idx="1952">
                  <c:v>63</c:v>
                </c:pt>
                <c:pt idx="1953">
                  <c:v>65</c:v>
                </c:pt>
                <c:pt idx="1954">
                  <c:v>29</c:v>
                </c:pt>
                <c:pt idx="1955">
                  <c:v>33</c:v>
                </c:pt>
                <c:pt idx="1956">
                  <c:v>53</c:v>
                </c:pt>
                <c:pt idx="1957">
                  <c:v>58</c:v>
                </c:pt>
                <c:pt idx="1958">
                  <c:v>24</c:v>
                </c:pt>
                <c:pt idx="1959">
                  <c:v>55</c:v>
                </c:pt>
                <c:pt idx="1960">
                  <c:v>54</c:v>
                </c:pt>
                <c:pt idx="1961">
                  <c:v>35</c:v>
                </c:pt>
                <c:pt idx="1962">
                  <c:v>38</c:v>
                </c:pt>
                <c:pt idx="1963">
                  <c:v>42</c:v>
                </c:pt>
                <c:pt idx="1964">
                  <c:v>58</c:v>
                </c:pt>
                <c:pt idx="1965">
                  <c:v>39</c:v>
                </c:pt>
                <c:pt idx="1966">
                  <c:v>38</c:v>
                </c:pt>
                <c:pt idx="1967">
                  <c:v>31</c:v>
                </c:pt>
                <c:pt idx="1968">
                  <c:v>26</c:v>
                </c:pt>
                <c:pt idx="1969">
                  <c:v>26</c:v>
                </c:pt>
                <c:pt idx="1970">
                  <c:v>31</c:v>
                </c:pt>
                <c:pt idx="1971">
                  <c:v>21</c:v>
                </c:pt>
                <c:pt idx="1972">
                  <c:v>63</c:v>
                </c:pt>
                <c:pt idx="1973">
                  <c:v>38</c:v>
                </c:pt>
                <c:pt idx="1974">
                  <c:v>34</c:v>
                </c:pt>
                <c:pt idx="1975">
                  <c:v>32</c:v>
                </c:pt>
                <c:pt idx="1976">
                  <c:v>62</c:v>
                </c:pt>
                <c:pt idx="1977">
                  <c:v>24</c:v>
                </c:pt>
                <c:pt idx="1978">
                  <c:v>38</c:v>
                </c:pt>
                <c:pt idx="1979">
                  <c:v>63</c:v>
                </c:pt>
                <c:pt idx="1980">
                  <c:v>24</c:v>
                </c:pt>
                <c:pt idx="1981">
                  <c:v>60</c:v>
                </c:pt>
                <c:pt idx="1982">
                  <c:v>33</c:v>
                </c:pt>
                <c:pt idx="1983">
                  <c:v>46</c:v>
                </c:pt>
                <c:pt idx="1984">
                  <c:v>49</c:v>
                </c:pt>
                <c:pt idx="1985">
                  <c:v>41</c:v>
                </c:pt>
                <c:pt idx="1986">
                  <c:v>38</c:v>
                </c:pt>
                <c:pt idx="1987">
                  <c:v>33</c:v>
                </c:pt>
                <c:pt idx="1988">
                  <c:v>62</c:v>
                </c:pt>
                <c:pt idx="1989">
                  <c:v>61</c:v>
                </c:pt>
                <c:pt idx="1990">
                  <c:v>64</c:v>
                </c:pt>
                <c:pt idx="1991">
                  <c:v>20</c:v>
                </c:pt>
                <c:pt idx="1992">
                  <c:v>31</c:v>
                </c:pt>
                <c:pt idx="1993">
                  <c:v>43</c:v>
                </c:pt>
                <c:pt idx="1994">
                  <c:v>45</c:v>
                </c:pt>
                <c:pt idx="1995">
                  <c:v>62</c:v>
                </c:pt>
                <c:pt idx="1996">
                  <c:v>47</c:v>
                </c:pt>
                <c:pt idx="1997">
                  <c:v>54</c:v>
                </c:pt>
                <c:pt idx="1998">
                  <c:v>45</c:v>
                </c:pt>
                <c:pt idx="1999">
                  <c:v>65</c:v>
                </c:pt>
                <c:pt idx="2000">
                  <c:v>38</c:v>
                </c:pt>
                <c:pt idx="2001">
                  <c:v>36</c:v>
                </c:pt>
                <c:pt idx="2002">
                  <c:v>64</c:v>
                </c:pt>
                <c:pt idx="2003">
                  <c:v>48</c:v>
                </c:pt>
                <c:pt idx="2004">
                  <c:v>30</c:v>
                </c:pt>
                <c:pt idx="2005">
                  <c:v>50</c:v>
                </c:pt>
                <c:pt idx="2006">
                  <c:v>25</c:v>
                </c:pt>
                <c:pt idx="2007">
                  <c:v>42</c:v>
                </c:pt>
                <c:pt idx="2008">
                  <c:v>41</c:v>
                </c:pt>
                <c:pt idx="2009">
                  <c:v>34</c:v>
                </c:pt>
                <c:pt idx="2010">
                  <c:v>48</c:v>
                </c:pt>
                <c:pt idx="2011">
                  <c:v>35</c:v>
                </c:pt>
                <c:pt idx="2012">
                  <c:v>47</c:v>
                </c:pt>
                <c:pt idx="2013">
                  <c:v>32</c:v>
                </c:pt>
                <c:pt idx="2014">
                  <c:v>42</c:v>
                </c:pt>
                <c:pt idx="2015">
                  <c:v>56</c:v>
                </c:pt>
                <c:pt idx="2016">
                  <c:v>44</c:v>
                </c:pt>
                <c:pt idx="2017">
                  <c:v>52</c:v>
                </c:pt>
                <c:pt idx="2018">
                  <c:v>65</c:v>
                </c:pt>
                <c:pt idx="2019">
                  <c:v>60</c:v>
                </c:pt>
                <c:pt idx="2020">
                  <c:v>61</c:v>
                </c:pt>
                <c:pt idx="2021">
                  <c:v>51</c:v>
                </c:pt>
                <c:pt idx="2022">
                  <c:v>19</c:v>
                </c:pt>
                <c:pt idx="2023">
                  <c:v>54</c:v>
                </c:pt>
                <c:pt idx="2024">
                  <c:v>47</c:v>
                </c:pt>
                <c:pt idx="2025">
                  <c:v>25</c:v>
                </c:pt>
                <c:pt idx="2026">
                  <c:v>40</c:v>
                </c:pt>
                <c:pt idx="2027">
                  <c:v>37</c:v>
                </c:pt>
                <c:pt idx="2028">
                  <c:v>53</c:v>
                </c:pt>
                <c:pt idx="2029">
                  <c:v>24</c:v>
                </c:pt>
                <c:pt idx="2030">
                  <c:v>40</c:v>
                </c:pt>
                <c:pt idx="2031">
                  <c:v>35</c:v>
                </c:pt>
                <c:pt idx="2032">
                  <c:v>62</c:v>
                </c:pt>
                <c:pt idx="2033">
                  <c:v>19</c:v>
                </c:pt>
                <c:pt idx="2034">
                  <c:v>23</c:v>
                </c:pt>
                <c:pt idx="2035">
                  <c:v>55</c:v>
                </c:pt>
                <c:pt idx="2036">
                  <c:v>28</c:v>
                </c:pt>
                <c:pt idx="2037">
                  <c:v>49</c:v>
                </c:pt>
                <c:pt idx="2038">
                  <c:v>48</c:v>
                </c:pt>
                <c:pt idx="2039">
                  <c:v>63</c:v>
                </c:pt>
                <c:pt idx="2040">
                  <c:v>46</c:v>
                </c:pt>
                <c:pt idx="2041">
                  <c:v>39</c:v>
                </c:pt>
                <c:pt idx="2042">
                  <c:v>48</c:v>
                </c:pt>
                <c:pt idx="2043">
                  <c:v>51</c:v>
                </c:pt>
                <c:pt idx="2044">
                  <c:v>30</c:v>
                </c:pt>
                <c:pt idx="2045">
                  <c:v>45</c:v>
                </c:pt>
                <c:pt idx="2046">
                  <c:v>54</c:v>
                </c:pt>
                <c:pt idx="2047">
                  <c:v>29</c:v>
                </c:pt>
                <c:pt idx="2048">
                  <c:v>48</c:v>
                </c:pt>
                <c:pt idx="2049">
                  <c:v>37</c:v>
                </c:pt>
                <c:pt idx="2050">
                  <c:v>51</c:v>
                </c:pt>
                <c:pt idx="2051">
                  <c:v>47</c:v>
                </c:pt>
                <c:pt idx="2052">
                  <c:v>42</c:v>
                </c:pt>
                <c:pt idx="2053">
                  <c:v>47</c:v>
                </c:pt>
                <c:pt idx="2054">
                  <c:v>20</c:v>
                </c:pt>
                <c:pt idx="2055">
                  <c:v>33</c:v>
                </c:pt>
                <c:pt idx="2056">
                  <c:v>55</c:v>
                </c:pt>
                <c:pt idx="2057">
                  <c:v>33</c:v>
                </c:pt>
                <c:pt idx="2058">
                  <c:v>33</c:v>
                </c:pt>
                <c:pt idx="2059">
                  <c:v>49</c:v>
                </c:pt>
                <c:pt idx="2060">
                  <c:v>51</c:v>
                </c:pt>
                <c:pt idx="2061">
                  <c:v>43</c:v>
                </c:pt>
                <c:pt idx="2062">
                  <c:v>28</c:v>
                </c:pt>
                <c:pt idx="2063">
                  <c:v>42</c:v>
                </c:pt>
                <c:pt idx="2064">
                  <c:v>52</c:v>
                </c:pt>
                <c:pt idx="2065">
                  <c:v>28</c:v>
                </c:pt>
                <c:pt idx="2066">
                  <c:v>56</c:v>
                </c:pt>
                <c:pt idx="2067">
                  <c:v>29</c:v>
                </c:pt>
                <c:pt idx="2068">
                  <c:v>61</c:v>
                </c:pt>
                <c:pt idx="2069">
                  <c:v>54</c:v>
                </c:pt>
                <c:pt idx="2070">
                  <c:v>38</c:v>
                </c:pt>
                <c:pt idx="2071">
                  <c:v>33</c:v>
                </c:pt>
                <c:pt idx="2072">
                  <c:v>20</c:v>
                </c:pt>
                <c:pt idx="2073">
                  <c:v>51</c:v>
                </c:pt>
                <c:pt idx="2074">
                  <c:v>38</c:v>
                </c:pt>
                <c:pt idx="2075">
                  <c:v>53</c:v>
                </c:pt>
                <c:pt idx="2076">
                  <c:v>21</c:v>
                </c:pt>
                <c:pt idx="2077">
                  <c:v>39</c:v>
                </c:pt>
                <c:pt idx="2078">
                  <c:v>20</c:v>
                </c:pt>
                <c:pt idx="2079">
                  <c:v>30</c:v>
                </c:pt>
                <c:pt idx="2080">
                  <c:v>19</c:v>
                </c:pt>
                <c:pt idx="2081">
                  <c:v>20</c:v>
                </c:pt>
                <c:pt idx="2082">
                  <c:v>61</c:v>
                </c:pt>
                <c:pt idx="2083">
                  <c:v>23</c:v>
                </c:pt>
                <c:pt idx="2084">
                  <c:v>26</c:v>
                </c:pt>
                <c:pt idx="2085">
                  <c:v>23</c:v>
                </c:pt>
                <c:pt idx="2086">
                  <c:v>29</c:v>
                </c:pt>
                <c:pt idx="2087">
                  <c:v>51</c:v>
                </c:pt>
                <c:pt idx="2088">
                  <c:v>21</c:v>
                </c:pt>
                <c:pt idx="2089">
                  <c:v>24</c:v>
                </c:pt>
                <c:pt idx="2090">
                  <c:v>52</c:v>
                </c:pt>
                <c:pt idx="2091">
                  <c:v>48</c:v>
                </c:pt>
                <c:pt idx="2092">
                  <c:v>61</c:v>
                </c:pt>
                <c:pt idx="2093">
                  <c:v>25</c:v>
                </c:pt>
                <c:pt idx="2094">
                  <c:v>28</c:v>
                </c:pt>
                <c:pt idx="2095">
                  <c:v>37</c:v>
                </c:pt>
                <c:pt idx="2096">
                  <c:v>19</c:v>
                </c:pt>
                <c:pt idx="2097">
                  <c:v>40</c:v>
                </c:pt>
                <c:pt idx="2098">
                  <c:v>39</c:v>
                </c:pt>
                <c:pt idx="2099">
                  <c:v>20</c:v>
                </c:pt>
                <c:pt idx="2100">
                  <c:v>33</c:v>
                </c:pt>
                <c:pt idx="2101">
                  <c:v>25</c:v>
                </c:pt>
                <c:pt idx="2102">
                  <c:v>47</c:v>
                </c:pt>
                <c:pt idx="2103">
                  <c:v>19</c:v>
                </c:pt>
                <c:pt idx="2104">
                  <c:v>29</c:v>
                </c:pt>
                <c:pt idx="2105">
                  <c:v>20</c:v>
                </c:pt>
                <c:pt idx="2106">
                  <c:v>28</c:v>
                </c:pt>
                <c:pt idx="2107">
                  <c:v>20</c:v>
                </c:pt>
                <c:pt idx="2108">
                  <c:v>28</c:v>
                </c:pt>
                <c:pt idx="2109">
                  <c:v>40</c:v>
                </c:pt>
                <c:pt idx="2110">
                  <c:v>56</c:v>
                </c:pt>
                <c:pt idx="2111">
                  <c:v>25</c:v>
                </c:pt>
                <c:pt idx="2112">
                  <c:v>26</c:v>
                </c:pt>
                <c:pt idx="2113">
                  <c:v>41</c:v>
                </c:pt>
                <c:pt idx="2114">
                  <c:v>48</c:v>
                </c:pt>
                <c:pt idx="2115">
                  <c:v>46</c:v>
                </c:pt>
                <c:pt idx="2116">
                  <c:v>25</c:v>
                </c:pt>
                <c:pt idx="2117">
                  <c:v>56</c:v>
                </c:pt>
                <c:pt idx="2118">
                  <c:v>26</c:v>
                </c:pt>
                <c:pt idx="2119">
                  <c:v>35</c:v>
                </c:pt>
                <c:pt idx="2120">
                  <c:v>52</c:v>
                </c:pt>
                <c:pt idx="2121">
                  <c:v>35</c:v>
                </c:pt>
                <c:pt idx="2122">
                  <c:v>50</c:v>
                </c:pt>
                <c:pt idx="2123">
                  <c:v>31</c:v>
                </c:pt>
                <c:pt idx="2124">
                  <c:v>50</c:v>
                </c:pt>
                <c:pt idx="2125">
                  <c:v>59</c:v>
                </c:pt>
                <c:pt idx="2126">
                  <c:v>52</c:v>
                </c:pt>
                <c:pt idx="2127">
                  <c:v>23</c:v>
                </c:pt>
                <c:pt idx="2128">
                  <c:v>23</c:v>
                </c:pt>
                <c:pt idx="2129">
                  <c:v>45</c:v>
                </c:pt>
                <c:pt idx="2130">
                  <c:v>49</c:v>
                </c:pt>
                <c:pt idx="2131">
                  <c:v>47</c:v>
                </c:pt>
                <c:pt idx="2132">
                  <c:v>31</c:v>
                </c:pt>
                <c:pt idx="2133">
                  <c:v>42</c:v>
                </c:pt>
                <c:pt idx="2134">
                  <c:v>24</c:v>
                </c:pt>
                <c:pt idx="2135">
                  <c:v>60</c:v>
                </c:pt>
                <c:pt idx="2136">
                  <c:v>27</c:v>
                </c:pt>
                <c:pt idx="2137">
                  <c:v>44</c:v>
                </c:pt>
                <c:pt idx="2138">
                  <c:v>26</c:v>
                </c:pt>
                <c:pt idx="2139">
                  <c:v>19</c:v>
                </c:pt>
                <c:pt idx="2140">
                  <c:v>49</c:v>
                </c:pt>
                <c:pt idx="2141">
                  <c:v>24</c:v>
                </c:pt>
                <c:pt idx="2142">
                  <c:v>30</c:v>
                </c:pt>
                <c:pt idx="2143">
                  <c:v>20</c:v>
                </c:pt>
                <c:pt idx="2144">
                  <c:v>19</c:v>
                </c:pt>
                <c:pt idx="2145">
                  <c:v>31</c:v>
                </c:pt>
                <c:pt idx="2146">
                  <c:v>56</c:v>
                </c:pt>
                <c:pt idx="2147">
                  <c:v>48</c:v>
                </c:pt>
                <c:pt idx="2148">
                  <c:v>20</c:v>
                </c:pt>
                <c:pt idx="2149">
                  <c:v>61</c:v>
                </c:pt>
                <c:pt idx="2150">
                  <c:v>50</c:v>
                </c:pt>
                <c:pt idx="2151">
                  <c:v>31</c:v>
                </c:pt>
                <c:pt idx="2152">
                  <c:v>62</c:v>
                </c:pt>
                <c:pt idx="2153">
                  <c:v>53</c:v>
                </c:pt>
                <c:pt idx="2154">
                  <c:v>58</c:v>
                </c:pt>
                <c:pt idx="2155">
                  <c:v>31</c:v>
                </c:pt>
                <c:pt idx="2156">
                  <c:v>51</c:v>
                </c:pt>
                <c:pt idx="2157">
                  <c:v>20</c:v>
                </c:pt>
                <c:pt idx="2158">
                  <c:v>60</c:v>
                </c:pt>
                <c:pt idx="2159">
                  <c:v>32</c:v>
                </c:pt>
                <c:pt idx="2160">
                  <c:v>55</c:v>
                </c:pt>
                <c:pt idx="2161">
                  <c:v>46</c:v>
                </c:pt>
                <c:pt idx="2162">
                  <c:v>31</c:v>
                </c:pt>
                <c:pt idx="2163">
                  <c:v>31</c:v>
                </c:pt>
                <c:pt idx="2164">
                  <c:v>32</c:v>
                </c:pt>
                <c:pt idx="2165">
                  <c:v>35</c:v>
                </c:pt>
                <c:pt idx="2166">
                  <c:v>34</c:v>
                </c:pt>
                <c:pt idx="2167">
                  <c:v>28</c:v>
                </c:pt>
                <c:pt idx="2168">
                  <c:v>23</c:v>
                </c:pt>
                <c:pt idx="2169">
                  <c:v>33</c:v>
                </c:pt>
                <c:pt idx="2170">
                  <c:v>38</c:v>
                </c:pt>
                <c:pt idx="2171">
                  <c:v>48</c:v>
                </c:pt>
                <c:pt idx="2172">
                  <c:v>54</c:v>
                </c:pt>
                <c:pt idx="2173">
                  <c:v>44</c:v>
                </c:pt>
                <c:pt idx="2174">
                  <c:v>21</c:v>
                </c:pt>
                <c:pt idx="2175">
                  <c:v>23</c:v>
                </c:pt>
                <c:pt idx="2176">
                  <c:v>33</c:v>
                </c:pt>
                <c:pt idx="2177">
                  <c:v>41</c:v>
                </c:pt>
                <c:pt idx="2178">
                  <c:v>53</c:v>
                </c:pt>
                <c:pt idx="2179">
                  <c:v>35</c:v>
                </c:pt>
                <c:pt idx="2180">
                  <c:v>47</c:v>
                </c:pt>
                <c:pt idx="2181">
                  <c:v>37</c:v>
                </c:pt>
                <c:pt idx="2182">
                  <c:v>40</c:v>
                </c:pt>
                <c:pt idx="2183">
                  <c:v>44</c:v>
                </c:pt>
                <c:pt idx="2184">
                  <c:v>25</c:v>
                </c:pt>
                <c:pt idx="2185">
                  <c:v>51</c:v>
                </c:pt>
                <c:pt idx="2186">
                  <c:v>34</c:v>
                </c:pt>
                <c:pt idx="2187">
                  <c:v>59</c:v>
                </c:pt>
                <c:pt idx="2188">
                  <c:v>43</c:v>
                </c:pt>
                <c:pt idx="2189">
                  <c:v>34</c:v>
                </c:pt>
                <c:pt idx="2190">
                  <c:v>43</c:v>
                </c:pt>
                <c:pt idx="2191">
                  <c:v>21</c:v>
                </c:pt>
                <c:pt idx="2192">
                  <c:v>53</c:v>
                </c:pt>
                <c:pt idx="2193">
                  <c:v>52</c:v>
                </c:pt>
                <c:pt idx="2194">
                  <c:v>37</c:v>
                </c:pt>
                <c:pt idx="2195">
                  <c:v>24</c:v>
                </c:pt>
                <c:pt idx="2196">
                  <c:v>33</c:v>
                </c:pt>
                <c:pt idx="2197">
                  <c:v>37</c:v>
                </c:pt>
                <c:pt idx="2198">
                  <c:v>32</c:v>
                </c:pt>
                <c:pt idx="2199">
                  <c:v>47</c:v>
                </c:pt>
                <c:pt idx="2200">
                  <c:v>32</c:v>
                </c:pt>
                <c:pt idx="2201">
                  <c:v>19</c:v>
                </c:pt>
                <c:pt idx="2202">
                  <c:v>44</c:v>
                </c:pt>
                <c:pt idx="2203">
                  <c:v>59</c:v>
                </c:pt>
                <c:pt idx="2204">
                  <c:v>56</c:v>
                </c:pt>
                <c:pt idx="2205">
                  <c:v>36</c:v>
                </c:pt>
                <c:pt idx="2206">
                  <c:v>47</c:v>
                </c:pt>
                <c:pt idx="2207">
                  <c:v>43</c:v>
                </c:pt>
                <c:pt idx="2208">
                  <c:v>45</c:v>
                </c:pt>
                <c:pt idx="2209">
                  <c:v>38</c:v>
                </c:pt>
                <c:pt idx="2210">
                  <c:v>41</c:v>
                </c:pt>
                <c:pt idx="2211">
                  <c:v>61</c:v>
                </c:pt>
                <c:pt idx="2212">
                  <c:v>31</c:v>
                </c:pt>
                <c:pt idx="2213">
                  <c:v>41</c:v>
                </c:pt>
                <c:pt idx="2214">
                  <c:v>45</c:v>
                </c:pt>
                <c:pt idx="2215">
                  <c:v>57</c:v>
                </c:pt>
                <c:pt idx="2216">
                  <c:v>45</c:v>
                </c:pt>
                <c:pt idx="2217">
                  <c:v>42</c:v>
                </c:pt>
                <c:pt idx="2218">
                  <c:v>28</c:v>
                </c:pt>
                <c:pt idx="2219">
                  <c:v>46</c:v>
                </c:pt>
                <c:pt idx="2220">
                  <c:v>55</c:v>
                </c:pt>
                <c:pt idx="2221">
                  <c:v>20</c:v>
                </c:pt>
                <c:pt idx="2222">
                  <c:v>46</c:v>
                </c:pt>
                <c:pt idx="2223">
                  <c:v>50</c:v>
                </c:pt>
                <c:pt idx="2224">
                  <c:v>36</c:v>
                </c:pt>
                <c:pt idx="2225">
                  <c:v>38</c:v>
                </c:pt>
                <c:pt idx="2226">
                  <c:v>40</c:v>
                </c:pt>
                <c:pt idx="2227">
                  <c:v>38</c:v>
                </c:pt>
                <c:pt idx="2228">
                  <c:v>48</c:v>
                </c:pt>
                <c:pt idx="2229">
                  <c:v>36</c:v>
                </c:pt>
                <c:pt idx="2230">
                  <c:v>41</c:v>
                </c:pt>
                <c:pt idx="2231">
                  <c:v>45</c:v>
                </c:pt>
                <c:pt idx="2232">
                  <c:v>57</c:v>
                </c:pt>
                <c:pt idx="2233">
                  <c:v>40</c:v>
                </c:pt>
                <c:pt idx="2234">
                  <c:v>38</c:v>
                </c:pt>
                <c:pt idx="2235">
                  <c:v>44</c:v>
                </c:pt>
                <c:pt idx="2236">
                  <c:v>42</c:v>
                </c:pt>
                <c:pt idx="2237">
                  <c:v>42</c:v>
                </c:pt>
                <c:pt idx="2238">
                  <c:v>46</c:v>
                </c:pt>
                <c:pt idx="2239">
                  <c:v>61</c:v>
                </c:pt>
                <c:pt idx="2240">
                  <c:v>57</c:v>
                </c:pt>
                <c:pt idx="2241">
                  <c:v>38</c:v>
                </c:pt>
                <c:pt idx="2242">
                  <c:v>48</c:v>
                </c:pt>
                <c:pt idx="2243">
                  <c:v>53</c:v>
                </c:pt>
                <c:pt idx="2244">
                  <c:v>47</c:v>
                </c:pt>
                <c:pt idx="2245">
                  <c:v>51</c:v>
                </c:pt>
                <c:pt idx="2246">
                  <c:v>24</c:v>
                </c:pt>
                <c:pt idx="2247">
                  <c:v>31</c:v>
                </c:pt>
                <c:pt idx="2248">
                  <c:v>44</c:v>
                </c:pt>
                <c:pt idx="2249">
                  <c:v>40</c:v>
                </c:pt>
                <c:pt idx="2250">
                  <c:v>49</c:v>
                </c:pt>
                <c:pt idx="2251">
                  <c:v>44</c:v>
                </c:pt>
                <c:pt idx="2252">
                  <c:v>51</c:v>
                </c:pt>
                <c:pt idx="2253">
                  <c:v>51</c:v>
                </c:pt>
                <c:pt idx="2254">
                  <c:v>54</c:v>
                </c:pt>
                <c:pt idx="2255">
                  <c:v>59</c:v>
                </c:pt>
                <c:pt idx="2256">
                  <c:v>46</c:v>
                </c:pt>
                <c:pt idx="2257">
                  <c:v>59</c:v>
                </c:pt>
                <c:pt idx="2258">
                  <c:v>52</c:v>
                </c:pt>
                <c:pt idx="2259">
                  <c:v>56</c:v>
                </c:pt>
                <c:pt idx="2260">
                  <c:v>49</c:v>
                </c:pt>
                <c:pt idx="2261">
                  <c:v>47</c:v>
                </c:pt>
                <c:pt idx="2262">
                  <c:v>48</c:v>
                </c:pt>
                <c:pt idx="2263">
                  <c:v>48</c:v>
                </c:pt>
                <c:pt idx="2264">
                  <c:v>61</c:v>
                </c:pt>
                <c:pt idx="2265">
                  <c:v>57</c:v>
                </c:pt>
                <c:pt idx="2266">
                  <c:v>51</c:v>
                </c:pt>
                <c:pt idx="2267">
                  <c:v>39</c:v>
                </c:pt>
                <c:pt idx="2268">
                  <c:v>55</c:v>
                </c:pt>
                <c:pt idx="2269">
                  <c:v>47</c:v>
                </c:pt>
                <c:pt idx="2270">
                  <c:v>26</c:v>
                </c:pt>
                <c:pt idx="2271">
                  <c:v>44</c:v>
                </c:pt>
                <c:pt idx="2272">
                  <c:v>50</c:v>
                </c:pt>
                <c:pt idx="2273">
                  <c:v>48</c:v>
                </c:pt>
                <c:pt idx="2274">
                  <c:v>56</c:v>
                </c:pt>
                <c:pt idx="2275">
                  <c:v>55</c:v>
                </c:pt>
                <c:pt idx="2276">
                  <c:v>56</c:v>
                </c:pt>
                <c:pt idx="2277">
                  <c:v>44</c:v>
                </c:pt>
                <c:pt idx="2278">
                  <c:v>52</c:v>
                </c:pt>
                <c:pt idx="2279">
                  <c:v>46</c:v>
                </c:pt>
                <c:pt idx="2280">
                  <c:v>58</c:v>
                </c:pt>
                <c:pt idx="2281">
                  <c:v>51</c:v>
                </c:pt>
                <c:pt idx="2282">
                  <c:v>48</c:v>
                </c:pt>
                <c:pt idx="2283">
                  <c:v>45</c:v>
                </c:pt>
                <c:pt idx="2284">
                  <c:v>58</c:v>
                </c:pt>
                <c:pt idx="2285">
                  <c:v>54</c:v>
                </c:pt>
                <c:pt idx="2286">
                  <c:v>58</c:v>
                </c:pt>
                <c:pt idx="2287">
                  <c:v>37</c:v>
                </c:pt>
                <c:pt idx="2288">
                  <c:v>57</c:v>
                </c:pt>
                <c:pt idx="2289">
                  <c:v>57</c:v>
                </c:pt>
                <c:pt idx="2290">
                  <c:v>43</c:v>
                </c:pt>
                <c:pt idx="2291">
                  <c:v>57</c:v>
                </c:pt>
                <c:pt idx="2292">
                  <c:v>35</c:v>
                </c:pt>
                <c:pt idx="2293">
                  <c:v>48</c:v>
                </c:pt>
                <c:pt idx="2294">
                  <c:v>55</c:v>
                </c:pt>
                <c:pt idx="2295">
                  <c:v>52</c:v>
                </c:pt>
                <c:pt idx="2296">
                  <c:v>56</c:v>
                </c:pt>
                <c:pt idx="2297">
                  <c:v>23</c:v>
                </c:pt>
                <c:pt idx="2298">
                  <c:v>30</c:v>
                </c:pt>
                <c:pt idx="2299">
                  <c:v>52</c:v>
                </c:pt>
                <c:pt idx="2300">
                  <c:v>61</c:v>
                </c:pt>
                <c:pt idx="2301">
                  <c:v>49</c:v>
                </c:pt>
                <c:pt idx="2302">
                  <c:v>63</c:v>
                </c:pt>
                <c:pt idx="2303">
                  <c:v>44</c:v>
                </c:pt>
                <c:pt idx="2304">
                  <c:v>38</c:v>
                </c:pt>
                <c:pt idx="2305">
                  <c:v>61</c:v>
                </c:pt>
                <c:pt idx="2306">
                  <c:v>47</c:v>
                </c:pt>
                <c:pt idx="2307">
                  <c:v>45</c:v>
                </c:pt>
                <c:pt idx="2308">
                  <c:v>52</c:v>
                </c:pt>
                <c:pt idx="2309">
                  <c:v>62</c:v>
                </c:pt>
                <c:pt idx="2310">
                  <c:v>54</c:v>
                </c:pt>
                <c:pt idx="2311">
                  <c:v>63</c:v>
                </c:pt>
                <c:pt idx="2312">
                  <c:v>65</c:v>
                </c:pt>
                <c:pt idx="2313">
                  <c:v>64</c:v>
                </c:pt>
                <c:pt idx="2314">
                  <c:v>53</c:v>
                </c:pt>
                <c:pt idx="2315">
                  <c:v>65</c:v>
                </c:pt>
                <c:pt idx="2316">
                  <c:v>64</c:v>
                </c:pt>
                <c:pt idx="2317">
                  <c:v>62</c:v>
                </c:pt>
                <c:pt idx="2318">
                  <c:v>52</c:v>
                </c:pt>
                <c:pt idx="2319">
                  <c:v>59</c:v>
                </c:pt>
                <c:pt idx="2320">
                  <c:v>60</c:v>
                </c:pt>
                <c:pt idx="2321">
                  <c:v>65</c:v>
                </c:pt>
                <c:pt idx="2322">
                  <c:v>61</c:v>
                </c:pt>
                <c:pt idx="2323">
                  <c:v>62</c:v>
                </c:pt>
                <c:pt idx="2324">
                  <c:v>55</c:v>
                </c:pt>
                <c:pt idx="2325">
                  <c:v>61</c:v>
                </c:pt>
                <c:pt idx="2326">
                  <c:v>58</c:v>
                </c:pt>
                <c:pt idx="2327">
                  <c:v>64</c:v>
                </c:pt>
                <c:pt idx="2328">
                  <c:v>45</c:v>
                </c:pt>
                <c:pt idx="2329">
                  <c:v>60</c:v>
                </c:pt>
                <c:pt idx="2330">
                  <c:v>65</c:v>
                </c:pt>
                <c:pt idx="2331">
                  <c:v>29</c:v>
                </c:pt>
                <c:pt idx="2332">
                  <c:v>61</c:v>
                </c:pt>
                <c:pt idx="2333">
                  <c:v>34</c:v>
                </c:pt>
                <c:pt idx="2334">
                  <c:v>32</c:v>
                </c:pt>
              </c:numCache>
            </c:numRef>
          </c:xVal>
          <c:yVal>
            <c:numRef>
              <c:f>'HealthCare Analysis-6'!$C$4:$C$2338</c:f>
              <c:numCache>
                <c:formatCode>[$$-409]#,##0.00</c:formatCode>
                <c:ptCount val="2335"/>
                <c:pt idx="0">
                  <c:v>563.84</c:v>
                </c:pt>
                <c:pt idx="1">
                  <c:v>570.62</c:v>
                </c:pt>
                <c:pt idx="2">
                  <c:v>600</c:v>
                </c:pt>
                <c:pt idx="3">
                  <c:v>604.54</c:v>
                </c:pt>
                <c:pt idx="4">
                  <c:v>637.26</c:v>
                </c:pt>
                <c:pt idx="5">
                  <c:v>646.14</c:v>
                </c:pt>
                <c:pt idx="6">
                  <c:v>650</c:v>
                </c:pt>
                <c:pt idx="7">
                  <c:v>650</c:v>
                </c:pt>
                <c:pt idx="8">
                  <c:v>668</c:v>
                </c:pt>
                <c:pt idx="9">
                  <c:v>670</c:v>
                </c:pt>
                <c:pt idx="10">
                  <c:v>687.54</c:v>
                </c:pt>
                <c:pt idx="11">
                  <c:v>700</c:v>
                </c:pt>
                <c:pt idx="12">
                  <c:v>722.99</c:v>
                </c:pt>
                <c:pt idx="13">
                  <c:v>750</c:v>
                </c:pt>
                <c:pt idx="14">
                  <c:v>760</c:v>
                </c:pt>
                <c:pt idx="15">
                  <c:v>760</c:v>
                </c:pt>
                <c:pt idx="16">
                  <c:v>770</c:v>
                </c:pt>
                <c:pt idx="17">
                  <c:v>770.38</c:v>
                </c:pt>
                <c:pt idx="18">
                  <c:v>773.54</c:v>
                </c:pt>
                <c:pt idx="19">
                  <c:v>830.52</c:v>
                </c:pt>
                <c:pt idx="20">
                  <c:v>865.41</c:v>
                </c:pt>
                <c:pt idx="21">
                  <c:v>896.21</c:v>
                </c:pt>
                <c:pt idx="22">
                  <c:v>915.07</c:v>
                </c:pt>
                <c:pt idx="23">
                  <c:v>928.59</c:v>
                </c:pt>
                <c:pt idx="24">
                  <c:v>964.71</c:v>
                </c:pt>
                <c:pt idx="25">
                  <c:v>1006.65</c:v>
                </c:pt>
                <c:pt idx="26">
                  <c:v>1012</c:v>
                </c:pt>
                <c:pt idx="27">
                  <c:v>1019</c:v>
                </c:pt>
                <c:pt idx="28">
                  <c:v>1033.74</c:v>
                </c:pt>
                <c:pt idx="29">
                  <c:v>1044</c:v>
                </c:pt>
                <c:pt idx="30">
                  <c:v>1047</c:v>
                </c:pt>
                <c:pt idx="31">
                  <c:v>1049</c:v>
                </c:pt>
                <c:pt idx="32">
                  <c:v>1056</c:v>
                </c:pt>
                <c:pt idx="33">
                  <c:v>1068</c:v>
                </c:pt>
                <c:pt idx="34">
                  <c:v>1070</c:v>
                </c:pt>
                <c:pt idx="35">
                  <c:v>1071</c:v>
                </c:pt>
                <c:pt idx="36">
                  <c:v>1082</c:v>
                </c:pt>
                <c:pt idx="37">
                  <c:v>1086</c:v>
                </c:pt>
                <c:pt idx="38">
                  <c:v>1121.8699999999999</c:v>
                </c:pt>
                <c:pt idx="39">
                  <c:v>1131.51</c:v>
                </c:pt>
                <c:pt idx="40">
                  <c:v>1132</c:v>
                </c:pt>
                <c:pt idx="41">
                  <c:v>1135</c:v>
                </c:pt>
                <c:pt idx="42">
                  <c:v>1135.94</c:v>
                </c:pt>
                <c:pt idx="43">
                  <c:v>1136.4000000000001</c:v>
                </c:pt>
                <c:pt idx="44">
                  <c:v>1137</c:v>
                </c:pt>
                <c:pt idx="45">
                  <c:v>1137.01</c:v>
                </c:pt>
                <c:pt idx="46">
                  <c:v>1137.01</c:v>
                </c:pt>
                <c:pt idx="47">
                  <c:v>1137.47</c:v>
                </c:pt>
                <c:pt idx="48">
                  <c:v>1141</c:v>
                </c:pt>
                <c:pt idx="49">
                  <c:v>1141.45</c:v>
                </c:pt>
                <c:pt idx="50">
                  <c:v>1142</c:v>
                </c:pt>
                <c:pt idx="51">
                  <c:v>1146.8</c:v>
                </c:pt>
                <c:pt idx="52">
                  <c:v>1149</c:v>
                </c:pt>
                <c:pt idx="53">
                  <c:v>1149.4000000000001</c:v>
                </c:pt>
                <c:pt idx="54">
                  <c:v>1158.32</c:v>
                </c:pt>
                <c:pt idx="55">
                  <c:v>1163.46</c:v>
                </c:pt>
                <c:pt idx="56">
                  <c:v>1165</c:v>
                </c:pt>
                <c:pt idx="57">
                  <c:v>1167</c:v>
                </c:pt>
                <c:pt idx="58">
                  <c:v>1178</c:v>
                </c:pt>
                <c:pt idx="59">
                  <c:v>1178.07</c:v>
                </c:pt>
                <c:pt idx="60">
                  <c:v>1191</c:v>
                </c:pt>
                <c:pt idx="61">
                  <c:v>1200</c:v>
                </c:pt>
                <c:pt idx="62">
                  <c:v>1200.55</c:v>
                </c:pt>
                <c:pt idx="63">
                  <c:v>1210</c:v>
                </c:pt>
                <c:pt idx="64">
                  <c:v>1220</c:v>
                </c:pt>
                <c:pt idx="65">
                  <c:v>1224</c:v>
                </c:pt>
                <c:pt idx="66">
                  <c:v>1228</c:v>
                </c:pt>
                <c:pt idx="67">
                  <c:v>1234</c:v>
                </c:pt>
                <c:pt idx="68">
                  <c:v>1237</c:v>
                </c:pt>
                <c:pt idx="69">
                  <c:v>1240</c:v>
                </c:pt>
                <c:pt idx="70">
                  <c:v>1241</c:v>
                </c:pt>
                <c:pt idx="71">
                  <c:v>1241.57</c:v>
                </c:pt>
                <c:pt idx="72">
                  <c:v>1242.26</c:v>
                </c:pt>
                <c:pt idx="73">
                  <c:v>1242.82</c:v>
                </c:pt>
                <c:pt idx="74">
                  <c:v>1252.4100000000001</c:v>
                </c:pt>
                <c:pt idx="75">
                  <c:v>1253</c:v>
                </c:pt>
                <c:pt idx="76">
                  <c:v>1253.94</c:v>
                </c:pt>
                <c:pt idx="77">
                  <c:v>1256.3</c:v>
                </c:pt>
                <c:pt idx="78">
                  <c:v>1261.44</c:v>
                </c:pt>
                <c:pt idx="79">
                  <c:v>1261.8599999999999</c:v>
                </c:pt>
                <c:pt idx="80">
                  <c:v>1263.25</c:v>
                </c:pt>
                <c:pt idx="81">
                  <c:v>1267</c:v>
                </c:pt>
                <c:pt idx="82">
                  <c:v>1276</c:v>
                </c:pt>
                <c:pt idx="83">
                  <c:v>1283</c:v>
                </c:pt>
                <c:pt idx="84">
                  <c:v>1285</c:v>
                </c:pt>
                <c:pt idx="85">
                  <c:v>1286</c:v>
                </c:pt>
                <c:pt idx="86">
                  <c:v>1290.93</c:v>
                </c:pt>
                <c:pt idx="87">
                  <c:v>1293</c:v>
                </c:pt>
                <c:pt idx="88">
                  <c:v>1304</c:v>
                </c:pt>
                <c:pt idx="89">
                  <c:v>1304</c:v>
                </c:pt>
                <c:pt idx="90">
                  <c:v>1315</c:v>
                </c:pt>
                <c:pt idx="91">
                  <c:v>1329.17</c:v>
                </c:pt>
                <c:pt idx="92">
                  <c:v>1332.61</c:v>
                </c:pt>
                <c:pt idx="93">
                  <c:v>1338</c:v>
                </c:pt>
                <c:pt idx="94">
                  <c:v>1341.16</c:v>
                </c:pt>
                <c:pt idx="95">
                  <c:v>1359</c:v>
                </c:pt>
                <c:pt idx="96">
                  <c:v>1382</c:v>
                </c:pt>
                <c:pt idx="97">
                  <c:v>1389</c:v>
                </c:pt>
                <c:pt idx="98">
                  <c:v>1390</c:v>
                </c:pt>
                <c:pt idx="99">
                  <c:v>1391.53</c:v>
                </c:pt>
                <c:pt idx="100">
                  <c:v>1400.44</c:v>
                </c:pt>
                <c:pt idx="101">
                  <c:v>1402</c:v>
                </c:pt>
                <c:pt idx="102">
                  <c:v>1417</c:v>
                </c:pt>
                <c:pt idx="103">
                  <c:v>1421</c:v>
                </c:pt>
                <c:pt idx="104">
                  <c:v>1422</c:v>
                </c:pt>
                <c:pt idx="105">
                  <c:v>1438</c:v>
                </c:pt>
                <c:pt idx="106">
                  <c:v>1445</c:v>
                </c:pt>
                <c:pt idx="107">
                  <c:v>1467</c:v>
                </c:pt>
                <c:pt idx="108">
                  <c:v>1477</c:v>
                </c:pt>
                <c:pt idx="109">
                  <c:v>1481</c:v>
                </c:pt>
                <c:pt idx="110">
                  <c:v>1493</c:v>
                </c:pt>
                <c:pt idx="111">
                  <c:v>1497</c:v>
                </c:pt>
                <c:pt idx="112">
                  <c:v>1515.34</c:v>
                </c:pt>
                <c:pt idx="113">
                  <c:v>1526.31</c:v>
                </c:pt>
                <c:pt idx="114">
                  <c:v>1532.47</c:v>
                </c:pt>
                <c:pt idx="115">
                  <c:v>1534.3</c:v>
                </c:pt>
                <c:pt idx="116">
                  <c:v>1566.88</c:v>
                </c:pt>
                <c:pt idx="117">
                  <c:v>1607.51</c:v>
                </c:pt>
                <c:pt idx="118">
                  <c:v>1615.77</c:v>
                </c:pt>
                <c:pt idx="119">
                  <c:v>1617.16</c:v>
                </c:pt>
                <c:pt idx="120">
                  <c:v>1621.34</c:v>
                </c:pt>
                <c:pt idx="121">
                  <c:v>1621.88</c:v>
                </c:pt>
                <c:pt idx="122">
                  <c:v>1622.19</c:v>
                </c:pt>
                <c:pt idx="123">
                  <c:v>1625.43</c:v>
                </c:pt>
                <c:pt idx="124">
                  <c:v>1627.28</c:v>
                </c:pt>
                <c:pt idx="125">
                  <c:v>1628.47</c:v>
                </c:pt>
                <c:pt idx="126">
                  <c:v>1629.83</c:v>
                </c:pt>
                <c:pt idx="127">
                  <c:v>1631.67</c:v>
                </c:pt>
                <c:pt idx="128">
                  <c:v>1631.82</c:v>
                </c:pt>
                <c:pt idx="129">
                  <c:v>1632.04</c:v>
                </c:pt>
                <c:pt idx="130">
                  <c:v>1632.56</c:v>
                </c:pt>
                <c:pt idx="131">
                  <c:v>1633.04</c:v>
                </c:pt>
                <c:pt idx="132">
                  <c:v>1633.96</c:v>
                </c:pt>
                <c:pt idx="133">
                  <c:v>1634.57</c:v>
                </c:pt>
                <c:pt idx="134">
                  <c:v>1635.73</c:v>
                </c:pt>
                <c:pt idx="135">
                  <c:v>1639.56</c:v>
                </c:pt>
                <c:pt idx="136">
                  <c:v>1639.56</c:v>
                </c:pt>
                <c:pt idx="137">
                  <c:v>1646.43</c:v>
                </c:pt>
                <c:pt idx="138">
                  <c:v>1665</c:v>
                </c:pt>
                <c:pt idx="139">
                  <c:v>1674.63</c:v>
                </c:pt>
                <c:pt idx="140">
                  <c:v>1682.6</c:v>
                </c:pt>
                <c:pt idx="141">
                  <c:v>1694.8</c:v>
                </c:pt>
                <c:pt idx="142">
                  <c:v>1702.46</c:v>
                </c:pt>
                <c:pt idx="143">
                  <c:v>1704.57</c:v>
                </c:pt>
                <c:pt idx="144">
                  <c:v>1704.7</c:v>
                </c:pt>
                <c:pt idx="145">
                  <c:v>1705.62</c:v>
                </c:pt>
                <c:pt idx="146">
                  <c:v>1708</c:v>
                </c:pt>
                <c:pt idx="147">
                  <c:v>1708.93</c:v>
                </c:pt>
                <c:pt idx="148">
                  <c:v>1711.03</c:v>
                </c:pt>
                <c:pt idx="149">
                  <c:v>1712.23</c:v>
                </c:pt>
                <c:pt idx="150">
                  <c:v>1719.44</c:v>
                </c:pt>
                <c:pt idx="151">
                  <c:v>1720.35</c:v>
                </c:pt>
                <c:pt idx="152">
                  <c:v>1725.55</c:v>
                </c:pt>
                <c:pt idx="153">
                  <c:v>1727.54</c:v>
                </c:pt>
                <c:pt idx="154">
                  <c:v>1727.79</c:v>
                </c:pt>
                <c:pt idx="155">
                  <c:v>1728.9</c:v>
                </c:pt>
                <c:pt idx="156">
                  <c:v>1731.68</c:v>
                </c:pt>
                <c:pt idx="157">
                  <c:v>1737.38</c:v>
                </c:pt>
                <c:pt idx="158">
                  <c:v>1743.21</c:v>
                </c:pt>
                <c:pt idx="159">
                  <c:v>1744.47</c:v>
                </c:pt>
                <c:pt idx="160">
                  <c:v>1748.77</c:v>
                </c:pt>
                <c:pt idx="161">
                  <c:v>1756.6</c:v>
                </c:pt>
                <c:pt idx="162">
                  <c:v>1759.34</c:v>
                </c:pt>
                <c:pt idx="163">
                  <c:v>1769.53</c:v>
                </c:pt>
                <c:pt idx="164">
                  <c:v>1815.88</c:v>
                </c:pt>
                <c:pt idx="165">
                  <c:v>1822.54</c:v>
                </c:pt>
                <c:pt idx="166">
                  <c:v>1824.29</c:v>
                </c:pt>
                <c:pt idx="167">
                  <c:v>1826.84</c:v>
                </c:pt>
                <c:pt idx="168">
                  <c:v>1832.09</c:v>
                </c:pt>
                <c:pt idx="169">
                  <c:v>1837.24</c:v>
                </c:pt>
                <c:pt idx="170">
                  <c:v>1837.28</c:v>
                </c:pt>
                <c:pt idx="171">
                  <c:v>1842.52</c:v>
                </c:pt>
                <c:pt idx="172">
                  <c:v>1850.55</c:v>
                </c:pt>
                <c:pt idx="173">
                  <c:v>1863.45</c:v>
                </c:pt>
                <c:pt idx="174">
                  <c:v>1865.98</c:v>
                </c:pt>
                <c:pt idx="175">
                  <c:v>1875.34</c:v>
                </c:pt>
                <c:pt idx="176">
                  <c:v>1877.93</c:v>
                </c:pt>
                <c:pt idx="177">
                  <c:v>1880.07</c:v>
                </c:pt>
                <c:pt idx="178">
                  <c:v>1880.49</c:v>
                </c:pt>
                <c:pt idx="179">
                  <c:v>1906.36</c:v>
                </c:pt>
                <c:pt idx="180">
                  <c:v>1908.9</c:v>
                </c:pt>
                <c:pt idx="181">
                  <c:v>1909.53</c:v>
                </c:pt>
                <c:pt idx="182">
                  <c:v>1917.32</c:v>
                </c:pt>
                <c:pt idx="183">
                  <c:v>1964.78</c:v>
                </c:pt>
                <c:pt idx="184">
                  <c:v>1967.02</c:v>
                </c:pt>
                <c:pt idx="185">
                  <c:v>1969.61</c:v>
                </c:pt>
                <c:pt idx="186">
                  <c:v>1972.95</c:v>
                </c:pt>
                <c:pt idx="187">
                  <c:v>1977.82</c:v>
                </c:pt>
                <c:pt idx="188">
                  <c:v>1980.07</c:v>
                </c:pt>
                <c:pt idx="189">
                  <c:v>1981.58</c:v>
                </c:pt>
                <c:pt idx="190">
                  <c:v>1984.45</c:v>
                </c:pt>
                <c:pt idx="191">
                  <c:v>1986.93</c:v>
                </c:pt>
                <c:pt idx="192">
                  <c:v>2007.95</c:v>
                </c:pt>
                <c:pt idx="193">
                  <c:v>2020.18</c:v>
                </c:pt>
                <c:pt idx="194">
                  <c:v>2020.55</c:v>
                </c:pt>
                <c:pt idx="195">
                  <c:v>2026.97</c:v>
                </c:pt>
                <c:pt idx="196">
                  <c:v>2045.69</c:v>
                </c:pt>
                <c:pt idx="197">
                  <c:v>2055.3200000000002</c:v>
                </c:pt>
                <c:pt idx="198">
                  <c:v>2094.1</c:v>
                </c:pt>
                <c:pt idx="199">
                  <c:v>2102.2600000000002</c:v>
                </c:pt>
                <c:pt idx="200">
                  <c:v>2103.08</c:v>
                </c:pt>
                <c:pt idx="201">
                  <c:v>2104.11</c:v>
                </c:pt>
                <c:pt idx="202">
                  <c:v>2106.2600000000002</c:v>
                </c:pt>
                <c:pt idx="203">
                  <c:v>2117.34</c:v>
                </c:pt>
                <c:pt idx="204">
                  <c:v>2118.61</c:v>
                </c:pt>
                <c:pt idx="205">
                  <c:v>2128.4299999999998</c:v>
                </c:pt>
                <c:pt idx="206">
                  <c:v>2130.6799999999998</c:v>
                </c:pt>
                <c:pt idx="207">
                  <c:v>2134.9</c:v>
                </c:pt>
                <c:pt idx="208">
                  <c:v>2136.88</c:v>
                </c:pt>
                <c:pt idx="209">
                  <c:v>2137.65</c:v>
                </c:pt>
                <c:pt idx="210">
                  <c:v>2138.0700000000002</c:v>
                </c:pt>
                <c:pt idx="211">
                  <c:v>2144.85</c:v>
                </c:pt>
                <c:pt idx="212">
                  <c:v>2150.4699999999998</c:v>
                </c:pt>
                <c:pt idx="213">
                  <c:v>2154.36</c:v>
                </c:pt>
                <c:pt idx="214">
                  <c:v>2155.6799999999998</c:v>
                </c:pt>
                <c:pt idx="215">
                  <c:v>2156.75</c:v>
                </c:pt>
                <c:pt idx="216">
                  <c:v>2166.73</c:v>
                </c:pt>
                <c:pt idx="217">
                  <c:v>2170.08</c:v>
                </c:pt>
                <c:pt idx="218">
                  <c:v>2193.1999999999998</c:v>
                </c:pt>
                <c:pt idx="219">
                  <c:v>2196.4699999999998</c:v>
                </c:pt>
                <c:pt idx="220">
                  <c:v>2198.19</c:v>
                </c:pt>
                <c:pt idx="221">
                  <c:v>2200.83</c:v>
                </c:pt>
                <c:pt idx="222">
                  <c:v>2201.1</c:v>
                </c:pt>
                <c:pt idx="223">
                  <c:v>2203.4699999999998</c:v>
                </c:pt>
                <c:pt idx="224">
                  <c:v>2203.7399999999998</c:v>
                </c:pt>
                <c:pt idx="225">
                  <c:v>2205.98</c:v>
                </c:pt>
                <c:pt idx="226">
                  <c:v>2207.6999999999998</c:v>
                </c:pt>
                <c:pt idx="227">
                  <c:v>2211.13</c:v>
                </c:pt>
                <c:pt idx="228">
                  <c:v>2213.21</c:v>
                </c:pt>
                <c:pt idx="229">
                  <c:v>2217.4699999999998</c:v>
                </c:pt>
                <c:pt idx="230">
                  <c:v>2217.6</c:v>
                </c:pt>
                <c:pt idx="231">
                  <c:v>2219.4499999999998</c:v>
                </c:pt>
                <c:pt idx="232">
                  <c:v>2221.56</c:v>
                </c:pt>
                <c:pt idx="233">
                  <c:v>2250.84</c:v>
                </c:pt>
                <c:pt idx="234">
                  <c:v>2254.8000000000002</c:v>
                </c:pt>
                <c:pt idx="235">
                  <c:v>2257.48</c:v>
                </c:pt>
                <c:pt idx="236">
                  <c:v>2261.5700000000002</c:v>
                </c:pt>
                <c:pt idx="237">
                  <c:v>2277.7199999999998</c:v>
                </c:pt>
                <c:pt idx="238">
                  <c:v>2295.2399999999998</c:v>
                </c:pt>
                <c:pt idx="239">
                  <c:v>2302.3000000000002</c:v>
                </c:pt>
                <c:pt idx="240">
                  <c:v>2304</c:v>
                </c:pt>
                <c:pt idx="241">
                  <c:v>2322.62</c:v>
                </c:pt>
                <c:pt idx="242">
                  <c:v>2331.52</c:v>
                </c:pt>
                <c:pt idx="243">
                  <c:v>2352.9699999999998</c:v>
                </c:pt>
                <c:pt idx="244">
                  <c:v>2362.23</c:v>
                </c:pt>
                <c:pt idx="245">
                  <c:v>2373.3000000000002</c:v>
                </c:pt>
                <c:pt idx="246">
                  <c:v>2395.17</c:v>
                </c:pt>
                <c:pt idx="247">
                  <c:v>2396.1</c:v>
                </c:pt>
                <c:pt idx="248">
                  <c:v>2404.73</c:v>
                </c:pt>
                <c:pt idx="249">
                  <c:v>2416.96</c:v>
                </c:pt>
                <c:pt idx="250">
                  <c:v>2438.06</c:v>
                </c:pt>
                <c:pt idx="251">
                  <c:v>2457.21</c:v>
                </c:pt>
                <c:pt idx="252">
                  <c:v>2457.5</c:v>
                </c:pt>
                <c:pt idx="253">
                  <c:v>2459.7199999999998</c:v>
                </c:pt>
                <c:pt idx="254">
                  <c:v>2464.62</c:v>
                </c:pt>
                <c:pt idx="255">
                  <c:v>2473.33</c:v>
                </c:pt>
                <c:pt idx="256">
                  <c:v>2480.98</c:v>
                </c:pt>
                <c:pt idx="257">
                  <c:v>2483.7399999999998</c:v>
                </c:pt>
                <c:pt idx="258">
                  <c:v>2494.02</c:v>
                </c:pt>
                <c:pt idx="259">
                  <c:v>2497.04</c:v>
                </c:pt>
                <c:pt idx="260">
                  <c:v>2498.41</c:v>
                </c:pt>
                <c:pt idx="261">
                  <c:v>2500.9299999999998</c:v>
                </c:pt>
                <c:pt idx="262">
                  <c:v>2510.79</c:v>
                </c:pt>
                <c:pt idx="263">
                  <c:v>2523.17</c:v>
                </c:pt>
                <c:pt idx="264">
                  <c:v>2527.8200000000002</c:v>
                </c:pt>
                <c:pt idx="265">
                  <c:v>2534.39</c:v>
                </c:pt>
                <c:pt idx="266">
                  <c:v>2540.39</c:v>
                </c:pt>
                <c:pt idx="267">
                  <c:v>2545.6799999999998</c:v>
                </c:pt>
                <c:pt idx="268">
                  <c:v>2566.4699999999998</c:v>
                </c:pt>
                <c:pt idx="269">
                  <c:v>2585.04</c:v>
                </c:pt>
                <c:pt idx="270">
                  <c:v>2585.27</c:v>
                </c:pt>
                <c:pt idx="271">
                  <c:v>2585.85</c:v>
                </c:pt>
                <c:pt idx="272">
                  <c:v>2597.7800000000002</c:v>
                </c:pt>
                <c:pt idx="273">
                  <c:v>2632.99</c:v>
                </c:pt>
                <c:pt idx="274">
                  <c:v>2639.04</c:v>
                </c:pt>
                <c:pt idx="275">
                  <c:v>2643.27</c:v>
                </c:pt>
                <c:pt idx="276">
                  <c:v>2680.95</c:v>
                </c:pt>
                <c:pt idx="277">
                  <c:v>2684.69</c:v>
                </c:pt>
                <c:pt idx="278">
                  <c:v>2689.5</c:v>
                </c:pt>
                <c:pt idx="279">
                  <c:v>2690.11</c:v>
                </c:pt>
                <c:pt idx="280">
                  <c:v>2699.57</c:v>
                </c:pt>
                <c:pt idx="281">
                  <c:v>2709.11</c:v>
                </c:pt>
                <c:pt idx="282">
                  <c:v>2709.24</c:v>
                </c:pt>
                <c:pt idx="283">
                  <c:v>2710.83</c:v>
                </c:pt>
                <c:pt idx="284">
                  <c:v>2719.28</c:v>
                </c:pt>
                <c:pt idx="285">
                  <c:v>2721.32</c:v>
                </c:pt>
                <c:pt idx="286">
                  <c:v>2726.06</c:v>
                </c:pt>
                <c:pt idx="287">
                  <c:v>2727.4</c:v>
                </c:pt>
                <c:pt idx="288">
                  <c:v>2730.11</c:v>
                </c:pt>
                <c:pt idx="289">
                  <c:v>2731.91</c:v>
                </c:pt>
                <c:pt idx="290">
                  <c:v>2741.95</c:v>
                </c:pt>
                <c:pt idx="291">
                  <c:v>2755.02</c:v>
                </c:pt>
                <c:pt idx="292">
                  <c:v>2758.99</c:v>
                </c:pt>
                <c:pt idx="293">
                  <c:v>2773.46</c:v>
                </c:pt>
                <c:pt idx="294">
                  <c:v>2775.19</c:v>
                </c:pt>
                <c:pt idx="295">
                  <c:v>2789.06</c:v>
                </c:pt>
                <c:pt idx="296">
                  <c:v>2801.26</c:v>
                </c:pt>
                <c:pt idx="297">
                  <c:v>2803.7</c:v>
                </c:pt>
                <c:pt idx="298">
                  <c:v>2819.51</c:v>
                </c:pt>
                <c:pt idx="299">
                  <c:v>2842.76</c:v>
                </c:pt>
                <c:pt idx="300">
                  <c:v>2850.68</c:v>
                </c:pt>
                <c:pt idx="301">
                  <c:v>2855.44</c:v>
                </c:pt>
                <c:pt idx="302">
                  <c:v>2866.09</c:v>
                </c:pt>
                <c:pt idx="303">
                  <c:v>2867.12</c:v>
                </c:pt>
                <c:pt idx="304">
                  <c:v>2897.32</c:v>
                </c:pt>
                <c:pt idx="305">
                  <c:v>2897.46</c:v>
                </c:pt>
                <c:pt idx="306">
                  <c:v>2899.49</c:v>
                </c:pt>
                <c:pt idx="307">
                  <c:v>2902.91</c:v>
                </c:pt>
                <c:pt idx="308">
                  <c:v>2904.09</c:v>
                </c:pt>
                <c:pt idx="309">
                  <c:v>2913.57</c:v>
                </c:pt>
                <c:pt idx="310">
                  <c:v>2927.06</c:v>
                </c:pt>
                <c:pt idx="311">
                  <c:v>2943.41</c:v>
                </c:pt>
                <c:pt idx="312">
                  <c:v>2974.13</c:v>
                </c:pt>
                <c:pt idx="313">
                  <c:v>2979.52</c:v>
                </c:pt>
                <c:pt idx="314">
                  <c:v>2985.67</c:v>
                </c:pt>
                <c:pt idx="315">
                  <c:v>3012.22</c:v>
                </c:pt>
                <c:pt idx="316">
                  <c:v>3018.04</c:v>
                </c:pt>
                <c:pt idx="317">
                  <c:v>3021.81</c:v>
                </c:pt>
                <c:pt idx="318">
                  <c:v>3044.21</c:v>
                </c:pt>
                <c:pt idx="319">
                  <c:v>3046.06</c:v>
                </c:pt>
                <c:pt idx="320">
                  <c:v>3051.73</c:v>
                </c:pt>
                <c:pt idx="321">
                  <c:v>3056.39</c:v>
                </c:pt>
                <c:pt idx="322">
                  <c:v>3062.51</c:v>
                </c:pt>
                <c:pt idx="323">
                  <c:v>3065.49</c:v>
                </c:pt>
                <c:pt idx="324">
                  <c:v>3070.81</c:v>
                </c:pt>
                <c:pt idx="325">
                  <c:v>3077.1</c:v>
                </c:pt>
                <c:pt idx="326">
                  <c:v>3088.06</c:v>
                </c:pt>
                <c:pt idx="327">
                  <c:v>3128.35</c:v>
                </c:pt>
                <c:pt idx="328">
                  <c:v>3161.45</c:v>
                </c:pt>
                <c:pt idx="329">
                  <c:v>3162.02</c:v>
                </c:pt>
                <c:pt idx="330">
                  <c:v>3167.46</c:v>
                </c:pt>
                <c:pt idx="331">
                  <c:v>3171.61</c:v>
                </c:pt>
                <c:pt idx="332">
                  <c:v>3172.02</c:v>
                </c:pt>
                <c:pt idx="333">
                  <c:v>3176.29</c:v>
                </c:pt>
                <c:pt idx="334">
                  <c:v>3176.82</c:v>
                </c:pt>
                <c:pt idx="335">
                  <c:v>3179.96</c:v>
                </c:pt>
                <c:pt idx="336">
                  <c:v>3180.51</c:v>
                </c:pt>
                <c:pt idx="337">
                  <c:v>3201.25</c:v>
                </c:pt>
                <c:pt idx="338">
                  <c:v>3206.49</c:v>
                </c:pt>
                <c:pt idx="339">
                  <c:v>3208.79</c:v>
                </c:pt>
                <c:pt idx="340">
                  <c:v>3213.62</c:v>
                </c:pt>
                <c:pt idx="341">
                  <c:v>3227.12</c:v>
                </c:pt>
                <c:pt idx="342">
                  <c:v>3238.44</c:v>
                </c:pt>
                <c:pt idx="343">
                  <c:v>3260.2</c:v>
                </c:pt>
                <c:pt idx="344">
                  <c:v>3268.85</c:v>
                </c:pt>
                <c:pt idx="345">
                  <c:v>3277.16</c:v>
                </c:pt>
                <c:pt idx="346">
                  <c:v>3279.87</c:v>
                </c:pt>
                <c:pt idx="347">
                  <c:v>3280.22</c:v>
                </c:pt>
                <c:pt idx="348">
                  <c:v>3292.53</c:v>
                </c:pt>
                <c:pt idx="349">
                  <c:v>3300.7</c:v>
                </c:pt>
                <c:pt idx="350">
                  <c:v>3308.46</c:v>
                </c:pt>
                <c:pt idx="351">
                  <c:v>3309.79</c:v>
                </c:pt>
                <c:pt idx="352">
                  <c:v>3342.79</c:v>
                </c:pt>
                <c:pt idx="353">
                  <c:v>3353.28</c:v>
                </c:pt>
                <c:pt idx="354">
                  <c:v>3353.47</c:v>
                </c:pt>
                <c:pt idx="355">
                  <c:v>3366.67</c:v>
                </c:pt>
                <c:pt idx="356">
                  <c:v>3378.91</c:v>
                </c:pt>
                <c:pt idx="357">
                  <c:v>3385.4</c:v>
                </c:pt>
                <c:pt idx="358">
                  <c:v>3392.37</c:v>
                </c:pt>
                <c:pt idx="359">
                  <c:v>3392.98</c:v>
                </c:pt>
                <c:pt idx="360">
                  <c:v>3393.36</c:v>
                </c:pt>
                <c:pt idx="361">
                  <c:v>3410.32</c:v>
                </c:pt>
                <c:pt idx="362">
                  <c:v>3434.38</c:v>
                </c:pt>
                <c:pt idx="363">
                  <c:v>3436.5</c:v>
                </c:pt>
                <c:pt idx="364">
                  <c:v>3443.06</c:v>
                </c:pt>
                <c:pt idx="365">
                  <c:v>3453.77</c:v>
                </c:pt>
                <c:pt idx="366">
                  <c:v>3463.51</c:v>
                </c:pt>
                <c:pt idx="367">
                  <c:v>3471.41</c:v>
                </c:pt>
                <c:pt idx="368">
                  <c:v>3481.87</c:v>
                </c:pt>
                <c:pt idx="369">
                  <c:v>3484.33</c:v>
                </c:pt>
                <c:pt idx="370">
                  <c:v>3490.55</c:v>
                </c:pt>
                <c:pt idx="371">
                  <c:v>3500.61</c:v>
                </c:pt>
                <c:pt idx="372">
                  <c:v>3537.7</c:v>
                </c:pt>
                <c:pt idx="373">
                  <c:v>3538.9</c:v>
                </c:pt>
                <c:pt idx="374">
                  <c:v>3540.12</c:v>
                </c:pt>
                <c:pt idx="375">
                  <c:v>3554.2</c:v>
                </c:pt>
                <c:pt idx="376">
                  <c:v>3556.92</c:v>
                </c:pt>
                <c:pt idx="377">
                  <c:v>3558.62</c:v>
                </c:pt>
                <c:pt idx="378">
                  <c:v>3561.89</c:v>
                </c:pt>
                <c:pt idx="379">
                  <c:v>3562.87</c:v>
                </c:pt>
                <c:pt idx="380">
                  <c:v>3569.96</c:v>
                </c:pt>
                <c:pt idx="381">
                  <c:v>3578</c:v>
                </c:pt>
                <c:pt idx="382">
                  <c:v>3579.83</c:v>
                </c:pt>
                <c:pt idx="383">
                  <c:v>3589.14</c:v>
                </c:pt>
                <c:pt idx="384">
                  <c:v>3591.48</c:v>
                </c:pt>
                <c:pt idx="385">
                  <c:v>3594.17</c:v>
                </c:pt>
                <c:pt idx="386">
                  <c:v>3597.6</c:v>
                </c:pt>
                <c:pt idx="387">
                  <c:v>3603.6</c:v>
                </c:pt>
                <c:pt idx="388">
                  <c:v>3606.43</c:v>
                </c:pt>
                <c:pt idx="389">
                  <c:v>3622.13</c:v>
                </c:pt>
                <c:pt idx="390">
                  <c:v>3645.09</c:v>
                </c:pt>
                <c:pt idx="391">
                  <c:v>3653.29</c:v>
                </c:pt>
                <c:pt idx="392">
                  <c:v>3659.35</c:v>
                </c:pt>
                <c:pt idx="393">
                  <c:v>3678.86</c:v>
                </c:pt>
                <c:pt idx="394">
                  <c:v>3688.35</c:v>
                </c:pt>
                <c:pt idx="395">
                  <c:v>3688.38</c:v>
                </c:pt>
                <c:pt idx="396">
                  <c:v>3693.43</c:v>
                </c:pt>
                <c:pt idx="397">
                  <c:v>3699.54</c:v>
                </c:pt>
                <c:pt idx="398">
                  <c:v>3704.35</c:v>
                </c:pt>
                <c:pt idx="399">
                  <c:v>3722.23</c:v>
                </c:pt>
                <c:pt idx="400">
                  <c:v>3731.6</c:v>
                </c:pt>
                <c:pt idx="401">
                  <c:v>3732.63</c:v>
                </c:pt>
                <c:pt idx="402">
                  <c:v>3736.46</c:v>
                </c:pt>
                <c:pt idx="403">
                  <c:v>3748.56</c:v>
                </c:pt>
                <c:pt idx="404">
                  <c:v>3756.62</c:v>
                </c:pt>
                <c:pt idx="405">
                  <c:v>3757.84</c:v>
                </c:pt>
                <c:pt idx="406">
                  <c:v>3761.29</c:v>
                </c:pt>
                <c:pt idx="407">
                  <c:v>3766.88</c:v>
                </c:pt>
                <c:pt idx="408">
                  <c:v>3773.23</c:v>
                </c:pt>
                <c:pt idx="409">
                  <c:v>3785.77</c:v>
                </c:pt>
                <c:pt idx="410">
                  <c:v>3793.55</c:v>
                </c:pt>
                <c:pt idx="411">
                  <c:v>3796.36</c:v>
                </c:pt>
                <c:pt idx="412">
                  <c:v>3797.2</c:v>
                </c:pt>
                <c:pt idx="413">
                  <c:v>3847.67</c:v>
                </c:pt>
                <c:pt idx="414">
                  <c:v>3857.76</c:v>
                </c:pt>
                <c:pt idx="415">
                  <c:v>3858.51</c:v>
                </c:pt>
                <c:pt idx="416">
                  <c:v>3861.21</c:v>
                </c:pt>
                <c:pt idx="417">
                  <c:v>3866.86</c:v>
                </c:pt>
                <c:pt idx="418">
                  <c:v>3875.73</c:v>
                </c:pt>
                <c:pt idx="419">
                  <c:v>3877.3</c:v>
                </c:pt>
                <c:pt idx="420">
                  <c:v>3889.2</c:v>
                </c:pt>
                <c:pt idx="421">
                  <c:v>3898.35</c:v>
                </c:pt>
                <c:pt idx="422">
                  <c:v>3902.07</c:v>
                </c:pt>
                <c:pt idx="423">
                  <c:v>3906.13</c:v>
                </c:pt>
                <c:pt idx="424">
                  <c:v>3910.44</c:v>
                </c:pt>
                <c:pt idx="425">
                  <c:v>3925.76</c:v>
                </c:pt>
                <c:pt idx="426">
                  <c:v>3931.51</c:v>
                </c:pt>
                <c:pt idx="427">
                  <c:v>3935.18</c:v>
                </c:pt>
                <c:pt idx="428">
                  <c:v>3943.6</c:v>
                </c:pt>
                <c:pt idx="429">
                  <c:v>3947.41</c:v>
                </c:pt>
                <c:pt idx="430">
                  <c:v>3955.98</c:v>
                </c:pt>
                <c:pt idx="431">
                  <c:v>3956.07</c:v>
                </c:pt>
                <c:pt idx="432">
                  <c:v>3972.92</c:v>
                </c:pt>
                <c:pt idx="433">
                  <c:v>3981.98</c:v>
                </c:pt>
                <c:pt idx="434">
                  <c:v>3987.93</c:v>
                </c:pt>
                <c:pt idx="435">
                  <c:v>3989.84</c:v>
                </c:pt>
                <c:pt idx="436">
                  <c:v>3994.18</c:v>
                </c:pt>
                <c:pt idx="437">
                  <c:v>4002.36</c:v>
                </c:pt>
                <c:pt idx="438">
                  <c:v>4005.42</c:v>
                </c:pt>
                <c:pt idx="439">
                  <c:v>4032.24</c:v>
                </c:pt>
                <c:pt idx="440">
                  <c:v>4038.41</c:v>
                </c:pt>
                <c:pt idx="441">
                  <c:v>4039.9</c:v>
                </c:pt>
                <c:pt idx="442">
                  <c:v>4040.56</c:v>
                </c:pt>
                <c:pt idx="443">
                  <c:v>4047.94</c:v>
                </c:pt>
                <c:pt idx="444">
                  <c:v>4058.12</c:v>
                </c:pt>
                <c:pt idx="445">
                  <c:v>4058.71</c:v>
                </c:pt>
                <c:pt idx="446">
                  <c:v>4070.42</c:v>
                </c:pt>
                <c:pt idx="447">
                  <c:v>4070.51</c:v>
                </c:pt>
                <c:pt idx="448">
                  <c:v>4074.45</c:v>
                </c:pt>
                <c:pt idx="449">
                  <c:v>4076.5</c:v>
                </c:pt>
                <c:pt idx="450">
                  <c:v>4133.6400000000003</c:v>
                </c:pt>
                <c:pt idx="451">
                  <c:v>4134.08</c:v>
                </c:pt>
                <c:pt idx="452">
                  <c:v>4137.5200000000004</c:v>
                </c:pt>
                <c:pt idx="453">
                  <c:v>4149.74</c:v>
                </c:pt>
                <c:pt idx="454">
                  <c:v>4151.03</c:v>
                </c:pt>
                <c:pt idx="455">
                  <c:v>4154.97</c:v>
                </c:pt>
                <c:pt idx="456">
                  <c:v>4163.21</c:v>
                </c:pt>
                <c:pt idx="457">
                  <c:v>4185.1000000000004</c:v>
                </c:pt>
                <c:pt idx="458">
                  <c:v>4188.7299999999996</c:v>
                </c:pt>
                <c:pt idx="459">
                  <c:v>4189.1099999999997</c:v>
                </c:pt>
                <c:pt idx="460">
                  <c:v>4234.93</c:v>
                </c:pt>
                <c:pt idx="461">
                  <c:v>4237.13</c:v>
                </c:pt>
                <c:pt idx="462">
                  <c:v>4239.8900000000003</c:v>
                </c:pt>
                <c:pt idx="463">
                  <c:v>4243.59</c:v>
                </c:pt>
                <c:pt idx="464">
                  <c:v>4250.24</c:v>
                </c:pt>
                <c:pt idx="465">
                  <c:v>4260.74</c:v>
                </c:pt>
                <c:pt idx="466">
                  <c:v>4265.01</c:v>
                </c:pt>
                <c:pt idx="467">
                  <c:v>4266.17</c:v>
                </c:pt>
                <c:pt idx="468">
                  <c:v>4278.55</c:v>
                </c:pt>
                <c:pt idx="469">
                  <c:v>4296.2700000000004</c:v>
                </c:pt>
                <c:pt idx="470">
                  <c:v>4320.41</c:v>
                </c:pt>
                <c:pt idx="471">
                  <c:v>4337.74</c:v>
                </c:pt>
                <c:pt idx="472">
                  <c:v>4340.4399999999996</c:v>
                </c:pt>
                <c:pt idx="473">
                  <c:v>4347.0200000000004</c:v>
                </c:pt>
                <c:pt idx="474">
                  <c:v>4349.46</c:v>
                </c:pt>
                <c:pt idx="475">
                  <c:v>4350.51</c:v>
                </c:pt>
                <c:pt idx="476">
                  <c:v>4357.04</c:v>
                </c:pt>
                <c:pt idx="477">
                  <c:v>4391.6499999999996</c:v>
                </c:pt>
                <c:pt idx="478">
                  <c:v>4392.7</c:v>
                </c:pt>
                <c:pt idx="479">
                  <c:v>4397.3100000000004</c:v>
                </c:pt>
                <c:pt idx="480">
                  <c:v>4399.7299999999996</c:v>
                </c:pt>
                <c:pt idx="481">
                  <c:v>4402.2299999999996</c:v>
                </c:pt>
                <c:pt idx="482">
                  <c:v>4415.16</c:v>
                </c:pt>
                <c:pt idx="483">
                  <c:v>4420.95</c:v>
                </c:pt>
                <c:pt idx="484">
                  <c:v>4428.8900000000003</c:v>
                </c:pt>
                <c:pt idx="485">
                  <c:v>4433.3900000000003</c:v>
                </c:pt>
                <c:pt idx="486">
                  <c:v>4433.92</c:v>
                </c:pt>
                <c:pt idx="487">
                  <c:v>4435.09</c:v>
                </c:pt>
                <c:pt idx="488">
                  <c:v>4438.26</c:v>
                </c:pt>
                <c:pt idx="489">
                  <c:v>4441.21</c:v>
                </c:pt>
                <c:pt idx="490">
                  <c:v>4449.46</c:v>
                </c:pt>
                <c:pt idx="491">
                  <c:v>4454.3999999999996</c:v>
                </c:pt>
                <c:pt idx="492">
                  <c:v>4462.72</c:v>
                </c:pt>
                <c:pt idx="493">
                  <c:v>4463.21</c:v>
                </c:pt>
                <c:pt idx="494">
                  <c:v>4466.62</c:v>
                </c:pt>
                <c:pt idx="495">
                  <c:v>4468.25</c:v>
                </c:pt>
                <c:pt idx="496">
                  <c:v>4488.58</c:v>
                </c:pt>
                <c:pt idx="497">
                  <c:v>4500.34</c:v>
                </c:pt>
                <c:pt idx="498">
                  <c:v>4504.66</c:v>
                </c:pt>
                <c:pt idx="499">
                  <c:v>4511.41</c:v>
                </c:pt>
                <c:pt idx="500">
                  <c:v>4515.71</c:v>
                </c:pt>
                <c:pt idx="501">
                  <c:v>4518.3999999999996</c:v>
                </c:pt>
                <c:pt idx="502">
                  <c:v>4518.7700000000004</c:v>
                </c:pt>
                <c:pt idx="503">
                  <c:v>4518.83</c:v>
                </c:pt>
                <c:pt idx="504">
                  <c:v>4527.18</c:v>
                </c:pt>
                <c:pt idx="505">
                  <c:v>4529.4799999999996</c:v>
                </c:pt>
                <c:pt idx="506">
                  <c:v>4536.26</c:v>
                </c:pt>
                <c:pt idx="507">
                  <c:v>4544.2299999999996</c:v>
                </c:pt>
                <c:pt idx="508">
                  <c:v>4561.1899999999996</c:v>
                </c:pt>
                <c:pt idx="509">
                  <c:v>4562.84</c:v>
                </c:pt>
                <c:pt idx="510">
                  <c:v>4564.1899999999996</c:v>
                </c:pt>
                <c:pt idx="511">
                  <c:v>4571.41</c:v>
                </c:pt>
                <c:pt idx="512">
                  <c:v>4608.03</c:v>
                </c:pt>
                <c:pt idx="513">
                  <c:v>4618.08</c:v>
                </c:pt>
                <c:pt idx="514">
                  <c:v>4646.76</c:v>
                </c:pt>
                <c:pt idx="515">
                  <c:v>4661.29</c:v>
                </c:pt>
                <c:pt idx="516">
                  <c:v>4667.6099999999997</c:v>
                </c:pt>
                <c:pt idx="517">
                  <c:v>4670.6400000000003</c:v>
                </c:pt>
                <c:pt idx="518">
                  <c:v>4673.3900000000003</c:v>
                </c:pt>
                <c:pt idx="519">
                  <c:v>4674.2</c:v>
                </c:pt>
                <c:pt idx="520">
                  <c:v>4678.8</c:v>
                </c:pt>
                <c:pt idx="521">
                  <c:v>4686.3900000000003</c:v>
                </c:pt>
                <c:pt idx="522">
                  <c:v>4687.8</c:v>
                </c:pt>
                <c:pt idx="523">
                  <c:v>4699.47</c:v>
                </c:pt>
                <c:pt idx="524">
                  <c:v>4712.12</c:v>
                </c:pt>
                <c:pt idx="525">
                  <c:v>4718.2</c:v>
                </c:pt>
                <c:pt idx="526">
                  <c:v>4719.5200000000004</c:v>
                </c:pt>
                <c:pt idx="527">
                  <c:v>4719.74</c:v>
                </c:pt>
                <c:pt idx="528">
                  <c:v>4728.71</c:v>
                </c:pt>
                <c:pt idx="529">
                  <c:v>4734.6400000000003</c:v>
                </c:pt>
                <c:pt idx="530">
                  <c:v>4738.2700000000004</c:v>
                </c:pt>
                <c:pt idx="531">
                  <c:v>4740.78</c:v>
                </c:pt>
                <c:pt idx="532">
                  <c:v>4746.34</c:v>
                </c:pt>
                <c:pt idx="533">
                  <c:v>4747.05</c:v>
                </c:pt>
                <c:pt idx="534">
                  <c:v>4751.07</c:v>
                </c:pt>
                <c:pt idx="535">
                  <c:v>4753.6400000000003</c:v>
                </c:pt>
                <c:pt idx="536">
                  <c:v>4762.33</c:v>
                </c:pt>
                <c:pt idx="537">
                  <c:v>4766.0200000000004</c:v>
                </c:pt>
                <c:pt idx="538">
                  <c:v>4779.6000000000004</c:v>
                </c:pt>
                <c:pt idx="539">
                  <c:v>4787.42</c:v>
                </c:pt>
                <c:pt idx="540">
                  <c:v>4795.66</c:v>
                </c:pt>
                <c:pt idx="541">
                  <c:v>4812.34</c:v>
                </c:pt>
                <c:pt idx="542">
                  <c:v>4827.1000000000004</c:v>
                </c:pt>
                <c:pt idx="543">
                  <c:v>4827.8999999999996</c:v>
                </c:pt>
                <c:pt idx="544">
                  <c:v>4830.63</c:v>
                </c:pt>
                <c:pt idx="545">
                  <c:v>4835.43</c:v>
                </c:pt>
                <c:pt idx="546">
                  <c:v>4837.58</c:v>
                </c:pt>
                <c:pt idx="547">
                  <c:v>4839.18</c:v>
                </c:pt>
                <c:pt idx="548">
                  <c:v>4840.95</c:v>
                </c:pt>
                <c:pt idx="549">
                  <c:v>4843.79</c:v>
                </c:pt>
                <c:pt idx="550">
                  <c:v>4844.67</c:v>
                </c:pt>
                <c:pt idx="551">
                  <c:v>4846.53</c:v>
                </c:pt>
                <c:pt idx="552">
                  <c:v>4846.92</c:v>
                </c:pt>
                <c:pt idx="553">
                  <c:v>4859.8900000000003</c:v>
                </c:pt>
                <c:pt idx="554">
                  <c:v>4877.9799999999996</c:v>
                </c:pt>
                <c:pt idx="555">
                  <c:v>4883.87</c:v>
                </c:pt>
                <c:pt idx="556">
                  <c:v>4889.04</c:v>
                </c:pt>
                <c:pt idx="557">
                  <c:v>4890</c:v>
                </c:pt>
                <c:pt idx="558">
                  <c:v>4894.3900000000003</c:v>
                </c:pt>
                <c:pt idx="559">
                  <c:v>4894.75</c:v>
                </c:pt>
                <c:pt idx="560">
                  <c:v>4906.41</c:v>
                </c:pt>
                <c:pt idx="561">
                  <c:v>4911.8900000000003</c:v>
                </c:pt>
                <c:pt idx="562">
                  <c:v>4915.0600000000004</c:v>
                </c:pt>
                <c:pt idx="563">
                  <c:v>4922.92</c:v>
                </c:pt>
                <c:pt idx="564">
                  <c:v>4931.6499999999996</c:v>
                </c:pt>
                <c:pt idx="565">
                  <c:v>4934.71</c:v>
                </c:pt>
                <c:pt idx="566">
                  <c:v>4942.0600000000004</c:v>
                </c:pt>
                <c:pt idx="567">
                  <c:v>4949.76</c:v>
                </c:pt>
                <c:pt idx="568">
                  <c:v>4985.22</c:v>
                </c:pt>
                <c:pt idx="569">
                  <c:v>4992.38</c:v>
                </c:pt>
                <c:pt idx="570">
                  <c:v>4999.04</c:v>
                </c:pt>
                <c:pt idx="571">
                  <c:v>5002.78</c:v>
                </c:pt>
                <c:pt idx="572">
                  <c:v>5003.7700000000004</c:v>
                </c:pt>
                <c:pt idx="573">
                  <c:v>5003.8500000000004</c:v>
                </c:pt>
                <c:pt idx="574">
                  <c:v>5012.47</c:v>
                </c:pt>
                <c:pt idx="575">
                  <c:v>5028.1499999999996</c:v>
                </c:pt>
                <c:pt idx="576">
                  <c:v>5031.2700000000004</c:v>
                </c:pt>
                <c:pt idx="577">
                  <c:v>5034.1000000000004</c:v>
                </c:pt>
                <c:pt idx="578">
                  <c:v>5038.57</c:v>
                </c:pt>
                <c:pt idx="579">
                  <c:v>5043.13</c:v>
                </c:pt>
                <c:pt idx="580">
                  <c:v>5045.1499999999996</c:v>
                </c:pt>
                <c:pt idx="581">
                  <c:v>5054.05</c:v>
                </c:pt>
                <c:pt idx="582">
                  <c:v>5059.5600000000004</c:v>
                </c:pt>
                <c:pt idx="583">
                  <c:v>5077.1899999999996</c:v>
                </c:pt>
                <c:pt idx="584">
                  <c:v>5080.1000000000004</c:v>
                </c:pt>
                <c:pt idx="585">
                  <c:v>5087.92</c:v>
                </c:pt>
                <c:pt idx="586">
                  <c:v>5116.5</c:v>
                </c:pt>
                <c:pt idx="587">
                  <c:v>5124.1899999999996</c:v>
                </c:pt>
                <c:pt idx="588">
                  <c:v>5125.22</c:v>
                </c:pt>
                <c:pt idx="589">
                  <c:v>5136.75</c:v>
                </c:pt>
                <c:pt idx="590">
                  <c:v>5138.26</c:v>
                </c:pt>
                <c:pt idx="591">
                  <c:v>5144.18</c:v>
                </c:pt>
                <c:pt idx="592">
                  <c:v>5148.55</c:v>
                </c:pt>
                <c:pt idx="593">
                  <c:v>5152.13</c:v>
                </c:pt>
                <c:pt idx="594">
                  <c:v>5166.96</c:v>
                </c:pt>
                <c:pt idx="595">
                  <c:v>5177.12</c:v>
                </c:pt>
                <c:pt idx="596">
                  <c:v>5195.58</c:v>
                </c:pt>
                <c:pt idx="597">
                  <c:v>5198.6899999999996</c:v>
                </c:pt>
                <c:pt idx="598">
                  <c:v>5207.97</c:v>
                </c:pt>
                <c:pt idx="599">
                  <c:v>5209.58</c:v>
                </c:pt>
                <c:pt idx="600">
                  <c:v>5213.22</c:v>
                </c:pt>
                <c:pt idx="601">
                  <c:v>5216.4799999999996</c:v>
                </c:pt>
                <c:pt idx="602">
                  <c:v>5227.99</c:v>
                </c:pt>
                <c:pt idx="603">
                  <c:v>5240.7700000000004</c:v>
                </c:pt>
                <c:pt idx="604">
                  <c:v>5245.23</c:v>
                </c:pt>
                <c:pt idx="605">
                  <c:v>5246.05</c:v>
                </c:pt>
                <c:pt idx="606">
                  <c:v>5253.52</c:v>
                </c:pt>
                <c:pt idx="607">
                  <c:v>5257.51</c:v>
                </c:pt>
                <c:pt idx="608">
                  <c:v>5261.47</c:v>
                </c:pt>
                <c:pt idx="609">
                  <c:v>5266.37</c:v>
                </c:pt>
                <c:pt idx="610">
                  <c:v>5267.82</c:v>
                </c:pt>
                <c:pt idx="611">
                  <c:v>5272.18</c:v>
                </c:pt>
                <c:pt idx="612">
                  <c:v>5275.86</c:v>
                </c:pt>
                <c:pt idx="613">
                  <c:v>5291.71</c:v>
                </c:pt>
                <c:pt idx="614">
                  <c:v>5293.67</c:v>
                </c:pt>
                <c:pt idx="615">
                  <c:v>5306.7</c:v>
                </c:pt>
                <c:pt idx="616">
                  <c:v>5312.17</c:v>
                </c:pt>
                <c:pt idx="617">
                  <c:v>5322.24</c:v>
                </c:pt>
                <c:pt idx="618">
                  <c:v>5325.65</c:v>
                </c:pt>
                <c:pt idx="619">
                  <c:v>5327.4</c:v>
                </c:pt>
                <c:pt idx="620">
                  <c:v>5344.81</c:v>
                </c:pt>
                <c:pt idx="621">
                  <c:v>5354.07</c:v>
                </c:pt>
                <c:pt idx="622">
                  <c:v>5364.66</c:v>
                </c:pt>
                <c:pt idx="623">
                  <c:v>5373.36</c:v>
                </c:pt>
                <c:pt idx="624">
                  <c:v>5375.04</c:v>
                </c:pt>
                <c:pt idx="625">
                  <c:v>5377.46</c:v>
                </c:pt>
                <c:pt idx="626">
                  <c:v>5383.54</c:v>
                </c:pt>
                <c:pt idx="627">
                  <c:v>5385.34</c:v>
                </c:pt>
                <c:pt idx="628">
                  <c:v>5396.44</c:v>
                </c:pt>
                <c:pt idx="629">
                  <c:v>5397.62</c:v>
                </c:pt>
                <c:pt idx="630">
                  <c:v>5400.98</c:v>
                </c:pt>
                <c:pt idx="631">
                  <c:v>5402.89</c:v>
                </c:pt>
                <c:pt idx="632">
                  <c:v>5411.99</c:v>
                </c:pt>
                <c:pt idx="633">
                  <c:v>5415.66</c:v>
                </c:pt>
                <c:pt idx="634">
                  <c:v>5425.02</c:v>
                </c:pt>
                <c:pt idx="635">
                  <c:v>5428.73</c:v>
                </c:pt>
                <c:pt idx="636">
                  <c:v>5428.98</c:v>
                </c:pt>
                <c:pt idx="637">
                  <c:v>5438.75</c:v>
                </c:pt>
                <c:pt idx="638">
                  <c:v>5458.05</c:v>
                </c:pt>
                <c:pt idx="639">
                  <c:v>5466.88</c:v>
                </c:pt>
                <c:pt idx="640">
                  <c:v>5469.01</c:v>
                </c:pt>
                <c:pt idx="641">
                  <c:v>5472.45</c:v>
                </c:pt>
                <c:pt idx="642">
                  <c:v>5478.04</c:v>
                </c:pt>
                <c:pt idx="643">
                  <c:v>5484.47</c:v>
                </c:pt>
                <c:pt idx="644">
                  <c:v>5488.26</c:v>
                </c:pt>
                <c:pt idx="645">
                  <c:v>5503.36</c:v>
                </c:pt>
                <c:pt idx="646">
                  <c:v>5539.4</c:v>
                </c:pt>
                <c:pt idx="647">
                  <c:v>5540.35</c:v>
                </c:pt>
                <c:pt idx="648">
                  <c:v>5552.61</c:v>
                </c:pt>
                <c:pt idx="649">
                  <c:v>5576.35</c:v>
                </c:pt>
                <c:pt idx="650">
                  <c:v>5582.95</c:v>
                </c:pt>
                <c:pt idx="651">
                  <c:v>5584.31</c:v>
                </c:pt>
                <c:pt idx="652">
                  <c:v>5587.59</c:v>
                </c:pt>
                <c:pt idx="653">
                  <c:v>5594.85</c:v>
                </c:pt>
                <c:pt idx="654">
                  <c:v>5612.83</c:v>
                </c:pt>
                <c:pt idx="655">
                  <c:v>5615.37</c:v>
                </c:pt>
                <c:pt idx="656">
                  <c:v>5630.46</c:v>
                </c:pt>
                <c:pt idx="657">
                  <c:v>5649.72</c:v>
                </c:pt>
                <c:pt idx="658">
                  <c:v>5650.14</c:v>
                </c:pt>
                <c:pt idx="659">
                  <c:v>5662.23</c:v>
                </c:pt>
                <c:pt idx="660">
                  <c:v>5679.13</c:v>
                </c:pt>
                <c:pt idx="661">
                  <c:v>5690.79</c:v>
                </c:pt>
                <c:pt idx="662">
                  <c:v>5693.43</c:v>
                </c:pt>
                <c:pt idx="663">
                  <c:v>5698.74</c:v>
                </c:pt>
                <c:pt idx="664">
                  <c:v>5699.84</c:v>
                </c:pt>
                <c:pt idx="665">
                  <c:v>5708.87</c:v>
                </c:pt>
                <c:pt idx="666">
                  <c:v>5709.16</c:v>
                </c:pt>
                <c:pt idx="667">
                  <c:v>5720.38</c:v>
                </c:pt>
                <c:pt idx="668">
                  <c:v>5729.01</c:v>
                </c:pt>
                <c:pt idx="669">
                  <c:v>5741.67</c:v>
                </c:pt>
                <c:pt idx="670">
                  <c:v>5748.13</c:v>
                </c:pt>
                <c:pt idx="671">
                  <c:v>5757.41</c:v>
                </c:pt>
                <c:pt idx="672">
                  <c:v>5778.71</c:v>
                </c:pt>
                <c:pt idx="673">
                  <c:v>5807.06</c:v>
                </c:pt>
                <c:pt idx="674">
                  <c:v>5812.9</c:v>
                </c:pt>
                <c:pt idx="675">
                  <c:v>5816.58</c:v>
                </c:pt>
                <c:pt idx="676">
                  <c:v>5832.6</c:v>
                </c:pt>
                <c:pt idx="677">
                  <c:v>5836.52</c:v>
                </c:pt>
                <c:pt idx="678">
                  <c:v>5843.99</c:v>
                </c:pt>
                <c:pt idx="679">
                  <c:v>5846.92</c:v>
                </c:pt>
                <c:pt idx="680">
                  <c:v>5847.24</c:v>
                </c:pt>
                <c:pt idx="681">
                  <c:v>5855.9</c:v>
                </c:pt>
                <c:pt idx="682">
                  <c:v>5877.02</c:v>
                </c:pt>
                <c:pt idx="683">
                  <c:v>5910.94</c:v>
                </c:pt>
                <c:pt idx="684">
                  <c:v>5920.1</c:v>
                </c:pt>
                <c:pt idx="685">
                  <c:v>5926.85</c:v>
                </c:pt>
                <c:pt idx="686">
                  <c:v>5926.93</c:v>
                </c:pt>
                <c:pt idx="687">
                  <c:v>5927.65</c:v>
                </c:pt>
                <c:pt idx="688">
                  <c:v>5934.38</c:v>
                </c:pt>
                <c:pt idx="689">
                  <c:v>5957.35</c:v>
                </c:pt>
                <c:pt idx="690">
                  <c:v>5960.91</c:v>
                </c:pt>
                <c:pt idx="691">
                  <c:v>5966.89</c:v>
                </c:pt>
                <c:pt idx="692">
                  <c:v>5969.72</c:v>
                </c:pt>
                <c:pt idx="693">
                  <c:v>5972.38</c:v>
                </c:pt>
                <c:pt idx="694">
                  <c:v>5974.38</c:v>
                </c:pt>
                <c:pt idx="695">
                  <c:v>5976.83</c:v>
                </c:pt>
                <c:pt idx="696">
                  <c:v>5979.66</c:v>
                </c:pt>
                <c:pt idx="697">
                  <c:v>5979.73</c:v>
                </c:pt>
                <c:pt idx="698">
                  <c:v>5979.99</c:v>
                </c:pt>
                <c:pt idx="699">
                  <c:v>5989.52</c:v>
                </c:pt>
                <c:pt idx="700">
                  <c:v>5990.17</c:v>
                </c:pt>
                <c:pt idx="701">
                  <c:v>5993.62</c:v>
                </c:pt>
                <c:pt idx="702">
                  <c:v>6059.17</c:v>
                </c:pt>
                <c:pt idx="703">
                  <c:v>6061.8</c:v>
                </c:pt>
                <c:pt idx="704">
                  <c:v>6064.37</c:v>
                </c:pt>
                <c:pt idx="705">
                  <c:v>6067.13</c:v>
                </c:pt>
                <c:pt idx="706">
                  <c:v>6074.37</c:v>
                </c:pt>
                <c:pt idx="707">
                  <c:v>6079.67</c:v>
                </c:pt>
                <c:pt idx="708">
                  <c:v>6082.41</c:v>
                </c:pt>
                <c:pt idx="709">
                  <c:v>6098.38</c:v>
                </c:pt>
                <c:pt idx="710">
                  <c:v>6111.95</c:v>
                </c:pt>
                <c:pt idx="711">
                  <c:v>6112.35</c:v>
                </c:pt>
                <c:pt idx="712">
                  <c:v>6113.23</c:v>
                </c:pt>
                <c:pt idx="713">
                  <c:v>6117.49</c:v>
                </c:pt>
                <c:pt idx="714">
                  <c:v>6123.57</c:v>
                </c:pt>
                <c:pt idx="715">
                  <c:v>6128.8</c:v>
                </c:pt>
                <c:pt idx="716">
                  <c:v>6138.5</c:v>
                </c:pt>
                <c:pt idx="717">
                  <c:v>6138.58</c:v>
                </c:pt>
                <c:pt idx="718">
                  <c:v>6139.14</c:v>
                </c:pt>
                <c:pt idx="719">
                  <c:v>6147.12</c:v>
                </c:pt>
                <c:pt idx="720">
                  <c:v>6152.05</c:v>
                </c:pt>
                <c:pt idx="721">
                  <c:v>6159.57</c:v>
                </c:pt>
                <c:pt idx="722">
                  <c:v>6170.96</c:v>
                </c:pt>
                <c:pt idx="723">
                  <c:v>6183.32</c:v>
                </c:pt>
                <c:pt idx="724">
                  <c:v>6183.46</c:v>
                </c:pt>
                <c:pt idx="725">
                  <c:v>6184.3</c:v>
                </c:pt>
                <c:pt idx="726">
                  <c:v>6185.32</c:v>
                </c:pt>
                <c:pt idx="727">
                  <c:v>6186.13</c:v>
                </c:pt>
                <c:pt idx="728">
                  <c:v>6196.45</c:v>
                </c:pt>
                <c:pt idx="729">
                  <c:v>6198.75</c:v>
                </c:pt>
                <c:pt idx="730">
                  <c:v>6203.9</c:v>
                </c:pt>
                <c:pt idx="731">
                  <c:v>6207.26</c:v>
                </c:pt>
                <c:pt idx="732">
                  <c:v>6208.5</c:v>
                </c:pt>
                <c:pt idx="733">
                  <c:v>6219.93</c:v>
                </c:pt>
                <c:pt idx="734">
                  <c:v>6236.95</c:v>
                </c:pt>
                <c:pt idx="735">
                  <c:v>6238.3</c:v>
                </c:pt>
                <c:pt idx="736">
                  <c:v>6250.44</c:v>
                </c:pt>
                <c:pt idx="737">
                  <c:v>6253.85</c:v>
                </c:pt>
                <c:pt idx="738">
                  <c:v>6254.13</c:v>
                </c:pt>
                <c:pt idx="739">
                  <c:v>6255.38</c:v>
                </c:pt>
                <c:pt idx="740">
                  <c:v>6261.2</c:v>
                </c:pt>
                <c:pt idx="741">
                  <c:v>6269.33</c:v>
                </c:pt>
                <c:pt idx="742">
                  <c:v>6272.48</c:v>
                </c:pt>
                <c:pt idx="743">
                  <c:v>6276.3</c:v>
                </c:pt>
                <c:pt idx="744">
                  <c:v>6282.24</c:v>
                </c:pt>
                <c:pt idx="745">
                  <c:v>6289.75</c:v>
                </c:pt>
                <c:pt idx="746">
                  <c:v>6293.63</c:v>
                </c:pt>
                <c:pt idx="747">
                  <c:v>6302.23</c:v>
                </c:pt>
                <c:pt idx="748">
                  <c:v>6305.61</c:v>
                </c:pt>
                <c:pt idx="749">
                  <c:v>6311.11</c:v>
                </c:pt>
                <c:pt idx="750">
                  <c:v>6311.95</c:v>
                </c:pt>
                <c:pt idx="751">
                  <c:v>6313.76</c:v>
                </c:pt>
                <c:pt idx="752">
                  <c:v>6334.34</c:v>
                </c:pt>
                <c:pt idx="753">
                  <c:v>6335.64</c:v>
                </c:pt>
                <c:pt idx="754">
                  <c:v>6338.08</c:v>
                </c:pt>
                <c:pt idx="755">
                  <c:v>6356.27</c:v>
                </c:pt>
                <c:pt idx="756">
                  <c:v>6358.78</c:v>
                </c:pt>
                <c:pt idx="757">
                  <c:v>6360.99</c:v>
                </c:pt>
                <c:pt idx="758">
                  <c:v>6361.47</c:v>
                </c:pt>
                <c:pt idx="759">
                  <c:v>6367.31</c:v>
                </c:pt>
                <c:pt idx="760">
                  <c:v>6373.56</c:v>
                </c:pt>
                <c:pt idx="761">
                  <c:v>6374.16</c:v>
                </c:pt>
                <c:pt idx="762">
                  <c:v>6389.38</c:v>
                </c:pt>
                <c:pt idx="763">
                  <c:v>6389.53</c:v>
                </c:pt>
                <c:pt idx="764">
                  <c:v>6393.6</c:v>
                </c:pt>
                <c:pt idx="765">
                  <c:v>6402.29</c:v>
                </c:pt>
                <c:pt idx="766">
                  <c:v>6406.41</c:v>
                </c:pt>
                <c:pt idx="767">
                  <c:v>6407.05</c:v>
                </c:pt>
                <c:pt idx="768">
                  <c:v>6412.34</c:v>
                </c:pt>
                <c:pt idx="769">
                  <c:v>6414.18</c:v>
                </c:pt>
                <c:pt idx="770">
                  <c:v>6417.28</c:v>
                </c:pt>
                <c:pt idx="771">
                  <c:v>6423.48</c:v>
                </c:pt>
                <c:pt idx="772">
                  <c:v>6435.62</c:v>
                </c:pt>
                <c:pt idx="773">
                  <c:v>6455.86</c:v>
                </c:pt>
                <c:pt idx="774">
                  <c:v>6457.84</c:v>
                </c:pt>
                <c:pt idx="775">
                  <c:v>6473.15</c:v>
                </c:pt>
                <c:pt idx="776">
                  <c:v>6474.01</c:v>
                </c:pt>
                <c:pt idx="777">
                  <c:v>6481.67</c:v>
                </c:pt>
                <c:pt idx="778">
                  <c:v>6496.89</c:v>
                </c:pt>
                <c:pt idx="779">
                  <c:v>6500.24</c:v>
                </c:pt>
                <c:pt idx="780">
                  <c:v>6512.24</c:v>
                </c:pt>
                <c:pt idx="781">
                  <c:v>6529.21</c:v>
                </c:pt>
                <c:pt idx="782">
                  <c:v>6532.04</c:v>
                </c:pt>
                <c:pt idx="783">
                  <c:v>6536.68</c:v>
                </c:pt>
                <c:pt idx="784">
                  <c:v>6546.16</c:v>
                </c:pt>
                <c:pt idx="785">
                  <c:v>6548.2</c:v>
                </c:pt>
                <c:pt idx="786">
                  <c:v>6551.75</c:v>
                </c:pt>
                <c:pt idx="787">
                  <c:v>6552.01</c:v>
                </c:pt>
                <c:pt idx="788">
                  <c:v>6555.07</c:v>
                </c:pt>
                <c:pt idx="789">
                  <c:v>6571.02</c:v>
                </c:pt>
                <c:pt idx="790">
                  <c:v>6571.54</c:v>
                </c:pt>
                <c:pt idx="791">
                  <c:v>6593.51</c:v>
                </c:pt>
                <c:pt idx="792">
                  <c:v>6600.21</c:v>
                </c:pt>
                <c:pt idx="793">
                  <c:v>6600.36</c:v>
                </c:pt>
                <c:pt idx="794">
                  <c:v>6610.11</c:v>
                </c:pt>
                <c:pt idx="795">
                  <c:v>6630.31</c:v>
                </c:pt>
                <c:pt idx="796">
                  <c:v>6638.16</c:v>
                </c:pt>
                <c:pt idx="797">
                  <c:v>6639.3</c:v>
                </c:pt>
                <c:pt idx="798">
                  <c:v>6640.54</c:v>
                </c:pt>
                <c:pt idx="799">
                  <c:v>6651.26</c:v>
                </c:pt>
                <c:pt idx="800">
                  <c:v>6652.53</c:v>
                </c:pt>
                <c:pt idx="801">
                  <c:v>6653.79</c:v>
                </c:pt>
                <c:pt idx="802">
                  <c:v>6664.32</c:v>
                </c:pt>
                <c:pt idx="803">
                  <c:v>6664.69</c:v>
                </c:pt>
                <c:pt idx="804">
                  <c:v>6666.24</c:v>
                </c:pt>
                <c:pt idx="805">
                  <c:v>6686.43</c:v>
                </c:pt>
                <c:pt idx="806">
                  <c:v>6700.56</c:v>
                </c:pt>
                <c:pt idx="807">
                  <c:v>6706.47</c:v>
                </c:pt>
                <c:pt idx="808">
                  <c:v>6710.19</c:v>
                </c:pt>
                <c:pt idx="809">
                  <c:v>6721.37</c:v>
                </c:pt>
                <c:pt idx="810">
                  <c:v>6737.98</c:v>
                </c:pt>
                <c:pt idx="811">
                  <c:v>6738.84</c:v>
                </c:pt>
                <c:pt idx="812">
                  <c:v>6746.74</c:v>
                </c:pt>
                <c:pt idx="813">
                  <c:v>6748.59</c:v>
                </c:pt>
                <c:pt idx="814">
                  <c:v>6749.63</c:v>
                </c:pt>
                <c:pt idx="815">
                  <c:v>6750.27</c:v>
                </c:pt>
                <c:pt idx="816">
                  <c:v>6753.04</c:v>
                </c:pt>
                <c:pt idx="817">
                  <c:v>6770.19</c:v>
                </c:pt>
                <c:pt idx="818">
                  <c:v>6775.96</c:v>
                </c:pt>
                <c:pt idx="819">
                  <c:v>6781.35</c:v>
                </c:pt>
                <c:pt idx="820">
                  <c:v>6781.52</c:v>
                </c:pt>
                <c:pt idx="821">
                  <c:v>6796.86</c:v>
                </c:pt>
                <c:pt idx="822">
                  <c:v>6799.46</c:v>
                </c:pt>
                <c:pt idx="823">
                  <c:v>6809.46</c:v>
                </c:pt>
                <c:pt idx="824">
                  <c:v>6827.69</c:v>
                </c:pt>
                <c:pt idx="825">
                  <c:v>6837.37</c:v>
                </c:pt>
                <c:pt idx="826">
                  <c:v>6842.28</c:v>
                </c:pt>
                <c:pt idx="827">
                  <c:v>6843.17</c:v>
                </c:pt>
                <c:pt idx="828">
                  <c:v>6849.03</c:v>
                </c:pt>
                <c:pt idx="829">
                  <c:v>6858.48</c:v>
                </c:pt>
                <c:pt idx="830">
                  <c:v>6863.49</c:v>
                </c:pt>
                <c:pt idx="831">
                  <c:v>6868.39</c:v>
                </c:pt>
                <c:pt idx="832">
                  <c:v>6875.96</c:v>
                </c:pt>
                <c:pt idx="833">
                  <c:v>6876.53</c:v>
                </c:pt>
                <c:pt idx="834">
                  <c:v>6877.98</c:v>
                </c:pt>
                <c:pt idx="835">
                  <c:v>6895.19</c:v>
                </c:pt>
                <c:pt idx="836">
                  <c:v>6933.24</c:v>
                </c:pt>
                <c:pt idx="837">
                  <c:v>6938.11</c:v>
                </c:pt>
                <c:pt idx="838">
                  <c:v>6940.91</c:v>
                </c:pt>
                <c:pt idx="839">
                  <c:v>6940.94</c:v>
                </c:pt>
                <c:pt idx="840">
                  <c:v>6948.7</c:v>
                </c:pt>
                <c:pt idx="841">
                  <c:v>6951.12</c:v>
                </c:pt>
                <c:pt idx="842">
                  <c:v>6965.21</c:v>
                </c:pt>
                <c:pt idx="843">
                  <c:v>6985.51</c:v>
                </c:pt>
                <c:pt idx="844">
                  <c:v>6986.7</c:v>
                </c:pt>
                <c:pt idx="845">
                  <c:v>6989.95</c:v>
                </c:pt>
                <c:pt idx="846">
                  <c:v>7003.1</c:v>
                </c:pt>
                <c:pt idx="847">
                  <c:v>7033.08</c:v>
                </c:pt>
                <c:pt idx="848">
                  <c:v>7042.11</c:v>
                </c:pt>
                <c:pt idx="849">
                  <c:v>7045.5</c:v>
                </c:pt>
                <c:pt idx="850">
                  <c:v>7046.72</c:v>
                </c:pt>
                <c:pt idx="851">
                  <c:v>7050.02</c:v>
                </c:pt>
                <c:pt idx="852">
                  <c:v>7050.64</c:v>
                </c:pt>
                <c:pt idx="853">
                  <c:v>7054.41</c:v>
                </c:pt>
                <c:pt idx="854">
                  <c:v>7077.19</c:v>
                </c:pt>
                <c:pt idx="855">
                  <c:v>7096.98</c:v>
                </c:pt>
                <c:pt idx="856">
                  <c:v>7106.81</c:v>
                </c:pt>
                <c:pt idx="857">
                  <c:v>7125.25</c:v>
                </c:pt>
                <c:pt idx="858">
                  <c:v>7128.64</c:v>
                </c:pt>
                <c:pt idx="859">
                  <c:v>7133.9</c:v>
                </c:pt>
                <c:pt idx="860">
                  <c:v>7144.4</c:v>
                </c:pt>
                <c:pt idx="861">
                  <c:v>7144.86</c:v>
                </c:pt>
                <c:pt idx="862">
                  <c:v>7147.11</c:v>
                </c:pt>
                <c:pt idx="863">
                  <c:v>7147.47</c:v>
                </c:pt>
                <c:pt idx="864">
                  <c:v>7151.09</c:v>
                </c:pt>
                <c:pt idx="865">
                  <c:v>7152.67</c:v>
                </c:pt>
                <c:pt idx="866">
                  <c:v>7153.55</c:v>
                </c:pt>
                <c:pt idx="867">
                  <c:v>7160.09</c:v>
                </c:pt>
                <c:pt idx="868">
                  <c:v>7160.33</c:v>
                </c:pt>
                <c:pt idx="869">
                  <c:v>7162.01</c:v>
                </c:pt>
                <c:pt idx="870">
                  <c:v>7173.36</c:v>
                </c:pt>
                <c:pt idx="871">
                  <c:v>7175.51</c:v>
                </c:pt>
                <c:pt idx="872">
                  <c:v>7179.52</c:v>
                </c:pt>
                <c:pt idx="873">
                  <c:v>7196.87</c:v>
                </c:pt>
                <c:pt idx="874">
                  <c:v>7201.7</c:v>
                </c:pt>
                <c:pt idx="875">
                  <c:v>7209.49</c:v>
                </c:pt>
                <c:pt idx="876">
                  <c:v>7220.25</c:v>
                </c:pt>
                <c:pt idx="877">
                  <c:v>7222.79</c:v>
                </c:pt>
                <c:pt idx="878">
                  <c:v>7228.22</c:v>
                </c:pt>
                <c:pt idx="879">
                  <c:v>7243.81</c:v>
                </c:pt>
                <c:pt idx="880">
                  <c:v>7248.71</c:v>
                </c:pt>
                <c:pt idx="881">
                  <c:v>7256.72</c:v>
                </c:pt>
                <c:pt idx="882">
                  <c:v>7261.74</c:v>
                </c:pt>
                <c:pt idx="883">
                  <c:v>7265.58</c:v>
                </c:pt>
                <c:pt idx="884">
                  <c:v>7265.7</c:v>
                </c:pt>
                <c:pt idx="885">
                  <c:v>7273.02</c:v>
                </c:pt>
                <c:pt idx="886">
                  <c:v>7281.51</c:v>
                </c:pt>
                <c:pt idx="887">
                  <c:v>7302.46</c:v>
                </c:pt>
                <c:pt idx="888">
                  <c:v>7304.65</c:v>
                </c:pt>
                <c:pt idx="889">
                  <c:v>7318.21</c:v>
                </c:pt>
                <c:pt idx="890">
                  <c:v>7318.22</c:v>
                </c:pt>
                <c:pt idx="891">
                  <c:v>7322.86</c:v>
                </c:pt>
                <c:pt idx="892">
                  <c:v>7323.73</c:v>
                </c:pt>
                <c:pt idx="893">
                  <c:v>7325.05</c:v>
                </c:pt>
                <c:pt idx="894">
                  <c:v>7325.47</c:v>
                </c:pt>
                <c:pt idx="895">
                  <c:v>7337.75</c:v>
                </c:pt>
                <c:pt idx="896">
                  <c:v>7339.93</c:v>
                </c:pt>
                <c:pt idx="897">
                  <c:v>7345.08</c:v>
                </c:pt>
                <c:pt idx="898">
                  <c:v>7345.73</c:v>
                </c:pt>
                <c:pt idx="899">
                  <c:v>7348.14</c:v>
                </c:pt>
                <c:pt idx="900">
                  <c:v>7349.12</c:v>
                </c:pt>
                <c:pt idx="901">
                  <c:v>7357.49</c:v>
                </c:pt>
                <c:pt idx="902">
                  <c:v>7358.18</c:v>
                </c:pt>
                <c:pt idx="903">
                  <c:v>7362.31</c:v>
                </c:pt>
                <c:pt idx="904">
                  <c:v>7371.77</c:v>
                </c:pt>
                <c:pt idx="905">
                  <c:v>7388.85</c:v>
                </c:pt>
                <c:pt idx="906">
                  <c:v>7403.98</c:v>
                </c:pt>
                <c:pt idx="907">
                  <c:v>7418.52</c:v>
                </c:pt>
                <c:pt idx="908">
                  <c:v>7419.48</c:v>
                </c:pt>
                <c:pt idx="909">
                  <c:v>7421.19</c:v>
                </c:pt>
                <c:pt idx="910">
                  <c:v>7441.05</c:v>
                </c:pt>
                <c:pt idx="911">
                  <c:v>7441.5</c:v>
                </c:pt>
                <c:pt idx="912">
                  <c:v>7443.64</c:v>
                </c:pt>
                <c:pt idx="913">
                  <c:v>7445.92</c:v>
                </c:pt>
                <c:pt idx="914">
                  <c:v>7448.4</c:v>
                </c:pt>
                <c:pt idx="915">
                  <c:v>7450.36</c:v>
                </c:pt>
                <c:pt idx="916">
                  <c:v>7463.51</c:v>
                </c:pt>
                <c:pt idx="917">
                  <c:v>7487.38</c:v>
                </c:pt>
                <c:pt idx="918">
                  <c:v>7494.63</c:v>
                </c:pt>
                <c:pt idx="919">
                  <c:v>7504.3</c:v>
                </c:pt>
                <c:pt idx="920">
                  <c:v>7512.27</c:v>
                </c:pt>
                <c:pt idx="921">
                  <c:v>7518.03</c:v>
                </c:pt>
                <c:pt idx="922">
                  <c:v>7526.71</c:v>
                </c:pt>
                <c:pt idx="923">
                  <c:v>7531.7</c:v>
                </c:pt>
                <c:pt idx="924">
                  <c:v>7537.16</c:v>
                </c:pt>
                <c:pt idx="925">
                  <c:v>7538.52</c:v>
                </c:pt>
                <c:pt idx="926">
                  <c:v>7567.13</c:v>
                </c:pt>
                <c:pt idx="927">
                  <c:v>7585.62</c:v>
                </c:pt>
                <c:pt idx="928">
                  <c:v>7607.03</c:v>
                </c:pt>
                <c:pt idx="929">
                  <c:v>7609.6</c:v>
                </c:pt>
                <c:pt idx="930">
                  <c:v>7623.13</c:v>
                </c:pt>
                <c:pt idx="931">
                  <c:v>7623.52</c:v>
                </c:pt>
                <c:pt idx="932">
                  <c:v>7624.63</c:v>
                </c:pt>
                <c:pt idx="933">
                  <c:v>7626.99</c:v>
                </c:pt>
                <c:pt idx="934">
                  <c:v>7633.72</c:v>
                </c:pt>
                <c:pt idx="935">
                  <c:v>7636.92</c:v>
                </c:pt>
                <c:pt idx="936">
                  <c:v>7639.42</c:v>
                </c:pt>
                <c:pt idx="937">
                  <c:v>7640.31</c:v>
                </c:pt>
                <c:pt idx="938">
                  <c:v>7642.05</c:v>
                </c:pt>
                <c:pt idx="939">
                  <c:v>7650.77</c:v>
                </c:pt>
                <c:pt idx="940">
                  <c:v>7650.8</c:v>
                </c:pt>
                <c:pt idx="941">
                  <c:v>7652.26</c:v>
                </c:pt>
                <c:pt idx="942">
                  <c:v>7657.69</c:v>
                </c:pt>
                <c:pt idx="943">
                  <c:v>7662.47</c:v>
                </c:pt>
                <c:pt idx="944">
                  <c:v>7670.75</c:v>
                </c:pt>
                <c:pt idx="945">
                  <c:v>7676.4</c:v>
                </c:pt>
                <c:pt idx="946">
                  <c:v>7680.92</c:v>
                </c:pt>
                <c:pt idx="947">
                  <c:v>7681.17</c:v>
                </c:pt>
                <c:pt idx="948">
                  <c:v>7682.67</c:v>
                </c:pt>
                <c:pt idx="949">
                  <c:v>7684.62</c:v>
                </c:pt>
                <c:pt idx="950">
                  <c:v>7726.85</c:v>
                </c:pt>
                <c:pt idx="951">
                  <c:v>7727.25</c:v>
                </c:pt>
                <c:pt idx="952">
                  <c:v>7729.65</c:v>
                </c:pt>
                <c:pt idx="953">
                  <c:v>7731.43</c:v>
                </c:pt>
                <c:pt idx="954">
                  <c:v>7731.86</c:v>
                </c:pt>
                <c:pt idx="955">
                  <c:v>7736.39</c:v>
                </c:pt>
                <c:pt idx="956">
                  <c:v>7740.34</c:v>
                </c:pt>
                <c:pt idx="957">
                  <c:v>7742.11</c:v>
                </c:pt>
                <c:pt idx="958">
                  <c:v>7749.16</c:v>
                </c:pt>
                <c:pt idx="959">
                  <c:v>7763.06</c:v>
                </c:pt>
                <c:pt idx="960">
                  <c:v>7789.64</c:v>
                </c:pt>
                <c:pt idx="961">
                  <c:v>7794.68</c:v>
                </c:pt>
                <c:pt idx="962">
                  <c:v>7803.77</c:v>
                </c:pt>
                <c:pt idx="963">
                  <c:v>7804.16</c:v>
                </c:pt>
                <c:pt idx="964">
                  <c:v>7812.67</c:v>
                </c:pt>
                <c:pt idx="965">
                  <c:v>7824.37</c:v>
                </c:pt>
                <c:pt idx="966">
                  <c:v>7844.8</c:v>
                </c:pt>
                <c:pt idx="967">
                  <c:v>7851.85</c:v>
                </c:pt>
                <c:pt idx="968">
                  <c:v>7896.41</c:v>
                </c:pt>
                <c:pt idx="969">
                  <c:v>7935.29</c:v>
                </c:pt>
                <c:pt idx="970">
                  <c:v>7948.22</c:v>
                </c:pt>
                <c:pt idx="971">
                  <c:v>7953.72</c:v>
                </c:pt>
                <c:pt idx="972">
                  <c:v>7954.52</c:v>
                </c:pt>
                <c:pt idx="973">
                  <c:v>7958.13</c:v>
                </c:pt>
                <c:pt idx="974">
                  <c:v>7966.81</c:v>
                </c:pt>
                <c:pt idx="975">
                  <c:v>7980.34</c:v>
                </c:pt>
                <c:pt idx="976">
                  <c:v>7985.82</c:v>
                </c:pt>
                <c:pt idx="977">
                  <c:v>7986.48</c:v>
                </c:pt>
                <c:pt idx="978">
                  <c:v>8004.96</c:v>
                </c:pt>
                <c:pt idx="979">
                  <c:v>8014.62</c:v>
                </c:pt>
                <c:pt idx="980">
                  <c:v>8017.06</c:v>
                </c:pt>
                <c:pt idx="981">
                  <c:v>8021.11</c:v>
                </c:pt>
                <c:pt idx="982">
                  <c:v>8023.14</c:v>
                </c:pt>
                <c:pt idx="983">
                  <c:v>8026.67</c:v>
                </c:pt>
                <c:pt idx="984">
                  <c:v>8027.97</c:v>
                </c:pt>
                <c:pt idx="985">
                  <c:v>8035.64</c:v>
                </c:pt>
                <c:pt idx="986">
                  <c:v>8059.06</c:v>
                </c:pt>
                <c:pt idx="987">
                  <c:v>8059.68</c:v>
                </c:pt>
                <c:pt idx="988">
                  <c:v>8062.31</c:v>
                </c:pt>
                <c:pt idx="989">
                  <c:v>8062.76</c:v>
                </c:pt>
                <c:pt idx="990">
                  <c:v>8067.83</c:v>
                </c:pt>
                <c:pt idx="991">
                  <c:v>8068.19</c:v>
                </c:pt>
                <c:pt idx="992">
                  <c:v>8071.57</c:v>
                </c:pt>
                <c:pt idx="993">
                  <c:v>8077.41</c:v>
                </c:pt>
                <c:pt idx="994">
                  <c:v>8081.26</c:v>
                </c:pt>
                <c:pt idx="995">
                  <c:v>8081.74</c:v>
                </c:pt>
                <c:pt idx="996">
                  <c:v>8083.92</c:v>
                </c:pt>
                <c:pt idx="997">
                  <c:v>8091.3</c:v>
                </c:pt>
                <c:pt idx="998">
                  <c:v>8112.59</c:v>
                </c:pt>
                <c:pt idx="999">
                  <c:v>8116.27</c:v>
                </c:pt>
                <c:pt idx="1000">
                  <c:v>8116.68</c:v>
                </c:pt>
                <c:pt idx="1001">
                  <c:v>8124.41</c:v>
                </c:pt>
                <c:pt idx="1002">
                  <c:v>8125.78</c:v>
                </c:pt>
                <c:pt idx="1003">
                  <c:v>8157.92</c:v>
                </c:pt>
                <c:pt idx="1004">
                  <c:v>8162.72</c:v>
                </c:pt>
                <c:pt idx="1005">
                  <c:v>8177.9</c:v>
                </c:pt>
                <c:pt idx="1006">
                  <c:v>8179.51</c:v>
                </c:pt>
                <c:pt idx="1007">
                  <c:v>8182.89</c:v>
                </c:pt>
                <c:pt idx="1008">
                  <c:v>8188.12</c:v>
                </c:pt>
                <c:pt idx="1009">
                  <c:v>8211.1</c:v>
                </c:pt>
                <c:pt idx="1010">
                  <c:v>8219.2000000000007</c:v>
                </c:pt>
                <c:pt idx="1011">
                  <c:v>8232.64</c:v>
                </c:pt>
                <c:pt idx="1012">
                  <c:v>8233.1</c:v>
                </c:pt>
                <c:pt idx="1013">
                  <c:v>8240.59</c:v>
                </c:pt>
                <c:pt idx="1014">
                  <c:v>8252.2800000000007</c:v>
                </c:pt>
                <c:pt idx="1015">
                  <c:v>8268</c:v>
                </c:pt>
                <c:pt idx="1016">
                  <c:v>8269.0400000000009</c:v>
                </c:pt>
                <c:pt idx="1017">
                  <c:v>8271.4599999999991</c:v>
                </c:pt>
                <c:pt idx="1018">
                  <c:v>8277.52</c:v>
                </c:pt>
                <c:pt idx="1019">
                  <c:v>8280.6200000000008</c:v>
                </c:pt>
                <c:pt idx="1020">
                  <c:v>8283.68</c:v>
                </c:pt>
                <c:pt idx="1021">
                  <c:v>8302.5400000000009</c:v>
                </c:pt>
                <c:pt idx="1022">
                  <c:v>8310.84</c:v>
                </c:pt>
                <c:pt idx="1023">
                  <c:v>8314.65</c:v>
                </c:pt>
                <c:pt idx="1024">
                  <c:v>8334.4599999999991</c:v>
                </c:pt>
                <c:pt idx="1025">
                  <c:v>8334.59</c:v>
                </c:pt>
                <c:pt idx="1026">
                  <c:v>8342.91</c:v>
                </c:pt>
                <c:pt idx="1027">
                  <c:v>8347.16</c:v>
                </c:pt>
                <c:pt idx="1028">
                  <c:v>8355.5400000000009</c:v>
                </c:pt>
                <c:pt idx="1029">
                  <c:v>8396.6200000000008</c:v>
                </c:pt>
                <c:pt idx="1030">
                  <c:v>8400.01</c:v>
                </c:pt>
                <c:pt idx="1031">
                  <c:v>8410.0499999999993</c:v>
                </c:pt>
                <c:pt idx="1032">
                  <c:v>8413.4599999999991</c:v>
                </c:pt>
                <c:pt idx="1033">
                  <c:v>8428.07</c:v>
                </c:pt>
                <c:pt idx="1034">
                  <c:v>8440.0499999999993</c:v>
                </c:pt>
                <c:pt idx="1035">
                  <c:v>8442.67</c:v>
                </c:pt>
                <c:pt idx="1036">
                  <c:v>8444.4699999999993</c:v>
                </c:pt>
                <c:pt idx="1037">
                  <c:v>8448.66</c:v>
                </c:pt>
                <c:pt idx="1038">
                  <c:v>8450.82</c:v>
                </c:pt>
                <c:pt idx="1039">
                  <c:v>8457.82</c:v>
                </c:pt>
                <c:pt idx="1040">
                  <c:v>8466.35</c:v>
                </c:pt>
                <c:pt idx="1041">
                  <c:v>8471.65</c:v>
                </c:pt>
                <c:pt idx="1042">
                  <c:v>8515.76</c:v>
                </c:pt>
                <c:pt idx="1043">
                  <c:v>8516.83</c:v>
                </c:pt>
                <c:pt idx="1044">
                  <c:v>8520.0300000000007</c:v>
                </c:pt>
                <c:pt idx="1045">
                  <c:v>8522</c:v>
                </c:pt>
                <c:pt idx="1046">
                  <c:v>8527.5300000000007</c:v>
                </c:pt>
                <c:pt idx="1047">
                  <c:v>8534.67</c:v>
                </c:pt>
                <c:pt idx="1048">
                  <c:v>8538.2900000000009</c:v>
                </c:pt>
                <c:pt idx="1049">
                  <c:v>8539.67</c:v>
                </c:pt>
                <c:pt idx="1050">
                  <c:v>8547.69</c:v>
                </c:pt>
                <c:pt idx="1051">
                  <c:v>8551.35</c:v>
                </c:pt>
                <c:pt idx="1052">
                  <c:v>8556.91</c:v>
                </c:pt>
                <c:pt idx="1053">
                  <c:v>8567.25</c:v>
                </c:pt>
                <c:pt idx="1054">
                  <c:v>8569.86</c:v>
                </c:pt>
                <c:pt idx="1055">
                  <c:v>8572.0400000000009</c:v>
                </c:pt>
                <c:pt idx="1056">
                  <c:v>8573.2999999999993</c:v>
                </c:pt>
                <c:pt idx="1057">
                  <c:v>8582.2999999999993</c:v>
                </c:pt>
                <c:pt idx="1058">
                  <c:v>8596.83</c:v>
                </c:pt>
                <c:pt idx="1059">
                  <c:v>8601.33</c:v>
                </c:pt>
                <c:pt idx="1060">
                  <c:v>8603.82</c:v>
                </c:pt>
                <c:pt idx="1061">
                  <c:v>8604.48</c:v>
                </c:pt>
                <c:pt idx="1062">
                  <c:v>8605.36</c:v>
                </c:pt>
                <c:pt idx="1063">
                  <c:v>8606.2199999999993</c:v>
                </c:pt>
                <c:pt idx="1064">
                  <c:v>8615.2999999999993</c:v>
                </c:pt>
                <c:pt idx="1065">
                  <c:v>8627.5400000000009</c:v>
                </c:pt>
                <c:pt idx="1066">
                  <c:v>8665.09</c:v>
                </c:pt>
                <c:pt idx="1067">
                  <c:v>8665.14</c:v>
                </c:pt>
                <c:pt idx="1068">
                  <c:v>8671.19</c:v>
                </c:pt>
                <c:pt idx="1069">
                  <c:v>8688.86</c:v>
                </c:pt>
                <c:pt idx="1070">
                  <c:v>8701.84</c:v>
                </c:pt>
                <c:pt idx="1071">
                  <c:v>8703.4599999999991</c:v>
                </c:pt>
                <c:pt idx="1072">
                  <c:v>8733.23</c:v>
                </c:pt>
                <c:pt idx="1073">
                  <c:v>8747.68</c:v>
                </c:pt>
                <c:pt idx="1074">
                  <c:v>8760.1200000000008</c:v>
                </c:pt>
                <c:pt idx="1075">
                  <c:v>8765.25</c:v>
                </c:pt>
                <c:pt idx="1076">
                  <c:v>8782.4699999999993</c:v>
                </c:pt>
                <c:pt idx="1077">
                  <c:v>8798.59</c:v>
                </c:pt>
                <c:pt idx="1078">
                  <c:v>8800.49</c:v>
                </c:pt>
                <c:pt idx="1079">
                  <c:v>8821.8799999999992</c:v>
                </c:pt>
                <c:pt idx="1080">
                  <c:v>8823.2800000000007</c:v>
                </c:pt>
                <c:pt idx="1081">
                  <c:v>8823.99</c:v>
                </c:pt>
                <c:pt idx="1082">
                  <c:v>8824.27</c:v>
                </c:pt>
                <c:pt idx="1083">
                  <c:v>8825.09</c:v>
                </c:pt>
                <c:pt idx="1084">
                  <c:v>8827.2099999999991</c:v>
                </c:pt>
                <c:pt idx="1085">
                  <c:v>8835.26</c:v>
                </c:pt>
                <c:pt idx="1086">
                  <c:v>8871.15</c:v>
                </c:pt>
                <c:pt idx="1087">
                  <c:v>8890.59</c:v>
                </c:pt>
                <c:pt idx="1088">
                  <c:v>8891.14</c:v>
                </c:pt>
                <c:pt idx="1089">
                  <c:v>8906.14</c:v>
                </c:pt>
                <c:pt idx="1090">
                  <c:v>8908.4699999999993</c:v>
                </c:pt>
                <c:pt idx="1091">
                  <c:v>8930.93</c:v>
                </c:pt>
                <c:pt idx="1092">
                  <c:v>8932.08</c:v>
                </c:pt>
                <c:pt idx="1093">
                  <c:v>8944.1200000000008</c:v>
                </c:pt>
                <c:pt idx="1094">
                  <c:v>8954.99</c:v>
                </c:pt>
                <c:pt idx="1095">
                  <c:v>8964.06</c:v>
                </c:pt>
                <c:pt idx="1096">
                  <c:v>8965.7999999999993</c:v>
                </c:pt>
                <c:pt idx="1097">
                  <c:v>8968.33</c:v>
                </c:pt>
                <c:pt idx="1098">
                  <c:v>8978.19</c:v>
                </c:pt>
                <c:pt idx="1099">
                  <c:v>8988.16</c:v>
                </c:pt>
                <c:pt idx="1100">
                  <c:v>8998.43</c:v>
                </c:pt>
                <c:pt idx="1101">
                  <c:v>9010.2000000000007</c:v>
                </c:pt>
                <c:pt idx="1102">
                  <c:v>9048.0300000000007</c:v>
                </c:pt>
                <c:pt idx="1103">
                  <c:v>9058.73</c:v>
                </c:pt>
                <c:pt idx="1104">
                  <c:v>9095.07</c:v>
                </c:pt>
                <c:pt idx="1105">
                  <c:v>9095.94</c:v>
                </c:pt>
                <c:pt idx="1106">
                  <c:v>9101.7999999999993</c:v>
                </c:pt>
                <c:pt idx="1107">
                  <c:v>9140.9500000000007</c:v>
                </c:pt>
                <c:pt idx="1108">
                  <c:v>9144.57</c:v>
                </c:pt>
                <c:pt idx="1109">
                  <c:v>9147.5</c:v>
                </c:pt>
                <c:pt idx="1110">
                  <c:v>9159.51</c:v>
                </c:pt>
                <c:pt idx="1111">
                  <c:v>9171.75</c:v>
                </c:pt>
                <c:pt idx="1112">
                  <c:v>9174.14</c:v>
                </c:pt>
                <c:pt idx="1113">
                  <c:v>9182.17</c:v>
                </c:pt>
                <c:pt idx="1114">
                  <c:v>9193.84</c:v>
                </c:pt>
                <c:pt idx="1115">
                  <c:v>9210.06</c:v>
                </c:pt>
                <c:pt idx="1116">
                  <c:v>9222.4</c:v>
                </c:pt>
                <c:pt idx="1117">
                  <c:v>9225.26</c:v>
                </c:pt>
                <c:pt idx="1118">
                  <c:v>9247.94</c:v>
                </c:pt>
                <c:pt idx="1119">
                  <c:v>9249.5</c:v>
                </c:pt>
                <c:pt idx="1120">
                  <c:v>9264.7999999999993</c:v>
                </c:pt>
                <c:pt idx="1121">
                  <c:v>9282.48</c:v>
                </c:pt>
                <c:pt idx="1122">
                  <c:v>9283.56</c:v>
                </c:pt>
                <c:pt idx="1123">
                  <c:v>9285.8700000000008</c:v>
                </c:pt>
                <c:pt idx="1124">
                  <c:v>9288.0300000000007</c:v>
                </c:pt>
                <c:pt idx="1125">
                  <c:v>9290.14</c:v>
                </c:pt>
                <c:pt idx="1126">
                  <c:v>9301.89</c:v>
                </c:pt>
                <c:pt idx="1127">
                  <c:v>9304.7000000000007</c:v>
                </c:pt>
                <c:pt idx="1128">
                  <c:v>9310.81</c:v>
                </c:pt>
                <c:pt idx="1129">
                  <c:v>9315.41</c:v>
                </c:pt>
                <c:pt idx="1130">
                  <c:v>9320.26</c:v>
                </c:pt>
                <c:pt idx="1131">
                  <c:v>9338.61</c:v>
                </c:pt>
                <c:pt idx="1132">
                  <c:v>9344.2000000000007</c:v>
                </c:pt>
                <c:pt idx="1133">
                  <c:v>9361.33</c:v>
                </c:pt>
                <c:pt idx="1134">
                  <c:v>9377.4500000000007</c:v>
                </c:pt>
                <c:pt idx="1135">
                  <c:v>9377.9</c:v>
                </c:pt>
                <c:pt idx="1136">
                  <c:v>9380.75</c:v>
                </c:pt>
                <c:pt idx="1137">
                  <c:v>9386.16</c:v>
                </c:pt>
                <c:pt idx="1138">
                  <c:v>9391.35</c:v>
                </c:pt>
                <c:pt idx="1139">
                  <c:v>9411.01</c:v>
                </c:pt>
                <c:pt idx="1140">
                  <c:v>9414.92</c:v>
                </c:pt>
                <c:pt idx="1141">
                  <c:v>9432.93</c:v>
                </c:pt>
                <c:pt idx="1142">
                  <c:v>9447.25</c:v>
                </c:pt>
                <c:pt idx="1143">
                  <c:v>9447.3799999999992</c:v>
                </c:pt>
                <c:pt idx="1144">
                  <c:v>9448.42</c:v>
                </c:pt>
                <c:pt idx="1145">
                  <c:v>9453.92</c:v>
                </c:pt>
                <c:pt idx="1146">
                  <c:v>9487.64</c:v>
                </c:pt>
                <c:pt idx="1147">
                  <c:v>9500.57</c:v>
                </c:pt>
                <c:pt idx="1148">
                  <c:v>9504.31</c:v>
                </c:pt>
                <c:pt idx="1149">
                  <c:v>9507.68</c:v>
                </c:pt>
                <c:pt idx="1150">
                  <c:v>9528.9</c:v>
                </c:pt>
                <c:pt idx="1151">
                  <c:v>9538.65</c:v>
                </c:pt>
                <c:pt idx="1152">
                  <c:v>9540.17</c:v>
                </c:pt>
                <c:pt idx="1153">
                  <c:v>9541.7000000000007</c:v>
                </c:pt>
                <c:pt idx="1154">
                  <c:v>9549.57</c:v>
                </c:pt>
                <c:pt idx="1155">
                  <c:v>9563.0300000000007</c:v>
                </c:pt>
                <c:pt idx="1156">
                  <c:v>9566.99</c:v>
                </c:pt>
                <c:pt idx="1157">
                  <c:v>9582.5400000000009</c:v>
                </c:pt>
                <c:pt idx="1158">
                  <c:v>9583.89</c:v>
                </c:pt>
                <c:pt idx="1159">
                  <c:v>9584.0400000000009</c:v>
                </c:pt>
                <c:pt idx="1160">
                  <c:v>9597.6299999999992</c:v>
                </c:pt>
                <c:pt idx="1161">
                  <c:v>9617.66</c:v>
                </c:pt>
                <c:pt idx="1162">
                  <c:v>9619.18</c:v>
                </c:pt>
                <c:pt idx="1163">
                  <c:v>9620.33</c:v>
                </c:pt>
                <c:pt idx="1164">
                  <c:v>9625.92</c:v>
                </c:pt>
                <c:pt idx="1165">
                  <c:v>9628.7900000000009</c:v>
                </c:pt>
                <c:pt idx="1166">
                  <c:v>9630.2999999999993</c:v>
                </c:pt>
                <c:pt idx="1167">
                  <c:v>9630.4</c:v>
                </c:pt>
                <c:pt idx="1168">
                  <c:v>9630.91</c:v>
                </c:pt>
                <c:pt idx="1169">
                  <c:v>9634.5400000000009</c:v>
                </c:pt>
                <c:pt idx="1170">
                  <c:v>9644.25</c:v>
                </c:pt>
                <c:pt idx="1171">
                  <c:v>9653.81</c:v>
                </c:pt>
                <c:pt idx="1172">
                  <c:v>9664.34</c:v>
                </c:pt>
                <c:pt idx="1173">
                  <c:v>9684.2900000000009</c:v>
                </c:pt>
                <c:pt idx="1174">
                  <c:v>9698.42</c:v>
                </c:pt>
                <c:pt idx="1175">
                  <c:v>9704.67</c:v>
                </c:pt>
                <c:pt idx="1176">
                  <c:v>9710.7099999999991</c:v>
                </c:pt>
                <c:pt idx="1177">
                  <c:v>9715.84</c:v>
                </c:pt>
                <c:pt idx="1178">
                  <c:v>9722.77</c:v>
                </c:pt>
                <c:pt idx="1179">
                  <c:v>9724.5300000000007</c:v>
                </c:pt>
                <c:pt idx="1180">
                  <c:v>9748.91</c:v>
                </c:pt>
                <c:pt idx="1181">
                  <c:v>9753.49</c:v>
                </c:pt>
                <c:pt idx="1182">
                  <c:v>9764.08</c:v>
                </c:pt>
                <c:pt idx="1183">
                  <c:v>9778.35</c:v>
                </c:pt>
                <c:pt idx="1184">
                  <c:v>9787.32</c:v>
                </c:pt>
                <c:pt idx="1185">
                  <c:v>9788.8700000000008</c:v>
                </c:pt>
                <c:pt idx="1186">
                  <c:v>9800.89</c:v>
                </c:pt>
                <c:pt idx="1187">
                  <c:v>9819.25</c:v>
                </c:pt>
                <c:pt idx="1188">
                  <c:v>9836.2099999999991</c:v>
                </c:pt>
                <c:pt idx="1189">
                  <c:v>9844.4500000000007</c:v>
                </c:pt>
                <c:pt idx="1190">
                  <c:v>9850.43</c:v>
                </c:pt>
                <c:pt idx="1191">
                  <c:v>9855.1299999999992</c:v>
                </c:pt>
                <c:pt idx="1192">
                  <c:v>9861.0300000000007</c:v>
                </c:pt>
                <c:pt idx="1193">
                  <c:v>9863.4699999999993</c:v>
                </c:pt>
                <c:pt idx="1194">
                  <c:v>9866.2999999999993</c:v>
                </c:pt>
                <c:pt idx="1195">
                  <c:v>9869.81</c:v>
                </c:pt>
                <c:pt idx="1196">
                  <c:v>9870.59</c:v>
                </c:pt>
                <c:pt idx="1197">
                  <c:v>9872.7000000000007</c:v>
                </c:pt>
                <c:pt idx="1198">
                  <c:v>9875.68</c:v>
                </c:pt>
                <c:pt idx="1199">
                  <c:v>9877.61</c:v>
                </c:pt>
                <c:pt idx="1200">
                  <c:v>9880.07</c:v>
                </c:pt>
                <c:pt idx="1201">
                  <c:v>9890.23</c:v>
                </c:pt>
                <c:pt idx="1202">
                  <c:v>9894.69</c:v>
                </c:pt>
                <c:pt idx="1203">
                  <c:v>9907.83</c:v>
                </c:pt>
                <c:pt idx="1204">
                  <c:v>9910.36</c:v>
                </c:pt>
                <c:pt idx="1205">
                  <c:v>9930.64</c:v>
                </c:pt>
                <c:pt idx="1206">
                  <c:v>9931.9599999999991</c:v>
                </c:pt>
                <c:pt idx="1207">
                  <c:v>9933.44</c:v>
                </c:pt>
                <c:pt idx="1208">
                  <c:v>9957.7199999999993</c:v>
                </c:pt>
                <c:pt idx="1209">
                  <c:v>9964.06</c:v>
                </c:pt>
                <c:pt idx="1210">
                  <c:v>9991.0400000000009</c:v>
                </c:pt>
                <c:pt idx="1211">
                  <c:v>10011.44</c:v>
                </c:pt>
                <c:pt idx="1212">
                  <c:v>10027.15</c:v>
                </c:pt>
                <c:pt idx="1213">
                  <c:v>10043.25</c:v>
                </c:pt>
                <c:pt idx="1214">
                  <c:v>10065.41</c:v>
                </c:pt>
                <c:pt idx="1215">
                  <c:v>10072.06</c:v>
                </c:pt>
                <c:pt idx="1216">
                  <c:v>10085.85</c:v>
                </c:pt>
                <c:pt idx="1217">
                  <c:v>10096.969999999999</c:v>
                </c:pt>
                <c:pt idx="1218">
                  <c:v>10106.129999999999</c:v>
                </c:pt>
                <c:pt idx="1219">
                  <c:v>10107.219999999999</c:v>
                </c:pt>
                <c:pt idx="1220">
                  <c:v>10115.01</c:v>
                </c:pt>
                <c:pt idx="1221">
                  <c:v>10118.42</c:v>
                </c:pt>
                <c:pt idx="1222">
                  <c:v>10139.84</c:v>
                </c:pt>
                <c:pt idx="1223">
                  <c:v>10141.14</c:v>
                </c:pt>
                <c:pt idx="1224">
                  <c:v>10146.129999999999</c:v>
                </c:pt>
                <c:pt idx="1225">
                  <c:v>10156.780000000001</c:v>
                </c:pt>
                <c:pt idx="1226">
                  <c:v>10160.870000000001</c:v>
                </c:pt>
                <c:pt idx="1227">
                  <c:v>10191.82</c:v>
                </c:pt>
                <c:pt idx="1228">
                  <c:v>10197.77</c:v>
                </c:pt>
                <c:pt idx="1229">
                  <c:v>10214.64</c:v>
                </c:pt>
                <c:pt idx="1230">
                  <c:v>10226.280000000001</c:v>
                </c:pt>
                <c:pt idx="1231">
                  <c:v>10231.5</c:v>
                </c:pt>
                <c:pt idx="1232">
                  <c:v>10259.129999999999</c:v>
                </c:pt>
                <c:pt idx="1233">
                  <c:v>10264.44</c:v>
                </c:pt>
                <c:pt idx="1234">
                  <c:v>10269.459999999999</c:v>
                </c:pt>
                <c:pt idx="1235">
                  <c:v>10274.33</c:v>
                </c:pt>
                <c:pt idx="1236">
                  <c:v>10276.99</c:v>
                </c:pt>
                <c:pt idx="1237">
                  <c:v>10308.040000000001</c:v>
                </c:pt>
                <c:pt idx="1238">
                  <c:v>10310.780000000001</c:v>
                </c:pt>
                <c:pt idx="1239">
                  <c:v>10315.91</c:v>
                </c:pt>
                <c:pt idx="1240">
                  <c:v>10322.9</c:v>
                </c:pt>
                <c:pt idx="1241">
                  <c:v>10325.209999999999</c:v>
                </c:pt>
                <c:pt idx="1242">
                  <c:v>10329.06</c:v>
                </c:pt>
                <c:pt idx="1243">
                  <c:v>10338.93</c:v>
                </c:pt>
                <c:pt idx="1244">
                  <c:v>10345.93</c:v>
                </c:pt>
                <c:pt idx="1245">
                  <c:v>10352.48</c:v>
                </c:pt>
                <c:pt idx="1246">
                  <c:v>10355.64</c:v>
                </c:pt>
                <c:pt idx="1247">
                  <c:v>10356.67</c:v>
                </c:pt>
                <c:pt idx="1248">
                  <c:v>10370.91</c:v>
                </c:pt>
                <c:pt idx="1249">
                  <c:v>10381.48</c:v>
                </c:pt>
                <c:pt idx="1250">
                  <c:v>10403.27</c:v>
                </c:pt>
                <c:pt idx="1251">
                  <c:v>10407.09</c:v>
                </c:pt>
                <c:pt idx="1252">
                  <c:v>10407.98</c:v>
                </c:pt>
                <c:pt idx="1253">
                  <c:v>10419.59</c:v>
                </c:pt>
                <c:pt idx="1254">
                  <c:v>10419.65</c:v>
                </c:pt>
                <c:pt idx="1255">
                  <c:v>10422.92</c:v>
                </c:pt>
                <c:pt idx="1256">
                  <c:v>10435.07</c:v>
                </c:pt>
                <c:pt idx="1257">
                  <c:v>10436.1</c:v>
                </c:pt>
                <c:pt idx="1258">
                  <c:v>10450.549999999999</c:v>
                </c:pt>
                <c:pt idx="1259">
                  <c:v>10455.1</c:v>
                </c:pt>
                <c:pt idx="1260">
                  <c:v>10455.14</c:v>
                </c:pt>
                <c:pt idx="1261">
                  <c:v>10459.19</c:v>
                </c:pt>
                <c:pt idx="1262">
                  <c:v>10461.98</c:v>
                </c:pt>
                <c:pt idx="1263">
                  <c:v>10464.83</c:v>
                </c:pt>
                <c:pt idx="1264">
                  <c:v>10486.55</c:v>
                </c:pt>
                <c:pt idx="1265">
                  <c:v>10493.95</c:v>
                </c:pt>
                <c:pt idx="1266">
                  <c:v>10495.6</c:v>
                </c:pt>
                <c:pt idx="1267">
                  <c:v>10546.48</c:v>
                </c:pt>
                <c:pt idx="1268">
                  <c:v>10560.49</c:v>
                </c:pt>
                <c:pt idx="1269">
                  <c:v>10564.88</c:v>
                </c:pt>
                <c:pt idx="1270">
                  <c:v>10577.09</c:v>
                </c:pt>
                <c:pt idx="1271">
                  <c:v>10579.71</c:v>
                </c:pt>
                <c:pt idx="1272">
                  <c:v>10594.23</c:v>
                </c:pt>
                <c:pt idx="1273">
                  <c:v>10594.5</c:v>
                </c:pt>
                <c:pt idx="1274">
                  <c:v>10600.55</c:v>
                </c:pt>
                <c:pt idx="1275">
                  <c:v>10601.41</c:v>
                </c:pt>
                <c:pt idx="1276">
                  <c:v>10601.63</c:v>
                </c:pt>
                <c:pt idx="1277">
                  <c:v>10602.39</c:v>
                </c:pt>
                <c:pt idx="1278">
                  <c:v>10608.67</c:v>
                </c:pt>
                <c:pt idx="1279">
                  <c:v>10617.04</c:v>
                </c:pt>
                <c:pt idx="1280">
                  <c:v>10620.26</c:v>
                </c:pt>
                <c:pt idx="1281">
                  <c:v>10627.81</c:v>
                </c:pt>
                <c:pt idx="1282">
                  <c:v>10665.44</c:v>
                </c:pt>
                <c:pt idx="1283">
                  <c:v>10676.83</c:v>
                </c:pt>
                <c:pt idx="1284">
                  <c:v>10690.11</c:v>
                </c:pt>
                <c:pt idx="1285">
                  <c:v>10698.38</c:v>
                </c:pt>
                <c:pt idx="1286">
                  <c:v>10702.64</c:v>
                </c:pt>
                <c:pt idx="1287">
                  <c:v>10704.47</c:v>
                </c:pt>
                <c:pt idx="1288">
                  <c:v>10713.64</c:v>
                </c:pt>
                <c:pt idx="1289">
                  <c:v>10719.57</c:v>
                </c:pt>
                <c:pt idx="1290">
                  <c:v>10736.87</c:v>
                </c:pt>
                <c:pt idx="1291">
                  <c:v>10749.02</c:v>
                </c:pt>
                <c:pt idx="1292">
                  <c:v>10769.75</c:v>
                </c:pt>
                <c:pt idx="1293">
                  <c:v>10791.96</c:v>
                </c:pt>
                <c:pt idx="1294">
                  <c:v>10795.94</c:v>
                </c:pt>
                <c:pt idx="1295">
                  <c:v>10796.35</c:v>
                </c:pt>
                <c:pt idx="1296">
                  <c:v>10797.34</c:v>
                </c:pt>
                <c:pt idx="1297">
                  <c:v>10806.84</c:v>
                </c:pt>
                <c:pt idx="1298">
                  <c:v>10807.49</c:v>
                </c:pt>
                <c:pt idx="1299">
                  <c:v>10825.25</c:v>
                </c:pt>
                <c:pt idx="1300">
                  <c:v>10848.13</c:v>
                </c:pt>
                <c:pt idx="1301">
                  <c:v>10886.66</c:v>
                </c:pt>
                <c:pt idx="1302">
                  <c:v>10923.93</c:v>
                </c:pt>
                <c:pt idx="1303">
                  <c:v>10928.85</c:v>
                </c:pt>
                <c:pt idx="1304">
                  <c:v>10942.13</c:v>
                </c:pt>
                <c:pt idx="1305">
                  <c:v>10959.33</c:v>
                </c:pt>
                <c:pt idx="1306">
                  <c:v>10959.69</c:v>
                </c:pt>
                <c:pt idx="1307">
                  <c:v>10965.45</c:v>
                </c:pt>
                <c:pt idx="1308">
                  <c:v>10976.25</c:v>
                </c:pt>
                <c:pt idx="1309">
                  <c:v>10977.21</c:v>
                </c:pt>
                <c:pt idx="1310">
                  <c:v>10982.5</c:v>
                </c:pt>
                <c:pt idx="1311">
                  <c:v>10991.58</c:v>
                </c:pt>
                <c:pt idx="1312">
                  <c:v>11013.71</c:v>
                </c:pt>
                <c:pt idx="1313">
                  <c:v>11015.17</c:v>
                </c:pt>
                <c:pt idx="1314">
                  <c:v>11018.05</c:v>
                </c:pt>
                <c:pt idx="1315">
                  <c:v>11028.56</c:v>
                </c:pt>
                <c:pt idx="1316">
                  <c:v>11033.66</c:v>
                </c:pt>
                <c:pt idx="1317">
                  <c:v>11037.51</c:v>
                </c:pt>
                <c:pt idx="1318">
                  <c:v>11037.85</c:v>
                </c:pt>
                <c:pt idx="1319">
                  <c:v>11046.02</c:v>
                </c:pt>
                <c:pt idx="1320">
                  <c:v>11068.7</c:v>
                </c:pt>
                <c:pt idx="1321">
                  <c:v>11068.77</c:v>
                </c:pt>
                <c:pt idx="1322">
                  <c:v>11070.54</c:v>
                </c:pt>
                <c:pt idx="1323">
                  <c:v>11073.18</c:v>
                </c:pt>
                <c:pt idx="1324">
                  <c:v>11082.58</c:v>
                </c:pt>
                <c:pt idx="1325">
                  <c:v>11085.59</c:v>
                </c:pt>
                <c:pt idx="1326">
                  <c:v>11090.72</c:v>
                </c:pt>
                <c:pt idx="1327">
                  <c:v>11093.62</c:v>
                </c:pt>
                <c:pt idx="1328">
                  <c:v>11103.33</c:v>
                </c:pt>
                <c:pt idx="1329">
                  <c:v>11150.78</c:v>
                </c:pt>
                <c:pt idx="1330">
                  <c:v>11163.57</c:v>
                </c:pt>
                <c:pt idx="1331">
                  <c:v>11165.42</c:v>
                </c:pt>
                <c:pt idx="1332">
                  <c:v>11186.2</c:v>
                </c:pt>
                <c:pt idx="1333">
                  <c:v>11187.66</c:v>
                </c:pt>
                <c:pt idx="1334">
                  <c:v>11217.35</c:v>
                </c:pt>
                <c:pt idx="1335">
                  <c:v>11244.38</c:v>
                </c:pt>
                <c:pt idx="1336">
                  <c:v>11250.43</c:v>
                </c:pt>
                <c:pt idx="1337">
                  <c:v>11253.42</c:v>
                </c:pt>
                <c:pt idx="1338">
                  <c:v>11255.29</c:v>
                </c:pt>
                <c:pt idx="1339">
                  <c:v>11264.54</c:v>
                </c:pt>
                <c:pt idx="1340">
                  <c:v>11265.71</c:v>
                </c:pt>
                <c:pt idx="1341">
                  <c:v>11272.33</c:v>
                </c:pt>
                <c:pt idx="1342">
                  <c:v>11286.54</c:v>
                </c:pt>
                <c:pt idx="1343">
                  <c:v>11289.11</c:v>
                </c:pt>
                <c:pt idx="1344">
                  <c:v>11294.57</c:v>
                </c:pt>
                <c:pt idx="1345">
                  <c:v>11299.34</c:v>
                </c:pt>
                <c:pt idx="1346">
                  <c:v>11305.93</c:v>
                </c:pt>
                <c:pt idx="1347">
                  <c:v>11312.33</c:v>
                </c:pt>
                <c:pt idx="1348">
                  <c:v>11318.57</c:v>
                </c:pt>
                <c:pt idx="1349">
                  <c:v>11319.12</c:v>
                </c:pt>
                <c:pt idx="1350">
                  <c:v>11321.49</c:v>
                </c:pt>
                <c:pt idx="1351">
                  <c:v>11326.71</c:v>
                </c:pt>
                <c:pt idx="1352">
                  <c:v>11344.32</c:v>
                </c:pt>
                <c:pt idx="1353">
                  <c:v>11345.52</c:v>
                </c:pt>
                <c:pt idx="1354">
                  <c:v>11353.23</c:v>
                </c:pt>
                <c:pt idx="1355">
                  <c:v>11356.66</c:v>
                </c:pt>
                <c:pt idx="1356">
                  <c:v>11362.76</c:v>
                </c:pt>
                <c:pt idx="1357">
                  <c:v>11363.28</c:v>
                </c:pt>
                <c:pt idx="1358">
                  <c:v>11365.95</c:v>
                </c:pt>
                <c:pt idx="1359">
                  <c:v>11369.39</c:v>
                </c:pt>
                <c:pt idx="1360">
                  <c:v>11378.57</c:v>
                </c:pt>
                <c:pt idx="1361">
                  <c:v>11381.33</c:v>
                </c:pt>
                <c:pt idx="1362">
                  <c:v>11388.27</c:v>
                </c:pt>
                <c:pt idx="1363">
                  <c:v>11394.07</c:v>
                </c:pt>
                <c:pt idx="1364">
                  <c:v>11396.9</c:v>
                </c:pt>
                <c:pt idx="1365">
                  <c:v>11411.69</c:v>
                </c:pt>
                <c:pt idx="1366">
                  <c:v>11412.02</c:v>
                </c:pt>
                <c:pt idx="1367">
                  <c:v>11419.49</c:v>
                </c:pt>
                <c:pt idx="1368">
                  <c:v>11435.74</c:v>
                </c:pt>
                <c:pt idx="1369">
                  <c:v>11436.74</c:v>
                </c:pt>
                <c:pt idx="1370">
                  <c:v>11454.02</c:v>
                </c:pt>
                <c:pt idx="1371">
                  <c:v>11455.28</c:v>
                </c:pt>
                <c:pt idx="1372">
                  <c:v>11478.14</c:v>
                </c:pt>
                <c:pt idx="1373">
                  <c:v>11482.63</c:v>
                </c:pt>
                <c:pt idx="1374">
                  <c:v>11488.32</c:v>
                </c:pt>
                <c:pt idx="1375">
                  <c:v>11492.46</c:v>
                </c:pt>
                <c:pt idx="1376">
                  <c:v>11497.69</c:v>
                </c:pt>
                <c:pt idx="1377">
                  <c:v>11511.61</c:v>
                </c:pt>
                <c:pt idx="1378">
                  <c:v>11512.41</c:v>
                </c:pt>
                <c:pt idx="1379">
                  <c:v>11520.1</c:v>
                </c:pt>
                <c:pt idx="1380">
                  <c:v>11524.25</c:v>
                </c:pt>
                <c:pt idx="1381">
                  <c:v>11530.12</c:v>
                </c:pt>
                <c:pt idx="1382">
                  <c:v>11534.87</c:v>
                </c:pt>
                <c:pt idx="1383">
                  <c:v>11538.42</c:v>
                </c:pt>
                <c:pt idx="1384">
                  <c:v>11540.25</c:v>
                </c:pt>
                <c:pt idx="1385">
                  <c:v>11552.9</c:v>
                </c:pt>
                <c:pt idx="1386">
                  <c:v>11554.22</c:v>
                </c:pt>
                <c:pt idx="1387">
                  <c:v>11566.3</c:v>
                </c:pt>
                <c:pt idx="1388">
                  <c:v>11576.13</c:v>
                </c:pt>
                <c:pt idx="1389">
                  <c:v>11602.75</c:v>
                </c:pt>
                <c:pt idx="1390">
                  <c:v>11625.11</c:v>
                </c:pt>
                <c:pt idx="1391">
                  <c:v>11657.72</c:v>
                </c:pt>
                <c:pt idx="1392">
                  <c:v>11657.81</c:v>
                </c:pt>
                <c:pt idx="1393">
                  <c:v>11658.12</c:v>
                </c:pt>
                <c:pt idx="1394">
                  <c:v>11658.38</c:v>
                </c:pt>
                <c:pt idx="1395">
                  <c:v>11674.13</c:v>
                </c:pt>
                <c:pt idx="1396">
                  <c:v>11696.52</c:v>
                </c:pt>
                <c:pt idx="1397">
                  <c:v>11712.97</c:v>
                </c:pt>
                <c:pt idx="1398">
                  <c:v>11729.68</c:v>
                </c:pt>
                <c:pt idx="1399">
                  <c:v>11730.82</c:v>
                </c:pt>
                <c:pt idx="1400">
                  <c:v>11735.88</c:v>
                </c:pt>
                <c:pt idx="1401">
                  <c:v>11737.85</c:v>
                </c:pt>
                <c:pt idx="1402">
                  <c:v>11741.73</c:v>
                </c:pt>
                <c:pt idx="1403">
                  <c:v>11743.3</c:v>
                </c:pt>
                <c:pt idx="1404">
                  <c:v>11743.93</c:v>
                </c:pt>
                <c:pt idx="1405">
                  <c:v>11752.68</c:v>
                </c:pt>
                <c:pt idx="1406">
                  <c:v>11763</c:v>
                </c:pt>
                <c:pt idx="1407">
                  <c:v>11773.06</c:v>
                </c:pt>
                <c:pt idx="1408">
                  <c:v>11830.61</c:v>
                </c:pt>
                <c:pt idx="1409">
                  <c:v>11833.78</c:v>
                </c:pt>
                <c:pt idx="1410">
                  <c:v>11837.16</c:v>
                </c:pt>
                <c:pt idx="1411">
                  <c:v>11840.78</c:v>
                </c:pt>
                <c:pt idx="1412">
                  <c:v>11842.44</c:v>
                </c:pt>
                <c:pt idx="1413">
                  <c:v>11842.62</c:v>
                </c:pt>
                <c:pt idx="1414">
                  <c:v>11848.14</c:v>
                </c:pt>
                <c:pt idx="1415">
                  <c:v>11856.41</c:v>
                </c:pt>
                <c:pt idx="1416">
                  <c:v>11858.56</c:v>
                </c:pt>
                <c:pt idx="1417">
                  <c:v>11879.1</c:v>
                </c:pt>
                <c:pt idx="1418">
                  <c:v>11881.36</c:v>
                </c:pt>
                <c:pt idx="1419">
                  <c:v>11881.97</c:v>
                </c:pt>
                <c:pt idx="1420">
                  <c:v>11884.05</c:v>
                </c:pt>
                <c:pt idx="1421">
                  <c:v>11918.2</c:v>
                </c:pt>
                <c:pt idx="1422">
                  <c:v>11931.13</c:v>
                </c:pt>
                <c:pt idx="1423">
                  <c:v>11938.26</c:v>
                </c:pt>
                <c:pt idx="1424">
                  <c:v>11941.83</c:v>
                </c:pt>
                <c:pt idx="1425">
                  <c:v>11944.59</c:v>
                </c:pt>
                <c:pt idx="1426">
                  <c:v>11945.13</c:v>
                </c:pt>
                <c:pt idx="1427">
                  <c:v>11946.63</c:v>
                </c:pt>
                <c:pt idx="1428">
                  <c:v>11987.17</c:v>
                </c:pt>
                <c:pt idx="1429">
                  <c:v>11987.68</c:v>
                </c:pt>
                <c:pt idx="1430">
                  <c:v>11994.89</c:v>
                </c:pt>
                <c:pt idx="1431">
                  <c:v>12001.29</c:v>
                </c:pt>
                <c:pt idx="1432">
                  <c:v>12029.29</c:v>
                </c:pt>
                <c:pt idx="1433">
                  <c:v>12032.33</c:v>
                </c:pt>
                <c:pt idx="1434">
                  <c:v>12035.18</c:v>
                </c:pt>
                <c:pt idx="1435">
                  <c:v>12044.34</c:v>
                </c:pt>
                <c:pt idx="1436">
                  <c:v>12048.13</c:v>
                </c:pt>
                <c:pt idx="1437">
                  <c:v>12091.34</c:v>
                </c:pt>
                <c:pt idx="1438">
                  <c:v>12094.48</c:v>
                </c:pt>
                <c:pt idx="1439">
                  <c:v>12096.65</c:v>
                </c:pt>
                <c:pt idx="1440">
                  <c:v>12105.32</c:v>
                </c:pt>
                <c:pt idx="1441">
                  <c:v>12124.99</c:v>
                </c:pt>
                <c:pt idx="1442">
                  <c:v>12129.61</c:v>
                </c:pt>
                <c:pt idx="1443">
                  <c:v>12130.8</c:v>
                </c:pt>
                <c:pt idx="1444">
                  <c:v>12137.6</c:v>
                </c:pt>
                <c:pt idx="1445">
                  <c:v>12142.58</c:v>
                </c:pt>
                <c:pt idx="1446">
                  <c:v>12146.97</c:v>
                </c:pt>
                <c:pt idx="1447">
                  <c:v>12148.2</c:v>
                </c:pt>
                <c:pt idx="1448">
                  <c:v>12198.64</c:v>
                </c:pt>
                <c:pt idx="1449">
                  <c:v>12218.7</c:v>
                </c:pt>
                <c:pt idx="1450">
                  <c:v>12222.9</c:v>
                </c:pt>
                <c:pt idx="1451">
                  <c:v>12224.35</c:v>
                </c:pt>
                <c:pt idx="1452">
                  <c:v>12231.61</c:v>
                </c:pt>
                <c:pt idx="1453">
                  <c:v>12233.83</c:v>
                </c:pt>
                <c:pt idx="1454">
                  <c:v>12235.84</c:v>
                </c:pt>
                <c:pt idx="1455">
                  <c:v>12237.73</c:v>
                </c:pt>
                <c:pt idx="1456">
                  <c:v>12244.53</c:v>
                </c:pt>
                <c:pt idx="1457">
                  <c:v>12245.17</c:v>
                </c:pt>
                <c:pt idx="1458">
                  <c:v>12254.44</c:v>
                </c:pt>
                <c:pt idx="1459">
                  <c:v>12255.04</c:v>
                </c:pt>
                <c:pt idx="1460">
                  <c:v>12265.51</c:v>
                </c:pt>
                <c:pt idx="1461">
                  <c:v>12268.63</c:v>
                </c:pt>
                <c:pt idx="1462">
                  <c:v>12269.69</c:v>
                </c:pt>
                <c:pt idx="1463">
                  <c:v>12282.03</c:v>
                </c:pt>
                <c:pt idx="1464">
                  <c:v>12282.38</c:v>
                </c:pt>
                <c:pt idx="1465">
                  <c:v>12299.59</c:v>
                </c:pt>
                <c:pt idx="1466">
                  <c:v>12323.94</c:v>
                </c:pt>
                <c:pt idx="1467">
                  <c:v>12333.83</c:v>
                </c:pt>
                <c:pt idx="1468">
                  <c:v>12347.17</c:v>
                </c:pt>
                <c:pt idx="1469">
                  <c:v>12363.55</c:v>
                </c:pt>
                <c:pt idx="1470">
                  <c:v>12369.89</c:v>
                </c:pt>
                <c:pt idx="1471">
                  <c:v>12404.88</c:v>
                </c:pt>
                <c:pt idx="1472">
                  <c:v>12407.3</c:v>
                </c:pt>
                <c:pt idx="1473">
                  <c:v>12408.29</c:v>
                </c:pt>
                <c:pt idx="1474">
                  <c:v>12430.95</c:v>
                </c:pt>
                <c:pt idx="1475">
                  <c:v>12452.25</c:v>
                </c:pt>
                <c:pt idx="1476">
                  <c:v>12475.35</c:v>
                </c:pt>
                <c:pt idx="1477">
                  <c:v>12479.71</c:v>
                </c:pt>
                <c:pt idx="1478">
                  <c:v>12485.8</c:v>
                </c:pt>
                <c:pt idx="1479">
                  <c:v>12495.29</c:v>
                </c:pt>
                <c:pt idx="1480">
                  <c:v>12499.88</c:v>
                </c:pt>
                <c:pt idx="1481">
                  <c:v>12523.6</c:v>
                </c:pt>
                <c:pt idx="1482">
                  <c:v>12557.61</c:v>
                </c:pt>
                <c:pt idx="1483">
                  <c:v>12574.05</c:v>
                </c:pt>
                <c:pt idx="1484">
                  <c:v>12579.92</c:v>
                </c:pt>
                <c:pt idx="1485">
                  <c:v>12592.53</c:v>
                </c:pt>
                <c:pt idx="1486">
                  <c:v>12600.46</c:v>
                </c:pt>
                <c:pt idx="1487">
                  <c:v>12609.89</c:v>
                </c:pt>
                <c:pt idx="1488">
                  <c:v>12622.18</c:v>
                </c:pt>
                <c:pt idx="1489">
                  <c:v>12624.74</c:v>
                </c:pt>
                <c:pt idx="1490">
                  <c:v>12629.17</c:v>
                </c:pt>
                <c:pt idx="1491">
                  <c:v>12629.9</c:v>
                </c:pt>
                <c:pt idx="1492">
                  <c:v>12638.2</c:v>
                </c:pt>
                <c:pt idx="1493">
                  <c:v>12640.24</c:v>
                </c:pt>
                <c:pt idx="1494">
                  <c:v>12643.38</c:v>
                </c:pt>
                <c:pt idx="1495">
                  <c:v>12644.59</c:v>
                </c:pt>
                <c:pt idx="1496">
                  <c:v>12646.21</c:v>
                </c:pt>
                <c:pt idx="1497">
                  <c:v>12648.7</c:v>
                </c:pt>
                <c:pt idx="1498">
                  <c:v>12697.48</c:v>
                </c:pt>
                <c:pt idx="1499">
                  <c:v>12699.56</c:v>
                </c:pt>
                <c:pt idx="1500">
                  <c:v>12700.63</c:v>
                </c:pt>
                <c:pt idx="1501">
                  <c:v>12713</c:v>
                </c:pt>
                <c:pt idx="1502">
                  <c:v>12718.21</c:v>
                </c:pt>
                <c:pt idx="1503">
                  <c:v>12731</c:v>
                </c:pt>
                <c:pt idx="1504">
                  <c:v>12741.17</c:v>
                </c:pt>
                <c:pt idx="1505">
                  <c:v>12770.27</c:v>
                </c:pt>
                <c:pt idx="1506">
                  <c:v>12776.05</c:v>
                </c:pt>
                <c:pt idx="1507">
                  <c:v>12788.03</c:v>
                </c:pt>
                <c:pt idx="1508">
                  <c:v>12788.18</c:v>
                </c:pt>
                <c:pt idx="1509">
                  <c:v>12797.21</c:v>
                </c:pt>
                <c:pt idx="1510">
                  <c:v>12815.44</c:v>
                </c:pt>
                <c:pt idx="1511">
                  <c:v>12823.25</c:v>
                </c:pt>
                <c:pt idx="1512">
                  <c:v>12829.46</c:v>
                </c:pt>
                <c:pt idx="1513">
                  <c:v>12847.24</c:v>
                </c:pt>
                <c:pt idx="1514">
                  <c:v>12852.37</c:v>
                </c:pt>
                <c:pt idx="1515">
                  <c:v>12856.84</c:v>
                </c:pt>
                <c:pt idx="1516">
                  <c:v>12870.31</c:v>
                </c:pt>
                <c:pt idx="1517">
                  <c:v>12890.06</c:v>
                </c:pt>
                <c:pt idx="1518">
                  <c:v>12913.99</c:v>
                </c:pt>
                <c:pt idx="1519">
                  <c:v>12925.89</c:v>
                </c:pt>
                <c:pt idx="1520">
                  <c:v>12928.79</c:v>
                </c:pt>
                <c:pt idx="1521">
                  <c:v>12949.16</c:v>
                </c:pt>
                <c:pt idx="1522">
                  <c:v>12950.07</c:v>
                </c:pt>
                <c:pt idx="1523">
                  <c:v>12957.12</c:v>
                </c:pt>
                <c:pt idx="1524">
                  <c:v>12979.36</c:v>
                </c:pt>
                <c:pt idx="1525">
                  <c:v>12981.35</c:v>
                </c:pt>
                <c:pt idx="1526">
                  <c:v>12982.87</c:v>
                </c:pt>
                <c:pt idx="1527">
                  <c:v>12994.12</c:v>
                </c:pt>
                <c:pt idx="1528">
                  <c:v>13002.91</c:v>
                </c:pt>
                <c:pt idx="1529">
                  <c:v>13004.95</c:v>
                </c:pt>
                <c:pt idx="1530">
                  <c:v>13008.07</c:v>
                </c:pt>
                <c:pt idx="1531">
                  <c:v>13010.86</c:v>
                </c:pt>
                <c:pt idx="1532">
                  <c:v>13012.21</c:v>
                </c:pt>
                <c:pt idx="1533">
                  <c:v>13019.16</c:v>
                </c:pt>
                <c:pt idx="1534">
                  <c:v>13023.93</c:v>
                </c:pt>
                <c:pt idx="1535">
                  <c:v>13041.92</c:v>
                </c:pt>
                <c:pt idx="1536">
                  <c:v>13044.41</c:v>
                </c:pt>
                <c:pt idx="1537">
                  <c:v>13047.33</c:v>
                </c:pt>
                <c:pt idx="1538">
                  <c:v>13051.22</c:v>
                </c:pt>
                <c:pt idx="1539">
                  <c:v>13063.88</c:v>
                </c:pt>
                <c:pt idx="1540">
                  <c:v>13101.74</c:v>
                </c:pt>
                <c:pt idx="1541">
                  <c:v>13110.79</c:v>
                </c:pt>
                <c:pt idx="1542">
                  <c:v>13112.6</c:v>
                </c:pt>
                <c:pt idx="1543">
                  <c:v>13113.51</c:v>
                </c:pt>
                <c:pt idx="1544">
                  <c:v>13116.84</c:v>
                </c:pt>
                <c:pt idx="1545">
                  <c:v>13126.68</c:v>
                </c:pt>
                <c:pt idx="1546">
                  <c:v>13129.6</c:v>
                </c:pt>
                <c:pt idx="1547">
                  <c:v>13143.34</c:v>
                </c:pt>
                <c:pt idx="1548">
                  <c:v>13143.86</c:v>
                </c:pt>
                <c:pt idx="1549">
                  <c:v>13204.29</c:v>
                </c:pt>
                <c:pt idx="1550">
                  <c:v>13214.43</c:v>
                </c:pt>
                <c:pt idx="1551">
                  <c:v>13217.09</c:v>
                </c:pt>
                <c:pt idx="1552">
                  <c:v>13224.06</c:v>
                </c:pt>
                <c:pt idx="1553">
                  <c:v>13224.69</c:v>
                </c:pt>
                <c:pt idx="1554">
                  <c:v>13228.85</c:v>
                </c:pt>
                <c:pt idx="1555">
                  <c:v>13292.52</c:v>
                </c:pt>
                <c:pt idx="1556">
                  <c:v>13333.71</c:v>
                </c:pt>
                <c:pt idx="1557">
                  <c:v>13352.1</c:v>
                </c:pt>
                <c:pt idx="1558">
                  <c:v>13360.94</c:v>
                </c:pt>
                <c:pt idx="1559">
                  <c:v>13375.76</c:v>
                </c:pt>
                <c:pt idx="1560">
                  <c:v>13377.41</c:v>
                </c:pt>
                <c:pt idx="1561">
                  <c:v>13383.67</c:v>
                </c:pt>
                <c:pt idx="1562">
                  <c:v>13390.56</c:v>
                </c:pt>
                <c:pt idx="1563">
                  <c:v>13393.76</c:v>
                </c:pt>
                <c:pt idx="1564">
                  <c:v>13405.39</c:v>
                </c:pt>
                <c:pt idx="1565">
                  <c:v>13412.97</c:v>
                </c:pt>
                <c:pt idx="1566">
                  <c:v>13415.04</c:v>
                </c:pt>
                <c:pt idx="1567">
                  <c:v>13417.05</c:v>
                </c:pt>
                <c:pt idx="1568">
                  <c:v>13429.04</c:v>
                </c:pt>
                <c:pt idx="1569">
                  <c:v>13430.27</c:v>
                </c:pt>
                <c:pt idx="1570">
                  <c:v>13440.7</c:v>
                </c:pt>
                <c:pt idx="1571">
                  <c:v>13451.12</c:v>
                </c:pt>
                <c:pt idx="1572">
                  <c:v>13457.96</c:v>
                </c:pt>
                <c:pt idx="1573">
                  <c:v>13462.52</c:v>
                </c:pt>
                <c:pt idx="1574">
                  <c:v>13465.8</c:v>
                </c:pt>
                <c:pt idx="1575">
                  <c:v>13470.8</c:v>
                </c:pt>
                <c:pt idx="1576">
                  <c:v>13470.86</c:v>
                </c:pt>
                <c:pt idx="1577">
                  <c:v>13472.19</c:v>
                </c:pt>
                <c:pt idx="1578">
                  <c:v>13480.83</c:v>
                </c:pt>
                <c:pt idx="1579">
                  <c:v>13511.28</c:v>
                </c:pt>
                <c:pt idx="1580">
                  <c:v>13555</c:v>
                </c:pt>
                <c:pt idx="1581">
                  <c:v>13566.04</c:v>
                </c:pt>
                <c:pt idx="1582">
                  <c:v>13588.17</c:v>
                </c:pt>
                <c:pt idx="1583">
                  <c:v>13607.37</c:v>
                </c:pt>
                <c:pt idx="1584">
                  <c:v>13616.36</c:v>
                </c:pt>
                <c:pt idx="1585">
                  <c:v>13622.01</c:v>
                </c:pt>
                <c:pt idx="1586">
                  <c:v>13635.64</c:v>
                </c:pt>
                <c:pt idx="1587">
                  <c:v>13638.06</c:v>
                </c:pt>
                <c:pt idx="1588">
                  <c:v>13677.68</c:v>
                </c:pt>
                <c:pt idx="1589">
                  <c:v>13685.51</c:v>
                </c:pt>
                <c:pt idx="1590">
                  <c:v>13714.55</c:v>
                </c:pt>
                <c:pt idx="1591">
                  <c:v>13725.47</c:v>
                </c:pt>
                <c:pt idx="1592">
                  <c:v>13726.21</c:v>
                </c:pt>
                <c:pt idx="1593">
                  <c:v>13746.74</c:v>
                </c:pt>
                <c:pt idx="1594">
                  <c:v>13747.87</c:v>
                </c:pt>
                <c:pt idx="1595">
                  <c:v>13770.1</c:v>
                </c:pt>
                <c:pt idx="1596">
                  <c:v>13801.61</c:v>
                </c:pt>
                <c:pt idx="1597">
                  <c:v>13819.49</c:v>
                </c:pt>
                <c:pt idx="1598">
                  <c:v>13822.8</c:v>
                </c:pt>
                <c:pt idx="1599">
                  <c:v>13831.12</c:v>
                </c:pt>
                <c:pt idx="1600">
                  <c:v>13844.51</c:v>
                </c:pt>
                <c:pt idx="1601">
                  <c:v>13844.8</c:v>
                </c:pt>
                <c:pt idx="1602">
                  <c:v>13874.89</c:v>
                </c:pt>
                <c:pt idx="1603">
                  <c:v>13880.95</c:v>
                </c:pt>
                <c:pt idx="1604">
                  <c:v>13886.4</c:v>
                </c:pt>
                <c:pt idx="1605">
                  <c:v>13887.2</c:v>
                </c:pt>
                <c:pt idx="1606">
                  <c:v>13887.97</c:v>
                </c:pt>
                <c:pt idx="1607">
                  <c:v>13919.82</c:v>
                </c:pt>
                <c:pt idx="1608">
                  <c:v>13937.67</c:v>
                </c:pt>
                <c:pt idx="1609">
                  <c:v>13974.46</c:v>
                </c:pt>
                <c:pt idx="1610">
                  <c:v>13979.45</c:v>
                </c:pt>
                <c:pt idx="1611">
                  <c:v>13981.85</c:v>
                </c:pt>
                <c:pt idx="1612">
                  <c:v>14001.13</c:v>
                </c:pt>
                <c:pt idx="1613">
                  <c:v>14001.29</c:v>
                </c:pt>
                <c:pt idx="1614">
                  <c:v>14007.22</c:v>
                </c:pt>
                <c:pt idx="1615">
                  <c:v>14043.48</c:v>
                </c:pt>
                <c:pt idx="1616">
                  <c:v>14081.93</c:v>
                </c:pt>
                <c:pt idx="1617">
                  <c:v>14098.07</c:v>
                </c:pt>
                <c:pt idx="1618">
                  <c:v>14119.62</c:v>
                </c:pt>
                <c:pt idx="1619">
                  <c:v>14133.04</c:v>
                </c:pt>
                <c:pt idx="1620">
                  <c:v>14152.46</c:v>
                </c:pt>
                <c:pt idx="1621">
                  <c:v>14193.55</c:v>
                </c:pt>
                <c:pt idx="1622">
                  <c:v>14209.4</c:v>
                </c:pt>
                <c:pt idx="1623">
                  <c:v>14210.54</c:v>
                </c:pt>
                <c:pt idx="1624">
                  <c:v>14235.07</c:v>
                </c:pt>
                <c:pt idx="1625">
                  <c:v>14254.61</c:v>
                </c:pt>
                <c:pt idx="1626">
                  <c:v>14256.19</c:v>
                </c:pt>
                <c:pt idx="1627">
                  <c:v>14256.79</c:v>
                </c:pt>
                <c:pt idx="1628">
                  <c:v>14258.33</c:v>
                </c:pt>
                <c:pt idx="1629">
                  <c:v>14283.46</c:v>
                </c:pt>
                <c:pt idx="1630">
                  <c:v>14285.9</c:v>
                </c:pt>
                <c:pt idx="1631">
                  <c:v>14313.85</c:v>
                </c:pt>
                <c:pt idx="1632">
                  <c:v>14319.03</c:v>
                </c:pt>
                <c:pt idx="1633">
                  <c:v>14337.91</c:v>
                </c:pt>
                <c:pt idx="1634">
                  <c:v>14349.85</c:v>
                </c:pt>
                <c:pt idx="1635">
                  <c:v>14355.43</c:v>
                </c:pt>
                <c:pt idx="1636">
                  <c:v>14358.36</c:v>
                </c:pt>
                <c:pt idx="1637">
                  <c:v>14382.71</c:v>
                </c:pt>
                <c:pt idx="1638">
                  <c:v>14394.4</c:v>
                </c:pt>
                <c:pt idx="1639">
                  <c:v>14394.56</c:v>
                </c:pt>
                <c:pt idx="1640">
                  <c:v>14410.93</c:v>
                </c:pt>
                <c:pt idx="1641">
                  <c:v>14418.28</c:v>
                </c:pt>
                <c:pt idx="1642">
                  <c:v>14426.07</c:v>
                </c:pt>
                <c:pt idx="1643">
                  <c:v>14426.66</c:v>
                </c:pt>
                <c:pt idx="1644">
                  <c:v>14427.63</c:v>
                </c:pt>
                <c:pt idx="1645">
                  <c:v>14449.85</c:v>
                </c:pt>
                <c:pt idx="1646">
                  <c:v>14451.84</c:v>
                </c:pt>
                <c:pt idx="1647">
                  <c:v>14455.64</c:v>
                </c:pt>
                <c:pt idx="1648">
                  <c:v>14470.01</c:v>
                </c:pt>
                <c:pt idx="1649">
                  <c:v>14474.68</c:v>
                </c:pt>
                <c:pt idx="1650">
                  <c:v>14478.33</c:v>
                </c:pt>
                <c:pt idx="1651">
                  <c:v>14507.46</c:v>
                </c:pt>
                <c:pt idx="1652">
                  <c:v>14547.26</c:v>
                </c:pt>
                <c:pt idx="1653">
                  <c:v>14571.89</c:v>
                </c:pt>
                <c:pt idx="1654">
                  <c:v>14574.64</c:v>
                </c:pt>
                <c:pt idx="1655">
                  <c:v>14590.63</c:v>
                </c:pt>
                <c:pt idx="1656">
                  <c:v>14600.62</c:v>
                </c:pt>
                <c:pt idx="1657">
                  <c:v>14612.33</c:v>
                </c:pt>
                <c:pt idx="1658">
                  <c:v>14630.52</c:v>
                </c:pt>
                <c:pt idx="1659">
                  <c:v>14640.35</c:v>
                </c:pt>
                <c:pt idx="1660">
                  <c:v>14657.2</c:v>
                </c:pt>
                <c:pt idx="1661">
                  <c:v>14665.75</c:v>
                </c:pt>
                <c:pt idx="1662">
                  <c:v>14692.67</c:v>
                </c:pt>
                <c:pt idx="1663">
                  <c:v>14696.77</c:v>
                </c:pt>
                <c:pt idx="1664">
                  <c:v>14711.74</c:v>
                </c:pt>
                <c:pt idx="1665">
                  <c:v>14738.43</c:v>
                </c:pt>
                <c:pt idx="1666">
                  <c:v>14750.42</c:v>
                </c:pt>
                <c:pt idx="1667">
                  <c:v>14819</c:v>
                </c:pt>
                <c:pt idx="1668">
                  <c:v>14839.34</c:v>
                </c:pt>
                <c:pt idx="1669">
                  <c:v>14843.96</c:v>
                </c:pt>
                <c:pt idx="1670">
                  <c:v>14847.63</c:v>
                </c:pt>
                <c:pt idx="1671">
                  <c:v>14901.52</c:v>
                </c:pt>
                <c:pt idx="1672">
                  <c:v>14908.27</c:v>
                </c:pt>
                <c:pt idx="1673">
                  <c:v>14926.97</c:v>
                </c:pt>
                <c:pt idx="1674">
                  <c:v>14945.34</c:v>
                </c:pt>
                <c:pt idx="1675">
                  <c:v>14988.43</c:v>
                </c:pt>
                <c:pt idx="1676">
                  <c:v>15006.58</c:v>
                </c:pt>
                <c:pt idx="1677">
                  <c:v>15019.76</c:v>
                </c:pt>
                <c:pt idx="1678">
                  <c:v>15025.76</c:v>
                </c:pt>
                <c:pt idx="1679">
                  <c:v>15026.3</c:v>
                </c:pt>
                <c:pt idx="1680">
                  <c:v>15038.51</c:v>
                </c:pt>
                <c:pt idx="1681">
                  <c:v>15052.68</c:v>
                </c:pt>
                <c:pt idx="1682">
                  <c:v>15090.35</c:v>
                </c:pt>
                <c:pt idx="1683">
                  <c:v>15103.69</c:v>
                </c:pt>
                <c:pt idx="1684">
                  <c:v>15123.19</c:v>
                </c:pt>
                <c:pt idx="1685">
                  <c:v>15150.44</c:v>
                </c:pt>
                <c:pt idx="1686">
                  <c:v>15161.25</c:v>
                </c:pt>
                <c:pt idx="1687">
                  <c:v>15161.53</c:v>
                </c:pt>
                <c:pt idx="1688">
                  <c:v>15170.07</c:v>
                </c:pt>
                <c:pt idx="1689">
                  <c:v>15174.81</c:v>
                </c:pt>
                <c:pt idx="1690">
                  <c:v>15207.92</c:v>
                </c:pt>
                <c:pt idx="1691">
                  <c:v>15230.32</c:v>
                </c:pt>
                <c:pt idx="1692">
                  <c:v>15260.52</c:v>
                </c:pt>
                <c:pt idx="1693">
                  <c:v>15322.77</c:v>
                </c:pt>
                <c:pt idx="1694">
                  <c:v>15359.1</c:v>
                </c:pt>
                <c:pt idx="1695">
                  <c:v>15361.5</c:v>
                </c:pt>
                <c:pt idx="1696">
                  <c:v>15363.77</c:v>
                </c:pt>
                <c:pt idx="1697">
                  <c:v>15368.22</c:v>
                </c:pt>
                <c:pt idx="1698">
                  <c:v>15377.77</c:v>
                </c:pt>
                <c:pt idx="1699">
                  <c:v>15440.2</c:v>
                </c:pt>
                <c:pt idx="1700">
                  <c:v>15450.48</c:v>
                </c:pt>
                <c:pt idx="1701">
                  <c:v>15518.18</c:v>
                </c:pt>
                <c:pt idx="1702">
                  <c:v>15532.16</c:v>
                </c:pt>
                <c:pt idx="1703">
                  <c:v>15555.19</c:v>
                </c:pt>
                <c:pt idx="1704">
                  <c:v>15556.67</c:v>
                </c:pt>
                <c:pt idx="1705">
                  <c:v>15608.58</c:v>
                </c:pt>
                <c:pt idx="1706">
                  <c:v>15612.19</c:v>
                </c:pt>
                <c:pt idx="1707">
                  <c:v>15646.28</c:v>
                </c:pt>
                <c:pt idx="1708">
                  <c:v>15670.3</c:v>
                </c:pt>
                <c:pt idx="1709">
                  <c:v>15698.86</c:v>
                </c:pt>
                <c:pt idx="1710">
                  <c:v>15746.62</c:v>
                </c:pt>
                <c:pt idx="1711">
                  <c:v>15817.99</c:v>
                </c:pt>
                <c:pt idx="1712">
                  <c:v>15820.7</c:v>
                </c:pt>
                <c:pt idx="1713">
                  <c:v>15828.82</c:v>
                </c:pt>
                <c:pt idx="1714">
                  <c:v>15840.81</c:v>
                </c:pt>
                <c:pt idx="1715">
                  <c:v>15922.29</c:v>
                </c:pt>
                <c:pt idx="1716">
                  <c:v>15965.29</c:v>
                </c:pt>
                <c:pt idx="1717">
                  <c:v>15966.19</c:v>
                </c:pt>
                <c:pt idx="1718">
                  <c:v>16059.06</c:v>
                </c:pt>
                <c:pt idx="1719">
                  <c:v>16062.89</c:v>
                </c:pt>
                <c:pt idx="1720">
                  <c:v>16069.08</c:v>
                </c:pt>
                <c:pt idx="1721">
                  <c:v>16085.13</c:v>
                </c:pt>
                <c:pt idx="1722">
                  <c:v>16097.94</c:v>
                </c:pt>
                <c:pt idx="1723">
                  <c:v>16115.3</c:v>
                </c:pt>
                <c:pt idx="1724">
                  <c:v>16122.65</c:v>
                </c:pt>
                <c:pt idx="1725">
                  <c:v>16138.76</c:v>
                </c:pt>
                <c:pt idx="1726">
                  <c:v>16152.04</c:v>
                </c:pt>
                <c:pt idx="1727">
                  <c:v>16190.97</c:v>
                </c:pt>
                <c:pt idx="1728">
                  <c:v>16199.1</c:v>
                </c:pt>
                <c:pt idx="1729">
                  <c:v>16205.88</c:v>
                </c:pt>
                <c:pt idx="1730">
                  <c:v>16232.85</c:v>
                </c:pt>
                <c:pt idx="1731">
                  <c:v>16267.32</c:v>
                </c:pt>
                <c:pt idx="1732">
                  <c:v>16297.85</c:v>
                </c:pt>
                <c:pt idx="1733">
                  <c:v>16311.05</c:v>
                </c:pt>
                <c:pt idx="1734">
                  <c:v>16351.42</c:v>
                </c:pt>
                <c:pt idx="1735">
                  <c:v>16420.490000000002</c:v>
                </c:pt>
                <c:pt idx="1736">
                  <c:v>16450.89</c:v>
                </c:pt>
                <c:pt idx="1737">
                  <c:v>16455.71</c:v>
                </c:pt>
                <c:pt idx="1738">
                  <c:v>16577.78</c:v>
                </c:pt>
                <c:pt idx="1739">
                  <c:v>16586.5</c:v>
                </c:pt>
                <c:pt idx="1740">
                  <c:v>16587.96</c:v>
                </c:pt>
                <c:pt idx="1741">
                  <c:v>16600.16</c:v>
                </c:pt>
                <c:pt idx="1742">
                  <c:v>16602.18</c:v>
                </c:pt>
                <c:pt idx="1743">
                  <c:v>16631.61</c:v>
                </c:pt>
                <c:pt idx="1744">
                  <c:v>16657.72</c:v>
                </c:pt>
                <c:pt idx="1745">
                  <c:v>16770.990000000002</c:v>
                </c:pt>
                <c:pt idx="1746">
                  <c:v>16776.3</c:v>
                </c:pt>
                <c:pt idx="1747">
                  <c:v>16779.400000000001</c:v>
                </c:pt>
                <c:pt idx="1748">
                  <c:v>16796.41</c:v>
                </c:pt>
                <c:pt idx="1749">
                  <c:v>16841.32</c:v>
                </c:pt>
                <c:pt idx="1750">
                  <c:v>16884.919999999998</c:v>
                </c:pt>
                <c:pt idx="1751">
                  <c:v>16903.5</c:v>
                </c:pt>
                <c:pt idx="1752">
                  <c:v>16921.09</c:v>
                </c:pt>
                <c:pt idx="1753">
                  <c:v>16990.55</c:v>
                </c:pt>
                <c:pt idx="1754">
                  <c:v>17016.009999999998</c:v>
                </c:pt>
                <c:pt idx="1755">
                  <c:v>17043.34</c:v>
                </c:pt>
                <c:pt idx="1756">
                  <c:v>17081.080000000002</c:v>
                </c:pt>
                <c:pt idx="1757">
                  <c:v>17085.27</c:v>
                </c:pt>
                <c:pt idx="1758">
                  <c:v>17128.43</c:v>
                </c:pt>
                <c:pt idx="1759">
                  <c:v>17172.27</c:v>
                </c:pt>
                <c:pt idx="1760">
                  <c:v>17174.52</c:v>
                </c:pt>
                <c:pt idx="1761">
                  <c:v>17178.68</c:v>
                </c:pt>
                <c:pt idx="1762">
                  <c:v>17179.52</c:v>
                </c:pt>
                <c:pt idx="1763">
                  <c:v>17253.43</c:v>
                </c:pt>
                <c:pt idx="1764">
                  <c:v>17337.580000000002</c:v>
                </c:pt>
                <c:pt idx="1765">
                  <c:v>17352.68</c:v>
                </c:pt>
                <c:pt idx="1766">
                  <c:v>17361.77</c:v>
                </c:pt>
                <c:pt idx="1767">
                  <c:v>17468.98</c:v>
                </c:pt>
                <c:pt idx="1768">
                  <c:v>17479.53</c:v>
                </c:pt>
                <c:pt idx="1769">
                  <c:v>17496.310000000001</c:v>
                </c:pt>
                <c:pt idx="1770">
                  <c:v>17505.650000000001</c:v>
                </c:pt>
                <c:pt idx="1771">
                  <c:v>17507.47</c:v>
                </c:pt>
                <c:pt idx="1772">
                  <c:v>17556.88</c:v>
                </c:pt>
                <c:pt idx="1773">
                  <c:v>17560.38</c:v>
                </c:pt>
                <c:pt idx="1774">
                  <c:v>17584.72</c:v>
                </c:pt>
                <c:pt idx="1775">
                  <c:v>17626.240000000002</c:v>
                </c:pt>
                <c:pt idx="1776">
                  <c:v>17663.14</c:v>
                </c:pt>
                <c:pt idx="1777">
                  <c:v>17748.509999999998</c:v>
                </c:pt>
                <c:pt idx="1778">
                  <c:v>17777.73</c:v>
                </c:pt>
                <c:pt idx="1779">
                  <c:v>17779.939999999999</c:v>
                </c:pt>
                <c:pt idx="1780">
                  <c:v>17832.599999999999</c:v>
                </c:pt>
                <c:pt idx="1781">
                  <c:v>17862.919999999998</c:v>
                </c:pt>
                <c:pt idx="1782">
                  <c:v>17878.900000000001</c:v>
                </c:pt>
                <c:pt idx="1783">
                  <c:v>17882.669999999998</c:v>
                </c:pt>
                <c:pt idx="1784">
                  <c:v>17904.53</c:v>
                </c:pt>
                <c:pt idx="1785">
                  <c:v>17929.3</c:v>
                </c:pt>
                <c:pt idx="1786">
                  <c:v>17942.11</c:v>
                </c:pt>
                <c:pt idx="1787">
                  <c:v>18031.16</c:v>
                </c:pt>
                <c:pt idx="1788">
                  <c:v>18031.189999999999</c:v>
                </c:pt>
                <c:pt idx="1789">
                  <c:v>18033.97</c:v>
                </c:pt>
                <c:pt idx="1790">
                  <c:v>18157.88</c:v>
                </c:pt>
                <c:pt idx="1791">
                  <c:v>18208.34</c:v>
                </c:pt>
                <c:pt idx="1792">
                  <c:v>18218.16</c:v>
                </c:pt>
                <c:pt idx="1793">
                  <c:v>18223.45</c:v>
                </c:pt>
                <c:pt idx="1794">
                  <c:v>18246.5</c:v>
                </c:pt>
                <c:pt idx="1795">
                  <c:v>18259.22</c:v>
                </c:pt>
                <c:pt idx="1796">
                  <c:v>18310.740000000002</c:v>
                </c:pt>
                <c:pt idx="1797">
                  <c:v>18328.240000000002</c:v>
                </c:pt>
                <c:pt idx="1798">
                  <c:v>18443.11</c:v>
                </c:pt>
                <c:pt idx="1799">
                  <c:v>18608.259999999998</c:v>
                </c:pt>
                <c:pt idx="1800">
                  <c:v>18648.419999999998</c:v>
                </c:pt>
                <c:pt idx="1801">
                  <c:v>18682.740000000002</c:v>
                </c:pt>
                <c:pt idx="1802">
                  <c:v>18694.689999999999</c:v>
                </c:pt>
                <c:pt idx="1803">
                  <c:v>18765.88</c:v>
                </c:pt>
                <c:pt idx="1804">
                  <c:v>18767.740000000002</c:v>
                </c:pt>
                <c:pt idx="1805">
                  <c:v>18804.75</c:v>
                </c:pt>
                <c:pt idx="1806">
                  <c:v>18806.150000000001</c:v>
                </c:pt>
                <c:pt idx="1807">
                  <c:v>18815.53</c:v>
                </c:pt>
                <c:pt idx="1808">
                  <c:v>18838.7</c:v>
                </c:pt>
                <c:pt idx="1809">
                  <c:v>18883.330000000002</c:v>
                </c:pt>
                <c:pt idx="1810">
                  <c:v>18903.490000000002</c:v>
                </c:pt>
                <c:pt idx="1811">
                  <c:v>18932.810000000001</c:v>
                </c:pt>
                <c:pt idx="1812">
                  <c:v>18954.560000000001</c:v>
                </c:pt>
                <c:pt idx="1813">
                  <c:v>18955.22</c:v>
                </c:pt>
                <c:pt idx="1814">
                  <c:v>18963.169999999998</c:v>
                </c:pt>
                <c:pt idx="1815">
                  <c:v>18972.5</c:v>
                </c:pt>
                <c:pt idx="1816">
                  <c:v>19023.259999999998</c:v>
                </c:pt>
                <c:pt idx="1817">
                  <c:v>19040.88</c:v>
                </c:pt>
                <c:pt idx="1818">
                  <c:v>19107.78</c:v>
                </c:pt>
                <c:pt idx="1819">
                  <c:v>19144.580000000002</c:v>
                </c:pt>
                <c:pt idx="1820">
                  <c:v>19199.939999999999</c:v>
                </c:pt>
                <c:pt idx="1821">
                  <c:v>19214.71</c:v>
                </c:pt>
                <c:pt idx="1822">
                  <c:v>19259.96</c:v>
                </c:pt>
                <c:pt idx="1823">
                  <c:v>19321.060000000001</c:v>
                </c:pt>
                <c:pt idx="1824">
                  <c:v>19350.37</c:v>
                </c:pt>
                <c:pt idx="1825">
                  <c:v>19362</c:v>
                </c:pt>
                <c:pt idx="1826">
                  <c:v>19442.349999999999</c:v>
                </c:pt>
                <c:pt idx="1827">
                  <c:v>19444.27</c:v>
                </c:pt>
                <c:pt idx="1828">
                  <c:v>19496.72</c:v>
                </c:pt>
                <c:pt idx="1829">
                  <c:v>19515.54</c:v>
                </c:pt>
                <c:pt idx="1830">
                  <c:v>19521.97</c:v>
                </c:pt>
                <c:pt idx="1831">
                  <c:v>19539.240000000002</c:v>
                </c:pt>
                <c:pt idx="1832">
                  <c:v>19551.34</c:v>
                </c:pt>
                <c:pt idx="1833">
                  <c:v>19594.810000000001</c:v>
                </c:pt>
                <c:pt idx="1834">
                  <c:v>19673.34</c:v>
                </c:pt>
                <c:pt idx="1835">
                  <c:v>19719.689999999999</c:v>
                </c:pt>
                <c:pt idx="1836">
                  <c:v>19749.38</c:v>
                </c:pt>
                <c:pt idx="1837">
                  <c:v>19798.05</c:v>
                </c:pt>
                <c:pt idx="1838">
                  <c:v>19933.46</c:v>
                </c:pt>
                <c:pt idx="1839">
                  <c:v>19964.75</c:v>
                </c:pt>
                <c:pt idx="1840">
                  <c:v>19995.29</c:v>
                </c:pt>
                <c:pt idx="1841">
                  <c:v>20009.63</c:v>
                </c:pt>
                <c:pt idx="1842">
                  <c:v>20149.32</c:v>
                </c:pt>
                <c:pt idx="1843">
                  <c:v>20167.34</c:v>
                </c:pt>
                <c:pt idx="1844">
                  <c:v>20177.669999999998</c:v>
                </c:pt>
                <c:pt idx="1845">
                  <c:v>20234.849999999999</c:v>
                </c:pt>
                <c:pt idx="1846">
                  <c:v>20253.84</c:v>
                </c:pt>
                <c:pt idx="1847">
                  <c:v>20277.810000000001</c:v>
                </c:pt>
                <c:pt idx="1848">
                  <c:v>20296.86</c:v>
                </c:pt>
                <c:pt idx="1849">
                  <c:v>20354.5</c:v>
                </c:pt>
                <c:pt idx="1850">
                  <c:v>20420.599999999999</c:v>
                </c:pt>
                <c:pt idx="1851">
                  <c:v>20446.849999999999</c:v>
                </c:pt>
                <c:pt idx="1852">
                  <c:v>20463</c:v>
                </c:pt>
                <c:pt idx="1853">
                  <c:v>20568.32</c:v>
                </c:pt>
                <c:pt idx="1854">
                  <c:v>20630.28</c:v>
                </c:pt>
                <c:pt idx="1855">
                  <c:v>20709.02</c:v>
                </c:pt>
                <c:pt idx="1856">
                  <c:v>20745.990000000002</c:v>
                </c:pt>
                <c:pt idx="1857">
                  <c:v>20773.63</c:v>
                </c:pt>
                <c:pt idx="1858">
                  <c:v>20781.490000000002</c:v>
                </c:pt>
                <c:pt idx="1859">
                  <c:v>20878.78</c:v>
                </c:pt>
                <c:pt idx="1860">
                  <c:v>20893.060000000001</c:v>
                </c:pt>
                <c:pt idx="1861">
                  <c:v>20984.09</c:v>
                </c:pt>
                <c:pt idx="1862">
                  <c:v>21082.16</c:v>
                </c:pt>
                <c:pt idx="1863">
                  <c:v>21098.55</c:v>
                </c:pt>
                <c:pt idx="1864">
                  <c:v>21195.82</c:v>
                </c:pt>
                <c:pt idx="1865">
                  <c:v>21223.68</c:v>
                </c:pt>
                <c:pt idx="1866">
                  <c:v>21232.18</c:v>
                </c:pt>
                <c:pt idx="1867">
                  <c:v>21259.38</c:v>
                </c:pt>
                <c:pt idx="1868">
                  <c:v>21344.85</c:v>
                </c:pt>
                <c:pt idx="1869">
                  <c:v>21348.71</c:v>
                </c:pt>
                <c:pt idx="1870">
                  <c:v>21472.48</c:v>
                </c:pt>
                <c:pt idx="1871">
                  <c:v>21595.38</c:v>
                </c:pt>
                <c:pt idx="1872">
                  <c:v>21659.93</c:v>
                </c:pt>
                <c:pt idx="1873">
                  <c:v>21661.16</c:v>
                </c:pt>
                <c:pt idx="1874">
                  <c:v>21677.279999999999</c:v>
                </c:pt>
                <c:pt idx="1875">
                  <c:v>21771.34</c:v>
                </c:pt>
                <c:pt idx="1876">
                  <c:v>21774.32</c:v>
                </c:pt>
                <c:pt idx="1877">
                  <c:v>21797</c:v>
                </c:pt>
                <c:pt idx="1878">
                  <c:v>21880.82</c:v>
                </c:pt>
                <c:pt idx="1879">
                  <c:v>21882.400000000001</c:v>
                </c:pt>
                <c:pt idx="1880">
                  <c:v>21978.68</c:v>
                </c:pt>
                <c:pt idx="1881">
                  <c:v>21984.47</c:v>
                </c:pt>
                <c:pt idx="1882">
                  <c:v>22097.62</c:v>
                </c:pt>
                <c:pt idx="1883">
                  <c:v>22144.03</c:v>
                </c:pt>
                <c:pt idx="1884">
                  <c:v>22192.44</c:v>
                </c:pt>
                <c:pt idx="1885">
                  <c:v>22218.11</c:v>
                </c:pt>
                <c:pt idx="1886">
                  <c:v>22331.57</c:v>
                </c:pt>
                <c:pt idx="1887">
                  <c:v>22395.74</c:v>
                </c:pt>
                <c:pt idx="1888">
                  <c:v>22412.65</c:v>
                </c:pt>
                <c:pt idx="1889">
                  <c:v>22462.04</c:v>
                </c:pt>
                <c:pt idx="1890">
                  <c:v>22478.6</c:v>
                </c:pt>
                <c:pt idx="1891">
                  <c:v>22493.66</c:v>
                </c:pt>
                <c:pt idx="1892">
                  <c:v>23045.57</c:v>
                </c:pt>
                <c:pt idx="1893">
                  <c:v>23065.42</c:v>
                </c:pt>
                <c:pt idx="1894">
                  <c:v>23082.959999999999</c:v>
                </c:pt>
                <c:pt idx="1895">
                  <c:v>23241.47</c:v>
                </c:pt>
                <c:pt idx="1896">
                  <c:v>23244.79</c:v>
                </c:pt>
                <c:pt idx="1897">
                  <c:v>23288.93</c:v>
                </c:pt>
                <c:pt idx="1898">
                  <c:v>23306.55</c:v>
                </c:pt>
                <c:pt idx="1899">
                  <c:v>23401.31</c:v>
                </c:pt>
                <c:pt idx="1900">
                  <c:v>23563.02</c:v>
                </c:pt>
                <c:pt idx="1901">
                  <c:v>23568.27</c:v>
                </c:pt>
                <c:pt idx="1902">
                  <c:v>23807.24</c:v>
                </c:pt>
                <c:pt idx="1903">
                  <c:v>23887.66</c:v>
                </c:pt>
                <c:pt idx="1904">
                  <c:v>23967.38</c:v>
                </c:pt>
                <c:pt idx="1905">
                  <c:v>24059.68</c:v>
                </c:pt>
                <c:pt idx="1906">
                  <c:v>24106.91</c:v>
                </c:pt>
                <c:pt idx="1907">
                  <c:v>24180.93</c:v>
                </c:pt>
                <c:pt idx="1908">
                  <c:v>24227.34</c:v>
                </c:pt>
                <c:pt idx="1909">
                  <c:v>24294.02</c:v>
                </c:pt>
                <c:pt idx="1910">
                  <c:v>24387.74</c:v>
                </c:pt>
                <c:pt idx="1911">
                  <c:v>24393.62</c:v>
                </c:pt>
                <c:pt idx="1912">
                  <c:v>24476.48</c:v>
                </c:pt>
                <c:pt idx="1913">
                  <c:v>24513.09</c:v>
                </c:pt>
                <c:pt idx="1914">
                  <c:v>24520.26</c:v>
                </c:pt>
                <c:pt idx="1915">
                  <c:v>24535.7</c:v>
                </c:pt>
                <c:pt idx="1916">
                  <c:v>24603.05</c:v>
                </c:pt>
                <c:pt idx="1917">
                  <c:v>24667.42</c:v>
                </c:pt>
                <c:pt idx="1918">
                  <c:v>24671.66</c:v>
                </c:pt>
                <c:pt idx="1919">
                  <c:v>24795.040000000001</c:v>
                </c:pt>
                <c:pt idx="1920">
                  <c:v>24817.25</c:v>
                </c:pt>
                <c:pt idx="1921">
                  <c:v>24863.25</c:v>
                </c:pt>
                <c:pt idx="1922">
                  <c:v>24869.84</c:v>
                </c:pt>
                <c:pt idx="1923">
                  <c:v>24873.38</c:v>
                </c:pt>
                <c:pt idx="1924">
                  <c:v>24915.05</c:v>
                </c:pt>
                <c:pt idx="1925">
                  <c:v>24915.22</c:v>
                </c:pt>
                <c:pt idx="1926">
                  <c:v>25075.97</c:v>
                </c:pt>
                <c:pt idx="1927">
                  <c:v>25081.77</c:v>
                </c:pt>
                <c:pt idx="1928">
                  <c:v>25127.22</c:v>
                </c:pt>
                <c:pt idx="1929">
                  <c:v>25309.49</c:v>
                </c:pt>
                <c:pt idx="1930">
                  <c:v>25333.33</c:v>
                </c:pt>
                <c:pt idx="1931">
                  <c:v>25382.3</c:v>
                </c:pt>
                <c:pt idx="1932">
                  <c:v>25517.11</c:v>
                </c:pt>
                <c:pt idx="1933">
                  <c:v>25648.98</c:v>
                </c:pt>
                <c:pt idx="1934">
                  <c:v>25656.58</c:v>
                </c:pt>
                <c:pt idx="1935">
                  <c:v>25678.78</c:v>
                </c:pt>
                <c:pt idx="1936">
                  <c:v>25992.82</c:v>
                </c:pt>
                <c:pt idx="1937">
                  <c:v>26018.95</c:v>
                </c:pt>
                <c:pt idx="1938">
                  <c:v>26026.97</c:v>
                </c:pt>
                <c:pt idx="1939">
                  <c:v>26109.33</c:v>
                </c:pt>
                <c:pt idx="1940">
                  <c:v>26125.67</c:v>
                </c:pt>
                <c:pt idx="1941">
                  <c:v>26140.36</c:v>
                </c:pt>
                <c:pt idx="1942">
                  <c:v>26236.58</c:v>
                </c:pt>
                <c:pt idx="1943">
                  <c:v>26316.59</c:v>
                </c:pt>
                <c:pt idx="1944">
                  <c:v>26392.26</c:v>
                </c:pt>
                <c:pt idx="1945">
                  <c:v>26467.1</c:v>
                </c:pt>
                <c:pt idx="1946">
                  <c:v>26479.4</c:v>
                </c:pt>
                <c:pt idx="1947">
                  <c:v>26607.89</c:v>
                </c:pt>
                <c:pt idx="1948">
                  <c:v>26912.560000000001</c:v>
                </c:pt>
                <c:pt idx="1949">
                  <c:v>26926.51</c:v>
                </c:pt>
                <c:pt idx="1950">
                  <c:v>26927.69</c:v>
                </c:pt>
                <c:pt idx="1951">
                  <c:v>26936.98</c:v>
                </c:pt>
                <c:pt idx="1952">
                  <c:v>27000.98</c:v>
                </c:pt>
                <c:pt idx="1953">
                  <c:v>27037.91</c:v>
                </c:pt>
                <c:pt idx="1954">
                  <c:v>27080.639999999999</c:v>
                </c:pt>
                <c:pt idx="1955">
                  <c:v>27092.38</c:v>
                </c:pt>
                <c:pt idx="1956">
                  <c:v>27117.99</c:v>
                </c:pt>
                <c:pt idx="1957">
                  <c:v>27218.44</c:v>
                </c:pt>
                <c:pt idx="1958">
                  <c:v>27236.959999999999</c:v>
                </c:pt>
                <c:pt idx="1959">
                  <c:v>27322.73</c:v>
                </c:pt>
                <c:pt idx="1960">
                  <c:v>27346.04</c:v>
                </c:pt>
                <c:pt idx="1961">
                  <c:v>27375.9</c:v>
                </c:pt>
                <c:pt idx="1962">
                  <c:v>27432.73</c:v>
                </c:pt>
                <c:pt idx="1963">
                  <c:v>27495.59</c:v>
                </c:pt>
                <c:pt idx="1964">
                  <c:v>27533.91</c:v>
                </c:pt>
                <c:pt idx="1965">
                  <c:v>27534.53</c:v>
                </c:pt>
                <c:pt idx="1966">
                  <c:v>27598.93</c:v>
                </c:pt>
                <c:pt idx="1967">
                  <c:v>27614.71</c:v>
                </c:pt>
                <c:pt idx="1968">
                  <c:v>27619.360000000001</c:v>
                </c:pt>
                <c:pt idx="1969">
                  <c:v>27625.17</c:v>
                </c:pt>
                <c:pt idx="1970">
                  <c:v>27696.11</c:v>
                </c:pt>
                <c:pt idx="1971">
                  <c:v>27724.29</c:v>
                </c:pt>
                <c:pt idx="1972">
                  <c:v>27808.73</c:v>
                </c:pt>
                <c:pt idx="1973">
                  <c:v>27849.94</c:v>
                </c:pt>
                <c:pt idx="1974">
                  <c:v>27925.86</c:v>
                </c:pt>
                <c:pt idx="1975">
                  <c:v>27931.11</c:v>
                </c:pt>
                <c:pt idx="1976">
                  <c:v>27941.29</c:v>
                </c:pt>
                <c:pt idx="1977">
                  <c:v>27980.77</c:v>
                </c:pt>
                <c:pt idx="1978">
                  <c:v>28006.94</c:v>
                </c:pt>
                <c:pt idx="1979">
                  <c:v>28101.33</c:v>
                </c:pt>
                <c:pt idx="1980">
                  <c:v>28245.34</c:v>
                </c:pt>
                <c:pt idx="1981">
                  <c:v>28287.9</c:v>
                </c:pt>
                <c:pt idx="1982">
                  <c:v>28302.33</c:v>
                </c:pt>
                <c:pt idx="1983">
                  <c:v>28340.19</c:v>
                </c:pt>
                <c:pt idx="1984">
                  <c:v>28468.92</c:v>
                </c:pt>
                <c:pt idx="1985">
                  <c:v>28476.73</c:v>
                </c:pt>
                <c:pt idx="1986">
                  <c:v>28542.86</c:v>
                </c:pt>
                <c:pt idx="1987">
                  <c:v>28716.14</c:v>
                </c:pt>
                <c:pt idx="1988">
                  <c:v>28868.66</c:v>
                </c:pt>
                <c:pt idx="1989">
                  <c:v>28923.14</c:v>
                </c:pt>
                <c:pt idx="1990">
                  <c:v>28950.47</c:v>
                </c:pt>
                <c:pt idx="1991">
                  <c:v>28998.68</c:v>
                </c:pt>
                <c:pt idx="1992">
                  <c:v>29007.82</c:v>
                </c:pt>
                <c:pt idx="1993">
                  <c:v>29114.21</c:v>
                </c:pt>
                <c:pt idx="1994">
                  <c:v>29114.77</c:v>
                </c:pt>
                <c:pt idx="1995">
                  <c:v>29141.360000000001</c:v>
                </c:pt>
                <c:pt idx="1996">
                  <c:v>29160.39</c:v>
                </c:pt>
                <c:pt idx="1997">
                  <c:v>29186.48</c:v>
                </c:pt>
                <c:pt idx="1998">
                  <c:v>29227.599999999999</c:v>
                </c:pt>
                <c:pt idx="1999">
                  <c:v>29330.98</c:v>
                </c:pt>
                <c:pt idx="2000">
                  <c:v>29352.560000000001</c:v>
                </c:pt>
                <c:pt idx="2001">
                  <c:v>29443.59</c:v>
                </c:pt>
                <c:pt idx="2002">
                  <c:v>29523.17</c:v>
                </c:pt>
                <c:pt idx="2003">
                  <c:v>29583.8</c:v>
                </c:pt>
                <c:pt idx="2004">
                  <c:v>29622.69</c:v>
                </c:pt>
                <c:pt idx="2005">
                  <c:v>29757.69</c:v>
                </c:pt>
                <c:pt idx="2006">
                  <c:v>29760.6</c:v>
                </c:pt>
                <c:pt idx="2007">
                  <c:v>29816.639999999999</c:v>
                </c:pt>
                <c:pt idx="2008">
                  <c:v>29818.76</c:v>
                </c:pt>
                <c:pt idx="2009">
                  <c:v>29852.48</c:v>
                </c:pt>
                <c:pt idx="2010">
                  <c:v>29899.25</c:v>
                </c:pt>
                <c:pt idx="2011">
                  <c:v>29929.56</c:v>
                </c:pt>
                <c:pt idx="2012">
                  <c:v>29933.75</c:v>
                </c:pt>
                <c:pt idx="2013">
                  <c:v>29969.67</c:v>
                </c:pt>
                <c:pt idx="2014">
                  <c:v>30026.87</c:v>
                </c:pt>
                <c:pt idx="2015">
                  <c:v>30063.58</c:v>
                </c:pt>
                <c:pt idx="2016">
                  <c:v>30095.97</c:v>
                </c:pt>
                <c:pt idx="2017">
                  <c:v>30134.75</c:v>
                </c:pt>
                <c:pt idx="2018">
                  <c:v>30166.62</c:v>
                </c:pt>
                <c:pt idx="2019">
                  <c:v>30184.94</c:v>
                </c:pt>
                <c:pt idx="2020">
                  <c:v>30260</c:v>
                </c:pt>
                <c:pt idx="2021">
                  <c:v>30284.639999999999</c:v>
                </c:pt>
                <c:pt idx="2022">
                  <c:v>30328.27</c:v>
                </c:pt>
                <c:pt idx="2023">
                  <c:v>30366.93</c:v>
                </c:pt>
                <c:pt idx="2024">
                  <c:v>30409.53</c:v>
                </c:pt>
                <c:pt idx="2025">
                  <c:v>30422.03</c:v>
                </c:pt>
                <c:pt idx="2026">
                  <c:v>30457.37</c:v>
                </c:pt>
                <c:pt idx="2027">
                  <c:v>30530.5</c:v>
                </c:pt>
                <c:pt idx="2028">
                  <c:v>30625.65</c:v>
                </c:pt>
                <c:pt idx="2029">
                  <c:v>30697.71</c:v>
                </c:pt>
                <c:pt idx="2030">
                  <c:v>30724.44</c:v>
                </c:pt>
                <c:pt idx="2031">
                  <c:v>30763.01</c:v>
                </c:pt>
                <c:pt idx="2032">
                  <c:v>30942.19</c:v>
                </c:pt>
                <c:pt idx="2033">
                  <c:v>31196.61</c:v>
                </c:pt>
                <c:pt idx="2034">
                  <c:v>31234.560000000001</c:v>
                </c:pt>
                <c:pt idx="2035">
                  <c:v>31322.53</c:v>
                </c:pt>
                <c:pt idx="2036">
                  <c:v>31328.27</c:v>
                </c:pt>
                <c:pt idx="2037">
                  <c:v>31368.81</c:v>
                </c:pt>
                <c:pt idx="2038">
                  <c:v>31591.82</c:v>
                </c:pt>
                <c:pt idx="2039">
                  <c:v>31620</c:v>
                </c:pt>
                <c:pt idx="2040">
                  <c:v>31736.7</c:v>
                </c:pt>
                <c:pt idx="2041">
                  <c:v>31743.919999999998</c:v>
                </c:pt>
                <c:pt idx="2042">
                  <c:v>31897.1</c:v>
                </c:pt>
                <c:pt idx="2043">
                  <c:v>31980.89</c:v>
                </c:pt>
                <c:pt idx="2044">
                  <c:v>32086.21</c:v>
                </c:pt>
                <c:pt idx="2045">
                  <c:v>32108.66</c:v>
                </c:pt>
                <c:pt idx="2046">
                  <c:v>32192.76</c:v>
                </c:pt>
                <c:pt idx="2047">
                  <c:v>32222.81</c:v>
                </c:pt>
                <c:pt idx="2048">
                  <c:v>32259.96</c:v>
                </c:pt>
                <c:pt idx="2049">
                  <c:v>32288.49</c:v>
                </c:pt>
                <c:pt idx="2050">
                  <c:v>32428.63</c:v>
                </c:pt>
                <c:pt idx="2051">
                  <c:v>32430.22</c:v>
                </c:pt>
                <c:pt idx="2052">
                  <c:v>32462.35</c:v>
                </c:pt>
                <c:pt idx="2053">
                  <c:v>32485.46</c:v>
                </c:pt>
                <c:pt idx="2054">
                  <c:v>32548.34</c:v>
                </c:pt>
                <c:pt idx="2055">
                  <c:v>32672.11</c:v>
                </c:pt>
                <c:pt idx="2056">
                  <c:v>32686.080000000002</c:v>
                </c:pt>
                <c:pt idx="2057">
                  <c:v>32716.2</c:v>
                </c:pt>
                <c:pt idx="2058">
                  <c:v>32734.19</c:v>
                </c:pt>
                <c:pt idx="2059">
                  <c:v>32760.48</c:v>
                </c:pt>
                <c:pt idx="2060">
                  <c:v>32765.33</c:v>
                </c:pt>
                <c:pt idx="2061">
                  <c:v>32787.46</c:v>
                </c:pt>
                <c:pt idx="2062">
                  <c:v>32827.51</c:v>
                </c:pt>
                <c:pt idx="2063">
                  <c:v>32906.69</c:v>
                </c:pt>
                <c:pt idx="2064">
                  <c:v>32947.629999999997</c:v>
                </c:pt>
                <c:pt idx="2065">
                  <c:v>33017.46</c:v>
                </c:pt>
                <c:pt idx="2066">
                  <c:v>33025.32</c:v>
                </c:pt>
                <c:pt idx="2067">
                  <c:v>33057.230000000003</c:v>
                </c:pt>
                <c:pt idx="2068">
                  <c:v>33074.94</c:v>
                </c:pt>
                <c:pt idx="2069">
                  <c:v>33090.660000000003</c:v>
                </c:pt>
                <c:pt idx="2070">
                  <c:v>33121</c:v>
                </c:pt>
                <c:pt idx="2071">
                  <c:v>33292.83</c:v>
                </c:pt>
                <c:pt idx="2072">
                  <c:v>33307.550000000003</c:v>
                </c:pt>
                <c:pt idx="2073">
                  <c:v>33344.449999999997</c:v>
                </c:pt>
                <c:pt idx="2074">
                  <c:v>33450.99</c:v>
                </c:pt>
                <c:pt idx="2075">
                  <c:v>33471.97</c:v>
                </c:pt>
                <c:pt idx="2076">
                  <c:v>33475.82</c:v>
                </c:pt>
                <c:pt idx="2077">
                  <c:v>33527.1</c:v>
                </c:pt>
                <c:pt idx="2078">
                  <c:v>33611.71</c:v>
                </c:pt>
                <c:pt idx="2079">
                  <c:v>33707.550000000003</c:v>
                </c:pt>
                <c:pt idx="2080">
                  <c:v>33732.69</c:v>
                </c:pt>
                <c:pt idx="2081">
                  <c:v>33750.29</c:v>
                </c:pt>
                <c:pt idx="2082">
                  <c:v>33753.32</c:v>
                </c:pt>
                <c:pt idx="2083">
                  <c:v>33829.39</c:v>
                </c:pt>
                <c:pt idx="2084">
                  <c:v>33900.65</c:v>
                </c:pt>
                <c:pt idx="2085">
                  <c:v>33907.550000000003</c:v>
                </c:pt>
                <c:pt idx="2086">
                  <c:v>33975.47</c:v>
                </c:pt>
                <c:pt idx="2087">
                  <c:v>34053.360000000001</c:v>
                </c:pt>
                <c:pt idx="2088">
                  <c:v>34084.68</c:v>
                </c:pt>
                <c:pt idx="2089">
                  <c:v>34166.269999999997</c:v>
                </c:pt>
                <c:pt idx="2090">
                  <c:v>34205.07</c:v>
                </c:pt>
                <c:pt idx="2091">
                  <c:v>34210.33</c:v>
                </c:pt>
                <c:pt idx="2092">
                  <c:v>34218.019999999997</c:v>
                </c:pt>
                <c:pt idx="2093">
                  <c:v>34254.050000000003</c:v>
                </c:pt>
                <c:pt idx="2094">
                  <c:v>34289.43</c:v>
                </c:pt>
                <c:pt idx="2095">
                  <c:v>34293.120000000003</c:v>
                </c:pt>
                <c:pt idx="2096">
                  <c:v>34303.17</c:v>
                </c:pt>
                <c:pt idx="2097">
                  <c:v>34307.22</c:v>
                </c:pt>
                <c:pt idx="2098">
                  <c:v>34402.22</c:v>
                </c:pt>
                <c:pt idx="2099">
                  <c:v>34439.86</c:v>
                </c:pt>
                <c:pt idx="2100">
                  <c:v>34456.269999999997</c:v>
                </c:pt>
                <c:pt idx="2101">
                  <c:v>34472.839999999997</c:v>
                </c:pt>
                <c:pt idx="2102">
                  <c:v>34543.39</c:v>
                </c:pt>
                <c:pt idx="2103">
                  <c:v>34617.839999999997</c:v>
                </c:pt>
                <c:pt idx="2104">
                  <c:v>34672.15</c:v>
                </c:pt>
                <c:pt idx="2105">
                  <c:v>34779.620000000003</c:v>
                </c:pt>
                <c:pt idx="2106">
                  <c:v>34806.47</c:v>
                </c:pt>
                <c:pt idx="2107">
                  <c:v>34828.65</c:v>
                </c:pt>
                <c:pt idx="2108">
                  <c:v>34838.870000000003</c:v>
                </c:pt>
                <c:pt idx="2109">
                  <c:v>34940.61</c:v>
                </c:pt>
                <c:pt idx="2110">
                  <c:v>34975.68</c:v>
                </c:pt>
                <c:pt idx="2111">
                  <c:v>34976.42</c:v>
                </c:pt>
                <c:pt idx="2112">
                  <c:v>34979.86</c:v>
                </c:pt>
                <c:pt idx="2113">
                  <c:v>35000.730000000003</c:v>
                </c:pt>
                <c:pt idx="2114">
                  <c:v>35050.620000000003</c:v>
                </c:pt>
                <c:pt idx="2115">
                  <c:v>35069.370000000003</c:v>
                </c:pt>
                <c:pt idx="2116">
                  <c:v>35147.53</c:v>
                </c:pt>
                <c:pt idx="2117">
                  <c:v>35160.129999999997</c:v>
                </c:pt>
                <c:pt idx="2118">
                  <c:v>35302.089999999997</c:v>
                </c:pt>
                <c:pt idx="2119">
                  <c:v>35315.96</c:v>
                </c:pt>
                <c:pt idx="2120">
                  <c:v>35345.730000000003</c:v>
                </c:pt>
                <c:pt idx="2121">
                  <c:v>35491.64</c:v>
                </c:pt>
                <c:pt idx="2122">
                  <c:v>35517.19</c:v>
                </c:pt>
                <c:pt idx="2123">
                  <c:v>35547.47</c:v>
                </c:pt>
                <c:pt idx="2124">
                  <c:v>35547.72</c:v>
                </c:pt>
                <c:pt idx="2125">
                  <c:v>35573.26</c:v>
                </c:pt>
                <c:pt idx="2126">
                  <c:v>35583.17</c:v>
                </c:pt>
                <c:pt idx="2127">
                  <c:v>35585.58</c:v>
                </c:pt>
                <c:pt idx="2128">
                  <c:v>35595.589999999997</c:v>
                </c:pt>
                <c:pt idx="2129">
                  <c:v>35701.9</c:v>
                </c:pt>
                <c:pt idx="2130">
                  <c:v>35711.39</c:v>
                </c:pt>
                <c:pt idx="2131">
                  <c:v>35733.96</c:v>
                </c:pt>
                <c:pt idx="2132">
                  <c:v>35883.269999999997</c:v>
                </c:pt>
                <c:pt idx="2133">
                  <c:v>35952.65</c:v>
                </c:pt>
                <c:pt idx="2134">
                  <c:v>36021.01</c:v>
                </c:pt>
                <c:pt idx="2135">
                  <c:v>36074.339999999997</c:v>
                </c:pt>
                <c:pt idx="2136">
                  <c:v>36085.22</c:v>
                </c:pt>
                <c:pt idx="2137">
                  <c:v>36090.49</c:v>
                </c:pt>
                <c:pt idx="2138">
                  <c:v>36124.57</c:v>
                </c:pt>
                <c:pt idx="2139">
                  <c:v>36149.480000000003</c:v>
                </c:pt>
                <c:pt idx="2140">
                  <c:v>36182.870000000003</c:v>
                </c:pt>
                <c:pt idx="2141">
                  <c:v>36189.1</c:v>
                </c:pt>
                <c:pt idx="2142">
                  <c:v>36197.699999999997</c:v>
                </c:pt>
                <c:pt idx="2143">
                  <c:v>36219.410000000003</c:v>
                </c:pt>
                <c:pt idx="2144">
                  <c:v>36307.800000000003</c:v>
                </c:pt>
                <c:pt idx="2145">
                  <c:v>36314.050000000003</c:v>
                </c:pt>
                <c:pt idx="2146">
                  <c:v>36332.449999999997</c:v>
                </c:pt>
                <c:pt idx="2147">
                  <c:v>36350.71</c:v>
                </c:pt>
                <c:pt idx="2148">
                  <c:v>36397.58</c:v>
                </c:pt>
                <c:pt idx="2149">
                  <c:v>36445.550000000003</c:v>
                </c:pt>
                <c:pt idx="2150">
                  <c:v>36541.550000000003</c:v>
                </c:pt>
                <c:pt idx="2151">
                  <c:v>36572.800000000003</c:v>
                </c:pt>
                <c:pt idx="2152">
                  <c:v>36580.28</c:v>
                </c:pt>
                <c:pt idx="2153">
                  <c:v>36786.370000000003</c:v>
                </c:pt>
                <c:pt idx="2154">
                  <c:v>36795.29</c:v>
                </c:pt>
                <c:pt idx="2155">
                  <c:v>36837.47</c:v>
                </c:pt>
                <c:pt idx="2156">
                  <c:v>36889.99</c:v>
                </c:pt>
                <c:pt idx="2157">
                  <c:v>36898.730000000003</c:v>
                </c:pt>
                <c:pt idx="2158">
                  <c:v>36910.61</c:v>
                </c:pt>
                <c:pt idx="2159">
                  <c:v>36911.99</c:v>
                </c:pt>
                <c:pt idx="2160">
                  <c:v>36922.61</c:v>
                </c:pt>
                <c:pt idx="2161">
                  <c:v>36935.64</c:v>
                </c:pt>
                <c:pt idx="2162">
                  <c:v>36950.26</c:v>
                </c:pt>
                <c:pt idx="2163">
                  <c:v>36976.449999999997</c:v>
                </c:pt>
                <c:pt idx="2164">
                  <c:v>37040.879999999997</c:v>
                </c:pt>
                <c:pt idx="2165">
                  <c:v>37076.370000000003</c:v>
                </c:pt>
                <c:pt idx="2166">
                  <c:v>37079.370000000003</c:v>
                </c:pt>
                <c:pt idx="2167">
                  <c:v>37133.9</c:v>
                </c:pt>
                <c:pt idx="2168">
                  <c:v>37165.160000000003</c:v>
                </c:pt>
                <c:pt idx="2169">
                  <c:v>37251.22</c:v>
                </c:pt>
                <c:pt idx="2170">
                  <c:v>37270.15</c:v>
                </c:pt>
                <c:pt idx="2171">
                  <c:v>37272.339999999997</c:v>
                </c:pt>
                <c:pt idx="2172">
                  <c:v>37277.269999999997</c:v>
                </c:pt>
                <c:pt idx="2173">
                  <c:v>37425.94</c:v>
                </c:pt>
                <c:pt idx="2174">
                  <c:v>37465.339999999997</c:v>
                </c:pt>
                <c:pt idx="2175">
                  <c:v>37484.449999999997</c:v>
                </c:pt>
                <c:pt idx="2176">
                  <c:v>37607.53</c:v>
                </c:pt>
                <c:pt idx="2177">
                  <c:v>37650.74</c:v>
                </c:pt>
                <c:pt idx="2178">
                  <c:v>37675.06</c:v>
                </c:pt>
                <c:pt idx="2179">
                  <c:v>37701.879999999997</c:v>
                </c:pt>
                <c:pt idx="2180">
                  <c:v>37735.199999999997</c:v>
                </c:pt>
                <c:pt idx="2181">
                  <c:v>37742.58</c:v>
                </c:pt>
                <c:pt idx="2182">
                  <c:v>37800.980000000003</c:v>
                </c:pt>
                <c:pt idx="2183">
                  <c:v>37829.72</c:v>
                </c:pt>
                <c:pt idx="2184">
                  <c:v>38126.25</c:v>
                </c:pt>
                <c:pt idx="2185">
                  <c:v>38189.1</c:v>
                </c:pt>
                <c:pt idx="2186">
                  <c:v>38237.339999999997</c:v>
                </c:pt>
                <c:pt idx="2187">
                  <c:v>38241.74</c:v>
                </c:pt>
                <c:pt idx="2188">
                  <c:v>38245.589999999997</c:v>
                </c:pt>
                <c:pt idx="2189">
                  <c:v>38282.75</c:v>
                </c:pt>
                <c:pt idx="2190">
                  <c:v>38313.129999999997</c:v>
                </c:pt>
                <c:pt idx="2191">
                  <c:v>38344.57</c:v>
                </c:pt>
                <c:pt idx="2192">
                  <c:v>38389.79</c:v>
                </c:pt>
                <c:pt idx="2193">
                  <c:v>38405.26</c:v>
                </c:pt>
                <c:pt idx="2194">
                  <c:v>38415.47</c:v>
                </c:pt>
                <c:pt idx="2195">
                  <c:v>38511.629999999997</c:v>
                </c:pt>
                <c:pt idx="2196">
                  <c:v>38652.089999999997</c:v>
                </c:pt>
                <c:pt idx="2197">
                  <c:v>38709.18</c:v>
                </c:pt>
                <c:pt idx="2198">
                  <c:v>38711</c:v>
                </c:pt>
                <c:pt idx="2199">
                  <c:v>38740.120000000003</c:v>
                </c:pt>
                <c:pt idx="2200">
                  <c:v>38746.36</c:v>
                </c:pt>
                <c:pt idx="2201">
                  <c:v>38792.69</c:v>
                </c:pt>
                <c:pt idx="2202">
                  <c:v>38836.980000000003</c:v>
                </c:pt>
                <c:pt idx="2203">
                  <c:v>38869.25</c:v>
                </c:pt>
                <c:pt idx="2204">
                  <c:v>38893.360000000001</c:v>
                </c:pt>
                <c:pt idx="2205">
                  <c:v>38924.04</c:v>
                </c:pt>
                <c:pt idx="2206">
                  <c:v>38932.559999999998</c:v>
                </c:pt>
                <c:pt idx="2207">
                  <c:v>38947.43</c:v>
                </c:pt>
                <c:pt idx="2208">
                  <c:v>38998.550000000003</c:v>
                </c:pt>
                <c:pt idx="2209">
                  <c:v>39047.29</c:v>
                </c:pt>
                <c:pt idx="2210">
                  <c:v>39125.33</c:v>
                </c:pt>
                <c:pt idx="2211">
                  <c:v>39221.120000000003</c:v>
                </c:pt>
                <c:pt idx="2212">
                  <c:v>39241.440000000002</c:v>
                </c:pt>
                <c:pt idx="2213">
                  <c:v>39315.279999999999</c:v>
                </c:pt>
                <c:pt idx="2214">
                  <c:v>39352.6</c:v>
                </c:pt>
                <c:pt idx="2215">
                  <c:v>39396.86</c:v>
                </c:pt>
                <c:pt idx="2216">
                  <c:v>39556.49</c:v>
                </c:pt>
                <c:pt idx="2217">
                  <c:v>39597.410000000003</c:v>
                </c:pt>
                <c:pt idx="2218">
                  <c:v>39611.760000000002</c:v>
                </c:pt>
                <c:pt idx="2219">
                  <c:v>39670.44</c:v>
                </c:pt>
                <c:pt idx="2220">
                  <c:v>39721.93</c:v>
                </c:pt>
                <c:pt idx="2221">
                  <c:v>39722.75</c:v>
                </c:pt>
                <c:pt idx="2222">
                  <c:v>39725.519999999997</c:v>
                </c:pt>
                <c:pt idx="2223">
                  <c:v>39727.61</c:v>
                </c:pt>
                <c:pt idx="2224">
                  <c:v>39774.28</c:v>
                </c:pt>
                <c:pt idx="2225">
                  <c:v>39836.519999999997</c:v>
                </c:pt>
                <c:pt idx="2226">
                  <c:v>39865.699999999997</c:v>
                </c:pt>
                <c:pt idx="2227">
                  <c:v>39871.699999999997</c:v>
                </c:pt>
                <c:pt idx="2228">
                  <c:v>39963.120000000003</c:v>
                </c:pt>
                <c:pt idx="2229">
                  <c:v>39983.43</c:v>
                </c:pt>
                <c:pt idx="2230">
                  <c:v>40003.33</c:v>
                </c:pt>
                <c:pt idx="2231">
                  <c:v>40054.730000000003</c:v>
                </c:pt>
                <c:pt idx="2232">
                  <c:v>40069.440000000002</c:v>
                </c:pt>
                <c:pt idx="2233">
                  <c:v>40103.89</c:v>
                </c:pt>
                <c:pt idx="2234">
                  <c:v>40182.25</c:v>
                </c:pt>
                <c:pt idx="2235">
                  <c:v>40204.83</c:v>
                </c:pt>
                <c:pt idx="2236">
                  <c:v>40208.559999999998</c:v>
                </c:pt>
                <c:pt idx="2237">
                  <c:v>40273.65</c:v>
                </c:pt>
                <c:pt idx="2238">
                  <c:v>40284.379999999997</c:v>
                </c:pt>
                <c:pt idx="2239">
                  <c:v>40309.93</c:v>
                </c:pt>
                <c:pt idx="2240">
                  <c:v>40373.74</c:v>
                </c:pt>
                <c:pt idx="2241">
                  <c:v>40419.019999999997</c:v>
                </c:pt>
                <c:pt idx="2242">
                  <c:v>40590.550000000003</c:v>
                </c:pt>
                <c:pt idx="2243">
                  <c:v>40692.910000000003</c:v>
                </c:pt>
                <c:pt idx="2244">
                  <c:v>40720.550000000003</c:v>
                </c:pt>
                <c:pt idx="2245">
                  <c:v>40817.85</c:v>
                </c:pt>
                <c:pt idx="2246">
                  <c:v>40904.199999999997</c:v>
                </c:pt>
                <c:pt idx="2247">
                  <c:v>40932.43</c:v>
                </c:pt>
                <c:pt idx="2248">
                  <c:v>40941.29</c:v>
                </c:pt>
                <c:pt idx="2249">
                  <c:v>40961.29</c:v>
                </c:pt>
                <c:pt idx="2250">
                  <c:v>40974.160000000003</c:v>
                </c:pt>
                <c:pt idx="2251">
                  <c:v>41034.22</c:v>
                </c:pt>
                <c:pt idx="2252">
                  <c:v>41055.29</c:v>
                </c:pt>
                <c:pt idx="2253">
                  <c:v>41097.160000000003</c:v>
                </c:pt>
                <c:pt idx="2254">
                  <c:v>41191.57</c:v>
                </c:pt>
                <c:pt idx="2255">
                  <c:v>41250.39</c:v>
                </c:pt>
                <c:pt idx="2256">
                  <c:v>41271.5</c:v>
                </c:pt>
                <c:pt idx="2257">
                  <c:v>41331.79</c:v>
                </c:pt>
                <c:pt idx="2258">
                  <c:v>41351.879999999997</c:v>
                </c:pt>
                <c:pt idx="2259">
                  <c:v>41505.15</c:v>
                </c:pt>
                <c:pt idx="2260">
                  <c:v>41636.199999999997</c:v>
                </c:pt>
                <c:pt idx="2261">
                  <c:v>41661.599999999999</c:v>
                </c:pt>
                <c:pt idx="2262">
                  <c:v>41676.080000000002</c:v>
                </c:pt>
                <c:pt idx="2263">
                  <c:v>41681.86</c:v>
                </c:pt>
                <c:pt idx="2264">
                  <c:v>41794.629999999997</c:v>
                </c:pt>
                <c:pt idx="2265">
                  <c:v>41886.54</c:v>
                </c:pt>
                <c:pt idx="2266">
                  <c:v>41919.1</c:v>
                </c:pt>
                <c:pt idx="2267">
                  <c:v>41949.24</c:v>
                </c:pt>
                <c:pt idx="2268">
                  <c:v>41999.519999999997</c:v>
                </c:pt>
                <c:pt idx="2269">
                  <c:v>42111.66</c:v>
                </c:pt>
                <c:pt idx="2270">
                  <c:v>42112.24</c:v>
                </c:pt>
                <c:pt idx="2271">
                  <c:v>42124.52</c:v>
                </c:pt>
                <c:pt idx="2272">
                  <c:v>42188.15</c:v>
                </c:pt>
                <c:pt idx="2273">
                  <c:v>42211.14</c:v>
                </c:pt>
                <c:pt idx="2274">
                  <c:v>42303.69</c:v>
                </c:pt>
                <c:pt idx="2275">
                  <c:v>42478.6</c:v>
                </c:pt>
                <c:pt idx="2276">
                  <c:v>42538.720000000001</c:v>
                </c:pt>
                <c:pt idx="2277">
                  <c:v>42560.43</c:v>
                </c:pt>
                <c:pt idx="2278">
                  <c:v>42644.2</c:v>
                </c:pt>
                <c:pt idx="2279">
                  <c:v>42760.5</c:v>
                </c:pt>
                <c:pt idx="2280">
                  <c:v>42764.12</c:v>
                </c:pt>
                <c:pt idx="2281">
                  <c:v>42856.84</c:v>
                </c:pt>
                <c:pt idx="2282">
                  <c:v>42969.85</c:v>
                </c:pt>
                <c:pt idx="2283">
                  <c:v>42983.46</c:v>
                </c:pt>
                <c:pt idx="2284">
                  <c:v>43073.760000000002</c:v>
                </c:pt>
                <c:pt idx="2285">
                  <c:v>43254.42</c:v>
                </c:pt>
                <c:pt idx="2286">
                  <c:v>43578.94</c:v>
                </c:pt>
                <c:pt idx="2287">
                  <c:v>43753.34</c:v>
                </c:pt>
                <c:pt idx="2288">
                  <c:v>43813.87</c:v>
                </c:pt>
                <c:pt idx="2289">
                  <c:v>43817.45</c:v>
                </c:pt>
                <c:pt idx="2290">
                  <c:v>43896.38</c:v>
                </c:pt>
                <c:pt idx="2291">
                  <c:v>43921.18</c:v>
                </c:pt>
                <c:pt idx="2292">
                  <c:v>43943.88</c:v>
                </c:pt>
                <c:pt idx="2293">
                  <c:v>44202.65</c:v>
                </c:pt>
                <c:pt idx="2294">
                  <c:v>44260.75</c:v>
                </c:pt>
                <c:pt idx="2295">
                  <c:v>44400.41</c:v>
                </c:pt>
                <c:pt idx="2296">
                  <c:v>44423.8</c:v>
                </c:pt>
                <c:pt idx="2297">
                  <c:v>44501.4</c:v>
                </c:pt>
                <c:pt idx="2298">
                  <c:v>44585.46</c:v>
                </c:pt>
                <c:pt idx="2299">
                  <c:v>44641.2</c:v>
                </c:pt>
                <c:pt idx="2300">
                  <c:v>45008.959999999999</c:v>
                </c:pt>
                <c:pt idx="2301">
                  <c:v>45702.02</c:v>
                </c:pt>
                <c:pt idx="2302">
                  <c:v>45710.21</c:v>
                </c:pt>
                <c:pt idx="2303">
                  <c:v>45863.21</c:v>
                </c:pt>
                <c:pt idx="2304">
                  <c:v>46113.51</c:v>
                </c:pt>
                <c:pt idx="2305">
                  <c:v>46130.53</c:v>
                </c:pt>
                <c:pt idx="2306">
                  <c:v>46151.12</c:v>
                </c:pt>
                <c:pt idx="2307">
                  <c:v>46200.99</c:v>
                </c:pt>
                <c:pt idx="2308">
                  <c:v>46255.11</c:v>
                </c:pt>
                <c:pt idx="2309">
                  <c:v>46599.11</c:v>
                </c:pt>
                <c:pt idx="2310">
                  <c:v>46661.440000000002</c:v>
                </c:pt>
                <c:pt idx="2311">
                  <c:v>46718.16</c:v>
                </c:pt>
                <c:pt idx="2312">
                  <c:v>46889.26</c:v>
                </c:pt>
                <c:pt idx="2313">
                  <c:v>47055.53</c:v>
                </c:pt>
                <c:pt idx="2314">
                  <c:v>47269.85</c:v>
                </c:pt>
                <c:pt idx="2315">
                  <c:v>47291.06</c:v>
                </c:pt>
                <c:pt idx="2316">
                  <c:v>47305.31</c:v>
                </c:pt>
                <c:pt idx="2317">
                  <c:v>47403.88</c:v>
                </c:pt>
                <c:pt idx="2318">
                  <c:v>47462.89</c:v>
                </c:pt>
                <c:pt idx="2319">
                  <c:v>47496.49</c:v>
                </c:pt>
                <c:pt idx="2320">
                  <c:v>47896.79</c:v>
                </c:pt>
                <c:pt idx="2321">
                  <c:v>47928.03</c:v>
                </c:pt>
                <c:pt idx="2322">
                  <c:v>48173.36</c:v>
                </c:pt>
                <c:pt idx="2323">
                  <c:v>48517.56</c:v>
                </c:pt>
                <c:pt idx="2324">
                  <c:v>48549.18</c:v>
                </c:pt>
                <c:pt idx="2325">
                  <c:v>48673.56</c:v>
                </c:pt>
                <c:pt idx="2326">
                  <c:v>48675.519999999997</c:v>
                </c:pt>
                <c:pt idx="2327">
                  <c:v>48824.45</c:v>
                </c:pt>
                <c:pt idx="2328">
                  <c:v>48885.14</c:v>
                </c:pt>
                <c:pt idx="2329">
                  <c:v>48970.25</c:v>
                </c:pt>
                <c:pt idx="2330">
                  <c:v>49577.66</c:v>
                </c:pt>
                <c:pt idx="2331">
                  <c:v>51194.559999999998</c:v>
                </c:pt>
                <c:pt idx="2332">
                  <c:v>52590.83</c:v>
                </c:pt>
                <c:pt idx="2333">
                  <c:v>55135.4</c:v>
                </c:pt>
                <c:pt idx="2334">
                  <c:v>58571.07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D5-4BFC-BACB-D13BA5BEA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263847"/>
        <c:axId val="1675090970"/>
      </c:scatterChart>
      <c:valAx>
        <c:axId val="447263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675090970"/>
        <c:crosses val="autoZero"/>
        <c:crossBetween val="midCat"/>
      </c:valAx>
      <c:valAx>
        <c:axId val="16750909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ahnschrift SemiBold SemiConden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47263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</xdr:colOff>
      <xdr:row>2</xdr:row>
      <xdr:rowOff>176211</xdr:rowOff>
    </xdr:from>
    <xdr:to>
      <xdr:col>10</xdr:col>
      <xdr:colOff>0</xdr:colOff>
      <xdr:row>20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138112</xdr:rowOff>
    </xdr:from>
    <xdr:to>
      <xdr:col>2</xdr:col>
      <xdr:colOff>990600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7</xdr:row>
      <xdr:rowOff>38100</xdr:rowOff>
    </xdr:from>
    <xdr:to>
      <xdr:col>3</xdr:col>
      <xdr:colOff>895350</xdr:colOff>
      <xdr:row>21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6</xdr:row>
      <xdr:rowOff>61912</xdr:rowOff>
    </xdr:from>
    <xdr:to>
      <xdr:col>15</xdr:col>
      <xdr:colOff>338137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5</xdr:row>
      <xdr:rowOff>161925</xdr:rowOff>
    </xdr:from>
    <xdr:ext cx="4953000" cy="288607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323850</xdr:colOff>
      <xdr:row>6</xdr:row>
      <xdr:rowOff>161925</xdr:rowOff>
    </xdr:from>
    <xdr:ext cx="7772399" cy="49911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608.13390335648" createdVersion="6" refreshedVersion="6" minRefreshableVersion="3" recordCount="2335" xr:uid="{00000000-000A-0000-FFFF-FFFF00000000}">
  <cacheSource type="worksheet">
    <worksheetSource ref="B3:R2338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WEIGHT STATUS" numFmtId="0">
      <sharedItems/>
    </cacheField>
    <cacheField name="HBA1C" numFmtId="0">
      <sharedItems containsSemiMixedTypes="0" containsString="0" containsNumber="1" minValue="4" maxValue="12"/>
    </cacheField>
    <cacheField name="DIABETES STATUS" numFmtId="0">
      <sharedItems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/>
    </cacheField>
    <cacheField name="NUMBER OF MAJOR SURGERIES" numFmtId="0">
      <sharedItems containsMixedTypes="1" containsNumber="1" containsInteger="1" minValue="1" maxValue="3" count="4">
        <s v="No major surgery"/>
        <n v="2"/>
        <n v="3"/>
        <n v="1"/>
      </sharedItems>
    </cacheField>
    <cacheField name="SMOKER" numFmtId="0">
      <sharedItems/>
    </cacheField>
    <cacheField name="DATE OF BIRTH" numFmtId="0">
      <sharedItems/>
    </cacheField>
    <cacheField name="AGE" numFmtId="0">
      <sharedItems containsSemiMixedTypes="0" containsString="0" containsNumber="1" containsInteger="1" minValue="19" maxValue="65"/>
    </cacheField>
    <cacheField name="CHARGES" numFmtId="165">
      <sharedItems containsSemiMixedTypes="0" containsString="0" containsNumber="1" minValue="563.84" maxValue="58571.07"/>
    </cacheField>
    <cacheField name="HOSPITAL TIER" numFmtId="0">
      <sharedItems count="4">
        <s v="tier - 2"/>
        <s v="tier - 3"/>
        <s v="?"/>
        <s v="tier - 1"/>
      </sharedItems>
    </cacheField>
    <cacheField name="CITY TIER" numFmtId="0">
      <sharedItems/>
    </cacheField>
    <cacheField name="STATE ID" numFmtId="0">
      <sharedItems count="17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?"/>
        <s v="R1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SHISH DESAI" refreshedDate="45907.617610300927" refreshedVersion="8" recordCount="2335" xr:uid="{00000000-000A-0000-FFFF-FFFF08000000}">
  <cacheSource type="worksheet">
    <worksheetSource ref="T3:AJ2338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WEIGHT STATUS" numFmtId="0">
      <sharedItems count="5">
        <s v="Obesity"/>
        <s v="Overweight"/>
        <s v="Healthy Weight"/>
        <b v="0"/>
        <s v="Underweight"/>
      </sharedItems>
    </cacheField>
    <cacheField name="HBA1C" numFmtId="0">
      <sharedItems containsSemiMixedTypes="0" containsString="0" containsNumber="1" minValue="4" maxValue="12"/>
    </cacheField>
    <cacheField name="DIABETES STATUS" numFmtId="0">
      <sharedItems count="4">
        <s v="Diabetes"/>
        <s v="Prediabetes"/>
        <s v="Normal"/>
        <b v="0"/>
      </sharedItems>
    </cacheField>
    <cacheField name="HEART ISSUES" numFmtId="0">
      <sharedItems/>
    </cacheField>
    <cacheField name="ANY TRANSPLANTS" numFmtId="0">
      <sharedItems/>
    </cacheField>
    <cacheField name="CANCER HISTORY" numFmtId="0">
      <sharedItems count="2">
        <s v="No"/>
        <s v="Yes"/>
      </sharedItems>
    </cacheField>
    <cacheField name="NUMBER OF MAJOR SURGERIES" numFmtId="0">
      <sharedItems containsMixedTypes="1" containsNumber="1" containsInteger="1" minValue="1" maxValue="3"/>
    </cacheField>
    <cacheField name="SMOKER" numFmtId="0">
      <sharedItems count="3">
        <s v="Yes"/>
        <s v="No"/>
        <s v="?"/>
      </sharedItems>
    </cacheField>
    <cacheField name="DATE OF BIRTH" numFmtId="0">
      <sharedItems/>
    </cacheField>
    <cacheField name="AGE" numFmtId="0">
      <sharedItems containsSemiMixedTypes="0" containsString="0" containsNumber="1" containsInteger="1" minValue="19" maxValue="65" count="47">
        <n v="31"/>
        <n v="30"/>
        <n v="25"/>
        <n v="22"/>
        <n v="28"/>
        <n v="21"/>
        <n v="26"/>
        <n v="24"/>
        <n v="27"/>
        <n v="19"/>
        <n v="23"/>
        <n v="29"/>
        <n v="20"/>
        <n v="34"/>
        <n v="32"/>
        <n v="35"/>
        <n v="33"/>
        <n v="36"/>
        <n v="37"/>
        <n v="42"/>
        <n v="38"/>
        <n v="39"/>
        <n v="40"/>
        <n v="41"/>
        <n v="43"/>
        <n v="44"/>
        <n v="46"/>
        <n v="45"/>
        <n v="49"/>
        <n v="50"/>
        <n v="51"/>
        <n v="48"/>
        <n v="52"/>
        <n v="53"/>
        <n v="54"/>
        <n v="47"/>
        <n v="55"/>
        <n v="57"/>
        <n v="58"/>
        <n v="56"/>
        <n v="61"/>
        <n v="60"/>
        <n v="59"/>
        <n v="62"/>
        <n v="63"/>
        <n v="64"/>
        <n v="65"/>
      </sharedItems>
    </cacheField>
    <cacheField name="CHARGES" numFmtId="165">
      <sharedItems containsSemiMixedTypes="0" containsString="0" containsNumber="1" minValue="563.84" maxValue="58571.07"/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5">
  <r>
    <s v="Id1"/>
    <s v="  Kelly"/>
    <n v="47.41"/>
    <s v="Obesity"/>
    <n v="7.47"/>
    <s v="Diabetes"/>
    <s v="No"/>
    <x v="0"/>
    <s v="No"/>
    <x v="0"/>
    <s v="Yes"/>
    <s v="9-Jul-1992"/>
    <n v="31"/>
    <n v="563.84"/>
    <x v="0"/>
    <s v="tier - 3"/>
    <x v="0"/>
  </r>
  <r>
    <s v="Id2"/>
    <s v="  Matthew D"/>
    <n v="30.36"/>
    <s v="Obesity"/>
    <n v="5.77"/>
    <s v="Prediabetes"/>
    <s v="No"/>
    <x v="0"/>
    <s v="No"/>
    <x v="0"/>
    <s v="Yes"/>
    <s v="30-Nov-1992"/>
    <n v="31"/>
    <n v="570.62"/>
    <x v="0"/>
    <s v="tier - 1"/>
    <x v="0"/>
  </r>
  <r>
    <s v="Id3"/>
    <s v="  Phil"/>
    <n v="34.484999999999999"/>
    <s v="Obesity"/>
    <n v="11.87"/>
    <s v="Diabetes"/>
    <s v="Yes"/>
    <x v="0"/>
    <s v="No"/>
    <x v="1"/>
    <s v="Yes"/>
    <s v="30-Jun-1993"/>
    <n v="30"/>
    <n v="600"/>
    <x v="0"/>
    <s v="tier - 1"/>
    <x v="0"/>
  </r>
  <r>
    <s v="Id4"/>
    <s v="  Kelsey"/>
    <n v="38.094999999999999"/>
    <s v="Obesity"/>
    <n v="6.05"/>
    <s v="Prediabetes"/>
    <s v="No"/>
    <x v="0"/>
    <s v="No"/>
    <x v="0"/>
    <s v="Yes"/>
    <s v="13-Sep-1992"/>
    <n v="31"/>
    <n v="604.54"/>
    <x v="1"/>
    <s v="tier - 3"/>
    <x v="0"/>
  </r>
  <r>
    <s v="Id5"/>
    <s v="  Kristyn"/>
    <n v="35.53"/>
    <s v="Obesity"/>
    <n v="5.45"/>
    <s v="Normal"/>
    <s v="No"/>
    <x v="0"/>
    <s v="No"/>
    <x v="0"/>
    <s v="Yes"/>
    <s v="27-Jul-1998"/>
    <n v="25"/>
    <n v="637.26"/>
    <x v="1"/>
    <s v="tier - 3"/>
    <x v="0"/>
  </r>
  <r>
    <s v="Id6"/>
    <s v="  Russell B"/>
    <n v="32.799999999999997"/>
    <s v="Obesity"/>
    <n v="6.59"/>
    <s v="Diabetes"/>
    <s v="No"/>
    <x v="0"/>
    <s v="No"/>
    <x v="0"/>
    <s v="Yes"/>
    <s v="20-Nov-2001"/>
    <n v="22"/>
    <n v="646.14"/>
    <x v="1"/>
    <s v="tier - 3"/>
    <x v="1"/>
  </r>
  <r>
    <s v="Id7"/>
    <s v="  Scott"/>
    <n v="36.4"/>
    <s v="Obesity"/>
    <n v="6.07"/>
    <s v="Prediabetes"/>
    <s v="No"/>
    <x v="0"/>
    <s v="No"/>
    <x v="0"/>
    <s v="Yes"/>
    <s v="1-Jun-1993"/>
    <n v="30"/>
    <n v="650"/>
    <x v="1"/>
    <s v="tier - 3"/>
    <x v="0"/>
  </r>
  <r>
    <s v="Id8"/>
    <s v="  Stephen"/>
    <n v="36.96"/>
    <s v="Obesity"/>
    <n v="7.93"/>
    <s v="Diabetes"/>
    <s v="No"/>
    <x v="0"/>
    <s v="No"/>
    <x v="2"/>
    <s v="Yes"/>
    <s v="4-Jul-1995"/>
    <n v="28"/>
    <n v="650"/>
    <x v="1"/>
    <s v="tier - 3"/>
    <x v="0"/>
  </r>
  <r>
    <s v="Id9"/>
    <s v="  Patrick R"/>
    <n v="41.14"/>
    <s v="Obesity"/>
    <n v="9.58"/>
    <s v="Diabetes"/>
    <s v="Yes"/>
    <x v="0"/>
    <s v="Yes"/>
    <x v="3"/>
    <s v="Yes"/>
    <s v="29-Nov-2002"/>
    <n v="21"/>
    <n v="668"/>
    <x v="1"/>
    <s v="tier - 2"/>
    <x v="1"/>
  </r>
  <r>
    <s v="Id10"/>
    <s v="  Brooke N"/>
    <n v="38.06"/>
    <s v="Obesity"/>
    <n v="10.79"/>
    <s v="Diabetes"/>
    <s v="No"/>
    <x v="0"/>
    <s v="No"/>
    <x v="0"/>
    <s v="Yes"/>
    <s v="9-Nov-1997"/>
    <n v="26"/>
    <n v="670"/>
    <x v="1"/>
    <s v="tier - 3"/>
    <x v="0"/>
  </r>
  <r>
    <s v="Id11"/>
    <s v="  Paola Andrea"/>
    <n v="37.700000000000003"/>
    <s v="Obesity"/>
    <n v="5.96"/>
    <s v="Prediabetes"/>
    <s v="Yes"/>
    <x v="0"/>
    <s v="No"/>
    <x v="1"/>
    <s v="Yes"/>
    <s v="12-Sep-2001"/>
    <n v="22"/>
    <n v="687.54"/>
    <x v="1"/>
    <s v="tier - 2"/>
    <x v="0"/>
  </r>
  <r>
    <s v="Id12"/>
    <s v="  David"/>
    <n v="42.13"/>
    <s v="Obesity"/>
    <n v="11.9"/>
    <s v="Diabetes"/>
    <s v="No"/>
    <x v="0"/>
    <s v="No"/>
    <x v="0"/>
    <s v="Yes"/>
    <s v="26-Dec-1999"/>
    <n v="24"/>
    <n v="700"/>
    <x v="2"/>
    <s v="tier - 3"/>
    <x v="0"/>
  </r>
  <r>
    <s v="Id13"/>
    <s v="  Wade"/>
    <n v="40.92"/>
    <s v="Obesity"/>
    <n v="8.41"/>
    <s v="Diabetes"/>
    <s v="No"/>
    <x v="0"/>
    <s v="No"/>
    <x v="0"/>
    <s v="Yes"/>
    <s v="14-Dec-1999"/>
    <n v="24"/>
    <n v="722.99"/>
    <x v="1"/>
    <s v="tier - 1"/>
    <x v="0"/>
  </r>
  <r>
    <s v="Id14"/>
    <s v="  Franklin"/>
    <n v="40.564999999999998"/>
    <s v="Obesity"/>
    <n v="7.02"/>
    <s v="Diabetes"/>
    <s v="No"/>
    <x v="0"/>
    <s v="No"/>
    <x v="0"/>
    <s v="Yes"/>
    <s v="19-Sep-2002"/>
    <n v="21"/>
    <n v="750"/>
    <x v="1"/>
    <s v="tier - 1"/>
    <x v="1"/>
  </r>
  <r>
    <s v="Id15"/>
    <s v="  Leilani M"/>
    <n v="36.384999999999998"/>
    <s v="Obesity"/>
    <n v="7.59"/>
    <s v="Diabetes"/>
    <s v="Yes"/>
    <x v="0"/>
    <s v="No"/>
    <x v="1"/>
    <s v="Yes"/>
    <s v="9-Aug-1993"/>
    <n v="30"/>
    <n v="760"/>
    <x v="1"/>
    <s v="tier - 1"/>
    <x v="0"/>
  </r>
  <r>
    <s v="Id16"/>
    <s v="  Philippe"/>
    <n v="39.9"/>
    <s v="Obesity"/>
    <n v="11.32"/>
    <s v="Diabetes"/>
    <s v="No"/>
    <x v="0"/>
    <s v="No"/>
    <x v="0"/>
    <s v="Yes"/>
    <s v="22-Oct-1996"/>
    <n v="27"/>
    <n v="760"/>
    <x v="1"/>
    <s v="tier - 3"/>
    <x v="0"/>
  </r>
  <r>
    <s v="Id17"/>
    <s v="  Jennifer A"/>
    <n v="33.799999999999997"/>
    <s v="Obesity"/>
    <n v="7.67"/>
    <s v="Diabetes"/>
    <s v="No"/>
    <x v="0"/>
    <s v="No"/>
    <x v="2"/>
    <s v="Yes"/>
    <s v="28-Jun-1993"/>
    <n v="30"/>
    <n v="770"/>
    <x v="1"/>
    <s v="tier - 3"/>
    <x v="0"/>
  </r>
  <r>
    <s v="Id18"/>
    <s v="  Christina M"/>
    <n v="36.765000000000001"/>
    <s v="Obesity"/>
    <n v="7.29"/>
    <s v="Diabetes"/>
    <s v="Yes"/>
    <x v="0"/>
    <s v="Yes"/>
    <x v="3"/>
    <s v="Yes"/>
    <s v="18-Sep-1996"/>
    <n v="27"/>
    <n v="770.38"/>
    <x v="1"/>
    <s v="?"/>
    <x v="1"/>
  </r>
  <r>
    <s v="Id19"/>
    <s v="  Said Sr"/>
    <n v="36.954999999999998"/>
    <s v="Obesity"/>
    <n v="4.72"/>
    <s v="Normal"/>
    <s v="Yes"/>
    <x v="0"/>
    <s v="No"/>
    <x v="3"/>
    <s v="Yes"/>
    <s v="7-Dec-1995"/>
    <n v="28"/>
    <n v="773.54"/>
    <x v="1"/>
    <s v="tier - 2"/>
    <x v="0"/>
  </r>
  <r>
    <s v="Id20"/>
    <s v="  John"/>
    <n v="42.9"/>
    <s v="Obesity"/>
    <n v="11.41"/>
    <s v="Diabetes"/>
    <s v="No"/>
    <x v="0"/>
    <s v="No"/>
    <x v="0"/>
    <s v="Yes"/>
    <s v="7-Oct-2004"/>
    <n v="19"/>
    <n v="830.52"/>
    <x v="1"/>
    <s v="tier - 2"/>
    <x v="2"/>
  </r>
  <r>
    <s v="Id21"/>
    <s v="  Myles"/>
    <n v="36.299999999999997"/>
    <s v="Obesity"/>
    <n v="11.5"/>
    <s v="Diabetes"/>
    <s v="Yes"/>
    <x v="0"/>
    <s v="No"/>
    <x v="1"/>
    <s v="Yes"/>
    <s v="18-Nov-2000"/>
    <n v="23"/>
    <n v="865.41"/>
    <x v="1"/>
    <s v="tier - 1"/>
    <x v="0"/>
  </r>
  <r>
    <s v="Id22"/>
    <s v="  Madelyn C"/>
    <n v="32.200000000000003"/>
    <s v="Obesity"/>
    <n v="6.22"/>
    <s v="Prediabetes"/>
    <s v="Yes"/>
    <x v="0"/>
    <s v="No"/>
    <x v="1"/>
    <s v="Yes"/>
    <s v="27-Nov-1993"/>
    <n v="30"/>
    <n v="896.21"/>
    <x v="1"/>
    <s v="tier - 1"/>
    <x v="0"/>
  </r>
  <r>
    <s v="Id23"/>
    <s v="  Nicole"/>
    <n v="31.3"/>
    <s v="Obesity"/>
    <n v="11.38"/>
    <s v="Diabetes"/>
    <s v="No"/>
    <x v="0"/>
    <s v="No"/>
    <x v="2"/>
    <s v="Yes"/>
    <s v="30-Oct-1994"/>
    <n v="29"/>
    <n v="915.07"/>
    <x v="1"/>
    <s v="tier - 1"/>
    <x v="0"/>
  </r>
  <r>
    <s v="Id24"/>
    <s v="  Eric A"/>
    <n v="41.8"/>
    <s v="Obesity"/>
    <n v="7.89"/>
    <s v="Diabetes"/>
    <s v="Yes"/>
    <x v="0"/>
    <s v="No"/>
    <x v="1"/>
    <s v="Yes"/>
    <s v="28-Oct-1995"/>
    <n v="28"/>
    <n v="928.59"/>
    <x v="1"/>
    <s v="tier - 1"/>
    <x v="0"/>
  </r>
  <r>
    <s v="Id25"/>
    <s v="  Emiliano I"/>
    <n v="35.090000000000003"/>
    <s v="Obesity"/>
    <n v="4.38"/>
    <s v="Normal"/>
    <s v="Yes"/>
    <x v="0"/>
    <s v="No"/>
    <x v="1"/>
    <s v="Yes"/>
    <s v="19-Aug-2001"/>
    <n v="22"/>
    <n v="964.71"/>
    <x v="1"/>
    <s v="tier - 2"/>
    <x v="0"/>
  </r>
  <r>
    <s v="Id26"/>
    <s v="  Adam"/>
    <n v="33.880000000000003"/>
    <s v="Obesity"/>
    <n v="7.01"/>
    <s v="Diabetes"/>
    <s v="No"/>
    <x v="0"/>
    <s v="No"/>
    <x v="2"/>
    <s v="Yes"/>
    <s v="22-Nov-1994"/>
    <n v="29"/>
    <n v="1006.65"/>
    <x v="1"/>
    <s v="tier - 2"/>
    <x v="0"/>
  </r>
  <r>
    <s v="Id27"/>
    <s v="  Zach"/>
    <n v="30.875"/>
    <s v="Obesity"/>
    <n v="11.88"/>
    <s v="Diabetes"/>
    <s v="No"/>
    <x v="0"/>
    <s v="No"/>
    <x v="0"/>
    <s v="Yes"/>
    <s v="9-Oct-2000"/>
    <n v="23"/>
    <n v="1012"/>
    <x v="1"/>
    <s v="tier - 2"/>
    <x v="0"/>
  </r>
  <r>
    <s v="Id28"/>
    <s v="  Stephanie W"/>
    <n v="36.86"/>
    <s v="Obesity"/>
    <n v="5.19"/>
    <s v="Normal"/>
    <s v="Yes"/>
    <x v="0"/>
    <s v="Yes"/>
    <x v="3"/>
    <s v="Yes"/>
    <s v="5-Aug-1999"/>
    <n v="24"/>
    <n v="1019"/>
    <x v="1"/>
    <s v="tier - 2"/>
    <x v="0"/>
  </r>
  <r>
    <s v="Id29"/>
    <s v="  Stephen"/>
    <n v="35.86"/>
    <s v="Obesity"/>
    <n v="6.74"/>
    <s v="Diabetes"/>
    <s v="Yes"/>
    <x v="0"/>
    <s v="No"/>
    <x v="1"/>
    <s v="Yes"/>
    <s v="5-Oct-1995"/>
    <n v="28"/>
    <n v="1033.74"/>
    <x v="1"/>
    <s v="tier - 1"/>
    <x v="0"/>
  </r>
  <r>
    <s v="Id30"/>
    <s v="  Natalie"/>
    <n v="37.049999999999997"/>
    <s v="Obesity"/>
    <n v="8.44"/>
    <s v="Diabetes"/>
    <s v="No"/>
    <x v="0"/>
    <s v="No"/>
    <x v="0"/>
    <s v="Yes"/>
    <s v="17-Nov-1994"/>
    <n v="29"/>
    <n v="1044"/>
    <x v="1"/>
    <s v="tier - 2"/>
    <x v="0"/>
  </r>
  <r>
    <s v="Id31"/>
    <s v="  Nicole J"/>
    <n v="43.89"/>
    <s v="Obesity"/>
    <n v="8.7100000000000009"/>
    <s v="Diabetes"/>
    <s v="No"/>
    <x v="0"/>
    <s v="No"/>
    <x v="0"/>
    <s v="Yes"/>
    <s v="20-Jul-2002"/>
    <n v="21"/>
    <n v="1047"/>
    <x v="1"/>
    <s v="tier - 1"/>
    <x v="0"/>
  </r>
  <r>
    <s v="Id32"/>
    <s v="  Jefferson D"/>
    <n v="42.35"/>
    <s v="Obesity"/>
    <n v="5.08"/>
    <s v="Normal"/>
    <s v="Yes"/>
    <x v="0"/>
    <s v="No"/>
    <x v="0"/>
    <s v="Yes"/>
    <s v="1-Jul-2002"/>
    <n v="21"/>
    <n v="1049"/>
    <x v="1"/>
    <s v="tier - 2"/>
    <x v="1"/>
  </r>
  <r>
    <s v="Id33"/>
    <s v="  Brendan D"/>
    <n v="31.35"/>
    <s v="Obesity"/>
    <n v="6.86"/>
    <s v="Diabetes"/>
    <s v="No"/>
    <x v="0"/>
    <s v="No"/>
    <x v="0"/>
    <s v="Yes"/>
    <s v="1-Jun-1995"/>
    <n v="28"/>
    <n v="1056"/>
    <x v="1"/>
    <s v="tier - 2"/>
    <x v="0"/>
  </r>
  <r>
    <s v="Id34"/>
    <s v="  Courtney"/>
    <n v="47.6"/>
    <s v="Obesity"/>
    <n v="5.95"/>
    <s v="Prediabetes"/>
    <s v="Yes"/>
    <x v="0"/>
    <s v="No"/>
    <x v="0"/>
    <s v="Yes"/>
    <s v="28-Sep-1993"/>
    <n v="30"/>
    <n v="1068"/>
    <x v="1"/>
    <s v="tier - 1"/>
    <x v="0"/>
  </r>
  <r>
    <s v="Id35"/>
    <s v="  Sydney L"/>
    <n v="46.2"/>
    <s v="Obesity"/>
    <n v="6.09"/>
    <s v="Prediabetes"/>
    <s v="No"/>
    <x v="0"/>
    <s v="Yes"/>
    <x v="3"/>
    <s v="Yes"/>
    <s v="24-Aug-2004"/>
    <n v="19"/>
    <n v="1070"/>
    <x v="1"/>
    <s v="tier - 3"/>
    <x v="0"/>
  </r>
  <r>
    <s v="Id36"/>
    <s v="  Julien"/>
    <n v="32.015000000000001"/>
    <s v="Obesity"/>
    <n v="11.75"/>
    <s v="Diabetes"/>
    <s v="No"/>
    <x v="0"/>
    <s v="No"/>
    <x v="0"/>
    <s v="Yes"/>
    <s v="13-Aug-1997"/>
    <n v="26"/>
    <n v="1071"/>
    <x v="1"/>
    <s v="tier - 3"/>
    <x v="0"/>
  </r>
  <r>
    <s v="Id37"/>
    <s v="  Ryan M"/>
    <n v="40.564999999999998"/>
    <s v="Obesity"/>
    <n v="7.37"/>
    <s v="Diabetes"/>
    <s v="No"/>
    <x v="0"/>
    <s v="No"/>
    <x v="0"/>
    <s v="Yes"/>
    <s v="26-Dec-1998"/>
    <n v="25"/>
    <n v="1082"/>
    <x v="1"/>
    <s v="tier - 2"/>
    <x v="0"/>
  </r>
  <r>
    <s v="Id38"/>
    <s v="  Anna H"/>
    <n v="32.450000000000003"/>
    <s v="Obesity"/>
    <n v="11.91"/>
    <s v="Diabetes"/>
    <s v="No"/>
    <x v="0"/>
    <s v="No"/>
    <x v="0"/>
    <s v="Yes"/>
    <s v="13-Aug-2002"/>
    <n v="21"/>
    <n v="1086"/>
    <x v="1"/>
    <s v="tier - 3"/>
    <x v="0"/>
  </r>
  <r>
    <s v="Id39"/>
    <s v="  Samantha"/>
    <n v="34.96"/>
    <s v="Obesity"/>
    <n v="6.52"/>
    <s v="Diabetes"/>
    <s v="No"/>
    <x v="0"/>
    <s v="No"/>
    <x v="0"/>
    <s v="Yes"/>
    <s v="12-Nov-2004"/>
    <n v="19"/>
    <n v="1121.8699999999999"/>
    <x v="1"/>
    <s v="tier - 1"/>
    <x v="0"/>
  </r>
  <r>
    <s v="Id40"/>
    <s v="  Robert"/>
    <n v="35.5"/>
    <s v="Obesity"/>
    <n v="5.14"/>
    <s v="Normal"/>
    <s v="No"/>
    <x v="0"/>
    <s v="Yes"/>
    <x v="3"/>
    <s v="Yes"/>
    <s v="14-Jun-2004"/>
    <n v="19"/>
    <n v="1131.51"/>
    <x v="1"/>
    <s v="tier - 1"/>
    <x v="0"/>
  </r>
  <r>
    <s v="Id41"/>
    <s v="  James R"/>
    <n v="52.58"/>
    <s v="Obesity"/>
    <n v="4.1900000000000004"/>
    <s v="Normal"/>
    <s v="No"/>
    <x v="1"/>
    <s v="No"/>
    <x v="3"/>
    <s v="Yes"/>
    <s v="19-Jul-2002"/>
    <n v="21"/>
    <n v="1132"/>
    <x v="1"/>
    <s v="tier - 1"/>
    <x v="0"/>
  </r>
  <r>
    <s v="Id42"/>
    <s v="  Roseann"/>
    <n v="35.200000000000003"/>
    <s v="Obesity"/>
    <n v="11.68"/>
    <s v="Diabetes"/>
    <s v="Yes"/>
    <x v="0"/>
    <s v="No"/>
    <x v="0"/>
    <s v="Yes"/>
    <s v="6-Oct-2004"/>
    <n v="19"/>
    <n v="1135"/>
    <x v="1"/>
    <s v="tier - 3"/>
    <x v="0"/>
  </r>
  <r>
    <s v="Id43"/>
    <s v="  Nicole"/>
    <n v="38.06"/>
    <s v="Obesity"/>
    <n v="6.98"/>
    <s v="Diabetes"/>
    <s v="No"/>
    <x v="0"/>
    <s v="No"/>
    <x v="0"/>
    <s v="Yes"/>
    <s v="11-Jun-2004"/>
    <n v="19"/>
    <n v="1135.94"/>
    <x v="1"/>
    <s v="tier - 3"/>
    <x v="0"/>
  </r>
  <r>
    <s v="Id44"/>
    <s v="  Spencer"/>
    <n v="34.21"/>
    <s v="Obesity"/>
    <n v="8.34"/>
    <s v="Diabetes"/>
    <s v="No"/>
    <x v="0"/>
    <s v="No"/>
    <x v="0"/>
    <s v="Yes"/>
    <s v="28-Nov-2004"/>
    <n v="19"/>
    <n v="1136.4000000000001"/>
    <x v="1"/>
    <s v="tier - 3"/>
    <x v="0"/>
  </r>
  <r>
    <s v="Id45"/>
    <s v="  Eric W"/>
    <n v="38.94"/>
    <s v="Obesity"/>
    <n v="8.49"/>
    <s v="Diabetes"/>
    <s v="Yes"/>
    <x v="0"/>
    <s v="No"/>
    <x v="3"/>
    <s v="Yes"/>
    <s v="11-Aug-2002"/>
    <n v="21"/>
    <n v="1137"/>
    <x v="1"/>
    <s v="tier - 1"/>
    <x v="0"/>
  </r>
  <r>
    <s v="Id46"/>
    <s v="  Brianna L"/>
    <n v="30.21"/>
    <s v="Obesity"/>
    <n v="5.34"/>
    <s v="Normal"/>
    <s v="Yes"/>
    <x v="0"/>
    <s v="No"/>
    <x v="3"/>
    <s v="Yes"/>
    <s v="6-Nov-2004"/>
    <n v="19"/>
    <n v="1137.01"/>
    <x v="1"/>
    <s v="tier - 1"/>
    <x v="0"/>
  </r>
  <r>
    <s v="Id47"/>
    <s v="  Thomas J"/>
    <n v="33.630000000000003"/>
    <s v="Obesity"/>
    <n v="4.43"/>
    <s v="Normal"/>
    <s v="Yes"/>
    <x v="0"/>
    <s v="No"/>
    <x v="1"/>
    <s v="Yes"/>
    <s v="15-Oct-2004"/>
    <n v="19"/>
    <n v="1137.01"/>
    <x v="1"/>
    <s v="tier - 1"/>
    <x v="0"/>
  </r>
  <r>
    <s v="Id48"/>
    <s v="  Melissa L"/>
    <n v="40.369999999999997"/>
    <s v="Obesity"/>
    <n v="4.47"/>
    <s v="Normal"/>
    <s v="No"/>
    <x v="0"/>
    <s v="No"/>
    <x v="0"/>
    <s v="Yes"/>
    <s v="27-Nov-2004"/>
    <n v="19"/>
    <n v="1137.47"/>
    <x v="1"/>
    <s v="tier - 2"/>
    <x v="0"/>
  </r>
  <r>
    <s v="Id49"/>
    <s v="  Flavio"/>
    <n v="53.09"/>
    <s v="Obesity"/>
    <n v="4.82"/>
    <s v="Normal"/>
    <s v="Yes"/>
    <x v="0"/>
    <s v="No"/>
    <x v="1"/>
    <s v="Yes"/>
    <s v="25-Oct-2001"/>
    <n v="22"/>
    <n v="1141"/>
    <x v="1"/>
    <s v="tier - 1"/>
    <x v="0"/>
  </r>
  <r>
    <s v="Id50"/>
    <s v="  Ryan"/>
    <n v="31.79"/>
    <s v="Obesity"/>
    <n v="5.51"/>
    <s v="Normal"/>
    <s v="Yes"/>
    <x v="0"/>
    <s v="No"/>
    <x v="1"/>
    <s v="Yes"/>
    <s v="12-Sep-2004"/>
    <n v="19"/>
    <n v="1141.45"/>
    <x v="1"/>
    <s v="tier - 3"/>
    <x v="0"/>
  </r>
  <r>
    <s v="Id51"/>
    <s v="  Anthony J"/>
    <n v="41.895000000000003"/>
    <s v="Obesity"/>
    <n v="10.87"/>
    <s v="Diabetes"/>
    <s v="Yes"/>
    <x v="0"/>
    <s v="No"/>
    <x v="3"/>
    <s v="Yes"/>
    <s v="1-Oct-2002"/>
    <n v="21"/>
    <n v="1142"/>
    <x v="1"/>
    <s v="tier - 2"/>
    <x v="2"/>
  </r>
  <r>
    <s v="Id52"/>
    <s v="  Alex"/>
    <n v="31.16"/>
    <s v="Obesity"/>
    <n v="9.34"/>
    <s v="Diabetes"/>
    <s v="No"/>
    <x v="0"/>
    <s v="No"/>
    <x v="0"/>
    <s v="Yes"/>
    <s v="10-Jun-2004"/>
    <n v="19"/>
    <n v="1146.8"/>
    <x v="0"/>
    <s v="tier - 2"/>
    <x v="0"/>
  </r>
  <r>
    <s v="Id53"/>
    <s v="  David"/>
    <n v="34.104999999999997"/>
    <s v="Obesity"/>
    <n v="5.03"/>
    <s v="Normal"/>
    <s v="Yes"/>
    <x v="0"/>
    <s v="Yes"/>
    <x v="3"/>
    <s v="Yes"/>
    <s v="12-Jun-2003"/>
    <n v="20"/>
    <n v="1149"/>
    <x v="0"/>
    <s v="tier - 1"/>
    <x v="1"/>
  </r>
  <r>
    <s v="Id54"/>
    <s v="  Andrew B"/>
    <n v="51.93"/>
    <s v="Obesity"/>
    <n v="11.05"/>
    <s v="Diabetes"/>
    <s v="No"/>
    <x v="0"/>
    <s v="No"/>
    <x v="0"/>
    <s v="Yes"/>
    <s v="18-Jul-2004"/>
    <n v="19"/>
    <n v="1149.4000000000001"/>
    <x v="0"/>
    <s v="tier - 2"/>
    <x v="0"/>
  </r>
  <r>
    <s v="Id55"/>
    <s v="  Dara E"/>
    <n v="38.950000000000003"/>
    <s v="Obesity"/>
    <n v="11.95"/>
    <s v="Diabetes"/>
    <s v="No"/>
    <x v="0"/>
    <s v="No"/>
    <x v="0"/>
    <s v="Yes"/>
    <s v="26-Jul-1994"/>
    <n v="29"/>
    <n v="1158.32"/>
    <x v="0"/>
    <s v="tier - 1"/>
    <x v="0"/>
  </r>
  <r>
    <s v="Id56"/>
    <s v="  Inna"/>
    <n v="36.630000000000003"/>
    <s v="Obesity"/>
    <n v="7.72"/>
    <s v="Diabetes"/>
    <s v="Yes"/>
    <x v="0"/>
    <s v="No"/>
    <x v="3"/>
    <s v="Yes"/>
    <s v="11-Nov-2004"/>
    <n v="19"/>
    <n v="1163.46"/>
    <x v="0"/>
    <s v="tier - 3"/>
    <x v="0"/>
  </r>
  <r>
    <s v="Id57"/>
    <s v="  Ari"/>
    <n v="34.200000000000003"/>
    <s v="Obesity"/>
    <n v="5.75"/>
    <s v="Prediabetes"/>
    <s v="No"/>
    <x v="0"/>
    <s v="No"/>
    <x v="1"/>
    <s v="Yes"/>
    <s v="11-Jun-2002"/>
    <n v="21"/>
    <n v="1165"/>
    <x v="0"/>
    <s v="tier - 3"/>
    <x v="1"/>
  </r>
  <r>
    <s v="Id58"/>
    <s v="  Lindsey"/>
    <n v="50.63"/>
    <s v="Obesity"/>
    <n v="11.89"/>
    <s v="Diabetes"/>
    <s v="No"/>
    <x v="0"/>
    <s v="No"/>
    <x v="0"/>
    <s v="Yes"/>
    <s v="12-Nov-2001"/>
    <n v="22"/>
    <n v="1167"/>
    <x v="0"/>
    <s v="tier - 1"/>
    <x v="0"/>
  </r>
  <r>
    <s v="Id59"/>
    <s v="  Kenny"/>
    <n v="36.479999999999997"/>
    <s v="Obesity"/>
    <n v="6.2"/>
    <s v="Prediabetes"/>
    <s v="No"/>
    <x v="0"/>
    <s v="No"/>
    <x v="0"/>
    <s v="Yes"/>
    <s v="11-Aug-1996"/>
    <n v="27"/>
    <n v="1178"/>
    <x v="0"/>
    <s v="tier - 3"/>
    <x v="0"/>
  </r>
  <r>
    <s v="Id60"/>
    <s v="  Louise"/>
    <n v="54.82"/>
    <s v="Obesity"/>
    <n v="10.61"/>
    <s v="Diabetes"/>
    <s v="No"/>
    <x v="0"/>
    <s v="No"/>
    <x v="0"/>
    <s v="Yes"/>
    <s v="28-Jun-1997"/>
    <n v="26"/>
    <n v="1178.07"/>
    <x v="0"/>
    <s v="tier - 2"/>
    <x v="0"/>
  </r>
  <r>
    <s v="Id61"/>
    <s v="  Cameron"/>
    <n v="38.06"/>
    <s v="Obesity"/>
    <n v="6.04"/>
    <s v="Prediabetes"/>
    <s v="No"/>
    <x v="0"/>
    <s v="Yes"/>
    <x v="3"/>
    <s v="Yes"/>
    <s v="26-Aug-2002"/>
    <n v="21"/>
    <n v="1191"/>
    <x v="0"/>
    <s v="tier - 1"/>
    <x v="0"/>
  </r>
  <r>
    <s v="Id62"/>
    <s v="  Katie T"/>
    <n v="51.48"/>
    <s v="Obesity"/>
    <n v="9.33"/>
    <s v="Diabetes"/>
    <s v="Yes"/>
    <x v="0"/>
    <s v="No"/>
    <x v="0"/>
    <s v="Yes"/>
    <s v="28-Jun-1999"/>
    <n v="24"/>
    <n v="1200"/>
    <x v="0"/>
    <s v="tier - 3"/>
    <x v="1"/>
  </r>
  <r>
    <s v="Id63"/>
    <s v="  Casey"/>
    <n v="52.06"/>
    <s v="Obesity"/>
    <n v="11.47"/>
    <s v="Diabetes"/>
    <s v="No"/>
    <x v="0"/>
    <s v="No"/>
    <x v="0"/>
    <s v="Yes"/>
    <s v="6-Oct-1992"/>
    <n v="31"/>
    <n v="1200.55"/>
    <x v="0"/>
    <s v="tier - 3"/>
    <x v="0"/>
  </r>
  <r>
    <s v="Id64"/>
    <s v="  David"/>
    <n v="30.684999999999999"/>
    <s v="Obesity"/>
    <n v="7.02"/>
    <s v="Diabetes"/>
    <s v="Yes"/>
    <x v="0"/>
    <s v="No"/>
    <x v="0"/>
    <s v="Yes"/>
    <s v="2-Jun-2004"/>
    <n v="19"/>
    <n v="1210"/>
    <x v="0"/>
    <s v="tier - 1"/>
    <x v="0"/>
  </r>
  <r>
    <s v="Id65"/>
    <s v="  Bryson C"/>
    <n v="36.08"/>
    <s v="Obesity"/>
    <n v="8.8000000000000007"/>
    <s v="Diabetes"/>
    <s v="Yes"/>
    <x v="0"/>
    <s v="No"/>
    <x v="3"/>
    <s v="Yes"/>
    <s v="4-Nov-1996"/>
    <n v="27"/>
    <n v="1220"/>
    <x v="0"/>
    <s v="tier - 3"/>
    <x v="1"/>
  </r>
  <r>
    <s v="Id66"/>
    <s v="  Megan"/>
    <n v="54.99"/>
    <s v="Obesity"/>
    <n v="8.68"/>
    <s v="Diabetes"/>
    <s v="No"/>
    <x v="0"/>
    <s v="No"/>
    <x v="1"/>
    <s v="Yes"/>
    <s v="9-Jul-2004"/>
    <n v="19"/>
    <n v="1224"/>
    <x v="0"/>
    <s v="tier - 1"/>
    <x v="0"/>
  </r>
  <r>
    <s v="Id67"/>
    <s v="  Daniel"/>
    <n v="35.97"/>
    <s v="Obesity"/>
    <n v="6.12"/>
    <s v="Prediabetes"/>
    <s v="No"/>
    <x v="0"/>
    <s v="Yes"/>
    <x v="3"/>
    <s v="Yes"/>
    <s v="16-Oct-2004"/>
    <n v="19"/>
    <n v="1228"/>
    <x v="0"/>
    <s v="tier - 1"/>
    <x v="1"/>
  </r>
  <r>
    <s v="Id68"/>
    <s v="  Steven M"/>
    <n v="45.54"/>
    <s v="Obesity"/>
    <n v="5.4"/>
    <s v="Normal"/>
    <s v="Yes"/>
    <x v="0"/>
    <s v="Yes"/>
    <x v="3"/>
    <s v="Yes"/>
    <s v="13-Jul-1998"/>
    <n v="25"/>
    <n v="1234"/>
    <x v="0"/>
    <s v="tier - 1"/>
    <x v="0"/>
  </r>
  <r>
    <s v="Id69"/>
    <s v="  Jenna L"/>
    <n v="35.53"/>
    <s v="Obesity"/>
    <n v="4.3600000000000003"/>
    <s v="Normal"/>
    <s v="Yes"/>
    <x v="0"/>
    <s v="No"/>
    <x v="0"/>
    <s v="Yes"/>
    <s v="12-Dec-2002"/>
    <n v="21"/>
    <n v="1237"/>
    <x v="0"/>
    <s v="tier - 2"/>
    <x v="0"/>
  </r>
  <r>
    <s v="Id70"/>
    <s v="  Freeman"/>
    <n v="30.8"/>
    <s v="Obesity"/>
    <n v="9.77"/>
    <s v="Diabetes"/>
    <s v="No"/>
    <x v="0"/>
    <s v="No"/>
    <x v="0"/>
    <s v="Yes"/>
    <s v="11-Oct-1998"/>
    <n v="25"/>
    <n v="1240"/>
    <x v="0"/>
    <s v="tier - 1"/>
    <x v="1"/>
  </r>
  <r>
    <s v="Id71"/>
    <s v="  Jeff"/>
    <n v="38.39"/>
    <s v="Obesity"/>
    <n v="4.25"/>
    <s v="Normal"/>
    <s v="No"/>
    <x v="0"/>
    <s v="No"/>
    <x v="3"/>
    <s v="Yes"/>
    <s v="1-Jul-2002"/>
    <n v="21"/>
    <n v="1241"/>
    <x v="0"/>
    <s v="tier - 2"/>
    <x v="0"/>
  </r>
  <r>
    <s v="Id72"/>
    <s v="  Elenilton V"/>
    <n v="32.299999999999997"/>
    <s v="Obesity"/>
    <n v="4.76"/>
    <s v="Normal"/>
    <s v="No"/>
    <x v="0"/>
    <s v="No"/>
    <x v="1"/>
    <s v="Yes"/>
    <s v="2-Aug-2003"/>
    <n v="20"/>
    <n v="1241.57"/>
    <x v="0"/>
    <s v="tier - 2"/>
    <x v="2"/>
  </r>
  <r>
    <s v="Id73"/>
    <s v="  Maurya"/>
    <n v="48.8"/>
    <s v="Obesity"/>
    <n v="6.22"/>
    <s v="Prediabetes"/>
    <s v="Yes"/>
    <x v="0"/>
    <s v="No"/>
    <x v="1"/>
    <s v="Yes"/>
    <s v="15-Sep-2003"/>
    <n v="20"/>
    <n v="1242.26"/>
    <x v="0"/>
    <s v="tier - 1"/>
    <x v="2"/>
  </r>
  <r>
    <s v="Id74"/>
    <s v="  Samantha C"/>
    <n v="45.5"/>
    <s v="Obesity"/>
    <n v="7.96"/>
    <s v="Diabetes"/>
    <s v="No"/>
    <x v="0"/>
    <s v="No"/>
    <x v="0"/>
    <s v="Yes"/>
    <s v="8-Sep-2003"/>
    <n v="20"/>
    <n v="1242.82"/>
    <x v="0"/>
    <s v="tier - 1"/>
    <x v="2"/>
  </r>
  <r>
    <s v="Id75"/>
    <s v="  Bethany A"/>
    <n v="53.61"/>
    <s v="Obesity"/>
    <n v="10.92"/>
    <s v="Diabetes"/>
    <s v="Yes"/>
    <x v="0"/>
    <s v="No"/>
    <x v="3"/>
    <s v="Yes"/>
    <s v="15-Sep-2003"/>
    <n v="20"/>
    <n v="1252.4100000000001"/>
    <x v="0"/>
    <s v="tier - 3"/>
    <x v="2"/>
  </r>
  <r>
    <s v="Id76"/>
    <s v="  Yves"/>
    <n v="36.19"/>
    <s v="Obesity"/>
    <n v="11.51"/>
    <s v="Diabetes"/>
    <s v="Yes"/>
    <x v="0"/>
    <s v="No"/>
    <x v="3"/>
    <s v="Yes"/>
    <s v="4-Nov-1997"/>
    <n v="26"/>
    <n v="1253"/>
    <x v="0"/>
    <s v="tier - 2"/>
    <x v="0"/>
  </r>
  <r>
    <s v="Id77"/>
    <s v="  Danielle"/>
    <n v="34.6"/>
    <s v="Obesity"/>
    <n v="5.99"/>
    <s v="Prediabetes"/>
    <s v="Yes"/>
    <x v="0"/>
    <s v="No"/>
    <x v="0"/>
    <s v="Yes"/>
    <s v="10-Dec-2003"/>
    <n v="20"/>
    <n v="1253.94"/>
    <x v="0"/>
    <s v="tier - 2"/>
    <x v="2"/>
  </r>
  <r>
    <s v="Id78"/>
    <s v="  Julia"/>
    <n v="54.12"/>
    <s v="Obesity"/>
    <n v="11.57"/>
    <s v="Diabetes"/>
    <s v="No"/>
    <x v="0"/>
    <s v="No"/>
    <x v="0"/>
    <s v="Yes"/>
    <s v="13-Oct-2003"/>
    <n v="20"/>
    <n v="1256.3"/>
    <x v="0"/>
    <s v="tier - 3"/>
    <x v="2"/>
  </r>
  <r>
    <s v="Id79"/>
    <s v="  Joshua"/>
    <n v="48.82"/>
    <s v="Obesity"/>
    <n v="6.67"/>
    <s v="Diabetes"/>
    <s v="Yes"/>
    <x v="0"/>
    <s v="No"/>
    <x v="0"/>
    <s v="Yes"/>
    <s v="30-Oct-2003"/>
    <n v="20"/>
    <n v="1261.44"/>
    <x v="0"/>
    <s v="tier - 3"/>
    <x v="2"/>
  </r>
  <r>
    <s v="Id80"/>
    <s v="  Jennifer"/>
    <n v="51.01"/>
    <s v="Obesity"/>
    <n v="9.1999999999999993"/>
    <s v="Diabetes"/>
    <s v="No"/>
    <x v="0"/>
    <s v="No"/>
    <x v="0"/>
    <s v="Yes"/>
    <s v="15-Aug-2003"/>
    <n v="20"/>
    <n v="1261.8599999999999"/>
    <x v="0"/>
    <s v="tier - 3"/>
    <x v="2"/>
  </r>
  <r>
    <s v="Id81"/>
    <s v="  Gwen M"/>
    <n v="45.65"/>
    <s v="Obesity"/>
    <n v="5.1100000000000003"/>
    <s v="Normal"/>
    <s v="Yes"/>
    <x v="0"/>
    <s v="No"/>
    <x v="3"/>
    <s v="Yes"/>
    <s v="21-Nov-2003"/>
    <n v="20"/>
    <n v="1263.25"/>
    <x v="0"/>
    <s v="tier - 3"/>
    <x v="2"/>
  </r>
  <r>
    <s v="Id82"/>
    <s v="  Patrick"/>
    <n v="52.9"/>
    <s v="Obesity"/>
    <n v="5.34"/>
    <s v="Normal"/>
    <s v="No"/>
    <x v="0"/>
    <s v="No"/>
    <x v="0"/>
    <s v="Yes"/>
    <s v="4-Dec-2002"/>
    <n v="21"/>
    <n v="1267"/>
    <x v="0"/>
    <s v="tier - 1"/>
    <x v="0"/>
  </r>
  <r>
    <s v="Id83"/>
    <s v="  Kate"/>
    <n v="45.41"/>
    <s v="Obesity"/>
    <n v="4.03"/>
    <s v="Normal"/>
    <s v="Yes"/>
    <x v="0"/>
    <s v="No"/>
    <x v="3"/>
    <s v="Yes"/>
    <s v="26-Oct-1997"/>
    <n v="26"/>
    <n v="1276"/>
    <x v="0"/>
    <s v="tier - 2"/>
    <x v="1"/>
  </r>
  <r>
    <s v="Id84"/>
    <s v="  Kevin"/>
    <n v="49.41"/>
    <s v="Obesity"/>
    <n v="4.2300000000000004"/>
    <s v="Normal"/>
    <s v="Yes"/>
    <x v="0"/>
    <s v="Yes"/>
    <x v="3"/>
    <s v="Yes"/>
    <s v="30-Sep-2004"/>
    <n v="19"/>
    <n v="1283"/>
    <x v="0"/>
    <s v="tier - 1"/>
    <x v="0"/>
  </r>
  <r>
    <s v="Id85"/>
    <s v="  Stephen II"/>
    <n v="31.824999999999999"/>
    <s v="Obesity"/>
    <n v="4.0599999999999996"/>
    <s v="Normal"/>
    <s v="No"/>
    <x v="0"/>
    <s v="No"/>
    <x v="1"/>
    <s v="Yes"/>
    <s v="28-Jul-2004"/>
    <n v="19"/>
    <n v="1285"/>
    <x v="0"/>
    <s v="tier - 3"/>
    <x v="0"/>
  </r>
  <r>
    <s v="Id86"/>
    <s v="  Philip"/>
    <n v="51.28"/>
    <s v="Obesity"/>
    <n v="4.68"/>
    <s v="Normal"/>
    <s v="No"/>
    <x v="0"/>
    <s v="No"/>
    <x v="1"/>
    <s v="Yes"/>
    <s v="26-Jun-2000"/>
    <n v="23"/>
    <n v="1286"/>
    <x v="0"/>
    <s v="tier - 2"/>
    <x v="0"/>
  </r>
  <r>
    <s v="Id87"/>
    <s v="  Brett A"/>
    <n v="34.96"/>
    <s v="Obesity"/>
    <n v="4.34"/>
    <s v="Normal"/>
    <s v="No"/>
    <x v="0"/>
    <s v="Yes"/>
    <x v="3"/>
    <s v="Yes"/>
    <s v="4-Jun-1998"/>
    <n v="25"/>
    <n v="1290.93"/>
    <x v="0"/>
    <s v="tier - 2"/>
    <x v="0"/>
  </r>
  <r>
    <s v="Id88"/>
    <s v="  Rebecca"/>
    <n v="33.11"/>
    <s v="Obesity"/>
    <n v="10.51"/>
    <s v="Diabetes"/>
    <s v="No"/>
    <x v="0"/>
    <s v="No"/>
    <x v="0"/>
    <s v="Yes"/>
    <s v="29-Nov-2001"/>
    <n v="22"/>
    <n v="1293"/>
    <x v="0"/>
    <s v="tier - 3"/>
    <x v="1"/>
  </r>
  <r>
    <s v="Id89"/>
    <s v="  Kelley"/>
    <n v="54.74"/>
    <s v="Obesity"/>
    <n v="5.84"/>
    <s v="Prediabetes"/>
    <s v="Yes"/>
    <x v="0"/>
    <s v="Yes"/>
    <x v="3"/>
    <s v="Yes"/>
    <s v="10-Dec-2002"/>
    <n v="21"/>
    <n v="1304"/>
    <x v="0"/>
    <s v="tier - 2"/>
    <x v="1"/>
  </r>
  <r>
    <s v="Id90"/>
    <s v="  Abigail K"/>
    <n v="32.56"/>
    <s v="Obesity"/>
    <n v="5.41"/>
    <s v="Normal"/>
    <s v="No"/>
    <x v="0"/>
    <s v="Yes"/>
    <x v="3"/>
    <s v="Yes"/>
    <s v="2-Dec-1999"/>
    <n v="24"/>
    <n v="1304"/>
    <x v="0"/>
    <s v="tier - 2"/>
    <x v="0"/>
  </r>
  <r>
    <s v="Id91"/>
    <s v="  Hope"/>
    <n v="39.049999999999997"/>
    <s v="Obesity"/>
    <n v="6.06"/>
    <s v="Prediabetes"/>
    <s v="No"/>
    <x v="0"/>
    <s v="No"/>
    <x v="3"/>
    <s v="Yes"/>
    <s v="13-Oct-2002"/>
    <n v="21"/>
    <n v="1315"/>
    <x v="0"/>
    <s v="tier - 2"/>
    <x v="0"/>
  </r>
  <r>
    <s v="Id92"/>
    <s v="  Elyse M"/>
    <n v="42.75"/>
    <s v="Obesity"/>
    <n v="4.22"/>
    <s v="Normal"/>
    <s v="No"/>
    <x v="0"/>
    <s v="No"/>
    <x v="0"/>
    <s v="Yes"/>
    <s v="14-Oct-1999"/>
    <n v="24"/>
    <n v="1329.17"/>
    <x v="0"/>
    <s v="tier - 3"/>
    <x v="0"/>
  </r>
  <r>
    <s v="Id93"/>
    <s v="  Nicholas"/>
    <n v="50.58"/>
    <s v="Obesity"/>
    <n v="5.12"/>
    <s v="Normal"/>
    <s v="No"/>
    <x v="0"/>
    <s v="No"/>
    <x v="1"/>
    <s v="Yes"/>
    <s v="12-Jul-1998"/>
    <n v="25"/>
    <n v="1332.61"/>
    <x v="0"/>
    <s v="tier - 3"/>
    <x v="0"/>
  </r>
  <r>
    <s v="Id94"/>
    <s v="  David"/>
    <n v="30.495000000000001"/>
    <s v="Obesity"/>
    <n v="4.57"/>
    <s v="Normal"/>
    <s v="Yes"/>
    <x v="0"/>
    <s v="No"/>
    <x v="0"/>
    <s v="Yes"/>
    <s v="30-Jul-1995"/>
    <n v="28"/>
    <n v="1338"/>
    <x v="0"/>
    <s v="tier - 3"/>
    <x v="1"/>
  </r>
  <r>
    <s v="Id95"/>
    <s v="  Natalie"/>
    <n v="48.31"/>
    <s v="Obesity"/>
    <n v="9.58"/>
    <s v="Diabetes"/>
    <s v="Yes"/>
    <x v="0"/>
    <s v="No"/>
    <x v="1"/>
    <s v="Yes"/>
    <s v="7-Nov-1997"/>
    <n v="26"/>
    <n v="1341.16"/>
    <x v="0"/>
    <s v="tier - 2"/>
    <x v="1"/>
  </r>
  <r>
    <s v="Id96"/>
    <s v="  Thomas"/>
    <n v="48.99"/>
    <s v="Obesity"/>
    <n v="9.7799999999999994"/>
    <s v="Diabetes"/>
    <s v="Yes"/>
    <x v="0"/>
    <s v="No"/>
    <x v="3"/>
    <s v="Yes"/>
    <s v="3-Dec-1998"/>
    <n v="25"/>
    <n v="1359"/>
    <x v="0"/>
    <s v="tier - 1"/>
    <x v="0"/>
  </r>
  <r>
    <s v="Id97"/>
    <s v="  Pamela J"/>
    <n v="38.39"/>
    <s v="Obesity"/>
    <n v="4.1100000000000003"/>
    <s v="Normal"/>
    <s v="Yes"/>
    <x v="0"/>
    <s v="No"/>
    <x v="0"/>
    <s v="Yes"/>
    <s v="15-Aug-2002"/>
    <n v="21"/>
    <n v="1382"/>
    <x v="0"/>
    <s v="tier - 1"/>
    <x v="0"/>
  </r>
  <r>
    <s v="Id98"/>
    <s v="  Jessica"/>
    <n v="44.34"/>
    <s v="Obesity"/>
    <n v="4.0199999999999996"/>
    <s v="Normal"/>
    <s v="Yes"/>
    <x v="0"/>
    <s v="No"/>
    <x v="1"/>
    <s v="Yes"/>
    <s v="6-Jul-1999"/>
    <n v="24"/>
    <n v="1389"/>
    <x v="0"/>
    <s v="tier - 2"/>
    <x v="0"/>
  </r>
  <r>
    <s v="Id99"/>
    <s v="  Ron N"/>
    <n v="41.51"/>
    <s v="Obesity"/>
    <n v="6.92"/>
    <s v="Diabetes"/>
    <s v="No"/>
    <x v="0"/>
    <s v="No"/>
    <x v="0"/>
    <s v="Yes"/>
    <s v="14-Nov-2002"/>
    <n v="21"/>
    <n v="1390"/>
    <x v="0"/>
    <s v="tier - 2"/>
    <x v="0"/>
  </r>
  <r>
    <s v="Id100"/>
    <s v="  Daniel"/>
    <n v="48.2"/>
    <s v="Obesity"/>
    <n v="4.84"/>
    <s v="Normal"/>
    <s v="No"/>
    <x v="0"/>
    <s v="No"/>
    <x v="0"/>
    <s v="Yes"/>
    <s v="22-Dec-2002"/>
    <n v="21"/>
    <n v="1391.53"/>
    <x v="0"/>
    <s v="tier - 1"/>
    <x v="0"/>
  </r>
  <r>
    <s v="Id101"/>
    <s v="  Brian"/>
    <n v="35.75"/>
    <s v="Obesity"/>
    <n v="8"/>
    <s v="Diabetes"/>
    <s v="Yes"/>
    <x v="0"/>
    <s v="No"/>
    <x v="0"/>
    <s v="Yes"/>
    <s v="5-Sep-1998"/>
    <n v="25"/>
    <n v="1400.44"/>
    <x v="0"/>
    <s v="tier - 2"/>
    <x v="0"/>
  </r>
  <r>
    <s v="Id102"/>
    <s v="  Sari"/>
    <n v="53.81"/>
    <s v="Obesity"/>
    <n v="8.77"/>
    <s v="Diabetes"/>
    <s v="Yes"/>
    <x v="0"/>
    <s v="No"/>
    <x v="0"/>
    <s v="Yes"/>
    <s v="27-Oct-1997"/>
    <n v="26"/>
    <n v="1402"/>
    <x v="0"/>
    <s v="tier - 3"/>
    <x v="2"/>
  </r>
  <r>
    <s v="Id103"/>
    <s v="  Robert M"/>
    <n v="49.48"/>
    <s v="Obesity"/>
    <n v="4.96"/>
    <s v="Normal"/>
    <s v="No"/>
    <x v="0"/>
    <s v="Yes"/>
    <x v="3"/>
    <s v="Yes"/>
    <s v="23-Jun-1996"/>
    <n v="27"/>
    <n v="1417"/>
    <x v="0"/>
    <s v="tier - 3"/>
    <x v="0"/>
  </r>
  <r>
    <s v="Id104"/>
    <s v="  Ricardo"/>
    <n v="34.1"/>
    <s v="Obesity"/>
    <n v="4.43"/>
    <s v="Normal"/>
    <s v="Yes"/>
    <x v="0"/>
    <s v="No"/>
    <x v="0"/>
    <s v="Yes"/>
    <s v="23-Aug-2001"/>
    <n v="22"/>
    <n v="1421"/>
    <x v="0"/>
    <s v="tier - 2"/>
    <x v="0"/>
  </r>
  <r>
    <s v="Id105"/>
    <s v="  Gedion"/>
    <n v="35.299999999999997"/>
    <s v="Obesity"/>
    <n v="5.82"/>
    <s v="Prediabetes"/>
    <s v="Yes"/>
    <x v="0"/>
    <s v="Yes"/>
    <x v="3"/>
    <s v="Yes"/>
    <s v="5-Dec-1997"/>
    <n v="26"/>
    <n v="1422"/>
    <x v="0"/>
    <s v="tier - 2"/>
    <x v="0"/>
  </r>
  <r>
    <s v="Id106"/>
    <s v="  Mark"/>
    <n v="43.83"/>
    <s v="Obesity"/>
    <n v="6.03"/>
    <s v="Prediabetes"/>
    <s v="Yes"/>
    <x v="0"/>
    <s v="No"/>
    <x v="1"/>
    <s v="Yes"/>
    <s v="1-Sep-2000"/>
    <n v="23"/>
    <n v="1438"/>
    <x v="0"/>
    <s v="tier - 2"/>
    <x v="0"/>
  </r>
  <r>
    <s v="Id107"/>
    <s v="  Gamini P"/>
    <n v="50.07"/>
    <s v="Obesity"/>
    <n v="9.27"/>
    <s v="Diabetes"/>
    <s v="No"/>
    <x v="0"/>
    <s v="No"/>
    <x v="0"/>
    <s v="Yes"/>
    <s v="19-Jun-1997"/>
    <n v="26"/>
    <n v="1445"/>
    <x v="0"/>
    <s v="tier - 1"/>
    <x v="0"/>
  </r>
  <r>
    <s v="Id108"/>
    <s v="  Emily J"/>
    <n v="32.774999999999999"/>
    <s v="Obesity"/>
    <n v="5.53"/>
    <s v="Normal"/>
    <s v="No"/>
    <x v="0"/>
    <s v="No"/>
    <x v="0"/>
    <s v="Yes"/>
    <s v="20-Jun-2003"/>
    <n v="20"/>
    <n v="1467"/>
    <x v="0"/>
    <s v="tier - 2"/>
    <x v="0"/>
  </r>
  <r>
    <s v="Id109"/>
    <s v="  Amanda"/>
    <n v="34.104999999999997"/>
    <s v="Obesity"/>
    <n v="5.07"/>
    <s v="Normal"/>
    <s v="No"/>
    <x v="0"/>
    <s v="No"/>
    <x v="3"/>
    <s v="Yes"/>
    <s v="7-Dec-1998"/>
    <n v="25"/>
    <n v="1477"/>
    <x v="0"/>
    <s v="tier - 1"/>
    <x v="0"/>
  </r>
  <r>
    <s v="Id110"/>
    <s v="  Nicholas"/>
    <n v="48.93"/>
    <s v="Obesity"/>
    <n v="11.17"/>
    <s v="Diabetes"/>
    <s v="Yes"/>
    <x v="0"/>
    <s v="No"/>
    <x v="3"/>
    <s v="Yes"/>
    <s v="9-Jun-1997"/>
    <n v="26"/>
    <n v="1481"/>
    <x v="0"/>
    <s v="tier - 1"/>
    <x v="1"/>
  </r>
  <r>
    <s v="Id111"/>
    <s v="  Knox"/>
    <n v="37.07"/>
    <s v="Obesity"/>
    <n v="6.14"/>
    <s v="Prediabetes"/>
    <s v="Yes"/>
    <x v="0"/>
    <s v="No"/>
    <x v="0"/>
    <s v="Yes"/>
    <s v="7-Oct-1995"/>
    <n v="28"/>
    <n v="1493"/>
    <x v="0"/>
    <s v="tier - 3"/>
    <x v="0"/>
  </r>
  <r>
    <s v="Id112"/>
    <s v="  Yianna"/>
    <n v="51.51"/>
    <s v="Obesity"/>
    <n v="6.26"/>
    <s v="Prediabetes"/>
    <s v="Yes"/>
    <x v="0"/>
    <s v="Yes"/>
    <x v="3"/>
    <s v="Yes"/>
    <s v="19-Jun-1998"/>
    <n v="25"/>
    <n v="1497"/>
    <x v="0"/>
    <s v="tier - 2"/>
    <x v="0"/>
  </r>
  <r>
    <s v="Id113"/>
    <s v="  Roberta"/>
    <n v="34.799999999999997"/>
    <s v="Obesity"/>
    <n v="4.72"/>
    <s v="Normal"/>
    <s v="Yes"/>
    <x v="0"/>
    <s v="No"/>
    <x v="0"/>
    <s v="Yes"/>
    <s v="25-Aug-2001"/>
    <n v="22"/>
    <n v="1515.34"/>
    <x v="0"/>
    <s v="tier - 3"/>
    <x v="0"/>
  </r>
  <r>
    <s v="Id114"/>
    <s v="  Benjamin P"/>
    <n v="36.67"/>
    <s v="Obesity"/>
    <n v="5.18"/>
    <s v="Normal"/>
    <s v="No"/>
    <x v="0"/>
    <s v="No"/>
    <x v="3"/>
    <s v="Yes"/>
    <s v="7-Jul-2001"/>
    <n v="22"/>
    <n v="1526.31"/>
    <x v="0"/>
    <s v="tier - 3"/>
    <x v="2"/>
  </r>
  <r>
    <s v="Id115"/>
    <s v="  Craig"/>
    <n v="30.9"/>
    <s v="Obesity"/>
    <n v="9.4"/>
    <s v="Diabetes"/>
    <s v="No"/>
    <x v="0"/>
    <s v="No"/>
    <x v="1"/>
    <s v="Yes"/>
    <s v="2-Jun-2001"/>
    <n v="22"/>
    <n v="1532.47"/>
    <x v="0"/>
    <s v="tier - 2"/>
    <x v="0"/>
  </r>
  <r>
    <s v="Id116"/>
    <s v="  Ann"/>
    <n v="30.495000000000001"/>
    <s v="Obesity"/>
    <n v="6.29"/>
    <s v="Prediabetes"/>
    <s v="No"/>
    <x v="0"/>
    <s v="No"/>
    <x v="0"/>
    <s v="Yes"/>
    <s v="5-Dec-2001"/>
    <n v="22"/>
    <n v="1534.3"/>
    <x v="0"/>
    <s v="tier - 2"/>
    <x v="0"/>
  </r>
  <r>
    <s v="Id117"/>
    <s v="  Jamie P"/>
    <n v="44.88"/>
    <s v="Obesity"/>
    <n v="6.04"/>
    <s v="Prediabetes"/>
    <s v="No"/>
    <x v="0"/>
    <s v="Yes"/>
    <x v="3"/>
    <s v="Yes"/>
    <s v="22-Sep-1992"/>
    <n v="31"/>
    <n v="1566.88"/>
    <x v="0"/>
    <s v="tier - 1"/>
    <x v="0"/>
  </r>
  <r>
    <s v="Id118"/>
    <s v="  John"/>
    <n v="44.32"/>
    <s v="Obesity"/>
    <n v="10.55"/>
    <s v="Diabetes"/>
    <s v="No"/>
    <x v="0"/>
    <s v="No"/>
    <x v="0"/>
    <s v="Yes"/>
    <s v="19-Nov-2004"/>
    <n v="19"/>
    <n v="1607.51"/>
    <x v="0"/>
    <s v="tier - 3"/>
    <x v="0"/>
  </r>
  <r>
    <s v="Id119"/>
    <s v="  Charlie"/>
    <n v="46.39"/>
    <s v="Obesity"/>
    <n v="5.09"/>
    <s v="Normal"/>
    <s v="No"/>
    <x v="0"/>
    <s v="No"/>
    <x v="0"/>
    <s v="Yes"/>
    <s v="22-Jul-2004"/>
    <n v="19"/>
    <n v="1615.77"/>
    <x v="0"/>
    <s v="tier - 1"/>
    <x v="0"/>
  </r>
  <r>
    <s v="Id120"/>
    <s v="  Meb"/>
    <n v="42.13"/>
    <s v="Obesity"/>
    <n v="5.2"/>
    <s v="Normal"/>
    <s v="Yes"/>
    <x v="0"/>
    <s v="No"/>
    <x v="3"/>
    <s v="Yes"/>
    <s v="5-Aug-1995"/>
    <n v="28"/>
    <n v="1617.16"/>
    <x v="0"/>
    <s v="tier - 1"/>
    <x v="0"/>
  </r>
  <r>
    <s v="Id121"/>
    <s v="  Aaqib L"/>
    <n v="30.78"/>
    <s v="Obesity"/>
    <n v="8.4499999999999993"/>
    <s v="Diabetes"/>
    <s v="Yes"/>
    <x v="0"/>
    <s v="No"/>
    <x v="0"/>
    <s v="Yes"/>
    <s v="14-Sep-2003"/>
    <n v="20"/>
    <n v="1621.34"/>
    <x v="0"/>
    <s v="tier - 2"/>
    <x v="1"/>
  </r>
  <r>
    <s v="Id122"/>
    <s v="  Craig A"/>
    <n v="31.35"/>
    <s v="Obesity"/>
    <n v="9.5399999999999991"/>
    <s v="Diabetes"/>
    <s v="No"/>
    <x v="0"/>
    <s v="No"/>
    <x v="0"/>
    <s v="Yes"/>
    <s v="21-Aug-2004"/>
    <n v="19"/>
    <n v="1621.88"/>
    <x v="0"/>
    <s v="tier - 2"/>
    <x v="0"/>
  </r>
  <r>
    <s v="Id123"/>
    <s v="  Meredith"/>
    <n v="41.46"/>
    <s v="Obesity"/>
    <n v="4.99"/>
    <s v="Normal"/>
    <s v="Yes"/>
    <x v="0"/>
    <s v="No"/>
    <x v="1"/>
    <s v="Yes"/>
    <s v="25-Jul-2004"/>
    <n v="19"/>
    <n v="1622.19"/>
    <x v="0"/>
    <s v="tier - 1"/>
    <x v="0"/>
  </r>
  <r>
    <s v="Id124"/>
    <s v="  Doug"/>
    <n v="48"/>
    <s v="Obesity"/>
    <n v="10.54"/>
    <s v="Diabetes"/>
    <s v="No"/>
    <x v="0"/>
    <s v="No"/>
    <x v="0"/>
    <s v="Yes"/>
    <s v="9-Sep-2003"/>
    <n v="20"/>
    <n v="1625.43"/>
    <x v="0"/>
    <s v="tier - 3"/>
    <x v="1"/>
  </r>
  <r>
    <s v="Id125"/>
    <s v="  Elizabeth J"/>
    <n v="49.13"/>
    <s v="Obesity"/>
    <n v="4.54"/>
    <s v="Normal"/>
    <s v="No"/>
    <x v="0"/>
    <s v="No"/>
    <x v="0"/>
    <s v="Yes"/>
    <s v="4-Dec-2003"/>
    <n v="20"/>
    <n v="1627.28"/>
    <x v="0"/>
    <s v="tier - 2"/>
    <x v="1"/>
  </r>
  <r>
    <s v="Id126"/>
    <s v="  Matthew P"/>
    <n v="37.799999999999997"/>
    <s v="Obesity"/>
    <n v="6.29"/>
    <s v="Prediabetes"/>
    <s v="No"/>
    <x v="0"/>
    <s v="No"/>
    <x v="3"/>
    <s v="Yes"/>
    <s v="17-Jul-2003"/>
    <n v="20"/>
    <n v="1628.47"/>
    <x v="0"/>
    <s v="tier - 1"/>
    <x v="1"/>
  </r>
  <r>
    <s v="Id127"/>
    <s v="  Guillermo Sr"/>
    <n v="38.299999999999997"/>
    <s v="Obesity"/>
    <n v="9.51"/>
    <s v="Diabetes"/>
    <s v="No"/>
    <x v="0"/>
    <s v="No"/>
    <x v="0"/>
    <s v="Yes"/>
    <s v="4-Oct-2004"/>
    <n v="19"/>
    <n v="1629.83"/>
    <x v="0"/>
    <s v="tier - 2"/>
    <x v="0"/>
  </r>
  <r>
    <s v="Id128"/>
    <s v="  Ryan C"/>
    <n v="32.774999999999999"/>
    <s v="Obesity"/>
    <n v="4.72"/>
    <s v="Normal"/>
    <s v="No"/>
    <x v="0"/>
    <s v="No"/>
    <x v="0"/>
    <s v="Yes"/>
    <s v="5-Dec-2004"/>
    <n v="19"/>
    <n v="1631.67"/>
    <x v="0"/>
    <s v="tier - 3"/>
    <x v="0"/>
  </r>
  <r>
    <s v="Id129"/>
    <s v="  Dane"/>
    <n v="34.200000000000003"/>
    <s v="Obesity"/>
    <n v="5.91"/>
    <s v="Prediabetes"/>
    <s v="Yes"/>
    <x v="0"/>
    <s v="No"/>
    <x v="0"/>
    <s v="Yes"/>
    <s v="9-Jul-2004"/>
    <n v="19"/>
    <n v="1631.82"/>
    <x v="0"/>
    <s v="tier - 1"/>
    <x v="0"/>
  </r>
  <r>
    <s v="Id130"/>
    <s v="  Jonas"/>
    <n v="30.2"/>
    <s v="Obesity"/>
    <n v="9.58"/>
    <s v="Diabetes"/>
    <s v="No"/>
    <x v="0"/>
    <s v="No"/>
    <x v="0"/>
    <s v="Yes"/>
    <s v="3-Oct-2003"/>
    <n v="20"/>
    <n v="1632.04"/>
    <x v="0"/>
    <s v="tier - 2"/>
    <x v="1"/>
  </r>
  <r>
    <s v="Id131"/>
    <s v="  George E"/>
    <n v="48.32"/>
    <s v="Obesity"/>
    <n v="5.77"/>
    <s v="Prediabetes"/>
    <s v="No"/>
    <x v="0"/>
    <s v="No"/>
    <x v="0"/>
    <s v="Yes"/>
    <s v="16-Sep-2003"/>
    <n v="20"/>
    <n v="1632.56"/>
    <x v="0"/>
    <s v="tier - 2"/>
    <x v="1"/>
  </r>
  <r>
    <s v="Id132"/>
    <s v="  Sara S"/>
    <n v="44.86"/>
    <s v="Obesity"/>
    <n v="4.38"/>
    <s v="Normal"/>
    <s v="Yes"/>
    <x v="0"/>
    <s v="No"/>
    <x v="0"/>
    <s v="Yes"/>
    <s v="13-Dec-2004"/>
    <n v="19"/>
    <n v="1633.04"/>
    <x v="0"/>
    <s v="tier - 2"/>
    <x v="0"/>
  </r>
  <r>
    <s v="Id133"/>
    <s v="  Nick"/>
    <n v="52.15"/>
    <s v="Obesity"/>
    <n v="5.65"/>
    <s v="Normal"/>
    <s v="No"/>
    <x v="0"/>
    <s v="No"/>
    <x v="3"/>
    <s v="Yes"/>
    <s v="8-Aug-2004"/>
    <n v="19"/>
    <n v="1633.96"/>
    <x v="0"/>
    <s v="tier - 1"/>
    <x v="0"/>
  </r>
  <r>
    <s v="Id134"/>
    <s v="  Timothy"/>
    <n v="41.12"/>
    <s v="Obesity"/>
    <n v="7.54"/>
    <s v="Diabetes"/>
    <s v="Yes"/>
    <x v="0"/>
    <s v="No"/>
    <x v="0"/>
    <s v="Yes"/>
    <s v="13-Jun-2004"/>
    <n v="19"/>
    <n v="1634.57"/>
    <x v="0"/>
    <s v="tier - 2"/>
    <x v="0"/>
  </r>
  <r>
    <s v="Id135"/>
    <s v="  Becky L"/>
    <n v="38.39"/>
    <s v="Obesity"/>
    <n v="5.1100000000000003"/>
    <s v="Normal"/>
    <s v="Yes"/>
    <x v="0"/>
    <s v="No"/>
    <x v="3"/>
    <s v="Yes"/>
    <s v="30-Dec-2003"/>
    <n v="20"/>
    <n v="1635.73"/>
    <x v="0"/>
    <s v="tier - 3"/>
    <x v="1"/>
  </r>
  <r>
    <s v="Id136"/>
    <s v="  Steph K"/>
    <n v="46.85"/>
    <s v="Obesity"/>
    <n v="4.25"/>
    <s v="Normal"/>
    <s v="No"/>
    <x v="0"/>
    <s v="Yes"/>
    <x v="3"/>
    <s v="Yes"/>
    <s v="16-Sep-2003"/>
    <n v="20"/>
    <n v="1639.56"/>
    <x v="0"/>
    <s v="tier - 2"/>
    <x v="1"/>
  </r>
  <r>
    <s v="Id137"/>
    <s v="  Kristine B"/>
    <n v="42.24"/>
    <s v="Obesity"/>
    <n v="5.55"/>
    <s v="Normal"/>
    <s v="No"/>
    <x v="1"/>
    <s v="No"/>
    <x v="3"/>
    <s v="Yes"/>
    <s v="21-Aug-2003"/>
    <n v="20"/>
    <n v="1639.56"/>
    <x v="0"/>
    <s v="tier - 2"/>
    <x v="1"/>
  </r>
  <r>
    <s v="Id138"/>
    <s v="  Taylor B"/>
    <n v="34.39"/>
    <s v="Obesity"/>
    <n v="5.78"/>
    <s v="Prediabetes"/>
    <s v="No"/>
    <x v="0"/>
    <s v="No"/>
    <x v="0"/>
    <s v="Yes"/>
    <s v="30-Dec-2003"/>
    <n v="20"/>
    <n v="1646.43"/>
    <x v="0"/>
    <s v="tier - 1"/>
    <x v="1"/>
  </r>
  <r>
    <s v="Id139"/>
    <s v="  William"/>
    <n v="42.89"/>
    <s v="Obesity"/>
    <n v="5.28"/>
    <s v="Normal"/>
    <s v="Yes"/>
    <x v="0"/>
    <s v="No"/>
    <x v="0"/>
    <s v="Yes"/>
    <s v="23-Oct-2000"/>
    <n v="23"/>
    <n v="1665"/>
    <x v="0"/>
    <s v="tier - 2"/>
    <x v="0"/>
  </r>
  <r>
    <s v="Id140"/>
    <s v="  Sage"/>
    <n v="36.299999999999997"/>
    <s v="Obesity"/>
    <n v="5.39"/>
    <s v="Normal"/>
    <s v="No"/>
    <x v="0"/>
    <s v="No"/>
    <x v="0"/>
    <s v="Yes"/>
    <s v="10-Jun-2000"/>
    <n v="23"/>
    <n v="1674.63"/>
    <x v="0"/>
    <s v="tier - 2"/>
    <x v="0"/>
  </r>
  <r>
    <s v="Id141"/>
    <s v="  Cole"/>
    <n v="35.200000000000003"/>
    <s v="Obesity"/>
    <n v="8.01"/>
    <s v="Diabetes"/>
    <s v="Yes"/>
    <x v="0"/>
    <s v="No"/>
    <x v="3"/>
    <s v="Yes"/>
    <s v="21-Oct-2000"/>
    <n v="23"/>
    <n v="1682.6"/>
    <x v="0"/>
    <s v="tier - 2"/>
    <x v="2"/>
  </r>
  <r>
    <s v="Id142"/>
    <s v="  Jesse"/>
    <n v="53.62"/>
    <s v="Obesity"/>
    <n v="5.21"/>
    <s v="Normal"/>
    <s v="No"/>
    <x v="0"/>
    <s v="No"/>
    <x v="0"/>
    <s v="Yes"/>
    <s v="17-Nov-2004"/>
    <n v="19"/>
    <n v="1694.8"/>
    <x v="0"/>
    <s v="tier - 2"/>
    <x v="3"/>
  </r>
  <r>
    <s v="Id143"/>
    <s v="  Tammi J"/>
    <n v="36.67"/>
    <s v="Obesity"/>
    <n v="6.27"/>
    <s v="Prediabetes"/>
    <s v="No"/>
    <x v="0"/>
    <s v="No"/>
    <x v="0"/>
    <s v="Yes"/>
    <s v="10-Dec-2004"/>
    <n v="19"/>
    <n v="1702.46"/>
    <x v="0"/>
    <s v="tier - 3"/>
    <x v="4"/>
  </r>
  <r>
    <s v="Id144"/>
    <s v="  Matthew S"/>
    <n v="33.4"/>
    <s v="Obesity"/>
    <n v="10.73"/>
    <s v="Diabetes"/>
    <s v="Yes"/>
    <x v="0"/>
    <s v="No"/>
    <x v="3"/>
    <s v="Yes"/>
    <s v="7-Nov-2004"/>
    <n v="19"/>
    <n v="1704.57"/>
    <x v="0"/>
    <s v="tier - 1"/>
    <x v="5"/>
  </r>
  <r>
    <s v="Id145"/>
    <s v="  Eric"/>
    <n v="42.71"/>
    <s v="Obesity"/>
    <n v="10.52"/>
    <s v="Diabetes"/>
    <s v="No"/>
    <x v="0"/>
    <s v="No"/>
    <x v="0"/>
    <s v="Yes"/>
    <s v="14-Dec-2004"/>
    <n v="19"/>
    <n v="1704.7"/>
    <x v="0"/>
    <s v="tier - 3"/>
    <x v="6"/>
  </r>
  <r>
    <s v="Id146"/>
    <s v="  Valeria R"/>
    <n v="41.52"/>
    <s v="Obesity"/>
    <n v="11.82"/>
    <s v="Diabetes"/>
    <s v="Yes"/>
    <x v="0"/>
    <s v="No"/>
    <x v="1"/>
    <s v="Yes"/>
    <s v="6-Dec-2004"/>
    <n v="19"/>
    <n v="1705.62"/>
    <x v="0"/>
    <s v="tier - 2"/>
    <x v="3"/>
  </r>
  <r>
    <s v="Id147"/>
    <s v="  Michael P"/>
    <n v="39.4"/>
    <s v="Obesity"/>
    <n v="6.76"/>
    <s v="Diabetes"/>
    <s v="No"/>
    <x v="0"/>
    <s v="No"/>
    <x v="0"/>
    <s v="Yes"/>
    <s v="17-Oct-2004"/>
    <n v="19"/>
    <n v="1708"/>
    <x v="1"/>
    <s v="tier - 2"/>
    <x v="5"/>
  </r>
  <r>
    <s v="Id148"/>
    <s v="  Rami"/>
    <n v="46.45"/>
    <s v="Obesity"/>
    <n v="5.62"/>
    <s v="Normal"/>
    <s v="No"/>
    <x v="0"/>
    <s v="No"/>
    <x v="0"/>
    <s v="Yes"/>
    <s v="12-Dec-2004"/>
    <n v="19"/>
    <n v="1708.93"/>
    <x v="1"/>
    <s v="tier - 1"/>
    <x v="4"/>
  </r>
  <r>
    <s v="Id149"/>
    <s v="  Denis"/>
    <n v="35.75"/>
    <s v="Obesity"/>
    <n v="4.1900000000000004"/>
    <s v="Normal"/>
    <s v="No"/>
    <x v="0"/>
    <s v="No"/>
    <x v="0"/>
    <s v="Yes"/>
    <s v="19-Sep-2004"/>
    <n v="19"/>
    <n v="1711.03"/>
    <x v="1"/>
    <s v="tier - 3"/>
    <x v="0"/>
  </r>
  <r>
    <s v="Id150"/>
    <s v="  Brian E"/>
    <n v="26.07"/>
    <s v="Overweight"/>
    <n v="5.32"/>
    <s v="Normal"/>
    <s v="No"/>
    <x v="0"/>
    <s v="No"/>
    <x v="0"/>
    <s v="Yes"/>
    <s v="21-Sep-2004"/>
    <n v="19"/>
    <n v="1712.23"/>
    <x v="1"/>
    <s v="tier - 1"/>
    <x v="5"/>
  </r>
  <r>
    <s v="Id151"/>
    <s v="  Bonnie"/>
    <n v="36.54"/>
    <s v="Obesity"/>
    <n v="4.46"/>
    <s v="Normal"/>
    <s v="Yes"/>
    <x v="0"/>
    <s v="No"/>
    <x v="3"/>
    <s v="Yes"/>
    <s v="10-Jun-2004"/>
    <n v="19"/>
    <n v="1719.44"/>
    <x v="1"/>
    <s v="tier - 3"/>
    <x v="0"/>
  </r>
  <r>
    <s v="Id152"/>
    <s v="  Michael P"/>
    <n v="51.64"/>
    <s v="Obesity"/>
    <n v="5.65"/>
    <s v="Normal"/>
    <s v="No"/>
    <x v="0"/>
    <s v="No"/>
    <x v="0"/>
    <s v="Yes"/>
    <s v="11-Sep-2004"/>
    <n v="19"/>
    <n v="1720.35"/>
    <x v="1"/>
    <s v="tier - 3"/>
    <x v="0"/>
  </r>
  <r>
    <s v="Id153"/>
    <s v="  Paul"/>
    <n v="42.83"/>
    <s v="Obesity"/>
    <n v="6.04"/>
    <s v="Prediabetes"/>
    <s v="No"/>
    <x v="0"/>
    <s v="No"/>
    <x v="1"/>
    <s v="Yes"/>
    <s v="21-Oct-2004"/>
    <n v="19"/>
    <n v="1725.55"/>
    <x v="1"/>
    <s v="tier - 2"/>
    <x v="0"/>
  </r>
  <r>
    <s v="Id154"/>
    <s v="  Michael"/>
    <n v="40.15"/>
    <s v="Obesity"/>
    <n v="5.76"/>
    <s v="Prediabetes"/>
    <s v="No"/>
    <x v="0"/>
    <s v="No"/>
    <x v="3"/>
    <s v="Yes"/>
    <s v="9-Sep-2004"/>
    <n v="19"/>
    <n v="1727.54"/>
    <x v="1"/>
    <s v="tier - 1"/>
    <x v="0"/>
  </r>
  <r>
    <s v="Id155"/>
    <s v="  Samuel"/>
    <n v="27.8"/>
    <s v="Overweight"/>
    <n v="4.3600000000000003"/>
    <s v="Normal"/>
    <s v="No"/>
    <x v="0"/>
    <s v="Yes"/>
    <x v="3"/>
    <s v="Yes"/>
    <s v="21-Nov-2003"/>
    <n v="20"/>
    <n v="1727.79"/>
    <x v="1"/>
    <s v="tier - 3"/>
    <x v="2"/>
  </r>
  <r>
    <s v="Id156"/>
    <s v="  Matthew"/>
    <n v="45.81"/>
    <s v="Obesity"/>
    <n v="4.76"/>
    <s v="Normal"/>
    <s v="Yes"/>
    <x v="0"/>
    <s v="Yes"/>
    <x v="3"/>
    <s v="Yes"/>
    <s v="1-Sep-2003"/>
    <n v="20"/>
    <n v="1728.9"/>
    <x v="1"/>
    <s v="tier - 2"/>
    <x v="2"/>
  </r>
  <r>
    <s v="Id157"/>
    <s v="  Daniel"/>
    <n v="34.43"/>
    <s v="Obesity"/>
    <n v="10.82"/>
    <s v="Diabetes"/>
    <s v="Yes"/>
    <x v="0"/>
    <s v="No"/>
    <x v="3"/>
    <s v="Yes"/>
    <s v="9-Nov-2003"/>
    <n v="20"/>
    <n v="1731.68"/>
    <x v="1"/>
    <s v="tier - 2"/>
    <x v="2"/>
  </r>
  <r>
    <s v="Id158"/>
    <s v="  Syndy"/>
    <n v="41.33"/>
    <s v="Obesity"/>
    <n v="4.01"/>
    <s v="Normal"/>
    <s v="Yes"/>
    <x v="0"/>
    <s v="No"/>
    <x v="0"/>
    <s v="Yes"/>
    <s v="14-Nov-2003"/>
    <n v="20"/>
    <n v="1737.38"/>
    <x v="1"/>
    <s v="tier - 2"/>
    <x v="2"/>
  </r>
  <r>
    <s v="Id159"/>
    <s v="  Aleksandra"/>
    <n v="31.92"/>
    <s v="Obesity"/>
    <n v="5.12"/>
    <s v="Normal"/>
    <s v="Yes"/>
    <x v="0"/>
    <s v="No"/>
    <x v="3"/>
    <s v="Yes"/>
    <s v="25-Jul-2003"/>
    <n v="20"/>
    <n v="1743.21"/>
    <x v="1"/>
    <s v="tier - 1"/>
    <x v="2"/>
  </r>
  <r>
    <s v="Id160"/>
    <s v="  Steeve T Sr"/>
    <n v="39.799999999999997"/>
    <s v="Obesity"/>
    <n v="10.54"/>
    <s v="Diabetes"/>
    <s v="Yes"/>
    <x v="0"/>
    <s v="No"/>
    <x v="1"/>
    <s v="Yes"/>
    <s v="28-Jul-2003"/>
    <n v="20"/>
    <n v="1744.47"/>
    <x v="1"/>
    <s v="tier - 1"/>
    <x v="2"/>
  </r>
  <r>
    <s v="Id161"/>
    <s v="  Richard"/>
    <n v="42.82"/>
    <s v="Obesity"/>
    <n v="4.21"/>
    <s v="Normal"/>
    <s v="No"/>
    <x v="0"/>
    <s v="No"/>
    <x v="0"/>
    <s v="Yes"/>
    <s v="26-Sep-2003"/>
    <n v="20"/>
    <n v="1748.77"/>
    <x v="1"/>
    <s v="tier - 1"/>
    <x v="2"/>
  </r>
  <r>
    <s v="Id162"/>
    <s v="  Aaron T"/>
    <n v="33.630000000000003"/>
    <s v="Obesity"/>
    <n v="5.42"/>
    <s v="Normal"/>
    <s v="No"/>
    <x v="0"/>
    <s v="No"/>
    <x v="0"/>
    <s v="Yes"/>
    <s v="7-Oct-1998"/>
    <n v="25"/>
    <n v="1756.6"/>
    <x v="1"/>
    <s v="tier - 3"/>
    <x v="0"/>
  </r>
  <r>
    <s v="Id163"/>
    <s v="  Akira"/>
    <n v="37.07"/>
    <s v="Obesity"/>
    <n v="4.28"/>
    <s v="Normal"/>
    <s v="No"/>
    <x v="1"/>
    <s v="No"/>
    <x v="3"/>
    <s v="Yes"/>
    <s v="19-Nov-2003"/>
    <n v="20"/>
    <n v="1759.34"/>
    <x v="1"/>
    <s v="tier - 1"/>
    <x v="2"/>
  </r>
  <r>
    <s v="Id164"/>
    <s v="  Ben"/>
    <n v="35.625"/>
    <s v="Obesity"/>
    <n v="8.9"/>
    <s v="Diabetes"/>
    <s v="No"/>
    <x v="0"/>
    <s v="No"/>
    <x v="0"/>
    <s v="Yes"/>
    <s v="13-Dec-2002"/>
    <n v="21"/>
    <n v="1769.53"/>
    <x v="1"/>
    <s v="tier - 3"/>
    <x v="1"/>
  </r>
  <r>
    <s v="Id165"/>
    <s v="  Jana"/>
    <n v="42.69"/>
    <s v="Obesity"/>
    <n v="4.8899999999999997"/>
    <s v="Normal"/>
    <s v="No"/>
    <x v="0"/>
    <s v="Yes"/>
    <x v="3"/>
    <s v="Yes"/>
    <s v="25-Sep-1999"/>
    <n v="24"/>
    <n v="1815.88"/>
    <x v="1"/>
    <s v="tier - 3"/>
    <x v="0"/>
  </r>
  <r>
    <s v="Id166"/>
    <s v="  Jay T"/>
    <n v="37.869999999999997"/>
    <s v="Obesity"/>
    <n v="4.29"/>
    <s v="Normal"/>
    <s v="Yes"/>
    <x v="0"/>
    <s v="Yes"/>
    <x v="3"/>
    <s v="Yes"/>
    <s v="19-Aug-2004"/>
    <n v="19"/>
    <n v="1822.54"/>
    <x v="1"/>
    <s v="tier - 1"/>
    <x v="1"/>
  </r>
  <r>
    <s v="Id167"/>
    <s v="  Marie-Helene"/>
    <n v="40.61"/>
    <s v="Obesity"/>
    <n v="8"/>
    <s v="Diabetes"/>
    <s v="Yes"/>
    <x v="0"/>
    <s v="No"/>
    <x v="3"/>
    <s v="Yes"/>
    <s v="17-Nov-1999"/>
    <n v="24"/>
    <n v="1824.29"/>
    <x v="1"/>
    <s v="tier - 3"/>
    <x v="0"/>
  </r>
  <r>
    <s v="Id168"/>
    <s v="  Bret R"/>
    <n v="30.78"/>
    <s v="Obesity"/>
    <n v="4.67"/>
    <s v="Normal"/>
    <s v="Yes"/>
    <x v="0"/>
    <s v="No"/>
    <x v="0"/>
    <s v="Yes"/>
    <s v="1-Oct-1999"/>
    <n v="24"/>
    <n v="1826.84"/>
    <x v="1"/>
    <s v="tier - 2"/>
    <x v="2"/>
  </r>
  <r>
    <s v="Id169"/>
    <s v="  Gardner L"/>
    <n v="49.49"/>
    <s v="Obesity"/>
    <n v="4.5"/>
    <s v="Normal"/>
    <s v="No"/>
    <x v="0"/>
    <s v="No"/>
    <x v="0"/>
    <s v="Yes"/>
    <s v="11-Aug-2003"/>
    <n v="20"/>
    <n v="1832.09"/>
    <x v="1"/>
    <s v="tier - 3"/>
    <x v="2"/>
  </r>
  <r>
    <s v="Id170"/>
    <s v="  Bobby"/>
    <n v="37.619999999999997"/>
    <s v="Obesity"/>
    <n v="6.32"/>
    <s v="Prediabetes"/>
    <s v="Yes"/>
    <x v="1"/>
    <s v="No"/>
    <x v="1"/>
    <s v="Yes"/>
    <s v="4-Aug-2003"/>
    <n v="20"/>
    <n v="1837.24"/>
    <x v="1"/>
    <s v="tier - 2"/>
    <x v="2"/>
  </r>
  <r>
    <s v="Id171"/>
    <s v="  Natalie"/>
    <n v="36.08"/>
    <s v="Obesity"/>
    <n v="6.1"/>
    <s v="Prediabetes"/>
    <s v="Yes"/>
    <x v="0"/>
    <s v="No"/>
    <x v="3"/>
    <s v="Yes"/>
    <s v="12-Dec-1999"/>
    <n v="24"/>
    <n v="1837.28"/>
    <x v="1"/>
    <s v="tier - 2"/>
    <x v="0"/>
  </r>
  <r>
    <s v="Id172"/>
    <s v="  Lina"/>
    <n v="33.5"/>
    <s v="Obesity"/>
    <n v="5.4"/>
    <s v="Normal"/>
    <s v="No"/>
    <x v="0"/>
    <s v="No"/>
    <x v="0"/>
    <s v="Yes"/>
    <s v="20-Jul-2003"/>
    <n v="20"/>
    <n v="1842.52"/>
    <x v="1"/>
    <s v="tier - 2"/>
    <x v="2"/>
  </r>
  <r>
    <s v="Id173"/>
    <s v="  Zebulon"/>
    <n v="47.46"/>
    <s v="Obesity"/>
    <n v="6.24"/>
    <s v="Prediabetes"/>
    <s v="Yes"/>
    <x v="0"/>
    <s v="No"/>
    <x v="3"/>
    <s v="Yes"/>
    <s v="6-Dec-1994"/>
    <n v="29"/>
    <n v="1850.55"/>
    <x v="1"/>
    <s v="tier - 2"/>
    <x v="1"/>
  </r>
  <r>
    <s v="Id174"/>
    <s v="  Amanda"/>
    <n v="49.24"/>
    <s v="Obesity"/>
    <n v="4.45"/>
    <s v="Normal"/>
    <s v="No"/>
    <x v="0"/>
    <s v="No"/>
    <x v="0"/>
    <s v="Yes"/>
    <s v="27-Dec-2004"/>
    <n v="19"/>
    <n v="1863.45"/>
    <x v="1"/>
    <s v="tier - 1"/>
    <x v="7"/>
  </r>
  <r>
    <s v="Id175"/>
    <s v="  Greg"/>
    <n v="54.4"/>
    <s v="Obesity"/>
    <n v="5.22"/>
    <s v="Normal"/>
    <s v="No"/>
    <x v="0"/>
    <s v="No"/>
    <x v="3"/>
    <s v="Yes"/>
    <s v="2-Jul-1996"/>
    <n v="27"/>
    <n v="1865.98"/>
    <x v="1"/>
    <s v="tier - 3"/>
    <x v="1"/>
  </r>
  <r>
    <s v="Id176"/>
    <s v="  John"/>
    <n v="35.53"/>
    <s v="Obesity"/>
    <n v="4.6100000000000003"/>
    <s v="Normal"/>
    <s v="No"/>
    <x v="0"/>
    <s v="No"/>
    <x v="3"/>
    <s v="Yes"/>
    <s v="22-Sep-2002"/>
    <n v="21"/>
    <n v="1875.34"/>
    <x v="1"/>
    <s v="tier - 2"/>
    <x v="2"/>
  </r>
  <r>
    <s v="Id177"/>
    <s v="  Kelsey A"/>
    <n v="39.729999999999997"/>
    <s v="Obesity"/>
    <n v="6.24"/>
    <s v="Prediabetes"/>
    <s v="No"/>
    <x v="0"/>
    <s v="No"/>
    <x v="0"/>
    <s v="Yes"/>
    <s v="29-Oct-2002"/>
    <n v="21"/>
    <n v="1877.93"/>
    <x v="1"/>
    <s v="tier - 1"/>
    <x v="0"/>
  </r>
  <r>
    <s v="Id178"/>
    <s v="  Bronwen L"/>
    <n v="35.68"/>
    <s v="Obesity"/>
    <n v="10.039999999999999"/>
    <s v="Diabetes"/>
    <s v="No"/>
    <x v="0"/>
    <s v="No"/>
    <x v="0"/>
    <s v="Yes"/>
    <s v="29-Aug-2002"/>
    <n v="21"/>
    <n v="1880.07"/>
    <x v="1"/>
    <s v="tier - 2"/>
    <x v="0"/>
  </r>
  <r>
    <s v="Id179"/>
    <s v="  Manuela"/>
    <n v="48.86"/>
    <s v="Obesity"/>
    <n v="6.09"/>
    <s v="Prediabetes"/>
    <s v="No"/>
    <x v="0"/>
    <s v="No"/>
    <x v="0"/>
    <s v="Yes"/>
    <s v="21-Aug-2002"/>
    <n v="21"/>
    <n v="1880.49"/>
    <x v="1"/>
    <s v="tier - 1"/>
    <x v="2"/>
  </r>
  <r>
    <s v="Id180"/>
    <s v="  Jennifer L"/>
    <n v="34.799999999999997"/>
    <s v="Obesity"/>
    <n v="11.4"/>
    <s v="Diabetes"/>
    <s v="Yes"/>
    <x v="0"/>
    <s v="Yes"/>
    <x v="3"/>
    <s v="No"/>
    <s v="10-Aug-2001"/>
    <n v="22"/>
    <n v="1906.36"/>
    <x v="1"/>
    <s v="tier - 1"/>
    <x v="1"/>
  </r>
  <r>
    <s v="Id181"/>
    <s v="  Abby W"/>
    <n v="32.49"/>
    <s v="Obesity"/>
    <n v="4.29"/>
    <s v="Normal"/>
    <s v="No"/>
    <x v="0"/>
    <s v="Yes"/>
    <x v="3"/>
    <s v="Yes"/>
    <s v="6-Oct-1994"/>
    <n v="29"/>
    <n v="1908.9"/>
    <x v="1"/>
    <s v="tier - 3"/>
    <x v="0"/>
  </r>
  <r>
    <s v="Id182"/>
    <s v="  Tyler"/>
    <n v="39"/>
    <s v="Obesity"/>
    <n v="5.7"/>
    <s v="Prediabetes"/>
    <s v="No"/>
    <x v="0"/>
    <s v="No"/>
    <x v="1"/>
    <s v="Yes"/>
    <s v="3-Aug-2001"/>
    <n v="22"/>
    <n v="1909.53"/>
    <x v="1"/>
    <s v="tier - 3"/>
    <x v="1"/>
  </r>
  <r>
    <s v="Id183"/>
    <s v="  Jeffrey"/>
    <n v="35.299999999999997"/>
    <s v="Obesity"/>
    <n v="6.09"/>
    <s v="Prediabetes"/>
    <s v="No"/>
    <x v="0"/>
    <s v="No"/>
    <x v="3"/>
    <s v="Yes"/>
    <s v="9-Dec-2001"/>
    <n v="22"/>
    <n v="1917.32"/>
    <x v="1"/>
    <s v="tier - 2"/>
    <x v="1"/>
  </r>
  <r>
    <s v="Id184"/>
    <s v="  Matthew F"/>
    <n v="33.42"/>
    <s v="Obesity"/>
    <n v="10.67"/>
    <s v="Diabetes"/>
    <s v="No"/>
    <x v="0"/>
    <s v="No"/>
    <x v="0"/>
    <s v="Yes"/>
    <s v="7-Sep-2002"/>
    <n v="21"/>
    <n v="1964.78"/>
    <x v="1"/>
    <s v="tier - 1"/>
    <x v="2"/>
  </r>
  <r>
    <s v="Id185"/>
    <s v="  Ryan J"/>
    <n v="37.18"/>
    <s v="Obesity"/>
    <n v="6.75"/>
    <s v="Diabetes"/>
    <s v="Yes"/>
    <x v="0"/>
    <s v="No"/>
    <x v="1"/>
    <s v="Yes"/>
    <s v="29-Jul-2002"/>
    <n v="21"/>
    <n v="1967.02"/>
    <x v="1"/>
    <s v="tier - 2"/>
    <x v="5"/>
  </r>
  <r>
    <s v="Id186"/>
    <s v="  Amy"/>
    <n v="33.33"/>
    <s v="Obesity"/>
    <n v="9.26"/>
    <s v="Diabetes"/>
    <s v="Yes"/>
    <x v="0"/>
    <s v="No"/>
    <x v="1"/>
    <s v="No"/>
    <s v="28-Sep-1998"/>
    <n v="25"/>
    <n v="1969.61"/>
    <x v="1"/>
    <s v="tier - 3"/>
    <x v="2"/>
  </r>
  <r>
    <s v="Id187"/>
    <s v="  Andrew P"/>
    <n v="53.21"/>
    <s v="Obesity"/>
    <n v="4.2699999999999996"/>
    <s v="Normal"/>
    <s v="No"/>
    <x v="0"/>
    <s v="No"/>
    <x v="3"/>
    <s v="Yes"/>
    <s v="5-Oct-1998"/>
    <n v="25"/>
    <n v="1972.95"/>
    <x v="1"/>
    <s v="tier - 1"/>
    <x v="2"/>
  </r>
  <r>
    <s v="Id188"/>
    <s v="  George M"/>
    <n v="38.729999999999997"/>
    <s v="Obesity"/>
    <n v="11.51"/>
    <s v="Diabetes"/>
    <s v="No"/>
    <x v="0"/>
    <s v="No"/>
    <x v="1"/>
    <s v="Yes"/>
    <s v="29-Sep-1998"/>
    <n v="25"/>
    <n v="1977.82"/>
    <x v="1"/>
    <s v="tier - 1"/>
    <x v="2"/>
  </r>
  <r>
    <s v="Id189"/>
    <s v="  Sarah"/>
    <n v="29.73"/>
    <s v="Overweight"/>
    <n v="7.22"/>
    <s v="Diabetes"/>
    <s v="No"/>
    <x v="0"/>
    <s v="No"/>
    <x v="0"/>
    <s v="Yes"/>
    <s v="16-Jul-2002"/>
    <n v="21"/>
    <n v="1980.07"/>
    <x v="1"/>
    <s v="tier - 3"/>
    <x v="2"/>
  </r>
  <r>
    <s v="Id190"/>
    <s v="  Lara"/>
    <n v="34.700000000000003"/>
    <s v="Obesity"/>
    <n v="4.37"/>
    <s v="Normal"/>
    <s v="No"/>
    <x v="0"/>
    <s v="Yes"/>
    <x v="3"/>
    <s v="Yes"/>
    <s v="29-Dec-1998"/>
    <n v="25"/>
    <n v="1981.58"/>
    <x v="1"/>
    <s v="tier - 1"/>
    <x v="0"/>
  </r>
  <r>
    <s v="Id191"/>
    <s v="  Sebastien"/>
    <n v="38.28"/>
    <s v="Obesity"/>
    <n v="11.56"/>
    <s v="Diabetes"/>
    <s v="Yes"/>
    <x v="0"/>
    <s v="No"/>
    <x v="3"/>
    <s v="Yes"/>
    <s v="29-Sep-2002"/>
    <n v="21"/>
    <n v="1984.45"/>
    <x v="1"/>
    <s v="tier - 3"/>
    <x v="5"/>
  </r>
  <r>
    <s v="Id192"/>
    <s v="  Padraig"/>
    <n v="33.57"/>
    <s v="Obesity"/>
    <n v="8.82"/>
    <s v="Diabetes"/>
    <s v="Yes"/>
    <x v="0"/>
    <s v="No"/>
    <x v="0"/>
    <s v="Yes"/>
    <s v="14-Sep-1998"/>
    <n v="25"/>
    <n v="1986.93"/>
    <x v="1"/>
    <s v="tier - 2"/>
    <x v="0"/>
  </r>
  <r>
    <s v="Id193"/>
    <s v="  Heather"/>
    <n v="52.06"/>
    <s v="Obesity"/>
    <n v="4.6900000000000004"/>
    <s v="Normal"/>
    <s v="No"/>
    <x v="0"/>
    <s v="No"/>
    <x v="3"/>
    <s v="Yes"/>
    <s v="14-Aug-2001"/>
    <n v="22"/>
    <n v="2007.95"/>
    <x v="1"/>
    <s v="tier - 2"/>
    <x v="2"/>
  </r>
  <r>
    <s v="Id194"/>
    <s v="  Jorge"/>
    <n v="38.17"/>
    <s v="Obesity"/>
    <n v="4.53"/>
    <s v="Normal"/>
    <s v="No"/>
    <x v="1"/>
    <s v="No"/>
    <x v="3"/>
    <s v="Yes"/>
    <s v="1-Jul-2001"/>
    <n v="22"/>
    <n v="2020.18"/>
    <x v="1"/>
    <s v="tier - 1"/>
    <x v="2"/>
  </r>
  <r>
    <s v="Id195"/>
    <s v="  Jack R"/>
    <n v="36.954999999999998"/>
    <s v="Obesity"/>
    <n v="5.84"/>
    <s v="Prediabetes"/>
    <s v="No"/>
    <x v="0"/>
    <s v="Yes"/>
    <x v="3"/>
    <s v="Yes"/>
    <s v="6-Sep-2001"/>
    <n v="22"/>
    <n v="2020.55"/>
    <x v="1"/>
    <s v="tier - 2"/>
    <x v="0"/>
  </r>
  <r>
    <s v="Id196"/>
    <s v="  Felix"/>
    <n v="34.4"/>
    <s v="Obesity"/>
    <n v="4.9000000000000004"/>
    <s v="Normal"/>
    <s v="No"/>
    <x v="0"/>
    <s v="Yes"/>
    <x v="3"/>
    <s v="Yes"/>
    <s v="4-Aug-2001"/>
    <n v="22"/>
    <n v="2026.97"/>
    <x v="1"/>
    <s v="tier - 2"/>
    <x v="0"/>
  </r>
  <r>
    <s v="Id197"/>
    <s v="  Christopher C"/>
    <n v="31.73"/>
    <s v="Obesity"/>
    <n v="4.3"/>
    <s v="Normal"/>
    <s v="No"/>
    <x v="0"/>
    <s v="No"/>
    <x v="0"/>
    <s v="Yes"/>
    <s v="2-Sep-2000"/>
    <n v="23"/>
    <n v="2045.69"/>
    <x v="1"/>
    <s v="tier - 3"/>
    <x v="1"/>
  </r>
  <r>
    <s v="Id198"/>
    <s v="  Jesse"/>
    <n v="36.64"/>
    <s v="Obesity"/>
    <n v="11.34"/>
    <s v="Diabetes"/>
    <s v="No"/>
    <x v="0"/>
    <s v="No"/>
    <x v="0"/>
    <s v="Yes"/>
    <s v="26-Jul-2000"/>
    <n v="23"/>
    <n v="2055.3200000000002"/>
    <x v="1"/>
    <s v="tier - 3"/>
    <x v="1"/>
  </r>
  <r>
    <s v="Id199"/>
    <s v="  Jill"/>
    <n v="36.85"/>
    <s v="Obesity"/>
    <n v="5.88"/>
    <s v="Prediabetes"/>
    <s v="No"/>
    <x v="1"/>
    <s v="No"/>
    <x v="3"/>
    <s v="Yes"/>
    <s v="12-Jun-2004"/>
    <n v="19"/>
    <n v="2094.1"/>
    <x v="1"/>
    <s v="tier - 2"/>
    <x v="7"/>
  </r>
  <r>
    <s v="Id200"/>
    <s v="  William"/>
    <n v="33.33"/>
    <s v="Obesity"/>
    <n v="5.01"/>
    <s v="Normal"/>
    <s v="Yes"/>
    <x v="0"/>
    <s v="Yes"/>
    <x v="3"/>
    <s v="Yes"/>
    <s v="14-Aug-2001"/>
    <n v="22"/>
    <n v="2102.2600000000002"/>
    <x v="1"/>
    <s v="tier - 2"/>
    <x v="4"/>
  </r>
  <r>
    <s v="Id201"/>
    <s v="  Alejandro"/>
    <n v="39.14"/>
    <s v="Obesity"/>
    <n v="4.4000000000000004"/>
    <s v="Normal"/>
    <s v="No"/>
    <x v="0"/>
    <s v="Yes"/>
    <x v="3"/>
    <s v="Yes"/>
    <s v="22-Jun-2001"/>
    <n v="22"/>
    <n v="2103.08"/>
    <x v="1"/>
    <s v="tier - 2"/>
    <x v="2"/>
  </r>
  <r>
    <s v="Id202"/>
    <s v="  Ian E"/>
    <n v="32.9"/>
    <s v="Obesity"/>
    <n v="6.26"/>
    <s v="Prediabetes"/>
    <s v="Yes"/>
    <x v="0"/>
    <s v="No"/>
    <x v="0"/>
    <s v="Yes"/>
    <s v="28-Nov-2001"/>
    <n v="22"/>
    <n v="2104.11"/>
    <x v="0"/>
    <s v="tier - 1"/>
    <x v="5"/>
  </r>
  <r>
    <s v="Id203"/>
    <s v="  Hector Sr"/>
    <n v="29.78"/>
    <s v="Overweight"/>
    <n v="10.27"/>
    <s v="Diabetes"/>
    <s v="Yes"/>
    <x v="0"/>
    <s v="Yes"/>
    <x v="3"/>
    <s v="Yes"/>
    <s v="21-Jul-1989"/>
    <n v="34"/>
    <n v="2106.2600000000002"/>
    <x v="0"/>
    <s v="tier - 2"/>
    <x v="0"/>
  </r>
  <r>
    <s v="Id204"/>
    <s v="  Rebecca"/>
    <n v="32.78"/>
    <s v="Obesity"/>
    <n v="5.27"/>
    <s v="Normal"/>
    <s v="No"/>
    <x v="0"/>
    <s v="No"/>
    <x v="0"/>
    <s v="Yes"/>
    <s v="30-Sep-2003"/>
    <n v="20"/>
    <n v="2117.34"/>
    <x v="0"/>
    <s v="tier - 3"/>
    <x v="1"/>
  </r>
  <r>
    <s v="Id205"/>
    <s v="  Matt"/>
    <n v="41.65"/>
    <s v="Obesity"/>
    <n v="10.73"/>
    <s v="Diabetes"/>
    <s v="Yes"/>
    <x v="0"/>
    <s v="No"/>
    <x v="0"/>
    <s v="Yes"/>
    <s v="4-Nov-2004"/>
    <n v="19"/>
    <n v="2118.61"/>
    <x v="0"/>
    <s v="tier - 1"/>
    <x v="1"/>
  </r>
  <r>
    <s v="Id206"/>
    <s v="  Elizabeth H"/>
    <n v="50.79"/>
    <s v="Obesity"/>
    <n v="4.45"/>
    <s v="Normal"/>
    <s v="No"/>
    <x v="0"/>
    <s v="No"/>
    <x v="3"/>
    <s v="Yes"/>
    <s v="30-Aug-2003"/>
    <n v="20"/>
    <n v="2128.4299999999998"/>
    <x v="0"/>
    <s v="tier - 1"/>
    <x v="1"/>
  </r>
  <r>
    <s v="Id207"/>
    <s v="  Grace"/>
    <n v="35.43"/>
    <s v="Obesity"/>
    <n v="5.25"/>
    <s v="Normal"/>
    <s v="Yes"/>
    <x v="0"/>
    <s v="No"/>
    <x v="0"/>
    <s v="Yes"/>
    <s v="22-Dec-2003"/>
    <n v="20"/>
    <n v="2130.6799999999998"/>
    <x v="0"/>
    <s v="tier - 3"/>
    <x v="1"/>
  </r>
  <r>
    <s v="Id208"/>
    <s v="  Jaime"/>
    <n v="35.25"/>
    <s v="Obesity"/>
    <n v="9.51"/>
    <s v="Diabetes"/>
    <s v="No"/>
    <x v="0"/>
    <s v="No"/>
    <x v="0"/>
    <s v="Yes"/>
    <s v="1-Sep-2003"/>
    <n v="20"/>
    <n v="2134.9"/>
    <x v="0"/>
    <s v="tier - 3"/>
    <x v="1"/>
  </r>
  <r>
    <s v="Id209"/>
    <s v="  Calesse"/>
    <n v="36.85"/>
    <s v="Obesity"/>
    <n v="11.12"/>
    <s v="Diabetes"/>
    <s v="No"/>
    <x v="0"/>
    <s v="No"/>
    <x v="0"/>
    <s v="Yes"/>
    <s v="26-Sep-2003"/>
    <n v="20"/>
    <n v="2136.88"/>
    <x v="0"/>
    <s v="tier - 2"/>
    <x v="1"/>
  </r>
  <r>
    <s v="Id210"/>
    <s v="  Kate L"/>
    <n v="31.02"/>
    <s v="Obesity"/>
    <n v="4.5599999999999996"/>
    <s v="Normal"/>
    <s v="No"/>
    <x v="1"/>
    <s v="No"/>
    <x v="3"/>
    <s v="Yes"/>
    <s v="3-Sep-1997"/>
    <n v="26"/>
    <n v="2137.65"/>
    <x v="1"/>
    <s v="tier - 1"/>
    <x v="0"/>
  </r>
  <r>
    <s v="Id211"/>
    <s v="  Sergey"/>
    <n v="35.6"/>
    <s v="Obesity"/>
    <n v="4.0199999999999996"/>
    <s v="Normal"/>
    <s v="Yes"/>
    <x v="1"/>
    <s v="No"/>
    <x v="1"/>
    <s v="Yes"/>
    <s v="19-Aug-2003"/>
    <n v="20"/>
    <n v="2138.0700000000002"/>
    <x v="0"/>
    <s v="tier - 1"/>
    <x v="1"/>
  </r>
  <r>
    <s v="Id212"/>
    <s v="  Timothy V"/>
    <n v="34.39"/>
    <s v="Obesity"/>
    <n v="8.7200000000000006"/>
    <s v="Diabetes"/>
    <s v="No"/>
    <x v="0"/>
    <s v="No"/>
    <x v="0"/>
    <s v="Yes"/>
    <s v="4-Oct-2004"/>
    <n v="19"/>
    <n v="2144.85"/>
    <x v="0"/>
    <s v="tier - 1"/>
    <x v="2"/>
  </r>
  <r>
    <s v="Id213"/>
    <s v="  Andrew S"/>
    <n v="29.06"/>
    <s v="Overweight"/>
    <n v="6.25"/>
    <s v="Prediabetes"/>
    <s v="Yes"/>
    <x v="0"/>
    <s v="No"/>
    <x v="3"/>
    <s v="Yes"/>
    <s v="27-Dec-2000"/>
    <n v="23"/>
    <n v="2150.4699999999998"/>
    <x v="0"/>
    <s v="tier - 3"/>
    <x v="2"/>
  </r>
  <r>
    <s v="Id214"/>
    <s v="  Matthew D"/>
    <n v="35.799999999999997"/>
    <s v="Obesity"/>
    <n v="7.32"/>
    <s v="Diabetes"/>
    <s v="No"/>
    <x v="0"/>
    <s v="No"/>
    <x v="1"/>
    <s v="Yes"/>
    <s v="22-Oct-2000"/>
    <n v="23"/>
    <n v="2154.36"/>
    <x v="0"/>
    <s v="tier - 2"/>
    <x v="2"/>
  </r>
  <r>
    <s v="Id215"/>
    <s v="  Jessica"/>
    <n v="49.8"/>
    <s v="Obesity"/>
    <n v="4.24"/>
    <s v="Normal"/>
    <s v="No"/>
    <x v="0"/>
    <s v="No"/>
    <x v="3"/>
    <s v="Yes"/>
    <s v="29-Nov-2000"/>
    <n v="23"/>
    <n v="2155.6799999999998"/>
    <x v="0"/>
    <s v="tier - 3"/>
    <x v="0"/>
  </r>
  <r>
    <s v="Id216"/>
    <s v="  Lawrence"/>
    <n v="35.71"/>
    <s v="Obesity"/>
    <n v="6.84"/>
    <s v="Diabetes"/>
    <s v="No"/>
    <x v="0"/>
    <s v="No"/>
    <x v="1"/>
    <s v="Yes"/>
    <s v="10-Dec-2000"/>
    <n v="23"/>
    <n v="2156.75"/>
    <x v="0"/>
    <s v="tier - 2"/>
    <x v="0"/>
  </r>
  <r>
    <s v="Id217"/>
    <s v="  Alex"/>
    <n v="30.8"/>
    <s v="Obesity"/>
    <n v="5.23"/>
    <s v="Normal"/>
    <s v="Yes"/>
    <x v="0"/>
    <s v="No"/>
    <x v="3"/>
    <s v="Yes"/>
    <s v="23-Aug-2000"/>
    <n v="23"/>
    <n v="2166.73"/>
    <x v="0"/>
    <s v="tier - 2"/>
    <x v="2"/>
  </r>
  <r>
    <s v="Id218"/>
    <s v="  Kevin"/>
    <n v="33.69"/>
    <s v="Obesity"/>
    <n v="9.68"/>
    <s v="Diabetes"/>
    <s v="No"/>
    <x v="0"/>
    <s v="No"/>
    <x v="0"/>
    <s v="Yes"/>
    <s v="27-Sep-1994"/>
    <n v="29"/>
    <n v="2170.08"/>
    <x v="0"/>
    <s v="tier - 2"/>
    <x v="0"/>
  </r>
  <r>
    <s v="Id219"/>
    <s v="  Gavin M"/>
    <n v="42.27"/>
    <s v="Obesity"/>
    <n v="6.05"/>
    <s v="Prediabetes"/>
    <s v="Yes"/>
    <x v="0"/>
    <s v="No"/>
    <x v="3"/>
    <s v="Yes"/>
    <s v="16-Dec-1991"/>
    <n v="32"/>
    <n v="2193.1999999999998"/>
    <x v="0"/>
    <s v="tier - 2"/>
    <x v="1"/>
  </r>
  <r>
    <s v="Id220"/>
    <s v="  Rick E"/>
    <n v="53.25"/>
    <s v="Obesity"/>
    <n v="6.11"/>
    <s v="Prediabetes"/>
    <s v="Yes"/>
    <x v="0"/>
    <s v="Yes"/>
    <x v="3"/>
    <s v="Yes"/>
    <s v="7-Dec-2004"/>
    <n v="19"/>
    <n v="2196.4699999999998"/>
    <x v="0"/>
    <s v="tier - 3"/>
    <x v="8"/>
  </r>
  <r>
    <s v="Id221"/>
    <s v="  Andrea H"/>
    <n v="26.8"/>
    <s v="Overweight"/>
    <n v="10.93"/>
    <s v="Diabetes"/>
    <s v="Yes"/>
    <x v="0"/>
    <s v="No"/>
    <x v="0"/>
    <s v="No"/>
    <s v="3-Sep-2004"/>
    <n v="19"/>
    <n v="2198.19"/>
    <x v="0"/>
    <s v="tier - 1"/>
    <x v="9"/>
  </r>
  <r>
    <s v="Id222"/>
    <s v="  Anthony S"/>
    <n v="28.5"/>
    <s v="Overweight"/>
    <n v="5.12"/>
    <s v="Normal"/>
    <s v="No"/>
    <x v="0"/>
    <s v="No"/>
    <x v="3"/>
    <s v="Yes"/>
    <s v="12-Sep-2004"/>
    <n v="19"/>
    <n v="2200.83"/>
    <x v="0"/>
    <s v="tier - 2"/>
    <x v="8"/>
  </r>
  <r>
    <s v="Id223"/>
    <s v="  Erik"/>
    <n v="22.895"/>
    <s v="Healthy Weight"/>
    <n v="5.72"/>
    <s v="Prediabetes"/>
    <s v="No"/>
    <x v="0"/>
    <s v="No"/>
    <x v="0"/>
    <s v="Yes"/>
    <s v="27-Jul-2004"/>
    <n v="19"/>
    <n v="2201.1"/>
    <x v="0"/>
    <s v="tier - 3"/>
    <x v="0"/>
  </r>
  <r>
    <s v="Id224"/>
    <s v="  Kiley D"/>
    <n v="34.06"/>
    <s v="Obesity"/>
    <n v="11.83"/>
    <s v="Diabetes"/>
    <s v="Yes"/>
    <x v="0"/>
    <s v="No"/>
    <x v="3"/>
    <s v="Yes"/>
    <s v="6-Aug-2004"/>
    <n v="19"/>
    <n v="2203.4699999999998"/>
    <x v="0"/>
    <s v="tier - 2"/>
    <x v="8"/>
  </r>
  <r>
    <s v="Id225"/>
    <s v="  Jennifer"/>
    <n v="36.409999999999997"/>
    <s v="Obesity"/>
    <n v="4.55"/>
    <s v="Normal"/>
    <s v="No"/>
    <x v="0"/>
    <s v="No"/>
    <x v="0"/>
    <s v="Yes"/>
    <s v="28-Oct-2004"/>
    <n v="19"/>
    <n v="2203.7399999999998"/>
    <x v="0"/>
    <s v="tier - 2"/>
    <x v="8"/>
  </r>
  <r>
    <s v="Id226"/>
    <s v="  Chris"/>
    <n v="52.3"/>
    <s v="Obesity"/>
    <n v="4.87"/>
    <s v="Normal"/>
    <s v="Yes"/>
    <x v="0"/>
    <s v="Yes"/>
    <x v="3"/>
    <s v="Yes"/>
    <s v="13-Nov-2004"/>
    <n v="19"/>
    <n v="2205.98"/>
    <x v="0"/>
    <s v="tier - 3"/>
    <x v="8"/>
  </r>
  <r>
    <s v="Id227"/>
    <s v="  Marian M"/>
    <n v="52.66"/>
    <s v="Obesity"/>
    <n v="4.45"/>
    <s v="Normal"/>
    <s v="No"/>
    <x v="0"/>
    <s v="No"/>
    <x v="3"/>
    <s v="Yes"/>
    <s v="6-Aug-2004"/>
    <n v="19"/>
    <n v="2207.6999999999998"/>
    <x v="0"/>
    <s v="tier - 2"/>
    <x v="8"/>
  </r>
  <r>
    <s v="Id228"/>
    <s v="  Jeremy"/>
    <n v="29.57"/>
    <s v="Overweight"/>
    <n v="9.42"/>
    <s v="Diabetes"/>
    <s v="Yes"/>
    <x v="0"/>
    <s v="No"/>
    <x v="0"/>
    <s v="Yes"/>
    <s v="27-Jul-2004"/>
    <n v="19"/>
    <n v="2211.13"/>
    <x v="0"/>
    <s v="tier - 2"/>
    <x v="8"/>
  </r>
  <r>
    <s v="Id229"/>
    <s v="  Allison H"/>
    <n v="36.99"/>
    <s v="Obesity"/>
    <n v="5.37"/>
    <s v="Normal"/>
    <s v="Yes"/>
    <x v="0"/>
    <s v="Yes"/>
    <x v="3"/>
    <s v="Yes"/>
    <s v="17-Nov-1994"/>
    <n v="29"/>
    <n v="2213.21"/>
    <x v="0"/>
    <s v="tier - 2"/>
    <x v="0"/>
  </r>
  <r>
    <s v="Id230"/>
    <s v="  Elizabeth"/>
    <n v="31.4"/>
    <s v="Obesity"/>
    <n v="4.5999999999999996"/>
    <s v="Normal"/>
    <s v="Yes"/>
    <x v="0"/>
    <s v="No"/>
    <x v="3"/>
    <s v="Yes"/>
    <s v="13-Jun-2004"/>
    <n v="19"/>
    <n v="2217.4699999999998"/>
    <x v="0"/>
    <s v="tier - 1"/>
    <x v="8"/>
  </r>
  <r>
    <s v="Id231"/>
    <s v="  Andrew"/>
    <n v="34.9"/>
    <s v="Obesity"/>
    <n v="6.22"/>
    <s v="Prediabetes"/>
    <s v="No"/>
    <x v="0"/>
    <s v="Yes"/>
    <x v="3"/>
    <s v="Yes"/>
    <s v="25-Sep-2004"/>
    <n v="19"/>
    <n v="2217.6"/>
    <x v="0"/>
    <s v="tier - 1"/>
    <x v="8"/>
  </r>
  <r>
    <s v="Id232"/>
    <s v="  Anders J"/>
    <n v="31.13"/>
    <s v="Obesity"/>
    <n v="4.5199999999999996"/>
    <s v="Normal"/>
    <s v="Yes"/>
    <x v="0"/>
    <s v="No"/>
    <x v="3"/>
    <s v="Yes"/>
    <s v="12-Dec-2004"/>
    <n v="19"/>
    <n v="2219.4499999999998"/>
    <x v="0"/>
    <s v="tier - 1"/>
    <x v="0"/>
  </r>
  <r>
    <s v="Id233"/>
    <s v="  Sean"/>
    <n v="34.799999999999997"/>
    <s v="Obesity"/>
    <n v="6.18"/>
    <s v="Prediabetes"/>
    <s v="No"/>
    <x v="0"/>
    <s v="Yes"/>
    <x v="3"/>
    <s v="Yes"/>
    <s v="10-Dec-2003"/>
    <n v="20"/>
    <n v="2221.56"/>
    <x v="0"/>
    <s v="tier - 3"/>
    <x v="1"/>
  </r>
  <r>
    <s v="Id234"/>
    <s v="  Brian M"/>
    <n v="31.68"/>
    <s v="Obesity"/>
    <n v="4.4000000000000004"/>
    <s v="Normal"/>
    <s v="No"/>
    <x v="0"/>
    <s v="No"/>
    <x v="0"/>
    <s v="Yes"/>
    <s v="30-Jun-2000"/>
    <n v="23"/>
    <n v="2250.84"/>
    <x v="0"/>
    <s v="tier - 2"/>
    <x v="6"/>
  </r>
  <r>
    <s v="Id235"/>
    <s v="  Jeremy"/>
    <n v="33.534999999999997"/>
    <s v="Obesity"/>
    <n v="6.23"/>
    <s v="Prediabetes"/>
    <s v="No"/>
    <x v="1"/>
    <s v="No"/>
    <x v="3"/>
    <s v="Yes"/>
    <s v="11-Dec-2000"/>
    <n v="23"/>
    <n v="2254.8000000000002"/>
    <x v="0"/>
    <s v="tier - 3"/>
    <x v="5"/>
  </r>
  <r>
    <s v="Id236"/>
    <s v="  Susannah"/>
    <n v="31.92"/>
    <s v="Obesity"/>
    <n v="5.33"/>
    <s v="Normal"/>
    <s v="Yes"/>
    <x v="0"/>
    <s v="No"/>
    <x v="0"/>
    <s v="Yes"/>
    <s v="15-Jul-2002"/>
    <n v="21"/>
    <n v="2257.48"/>
    <x v="0"/>
    <s v="tier - 1"/>
    <x v="1"/>
  </r>
  <r>
    <s v="Id237"/>
    <s v="  Randy"/>
    <n v="32.700000000000003"/>
    <s v="Obesity"/>
    <n v="4.09"/>
    <s v="Normal"/>
    <s v="No"/>
    <x v="0"/>
    <s v="No"/>
    <x v="3"/>
    <s v="Yes"/>
    <s v="12-Nov-2002"/>
    <n v="21"/>
    <n v="2261.5700000000002"/>
    <x v="0"/>
    <s v="tier - 1"/>
    <x v="1"/>
  </r>
  <r>
    <s v="Id238"/>
    <s v="  Leslie"/>
    <n v="41.25"/>
    <s v="Obesity"/>
    <n v="5.19"/>
    <s v="Normal"/>
    <s v="No"/>
    <x v="0"/>
    <s v="No"/>
    <x v="0"/>
    <s v="Yes"/>
    <s v="16-Jun-1991"/>
    <n v="32"/>
    <n v="2277.7199999999998"/>
    <x v="0"/>
    <s v="tier - 1"/>
    <x v="0"/>
  </r>
  <r>
    <s v="Id239"/>
    <s v="  Brittany L"/>
    <n v="33.11"/>
    <s v="Obesity"/>
    <n v="4.12"/>
    <s v="Normal"/>
    <s v="No"/>
    <x v="0"/>
    <s v="Yes"/>
    <x v="3"/>
    <s v="Yes"/>
    <s v="5-Oct-1989"/>
    <n v="34"/>
    <n v="2295.2399999999998"/>
    <x v="0"/>
    <s v="tier - 1"/>
    <x v="0"/>
  </r>
  <r>
    <s v="Id240"/>
    <s v="  Cassie J"/>
    <n v="36.159999999999997"/>
    <s v="Obesity"/>
    <n v="5.0999999999999996"/>
    <s v="Normal"/>
    <s v="No"/>
    <x v="0"/>
    <s v="No"/>
    <x v="3"/>
    <s v="Yes"/>
    <s v="28-Nov-1996"/>
    <n v="27"/>
    <n v="2302.3000000000002"/>
    <x v="3"/>
    <s v="tier - 2"/>
    <x v="2"/>
  </r>
  <r>
    <s v="Id241"/>
    <s v="  Peter W"/>
    <n v="33.72"/>
    <s v="Obesity"/>
    <n v="6.21"/>
    <s v="Prediabetes"/>
    <s v="Yes"/>
    <x v="0"/>
    <s v="Yes"/>
    <x v="3"/>
    <s v="Yes"/>
    <s v="6-Sep-2004"/>
    <n v="19"/>
    <n v="2304"/>
    <x v="0"/>
    <s v="tier - 3"/>
    <x v="0"/>
  </r>
  <r>
    <s v="Id242"/>
    <s v="  Douglas"/>
    <n v="37.74"/>
    <s v="Obesity"/>
    <n v="9.5299999999999994"/>
    <s v="Diabetes"/>
    <s v="Yes"/>
    <x v="0"/>
    <s v="No"/>
    <x v="3"/>
    <s v="Yes"/>
    <s v="17-Dec-1996"/>
    <n v="27"/>
    <n v="2322.62"/>
    <x v="0"/>
    <s v="tier - 1"/>
    <x v="0"/>
  </r>
  <r>
    <s v="Id243"/>
    <s v="  Dan"/>
    <n v="48.75"/>
    <s v="Obesity"/>
    <n v="4.6399999999999997"/>
    <s v="Normal"/>
    <s v="Yes"/>
    <x v="0"/>
    <s v="No"/>
    <x v="3"/>
    <s v="Yes"/>
    <s v="18-Nov-2003"/>
    <n v="20"/>
    <n v="2331.52"/>
    <x v="0"/>
    <s v="tier - 3"/>
    <x v="2"/>
  </r>
  <r>
    <s v="Id244"/>
    <s v="  Dan M"/>
    <n v="31.065000000000001"/>
    <s v="Obesity"/>
    <n v="5.05"/>
    <s v="Normal"/>
    <s v="No"/>
    <x v="0"/>
    <s v="No"/>
    <x v="3"/>
    <s v="Yes"/>
    <s v="21-Oct-1998"/>
    <n v="25"/>
    <n v="2352.9699999999998"/>
    <x v="1"/>
    <s v="tier - 3"/>
    <x v="1"/>
  </r>
  <r>
    <s v="Id245"/>
    <s v="  Eric L"/>
    <n v="23.55"/>
    <s v="Healthy Weight"/>
    <n v="10.38"/>
    <s v="Diabetes"/>
    <s v="No"/>
    <x v="0"/>
    <s v="No"/>
    <x v="0"/>
    <s v="Yes"/>
    <s v="5-Nov-2002"/>
    <n v="21"/>
    <n v="2362.23"/>
    <x v="0"/>
    <s v="tier - 1"/>
    <x v="1"/>
  </r>
  <r>
    <s v="Id246"/>
    <s v="  Les J"/>
    <n v="30.18"/>
    <s v="Obesity"/>
    <n v="8.31"/>
    <s v="Diabetes"/>
    <s v="Yes"/>
    <x v="0"/>
    <s v="No"/>
    <x v="3"/>
    <s v="Yes"/>
    <s v="12-Dec-1988"/>
    <n v="35"/>
    <n v="2373.3000000000002"/>
    <x v="0"/>
    <s v="tier - 2"/>
    <x v="0"/>
  </r>
  <r>
    <s v="Id247"/>
    <s v="  Stephanie"/>
    <n v="29.94"/>
    <b v="0"/>
    <n v="7.59"/>
    <s v="Diabetes"/>
    <s v="No"/>
    <x v="0"/>
    <s v="No"/>
    <x v="0"/>
    <s v="Yes"/>
    <s v="17-Dec-1999"/>
    <n v="24"/>
    <n v="2395.17"/>
    <x v="0"/>
    <s v="tier - 1"/>
    <x v="10"/>
  </r>
  <r>
    <s v="Id248"/>
    <s v="  Melissa Y"/>
    <n v="31.4"/>
    <s v="Obesity"/>
    <n v="5.49"/>
    <s v="Normal"/>
    <s v="No"/>
    <x v="0"/>
    <s v="No"/>
    <x v="0"/>
    <s v="Yes"/>
    <s v="10-Aug-1999"/>
    <n v="24"/>
    <n v="2396.1"/>
    <x v="0"/>
    <s v="tier - 1"/>
    <x v="4"/>
  </r>
  <r>
    <s v="Id249"/>
    <s v="  Ashley"/>
    <n v="53.06"/>
    <s v="Obesity"/>
    <n v="11.68"/>
    <s v="Diabetes"/>
    <s v="No"/>
    <x v="0"/>
    <s v="No"/>
    <x v="0"/>
    <s v="Yes"/>
    <s v="3-Jun-2001"/>
    <n v="22"/>
    <n v="2404.73"/>
    <x v="0"/>
    <s v="tier - 3"/>
    <x v="1"/>
  </r>
  <r>
    <s v="Id250"/>
    <s v="  Stephanie M"/>
    <n v="30.25"/>
    <s v="Obesity"/>
    <n v="4.1900000000000004"/>
    <s v="Normal"/>
    <s v="No"/>
    <x v="0"/>
    <s v="No"/>
    <x v="1"/>
    <s v="Yes"/>
    <s v="12-Nov-1999"/>
    <n v="24"/>
    <n v="2416.96"/>
    <x v="0"/>
    <s v="tier - 2"/>
    <x v="2"/>
  </r>
  <r>
    <s v="Id251"/>
    <s v="  Kylie"/>
    <n v="46.68"/>
    <s v="Obesity"/>
    <n v="4.01"/>
    <s v="Normal"/>
    <s v="No"/>
    <x v="0"/>
    <s v="No"/>
    <x v="0"/>
    <s v="Yes"/>
    <s v="21-Nov-1999"/>
    <n v="24"/>
    <n v="2438.06"/>
    <x v="0"/>
    <s v="tier - 2"/>
    <x v="0"/>
  </r>
  <r>
    <s v="Id252"/>
    <s v="  Kelly"/>
    <n v="30.4"/>
    <s v="Obesity"/>
    <n v="5.91"/>
    <s v="Prediabetes"/>
    <s v="No"/>
    <x v="1"/>
    <s v="No"/>
    <x v="1"/>
    <s v="Yes"/>
    <s v="29-Jul-2002"/>
    <n v="21"/>
    <n v="2457.21"/>
    <x v="0"/>
    <s v="tier - 1"/>
    <x v="8"/>
  </r>
  <r>
    <s v="Id253"/>
    <s v="  Carrie"/>
    <n v="30.2"/>
    <s v="Obesity"/>
    <n v="4.47"/>
    <s v="Normal"/>
    <s v="Yes"/>
    <x v="0"/>
    <s v="Yes"/>
    <x v="3"/>
    <s v="Yes"/>
    <s v="19-Nov-1998"/>
    <n v="25"/>
    <n v="2457.5"/>
    <x v="0"/>
    <s v="tier - 1"/>
    <x v="2"/>
  </r>
  <r>
    <s v="Id254"/>
    <s v="  Alex"/>
    <n v="51.18"/>
    <s v="Obesity"/>
    <n v="4.5599999999999996"/>
    <s v="Normal"/>
    <s v="Yes"/>
    <x v="1"/>
    <s v="No"/>
    <x v="1"/>
    <s v="Yes"/>
    <s v="11-Jul-2002"/>
    <n v="21"/>
    <n v="2459.7199999999998"/>
    <x v="0"/>
    <s v="tier - 2"/>
    <x v="8"/>
  </r>
  <r>
    <s v="Id255"/>
    <s v="  Zach S"/>
    <n v="22.18"/>
    <s v="Healthy Weight"/>
    <n v="9.9"/>
    <s v="Diabetes"/>
    <s v="No"/>
    <x v="0"/>
    <s v="No"/>
    <x v="0"/>
    <s v="Yes"/>
    <s v="17-Aug-1998"/>
    <n v="25"/>
    <n v="2464.62"/>
    <x v="0"/>
    <s v="tier - 3"/>
    <x v="0"/>
  </r>
  <r>
    <s v="Id256"/>
    <s v="  Alan"/>
    <n v="31.92"/>
    <s v="Obesity"/>
    <n v="5.1100000000000003"/>
    <s v="Normal"/>
    <s v="No"/>
    <x v="0"/>
    <s v="Yes"/>
    <x v="3"/>
    <s v="Yes"/>
    <s v="2-Jul-1998"/>
    <n v="25"/>
    <n v="2473.33"/>
    <x v="0"/>
    <s v="tier - 3"/>
    <x v="0"/>
  </r>
  <r>
    <s v="Id257"/>
    <s v="  Nate"/>
    <n v="31.73"/>
    <s v="Obesity"/>
    <n v="5.73"/>
    <s v="Prediabetes"/>
    <s v="No"/>
    <x v="1"/>
    <s v="No"/>
    <x v="3"/>
    <s v="Yes"/>
    <s v="20-Jun-1998"/>
    <n v="25"/>
    <n v="2480.98"/>
    <x v="0"/>
    <s v="tier - 2"/>
    <x v="0"/>
  </r>
  <r>
    <s v="Id258"/>
    <s v="  Jesse G"/>
    <n v="45.52"/>
    <s v="Obesity"/>
    <n v="6.04"/>
    <s v="Prediabetes"/>
    <s v="No"/>
    <x v="0"/>
    <s v="Yes"/>
    <x v="3"/>
    <s v="Yes"/>
    <s v="6-Nov-1995"/>
    <n v="28"/>
    <n v="2483.7399999999998"/>
    <x v="1"/>
    <s v="tier - 2"/>
    <x v="0"/>
  </r>
  <r>
    <s v="Id259"/>
    <s v="  Jason"/>
    <n v="52.81"/>
    <s v="Obesity"/>
    <n v="5.19"/>
    <s v="Normal"/>
    <s v="No"/>
    <x v="0"/>
    <s v="Yes"/>
    <x v="3"/>
    <s v="Yes"/>
    <s v="14-Oct-1995"/>
    <n v="28"/>
    <n v="2494.02"/>
    <x v="1"/>
    <s v="tier - 1"/>
    <x v="2"/>
  </r>
  <r>
    <s v="Id260"/>
    <s v="  Megan A"/>
    <n v="33.58"/>
    <s v="Obesity"/>
    <n v="5.56"/>
    <s v="Normal"/>
    <s v="No"/>
    <x v="0"/>
    <s v="No"/>
    <x v="3"/>
    <s v="Yes"/>
    <s v="9-Jul-1995"/>
    <n v="28"/>
    <n v="2497.04"/>
    <x v="1"/>
    <s v="tier - 3"/>
    <x v="0"/>
  </r>
  <r>
    <s v="Id261"/>
    <s v="  Luke M"/>
    <n v="30.684999999999999"/>
    <s v="Obesity"/>
    <n v="8.23"/>
    <s v="Diabetes"/>
    <s v="No"/>
    <x v="0"/>
    <s v="No"/>
    <x v="0"/>
    <s v="Yes"/>
    <s v="15-Oct-1995"/>
    <n v="28"/>
    <n v="2498.41"/>
    <x v="1"/>
    <s v="tier - 3"/>
    <x v="0"/>
  </r>
  <r>
    <s v="Id262"/>
    <s v="  Jacy D"/>
    <n v="37.524999999999999"/>
    <s v="Obesity"/>
    <n v="9.0299999999999994"/>
    <s v="Diabetes"/>
    <s v="Yes"/>
    <x v="0"/>
    <s v="No"/>
    <x v="1"/>
    <s v="No"/>
    <s v="6-Sep-2004"/>
    <n v="19"/>
    <n v="2500.9299999999998"/>
    <x v="0"/>
    <s v="tier - 2"/>
    <x v="1"/>
  </r>
  <r>
    <s v="Id263"/>
    <s v="  Simon G"/>
    <n v="34.5"/>
    <s v="Obesity"/>
    <n v="4.07"/>
    <s v="Normal"/>
    <s v="Yes"/>
    <x v="0"/>
    <s v="No"/>
    <x v="0"/>
    <s v="Yes"/>
    <s v="5-Aug-1991"/>
    <n v="32"/>
    <n v="2510.79"/>
    <x v="0"/>
    <s v="tier - 1"/>
    <x v="0"/>
  </r>
  <r>
    <s v="Id264"/>
    <s v="  Ainsley E"/>
    <n v="28.16"/>
    <s v="Overweight"/>
    <n v="5.77"/>
    <s v="Prediabetes"/>
    <s v="No"/>
    <x v="0"/>
    <s v="No"/>
    <x v="1"/>
    <s v="Yes"/>
    <s v="2-Nov-1997"/>
    <n v="26"/>
    <n v="2523.17"/>
    <x v="1"/>
    <s v="tier - 1"/>
    <x v="1"/>
  </r>
  <r>
    <s v="Id265"/>
    <s v="  Erica A"/>
    <n v="30.02"/>
    <s v="Obesity"/>
    <n v="5.98"/>
    <s v="Prediabetes"/>
    <s v="No"/>
    <x v="0"/>
    <s v="Yes"/>
    <x v="3"/>
    <s v="Yes"/>
    <s v="25-Aug-2000"/>
    <n v="23"/>
    <n v="2527.8200000000002"/>
    <x v="0"/>
    <s v="tier - 3"/>
    <x v="1"/>
  </r>
  <r>
    <s v="Id266"/>
    <s v="  Erik"/>
    <n v="37.82"/>
    <s v="Obesity"/>
    <n v="6.01"/>
    <s v="Prediabetes"/>
    <s v="No"/>
    <x v="0"/>
    <s v="No"/>
    <x v="0"/>
    <s v="Yes"/>
    <s v="28-Jul-1997"/>
    <n v="26"/>
    <n v="2534.39"/>
    <x v="1"/>
    <s v="tier - 3"/>
    <x v="1"/>
  </r>
  <r>
    <s v="Id267"/>
    <s v="  Erin C"/>
    <n v="33.14"/>
    <s v="Obesity"/>
    <n v="5.67"/>
    <s v="Normal"/>
    <s v="Yes"/>
    <x v="0"/>
    <s v="No"/>
    <x v="0"/>
    <s v="Yes"/>
    <s v="1-Oct-1990"/>
    <n v="33"/>
    <n v="2540.39"/>
    <x v="0"/>
    <s v="tier - 2"/>
    <x v="0"/>
  </r>
  <r>
    <s v="Id268"/>
    <s v="  Adrienne"/>
    <n v="25.14"/>
    <s v="Overweight"/>
    <n v="6.02"/>
    <s v="Prediabetes"/>
    <s v="Yes"/>
    <x v="0"/>
    <s v="Yes"/>
    <x v="3"/>
    <s v="Yes"/>
    <s v="17-Nov-1991"/>
    <n v="32"/>
    <n v="2545.6799999999998"/>
    <x v="0"/>
    <s v="tier - 1"/>
    <x v="0"/>
  </r>
  <r>
    <s v="Id269"/>
    <s v="  Adam"/>
    <n v="20.18"/>
    <s v="Healthy Weight"/>
    <n v="11.19"/>
    <s v="Diabetes"/>
    <s v="No"/>
    <x v="0"/>
    <s v="No"/>
    <x v="0"/>
    <s v="Yes"/>
    <s v="11-Oct-2002"/>
    <n v="21"/>
    <n v="2566.4699999999998"/>
    <x v="0"/>
    <s v="tier - 3"/>
    <x v="0"/>
  </r>
  <r>
    <s v="Id270"/>
    <s v="  Yutaka"/>
    <n v="44.36"/>
    <s v="Obesity"/>
    <n v="5.1100000000000003"/>
    <s v="Normal"/>
    <s v="No"/>
    <x v="0"/>
    <s v="No"/>
    <x v="0"/>
    <s v="Yes"/>
    <s v="20-Jul-2002"/>
    <n v="21"/>
    <n v="2585.04"/>
    <x v="0"/>
    <s v="tier - 2"/>
    <x v="11"/>
  </r>
  <r>
    <s v="Id271"/>
    <s v="  Tyler M"/>
    <n v="23.82"/>
    <s v="Healthy Weight"/>
    <n v="10.85"/>
    <s v="Diabetes"/>
    <s v="Yes"/>
    <x v="0"/>
    <s v="No"/>
    <x v="0"/>
    <s v="Yes"/>
    <s v="15-Oct-2001"/>
    <n v="22"/>
    <n v="2585.27"/>
    <x v="0"/>
    <s v="tier - 3"/>
    <x v="2"/>
  </r>
  <r>
    <s v="Id272"/>
    <s v="  Stephen"/>
    <n v="45"/>
    <s v="Obesity"/>
    <n v="5.24"/>
    <s v="Normal"/>
    <s v="Yes"/>
    <x v="0"/>
    <s v="No"/>
    <x v="3"/>
    <s v="Yes"/>
    <s v="28-Jul-2001"/>
    <n v="22"/>
    <n v="2585.85"/>
    <x v="0"/>
    <s v="tier - 2"/>
    <x v="8"/>
  </r>
  <r>
    <s v="Id273"/>
    <s v="  Andrew B"/>
    <n v="26.62"/>
    <s v="Overweight"/>
    <n v="10.08"/>
    <s v="Diabetes"/>
    <s v="No"/>
    <x v="0"/>
    <s v="No"/>
    <x v="0"/>
    <s v="Yes"/>
    <s v="26-Aug-2001"/>
    <n v="22"/>
    <n v="2597.7800000000002"/>
    <x v="0"/>
    <s v="tier - 1"/>
    <x v="2"/>
  </r>
  <r>
    <s v="Id274"/>
    <s v="  James"/>
    <n v="32.67"/>
    <s v="Obesity"/>
    <n v="10.97"/>
    <s v="Diabetes"/>
    <s v="Yes"/>
    <x v="0"/>
    <s v="No"/>
    <x v="0"/>
    <s v="Yes"/>
    <s v="26-Aug-1997"/>
    <n v="26"/>
    <n v="2632.99"/>
    <x v="0"/>
    <s v="tier - 1"/>
    <x v="2"/>
  </r>
  <r>
    <s v="Id275"/>
    <s v="  Shawn P"/>
    <n v="44.44"/>
    <s v="Obesity"/>
    <n v="4.9000000000000004"/>
    <s v="Normal"/>
    <s v="Yes"/>
    <x v="0"/>
    <s v="No"/>
    <x v="3"/>
    <s v="Yes"/>
    <s v="24-Jun-2000"/>
    <n v="23"/>
    <n v="2639.04"/>
    <x v="0"/>
    <s v="tier - 2"/>
    <x v="1"/>
  </r>
  <r>
    <s v="Id276"/>
    <s v="  Matt"/>
    <n v="28.31"/>
    <s v="Overweight"/>
    <n v="5.33"/>
    <s v="Normal"/>
    <s v="No"/>
    <x v="0"/>
    <s v="No"/>
    <x v="0"/>
    <s v="Yes"/>
    <s v="9-Dec-2000"/>
    <n v="23"/>
    <n v="2643.27"/>
    <x v="0"/>
    <s v="tier - 1"/>
    <x v="1"/>
  </r>
  <r>
    <s v="Id277"/>
    <s v="  Nathaniel"/>
    <n v="25.05"/>
    <s v="Overweight"/>
    <n v="4.6100000000000003"/>
    <s v="Normal"/>
    <s v="No"/>
    <x v="0"/>
    <s v="No"/>
    <x v="1"/>
    <s v="Yes"/>
    <s v="5-Aug-1996"/>
    <n v="27"/>
    <n v="2680.95"/>
    <x v="1"/>
    <s v="tier - 2"/>
    <x v="1"/>
  </r>
  <r>
    <s v="Id278"/>
    <s v="  Kevin D"/>
    <n v="28.34"/>
    <s v="Overweight"/>
    <n v="8.18"/>
    <s v="Diabetes"/>
    <s v="No"/>
    <x v="0"/>
    <s v="No"/>
    <x v="0"/>
    <s v="Yes"/>
    <s v="17-Sep-1994"/>
    <n v="29"/>
    <n v="2684.69"/>
    <x v="0"/>
    <s v="tier - 2"/>
    <x v="0"/>
  </r>
  <r>
    <s v="Id279"/>
    <s v="  Joan"/>
    <n v="17.765000000000001"/>
    <s v="Underweight"/>
    <n v="5.62"/>
    <s v="Normal"/>
    <s v="No"/>
    <x v="0"/>
    <s v="No"/>
    <x v="0"/>
    <s v="Yes"/>
    <s v="2-Oct-1994"/>
    <n v="29"/>
    <n v="2689.5"/>
    <x v="1"/>
    <s v="tier - 2"/>
    <x v="0"/>
  </r>
  <r>
    <s v="Id280"/>
    <s v="  Christopher A"/>
    <n v="36.119999999999997"/>
    <s v="Obesity"/>
    <n v="5.82"/>
    <s v="Prediabetes"/>
    <s v="No"/>
    <x v="0"/>
    <s v="No"/>
    <x v="0"/>
    <s v="Yes"/>
    <s v="11-Jun-1999"/>
    <n v="24"/>
    <n v="2690.11"/>
    <x v="0"/>
    <s v="tier - 2"/>
    <x v="1"/>
  </r>
  <r>
    <s v="Id281"/>
    <s v="  Kacy L"/>
    <n v="23.19"/>
    <s v="Healthy Weight"/>
    <n v="7.66"/>
    <s v="Diabetes"/>
    <s v="No"/>
    <x v="0"/>
    <s v="No"/>
    <x v="0"/>
    <s v="Yes"/>
    <s v="13-Jun-1996"/>
    <n v="27"/>
    <n v="2699.57"/>
    <x v="0"/>
    <s v="tier - 1"/>
    <x v="1"/>
  </r>
  <r>
    <s v="Id282"/>
    <s v="  Benjamin H"/>
    <n v="35.99"/>
    <s v="Obesity"/>
    <n v="4.2300000000000004"/>
    <s v="Normal"/>
    <s v="No"/>
    <x v="0"/>
    <s v="No"/>
    <x v="0"/>
    <s v="Yes"/>
    <s v="17-Jul-2003"/>
    <n v="20"/>
    <n v="2709.11"/>
    <x v="0"/>
    <s v="tier - 2"/>
    <x v="1"/>
  </r>
  <r>
    <s v="Id283"/>
    <s v="  Xaviour J"/>
    <n v="30.25"/>
    <s v="Obesity"/>
    <n v="5.58"/>
    <s v="Normal"/>
    <s v="No"/>
    <x v="0"/>
    <s v="Yes"/>
    <x v="3"/>
    <s v="Yes"/>
    <s v="21-Nov-2003"/>
    <n v="20"/>
    <n v="2709.24"/>
    <x v="0"/>
    <s v="tier - 2"/>
    <x v="1"/>
  </r>
  <r>
    <s v="Id284"/>
    <s v="  Michael T"/>
    <n v="26.24"/>
    <s v="Overweight"/>
    <n v="6.26"/>
    <s v="Prediabetes"/>
    <s v="Yes"/>
    <x v="0"/>
    <s v="No"/>
    <x v="0"/>
    <s v="Yes"/>
    <s v="1-Dec-2003"/>
    <n v="20"/>
    <n v="2710.83"/>
    <x v="0"/>
    <s v="tier - 3"/>
    <x v="1"/>
  </r>
  <r>
    <s v="Id285"/>
    <s v="  Bradley"/>
    <n v="31.36"/>
    <s v="Obesity"/>
    <n v="10.6"/>
    <s v="Diabetes"/>
    <s v="Yes"/>
    <x v="0"/>
    <s v="No"/>
    <x v="0"/>
    <s v="Yes"/>
    <s v="6-Aug-2003"/>
    <n v="20"/>
    <n v="2719.28"/>
    <x v="0"/>
    <s v="tier - 2"/>
    <x v="1"/>
  </r>
  <r>
    <s v="Id286"/>
    <s v="  Andrea"/>
    <n v="25.69"/>
    <s v="Overweight"/>
    <n v="4.78"/>
    <s v="Normal"/>
    <s v="Yes"/>
    <x v="0"/>
    <s v="No"/>
    <x v="0"/>
    <s v="Yes"/>
    <s v="30-Oct-1997"/>
    <n v="26"/>
    <n v="2721.32"/>
    <x v="3"/>
    <s v="tier - 3"/>
    <x v="10"/>
  </r>
  <r>
    <s v="Id287"/>
    <s v="  Nancy M"/>
    <n v="25.46"/>
    <s v="Overweight"/>
    <n v="6.03"/>
    <s v="Prediabetes"/>
    <s v="No"/>
    <x v="0"/>
    <s v="No"/>
    <x v="1"/>
    <s v="Yes"/>
    <s v="20-Aug-1988"/>
    <n v="35"/>
    <n v="2726.06"/>
    <x v="0"/>
    <s v="tier - 2"/>
    <x v="0"/>
  </r>
  <r>
    <s v="Id288"/>
    <s v="  Matt"/>
    <n v="31.83"/>
    <s v="Obesity"/>
    <n v="11.55"/>
    <s v="Diabetes"/>
    <s v="Yes"/>
    <x v="0"/>
    <s v="No"/>
    <x v="3"/>
    <s v="Yes"/>
    <s v="6-Oct-1997"/>
    <n v="26"/>
    <n v="2727.4"/>
    <x v="1"/>
    <s v="tier - 3"/>
    <x v="5"/>
  </r>
  <r>
    <s v="Id289"/>
    <s v="  Lee"/>
    <n v="24.43"/>
    <s v="Healthy Weight"/>
    <n v="7.59"/>
    <s v="Diabetes"/>
    <s v="Yes"/>
    <x v="0"/>
    <s v="No"/>
    <x v="3"/>
    <s v="Yes"/>
    <s v="3-Dec-2003"/>
    <n v="20"/>
    <n v="2730.11"/>
    <x v="0"/>
    <s v="tier - 3"/>
    <x v="1"/>
  </r>
  <r>
    <s v="Id290"/>
    <s v="  Chris"/>
    <n v="41.9"/>
    <s v="Obesity"/>
    <n v="4.26"/>
    <s v="Normal"/>
    <s v="No"/>
    <x v="0"/>
    <s v="No"/>
    <x v="0"/>
    <s v="Yes"/>
    <s v="17-Dec-2000"/>
    <n v="23"/>
    <n v="2731.91"/>
    <x v="0"/>
    <s v="tier - 3"/>
    <x v="8"/>
  </r>
  <r>
    <s v="Id291"/>
    <s v="  Erik T"/>
    <n v="22.88"/>
    <s v="Healthy Weight"/>
    <n v="5.9"/>
    <s v="Prediabetes"/>
    <s v="Yes"/>
    <x v="0"/>
    <s v="Yes"/>
    <x v="3"/>
    <s v="Yes"/>
    <s v="3-Oct-2000"/>
    <n v="23"/>
    <n v="2741.95"/>
    <x v="0"/>
    <s v="tier - 3"/>
    <x v="8"/>
  </r>
  <r>
    <s v="Id292"/>
    <s v="  Rod W"/>
    <n v="29.734999999999999"/>
    <s v="Overweight"/>
    <n v="7.79"/>
    <s v="Diabetes"/>
    <s v="No"/>
    <x v="0"/>
    <s v="No"/>
    <x v="0"/>
    <s v="No"/>
    <s v="11-Oct-2000"/>
    <n v="23"/>
    <n v="2755.02"/>
    <x v="0"/>
    <s v="tier - 1"/>
    <x v="8"/>
  </r>
  <r>
    <s v="Id293"/>
    <s v="  Joey"/>
    <n v="40.74"/>
    <s v="Obesity"/>
    <n v="5.28"/>
    <s v="Normal"/>
    <s v="No"/>
    <x v="0"/>
    <s v="Yes"/>
    <x v="3"/>
    <s v="Yes"/>
    <s v="10-Aug-1997"/>
    <n v="26"/>
    <n v="2758.99"/>
    <x v="0"/>
    <s v="tier - 1"/>
    <x v="1"/>
  </r>
  <r>
    <s v="Id294"/>
    <s v="  Hillary L"/>
    <n v="24.14"/>
    <s v="Healthy Weight"/>
    <n v="5.87"/>
    <s v="Prediabetes"/>
    <s v="No"/>
    <x v="0"/>
    <s v="No"/>
    <x v="1"/>
    <s v="Yes"/>
    <s v="14-Nov-2004"/>
    <n v="19"/>
    <n v="2773.46"/>
    <x v="0"/>
    <s v="tier - 1"/>
    <x v="11"/>
  </r>
  <r>
    <s v="Id295"/>
    <s v="  Eric J"/>
    <n v="25.15"/>
    <s v="Overweight"/>
    <n v="9.08"/>
    <s v="Diabetes"/>
    <s v="Yes"/>
    <x v="0"/>
    <s v="No"/>
    <x v="3"/>
    <s v="Yes"/>
    <s v="29-Aug-1999"/>
    <n v="24"/>
    <n v="2775.19"/>
    <x v="0"/>
    <s v="tier - 1"/>
    <x v="1"/>
  </r>
  <r>
    <s v="Id296"/>
    <s v="  Nicolas"/>
    <n v="28.71"/>
    <s v="Overweight"/>
    <n v="5.2"/>
    <s v="Normal"/>
    <s v="No"/>
    <x v="0"/>
    <s v="No"/>
    <x v="3"/>
    <s v="Yes"/>
    <s v="24-Dec-1999"/>
    <n v="24"/>
    <n v="2789.06"/>
    <x v="0"/>
    <s v="tier - 3"/>
    <x v="1"/>
  </r>
  <r>
    <s v="Id297"/>
    <s v="  Marcel"/>
    <n v="23"/>
    <s v="Healthy Weight"/>
    <n v="5.48"/>
    <s v="Normal"/>
    <s v="No"/>
    <x v="0"/>
    <s v="No"/>
    <x v="0"/>
    <s v="Yes"/>
    <s v="4-Aug-2004"/>
    <n v="19"/>
    <n v="2801.26"/>
    <x v="0"/>
    <s v="tier - 3"/>
    <x v="0"/>
  </r>
  <r>
    <s v="Id298"/>
    <s v="  Ashley N"/>
    <n v="36.86"/>
    <s v="Obesity"/>
    <n v="11.95"/>
    <s v="Diabetes"/>
    <s v="No"/>
    <x v="0"/>
    <s v="No"/>
    <x v="0"/>
    <s v="No"/>
    <s v="23-Sep-2003"/>
    <n v="20"/>
    <n v="2803.7"/>
    <x v="0"/>
    <s v="tier - 1"/>
    <x v="1"/>
  </r>
  <r>
    <s v="Id299"/>
    <s v="  Evan D"/>
    <n v="24.25"/>
    <s v="Healthy Weight"/>
    <n v="8.6999999999999993"/>
    <s v="Diabetes"/>
    <s v="Yes"/>
    <x v="0"/>
    <s v="No"/>
    <x v="3"/>
    <s v="Yes"/>
    <s v="1-Oct-2000"/>
    <n v="23"/>
    <n v="2819.51"/>
    <x v="0"/>
    <s v="tier - 3"/>
    <x v="2"/>
  </r>
  <r>
    <s v="Id300"/>
    <s v="  Krisana"/>
    <n v="23.85"/>
    <s v="Healthy Weight"/>
    <n v="7.84"/>
    <s v="Diabetes"/>
    <s v="No"/>
    <x v="0"/>
    <s v="No"/>
    <x v="0"/>
    <s v="Yes"/>
    <s v="15-Nov-1998"/>
    <n v="25"/>
    <n v="2842.76"/>
    <x v="0"/>
    <s v="tier - 3"/>
    <x v="1"/>
  </r>
  <r>
    <s v="Id301"/>
    <s v="  Kyle"/>
    <n v="40.020000000000003"/>
    <s v="Obesity"/>
    <n v="5.19"/>
    <s v="Normal"/>
    <s v="Yes"/>
    <x v="0"/>
    <s v="No"/>
    <x v="3"/>
    <s v="Yes"/>
    <s v="17-Jun-1998"/>
    <n v="25"/>
    <n v="2850.68"/>
    <x v="0"/>
    <s v="tier - 3"/>
    <x v="1"/>
  </r>
  <r>
    <s v="Id302"/>
    <s v="  Kate"/>
    <n v="19.170000000000002"/>
    <s v="Healthy Weight"/>
    <n v="8.41"/>
    <s v="Diabetes"/>
    <s v="No"/>
    <x v="0"/>
    <s v="No"/>
    <x v="0"/>
    <s v="Yes"/>
    <s v="4-Sep-1998"/>
    <n v="25"/>
    <n v="2855.44"/>
    <x v="0"/>
    <s v="tier - 3"/>
    <x v="1"/>
  </r>
  <r>
    <s v="Id303"/>
    <s v="  Martin A"/>
    <n v="43.53"/>
    <s v="Obesity"/>
    <n v="5.86"/>
    <s v="Prediabetes"/>
    <s v="Yes"/>
    <x v="1"/>
    <s v="No"/>
    <x v="1"/>
    <s v="Yes"/>
    <s v="1-Nov-1993"/>
    <n v="30"/>
    <n v="2866.09"/>
    <x v="1"/>
    <s v="tier - 3"/>
    <x v="2"/>
  </r>
  <r>
    <s v="Id304"/>
    <s v="  Stacey"/>
    <n v="46.06"/>
    <s v="Obesity"/>
    <n v="4.18"/>
    <s v="Normal"/>
    <s v="No"/>
    <x v="1"/>
    <s v="No"/>
    <x v="3"/>
    <s v="Yes"/>
    <s v="12-Aug-1993"/>
    <n v="30"/>
    <n v="2867.12"/>
    <x v="3"/>
    <s v="tier - 3"/>
    <x v="0"/>
  </r>
  <r>
    <s v="Id305"/>
    <s v="  Christine"/>
    <n v="29.92"/>
    <b v="0"/>
    <n v="11.99"/>
    <s v="Diabetes"/>
    <s v="Yes"/>
    <x v="0"/>
    <s v="No"/>
    <x v="1"/>
    <s v="Yes"/>
    <s v="21-Jun-1996"/>
    <n v="27"/>
    <n v="2897.32"/>
    <x v="1"/>
    <s v="tier - 3"/>
    <x v="5"/>
  </r>
  <r>
    <s v="Id306"/>
    <s v="  Sarah C"/>
    <n v="28.46"/>
    <s v="Overweight"/>
    <n v="4.8499999999999996"/>
    <s v="Normal"/>
    <s v="Yes"/>
    <x v="0"/>
    <s v="No"/>
    <x v="3"/>
    <s v="Yes"/>
    <s v="14-Jul-2000"/>
    <n v="23"/>
    <n v="2897.46"/>
    <x v="0"/>
    <s v="tier - 1"/>
    <x v="1"/>
  </r>
  <r>
    <s v="Id307"/>
    <s v="  Megan"/>
    <n v="24.56"/>
    <s v="Healthy Weight"/>
    <n v="6.18"/>
    <s v="Prediabetes"/>
    <s v="Yes"/>
    <x v="0"/>
    <s v="Yes"/>
    <x v="3"/>
    <s v="Yes"/>
    <s v="1-Nov-1999"/>
    <n v="24"/>
    <n v="2899.49"/>
    <x v="0"/>
    <s v="tier - 2"/>
    <x v="8"/>
  </r>
  <r>
    <s v="Id308"/>
    <s v="  Jason W"/>
    <n v="41.19"/>
    <s v="Obesity"/>
    <n v="6.37"/>
    <s v="Prediabetes"/>
    <s v="No"/>
    <x v="0"/>
    <s v="No"/>
    <x v="0"/>
    <s v="Yes"/>
    <s v="24-Oct-1996"/>
    <n v="27"/>
    <n v="2902.91"/>
    <x v="0"/>
    <s v="tier - 2"/>
    <x v="0"/>
  </r>
  <r>
    <s v="Id309"/>
    <s v="  Michele"/>
    <n v="18.63"/>
    <s v="Healthy Weight"/>
    <n v="9.81"/>
    <s v="Diabetes"/>
    <s v="Yes"/>
    <x v="0"/>
    <s v="No"/>
    <x v="1"/>
    <s v="Yes"/>
    <s v="13-Jun-1996"/>
    <n v="27"/>
    <n v="2904.09"/>
    <x v="0"/>
    <s v="tier - 2"/>
    <x v="2"/>
  </r>
  <r>
    <s v="Id310"/>
    <s v="  Nikki"/>
    <n v="26.26"/>
    <s v="Overweight"/>
    <n v="11.8"/>
    <s v="Diabetes"/>
    <s v="Yes"/>
    <x v="0"/>
    <s v="No"/>
    <x v="3"/>
    <s v="Yes"/>
    <s v="5-Jun-2003"/>
    <n v="20"/>
    <n v="2913.57"/>
    <x v="0"/>
    <s v="tier - 2"/>
    <x v="2"/>
  </r>
  <r>
    <s v="Id311"/>
    <s v="  Philip J"/>
    <n v="22.37"/>
    <s v="Healthy Weight"/>
    <n v="5.86"/>
    <s v="Prediabetes"/>
    <s v="Yes"/>
    <x v="0"/>
    <s v="Yes"/>
    <x v="3"/>
    <s v="Yes"/>
    <s v="30-Jun-1996"/>
    <n v="27"/>
    <n v="2927.06"/>
    <x v="0"/>
    <s v="tier - 2"/>
    <x v="0"/>
  </r>
  <r>
    <s v="Id312"/>
    <s v="  Bryan L"/>
    <n v="39.619999999999997"/>
    <s v="Obesity"/>
    <n v="4.28"/>
    <s v="Normal"/>
    <s v="No"/>
    <x v="0"/>
    <s v="No"/>
    <x v="3"/>
    <s v="Yes"/>
    <s v="30-Sep-2002"/>
    <n v="21"/>
    <n v="2943.41"/>
    <x v="0"/>
    <s v="tier - 3"/>
    <x v="1"/>
  </r>
  <r>
    <s v="Id313"/>
    <s v="  Timothy F"/>
    <n v="18.329999999999998"/>
    <s v="Underweight"/>
    <n v="4.16"/>
    <s v="Normal"/>
    <s v="Yes"/>
    <x v="0"/>
    <s v="No"/>
    <x v="0"/>
    <s v="Yes"/>
    <s v="24-Sep-1995"/>
    <n v="28"/>
    <n v="2974.13"/>
    <x v="0"/>
    <s v="tier - 1"/>
    <x v="2"/>
  </r>
  <r>
    <s v="Id314"/>
    <s v="  Angielyn M"/>
    <n v="17.11"/>
    <s v="Underweight"/>
    <n v="4.9800000000000004"/>
    <s v="Normal"/>
    <s v="Yes"/>
    <x v="0"/>
    <s v="Yes"/>
    <x v="3"/>
    <s v="Yes"/>
    <s v="18-Jun-1987"/>
    <n v="36"/>
    <n v="2979.52"/>
    <x v="0"/>
    <s v="tier - 3"/>
    <x v="0"/>
  </r>
  <r>
    <s v="Id315"/>
    <s v="  Jeanie M"/>
    <n v="43.5"/>
    <s v="Obesity"/>
    <n v="6.38"/>
    <s v="Prediabetes"/>
    <s v="No"/>
    <x v="1"/>
    <s v="No"/>
    <x v="3"/>
    <s v="Yes"/>
    <s v="20-Nov-1991"/>
    <n v="32"/>
    <n v="2985.67"/>
    <x v="0"/>
    <s v="tier - 2"/>
    <x v="0"/>
  </r>
  <r>
    <s v="Id316"/>
    <s v="  Greg"/>
    <n v="25.364999999999998"/>
    <s v="Overweight"/>
    <n v="5.19"/>
    <s v="Normal"/>
    <s v="No"/>
    <x v="0"/>
    <s v="No"/>
    <x v="1"/>
    <s v="No"/>
    <s v="15-Dec-2002"/>
    <n v="21"/>
    <n v="3012.22"/>
    <x v="0"/>
    <s v="tier - 3"/>
    <x v="1"/>
  </r>
  <r>
    <s v="Id317"/>
    <s v="  John"/>
    <n v="28.594999999999999"/>
    <s v="Overweight"/>
    <n v="10.210000000000001"/>
    <s v="Diabetes"/>
    <s v="No"/>
    <x v="0"/>
    <s v="No"/>
    <x v="0"/>
    <s v="No"/>
    <s v="28-Sep-1988"/>
    <n v="35"/>
    <n v="3018.04"/>
    <x v="0"/>
    <s v="tier - 2"/>
    <x v="1"/>
  </r>
  <r>
    <s v="Id318"/>
    <s v="  Aliaksandr"/>
    <n v="29.83"/>
    <s v="Overweight"/>
    <n v="9.6999999999999993"/>
    <s v="Diabetes"/>
    <s v="Yes"/>
    <x v="0"/>
    <s v="Yes"/>
    <x v="3"/>
    <s v="Yes"/>
    <s v="19-Dec-1997"/>
    <n v="26"/>
    <n v="3021.81"/>
    <x v="0"/>
    <s v="tier - 3"/>
    <x v="1"/>
  </r>
  <r>
    <s v="Id319"/>
    <s v="  Jason M"/>
    <n v="24.7"/>
    <s v="Healthy Weight"/>
    <n v="10.25"/>
    <s v="Diabetes"/>
    <s v="No"/>
    <x v="0"/>
    <s v="No"/>
    <x v="2"/>
    <s v="No"/>
    <s v="15-Sep-1998"/>
    <n v="25"/>
    <n v="3044.21"/>
    <x v="0"/>
    <s v="tier - 3"/>
    <x v="8"/>
  </r>
  <r>
    <s v="Id320"/>
    <s v="  Sheera K"/>
    <n v="17.940000000000001"/>
    <s v="Underweight"/>
    <n v="9.77"/>
    <s v="Diabetes"/>
    <s v="No"/>
    <x v="0"/>
    <s v="No"/>
    <x v="0"/>
    <s v="Yes"/>
    <s v="9-Aug-1998"/>
    <n v="25"/>
    <n v="3046.06"/>
    <x v="0"/>
    <s v="tier - 1"/>
    <x v="9"/>
  </r>
  <r>
    <s v="Id321"/>
    <s v="  Janice"/>
    <n v="21.08"/>
    <s v="Healthy Weight"/>
    <n v="4.83"/>
    <s v="Normal"/>
    <s v="No"/>
    <x v="0"/>
    <s v="Yes"/>
    <x v="3"/>
    <s v="Yes"/>
    <s v="22-Dec-1997"/>
    <n v="26"/>
    <n v="3051.73"/>
    <x v="0"/>
    <s v="tier - 2"/>
    <x v="2"/>
  </r>
  <r>
    <s v="Id322"/>
    <s v="  Timothy G"/>
    <n v="37.715000000000003"/>
    <s v="Obesity"/>
    <n v="10.86"/>
    <s v="Diabetes"/>
    <s v="Yes"/>
    <x v="0"/>
    <s v="No"/>
    <x v="0"/>
    <s v="No"/>
    <s v="21-Jun-2002"/>
    <n v="21"/>
    <n v="3056.39"/>
    <x v="0"/>
    <s v="tier - 3"/>
    <x v="0"/>
  </r>
  <r>
    <s v="Id323"/>
    <s v="  Alan R"/>
    <n v="22.39"/>
    <s v="Healthy Weight"/>
    <n v="9.5299999999999994"/>
    <s v="Diabetes"/>
    <s v="Yes"/>
    <x v="0"/>
    <s v="No"/>
    <x v="0"/>
    <s v="Yes"/>
    <s v="26-Sep-1994"/>
    <n v="29"/>
    <n v="3062.51"/>
    <x v="1"/>
    <s v="tier - 1"/>
    <x v="1"/>
  </r>
  <r>
    <s v="Id324"/>
    <s v="  Michael"/>
    <n v="28.78"/>
    <s v="Overweight"/>
    <n v="5.68"/>
    <s v="Normal"/>
    <s v="No"/>
    <x v="0"/>
    <s v="No"/>
    <x v="0"/>
    <s v="Yes"/>
    <s v="1-Oct-1989"/>
    <n v="34"/>
    <n v="3065.49"/>
    <x v="0"/>
    <s v="tier - 1"/>
    <x v="1"/>
  </r>
  <r>
    <s v="Id325"/>
    <s v="  Marie-France"/>
    <n v="18.329999999999998"/>
    <s v="Underweight"/>
    <n v="5.57"/>
    <s v="Normal"/>
    <s v="Yes"/>
    <x v="0"/>
    <s v="No"/>
    <x v="0"/>
    <s v="Yes"/>
    <s v="10-Sep-1995"/>
    <n v="28"/>
    <n v="3070.81"/>
    <x v="1"/>
    <s v="tier - 1"/>
    <x v="12"/>
  </r>
  <r>
    <s v="Id326"/>
    <s v="  Erik F"/>
    <n v="26.39"/>
    <s v="Overweight"/>
    <n v="4.58"/>
    <s v="Normal"/>
    <s v="Yes"/>
    <x v="0"/>
    <s v="No"/>
    <x v="3"/>
    <s v="Yes"/>
    <s v="13-Oct-2001"/>
    <n v="22"/>
    <n v="3077.1"/>
    <x v="0"/>
    <s v="tier - 1"/>
    <x v="1"/>
  </r>
  <r>
    <s v="Id327"/>
    <s v="  Andrew"/>
    <n v="19.260000000000002"/>
    <s v="Healthy Weight"/>
    <n v="8.9600000000000009"/>
    <s v="Diabetes"/>
    <s v="Yes"/>
    <x v="0"/>
    <s v="No"/>
    <x v="3"/>
    <s v="Yes"/>
    <s v="1-Aug-1987"/>
    <n v="36"/>
    <n v="3088.06"/>
    <x v="0"/>
    <s v="tier - 2"/>
    <x v="0"/>
  </r>
  <r>
    <s v="Id328"/>
    <s v="  Anthony"/>
    <n v="26.92"/>
    <s v="Overweight"/>
    <n v="6.09"/>
    <s v="Prediabetes"/>
    <s v="No"/>
    <x v="0"/>
    <s v="No"/>
    <x v="0"/>
    <s v="Yes"/>
    <s v="25-Jun-1999"/>
    <n v="24"/>
    <n v="3128.35"/>
    <x v="0"/>
    <s v="tier - 3"/>
    <x v="11"/>
  </r>
  <r>
    <s v="Id329"/>
    <s v="  Chris"/>
    <n v="19.73"/>
    <s v="Healthy Weight"/>
    <n v="4.3600000000000003"/>
    <s v="Normal"/>
    <s v="No"/>
    <x v="0"/>
    <s v="No"/>
    <x v="0"/>
    <s v="Yes"/>
    <s v="10-Jul-1994"/>
    <n v="29"/>
    <n v="3161.45"/>
    <x v="0"/>
    <s v="tier - 1"/>
    <x v="2"/>
  </r>
  <r>
    <s v="Id330"/>
    <s v="  Yu"/>
    <n v="23.56"/>
    <s v="Healthy Weight"/>
    <n v="11.74"/>
    <s v="Diabetes"/>
    <s v="Yes"/>
    <x v="0"/>
    <s v="No"/>
    <x v="0"/>
    <s v="Yes"/>
    <s v="25-Sep-1993"/>
    <n v="30"/>
    <n v="3162.02"/>
    <x v="0"/>
    <s v="tier - 3"/>
    <x v="0"/>
  </r>
  <r>
    <s v="Id331"/>
    <s v="  Caleb N"/>
    <n v="37.67"/>
    <s v="Obesity"/>
    <n v="5.89"/>
    <s v="Prediabetes"/>
    <s v="No"/>
    <x v="0"/>
    <s v="No"/>
    <x v="3"/>
    <s v="Yes"/>
    <s v="29-Aug-2001"/>
    <n v="22"/>
    <n v="3167.46"/>
    <x v="0"/>
    <s v="tier - 3"/>
    <x v="8"/>
  </r>
  <r>
    <s v="Id332"/>
    <s v="  Jason M"/>
    <n v="18.73"/>
    <s v="Healthy Weight"/>
    <n v="10.64"/>
    <s v="Diabetes"/>
    <s v="No"/>
    <x v="0"/>
    <s v="No"/>
    <x v="1"/>
    <s v="Yes"/>
    <s v="25-Oct-1994"/>
    <n v="29"/>
    <n v="3171.61"/>
    <x v="0"/>
    <s v="tier - 3"/>
    <x v="0"/>
  </r>
  <r>
    <s v="Id333"/>
    <s v="  Angela R"/>
    <n v="33.090000000000003"/>
    <s v="Obesity"/>
    <n v="6.06"/>
    <s v="Prediabetes"/>
    <s v="No"/>
    <x v="0"/>
    <s v="Yes"/>
    <x v="3"/>
    <s v="Yes"/>
    <s v="6-Jul-1994"/>
    <n v="29"/>
    <n v="3172.02"/>
    <x v="0"/>
    <s v="tier - 1"/>
    <x v="2"/>
  </r>
  <r>
    <s v="Id334"/>
    <s v="  Keith J"/>
    <n v="18.329999999999998"/>
    <s v="Underweight"/>
    <n v="7.46"/>
    <s v="Diabetes"/>
    <s v="Yes"/>
    <x v="0"/>
    <s v="No"/>
    <x v="3"/>
    <s v="Yes"/>
    <s v="14-Aug-1996"/>
    <n v="27"/>
    <n v="3176.29"/>
    <x v="0"/>
    <s v="tier - 2"/>
    <x v="1"/>
  </r>
  <r>
    <s v="Id335"/>
    <s v="  Emma"/>
    <n v="27.74"/>
    <s v="Overweight"/>
    <n v="4.68"/>
    <s v="Normal"/>
    <s v="Yes"/>
    <x v="0"/>
    <s v="No"/>
    <x v="1"/>
    <s v="Yes"/>
    <s v="3-Jul-1996"/>
    <n v="27"/>
    <n v="3176.82"/>
    <x v="0"/>
    <s v="tier - 1"/>
    <x v="1"/>
  </r>
  <r>
    <s v="Id336"/>
    <s v="  Nathan A"/>
    <n v="24.2"/>
    <s v="Healthy Weight"/>
    <n v="6.15"/>
    <s v="Prediabetes"/>
    <s v="No"/>
    <x v="0"/>
    <s v="No"/>
    <x v="3"/>
    <s v="Yes"/>
    <s v="23-Sep-2000"/>
    <n v="23"/>
    <n v="3179.96"/>
    <x v="0"/>
    <s v="tier - 2"/>
    <x v="1"/>
  </r>
  <r>
    <s v="Id337"/>
    <s v="  Kathryn"/>
    <n v="22.03"/>
    <s v="Healthy Weight"/>
    <n v="4.28"/>
    <s v="Normal"/>
    <s v="Yes"/>
    <x v="0"/>
    <s v="No"/>
    <x v="0"/>
    <s v="Yes"/>
    <s v="2-Sep-2001"/>
    <n v="22"/>
    <n v="3180.51"/>
    <x v="0"/>
    <s v="tier - 2"/>
    <x v="0"/>
  </r>
  <r>
    <s v="Id338"/>
    <s v="  Elizabeth H"/>
    <n v="26.885000000000002"/>
    <s v="Overweight"/>
    <n v="9.86"/>
    <s v="Diabetes"/>
    <s v="No"/>
    <x v="0"/>
    <s v="No"/>
    <x v="2"/>
    <s v="Yes"/>
    <s v="11-Oct-1996"/>
    <n v="27"/>
    <n v="3201.25"/>
    <x v="0"/>
    <s v="tier - 3"/>
    <x v="1"/>
  </r>
  <r>
    <s v="Id339"/>
    <s v="  Ben"/>
    <n v="16.36"/>
    <s v="Underweight"/>
    <n v="11.19"/>
    <s v="Diabetes"/>
    <s v="No"/>
    <x v="0"/>
    <s v="No"/>
    <x v="0"/>
    <s v="Yes"/>
    <s v="5-Jul-1997"/>
    <n v="26"/>
    <n v="3206.49"/>
    <x v="0"/>
    <s v="tier - 3"/>
    <x v="8"/>
  </r>
  <r>
    <s v="Id340"/>
    <s v="  Cheryl A"/>
    <n v="32.299999999999997"/>
    <s v="Obesity"/>
    <n v="4.8899999999999997"/>
    <s v="Normal"/>
    <s v="Yes"/>
    <x v="0"/>
    <s v="Yes"/>
    <x v="3"/>
    <s v="No"/>
    <s v="22-Dec-1997"/>
    <n v="26"/>
    <n v="3208.79"/>
    <x v="0"/>
    <s v="tier - 3"/>
    <x v="2"/>
  </r>
  <r>
    <s v="Id341"/>
    <s v="  Kimberly A"/>
    <n v="16.05"/>
    <s v="Underweight"/>
    <n v="4.3499999999999996"/>
    <s v="Normal"/>
    <s v="Yes"/>
    <x v="0"/>
    <s v="No"/>
    <x v="0"/>
    <s v="Yes"/>
    <s v="6-Jul-1997"/>
    <n v="26"/>
    <n v="3213.62"/>
    <x v="0"/>
    <s v="tier - 2"/>
    <x v="8"/>
  </r>
  <r>
    <s v="Id342"/>
    <s v="  Cynthia"/>
    <n v="29.07"/>
    <s v="Overweight"/>
    <n v="8.66"/>
    <s v="Diabetes"/>
    <s v="Yes"/>
    <x v="0"/>
    <s v="No"/>
    <x v="1"/>
    <s v="Yes"/>
    <s v="2-Aug-1997"/>
    <n v="26"/>
    <n v="3227.12"/>
    <x v="0"/>
    <s v="tier - 3"/>
    <x v="0"/>
  </r>
  <r>
    <s v="Id343"/>
    <s v="  Jessica"/>
    <n v="17.43"/>
    <s v="Underweight"/>
    <n v="8.64"/>
    <s v="Diabetes"/>
    <s v="No"/>
    <x v="0"/>
    <s v="No"/>
    <x v="0"/>
    <s v="Yes"/>
    <s v="2-Sep-1997"/>
    <n v="26"/>
    <n v="3238.44"/>
    <x v="0"/>
    <s v="tier - 3"/>
    <x v="0"/>
  </r>
  <r>
    <s v="Id344"/>
    <s v="  Bruce"/>
    <n v="19.329999999999998"/>
    <s v="Healthy Weight"/>
    <n v="4.2699999999999996"/>
    <s v="Normal"/>
    <s v="No"/>
    <x v="0"/>
    <s v="No"/>
    <x v="0"/>
    <s v="Yes"/>
    <s v="13-Nov-1991"/>
    <n v="32"/>
    <n v="3260.2"/>
    <x v="1"/>
    <s v="tier - 2"/>
    <x v="2"/>
  </r>
  <r>
    <s v="Id345"/>
    <s v="  Allison"/>
    <n v="30.52"/>
    <s v="Obesity"/>
    <n v="4.21"/>
    <s v="Normal"/>
    <s v="No"/>
    <x v="0"/>
    <s v="No"/>
    <x v="3"/>
    <s v="Yes"/>
    <s v="2-Dec-1994"/>
    <n v="29"/>
    <n v="3268.85"/>
    <x v="1"/>
    <s v="tier - 1"/>
    <x v="5"/>
  </r>
  <r>
    <s v="Id346"/>
    <s v="  Alex"/>
    <n v="39.21"/>
    <s v="Obesity"/>
    <n v="5.04"/>
    <s v="Normal"/>
    <s v="No"/>
    <x v="0"/>
    <s v="Yes"/>
    <x v="3"/>
    <s v="Yes"/>
    <s v="1-Jul-1994"/>
    <n v="29"/>
    <n v="3277.16"/>
    <x v="0"/>
    <s v="tier - 3"/>
    <x v="2"/>
  </r>
  <r>
    <s v="Id347"/>
    <s v="  Gabriela"/>
    <n v="26.98"/>
    <s v="Overweight"/>
    <n v="5.21"/>
    <s v="Normal"/>
    <s v="Yes"/>
    <x v="0"/>
    <s v="No"/>
    <x v="1"/>
    <s v="Yes"/>
    <s v="6-Oct-2001"/>
    <n v="22"/>
    <n v="3279.87"/>
    <x v="0"/>
    <s v="tier - 1"/>
    <x v="12"/>
  </r>
  <r>
    <s v="Id348"/>
    <s v="  Sharon"/>
    <n v="25.84"/>
    <s v="Overweight"/>
    <n v="8.83"/>
    <s v="Diabetes"/>
    <s v="No"/>
    <x v="0"/>
    <s v="No"/>
    <x v="0"/>
    <s v="No"/>
    <s v="3-Jul-2003"/>
    <n v="20"/>
    <n v="3280.22"/>
    <x v="0"/>
    <s v="tier - 3"/>
    <x v="2"/>
  </r>
  <r>
    <s v="Id349"/>
    <s v="  Jason A"/>
    <n v="28.31"/>
    <s v="Overweight"/>
    <n v="8.4700000000000006"/>
    <s v="Diabetes"/>
    <s v="Yes"/>
    <x v="0"/>
    <s v="No"/>
    <x v="1"/>
    <s v="Yes"/>
    <s v="17-Nov-1996"/>
    <n v="27"/>
    <n v="3292.53"/>
    <x v="0"/>
    <s v="tier - 2"/>
    <x v="1"/>
  </r>
  <r>
    <s v="Id350"/>
    <s v="  Chelsey C"/>
    <n v="23.94"/>
    <s v="Healthy Weight"/>
    <n v="4.2"/>
    <s v="Normal"/>
    <s v="No"/>
    <x v="0"/>
    <s v="No"/>
    <x v="0"/>
    <s v="Yes"/>
    <s v="5-Dec-2003"/>
    <n v="20"/>
    <n v="3300.7"/>
    <x v="0"/>
    <s v="tier - 2"/>
    <x v="7"/>
  </r>
  <r>
    <s v="Id351"/>
    <s v="  Devon A"/>
    <n v="20.03"/>
    <s v="Healthy Weight"/>
    <n v="6.14"/>
    <s v="Prediabetes"/>
    <s v="Yes"/>
    <x v="0"/>
    <s v="No"/>
    <x v="0"/>
    <s v="Yes"/>
    <s v="18-Nov-2003"/>
    <n v="20"/>
    <n v="3308.46"/>
    <x v="0"/>
    <s v="tier - 1"/>
    <x v="11"/>
  </r>
  <r>
    <s v="Id352"/>
    <s v="  Joni L"/>
    <n v="41.42"/>
    <s v="Obesity"/>
    <n v="6.07"/>
    <s v="Prediabetes"/>
    <s v="No"/>
    <x v="0"/>
    <s v="No"/>
    <x v="0"/>
    <s v="No"/>
    <s v="20-Jun-1997"/>
    <n v="26"/>
    <n v="3309.79"/>
    <x v="1"/>
    <s v="tier - 3"/>
    <x v="12"/>
  </r>
  <r>
    <s v="Id353"/>
    <s v="  Colin"/>
    <n v="36.67"/>
    <s v="Obesity"/>
    <n v="10.210000000000001"/>
    <s v="Diabetes"/>
    <s v="No"/>
    <x v="0"/>
    <s v="No"/>
    <x v="0"/>
    <s v="No"/>
    <s v="1-Sep-1991"/>
    <n v="32"/>
    <n v="3342.79"/>
    <x v="0"/>
    <s v="tier - 1"/>
    <x v="0"/>
  </r>
  <r>
    <s v="Id354"/>
    <s v="  Rachael"/>
    <n v="27.645"/>
    <s v="Overweight"/>
    <n v="4.6900000000000004"/>
    <s v="Normal"/>
    <s v="No"/>
    <x v="0"/>
    <s v="No"/>
    <x v="0"/>
    <s v="No"/>
    <s v="28-Oct-1993"/>
    <n v="30"/>
    <n v="3353.28"/>
    <x v="0"/>
    <s v="tier - 1"/>
    <x v="2"/>
  </r>
  <r>
    <s v="Id355"/>
    <s v="  Maricela"/>
    <n v="22.72"/>
    <s v="Healthy Weight"/>
    <n v="5.71"/>
    <s v="Prediabetes"/>
    <s v="No"/>
    <x v="0"/>
    <s v="No"/>
    <x v="0"/>
    <s v="Yes"/>
    <s v="23-Jun-1995"/>
    <n v="28"/>
    <n v="3353.47"/>
    <x v="0"/>
    <s v="tier - 3"/>
    <x v="1"/>
  </r>
  <r>
    <s v="Id356"/>
    <s v="  Marie"/>
    <n v="36.520000000000003"/>
    <s v="Obesity"/>
    <n v="9.07"/>
    <s v="Diabetes"/>
    <s v="Yes"/>
    <x v="0"/>
    <s v="Yes"/>
    <x v="3"/>
    <s v="No"/>
    <s v="7-Oct-1993"/>
    <n v="30"/>
    <n v="3366.67"/>
    <x v="0"/>
    <s v="tier - 2"/>
    <x v="0"/>
  </r>
  <r>
    <s v="Id357"/>
    <s v="  Frank"/>
    <n v="33.96"/>
    <s v="Obesity"/>
    <n v="4.99"/>
    <s v="Normal"/>
    <s v="No"/>
    <x v="0"/>
    <s v="No"/>
    <x v="0"/>
    <s v="Yes"/>
    <s v="14-Dec-1996"/>
    <n v="27"/>
    <n v="3378.91"/>
    <x v="0"/>
    <s v="tier - 1"/>
    <x v="2"/>
  </r>
  <r>
    <s v="Id358"/>
    <s v="  Jeffry"/>
    <n v="26.695"/>
    <s v="Overweight"/>
    <n v="8.31"/>
    <s v="Diabetes"/>
    <s v="No"/>
    <x v="0"/>
    <s v="No"/>
    <x v="0"/>
    <s v="Yes"/>
    <s v="13-Nov-1996"/>
    <n v="27"/>
    <n v="3385.4"/>
    <x v="0"/>
    <s v="tier - 2"/>
    <x v="8"/>
  </r>
  <r>
    <s v="Id359"/>
    <s v="  Mike"/>
    <n v="18.45"/>
    <s v="Underweight"/>
    <n v="5.07"/>
    <s v="Normal"/>
    <s v="Yes"/>
    <x v="0"/>
    <s v="No"/>
    <x v="0"/>
    <s v="Yes"/>
    <s v="10-Aug-1996"/>
    <n v="27"/>
    <n v="3392.37"/>
    <x v="0"/>
    <s v="tier - 3"/>
    <x v="0"/>
  </r>
  <r>
    <s v="Id360"/>
    <s v="  Rick"/>
    <n v="33.18"/>
    <s v="Obesity"/>
    <n v="4.79"/>
    <s v="Normal"/>
    <s v="No"/>
    <x v="0"/>
    <s v="No"/>
    <x v="0"/>
    <s v="Yes"/>
    <s v="27-Oct-1996"/>
    <n v="27"/>
    <n v="3392.98"/>
    <x v="0"/>
    <s v="tier - 3"/>
    <x v="0"/>
  </r>
  <r>
    <s v="Id361"/>
    <s v="  Pierre-Michel"/>
    <n v="36.1"/>
    <s v="Obesity"/>
    <n v="11.39"/>
    <s v="Diabetes"/>
    <s v="Yes"/>
    <x v="0"/>
    <s v="No"/>
    <x v="1"/>
    <s v="No"/>
    <s v="16-Jul-2004"/>
    <n v="19"/>
    <n v="3393.36"/>
    <x v="0"/>
    <s v="tier - 2"/>
    <x v="9"/>
  </r>
  <r>
    <s v="Id362"/>
    <s v="  Daniel"/>
    <n v="22.77"/>
    <s v="Healthy Weight"/>
    <n v="6"/>
    <s v="Prediabetes"/>
    <s v="No"/>
    <x v="0"/>
    <s v="No"/>
    <x v="0"/>
    <s v="Yes"/>
    <s v="19-Dec-1996"/>
    <n v="27"/>
    <n v="3410.32"/>
    <x v="0"/>
    <s v="tier - 2"/>
    <x v="2"/>
  </r>
  <r>
    <s v="Id363"/>
    <s v="  Brian L"/>
    <n v="21.24"/>
    <s v="Healthy Weight"/>
    <n v="5.13"/>
    <s v="Normal"/>
    <s v="No"/>
    <x v="0"/>
    <s v="No"/>
    <x v="0"/>
    <s v="Yes"/>
    <s v="26-Dec-2001"/>
    <n v="22"/>
    <n v="3434.38"/>
    <x v="0"/>
    <s v="tier - 2"/>
    <x v="2"/>
  </r>
  <r>
    <s v="Id364"/>
    <s v="  Morgan M"/>
    <n v="17.600000000000001"/>
    <s v="Underweight"/>
    <n v="5.26"/>
    <s v="Normal"/>
    <s v="Yes"/>
    <x v="0"/>
    <s v="No"/>
    <x v="0"/>
    <s v="Yes"/>
    <s v="27-Aug-1986"/>
    <n v="37"/>
    <n v="3436.5"/>
    <x v="0"/>
    <s v="tier - 1"/>
    <x v="0"/>
  </r>
  <r>
    <s v="Id365"/>
    <s v="  Caroline"/>
    <n v="26.29"/>
    <s v="Overweight"/>
    <n v="6.84"/>
    <s v="Diabetes"/>
    <s v="No"/>
    <x v="0"/>
    <s v="No"/>
    <x v="0"/>
    <s v="Yes"/>
    <s v="20-Jun-2000"/>
    <n v="23"/>
    <n v="3443.06"/>
    <x v="0"/>
    <s v="tier - 1"/>
    <x v="2"/>
  </r>
  <r>
    <s v="Id366"/>
    <s v="  Drew T"/>
    <n v="35.31"/>
    <s v="Obesity"/>
    <n v="9.0399999999999991"/>
    <s v="Diabetes"/>
    <s v="No"/>
    <x v="0"/>
    <s v="No"/>
    <x v="0"/>
    <s v="No"/>
    <s v="14-Sep-1987"/>
    <n v="36"/>
    <n v="3453.77"/>
    <x v="0"/>
    <s v="tier - 1"/>
    <x v="2"/>
  </r>
  <r>
    <s v="Id367"/>
    <s v="  Austin W"/>
    <n v="27.04"/>
    <s v="Overweight"/>
    <n v="4.0999999999999996"/>
    <s v="Normal"/>
    <s v="No"/>
    <x v="0"/>
    <s v="No"/>
    <x v="3"/>
    <s v="Yes"/>
    <s v="29-Jul-2003"/>
    <n v="20"/>
    <n v="3463.51"/>
    <x v="0"/>
    <s v="tier - 1"/>
    <x v="7"/>
  </r>
  <r>
    <s v="Id368"/>
    <s v="  Berenice"/>
    <n v="30.23"/>
    <s v="Obesity"/>
    <n v="4.2300000000000004"/>
    <s v="Normal"/>
    <s v="Yes"/>
    <x v="0"/>
    <s v="Yes"/>
    <x v="3"/>
    <s v="Yes"/>
    <s v="12-Oct-1993"/>
    <n v="30"/>
    <n v="3471.41"/>
    <x v="0"/>
    <s v="tier - 2"/>
    <x v="0"/>
  </r>
  <r>
    <s v="Id369"/>
    <s v="  Kenneth A"/>
    <n v="30.6"/>
    <s v="Obesity"/>
    <n v="6.48"/>
    <b v="0"/>
    <s v="Yes"/>
    <x v="0"/>
    <s v="Yes"/>
    <x v="3"/>
    <s v="Yes"/>
    <s v="26-Jun-2004"/>
    <n v="19"/>
    <n v="3481.87"/>
    <x v="0"/>
    <s v="tier - 3"/>
    <x v="5"/>
  </r>
  <r>
    <s v="Id370"/>
    <s v="  Miguel"/>
    <n v="26.8"/>
    <s v="Overweight"/>
    <n v="5.53"/>
    <s v="Normal"/>
    <s v="No"/>
    <x v="0"/>
    <s v="No"/>
    <x v="3"/>
    <s v="Yes"/>
    <s v="19-Sep-1996"/>
    <n v="27"/>
    <n v="3484.33"/>
    <x v="1"/>
    <s v="tier - 3"/>
    <x v="2"/>
  </r>
  <r>
    <s v="Id371"/>
    <s v="  Hadley T"/>
    <n v="16.86"/>
    <s v="Underweight"/>
    <n v="4.07"/>
    <s v="Normal"/>
    <s v="Yes"/>
    <x v="0"/>
    <s v="No"/>
    <x v="0"/>
    <s v="Yes"/>
    <s v="18-Sep-1996"/>
    <n v="27"/>
    <n v="3490.55"/>
    <x v="3"/>
    <s v="tier - 2"/>
    <x v="3"/>
  </r>
  <r>
    <s v="Id372"/>
    <s v="  Taylor"/>
    <n v="16.3"/>
    <s v="Underweight"/>
    <n v="5.51"/>
    <s v="Normal"/>
    <s v="No"/>
    <x v="0"/>
    <s v="No"/>
    <x v="3"/>
    <s v="Yes"/>
    <s v="22-Sep-1999"/>
    <n v="24"/>
    <n v="3500.61"/>
    <x v="0"/>
    <s v="tier - 2"/>
    <x v="0"/>
  </r>
  <r>
    <s v="Id373"/>
    <s v="  Tenielle M"/>
    <n v="29.81"/>
    <s v="Overweight"/>
    <n v="11.66"/>
    <s v="Diabetes"/>
    <s v="No"/>
    <x v="0"/>
    <s v="No"/>
    <x v="0"/>
    <s v="Yes"/>
    <s v="16-Sep-1998"/>
    <n v="25"/>
    <n v="3537.7"/>
    <x v="1"/>
    <s v="tier - 3"/>
    <x v="1"/>
  </r>
  <r>
    <s v="Id374"/>
    <s v="  Andrea"/>
    <n v="16.329999999999998"/>
    <s v="Underweight"/>
    <n v="7.26"/>
    <s v="Diabetes"/>
    <s v="Yes"/>
    <x v="0"/>
    <s v="No"/>
    <x v="0"/>
    <s v="Yes"/>
    <s v="24-Aug-2003"/>
    <n v="20"/>
    <n v="3538.9"/>
    <x v="0"/>
    <s v="tier - 2"/>
    <x v="1"/>
  </r>
  <r>
    <s v="Id375"/>
    <s v="  Nora P"/>
    <n v="16.37"/>
    <s v="Underweight"/>
    <n v="4.79"/>
    <s v="Normal"/>
    <s v="Yes"/>
    <x v="0"/>
    <s v="No"/>
    <x v="0"/>
    <s v="Yes"/>
    <s v="15-Oct-1988"/>
    <n v="35"/>
    <n v="3540.12"/>
    <x v="0"/>
    <s v="tier - 1"/>
    <x v="0"/>
  </r>
  <r>
    <s v="Id376"/>
    <s v="  Zachary"/>
    <n v="22.42"/>
    <s v="Healthy Weight"/>
    <n v="4.68"/>
    <s v="Normal"/>
    <s v="Yes"/>
    <x v="0"/>
    <s v="No"/>
    <x v="3"/>
    <s v="No"/>
    <s v="22-Dec-1992"/>
    <n v="31"/>
    <n v="3554.2"/>
    <x v="0"/>
    <s v="tier - 3"/>
    <x v="2"/>
  </r>
  <r>
    <s v="Id377"/>
    <s v="  Michael"/>
    <n v="31.35"/>
    <s v="Obesity"/>
    <n v="4.33"/>
    <s v="Normal"/>
    <s v="Yes"/>
    <x v="0"/>
    <s v="Yes"/>
    <x v="3"/>
    <s v="No"/>
    <s v="24-Sep-1994"/>
    <n v="29"/>
    <n v="3556.92"/>
    <x v="0"/>
    <s v="tier - 3"/>
    <x v="1"/>
  </r>
  <r>
    <s v="Id378"/>
    <s v="  Alyssa K"/>
    <n v="31.9"/>
    <s v="Obesity"/>
    <n v="11.89"/>
    <s v="Diabetes"/>
    <s v="No"/>
    <x v="0"/>
    <s v="No"/>
    <x v="0"/>
    <s v="No"/>
    <s v="9-Oct-1995"/>
    <n v="28"/>
    <n v="3558.62"/>
    <x v="0"/>
    <s v="tier - 3"/>
    <x v="8"/>
  </r>
  <r>
    <s v="Id379"/>
    <s v="  Heather"/>
    <n v="30.6"/>
    <s v="Obesity"/>
    <n v="5.24"/>
    <s v="Normal"/>
    <s v="No"/>
    <x v="0"/>
    <s v="No"/>
    <x v="0"/>
    <s v="Yes"/>
    <s v="16-Jun-1995"/>
    <n v="28"/>
    <n v="3561.89"/>
    <x v="0"/>
    <s v="tier - 1"/>
    <x v="0"/>
  </r>
  <r>
    <s v="Id380"/>
    <s v="  Dante"/>
    <n v="28.975000000000001"/>
    <s v="Overweight"/>
    <n v="7.63"/>
    <s v="Diabetes"/>
    <s v="No"/>
    <x v="0"/>
    <s v="No"/>
    <x v="0"/>
    <s v="Yes"/>
    <s v="10-Oct-1981"/>
    <n v="42"/>
    <n v="3562.87"/>
    <x v="0"/>
    <s v="tier - 1"/>
    <x v="0"/>
  </r>
  <r>
    <s v="Id381"/>
    <s v="  Sara E"/>
    <n v="24.86"/>
    <s v="Healthy Weight"/>
    <n v="8.92"/>
    <s v="Diabetes"/>
    <s v="Yes"/>
    <x v="0"/>
    <s v="No"/>
    <x v="1"/>
    <s v="No"/>
    <s v="18-Aug-1988"/>
    <n v="35"/>
    <n v="3569.96"/>
    <x v="0"/>
    <s v="tier - 1"/>
    <x v="1"/>
  </r>
  <r>
    <s v="Id382"/>
    <s v="  Scott"/>
    <n v="19.54"/>
    <s v="Healthy Weight"/>
    <n v="5.37"/>
    <s v="Normal"/>
    <s v="No"/>
    <x v="0"/>
    <s v="No"/>
    <x v="0"/>
    <s v="Yes"/>
    <s v="23-Aug-1995"/>
    <n v="28"/>
    <n v="3578"/>
    <x v="0"/>
    <s v="tier - 3"/>
    <x v="2"/>
  </r>
  <r>
    <s v="Id383"/>
    <s v="  Sean"/>
    <n v="26.74"/>
    <s v="Overweight"/>
    <n v="4.3099999999999996"/>
    <s v="Normal"/>
    <s v="No"/>
    <x v="0"/>
    <s v="No"/>
    <x v="0"/>
    <s v="Yes"/>
    <s v="11-Nov-2001"/>
    <n v="22"/>
    <n v="3579.83"/>
    <x v="0"/>
    <s v="tier - 2"/>
    <x v="1"/>
  </r>
  <r>
    <s v="Id384"/>
    <s v="  Danielle"/>
    <n v="22.99"/>
    <s v="Healthy Weight"/>
    <n v="10.46"/>
    <s v="Diabetes"/>
    <s v="No"/>
    <x v="0"/>
    <s v="No"/>
    <x v="2"/>
    <s v="Yes"/>
    <s v="27-Dec-1986"/>
    <n v="37"/>
    <n v="3589.14"/>
    <x v="0"/>
    <s v="tier - 2"/>
    <x v="0"/>
  </r>
  <r>
    <s v="Id385"/>
    <s v="  Andrew D"/>
    <n v="31.46"/>
    <s v="Obesity"/>
    <n v="7.39"/>
    <s v="Diabetes"/>
    <s v="No"/>
    <x v="0"/>
    <s v="No"/>
    <x v="0"/>
    <s v="No"/>
    <s v="6-Jun-1999"/>
    <n v="24"/>
    <n v="3591.48"/>
    <x v="0"/>
    <s v="tier - 3"/>
    <x v="2"/>
  </r>
  <r>
    <s v="Id386"/>
    <s v="  Joel D"/>
    <n v="30.86"/>
    <s v="Obesity"/>
    <n v="6.18"/>
    <s v="Prediabetes"/>
    <s v="No"/>
    <x v="1"/>
    <s v="No"/>
    <x v="1"/>
    <s v="Yes"/>
    <s v="4-Nov-1997"/>
    <n v="26"/>
    <n v="3594.17"/>
    <x v="0"/>
    <s v="tier - 2"/>
    <x v="1"/>
  </r>
  <r>
    <s v="Id387"/>
    <s v="  Michelle"/>
    <n v="31.96"/>
    <s v="Obesity"/>
    <n v="8.86"/>
    <s v="Diabetes"/>
    <s v="No"/>
    <x v="0"/>
    <s v="No"/>
    <x v="0"/>
    <s v="Yes"/>
    <s v="12-Aug-1999"/>
    <n v="24"/>
    <n v="3597.6"/>
    <x v="0"/>
    <s v="tier - 2"/>
    <x v="2"/>
  </r>
  <r>
    <s v="Id388"/>
    <s v="  Michael J"/>
    <n v="23.76"/>
    <s v="Healthy Weight"/>
    <n v="10.96"/>
    <s v="Diabetes"/>
    <s v="No"/>
    <x v="0"/>
    <s v="No"/>
    <x v="2"/>
    <s v="Yes"/>
    <s v="4-Nov-1988"/>
    <n v="35"/>
    <n v="3603.6"/>
    <x v="0"/>
    <s v="tier - 1"/>
    <x v="0"/>
  </r>
  <r>
    <s v="Id389"/>
    <s v="  Nikki"/>
    <n v="19.38"/>
    <s v="Healthy Weight"/>
    <n v="6.28"/>
    <s v="Prediabetes"/>
    <s v="No"/>
    <x v="0"/>
    <s v="No"/>
    <x v="0"/>
    <s v="Yes"/>
    <s v="11-Oct-1990"/>
    <n v="33"/>
    <n v="3606.43"/>
    <x v="0"/>
    <s v="tier - 1"/>
    <x v="0"/>
  </r>
  <r>
    <s v="Id390"/>
    <s v="  Summer B"/>
    <n v="16.21"/>
    <s v="Underweight"/>
    <n v="6.29"/>
    <s v="Prediabetes"/>
    <s v="Yes"/>
    <x v="0"/>
    <s v="No"/>
    <x v="3"/>
    <s v="Yes"/>
    <s v="14-Jun-1985"/>
    <n v="38"/>
    <n v="3622.13"/>
    <x v="0"/>
    <s v="tier - 1"/>
    <x v="0"/>
  </r>
  <r>
    <s v="Id391"/>
    <s v="  Edward"/>
    <n v="32.54"/>
    <s v="Obesity"/>
    <n v="4.0199999999999996"/>
    <s v="Normal"/>
    <s v="No"/>
    <x v="1"/>
    <s v="No"/>
    <x v="3"/>
    <s v="Yes"/>
    <s v="17-Nov-1992"/>
    <n v="31"/>
    <n v="3645.09"/>
    <x v="3"/>
    <s v="tier - 2"/>
    <x v="10"/>
  </r>
  <r>
    <s v="Id392"/>
    <s v="  Ryan"/>
    <n v="36.765000000000001"/>
    <s v="Obesity"/>
    <n v="11.95"/>
    <s v="Diabetes"/>
    <s v="Yes"/>
    <x v="0"/>
    <s v="No"/>
    <x v="1"/>
    <s v="No"/>
    <s v="8-Nov-1990"/>
    <n v="33"/>
    <n v="3653.29"/>
    <x v="0"/>
    <s v="tier - 3"/>
    <x v="2"/>
  </r>
  <r>
    <s v="Id393"/>
    <s v="  Kacee"/>
    <n v="35.909999999999997"/>
    <s v="Obesity"/>
    <n v="8.7100000000000009"/>
    <s v="Diabetes"/>
    <s v="No"/>
    <x v="0"/>
    <s v="No"/>
    <x v="0"/>
    <s v="No"/>
    <s v="14-Sep-1992"/>
    <n v="31"/>
    <n v="3659.35"/>
    <x v="1"/>
    <s v="tier - 1"/>
    <x v="2"/>
  </r>
  <r>
    <s v="Id394"/>
    <s v="  Dave"/>
    <n v="32.06"/>
    <s v="Obesity"/>
    <n v="4.67"/>
    <s v="Normal"/>
    <s v="No"/>
    <x v="1"/>
    <s v="No"/>
    <x v="3"/>
    <s v="Yes"/>
    <s v="6-Jul-1984"/>
    <n v="39"/>
    <n v="3678.86"/>
    <x v="0"/>
    <s v="tier - 3"/>
    <x v="0"/>
  </r>
  <r>
    <s v="Id395"/>
    <s v="  Maryanna"/>
    <n v="24.1"/>
    <s v="Healthy Weight"/>
    <n v="11.14"/>
    <s v="Diabetes"/>
    <s v="Yes"/>
    <x v="0"/>
    <s v="No"/>
    <x v="3"/>
    <s v="No"/>
    <s v="10-Jul-2003"/>
    <n v="20"/>
    <n v="3688.35"/>
    <x v="0"/>
    <s v="tier - 2"/>
    <x v="11"/>
  </r>
  <r>
    <s v="Id396"/>
    <s v="  Jessica H"/>
    <n v="27.1"/>
    <s v="Overweight"/>
    <n v="9.0500000000000007"/>
    <s v="Diabetes"/>
    <s v="No"/>
    <x v="0"/>
    <s v="No"/>
    <x v="1"/>
    <s v="No"/>
    <s v="14-Dec-1981"/>
    <n v="42"/>
    <n v="3688.38"/>
    <x v="0"/>
    <s v="tier - 2"/>
    <x v="0"/>
  </r>
  <r>
    <s v="Id397"/>
    <s v="  Deanna"/>
    <n v="24.42"/>
    <s v="Healthy Weight"/>
    <n v="11.31"/>
    <s v="Diabetes"/>
    <s v="No"/>
    <x v="0"/>
    <s v="No"/>
    <x v="0"/>
    <s v="Yes"/>
    <s v="21-Oct-1995"/>
    <n v="28"/>
    <n v="3693.43"/>
    <x v="0"/>
    <s v="tier - 3"/>
    <x v="2"/>
  </r>
  <r>
    <s v="Id398"/>
    <s v="  Peter"/>
    <n v="26.695"/>
    <s v="Overweight"/>
    <n v="4.68"/>
    <s v="Normal"/>
    <s v="Yes"/>
    <x v="0"/>
    <s v="No"/>
    <x v="1"/>
    <s v="Yes"/>
    <s v="18-Aug-1988"/>
    <n v="35"/>
    <n v="3699.54"/>
    <x v="0"/>
    <s v="tier - 3"/>
    <x v="0"/>
  </r>
  <r>
    <s v="Id399"/>
    <s v="  Rebecca"/>
    <n v="27.79"/>
    <s v="Overweight"/>
    <n v="6.05"/>
    <s v="Prediabetes"/>
    <s v="Yes"/>
    <x v="1"/>
    <s v="No"/>
    <x v="3"/>
    <s v="Yes"/>
    <s v="2-Dec-1989"/>
    <n v="34"/>
    <n v="3704.35"/>
    <x v="0"/>
    <s v="tier - 2"/>
    <x v="0"/>
  </r>
  <r>
    <s v="Id400"/>
    <s v="  Elizabeth M"/>
    <n v="32.68"/>
    <s v="Obesity"/>
    <n v="4.68"/>
    <s v="Normal"/>
    <s v="Yes"/>
    <x v="0"/>
    <s v="No"/>
    <x v="0"/>
    <s v="No"/>
    <s v="5-Nov-2004"/>
    <n v="19"/>
    <n v="3722.23"/>
    <x v="0"/>
    <s v="tier - 2"/>
    <x v="7"/>
  </r>
  <r>
    <s v="Id401"/>
    <s v="  Gregory"/>
    <n v="26.4"/>
    <s v="Overweight"/>
    <n v="9.5"/>
    <s v="Diabetes"/>
    <s v="Yes"/>
    <x v="0"/>
    <s v="No"/>
    <x v="1"/>
    <s v="No"/>
    <s v="1-Dec-1986"/>
    <n v="37"/>
    <n v="3731.6"/>
    <x v="0"/>
    <s v="tier - 2"/>
    <x v="0"/>
  </r>
  <r>
    <s v="Id402"/>
    <s v="  Sarah E"/>
    <n v="23.655000000000001"/>
    <s v="Healthy Weight"/>
    <n v="10.84"/>
    <s v="Diabetes"/>
    <s v="Yes"/>
    <x v="0"/>
    <s v="Yes"/>
    <x v="3"/>
    <s v="Yes"/>
    <s v="22-Aug-1994"/>
    <n v="29"/>
    <n v="3732.63"/>
    <x v="0"/>
    <s v="tier - 3"/>
    <x v="8"/>
  </r>
  <r>
    <s v="Id403"/>
    <s v="  Anne Elise"/>
    <n v="27.36"/>
    <s v="Overweight"/>
    <n v="5.88"/>
    <s v="Prediabetes"/>
    <s v="No"/>
    <x v="0"/>
    <s v="No"/>
    <x v="1"/>
    <s v="No"/>
    <s v="22-Jun-1993"/>
    <n v="30"/>
    <n v="3736.46"/>
    <x v="0"/>
    <s v="tier - 2"/>
    <x v="1"/>
  </r>
  <r>
    <s v="Id404"/>
    <s v="  Christopher R"/>
    <n v="27.82"/>
    <s v="Overweight"/>
    <n v="5.24"/>
    <s v="Normal"/>
    <s v="Yes"/>
    <x v="0"/>
    <s v="No"/>
    <x v="0"/>
    <s v="Yes"/>
    <s v="9-Sep-1986"/>
    <n v="37"/>
    <n v="3748.56"/>
    <x v="0"/>
    <s v="tier - 2"/>
    <x v="0"/>
  </r>
  <r>
    <s v="Id405"/>
    <s v="  Elliot"/>
    <n v="25.46"/>
    <s v="Overweight"/>
    <n v="11.75"/>
    <s v="Diabetes"/>
    <s v="No"/>
    <x v="0"/>
    <s v="No"/>
    <x v="0"/>
    <s v="No"/>
    <s v="28-Oct-1991"/>
    <n v="32"/>
    <n v="3756.62"/>
    <x v="0"/>
    <s v="tier - 2"/>
    <x v="0"/>
  </r>
  <r>
    <s v="Id406"/>
    <s v="  Christopher D"/>
    <n v="25.1"/>
    <s v="Overweight"/>
    <n v="6.97"/>
    <s v="Diabetes"/>
    <s v="No"/>
    <x v="0"/>
    <s v="No"/>
    <x v="0"/>
    <s v="Yes"/>
    <s v="25-Aug-1991"/>
    <n v="32"/>
    <n v="3757.84"/>
    <x v="0"/>
    <s v="tier - 1"/>
    <x v="0"/>
  </r>
  <r>
    <s v="Id407"/>
    <s v="  Corey"/>
    <n v="32.11"/>
    <s v="Obesity"/>
    <n v="4.76"/>
    <s v="Normal"/>
    <s v="No"/>
    <x v="0"/>
    <s v="No"/>
    <x v="1"/>
    <s v="No"/>
    <s v="24-Oct-1991"/>
    <n v="32"/>
    <n v="3761.29"/>
    <x v="0"/>
    <s v="tier - 3"/>
    <x v="2"/>
  </r>
  <r>
    <s v="Id408"/>
    <s v="  Patrick D"/>
    <n v="29.8"/>
    <s v="Overweight"/>
    <n v="8.24"/>
    <s v="Diabetes"/>
    <s v="Yes"/>
    <x v="0"/>
    <s v="No"/>
    <x v="3"/>
    <s v="Yes"/>
    <s v="21-Nov-1994"/>
    <n v="29"/>
    <n v="3766.88"/>
    <x v="0"/>
    <s v="tier - 1"/>
    <x v="0"/>
  </r>
  <r>
    <s v="Id409"/>
    <s v="  Anthony D"/>
    <n v="24.01"/>
    <s v="Healthy Weight"/>
    <n v="4.76"/>
    <s v="Normal"/>
    <s v="No"/>
    <x v="0"/>
    <s v="No"/>
    <x v="3"/>
    <s v="Yes"/>
    <s v="24-Oct-1987"/>
    <n v="36"/>
    <n v="3773.23"/>
    <x v="0"/>
    <s v="tier - 3"/>
    <x v="0"/>
  </r>
  <r>
    <s v="Id410"/>
    <s v="  Melissa"/>
    <n v="23.21"/>
    <s v="Healthy Weight"/>
    <n v="6.03"/>
    <s v="Prediabetes"/>
    <s v="No"/>
    <x v="0"/>
    <s v="No"/>
    <x v="3"/>
    <s v="No"/>
    <s v="13-Dec-1981"/>
    <n v="42"/>
    <n v="3785.77"/>
    <x v="0"/>
    <s v="tier - 1"/>
    <x v="0"/>
  </r>
  <r>
    <s v="Id411"/>
    <s v="  Raven"/>
    <n v="21.2"/>
    <s v="Healthy Weight"/>
    <n v="4.07"/>
    <s v="Normal"/>
    <s v="Yes"/>
    <x v="0"/>
    <s v="No"/>
    <x v="3"/>
    <s v="Yes"/>
    <s v="28-Aug-1988"/>
    <n v="35"/>
    <n v="3793.55"/>
    <x v="0"/>
    <s v="tier - 3"/>
    <x v="0"/>
  </r>
  <r>
    <s v="Id412"/>
    <s v="  Christopher"/>
    <n v="28.215"/>
    <s v="Overweight"/>
    <n v="8.26"/>
    <s v="Diabetes"/>
    <s v="Yes"/>
    <x v="0"/>
    <s v="No"/>
    <x v="3"/>
    <s v="Yes"/>
    <s v="24-Jun-1999"/>
    <n v="24"/>
    <n v="3796.36"/>
    <x v="0"/>
    <s v="tier - 3"/>
    <x v="1"/>
  </r>
  <r>
    <s v="Id413"/>
    <s v="  Kendra A"/>
    <n v="38.094999999999999"/>
    <s v="Obesity"/>
    <n v="4.76"/>
    <s v="Normal"/>
    <s v="No"/>
    <x v="0"/>
    <s v="No"/>
    <x v="3"/>
    <s v="No"/>
    <s v="29-Sep-1981"/>
    <n v="42"/>
    <n v="3797.2"/>
    <x v="0"/>
    <s v="tier - 3"/>
    <x v="1"/>
  </r>
  <r>
    <s v="Id414"/>
    <s v="  Jordan"/>
    <n v="22.61"/>
    <s v="Healthy Weight"/>
    <n v="6.13"/>
    <s v="Prediabetes"/>
    <s v="Yes"/>
    <x v="0"/>
    <s v="Yes"/>
    <x v="3"/>
    <s v="Yes"/>
    <s v="12-Aug-1994"/>
    <n v="29"/>
    <n v="3847.67"/>
    <x v="1"/>
    <s v="tier - 2"/>
    <x v="2"/>
  </r>
  <r>
    <s v="Id415"/>
    <s v="  Nils"/>
    <n v="24.32"/>
    <s v="Healthy Weight"/>
    <n v="10.47"/>
    <s v="Diabetes"/>
    <s v="Yes"/>
    <x v="0"/>
    <s v="No"/>
    <x v="1"/>
    <s v="Yes"/>
    <s v="19-Aug-1991"/>
    <n v="32"/>
    <n v="3857.76"/>
    <x v="1"/>
    <s v="tier - 1"/>
    <x v="5"/>
  </r>
  <r>
    <s v="Id416"/>
    <s v="  Scott"/>
    <n v="20.96"/>
    <s v="Healthy Weight"/>
    <n v="4.04"/>
    <s v="Normal"/>
    <s v="Yes"/>
    <x v="0"/>
    <s v="No"/>
    <x v="3"/>
    <s v="Yes"/>
    <s v="6-Jun-2001"/>
    <n v="22"/>
    <n v="3858.51"/>
    <x v="0"/>
    <s v="tier - 3"/>
    <x v="7"/>
  </r>
  <r>
    <s v="Id417"/>
    <s v="  Angela"/>
    <n v="19.68"/>
    <s v="Healthy Weight"/>
    <n v="5.74"/>
    <s v="Prediabetes"/>
    <s v="No"/>
    <x v="0"/>
    <s v="No"/>
    <x v="0"/>
    <s v="Yes"/>
    <s v="18-Oct-2001"/>
    <n v="22"/>
    <n v="3861.21"/>
    <x v="0"/>
    <s v="tier - 2"/>
    <x v="5"/>
  </r>
  <r>
    <s v="Id418"/>
    <s v="  Allison"/>
    <n v="18.100000000000001"/>
    <s v="Underweight"/>
    <n v="6.33"/>
    <s v="Prediabetes"/>
    <s v="No"/>
    <x v="0"/>
    <s v="No"/>
    <x v="3"/>
    <s v="Yes"/>
    <s v="24-Jun-1990"/>
    <n v="33"/>
    <n v="3866.86"/>
    <x v="3"/>
    <s v="tier - 1"/>
    <x v="1"/>
  </r>
  <r>
    <s v="Id419"/>
    <s v="  Caitlin O"/>
    <n v="29.64"/>
    <s v="Overweight"/>
    <n v="4.28"/>
    <s v="Normal"/>
    <s v="Yes"/>
    <x v="0"/>
    <s v="No"/>
    <x v="0"/>
    <s v="No"/>
    <s v="25-Jul-1991"/>
    <n v="32"/>
    <n v="3875.73"/>
    <x v="0"/>
    <s v="tier - 3"/>
    <x v="0"/>
  </r>
  <r>
    <s v="Id420"/>
    <s v="  Tracy M"/>
    <n v="25.3"/>
    <s v="Overweight"/>
    <n v="9.4700000000000006"/>
    <s v="Diabetes"/>
    <s v="Yes"/>
    <x v="0"/>
    <s v="No"/>
    <x v="1"/>
    <s v="Yes"/>
    <s v="23-Oct-1996"/>
    <n v="27"/>
    <n v="3877.3"/>
    <x v="3"/>
    <s v="tier - 3"/>
    <x v="1"/>
  </r>
  <r>
    <s v="Id421"/>
    <s v="  Dustin M"/>
    <n v="27.6"/>
    <s v="Overweight"/>
    <n v="4.8499999999999996"/>
    <s v="Normal"/>
    <s v="Yes"/>
    <x v="0"/>
    <s v="No"/>
    <x v="0"/>
    <s v="No"/>
    <s v="13-Jul-2004"/>
    <n v="19"/>
    <n v="3889.2"/>
    <x v="0"/>
    <s v="tier - 2"/>
    <x v="1"/>
  </r>
  <r>
    <s v="Id422"/>
    <s v="  Jenny"/>
    <n v="27.645"/>
    <s v="Overweight"/>
    <n v="11.03"/>
    <s v="Diabetes"/>
    <s v="Yes"/>
    <x v="0"/>
    <s v="No"/>
    <x v="3"/>
    <s v="Yes"/>
    <s v="14-Sep-1993"/>
    <n v="30"/>
    <n v="3898.35"/>
    <x v="0"/>
    <s v="tier - 2"/>
    <x v="1"/>
  </r>
  <r>
    <s v="Id423"/>
    <s v="  Emily"/>
    <n v="27.6"/>
    <s v="Overweight"/>
    <n v="5.22"/>
    <s v="Normal"/>
    <s v="No"/>
    <x v="0"/>
    <s v="No"/>
    <x v="1"/>
    <s v="Yes"/>
    <s v="27-Aug-1981"/>
    <n v="42"/>
    <n v="3902.07"/>
    <x v="0"/>
    <s v="tier - 2"/>
    <x v="0"/>
  </r>
  <r>
    <s v="Id424"/>
    <s v="  Fabienne"/>
    <n v="25.08"/>
    <s v="Overweight"/>
    <n v="9.52"/>
    <s v="Diabetes"/>
    <s v="Yes"/>
    <x v="0"/>
    <s v="No"/>
    <x v="1"/>
    <s v="No"/>
    <s v="24-Nov-1997"/>
    <n v="26"/>
    <n v="3906.13"/>
    <x v="1"/>
    <s v="tier - 3"/>
    <x v="2"/>
  </r>
  <r>
    <s v="Id425"/>
    <s v="  Jordan"/>
    <n v="30.02"/>
    <s v="Obesity"/>
    <n v="11.09"/>
    <s v="Diabetes"/>
    <s v="No"/>
    <x v="0"/>
    <s v="No"/>
    <x v="0"/>
    <s v="No"/>
    <s v="5-Jul-1985"/>
    <n v="38"/>
    <n v="3910.44"/>
    <x v="0"/>
    <s v="tier - 2"/>
    <x v="0"/>
  </r>
  <r>
    <s v="Id426"/>
    <s v="  Matt"/>
    <n v="27.36"/>
    <s v="Overweight"/>
    <n v="9.4499999999999993"/>
    <s v="Diabetes"/>
    <s v="Yes"/>
    <x v="0"/>
    <s v="No"/>
    <x v="1"/>
    <s v="Yes"/>
    <s v="10-Jul-2000"/>
    <n v="23"/>
    <n v="3925.76"/>
    <x v="0"/>
    <s v="tier - 2"/>
    <x v="8"/>
  </r>
  <r>
    <s v="Id427"/>
    <s v="  Taryn L"/>
    <n v="22.2"/>
    <s v="Healthy Weight"/>
    <n v="5.51"/>
    <s v="Normal"/>
    <s v="No"/>
    <x v="0"/>
    <s v="No"/>
    <x v="0"/>
    <s v="Yes"/>
    <s v="15-Jun-2002"/>
    <n v="21"/>
    <n v="3931.51"/>
    <x v="0"/>
    <s v="tier - 3"/>
    <x v="2"/>
  </r>
  <r>
    <s v="Id428"/>
    <s v="  Temima"/>
    <n v="25.71"/>
    <s v="Overweight"/>
    <n v="4.18"/>
    <s v="Normal"/>
    <s v="No"/>
    <x v="1"/>
    <s v="No"/>
    <x v="3"/>
    <s v="Yes"/>
    <s v="24-Oct-1988"/>
    <n v="35"/>
    <n v="3935.18"/>
    <x v="1"/>
    <s v="tier - 1"/>
    <x v="0"/>
  </r>
  <r>
    <s v="Id429"/>
    <s v="  Jennifer"/>
    <n v="41.91"/>
    <s v="Obesity"/>
    <n v="5.98"/>
    <s v="Prediabetes"/>
    <s v="Yes"/>
    <x v="0"/>
    <s v="No"/>
    <x v="3"/>
    <s v="No"/>
    <s v="29-Sep-1993"/>
    <n v="30"/>
    <n v="3943.6"/>
    <x v="0"/>
    <s v="tier - 3"/>
    <x v="8"/>
  </r>
  <r>
    <s v="Id430"/>
    <s v="  Serena M"/>
    <n v="25.85"/>
    <s v="Overweight"/>
    <n v="10.16"/>
    <s v="Diabetes"/>
    <s v="No"/>
    <x v="0"/>
    <s v="No"/>
    <x v="0"/>
    <s v="Yes"/>
    <s v="11-Nov-1993"/>
    <n v="30"/>
    <n v="3947.41"/>
    <x v="0"/>
    <s v="tier - 2"/>
    <x v="0"/>
  </r>
  <r>
    <s v="Id431"/>
    <s v="  Victoria M"/>
    <n v="23.844999999999999"/>
    <s v="Healthy Weight"/>
    <n v="11.71"/>
    <s v="Diabetes"/>
    <s v="No"/>
    <x v="0"/>
    <s v="No"/>
    <x v="1"/>
    <s v="Yes"/>
    <s v="10-Jul-1999"/>
    <n v="24"/>
    <n v="3955.98"/>
    <x v="0"/>
    <s v="tier - 3"/>
    <x v="11"/>
  </r>
  <r>
    <s v="Id432"/>
    <s v="  Phoebe"/>
    <n v="30.59"/>
    <s v="Obesity"/>
    <n v="5.23"/>
    <s v="Normal"/>
    <s v="No"/>
    <x v="0"/>
    <s v="Yes"/>
    <x v="3"/>
    <s v="No"/>
    <s v="11-Jul-1995"/>
    <n v="28"/>
    <n v="3956.07"/>
    <x v="0"/>
    <s v="tier - 2"/>
    <x v="1"/>
  </r>
  <r>
    <s v="Id433"/>
    <s v="  Corey"/>
    <n v="24.795000000000002"/>
    <s v="Healthy Weight"/>
    <n v="6.85"/>
    <s v="Diabetes"/>
    <s v="No"/>
    <x v="0"/>
    <s v="No"/>
    <x v="0"/>
    <s v="Yes"/>
    <s v="29-Jul-1990"/>
    <n v="33"/>
    <n v="3972.92"/>
    <x v="0"/>
    <s v="tier - 3"/>
    <x v="0"/>
  </r>
  <r>
    <s v="Id434"/>
    <s v="  Rebecca"/>
    <n v="24.13"/>
    <s v="Healthy Weight"/>
    <n v="7.05"/>
    <s v="Diabetes"/>
    <s v="Yes"/>
    <x v="0"/>
    <s v="No"/>
    <x v="1"/>
    <s v="Yes"/>
    <s v="17-Aug-1996"/>
    <n v="27"/>
    <n v="3981.98"/>
    <x v="0"/>
    <s v="tier - 2"/>
    <x v="0"/>
  </r>
  <r>
    <s v="Id435"/>
    <s v="  Nicholas D"/>
    <n v="25.84"/>
    <s v="Overweight"/>
    <n v="11.64"/>
    <s v="Diabetes"/>
    <s v="No"/>
    <x v="0"/>
    <s v="No"/>
    <x v="1"/>
    <s v="Yes"/>
    <s v="8-Sep-1996"/>
    <n v="27"/>
    <n v="3987.93"/>
    <x v="0"/>
    <s v="tier - 2"/>
    <x v="2"/>
  </r>
  <r>
    <s v="Id436"/>
    <s v="  Christian"/>
    <n v="28"/>
    <s v="Overweight"/>
    <n v="10.52"/>
    <s v="Diabetes"/>
    <s v="No"/>
    <x v="0"/>
    <s v="No"/>
    <x v="0"/>
    <s v="Yes"/>
    <s v="22-Nov-1990"/>
    <n v="33"/>
    <n v="3989.84"/>
    <x v="0"/>
    <s v="tier - 2"/>
    <x v="2"/>
  </r>
  <r>
    <s v="Id437"/>
    <s v="  Jonathon S"/>
    <n v="34.1"/>
    <s v="Obesity"/>
    <n v="4.01"/>
    <s v="Normal"/>
    <s v="Yes"/>
    <x v="0"/>
    <s v="Yes"/>
    <x v="3"/>
    <s v="No"/>
    <s v="1-Nov-1990"/>
    <n v="33"/>
    <n v="3994.18"/>
    <x v="0"/>
    <s v="tier - 2"/>
    <x v="0"/>
  </r>
  <r>
    <s v="Id438"/>
    <s v="  Caroline"/>
    <n v="26.125"/>
    <s v="Overweight"/>
    <n v="8.56"/>
    <s v="Diabetes"/>
    <s v="Yes"/>
    <x v="0"/>
    <s v="No"/>
    <x v="3"/>
    <s v="Yes"/>
    <s v="10-Jul-1989"/>
    <n v="34"/>
    <n v="4002.36"/>
    <x v="0"/>
    <s v="tier - 1"/>
    <x v="0"/>
  </r>
  <r>
    <s v="Id439"/>
    <s v="  Joshua D"/>
    <n v="25.6"/>
    <s v="Overweight"/>
    <n v="10.5"/>
    <s v="Diabetes"/>
    <s v="No"/>
    <x v="0"/>
    <s v="No"/>
    <x v="1"/>
    <s v="Yes"/>
    <s v="13-Sep-2000"/>
    <n v="23"/>
    <n v="4005.42"/>
    <x v="0"/>
    <s v="tier - 1"/>
    <x v="3"/>
  </r>
  <r>
    <s v="Id440"/>
    <s v="  Nichole"/>
    <n v="24.32"/>
    <s v="Healthy Weight"/>
    <n v="6.39"/>
    <s v="Prediabetes"/>
    <s v="No"/>
    <x v="0"/>
    <s v="No"/>
    <x v="0"/>
    <s v="No"/>
    <s v="11-Oct-1992"/>
    <n v="31"/>
    <n v="4032.24"/>
    <x v="1"/>
    <s v="tier - 3"/>
    <x v="1"/>
  </r>
  <r>
    <s v="Id441"/>
    <s v="  Denise M"/>
    <n v="22.88"/>
    <s v="Healthy Weight"/>
    <n v="5.71"/>
    <s v="Prediabetes"/>
    <s v="Yes"/>
    <x v="0"/>
    <s v="Yes"/>
    <x v="3"/>
    <s v="Yes"/>
    <s v="7-Jul-1984"/>
    <n v="39"/>
    <n v="4038.41"/>
    <x v="0"/>
    <s v="tier - 1"/>
    <x v="0"/>
  </r>
  <r>
    <s v="Id442"/>
    <s v="  Peter R"/>
    <n v="24.984999999999999"/>
    <b v="0"/>
    <n v="4.43"/>
    <s v="Normal"/>
    <s v="Yes"/>
    <x v="0"/>
    <s v="Yes"/>
    <x v="3"/>
    <s v="No"/>
    <s v="10-Nov-1983"/>
    <n v="40"/>
    <n v="4039.9"/>
    <x v="0"/>
    <s v="tier - 1"/>
    <x v="0"/>
  </r>
  <r>
    <s v="Id443"/>
    <s v="  Johnson K"/>
    <n v="33.1"/>
    <s v="Obesity"/>
    <n v="5.52"/>
    <s v="Normal"/>
    <s v="No"/>
    <x v="0"/>
    <s v="Yes"/>
    <x v="3"/>
    <s v="No"/>
    <s v="26-Dec-1993"/>
    <n v="30"/>
    <n v="4040.56"/>
    <x v="1"/>
    <s v="tier - 3"/>
    <x v="3"/>
  </r>
  <r>
    <s v="Id444"/>
    <s v="  Katherine"/>
    <n v="27.83"/>
    <s v="Overweight"/>
    <n v="9.1999999999999993"/>
    <s v="Diabetes"/>
    <s v="Yes"/>
    <x v="0"/>
    <s v="No"/>
    <x v="3"/>
    <s v="Yes"/>
    <s v="30-Nov-1988"/>
    <n v="35"/>
    <n v="4047.94"/>
    <x v="0"/>
    <s v="tier - 1"/>
    <x v="0"/>
  </r>
  <r>
    <s v="Id445"/>
    <s v="  Lynda"/>
    <n v="30.875"/>
    <s v="Obesity"/>
    <n v="10.97"/>
    <s v="Diabetes"/>
    <s v="Yes"/>
    <x v="0"/>
    <s v="No"/>
    <x v="1"/>
    <s v="No"/>
    <s v="13-Aug-1993"/>
    <n v="30"/>
    <n v="4058.12"/>
    <x v="0"/>
    <s v="tier - 1"/>
    <x v="0"/>
  </r>
  <r>
    <s v="Id446"/>
    <s v="  Anthony"/>
    <n v="27.265000000000001"/>
    <s v="Overweight"/>
    <n v="4.25"/>
    <s v="Normal"/>
    <s v="No"/>
    <x v="0"/>
    <s v="Yes"/>
    <x v="3"/>
    <s v="No"/>
    <s v="14-Sep-1995"/>
    <n v="28"/>
    <n v="4058.71"/>
    <x v="1"/>
    <s v="tier - 3"/>
    <x v="1"/>
  </r>
  <r>
    <s v="Id447"/>
    <s v="  Linnea C"/>
    <n v="26.7"/>
    <s v="Overweight"/>
    <n v="5.23"/>
    <s v="Normal"/>
    <s v="No"/>
    <x v="0"/>
    <s v="Yes"/>
    <x v="3"/>
    <s v="Yes"/>
    <s v="16-Sep-1983"/>
    <n v="40"/>
    <n v="4070.42"/>
    <x v="0"/>
    <s v="tier - 1"/>
    <x v="0"/>
  </r>
  <r>
    <s v="Id448"/>
    <s v="  Massimiliano A"/>
    <n v="29.925000000000001"/>
    <b v="0"/>
    <n v="5.96"/>
    <s v="Prediabetes"/>
    <s v="Yes"/>
    <x v="0"/>
    <s v="Yes"/>
    <x v="3"/>
    <s v="Yes"/>
    <s v="18-Oct-2002"/>
    <n v="21"/>
    <n v="4070.51"/>
    <x v="0"/>
    <s v="tier - 1"/>
    <x v="1"/>
  </r>
  <r>
    <s v="Id449"/>
    <s v="  James M"/>
    <n v="19.95"/>
    <s v="Healthy Weight"/>
    <n v="4.29"/>
    <s v="Normal"/>
    <s v="Yes"/>
    <x v="0"/>
    <s v="No"/>
    <x v="1"/>
    <s v="Yes"/>
    <s v="1-Dec-1990"/>
    <n v="33"/>
    <n v="4074.45"/>
    <x v="1"/>
    <s v="tier - 2"/>
    <x v="0"/>
  </r>
  <r>
    <s v="Id450"/>
    <s v="  Lauren"/>
    <n v="24.225000000000001"/>
    <s v="Healthy Weight"/>
    <n v="4.09"/>
    <s v="Normal"/>
    <s v="No"/>
    <x v="0"/>
    <s v="No"/>
    <x v="0"/>
    <s v="No"/>
    <s v="14-Dec-1990"/>
    <n v="33"/>
    <n v="4076.5"/>
    <x v="0"/>
    <s v="tier - 3"/>
    <x v="2"/>
  </r>
  <r>
    <s v="Id451"/>
    <s v="  Michele V"/>
    <n v="28.12"/>
    <s v="Overweight"/>
    <n v="4.88"/>
    <s v="Normal"/>
    <s v="No"/>
    <x v="0"/>
    <s v="No"/>
    <x v="0"/>
    <s v="Yes"/>
    <s v="21-Aug-1994"/>
    <n v="29"/>
    <n v="4133.6400000000003"/>
    <x v="0"/>
    <s v="tier - 3"/>
    <x v="1"/>
  </r>
  <r>
    <s v="Id452"/>
    <s v="  Xiao"/>
    <n v="23.21"/>
    <s v="Healthy Weight"/>
    <n v="6.76"/>
    <s v="Diabetes"/>
    <s v="No"/>
    <x v="0"/>
    <s v="No"/>
    <x v="0"/>
    <s v="Yes"/>
    <s v="6-Aug-1991"/>
    <n v="32"/>
    <n v="4134.08"/>
    <x v="0"/>
    <s v="tier - 1"/>
    <x v="1"/>
  </r>
  <r>
    <s v="Id453"/>
    <s v="  Harper L"/>
    <n v="23.98"/>
    <s v="Healthy Weight"/>
    <n v="10.67"/>
    <s v="Diabetes"/>
    <s v="No"/>
    <x v="0"/>
    <s v="No"/>
    <x v="0"/>
    <s v="No"/>
    <s v="18-Jun-1992"/>
    <n v="31"/>
    <n v="4137.5200000000004"/>
    <x v="0"/>
    <s v="tier - 3"/>
    <x v="8"/>
  </r>
  <r>
    <s v="Id454"/>
    <s v="  Nick"/>
    <n v="30"/>
    <s v="Obesity"/>
    <n v="6.21"/>
    <s v="Prediabetes"/>
    <s v="No"/>
    <x v="0"/>
    <s v="No"/>
    <x v="0"/>
    <s v="Yes"/>
    <s v="28-Jun-1992"/>
    <n v="31"/>
    <n v="4149.74"/>
    <x v="0"/>
    <s v="tier - 1"/>
    <x v="2"/>
  </r>
  <r>
    <s v="Id455"/>
    <s v="  Scott"/>
    <n v="17.350000000000001"/>
    <s v="Underweight"/>
    <n v="5.03"/>
    <s v="Normal"/>
    <s v="Yes"/>
    <x v="0"/>
    <s v="No"/>
    <x v="0"/>
    <s v="Yes"/>
    <s v="4-Aug-1992"/>
    <n v="31"/>
    <n v="4151.03"/>
    <x v="0"/>
    <s v="tier - 2"/>
    <x v="0"/>
  </r>
  <r>
    <s v="Id456"/>
    <s v="  Wilson"/>
    <n v="22.704999999999998"/>
    <s v="Healthy Weight"/>
    <n v="5.27"/>
    <s v="Normal"/>
    <s v="No"/>
    <x v="0"/>
    <s v="No"/>
    <x v="0"/>
    <s v="No"/>
    <s v="26-Nov-1998"/>
    <n v="25"/>
    <n v="4154.97"/>
    <x v="0"/>
    <s v="tier - 1"/>
    <x v="1"/>
  </r>
  <r>
    <s v="Id457"/>
    <s v="  Lee"/>
    <n v="25.41"/>
    <s v="Overweight"/>
    <n v="10.53"/>
    <s v="Diabetes"/>
    <s v="Yes"/>
    <x v="0"/>
    <s v="No"/>
    <x v="3"/>
    <s v="Yes"/>
    <s v="16-Sep-1984"/>
    <n v="39"/>
    <n v="4163.21"/>
    <x v="0"/>
    <s v="tier - 2"/>
    <x v="1"/>
  </r>
  <r>
    <s v="Id458"/>
    <s v="  Shizhong"/>
    <n v="18.23"/>
    <s v="Underweight"/>
    <n v="5.78"/>
    <s v="Prediabetes"/>
    <s v="No"/>
    <x v="0"/>
    <s v="Yes"/>
    <x v="3"/>
    <s v="Yes"/>
    <s v="25-Jun-1989"/>
    <n v="34"/>
    <n v="4185.1000000000004"/>
    <x v="0"/>
    <s v="tier - 3"/>
    <x v="0"/>
  </r>
  <r>
    <s v="Id459"/>
    <s v="  Marie-Claire"/>
    <n v="24.7"/>
    <s v="Healthy Weight"/>
    <n v="4.3600000000000003"/>
    <s v="Normal"/>
    <s v="No"/>
    <x v="0"/>
    <s v="Yes"/>
    <x v="3"/>
    <s v="Yes"/>
    <s v="3-Oct-1995"/>
    <n v="28"/>
    <n v="4188.7299999999996"/>
    <x v="0"/>
    <s v="tier - 2"/>
    <x v="7"/>
  </r>
  <r>
    <s v="Id460"/>
    <s v="  Todd J"/>
    <n v="37.4"/>
    <s v="Obesity"/>
    <n v="9.7200000000000006"/>
    <s v="Diabetes"/>
    <s v="Yes"/>
    <x v="0"/>
    <s v="Yes"/>
    <x v="3"/>
    <s v="No"/>
    <s v="6-Sep-1997"/>
    <n v="26"/>
    <n v="4189.1099999999997"/>
    <x v="0"/>
    <s v="tier - 2"/>
    <x v="1"/>
  </r>
  <r>
    <s v="Id461"/>
    <s v="  Carolyn"/>
    <n v="26.885000000000002"/>
    <s v="Overweight"/>
    <n v="5.18"/>
    <s v="Normal"/>
    <s v="No"/>
    <x v="0"/>
    <s v="Yes"/>
    <x v="3"/>
    <s v="Yes"/>
    <s v="14-Dec-1998"/>
    <n v="25"/>
    <n v="4234.93"/>
    <x v="0"/>
    <s v="tier - 1"/>
    <x v="2"/>
  </r>
  <r>
    <s v="Id462"/>
    <s v="  Lindsey"/>
    <n v="25.27"/>
    <s v="Overweight"/>
    <n v="5.29"/>
    <s v="Normal"/>
    <s v="No"/>
    <x v="0"/>
    <s v="Yes"/>
    <x v="3"/>
    <s v="Yes"/>
    <s v="27-Jun-1992"/>
    <n v="31"/>
    <n v="4237.13"/>
    <x v="1"/>
    <s v="tier - 1"/>
    <x v="5"/>
  </r>
  <r>
    <s v="Id463"/>
    <s v="  Marissa D"/>
    <n v="23.655000000000001"/>
    <s v="Healthy Weight"/>
    <n v="4.8600000000000003"/>
    <s v="Normal"/>
    <s v="Yes"/>
    <x v="0"/>
    <s v="No"/>
    <x v="0"/>
    <s v="Yes"/>
    <s v="3-Nov-1991"/>
    <n v="32"/>
    <n v="4239.8900000000003"/>
    <x v="0"/>
    <s v="tier - 2"/>
    <x v="1"/>
  </r>
  <r>
    <s v="Id464"/>
    <s v="  Jean Luc"/>
    <n v="55.05"/>
    <s v="Obesity"/>
    <n v="7.66"/>
    <s v="Diabetes"/>
    <s v="No"/>
    <x v="0"/>
    <s v="No"/>
    <x v="0"/>
    <s v="No"/>
    <s v="1-Dec-1991"/>
    <n v="32"/>
    <n v="4243.59"/>
    <x v="1"/>
    <s v="tier - 1"/>
    <x v="1"/>
  </r>
  <r>
    <s v="Id465"/>
    <s v="  Danielle"/>
    <n v="24.89"/>
    <s v="Healthy Weight"/>
    <n v="6.1"/>
    <s v="Prediabetes"/>
    <s v="Yes"/>
    <x v="0"/>
    <s v="Yes"/>
    <x v="3"/>
    <s v="Yes"/>
    <s v="16-Jun-1982"/>
    <n v="41"/>
    <n v="4250.24"/>
    <x v="0"/>
    <s v="tier - 3"/>
    <x v="0"/>
  </r>
  <r>
    <s v="Id466"/>
    <s v="  Jim"/>
    <n v="18.715"/>
    <s v="Healthy Weight"/>
    <n v="4.4400000000000004"/>
    <s v="Normal"/>
    <s v="No"/>
    <x v="0"/>
    <s v="No"/>
    <x v="0"/>
    <s v="No"/>
    <s v="14-Oct-1995"/>
    <n v="28"/>
    <n v="4260.74"/>
    <x v="1"/>
    <s v="tier - 2"/>
    <x v="2"/>
  </r>
  <r>
    <s v="Id467"/>
    <s v="  Matthew T"/>
    <n v="28.12"/>
    <s v="Overweight"/>
    <n v="6.15"/>
    <s v="Prediabetes"/>
    <s v="No"/>
    <x v="0"/>
    <s v="No"/>
    <x v="0"/>
    <s v="Yes"/>
    <s v="20-Nov-1983"/>
    <n v="40"/>
    <n v="4265.01"/>
    <x v="0"/>
    <s v="tier - 1"/>
    <x v="1"/>
  </r>
  <r>
    <s v="Id468"/>
    <s v="  Rachel L"/>
    <n v="26.6"/>
    <s v="Overweight"/>
    <n v="4.53"/>
    <s v="Normal"/>
    <s v="No"/>
    <x v="0"/>
    <s v="No"/>
    <x v="0"/>
    <s v="Yes"/>
    <s v="18-Jun-1992"/>
    <n v="31"/>
    <n v="4266.17"/>
    <x v="1"/>
    <s v="tier - 2"/>
    <x v="0"/>
  </r>
  <r>
    <s v="Id469"/>
    <s v="  Corina"/>
    <n v="30.114999999999998"/>
    <s v="Obesity"/>
    <n v="5.48"/>
    <s v="Normal"/>
    <s v="No"/>
    <x v="1"/>
    <s v="No"/>
    <x v="3"/>
    <s v="No"/>
    <s v="8-Jun-2003"/>
    <n v="20"/>
    <n v="4278.55"/>
    <x v="0"/>
    <s v="tier - 1"/>
    <x v="11"/>
  </r>
  <r>
    <s v="Id470"/>
    <s v="  Guannan"/>
    <n v="24.605"/>
    <s v="Healthy Weight"/>
    <n v="5.48"/>
    <s v="Normal"/>
    <s v="No"/>
    <x v="0"/>
    <s v="No"/>
    <x v="0"/>
    <s v="Yes"/>
    <s v="25-Nov-2000"/>
    <n v="23"/>
    <n v="4296.2700000000004"/>
    <x v="0"/>
    <s v="tier - 3"/>
    <x v="1"/>
  </r>
  <r>
    <s v="Id471"/>
    <s v="  Don"/>
    <n v="29.6"/>
    <s v="Overweight"/>
    <n v="8.1"/>
    <s v="Diabetes"/>
    <s v="No"/>
    <x v="0"/>
    <s v="No"/>
    <x v="0"/>
    <s v="No"/>
    <s v="19-Dec-1988"/>
    <n v="35"/>
    <n v="4320.41"/>
    <x v="0"/>
    <s v="tier - 1"/>
    <x v="1"/>
  </r>
  <r>
    <s v="Id472"/>
    <s v="  Chris"/>
    <n v="24.42"/>
    <s v="Healthy Weight"/>
    <n v="7.16"/>
    <s v="Diabetes"/>
    <s v="No"/>
    <x v="0"/>
    <s v="No"/>
    <x v="0"/>
    <s v="Yes"/>
    <s v="2-Nov-1994"/>
    <n v="29"/>
    <n v="4337.74"/>
    <x v="0"/>
    <s v="tier - 1"/>
    <x v="8"/>
  </r>
  <r>
    <s v="Id473"/>
    <s v="  Gavin V"/>
    <n v="20.9"/>
    <s v="Healthy Weight"/>
    <n v="4.55"/>
    <s v="Normal"/>
    <s v="Yes"/>
    <x v="0"/>
    <s v="Yes"/>
    <x v="3"/>
    <s v="Yes"/>
    <s v="26-Oct-1994"/>
    <n v="29"/>
    <n v="4340.4399999999996"/>
    <x v="0"/>
    <s v="tier - 1"/>
    <x v="0"/>
  </r>
  <r>
    <s v="Id474"/>
    <s v="  David"/>
    <n v="22.895"/>
    <s v="Healthy Weight"/>
    <n v="6.03"/>
    <s v="Prediabetes"/>
    <s v="No"/>
    <x v="0"/>
    <s v="No"/>
    <x v="0"/>
    <s v="Yes"/>
    <s v="1-Jun-1991"/>
    <n v="32"/>
    <n v="4347.0200000000004"/>
    <x v="0"/>
    <s v="tier - 1"/>
    <x v="8"/>
  </r>
  <r>
    <s v="Id475"/>
    <s v="  Jatin"/>
    <n v="28.3"/>
    <s v="Overweight"/>
    <n v="5.47"/>
    <s v="Normal"/>
    <s v="Yes"/>
    <x v="0"/>
    <s v="Yes"/>
    <x v="3"/>
    <s v="Yes"/>
    <s v="1-Nov-1994"/>
    <n v="29"/>
    <n v="4349.46"/>
    <x v="0"/>
    <s v="tier - 2"/>
    <x v="0"/>
  </r>
  <r>
    <s v="Id476"/>
    <s v="  J P"/>
    <n v="54.3"/>
    <s v="Obesity"/>
    <n v="4.1500000000000004"/>
    <s v="Normal"/>
    <s v="Yes"/>
    <x v="0"/>
    <s v="No"/>
    <x v="3"/>
    <s v="No"/>
    <s v="13-Sep-1991"/>
    <n v="32"/>
    <n v="4350.51"/>
    <x v="0"/>
    <s v="tier - 2"/>
    <x v="0"/>
  </r>
  <r>
    <s v="Id477"/>
    <s v="  Angela M"/>
    <n v="33.344999999999999"/>
    <s v="Obesity"/>
    <n v="11.32"/>
    <s v="Diabetes"/>
    <s v="Yes"/>
    <x v="0"/>
    <s v="No"/>
    <x v="3"/>
    <s v="No"/>
    <s v="28-Aug-1990"/>
    <n v="33"/>
    <n v="4357.04"/>
    <x v="0"/>
    <s v="tier - 3"/>
    <x v="1"/>
  </r>
  <r>
    <s v="Id478"/>
    <s v="  Blake K"/>
    <n v="33"/>
    <s v="Obesity"/>
    <n v="9.51"/>
    <s v="Diabetes"/>
    <s v="Yes"/>
    <x v="0"/>
    <s v="No"/>
    <x v="0"/>
    <s v="No"/>
    <s v="29-Nov-1997"/>
    <n v="26"/>
    <n v="4391.6499999999996"/>
    <x v="0"/>
    <s v="tier - 2"/>
    <x v="2"/>
  </r>
  <r>
    <s v="Id479"/>
    <s v="  Brian T"/>
    <n v="28.024999999999999"/>
    <s v="Overweight"/>
    <n v="7.67"/>
    <s v="Diabetes"/>
    <s v="Yes"/>
    <x v="0"/>
    <s v="No"/>
    <x v="3"/>
    <s v="Yes"/>
    <s v="29-Jun-1982"/>
    <n v="41"/>
    <n v="4392.7"/>
    <x v="0"/>
    <s v="tier - 2"/>
    <x v="0"/>
  </r>
  <r>
    <s v="Id480"/>
    <s v="  Damon"/>
    <n v="28.69"/>
    <s v="Overweight"/>
    <n v="6.23"/>
    <s v="Prediabetes"/>
    <s v="No"/>
    <x v="0"/>
    <s v="No"/>
    <x v="3"/>
    <s v="Yes"/>
    <s v="18-Jul-1988"/>
    <n v="35"/>
    <n v="4397.3100000000004"/>
    <x v="0"/>
    <s v="tier - 2"/>
    <x v="0"/>
  </r>
  <r>
    <s v="Id481"/>
    <s v="  Jeffrey"/>
    <n v="40.28"/>
    <s v="Obesity"/>
    <n v="8.9"/>
    <s v="Diabetes"/>
    <s v="No"/>
    <x v="0"/>
    <s v="No"/>
    <x v="0"/>
    <s v="No"/>
    <s v="11-Aug-1986"/>
    <n v="37"/>
    <n v="4399.7299999999996"/>
    <x v="1"/>
    <s v="tier - 2"/>
    <x v="0"/>
  </r>
  <r>
    <s v="Id482"/>
    <s v="  Malcolm J"/>
    <n v="37.299999999999997"/>
    <s v="Obesity"/>
    <n v="7.79"/>
    <s v="Diabetes"/>
    <s v="Yes"/>
    <x v="0"/>
    <s v="No"/>
    <x v="0"/>
    <s v="No"/>
    <s v="13-Jul-1986"/>
    <n v="37"/>
    <n v="4402.2299999999996"/>
    <x v="0"/>
    <s v="tier - 2"/>
    <x v="2"/>
  </r>
  <r>
    <s v="Id483"/>
    <s v="  Margaret B"/>
    <n v="54.47"/>
    <s v="Obesity"/>
    <n v="4.49"/>
    <s v="Normal"/>
    <s v="Yes"/>
    <x v="0"/>
    <s v="No"/>
    <x v="1"/>
    <s v="No"/>
    <s v="16-Sep-1988"/>
    <n v="35"/>
    <n v="4415.16"/>
    <x v="0"/>
    <s v="tier - 1"/>
    <x v="0"/>
  </r>
  <r>
    <s v="Id484"/>
    <s v="  Helen"/>
    <n v="38.06"/>
    <s v="Obesity"/>
    <n v="5.24"/>
    <s v="Normal"/>
    <s v="Yes"/>
    <x v="0"/>
    <s v="Yes"/>
    <x v="3"/>
    <s v="No"/>
    <s v="15-Aug-1992"/>
    <n v="31"/>
    <n v="4420.95"/>
    <x v="0"/>
    <s v="tier - 3"/>
    <x v="13"/>
  </r>
  <r>
    <s v="Id485"/>
    <s v="  Matthew"/>
    <n v="51.47"/>
    <s v="Obesity"/>
    <n v="9.6"/>
    <s v="Diabetes"/>
    <s v="No"/>
    <x v="0"/>
    <s v="No"/>
    <x v="0"/>
    <s v="No"/>
    <s v="29-Dec-1994"/>
    <n v="29"/>
    <n v="4428.8900000000003"/>
    <x v="1"/>
    <s v="tier - 1"/>
    <x v="12"/>
  </r>
  <r>
    <s v="Id486"/>
    <s v="  Jeff"/>
    <n v="29.8"/>
    <s v="Overweight"/>
    <n v="5.78"/>
    <s v="Prediabetes"/>
    <s v="Yes"/>
    <x v="0"/>
    <s v="No"/>
    <x v="0"/>
    <s v="No"/>
    <s v="4-Sep-1993"/>
    <n v="30"/>
    <n v="4433.3900000000003"/>
    <x v="0"/>
    <s v="tier - 3"/>
    <x v="1"/>
  </r>
  <r>
    <s v="Id487"/>
    <s v="  Tara R"/>
    <n v="49.77"/>
    <s v="Obesity"/>
    <n v="7.02"/>
    <s v="Diabetes"/>
    <s v="No"/>
    <x v="0"/>
    <s v="No"/>
    <x v="0"/>
    <s v="No"/>
    <s v="23-Dec-1993"/>
    <n v="30"/>
    <n v="4433.92"/>
    <x v="0"/>
    <s v="tier - 2"/>
    <x v="1"/>
  </r>
  <r>
    <s v="Id488"/>
    <s v="  Kristin"/>
    <n v="25.555"/>
    <s v="Overweight"/>
    <n v="4.09"/>
    <s v="Normal"/>
    <s v="Yes"/>
    <x v="0"/>
    <s v="No"/>
    <x v="0"/>
    <s v="Yes"/>
    <s v="8-Oct-1994"/>
    <n v="29"/>
    <n v="4435.09"/>
    <x v="1"/>
    <s v="tier - 2"/>
    <x v="5"/>
  </r>
  <r>
    <s v="Id489"/>
    <s v="  Timothy"/>
    <n v="29.64"/>
    <s v="Overweight"/>
    <n v="4.93"/>
    <s v="Normal"/>
    <s v="No"/>
    <x v="0"/>
    <s v="Yes"/>
    <x v="3"/>
    <s v="No"/>
    <s v="24-Oct-1994"/>
    <n v="29"/>
    <n v="4438.26"/>
    <x v="0"/>
    <s v="tier - 3"/>
    <x v="12"/>
  </r>
  <r>
    <s v="Id490"/>
    <s v="  Scott"/>
    <n v="53.93"/>
    <s v="Obesity"/>
    <n v="5.34"/>
    <s v="Normal"/>
    <s v="Yes"/>
    <x v="0"/>
    <s v="No"/>
    <x v="1"/>
    <s v="No"/>
    <s v="3-Sep-1991"/>
    <n v="32"/>
    <n v="4441.21"/>
    <x v="3"/>
    <s v="tier - 2"/>
    <x v="10"/>
  </r>
  <r>
    <s v="Id491"/>
    <s v="  Carly E"/>
    <n v="28.024999999999999"/>
    <s v="Overweight"/>
    <n v="5.65"/>
    <s v="Normal"/>
    <s v="No"/>
    <x v="0"/>
    <s v="No"/>
    <x v="3"/>
    <s v="Yes"/>
    <s v="28-Jun-1994"/>
    <n v="29"/>
    <n v="4449.46"/>
    <x v="3"/>
    <s v="tier - 2"/>
    <x v="0"/>
  </r>
  <r>
    <s v="Id492"/>
    <s v="  Lisa"/>
    <n v="27.5"/>
    <s v="Overweight"/>
    <n v="4.49"/>
    <s v="Normal"/>
    <s v="No"/>
    <x v="0"/>
    <s v="No"/>
    <x v="0"/>
    <s v="No"/>
    <s v="8-Aug-1990"/>
    <n v="33"/>
    <n v="4454.3999999999996"/>
    <x v="0"/>
    <s v="tier - 3"/>
    <x v="1"/>
  </r>
  <r>
    <s v="Id493"/>
    <s v="  Stacey"/>
    <n v="21.8"/>
    <s v="Healthy Weight"/>
    <n v="10.55"/>
    <s v="Diabetes"/>
    <s v="No"/>
    <x v="0"/>
    <s v="No"/>
    <x v="0"/>
    <s v="Yes"/>
    <s v="15-Jul-1990"/>
    <n v="33"/>
    <n v="4462.72"/>
    <x v="0"/>
    <s v="tier - 3"/>
    <x v="1"/>
  </r>
  <r>
    <s v="Id494"/>
    <s v="  Louis"/>
    <n v="26.41"/>
    <s v="Overweight"/>
    <n v="4.92"/>
    <s v="Normal"/>
    <s v="Yes"/>
    <x v="0"/>
    <s v="Yes"/>
    <x v="3"/>
    <s v="Yes"/>
    <s v="4-Jul-1991"/>
    <n v="32"/>
    <n v="4463.21"/>
    <x v="1"/>
    <s v="tier - 3"/>
    <x v="0"/>
  </r>
  <r>
    <s v="Id495"/>
    <s v="  Brian R"/>
    <n v="27.835000000000001"/>
    <s v="Overweight"/>
    <n v="5.9"/>
    <s v="Prediabetes"/>
    <s v="Yes"/>
    <x v="0"/>
    <s v="No"/>
    <x v="3"/>
    <s v="Yes"/>
    <s v="20-Nov-1999"/>
    <n v="24"/>
    <n v="4466.62"/>
    <x v="0"/>
    <s v="tier - 2"/>
    <x v="1"/>
  </r>
  <r>
    <s v="Id496"/>
    <s v="  Jessica"/>
    <n v="51.74"/>
    <s v="Obesity"/>
    <n v="4.9800000000000004"/>
    <s v="Normal"/>
    <s v="Yes"/>
    <x v="0"/>
    <s v="No"/>
    <x v="1"/>
    <s v="No"/>
    <s v="18-Jul-2004"/>
    <n v="19"/>
    <n v="4468.25"/>
    <x v="0"/>
    <s v="tier - 2"/>
    <x v="1"/>
  </r>
  <r>
    <s v="Id497"/>
    <s v="  Dawn M"/>
    <n v="23.37"/>
    <s v="Healthy Weight"/>
    <n v="5.8"/>
    <s v="Prediabetes"/>
    <s v="No"/>
    <x v="0"/>
    <s v="No"/>
    <x v="0"/>
    <s v="Yes"/>
    <s v="12-Jul-1992"/>
    <n v="31"/>
    <n v="4488.58"/>
    <x v="0"/>
    <s v="tier - 3"/>
    <x v="1"/>
  </r>
  <r>
    <s v="Id498"/>
    <s v="  Chris"/>
    <n v="29.7"/>
    <s v="Overweight"/>
    <n v="6.21"/>
    <s v="Prediabetes"/>
    <s v="Yes"/>
    <x v="0"/>
    <s v="Yes"/>
    <x v="3"/>
    <s v="Yes"/>
    <s v="26-Jun-1988"/>
    <n v="35"/>
    <n v="4500.34"/>
    <x v="0"/>
    <s v="tier - 1"/>
    <x v="12"/>
  </r>
  <r>
    <s v="Id499"/>
    <s v="  Karen"/>
    <n v="20.045000000000002"/>
    <s v="Healthy Weight"/>
    <n v="6.17"/>
    <s v="Prediabetes"/>
    <s v="No"/>
    <x v="0"/>
    <s v="Yes"/>
    <x v="3"/>
    <s v="Yes"/>
    <s v="13-Oct-1997"/>
    <n v="26"/>
    <n v="4504.66"/>
    <x v="3"/>
    <s v="tier - 2"/>
    <x v="0"/>
  </r>
  <r>
    <s v="Id500"/>
    <s v="  Jessica"/>
    <n v="27.83"/>
    <s v="Overweight"/>
    <n v="5.36"/>
    <s v="Normal"/>
    <s v="No"/>
    <x v="0"/>
    <s v="No"/>
    <x v="1"/>
    <s v="No"/>
    <s v="27-Sep-1982"/>
    <n v="41"/>
    <n v="4511.41"/>
    <x v="0"/>
    <s v="tier - 3"/>
    <x v="0"/>
  </r>
  <r>
    <s v="Id501"/>
    <s v="  Mathieu"/>
    <n v="28.93"/>
    <s v="Overweight"/>
    <n v="5.2"/>
    <s v="Normal"/>
    <s v="No"/>
    <x v="0"/>
    <s v="No"/>
    <x v="0"/>
    <s v="Yes"/>
    <s v="16-Jun-1980"/>
    <n v="43"/>
    <n v="4515.71"/>
    <x v="0"/>
    <s v="tier - 3"/>
    <x v="0"/>
  </r>
  <r>
    <s v="Id502"/>
    <s v="  Kam S"/>
    <n v="33.82"/>
    <s v="Obesity"/>
    <n v="5.42"/>
    <s v="Normal"/>
    <s v="No"/>
    <x v="0"/>
    <s v="No"/>
    <x v="0"/>
    <s v="No"/>
    <s v="2-Oct-2003"/>
    <n v="20"/>
    <n v="4518.3999999999996"/>
    <x v="0"/>
    <s v="tier - 3"/>
    <x v="14"/>
  </r>
  <r>
    <s v="Id503"/>
    <s v="  Valerie A"/>
    <n v="20.234999999999999"/>
    <s v="Healthy Weight"/>
    <n v="6.84"/>
    <s v="Diabetes"/>
    <s v="No"/>
    <x v="0"/>
    <s v="No"/>
    <x v="0"/>
    <s v="Yes"/>
    <s v="5-Dec-1987"/>
    <n v="36"/>
    <n v="4518.7700000000004"/>
    <x v="0"/>
    <s v="tier - 3"/>
    <x v="1"/>
  </r>
  <r>
    <s v="Id504"/>
    <s v="  Freya R"/>
    <n v="49.2"/>
    <s v="Obesity"/>
    <n v="10.9"/>
    <s v="Diabetes"/>
    <s v="Yes"/>
    <x v="0"/>
    <s v="Yes"/>
    <x v="3"/>
    <s v="No"/>
    <s v="21-Dec-1988"/>
    <n v="35"/>
    <n v="4518.83"/>
    <x v="0"/>
    <s v="tier - 2"/>
    <x v="12"/>
  </r>
  <r>
    <s v="Id505"/>
    <s v="  Jennifer"/>
    <n v="26.4"/>
    <s v="Overweight"/>
    <n v="4.87"/>
    <s v="Normal"/>
    <s v="Yes"/>
    <x v="0"/>
    <s v="No"/>
    <x v="0"/>
    <s v="Yes"/>
    <s v="13-Aug-1992"/>
    <n v="31"/>
    <n v="4527.18"/>
    <x v="0"/>
    <s v="tier - 2"/>
    <x v="1"/>
  </r>
  <r>
    <s v="Id506"/>
    <s v="  Kara"/>
    <n v="28.38"/>
    <s v="Overweight"/>
    <n v="6.07"/>
    <s v="Prediabetes"/>
    <s v="No"/>
    <x v="0"/>
    <s v="No"/>
    <x v="3"/>
    <s v="Yes"/>
    <s v="29-Jun-1993"/>
    <n v="30"/>
    <n v="4529.4799999999996"/>
    <x v="0"/>
    <s v="tier - 1"/>
    <x v="2"/>
  </r>
  <r>
    <s v="Id507"/>
    <s v="  Bradley A"/>
    <n v="24.64"/>
    <s v="Healthy Weight"/>
    <n v="4.33"/>
    <s v="Normal"/>
    <s v="No"/>
    <x v="0"/>
    <s v="No"/>
    <x v="0"/>
    <s v="Yes"/>
    <s v="13-Jun-1988"/>
    <n v="35"/>
    <n v="4536.26"/>
    <x v="0"/>
    <s v="tier - 2"/>
    <x v="2"/>
  </r>
  <r>
    <s v="Id508"/>
    <s v="  Brendan"/>
    <n v="39.71"/>
    <s v="Obesity"/>
    <n v="5.83"/>
    <s v="Prediabetes"/>
    <s v="No"/>
    <x v="0"/>
    <s v="No"/>
    <x v="3"/>
    <s v="No"/>
    <s v="17-Nov-1990"/>
    <n v="33"/>
    <n v="4544.2299999999996"/>
    <x v="0"/>
    <s v="tier - 1"/>
    <x v="8"/>
  </r>
  <r>
    <s v="Id509"/>
    <s v="  Amber R"/>
    <n v="22.22"/>
    <s v="Healthy Weight"/>
    <n v="5.5"/>
    <s v="Normal"/>
    <s v="No"/>
    <x v="0"/>
    <s v="No"/>
    <x v="0"/>
    <s v="Yes"/>
    <s v="22-Dec-2004"/>
    <n v="19"/>
    <n v="4561.1899999999996"/>
    <x v="0"/>
    <s v="tier - 2"/>
    <x v="8"/>
  </r>
  <r>
    <s v="Id510"/>
    <s v="  Sean K"/>
    <n v="33.344999999999999"/>
    <s v="Obesity"/>
    <n v="4.79"/>
    <s v="Normal"/>
    <s v="No"/>
    <x v="0"/>
    <s v="Yes"/>
    <x v="3"/>
    <s v="No"/>
    <s v="20-Sep-1990"/>
    <n v="33"/>
    <n v="4562.84"/>
    <x v="0"/>
    <s v="tier - 2"/>
    <x v="0"/>
  </r>
  <r>
    <s v="Id511"/>
    <s v="  Rick"/>
    <n v="24.42"/>
    <s v="Healthy Weight"/>
    <n v="5.81"/>
    <s v="Prediabetes"/>
    <s v="No"/>
    <x v="0"/>
    <s v="No"/>
    <x v="3"/>
    <s v="Yes"/>
    <s v="25-Dec-1996"/>
    <n v="27"/>
    <n v="4564.1899999999996"/>
    <x v="0"/>
    <s v="tier - 2"/>
    <x v="8"/>
  </r>
  <r>
    <s v="Id512"/>
    <s v="  Matthew"/>
    <n v="29.81"/>
    <s v="Overweight"/>
    <n v="5.58"/>
    <s v="Normal"/>
    <s v="No"/>
    <x v="0"/>
    <s v="No"/>
    <x v="0"/>
    <s v="Yes"/>
    <s v="18-Sep-1989"/>
    <n v="34"/>
    <n v="4571.41"/>
    <x v="0"/>
    <s v="tier - 2"/>
    <x v="1"/>
  </r>
  <r>
    <s v="Id513"/>
    <s v="  Brady"/>
    <n v="51.18"/>
    <s v="Obesity"/>
    <n v="4.4000000000000004"/>
    <s v="Normal"/>
    <s v="Yes"/>
    <x v="0"/>
    <s v="No"/>
    <x v="1"/>
    <s v="No"/>
    <s v="2-Jul-2000"/>
    <n v="23"/>
    <n v="4608.03"/>
    <x v="0"/>
    <s v="tier - 3"/>
    <x v="2"/>
  </r>
  <r>
    <s v="Id514"/>
    <s v="  Kameko"/>
    <n v="51.37"/>
    <s v="Obesity"/>
    <n v="8.18"/>
    <s v="Diabetes"/>
    <s v="Yes"/>
    <x v="0"/>
    <s v="No"/>
    <x v="0"/>
    <s v="No"/>
    <s v="29-Jun-1998"/>
    <n v="25"/>
    <n v="4618.08"/>
    <x v="0"/>
    <s v="tier - 1"/>
    <x v="1"/>
  </r>
  <r>
    <s v="Id515"/>
    <s v="  Jeremy A"/>
    <n v="36.19"/>
    <s v="Obesity"/>
    <n v="5.52"/>
    <s v="Normal"/>
    <s v="Yes"/>
    <x v="0"/>
    <s v="No"/>
    <x v="0"/>
    <s v="No"/>
    <s v="22-Jun-1985"/>
    <n v="38"/>
    <n v="4646.76"/>
    <x v="3"/>
    <s v="tier - 1"/>
    <x v="2"/>
  </r>
  <r>
    <s v="Id516"/>
    <s v="  Daniel"/>
    <n v="25.9"/>
    <s v="Overweight"/>
    <n v="4.84"/>
    <s v="Normal"/>
    <s v="No"/>
    <x v="0"/>
    <s v="No"/>
    <x v="0"/>
    <s v="Yes"/>
    <s v="25-Oct-1996"/>
    <n v="27"/>
    <n v="4661.29"/>
    <x v="0"/>
    <s v="tier - 1"/>
    <x v="12"/>
  </r>
  <r>
    <s v="Id517"/>
    <s v="  Amanda"/>
    <n v="35.72"/>
    <s v="Obesity"/>
    <n v="4.08"/>
    <s v="Normal"/>
    <s v="No"/>
    <x v="0"/>
    <s v="Yes"/>
    <x v="3"/>
    <s v="No"/>
    <s v="5-Aug-1990"/>
    <n v="33"/>
    <n v="4667.6099999999997"/>
    <x v="1"/>
    <s v="tier - 3"/>
    <x v="5"/>
  </r>
  <r>
    <s v="Id518"/>
    <s v="  Karen"/>
    <n v="27.94"/>
    <s v="Overweight"/>
    <n v="4.4800000000000004"/>
    <s v="Normal"/>
    <s v="No"/>
    <x v="0"/>
    <s v="Yes"/>
    <x v="3"/>
    <s v="Yes"/>
    <s v="26-Sep-1990"/>
    <n v="33"/>
    <n v="4670.6400000000003"/>
    <x v="0"/>
    <s v="tier - 2"/>
    <x v="2"/>
  </r>
  <r>
    <s v="Id519"/>
    <s v="  Gregory"/>
    <n v="27.1"/>
    <s v="Overweight"/>
    <n v="5.73"/>
    <s v="Prediabetes"/>
    <s v="No"/>
    <x v="0"/>
    <s v="No"/>
    <x v="0"/>
    <s v="Yes"/>
    <s v="13-Jul-1990"/>
    <n v="33"/>
    <n v="4673.3900000000003"/>
    <x v="0"/>
    <s v="tier - 1"/>
    <x v="0"/>
  </r>
  <r>
    <s v="Id520"/>
    <s v="  Sabine"/>
    <n v="18.3"/>
    <s v="Underweight"/>
    <n v="5.46"/>
    <s v="Normal"/>
    <s v="Yes"/>
    <x v="0"/>
    <s v="Yes"/>
    <x v="3"/>
    <s v="Yes"/>
    <s v="18-Oct-1979"/>
    <n v="44"/>
    <n v="4674.2"/>
    <x v="0"/>
    <s v="tier - 1"/>
    <x v="0"/>
  </r>
  <r>
    <s v="Id521"/>
    <s v="  Joseph"/>
    <n v="25.3"/>
    <s v="Overweight"/>
    <n v="5.0199999999999996"/>
    <s v="Normal"/>
    <s v="Yes"/>
    <x v="0"/>
    <s v="No"/>
    <x v="3"/>
    <s v="Yes"/>
    <s v="4-Oct-2003"/>
    <n v="20"/>
    <n v="4678.8"/>
    <x v="0"/>
    <s v="tier - 1"/>
    <x v="11"/>
  </r>
  <r>
    <s v="Id522"/>
    <s v="  Adam"/>
    <n v="38.83"/>
    <s v="Obesity"/>
    <n v="6.36"/>
    <s v="Prediabetes"/>
    <s v="No"/>
    <x v="0"/>
    <s v="No"/>
    <x v="3"/>
    <s v="No"/>
    <s v="4-Sep-1990"/>
    <n v="33"/>
    <n v="4686.3900000000003"/>
    <x v="1"/>
    <s v="tier - 3"/>
    <x v="0"/>
  </r>
  <r>
    <s v="Id523"/>
    <s v="  Karolyn A"/>
    <n v="27.6"/>
    <s v="Overweight"/>
    <n v="5.36"/>
    <s v="Normal"/>
    <s v="No"/>
    <x v="0"/>
    <s v="No"/>
    <x v="3"/>
    <s v="No"/>
    <s v="22-Jun-2003"/>
    <n v="20"/>
    <n v="4687.8"/>
    <x v="0"/>
    <s v="tier - 3"/>
    <x v="2"/>
  </r>
  <r>
    <s v="Id524"/>
    <s v="  Anita L"/>
    <n v="46.4"/>
    <s v="Obesity"/>
    <n v="8.3699999999999992"/>
    <s v="Diabetes"/>
    <s v="Yes"/>
    <x v="0"/>
    <s v="Yes"/>
    <x v="3"/>
    <s v="No"/>
    <s v="4-Dec-1977"/>
    <n v="46"/>
    <n v="4699.47"/>
    <x v="0"/>
    <s v="tier - 3"/>
    <x v="0"/>
  </r>
  <r>
    <s v="Id525"/>
    <s v="  Laura E"/>
    <n v="51.92"/>
    <s v="Obesity"/>
    <n v="5.18"/>
    <s v="Normal"/>
    <s v="Yes"/>
    <x v="0"/>
    <s v="Yes"/>
    <x v="3"/>
    <s v="No"/>
    <s v="12-Aug-1981"/>
    <n v="42"/>
    <n v="4712.12"/>
    <x v="0"/>
    <s v="tier - 3"/>
    <x v="2"/>
  </r>
  <r>
    <s v="Id526"/>
    <s v="  Sarah"/>
    <n v="32.395000000000003"/>
    <s v="Obesity"/>
    <n v="5.68"/>
    <s v="Normal"/>
    <s v="Yes"/>
    <x v="0"/>
    <s v="No"/>
    <x v="3"/>
    <s v="No"/>
    <s v="9-Oct-1992"/>
    <n v="31"/>
    <n v="4718.2"/>
    <x v="0"/>
    <s v="tier - 3"/>
    <x v="8"/>
  </r>
  <r>
    <s v="Id527"/>
    <s v="  Ashley E"/>
    <n v="46.19"/>
    <s v="Obesity"/>
    <n v="7.31"/>
    <s v="Diabetes"/>
    <s v="Yes"/>
    <x v="0"/>
    <s v="Yes"/>
    <x v="3"/>
    <s v="No"/>
    <s v="28-Sep-1992"/>
    <n v="31"/>
    <n v="4719.5200000000004"/>
    <x v="0"/>
    <s v="tier - 2"/>
    <x v="8"/>
  </r>
  <r>
    <s v="Id528"/>
    <s v="  Lindsey"/>
    <n v="27.93"/>
    <s v="Overweight"/>
    <n v="4.67"/>
    <s v="Normal"/>
    <s v="No"/>
    <x v="0"/>
    <s v="Yes"/>
    <x v="3"/>
    <s v="No"/>
    <s v="12-Aug-1994"/>
    <n v="29"/>
    <n v="4719.74"/>
    <x v="0"/>
    <s v="tier - 1"/>
    <x v="1"/>
  </r>
  <r>
    <s v="Id529"/>
    <s v="  Alan"/>
    <n v="45.62"/>
    <s v="Obesity"/>
    <n v="6.87"/>
    <s v="Diabetes"/>
    <s v="No"/>
    <x v="0"/>
    <s v="No"/>
    <x v="0"/>
    <s v="No"/>
    <s v="2-Jul-1980"/>
    <n v="43"/>
    <n v="4728.71"/>
    <x v="0"/>
    <s v="tier - 3"/>
    <x v="1"/>
  </r>
  <r>
    <s v="Id530"/>
    <s v="  Dan R"/>
    <n v="35.31"/>
    <s v="Obesity"/>
    <n v="5.87"/>
    <s v="Prediabetes"/>
    <s v="No"/>
    <x v="0"/>
    <s v="Yes"/>
    <x v="3"/>
    <s v="No"/>
    <s v="5-Sep-1986"/>
    <n v="37"/>
    <n v="4734.6400000000003"/>
    <x v="0"/>
    <s v="tier - 1"/>
    <x v="0"/>
  </r>
  <r>
    <s v="Id531"/>
    <s v="  Katie"/>
    <n v="30.4"/>
    <s v="Obesity"/>
    <n v="4.07"/>
    <s v="Normal"/>
    <s v="Yes"/>
    <x v="0"/>
    <s v="No"/>
    <x v="3"/>
    <s v="No"/>
    <s v="12-Oct-1991"/>
    <n v="32"/>
    <n v="4738.2700000000004"/>
    <x v="0"/>
    <s v="tier - 3"/>
    <x v="1"/>
  </r>
  <r>
    <s v="Id532"/>
    <s v="  Eric"/>
    <n v="20.13"/>
    <s v="Healthy Weight"/>
    <n v="6.47"/>
    <b v="0"/>
    <s v="No"/>
    <x v="0"/>
    <s v="Yes"/>
    <x v="3"/>
    <s v="Yes"/>
    <s v="24-Nov-2004"/>
    <n v="19"/>
    <n v="4740.78"/>
    <x v="0"/>
    <s v="tier - 3"/>
    <x v="11"/>
  </r>
  <r>
    <s v="Id533"/>
    <s v="  Cathryn"/>
    <n v="23.655000000000001"/>
    <s v="Healthy Weight"/>
    <n v="5.14"/>
    <s v="Normal"/>
    <s v="No"/>
    <x v="0"/>
    <s v="No"/>
    <x v="3"/>
    <s v="Yes"/>
    <s v="5-Jun-1987"/>
    <n v="36"/>
    <n v="4746.34"/>
    <x v="0"/>
    <s v="tier - 2"/>
    <x v="2"/>
  </r>
  <r>
    <s v="Id534"/>
    <s v="  Brendan"/>
    <n v="49.05"/>
    <s v="Obesity"/>
    <n v="9.77"/>
    <s v="Diabetes"/>
    <s v="Yes"/>
    <x v="0"/>
    <s v="No"/>
    <x v="0"/>
    <s v="No"/>
    <s v="2-Sep-1987"/>
    <n v="36"/>
    <n v="4747.05"/>
    <x v="0"/>
    <s v="tier - 2"/>
    <x v="0"/>
  </r>
  <r>
    <s v="Id535"/>
    <s v="  Shauna"/>
    <n v="51.94"/>
    <s v="Obesity"/>
    <n v="8.8000000000000007"/>
    <s v="Diabetes"/>
    <s v="Yes"/>
    <x v="0"/>
    <s v="No"/>
    <x v="1"/>
    <s v="No"/>
    <s v="22-Nov-1987"/>
    <n v="36"/>
    <n v="4751.07"/>
    <x v="1"/>
    <s v="tier - 1"/>
    <x v="2"/>
  </r>
  <r>
    <s v="Id536"/>
    <s v="  Terence"/>
    <n v="29.83"/>
    <s v="Overweight"/>
    <n v="5.84"/>
    <s v="Prediabetes"/>
    <s v="No"/>
    <x v="0"/>
    <s v="No"/>
    <x v="3"/>
    <s v="Yes"/>
    <s v="16-Aug-1992"/>
    <n v="31"/>
    <n v="4753.6400000000003"/>
    <x v="0"/>
    <s v="tier - 3"/>
    <x v="0"/>
  </r>
  <r>
    <s v="Id537"/>
    <s v="  Marisol"/>
    <n v="22.6"/>
    <s v="Healthy Weight"/>
    <n v="10.43"/>
    <s v="Diabetes"/>
    <s v="Yes"/>
    <x v="0"/>
    <s v="No"/>
    <x v="3"/>
    <s v="Yes"/>
    <s v="27-Sep-1987"/>
    <n v="36"/>
    <n v="4762.33"/>
    <x v="1"/>
    <s v="tier - 3"/>
    <x v="2"/>
  </r>
  <r>
    <s v="Id538"/>
    <s v="  Lindsay"/>
    <n v="46.69"/>
    <s v="Obesity"/>
    <n v="4.25"/>
    <s v="Normal"/>
    <s v="Yes"/>
    <x v="0"/>
    <s v="No"/>
    <x v="3"/>
    <s v="No"/>
    <s v="1-Aug-1989"/>
    <n v="34"/>
    <n v="4766.0200000000004"/>
    <x v="0"/>
    <s v="tier - 3"/>
    <x v="2"/>
  </r>
  <r>
    <s v="Id539"/>
    <s v="  Katie"/>
    <n v="28.49"/>
    <s v="Overweight"/>
    <n v="4.8899999999999997"/>
    <s v="Normal"/>
    <s v="No"/>
    <x v="0"/>
    <s v="No"/>
    <x v="0"/>
    <s v="Yes"/>
    <s v="9-Dec-1989"/>
    <n v="34"/>
    <n v="4779.6000000000004"/>
    <x v="0"/>
    <s v="tier - 3"/>
    <x v="0"/>
  </r>
  <r>
    <s v="Id540"/>
    <s v="  Daniel"/>
    <n v="28.5"/>
    <s v="Overweight"/>
    <n v="5.55"/>
    <s v="Normal"/>
    <s v="Yes"/>
    <x v="0"/>
    <s v="No"/>
    <x v="3"/>
    <s v="Yes"/>
    <s v="22-Jun-1987"/>
    <n v="36"/>
    <n v="4787.42"/>
    <x v="0"/>
    <s v="tier - 3"/>
    <x v="0"/>
  </r>
  <r>
    <s v="Id541"/>
    <s v="  Brett W"/>
    <n v="24.4"/>
    <s v="Healthy Weight"/>
    <n v="4.5199999999999996"/>
    <s v="Normal"/>
    <s v="No"/>
    <x v="0"/>
    <s v="No"/>
    <x v="3"/>
    <s v="Yes"/>
    <s v="16-Dec-1989"/>
    <n v="34"/>
    <n v="4795.66"/>
    <x v="0"/>
    <s v="tier - 1"/>
    <x v="0"/>
  </r>
  <r>
    <s v="Id542"/>
    <s v="  Dylan J"/>
    <n v="29.15"/>
    <s v="Overweight"/>
    <n v="4.45"/>
    <s v="Normal"/>
    <s v="Yes"/>
    <x v="0"/>
    <s v="No"/>
    <x v="3"/>
    <s v="Yes"/>
    <s v="3-Oct-1978"/>
    <n v="45"/>
    <n v="4812.34"/>
    <x v="0"/>
    <s v="tier - 3"/>
    <x v="0"/>
  </r>
  <r>
    <s v="Id543"/>
    <s v="  Elizabeth"/>
    <n v="27.28"/>
    <s v="Overweight"/>
    <n v="4.72"/>
    <s v="Normal"/>
    <s v="No"/>
    <x v="1"/>
    <s v="No"/>
    <x v="3"/>
    <s v="Yes"/>
    <s v="3-Jul-1981"/>
    <n v="42"/>
    <n v="4827.1000000000004"/>
    <x v="0"/>
    <s v="tier - 1"/>
    <x v="0"/>
  </r>
  <r>
    <s v="Id544"/>
    <s v="  Brooke M"/>
    <n v="32.229999999999997"/>
    <s v="Obesity"/>
    <n v="4.6500000000000004"/>
    <s v="Normal"/>
    <s v="Yes"/>
    <x v="0"/>
    <s v="Yes"/>
    <x v="3"/>
    <s v="No"/>
    <s v="1-Dec-1995"/>
    <n v="28"/>
    <n v="4827.8999999999996"/>
    <x v="3"/>
    <s v="tier - 2"/>
    <x v="15"/>
  </r>
  <r>
    <s v="Id545"/>
    <s v="  Teiko"/>
    <n v="44.2"/>
    <s v="Obesity"/>
    <n v="11.34"/>
    <s v="Diabetes"/>
    <s v="Yes"/>
    <x v="0"/>
    <s v="Yes"/>
    <x v="3"/>
    <s v="No"/>
    <s v="27-Jun-2002"/>
    <n v="21"/>
    <n v="4830.63"/>
    <x v="0"/>
    <s v="tier - 1"/>
    <x v="2"/>
  </r>
  <r>
    <s v="Id546"/>
    <s v="  Zachary"/>
    <n v="29.734999999999999"/>
    <s v="Overweight"/>
    <n v="4.53"/>
    <s v="Normal"/>
    <s v="No"/>
    <x v="0"/>
    <s v="Yes"/>
    <x v="3"/>
    <s v="No"/>
    <s v="11-Dec-2000"/>
    <n v="23"/>
    <n v="4835.43"/>
    <x v="0"/>
    <s v="tier - 2"/>
    <x v="11"/>
  </r>
  <r>
    <s v="Id547"/>
    <s v="  Johannah"/>
    <n v="28.31"/>
    <s v="Overweight"/>
    <n v="6.35"/>
    <s v="Prediabetes"/>
    <s v="No"/>
    <x v="0"/>
    <s v="No"/>
    <x v="0"/>
    <s v="Yes"/>
    <s v="10-Sep-1992"/>
    <n v="31"/>
    <n v="4837.58"/>
    <x v="1"/>
    <s v="tier - 2"/>
    <x v="0"/>
  </r>
  <r>
    <s v="Id548"/>
    <s v="  Ryan A"/>
    <n v="46.62"/>
    <s v="Obesity"/>
    <n v="8.51"/>
    <s v="Diabetes"/>
    <s v="No"/>
    <x v="0"/>
    <s v="No"/>
    <x v="0"/>
    <s v="No"/>
    <s v="15-Oct-1984"/>
    <n v="39"/>
    <n v="4839.18"/>
    <x v="0"/>
    <s v="tier - 1"/>
    <x v="1"/>
  </r>
  <r>
    <s v="Id549"/>
    <s v="  Andres Sr"/>
    <n v="51.75"/>
    <s v="Obesity"/>
    <n v="8.59"/>
    <s v="Diabetes"/>
    <s v="Yes"/>
    <x v="0"/>
    <s v="No"/>
    <x v="3"/>
    <s v="No"/>
    <s v="29-Sep-1995"/>
    <n v="28"/>
    <n v="4840.95"/>
    <x v="0"/>
    <s v="tier - 1"/>
    <x v="11"/>
  </r>
  <r>
    <s v="Id550"/>
    <s v="  Bryan"/>
    <n v="25.7"/>
    <s v="Overweight"/>
    <n v="4.13"/>
    <s v="Normal"/>
    <s v="Yes"/>
    <x v="0"/>
    <s v="No"/>
    <x v="0"/>
    <s v="Yes"/>
    <s v="13-Dec-1979"/>
    <n v="44"/>
    <n v="4843.79"/>
    <x v="0"/>
    <s v="tier - 3"/>
    <x v="0"/>
  </r>
  <r>
    <s v="Id551"/>
    <s v="  Lizette"/>
    <n v="31.79"/>
    <s v="Obesity"/>
    <n v="4.55"/>
    <s v="Normal"/>
    <s v="No"/>
    <x v="0"/>
    <s v="No"/>
    <x v="0"/>
    <s v="No"/>
    <s v="11-Sep-1974"/>
    <n v="49"/>
    <n v="4844.67"/>
    <x v="0"/>
    <s v="tier - 2"/>
    <x v="0"/>
  </r>
  <r>
    <s v="Id552"/>
    <s v="  Don"/>
    <n v="24.795000000000002"/>
    <s v="Healthy Weight"/>
    <n v="4.5199999999999996"/>
    <s v="Normal"/>
    <s v="No"/>
    <x v="0"/>
    <s v="No"/>
    <x v="0"/>
    <s v="Yes"/>
    <s v="7-Jun-2001"/>
    <n v="22"/>
    <n v="4846.53"/>
    <x v="0"/>
    <s v="tier - 3"/>
    <x v="11"/>
  </r>
  <r>
    <s v="Id553"/>
    <s v="  Jeb"/>
    <n v="53.98"/>
    <s v="Obesity"/>
    <n v="5.07"/>
    <s v="Normal"/>
    <s v="No"/>
    <x v="0"/>
    <s v="Yes"/>
    <x v="3"/>
    <s v="No"/>
    <s v="27-Dec-1995"/>
    <n v="28"/>
    <n v="4846.92"/>
    <x v="0"/>
    <s v="tier - 3"/>
    <x v="12"/>
  </r>
  <r>
    <s v="Id554"/>
    <s v="  Amy R"/>
    <n v="41.325000000000003"/>
    <s v="Obesity"/>
    <n v="4.04"/>
    <s v="Normal"/>
    <s v="Yes"/>
    <x v="0"/>
    <s v="Yes"/>
    <x v="3"/>
    <s v="No"/>
    <s v="1-Sep-1989"/>
    <n v="34"/>
    <n v="4859.8900000000003"/>
    <x v="0"/>
    <s v="tier - 3"/>
    <x v="2"/>
  </r>
  <r>
    <s v="Id555"/>
    <s v="  Brian"/>
    <n v="51.65"/>
    <s v="Obesity"/>
    <n v="5.3"/>
    <s v="Normal"/>
    <s v="Yes"/>
    <x v="0"/>
    <s v="No"/>
    <x v="0"/>
    <s v="No"/>
    <s v="29-Sep-1997"/>
    <n v="26"/>
    <n v="4877.9799999999996"/>
    <x v="0"/>
    <s v="tier - 3"/>
    <x v="1"/>
  </r>
  <r>
    <s v="Id556"/>
    <s v="  Mike G"/>
    <n v="44.52"/>
    <s v="Obesity"/>
    <n v="8.64"/>
    <s v="Diabetes"/>
    <s v="Yes"/>
    <x v="0"/>
    <s v="Yes"/>
    <x v="3"/>
    <s v="No"/>
    <s v="23-Dec-1986"/>
    <n v="37"/>
    <n v="4883.87"/>
    <x v="0"/>
    <s v="tier - 1"/>
    <x v="2"/>
  </r>
  <r>
    <s v="Id557"/>
    <s v="  Simonezitrone Sr"/>
    <n v="53.29"/>
    <s v="Obesity"/>
    <n v="4.03"/>
    <s v="Normal"/>
    <s v="No"/>
    <x v="0"/>
    <s v="Yes"/>
    <x v="3"/>
    <s v="No"/>
    <s v="27-Oct-1986"/>
    <n v="37"/>
    <n v="4889.04"/>
    <x v="0"/>
    <s v="tier - 1"/>
    <x v="0"/>
  </r>
  <r>
    <s v="Id558"/>
    <s v="  Nicholas"/>
    <n v="46.63"/>
    <s v="Obesity"/>
    <n v="4.26"/>
    <s v="Normal"/>
    <s v="Yes"/>
    <x v="0"/>
    <s v="No"/>
    <x v="1"/>
    <s v="No"/>
    <s v="10-Jul-1989"/>
    <n v="34"/>
    <n v="4890"/>
    <x v="1"/>
    <s v="tier - 2"/>
    <x v="0"/>
  </r>
  <r>
    <s v="Id559"/>
    <s v="  Angela M"/>
    <n v="28.88"/>
    <s v="Overweight"/>
    <n v="5.35"/>
    <s v="Normal"/>
    <s v="No"/>
    <x v="0"/>
    <s v="Yes"/>
    <x v="3"/>
    <s v="Yes"/>
    <s v="28-Nov-1990"/>
    <n v="33"/>
    <n v="4894.3900000000003"/>
    <x v="0"/>
    <s v="tier - 3"/>
    <x v="0"/>
  </r>
  <r>
    <s v="Id560"/>
    <s v="  Oz"/>
    <n v="23.98"/>
    <s v="Healthy Weight"/>
    <n v="4.9000000000000004"/>
    <s v="Normal"/>
    <s v="No"/>
    <x v="0"/>
    <s v="No"/>
    <x v="0"/>
    <s v="?"/>
    <s v="23-Sep-1988"/>
    <n v="35"/>
    <n v="4894.75"/>
    <x v="1"/>
    <s v="tier - 3"/>
    <x v="1"/>
  </r>
  <r>
    <s v="Id561"/>
    <s v="  Erin M"/>
    <n v="23.65"/>
    <s v="Healthy Weight"/>
    <n v="4.5"/>
    <s v="Normal"/>
    <s v="No"/>
    <x v="0"/>
    <s v="No"/>
    <x v="0"/>
    <s v="No"/>
    <s v="10-Jul-1993"/>
    <n v="30"/>
    <n v="4906.41"/>
    <x v="0"/>
    <s v="tier - 1"/>
    <x v="1"/>
  </r>
  <r>
    <s v="Id562"/>
    <s v="  Bobby E"/>
    <n v="49.09"/>
    <s v="Obesity"/>
    <n v="8.3800000000000008"/>
    <s v="Diabetes"/>
    <s v="Yes"/>
    <x v="0"/>
    <s v="No"/>
    <x v="1"/>
    <s v="No"/>
    <s v="18-Oct-1981"/>
    <n v="42"/>
    <n v="4911.8900000000003"/>
    <x v="0"/>
    <s v="tier - 3"/>
    <x v="0"/>
  </r>
  <r>
    <s v="Id563"/>
    <s v="  Daniel P"/>
    <n v="28.024999999999999"/>
    <s v="Overweight"/>
    <n v="7.03"/>
    <s v="Diabetes"/>
    <s v="No"/>
    <x v="0"/>
    <s v="No"/>
    <x v="0"/>
    <s v="Yes"/>
    <s v="21-Aug-2002"/>
    <n v="21"/>
    <n v="4915.0600000000004"/>
    <x v="0"/>
    <s v="tier - 1"/>
    <x v="12"/>
  </r>
  <r>
    <s v="Id564"/>
    <s v="  Marie E"/>
    <n v="43.32"/>
    <s v="Obesity"/>
    <n v="8.75"/>
    <s v="Diabetes"/>
    <s v="Yes"/>
    <x v="0"/>
    <s v="Yes"/>
    <x v="3"/>
    <s v="No"/>
    <s v="10-Aug-1993"/>
    <n v="30"/>
    <n v="4922.92"/>
    <x v="0"/>
    <s v="tier - 2"/>
    <x v="1"/>
  </r>
  <r>
    <s v="Id565"/>
    <s v="  Katie"/>
    <n v="45.92"/>
    <s v="Obesity"/>
    <n v="9.51"/>
    <s v="Diabetes"/>
    <s v="No"/>
    <x v="0"/>
    <s v="No"/>
    <x v="0"/>
    <s v="No"/>
    <s v="23-Aug-1991"/>
    <n v="32"/>
    <n v="4931.6499999999996"/>
    <x v="0"/>
    <s v="tier - 3"/>
    <x v="2"/>
  </r>
  <r>
    <s v="Id566"/>
    <s v="  Eric D"/>
    <n v="44.03"/>
    <s v="Obesity"/>
    <n v="9.36"/>
    <s v="Diabetes"/>
    <s v="No"/>
    <x v="0"/>
    <s v="No"/>
    <x v="0"/>
    <s v="No"/>
    <s v="27-Nov-1991"/>
    <n v="32"/>
    <n v="4934.71"/>
    <x v="0"/>
    <s v="tier - 3"/>
    <x v="2"/>
  </r>
  <r>
    <s v="Id567"/>
    <s v="  Tara"/>
    <n v="24.6"/>
    <s v="Healthy Weight"/>
    <n v="4.8099999999999996"/>
    <s v="Normal"/>
    <s v="No"/>
    <x v="0"/>
    <s v="No"/>
    <x v="0"/>
    <s v="Yes"/>
    <s v="26-Jun-1974"/>
    <n v="49"/>
    <n v="4942.0600000000004"/>
    <x v="0"/>
    <s v="tier - 2"/>
    <x v="0"/>
  </r>
  <r>
    <s v="Id568"/>
    <s v="  Haley L"/>
    <n v="49.15"/>
    <s v="Obesity"/>
    <n v="8.08"/>
    <s v="Diabetes"/>
    <s v="No"/>
    <x v="0"/>
    <s v="No"/>
    <x v="0"/>
    <s v="No"/>
    <s v="30-Aug-1991"/>
    <n v="32"/>
    <n v="4949.76"/>
    <x v="0"/>
    <s v="tier - 1"/>
    <x v="0"/>
  </r>
  <r>
    <s v="Id569"/>
    <s v="  Kayla B"/>
    <n v="28.31"/>
    <s v="Overweight"/>
    <n v="6.29"/>
    <s v="Prediabetes"/>
    <s v="No"/>
    <x v="0"/>
    <s v="Yes"/>
    <x v="3"/>
    <s v="Yes"/>
    <s v="7-Nov-1973"/>
    <n v="50"/>
    <n v="4985.22"/>
    <x v="0"/>
    <s v="tier - 3"/>
    <x v="0"/>
  </r>
  <r>
    <s v="Id570"/>
    <s v="  Mark D"/>
    <n v="22.99"/>
    <s v="Healthy Weight"/>
    <n v="6.29"/>
    <s v="Prediabetes"/>
    <s v="No"/>
    <x v="0"/>
    <s v="No"/>
    <x v="3"/>
    <s v="Yes"/>
    <s v="24-Jun-1988"/>
    <n v="35"/>
    <n v="4992.38"/>
    <x v="0"/>
    <s v="tier - 3"/>
    <x v="8"/>
  </r>
  <r>
    <s v="Id571"/>
    <s v="  Patrick J"/>
    <n v="29.07"/>
    <s v="Overweight"/>
    <n v="5.12"/>
    <s v="Normal"/>
    <s v="No"/>
    <x v="0"/>
    <s v="Yes"/>
    <x v="3"/>
    <s v="Yes"/>
    <s v="5-Oct-2001"/>
    <n v="22"/>
    <n v="4999.04"/>
    <x v="0"/>
    <s v="tier - 2"/>
    <x v="2"/>
  </r>
  <r>
    <s v="Id572"/>
    <s v="  Alejandro"/>
    <n v="42.02"/>
    <s v="Obesity"/>
    <n v="9.9499999999999993"/>
    <s v="Diabetes"/>
    <s v="Yes"/>
    <x v="0"/>
    <s v="Yes"/>
    <x v="3"/>
    <s v="No"/>
    <s v="4-Sep-1988"/>
    <n v="35"/>
    <n v="5002.78"/>
    <x v="0"/>
    <s v="tier - 2"/>
    <x v="0"/>
  </r>
  <r>
    <s v="Id573"/>
    <s v="  Beth A"/>
    <n v="49.07"/>
    <s v="Obesity"/>
    <n v="9.08"/>
    <s v="Diabetes"/>
    <s v="Yes"/>
    <x v="0"/>
    <s v="No"/>
    <x v="3"/>
    <s v="No"/>
    <s v="9-Jun-1977"/>
    <n v="46"/>
    <n v="5003.7700000000004"/>
    <x v="0"/>
    <s v="tier - 3"/>
    <x v="0"/>
  </r>
  <r>
    <s v="Id574"/>
    <s v="  Jason R"/>
    <n v="19.8"/>
    <s v="Healthy Weight"/>
    <n v="4.82"/>
    <s v="Normal"/>
    <s v="No"/>
    <x v="0"/>
    <s v="No"/>
    <x v="0"/>
    <s v="Yes"/>
    <s v="8-Jul-1988"/>
    <n v="35"/>
    <n v="5003.8500000000004"/>
    <x v="0"/>
    <s v="tier - 3"/>
    <x v="2"/>
  </r>
  <r>
    <s v="Id575"/>
    <s v="  Yoshinori"/>
    <n v="27.36"/>
    <s v="Overweight"/>
    <n v="4.6500000000000004"/>
    <s v="Normal"/>
    <s v="No"/>
    <x v="1"/>
    <s v="No"/>
    <x v="3"/>
    <s v="Yes"/>
    <s v="9-Nov-1988"/>
    <n v="35"/>
    <n v="5012.47"/>
    <x v="0"/>
    <s v="tier - 3"/>
    <x v="2"/>
  </r>
  <r>
    <s v="Id576"/>
    <s v="  Adrienne G"/>
    <n v="42.95"/>
    <s v="Obesity"/>
    <n v="5.16"/>
    <s v="Normal"/>
    <s v="Yes"/>
    <x v="0"/>
    <s v="No"/>
    <x v="3"/>
    <s v="No"/>
    <s v="28-Dec-1985"/>
    <n v="38"/>
    <n v="5028.1499999999996"/>
    <x v="3"/>
    <s v="tier - 2"/>
    <x v="1"/>
  </r>
  <r>
    <s v="Id577"/>
    <s v="  Meredith"/>
    <n v="42.66"/>
    <s v="Obesity"/>
    <n v="10.44"/>
    <s v="Diabetes"/>
    <s v="No"/>
    <x v="0"/>
    <s v="No"/>
    <x v="0"/>
    <s v="No"/>
    <s v="10-Sep-1991"/>
    <n v="32"/>
    <n v="5031.2700000000004"/>
    <x v="1"/>
    <s v="tier - 1"/>
    <x v="5"/>
  </r>
  <r>
    <s v="Id578"/>
    <s v="  Junyong"/>
    <n v="33.630000000000003"/>
    <s v="Obesity"/>
    <n v="5.69"/>
    <s v="Normal"/>
    <s v="No"/>
    <x v="0"/>
    <s v="No"/>
    <x v="3"/>
    <s v="No"/>
    <s v="29-Jun-1986"/>
    <n v="37"/>
    <n v="5034.1000000000004"/>
    <x v="0"/>
    <s v="tier - 2"/>
    <x v="0"/>
  </r>
  <r>
    <s v="Id579"/>
    <s v="  Kristen A"/>
    <n v="26.84"/>
    <s v="Overweight"/>
    <n v="6.5"/>
    <s v="Diabetes"/>
    <s v="No"/>
    <x v="0"/>
    <s v="No"/>
    <x v="0"/>
    <s v="Yes"/>
    <s v="4-Dec-1997"/>
    <n v="26"/>
    <n v="5038.57"/>
    <x v="0"/>
    <s v="tier - 2"/>
    <x v="7"/>
  </r>
  <r>
    <s v="Id580"/>
    <s v="  Maria I"/>
    <n v="28.3"/>
    <s v="Overweight"/>
    <n v="5.73"/>
    <s v="Prediabetes"/>
    <s v="No"/>
    <x v="0"/>
    <s v="Yes"/>
    <x v="3"/>
    <s v="Yes"/>
    <s v="16-Oct-2001"/>
    <n v="22"/>
    <n v="5043.13"/>
    <x v="0"/>
    <s v="tier - 3"/>
    <x v="2"/>
  </r>
  <r>
    <s v="Id581"/>
    <s v="  Jonathan"/>
    <n v="27.06"/>
    <s v="Overweight"/>
    <n v="5.74"/>
    <s v="Prediabetes"/>
    <s v="Yes"/>
    <x v="0"/>
    <s v="No"/>
    <x v="0"/>
    <s v="Yes"/>
    <s v="29-Jul-1997"/>
    <n v="26"/>
    <n v="5045.1499999999996"/>
    <x v="0"/>
    <s v="tier - 2"/>
    <x v="1"/>
  </r>
  <r>
    <s v="Id582"/>
    <s v="  Phil"/>
    <n v="47.13"/>
    <s v="Obesity"/>
    <n v="8.6999999999999993"/>
    <s v="Diabetes"/>
    <s v="No"/>
    <x v="0"/>
    <s v="No"/>
    <x v="0"/>
    <s v="No"/>
    <s v="7-Sep-1980"/>
    <n v="43"/>
    <n v="5054.05"/>
    <x v="0"/>
    <s v="tier - 2"/>
    <x v="0"/>
  </r>
  <r>
    <s v="Id583"/>
    <s v="  Benjamina C"/>
    <n v="51.72"/>
    <s v="Obesity"/>
    <n v="5.09"/>
    <s v="Normal"/>
    <s v="No"/>
    <x v="0"/>
    <s v="No"/>
    <x v="0"/>
    <s v="No"/>
    <s v="11-Jun-1993"/>
    <n v="30"/>
    <n v="5059.5600000000004"/>
    <x v="0"/>
    <s v="tier - 1"/>
    <x v="11"/>
  </r>
  <r>
    <s v="Id584"/>
    <s v="  Christopher"/>
    <n v="48.59"/>
    <s v="Obesity"/>
    <n v="5.57"/>
    <s v="Normal"/>
    <s v="No"/>
    <x v="0"/>
    <s v="No"/>
    <x v="0"/>
    <s v="No"/>
    <s v="22-Nov-1978"/>
    <n v="45"/>
    <n v="5077.1899999999996"/>
    <x v="0"/>
    <s v="tier - 3"/>
    <x v="1"/>
  </r>
  <r>
    <s v="Id585"/>
    <s v="  Alison B"/>
    <n v="45.18"/>
    <s v="Obesity"/>
    <n v="10.87"/>
    <s v="Diabetes"/>
    <s v="No"/>
    <x v="0"/>
    <s v="No"/>
    <x v="0"/>
    <s v="No"/>
    <s v="14-Jul-1997"/>
    <n v="26"/>
    <n v="5080.1000000000004"/>
    <x v="1"/>
    <s v="tier - 2"/>
    <x v="2"/>
  </r>
  <r>
    <s v="Id586"/>
    <s v="  Caroline"/>
    <n v="27.9"/>
    <s v="Overweight"/>
    <n v="6.02"/>
    <s v="Prediabetes"/>
    <s v="No"/>
    <x v="0"/>
    <s v="Yes"/>
    <x v="3"/>
    <s v="Yes"/>
    <s v="19-Jun-1999"/>
    <n v="24"/>
    <n v="5087.92"/>
    <x v="0"/>
    <s v="tier - 2"/>
    <x v="14"/>
  </r>
  <r>
    <s v="Id587"/>
    <s v="  Alexis N"/>
    <n v="51.33"/>
    <s v="Obesity"/>
    <n v="7"/>
    <s v="Diabetes"/>
    <s v="No"/>
    <x v="0"/>
    <s v="No"/>
    <x v="0"/>
    <s v="No"/>
    <s v="18-Nov-1987"/>
    <n v="36"/>
    <n v="5116.5"/>
    <x v="0"/>
    <s v="tier - 2"/>
    <x v="1"/>
  </r>
  <r>
    <s v="Id588"/>
    <s v="  Shanda L"/>
    <n v="30.59"/>
    <s v="Obesity"/>
    <n v="5.56"/>
    <s v="Normal"/>
    <s v="Yes"/>
    <x v="0"/>
    <s v="No"/>
    <x v="3"/>
    <s v="No"/>
    <s v="1-Nov-1988"/>
    <n v="35"/>
    <n v="5124.1899999999996"/>
    <x v="0"/>
    <s v="tier - 3"/>
    <x v="0"/>
  </r>
  <r>
    <s v="Id589"/>
    <s v="  Lacey"/>
    <n v="39.229999999999997"/>
    <s v="Obesity"/>
    <n v="8.4499999999999993"/>
    <s v="Diabetes"/>
    <s v="No"/>
    <x v="0"/>
    <s v="No"/>
    <x v="0"/>
    <s v="No"/>
    <s v="13-Sep-1987"/>
    <n v="36"/>
    <n v="5125.22"/>
    <x v="3"/>
    <s v="tier - 2"/>
    <x v="1"/>
  </r>
  <r>
    <s v="Id590"/>
    <s v="  Laurette"/>
    <n v="19.094999999999999"/>
    <s v="Healthy Weight"/>
    <n v="6.19"/>
    <s v="Prediabetes"/>
    <s v="No"/>
    <x v="0"/>
    <s v="No"/>
    <x v="0"/>
    <s v="Yes"/>
    <s v="15-Sep-1988"/>
    <n v="35"/>
    <n v="5136.75"/>
    <x v="0"/>
    <s v="tier - 1"/>
    <x v="0"/>
  </r>
  <r>
    <s v="Id591"/>
    <s v="  Jason"/>
    <n v="49.72"/>
    <s v="Obesity"/>
    <n v="7.71"/>
    <s v="Diabetes"/>
    <s v="No"/>
    <x v="0"/>
    <s v="No"/>
    <x v="0"/>
    <s v="No"/>
    <s v="10-Dec-1993"/>
    <n v="30"/>
    <n v="5138.26"/>
    <x v="0"/>
    <s v="tier - 2"/>
    <x v="0"/>
  </r>
  <r>
    <s v="Id592"/>
    <s v="  Mary"/>
    <n v="21.754999999999999"/>
    <s v="Healthy Weight"/>
    <n v="4.63"/>
    <s v="Normal"/>
    <s v="No"/>
    <x v="0"/>
    <s v="Yes"/>
    <x v="3"/>
    <s v="Yes"/>
    <s v="22-Aug-1984"/>
    <n v="39"/>
    <n v="5144.18"/>
    <x v="0"/>
    <s v="tier - 1"/>
    <x v="0"/>
  </r>
  <r>
    <s v="Id593"/>
    <s v="  Kati A"/>
    <n v="48.39"/>
    <s v="Obesity"/>
    <n v="4.6100000000000003"/>
    <s v="Normal"/>
    <s v="No"/>
    <x v="0"/>
    <s v="No"/>
    <x v="0"/>
    <s v="No"/>
    <s v="22-Aug-1990"/>
    <n v="33"/>
    <n v="5148.55"/>
    <x v="0"/>
    <s v="tier - 2"/>
    <x v="8"/>
  </r>
  <r>
    <s v="Id594"/>
    <s v="  Kelly J"/>
    <n v="47.15"/>
    <s v="Obesity"/>
    <n v="9.5299999999999994"/>
    <s v="Diabetes"/>
    <s v="Yes"/>
    <x v="0"/>
    <s v="No"/>
    <x v="3"/>
    <s v="No"/>
    <s v="9-Oct-1990"/>
    <n v="33"/>
    <n v="5152.13"/>
    <x v="0"/>
    <s v="tier - 2"/>
    <x v="2"/>
  </r>
  <r>
    <s v="Id595"/>
    <s v="  Greer D"/>
    <n v="47.59"/>
    <s v="Obesity"/>
    <n v="11.43"/>
    <s v="Diabetes"/>
    <s v="Yes"/>
    <x v="0"/>
    <s v="No"/>
    <x v="1"/>
    <s v="No"/>
    <s v="29-Aug-1991"/>
    <n v="32"/>
    <n v="5166.96"/>
    <x v="0"/>
    <s v="tier - 2"/>
    <x v="1"/>
  </r>
  <r>
    <s v="Id596"/>
    <s v="  Brent"/>
    <n v="39.81"/>
    <s v="Obesity"/>
    <n v="7.65"/>
    <s v="Diabetes"/>
    <s v="Yes"/>
    <x v="0"/>
    <s v="Yes"/>
    <x v="3"/>
    <s v="No"/>
    <s v="16-Oct-1984"/>
    <n v="39"/>
    <n v="5177.12"/>
    <x v="0"/>
    <s v="tier - 1"/>
    <x v="0"/>
  </r>
  <r>
    <s v="Id597"/>
    <s v="  Eugene M"/>
    <n v="31.02"/>
    <s v="Obesity"/>
    <n v="5.87"/>
    <s v="Prediabetes"/>
    <s v="Yes"/>
    <x v="0"/>
    <s v="No"/>
    <x v="0"/>
    <s v="No"/>
    <s v="12-Sep-1979"/>
    <n v="44"/>
    <n v="5195.58"/>
    <x v="0"/>
    <s v="tier - 2"/>
    <x v="0"/>
  </r>
  <r>
    <s v="Id598"/>
    <s v="  Erin D"/>
    <n v="24.75"/>
    <s v="Healthy Weight"/>
    <n v="4.3600000000000003"/>
    <s v="Normal"/>
    <s v="Yes"/>
    <x v="0"/>
    <s v="No"/>
    <x v="3"/>
    <s v="Yes"/>
    <s v="6-Jun-2004"/>
    <n v="19"/>
    <n v="5198.6899999999996"/>
    <x v="0"/>
    <s v="tier - 2"/>
    <x v="16"/>
  </r>
  <r>
    <s v="Id599"/>
    <s v="  Kamilla"/>
    <n v="30.114999999999998"/>
    <s v="Obesity"/>
    <n v="10.119999999999999"/>
    <s v="Diabetes"/>
    <s v="No"/>
    <x v="0"/>
    <s v="No"/>
    <x v="2"/>
    <s v="No"/>
    <s v="24-Oct-1983"/>
    <n v="40"/>
    <n v="5207.97"/>
    <x v="0"/>
    <s v="tier - 2"/>
    <x v="1"/>
  </r>
  <r>
    <s v="Id600"/>
    <s v="  Wayne I"/>
    <n v="26.03"/>
    <s v="Overweight"/>
    <n v="4.01"/>
    <s v="Normal"/>
    <s v="No"/>
    <x v="0"/>
    <s v="Yes"/>
    <x v="3"/>
    <s v="Yes"/>
    <s v="17-Jun-1993"/>
    <n v="30"/>
    <n v="5209.58"/>
    <x v="1"/>
    <s v="tier - 3"/>
    <x v="12"/>
  </r>
  <r>
    <s v="Id601"/>
    <s v="  Tracy L"/>
    <n v="20.045000000000002"/>
    <s v="Healthy Weight"/>
    <n v="4.7699999999999996"/>
    <s v="Normal"/>
    <s v="Yes"/>
    <x v="0"/>
    <s v="No"/>
    <x v="3"/>
    <s v="Yes"/>
    <s v="1-Dec-1999"/>
    <n v="24"/>
    <n v="5213.22"/>
    <x v="0"/>
    <s v="tier - 1"/>
    <x v="1"/>
  </r>
  <r>
    <s v="Id602"/>
    <s v="  Heather"/>
    <n v="40.24"/>
    <s v="Obesity"/>
    <n v="6.83"/>
    <s v="Diabetes"/>
    <s v="No"/>
    <x v="0"/>
    <s v="No"/>
    <x v="0"/>
    <s v="No"/>
    <s v="6-Jun-1995"/>
    <n v="28"/>
    <n v="5216.4799999999996"/>
    <x v="0"/>
    <s v="tier - 2"/>
    <x v="7"/>
  </r>
  <r>
    <s v="Id603"/>
    <s v="  Megan C"/>
    <n v="43.15"/>
    <s v="Obesity"/>
    <n v="6.14"/>
    <s v="Prediabetes"/>
    <s v="Yes"/>
    <x v="0"/>
    <s v="Yes"/>
    <x v="3"/>
    <s v="No"/>
    <s v="29-Jun-1987"/>
    <n v="36"/>
    <n v="5227.99"/>
    <x v="0"/>
    <s v="tier - 1"/>
    <x v="8"/>
  </r>
  <r>
    <s v="Id604"/>
    <s v="  Jonathan"/>
    <n v="27.7"/>
    <s v="Overweight"/>
    <n v="5.6"/>
    <s v="Normal"/>
    <s v="No"/>
    <x v="0"/>
    <s v="Yes"/>
    <x v="3"/>
    <s v="Yes"/>
    <s v="26-Dec-1987"/>
    <n v="36"/>
    <n v="5240.7700000000004"/>
    <x v="0"/>
    <s v="tier - 2"/>
    <x v="2"/>
  </r>
  <r>
    <s v="Id605"/>
    <s v="  Greg D"/>
    <n v="45.68"/>
    <s v="Obesity"/>
    <n v="4.8"/>
    <s v="Normal"/>
    <s v="No"/>
    <x v="0"/>
    <s v="No"/>
    <x v="1"/>
    <s v="No"/>
    <s v="5-Jul-1987"/>
    <n v="36"/>
    <n v="5245.23"/>
    <x v="0"/>
    <s v="tier - 2"/>
    <x v="0"/>
  </r>
  <r>
    <s v="Id606"/>
    <s v="  Steven L"/>
    <n v="27.3"/>
    <s v="Overweight"/>
    <n v="11.89"/>
    <s v="Diabetes"/>
    <s v="No"/>
    <x v="0"/>
    <s v="No"/>
    <x v="0"/>
    <s v="Yes"/>
    <s v="9-Sep-1987"/>
    <n v="36"/>
    <n v="5246.05"/>
    <x v="0"/>
    <s v="tier - 3"/>
    <x v="2"/>
  </r>
  <r>
    <s v="Id607"/>
    <s v="  Gianfilippo"/>
    <n v="54.45"/>
    <s v="Obesity"/>
    <n v="4.7300000000000004"/>
    <s v="Normal"/>
    <s v="Yes"/>
    <x v="0"/>
    <s v="No"/>
    <x v="3"/>
    <s v="No"/>
    <s v="6-Jul-1990"/>
    <n v="33"/>
    <n v="5253.52"/>
    <x v="1"/>
    <s v="tier - 3"/>
    <x v="2"/>
  </r>
  <r>
    <s v="Id608"/>
    <s v="  Hector"/>
    <n v="54.43"/>
    <s v="Obesity"/>
    <n v="4.6100000000000003"/>
    <s v="Normal"/>
    <s v="Yes"/>
    <x v="0"/>
    <s v="No"/>
    <x v="3"/>
    <s v="No"/>
    <s v="25-Nov-1989"/>
    <n v="34"/>
    <n v="5257.51"/>
    <x v="0"/>
    <s v="tier - 2"/>
    <x v="1"/>
  </r>
  <r>
    <s v="Id609"/>
    <s v="  Mark W"/>
    <n v="48.01"/>
    <s v="Obesity"/>
    <n v="7.3"/>
    <s v="Diabetes"/>
    <s v="No"/>
    <x v="0"/>
    <s v="No"/>
    <x v="0"/>
    <s v="No"/>
    <s v="19-Jul-1989"/>
    <n v="34"/>
    <n v="5261.47"/>
    <x v="0"/>
    <s v="tier - 2"/>
    <x v="1"/>
  </r>
  <r>
    <s v="Id610"/>
    <s v="  Aubri"/>
    <n v="48.32"/>
    <s v="Obesity"/>
    <n v="5.88"/>
    <s v="Prediabetes"/>
    <s v="No"/>
    <x v="0"/>
    <s v="No"/>
    <x v="0"/>
    <s v="No"/>
    <s v="25-Oct-1986"/>
    <n v="37"/>
    <n v="5266.37"/>
    <x v="0"/>
    <s v="tier - 2"/>
    <x v="1"/>
  </r>
  <r>
    <s v="Id611"/>
    <s v="  Justin"/>
    <n v="22.895"/>
    <s v="Healthy Weight"/>
    <n v="4.0599999999999996"/>
    <s v="Normal"/>
    <s v="No"/>
    <x v="0"/>
    <s v="Yes"/>
    <x v="3"/>
    <s v="Yes"/>
    <s v="20-Sep-1986"/>
    <n v="37"/>
    <n v="5267.82"/>
    <x v="0"/>
    <s v="tier - 2"/>
    <x v="1"/>
  </r>
  <r>
    <s v="Id612"/>
    <s v="  Megan A"/>
    <n v="54.85"/>
    <s v="Obesity"/>
    <n v="4.9000000000000004"/>
    <s v="Normal"/>
    <s v="No"/>
    <x v="0"/>
    <s v="No"/>
    <x v="3"/>
    <s v="No"/>
    <s v="20-Oct-1986"/>
    <n v="37"/>
    <n v="5272.18"/>
    <x v="0"/>
    <s v="tier - 3"/>
    <x v="1"/>
  </r>
  <r>
    <s v="Id613"/>
    <s v="  Erika M"/>
    <n v="21.85"/>
    <s v="Healthy Weight"/>
    <n v="5.52"/>
    <s v="Normal"/>
    <s v="No"/>
    <x v="0"/>
    <s v="Yes"/>
    <x v="3"/>
    <s v="Yes"/>
    <s v="1-Sep-1987"/>
    <n v="36"/>
    <n v="5275.86"/>
    <x v="0"/>
    <s v="tier - 2"/>
    <x v="0"/>
  </r>
  <r>
    <s v="Id614"/>
    <s v="  Daniel G"/>
    <n v="51.86"/>
    <s v="Obesity"/>
    <n v="5.2"/>
    <s v="Normal"/>
    <s v="Yes"/>
    <x v="0"/>
    <s v="No"/>
    <x v="0"/>
    <s v="No"/>
    <s v="12-Nov-1974"/>
    <n v="49"/>
    <n v="5291.71"/>
    <x v="0"/>
    <s v="tier - 2"/>
    <x v="1"/>
  </r>
  <r>
    <s v="Id615"/>
    <s v="  Devin C"/>
    <n v="39.049999999999997"/>
    <s v="Obesity"/>
    <n v="7.59"/>
    <s v="Diabetes"/>
    <s v="No"/>
    <x v="0"/>
    <s v="No"/>
    <x v="2"/>
    <s v="No"/>
    <s v="22-Aug-2004"/>
    <n v="19"/>
    <n v="5293.67"/>
    <x v="0"/>
    <s v="tier - 2"/>
    <x v="16"/>
  </r>
  <r>
    <s v="Id616"/>
    <s v="  Louise A"/>
    <n v="31.824999999999999"/>
    <s v="Obesity"/>
    <n v="8.2799999999999994"/>
    <s v="Diabetes"/>
    <s v="No"/>
    <x v="0"/>
    <s v="No"/>
    <x v="2"/>
    <s v="No"/>
    <s v="9-Sep-2000"/>
    <n v="23"/>
    <n v="5306.7"/>
    <x v="0"/>
    <s v="tier - 3"/>
    <x v="1"/>
  </r>
  <r>
    <s v="Id617"/>
    <s v="  Sarah"/>
    <n v="46.43"/>
    <s v="Obesity"/>
    <n v="6.72"/>
    <s v="Diabetes"/>
    <s v="No"/>
    <x v="0"/>
    <s v="No"/>
    <x v="0"/>
    <s v="No"/>
    <s v="13-Nov-1994"/>
    <n v="29"/>
    <n v="5312.17"/>
    <x v="0"/>
    <s v="tier - 2"/>
    <x v="1"/>
  </r>
  <r>
    <s v="Id618"/>
    <s v="  Amy"/>
    <n v="53.63"/>
    <s v="Obesity"/>
    <n v="5.47"/>
    <s v="Normal"/>
    <s v="Yes"/>
    <x v="0"/>
    <s v="No"/>
    <x v="3"/>
    <s v="No"/>
    <s v="2-Sep-1974"/>
    <n v="49"/>
    <n v="5322.24"/>
    <x v="0"/>
    <s v="tier - 1"/>
    <x v="1"/>
  </r>
  <r>
    <s v="Id619"/>
    <s v="  Brittany L"/>
    <n v="48.7"/>
    <s v="Obesity"/>
    <n v="4.71"/>
    <s v="Normal"/>
    <s v="No"/>
    <x v="0"/>
    <s v="No"/>
    <x v="0"/>
    <s v="No"/>
    <s v="18-Jun-1992"/>
    <n v="31"/>
    <n v="5325.65"/>
    <x v="0"/>
    <s v="tier - 1"/>
    <x v="2"/>
  </r>
  <r>
    <s v="Id620"/>
    <s v="  Jessica L"/>
    <n v="48.81"/>
    <s v="Obesity"/>
    <n v="5.49"/>
    <s v="Normal"/>
    <s v="No"/>
    <x v="0"/>
    <s v="No"/>
    <x v="0"/>
    <s v="No"/>
    <s v="28-Aug-1991"/>
    <n v="32"/>
    <n v="5327.4"/>
    <x v="0"/>
    <s v="tier - 1"/>
    <x v="1"/>
  </r>
  <r>
    <s v="Id621"/>
    <s v="  Kristina K"/>
    <n v="47.53"/>
    <s v="Obesity"/>
    <n v="4.72"/>
    <s v="Normal"/>
    <s v="No"/>
    <x v="0"/>
    <s v="No"/>
    <x v="0"/>
    <s v="No"/>
    <s v="15-Dec-1972"/>
    <n v="51"/>
    <n v="5344.81"/>
    <x v="0"/>
    <s v="tier - 3"/>
    <x v="0"/>
  </r>
  <r>
    <s v="Id622"/>
    <s v="  Brad"/>
    <n v="36.85"/>
    <s v="Obesity"/>
    <n v="6.7"/>
    <s v="Diabetes"/>
    <s v="No"/>
    <x v="0"/>
    <s v="No"/>
    <x v="0"/>
    <s v="No"/>
    <s v="7-Nov-1989"/>
    <n v="34"/>
    <n v="5354.07"/>
    <x v="0"/>
    <s v="tier - 3"/>
    <x v="8"/>
  </r>
  <r>
    <s v="Id623"/>
    <s v="  Margaret O"/>
    <n v="29.3"/>
    <s v="Overweight"/>
    <n v="5.5"/>
    <s v="Normal"/>
    <s v="No"/>
    <x v="0"/>
    <s v="No"/>
    <x v="0"/>
    <s v="No"/>
    <s v="7-Dec-1994"/>
    <n v="29"/>
    <n v="5364.66"/>
    <x v="0"/>
    <s v="tier - 1"/>
    <x v="2"/>
  </r>
  <r>
    <s v="Id624"/>
    <s v="  Craig R"/>
    <n v="19.3"/>
    <s v="Healthy Weight"/>
    <n v="4.46"/>
    <s v="Normal"/>
    <s v="No"/>
    <x v="0"/>
    <s v="No"/>
    <x v="3"/>
    <s v="Yes"/>
    <s v="1-Jun-1986"/>
    <n v="37"/>
    <n v="5373.36"/>
    <x v="0"/>
    <s v="tier - 2"/>
    <x v="1"/>
  </r>
  <r>
    <s v="Id625"/>
    <s v="  Simo"/>
    <n v="24.13"/>
    <s v="Healthy Weight"/>
    <n v="5.29"/>
    <s v="Normal"/>
    <s v="Yes"/>
    <x v="0"/>
    <s v="Yes"/>
    <x v="3"/>
    <s v="Yes"/>
    <s v="18-Nov-1989"/>
    <n v="34"/>
    <n v="5375.04"/>
    <x v="0"/>
    <s v="tier - 1"/>
    <x v="2"/>
  </r>
  <r>
    <s v="Id626"/>
    <s v="  Christopher J"/>
    <n v="46.7"/>
    <s v="Obesity"/>
    <n v="10.99"/>
    <s v="Diabetes"/>
    <s v="No"/>
    <x v="0"/>
    <s v="No"/>
    <x v="0"/>
    <s v="No"/>
    <s v="22-Jul-1986"/>
    <n v="37"/>
    <n v="5377.46"/>
    <x v="0"/>
    <s v="tier - 3"/>
    <x v="1"/>
  </r>
  <r>
    <s v="Id627"/>
    <s v="  Mario Sr"/>
    <n v="45.27"/>
    <s v="Obesity"/>
    <n v="5.2"/>
    <s v="Normal"/>
    <s v="Yes"/>
    <x v="0"/>
    <s v="No"/>
    <x v="0"/>
    <s v="No"/>
    <s v="1-Jun-1984"/>
    <n v="39"/>
    <n v="5383.54"/>
    <x v="0"/>
    <s v="tier - 3"/>
    <x v="2"/>
  </r>
  <r>
    <s v="Id628"/>
    <s v="  Meghann R"/>
    <n v="44.29"/>
    <s v="Obesity"/>
    <n v="9.66"/>
    <s v="Diabetes"/>
    <s v="No"/>
    <x v="0"/>
    <s v="No"/>
    <x v="1"/>
    <s v="No"/>
    <s v="8-Aug-1988"/>
    <n v="35"/>
    <n v="5385.34"/>
    <x v="0"/>
    <s v="tier - 3"/>
    <x v="1"/>
  </r>
  <r>
    <s v="Id629"/>
    <s v="  Scott M"/>
    <n v="54.59"/>
    <s v="Obesity"/>
    <n v="4.22"/>
    <s v="Normal"/>
    <s v="Yes"/>
    <x v="0"/>
    <s v="No"/>
    <x v="3"/>
    <s v="No"/>
    <s v="6-Nov-1989"/>
    <n v="34"/>
    <n v="5396.44"/>
    <x v="0"/>
    <s v="tier - 3"/>
    <x v="0"/>
  </r>
  <r>
    <s v="Id630"/>
    <s v="  Caitlin E"/>
    <n v="32.965000000000003"/>
    <s v="Obesity"/>
    <n v="11.78"/>
    <s v="Diabetes"/>
    <s v="No"/>
    <x v="0"/>
    <s v="No"/>
    <x v="0"/>
    <s v="No"/>
    <s v="3-Sep-1984"/>
    <n v="39"/>
    <n v="5397.62"/>
    <x v="0"/>
    <s v="tier - 2"/>
    <x v="0"/>
  </r>
  <r>
    <s v="Id631"/>
    <s v="  Samantha A"/>
    <n v="38.049999999999997"/>
    <s v="Obesity"/>
    <n v="9.6199999999999992"/>
    <s v="Diabetes"/>
    <s v="No"/>
    <x v="0"/>
    <s v="No"/>
    <x v="0"/>
    <s v="No"/>
    <s v="1-Aug-1984"/>
    <n v="39"/>
    <n v="5400.98"/>
    <x v="0"/>
    <s v="tier - 2"/>
    <x v="0"/>
  </r>
  <r>
    <s v="Id632"/>
    <s v="  Erik"/>
    <n v="46.14"/>
    <s v="Obesity"/>
    <n v="10.78"/>
    <s v="Diabetes"/>
    <s v="No"/>
    <x v="0"/>
    <s v="No"/>
    <x v="0"/>
    <s v="No"/>
    <s v="23-Dec-1985"/>
    <n v="38"/>
    <n v="5402.89"/>
    <x v="0"/>
    <s v="tier - 1"/>
    <x v="0"/>
  </r>
  <r>
    <s v="Id633"/>
    <s v="  Christopher"/>
    <n v="41.325000000000003"/>
    <s v="Obesity"/>
    <n v="5.1100000000000003"/>
    <s v="Normal"/>
    <s v="Yes"/>
    <x v="0"/>
    <s v="No"/>
    <x v="1"/>
    <s v="No"/>
    <s v="27-Sep-1975"/>
    <n v="48"/>
    <n v="5411.99"/>
    <x v="0"/>
    <s v="tier - 3"/>
    <x v="1"/>
  </r>
  <r>
    <s v="Id634"/>
    <s v="  Maya"/>
    <n v="44.64"/>
    <s v="Obesity"/>
    <n v="7.18"/>
    <s v="Diabetes"/>
    <s v="No"/>
    <x v="0"/>
    <s v="No"/>
    <x v="0"/>
    <s v="No"/>
    <s v="27-Sep-1982"/>
    <n v="41"/>
    <n v="5415.66"/>
    <x v="0"/>
    <s v="tier - 3"/>
    <x v="0"/>
  </r>
  <r>
    <s v="Id635"/>
    <s v="  Zachary T"/>
    <n v="25.175000000000001"/>
    <s v="Overweight"/>
    <n v="4.96"/>
    <s v="Normal"/>
    <s v="No"/>
    <x v="1"/>
    <s v="No"/>
    <x v="3"/>
    <s v="?"/>
    <s v="6-Jul-1991"/>
    <n v="32"/>
    <n v="5425.02"/>
    <x v="0"/>
    <s v="tier - 1"/>
    <x v="1"/>
  </r>
  <r>
    <s v="Id636"/>
    <s v="  Hilda"/>
    <n v="43.11"/>
    <s v="Obesity"/>
    <n v="4.67"/>
    <s v="Normal"/>
    <s v="Yes"/>
    <x v="0"/>
    <s v="No"/>
    <x v="0"/>
    <s v="No"/>
    <s v="17-Sep-1992"/>
    <n v="31"/>
    <n v="5428.73"/>
    <x v="1"/>
    <s v="tier - 1"/>
    <x v="12"/>
  </r>
  <r>
    <s v="Id637"/>
    <s v="  Stephanie"/>
    <n v="53.32"/>
    <s v="Obesity"/>
    <n v="5.0599999999999996"/>
    <s v="Normal"/>
    <s v="No"/>
    <x v="0"/>
    <s v="No"/>
    <x v="0"/>
    <s v="No"/>
    <s v="8-Jun-1978"/>
    <n v="45"/>
    <n v="5428.98"/>
    <x v="0"/>
    <s v="tier - 2"/>
    <x v="1"/>
  </r>
  <r>
    <s v="Id638"/>
    <s v="  Doug"/>
    <n v="38.04"/>
    <s v="Obesity"/>
    <n v="5.0199999999999996"/>
    <s v="Normal"/>
    <s v="Yes"/>
    <x v="0"/>
    <s v="No"/>
    <x v="3"/>
    <s v="No"/>
    <s v="25-Aug-1982"/>
    <n v="41"/>
    <n v="5438.75"/>
    <x v="1"/>
    <s v="tier - 2"/>
    <x v="0"/>
  </r>
  <r>
    <s v="Id639"/>
    <s v="  Bethany N"/>
    <n v="37.9"/>
    <s v="Obesity"/>
    <n v="7.76"/>
    <s v="Diabetes"/>
    <s v="No"/>
    <x v="0"/>
    <s v="No"/>
    <x v="0"/>
    <s v="No"/>
    <s v="25-Dec-1986"/>
    <n v="37"/>
    <n v="5458.05"/>
    <x v="0"/>
    <s v="tier - 2"/>
    <x v="8"/>
  </r>
  <r>
    <s v="Id640"/>
    <s v="  Sandra H"/>
    <n v="39.6"/>
    <s v="Obesity"/>
    <n v="9.32"/>
    <s v="Diabetes"/>
    <s v="No"/>
    <x v="0"/>
    <s v="No"/>
    <x v="0"/>
    <s v="No"/>
    <s v="24-Oct-1973"/>
    <n v="50"/>
    <n v="5466.88"/>
    <x v="0"/>
    <s v="tier - 2"/>
    <x v="0"/>
  </r>
  <r>
    <s v="Id641"/>
    <s v="  Takuo"/>
    <n v="50.92"/>
    <s v="Obesity"/>
    <n v="5.31"/>
    <s v="Normal"/>
    <s v="Yes"/>
    <x v="0"/>
    <s v="No"/>
    <x v="3"/>
    <s v="No"/>
    <s v="2-Dec-1986"/>
    <n v="37"/>
    <n v="5469.01"/>
    <x v="0"/>
    <s v="tier - 2"/>
    <x v="8"/>
  </r>
  <r>
    <s v="Id642"/>
    <s v="  Kelly A"/>
    <n v="21.85"/>
    <s v="Healthy Weight"/>
    <n v="5.56"/>
    <s v="Normal"/>
    <s v="Yes"/>
    <x v="0"/>
    <s v="No"/>
    <x v="0"/>
    <s v="Yes"/>
    <s v="12-Jul-1986"/>
    <n v="37"/>
    <n v="5472.45"/>
    <x v="0"/>
    <s v="tier - 3"/>
    <x v="2"/>
  </r>
  <r>
    <s v="Id643"/>
    <s v="  Scott"/>
    <n v="36.08"/>
    <s v="Obesity"/>
    <n v="7.11"/>
    <s v="Diabetes"/>
    <s v="Yes"/>
    <x v="0"/>
    <s v="Yes"/>
    <x v="3"/>
    <s v="No"/>
    <s v="30-Sep-1986"/>
    <n v="37"/>
    <n v="5478.04"/>
    <x v="0"/>
    <s v="tier - 3"/>
    <x v="0"/>
  </r>
  <r>
    <s v="Id644"/>
    <s v="  Benoit"/>
    <n v="40.44"/>
    <s v="Obesity"/>
    <n v="5.13"/>
    <s v="Normal"/>
    <s v="Yes"/>
    <x v="0"/>
    <s v="Yes"/>
    <x v="3"/>
    <s v="No"/>
    <s v="26-Aug-1984"/>
    <n v="39"/>
    <n v="5484.47"/>
    <x v="0"/>
    <s v="tier - 2"/>
    <x v="0"/>
  </r>
  <r>
    <s v="Id645"/>
    <s v="  Elizabeth M"/>
    <n v="38.094999999999999"/>
    <s v="Obesity"/>
    <n v="10.199999999999999"/>
    <s v="Diabetes"/>
    <s v="No"/>
    <x v="0"/>
    <s v="No"/>
    <x v="0"/>
    <s v="No"/>
    <s v="17-Aug-1984"/>
    <n v="39"/>
    <n v="5488.26"/>
    <x v="0"/>
    <s v="tier - 3"/>
    <x v="2"/>
  </r>
  <r>
    <s v="Id646"/>
    <s v="  Jessica A"/>
    <n v="44.95"/>
    <s v="Obesity"/>
    <n v="10.4"/>
    <s v="Diabetes"/>
    <s v="No"/>
    <x v="0"/>
    <s v="No"/>
    <x v="0"/>
    <s v="No"/>
    <s v="29-Jul-1988"/>
    <n v="35"/>
    <n v="5503.36"/>
    <x v="0"/>
    <s v="tier - 2"/>
    <x v="1"/>
  </r>
  <r>
    <s v="Id647"/>
    <s v="  Monica K"/>
    <n v="35.54"/>
    <s v="Obesity"/>
    <n v="10.67"/>
    <s v="Diabetes"/>
    <s v="No"/>
    <x v="0"/>
    <s v="No"/>
    <x v="0"/>
    <s v="No"/>
    <s v="7-Nov-1981"/>
    <n v="42"/>
    <n v="5539.4"/>
    <x v="0"/>
    <s v="tier - 2"/>
    <x v="0"/>
  </r>
  <r>
    <s v="Id648"/>
    <s v="  Kevin L"/>
    <n v="39.799999999999997"/>
    <s v="Obesity"/>
    <n v="4.6500000000000004"/>
    <s v="Normal"/>
    <s v="Yes"/>
    <x v="0"/>
    <s v="No"/>
    <x v="1"/>
    <s v="No"/>
    <s v="7-Dec-1980"/>
    <n v="43"/>
    <n v="5540.35"/>
    <x v="0"/>
    <s v="tier - 2"/>
    <x v="1"/>
  </r>
  <r>
    <s v="Id649"/>
    <s v="  Gregory"/>
    <n v="33.659999999999997"/>
    <s v="Obesity"/>
    <n v="5.65"/>
    <s v="Normal"/>
    <s v="Yes"/>
    <x v="0"/>
    <s v="No"/>
    <x v="1"/>
    <s v="No"/>
    <s v="22-Sep-1999"/>
    <n v="24"/>
    <n v="5552.61"/>
    <x v="0"/>
    <s v="tier - 3"/>
    <x v="14"/>
  </r>
  <r>
    <s v="Id650"/>
    <s v="  Della"/>
    <n v="35.5"/>
    <s v="Obesity"/>
    <n v="11.97"/>
    <s v="Diabetes"/>
    <s v="No"/>
    <x v="0"/>
    <s v="No"/>
    <x v="0"/>
    <s v="No"/>
    <s v="18-Sep-1974"/>
    <n v="49"/>
    <n v="5576.35"/>
    <x v="0"/>
    <s v="tier - 3"/>
    <x v="0"/>
  </r>
  <r>
    <s v="Id651"/>
    <s v="  David"/>
    <n v="41.63"/>
    <s v="Obesity"/>
    <n v="6.71"/>
    <s v="Diabetes"/>
    <s v="No"/>
    <x v="0"/>
    <s v="No"/>
    <x v="0"/>
    <s v="No"/>
    <s v="5-Sep-1985"/>
    <n v="38"/>
    <n v="5582.95"/>
    <x v="0"/>
    <s v="tier - 1"/>
    <x v="1"/>
  </r>
  <r>
    <s v="Id652"/>
    <s v="  Victoria"/>
    <n v="46.49"/>
    <s v="Obesity"/>
    <n v="11.92"/>
    <s v="Diabetes"/>
    <s v="No"/>
    <x v="0"/>
    <s v="No"/>
    <x v="0"/>
    <s v="No"/>
    <s v="21-Nov-1986"/>
    <n v="37"/>
    <n v="5584.31"/>
    <x v="1"/>
    <s v="tier - 1"/>
    <x v="0"/>
  </r>
  <r>
    <s v="Id653"/>
    <s v="  Tasos"/>
    <n v="43.29"/>
    <s v="Obesity"/>
    <n v="5.35"/>
    <s v="Normal"/>
    <s v="No"/>
    <x v="0"/>
    <s v="No"/>
    <x v="1"/>
    <s v="No"/>
    <s v="3-Oct-1983"/>
    <n v="40"/>
    <n v="5587.59"/>
    <x v="0"/>
    <s v="tier - 1"/>
    <x v="0"/>
  </r>
  <r>
    <s v="Id654"/>
    <s v="  Thomas"/>
    <n v="43.08"/>
    <s v="Obesity"/>
    <n v="8.9600000000000009"/>
    <s v="Diabetes"/>
    <s v="Yes"/>
    <x v="0"/>
    <s v="No"/>
    <x v="3"/>
    <s v="No"/>
    <s v="18-Nov-1988"/>
    <n v="35"/>
    <n v="5594.85"/>
    <x v="0"/>
    <s v="tier - 3"/>
    <x v="8"/>
  </r>
  <r>
    <s v="Id655"/>
    <s v="  Lukasz"/>
    <n v="39.07"/>
    <s v="Obesity"/>
    <n v="11.93"/>
    <s v="Diabetes"/>
    <s v="No"/>
    <x v="0"/>
    <s v="No"/>
    <x v="0"/>
    <s v="No"/>
    <s v="11-Sep-1978"/>
    <n v="45"/>
    <n v="5612.83"/>
    <x v="0"/>
    <s v="tier - 3"/>
    <x v="0"/>
  </r>
  <r>
    <s v="Id656"/>
    <s v="  Matthew A"/>
    <n v="41.3"/>
    <s v="Obesity"/>
    <n v="9.59"/>
    <s v="Diabetes"/>
    <s v="No"/>
    <x v="0"/>
    <s v="No"/>
    <x v="0"/>
    <s v="No"/>
    <s v="15-Nov-1994"/>
    <n v="29"/>
    <n v="5615.37"/>
    <x v="0"/>
    <s v="tier - 3"/>
    <x v="2"/>
  </r>
  <r>
    <s v="Id657"/>
    <s v="  Meta"/>
    <n v="42.95"/>
    <s v="Obesity"/>
    <n v="11.88"/>
    <s v="Diabetes"/>
    <s v="Yes"/>
    <x v="0"/>
    <s v="No"/>
    <x v="1"/>
    <s v="No"/>
    <s v="9-Dec-1987"/>
    <n v="36"/>
    <n v="5630.46"/>
    <x v="0"/>
    <s v="tier - 3"/>
    <x v="1"/>
  </r>
  <r>
    <s v="Id658"/>
    <s v="  Rachel E"/>
    <n v="46.96"/>
    <s v="Obesity"/>
    <n v="4.6399999999999997"/>
    <s v="Normal"/>
    <s v="No"/>
    <x v="0"/>
    <s v="Yes"/>
    <x v="3"/>
    <s v="No"/>
    <s v="8-Jun-1983"/>
    <n v="40"/>
    <n v="5649.72"/>
    <x v="0"/>
    <s v="tier - 3"/>
    <x v="2"/>
  </r>
  <r>
    <s v="Id659"/>
    <s v="  Angelica"/>
    <n v="30.495000000000001"/>
    <s v="Obesity"/>
    <n v="9.5299999999999994"/>
    <s v="Diabetes"/>
    <s v="No"/>
    <x v="0"/>
    <s v="No"/>
    <x v="0"/>
    <s v="No"/>
    <s v="27-Sep-1978"/>
    <n v="45"/>
    <n v="5650.14"/>
    <x v="0"/>
    <s v="tier - 1"/>
    <x v="0"/>
  </r>
  <r>
    <s v="Id660"/>
    <s v="  Kathleen"/>
    <n v="17.954999999999998"/>
    <s v="Underweight"/>
    <n v="5.29"/>
    <s v="Normal"/>
    <s v="Yes"/>
    <x v="0"/>
    <s v="No"/>
    <x v="3"/>
    <s v="Yes"/>
    <s v="3-Sep-1983"/>
    <n v="40"/>
    <n v="5662.23"/>
    <x v="0"/>
    <s v="tier - 1"/>
    <x v="0"/>
  </r>
  <r>
    <s v="Id661"/>
    <s v="  Gabriel D"/>
    <n v="25.6"/>
    <s v="Overweight"/>
    <n v="10.95"/>
    <s v="Diabetes"/>
    <s v="No"/>
    <x v="0"/>
    <s v="No"/>
    <x v="2"/>
    <s v="No"/>
    <s v="12-Aug-1984"/>
    <n v="39"/>
    <n v="5679.13"/>
    <x v="0"/>
    <s v="tier - 2"/>
    <x v="0"/>
  </r>
  <r>
    <s v="Id662"/>
    <s v="  Jeff T"/>
    <n v="34.21"/>
    <s v="Obesity"/>
    <n v="9.17"/>
    <s v="Diabetes"/>
    <s v="No"/>
    <x v="0"/>
    <s v="No"/>
    <x v="0"/>
    <s v="No"/>
    <s v="28-Oct-1972"/>
    <n v="51"/>
    <n v="5690.79"/>
    <x v="0"/>
    <s v="tier - 1"/>
    <x v="0"/>
  </r>
  <r>
    <s v="Id663"/>
    <s v="  Neil D"/>
    <n v="39.74"/>
    <s v="Obesity"/>
    <n v="7.39"/>
    <s v="Diabetes"/>
    <s v="No"/>
    <x v="0"/>
    <s v="No"/>
    <x v="0"/>
    <s v="No"/>
    <s v="3-Nov-1992"/>
    <n v="31"/>
    <n v="5693.43"/>
    <x v="0"/>
    <s v="tier - 3"/>
    <x v="1"/>
  </r>
  <r>
    <s v="Id664"/>
    <s v="  Katherine L"/>
    <n v="49.53"/>
    <s v="Obesity"/>
    <n v="9.1300000000000008"/>
    <s v="Diabetes"/>
    <s v="Yes"/>
    <x v="0"/>
    <s v="No"/>
    <x v="0"/>
    <s v="No"/>
    <s v="6-Jul-1974"/>
    <n v="49"/>
    <n v="5698.74"/>
    <x v="0"/>
    <s v="tier - 2"/>
    <x v="1"/>
  </r>
  <r>
    <s v="Id665"/>
    <s v="  Ariel E"/>
    <n v="39.33"/>
    <s v="Obesity"/>
    <n v="10.4"/>
    <s v="Diabetes"/>
    <s v="No"/>
    <x v="0"/>
    <s v="No"/>
    <x v="2"/>
    <s v="No"/>
    <s v="15-Jun-1981"/>
    <n v="42"/>
    <n v="5699.84"/>
    <x v="0"/>
    <s v="tier - 3"/>
    <x v="0"/>
  </r>
  <r>
    <s v="Id666"/>
    <s v="  Christopher P"/>
    <n v="39.979999999999997"/>
    <s v="Obesity"/>
    <n v="9.4600000000000009"/>
    <s v="Diabetes"/>
    <s v="Yes"/>
    <x v="0"/>
    <s v="No"/>
    <x v="1"/>
    <s v="No"/>
    <s v="3-Nov-1993"/>
    <n v="30"/>
    <n v="5708.87"/>
    <x v="0"/>
    <s v="tier - 1"/>
    <x v="2"/>
  </r>
  <r>
    <s v="Id667"/>
    <s v="  Erin M"/>
    <n v="46.51"/>
    <s v="Obesity"/>
    <n v="8.69"/>
    <s v="Diabetes"/>
    <s v="Yes"/>
    <x v="0"/>
    <s v="No"/>
    <x v="0"/>
    <s v="No"/>
    <s v="30-Aug-1981"/>
    <n v="42"/>
    <n v="5709.16"/>
    <x v="1"/>
    <s v="tier - 3"/>
    <x v="0"/>
  </r>
  <r>
    <s v="Id668"/>
    <s v="  Molly K"/>
    <n v="43.58"/>
    <s v="Obesity"/>
    <n v="4.2300000000000004"/>
    <s v="Normal"/>
    <s v="No"/>
    <x v="0"/>
    <s v="Yes"/>
    <x v="3"/>
    <s v="No"/>
    <s v="18-Dec-1971"/>
    <n v="52"/>
    <n v="5720.38"/>
    <x v="0"/>
    <s v="tier - 1"/>
    <x v="0"/>
  </r>
  <r>
    <s v="Id669"/>
    <s v="  Ryan J"/>
    <n v="42.28"/>
    <s v="Obesity"/>
    <n v="9.16"/>
    <s v="Diabetes"/>
    <s v="Yes"/>
    <x v="0"/>
    <s v="No"/>
    <x v="3"/>
    <s v="No"/>
    <s v="19-Oct-1987"/>
    <n v="36"/>
    <n v="5729.01"/>
    <x v="3"/>
    <s v="tier - 2"/>
    <x v="1"/>
  </r>
  <r>
    <s v="Id670"/>
    <s v="  Jennifer"/>
    <n v="35.520000000000003"/>
    <s v="Obesity"/>
    <n v="8.26"/>
    <s v="Diabetes"/>
    <s v="No"/>
    <x v="0"/>
    <s v="No"/>
    <x v="0"/>
    <s v="No"/>
    <s v="21-Aug-1972"/>
    <n v="51"/>
    <n v="5741.67"/>
    <x v="0"/>
    <s v="tier - 3"/>
    <x v="0"/>
  </r>
  <r>
    <s v="Id671"/>
    <s v="  Daniel M"/>
    <n v="33.6"/>
    <s v="Obesity"/>
    <n v="11.25"/>
    <s v="Diabetes"/>
    <s v="No"/>
    <x v="0"/>
    <s v="No"/>
    <x v="0"/>
    <s v="No"/>
    <s v="10-Jun-1993"/>
    <n v="30"/>
    <n v="5748.13"/>
    <x v="0"/>
    <s v="tier - 1"/>
    <x v="11"/>
  </r>
  <r>
    <s v="Id672"/>
    <s v="  Hiruni"/>
    <n v="22.42"/>
    <s v="Healthy Weight"/>
    <n v="6.74"/>
    <s v="Diabetes"/>
    <s v="No"/>
    <x v="0"/>
    <s v="No"/>
    <x v="0"/>
    <s v="Yes"/>
    <s v="30-Aug-1983"/>
    <n v="40"/>
    <n v="5757.41"/>
    <x v="0"/>
    <s v="tier - 3"/>
    <x v="4"/>
  </r>
  <r>
    <s v="Id673"/>
    <s v="  Reina H"/>
    <n v="46.86"/>
    <s v="Obesity"/>
    <n v="4.87"/>
    <s v="Normal"/>
    <s v="No"/>
    <x v="0"/>
    <s v="No"/>
    <x v="0"/>
    <s v="No"/>
    <s v="1-Nov-2004"/>
    <n v="19"/>
    <n v="5778.71"/>
    <x v="0"/>
    <s v="tier - 3"/>
    <x v="16"/>
  </r>
  <r>
    <s v="Id674"/>
    <s v="  Kristi"/>
    <n v="32.965000000000003"/>
    <s v="Obesity"/>
    <n v="6.68"/>
    <s v="Diabetes"/>
    <s v="No"/>
    <x v="0"/>
    <s v="No"/>
    <x v="2"/>
    <s v="No"/>
    <s v="18-Sep-1980"/>
    <n v="43"/>
    <n v="5807.06"/>
    <x v="0"/>
    <s v="tier - 3"/>
    <x v="0"/>
  </r>
  <r>
    <s v="Id675"/>
    <s v="  Meredith L"/>
    <n v="39.340000000000003"/>
    <s v="Obesity"/>
    <n v="5.0199999999999996"/>
    <s v="Normal"/>
    <s v="Yes"/>
    <x v="0"/>
    <s v="Yes"/>
    <x v="3"/>
    <s v="No"/>
    <s v="2-Nov-1972"/>
    <n v="51"/>
    <n v="5812.9"/>
    <x v="0"/>
    <s v="tier - 2"/>
    <x v="0"/>
  </r>
  <r>
    <s v="Id676"/>
    <s v="  Jocelyn"/>
    <n v="47"/>
    <s v="Obesity"/>
    <n v="10.64"/>
    <s v="Diabetes"/>
    <s v="Yes"/>
    <x v="0"/>
    <s v="No"/>
    <x v="0"/>
    <s v="No"/>
    <s v="22-Jul-2002"/>
    <n v="21"/>
    <n v="5816.58"/>
    <x v="0"/>
    <s v="tier - 2"/>
    <x v="14"/>
  </r>
  <r>
    <s v="Id677"/>
    <s v="  Daphne"/>
    <n v="36.71"/>
    <s v="Obesity"/>
    <n v="8.74"/>
    <s v="Diabetes"/>
    <s v="Yes"/>
    <x v="0"/>
    <s v="No"/>
    <x v="0"/>
    <s v="No"/>
    <s v="27-Sep-1971"/>
    <n v="52"/>
    <n v="5832.6"/>
    <x v="0"/>
    <s v="tier - 3"/>
    <x v="1"/>
  </r>
  <r>
    <s v="Id678"/>
    <s v="  Margaret E"/>
    <n v="53.48"/>
    <s v="Obesity"/>
    <n v="5.64"/>
    <s v="Normal"/>
    <s v="No"/>
    <x v="0"/>
    <s v="No"/>
    <x v="0"/>
    <s v="No"/>
    <s v="27-Jul-1987"/>
    <n v="36"/>
    <n v="5836.52"/>
    <x v="0"/>
    <s v="tier - 3"/>
    <x v="0"/>
  </r>
  <r>
    <s v="Id679"/>
    <s v="  Mario J"/>
    <n v="35.5"/>
    <s v="Obesity"/>
    <n v="10.37"/>
    <s v="Diabetes"/>
    <s v="No"/>
    <x v="0"/>
    <s v="No"/>
    <x v="0"/>
    <s v="No"/>
    <s v="20-Aug-1995"/>
    <n v="28"/>
    <n v="5843.99"/>
    <x v="0"/>
    <s v="tier - 2"/>
    <x v="7"/>
  </r>
  <r>
    <s v="Id680"/>
    <s v="  Peter"/>
    <n v="36.979999999999997"/>
    <s v="Obesity"/>
    <n v="9.56"/>
    <s v="Diabetes"/>
    <s v="Yes"/>
    <x v="0"/>
    <s v="No"/>
    <x v="0"/>
    <s v="No"/>
    <s v="30-Sep-1987"/>
    <n v="36"/>
    <n v="5846.92"/>
    <x v="0"/>
    <s v="tier - 2"/>
    <x v="0"/>
  </r>
  <r>
    <s v="Id681"/>
    <s v="  Carolina"/>
    <n v="32.395000000000003"/>
    <s v="Obesity"/>
    <n v="8.23"/>
    <s v="Diabetes"/>
    <s v="Yes"/>
    <x v="0"/>
    <s v="Yes"/>
    <x v="3"/>
    <s v="No"/>
    <s v="18-Jun-1985"/>
    <n v="38"/>
    <n v="5847.24"/>
    <x v="0"/>
    <s v="tier - 1"/>
    <x v="0"/>
  </r>
  <r>
    <s v="Id682"/>
    <s v="  Jenny K"/>
    <n v="32.729999999999997"/>
    <s v="Obesity"/>
    <n v="7.03"/>
    <s v="Diabetes"/>
    <s v="No"/>
    <x v="0"/>
    <s v="No"/>
    <x v="0"/>
    <s v="No"/>
    <s v="22-Nov-1984"/>
    <n v="39"/>
    <n v="5855.9"/>
    <x v="0"/>
    <s v="tier - 3"/>
    <x v="1"/>
  </r>
  <r>
    <s v="Id683"/>
    <s v="  Jessica"/>
    <n v="20.52"/>
    <s v="Healthy Weight"/>
    <n v="5.45"/>
    <s v="Normal"/>
    <s v="No"/>
    <x v="0"/>
    <s v="No"/>
    <x v="3"/>
    <s v="Yes"/>
    <s v="19-Oct-1993"/>
    <n v="30"/>
    <n v="5877.02"/>
    <x v="0"/>
    <s v="tier - 2"/>
    <x v="11"/>
  </r>
  <r>
    <s v="Id684"/>
    <s v="  Kimberly D"/>
    <n v="51.72"/>
    <s v="Obesity"/>
    <n v="5.76"/>
    <s v="Prediabetes"/>
    <s v="No"/>
    <x v="0"/>
    <s v="No"/>
    <x v="0"/>
    <s v="No"/>
    <s v="8-Jul-1982"/>
    <n v="41"/>
    <n v="5910.94"/>
    <x v="0"/>
    <s v="tier - 1"/>
    <x v="2"/>
  </r>
  <r>
    <s v="Id685"/>
    <s v="  Marc-Olivier"/>
    <n v="50.2"/>
    <s v="Obesity"/>
    <n v="5.4"/>
    <s v="Normal"/>
    <s v="No"/>
    <x v="0"/>
    <s v="No"/>
    <x v="0"/>
    <s v="No"/>
    <s v="21-Dec-1982"/>
    <n v="41"/>
    <n v="5920.1"/>
    <x v="0"/>
    <s v="tier - 1"/>
    <x v="0"/>
  </r>
  <r>
    <s v="Id686"/>
    <s v="  Russell J"/>
    <n v="25.52"/>
    <s v="Overweight"/>
    <n v="6.35"/>
    <s v="Prediabetes"/>
    <s v="No"/>
    <x v="0"/>
    <s v="Yes"/>
    <x v="3"/>
    <s v="No"/>
    <s v="29-Jul-1987"/>
    <n v="36"/>
    <n v="5926.85"/>
    <x v="1"/>
    <s v="tier - 3"/>
    <x v="2"/>
  </r>
  <r>
    <s v="Id687"/>
    <s v="  Karine"/>
    <n v="35.200000000000003"/>
    <s v="Obesity"/>
    <n v="6.26"/>
    <s v="Prediabetes"/>
    <s v="Yes"/>
    <x v="0"/>
    <s v="No"/>
    <x v="1"/>
    <s v="No"/>
    <s v="13-Aug-1993"/>
    <n v="30"/>
    <n v="5926.93"/>
    <x v="0"/>
    <s v="tier - 2"/>
    <x v="7"/>
  </r>
  <r>
    <s v="Id688"/>
    <s v="  Cheryl"/>
    <n v="41.26"/>
    <s v="Obesity"/>
    <n v="5.97"/>
    <s v="Prediabetes"/>
    <s v="Yes"/>
    <x v="0"/>
    <s v="No"/>
    <x v="0"/>
    <s v="No"/>
    <s v="30-Jul-1994"/>
    <n v="29"/>
    <n v="5927.65"/>
    <x v="0"/>
    <s v="tier - 1"/>
    <x v="1"/>
  </r>
  <r>
    <s v="Id689"/>
    <s v="  Allison M"/>
    <n v="17.195"/>
    <s v="Underweight"/>
    <n v="5.29"/>
    <s v="Normal"/>
    <s v="Yes"/>
    <x v="0"/>
    <s v="No"/>
    <x v="0"/>
    <s v="Yes"/>
    <s v="14-Jul-1987"/>
    <n v="36"/>
    <n v="5934.38"/>
    <x v="1"/>
    <s v="tier - 2"/>
    <x v="0"/>
  </r>
  <r>
    <s v="Id690"/>
    <s v="  Adriana"/>
    <n v="23.085000000000001"/>
    <s v="Healthy Weight"/>
    <n v="4.2699999999999996"/>
    <s v="Normal"/>
    <s v="Yes"/>
    <x v="0"/>
    <s v="No"/>
    <x v="1"/>
    <s v="No"/>
    <s v="13-Aug-2003"/>
    <n v="20"/>
    <n v="5957.35"/>
    <x v="0"/>
    <s v="tier - 2"/>
    <x v="1"/>
  </r>
  <r>
    <s v="Id691"/>
    <s v="  Miranda J"/>
    <n v="21.66"/>
    <s v="Healthy Weight"/>
    <n v="5.2"/>
    <s v="Normal"/>
    <s v="Yes"/>
    <x v="0"/>
    <s v="No"/>
    <x v="1"/>
    <s v="No"/>
    <s v="15-Jul-2004"/>
    <n v="19"/>
    <n v="5960.91"/>
    <x v="0"/>
    <s v="tier - 1"/>
    <x v="14"/>
  </r>
  <r>
    <s v="Id692"/>
    <s v="  Roberto"/>
    <n v="36.47"/>
    <s v="Obesity"/>
    <n v="8.23"/>
    <s v="Diabetes"/>
    <s v="Yes"/>
    <x v="0"/>
    <s v="No"/>
    <x v="0"/>
    <s v="No"/>
    <s v="5-Aug-1980"/>
    <n v="43"/>
    <n v="5966.89"/>
    <x v="0"/>
    <s v="tier - 3"/>
    <x v="0"/>
  </r>
  <r>
    <s v="Id693"/>
    <s v="  Rebecca B"/>
    <n v="36.08"/>
    <s v="Obesity"/>
    <n v="10.33"/>
    <s v="Diabetes"/>
    <s v="Yes"/>
    <x v="0"/>
    <s v="No"/>
    <x v="0"/>
    <s v="No"/>
    <s v="21-Jul-1980"/>
    <n v="43"/>
    <n v="5969.72"/>
    <x v="1"/>
    <s v="tier - 3"/>
    <x v="2"/>
  </r>
  <r>
    <s v="Id694"/>
    <s v="  Tiffany"/>
    <n v="23.18"/>
    <s v="Healthy Weight"/>
    <n v="6.13"/>
    <s v="Prediabetes"/>
    <s v="No"/>
    <x v="0"/>
    <s v="No"/>
    <x v="0"/>
    <s v="No"/>
    <s v="22-Jul-1989"/>
    <n v="34"/>
    <n v="5972.38"/>
    <x v="0"/>
    <s v="tier - 2"/>
    <x v="2"/>
  </r>
  <r>
    <s v="Id695"/>
    <s v="  Alexander"/>
    <n v="39.159999999999997"/>
    <s v="Obesity"/>
    <n v="8.08"/>
    <s v="Diabetes"/>
    <s v="No"/>
    <x v="0"/>
    <s v="No"/>
    <x v="2"/>
    <s v="No"/>
    <s v="19-Sep-1984"/>
    <n v="39"/>
    <n v="5974.38"/>
    <x v="0"/>
    <s v="tier - 3"/>
    <x v="0"/>
  </r>
  <r>
    <s v="Id696"/>
    <s v="  Rich M"/>
    <n v="38.19"/>
    <s v="Obesity"/>
    <n v="10.49"/>
    <s v="Diabetes"/>
    <s v="No"/>
    <x v="0"/>
    <s v="No"/>
    <x v="2"/>
    <s v="No"/>
    <s v="11-Nov-1984"/>
    <n v="39"/>
    <n v="5976.83"/>
    <x v="0"/>
    <s v="tier - 2"/>
    <x v="0"/>
  </r>
  <r>
    <s v="Id697"/>
    <s v="  Aaron C"/>
    <n v="26.41"/>
    <s v="Overweight"/>
    <n v="8.11"/>
    <s v="Diabetes"/>
    <s v="No"/>
    <x v="0"/>
    <s v="No"/>
    <x v="2"/>
    <s v="No"/>
    <s v="25-Jun-1970"/>
    <n v="53"/>
    <n v="5979.66"/>
    <x v="0"/>
    <s v="tier - 3"/>
    <x v="0"/>
  </r>
  <r>
    <s v="Id698"/>
    <s v="  Kate"/>
    <n v="28.785"/>
    <s v="Overweight"/>
    <n v="6.6"/>
    <s v="Diabetes"/>
    <s v="No"/>
    <x v="0"/>
    <s v="No"/>
    <x v="0"/>
    <s v="No"/>
    <s v="10-Oct-1980"/>
    <n v="43"/>
    <n v="5979.73"/>
    <x v="0"/>
    <s v="tier - 2"/>
    <x v="2"/>
  </r>
  <r>
    <s v="Id699"/>
    <s v="  Maria M"/>
    <n v="26.695"/>
    <s v="Overweight"/>
    <n v="10.14"/>
    <s v="Diabetes"/>
    <s v="Yes"/>
    <x v="0"/>
    <s v="Yes"/>
    <x v="3"/>
    <s v="No"/>
    <s v="11-Oct-1974"/>
    <n v="49"/>
    <n v="5979.99"/>
    <x v="0"/>
    <s v="tier - 3"/>
    <x v="0"/>
  </r>
  <r>
    <s v="Id700"/>
    <s v="  Daven W"/>
    <n v="32.799999999999997"/>
    <s v="Obesity"/>
    <n v="6.06"/>
    <s v="Prediabetes"/>
    <s v="Yes"/>
    <x v="0"/>
    <s v="No"/>
    <x v="3"/>
    <s v="No"/>
    <s v="10-Jun-1988"/>
    <n v="35"/>
    <n v="5989.52"/>
    <x v="0"/>
    <s v="tier - 1"/>
    <x v="1"/>
  </r>
  <r>
    <s v="Id701"/>
    <s v="  Brianne"/>
    <n v="35.869999999999997"/>
    <s v="Obesity"/>
    <n v="9.91"/>
    <s v="Diabetes"/>
    <s v="Yes"/>
    <x v="0"/>
    <s v="No"/>
    <x v="0"/>
    <s v="No"/>
    <s v="17-Aug-1974"/>
    <n v="49"/>
    <n v="5990.17"/>
    <x v="0"/>
    <s v="tier - 2"/>
    <x v="0"/>
  </r>
  <r>
    <s v="Id702"/>
    <s v="  Hiroki"/>
    <n v="21.66"/>
    <s v="Healthy Weight"/>
    <n v="4.1399999999999997"/>
    <s v="Normal"/>
    <s v="Yes"/>
    <x v="0"/>
    <s v="No"/>
    <x v="1"/>
    <s v="No"/>
    <s v="8-Aug-1980"/>
    <n v="43"/>
    <n v="5993.62"/>
    <x v="0"/>
    <s v="tier - 3"/>
    <x v="0"/>
  </r>
  <r>
    <s v="Id703"/>
    <s v="  Anders"/>
    <n v="37.72"/>
    <s v="Obesity"/>
    <n v="4.38"/>
    <s v="Normal"/>
    <s v="Yes"/>
    <x v="0"/>
    <s v="Yes"/>
    <x v="3"/>
    <s v="No"/>
    <s v="16-Aug-1989"/>
    <n v="34"/>
    <n v="6059.17"/>
    <x v="0"/>
    <s v="tier - 1"/>
    <x v="2"/>
  </r>
  <r>
    <s v="Id704"/>
    <s v="  Danielle"/>
    <n v="39.700000000000003"/>
    <s v="Obesity"/>
    <n v="9.83"/>
    <s v="Diabetes"/>
    <s v="No"/>
    <x v="0"/>
    <s v="No"/>
    <x v="2"/>
    <s v="No"/>
    <s v="28-Jul-1996"/>
    <n v="27"/>
    <n v="6061.8"/>
    <x v="0"/>
    <s v="tier - 3"/>
    <x v="1"/>
  </r>
  <r>
    <s v="Id705"/>
    <s v="  Candace N"/>
    <n v="35.97"/>
    <s v="Obesity"/>
    <n v="11.08"/>
    <s v="Diabetes"/>
    <s v="No"/>
    <x v="0"/>
    <s v="No"/>
    <x v="2"/>
    <s v="No"/>
    <s v="8-Nov-1994"/>
    <n v="29"/>
    <n v="6064.37"/>
    <x v="0"/>
    <s v="tier - 2"/>
    <x v="2"/>
  </r>
  <r>
    <s v="Id706"/>
    <s v="  Bruno F"/>
    <n v="37.85"/>
    <s v="Obesity"/>
    <n v="11.01"/>
    <s v="Diabetes"/>
    <s v="No"/>
    <x v="0"/>
    <s v="No"/>
    <x v="0"/>
    <s v="No"/>
    <s v="21-Sep-1984"/>
    <n v="39"/>
    <n v="6067.13"/>
    <x v="1"/>
    <s v="tier - 1"/>
    <x v="5"/>
  </r>
  <r>
    <s v="Id707"/>
    <s v="  Emily"/>
    <n v="21.66"/>
    <s v="Healthy Weight"/>
    <n v="4.37"/>
    <s v="Normal"/>
    <s v="No"/>
    <x v="1"/>
    <s v="No"/>
    <x v="3"/>
    <s v="Yes"/>
    <s v="8-Aug-1979"/>
    <n v="44"/>
    <n v="6074.37"/>
    <x v="0"/>
    <s v="tier - 2"/>
    <x v="1"/>
  </r>
  <r>
    <s v="Id708"/>
    <s v="  Katie"/>
    <n v="39.369999999999997"/>
    <s v="Obesity"/>
    <n v="5.91"/>
    <s v="Prediabetes"/>
    <s v="No"/>
    <x v="0"/>
    <s v="No"/>
    <x v="1"/>
    <s v="No"/>
    <s v="14-Oct-1984"/>
    <n v="39"/>
    <n v="6079.67"/>
    <x v="3"/>
    <s v="tier - 1"/>
    <x v="10"/>
  </r>
  <r>
    <s v="Id709"/>
    <s v="  Sally"/>
    <n v="40.880000000000003"/>
    <s v="Obesity"/>
    <n v="7.65"/>
    <s v="Diabetes"/>
    <s v="No"/>
    <x v="0"/>
    <s v="No"/>
    <x v="0"/>
    <s v="No"/>
    <s v="25-Jul-1984"/>
    <n v="39"/>
    <n v="6082.41"/>
    <x v="3"/>
    <s v="tier - 2"/>
    <x v="2"/>
  </r>
  <r>
    <s v="Id710"/>
    <s v="  Meaghan J"/>
    <n v="26.22"/>
    <s v="Overweight"/>
    <n v="5.37"/>
    <s v="Normal"/>
    <s v="Yes"/>
    <x v="0"/>
    <s v="No"/>
    <x v="1"/>
    <s v="No"/>
    <s v="9-Jun-1970"/>
    <n v="53"/>
    <n v="6098.38"/>
    <x v="0"/>
    <s v="tier - 2"/>
    <x v="0"/>
  </r>
  <r>
    <s v="Id711"/>
    <s v="  Rina"/>
    <n v="25.08"/>
    <s v="Overweight"/>
    <n v="5.75"/>
    <s v="Prediabetes"/>
    <s v="Yes"/>
    <x v="0"/>
    <s v="No"/>
    <x v="1"/>
    <s v="No"/>
    <s v="9-Sep-1995"/>
    <n v="28"/>
    <n v="6111.95"/>
    <x v="0"/>
    <s v="tier - 3"/>
    <x v="14"/>
  </r>
  <r>
    <s v="Id712"/>
    <s v="  Kristin P"/>
    <n v="39.1"/>
    <s v="Obesity"/>
    <n v="6.79"/>
    <s v="Diabetes"/>
    <s v="Yes"/>
    <x v="0"/>
    <s v="No"/>
    <x v="1"/>
    <s v="No"/>
    <s v="21-Jul-1985"/>
    <n v="38"/>
    <n v="6112.35"/>
    <x v="0"/>
    <s v="tier - 1"/>
    <x v="1"/>
  </r>
  <r>
    <s v="Id713"/>
    <s v="  Albert"/>
    <n v="37.905000000000001"/>
    <s v="Obesity"/>
    <n v="7.03"/>
    <s v="Diabetes"/>
    <s v="No"/>
    <x v="0"/>
    <s v="No"/>
    <x v="2"/>
    <s v="No"/>
    <s v="25-Jul-1991"/>
    <n v="32"/>
    <n v="6113.23"/>
    <x v="0"/>
    <s v="tier - 2"/>
    <x v="8"/>
  </r>
  <r>
    <s v="Id714"/>
    <s v="  Ashley"/>
    <n v="43.35"/>
    <s v="Obesity"/>
    <n v="5.41"/>
    <s v="Normal"/>
    <s v="Yes"/>
    <x v="0"/>
    <s v="Yes"/>
    <x v="3"/>
    <s v="No"/>
    <s v="11-Aug-1983"/>
    <n v="40"/>
    <n v="6117.49"/>
    <x v="0"/>
    <s v="tier - 3"/>
    <x v="1"/>
  </r>
  <r>
    <s v="Id715"/>
    <s v="  Shannon L"/>
    <n v="36.15"/>
    <s v="Obesity"/>
    <n v="8.0500000000000007"/>
    <s v="Diabetes"/>
    <s v="No"/>
    <x v="0"/>
    <s v="No"/>
    <x v="0"/>
    <s v="No"/>
    <s v="16-Nov-1983"/>
    <n v="40"/>
    <n v="6123.57"/>
    <x v="1"/>
    <s v="tier - 2"/>
    <x v="1"/>
  </r>
  <r>
    <s v="Id716"/>
    <s v="  Amy B"/>
    <n v="44.98"/>
    <s v="Obesity"/>
    <n v="5.94"/>
    <s v="Prediabetes"/>
    <s v="No"/>
    <x v="0"/>
    <s v="No"/>
    <x v="3"/>
    <s v="No"/>
    <s v="18-Aug-1990"/>
    <n v="33"/>
    <n v="6128.8"/>
    <x v="0"/>
    <s v="tier - 3"/>
    <x v="1"/>
  </r>
  <r>
    <s v="Id717"/>
    <s v="  A Danielle"/>
    <n v="38.28"/>
    <s v="Obesity"/>
    <n v="5.51"/>
    <s v="Normal"/>
    <s v="No"/>
    <x v="1"/>
    <s v="No"/>
    <x v="3"/>
    <s v="No"/>
    <s v="9-Nov-1969"/>
    <n v="54"/>
    <n v="6138.5"/>
    <x v="0"/>
    <s v="tier - 2"/>
    <x v="2"/>
  </r>
  <r>
    <s v="Id718"/>
    <s v="  Conrad F"/>
    <n v="32.299999999999997"/>
    <s v="Obesity"/>
    <n v="6.55"/>
    <s v="Diabetes"/>
    <s v="Yes"/>
    <x v="0"/>
    <s v="No"/>
    <x v="1"/>
    <s v="No"/>
    <s v="5-Sep-1978"/>
    <n v="45"/>
    <n v="6138.58"/>
    <x v="0"/>
    <s v="tier - 1"/>
    <x v="0"/>
  </r>
  <r>
    <s v="Id719"/>
    <s v="  Josh"/>
    <n v="39.51"/>
    <s v="Obesity"/>
    <n v="5.79"/>
    <s v="Prediabetes"/>
    <s v="Yes"/>
    <x v="0"/>
    <s v="No"/>
    <x v="0"/>
    <s v="No"/>
    <s v="12-Dec-1976"/>
    <n v="47"/>
    <n v="6139.14"/>
    <x v="0"/>
    <s v="tier - 3"/>
    <x v="0"/>
  </r>
  <r>
    <s v="Id720"/>
    <s v="  Maxime"/>
    <n v="50.46"/>
    <s v="Obesity"/>
    <n v="4.5599999999999996"/>
    <s v="Normal"/>
    <s v="No"/>
    <x v="0"/>
    <s v="No"/>
    <x v="0"/>
    <s v="No"/>
    <s v="14-Oct-1970"/>
    <n v="53"/>
    <n v="6147.12"/>
    <x v="0"/>
    <s v="tier - 3"/>
    <x v="1"/>
  </r>
  <r>
    <s v="Id721"/>
    <s v="  Natalie"/>
    <n v="31.73"/>
    <s v="Obesity"/>
    <n v="7"/>
    <s v="Diabetes"/>
    <s v="No"/>
    <x v="0"/>
    <s v="No"/>
    <x v="0"/>
    <s v="No"/>
    <s v="6-Nov-1973"/>
    <n v="50"/>
    <n v="6152.05"/>
    <x v="0"/>
    <s v="tier - 3"/>
    <x v="0"/>
  </r>
  <r>
    <s v="Id722"/>
    <s v="  Melissa"/>
    <n v="32.1"/>
    <s v="Obesity"/>
    <n v="6.57"/>
    <s v="Diabetes"/>
    <s v="Yes"/>
    <x v="0"/>
    <s v="Yes"/>
    <x v="3"/>
    <s v="No"/>
    <s v="15-Oct-1985"/>
    <n v="38"/>
    <n v="6159.57"/>
    <x v="0"/>
    <s v="tier - 1"/>
    <x v="1"/>
  </r>
  <r>
    <s v="Id723"/>
    <s v="  Laura P"/>
    <n v="27.83"/>
    <s v="Overweight"/>
    <n v="11.61"/>
    <s v="Diabetes"/>
    <s v="Yes"/>
    <x v="0"/>
    <s v="Yes"/>
    <x v="3"/>
    <s v="No"/>
    <s v="6-Oct-1984"/>
    <n v="39"/>
    <n v="6170.96"/>
    <x v="0"/>
    <s v="tier - 1"/>
    <x v="0"/>
  </r>
  <r>
    <s v="Id724"/>
    <s v="  Lisa"/>
    <n v="27.72"/>
    <s v="Overweight"/>
    <n v="8.16"/>
    <s v="Diabetes"/>
    <s v="Yes"/>
    <x v="0"/>
    <s v="Yes"/>
    <x v="3"/>
    <s v="No"/>
    <s v="9-Aug-1985"/>
    <n v="38"/>
    <n v="6183.32"/>
    <x v="0"/>
    <s v="tier - 2"/>
    <x v="1"/>
  </r>
  <r>
    <s v="Id725"/>
    <s v="  William D"/>
    <n v="36.765000000000001"/>
    <s v="Obesity"/>
    <n v="4.4800000000000004"/>
    <s v="Normal"/>
    <s v="Yes"/>
    <x v="0"/>
    <s v="No"/>
    <x v="1"/>
    <s v="No"/>
    <s v="5-Oct-1970"/>
    <n v="53"/>
    <n v="6183.46"/>
    <x v="0"/>
    <s v="tier - 2"/>
    <x v="1"/>
  </r>
  <r>
    <s v="Id726"/>
    <s v="  James"/>
    <n v="48.36"/>
    <s v="Obesity"/>
    <n v="4.08"/>
    <s v="Normal"/>
    <s v="No"/>
    <x v="0"/>
    <s v="No"/>
    <x v="0"/>
    <s v="No"/>
    <s v="1-Nov-1988"/>
    <n v="35"/>
    <n v="6184.3"/>
    <x v="0"/>
    <s v="tier - 3"/>
    <x v="0"/>
  </r>
  <r>
    <s v="Id727"/>
    <s v="  John"/>
    <n v="31.445"/>
    <s v="Obesity"/>
    <n v="4.4000000000000004"/>
    <s v="Normal"/>
    <s v="Yes"/>
    <x v="0"/>
    <s v="No"/>
    <x v="1"/>
    <s v="No"/>
    <s v="22-Nov-1981"/>
    <n v="42"/>
    <n v="6185.32"/>
    <x v="0"/>
    <s v="tier - 1"/>
    <x v="0"/>
  </r>
  <r>
    <s v="Id728"/>
    <s v="  Adam S"/>
    <n v="27.55"/>
    <s v="Overweight"/>
    <n v="9.02"/>
    <s v="Diabetes"/>
    <s v="No"/>
    <x v="0"/>
    <s v="No"/>
    <x v="0"/>
    <s v="No"/>
    <s v="1-Oct-1981"/>
    <n v="42"/>
    <n v="6186.13"/>
    <x v="0"/>
    <s v="tier - 3"/>
    <x v="2"/>
  </r>
  <r>
    <s v="Id729"/>
    <s v="  Armando"/>
    <n v="33.11"/>
    <s v="Obesity"/>
    <n v="8.06"/>
    <s v="Diabetes"/>
    <s v="No"/>
    <x v="0"/>
    <s v="No"/>
    <x v="0"/>
    <s v="No"/>
    <s v="23-Oct-1988"/>
    <n v="35"/>
    <n v="6196.45"/>
    <x v="0"/>
    <s v="tier - 1"/>
    <x v="2"/>
  </r>
  <r>
    <s v="Id730"/>
    <s v="  Dana"/>
    <n v="36.85"/>
    <s v="Obesity"/>
    <n v="6.21"/>
    <s v="Prediabetes"/>
    <s v="Yes"/>
    <x v="0"/>
    <s v="No"/>
    <x v="1"/>
    <s v="No"/>
    <s v="22-Jul-1985"/>
    <n v="38"/>
    <n v="6198.75"/>
    <x v="0"/>
    <s v="tier - 1"/>
    <x v="1"/>
  </r>
  <r>
    <s v="Id731"/>
    <s v="  Jennifer L"/>
    <n v="36.299999999999997"/>
    <s v="Obesity"/>
    <n v="5.79"/>
    <s v="Prediabetes"/>
    <s v="Yes"/>
    <x v="0"/>
    <s v="No"/>
    <x v="1"/>
    <s v="No"/>
    <s v="22-Sep-1985"/>
    <n v="38"/>
    <n v="6203.9"/>
    <x v="0"/>
    <s v="tier - 2"/>
    <x v="1"/>
  </r>
  <r>
    <s v="Id732"/>
    <s v="  Benjamin"/>
    <n v="45.34"/>
    <s v="Obesity"/>
    <n v="5.69"/>
    <s v="Normal"/>
    <s v="Yes"/>
    <x v="0"/>
    <s v="No"/>
    <x v="0"/>
    <s v="No"/>
    <s v="10-Sep-1999"/>
    <n v="24"/>
    <n v="6207.26"/>
    <x v="0"/>
    <s v="tier - 2"/>
    <x v="14"/>
  </r>
  <r>
    <s v="Id733"/>
    <s v="  Tanya"/>
    <n v="31.8"/>
    <s v="Obesity"/>
    <n v="5.36"/>
    <s v="Normal"/>
    <s v="Yes"/>
    <x v="0"/>
    <s v="No"/>
    <x v="1"/>
    <s v="No"/>
    <s v="12-Aug-1992"/>
    <n v="31"/>
    <n v="6208.5"/>
    <x v="0"/>
    <s v="tier - 1"/>
    <x v="11"/>
  </r>
  <r>
    <s v="Id734"/>
    <s v="  Tracy"/>
    <n v="41.02"/>
    <s v="Obesity"/>
    <n v="11.37"/>
    <s v="Diabetes"/>
    <s v="No"/>
    <x v="0"/>
    <s v="No"/>
    <x v="0"/>
    <s v="No"/>
    <s v="29-Jun-1972"/>
    <n v="51"/>
    <n v="6219.93"/>
    <x v="0"/>
    <s v="tier - 2"/>
    <x v="0"/>
  </r>
  <r>
    <s v="Id735"/>
    <s v="  Emily S"/>
    <n v="32.68"/>
    <s v="Obesity"/>
    <n v="11.87"/>
    <s v="Diabetes"/>
    <s v="No"/>
    <x v="0"/>
    <s v="No"/>
    <x v="0"/>
    <s v="No"/>
    <s v="19-Sep-1978"/>
    <n v="45"/>
    <n v="6236.95"/>
    <x v="0"/>
    <s v="tier - 2"/>
    <x v="0"/>
  </r>
  <r>
    <s v="Id736"/>
    <s v="  Kelly R"/>
    <n v="21.7"/>
    <s v="Healthy Weight"/>
    <n v="4.9000000000000004"/>
    <s v="Normal"/>
    <s v="No"/>
    <x v="0"/>
    <s v="Yes"/>
    <x v="3"/>
    <s v="Yes"/>
    <s v="11-Aug-1983"/>
    <n v="40"/>
    <n v="6238.3"/>
    <x v="0"/>
    <s v="tier - 1"/>
    <x v="2"/>
  </r>
  <r>
    <s v="Id737"/>
    <s v="  Kyle"/>
    <n v="40.479999999999997"/>
    <s v="Obesity"/>
    <n v="6.7"/>
    <s v="Diabetes"/>
    <s v="No"/>
    <x v="0"/>
    <s v="No"/>
    <x v="2"/>
    <s v="No"/>
    <s v="10-Oct-1979"/>
    <n v="44"/>
    <n v="6250.44"/>
    <x v="0"/>
    <s v="tier - 1"/>
    <x v="2"/>
  </r>
  <r>
    <s v="Id738"/>
    <s v="  Bruce A Jr"/>
    <n v="34.5"/>
    <s v="Obesity"/>
    <n v="10.3"/>
    <s v="Diabetes"/>
    <s v="No"/>
    <x v="0"/>
    <s v="No"/>
    <x v="2"/>
    <s v="No"/>
    <s v="11-Nov-1972"/>
    <n v="51"/>
    <n v="6253.85"/>
    <x v="0"/>
    <s v="tier - 2"/>
    <x v="0"/>
  </r>
  <r>
    <s v="Id739"/>
    <s v="  Cary J"/>
    <n v="45.9"/>
    <s v="Obesity"/>
    <n v="11.14"/>
    <s v="Diabetes"/>
    <s v="Yes"/>
    <x v="0"/>
    <s v="No"/>
    <x v="3"/>
    <s v="No"/>
    <s v="8-Sep-1972"/>
    <n v="51"/>
    <n v="6254.13"/>
    <x v="0"/>
    <s v="tier - 2"/>
    <x v="1"/>
  </r>
  <r>
    <s v="Id740"/>
    <s v="  Jill M"/>
    <n v="33.479999999999997"/>
    <s v="Obesity"/>
    <n v="4.74"/>
    <s v="Normal"/>
    <s v="Yes"/>
    <x v="0"/>
    <s v="No"/>
    <x v="1"/>
    <s v="No"/>
    <s v="11-Oct-1970"/>
    <n v="53"/>
    <n v="6255.38"/>
    <x v="0"/>
    <s v="tier - 2"/>
    <x v="0"/>
  </r>
  <r>
    <s v="Id741"/>
    <s v="  Chris"/>
    <n v="28.31"/>
    <s v="Overweight"/>
    <n v="5.96"/>
    <s v="Prediabetes"/>
    <s v="Yes"/>
    <x v="0"/>
    <s v="No"/>
    <x v="1"/>
    <s v="No"/>
    <s v="17-Oct-1995"/>
    <n v="28"/>
    <n v="6261.2"/>
    <x v="0"/>
    <s v="tier - 1"/>
    <x v="14"/>
  </r>
  <r>
    <s v="Id742"/>
    <s v="  Michael E"/>
    <n v="21.565000000000001"/>
    <s v="Healthy Weight"/>
    <n v="4.95"/>
    <s v="Normal"/>
    <s v="No"/>
    <x v="1"/>
    <s v="No"/>
    <x v="3"/>
    <s v="Yes"/>
    <s v="25-Sep-1984"/>
    <n v="39"/>
    <n v="6269.33"/>
    <x v="0"/>
    <s v="tier - 1"/>
    <x v="0"/>
  </r>
  <r>
    <s v="Id743"/>
    <s v="  Lauren"/>
    <n v="35.590000000000003"/>
    <s v="Obesity"/>
    <n v="5.21"/>
    <s v="Normal"/>
    <s v="Yes"/>
    <x v="0"/>
    <s v="Yes"/>
    <x v="3"/>
    <s v="No"/>
    <s v="30-Jun-1981"/>
    <n v="42"/>
    <n v="6272.48"/>
    <x v="3"/>
    <s v="tier - 3"/>
    <x v="0"/>
  </r>
  <r>
    <s v="Id744"/>
    <s v="  Kathryn E"/>
    <n v="43.44"/>
    <s v="Obesity"/>
    <n v="4.8600000000000003"/>
    <s v="Normal"/>
    <s v="Yes"/>
    <x v="0"/>
    <s v="No"/>
    <x v="0"/>
    <s v="No"/>
    <s v="16-Oct-1993"/>
    <n v="30"/>
    <n v="6276.3"/>
    <x v="0"/>
    <s v="tier - 1"/>
    <x v="7"/>
  </r>
  <r>
    <s v="Id745"/>
    <s v="  Polly"/>
    <n v="21.754999999999999"/>
    <s v="Healthy Weight"/>
    <n v="7.79"/>
    <s v="Diabetes"/>
    <s v="Yes"/>
    <x v="0"/>
    <s v="No"/>
    <x v="0"/>
    <s v="No"/>
    <s v="24-Nov-1981"/>
    <n v="42"/>
    <n v="6282.24"/>
    <x v="0"/>
    <s v="tier - 1"/>
    <x v="2"/>
  </r>
  <r>
    <s v="Id746"/>
    <s v="  Mark H"/>
    <n v="44.55"/>
    <s v="Obesity"/>
    <n v="7.12"/>
    <s v="Diabetes"/>
    <s v="Yes"/>
    <x v="0"/>
    <s v="No"/>
    <x v="3"/>
    <s v="No"/>
    <s v="26-Aug-1981"/>
    <n v="42"/>
    <n v="6289.75"/>
    <x v="0"/>
    <s v="tier - 3"/>
    <x v="0"/>
  </r>
  <r>
    <s v="Id747"/>
    <s v="  Jessie M"/>
    <n v="43.32"/>
    <s v="Obesity"/>
    <n v="4.67"/>
    <s v="Normal"/>
    <s v="Yes"/>
    <x v="0"/>
    <s v="No"/>
    <x v="0"/>
    <s v="No"/>
    <s v="4-Jul-1996"/>
    <n v="27"/>
    <n v="6293.63"/>
    <x v="0"/>
    <s v="tier - 3"/>
    <x v="11"/>
  </r>
  <r>
    <s v="Id748"/>
    <s v="  Chris"/>
    <n v="31.23"/>
    <s v="Obesity"/>
    <n v="9.1199999999999992"/>
    <s v="Diabetes"/>
    <s v="Yes"/>
    <x v="0"/>
    <s v="Yes"/>
    <x v="3"/>
    <s v="No"/>
    <s v="17-Sep-1974"/>
    <n v="49"/>
    <n v="6302.23"/>
    <x v="0"/>
    <s v="tier - 1"/>
    <x v="0"/>
  </r>
  <r>
    <s v="Id749"/>
    <s v="  Daniel"/>
    <n v="42.81"/>
    <s v="Obesity"/>
    <n v="4.1500000000000004"/>
    <s v="Normal"/>
    <s v="No"/>
    <x v="0"/>
    <s v="No"/>
    <x v="3"/>
    <s v="No"/>
    <s v="4-Sep-1969"/>
    <n v="54"/>
    <n v="6305.61"/>
    <x v="0"/>
    <s v="tier - 2"/>
    <x v="1"/>
  </r>
  <r>
    <s v="Id750"/>
    <s v="  Megan"/>
    <n v="35.909999999999997"/>
    <s v="Obesity"/>
    <n v="6.72"/>
    <s v="Diabetes"/>
    <s v="Yes"/>
    <x v="0"/>
    <s v="No"/>
    <x v="1"/>
    <s v="No"/>
    <s v="27-Jul-2004"/>
    <n v="19"/>
    <n v="6311.11"/>
    <x v="0"/>
    <s v="tier - 2"/>
    <x v="2"/>
  </r>
  <r>
    <s v="Id751"/>
    <s v="  Kevin"/>
    <n v="36.65"/>
    <s v="Obesity"/>
    <n v="5.01"/>
    <s v="Normal"/>
    <s v="Yes"/>
    <x v="0"/>
    <s v="Yes"/>
    <x v="3"/>
    <s v="No"/>
    <s v="19-Nov-1985"/>
    <n v="38"/>
    <n v="6311.95"/>
    <x v="0"/>
    <s v="tier - 1"/>
    <x v="2"/>
  </r>
  <r>
    <s v="Id752"/>
    <s v="  Caroline S"/>
    <n v="22.04"/>
    <s v="Healthy Weight"/>
    <n v="10.9"/>
    <s v="Diabetes"/>
    <s v="Yes"/>
    <x v="0"/>
    <s v="No"/>
    <x v="1"/>
    <s v="No"/>
    <s v="15-Dec-1985"/>
    <n v="38"/>
    <n v="6313.76"/>
    <x v="0"/>
    <s v="tier - 1"/>
    <x v="0"/>
  </r>
  <r>
    <s v="Id753"/>
    <s v="  Nuta"/>
    <n v="31.824999999999999"/>
    <s v="Obesity"/>
    <n v="5.52"/>
    <s v="Normal"/>
    <s v="Yes"/>
    <x v="0"/>
    <s v="No"/>
    <x v="3"/>
    <s v="No"/>
    <s v="13-Aug-1990"/>
    <n v="33"/>
    <n v="6334.34"/>
    <x v="0"/>
    <s v="tier - 2"/>
    <x v="8"/>
  </r>
  <r>
    <s v="Id754"/>
    <s v="  Margie"/>
    <n v="53.58"/>
    <s v="Obesity"/>
    <n v="4.55"/>
    <s v="Normal"/>
    <s v="No"/>
    <x v="0"/>
    <s v="No"/>
    <x v="3"/>
    <s v="No"/>
    <s v="25-Sep-1986"/>
    <n v="37"/>
    <n v="6335.64"/>
    <x v="0"/>
    <s v="tier - 2"/>
    <x v="0"/>
  </r>
  <r>
    <s v="Id755"/>
    <s v="  Heidi"/>
    <n v="34.299999999999997"/>
    <s v="Obesity"/>
    <n v="11.76"/>
    <s v="Diabetes"/>
    <s v="No"/>
    <x v="0"/>
    <s v="No"/>
    <x v="0"/>
    <s v="No"/>
    <s v="21-Oct-1983"/>
    <n v="40"/>
    <n v="6338.08"/>
    <x v="0"/>
    <s v="tier - 1"/>
    <x v="0"/>
  </r>
  <r>
    <s v="Id756"/>
    <s v="  Diego J"/>
    <n v="32.11"/>
    <s v="Obesity"/>
    <n v="7.06"/>
    <s v="Diabetes"/>
    <s v="No"/>
    <x v="0"/>
    <s v="No"/>
    <x v="0"/>
    <s v="No"/>
    <s v="19-Aug-1983"/>
    <n v="40"/>
    <n v="6356.27"/>
    <x v="1"/>
    <s v="tier - 2"/>
    <x v="0"/>
  </r>
  <r>
    <s v="Id757"/>
    <s v="  Enrique M Sr"/>
    <n v="31.78"/>
    <s v="Obesity"/>
    <n v="11.35"/>
    <s v="Diabetes"/>
    <s v="Yes"/>
    <x v="0"/>
    <s v="Yes"/>
    <x v="3"/>
    <s v="No"/>
    <s v="30-Oct-1980"/>
    <n v="43"/>
    <n v="6358.78"/>
    <x v="0"/>
    <s v="tier - 1"/>
    <x v="1"/>
  </r>
  <r>
    <s v="Id758"/>
    <s v="  Greg"/>
    <n v="46.89"/>
    <s v="Obesity"/>
    <n v="5.52"/>
    <s v="Normal"/>
    <s v="No"/>
    <x v="0"/>
    <s v="No"/>
    <x v="0"/>
    <s v="No"/>
    <s v="24-Jun-1989"/>
    <n v="34"/>
    <n v="6360.99"/>
    <x v="0"/>
    <s v="tier - 2"/>
    <x v="1"/>
  </r>
  <r>
    <s v="Id759"/>
    <s v="  Filip"/>
    <n v="39.35"/>
    <s v="Obesity"/>
    <n v="7.86"/>
    <s v="Diabetes"/>
    <s v="Yes"/>
    <x v="0"/>
    <s v="No"/>
    <x v="3"/>
    <s v="No"/>
    <s v="7-Jul-1996"/>
    <n v="27"/>
    <n v="6361.47"/>
    <x v="0"/>
    <s v="tier - 3"/>
    <x v="11"/>
  </r>
  <r>
    <s v="Id760"/>
    <s v="  Rosemary E"/>
    <n v="39.200000000000003"/>
    <s v="Obesity"/>
    <n v="11.38"/>
    <s v="Diabetes"/>
    <s v="No"/>
    <x v="0"/>
    <s v="No"/>
    <x v="0"/>
    <s v="No"/>
    <s v="9-Nov-1970"/>
    <n v="53"/>
    <n v="6367.31"/>
    <x v="0"/>
    <s v="tier - 1"/>
    <x v="0"/>
  </r>
  <r>
    <s v="Id761"/>
    <s v="  Lisa"/>
    <n v="39.159999999999997"/>
    <s v="Obesity"/>
    <n v="10.48"/>
    <s v="Diabetes"/>
    <s v="No"/>
    <x v="0"/>
    <s v="No"/>
    <x v="0"/>
    <s v="No"/>
    <s v="13-Aug-1984"/>
    <n v="39"/>
    <n v="6373.56"/>
    <x v="0"/>
    <s v="tier - 1"/>
    <x v="1"/>
  </r>
  <r>
    <s v="Id762"/>
    <s v="  Jason"/>
    <n v="44.1"/>
    <s v="Obesity"/>
    <n v="5.04"/>
    <s v="Normal"/>
    <s v="Yes"/>
    <x v="0"/>
    <s v="No"/>
    <x v="0"/>
    <s v="No"/>
    <s v="18-Nov-1976"/>
    <n v="47"/>
    <n v="6374.16"/>
    <x v="0"/>
    <s v="tier - 2"/>
    <x v="0"/>
  </r>
  <r>
    <s v="Id763"/>
    <s v="  Courtney"/>
    <n v="33.200000000000003"/>
    <s v="Obesity"/>
    <n v="9.06"/>
    <s v="Diabetes"/>
    <s v="No"/>
    <x v="0"/>
    <s v="No"/>
    <x v="0"/>
    <s v="No"/>
    <s v="6-Aug-1982"/>
    <n v="41"/>
    <n v="6389.38"/>
    <x v="3"/>
    <s v="tier - 2"/>
    <x v="1"/>
  </r>
  <r>
    <s v="Id764"/>
    <s v="  Jennifer R"/>
    <n v="29.92"/>
    <b v="0"/>
    <n v="11.07"/>
    <s v="Diabetes"/>
    <s v="No"/>
    <x v="0"/>
    <s v="No"/>
    <x v="0"/>
    <s v="No"/>
    <s v="16-Aug-1997"/>
    <n v="26"/>
    <n v="6389.53"/>
    <x v="0"/>
    <s v="tier - 2"/>
    <x v="11"/>
  </r>
  <r>
    <s v="Id765"/>
    <s v="  Lauren E"/>
    <n v="25"/>
    <s v="Overweight"/>
    <n v="10.45"/>
    <s v="Diabetes"/>
    <s v="No"/>
    <x v="0"/>
    <s v="No"/>
    <x v="0"/>
    <s v="No"/>
    <s v="28-Oct-1982"/>
    <n v="41"/>
    <n v="6393.6"/>
    <x v="0"/>
    <s v="tier - 1"/>
    <x v="1"/>
  </r>
  <r>
    <s v="Id766"/>
    <s v="  Ashley M"/>
    <n v="38.869999999999997"/>
    <s v="Obesity"/>
    <n v="8.6300000000000008"/>
    <s v="Diabetes"/>
    <s v="Yes"/>
    <x v="0"/>
    <s v="No"/>
    <x v="3"/>
    <s v="No"/>
    <s v="9-Sep-1987"/>
    <n v="36"/>
    <n v="6402.29"/>
    <x v="0"/>
    <s v="tier - 3"/>
    <x v="8"/>
  </r>
  <r>
    <s v="Id767"/>
    <s v="  Alison R"/>
    <n v="32.299999999999997"/>
    <s v="Obesity"/>
    <n v="5.28"/>
    <s v="Normal"/>
    <s v="Yes"/>
    <x v="0"/>
    <s v="No"/>
    <x v="1"/>
    <s v="No"/>
    <s v="10-Dec-1985"/>
    <n v="38"/>
    <n v="6406.41"/>
    <x v="3"/>
    <s v="tier - 3"/>
    <x v="10"/>
  </r>
  <r>
    <s v="Id768"/>
    <s v="  Madeleine"/>
    <n v="31.16"/>
    <s v="Obesity"/>
    <n v="7.49"/>
    <s v="Diabetes"/>
    <s v="Yes"/>
    <x v="0"/>
    <s v="No"/>
    <x v="1"/>
    <s v="No"/>
    <s v="20-Aug-1970"/>
    <n v="53"/>
    <n v="6407.05"/>
    <x v="0"/>
    <s v="tier - 1"/>
    <x v="0"/>
  </r>
  <r>
    <s v="Id769"/>
    <s v="  Stacey"/>
    <n v="54.59"/>
    <s v="Obesity"/>
    <n v="4.2699999999999996"/>
    <s v="Normal"/>
    <s v="No"/>
    <x v="0"/>
    <s v="No"/>
    <x v="0"/>
    <s v="No"/>
    <s v="22-Aug-1971"/>
    <n v="52"/>
    <n v="6412.34"/>
    <x v="0"/>
    <s v="tier - 3"/>
    <x v="0"/>
  </r>
  <r>
    <s v="Id770"/>
    <s v="  Kimberly"/>
    <n v="21.09"/>
    <s v="Healthy Weight"/>
    <n v="9.2200000000000006"/>
    <s v="Diabetes"/>
    <s v="Yes"/>
    <x v="0"/>
    <s v="No"/>
    <x v="1"/>
    <s v="No"/>
    <s v="4-Sep-1987"/>
    <n v="36"/>
    <n v="6414.18"/>
    <x v="0"/>
    <s v="tier - 2"/>
    <x v="2"/>
  </r>
  <r>
    <s v="Id771"/>
    <s v="  Matthew D"/>
    <n v="52.41"/>
    <s v="Obesity"/>
    <n v="5.99"/>
    <s v="Prediabetes"/>
    <s v="No"/>
    <x v="0"/>
    <s v="No"/>
    <x v="3"/>
    <s v="No"/>
    <s v="30-Dec-1976"/>
    <n v="47"/>
    <n v="6417.28"/>
    <x v="0"/>
    <s v="tier - 3"/>
    <x v="0"/>
  </r>
  <r>
    <s v="Id772"/>
    <s v="  Michael"/>
    <n v="41.47"/>
    <s v="Obesity"/>
    <n v="5.86"/>
    <s v="Prediabetes"/>
    <s v="Yes"/>
    <x v="0"/>
    <s v="No"/>
    <x v="1"/>
    <s v="No"/>
    <s v="5-Aug-1975"/>
    <n v="48"/>
    <n v="6423.48"/>
    <x v="0"/>
    <s v="tier - 3"/>
    <x v="0"/>
  </r>
  <r>
    <s v="Id773"/>
    <s v="  Ben"/>
    <n v="33.1"/>
    <s v="Obesity"/>
    <n v="5.19"/>
    <s v="Normal"/>
    <s v="Yes"/>
    <x v="0"/>
    <s v="No"/>
    <x v="1"/>
    <s v="No"/>
    <s v="22-Jul-1985"/>
    <n v="38"/>
    <n v="6435.62"/>
    <x v="1"/>
    <s v="tier - 2"/>
    <x v="0"/>
  </r>
  <r>
    <s v="Id774"/>
    <s v="  Chris"/>
    <n v="30.8"/>
    <s v="Obesity"/>
    <n v="4.37"/>
    <s v="Normal"/>
    <s v="Yes"/>
    <x v="0"/>
    <s v="No"/>
    <x v="1"/>
    <s v="No"/>
    <s v="26-Aug-1984"/>
    <n v="39"/>
    <n v="6455.86"/>
    <x v="1"/>
    <s v="tier - 3"/>
    <x v="1"/>
  </r>
  <r>
    <s v="Id775"/>
    <s v="  Jeremy J"/>
    <n v="42.06"/>
    <s v="Obesity"/>
    <n v="5.32"/>
    <s v="Normal"/>
    <s v="No"/>
    <x v="0"/>
    <s v="No"/>
    <x v="3"/>
    <s v="No"/>
    <s v="1-Nov-1984"/>
    <n v="39"/>
    <n v="6457.84"/>
    <x v="0"/>
    <s v="tier - 3"/>
    <x v="1"/>
  </r>
  <r>
    <s v="Id776"/>
    <s v="  Amy L"/>
    <n v="39.270000000000003"/>
    <s v="Obesity"/>
    <n v="5.64"/>
    <s v="Normal"/>
    <s v="No"/>
    <x v="0"/>
    <s v="Yes"/>
    <x v="3"/>
    <s v="No"/>
    <s v="27-Jul-1981"/>
    <n v="42"/>
    <n v="6473.15"/>
    <x v="0"/>
    <s v="tier - 2"/>
    <x v="0"/>
  </r>
  <r>
    <s v="Id777"/>
    <s v="  Karen L"/>
    <n v="30.71"/>
    <s v="Obesity"/>
    <n v="5.59"/>
    <s v="Normal"/>
    <s v="Yes"/>
    <x v="0"/>
    <s v="No"/>
    <x v="3"/>
    <s v="No"/>
    <s v="8-Jun-1980"/>
    <n v="43"/>
    <n v="6474.01"/>
    <x v="0"/>
    <s v="tier - 3"/>
    <x v="2"/>
  </r>
  <r>
    <s v="Id778"/>
    <s v="  Tennille"/>
    <n v="47.19"/>
    <s v="Obesity"/>
    <n v="5.29"/>
    <s v="Normal"/>
    <s v="No"/>
    <x v="0"/>
    <s v="No"/>
    <x v="0"/>
    <s v="No"/>
    <s v="1-Dec-1970"/>
    <n v="53"/>
    <n v="6481.67"/>
    <x v="0"/>
    <s v="tier - 2"/>
    <x v="0"/>
  </r>
  <r>
    <s v="Id779"/>
    <s v="  Matt"/>
    <n v="30.02"/>
    <s v="Obesity"/>
    <n v="6.65"/>
    <s v="Diabetes"/>
    <s v="No"/>
    <x v="0"/>
    <s v="No"/>
    <x v="0"/>
    <s v="No"/>
    <s v="9-Oct-1982"/>
    <n v="41"/>
    <n v="6496.89"/>
    <x v="0"/>
    <s v="tier - 3"/>
    <x v="2"/>
  </r>
  <r>
    <s v="Id780"/>
    <s v="  Emily"/>
    <n v="37.909999999999997"/>
    <s v="Obesity"/>
    <n v="5.68"/>
    <s v="Normal"/>
    <s v="Yes"/>
    <x v="0"/>
    <s v="No"/>
    <x v="0"/>
    <s v="No"/>
    <s v="28-Aug-1982"/>
    <n v="41"/>
    <n v="6500.24"/>
    <x v="0"/>
    <s v="tier - 2"/>
    <x v="0"/>
  </r>
  <r>
    <s v="Id781"/>
    <s v="  Justin E"/>
    <n v="54.61"/>
    <s v="Obesity"/>
    <n v="4.49"/>
    <s v="Normal"/>
    <s v="No"/>
    <x v="0"/>
    <s v="No"/>
    <x v="0"/>
    <s v="No"/>
    <s v="7-Jul-1994"/>
    <n v="29"/>
    <n v="6512.24"/>
    <x v="0"/>
    <s v="tier - 1"/>
    <x v="11"/>
  </r>
  <r>
    <s v="Id782"/>
    <s v="  Shalane"/>
    <n v="36.005000000000003"/>
    <s v="Obesity"/>
    <n v="6.9"/>
    <s v="Diabetes"/>
    <s v="No"/>
    <x v="0"/>
    <s v="No"/>
    <x v="0"/>
    <s v="No"/>
    <s v="23-Oct-1976"/>
    <n v="47"/>
    <n v="6529.21"/>
    <x v="0"/>
    <s v="tier - 1"/>
    <x v="0"/>
  </r>
  <r>
    <s v="Id783"/>
    <s v="  Jessica N"/>
    <n v="28.7"/>
    <s v="Overweight"/>
    <n v="11.52"/>
    <s v="Diabetes"/>
    <s v="No"/>
    <x v="0"/>
    <s v="No"/>
    <x v="0"/>
    <s v="No"/>
    <s v="12-Aug-1982"/>
    <n v="41"/>
    <n v="6532.04"/>
    <x v="0"/>
    <s v="tier - 1"/>
    <x v="0"/>
  </r>
  <r>
    <s v="Id784"/>
    <s v="  Melanie"/>
    <n v="34.295000000000002"/>
    <s v="Obesity"/>
    <n v="11.24"/>
    <s v="Diabetes"/>
    <s v="No"/>
    <x v="0"/>
    <s v="No"/>
    <x v="0"/>
    <s v="No"/>
    <s v="2-Oct-1982"/>
    <n v="41"/>
    <n v="6536.68"/>
    <x v="0"/>
    <s v="tier - 2"/>
    <x v="1"/>
  </r>
  <r>
    <s v="Id785"/>
    <s v="  Ruth Angelica"/>
    <n v="27.55"/>
    <s v="Overweight"/>
    <n v="10.98"/>
    <s v="Diabetes"/>
    <s v="No"/>
    <x v="0"/>
    <s v="No"/>
    <x v="0"/>
    <s v="No"/>
    <s v="3-Dec-1969"/>
    <n v="54"/>
    <n v="6546.16"/>
    <x v="0"/>
    <s v="tier - 3"/>
    <x v="0"/>
  </r>
  <r>
    <s v="Id786"/>
    <s v="  Una M"/>
    <n v="40.700000000000003"/>
    <s v="Obesity"/>
    <n v="5.42"/>
    <s v="Normal"/>
    <s v="No"/>
    <x v="0"/>
    <s v="No"/>
    <x v="0"/>
    <s v="No"/>
    <s v="18-Dec-1986"/>
    <n v="37"/>
    <n v="6548.2"/>
    <x v="0"/>
    <s v="tier - 3"/>
    <x v="1"/>
  </r>
  <r>
    <s v="Id787"/>
    <s v="  Taralyn"/>
    <n v="18.335000000000001"/>
    <s v="Underweight"/>
    <n v="10.97"/>
    <s v="Diabetes"/>
    <s v="No"/>
    <x v="0"/>
    <s v="No"/>
    <x v="0"/>
    <s v="No"/>
    <s v="6-Aug-1989"/>
    <n v="34"/>
    <n v="6551.75"/>
    <x v="0"/>
    <s v="tier - 2"/>
    <x v="8"/>
  </r>
  <r>
    <s v="Id788"/>
    <s v="  James A"/>
    <n v="33.914999999999999"/>
    <s v="Obesity"/>
    <n v="9.56"/>
    <s v="Diabetes"/>
    <s v="Yes"/>
    <x v="0"/>
    <s v="No"/>
    <x v="1"/>
    <s v="No"/>
    <s v="11-Dec-1968"/>
    <n v="55"/>
    <n v="6552.01"/>
    <x v="1"/>
    <s v="tier - 2"/>
    <x v="0"/>
  </r>
  <r>
    <s v="Id789"/>
    <s v="  Ning"/>
    <n v="33.534999999999997"/>
    <s v="Obesity"/>
    <n v="9.4"/>
    <s v="Diabetes"/>
    <s v="Yes"/>
    <x v="0"/>
    <s v="No"/>
    <x v="1"/>
    <s v="No"/>
    <s v="20-Sep-1984"/>
    <n v="39"/>
    <n v="6555.07"/>
    <x v="0"/>
    <s v="tier - 2"/>
    <x v="8"/>
  </r>
  <r>
    <s v="Id790"/>
    <s v="  Joel"/>
    <n v="23.655000000000001"/>
    <s v="Healthy Weight"/>
    <n v="8.48"/>
    <s v="Diabetes"/>
    <s v="Yes"/>
    <x v="0"/>
    <s v="No"/>
    <x v="1"/>
    <s v="No"/>
    <s v="20-Jul-1981"/>
    <n v="42"/>
    <n v="6571.02"/>
    <x v="0"/>
    <s v="tier - 1"/>
    <x v="1"/>
  </r>
  <r>
    <s v="Id791"/>
    <s v="  Pamela J"/>
    <n v="28"/>
    <s v="Overweight"/>
    <n v="5.57"/>
    <s v="Normal"/>
    <s v="No"/>
    <x v="0"/>
    <s v="No"/>
    <x v="0"/>
    <s v="No"/>
    <s v="5-Oct-1984"/>
    <n v="39"/>
    <n v="6571.54"/>
    <x v="0"/>
    <s v="tier - 3"/>
    <x v="2"/>
  </r>
  <r>
    <s v="Id792"/>
    <s v="  Brittney"/>
    <n v="30.23"/>
    <s v="Obesity"/>
    <n v="6.94"/>
    <s v="Diabetes"/>
    <s v="Yes"/>
    <x v="0"/>
    <s v="Yes"/>
    <x v="3"/>
    <s v="No"/>
    <s v="22-Nov-1982"/>
    <n v="41"/>
    <n v="6593.51"/>
    <x v="0"/>
    <s v="tier - 1"/>
    <x v="0"/>
  </r>
  <r>
    <s v="Id793"/>
    <s v="  Sheila"/>
    <n v="51.14"/>
    <s v="Obesity"/>
    <n v="4.05"/>
    <s v="Normal"/>
    <s v="No"/>
    <x v="0"/>
    <s v="No"/>
    <x v="3"/>
    <s v="No"/>
    <s v="29-Dec-1982"/>
    <n v="41"/>
    <n v="6600.21"/>
    <x v="1"/>
    <s v="tier - 2"/>
    <x v="5"/>
  </r>
  <r>
    <s v="Id794"/>
    <s v="  Koji"/>
    <n v="24.32"/>
    <s v="Healthy Weight"/>
    <n v="10.220000000000001"/>
    <s v="Diabetes"/>
    <s v="No"/>
    <x v="0"/>
    <s v="No"/>
    <x v="0"/>
    <s v="No"/>
    <s v="7-Nov-1982"/>
    <n v="41"/>
    <n v="6600.36"/>
    <x v="0"/>
    <s v="tier - 3"/>
    <x v="2"/>
  </r>
  <r>
    <s v="Id795"/>
    <s v="  Sarah"/>
    <n v="38.06"/>
    <s v="Obesity"/>
    <n v="9.24"/>
    <s v="Diabetes"/>
    <s v="No"/>
    <x v="0"/>
    <s v="No"/>
    <x v="0"/>
    <s v="No"/>
    <s v="28-Aug-1982"/>
    <n v="41"/>
    <n v="6610.11"/>
    <x v="1"/>
    <s v="tier - 2"/>
    <x v="3"/>
  </r>
  <r>
    <s v="Id796"/>
    <s v="  Colleen M"/>
    <n v="37.700000000000003"/>
    <s v="Obesity"/>
    <n v="8.6"/>
    <s v="Diabetes"/>
    <s v="No"/>
    <x v="0"/>
    <s v="No"/>
    <x v="0"/>
    <s v="No"/>
    <s v="29-Aug-1973"/>
    <n v="50"/>
    <n v="6630.31"/>
    <x v="0"/>
    <s v="tier - 1"/>
    <x v="0"/>
  </r>
  <r>
    <s v="Id797"/>
    <s v="  Deedra G"/>
    <n v="44"/>
    <s v="Obesity"/>
    <n v="9.32"/>
    <s v="Diabetes"/>
    <s v="Yes"/>
    <x v="0"/>
    <s v="No"/>
    <x v="1"/>
    <s v="No"/>
    <s v="4-Sep-2003"/>
    <n v="20"/>
    <n v="6638.16"/>
    <x v="0"/>
    <s v="tier - 1"/>
    <x v="1"/>
  </r>
  <r>
    <s v="Id798"/>
    <s v="  Kulwinder"/>
    <n v="41.45"/>
    <s v="Obesity"/>
    <n v="6.12"/>
    <s v="Prediabetes"/>
    <s v="Yes"/>
    <x v="0"/>
    <s v="No"/>
    <x v="0"/>
    <s v="No"/>
    <s v="6-Jun-1990"/>
    <n v="33"/>
    <n v="6639.3"/>
    <x v="0"/>
    <s v="tier - 2"/>
    <x v="11"/>
  </r>
  <r>
    <s v="Id799"/>
    <s v="  Ann M"/>
    <n v="25.364999999999998"/>
    <s v="Overweight"/>
    <n v="9.19"/>
    <s v="Diabetes"/>
    <s v="Yes"/>
    <x v="0"/>
    <s v="No"/>
    <x v="0"/>
    <s v="No"/>
    <s v="8-Dec-1984"/>
    <n v="39"/>
    <n v="6640.54"/>
    <x v="0"/>
    <s v="tier - 3"/>
    <x v="4"/>
  </r>
  <r>
    <s v="Id800"/>
    <s v="  Sarah E"/>
    <n v="34.56"/>
    <s v="Obesity"/>
    <n v="5.84"/>
    <s v="Prediabetes"/>
    <s v="Yes"/>
    <x v="0"/>
    <s v="Yes"/>
    <x v="3"/>
    <s v="No"/>
    <s v="8-Nov-1970"/>
    <n v="53"/>
    <n v="6651.26"/>
    <x v="0"/>
    <s v="tier - 3"/>
    <x v="0"/>
  </r>
  <r>
    <s v="Id801"/>
    <s v="  Apryl J"/>
    <n v="28.2"/>
    <s v="Overweight"/>
    <n v="7.19"/>
    <s v="Diabetes"/>
    <s v="Yes"/>
    <x v="0"/>
    <s v="No"/>
    <x v="1"/>
    <s v="No"/>
    <s v="1-Jul-1984"/>
    <n v="39"/>
    <n v="6652.53"/>
    <x v="1"/>
    <s v="tier - 2"/>
    <x v="0"/>
  </r>
  <r>
    <s v="Id802"/>
    <s v="  Ilana"/>
    <n v="30.43"/>
    <s v="Obesity"/>
    <n v="9.39"/>
    <s v="Diabetes"/>
    <s v="No"/>
    <x v="0"/>
    <s v="No"/>
    <x v="0"/>
    <s v="No"/>
    <s v="19-Nov-1989"/>
    <n v="34"/>
    <n v="6653.79"/>
    <x v="0"/>
    <s v="tier - 1"/>
    <x v="0"/>
  </r>
  <r>
    <s v="Id803"/>
    <s v="  Katherine"/>
    <n v="32.395000000000003"/>
    <s v="Obesity"/>
    <n v="4.2699999999999996"/>
    <s v="Normal"/>
    <s v="Yes"/>
    <x v="0"/>
    <s v="No"/>
    <x v="3"/>
    <s v="No"/>
    <s v="27-Sep-1982"/>
    <n v="41"/>
    <n v="6664.32"/>
    <x v="0"/>
    <s v="tier - 2"/>
    <x v="0"/>
  </r>
  <r>
    <s v="Id804"/>
    <s v="  Katherine"/>
    <n v="24.035"/>
    <s v="Healthy Weight"/>
    <n v="11.71"/>
    <s v="Diabetes"/>
    <s v="No"/>
    <x v="0"/>
    <s v="No"/>
    <x v="0"/>
    <s v="No"/>
    <s v="17-Sep-1981"/>
    <n v="42"/>
    <n v="6664.69"/>
    <x v="1"/>
    <s v="tier - 1"/>
    <x v="1"/>
  </r>
  <r>
    <s v="Id805"/>
    <s v="  Karl"/>
    <n v="37.119999999999997"/>
    <s v="Obesity"/>
    <n v="5.29"/>
    <s v="Normal"/>
    <s v="No"/>
    <x v="0"/>
    <s v="No"/>
    <x v="1"/>
    <s v="No"/>
    <s v="20-Oct-1989"/>
    <n v="34"/>
    <n v="6666.24"/>
    <x v="1"/>
    <s v="tier - 1"/>
    <x v="2"/>
  </r>
  <r>
    <s v="Id806"/>
    <s v="  Stephen"/>
    <n v="34.840000000000003"/>
    <s v="Obesity"/>
    <n v="6"/>
    <s v="Prediabetes"/>
    <s v="Yes"/>
    <x v="0"/>
    <s v="Yes"/>
    <x v="3"/>
    <s v="No"/>
    <s v="9-Jul-1985"/>
    <n v="38"/>
    <n v="6686.43"/>
    <x v="0"/>
    <s v="tier - 3"/>
    <x v="1"/>
  </r>
  <r>
    <s v="Id807"/>
    <s v="  Will"/>
    <n v="29.53"/>
    <s v="Overweight"/>
    <n v="10.64"/>
    <s v="Diabetes"/>
    <s v="No"/>
    <x v="0"/>
    <s v="No"/>
    <x v="0"/>
    <s v="No"/>
    <s v="13-Jul-1968"/>
    <n v="55"/>
    <n v="6700.56"/>
    <x v="1"/>
    <s v="tier - 1"/>
    <x v="1"/>
  </r>
  <r>
    <s v="Id808"/>
    <s v="  Bradley D"/>
    <n v="42.51"/>
    <s v="Obesity"/>
    <n v="8.2100000000000009"/>
    <s v="Diabetes"/>
    <s v="Yes"/>
    <x v="0"/>
    <s v="No"/>
    <x v="0"/>
    <s v="No"/>
    <s v="12-Dec-1971"/>
    <n v="52"/>
    <n v="6706.47"/>
    <x v="0"/>
    <s v="tier - 1"/>
    <x v="0"/>
  </r>
  <r>
    <s v="Id809"/>
    <s v="  Amy M"/>
    <n v="38.14"/>
    <s v="Obesity"/>
    <n v="5.58"/>
    <s v="Normal"/>
    <s v="No"/>
    <x v="0"/>
    <s v="Yes"/>
    <x v="3"/>
    <s v="No"/>
    <s v="12-Jun-1983"/>
    <n v="40"/>
    <n v="6710.19"/>
    <x v="1"/>
    <s v="tier - 3"/>
    <x v="1"/>
  </r>
  <r>
    <s v="Id810"/>
    <s v="  Matthew W"/>
    <n v="39.93"/>
    <s v="Obesity"/>
    <n v="8.75"/>
    <s v="Diabetes"/>
    <s v="No"/>
    <x v="0"/>
    <s v="No"/>
    <x v="0"/>
    <s v="No"/>
    <s v="13-Jun-1994"/>
    <n v="29"/>
    <n v="6721.37"/>
    <x v="0"/>
    <s v="tier - 1"/>
    <x v="1"/>
  </r>
  <r>
    <s v="Id811"/>
    <s v="  Doug"/>
    <n v="38.83"/>
    <s v="Obesity"/>
    <n v="11.86"/>
    <s v="Diabetes"/>
    <s v="No"/>
    <x v="0"/>
    <s v="No"/>
    <x v="0"/>
    <s v="No"/>
    <s v="21-Oct-1978"/>
    <n v="45"/>
    <n v="6737.98"/>
    <x v="0"/>
    <s v="tier - 3"/>
    <x v="0"/>
  </r>
  <r>
    <s v="Id812"/>
    <s v="  Tom"/>
    <n v="37.4"/>
    <s v="Obesity"/>
    <n v="11.46"/>
    <s v="Diabetes"/>
    <s v="No"/>
    <x v="0"/>
    <s v="No"/>
    <x v="0"/>
    <s v="No"/>
    <s v="18-Jul-1968"/>
    <n v="55"/>
    <n v="6738.84"/>
    <x v="1"/>
    <s v="tier - 1"/>
    <x v="1"/>
  </r>
  <r>
    <s v="Id813"/>
    <s v="  Jonathan"/>
    <n v="21.4"/>
    <s v="Healthy Weight"/>
    <n v="9.0299999999999994"/>
    <s v="Diabetes"/>
    <s v="No"/>
    <x v="0"/>
    <s v="No"/>
    <x v="0"/>
    <s v="No"/>
    <s v="7-Aug-1986"/>
    <n v="37"/>
    <n v="6746.74"/>
    <x v="1"/>
    <s v="tier - 2"/>
    <x v="5"/>
  </r>
  <r>
    <s v="Id814"/>
    <s v="  Wayne A"/>
    <n v="38.380000000000003"/>
    <s v="Obesity"/>
    <n v="8.26"/>
    <s v="Diabetes"/>
    <s v="Yes"/>
    <x v="0"/>
    <s v="No"/>
    <x v="1"/>
    <s v="No"/>
    <s v="5-Jun-1986"/>
    <n v="37"/>
    <n v="6748.59"/>
    <x v="1"/>
    <s v="tier - 1"/>
    <x v="5"/>
  </r>
  <r>
    <s v="Id815"/>
    <s v="  Nobuyori"/>
    <n v="33.659999999999997"/>
    <s v="Obesity"/>
    <n v="5.42"/>
    <s v="Normal"/>
    <s v="Yes"/>
    <x v="0"/>
    <s v="No"/>
    <x v="1"/>
    <s v="No"/>
    <s v="17-Jun-1970"/>
    <n v="53"/>
    <n v="6749.63"/>
    <x v="0"/>
    <s v="tier - 1"/>
    <x v="0"/>
  </r>
  <r>
    <s v="Id816"/>
    <s v="  Rich"/>
    <n v="31.79"/>
    <s v="Obesity"/>
    <n v="11.33"/>
    <s v="Diabetes"/>
    <s v="Yes"/>
    <x v="0"/>
    <s v="Yes"/>
    <x v="3"/>
    <s v="No"/>
    <s v="9-Dec-1966"/>
    <n v="57"/>
    <n v="6750.27"/>
    <x v="1"/>
    <s v="tier - 2"/>
    <x v="0"/>
  </r>
  <r>
    <s v="Id817"/>
    <s v="  Marcos S"/>
    <n v="29.7"/>
    <s v="Overweight"/>
    <n v="7.69"/>
    <s v="Diabetes"/>
    <s v="Yes"/>
    <x v="0"/>
    <s v="Yes"/>
    <x v="3"/>
    <s v="No"/>
    <s v="10-Oct-1988"/>
    <n v="35"/>
    <n v="6753.04"/>
    <x v="0"/>
    <s v="tier - 2"/>
    <x v="8"/>
  </r>
  <r>
    <s v="Id818"/>
    <s v="  Dave"/>
    <n v="25.46"/>
    <s v="Overweight"/>
    <n v="8.77"/>
    <s v="Diabetes"/>
    <s v="Yes"/>
    <x v="0"/>
    <s v="Yes"/>
    <x v="3"/>
    <s v="No"/>
    <s v="21-Sep-1981"/>
    <n v="42"/>
    <n v="6770.19"/>
    <x v="0"/>
    <s v="tier - 3"/>
    <x v="0"/>
  </r>
  <r>
    <s v="Id819"/>
    <s v="  Andy"/>
    <n v="39.14"/>
    <s v="Obesity"/>
    <n v="4.91"/>
    <s v="Normal"/>
    <s v="No"/>
    <x v="1"/>
    <s v="No"/>
    <x v="3"/>
    <s v="No"/>
    <s v="3-Sep-1981"/>
    <n v="42"/>
    <n v="6775.96"/>
    <x v="0"/>
    <s v="tier - 3"/>
    <x v="2"/>
  </r>
  <r>
    <s v="Id820"/>
    <s v="  Mary"/>
    <n v="41.2"/>
    <s v="Obesity"/>
    <n v="4.95"/>
    <s v="Normal"/>
    <s v="No"/>
    <x v="0"/>
    <s v="No"/>
    <x v="3"/>
    <s v="No"/>
    <s v="8-Oct-1981"/>
    <n v="42"/>
    <n v="6781.35"/>
    <x v="0"/>
    <s v="tier - 1"/>
    <x v="0"/>
  </r>
  <r>
    <s v="Id821"/>
    <s v="  Marcus B"/>
    <n v="28.81"/>
    <s v="Overweight"/>
    <n v="10.8"/>
    <s v="Diabetes"/>
    <s v="Yes"/>
    <x v="0"/>
    <s v="Yes"/>
    <x v="3"/>
    <s v="No"/>
    <s v="23-Nov-1980"/>
    <n v="43"/>
    <n v="6781.52"/>
    <x v="0"/>
    <s v="tier - 2"/>
    <x v="0"/>
  </r>
  <r>
    <s v="Id822"/>
    <s v="  Thomas K"/>
    <n v="37.409999999999997"/>
    <s v="Obesity"/>
    <n v="7.21"/>
    <s v="Diabetes"/>
    <s v="No"/>
    <x v="0"/>
    <s v="No"/>
    <x v="1"/>
    <s v="No"/>
    <s v="24-Dec-1985"/>
    <n v="38"/>
    <n v="6796.86"/>
    <x v="1"/>
    <s v="tier - 3"/>
    <x v="1"/>
  </r>
  <r>
    <s v="Id823"/>
    <s v="  Robert"/>
    <n v="52.54"/>
    <s v="Obesity"/>
    <n v="5.12"/>
    <s v="Normal"/>
    <s v="No"/>
    <x v="0"/>
    <s v="Yes"/>
    <x v="3"/>
    <s v="No"/>
    <s v="29-Jun-1991"/>
    <n v="32"/>
    <n v="6799.46"/>
    <x v="3"/>
    <s v="tier - 2"/>
    <x v="10"/>
  </r>
  <r>
    <s v="Id824"/>
    <s v="  Geoff"/>
    <n v="17.29"/>
    <s v="Underweight"/>
    <n v="4.62"/>
    <s v="Normal"/>
    <s v="No"/>
    <x v="1"/>
    <s v="No"/>
    <x v="3"/>
    <s v="Yes"/>
    <s v="17-Aug-1975"/>
    <n v="48"/>
    <n v="6809.46"/>
    <x v="0"/>
    <s v="tier - 1"/>
    <x v="1"/>
  </r>
  <r>
    <s v="Id825"/>
    <s v="  Chris J"/>
    <n v="31.74"/>
    <s v="Obesity"/>
    <n v="7.68"/>
    <s v="Diabetes"/>
    <s v="Yes"/>
    <x v="0"/>
    <s v="No"/>
    <x v="0"/>
    <s v="No"/>
    <s v="8-Jul-1994"/>
    <n v="29"/>
    <n v="6827.69"/>
    <x v="0"/>
    <s v="tier - 2"/>
    <x v="11"/>
  </r>
  <r>
    <s v="Id826"/>
    <s v="  Kate A"/>
    <n v="26.504999999999999"/>
    <s v="Overweight"/>
    <n v="6.79"/>
    <s v="Diabetes"/>
    <s v="Yes"/>
    <x v="0"/>
    <s v="Yes"/>
    <x v="3"/>
    <s v="No"/>
    <s v="15-Jul-1979"/>
    <n v="44"/>
    <n v="6837.37"/>
    <x v="1"/>
    <s v="tier - 1"/>
    <x v="5"/>
  </r>
  <r>
    <s v="Id827"/>
    <s v="  Kelli"/>
    <n v="36.479999999999997"/>
    <s v="Obesity"/>
    <n v="11.09"/>
    <s v="Diabetes"/>
    <s v="No"/>
    <x v="0"/>
    <s v="No"/>
    <x v="0"/>
    <s v="No"/>
    <s v="30-Nov-2000"/>
    <n v="23"/>
    <n v="6842.28"/>
    <x v="0"/>
    <s v="tier - 1"/>
    <x v="1"/>
  </r>
  <r>
    <s v="Id828"/>
    <s v="  Maggie M"/>
    <n v="39.159999999999997"/>
    <s v="Obesity"/>
    <n v="5.24"/>
    <s v="Normal"/>
    <s v="Yes"/>
    <x v="0"/>
    <s v="Yes"/>
    <x v="3"/>
    <s v="No"/>
    <s v="15-Jun-1977"/>
    <n v="46"/>
    <n v="6843.17"/>
    <x v="0"/>
    <s v="tier - 1"/>
    <x v="0"/>
  </r>
  <r>
    <s v="Id829"/>
    <s v="  Michelle L"/>
    <n v="28.22"/>
    <s v="Overweight"/>
    <n v="7.51"/>
    <s v="Diabetes"/>
    <s v="Yes"/>
    <x v="0"/>
    <s v="Yes"/>
    <x v="3"/>
    <s v="No"/>
    <s v="4-Nov-1979"/>
    <n v="44"/>
    <n v="6849.03"/>
    <x v="0"/>
    <s v="tier - 2"/>
    <x v="2"/>
  </r>
  <r>
    <s v="Id830"/>
    <s v="  Ashley K"/>
    <n v="35"/>
    <s v="Obesity"/>
    <n v="4.13"/>
    <s v="Normal"/>
    <s v="No"/>
    <x v="0"/>
    <s v="No"/>
    <x v="1"/>
    <s v="No"/>
    <s v="19-Jun-1981"/>
    <n v="42"/>
    <n v="6858.48"/>
    <x v="0"/>
    <s v="tier - 2"/>
    <x v="4"/>
  </r>
  <r>
    <s v="Id831"/>
    <s v="  Michael"/>
    <n v="36.24"/>
    <s v="Obesity"/>
    <n v="8.3800000000000008"/>
    <s v="Diabetes"/>
    <s v="Yes"/>
    <x v="0"/>
    <s v="No"/>
    <x v="3"/>
    <s v="No"/>
    <s v="5-Aug-1978"/>
    <n v="45"/>
    <n v="6863.49"/>
    <x v="0"/>
    <s v="tier - 1"/>
    <x v="0"/>
  </r>
  <r>
    <s v="Id832"/>
    <s v="  Ryan K"/>
    <n v="36.954999999999998"/>
    <s v="Obesity"/>
    <n v="8.07"/>
    <s v="Diabetes"/>
    <s v="No"/>
    <x v="0"/>
    <s v="No"/>
    <x v="0"/>
    <s v="No"/>
    <s v="23-Oct-1969"/>
    <n v="54"/>
    <n v="6868.39"/>
    <x v="0"/>
    <s v="tier - 2"/>
    <x v="0"/>
  </r>
  <r>
    <s v="Id833"/>
    <s v="  Matthew J"/>
    <n v="29.64"/>
    <s v="Overweight"/>
    <n v="8.9499999999999993"/>
    <s v="Diabetes"/>
    <s v="No"/>
    <x v="0"/>
    <s v="No"/>
    <x v="0"/>
    <s v="No"/>
    <s v="23-Jun-1981"/>
    <n v="42"/>
    <n v="6875.96"/>
    <x v="0"/>
    <s v="tier - 2"/>
    <x v="2"/>
  </r>
  <r>
    <s v="Id834"/>
    <s v="  Karine"/>
    <n v="42.74"/>
    <s v="Obesity"/>
    <n v="6.31"/>
    <s v="Prediabetes"/>
    <s v="Yes"/>
    <x v="0"/>
    <s v="No"/>
    <x v="3"/>
    <s v="No"/>
    <s v="24-Dec-2004"/>
    <n v="19"/>
    <n v="6876.53"/>
    <x v="0"/>
    <s v="tier - 1"/>
    <x v="1"/>
  </r>
  <r>
    <s v="Id835"/>
    <s v="  Antonia G"/>
    <n v="36.130000000000003"/>
    <s v="Obesity"/>
    <n v="7.19"/>
    <s v="Diabetes"/>
    <s v="Yes"/>
    <x v="0"/>
    <s v="No"/>
    <x v="1"/>
    <s v="No"/>
    <s v="10-Sep-1985"/>
    <n v="38"/>
    <n v="6877.98"/>
    <x v="0"/>
    <s v="tier - 1"/>
    <x v="8"/>
  </r>
  <r>
    <s v="Id836"/>
    <s v="  Casondra L"/>
    <n v="31.55"/>
    <s v="Obesity"/>
    <n v="6.11"/>
    <s v="Prediabetes"/>
    <s v="Yes"/>
    <x v="0"/>
    <s v="No"/>
    <x v="3"/>
    <s v="No"/>
    <s v="21-Dec-1989"/>
    <n v="34"/>
    <n v="6895.19"/>
    <x v="0"/>
    <s v="tier - 3"/>
    <x v="8"/>
  </r>
  <r>
    <s v="Id837"/>
    <s v="  Wendy"/>
    <n v="52.75"/>
    <s v="Obesity"/>
    <n v="6.02"/>
    <s v="Prediabetes"/>
    <s v="No"/>
    <x v="0"/>
    <s v="No"/>
    <x v="3"/>
    <s v="No"/>
    <s v="5-Sep-1984"/>
    <n v="39"/>
    <n v="6933.24"/>
    <x v="0"/>
    <s v="tier - 3"/>
    <x v="1"/>
  </r>
  <r>
    <s v="Id838"/>
    <s v="  Eric D"/>
    <n v="36.67"/>
    <s v="Obesity"/>
    <n v="11.86"/>
    <s v="Diabetes"/>
    <s v="No"/>
    <x v="0"/>
    <s v="No"/>
    <x v="0"/>
    <s v="No"/>
    <s v="29-Nov-1978"/>
    <n v="45"/>
    <n v="6938.11"/>
    <x v="0"/>
    <s v="tier - 2"/>
    <x v="0"/>
  </r>
  <r>
    <s v="Id839"/>
    <s v="  Elizabeth"/>
    <n v="38.06"/>
    <s v="Obesity"/>
    <n v="8.25"/>
    <s v="Diabetes"/>
    <s v="No"/>
    <x v="0"/>
    <s v="No"/>
    <x v="0"/>
    <s v="No"/>
    <s v="30-Aug-1980"/>
    <n v="43"/>
    <n v="6940.91"/>
    <x v="0"/>
    <s v="tier - 2"/>
    <x v="1"/>
  </r>
  <r>
    <s v="Id840"/>
    <s v="  Laura F"/>
    <n v="38"/>
    <s v="Obesity"/>
    <n v="8.1300000000000008"/>
    <s v="Diabetes"/>
    <s v="No"/>
    <x v="0"/>
    <s v="No"/>
    <x v="0"/>
    <s v="No"/>
    <s v="5-Oct-1980"/>
    <n v="43"/>
    <n v="6940.94"/>
    <x v="0"/>
    <s v="tier - 3"/>
    <x v="0"/>
  </r>
  <r>
    <s v="Id841"/>
    <s v="  Amelia F"/>
    <n v="35.1"/>
    <s v="Obesity"/>
    <n v="10.1"/>
    <s v="Diabetes"/>
    <s v="No"/>
    <x v="0"/>
    <s v="No"/>
    <x v="0"/>
    <s v="No"/>
    <s v="15-Dec-1978"/>
    <n v="45"/>
    <n v="6948.7"/>
    <x v="3"/>
    <s v="tier - 2"/>
    <x v="1"/>
  </r>
  <r>
    <s v="Id842"/>
    <s v="  Amy L"/>
    <n v="33.82"/>
    <s v="Obesity"/>
    <n v="5.89"/>
    <s v="Prediabetes"/>
    <s v="Yes"/>
    <x v="0"/>
    <s v="No"/>
    <x v="1"/>
    <s v="No"/>
    <s v="18-Aug-1980"/>
    <n v="43"/>
    <n v="6951.12"/>
    <x v="0"/>
    <s v="tier - 2"/>
    <x v="0"/>
  </r>
  <r>
    <s v="Id843"/>
    <s v="  Katie J"/>
    <n v="37.43"/>
    <s v="Obesity"/>
    <n v="4.97"/>
    <s v="Normal"/>
    <s v="No"/>
    <x v="0"/>
    <s v="No"/>
    <x v="1"/>
    <s v="No"/>
    <s v="3-Jun-1975"/>
    <n v="48"/>
    <n v="6965.21"/>
    <x v="0"/>
    <s v="tier - 3"/>
    <x v="0"/>
  </r>
  <r>
    <s v="Id844"/>
    <s v="  Laura E"/>
    <n v="30.5"/>
    <s v="Obesity"/>
    <n v="9.9"/>
    <s v="Diabetes"/>
    <s v="No"/>
    <x v="0"/>
    <s v="No"/>
    <x v="0"/>
    <s v="No"/>
    <s v="10-Dec-1985"/>
    <n v="38"/>
    <n v="6985.51"/>
    <x v="0"/>
    <s v="tier - 2"/>
    <x v="4"/>
  </r>
  <r>
    <s v="Id845"/>
    <s v="  Mayumi"/>
    <n v="24.53"/>
    <s v="Healthy Weight"/>
    <n v="9.0500000000000007"/>
    <s v="Diabetes"/>
    <s v="No"/>
    <x v="0"/>
    <s v="No"/>
    <x v="0"/>
    <s v="No"/>
    <s v="18-Oct-1982"/>
    <n v="41"/>
    <n v="6986.7"/>
    <x v="1"/>
    <s v="tier - 1"/>
    <x v="1"/>
  </r>
  <r>
    <s v="Id846"/>
    <s v="  Vanessa"/>
    <n v="25.74"/>
    <s v="Overweight"/>
    <n v="10.93"/>
    <s v="Diabetes"/>
    <s v="No"/>
    <x v="0"/>
    <s v="No"/>
    <x v="0"/>
    <s v="No"/>
    <s v="1-Sep-1982"/>
    <n v="41"/>
    <n v="6989.95"/>
    <x v="0"/>
    <s v="tier - 1"/>
    <x v="0"/>
  </r>
  <r>
    <s v="Id847"/>
    <s v="  Natali N"/>
    <n v="34.08"/>
    <s v="Obesity"/>
    <n v="7.58"/>
    <s v="Diabetes"/>
    <s v="Yes"/>
    <x v="0"/>
    <s v="No"/>
    <x v="1"/>
    <s v="No"/>
    <s v="6-Jul-1969"/>
    <n v="54"/>
    <n v="7003.1"/>
    <x v="0"/>
    <s v="tier - 3"/>
    <x v="0"/>
  </r>
  <r>
    <s v="Id848"/>
    <s v="  Beth"/>
    <n v="31.35"/>
    <s v="Obesity"/>
    <n v="11"/>
    <s v="Diabetes"/>
    <s v="Yes"/>
    <x v="0"/>
    <s v="Yes"/>
    <x v="3"/>
    <s v="No"/>
    <s v="2-Jun-1978"/>
    <n v="45"/>
    <n v="7033.08"/>
    <x v="0"/>
    <s v="tier - 2"/>
    <x v="0"/>
  </r>
  <r>
    <s v="Id849"/>
    <s v="  Alex"/>
    <n v="26.79"/>
    <s v="Overweight"/>
    <n v="5.0599999999999996"/>
    <s v="Normal"/>
    <s v="No"/>
    <x v="0"/>
    <s v="No"/>
    <x v="3"/>
    <s v="No"/>
    <s v="29-Oct-1995"/>
    <n v="28"/>
    <n v="7042.11"/>
    <x v="0"/>
    <s v="tier - 3"/>
    <x v="1"/>
  </r>
  <r>
    <s v="Id850"/>
    <s v="  Spencer"/>
    <n v="42.78"/>
    <s v="Obesity"/>
    <n v="6.11"/>
    <s v="Prediabetes"/>
    <s v="Yes"/>
    <x v="0"/>
    <s v="No"/>
    <x v="3"/>
    <s v="No"/>
    <s v="26-Jul-1980"/>
    <n v="43"/>
    <n v="7045.5"/>
    <x v="0"/>
    <s v="tier - 1"/>
    <x v="2"/>
  </r>
  <r>
    <s v="Id851"/>
    <s v="  Andee W"/>
    <n v="46.75"/>
    <s v="Obesity"/>
    <n v="6.66"/>
    <s v="Diabetes"/>
    <s v="Yes"/>
    <x v="0"/>
    <s v="No"/>
    <x v="1"/>
    <s v="No"/>
    <s v="22-Oct-1980"/>
    <n v="43"/>
    <n v="7046.72"/>
    <x v="0"/>
    <s v="tier - 3"/>
    <x v="0"/>
  </r>
  <r>
    <s v="Id852"/>
    <s v="  Amy"/>
    <n v="32.15"/>
    <s v="Obesity"/>
    <n v="4.0199999999999996"/>
    <s v="Normal"/>
    <s v="Yes"/>
    <x v="0"/>
    <s v="Yes"/>
    <x v="3"/>
    <s v="No"/>
    <s v="21-Jul-1980"/>
    <n v="43"/>
    <n v="7050.02"/>
    <x v="0"/>
    <s v="tier - 1"/>
    <x v="8"/>
  </r>
  <r>
    <s v="Id853"/>
    <s v="  Joshua"/>
    <n v="43.4"/>
    <s v="Obesity"/>
    <n v="8.81"/>
    <s v="Diabetes"/>
    <s v="Yes"/>
    <x v="0"/>
    <s v="No"/>
    <x v="1"/>
    <s v="No"/>
    <s v="28-Jun-1980"/>
    <n v="43"/>
    <n v="7050.64"/>
    <x v="0"/>
    <s v="tier - 3"/>
    <x v="2"/>
  </r>
  <r>
    <s v="Id854"/>
    <s v="  C Fred"/>
    <n v="31.57"/>
    <s v="Obesity"/>
    <n v="7.92"/>
    <s v="Diabetes"/>
    <s v="Yes"/>
    <x v="0"/>
    <s v="No"/>
    <x v="1"/>
    <s v="No"/>
    <s v="24-Jun-1978"/>
    <n v="45"/>
    <n v="7054.41"/>
    <x v="0"/>
    <s v="tier - 2"/>
    <x v="0"/>
  </r>
  <r>
    <s v="Id855"/>
    <s v="  Jeremy"/>
    <n v="24.32"/>
    <s v="Healthy Weight"/>
    <n v="7.48"/>
    <s v="Diabetes"/>
    <s v="No"/>
    <x v="0"/>
    <s v="No"/>
    <x v="0"/>
    <s v="No"/>
    <s v="6-Oct-1982"/>
    <n v="41"/>
    <n v="7077.19"/>
    <x v="0"/>
    <s v="tier - 3"/>
    <x v="8"/>
  </r>
  <r>
    <s v="Id856"/>
    <s v="  Patrick Sr"/>
    <n v="31.07"/>
    <s v="Obesity"/>
    <n v="4.62"/>
    <s v="Normal"/>
    <s v="Yes"/>
    <x v="0"/>
    <s v="No"/>
    <x v="1"/>
    <s v="No"/>
    <s v="18-Jun-1992"/>
    <n v="31"/>
    <n v="7096.98"/>
    <x v="0"/>
    <s v="tier - 2"/>
    <x v="1"/>
  </r>
  <r>
    <s v="Id857"/>
    <s v="  Kelly M"/>
    <n v="35.814999999999998"/>
    <s v="Obesity"/>
    <n v="8.4700000000000006"/>
    <s v="Diabetes"/>
    <s v="No"/>
    <x v="0"/>
    <s v="No"/>
    <x v="0"/>
    <s v="No"/>
    <s v="11-Aug-1987"/>
    <n v="36"/>
    <n v="7106.81"/>
    <x v="0"/>
    <s v="tier - 1"/>
    <x v="1"/>
  </r>
  <r>
    <s v="Id858"/>
    <s v="  Katherine"/>
    <n v="40.81"/>
    <s v="Obesity"/>
    <n v="10.58"/>
    <s v="Diabetes"/>
    <s v="Yes"/>
    <x v="0"/>
    <s v="No"/>
    <x v="0"/>
    <s v="No"/>
    <s v="29-Jun-1968"/>
    <n v="55"/>
    <n v="7125.25"/>
    <x v="1"/>
    <s v="tier - 2"/>
    <x v="0"/>
  </r>
  <r>
    <s v="Id859"/>
    <s v="  Keila L"/>
    <n v="24.605"/>
    <s v="Healthy Weight"/>
    <n v="7.48"/>
    <s v="Diabetes"/>
    <s v="No"/>
    <x v="0"/>
    <s v="No"/>
    <x v="0"/>
    <s v="No"/>
    <s v="1-Aug-1993"/>
    <n v="30"/>
    <n v="7128.64"/>
    <x v="0"/>
    <s v="tier - 2"/>
    <x v="11"/>
  </r>
  <r>
    <s v="Id860"/>
    <s v="  Zanae E"/>
    <n v="21.47"/>
    <s v="Healthy Weight"/>
    <n v="7.82"/>
    <s v="Diabetes"/>
    <s v="No"/>
    <x v="0"/>
    <s v="No"/>
    <x v="0"/>
    <s v="No"/>
    <s v="7-Jul-1984"/>
    <n v="39"/>
    <n v="7133.9"/>
    <x v="0"/>
    <s v="tier - 1"/>
    <x v="8"/>
  </r>
  <r>
    <s v="Id861"/>
    <s v="  Alex"/>
    <n v="52.89"/>
    <s v="Obesity"/>
    <n v="4.96"/>
    <s v="Normal"/>
    <s v="Yes"/>
    <x v="0"/>
    <s v="No"/>
    <x v="3"/>
    <s v="No"/>
    <s v="8-Aug-1999"/>
    <n v="24"/>
    <n v="7144.4"/>
    <x v="0"/>
    <s v="tier - 1"/>
    <x v="16"/>
  </r>
  <r>
    <s v="Id862"/>
    <s v="  Kathryn"/>
    <n v="32.965000000000003"/>
    <s v="Obesity"/>
    <n v="6.15"/>
    <s v="Prediabetes"/>
    <s v="Yes"/>
    <x v="0"/>
    <s v="No"/>
    <x v="3"/>
    <s v="No"/>
    <s v="21-Nov-1984"/>
    <n v="39"/>
    <n v="7144.86"/>
    <x v="0"/>
    <s v="tier - 2"/>
    <x v="8"/>
  </r>
  <r>
    <s v="Id863"/>
    <s v="  Jason L"/>
    <n v="36.799999999999997"/>
    <s v="Obesity"/>
    <n v="4.62"/>
    <s v="Normal"/>
    <s v="No"/>
    <x v="0"/>
    <s v="Yes"/>
    <x v="3"/>
    <s v="No"/>
    <s v="24-Jun-1976"/>
    <n v="47"/>
    <n v="7147.11"/>
    <x v="1"/>
    <s v="tier - 2"/>
    <x v="2"/>
  </r>
  <r>
    <s v="Id864"/>
    <s v="  Benjamin J"/>
    <n v="34.299999999999997"/>
    <s v="Obesity"/>
    <n v="4.87"/>
    <s v="Normal"/>
    <s v="No"/>
    <x v="0"/>
    <s v="No"/>
    <x v="1"/>
    <s v="No"/>
    <s v="30-Jul-1978"/>
    <n v="45"/>
    <n v="7147.47"/>
    <x v="0"/>
    <s v="tier - 3"/>
    <x v="0"/>
  </r>
  <r>
    <s v="Id865"/>
    <s v="  Steven M"/>
    <n v="35.244999999999997"/>
    <s v="Obesity"/>
    <n v="4.63"/>
    <s v="Normal"/>
    <s v="No"/>
    <x v="0"/>
    <s v="No"/>
    <x v="0"/>
    <s v="No"/>
    <s v="29-Jun-1984"/>
    <n v="39"/>
    <n v="7151.09"/>
    <x v="0"/>
    <s v="tier - 2"/>
    <x v="2"/>
  </r>
  <r>
    <s v="Id866"/>
    <s v="  Erika"/>
    <n v="26.23"/>
    <s v="Overweight"/>
    <n v="11.93"/>
    <s v="Diabetes"/>
    <s v="No"/>
    <x v="0"/>
    <s v="No"/>
    <x v="0"/>
    <s v="No"/>
    <s v="6-Sep-1978"/>
    <n v="45"/>
    <n v="7152.67"/>
    <x v="1"/>
    <s v="tier - 2"/>
    <x v="0"/>
  </r>
  <r>
    <s v="Id867"/>
    <s v="  Chad"/>
    <n v="36.1"/>
    <s v="Obesity"/>
    <n v="5.65"/>
    <s v="Normal"/>
    <s v="Yes"/>
    <x v="0"/>
    <s v="No"/>
    <x v="1"/>
    <s v="No"/>
    <s v="17-Jul-1981"/>
    <n v="42"/>
    <n v="7153.55"/>
    <x v="0"/>
    <s v="tier - 1"/>
    <x v="1"/>
  </r>
  <r>
    <s v="Id868"/>
    <s v="  Mark"/>
    <n v="37.1"/>
    <s v="Obesity"/>
    <n v="11.21"/>
    <s v="Diabetes"/>
    <s v="Yes"/>
    <x v="0"/>
    <s v="Yes"/>
    <x v="3"/>
    <s v="No"/>
    <s v="22-Jun-1980"/>
    <n v="43"/>
    <n v="7160.09"/>
    <x v="0"/>
    <s v="tier - 2"/>
    <x v="2"/>
  </r>
  <r>
    <s v="Id869"/>
    <s v="  David"/>
    <n v="27.5"/>
    <s v="Overweight"/>
    <n v="10.62"/>
    <s v="Diabetes"/>
    <s v="Yes"/>
    <x v="0"/>
    <s v="Yes"/>
    <x v="3"/>
    <s v="No"/>
    <s v="7-Oct-1980"/>
    <n v="43"/>
    <n v="7160.33"/>
    <x v="0"/>
    <s v="tier - 1"/>
    <x v="0"/>
  </r>
  <r>
    <s v="Id870"/>
    <s v="  Matthew R"/>
    <n v="24.7"/>
    <s v="Healthy Weight"/>
    <n v="10.7"/>
    <s v="Diabetes"/>
    <s v="Yes"/>
    <x v="0"/>
    <s v="Yes"/>
    <x v="3"/>
    <s v="No"/>
    <s v="30-Sep-1980"/>
    <n v="43"/>
    <n v="7162.01"/>
    <x v="0"/>
    <s v="tier - 3"/>
    <x v="0"/>
  </r>
  <r>
    <s v="Id871"/>
    <s v="  Orla"/>
    <n v="26.78"/>
    <s v="Overweight"/>
    <n v="10.02"/>
    <s v="Diabetes"/>
    <s v="Yes"/>
    <x v="0"/>
    <s v="Yes"/>
    <x v="3"/>
    <s v="No"/>
    <s v="16-Aug-1982"/>
    <n v="41"/>
    <n v="7173.36"/>
    <x v="1"/>
    <s v="tier - 2"/>
    <x v="5"/>
  </r>
  <r>
    <s v="Id872"/>
    <s v="  Shaista S"/>
    <n v="45.8"/>
    <s v="Obesity"/>
    <n v="4.8499999999999996"/>
    <s v="Normal"/>
    <s v="No"/>
    <x v="0"/>
    <s v="No"/>
    <x v="0"/>
    <s v="No"/>
    <s v="19-Jul-1975"/>
    <n v="48"/>
    <n v="7175.51"/>
    <x v="0"/>
    <s v="tier - 3"/>
    <x v="0"/>
  </r>
  <r>
    <s v="Id873"/>
    <s v="  Emily"/>
    <n v="29"/>
    <s v="Overweight"/>
    <n v="4.3899999999999997"/>
    <s v="Normal"/>
    <s v="Yes"/>
    <x v="0"/>
    <s v="No"/>
    <x v="1"/>
    <s v="No"/>
    <s v="26-Aug-1968"/>
    <n v="55"/>
    <n v="7179.52"/>
    <x v="1"/>
    <s v="tier - 3"/>
    <x v="0"/>
  </r>
  <r>
    <s v="Id874"/>
    <s v="  Julie A"/>
    <n v="33.534999999999997"/>
    <s v="Obesity"/>
    <n v="8.24"/>
    <s v="Diabetes"/>
    <s v="Yes"/>
    <x v="0"/>
    <s v="No"/>
    <x v="0"/>
    <s v="No"/>
    <s v="14-Sep-1982"/>
    <n v="41"/>
    <n v="7196.87"/>
    <x v="1"/>
    <s v="tier - 2"/>
    <x v="2"/>
  </r>
  <r>
    <s v="Id875"/>
    <s v="  Megumi"/>
    <n v="32.774999999999999"/>
    <s v="Obesity"/>
    <n v="9.77"/>
    <s v="Diabetes"/>
    <s v="Yes"/>
    <x v="0"/>
    <s v="No"/>
    <x v="0"/>
    <s v="No"/>
    <s v="11-Aug-1983"/>
    <n v="40"/>
    <n v="7201.7"/>
    <x v="0"/>
    <s v="tier - 3"/>
    <x v="1"/>
  </r>
  <r>
    <s v="Id876"/>
    <s v="  Skylar"/>
    <n v="37.51"/>
    <s v="Obesity"/>
    <n v="5.5"/>
    <s v="Normal"/>
    <s v="Yes"/>
    <x v="0"/>
    <s v="No"/>
    <x v="1"/>
    <s v="No"/>
    <s v="21-Nov-1983"/>
    <n v="40"/>
    <n v="7209.49"/>
    <x v="0"/>
    <s v="tier - 3"/>
    <x v="1"/>
  </r>
  <r>
    <s v="Id877"/>
    <s v="  Victoria"/>
    <n v="39.86"/>
    <s v="Obesity"/>
    <n v="11.84"/>
    <s v="Diabetes"/>
    <s v="Yes"/>
    <x v="0"/>
    <s v="No"/>
    <x v="3"/>
    <s v="No"/>
    <s v="28-Jun-1991"/>
    <n v="32"/>
    <n v="7220.25"/>
    <x v="0"/>
    <s v="tier - 2"/>
    <x v="11"/>
  </r>
  <r>
    <s v="Id878"/>
    <s v="  Amanda L"/>
    <n v="42.13"/>
    <s v="Obesity"/>
    <n v="4.66"/>
    <s v="Normal"/>
    <s v="No"/>
    <x v="0"/>
    <s v="No"/>
    <x v="0"/>
    <s v="No"/>
    <s v="15-Sep-1977"/>
    <n v="46"/>
    <n v="7222.79"/>
    <x v="1"/>
    <s v="tier - 3"/>
    <x v="1"/>
  </r>
  <r>
    <s v="Id879"/>
    <s v="  Renee"/>
    <n v="35.99"/>
    <s v="Obesity"/>
    <n v="11.11"/>
    <s v="Diabetes"/>
    <s v="No"/>
    <x v="0"/>
    <s v="No"/>
    <x v="0"/>
    <s v="No"/>
    <s v="13-Jul-1986"/>
    <n v="37"/>
    <n v="7228.22"/>
    <x v="0"/>
    <s v="tier - 1"/>
    <x v="8"/>
  </r>
  <r>
    <s v="Id880"/>
    <s v="  Nellie A"/>
    <n v="35.200000000000003"/>
    <s v="Obesity"/>
    <n v="7.72"/>
    <s v="Diabetes"/>
    <s v="Yes"/>
    <x v="0"/>
    <s v="Yes"/>
    <x v="3"/>
    <s v="No"/>
    <s v="2-Sep-1986"/>
    <n v="37"/>
    <n v="7243.81"/>
    <x v="0"/>
    <s v="tier - 3"/>
    <x v="0"/>
  </r>
  <r>
    <s v="Id881"/>
    <s v="  Tamara"/>
    <n v="29.91"/>
    <b v="0"/>
    <n v="5.55"/>
    <s v="Normal"/>
    <s v="Yes"/>
    <x v="0"/>
    <s v="No"/>
    <x v="1"/>
    <s v="No"/>
    <s v="24-Jul-1982"/>
    <n v="41"/>
    <n v="7248.71"/>
    <x v="0"/>
    <s v="tier - 1"/>
    <x v="0"/>
  </r>
  <r>
    <s v="Id882"/>
    <s v="  Joan"/>
    <n v="36.479999999999997"/>
    <s v="Obesity"/>
    <n v="5.05"/>
    <s v="Normal"/>
    <s v="Yes"/>
    <x v="0"/>
    <s v="No"/>
    <x v="3"/>
    <s v="No"/>
    <s v="14-Aug-1981"/>
    <n v="42"/>
    <n v="7256.72"/>
    <x v="1"/>
    <s v="tier - 2"/>
    <x v="1"/>
  </r>
  <r>
    <s v="Id883"/>
    <s v="  Aimee J"/>
    <n v="27.5"/>
    <s v="Overweight"/>
    <n v="8.69"/>
    <s v="Diabetes"/>
    <s v="Yes"/>
    <x v="0"/>
    <s v="Yes"/>
    <x v="3"/>
    <s v="No"/>
    <s v="13-Jun-1981"/>
    <n v="42"/>
    <n v="7261.74"/>
    <x v="1"/>
    <s v="tier - 3"/>
    <x v="1"/>
  </r>
  <r>
    <s v="Id884"/>
    <s v="  Suzanne"/>
    <n v="33.44"/>
    <s v="Obesity"/>
    <n v="5.9"/>
    <s v="Prediabetes"/>
    <s v="Yes"/>
    <x v="0"/>
    <s v="No"/>
    <x v="3"/>
    <s v="No"/>
    <s v="25-Oct-1973"/>
    <n v="50"/>
    <n v="7265.58"/>
    <x v="0"/>
    <s v="tier - 2"/>
    <x v="0"/>
  </r>
  <r>
    <s v="Id885"/>
    <s v="  Kristin A"/>
    <n v="28.215"/>
    <s v="Overweight"/>
    <n v="6.29"/>
    <s v="Prediabetes"/>
    <s v="Yes"/>
    <x v="0"/>
    <s v="No"/>
    <x v="3"/>
    <s v="No"/>
    <s v="4-Aug-1981"/>
    <n v="42"/>
    <n v="7265.7"/>
    <x v="1"/>
    <s v="tier - 3"/>
    <x v="1"/>
  </r>
  <r>
    <s v="Id886"/>
    <s v="  Bronwyn"/>
    <n v="27.17"/>
    <s v="Overweight"/>
    <n v="5.84"/>
    <s v="Prediabetes"/>
    <s v="Yes"/>
    <x v="0"/>
    <s v="No"/>
    <x v="3"/>
    <s v="No"/>
    <s v="18-Dec-1976"/>
    <n v="47"/>
    <n v="7273.02"/>
    <x v="0"/>
    <s v="tier - 1"/>
    <x v="0"/>
  </r>
  <r>
    <s v="Id887"/>
    <s v="  Taylor J"/>
    <n v="35.380000000000003"/>
    <s v="Obesity"/>
    <n v="6.12"/>
    <s v="Prediabetes"/>
    <s v="No"/>
    <x v="0"/>
    <s v="No"/>
    <x v="0"/>
    <s v="No"/>
    <s v="2-Nov-1985"/>
    <n v="38"/>
    <n v="7281.51"/>
    <x v="0"/>
    <s v="tier - 1"/>
    <x v="1"/>
  </r>
  <r>
    <s v="Id888"/>
    <s v="  Kimberly M"/>
    <n v="43.48"/>
    <s v="Obesity"/>
    <n v="6.24"/>
    <s v="Prediabetes"/>
    <s v="No"/>
    <x v="0"/>
    <s v="No"/>
    <x v="0"/>
    <s v="No"/>
    <s v="26-Dec-1966"/>
    <n v="57"/>
    <n v="7302.46"/>
    <x v="1"/>
    <s v="tier - 1"/>
    <x v="1"/>
  </r>
  <r>
    <s v="Id889"/>
    <s v="  Joshua E"/>
    <n v="41.73"/>
    <s v="Obesity"/>
    <n v="6.25"/>
    <s v="Prediabetes"/>
    <s v="No"/>
    <x v="0"/>
    <s v="No"/>
    <x v="3"/>
    <s v="No"/>
    <s v="6-Jun-1965"/>
    <n v="58"/>
    <n v="7304.65"/>
    <x v="1"/>
    <s v="tier - 3"/>
    <x v="0"/>
  </r>
  <r>
    <s v="Id890"/>
    <s v="  Jeffrey"/>
    <n v="28.9"/>
    <s v="Overweight"/>
    <n v="11.96"/>
    <s v="Diabetes"/>
    <s v="No"/>
    <x v="0"/>
    <s v="No"/>
    <x v="0"/>
    <s v="No"/>
    <s v="25-Jun-1965"/>
    <n v="58"/>
    <n v="7318.21"/>
    <x v="1"/>
    <s v="tier - 1"/>
    <x v="0"/>
  </r>
  <r>
    <s v="Id891"/>
    <s v="  Andrew R"/>
    <n v="25.74"/>
    <s v="Overweight"/>
    <n v="7.69"/>
    <s v="Diabetes"/>
    <s v="No"/>
    <x v="0"/>
    <s v="No"/>
    <x v="0"/>
    <s v="No"/>
    <s v="11-Aug-1972"/>
    <n v="51"/>
    <n v="7318.22"/>
    <x v="0"/>
    <s v="tier - 3"/>
    <x v="1"/>
  </r>
  <r>
    <s v="Id892"/>
    <s v="  Francisco J"/>
    <n v="36.06"/>
    <s v="Obesity"/>
    <n v="8.83"/>
    <s v="Diabetes"/>
    <s v="No"/>
    <x v="0"/>
    <s v="No"/>
    <x v="0"/>
    <s v="No"/>
    <s v="11-Jul-1965"/>
    <n v="58"/>
    <n v="7322.86"/>
    <x v="1"/>
    <s v="tier - 3"/>
    <x v="1"/>
  </r>
  <r>
    <s v="Id893"/>
    <s v="  Rhonda"/>
    <n v="43.28"/>
    <s v="Obesity"/>
    <n v="4.41"/>
    <s v="Normal"/>
    <s v="No"/>
    <x v="0"/>
    <s v="No"/>
    <x v="0"/>
    <s v="No"/>
    <s v="15-Nov-2004"/>
    <n v="19"/>
    <n v="7323.73"/>
    <x v="0"/>
    <s v="tier - 2"/>
    <x v="8"/>
  </r>
  <r>
    <s v="Id894"/>
    <s v="  John"/>
    <n v="28.785"/>
    <s v="Overweight"/>
    <n v="9.1"/>
    <s v="Diabetes"/>
    <s v="Yes"/>
    <x v="0"/>
    <s v="Yes"/>
    <x v="3"/>
    <s v="No"/>
    <s v="19-Jun-1979"/>
    <n v="44"/>
    <n v="7325.05"/>
    <x v="0"/>
    <s v="tier - 3"/>
    <x v="8"/>
  </r>
  <r>
    <s v="Id895"/>
    <s v="  Miles J"/>
    <n v="25.46"/>
    <s v="Overweight"/>
    <n v="11.52"/>
    <s v="Diabetes"/>
    <s v="Yes"/>
    <x v="0"/>
    <s v="Yes"/>
    <x v="3"/>
    <s v="No"/>
    <s v="25-Jul-1984"/>
    <n v="39"/>
    <n v="7325.47"/>
    <x v="0"/>
    <s v="tier - 1"/>
    <x v="1"/>
  </r>
  <r>
    <s v="Id896"/>
    <s v="  Justyna I"/>
    <n v="30.8"/>
    <s v="Obesity"/>
    <n v="10.95"/>
    <s v="Diabetes"/>
    <s v="No"/>
    <x v="0"/>
    <s v="No"/>
    <x v="0"/>
    <s v="No"/>
    <s v="19-Sep-1979"/>
    <n v="44"/>
    <n v="7337.75"/>
    <x v="0"/>
    <s v="tier - 3"/>
    <x v="2"/>
  </r>
  <r>
    <s v="Id897"/>
    <s v="  Lucille"/>
    <n v="28.88"/>
    <s v="Overweight"/>
    <n v="11.5"/>
    <s v="Diabetes"/>
    <s v="No"/>
    <x v="0"/>
    <s v="No"/>
    <x v="0"/>
    <s v="No"/>
    <s v="15-Jun-1986"/>
    <n v="37"/>
    <n v="7339.93"/>
    <x v="0"/>
    <s v="tier - 2"/>
    <x v="1"/>
  </r>
  <r>
    <s v="Id898"/>
    <s v="  April"/>
    <n v="23"/>
    <s v="Healthy Weight"/>
    <n v="9.8800000000000008"/>
    <s v="Diabetes"/>
    <s v="No"/>
    <x v="0"/>
    <s v="No"/>
    <x v="0"/>
    <s v="No"/>
    <s v="18-Dec-1977"/>
    <n v="46"/>
    <n v="7345.08"/>
    <x v="0"/>
    <s v="tier - 1"/>
    <x v="2"/>
  </r>
  <r>
    <s v="Id899"/>
    <s v="  Robert"/>
    <n v="38.25"/>
    <s v="Obesity"/>
    <n v="6.2"/>
    <s v="Prediabetes"/>
    <s v="No"/>
    <x v="0"/>
    <s v="No"/>
    <x v="3"/>
    <s v="No"/>
    <s v="26-Jun-1979"/>
    <n v="44"/>
    <n v="7345.73"/>
    <x v="0"/>
    <s v="tier - 1"/>
    <x v="0"/>
  </r>
  <r>
    <s v="Id900"/>
    <s v="  Alyssa"/>
    <n v="39.25"/>
    <s v="Obesity"/>
    <n v="8.41"/>
    <s v="Diabetes"/>
    <s v="Yes"/>
    <x v="0"/>
    <s v="No"/>
    <x v="3"/>
    <s v="No"/>
    <s v="1-Dec-1977"/>
    <n v="46"/>
    <n v="7348.14"/>
    <x v="0"/>
    <s v="tier - 1"/>
    <x v="2"/>
  </r>
  <r>
    <s v="Id901"/>
    <s v="  Jessica E"/>
    <n v="26.6"/>
    <s v="Overweight"/>
    <n v="5.07"/>
    <s v="Normal"/>
    <s v="Yes"/>
    <x v="0"/>
    <s v="No"/>
    <x v="1"/>
    <s v="No"/>
    <s v="5-Oct-1993"/>
    <n v="30"/>
    <n v="7349.12"/>
    <x v="0"/>
    <s v="tier - 2"/>
    <x v="11"/>
  </r>
  <r>
    <s v="Id902"/>
    <s v="  Patrick J"/>
    <n v="35.700000000000003"/>
    <s v="Obesity"/>
    <n v="4.0599999999999996"/>
    <s v="Normal"/>
    <s v="No"/>
    <x v="0"/>
    <s v="Yes"/>
    <x v="3"/>
    <s v="No"/>
    <s v="21-Jun-1983"/>
    <n v="40"/>
    <n v="7357.49"/>
    <x v="0"/>
    <s v="tier - 2"/>
    <x v="1"/>
  </r>
  <r>
    <s v="Id903"/>
    <s v="  Emilie"/>
    <n v="20.100000000000001"/>
    <s v="Healthy Weight"/>
    <n v="10.52"/>
    <s v="Diabetes"/>
    <s v="No"/>
    <x v="0"/>
    <s v="No"/>
    <x v="0"/>
    <s v="No"/>
    <s v="16-Jul-1981"/>
    <n v="42"/>
    <n v="7358.18"/>
    <x v="0"/>
    <s v="tier - 3"/>
    <x v="8"/>
  </r>
  <r>
    <s v="Id904"/>
    <s v="  Caitlin B"/>
    <n v="22.23"/>
    <s v="Healthy Weight"/>
    <n v="9.65"/>
    <s v="Diabetes"/>
    <s v="No"/>
    <x v="0"/>
    <s v="No"/>
    <x v="0"/>
    <s v="No"/>
    <s v="9-Dec-1965"/>
    <n v="58"/>
    <n v="7362.31"/>
    <x v="1"/>
    <s v="tier - 3"/>
    <x v="0"/>
  </r>
  <r>
    <s v="Id905"/>
    <s v="  Joseph W"/>
    <n v="36.47"/>
    <s v="Obesity"/>
    <n v="6.21"/>
    <s v="Prediabetes"/>
    <s v="No"/>
    <x v="0"/>
    <s v="No"/>
    <x v="0"/>
    <s v="No"/>
    <s v="24-Nov-1981"/>
    <n v="42"/>
    <n v="7371.77"/>
    <x v="0"/>
    <s v="tier - 1"/>
    <x v="2"/>
  </r>
  <r>
    <s v="Id906"/>
    <s v="  Wendy"/>
    <n v="49.64"/>
    <s v="Obesity"/>
    <n v="4.76"/>
    <s v="Normal"/>
    <s v="No"/>
    <x v="0"/>
    <s v="Yes"/>
    <x v="3"/>
    <s v="No"/>
    <s v="22-Jul-1993"/>
    <n v="30"/>
    <n v="7388.85"/>
    <x v="0"/>
    <s v="tier - 2"/>
    <x v="14"/>
  </r>
  <r>
    <s v="Id907"/>
    <s v="  Leah L"/>
    <n v="36.799999999999997"/>
    <s v="Obesity"/>
    <n v="5.73"/>
    <s v="Prediabetes"/>
    <s v="Yes"/>
    <x v="0"/>
    <s v="Yes"/>
    <x v="3"/>
    <s v="No"/>
    <s v="5-Dec-1965"/>
    <n v="58"/>
    <n v="7403.98"/>
    <x v="1"/>
    <s v="tier - 2"/>
    <x v="0"/>
  </r>
  <r>
    <s v="Id908"/>
    <s v="  Wayne L"/>
    <n v="33.880000000000003"/>
    <s v="Obesity"/>
    <n v="10.78"/>
    <s v="Diabetes"/>
    <s v="Yes"/>
    <x v="0"/>
    <s v="No"/>
    <x v="0"/>
    <s v="No"/>
    <s v="19-Sep-1983"/>
    <n v="40"/>
    <n v="7418.52"/>
    <x v="0"/>
    <s v="tier - 2"/>
    <x v="2"/>
  </r>
  <r>
    <s v="Id909"/>
    <s v="  Jason M"/>
    <n v="32.01"/>
    <s v="Obesity"/>
    <n v="5.08"/>
    <s v="Normal"/>
    <s v="Yes"/>
    <x v="0"/>
    <s v="No"/>
    <x v="3"/>
    <s v="No"/>
    <s v="12-Nov-1978"/>
    <n v="45"/>
    <n v="7419.48"/>
    <x v="0"/>
    <s v="tier - 2"/>
    <x v="1"/>
  </r>
  <r>
    <s v="Id910"/>
    <s v="  Floris"/>
    <n v="33.630000000000003"/>
    <s v="Obesity"/>
    <n v="11.39"/>
    <s v="Diabetes"/>
    <s v="No"/>
    <x v="0"/>
    <s v="No"/>
    <x v="0"/>
    <s v="No"/>
    <s v="2-Dec-1978"/>
    <n v="45"/>
    <n v="7421.19"/>
    <x v="0"/>
    <s v="tier - 3"/>
    <x v="1"/>
  </r>
  <r>
    <s v="Id911"/>
    <s v="  Marc"/>
    <n v="34.865000000000002"/>
    <s v="Obesity"/>
    <n v="5.35"/>
    <s v="Normal"/>
    <s v="Yes"/>
    <x v="0"/>
    <s v="No"/>
    <x v="3"/>
    <s v="No"/>
    <s v="25-Aug-1977"/>
    <n v="46"/>
    <n v="7441.05"/>
    <x v="1"/>
    <s v="tier - 2"/>
    <x v="2"/>
  </r>
  <r>
    <s v="Id912"/>
    <s v="  Christopher"/>
    <n v="43.11"/>
    <s v="Obesity"/>
    <n v="5.6"/>
    <s v="Normal"/>
    <s v="No"/>
    <x v="0"/>
    <s v="No"/>
    <x v="0"/>
    <s v="No"/>
    <s v="1-Sep-1979"/>
    <n v="44"/>
    <n v="7441.5"/>
    <x v="1"/>
    <s v="tier - 2"/>
    <x v="2"/>
  </r>
  <r>
    <s v="Id913"/>
    <s v="  Kevin"/>
    <n v="30.305"/>
    <s v="Obesity"/>
    <n v="4.2699999999999996"/>
    <s v="Normal"/>
    <s v="Yes"/>
    <x v="0"/>
    <s v="No"/>
    <x v="3"/>
    <s v="No"/>
    <s v="7-Jul-1980"/>
    <n v="43"/>
    <n v="7443.64"/>
    <x v="0"/>
    <s v="tier - 3"/>
    <x v="1"/>
  </r>
  <r>
    <s v="Id914"/>
    <s v="  Aharon N"/>
    <n v="25.175000000000001"/>
    <s v="Overweight"/>
    <n v="5.57"/>
    <s v="Normal"/>
    <s v="Yes"/>
    <x v="0"/>
    <s v="No"/>
    <x v="3"/>
    <s v="No"/>
    <s v="25-Sep-1977"/>
    <n v="46"/>
    <n v="7445.92"/>
    <x v="1"/>
    <s v="tier - 1"/>
    <x v="2"/>
  </r>
  <r>
    <s v="Id915"/>
    <s v="  Lawrence D"/>
    <n v="26.8"/>
    <s v="Overweight"/>
    <n v="5.68"/>
    <s v="Normal"/>
    <s v="Yes"/>
    <x v="0"/>
    <s v="No"/>
    <x v="3"/>
    <s v="No"/>
    <s v="30-Sep-1977"/>
    <n v="46"/>
    <n v="7448.4"/>
    <x v="1"/>
    <s v="tier - 3"/>
    <x v="12"/>
  </r>
  <r>
    <s v="Id916"/>
    <s v="  Malcolm"/>
    <n v="21.78"/>
    <s v="Healthy Weight"/>
    <n v="5.3"/>
    <s v="Normal"/>
    <s v="No"/>
    <x v="1"/>
    <s v="No"/>
    <x v="3"/>
    <s v="No"/>
    <s v="1-Jun-2001"/>
    <n v="22"/>
    <n v="7450.36"/>
    <x v="0"/>
    <s v="tier - 2"/>
    <x v="1"/>
  </r>
  <r>
    <s v="Id917"/>
    <s v="  Anna E"/>
    <n v="30.14"/>
    <s v="Obesity"/>
    <n v="9.4499999999999993"/>
    <s v="Diabetes"/>
    <s v="Yes"/>
    <x v="0"/>
    <s v="No"/>
    <x v="0"/>
    <s v="No"/>
    <s v="4-Aug-1967"/>
    <n v="56"/>
    <n v="7463.51"/>
    <x v="1"/>
    <s v="tier - 3"/>
    <x v="0"/>
  </r>
  <r>
    <s v="Id918"/>
    <s v="  Jenny"/>
    <n v="29.7"/>
    <s v="Overweight"/>
    <n v="6.79"/>
    <s v="Diabetes"/>
    <s v="Yes"/>
    <x v="0"/>
    <s v="No"/>
    <x v="0"/>
    <s v="No"/>
    <s v="14-Jun-1996"/>
    <n v="27"/>
    <n v="7487.38"/>
    <x v="0"/>
    <s v="tier - 3"/>
    <x v="1"/>
  </r>
  <r>
    <s v="Id919"/>
    <s v="  Melissa L"/>
    <n v="32.395000000000003"/>
    <s v="Obesity"/>
    <n v="11.1"/>
    <s v="Diabetes"/>
    <s v="Yes"/>
    <x v="0"/>
    <s v="No"/>
    <x v="0"/>
    <s v="No"/>
    <s v="15-Dec-1988"/>
    <n v="35"/>
    <n v="7494.63"/>
    <x v="0"/>
    <s v="tier - 3"/>
    <x v="7"/>
  </r>
  <r>
    <s v="Id920"/>
    <s v="  Chia J"/>
    <n v="36.64"/>
    <s v="Obesity"/>
    <n v="7.26"/>
    <s v="Diabetes"/>
    <s v="No"/>
    <x v="0"/>
    <s v="No"/>
    <x v="0"/>
    <s v="No"/>
    <s v="28-Oct-1997"/>
    <n v="26"/>
    <n v="7504.3"/>
    <x v="0"/>
    <s v="tier - 1"/>
    <x v="1"/>
  </r>
  <r>
    <s v="Id921"/>
    <s v="  Laura A"/>
    <n v="39.049999999999997"/>
    <s v="Obesity"/>
    <n v="5.27"/>
    <s v="Normal"/>
    <s v="Yes"/>
    <x v="0"/>
    <s v="No"/>
    <x v="3"/>
    <s v="No"/>
    <s v="10-Jul-1983"/>
    <n v="40"/>
    <n v="7512.27"/>
    <x v="1"/>
    <s v="tier - 2"/>
    <x v="2"/>
  </r>
  <r>
    <s v="Id922"/>
    <s v="  Aditi"/>
    <n v="33.1"/>
    <s v="Obesity"/>
    <n v="5.46"/>
    <s v="Normal"/>
    <s v="Yes"/>
    <x v="0"/>
    <s v="No"/>
    <x v="3"/>
    <s v="No"/>
    <s v="18-Oct-1978"/>
    <n v="45"/>
    <n v="7518.03"/>
    <x v="0"/>
    <s v="tier - 3"/>
    <x v="1"/>
  </r>
  <r>
    <s v="Id923"/>
    <s v="  Leah A"/>
    <n v="31.824999999999999"/>
    <s v="Obesity"/>
    <n v="8.1300000000000008"/>
    <s v="Diabetes"/>
    <s v="No"/>
    <x v="0"/>
    <s v="No"/>
    <x v="0"/>
    <s v="No"/>
    <s v="10-Oct-1976"/>
    <n v="47"/>
    <n v="7526.71"/>
    <x v="1"/>
    <s v="tier - 1"/>
    <x v="1"/>
  </r>
  <r>
    <s v="Id924"/>
    <s v="  Marianne"/>
    <n v="29"/>
    <s v="Overweight"/>
    <n v="4.25"/>
    <s v="Normal"/>
    <s v="Yes"/>
    <x v="0"/>
    <s v="No"/>
    <x v="3"/>
    <s v="No"/>
    <s v="14-Dec-1978"/>
    <n v="45"/>
    <n v="7531.7"/>
    <x v="0"/>
    <s v="tier - 1"/>
    <x v="0"/>
  </r>
  <r>
    <s v="Id925"/>
    <s v="  Carla"/>
    <n v="30.495000000000001"/>
    <s v="Obesity"/>
    <n v="8.68"/>
    <s v="Diabetes"/>
    <s v="No"/>
    <x v="0"/>
    <s v="No"/>
    <x v="0"/>
    <s v="No"/>
    <s v="22-Aug-1984"/>
    <n v="39"/>
    <n v="7537.16"/>
    <x v="0"/>
    <s v="tier - 2"/>
    <x v="1"/>
  </r>
  <r>
    <s v="Id926"/>
    <s v="  Oksana"/>
    <n v="25.2"/>
    <s v="Overweight"/>
    <n v="6.25"/>
    <s v="Prediabetes"/>
    <s v="Yes"/>
    <x v="0"/>
    <s v="No"/>
    <x v="3"/>
    <s v="No"/>
    <s v="15-Dec-1988"/>
    <n v="35"/>
    <n v="7538.52"/>
    <x v="0"/>
    <s v="tier - 2"/>
    <x v="1"/>
  </r>
  <r>
    <s v="Id927"/>
    <s v="  Rebecca B"/>
    <n v="22.77"/>
    <s v="Healthy Weight"/>
    <n v="4.47"/>
    <s v="Normal"/>
    <s v="Yes"/>
    <x v="0"/>
    <s v="No"/>
    <x v="3"/>
    <s v="No"/>
    <s v="14-Aug-1994"/>
    <n v="29"/>
    <n v="7567.13"/>
    <x v="0"/>
    <s v="tier - 2"/>
    <x v="11"/>
  </r>
  <r>
    <s v="Id928"/>
    <s v="  Maria A"/>
    <n v="23.18"/>
    <s v="Healthy Weight"/>
    <n v="8.31"/>
    <s v="Diabetes"/>
    <s v="No"/>
    <x v="0"/>
    <s v="No"/>
    <x v="0"/>
    <s v="No"/>
    <s v="17-Jul-1967"/>
    <n v="56"/>
    <n v="7585.62"/>
    <x v="1"/>
    <s v="tier - 2"/>
    <x v="0"/>
  </r>
  <r>
    <s v="Id929"/>
    <s v="  Lisa M"/>
    <n v="35.409999999999997"/>
    <s v="Obesity"/>
    <n v="5.68"/>
    <s v="Normal"/>
    <s v="No"/>
    <x v="0"/>
    <s v="No"/>
    <x v="0"/>
    <s v="No"/>
    <s v="30-Sep-1997"/>
    <n v="26"/>
    <n v="7607.03"/>
    <x v="0"/>
    <s v="tier - 2"/>
    <x v="1"/>
  </r>
  <r>
    <s v="Id930"/>
    <s v="  Steve Jr"/>
    <n v="32.11"/>
    <s v="Obesity"/>
    <n v="4.75"/>
    <s v="Normal"/>
    <s v="Yes"/>
    <x v="0"/>
    <s v="No"/>
    <x v="1"/>
    <s v="No"/>
    <s v="3-Jul-1968"/>
    <n v="55"/>
    <n v="7609.6"/>
    <x v="1"/>
    <s v="tier - 2"/>
    <x v="1"/>
  </r>
  <r>
    <s v="Id931"/>
    <s v="  Tiffany"/>
    <n v="34.479999999999997"/>
    <s v="Obesity"/>
    <n v="6.31"/>
    <s v="Prediabetes"/>
    <s v="No"/>
    <x v="0"/>
    <s v="Yes"/>
    <x v="3"/>
    <s v="No"/>
    <s v="17-Sep-1996"/>
    <n v="27"/>
    <n v="7623.13"/>
    <x v="0"/>
    <s v="tier - 3"/>
    <x v="2"/>
  </r>
  <r>
    <s v="Id932"/>
    <s v="  Greg"/>
    <n v="34.39"/>
    <s v="Obesity"/>
    <n v="6.28"/>
    <s v="Prediabetes"/>
    <s v="Yes"/>
    <x v="0"/>
    <s v="No"/>
    <x v="3"/>
    <s v="No"/>
    <s v="28-Nov-1978"/>
    <n v="45"/>
    <n v="7623.52"/>
    <x v="0"/>
    <s v="tier - 1"/>
    <x v="2"/>
  </r>
  <r>
    <s v="Id933"/>
    <s v="  Dale"/>
    <n v="26.4"/>
    <s v="Overweight"/>
    <n v="9.2899999999999991"/>
    <s v="Diabetes"/>
    <s v="Yes"/>
    <x v="0"/>
    <s v="Yes"/>
    <x v="3"/>
    <s v="No"/>
    <s v="6-Nov-1978"/>
    <n v="45"/>
    <n v="7624.63"/>
    <x v="0"/>
    <s v="tier - 1"/>
    <x v="2"/>
  </r>
  <r>
    <s v="Id934"/>
    <s v="  Brittany A"/>
    <n v="28.1"/>
    <s v="Overweight"/>
    <n v="5.79"/>
    <s v="Prediabetes"/>
    <s v="Yes"/>
    <x v="0"/>
    <s v="Yes"/>
    <x v="3"/>
    <s v="No"/>
    <s v="29-Nov-1978"/>
    <n v="45"/>
    <n v="7626.99"/>
    <x v="0"/>
    <s v="tier - 2"/>
    <x v="2"/>
  </r>
  <r>
    <s v="Id935"/>
    <s v="  Robert S"/>
    <n v="27"/>
    <s v="Overweight"/>
    <n v="4.54"/>
    <s v="Normal"/>
    <s v="Yes"/>
    <x v="0"/>
    <s v="No"/>
    <x v="3"/>
    <s v="No"/>
    <s v="24-Aug-1978"/>
    <n v="45"/>
    <n v="7633.72"/>
    <x v="0"/>
    <s v="tier - 1"/>
    <x v="0"/>
  </r>
  <r>
    <s v="Id936"/>
    <s v="  Cameron"/>
    <n v="28.594999999999999"/>
    <s v="Overweight"/>
    <n v="4.68"/>
    <s v="Normal"/>
    <s v="Yes"/>
    <x v="0"/>
    <s v="No"/>
    <x v="3"/>
    <s v="No"/>
    <s v="13-Dec-2001"/>
    <n v="22"/>
    <n v="7636.92"/>
    <x v="0"/>
    <s v="tier - 3"/>
    <x v="1"/>
  </r>
  <r>
    <s v="Id937"/>
    <s v="  Ulrike"/>
    <n v="36.799999999999997"/>
    <s v="Obesity"/>
    <n v="5.88"/>
    <s v="Prediabetes"/>
    <s v="No"/>
    <x v="0"/>
    <s v="No"/>
    <x v="3"/>
    <s v="No"/>
    <s v="20-Jun-1980"/>
    <n v="43"/>
    <n v="7639.42"/>
    <x v="0"/>
    <s v="tier - 2"/>
    <x v="8"/>
  </r>
  <r>
    <s v="Id938"/>
    <s v="  Katlyn A"/>
    <n v="23.75"/>
    <s v="Healthy Weight"/>
    <n v="5.42"/>
    <s v="Normal"/>
    <s v="Yes"/>
    <x v="0"/>
    <s v="Yes"/>
    <x v="3"/>
    <s v="No"/>
    <s v="24-Jul-1980"/>
    <n v="43"/>
    <n v="7640.31"/>
    <x v="0"/>
    <s v="tier - 1"/>
    <x v="0"/>
  </r>
  <r>
    <s v="Id939"/>
    <s v="  Morgan B"/>
    <n v="35.619999999999997"/>
    <s v="Obesity"/>
    <n v="4.16"/>
    <s v="Normal"/>
    <s v="No"/>
    <x v="0"/>
    <s v="No"/>
    <x v="0"/>
    <s v="No"/>
    <s v="15-Jun-1999"/>
    <n v="24"/>
    <n v="7642.05"/>
    <x v="0"/>
    <s v="tier - 2"/>
    <x v="14"/>
  </r>
  <r>
    <s v="Id940"/>
    <s v="  Peter"/>
    <n v="30.69"/>
    <s v="Obesity"/>
    <n v="7.05"/>
    <s v="Diabetes"/>
    <s v="Yes"/>
    <x v="0"/>
    <s v="No"/>
    <x v="1"/>
    <s v="No"/>
    <s v="16-Oct-1980"/>
    <n v="43"/>
    <n v="7650.77"/>
    <x v="0"/>
    <s v="tier - 2"/>
    <x v="8"/>
  </r>
  <r>
    <s v="Id941"/>
    <s v="  Chandler"/>
    <n v="35.799999999999997"/>
    <s v="Obesity"/>
    <n v="5.63"/>
    <s v="Normal"/>
    <s v="Yes"/>
    <x v="0"/>
    <s v="No"/>
    <x v="1"/>
    <s v="No"/>
    <s v="10-Aug-1993"/>
    <n v="30"/>
    <n v="7650.8"/>
    <x v="0"/>
    <s v="tier - 2"/>
    <x v="1"/>
  </r>
  <r>
    <s v="Id942"/>
    <s v="  Silvana M"/>
    <n v="28.785"/>
    <s v="Overweight"/>
    <n v="4.24"/>
    <s v="Normal"/>
    <s v="Yes"/>
    <x v="0"/>
    <s v="No"/>
    <x v="1"/>
    <s v="No"/>
    <s v="30-Sep-1998"/>
    <n v="25"/>
    <n v="7652.26"/>
    <x v="0"/>
    <s v="tier - 3"/>
    <x v="9"/>
  </r>
  <r>
    <s v="Id943"/>
    <s v="  Natty"/>
    <n v="28.594999999999999"/>
    <s v="Overweight"/>
    <n v="4.96"/>
    <s v="Normal"/>
    <s v="Yes"/>
    <x v="0"/>
    <s v="No"/>
    <x v="1"/>
    <s v="No"/>
    <s v="27-Dec-1965"/>
    <n v="58"/>
    <n v="7657.69"/>
    <x v="1"/>
    <s v="tier - 3"/>
    <x v="1"/>
  </r>
  <r>
    <s v="Id944"/>
    <s v="  Nicholas T"/>
    <n v="48.75"/>
    <s v="Obesity"/>
    <n v="4.34"/>
    <s v="Normal"/>
    <s v="No"/>
    <x v="0"/>
    <s v="No"/>
    <x v="0"/>
    <s v="No"/>
    <s v="9-Oct-1976"/>
    <n v="47"/>
    <n v="7662.47"/>
    <x v="0"/>
    <s v="tier - 1"/>
    <x v="2"/>
  </r>
  <r>
    <s v="Id945"/>
    <s v="  Rebecca"/>
    <n v="28.31"/>
    <s v="Overweight"/>
    <n v="5.43"/>
    <s v="Normal"/>
    <s v="Yes"/>
    <x v="0"/>
    <s v="No"/>
    <x v="1"/>
    <s v="No"/>
    <s v="24-Nov-1996"/>
    <n v="27"/>
    <n v="7670.75"/>
    <x v="0"/>
    <s v="tier - 2"/>
    <x v="16"/>
  </r>
  <r>
    <s v="Id946"/>
    <s v="  John"/>
    <n v="38.39"/>
    <s v="Obesity"/>
    <n v="8.33"/>
    <s v="Diabetes"/>
    <s v="Yes"/>
    <x v="0"/>
    <s v="No"/>
    <x v="3"/>
    <s v="No"/>
    <s v="13-Sep-1995"/>
    <n v="28"/>
    <n v="7676.4"/>
    <x v="0"/>
    <s v="tier - 1"/>
    <x v="1"/>
  </r>
  <r>
    <s v="Id947"/>
    <s v="  Antony G"/>
    <n v="25.87"/>
    <s v="Overweight"/>
    <n v="5.63"/>
    <s v="Normal"/>
    <s v="Yes"/>
    <x v="0"/>
    <s v="No"/>
    <x v="3"/>
    <s v="No"/>
    <s v="11-Oct-1971"/>
    <n v="52"/>
    <n v="7680.92"/>
    <x v="0"/>
    <s v="tier - 1"/>
    <x v="0"/>
  </r>
  <r>
    <s v="Id948"/>
    <s v="  Eric"/>
    <n v="43.7"/>
    <s v="Obesity"/>
    <n v="7.23"/>
    <s v="Diabetes"/>
    <s v="No"/>
    <x v="0"/>
    <s v="No"/>
    <x v="0"/>
    <s v="No"/>
    <s v="19-Dec-1981"/>
    <n v="42"/>
    <n v="7681.17"/>
    <x v="0"/>
    <s v="tier - 2"/>
    <x v="13"/>
  </r>
  <r>
    <s v="Id949"/>
    <s v="  Erik"/>
    <n v="40.945"/>
    <s v="Obesity"/>
    <n v="10.57"/>
    <s v="Diabetes"/>
    <s v="No"/>
    <x v="0"/>
    <s v="No"/>
    <x v="0"/>
    <s v="No"/>
    <s v="18-Dec-1982"/>
    <n v="41"/>
    <n v="7682.67"/>
    <x v="0"/>
    <s v="tier - 1"/>
    <x v="0"/>
  </r>
  <r>
    <s v="Id950"/>
    <s v="  Matthew T"/>
    <n v="27.94"/>
    <s v="Overweight"/>
    <n v="7.92"/>
    <s v="Diabetes"/>
    <s v="No"/>
    <x v="0"/>
    <s v="No"/>
    <x v="0"/>
    <s v="No"/>
    <s v="12-Jul-1987"/>
    <n v="36"/>
    <n v="7684.62"/>
    <x v="0"/>
    <s v="tier - 3"/>
    <x v="11"/>
  </r>
  <r>
    <s v="Id951"/>
    <s v="  Cassandra"/>
    <n v="31.9"/>
    <s v="Obesity"/>
    <n v="10.119999999999999"/>
    <s v="Diabetes"/>
    <s v="No"/>
    <x v="0"/>
    <s v="No"/>
    <x v="1"/>
    <s v="No"/>
    <s v="29-Dec-1978"/>
    <n v="45"/>
    <n v="7726.85"/>
    <x v="3"/>
    <s v="tier - 2"/>
    <x v="2"/>
  </r>
  <r>
    <s v="Id952"/>
    <s v="  Rosemary C"/>
    <n v="31.64"/>
    <s v="Obesity"/>
    <n v="7.91"/>
    <s v="Diabetes"/>
    <s v="No"/>
    <x v="0"/>
    <s v="No"/>
    <x v="0"/>
    <s v="No"/>
    <s v="2-Jun-1979"/>
    <n v="44"/>
    <n v="7727.25"/>
    <x v="0"/>
    <s v="tier - 3"/>
    <x v="1"/>
  </r>
  <r>
    <s v="Id953"/>
    <s v="  Carrie A"/>
    <n v="46.7"/>
    <s v="Obesity"/>
    <n v="10.9"/>
    <s v="Diabetes"/>
    <s v="No"/>
    <x v="0"/>
    <s v="No"/>
    <x v="0"/>
    <s v="No"/>
    <s v="10-Sep-1980"/>
    <n v="43"/>
    <n v="7729.65"/>
    <x v="1"/>
    <s v="tier - 1"/>
    <x v="5"/>
  </r>
  <r>
    <s v="Id954"/>
    <s v="  Gerardo Sr"/>
    <n v="18.335000000000001"/>
    <s v="Underweight"/>
    <n v="11.83"/>
    <s v="Diabetes"/>
    <s v="No"/>
    <x v="0"/>
    <s v="No"/>
    <x v="0"/>
    <s v="No"/>
    <s v="4-Dec-1978"/>
    <n v="45"/>
    <n v="7731.43"/>
    <x v="1"/>
    <s v="tier - 2"/>
    <x v="0"/>
  </r>
  <r>
    <s v="Id955"/>
    <s v="  Matthew R"/>
    <n v="31.24"/>
    <s v="Obesity"/>
    <n v="7.42"/>
    <s v="Diabetes"/>
    <s v="Yes"/>
    <x v="0"/>
    <s v="No"/>
    <x v="1"/>
    <s v="No"/>
    <s v="29-Aug-1977"/>
    <n v="46"/>
    <n v="7731.86"/>
    <x v="0"/>
    <s v="tier - 3"/>
    <x v="1"/>
  </r>
  <r>
    <s v="Id956"/>
    <s v="  Meghan E"/>
    <n v="39.22"/>
    <s v="Obesity"/>
    <n v="5.62"/>
    <s v="Normal"/>
    <s v="Yes"/>
    <x v="0"/>
    <s v="No"/>
    <x v="3"/>
    <s v="No"/>
    <s v="18-Jul-1965"/>
    <n v="58"/>
    <n v="7736.39"/>
    <x v="1"/>
    <s v="tier - 2"/>
    <x v="0"/>
  </r>
  <r>
    <s v="Id957"/>
    <s v="  Eric"/>
    <n v="24.414999999999999"/>
    <s v="Healthy Weight"/>
    <n v="7.16"/>
    <s v="Diabetes"/>
    <s v="No"/>
    <x v="0"/>
    <s v="No"/>
    <x v="0"/>
    <s v="No"/>
    <s v="4-Sep-1978"/>
    <n v="45"/>
    <n v="7740.34"/>
    <x v="3"/>
    <s v="tier - 1"/>
    <x v="2"/>
  </r>
  <r>
    <s v="Id958"/>
    <s v="  Lisa B"/>
    <n v="32.299999999999997"/>
    <s v="Obesity"/>
    <n v="9.89"/>
    <s v="Diabetes"/>
    <s v="No"/>
    <x v="0"/>
    <s v="No"/>
    <x v="0"/>
    <s v="No"/>
    <s v="12-Dec-1976"/>
    <n v="47"/>
    <n v="7742.11"/>
    <x v="1"/>
    <s v="tier - 2"/>
    <x v="0"/>
  </r>
  <r>
    <s v="Id959"/>
    <s v="  Jane R"/>
    <n v="39.94"/>
    <s v="Obesity"/>
    <n v="5.14"/>
    <s v="Normal"/>
    <s v="No"/>
    <x v="0"/>
    <s v="No"/>
    <x v="0"/>
    <s v="No"/>
    <s v="30-Jun-1981"/>
    <n v="42"/>
    <n v="7749.16"/>
    <x v="0"/>
    <s v="tier - 1"/>
    <x v="1"/>
  </r>
  <r>
    <s v="Id960"/>
    <s v="  Allison M"/>
    <n v="30"/>
    <s v="Obesity"/>
    <n v="5.61"/>
    <s v="Normal"/>
    <s v="Yes"/>
    <x v="0"/>
    <s v="Yes"/>
    <x v="3"/>
    <s v="No"/>
    <s v="21-Dec-1997"/>
    <n v="26"/>
    <n v="7763.06"/>
    <x v="0"/>
    <s v="tier - 1"/>
    <x v="1"/>
  </r>
  <r>
    <s v="Id961"/>
    <s v="  Sarah E"/>
    <n v="35.340000000000003"/>
    <s v="Obesity"/>
    <n v="5.51"/>
    <s v="Normal"/>
    <s v="Yes"/>
    <x v="0"/>
    <s v="Yes"/>
    <x v="3"/>
    <s v="No"/>
    <s v="6-Dec-1974"/>
    <n v="49"/>
    <n v="7789.64"/>
    <x v="3"/>
    <s v="tier - 3"/>
    <x v="0"/>
  </r>
  <r>
    <s v="Id962"/>
    <s v="  Philip J"/>
    <n v="32.204999999999998"/>
    <s v="Obesity"/>
    <n v="8.3800000000000008"/>
    <s v="Diabetes"/>
    <s v="Yes"/>
    <x v="0"/>
    <s v="No"/>
    <x v="1"/>
    <s v="No"/>
    <s v="25-Dec-1999"/>
    <n v="24"/>
    <n v="7794.68"/>
    <x v="0"/>
    <s v="tier - 2"/>
    <x v="14"/>
  </r>
  <r>
    <s v="Id963"/>
    <s v="  Jillian A"/>
    <n v="33.880000000000003"/>
    <s v="Obesity"/>
    <n v="4.68"/>
    <s v="Normal"/>
    <s v="No"/>
    <x v="1"/>
    <s v="No"/>
    <x v="3"/>
    <s v="No"/>
    <s v="2-Dec-1997"/>
    <n v="26"/>
    <n v="7803.77"/>
    <x v="0"/>
    <s v="tier - 3"/>
    <x v="1"/>
  </r>
  <r>
    <s v="Id964"/>
    <s v="  Laura D"/>
    <n v="26.63"/>
    <s v="Overweight"/>
    <n v="4.3600000000000003"/>
    <s v="Normal"/>
    <s v="Yes"/>
    <x v="0"/>
    <s v="No"/>
    <x v="1"/>
    <s v="No"/>
    <s v="9-Nov-1974"/>
    <n v="49"/>
    <n v="7804.16"/>
    <x v="0"/>
    <s v="tier - 3"/>
    <x v="0"/>
  </r>
  <r>
    <s v="Id965"/>
    <s v="  Megan E"/>
    <n v="28.7"/>
    <s v="Overweight"/>
    <n v="7.74"/>
    <s v="Diabetes"/>
    <s v="No"/>
    <x v="0"/>
    <s v="No"/>
    <x v="0"/>
    <s v="No"/>
    <s v="21-Dec-1991"/>
    <n v="32"/>
    <n v="7812.67"/>
    <x v="0"/>
    <s v="tier - 1"/>
    <x v="1"/>
  </r>
  <r>
    <s v="Id966"/>
    <s v="  Shannon J"/>
    <n v="25.65"/>
    <s v="Overweight"/>
    <n v="4.05"/>
    <s v="Normal"/>
    <s v="Yes"/>
    <x v="0"/>
    <s v="No"/>
    <x v="1"/>
    <s v="No"/>
    <s v="12-Oct-1989"/>
    <n v="34"/>
    <n v="7824.37"/>
    <x v="0"/>
    <s v="tier - 2"/>
    <x v="1"/>
  </r>
  <r>
    <s v="Id967"/>
    <s v="  Rachelle M"/>
    <n v="36.384999999999998"/>
    <s v="Obesity"/>
    <n v="11.49"/>
    <s v="Diabetes"/>
    <s v="No"/>
    <x v="0"/>
    <s v="No"/>
    <x v="0"/>
    <s v="No"/>
    <s v="5-Oct-2001"/>
    <n v="22"/>
    <n v="7844.8"/>
    <x v="0"/>
    <s v="tier - 2"/>
    <x v="1"/>
  </r>
  <r>
    <s v="Id968"/>
    <s v="  Casey"/>
    <n v="34.69"/>
    <s v="Obesity"/>
    <n v="5.65"/>
    <s v="Normal"/>
    <s v="No"/>
    <x v="0"/>
    <s v="No"/>
    <x v="0"/>
    <s v="No"/>
    <s v="17-Nov-1994"/>
    <n v="29"/>
    <n v="7851.85"/>
    <x v="0"/>
    <s v="tier - 3"/>
    <x v="1"/>
  </r>
  <r>
    <s v="Id969"/>
    <s v="  Jessica L"/>
    <n v="37.68"/>
    <s v="Obesity"/>
    <n v="4.29"/>
    <s v="Normal"/>
    <s v="Yes"/>
    <x v="0"/>
    <s v="No"/>
    <x v="0"/>
    <s v="No"/>
    <s v="10-Oct-1962"/>
    <n v="61"/>
    <n v="7896.41"/>
    <x v="1"/>
    <s v="tier - 2"/>
    <x v="0"/>
  </r>
  <r>
    <s v="Id970"/>
    <s v="  Brandon F"/>
    <n v="35.49"/>
    <s v="Obesity"/>
    <n v="4.74"/>
    <s v="Normal"/>
    <s v="Yes"/>
    <x v="0"/>
    <s v="Yes"/>
    <x v="3"/>
    <s v="No"/>
    <s v="20-Jul-1977"/>
    <n v="46"/>
    <n v="7935.29"/>
    <x v="0"/>
    <s v="tier - 1"/>
    <x v="8"/>
  </r>
  <r>
    <s v="Id971"/>
    <s v="  Melissa"/>
    <n v="44.7"/>
    <s v="Obesity"/>
    <n v="7.6"/>
    <s v="Diabetes"/>
    <s v="Yes"/>
    <x v="0"/>
    <s v="No"/>
    <x v="1"/>
    <s v="No"/>
    <s v="29-Oct-1987"/>
    <n v="36"/>
    <n v="7948.22"/>
    <x v="0"/>
    <s v="tier - 3"/>
    <x v="7"/>
  </r>
  <r>
    <s v="Id972"/>
    <s v="  Danielle N"/>
    <n v="38.380000000000003"/>
    <s v="Obesity"/>
    <n v="8.5"/>
    <s v="Diabetes"/>
    <s v="Yes"/>
    <x v="0"/>
    <s v="No"/>
    <x v="1"/>
    <s v="No"/>
    <s v="9-Jul-1966"/>
    <n v="57"/>
    <n v="7953.72"/>
    <x v="1"/>
    <s v="tier - 3"/>
    <x v="1"/>
  </r>
  <r>
    <s v="Id973"/>
    <s v="  Matthew"/>
    <n v="35.244999999999997"/>
    <s v="Obesity"/>
    <n v="11.22"/>
    <s v="Diabetes"/>
    <s v="Yes"/>
    <x v="0"/>
    <s v="No"/>
    <x v="0"/>
    <s v="No"/>
    <s v="28-Dec-1981"/>
    <n v="42"/>
    <n v="7954.52"/>
    <x v="0"/>
    <s v="tier - 2"/>
    <x v="2"/>
  </r>
  <r>
    <s v="Id974"/>
    <s v="  Bettina"/>
    <n v="49.84"/>
    <s v="Obesity"/>
    <n v="5.0999999999999996"/>
    <s v="Normal"/>
    <s v="Yes"/>
    <x v="0"/>
    <s v="Yes"/>
    <x v="3"/>
    <s v="No"/>
    <s v="19-Jun-1970"/>
    <n v="53"/>
    <n v="7958.13"/>
    <x v="0"/>
    <s v="tier - 2"/>
    <x v="0"/>
  </r>
  <r>
    <s v="Id975"/>
    <s v="  Alexander"/>
    <n v="49.06"/>
    <s v="Obesity"/>
    <n v="5.43"/>
    <s v="Normal"/>
    <s v="Yes"/>
    <x v="0"/>
    <s v="No"/>
    <x v="3"/>
    <s v="No"/>
    <s v="10-Aug-1975"/>
    <n v="48"/>
    <n v="7966.81"/>
    <x v="0"/>
    <s v="tier - 2"/>
    <x v="0"/>
  </r>
  <r>
    <s v="Id976"/>
    <s v="  Holli"/>
    <n v="30.88"/>
    <s v="Obesity"/>
    <n v="5.82"/>
    <s v="Prediabetes"/>
    <s v="No"/>
    <x v="0"/>
    <s v="No"/>
    <x v="1"/>
    <s v="No"/>
    <s v="23-Nov-1972"/>
    <n v="51"/>
    <n v="7980.34"/>
    <x v="0"/>
    <s v="tier - 2"/>
    <x v="0"/>
  </r>
  <r>
    <s v="Id977"/>
    <s v="  Heather C"/>
    <n v="33.35"/>
    <s v="Obesity"/>
    <n v="6.05"/>
    <s v="Prediabetes"/>
    <s v="No"/>
    <x v="0"/>
    <s v="Yes"/>
    <x v="3"/>
    <s v="No"/>
    <s v="28-Aug-1983"/>
    <n v="40"/>
    <n v="7985.82"/>
    <x v="0"/>
    <s v="tier - 1"/>
    <x v="8"/>
  </r>
  <r>
    <s v="Id978"/>
    <s v="  Kyle"/>
    <n v="38"/>
    <s v="Obesity"/>
    <n v="6.38"/>
    <s v="Prediabetes"/>
    <s v="Yes"/>
    <x v="0"/>
    <s v="No"/>
    <x v="3"/>
    <s v="No"/>
    <s v="20-Aug-1983"/>
    <n v="40"/>
    <n v="7986.48"/>
    <x v="0"/>
    <s v="tier - 3"/>
    <x v="8"/>
  </r>
  <r>
    <s v="Id979"/>
    <s v="  Thomas J"/>
    <n v="36.08"/>
    <s v="Obesity"/>
    <n v="5.73"/>
    <s v="Prediabetes"/>
    <s v="Yes"/>
    <x v="0"/>
    <s v="No"/>
    <x v="3"/>
    <s v="No"/>
    <s v="22-Aug-1962"/>
    <n v="61"/>
    <n v="8004.96"/>
    <x v="1"/>
    <s v="tier - 1"/>
    <x v="0"/>
  </r>
  <r>
    <s v="Id980"/>
    <s v="  Chris"/>
    <n v="35.700000000000003"/>
    <s v="Obesity"/>
    <n v="5.47"/>
    <s v="Normal"/>
    <s v="Yes"/>
    <x v="0"/>
    <s v="No"/>
    <x v="3"/>
    <s v="No"/>
    <s v="18-Sep-1995"/>
    <n v="28"/>
    <n v="8014.62"/>
    <x v="0"/>
    <s v="tier - 3"/>
    <x v="1"/>
  </r>
  <r>
    <s v="Id981"/>
    <s v="  Graham"/>
    <n v="34.01"/>
    <s v="Obesity"/>
    <n v="11.3"/>
    <s v="Diabetes"/>
    <s v="No"/>
    <x v="0"/>
    <s v="No"/>
    <x v="0"/>
    <s v="No"/>
    <s v="8-Nov-1980"/>
    <n v="43"/>
    <n v="8017.06"/>
    <x v="0"/>
    <s v="tier - 2"/>
    <x v="1"/>
  </r>
  <r>
    <s v="Id982"/>
    <s v="  Garrett"/>
    <n v="31.54"/>
    <s v="Obesity"/>
    <n v="6.72"/>
    <s v="Diabetes"/>
    <s v="No"/>
    <x v="0"/>
    <s v="No"/>
    <x v="0"/>
    <s v="No"/>
    <s v="3-Nov-1989"/>
    <n v="34"/>
    <n v="8021.11"/>
    <x v="0"/>
    <s v="tier - 1"/>
    <x v="1"/>
  </r>
  <r>
    <s v="Id983"/>
    <s v="  Andrew"/>
    <n v="23.3"/>
    <s v="Healthy Weight"/>
    <n v="5.36"/>
    <s v="Normal"/>
    <s v="Yes"/>
    <x v="0"/>
    <s v="No"/>
    <x v="3"/>
    <s v="No"/>
    <s v="17-Jul-1978"/>
    <n v="45"/>
    <n v="8023.14"/>
    <x v="0"/>
    <s v="tier - 3"/>
    <x v="1"/>
  </r>
  <r>
    <s v="Id984"/>
    <s v="  Annabelle M"/>
    <n v="27.75"/>
    <s v="Overweight"/>
    <n v="9.8800000000000008"/>
    <s v="Diabetes"/>
    <s v="No"/>
    <x v="0"/>
    <s v="No"/>
    <x v="0"/>
    <s v="No"/>
    <s v="20-Dec-1976"/>
    <n v="47"/>
    <n v="8026.67"/>
    <x v="0"/>
    <s v="tier - 2"/>
    <x v="1"/>
  </r>
  <r>
    <s v="Id985"/>
    <s v="  Daniel T"/>
    <n v="42.46"/>
    <s v="Obesity"/>
    <n v="4.1100000000000003"/>
    <s v="Normal"/>
    <s v="No"/>
    <x v="0"/>
    <s v="No"/>
    <x v="0"/>
    <s v="No"/>
    <s v="6-Nov-1977"/>
    <n v="46"/>
    <n v="8027.97"/>
    <x v="1"/>
    <s v="tier - 2"/>
    <x v="2"/>
  </r>
  <r>
    <s v="Id986"/>
    <s v="  Deanne"/>
    <n v="54.47"/>
    <s v="Obesity"/>
    <n v="7.48"/>
    <s v="Diabetes"/>
    <s v="No"/>
    <x v="0"/>
    <s v="No"/>
    <x v="0"/>
    <s v="No"/>
    <s v="12-Dec-2003"/>
    <n v="20"/>
    <n v="8035.64"/>
    <x v="0"/>
    <s v="tier - 2"/>
    <x v="1"/>
  </r>
  <r>
    <s v="Id987"/>
    <s v="  Carrie"/>
    <n v="24.93"/>
    <b v="0"/>
    <n v="9.18"/>
    <s v="Diabetes"/>
    <s v="Yes"/>
    <x v="0"/>
    <s v="Yes"/>
    <x v="3"/>
    <s v="No"/>
    <s v="28-Nov-1985"/>
    <n v="38"/>
    <n v="8059.06"/>
    <x v="0"/>
    <s v="tier - 3"/>
    <x v="1"/>
  </r>
  <r>
    <s v="Id988"/>
    <s v="  Suzanne"/>
    <n v="48.12"/>
    <s v="Obesity"/>
    <n v="4.51"/>
    <s v="Normal"/>
    <s v="Yes"/>
    <x v="0"/>
    <s v="No"/>
    <x v="3"/>
    <s v="No"/>
    <s v="27-Dec-1982"/>
    <n v="41"/>
    <n v="8059.68"/>
    <x v="0"/>
    <s v="tier - 3"/>
    <x v="1"/>
  </r>
  <r>
    <s v="Id989"/>
    <s v="  Jasmine P"/>
    <n v="24.91"/>
    <b v="0"/>
    <n v="7.33"/>
    <s v="Diabetes"/>
    <s v="Yes"/>
    <x v="0"/>
    <s v="Yes"/>
    <x v="3"/>
    <s v="No"/>
    <s v="12-Dec-1970"/>
    <n v="53"/>
    <n v="8062.31"/>
    <x v="0"/>
    <s v="tier - 1"/>
    <x v="0"/>
  </r>
  <r>
    <s v="Id990"/>
    <s v="  Jennifer"/>
    <n v="27.645"/>
    <s v="Overweight"/>
    <n v="10.56"/>
    <s v="Diabetes"/>
    <s v="No"/>
    <x v="0"/>
    <s v="No"/>
    <x v="0"/>
    <s v="No"/>
    <s v="28-Jun-1975"/>
    <n v="48"/>
    <n v="8062.76"/>
    <x v="1"/>
    <s v="tier - 3"/>
    <x v="2"/>
  </r>
  <r>
    <s v="Id991"/>
    <s v="  Tracie"/>
    <n v="33.700000000000003"/>
    <s v="Obesity"/>
    <n v="4.01"/>
    <s v="Normal"/>
    <s v="No"/>
    <x v="0"/>
    <s v="No"/>
    <x v="1"/>
    <s v="No"/>
    <s v="11-Aug-1965"/>
    <n v="58"/>
    <n v="8067.83"/>
    <x v="1"/>
    <s v="tier - 1"/>
    <x v="0"/>
  </r>
  <r>
    <s v="Id992"/>
    <s v="  Tristan D"/>
    <n v="38.93"/>
    <s v="Obesity"/>
    <n v="5.64"/>
    <s v="Normal"/>
    <s v="Yes"/>
    <x v="0"/>
    <s v="No"/>
    <x v="3"/>
    <s v="No"/>
    <s v="15-Dec-1975"/>
    <n v="48"/>
    <n v="8068.19"/>
    <x v="1"/>
    <s v="tier - 2"/>
    <x v="2"/>
  </r>
  <r>
    <s v="Id993"/>
    <s v="  Peiweng"/>
    <n v="32.774999999999999"/>
    <s v="Obesity"/>
    <n v="8.02"/>
    <s v="Diabetes"/>
    <s v="Yes"/>
    <x v="0"/>
    <s v="No"/>
    <x v="1"/>
    <s v="No"/>
    <s v="21-Oct-1965"/>
    <n v="58"/>
    <n v="8071.57"/>
    <x v="1"/>
    <s v="tier - 1"/>
    <x v="2"/>
  </r>
  <r>
    <s v="Id994"/>
    <s v="  Theresa M"/>
    <n v="29.83"/>
    <s v="Overweight"/>
    <n v="7.2"/>
    <s v="Diabetes"/>
    <s v="Yes"/>
    <x v="0"/>
    <s v="No"/>
    <x v="0"/>
    <s v="No"/>
    <s v="7-Nov-1993"/>
    <n v="30"/>
    <n v="8077.41"/>
    <x v="0"/>
    <s v="tier - 1"/>
    <x v="14"/>
  </r>
  <r>
    <s v="Id995"/>
    <s v="  Daniel J"/>
    <n v="28.31"/>
    <s v="Overweight"/>
    <n v="4.55"/>
    <s v="Normal"/>
    <s v="No"/>
    <x v="1"/>
    <s v="No"/>
    <x v="3"/>
    <s v="No"/>
    <s v="28-Aug-2001"/>
    <n v="22"/>
    <n v="8081.26"/>
    <x v="0"/>
    <s v="tier - 2"/>
    <x v="1"/>
  </r>
  <r>
    <s v="Id996"/>
    <s v="  Courtney M"/>
    <n v="29.79"/>
    <s v="Overweight"/>
    <n v="9.0299999999999994"/>
    <s v="Diabetes"/>
    <s v="No"/>
    <x v="0"/>
    <s v="No"/>
    <x v="0"/>
    <s v="No"/>
    <s v="12-Oct-1994"/>
    <n v="29"/>
    <n v="8081.74"/>
    <x v="0"/>
    <s v="tier - 2"/>
    <x v="14"/>
  </r>
  <r>
    <s v="Id997"/>
    <s v="  Jose A"/>
    <n v="36.6"/>
    <s v="Obesity"/>
    <n v="5.2"/>
    <s v="Normal"/>
    <s v="Yes"/>
    <x v="0"/>
    <s v="Yes"/>
    <x v="3"/>
    <s v="No"/>
    <s v="21-Dec-1975"/>
    <n v="48"/>
    <n v="8083.92"/>
    <x v="1"/>
    <s v="tier - 3"/>
    <x v="0"/>
  </r>
  <r>
    <s v="Id998"/>
    <s v="  Lauren"/>
    <n v="35.93"/>
    <s v="Obesity"/>
    <n v="8.3000000000000007"/>
    <s v="Diabetes"/>
    <s v="Yes"/>
    <x v="0"/>
    <s v="No"/>
    <x v="0"/>
    <s v="No"/>
    <s v="10-Jun-1967"/>
    <n v="56"/>
    <n v="8091.3"/>
    <x v="1"/>
    <s v="tier - 1"/>
    <x v="1"/>
  </r>
  <r>
    <s v="Id999"/>
    <s v="  Jonathon M"/>
    <n v="28.6"/>
    <s v="Overweight"/>
    <n v="5.56"/>
    <s v="Normal"/>
    <s v="Yes"/>
    <x v="0"/>
    <s v="Yes"/>
    <x v="3"/>
    <s v="No"/>
    <s v="11-Oct-1973"/>
    <n v="50"/>
    <n v="8112.59"/>
    <x v="0"/>
    <s v="tier - 2"/>
    <x v="0"/>
  </r>
  <r>
    <s v="Id1000"/>
    <s v="  Stephanie A"/>
    <n v="39.17"/>
    <s v="Obesity"/>
    <n v="4.1500000000000004"/>
    <s v="Normal"/>
    <s v="No"/>
    <x v="0"/>
    <s v="No"/>
    <x v="0"/>
    <s v="No"/>
    <s v="1-Sep-1978"/>
    <n v="45"/>
    <n v="8116.27"/>
    <x v="1"/>
    <s v="tier - 1"/>
    <x v="1"/>
  </r>
  <r>
    <s v="Id1001"/>
    <s v="  Patrick"/>
    <n v="26.41"/>
    <s v="Overweight"/>
    <n v="5.99"/>
    <s v="Prediabetes"/>
    <s v="Yes"/>
    <x v="0"/>
    <s v="Yes"/>
    <x v="3"/>
    <s v="No"/>
    <s v="16-Dec-1973"/>
    <n v="50"/>
    <n v="8116.68"/>
    <x v="1"/>
    <s v="tier - 1"/>
    <x v="2"/>
  </r>
  <r>
    <s v="Id1002"/>
    <s v="  Krista"/>
    <n v="30.63"/>
    <s v="Obesity"/>
    <n v="5.8"/>
    <s v="Prediabetes"/>
    <s v="Yes"/>
    <x v="0"/>
    <s v="No"/>
    <x v="0"/>
    <s v="No"/>
    <s v="30-Aug-1973"/>
    <n v="50"/>
    <n v="8124.41"/>
    <x v="1"/>
    <s v="tier - 1"/>
    <x v="0"/>
  </r>
  <r>
    <s v="Id1003"/>
    <s v="  Jenessa"/>
    <n v="31.73"/>
    <s v="Obesity"/>
    <n v="7.32"/>
    <s v="Diabetes"/>
    <s v="Yes"/>
    <x v="0"/>
    <s v="No"/>
    <x v="1"/>
    <s v="No"/>
    <s v="3-Sep-1973"/>
    <n v="50"/>
    <n v="8125.78"/>
    <x v="0"/>
    <s v="tier - 2"/>
    <x v="0"/>
  </r>
  <r>
    <s v="Id1004"/>
    <s v="  Ryan M"/>
    <n v="30.7"/>
    <s v="Obesity"/>
    <n v="5.16"/>
    <s v="Normal"/>
    <s v="No"/>
    <x v="0"/>
    <s v="No"/>
    <x v="1"/>
    <s v="No"/>
    <s v="21-Jun-1990"/>
    <n v="33"/>
    <n v="8157.92"/>
    <x v="0"/>
    <s v="tier - 3"/>
    <x v="7"/>
  </r>
  <r>
    <s v="Id1005"/>
    <s v="  Thomas"/>
    <n v="25.934999999999999"/>
    <s v="Overweight"/>
    <n v="5.96"/>
    <s v="Prediabetes"/>
    <s v="Yes"/>
    <x v="0"/>
    <s v="No"/>
    <x v="1"/>
    <s v="No"/>
    <s v="28-Jun-1982"/>
    <n v="41"/>
    <n v="8162.72"/>
    <x v="1"/>
    <s v="tier - 3"/>
    <x v="1"/>
  </r>
  <r>
    <s v="Id1006"/>
    <s v="  Amanda N"/>
    <n v="35.9"/>
    <s v="Obesity"/>
    <n v="4.8499999999999996"/>
    <s v="Normal"/>
    <s v="Yes"/>
    <x v="0"/>
    <s v="Yes"/>
    <x v="3"/>
    <s v="No"/>
    <s v="5-Nov-1963"/>
    <n v="60"/>
    <n v="8177.9"/>
    <x v="1"/>
    <s v="tier - 1"/>
    <x v="0"/>
  </r>
  <r>
    <s v="Id1007"/>
    <s v="  Teresa P"/>
    <n v="26.7"/>
    <s v="Overweight"/>
    <n v="5.09"/>
    <s v="Normal"/>
    <s v="Yes"/>
    <x v="0"/>
    <s v="Yes"/>
    <x v="3"/>
    <s v="No"/>
    <s v="8-Jun-1983"/>
    <n v="40"/>
    <n v="8179.51"/>
    <x v="0"/>
    <s v="tier - 2"/>
    <x v="13"/>
  </r>
  <r>
    <s v="Id1008"/>
    <s v="  Dorian"/>
    <n v="33.71"/>
    <s v="Obesity"/>
    <n v="4.9400000000000004"/>
    <s v="Normal"/>
    <s v="No"/>
    <x v="0"/>
    <s v="No"/>
    <x v="0"/>
    <s v="No"/>
    <s v="21-Oct-1997"/>
    <n v="26"/>
    <n v="8182.89"/>
    <x v="0"/>
    <s v="tier - 1"/>
    <x v="14"/>
  </r>
  <r>
    <s v="Id1009"/>
    <s v="  Amy"/>
    <n v="41.91"/>
    <s v="Obesity"/>
    <n v="4.92"/>
    <s v="Normal"/>
    <s v="Yes"/>
    <x v="0"/>
    <s v="No"/>
    <x v="1"/>
    <s v="No"/>
    <s v="23-Nov-1962"/>
    <n v="61"/>
    <n v="8188.12"/>
    <x v="1"/>
    <s v="tier - 3"/>
    <x v="0"/>
  </r>
  <r>
    <s v="Id1010"/>
    <s v="  Aberu"/>
    <n v="39.82"/>
    <s v="Obesity"/>
    <n v="6.05"/>
    <s v="Prediabetes"/>
    <s v="Yes"/>
    <x v="0"/>
    <s v="No"/>
    <x v="1"/>
    <s v="No"/>
    <s v="24-Oct-1978"/>
    <n v="45"/>
    <n v="8211.1"/>
    <x v="0"/>
    <s v="tier - 3"/>
    <x v="0"/>
  </r>
  <r>
    <s v="Id1011"/>
    <s v="  Ashley"/>
    <n v="28.12"/>
    <s v="Overweight"/>
    <n v="4.67"/>
    <s v="Normal"/>
    <s v="No"/>
    <x v="0"/>
    <s v="No"/>
    <x v="1"/>
    <s v="No"/>
    <s v="30-Jun-1978"/>
    <n v="45"/>
    <n v="8219.2000000000007"/>
    <x v="0"/>
    <s v="tier - 2"/>
    <x v="0"/>
  </r>
  <r>
    <s v="Id1012"/>
    <s v="  Anna E"/>
    <n v="26.98"/>
    <s v="Overweight"/>
    <n v="9.81"/>
    <s v="Diabetes"/>
    <s v="Yes"/>
    <x v="0"/>
    <s v="No"/>
    <x v="0"/>
    <s v="No"/>
    <s v="3-Sep-1976"/>
    <n v="47"/>
    <n v="8232.64"/>
    <x v="0"/>
    <s v="tier - 3"/>
    <x v="0"/>
  </r>
  <r>
    <s v="Id1013"/>
    <s v="  Tania K"/>
    <n v="27.2"/>
    <s v="Overweight"/>
    <n v="6.06"/>
    <s v="Prediabetes"/>
    <s v="Yes"/>
    <x v="0"/>
    <s v="No"/>
    <x v="1"/>
    <s v="No"/>
    <s v="30-Jun-1976"/>
    <n v="47"/>
    <n v="8233.1"/>
    <x v="0"/>
    <s v="tier - 2"/>
    <x v="0"/>
  </r>
  <r>
    <s v="Id1014"/>
    <s v="  Ashley E"/>
    <n v="25.3"/>
    <s v="Overweight"/>
    <n v="5.19"/>
    <s v="Normal"/>
    <s v="Yes"/>
    <x v="0"/>
    <s v="No"/>
    <x v="1"/>
    <s v="No"/>
    <s v="2-Sep-1976"/>
    <n v="47"/>
    <n v="8240.59"/>
    <x v="0"/>
    <s v="tier - 2"/>
    <x v="0"/>
  </r>
  <r>
    <s v="Id1015"/>
    <s v="  Aleksandra"/>
    <n v="30.25"/>
    <s v="Obesity"/>
    <n v="10.16"/>
    <s v="Diabetes"/>
    <s v="No"/>
    <x v="0"/>
    <s v="No"/>
    <x v="0"/>
    <s v="No"/>
    <s v="27-Sep-1982"/>
    <n v="41"/>
    <n v="8252.2800000000007"/>
    <x v="0"/>
    <s v="tier - 2"/>
    <x v="8"/>
  </r>
  <r>
    <s v="Id1016"/>
    <s v="  Valery L"/>
    <n v="54"/>
    <s v="Obesity"/>
    <n v="4.68"/>
    <s v="Normal"/>
    <s v="Yes"/>
    <x v="1"/>
    <s v="No"/>
    <x v="1"/>
    <s v="No"/>
    <s v="5-Sep-1964"/>
    <n v="59"/>
    <n v="8268"/>
    <x v="1"/>
    <s v="tier - 3"/>
    <x v="0"/>
  </r>
  <r>
    <s v="Id1017"/>
    <s v="  Joanna G"/>
    <n v="51.86"/>
    <s v="Obesity"/>
    <n v="5.32"/>
    <s v="Normal"/>
    <s v="Yes"/>
    <x v="0"/>
    <s v="No"/>
    <x v="0"/>
    <s v="No"/>
    <s v="5-Aug-1974"/>
    <n v="49"/>
    <n v="8269.0400000000009"/>
    <x v="0"/>
    <s v="tier - 1"/>
    <x v="2"/>
  </r>
  <r>
    <s v="Id1018"/>
    <s v="  Stefanie F"/>
    <n v="31.39"/>
    <s v="Obesity"/>
    <n v="6.99"/>
    <s v="Diabetes"/>
    <s v="No"/>
    <x v="0"/>
    <s v="No"/>
    <x v="0"/>
    <s v="No"/>
    <s v="28-Nov-2000"/>
    <n v="23"/>
    <n v="8271.4599999999991"/>
    <x v="0"/>
    <s v="tier - 1"/>
    <x v="9"/>
  </r>
  <r>
    <s v="Id1019"/>
    <s v="  Stephen"/>
    <n v="39.97"/>
    <s v="Obesity"/>
    <n v="5.55"/>
    <s v="Normal"/>
    <s v="No"/>
    <x v="0"/>
    <s v="No"/>
    <x v="0"/>
    <s v="No"/>
    <s v="26-Sep-1974"/>
    <n v="49"/>
    <n v="8277.52"/>
    <x v="0"/>
    <s v="tier - 2"/>
    <x v="2"/>
  </r>
  <r>
    <s v="Id1020"/>
    <s v="  Liza J"/>
    <n v="41.23"/>
    <s v="Obesity"/>
    <n v="6.94"/>
    <s v="Diabetes"/>
    <s v="No"/>
    <x v="0"/>
    <s v="No"/>
    <x v="0"/>
    <s v="No"/>
    <s v="22-Dec-1974"/>
    <n v="49"/>
    <n v="8280.6200000000008"/>
    <x v="0"/>
    <s v="tier - 2"/>
    <x v="0"/>
  </r>
  <r>
    <s v="Id1021"/>
    <s v="  Ian M"/>
    <n v="49.45"/>
    <s v="Obesity"/>
    <n v="4.2"/>
    <s v="Normal"/>
    <s v="Yes"/>
    <x v="0"/>
    <s v="No"/>
    <x v="0"/>
    <s v="No"/>
    <s v="6-Jun-1974"/>
    <n v="49"/>
    <n v="8283.68"/>
    <x v="0"/>
    <s v="tier - 3"/>
    <x v="0"/>
  </r>
  <r>
    <s v="Id1022"/>
    <s v="  Claudia L"/>
    <n v="41.04"/>
    <s v="Obesity"/>
    <n v="5.59"/>
    <s v="Normal"/>
    <s v="No"/>
    <x v="0"/>
    <s v="No"/>
    <x v="0"/>
    <s v="No"/>
    <s v="26-Jun-1978"/>
    <n v="45"/>
    <n v="8302.5400000000009"/>
    <x v="1"/>
    <s v="tier - 3"/>
    <x v="5"/>
  </r>
  <r>
    <s v="Id1023"/>
    <s v="  Jessica M"/>
    <n v="27.93"/>
    <s v="Overweight"/>
    <n v="9.9600000000000009"/>
    <s v="Diabetes"/>
    <s v="No"/>
    <x v="0"/>
    <s v="No"/>
    <x v="0"/>
    <s v="No"/>
    <s v="7-Aug-1979"/>
    <n v="44"/>
    <n v="8310.84"/>
    <x v="0"/>
    <s v="tier - 2"/>
    <x v="1"/>
  </r>
  <r>
    <s v="Id1024"/>
    <s v="  Billy Jr"/>
    <n v="21.01"/>
    <s v="Healthy Weight"/>
    <n v="7.37"/>
    <s v="Diabetes"/>
    <s v="No"/>
    <x v="0"/>
    <s v="No"/>
    <x v="0"/>
    <s v="No"/>
    <s v="22-Jun-1993"/>
    <n v="30"/>
    <n v="8314.65"/>
    <x v="0"/>
    <s v="tier - 1"/>
    <x v="1"/>
  </r>
  <r>
    <s v="Id1025"/>
    <s v="  David"/>
    <n v="52.37"/>
    <s v="Obesity"/>
    <n v="5.0599999999999996"/>
    <s v="Normal"/>
    <s v="Yes"/>
    <x v="1"/>
    <s v="No"/>
    <x v="1"/>
    <s v="No"/>
    <s v="12-Jul-1976"/>
    <n v="47"/>
    <n v="8334.4599999999991"/>
    <x v="1"/>
    <s v="tier - 2"/>
    <x v="5"/>
  </r>
  <r>
    <s v="Id1026"/>
    <s v="  Tim"/>
    <n v="40.369999999999997"/>
    <s v="Obesity"/>
    <n v="8.2100000000000009"/>
    <s v="Diabetes"/>
    <s v="No"/>
    <x v="0"/>
    <s v="No"/>
    <x v="0"/>
    <s v="No"/>
    <s v="20-Jul-1976"/>
    <n v="47"/>
    <n v="8334.59"/>
    <x v="1"/>
    <s v="tier - 2"/>
    <x v="5"/>
  </r>
  <r>
    <s v="Id1027"/>
    <s v="  Emma M"/>
    <n v="41.47"/>
    <s v="Obesity"/>
    <n v="10.34"/>
    <s v="Diabetes"/>
    <s v="No"/>
    <x v="0"/>
    <s v="No"/>
    <x v="1"/>
    <s v="No"/>
    <s v="7-Jul-1976"/>
    <n v="47"/>
    <n v="8342.91"/>
    <x v="1"/>
    <s v="tier - 1"/>
    <x v="5"/>
  </r>
  <r>
    <s v="Id1028"/>
    <s v="  Tim"/>
    <n v="33.725000000000001"/>
    <s v="Obesity"/>
    <n v="5.51"/>
    <s v="Normal"/>
    <s v="Yes"/>
    <x v="0"/>
    <s v="No"/>
    <x v="1"/>
    <s v="No"/>
    <s v="12-Jun-1976"/>
    <n v="47"/>
    <n v="8347.16"/>
    <x v="0"/>
    <s v="tier - 1"/>
    <x v="0"/>
  </r>
  <r>
    <s v="Id1029"/>
    <s v="  Patrick"/>
    <n v="28.1"/>
    <s v="Overweight"/>
    <n v="11.2"/>
    <s v="Diabetes"/>
    <s v="No"/>
    <x v="0"/>
    <s v="No"/>
    <x v="0"/>
    <s v="No"/>
    <s v="21-Sep-1963"/>
    <n v="60"/>
    <n v="8355.5400000000009"/>
    <x v="1"/>
    <s v="tier - 3"/>
    <x v="1"/>
  </r>
  <r>
    <s v="Id1030"/>
    <s v="  Bridget K"/>
    <n v="37.43"/>
    <s v="Obesity"/>
    <n v="4.3499999999999996"/>
    <s v="Normal"/>
    <s v="Yes"/>
    <x v="0"/>
    <s v="Yes"/>
    <x v="3"/>
    <s v="No"/>
    <s v="4-Sep-1971"/>
    <n v="52"/>
    <n v="8396.6200000000008"/>
    <x v="0"/>
    <s v="tier - 3"/>
    <x v="0"/>
  </r>
  <r>
    <s v="Id1031"/>
    <s v="  Gabriel"/>
    <n v="23.7"/>
    <s v="Healthy Weight"/>
    <n v="10.45"/>
    <s v="Diabetes"/>
    <s v="No"/>
    <x v="0"/>
    <s v="No"/>
    <x v="0"/>
    <s v="No"/>
    <s v="18-Sep-1971"/>
    <n v="52"/>
    <n v="8400.01"/>
    <x v="0"/>
    <s v="tier - 3"/>
    <x v="0"/>
  </r>
  <r>
    <s v="Id1032"/>
    <s v="  Natasha"/>
    <n v="24.795000000000002"/>
    <s v="Healthy Weight"/>
    <n v="4.07"/>
    <s v="Normal"/>
    <s v="Yes"/>
    <x v="0"/>
    <s v="Yes"/>
    <x v="3"/>
    <s v="No"/>
    <s v="11-Jun-1979"/>
    <n v="44"/>
    <n v="8410.0499999999993"/>
    <x v="0"/>
    <s v="tier - 2"/>
    <x v="1"/>
  </r>
  <r>
    <s v="Id1033"/>
    <s v="  Abby A"/>
    <n v="31.9"/>
    <s v="Obesity"/>
    <n v="8.34"/>
    <s v="Diabetes"/>
    <s v="No"/>
    <x v="0"/>
    <s v="No"/>
    <x v="0"/>
    <s v="No"/>
    <s v="4-Sep-1977"/>
    <n v="46"/>
    <n v="8413.4599999999991"/>
    <x v="1"/>
    <s v="tier - 1"/>
    <x v="1"/>
  </r>
  <r>
    <s v="Id1034"/>
    <s v="  Michelle"/>
    <n v="32.68"/>
    <s v="Obesity"/>
    <n v="7.41"/>
    <s v="Diabetes"/>
    <s v="No"/>
    <x v="0"/>
    <s v="No"/>
    <x v="0"/>
    <s v="No"/>
    <s v="28-Sep-1975"/>
    <n v="48"/>
    <n v="8428.07"/>
    <x v="1"/>
    <s v="tier - 2"/>
    <x v="1"/>
  </r>
  <r>
    <s v="Id1035"/>
    <s v="  Mckendree"/>
    <n v="47.13"/>
    <s v="Obesity"/>
    <n v="4.3099999999999996"/>
    <s v="Normal"/>
    <s v="No"/>
    <x v="0"/>
    <s v="No"/>
    <x v="0"/>
    <s v="No"/>
    <s v="24-Sep-1963"/>
    <n v="60"/>
    <n v="8440.0499999999993"/>
    <x v="1"/>
    <s v="tier - 2"/>
    <x v="0"/>
  </r>
  <r>
    <s v="Id1036"/>
    <s v="  Tara"/>
    <n v="36.67"/>
    <s v="Obesity"/>
    <n v="10.83"/>
    <s v="Diabetes"/>
    <s v="No"/>
    <x v="0"/>
    <s v="No"/>
    <x v="0"/>
    <s v="No"/>
    <s v="9-Sep-1972"/>
    <n v="51"/>
    <n v="8442.67"/>
    <x v="0"/>
    <s v="tier - 3"/>
    <x v="0"/>
  </r>
  <r>
    <s v="Id1037"/>
    <s v="  Daniel"/>
    <n v="33.630000000000003"/>
    <s v="Obesity"/>
    <n v="11.31"/>
    <s v="Diabetes"/>
    <s v="No"/>
    <x v="0"/>
    <s v="No"/>
    <x v="0"/>
    <s v="No"/>
    <s v="4-Sep-1972"/>
    <n v="51"/>
    <n v="8444.4699999999993"/>
    <x v="1"/>
    <s v="tier - 1"/>
    <x v="2"/>
  </r>
  <r>
    <s v="Id1038"/>
    <s v="  Joshua P"/>
    <n v="32.67"/>
    <s v="Obesity"/>
    <n v="11.81"/>
    <s v="Diabetes"/>
    <s v="Yes"/>
    <x v="0"/>
    <s v="No"/>
    <x v="0"/>
    <s v="No"/>
    <s v="12-Jun-1966"/>
    <n v="57"/>
    <n v="8448.66"/>
    <x v="1"/>
    <s v="tier - 1"/>
    <x v="0"/>
  </r>
  <r>
    <s v="Id1039"/>
    <s v="  Erin C"/>
    <n v="33.299999999999997"/>
    <s v="Obesity"/>
    <n v="8.26"/>
    <s v="Diabetes"/>
    <s v="Yes"/>
    <x v="0"/>
    <s v="No"/>
    <x v="1"/>
    <s v="No"/>
    <s v="19-Jun-1984"/>
    <n v="39"/>
    <n v="8450.82"/>
    <x v="0"/>
    <s v="tier - 2"/>
    <x v="7"/>
  </r>
  <r>
    <s v="Id1040"/>
    <s v="  Shure"/>
    <n v="30.78"/>
    <s v="Obesity"/>
    <n v="10.74"/>
    <s v="Diabetes"/>
    <s v="Yes"/>
    <x v="0"/>
    <s v="No"/>
    <x v="1"/>
    <s v="No"/>
    <s v="26-Dec-1972"/>
    <n v="51"/>
    <n v="8457.82"/>
    <x v="0"/>
    <s v="tier - 3"/>
    <x v="2"/>
  </r>
  <r>
    <s v="Id1041"/>
    <s v="  Richard"/>
    <n v="28.975000000000001"/>
    <s v="Overweight"/>
    <n v="7.69"/>
    <s v="Diabetes"/>
    <s v="Yes"/>
    <x v="0"/>
    <s v="No"/>
    <x v="0"/>
    <s v="No"/>
    <s v="9-Sep-1992"/>
    <n v="31"/>
    <n v="8466.35"/>
    <x v="0"/>
    <s v="tier - 2"/>
    <x v="1"/>
  </r>
  <r>
    <s v="Id1042"/>
    <s v="  Brenda"/>
    <n v="33.4"/>
    <s v="Obesity"/>
    <n v="4.84"/>
    <s v="Normal"/>
    <s v="No"/>
    <x v="0"/>
    <s v="No"/>
    <x v="0"/>
    <s v="No"/>
    <s v="10-Nov-1993"/>
    <n v="30"/>
    <n v="8471.65"/>
    <x v="0"/>
    <s v="tier - 1"/>
    <x v="1"/>
  </r>
  <r>
    <s v="Id1043"/>
    <s v="  Joseph M"/>
    <n v="21.5"/>
    <s v="Healthy Weight"/>
    <n v="9.77"/>
    <s v="Diabetes"/>
    <s v="Yes"/>
    <x v="0"/>
    <s v="No"/>
    <x v="0"/>
    <s v="No"/>
    <s v="26-Dec-1977"/>
    <n v="46"/>
    <n v="8515.76"/>
    <x v="0"/>
    <s v="tier - 2"/>
    <x v="0"/>
  </r>
  <r>
    <s v="Id1044"/>
    <s v="  Stephen J"/>
    <n v="38.14"/>
    <s v="Obesity"/>
    <n v="5.84"/>
    <s v="Prediabetes"/>
    <s v="No"/>
    <x v="0"/>
    <s v="No"/>
    <x v="0"/>
    <s v="No"/>
    <s v="21-Jun-1977"/>
    <n v="46"/>
    <n v="8516.83"/>
    <x v="0"/>
    <s v="tier - 1"/>
    <x v="0"/>
  </r>
  <r>
    <s v="Id1045"/>
    <s v="  Kathya"/>
    <n v="35.42"/>
    <s v="Obesity"/>
    <n v="8.6999999999999993"/>
    <s v="Diabetes"/>
    <s v="Yes"/>
    <x v="0"/>
    <s v="No"/>
    <x v="3"/>
    <s v="No"/>
    <s v="29-Dec-1977"/>
    <n v="46"/>
    <n v="8520.0300000000007"/>
    <x v="0"/>
    <s v="tier - 3"/>
    <x v="2"/>
  </r>
  <r>
    <s v="Id1046"/>
    <s v="  Wesley"/>
    <n v="35.625"/>
    <s v="Obesity"/>
    <n v="10.79"/>
    <s v="Diabetes"/>
    <s v="No"/>
    <x v="0"/>
    <s v="No"/>
    <x v="0"/>
    <s v="No"/>
    <s v="13-Aug-1979"/>
    <n v="44"/>
    <n v="8522"/>
    <x v="0"/>
    <s v="tier - 2"/>
    <x v="2"/>
  </r>
  <r>
    <s v="Id1047"/>
    <s v="  Tim"/>
    <n v="45.51"/>
    <s v="Obesity"/>
    <n v="4.32"/>
    <s v="Normal"/>
    <s v="No"/>
    <x v="0"/>
    <s v="No"/>
    <x v="3"/>
    <s v="No"/>
    <s v="26-Jul-1977"/>
    <n v="46"/>
    <n v="8527.5300000000007"/>
    <x v="0"/>
    <s v="tier - 2"/>
    <x v="0"/>
  </r>
  <r>
    <s v="Id1048"/>
    <s v="  Jamie L"/>
    <n v="37.1"/>
    <s v="Obesity"/>
    <n v="7.19"/>
    <s v="Diabetes"/>
    <s v="Yes"/>
    <x v="0"/>
    <s v="No"/>
    <x v="0"/>
    <s v="No"/>
    <s v="24-Jul-1983"/>
    <n v="40"/>
    <n v="8534.67"/>
    <x v="0"/>
    <s v="tier - 3"/>
    <x v="8"/>
  </r>
  <r>
    <s v="Id1049"/>
    <s v="  Alexandra"/>
    <n v="30.5"/>
    <s v="Obesity"/>
    <n v="11.94"/>
    <s v="Diabetes"/>
    <s v="Yes"/>
    <x v="0"/>
    <s v="No"/>
    <x v="0"/>
    <s v="No"/>
    <s v="27-Dec-1981"/>
    <n v="42"/>
    <n v="8538.2900000000009"/>
    <x v="0"/>
    <s v="tier - 3"/>
    <x v="8"/>
  </r>
  <r>
    <s v="Id1050"/>
    <s v="  Tiffany"/>
    <n v="28.16"/>
    <s v="Overweight"/>
    <n v="5.56"/>
    <s v="Normal"/>
    <s v="No"/>
    <x v="0"/>
    <s v="No"/>
    <x v="1"/>
    <s v="No"/>
    <s v="6-Nov-1975"/>
    <n v="48"/>
    <n v="8539.67"/>
    <x v="0"/>
    <s v="tier - 3"/>
    <x v="2"/>
  </r>
  <r>
    <s v="Id1051"/>
    <s v="  Rebecca J"/>
    <n v="29.1"/>
    <s v="Overweight"/>
    <n v="5.64"/>
    <s v="Normal"/>
    <s v="Yes"/>
    <x v="0"/>
    <s v="No"/>
    <x v="0"/>
    <s v="No"/>
    <s v="12-Dec-1983"/>
    <n v="40"/>
    <n v="8547.69"/>
    <x v="0"/>
    <s v="tier - 1"/>
    <x v="0"/>
  </r>
  <r>
    <s v="Id1052"/>
    <s v="  Austin T"/>
    <n v="30.22"/>
    <s v="Obesity"/>
    <n v="4.6500000000000004"/>
    <s v="Normal"/>
    <s v="No"/>
    <x v="0"/>
    <s v="No"/>
    <x v="0"/>
    <s v="No"/>
    <s v="6-Aug-1975"/>
    <n v="48"/>
    <n v="8551.35"/>
    <x v="0"/>
    <s v="tier - 2"/>
    <x v="2"/>
  </r>
  <r>
    <s v="Id1053"/>
    <s v="  Jamie T"/>
    <n v="24.29"/>
    <s v="Healthy Weight"/>
    <n v="9.0500000000000007"/>
    <s v="Diabetes"/>
    <s v="No"/>
    <x v="0"/>
    <s v="No"/>
    <x v="0"/>
    <s v="No"/>
    <s v="21-Aug-1975"/>
    <n v="48"/>
    <n v="8556.91"/>
    <x v="0"/>
    <s v="tier - 1"/>
    <x v="2"/>
  </r>
  <r>
    <s v="Id1054"/>
    <s v="  Matthew T"/>
    <n v="29.39"/>
    <s v="Overweight"/>
    <n v="4.5199999999999996"/>
    <s v="Normal"/>
    <s v="Yes"/>
    <x v="0"/>
    <s v="No"/>
    <x v="0"/>
    <s v="No"/>
    <s v="21-Sep-1988"/>
    <n v="35"/>
    <n v="8567.25"/>
    <x v="0"/>
    <s v="tier - 1"/>
    <x v="1"/>
  </r>
  <r>
    <s v="Id1055"/>
    <s v="  Emily"/>
    <n v="25.66"/>
    <s v="Overweight"/>
    <n v="4.62"/>
    <s v="Normal"/>
    <s v="Yes"/>
    <x v="0"/>
    <s v="No"/>
    <x v="3"/>
    <s v="No"/>
    <s v="26-Sep-1975"/>
    <n v="48"/>
    <n v="8569.86"/>
    <x v="0"/>
    <s v="tier - 3"/>
    <x v="0"/>
  </r>
  <r>
    <s v="Id1056"/>
    <s v="  Gillian"/>
    <n v="39.11"/>
    <s v="Obesity"/>
    <n v="5.87"/>
    <s v="Prediabetes"/>
    <s v="No"/>
    <x v="0"/>
    <s v="No"/>
    <x v="0"/>
    <s v="No"/>
    <s v="6-Dec-1982"/>
    <n v="41"/>
    <n v="8572.0400000000009"/>
    <x v="0"/>
    <s v="tier - 2"/>
    <x v="11"/>
  </r>
  <r>
    <s v="Id1057"/>
    <s v="  Brenn E"/>
    <n v="43.78"/>
    <s v="Obesity"/>
    <n v="5.71"/>
    <s v="Prediabetes"/>
    <s v="No"/>
    <x v="0"/>
    <s v="No"/>
    <x v="3"/>
    <s v="No"/>
    <s v="11-Nov-1987"/>
    <n v="36"/>
    <n v="8573.2999999999993"/>
    <x v="0"/>
    <s v="tier - 2"/>
    <x v="11"/>
  </r>
  <r>
    <s v="Id1058"/>
    <s v="  Lisa M"/>
    <n v="24.35"/>
    <s v="Healthy Weight"/>
    <n v="9.08"/>
    <s v="Diabetes"/>
    <s v="No"/>
    <x v="0"/>
    <s v="No"/>
    <x v="0"/>
    <s v="No"/>
    <s v="30-Dec-1983"/>
    <n v="40"/>
    <n v="8582.2999999999993"/>
    <x v="0"/>
    <s v="tier - 1"/>
    <x v="0"/>
  </r>
  <r>
    <s v="Id1059"/>
    <s v="  Matt"/>
    <n v="40.299999999999997"/>
    <s v="Obesity"/>
    <n v="5.3"/>
    <s v="Normal"/>
    <s v="Yes"/>
    <x v="0"/>
    <s v="No"/>
    <x v="1"/>
    <s v="No"/>
    <s v="25-Jul-1983"/>
    <n v="40"/>
    <n v="8596.83"/>
    <x v="0"/>
    <s v="tier - 3"/>
    <x v="0"/>
  </r>
  <r>
    <s v="Id1060"/>
    <s v="  Thomas A"/>
    <n v="32.774999999999999"/>
    <s v="Obesity"/>
    <n v="11.76"/>
    <s v="Diabetes"/>
    <s v="Yes"/>
    <x v="0"/>
    <s v="No"/>
    <x v="0"/>
    <s v="No"/>
    <s v="11-Jul-1973"/>
    <n v="50"/>
    <n v="8601.33"/>
    <x v="0"/>
    <s v="tier - 1"/>
    <x v="0"/>
  </r>
  <r>
    <s v="Id1061"/>
    <s v="  Kevin J"/>
    <n v="39.6"/>
    <s v="Obesity"/>
    <n v="5.1100000000000003"/>
    <s v="Normal"/>
    <s v="Yes"/>
    <x v="0"/>
    <s v="No"/>
    <x v="1"/>
    <s v="No"/>
    <s v="24-Sep-1977"/>
    <n v="46"/>
    <n v="8603.82"/>
    <x v="0"/>
    <s v="tier - 1"/>
    <x v="4"/>
  </r>
  <r>
    <s v="Id1062"/>
    <s v="  William H"/>
    <n v="30.97"/>
    <s v="Obesity"/>
    <n v="5.54"/>
    <s v="Normal"/>
    <s v="No"/>
    <x v="0"/>
    <s v="No"/>
    <x v="1"/>
    <s v="No"/>
    <s v="12-Nov-1977"/>
    <n v="46"/>
    <n v="8604.48"/>
    <x v="1"/>
    <s v="tier - 2"/>
    <x v="5"/>
  </r>
  <r>
    <s v="Id1063"/>
    <s v="  Gal"/>
    <n v="27.645"/>
    <s v="Overweight"/>
    <n v="8.8699999999999992"/>
    <s v="Diabetes"/>
    <s v="Yes"/>
    <x v="0"/>
    <s v="No"/>
    <x v="0"/>
    <s v="No"/>
    <s v="15-Oct-1977"/>
    <n v="46"/>
    <n v="8605.36"/>
    <x v="0"/>
    <s v="tier - 2"/>
    <x v="0"/>
  </r>
  <r>
    <s v="Id1064"/>
    <s v="  Anton"/>
    <n v="34.43"/>
    <s v="Obesity"/>
    <n v="5.96"/>
    <s v="Prediabetes"/>
    <s v="Yes"/>
    <x v="0"/>
    <s v="No"/>
    <x v="1"/>
    <s v="No"/>
    <s v="17-Jul-1979"/>
    <n v="44"/>
    <n v="8606.2199999999993"/>
    <x v="3"/>
    <s v="tier - 2"/>
    <x v="10"/>
  </r>
  <r>
    <s v="Id1065"/>
    <s v="  Yazmin"/>
    <n v="39.6"/>
    <s v="Obesity"/>
    <n v="4.4400000000000004"/>
    <s v="Normal"/>
    <s v="Yes"/>
    <x v="0"/>
    <s v="Yes"/>
    <x v="3"/>
    <s v="No"/>
    <s v="2-Sep-1977"/>
    <n v="46"/>
    <n v="8615.2999999999993"/>
    <x v="0"/>
    <s v="tier - 3"/>
    <x v="2"/>
  </r>
  <r>
    <s v="Id1066"/>
    <s v="  Florian"/>
    <n v="22.1"/>
    <s v="Healthy Weight"/>
    <n v="4.6500000000000004"/>
    <s v="Normal"/>
    <s v="Yes"/>
    <x v="0"/>
    <s v="No"/>
    <x v="1"/>
    <s v="No"/>
    <s v="3-Aug-1975"/>
    <n v="48"/>
    <n v="8627.5400000000009"/>
    <x v="0"/>
    <s v="tier - 2"/>
    <x v="12"/>
  </r>
  <r>
    <s v="Id1067"/>
    <s v="  Karen L"/>
    <n v="33.25"/>
    <s v="Obesity"/>
    <n v="5.64"/>
    <s v="Normal"/>
    <s v="Yes"/>
    <x v="0"/>
    <s v="Yes"/>
    <x v="3"/>
    <s v="No"/>
    <s v="21-Oct-1965"/>
    <n v="58"/>
    <n v="8665.09"/>
    <x v="1"/>
    <s v="tier - 2"/>
    <x v="1"/>
  </r>
  <r>
    <s v="Id1068"/>
    <s v="  Scott"/>
    <n v="33.33"/>
    <s v="Obesity"/>
    <n v="10.19"/>
    <s v="Diabetes"/>
    <s v="No"/>
    <x v="0"/>
    <s v="No"/>
    <x v="0"/>
    <s v="No"/>
    <s v="10-Aug-1969"/>
    <n v="54"/>
    <n v="8665.14"/>
    <x v="0"/>
    <s v="tier - 3"/>
    <x v="0"/>
  </r>
  <r>
    <s v="Id1069"/>
    <s v="  Claire"/>
    <n v="30.5"/>
    <s v="Obesity"/>
    <n v="10.79"/>
    <s v="Diabetes"/>
    <s v="No"/>
    <x v="0"/>
    <s v="No"/>
    <x v="0"/>
    <s v="No"/>
    <s v="16-Aug-1974"/>
    <n v="49"/>
    <n v="8671.19"/>
    <x v="0"/>
    <s v="tier - 1"/>
    <x v="1"/>
  </r>
  <r>
    <s v="Id1070"/>
    <s v="  Lynn M"/>
    <n v="30.3"/>
    <s v="Obesity"/>
    <n v="4.24"/>
    <s v="Normal"/>
    <s v="No"/>
    <x v="0"/>
    <s v="No"/>
    <x v="0"/>
    <s v="No"/>
    <s v="11-Oct-1973"/>
    <n v="50"/>
    <n v="8688.86"/>
    <x v="0"/>
    <s v="tier - 1"/>
    <x v="12"/>
  </r>
  <r>
    <s v="Id1071"/>
    <s v="  Sharon"/>
    <n v="26.22"/>
    <s v="Overweight"/>
    <n v="5.83"/>
    <s v="Prediabetes"/>
    <s v="No"/>
    <x v="0"/>
    <s v="No"/>
    <x v="1"/>
    <s v="No"/>
    <s v="28-Oct-1980"/>
    <n v="43"/>
    <n v="8701.84"/>
    <x v="0"/>
    <s v="tier - 3"/>
    <x v="11"/>
  </r>
  <r>
    <s v="Id1072"/>
    <s v="  Candice"/>
    <n v="29.99"/>
    <b v="0"/>
    <n v="11.85"/>
    <s v="Diabetes"/>
    <s v="No"/>
    <x v="0"/>
    <s v="No"/>
    <x v="0"/>
    <s v="No"/>
    <s v="25-Jun-1973"/>
    <n v="50"/>
    <n v="8703.4599999999991"/>
    <x v="1"/>
    <s v="tier - 3"/>
    <x v="2"/>
  </r>
  <r>
    <s v="Id1073"/>
    <s v="  Jennifer D"/>
    <n v="36.380000000000003"/>
    <s v="Obesity"/>
    <n v="5.98"/>
    <s v="Prediabetes"/>
    <s v="No"/>
    <x v="0"/>
    <s v="No"/>
    <x v="3"/>
    <s v="No"/>
    <s v="17-Jun-1976"/>
    <n v="47"/>
    <n v="8733.23"/>
    <x v="0"/>
    <s v="tier - 3"/>
    <x v="1"/>
  </r>
  <r>
    <s v="Id1074"/>
    <s v="  Eric"/>
    <n v="31.16"/>
    <s v="Obesity"/>
    <n v="4.26"/>
    <s v="Normal"/>
    <s v="Yes"/>
    <x v="0"/>
    <s v="Yes"/>
    <x v="3"/>
    <s v="No"/>
    <s v="23-Aug-1999"/>
    <n v="24"/>
    <n v="8747.68"/>
    <x v="0"/>
    <s v="tier - 3"/>
    <x v="2"/>
  </r>
  <r>
    <s v="Id1075"/>
    <s v="  Bryan"/>
    <n v="25.55"/>
    <s v="Overweight"/>
    <n v="4.96"/>
    <s v="Normal"/>
    <s v="Yes"/>
    <x v="0"/>
    <s v="No"/>
    <x v="3"/>
    <s v="No"/>
    <s v="9-Sep-1969"/>
    <n v="54"/>
    <n v="8760.1200000000008"/>
    <x v="0"/>
    <s v="tier - 1"/>
    <x v="0"/>
  </r>
  <r>
    <s v="Id1076"/>
    <s v="  Devon R"/>
    <n v="28.77"/>
    <s v="Overweight"/>
    <n v="4"/>
    <s v="Normal"/>
    <s v="Yes"/>
    <x v="0"/>
    <s v="No"/>
    <x v="0"/>
    <s v="No"/>
    <s v="6-Sep-1974"/>
    <n v="49"/>
    <n v="8765.25"/>
    <x v="0"/>
    <s v="tier - 3"/>
    <x v="1"/>
  </r>
  <r>
    <s v="Id1077"/>
    <s v="  Elena"/>
    <n v="23.14"/>
    <s v="Healthy Weight"/>
    <n v="4.1500000000000004"/>
    <s v="Normal"/>
    <s v="Yes"/>
    <x v="0"/>
    <s v="No"/>
    <x v="3"/>
    <s v="No"/>
    <s v="23-Aug-1971"/>
    <n v="52"/>
    <n v="8782.4699999999993"/>
    <x v="0"/>
    <s v="tier - 3"/>
    <x v="2"/>
  </r>
  <r>
    <s v="Id1078"/>
    <s v="  Chris"/>
    <n v="39.6"/>
    <s v="Obesity"/>
    <n v="11.36"/>
    <s v="Diabetes"/>
    <s v="No"/>
    <x v="0"/>
    <s v="No"/>
    <x v="0"/>
    <s v="No"/>
    <s v="18-Jun-1971"/>
    <n v="52"/>
    <n v="8798.59"/>
    <x v="0"/>
    <s v="tier - 1"/>
    <x v="2"/>
  </r>
  <r>
    <s v="Id1079"/>
    <s v="  Bert"/>
    <n v="29.2"/>
    <s v="Overweight"/>
    <n v="7.53"/>
    <s v="Diabetes"/>
    <s v="No"/>
    <x v="0"/>
    <s v="No"/>
    <x v="0"/>
    <s v="No"/>
    <s v="29-Aug-1965"/>
    <n v="58"/>
    <n v="8800.49"/>
    <x v="1"/>
    <s v="tier - 2"/>
    <x v="0"/>
  </r>
  <r>
    <s v="Id1080"/>
    <s v="  John P"/>
    <n v="32.774999999999999"/>
    <s v="Obesity"/>
    <n v="7.95"/>
    <s v="Diabetes"/>
    <s v="No"/>
    <x v="0"/>
    <s v="No"/>
    <x v="0"/>
    <s v="No"/>
    <s v="7-Nov-2001"/>
    <n v="22"/>
    <n v="8821.8799999999992"/>
    <x v="0"/>
    <s v="tier - 3"/>
    <x v="9"/>
  </r>
  <r>
    <s v="Id1081"/>
    <s v="  Daniel P"/>
    <n v="24.035"/>
    <s v="Healthy Weight"/>
    <n v="8.5"/>
    <s v="Diabetes"/>
    <s v="No"/>
    <x v="0"/>
    <s v="No"/>
    <x v="0"/>
    <s v="No"/>
    <s v="14-Jun-1976"/>
    <n v="47"/>
    <n v="8823.2800000000007"/>
    <x v="0"/>
    <s v="tier - 1"/>
    <x v="2"/>
  </r>
  <r>
    <s v="Id1082"/>
    <s v="  Lisa K"/>
    <n v="30.55"/>
    <s v="Obesity"/>
    <n v="5.89"/>
    <s v="Prediabetes"/>
    <s v="No"/>
    <x v="0"/>
    <s v="Yes"/>
    <x v="3"/>
    <s v="No"/>
    <s v="19-Oct-1976"/>
    <n v="47"/>
    <n v="8823.99"/>
    <x v="0"/>
    <s v="tier - 3"/>
    <x v="8"/>
  </r>
  <r>
    <s v="Id1083"/>
    <s v="  Kristine"/>
    <n v="28.81"/>
    <s v="Overweight"/>
    <n v="8.76"/>
    <s v="Diabetes"/>
    <s v="No"/>
    <x v="0"/>
    <s v="No"/>
    <x v="1"/>
    <s v="No"/>
    <s v="22-Aug-1988"/>
    <n v="35"/>
    <n v="8824.27"/>
    <x v="0"/>
    <s v="tier - 1"/>
    <x v="7"/>
  </r>
  <r>
    <s v="Id1084"/>
    <s v="  Paul A"/>
    <n v="31.66"/>
    <s v="Obesity"/>
    <n v="4.1100000000000003"/>
    <s v="Normal"/>
    <s v="No"/>
    <x v="0"/>
    <s v="No"/>
    <x v="0"/>
    <s v="No"/>
    <s v="14-Jul-1976"/>
    <n v="47"/>
    <n v="8825.09"/>
    <x v="0"/>
    <s v="tier - 3"/>
    <x v="2"/>
  </r>
  <r>
    <s v="Id1085"/>
    <s v="  Bryan"/>
    <n v="28.215"/>
    <s v="Overweight"/>
    <n v="7.56"/>
    <s v="Diabetes"/>
    <s v="Yes"/>
    <x v="0"/>
    <s v="No"/>
    <x v="3"/>
    <s v="No"/>
    <s v="14-Nov-1972"/>
    <n v="51"/>
    <n v="8827.2099999999991"/>
    <x v="1"/>
    <s v="tier - 1"/>
    <x v="1"/>
  </r>
  <r>
    <s v="Id1086"/>
    <s v="  Chris"/>
    <n v="26.12"/>
    <s v="Overweight"/>
    <n v="4.17"/>
    <s v="Normal"/>
    <s v="Yes"/>
    <x v="0"/>
    <s v="Yes"/>
    <x v="3"/>
    <s v="No"/>
    <s v="22-Nov-1972"/>
    <n v="51"/>
    <n v="8835.26"/>
    <x v="1"/>
    <s v="tier - 2"/>
    <x v="1"/>
  </r>
  <r>
    <s v="Id1087"/>
    <s v="  Milah B"/>
    <n v="36.630000000000003"/>
    <s v="Obesity"/>
    <n v="11.42"/>
    <s v="Diabetes"/>
    <s v="No"/>
    <x v="0"/>
    <s v="No"/>
    <x v="1"/>
    <s v="No"/>
    <s v="18-Jun-1974"/>
    <n v="49"/>
    <n v="8871.15"/>
    <x v="0"/>
    <s v="tier - 3"/>
    <x v="0"/>
  </r>
  <r>
    <s v="Id1088"/>
    <s v="  Annette M"/>
    <n v="33.344999999999999"/>
    <s v="Obesity"/>
    <n v="7.33"/>
    <s v="Diabetes"/>
    <s v="No"/>
    <x v="0"/>
    <s v="No"/>
    <x v="1"/>
    <s v="No"/>
    <s v="9-Sep-1973"/>
    <n v="50"/>
    <n v="8890.59"/>
    <x v="0"/>
    <s v="tier - 3"/>
    <x v="1"/>
  </r>
  <r>
    <s v="Id1089"/>
    <s v="  Yoko"/>
    <n v="27.11"/>
    <s v="Overweight"/>
    <n v="6.7"/>
    <s v="Diabetes"/>
    <s v="No"/>
    <x v="0"/>
    <s v="No"/>
    <x v="0"/>
    <s v="No"/>
    <s v="16-Dec-1978"/>
    <n v="45"/>
    <n v="8891.14"/>
    <x v="0"/>
    <s v="tier - 3"/>
    <x v="12"/>
  </r>
  <r>
    <s v="Id1090"/>
    <s v="  Laura"/>
    <n v="26.6"/>
    <s v="Overweight"/>
    <n v="5.27"/>
    <s v="Normal"/>
    <s v="Yes"/>
    <x v="0"/>
    <s v="Yes"/>
    <x v="3"/>
    <s v="No"/>
    <s v="28-Nov-1997"/>
    <n v="26"/>
    <n v="8906.14"/>
    <x v="0"/>
    <s v="tier - 2"/>
    <x v="1"/>
  </r>
  <r>
    <s v="Id1091"/>
    <s v="  Tess A"/>
    <n v="30.41"/>
    <s v="Obesity"/>
    <n v="7.72"/>
    <s v="Diabetes"/>
    <s v="No"/>
    <x v="0"/>
    <s v="No"/>
    <x v="0"/>
    <s v="No"/>
    <s v="6-Sep-1967"/>
    <n v="56"/>
    <n v="8908.4699999999993"/>
    <x v="1"/>
    <s v="tier - 2"/>
    <x v="0"/>
  </r>
  <r>
    <s v="Id1092"/>
    <s v="  William G"/>
    <n v="28.98"/>
    <s v="Overweight"/>
    <n v="8.68"/>
    <s v="Diabetes"/>
    <s v="No"/>
    <x v="0"/>
    <s v="No"/>
    <x v="1"/>
    <s v="No"/>
    <s v="7-Jul-1975"/>
    <n v="48"/>
    <n v="8930.93"/>
    <x v="0"/>
    <s v="tier - 2"/>
    <x v="1"/>
  </r>
  <r>
    <s v="Id1093"/>
    <s v="  Paige"/>
    <n v="31.24"/>
    <s v="Obesity"/>
    <n v="9.8000000000000007"/>
    <s v="Diabetes"/>
    <s v="No"/>
    <x v="0"/>
    <s v="No"/>
    <x v="0"/>
    <s v="No"/>
    <s v="6-Jun-1972"/>
    <n v="51"/>
    <n v="8932.08"/>
    <x v="0"/>
    <s v="tier - 1"/>
    <x v="2"/>
  </r>
  <r>
    <s v="Id1094"/>
    <s v="  Matthew J"/>
    <n v="31.54"/>
    <s v="Obesity"/>
    <n v="4.4400000000000004"/>
    <s v="Normal"/>
    <s v="No"/>
    <x v="0"/>
    <s v="No"/>
    <x v="0"/>
    <s v="No"/>
    <s v="25-Dec-1976"/>
    <n v="47"/>
    <n v="8944.1200000000008"/>
    <x v="1"/>
    <s v="tier - 2"/>
    <x v="0"/>
  </r>
  <r>
    <s v="Id1095"/>
    <s v="  Matthew"/>
    <n v="38.6"/>
    <s v="Obesity"/>
    <n v="7.19"/>
    <s v="Diabetes"/>
    <s v="Yes"/>
    <x v="0"/>
    <s v="No"/>
    <x v="1"/>
    <s v="No"/>
    <s v="27-Sep-1992"/>
    <n v="31"/>
    <n v="8954.99"/>
    <x v="0"/>
    <s v="tier - 3"/>
    <x v="14"/>
  </r>
  <r>
    <s v="Id1096"/>
    <s v="  Maria"/>
    <n v="37.950000000000003"/>
    <s v="Obesity"/>
    <n v="6.06"/>
    <s v="Prediabetes"/>
    <s v="No"/>
    <x v="0"/>
    <s v="No"/>
    <x v="0"/>
    <s v="No"/>
    <s v="17-Aug-1974"/>
    <n v="49"/>
    <n v="8964.06"/>
    <x v="1"/>
    <s v="tier - 2"/>
    <x v="5"/>
  </r>
  <r>
    <s v="Id1097"/>
    <s v="  Stephanie D"/>
    <n v="38.97"/>
    <s v="Obesity"/>
    <n v="5.12"/>
    <s v="Normal"/>
    <s v="No"/>
    <x v="0"/>
    <s v="No"/>
    <x v="0"/>
    <s v="No"/>
    <s v="15-Jul-1983"/>
    <n v="40"/>
    <n v="8965.7999999999993"/>
    <x v="0"/>
    <s v="tier - 3"/>
    <x v="1"/>
  </r>
  <r>
    <s v="Id1098"/>
    <s v="  Tiffany"/>
    <n v="21.2"/>
    <s v="Healthy Weight"/>
    <n v="10.72"/>
    <s v="Diabetes"/>
    <s v="No"/>
    <x v="0"/>
    <s v="No"/>
    <x v="0"/>
    <s v="No"/>
    <s v="8-Sep-1974"/>
    <n v="49"/>
    <n v="8968.33"/>
    <x v="1"/>
    <s v="tier - 2"/>
    <x v="2"/>
  </r>
  <r>
    <s v="Id1099"/>
    <s v="  Sara M"/>
    <n v="23.96"/>
    <s v="Healthy Weight"/>
    <n v="9.58"/>
    <s v="Diabetes"/>
    <s v="Yes"/>
    <x v="0"/>
    <s v="Yes"/>
    <x v="3"/>
    <s v="No"/>
    <s v="21-Jul-1974"/>
    <n v="49"/>
    <n v="8978.19"/>
    <x v="0"/>
    <s v="tier - 2"/>
    <x v="0"/>
  </r>
  <r>
    <s v="Id1100"/>
    <s v="  Scott A"/>
    <n v="35.93"/>
    <s v="Obesity"/>
    <n v="6.4"/>
    <s v="Prediabetes"/>
    <s v="Yes"/>
    <x v="0"/>
    <s v="No"/>
    <x v="3"/>
    <s v="No"/>
    <s v="11-Oct-1973"/>
    <n v="50"/>
    <n v="8988.16"/>
    <x v="0"/>
    <s v="tier - 1"/>
    <x v="1"/>
  </r>
  <r>
    <s v="Id1101"/>
    <s v="  Lauren"/>
    <n v="26.11"/>
    <s v="Overweight"/>
    <n v="6.8"/>
    <s v="Diabetes"/>
    <s v="Yes"/>
    <x v="0"/>
    <s v="No"/>
    <x v="1"/>
    <s v="No"/>
    <s v="16-Dec-1979"/>
    <n v="44"/>
    <n v="8998.43"/>
    <x v="0"/>
    <s v="tier - 1"/>
    <x v="7"/>
  </r>
  <r>
    <s v="Id1102"/>
    <s v="  Scott"/>
    <n v="32.299999999999997"/>
    <s v="Obesity"/>
    <n v="9.48"/>
    <s v="Diabetes"/>
    <s v="No"/>
    <x v="0"/>
    <s v="No"/>
    <x v="1"/>
    <s v="No"/>
    <s v="1-Dec-1993"/>
    <n v="30"/>
    <n v="9010.2000000000007"/>
    <x v="0"/>
    <s v="tier - 3"/>
    <x v="14"/>
  </r>
  <r>
    <s v="Id1103"/>
    <s v="  Brian A"/>
    <n v="28.69"/>
    <s v="Overweight"/>
    <n v="7.45"/>
    <s v="Diabetes"/>
    <s v="No"/>
    <x v="0"/>
    <s v="No"/>
    <x v="1"/>
    <s v="No"/>
    <s v="7-Dec-1972"/>
    <n v="51"/>
    <n v="9048.0300000000007"/>
    <x v="0"/>
    <s v="tier - 2"/>
    <x v="0"/>
  </r>
  <r>
    <s v="Id1104"/>
    <s v="  Kaitlin R"/>
    <n v="31.28"/>
    <s v="Obesity"/>
    <n v="6.94"/>
    <s v="Diabetes"/>
    <s v="Yes"/>
    <x v="0"/>
    <s v="No"/>
    <x v="3"/>
    <s v="No"/>
    <s v="2-Dec-1972"/>
    <n v="51"/>
    <n v="9058.73"/>
    <x v="1"/>
    <s v="tier - 2"/>
    <x v="0"/>
  </r>
  <r>
    <s v="Id1105"/>
    <s v="  Mohammad"/>
    <n v="30.21"/>
    <s v="Obesity"/>
    <n v="7.83"/>
    <s v="Diabetes"/>
    <s v="No"/>
    <x v="0"/>
    <s v="No"/>
    <x v="0"/>
    <s v="No"/>
    <s v="4-Nov-1977"/>
    <n v="46"/>
    <n v="9095.07"/>
    <x v="0"/>
    <s v="tier - 2"/>
    <x v="8"/>
  </r>
  <r>
    <s v="Id1106"/>
    <s v="  Charlie"/>
    <n v="38.28"/>
    <s v="Obesity"/>
    <n v="10.17"/>
    <s v="Diabetes"/>
    <s v="Yes"/>
    <x v="0"/>
    <s v="No"/>
    <x v="0"/>
    <s v="No"/>
    <s v="9-Nov-1965"/>
    <n v="58"/>
    <n v="9095.94"/>
    <x v="1"/>
    <s v="tier - 1"/>
    <x v="2"/>
  </r>
  <r>
    <s v="Id1107"/>
    <s v="  Brent"/>
    <n v="29.9"/>
    <s v="Overweight"/>
    <n v="8.9600000000000009"/>
    <s v="Diabetes"/>
    <s v="Yes"/>
    <x v="0"/>
    <s v="No"/>
    <x v="0"/>
    <s v="No"/>
    <s v="2-Dec-1977"/>
    <n v="46"/>
    <n v="9101.7999999999993"/>
    <x v="0"/>
    <s v="tier - 1"/>
    <x v="2"/>
  </r>
  <r>
    <s v="Id1108"/>
    <s v="  Kelli M"/>
    <n v="23.18"/>
    <s v="Healthy Weight"/>
    <n v="6.96"/>
    <s v="Diabetes"/>
    <s v="Yes"/>
    <x v="0"/>
    <s v="No"/>
    <x v="1"/>
    <s v="No"/>
    <s v="12-Aug-1970"/>
    <n v="53"/>
    <n v="9140.9500000000007"/>
    <x v="1"/>
    <s v="tier - 3"/>
    <x v="0"/>
  </r>
  <r>
    <s v="Id1109"/>
    <s v="  Sheridan H"/>
    <n v="33.020000000000003"/>
    <s v="Obesity"/>
    <n v="5.07"/>
    <s v="Normal"/>
    <s v="Yes"/>
    <x v="0"/>
    <s v="No"/>
    <x v="0"/>
    <s v="No"/>
    <s v="18-Oct-1970"/>
    <n v="53"/>
    <n v="9144.57"/>
    <x v="1"/>
    <s v="tier - 2"/>
    <x v="2"/>
  </r>
  <r>
    <s v="Id1110"/>
    <s v="  Sarah M"/>
    <n v="27.29"/>
    <s v="Overweight"/>
    <n v="5.85"/>
    <s v="Prediabetes"/>
    <s v="No"/>
    <x v="0"/>
    <s v="No"/>
    <x v="1"/>
    <s v="No"/>
    <s v="8-Dec-1982"/>
    <n v="41"/>
    <n v="9147.5"/>
    <x v="0"/>
    <s v="tier - 1"/>
    <x v="1"/>
  </r>
  <r>
    <s v="Id1111"/>
    <s v="  Jennifer"/>
    <n v="23.18"/>
    <s v="Healthy Weight"/>
    <n v="10.56"/>
    <s v="Diabetes"/>
    <s v="No"/>
    <x v="0"/>
    <s v="No"/>
    <x v="1"/>
    <s v="No"/>
    <s v="23-Aug-1990"/>
    <n v="33"/>
    <n v="9159.51"/>
    <x v="0"/>
    <s v="tier - 2"/>
    <x v="11"/>
  </r>
  <r>
    <s v="Id1112"/>
    <s v="  Laura J"/>
    <n v="32.659999999999997"/>
    <s v="Obesity"/>
    <n v="8.92"/>
    <s v="Diabetes"/>
    <s v="Yes"/>
    <x v="0"/>
    <s v="No"/>
    <x v="0"/>
    <s v="No"/>
    <s v="24-Oct-1970"/>
    <n v="53"/>
    <n v="9171.75"/>
    <x v="0"/>
    <s v="tier - 2"/>
    <x v="1"/>
  </r>
  <r>
    <s v="Id1113"/>
    <s v="  Thomas"/>
    <n v="30.78"/>
    <s v="Obesity"/>
    <n v="8.6300000000000008"/>
    <s v="Diabetes"/>
    <s v="No"/>
    <x v="0"/>
    <s v="No"/>
    <x v="0"/>
    <s v="No"/>
    <s v="29-Dec-1971"/>
    <n v="52"/>
    <n v="9174.14"/>
    <x v="1"/>
    <s v="tier - 1"/>
    <x v="1"/>
  </r>
  <r>
    <s v="Id1114"/>
    <s v="  Gisele"/>
    <n v="47.2"/>
    <s v="Obesity"/>
    <n v="6.29"/>
    <s v="Prediabetes"/>
    <s v="Yes"/>
    <x v="0"/>
    <s v="Yes"/>
    <x v="3"/>
    <s v="No"/>
    <s v="25-Dec-1973"/>
    <n v="50"/>
    <n v="9182.17"/>
    <x v="0"/>
    <s v="tier - 3"/>
    <x v="2"/>
  </r>
  <r>
    <s v="Id1115"/>
    <s v="  Myra L"/>
    <n v="31.6"/>
    <s v="Obesity"/>
    <n v="5.75"/>
    <s v="Prediabetes"/>
    <s v="No"/>
    <x v="0"/>
    <s v="No"/>
    <x v="1"/>
    <s v="No"/>
    <s v="10-Sep-1976"/>
    <n v="47"/>
    <n v="9193.84"/>
    <x v="0"/>
    <s v="tier - 1"/>
    <x v="1"/>
  </r>
  <r>
    <s v="Id1116"/>
    <s v="  Melissa M"/>
    <n v="33.914999999999999"/>
    <s v="Obesity"/>
    <n v="6.66"/>
    <s v="Diabetes"/>
    <s v="Yes"/>
    <x v="0"/>
    <s v="No"/>
    <x v="3"/>
    <s v="No"/>
    <s v="25-Dec-1986"/>
    <n v="37"/>
    <n v="9210.06"/>
    <x v="0"/>
    <s v="tier - 3"/>
    <x v="11"/>
  </r>
  <r>
    <s v="Id1117"/>
    <s v="  Eleanor F"/>
    <n v="23.54"/>
    <s v="Healthy Weight"/>
    <n v="5.0999999999999996"/>
    <s v="Normal"/>
    <s v="No"/>
    <x v="0"/>
    <s v="No"/>
    <x v="1"/>
    <s v="No"/>
    <s v="5-Dec-1981"/>
    <n v="42"/>
    <n v="9222.4"/>
    <x v="0"/>
    <s v="tier - 3"/>
    <x v="4"/>
  </r>
  <r>
    <s v="Id1118"/>
    <s v="  Elizabeth"/>
    <n v="27.074999999999999"/>
    <s v="Overweight"/>
    <n v="4.41"/>
    <s v="Normal"/>
    <s v="No"/>
    <x v="0"/>
    <s v="No"/>
    <x v="1"/>
    <s v="No"/>
    <s v="6-Dec-1975"/>
    <n v="48"/>
    <n v="9225.26"/>
    <x v="1"/>
    <s v="tier - 3"/>
    <x v="3"/>
  </r>
  <r>
    <s v="Id1119"/>
    <s v="  Kenneth"/>
    <n v="25.8"/>
    <s v="Overweight"/>
    <n v="5.52"/>
    <s v="Normal"/>
    <s v="Yes"/>
    <x v="0"/>
    <s v="No"/>
    <x v="0"/>
    <s v="No"/>
    <s v="5-Oct-1980"/>
    <n v="43"/>
    <n v="9247.94"/>
    <x v="0"/>
    <s v="tier - 1"/>
    <x v="11"/>
  </r>
  <r>
    <s v="Id1120"/>
    <s v="  Robert G"/>
    <n v="36.1"/>
    <s v="Obesity"/>
    <n v="4.62"/>
    <s v="Normal"/>
    <s v="Yes"/>
    <x v="0"/>
    <s v="Yes"/>
    <x v="3"/>
    <s v="No"/>
    <s v="21-Aug-1974"/>
    <n v="49"/>
    <n v="9249.5"/>
    <x v="0"/>
    <s v="tier - 1"/>
    <x v="1"/>
  </r>
  <r>
    <s v="Id1121"/>
    <s v="  Thomas C"/>
    <n v="30.495000000000001"/>
    <s v="Obesity"/>
    <n v="5.74"/>
    <s v="Prediabetes"/>
    <s v="Yes"/>
    <x v="0"/>
    <s v="Yes"/>
    <x v="3"/>
    <s v="No"/>
    <s v="6-Aug-1971"/>
    <n v="52"/>
    <n v="9264.7999999999993"/>
    <x v="0"/>
    <s v="tier - 1"/>
    <x v="2"/>
  </r>
  <r>
    <s v="Id1122"/>
    <s v="  Matthew J"/>
    <n v="21.4"/>
    <s v="Healthy Weight"/>
    <n v="6.3"/>
    <s v="Prediabetes"/>
    <s v="Yes"/>
    <x v="0"/>
    <s v="Yes"/>
    <x v="3"/>
    <s v="No"/>
    <s v="27-Oct-1973"/>
    <n v="50"/>
    <n v="9282.48"/>
    <x v="1"/>
    <s v="tier - 2"/>
    <x v="5"/>
  </r>
  <r>
    <s v="Id1123"/>
    <s v="  Mallory D"/>
    <n v="32.299999999999997"/>
    <s v="Obesity"/>
    <n v="10.27"/>
    <s v="Diabetes"/>
    <s v="No"/>
    <x v="0"/>
    <s v="No"/>
    <x v="0"/>
    <s v="No"/>
    <s v="2-Jul-1971"/>
    <n v="52"/>
    <n v="9283.56"/>
    <x v="0"/>
    <s v="tier - 3"/>
    <x v="0"/>
  </r>
  <r>
    <s v="Id1124"/>
    <s v="  Christopher D"/>
    <n v="29.78"/>
    <s v="Overweight"/>
    <n v="5.85"/>
    <s v="Prediabetes"/>
    <s v="No"/>
    <x v="0"/>
    <s v="Yes"/>
    <x v="3"/>
    <s v="No"/>
    <s v="26-Nov-1969"/>
    <n v="54"/>
    <n v="9285.8700000000008"/>
    <x v="0"/>
    <s v="tier - 3"/>
    <x v="0"/>
  </r>
  <r>
    <s v="Id1125"/>
    <s v="  Jamie"/>
    <n v="34.76"/>
    <s v="Obesity"/>
    <n v="5.92"/>
    <s v="Prediabetes"/>
    <s v="Yes"/>
    <x v="0"/>
    <s v="No"/>
    <x v="3"/>
    <s v="No"/>
    <s v="16-Oct-1973"/>
    <n v="50"/>
    <n v="9288.0300000000007"/>
    <x v="0"/>
    <s v="tier - 3"/>
    <x v="6"/>
  </r>
  <r>
    <s v="Id1126"/>
    <s v="  Ariell"/>
    <n v="18.335000000000001"/>
    <s v="Underweight"/>
    <n v="10.01"/>
    <s v="Diabetes"/>
    <s v="Yes"/>
    <x v="0"/>
    <s v="No"/>
    <x v="1"/>
    <s v="No"/>
    <s v="18-Sep-1973"/>
    <n v="50"/>
    <n v="9290.14"/>
    <x v="1"/>
    <s v="tier - 3"/>
    <x v="5"/>
  </r>
  <r>
    <s v="Id1127"/>
    <s v="  Christopher"/>
    <n v="32.299999999999997"/>
    <s v="Obesity"/>
    <n v="9.59"/>
    <s v="Diabetes"/>
    <s v="No"/>
    <x v="0"/>
    <s v="No"/>
    <x v="0"/>
    <s v="No"/>
    <s v="3-Nov-1976"/>
    <n v="47"/>
    <n v="9301.89"/>
    <x v="0"/>
    <s v="tier - 1"/>
    <x v="1"/>
  </r>
  <r>
    <s v="Id1128"/>
    <s v="  Ryan"/>
    <n v="27.74"/>
    <s v="Overweight"/>
    <n v="10.37"/>
    <s v="Diabetes"/>
    <s v="No"/>
    <x v="0"/>
    <s v="No"/>
    <x v="0"/>
    <s v="No"/>
    <s v="16-Oct-1973"/>
    <n v="50"/>
    <n v="9304.7000000000007"/>
    <x v="1"/>
    <s v="tier - 3"/>
    <x v="0"/>
  </r>
  <r>
    <s v="Id1129"/>
    <s v="  Thomas B"/>
    <n v="24"/>
    <s v="Healthy Weight"/>
    <n v="4.01"/>
    <s v="Normal"/>
    <s v="Yes"/>
    <x v="0"/>
    <s v="No"/>
    <x v="3"/>
    <s v="No"/>
    <s v="8-Jun-1963"/>
    <n v="60"/>
    <n v="9310.81"/>
    <x v="1"/>
    <s v="tier - 1"/>
    <x v="0"/>
  </r>
  <r>
    <s v="Id1130"/>
    <s v="  Katie"/>
    <n v="31.78"/>
    <s v="Obesity"/>
    <n v="4.24"/>
    <s v="Normal"/>
    <s v="Yes"/>
    <x v="0"/>
    <s v="Yes"/>
    <x v="3"/>
    <s v="No"/>
    <s v="12-Oct-1977"/>
    <n v="46"/>
    <n v="9315.41"/>
    <x v="0"/>
    <s v="tier - 1"/>
    <x v="8"/>
  </r>
  <r>
    <s v="Id1131"/>
    <s v="  Rachelle L"/>
    <n v="32.25"/>
    <s v="Obesity"/>
    <n v="5.36"/>
    <s v="Normal"/>
    <s v="Yes"/>
    <x v="0"/>
    <s v="No"/>
    <x v="0"/>
    <s v="No"/>
    <s v="9-Jul-1988"/>
    <n v="35"/>
    <n v="9320.26"/>
    <x v="0"/>
    <s v="tier - 1"/>
    <x v="1"/>
  </r>
  <r>
    <s v="Id1132"/>
    <s v="  Colleen"/>
    <n v="30.114999999999998"/>
    <s v="Obesity"/>
    <n v="4.99"/>
    <s v="Normal"/>
    <s v="No"/>
    <x v="0"/>
    <s v="No"/>
    <x v="1"/>
    <s v="No"/>
    <s v="12-Oct-1996"/>
    <n v="27"/>
    <n v="9338.61"/>
    <x v="0"/>
    <s v="tier - 1"/>
    <x v="14"/>
  </r>
  <r>
    <s v="Id1133"/>
    <s v="  Gregory A"/>
    <n v="22.41"/>
    <s v="Healthy Weight"/>
    <n v="8.68"/>
    <s v="Diabetes"/>
    <s v="No"/>
    <x v="0"/>
    <s v="No"/>
    <x v="0"/>
    <s v="No"/>
    <s v="1-Jul-1988"/>
    <n v="35"/>
    <n v="9344.2000000000007"/>
    <x v="0"/>
    <s v="tier - 1"/>
    <x v="11"/>
  </r>
  <r>
    <s v="Id1134"/>
    <s v="  Lara"/>
    <n v="45.72"/>
    <s v="Obesity"/>
    <n v="4.2300000000000004"/>
    <s v="Normal"/>
    <s v="Yes"/>
    <x v="0"/>
    <s v="No"/>
    <x v="0"/>
    <s v="No"/>
    <s v="8-Oct-1971"/>
    <n v="52"/>
    <n v="9361.33"/>
    <x v="1"/>
    <s v="tier - 1"/>
    <x v="5"/>
  </r>
  <r>
    <s v="Id1135"/>
    <s v="  Megan"/>
    <n v="25"/>
    <s v="Overweight"/>
    <n v="5.32"/>
    <s v="Normal"/>
    <s v="Yes"/>
    <x v="0"/>
    <s v="No"/>
    <x v="1"/>
    <s v="No"/>
    <s v="24-Nov-1969"/>
    <n v="54"/>
    <n v="9377.4500000000007"/>
    <x v="0"/>
    <s v="tier - 3"/>
    <x v="0"/>
  </r>
  <r>
    <s v="Id1136"/>
    <s v="  Sara"/>
    <n v="39.5"/>
    <s v="Obesity"/>
    <n v="6.66"/>
    <s v="Diabetes"/>
    <s v="No"/>
    <x v="0"/>
    <s v="No"/>
    <x v="0"/>
    <s v="No"/>
    <s v="26-Nov-1971"/>
    <n v="52"/>
    <n v="9377.9"/>
    <x v="0"/>
    <s v="tier - 1"/>
    <x v="0"/>
  </r>
  <r>
    <s v="Id1137"/>
    <s v="  Lucie J"/>
    <n v="37.729999999999997"/>
    <s v="Obesity"/>
    <n v="7.4"/>
    <s v="Diabetes"/>
    <s v="No"/>
    <x v="0"/>
    <s v="No"/>
    <x v="0"/>
    <s v="No"/>
    <s v="2-Dec-1975"/>
    <n v="48"/>
    <n v="9380.75"/>
    <x v="0"/>
    <s v="tier - 2"/>
    <x v="8"/>
  </r>
  <r>
    <s v="Id1138"/>
    <s v="  Elizabeth S"/>
    <n v="40.659999999999997"/>
    <s v="Obesity"/>
    <n v="10.08"/>
    <s v="Diabetes"/>
    <s v="No"/>
    <x v="0"/>
    <s v="No"/>
    <x v="0"/>
    <s v="No"/>
    <s v="29-Dec-1971"/>
    <n v="52"/>
    <n v="9386.16"/>
    <x v="1"/>
    <s v="tier - 2"/>
    <x v="0"/>
  </r>
  <r>
    <s v="Id1139"/>
    <s v="  Carma S"/>
    <n v="34.200000000000003"/>
    <s v="Obesity"/>
    <n v="8.58"/>
    <s v="Diabetes"/>
    <s v="No"/>
    <x v="0"/>
    <s v="No"/>
    <x v="0"/>
    <s v="No"/>
    <s v="20-Oct-1971"/>
    <n v="52"/>
    <n v="9391.35"/>
    <x v="1"/>
    <s v="tier - 3"/>
    <x v="2"/>
  </r>
  <r>
    <s v="Id1140"/>
    <s v="  Ryan"/>
    <n v="46.51"/>
    <s v="Obesity"/>
    <n v="5.84"/>
    <s v="Prediabetes"/>
    <s v="No"/>
    <x v="0"/>
    <s v="No"/>
    <x v="3"/>
    <s v="No"/>
    <s v="17-Oct-1976"/>
    <n v="47"/>
    <n v="9411.01"/>
    <x v="0"/>
    <s v="tier - 3"/>
    <x v="8"/>
  </r>
  <r>
    <s v="Id1141"/>
    <s v="  Daniel"/>
    <n v="28.88"/>
    <s v="Overweight"/>
    <n v="4.8600000000000003"/>
    <s v="Normal"/>
    <s v="Yes"/>
    <x v="0"/>
    <s v="Yes"/>
    <x v="3"/>
    <s v="No"/>
    <s v="30-Oct-1976"/>
    <n v="47"/>
    <n v="9414.92"/>
    <x v="0"/>
    <s v="tier - 2"/>
    <x v="2"/>
  </r>
  <r>
    <s v="Id1142"/>
    <s v="  Sarah"/>
    <n v="33.914999999999999"/>
    <s v="Obesity"/>
    <n v="11.52"/>
    <s v="Diabetes"/>
    <s v="No"/>
    <x v="0"/>
    <s v="No"/>
    <x v="0"/>
    <s v="No"/>
    <s v="3-Nov-1976"/>
    <n v="47"/>
    <n v="9432.93"/>
    <x v="0"/>
    <s v="tier - 1"/>
    <x v="8"/>
  </r>
  <r>
    <s v="Id1143"/>
    <s v="  Matthew J"/>
    <n v="24.32"/>
    <s v="Healthy Weight"/>
    <n v="6.15"/>
    <s v="Prediabetes"/>
    <s v="Yes"/>
    <x v="0"/>
    <s v="Yes"/>
    <x v="3"/>
    <s v="No"/>
    <s v="27-Nov-1974"/>
    <n v="49"/>
    <n v="9447.25"/>
    <x v="0"/>
    <s v="tier - 1"/>
    <x v="8"/>
  </r>
  <r>
    <s v="Id1144"/>
    <s v="  Francesca"/>
    <n v="25.8"/>
    <s v="Overweight"/>
    <n v="9.94"/>
    <s v="Diabetes"/>
    <s v="No"/>
    <x v="0"/>
    <s v="No"/>
    <x v="0"/>
    <s v="No"/>
    <s v="8-Jun-1974"/>
    <n v="49"/>
    <n v="9447.3799999999992"/>
    <x v="0"/>
    <s v="tier - 3"/>
    <x v="8"/>
  </r>
  <r>
    <s v="Id1145"/>
    <s v="  Nicole"/>
    <n v="21.56"/>
    <s v="Healthy Weight"/>
    <n v="10.56"/>
    <s v="Diabetes"/>
    <s v="No"/>
    <x v="0"/>
    <s v="No"/>
    <x v="0"/>
    <s v="No"/>
    <s v="14-Nov-1987"/>
    <n v="36"/>
    <n v="9448.42"/>
    <x v="0"/>
    <s v="tier - 3"/>
    <x v="11"/>
  </r>
  <r>
    <s v="Id1146"/>
    <s v="  Toshiyuki"/>
    <n v="31.6"/>
    <s v="Obesity"/>
    <n v="6.79"/>
    <s v="Diabetes"/>
    <s v="No"/>
    <x v="0"/>
    <s v="No"/>
    <x v="0"/>
    <s v="No"/>
    <s v="17-Jul-1979"/>
    <n v="44"/>
    <n v="9453.92"/>
    <x v="0"/>
    <s v="tier - 2"/>
    <x v="11"/>
  </r>
  <r>
    <s v="Id1147"/>
    <s v="  Tom L"/>
    <n v="42.93"/>
    <s v="Obesity"/>
    <n v="4.8"/>
    <s v="Normal"/>
    <s v="No"/>
    <x v="0"/>
    <s v="No"/>
    <x v="3"/>
    <s v="No"/>
    <s v="4-Jun-1969"/>
    <n v="54"/>
    <n v="9487.64"/>
    <x v="0"/>
    <s v="tier - 2"/>
    <x v="0"/>
  </r>
  <r>
    <s v="Id1148"/>
    <s v="  Brian"/>
    <n v="26.72"/>
    <s v="Overweight"/>
    <n v="5.75"/>
    <s v="Prediabetes"/>
    <s v="No"/>
    <x v="0"/>
    <s v="No"/>
    <x v="1"/>
    <s v="No"/>
    <s v="28-Nov-1976"/>
    <n v="47"/>
    <n v="9500.57"/>
    <x v="0"/>
    <s v="tier - 3"/>
    <x v="12"/>
  </r>
  <r>
    <s v="Id1149"/>
    <s v="  Matthew"/>
    <n v="26.67"/>
    <s v="Overweight"/>
    <n v="5.81"/>
    <s v="Prediabetes"/>
    <s v="No"/>
    <x v="0"/>
    <s v="No"/>
    <x v="1"/>
    <s v="No"/>
    <s v="24-Aug-1969"/>
    <n v="54"/>
    <n v="9504.31"/>
    <x v="1"/>
    <s v="tier - 2"/>
    <x v="0"/>
  </r>
  <r>
    <s v="Id1150"/>
    <s v="  Julee"/>
    <n v="42.68"/>
    <s v="Obesity"/>
    <n v="9.2799999999999994"/>
    <s v="Diabetes"/>
    <s v="No"/>
    <x v="0"/>
    <s v="No"/>
    <x v="1"/>
    <s v="No"/>
    <s v="22-Aug-1992"/>
    <n v="31"/>
    <n v="9507.68"/>
    <x v="0"/>
    <s v="tier - 1"/>
    <x v="1"/>
  </r>
  <r>
    <s v="Id1151"/>
    <s v="  Christopher M"/>
    <n v="24.31"/>
    <s v="Healthy Weight"/>
    <n v="6.37"/>
    <s v="Prediabetes"/>
    <s v="No"/>
    <x v="0"/>
    <s v="No"/>
    <x v="0"/>
    <s v="No"/>
    <s v="29-Nov-1971"/>
    <n v="52"/>
    <n v="9528.9"/>
    <x v="0"/>
    <s v="tier - 2"/>
    <x v="2"/>
  </r>
  <r>
    <s v="Id1152"/>
    <s v="  Ciaran"/>
    <n v="44.75"/>
    <s v="Obesity"/>
    <n v="5.09"/>
    <s v="Normal"/>
    <s v="Yes"/>
    <x v="0"/>
    <s v="No"/>
    <x v="0"/>
    <s v="No"/>
    <s v="21-Dec-1973"/>
    <n v="50"/>
    <n v="9538.65"/>
    <x v="0"/>
    <s v="tier - 3"/>
    <x v="11"/>
  </r>
  <r>
    <s v="Id1153"/>
    <s v="  Kara"/>
    <n v="30.78"/>
    <s v="Obesity"/>
    <n v="7.94"/>
    <s v="Diabetes"/>
    <s v="No"/>
    <x v="0"/>
    <s v="No"/>
    <x v="1"/>
    <s v="No"/>
    <s v="28-Jul-1975"/>
    <n v="48"/>
    <n v="9540.17"/>
    <x v="0"/>
    <s v="tier - 2"/>
    <x v="8"/>
  </r>
  <r>
    <s v="Id1154"/>
    <s v="  Makie"/>
    <n v="21.86"/>
    <s v="Healthy Weight"/>
    <n v="10.95"/>
    <s v="Diabetes"/>
    <s v="No"/>
    <x v="0"/>
    <s v="No"/>
    <x v="0"/>
    <s v="No"/>
    <s v="22-Sep-1972"/>
    <n v="51"/>
    <n v="9541.7000000000007"/>
    <x v="0"/>
    <s v="tier - 1"/>
    <x v="8"/>
  </r>
  <r>
    <s v="Id1155"/>
    <s v="  Emily E"/>
    <n v="49.09"/>
    <s v="Obesity"/>
    <n v="6.3"/>
    <s v="Prediabetes"/>
    <s v="Yes"/>
    <x v="0"/>
    <s v="No"/>
    <x v="0"/>
    <s v="No"/>
    <s v="22-Sep-1972"/>
    <n v="51"/>
    <n v="9549.57"/>
    <x v="0"/>
    <s v="tier - 1"/>
    <x v="0"/>
  </r>
  <r>
    <s v="Id1156"/>
    <s v="  Cary"/>
    <n v="47.74"/>
    <s v="Obesity"/>
    <n v="8.0500000000000007"/>
    <s v="Diabetes"/>
    <s v="Yes"/>
    <x v="0"/>
    <s v="No"/>
    <x v="1"/>
    <s v="No"/>
    <s v="14-Aug-1974"/>
    <n v="49"/>
    <n v="9563.0300000000007"/>
    <x v="1"/>
    <s v="tier - 1"/>
    <x v="2"/>
  </r>
  <r>
    <s v="Id1157"/>
    <s v="  Steven"/>
    <n v="30.2"/>
    <s v="Obesity"/>
    <n v="9.8800000000000008"/>
    <s v="Diabetes"/>
    <s v="Yes"/>
    <x v="0"/>
    <s v="No"/>
    <x v="1"/>
    <s v="No"/>
    <s v="1-Dec-1973"/>
    <n v="50"/>
    <n v="9566.99"/>
    <x v="0"/>
    <s v="tier - 1"/>
    <x v="1"/>
  </r>
  <r>
    <s v="Id1158"/>
    <s v="  Jose Antonio Sr"/>
    <n v="33.25"/>
    <s v="Obesity"/>
    <n v="7.42"/>
    <s v="Diabetes"/>
    <s v="Yes"/>
    <x v="0"/>
    <s v="No"/>
    <x v="1"/>
    <s v="No"/>
    <s v="4-Dec-1966"/>
    <n v="57"/>
    <n v="9582.5400000000009"/>
    <x v="1"/>
    <s v="tier - 2"/>
    <x v="0"/>
  </r>
  <r>
    <s v="Id1159"/>
    <s v="  Tatiana"/>
    <n v="26.6"/>
    <s v="Overweight"/>
    <n v="8.4499999999999993"/>
    <s v="Diabetes"/>
    <s v="Yes"/>
    <x v="0"/>
    <s v="No"/>
    <x v="3"/>
    <s v="No"/>
    <s v="28-Nov-1973"/>
    <n v="50"/>
    <n v="9583.89"/>
    <x v="0"/>
    <s v="tier - 3"/>
    <x v="1"/>
  </r>
  <r>
    <s v="Id1160"/>
    <s v="  Dan T"/>
    <n v="26.35"/>
    <s v="Overweight"/>
    <n v="6.21"/>
    <s v="Prediabetes"/>
    <s v="No"/>
    <x v="0"/>
    <s v="No"/>
    <x v="1"/>
    <s v="No"/>
    <s v="18-Oct-1981"/>
    <n v="42"/>
    <n v="9584.0400000000009"/>
    <x v="0"/>
    <s v="tier - 1"/>
    <x v="11"/>
  </r>
  <r>
    <s v="Id1161"/>
    <s v="  Liisa A"/>
    <n v="39.994999999999997"/>
    <s v="Obesity"/>
    <n v="4.6500000000000004"/>
    <s v="Normal"/>
    <s v="No"/>
    <x v="0"/>
    <s v="No"/>
    <x v="0"/>
    <s v="No"/>
    <s v="15-Dec-1964"/>
    <n v="59"/>
    <n v="9597.6299999999992"/>
    <x v="1"/>
    <s v="tier - 3"/>
    <x v="0"/>
  </r>
  <r>
    <s v="Id1162"/>
    <s v="  Kathryn E"/>
    <n v="22.92"/>
    <s v="Healthy Weight"/>
    <n v="5.87"/>
    <s v="Prediabetes"/>
    <s v="Yes"/>
    <x v="0"/>
    <s v="No"/>
    <x v="3"/>
    <s v="No"/>
    <s v="27-Dec-1972"/>
    <n v="51"/>
    <n v="9617.66"/>
    <x v="1"/>
    <s v="tier - 3"/>
    <x v="5"/>
  </r>
  <r>
    <s v="Id1163"/>
    <s v="  Maxwell"/>
    <n v="24.78"/>
    <s v="Healthy Weight"/>
    <n v="4.24"/>
    <s v="Normal"/>
    <s v="Yes"/>
    <x v="0"/>
    <s v="No"/>
    <x v="1"/>
    <s v="No"/>
    <s v="29-Aug-1982"/>
    <n v="41"/>
    <n v="9619.18"/>
    <x v="0"/>
    <s v="tier - 1"/>
    <x v="7"/>
  </r>
  <r>
    <s v="Id1164"/>
    <s v="  Pascale"/>
    <n v="34.07"/>
    <s v="Obesity"/>
    <n v="7.81"/>
    <s v="Diabetes"/>
    <s v="Yes"/>
    <x v="0"/>
    <s v="No"/>
    <x v="0"/>
    <s v="No"/>
    <s v="29-Oct-1975"/>
    <n v="48"/>
    <n v="9620.33"/>
    <x v="1"/>
    <s v="tier - 3"/>
    <x v="1"/>
  </r>
  <r>
    <s v="Id1165"/>
    <s v="  Becca"/>
    <n v="30.14"/>
    <s v="Obesity"/>
    <n v="9.85"/>
    <s v="Diabetes"/>
    <s v="No"/>
    <x v="0"/>
    <s v="No"/>
    <x v="0"/>
    <s v="No"/>
    <s v="16-Dec-1970"/>
    <n v="53"/>
    <n v="9625.92"/>
    <x v="0"/>
    <s v="tier - 3"/>
    <x v="2"/>
  </r>
  <r>
    <s v="Id1166"/>
    <s v="  Grace"/>
    <n v="18.05"/>
    <s v="Underweight"/>
    <n v="6.94"/>
    <s v="Diabetes"/>
    <s v="No"/>
    <x v="0"/>
    <s v="No"/>
    <x v="0"/>
    <s v="No"/>
    <s v="23-Jun-1998"/>
    <n v="25"/>
    <n v="9628.7900000000009"/>
    <x v="0"/>
    <s v="tier - 2"/>
    <x v="14"/>
  </r>
  <r>
    <s v="Id1167"/>
    <s v="  Samantha"/>
    <n v="37.4"/>
    <s v="Obesity"/>
    <n v="11.3"/>
    <s v="Diabetes"/>
    <s v="Yes"/>
    <x v="0"/>
    <s v="No"/>
    <x v="1"/>
    <s v="No"/>
    <s v="19-Dec-1979"/>
    <n v="44"/>
    <n v="9630.2999999999993"/>
    <x v="0"/>
    <s v="tier - 2"/>
    <x v="11"/>
  </r>
  <r>
    <s v="Id1168"/>
    <s v="  Nicole R"/>
    <n v="25.75"/>
    <s v="Overweight"/>
    <n v="9.23"/>
    <s v="Diabetes"/>
    <s v="No"/>
    <x v="0"/>
    <s v="No"/>
    <x v="0"/>
    <s v="No"/>
    <s v="23-Oct-1972"/>
    <n v="51"/>
    <n v="9630.4"/>
    <x v="0"/>
    <s v="tier - 2"/>
    <x v="2"/>
  </r>
  <r>
    <s v="Id1169"/>
    <s v="  David W"/>
    <n v="32.299999999999997"/>
    <s v="Obesity"/>
    <n v="4.37"/>
    <s v="Normal"/>
    <s v="No"/>
    <x v="0"/>
    <s v="No"/>
    <x v="1"/>
    <s v="No"/>
    <s v="22-Jun-1968"/>
    <n v="55"/>
    <n v="9630.91"/>
    <x v="1"/>
    <s v="tier - 2"/>
    <x v="0"/>
  </r>
  <r>
    <s v="Id1170"/>
    <s v="  Grant"/>
    <n v="28.61"/>
    <s v="Overweight"/>
    <n v="5.76"/>
    <s v="Prediabetes"/>
    <s v="No"/>
    <x v="0"/>
    <s v="Yes"/>
    <x v="3"/>
    <s v="No"/>
    <s v="30-Sep-1970"/>
    <n v="53"/>
    <n v="9634.5400000000009"/>
    <x v="0"/>
    <s v="tier - 2"/>
    <x v="2"/>
  </r>
  <r>
    <s v="Id1171"/>
    <s v="  Sophia"/>
    <n v="45.41"/>
    <s v="Obesity"/>
    <n v="4.96"/>
    <s v="Normal"/>
    <s v="No"/>
    <x v="0"/>
    <s v="No"/>
    <x v="3"/>
    <s v="No"/>
    <s v="19-Jul-1971"/>
    <n v="52"/>
    <n v="9644.25"/>
    <x v="0"/>
    <s v="tier - 1"/>
    <x v="1"/>
  </r>
  <r>
    <s v="Id1172"/>
    <s v="  Christina"/>
    <n v="31.2"/>
    <s v="Obesity"/>
    <n v="11.04"/>
    <s v="Diabetes"/>
    <s v="Yes"/>
    <x v="0"/>
    <s v="No"/>
    <x v="1"/>
    <s v="No"/>
    <s v="8-Jul-1974"/>
    <n v="49"/>
    <n v="9653.81"/>
    <x v="0"/>
    <s v="tier - 2"/>
    <x v="2"/>
  </r>
  <r>
    <s v="Id1173"/>
    <s v="  Sam L"/>
    <n v="29.83"/>
    <s v="Overweight"/>
    <n v="7.81"/>
    <s v="Diabetes"/>
    <s v="Yes"/>
    <x v="0"/>
    <s v="No"/>
    <x v="3"/>
    <s v="No"/>
    <s v="8-Aug-1981"/>
    <n v="42"/>
    <n v="9664.34"/>
    <x v="0"/>
    <s v="tier - 3"/>
    <x v="2"/>
  </r>
  <r>
    <s v="Id1174"/>
    <s v="  Haley R"/>
    <n v="29.06"/>
    <s v="Overweight"/>
    <n v="4.55"/>
    <s v="Normal"/>
    <s v="No"/>
    <x v="0"/>
    <s v="No"/>
    <x v="0"/>
    <s v="No"/>
    <s v="16-Sep-1966"/>
    <n v="57"/>
    <n v="9684.2900000000009"/>
    <x v="1"/>
    <s v="tier - 2"/>
    <x v="0"/>
  </r>
  <r>
    <s v="Id1175"/>
    <s v="  Ethan"/>
    <n v="27.454999999999998"/>
    <s v="Overweight"/>
    <n v="6.13"/>
    <s v="Prediabetes"/>
    <s v="No"/>
    <x v="0"/>
    <s v="No"/>
    <x v="1"/>
    <s v="No"/>
    <s v="7-Nov-1964"/>
    <n v="59"/>
    <n v="9698.42"/>
    <x v="1"/>
    <s v="tier - 3"/>
    <x v="0"/>
  </r>
  <r>
    <s v="Id1176"/>
    <s v="  Andrew W"/>
    <n v="23.01"/>
    <s v="Healthy Weight"/>
    <n v="6.04"/>
    <s v="Prediabetes"/>
    <s v="Yes"/>
    <x v="0"/>
    <s v="No"/>
    <x v="3"/>
    <s v="No"/>
    <s v="19-Sep-1977"/>
    <n v="46"/>
    <n v="9704.67"/>
    <x v="0"/>
    <s v="tier - 3"/>
    <x v="8"/>
  </r>
  <r>
    <s v="Id1177"/>
    <s v="  Mark G"/>
    <n v="31.39"/>
    <s v="Obesity"/>
    <n v="8.85"/>
    <s v="Diabetes"/>
    <s v="Yes"/>
    <x v="0"/>
    <s v="No"/>
    <x v="0"/>
    <s v="No"/>
    <s v="10-Jul-1972"/>
    <n v="51"/>
    <n v="9710.7099999999991"/>
    <x v="0"/>
    <s v="tier - 1"/>
    <x v="11"/>
  </r>
  <r>
    <s v="Id1178"/>
    <s v="  Kasey E"/>
    <n v="34.770000000000003"/>
    <s v="Obesity"/>
    <n v="10.54"/>
    <s v="Diabetes"/>
    <s v="No"/>
    <x v="0"/>
    <s v="No"/>
    <x v="1"/>
    <s v="No"/>
    <s v="27-Jun-1975"/>
    <n v="48"/>
    <n v="9715.84"/>
    <x v="0"/>
    <s v="tier - 1"/>
    <x v="8"/>
  </r>
  <r>
    <s v="Id1179"/>
    <s v="  Jeff"/>
    <n v="24.48"/>
    <s v="Healthy Weight"/>
    <n v="4.37"/>
    <s v="Normal"/>
    <s v="Yes"/>
    <x v="0"/>
    <s v="No"/>
    <x v="1"/>
    <s v="No"/>
    <s v="12-Sep-1970"/>
    <n v="53"/>
    <n v="9722.77"/>
    <x v="1"/>
    <s v="tier - 1"/>
    <x v="5"/>
  </r>
  <r>
    <s v="Id1180"/>
    <s v="  Amy"/>
    <n v="22.61"/>
    <s v="Healthy Weight"/>
    <n v="9.6300000000000008"/>
    <s v="Diabetes"/>
    <s v="No"/>
    <x v="0"/>
    <s v="No"/>
    <x v="1"/>
    <s v="No"/>
    <s v="18-Aug-1970"/>
    <n v="53"/>
    <n v="9724.5300000000007"/>
    <x v="1"/>
    <s v="tier - 1"/>
    <x v="2"/>
  </r>
  <r>
    <s v="Id1181"/>
    <s v="  Adam"/>
    <n v="34.299999999999997"/>
    <s v="Obesity"/>
    <n v="10.37"/>
    <s v="Diabetes"/>
    <s v="No"/>
    <x v="0"/>
    <s v="No"/>
    <x v="0"/>
    <s v="No"/>
    <s v="4-Jul-1970"/>
    <n v="53"/>
    <n v="9748.91"/>
    <x v="0"/>
    <s v="tier - 1"/>
    <x v="0"/>
  </r>
  <r>
    <s v="Id1182"/>
    <s v="  Kristin M"/>
    <n v="46.09"/>
    <s v="Obesity"/>
    <n v="5.44"/>
    <s v="Normal"/>
    <s v="No"/>
    <x v="0"/>
    <s v="No"/>
    <x v="1"/>
    <s v="No"/>
    <s v="14-Jul-2001"/>
    <n v="22"/>
    <n v="9753.49"/>
    <x v="0"/>
    <s v="tier - 2"/>
    <x v="1"/>
  </r>
  <r>
    <s v="Id1183"/>
    <s v="  Mary-Lynn B"/>
    <n v="44.744999999999997"/>
    <s v="Obesity"/>
    <n v="5.19"/>
    <s v="Normal"/>
    <s v="No"/>
    <x v="0"/>
    <s v="No"/>
    <x v="1"/>
    <s v="No"/>
    <s v="5-Sep-1965"/>
    <n v="58"/>
    <n v="9764.08"/>
    <x v="1"/>
    <s v="tier - 1"/>
    <x v="1"/>
  </r>
  <r>
    <s v="Id1184"/>
    <s v="  Jamie A"/>
    <n v="26.33"/>
    <s v="Overweight"/>
    <n v="11.8"/>
    <s v="Diabetes"/>
    <s v="Yes"/>
    <x v="0"/>
    <s v="No"/>
    <x v="3"/>
    <s v="No"/>
    <s v="7-Jul-1973"/>
    <n v="50"/>
    <n v="9778.35"/>
    <x v="0"/>
    <s v="tier - 2"/>
    <x v="8"/>
  </r>
  <r>
    <s v="Id1185"/>
    <s v="  Jeffrey A"/>
    <n v="26.6"/>
    <s v="Overweight"/>
    <n v="8.3800000000000008"/>
    <s v="Diabetes"/>
    <s v="No"/>
    <x v="0"/>
    <s v="No"/>
    <x v="1"/>
    <s v="No"/>
    <s v="8-Aug-1996"/>
    <n v="27"/>
    <n v="9787.32"/>
    <x v="0"/>
    <s v="tier - 3"/>
    <x v="9"/>
  </r>
  <r>
    <s v="Id1186"/>
    <s v="  Nicole"/>
    <n v="27.5"/>
    <s v="Overweight"/>
    <n v="7.58"/>
    <s v="Diabetes"/>
    <s v="No"/>
    <x v="0"/>
    <s v="No"/>
    <x v="0"/>
    <s v="No"/>
    <s v="7-Jun-1977"/>
    <n v="46"/>
    <n v="9788.8700000000008"/>
    <x v="1"/>
    <s v="tier - 2"/>
    <x v="0"/>
  </r>
  <r>
    <s v="Id1187"/>
    <s v="  Audrey"/>
    <n v="41.55"/>
    <s v="Obesity"/>
    <n v="4.6100000000000003"/>
    <s v="Normal"/>
    <s v="No"/>
    <x v="0"/>
    <s v="No"/>
    <x v="3"/>
    <s v="No"/>
    <s v="17-Sep-1973"/>
    <n v="50"/>
    <n v="9800.89"/>
    <x v="0"/>
    <s v="tier - 1"/>
    <x v="0"/>
  </r>
  <r>
    <s v="Id1188"/>
    <s v="  Jacob"/>
    <n v="41.47"/>
    <s v="Obesity"/>
    <n v="4.7"/>
    <s v="Normal"/>
    <s v="Yes"/>
    <x v="0"/>
    <s v="Yes"/>
    <x v="3"/>
    <s v="No"/>
    <s v="28-Jun-1972"/>
    <n v="51"/>
    <n v="9819.25"/>
    <x v="0"/>
    <s v="tier - 2"/>
    <x v="11"/>
  </r>
  <r>
    <s v="Id1189"/>
    <s v="  Daniel S"/>
    <n v="24.795000000000002"/>
    <s v="Healthy Weight"/>
    <n v="6.05"/>
    <s v="Prediabetes"/>
    <s v="Yes"/>
    <x v="0"/>
    <s v="No"/>
    <x v="0"/>
    <s v="No"/>
    <s v="26-Sep-1972"/>
    <n v="51"/>
    <n v="9836.2099999999991"/>
    <x v="0"/>
    <s v="tier - 3"/>
    <x v="11"/>
  </r>
  <r>
    <s v="Id1190"/>
    <s v="  Marc C"/>
    <n v="29.48"/>
    <s v="Overweight"/>
    <n v="5.63"/>
    <s v="Normal"/>
    <s v="Yes"/>
    <x v="0"/>
    <s v="Yes"/>
    <x v="3"/>
    <s v="No"/>
    <s v="13-Aug-1992"/>
    <n v="31"/>
    <n v="9844.4500000000007"/>
    <x v="0"/>
    <s v="tier - 1"/>
    <x v="1"/>
  </r>
  <r>
    <s v="Id1191"/>
    <s v="  Mark S"/>
    <n v="28.09"/>
    <s v="Overweight"/>
    <n v="6.06"/>
    <s v="Prediabetes"/>
    <s v="No"/>
    <x v="0"/>
    <s v="Yes"/>
    <x v="3"/>
    <s v="No"/>
    <s v="4-Nov-1968"/>
    <n v="55"/>
    <n v="9850.43"/>
    <x v="1"/>
    <s v="tier - 3"/>
    <x v="2"/>
  </r>
  <r>
    <s v="Id1192"/>
    <s v="  Dan"/>
    <n v="32.729999999999997"/>
    <s v="Obesity"/>
    <n v="5.19"/>
    <s v="Normal"/>
    <s v="No"/>
    <x v="0"/>
    <s v="No"/>
    <x v="3"/>
    <s v="No"/>
    <s v="23-Oct-1971"/>
    <n v="52"/>
    <n v="9855.1299999999992"/>
    <x v="0"/>
    <s v="tier - 3"/>
    <x v="0"/>
  </r>
  <r>
    <s v="Id1193"/>
    <s v="  Gabriela"/>
    <n v="27.36"/>
    <s v="Overweight"/>
    <n v="8.9600000000000009"/>
    <s v="Diabetes"/>
    <s v="No"/>
    <x v="0"/>
    <s v="No"/>
    <x v="0"/>
    <s v="No"/>
    <s v="17-Jul-1971"/>
    <n v="52"/>
    <n v="9861.0300000000007"/>
    <x v="0"/>
    <s v="tier - 2"/>
    <x v="2"/>
  </r>
  <r>
    <s v="Id1194"/>
    <s v="  Amanda"/>
    <n v="27.265000000000001"/>
    <s v="Overweight"/>
    <n v="11.39"/>
    <s v="Diabetes"/>
    <s v="No"/>
    <x v="0"/>
    <s v="No"/>
    <x v="0"/>
    <s v="No"/>
    <s v="20-Oct-1969"/>
    <n v="54"/>
    <n v="9863.4699999999993"/>
    <x v="1"/>
    <s v="tier - 3"/>
    <x v="1"/>
  </r>
  <r>
    <s v="Id1195"/>
    <s v="  Dara"/>
    <n v="48.07"/>
    <s v="Obesity"/>
    <n v="4.0599999999999996"/>
    <s v="Normal"/>
    <s v="Yes"/>
    <x v="0"/>
    <s v="No"/>
    <x v="0"/>
    <s v="No"/>
    <s v="9-Nov-1971"/>
    <n v="52"/>
    <n v="9866.2999999999993"/>
    <x v="0"/>
    <s v="tier - 3"/>
    <x v="8"/>
  </r>
  <r>
    <s v="Id1196"/>
    <s v="  Rachelle R"/>
    <n v="30.8"/>
    <s v="Obesity"/>
    <n v="5.23"/>
    <s v="Normal"/>
    <s v="Yes"/>
    <x v="0"/>
    <s v="No"/>
    <x v="0"/>
    <s v="No"/>
    <s v="13-Aug-1969"/>
    <n v="54"/>
    <n v="9869.81"/>
    <x v="1"/>
    <s v="tier - 3"/>
    <x v="1"/>
  </r>
  <r>
    <s v="Id1197"/>
    <s v="  Brenda J"/>
    <n v="32.299999999999997"/>
    <s v="Obesity"/>
    <n v="5.05"/>
    <s v="Normal"/>
    <s v="Yes"/>
    <x v="0"/>
    <s v="No"/>
    <x v="0"/>
    <s v="No"/>
    <s v="6-Jul-1998"/>
    <n v="25"/>
    <n v="9870.59"/>
    <x v="0"/>
    <s v="tier - 2"/>
    <x v="9"/>
  </r>
  <r>
    <s v="Id1198"/>
    <s v="  Tim"/>
    <n v="39.700000000000003"/>
    <s v="Obesity"/>
    <n v="7.34"/>
    <s v="Diabetes"/>
    <s v="No"/>
    <x v="0"/>
    <s v="No"/>
    <x v="0"/>
    <s v="No"/>
    <s v="22-Dec-1971"/>
    <n v="52"/>
    <n v="9872.7000000000007"/>
    <x v="0"/>
    <s v="tier - 2"/>
    <x v="2"/>
  </r>
  <r>
    <s v="Id1199"/>
    <s v="  Sylvain"/>
    <n v="35.97"/>
    <s v="Obesity"/>
    <n v="8.1300000000000008"/>
    <s v="Diabetes"/>
    <s v="No"/>
    <x v="0"/>
    <s v="No"/>
    <x v="0"/>
    <s v="No"/>
    <s v="3-Jul-1971"/>
    <n v="52"/>
    <n v="9875.68"/>
    <x v="0"/>
    <s v="tier - 3"/>
    <x v="8"/>
  </r>
  <r>
    <s v="Id1200"/>
    <s v="  Lisa M"/>
    <n v="25.86"/>
    <s v="Overweight"/>
    <n v="6.68"/>
    <s v="Diabetes"/>
    <s v="Yes"/>
    <x v="0"/>
    <s v="No"/>
    <x v="3"/>
    <s v="No"/>
    <s v="3-Oct-1971"/>
    <n v="52"/>
    <n v="9877.61"/>
    <x v="0"/>
    <s v="tier - 1"/>
    <x v="0"/>
  </r>
  <r>
    <s v="Id1201"/>
    <s v="  Ryan"/>
    <n v="30.03"/>
    <s v="Obesity"/>
    <n v="11.51"/>
    <s v="Diabetes"/>
    <s v="No"/>
    <x v="0"/>
    <s v="No"/>
    <x v="0"/>
    <s v="No"/>
    <s v="8-Nov-1971"/>
    <n v="52"/>
    <n v="9880.07"/>
    <x v="0"/>
    <s v="tier - 3"/>
    <x v="2"/>
  </r>
  <r>
    <s v="Id1202"/>
    <s v="  Kaitlin M"/>
    <n v="25.76"/>
    <s v="Overweight"/>
    <n v="6.02"/>
    <s v="Prediabetes"/>
    <s v="Yes"/>
    <x v="0"/>
    <s v="Yes"/>
    <x v="3"/>
    <s v="No"/>
    <s v="5-Nov-1966"/>
    <n v="57"/>
    <n v="9890.23"/>
    <x v="1"/>
    <s v="tier - 3"/>
    <x v="0"/>
  </r>
  <r>
    <s v="Id1203"/>
    <s v="  William R"/>
    <n v="22.42"/>
    <s v="Healthy Weight"/>
    <n v="7.96"/>
    <s v="Diabetes"/>
    <s v="No"/>
    <x v="0"/>
    <s v="No"/>
    <x v="0"/>
    <s v="No"/>
    <s v="8-Jul-1996"/>
    <n v="27"/>
    <n v="9894.69"/>
    <x v="0"/>
    <s v="tier - 3"/>
    <x v="1"/>
  </r>
  <r>
    <s v="Id1204"/>
    <s v="  Bruce"/>
    <n v="33.18"/>
    <s v="Obesity"/>
    <n v="6.01"/>
    <s v="Prediabetes"/>
    <s v="Yes"/>
    <x v="0"/>
    <s v="No"/>
    <x v="3"/>
    <s v="No"/>
    <s v="17-Aug-1962"/>
    <n v="61"/>
    <n v="9907.83"/>
    <x v="1"/>
    <s v="tier - 2"/>
    <x v="0"/>
  </r>
  <r>
    <s v="Id1205"/>
    <s v="  Veronica"/>
    <n v="43.04"/>
    <s v="Obesity"/>
    <n v="5.9"/>
    <s v="Prediabetes"/>
    <s v="Yes"/>
    <x v="0"/>
    <s v="No"/>
    <x v="0"/>
    <s v="No"/>
    <s v="14-Sep-1972"/>
    <n v="51"/>
    <n v="9910.36"/>
    <x v="0"/>
    <s v="tier - 3"/>
    <x v="1"/>
  </r>
  <r>
    <s v="Id1206"/>
    <s v="  Warren"/>
    <n v="34.15"/>
    <s v="Obesity"/>
    <n v="4.49"/>
    <s v="Normal"/>
    <s v="Yes"/>
    <x v="0"/>
    <s v="No"/>
    <x v="3"/>
    <s v="No"/>
    <s v="19-Aug-1985"/>
    <n v="38"/>
    <n v="9930.64"/>
    <x v="0"/>
    <s v="tier - 3"/>
    <x v="7"/>
  </r>
  <r>
    <s v="Id1207"/>
    <s v="  Daniela"/>
    <n v="25.78"/>
    <s v="Overweight"/>
    <n v="6.25"/>
    <s v="Prediabetes"/>
    <s v="No"/>
    <x v="0"/>
    <s v="No"/>
    <x v="0"/>
    <s v="No"/>
    <s v="3-Dec-1983"/>
    <n v="40"/>
    <n v="9931.9599999999991"/>
    <x v="0"/>
    <s v="tier - 2"/>
    <x v="1"/>
  </r>
  <r>
    <s v="Id1208"/>
    <s v="  Deirdre A"/>
    <n v="21.02"/>
    <s v="Healthy Weight"/>
    <n v="9.6199999999999992"/>
    <s v="Diabetes"/>
    <s v="Yes"/>
    <x v="0"/>
    <s v="Yes"/>
    <x v="3"/>
    <s v="No"/>
    <s v="11-Sep-1964"/>
    <n v="59"/>
    <n v="9933.44"/>
    <x v="1"/>
    <s v="tier - 3"/>
    <x v="0"/>
  </r>
  <r>
    <s v="Id1209"/>
    <s v="  Mathias"/>
    <n v="37.51"/>
    <s v="Obesity"/>
    <n v="11.06"/>
    <s v="Diabetes"/>
    <s v="No"/>
    <x v="0"/>
    <s v="No"/>
    <x v="1"/>
    <s v="No"/>
    <s v="26-Dec-1971"/>
    <n v="52"/>
    <n v="9957.7199999999993"/>
    <x v="0"/>
    <s v="tier - 3"/>
    <x v="6"/>
  </r>
  <r>
    <s v="Id1210"/>
    <s v="  Matthew"/>
    <n v="25.745000000000001"/>
    <s v="Overweight"/>
    <n v="6.11"/>
    <s v="Prediabetes"/>
    <s v="Yes"/>
    <x v="0"/>
    <s v="No"/>
    <x v="0"/>
    <s v="No"/>
    <s v="6-Oct-1971"/>
    <n v="52"/>
    <n v="9964.06"/>
    <x v="0"/>
    <s v="tier - 2"/>
    <x v="4"/>
  </r>
  <r>
    <s v="Id1211"/>
    <s v="  Kurt"/>
    <n v="31.35"/>
    <s v="Obesity"/>
    <n v="11.49"/>
    <s v="Diabetes"/>
    <s v="No"/>
    <x v="0"/>
    <s v="No"/>
    <x v="1"/>
    <s v="No"/>
    <s v="11-Aug-1970"/>
    <n v="53"/>
    <n v="9991.0400000000009"/>
    <x v="0"/>
    <s v="tier - 3"/>
    <x v="1"/>
  </r>
  <r>
    <s v="Id1212"/>
    <s v="  Samuel"/>
    <n v="29.83"/>
    <s v="Overweight"/>
    <n v="8.68"/>
    <s v="Diabetes"/>
    <s v="No"/>
    <x v="0"/>
    <s v="No"/>
    <x v="1"/>
    <s v="No"/>
    <s v="3-Jul-1988"/>
    <n v="35"/>
    <n v="10011.44"/>
    <x v="1"/>
    <s v="tier - 3"/>
    <x v="14"/>
  </r>
  <r>
    <s v="Id1213"/>
    <s v="  Emily"/>
    <n v="25.49"/>
    <s v="Overweight"/>
    <n v="5.68"/>
    <s v="Normal"/>
    <s v="Yes"/>
    <x v="0"/>
    <s v="Yes"/>
    <x v="3"/>
    <s v="No"/>
    <s v="28-Dec-1979"/>
    <n v="44"/>
    <n v="10027.15"/>
    <x v="1"/>
    <s v="tier - 1"/>
    <x v="11"/>
  </r>
  <r>
    <s v="Id1214"/>
    <s v="  Tiffany"/>
    <n v="34.1"/>
    <s v="Obesity"/>
    <n v="8.4499999999999993"/>
    <s v="Diabetes"/>
    <s v="No"/>
    <x v="0"/>
    <s v="No"/>
    <x v="0"/>
    <s v="No"/>
    <s v="30-Aug-1974"/>
    <n v="49"/>
    <n v="10043.25"/>
    <x v="1"/>
    <s v="tier - 2"/>
    <x v="8"/>
  </r>
  <r>
    <s v="Id1215"/>
    <s v="  Alex F"/>
    <n v="25.84"/>
    <s v="Overweight"/>
    <n v="8.51"/>
    <s v="Diabetes"/>
    <s v="No"/>
    <x v="0"/>
    <s v="No"/>
    <x v="1"/>
    <s v="No"/>
    <s v="22-Aug-1969"/>
    <n v="54"/>
    <n v="10065.41"/>
    <x v="1"/>
    <s v="tier - 2"/>
    <x v="2"/>
  </r>
  <r>
    <s v="Id1216"/>
    <s v="  Alice"/>
    <n v="20.6"/>
    <s v="Healthy Weight"/>
    <n v="7.62"/>
    <s v="Diabetes"/>
    <s v="No"/>
    <x v="0"/>
    <s v="No"/>
    <x v="0"/>
    <s v="No"/>
    <s v="27-Oct-1969"/>
    <n v="54"/>
    <n v="10072.06"/>
    <x v="1"/>
    <s v="tier - 1"/>
    <x v="12"/>
  </r>
  <r>
    <s v="Id1217"/>
    <s v="  Allison M"/>
    <n v="28.88"/>
    <s v="Overweight"/>
    <n v="10.18"/>
    <s v="Diabetes"/>
    <s v="No"/>
    <x v="0"/>
    <s v="No"/>
    <x v="0"/>
    <s v="No"/>
    <s v="3-Jul-1969"/>
    <n v="54"/>
    <n v="10085.85"/>
    <x v="1"/>
    <s v="tier - 3"/>
    <x v="2"/>
  </r>
  <r>
    <s v="Id1218"/>
    <s v="  Johannes Fiskerstand"/>
    <n v="28.24"/>
    <s v="Overweight"/>
    <n v="5.36"/>
    <s v="Normal"/>
    <s v="No"/>
    <x v="0"/>
    <s v="No"/>
    <x v="0"/>
    <s v="No"/>
    <s v="19-Dec-1976"/>
    <n v="47"/>
    <n v="10096.969999999999"/>
    <x v="1"/>
    <s v="tier - 2"/>
    <x v="2"/>
  </r>
  <r>
    <s v="Id1219"/>
    <s v="  Stephen"/>
    <n v="25.46"/>
    <s v="Overweight"/>
    <n v="11.78"/>
    <s v="Diabetes"/>
    <s v="Yes"/>
    <x v="0"/>
    <s v="No"/>
    <x v="3"/>
    <s v="No"/>
    <s v="19-Oct-1972"/>
    <n v="51"/>
    <n v="10106.129999999999"/>
    <x v="1"/>
    <s v="tier - 1"/>
    <x v="8"/>
  </r>
  <r>
    <s v="Id1220"/>
    <s v="  Jon M"/>
    <n v="29.64"/>
    <s v="Overweight"/>
    <n v="10.82"/>
    <s v="Diabetes"/>
    <s v="Yes"/>
    <x v="0"/>
    <s v="No"/>
    <x v="0"/>
    <s v="No"/>
    <s v="8-Aug-1972"/>
    <n v="51"/>
    <n v="10107.219999999999"/>
    <x v="1"/>
    <s v="tier - 1"/>
    <x v="0"/>
  </r>
  <r>
    <s v="Id1221"/>
    <s v="  Fasil"/>
    <n v="31.27"/>
    <s v="Obesity"/>
    <n v="7.73"/>
    <s v="Diabetes"/>
    <s v="Yes"/>
    <x v="0"/>
    <s v="No"/>
    <x v="3"/>
    <s v="No"/>
    <s v="2-Jul-1975"/>
    <n v="48"/>
    <n v="10115.01"/>
    <x v="1"/>
    <s v="tier - 3"/>
    <x v="1"/>
  </r>
  <r>
    <s v="Id1222"/>
    <s v="  Megan C"/>
    <n v="19.95"/>
    <s v="Healthy Weight"/>
    <n v="6.24"/>
    <s v="Prediabetes"/>
    <s v="Yes"/>
    <x v="0"/>
    <s v="No"/>
    <x v="0"/>
    <s v="No"/>
    <s v="16-Nov-1972"/>
    <n v="51"/>
    <n v="10118.42"/>
    <x v="1"/>
    <s v="tier - 3"/>
    <x v="2"/>
  </r>
  <r>
    <s v="Id1223"/>
    <s v="  Lisa J"/>
    <n v="21.3"/>
    <s v="Healthy Weight"/>
    <n v="10.42"/>
    <s v="Diabetes"/>
    <s v="No"/>
    <x v="0"/>
    <s v="No"/>
    <x v="1"/>
    <s v="No"/>
    <s v="5-Sep-1997"/>
    <n v="26"/>
    <n v="10139.84"/>
    <x v="1"/>
    <s v="tier - 2"/>
    <x v="1"/>
  </r>
  <r>
    <s v="Id1224"/>
    <s v="  Doron P"/>
    <n v="31.635000000000002"/>
    <s v="Obesity"/>
    <n v="11.11"/>
    <s v="Diabetes"/>
    <s v="No"/>
    <x v="0"/>
    <s v="No"/>
    <x v="0"/>
    <s v="No"/>
    <s v="30-Dec-1974"/>
    <n v="49"/>
    <n v="10141.14"/>
    <x v="1"/>
    <s v="tier - 1"/>
    <x v="5"/>
  </r>
  <r>
    <s v="Id1225"/>
    <s v="  Katharina"/>
    <n v="23.9"/>
    <s v="Healthy Weight"/>
    <n v="7.67"/>
    <s v="Diabetes"/>
    <s v="Yes"/>
    <x v="0"/>
    <s v="No"/>
    <x v="1"/>
    <s v="No"/>
    <s v="12-Jun-1981"/>
    <n v="42"/>
    <n v="10146.129999999999"/>
    <x v="1"/>
    <s v="tier - 1"/>
    <x v="7"/>
  </r>
  <r>
    <s v="Id1226"/>
    <s v="  Carl"/>
    <n v="34.15"/>
    <s v="Obesity"/>
    <n v="6.15"/>
    <s v="Prediabetes"/>
    <s v="No"/>
    <x v="0"/>
    <s v="No"/>
    <x v="0"/>
    <s v="No"/>
    <s v="13-Oct-1973"/>
    <n v="50"/>
    <n v="10156.780000000001"/>
    <x v="1"/>
    <s v="tier - 2"/>
    <x v="1"/>
  </r>
  <r>
    <s v="Id1227"/>
    <s v="  Kelsey J"/>
    <n v="28.71"/>
    <s v="Overweight"/>
    <n v="5.71"/>
    <s v="Prediabetes"/>
    <s v="No"/>
    <x v="0"/>
    <s v="No"/>
    <x v="0"/>
    <s v="No"/>
    <s v="10-Jul-1972"/>
    <n v="51"/>
    <n v="10160.870000000001"/>
    <x v="1"/>
    <s v="tier - 3"/>
    <x v="7"/>
  </r>
  <r>
    <s v="Id1228"/>
    <s v="  Stephen A"/>
    <n v="36.700000000000003"/>
    <s v="Obesity"/>
    <n v="8.6999999999999993"/>
    <s v="Diabetes"/>
    <s v="Yes"/>
    <x v="0"/>
    <s v="No"/>
    <x v="1"/>
    <s v="No"/>
    <s v="16-Oct-1985"/>
    <n v="38"/>
    <n v="10191.82"/>
    <x v="1"/>
    <s v="tier - 2"/>
    <x v="14"/>
  </r>
  <r>
    <s v="Id1229"/>
    <s v="  Dan"/>
    <n v="34.1"/>
    <s v="Obesity"/>
    <n v="9.0399999999999991"/>
    <s v="Diabetes"/>
    <s v="Yes"/>
    <x v="0"/>
    <s v="No"/>
    <x v="1"/>
    <s v="No"/>
    <s v="24-Dec-1970"/>
    <n v="53"/>
    <n v="10197.77"/>
    <x v="1"/>
    <s v="tier - 1"/>
    <x v="8"/>
  </r>
  <r>
    <s v="Id1230"/>
    <s v="  Katie C"/>
    <n v="25.7"/>
    <s v="Overweight"/>
    <n v="5.61"/>
    <s v="Normal"/>
    <s v="No"/>
    <x v="0"/>
    <s v="No"/>
    <x v="0"/>
    <s v="No"/>
    <s v="26-Sep-1967"/>
    <n v="56"/>
    <n v="10214.64"/>
    <x v="1"/>
    <s v="tier - 2"/>
    <x v="2"/>
  </r>
  <r>
    <s v="Id1231"/>
    <s v="  Melissa K"/>
    <n v="21.68"/>
    <s v="Healthy Weight"/>
    <n v="8.1199999999999992"/>
    <s v="Diabetes"/>
    <s v="No"/>
    <x v="0"/>
    <s v="No"/>
    <x v="0"/>
    <s v="No"/>
    <s v="28-Jun-1967"/>
    <n v="56"/>
    <n v="10226.280000000001"/>
    <x v="1"/>
    <s v="tier - 3"/>
    <x v="0"/>
  </r>
  <r>
    <s v="Id1232"/>
    <s v="  Kara H"/>
    <n v="25.175000000000001"/>
    <s v="Overweight"/>
    <n v="4.74"/>
    <s v="Normal"/>
    <s v="No"/>
    <x v="0"/>
    <s v="No"/>
    <x v="0"/>
    <s v="No"/>
    <s v="23-Sep-1968"/>
    <n v="55"/>
    <n v="10231.5"/>
    <x v="1"/>
    <s v="tier - 1"/>
    <x v="1"/>
  </r>
  <r>
    <s v="Id1233"/>
    <s v="  Juan Carlos"/>
    <n v="44.77"/>
    <s v="Obesity"/>
    <n v="4.0599999999999996"/>
    <s v="Normal"/>
    <s v="No"/>
    <x v="0"/>
    <s v="No"/>
    <x v="1"/>
    <s v="No"/>
    <s v="15-Aug-1975"/>
    <n v="48"/>
    <n v="10259.129999999999"/>
    <x v="1"/>
    <s v="tier - 2"/>
    <x v="2"/>
  </r>
  <r>
    <s v="Id1234"/>
    <s v="  John III"/>
    <n v="37.07"/>
    <s v="Obesity"/>
    <n v="5.69"/>
    <s v="Normal"/>
    <s v="No"/>
    <x v="0"/>
    <s v="No"/>
    <x v="1"/>
    <s v="No"/>
    <s v="5-Sep-1973"/>
    <n v="50"/>
    <n v="10264.44"/>
    <x v="1"/>
    <s v="tier - 2"/>
    <x v="1"/>
  </r>
  <r>
    <s v="Id1235"/>
    <s v="  Sarah M"/>
    <n v="39.799999999999997"/>
    <s v="Obesity"/>
    <n v="5.66"/>
    <s v="Normal"/>
    <s v="No"/>
    <x v="0"/>
    <s v="Yes"/>
    <x v="3"/>
    <s v="No"/>
    <s v="27-Nov-1973"/>
    <n v="50"/>
    <n v="10269.459999999999"/>
    <x v="1"/>
    <s v="tier - 3"/>
    <x v="1"/>
  </r>
  <r>
    <s v="Id1236"/>
    <s v="  Kristin C"/>
    <n v="26.36"/>
    <s v="Overweight"/>
    <n v="4.32"/>
    <s v="Normal"/>
    <s v="No"/>
    <x v="0"/>
    <s v="Yes"/>
    <x v="3"/>
    <s v="No"/>
    <s v="21-Jun-1970"/>
    <n v="53"/>
    <n v="10274.33"/>
    <x v="1"/>
    <s v="tier - 1"/>
    <x v="8"/>
  </r>
  <r>
    <s v="Id1237"/>
    <s v="  Casey M"/>
    <n v="29.925000000000001"/>
    <b v="0"/>
    <n v="8.2899999999999991"/>
    <s v="Diabetes"/>
    <s v="No"/>
    <x v="0"/>
    <s v="No"/>
    <x v="1"/>
    <s v="No"/>
    <s v="14-Sep-1988"/>
    <n v="35"/>
    <n v="10276.99"/>
    <x v="1"/>
    <s v="tier - 1"/>
    <x v="11"/>
  </r>
  <r>
    <s v="Id1238"/>
    <s v="  Samuel"/>
    <n v="37.29"/>
    <s v="Obesity"/>
    <n v="10.46"/>
    <s v="Diabetes"/>
    <s v="No"/>
    <x v="0"/>
    <s v="No"/>
    <x v="0"/>
    <s v="No"/>
    <s v="24-Sep-1963"/>
    <n v="60"/>
    <n v="10308.040000000001"/>
    <x v="1"/>
    <s v="tier - 1"/>
    <x v="0"/>
  </r>
  <r>
    <s v="Id1239"/>
    <s v="  Braulio"/>
    <n v="30.2"/>
    <s v="Obesity"/>
    <n v="11.96"/>
    <s v="Diabetes"/>
    <s v="No"/>
    <x v="0"/>
    <s v="No"/>
    <x v="0"/>
    <s v="No"/>
    <s v="12-Jul-1962"/>
    <n v="61"/>
    <n v="10310.780000000001"/>
    <x v="1"/>
    <s v="tier - 3"/>
    <x v="1"/>
  </r>
  <r>
    <s v="Id1240"/>
    <s v="  Anne-Marie"/>
    <n v="24.225000000000001"/>
    <s v="Healthy Weight"/>
    <n v="4.25"/>
    <s v="Normal"/>
    <s v="Yes"/>
    <x v="0"/>
    <s v="Yes"/>
    <x v="3"/>
    <s v="No"/>
    <s v="17-Nov-1991"/>
    <n v="32"/>
    <n v="10315.91"/>
    <x v="1"/>
    <s v="tier - 2"/>
    <x v="1"/>
  </r>
  <r>
    <s v="Id1241"/>
    <s v="  Samuel K"/>
    <n v="31.445"/>
    <s v="Obesity"/>
    <n v="8.33"/>
    <s v="Diabetes"/>
    <s v="No"/>
    <x v="0"/>
    <s v="No"/>
    <x v="0"/>
    <s v="No"/>
    <s v="21-Aug-1991"/>
    <n v="32"/>
    <n v="10322.9"/>
    <x v="1"/>
    <s v="tier - 1"/>
    <x v="14"/>
  </r>
  <r>
    <s v="Id1242"/>
    <s v="  Yuki"/>
    <n v="38.880000000000003"/>
    <s v="Obesity"/>
    <n v="4.29"/>
    <s v="Normal"/>
    <s v="No"/>
    <x v="0"/>
    <s v="No"/>
    <x v="3"/>
    <s v="No"/>
    <s v="1-Dec-1970"/>
    <n v="53"/>
    <n v="10325.209999999999"/>
    <x v="1"/>
    <s v="tier - 3"/>
    <x v="2"/>
  </r>
  <r>
    <s v="Id1243"/>
    <s v="  Rafer"/>
    <n v="43.89"/>
    <s v="Obesity"/>
    <n v="6.32"/>
    <s v="Prediabetes"/>
    <s v="Yes"/>
    <x v="0"/>
    <s v="No"/>
    <x v="0"/>
    <s v="No"/>
    <s v="21-Jul-1982"/>
    <n v="41"/>
    <n v="10329.06"/>
    <x v="1"/>
    <s v="tier - 1"/>
    <x v="11"/>
  </r>
  <r>
    <s v="Id1244"/>
    <s v="  Claire"/>
    <n v="25.6"/>
    <s v="Overweight"/>
    <n v="5.65"/>
    <s v="Normal"/>
    <s v="No"/>
    <x v="0"/>
    <s v="No"/>
    <x v="1"/>
    <s v="No"/>
    <s v="19-Jul-1968"/>
    <n v="55"/>
    <n v="10338.93"/>
    <x v="1"/>
    <s v="tier - 1"/>
    <x v="0"/>
  </r>
  <r>
    <s v="Id1245"/>
    <s v="  Erynn J"/>
    <n v="29.545000000000002"/>
    <s v="Overweight"/>
    <n v="8.41"/>
    <s v="Diabetes"/>
    <s v="Yes"/>
    <x v="0"/>
    <s v="No"/>
    <x v="3"/>
    <s v="No"/>
    <s v="8-Aug-1973"/>
    <n v="50"/>
    <n v="10345.93"/>
    <x v="1"/>
    <s v="tier - 2"/>
    <x v="11"/>
  </r>
  <r>
    <s v="Id1246"/>
    <s v="  Mahesh"/>
    <n v="23.25"/>
    <s v="Healthy Weight"/>
    <n v="11.96"/>
    <s v="Diabetes"/>
    <s v="Yes"/>
    <x v="0"/>
    <s v="No"/>
    <x v="0"/>
    <s v="No"/>
    <s v="29-Sep-1974"/>
    <n v="49"/>
    <n v="10352.48"/>
    <x v="1"/>
    <s v="tier - 1"/>
    <x v="1"/>
  </r>
  <r>
    <s v="Id1247"/>
    <s v="  Stanley"/>
    <n v="43.95"/>
    <s v="Obesity"/>
    <n v="5.17"/>
    <s v="Normal"/>
    <s v="Yes"/>
    <x v="0"/>
    <s v="Yes"/>
    <x v="3"/>
    <s v="No"/>
    <s v="17-Jun-1969"/>
    <n v="54"/>
    <n v="10355.64"/>
    <x v="1"/>
    <s v="tier - 1"/>
    <x v="1"/>
  </r>
  <r>
    <s v="Id1248"/>
    <s v="  Gregory"/>
    <n v="21.85"/>
    <s v="Healthy Weight"/>
    <n v="8.76"/>
    <s v="Diabetes"/>
    <s v="No"/>
    <x v="0"/>
    <s v="No"/>
    <x v="0"/>
    <s v="No"/>
    <s v="6-Sep-1971"/>
    <n v="52"/>
    <n v="10356.67"/>
    <x v="1"/>
    <s v="tier - 1"/>
    <x v="7"/>
  </r>
  <r>
    <s v="Id1249"/>
    <s v="  Eric"/>
    <n v="25.73"/>
    <s v="Overweight"/>
    <n v="7.99"/>
    <s v="Diabetes"/>
    <s v="No"/>
    <x v="0"/>
    <s v="No"/>
    <x v="1"/>
    <s v="No"/>
    <s v="29-Sep-1973"/>
    <n v="50"/>
    <n v="10370.91"/>
    <x v="1"/>
    <s v="tier - 3"/>
    <x v="8"/>
  </r>
  <r>
    <s v="Id1250"/>
    <s v="  Rachel M"/>
    <n v="32.229999999999997"/>
    <s v="Obesity"/>
    <n v="8.59"/>
    <s v="Diabetes"/>
    <s v="No"/>
    <x v="0"/>
    <s v="No"/>
    <x v="0"/>
    <s v="No"/>
    <s v="19-Sep-1973"/>
    <n v="50"/>
    <n v="10381.48"/>
    <x v="1"/>
    <s v="tier - 3"/>
    <x v="0"/>
  </r>
  <r>
    <s v="Id1251"/>
    <s v="  Fritz"/>
    <n v="32.204999999999998"/>
    <s v="Obesity"/>
    <n v="6.14"/>
    <s v="Prediabetes"/>
    <s v="No"/>
    <x v="0"/>
    <s v="No"/>
    <x v="1"/>
    <s v="No"/>
    <s v="7-Jul-1969"/>
    <n v="54"/>
    <n v="10403.27"/>
    <x v="1"/>
    <s v="tier - 2"/>
    <x v="13"/>
  </r>
  <r>
    <s v="Id1252"/>
    <s v="  Brad"/>
    <n v="26.41"/>
    <s v="Overweight"/>
    <n v="4.08"/>
    <s v="Normal"/>
    <s v="No"/>
    <x v="0"/>
    <s v="No"/>
    <x v="1"/>
    <s v="No"/>
    <s v="5-Jun-1975"/>
    <n v="48"/>
    <n v="10407.09"/>
    <x v="1"/>
    <s v="tier - 1"/>
    <x v="3"/>
  </r>
  <r>
    <s v="Id1253"/>
    <s v="  Claire M"/>
    <n v="30.2"/>
    <s v="Obesity"/>
    <n v="6.25"/>
    <s v="Prediabetes"/>
    <s v="Yes"/>
    <x v="0"/>
    <s v="No"/>
    <x v="0"/>
    <s v="No"/>
    <s v="24-Oct-1980"/>
    <n v="43"/>
    <n v="10407.98"/>
    <x v="1"/>
    <s v="tier - 1"/>
    <x v="11"/>
  </r>
  <r>
    <s v="Id1254"/>
    <s v="  Jennifer"/>
    <n v="31.26"/>
    <s v="Obesity"/>
    <n v="5.94"/>
    <s v="Prediabetes"/>
    <s v="Yes"/>
    <x v="0"/>
    <s v="No"/>
    <x v="3"/>
    <s v="No"/>
    <s v="11-Oct-1973"/>
    <n v="50"/>
    <n v="10419.59"/>
    <x v="1"/>
    <s v="tier - 2"/>
    <x v="7"/>
  </r>
  <r>
    <s v="Id1255"/>
    <s v="  Maria S"/>
    <n v="33.725000000000001"/>
    <s v="Obesity"/>
    <n v="6.45"/>
    <b v="0"/>
    <s v="Yes"/>
    <x v="0"/>
    <s v="No"/>
    <x v="0"/>
    <s v="No"/>
    <s v="25-Nov-1979"/>
    <n v="44"/>
    <n v="10419.65"/>
    <x v="1"/>
    <s v="tier - 2"/>
    <x v="7"/>
  </r>
  <r>
    <s v="Id1256"/>
    <s v="  Katherine E"/>
    <n v="28.9"/>
    <s v="Overweight"/>
    <n v="5.74"/>
    <s v="Prediabetes"/>
    <s v="Yes"/>
    <x v="0"/>
    <s v="No"/>
    <x v="0"/>
    <s v="No"/>
    <s v="27-Dec-1968"/>
    <n v="55"/>
    <n v="10422.92"/>
    <x v="1"/>
    <s v="tier - 1"/>
    <x v="12"/>
  </r>
  <r>
    <s v="Id1257"/>
    <s v="  Michael"/>
    <n v="45.69"/>
    <s v="Obesity"/>
    <n v="4.43"/>
    <s v="Normal"/>
    <s v="Yes"/>
    <x v="0"/>
    <s v="No"/>
    <x v="0"/>
    <s v="No"/>
    <s v="23-Aug-1968"/>
    <n v="55"/>
    <n v="10435.07"/>
    <x v="1"/>
    <s v="tier - 1"/>
    <x v="5"/>
  </r>
  <r>
    <s v="Id1258"/>
    <s v="  Roxanne"/>
    <n v="21.03"/>
    <s v="Healthy Weight"/>
    <n v="6.5"/>
    <s v="Diabetes"/>
    <s v="No"/>
    <x v="0"/>
    <s v="No"/>
    <x v="0"/>
    <s v="No"/>
    <s v="29-Aug-1968"/>
    <n v="55"/>
    <n v="10436.1"/>
    <x v="1"/>
    <s v="tier - 3"/>
    <x v="2"/>
  </r>
  <r>
    <s v="Id1259"/>
    <s v="  Israel"/>
    <n v="37"/>
    <s v="Obesity"/>
    <n v="8.75"/>
    <s v="Diabetes"/>
    <s v="No"/>
    <x v="0"/>
    <s v="No"/>
    <x v="0"/>
    <s v="No"/>
    <s v="8-Nov-1968"/>
    <n v="55"/>
    <n v="10450.549999999999"/>
    <x v="1"/>
    <s v="tier - 1"/>
    <x v="2"/>
  </r>
  <r>
    <s v="Id1260"/>
    <s v="  Samalya"/>
    <n v="25.4"/>
    <s v="Overweight"/>
    <n v="11.96"/>
    <s v="Diabetes"/>
    <s v="No"/>
    <x v="0"/>
    <s v="No"/>
    <x v="0"/>
    <s v="No"/>
    <s v="14-Oct-1964"/>
    <n v="59"/>
    <n v="10455.1"/>
    <x v="1"/>
    <s v="tier - 1"/>
    <x v="1"/>
  </r>
  <r>
    <s v="Id1261"/>
    <s v="  Peter"/>
    <n v="32.299999999999997"/>
    <s v="Obesity"/>
    <n v="10.54"/>
    <s v="Diabetes"/>
    <s v="No"/>
    <x v="0"/>
    <s v="No"/>
    <x v="0"/>
    <s v="No"/>
    <s v="3-Aug-1976"/>
    <n v="47"/>
    <n v="10455.14"/>
    <x v="1"/>
    <s v="tier - 2"/>
    <x v="11"/>
  </r>
  <r>
    <s v="Id1262"/>
    <s v="  Alicia"/>
    <n v="23.94"/>
    <s v="Healthy Weight"/>
    <n v="4.54"/>
    <s v="Normal"/>
    <s v="Yes"/>
    <x v="0"/>
    <s v="Yes"/>
    <x v="3"/>
    <s v="No"/>
    <s v="27-Jul-1964"/>
    <n v="59"/>
    <n v="10459.19"/>
    <x v="1"/>
    <s v="tier - 1"/>
    <x v="0"/>
  </r>
  <r>
    <s v="Id1263"/>
    <s v="  Sarah K"/>
    <n v="46.4"/>
    <s v="Obesity"/>
    <n v="5.71"/>
    <s v="Prediabetes"/>
    <s v="No"/>
    <x v="0"/>
    <s v="No"/>
    <x v="0"/>
    <s v="No"/>
    <s v="22-Sep-1969"/>
    <n v="54"/>
    <n v="10461.98"/>
    <x v="1"/>
    <s v="tier - 1"/>
    <x v="1"/>
  </r>
  <r>
    <s v="Id1264"/>
    <s v="  Guomin"/>
    <n v="40.375"/>
    <s v="Obesity"/>
    <n v="6.25"/>
    <s v="Prediabetes"/>
    <s v="Yes"/>
    <x v="0"/>
    <s v="No"/>
    <x v="0"/>
    <s v="No"/>
    <s v="28-Jun-1987"/>
    <n v="36"/>
    <n v="10464.83"/>
    <x v="1"/>
    <s v="tier - 1"/>
    <x v="1"/>
  </r>
  <r>
    <s v="Id1265"/>
    <s v="  Javier"/>
    <n v="28.7"/>
    <s v="Overweight"/>
    <n v="9.4700000000000006"/>
    <s v="Diabetes"/>
    <s v="No"/>
    <x v="0"/>
    <s v="No"/>
    <x v="1"/>
    <s v="No"/>
    <s v="21-Aug-1978"/>
    <n v="45"/>
    <n v="10486.55"/>
    <x v="1"/>
    <s v="tier - 3"/>
    <x v="7"/>
  </r>
  <r>
    <s v="Id1266"/>
    <s v="  Matt"/>
    <n v="26.63"/>
    <s v="Overweight"/>
    <n v="5.7"/>
    <s v="Prediabetes"/>
    <s v="No"/>
    <x v="0"/>
    <s v="No"/>
    <x v="0"/>
    <s v="No"/>
    <s v="19-Oct-1972"/>
    <n v="51"/>
    <n v="10493.95"/>
    <x v="1"/>
    <s v="tier - 1"/>
    <x v="1"/>
  </r>
  <r>
    <s v="Id1267"/>
    <s v="  Thomas S"/>
    <n v="22.515000000000001"/>
    <s v="Healthy Weight"/>
    <n v="11.18"/>
    <s v="Diabetes"/>
    <s v="No"/>
    <x v="0"/>
    <s v="No"/>
    <x v="1"/>
    <s v="No"/>
    <s v="25-Oct-1977"/>
    <n v="46"/>
    <n v="10495.6"/>
    <x v="1"/>
    <s v="tier - 1"/>
    <x v="1"/>
  </r>
  <r>
    <s v="Id1268"/>
    <s v="  Martha Patricia"/>
    <n v="36.575000000000003"/>
    <s v="Obesity"/>
    <n v="10.98"/>
    <s v="Diabetes"/>
    <s v="No"/>
    <x v="0"/>
    <s v="No"/>
    <x v="0"/>
    <s v="No"/>
    <s v="26-Sep-1971"/>
    <n v="52"/>
    <n v="10546.48"/>
    <x v="1"/>
    <s v="tier - 3"/>
    <x v="2"/>
  </r>
  <r>
    <s v="Id1269"/>
    <s v="  Alicia"/>
    <n v="23.66"/>
    <s v="Healthy Weight"/>
    <n v="5.1100000000000003"/>
    <s v="Normal"/>
    <s v="Yes"/>
    <x v="0"/>
    <s v="Yes"/>
    <x v="3"/>
    <s v="No"/>
    <s v="29-Jun-1971"/>
    <n v="52"/>
    <n v="10560.49"/>
    <x v="1"/>
    <s v="tier - 2"/>
    <x v="0"/>
  </r>
  <r>
    <s v="Id1270"/>
    <s v="  Jennifer V"/>
    <n v="18.62"/>
    <s v="Healthy Weight"/>
    <n v="10.24"/>
    <s v="Diabetes"/>
    <s v="No"/>
    <x v="0"/>
    <s v="No"/>
    <x v="0"/>
    <s v="No"/>
    <s v="17-Jul-1969"/>
    <n v="54"/>
    <n v="10564.88"/>
    <x v="1"/>
    <s v="tier - 1"/>
    <x v="8"/>
  </r>
  <r>
    <s v="Id1271"/>
    <s v="  Michael W"/>
    <n v="19.190000000000001"/>
    <s v="Healthy Weight"/>
    <n v="7.71"/>
    <s v="Diabetes"/>
    <s v="Yes"/>
    <x v="0"/>
    <s v="No"/>
    <x v="3"/>
    <s v="No"/>
    <s v="11-Dec-1966"/>
    <n v="57"/>
    <n v="10577.09"/>
    <x v="1"/>
    <s v="tier - 3"/>
    <x v="2"/>
  </r>
  <r>
    <s v="Id1272"/>
    <s v="  Eddie C"/>
    <n v="27.5"/>
    <s v="Overweight"/>
    <n v="6.03"/>
    <s v="Prediabetes"/>
    <s v="No"/>
    <x v="0"/>
    <s v="No"/>
    <x v="0"/>
    <s v="No"/>
    <s v="25-Dec-1969"/>
    <n v="54"/>
    <n v="10579.71"/>
    <x v="1"/>
    <s v="tier - 3"/>
    <x v="0"/>
  </r>
  <r>
    <s v="Id1273"/>
    <s v="  Maxime M"/>
    <n v="27.36"/>
    <s v="Overweight"/>
    <n v="5.96"/>
    <s v="Prediabetes"/>
    <s v="No"/>
    <x v="0"/>
    <s v="Yes"/>
    <x v="3"/>
    <s v="No"/>
    <s v="3-Nov-1966"/>
    <n v="57"/>
    <n v="10594.23"/>
    <x v="1"/>
    <s v="tier - 3"/>
    <x v="0"/>
  </r>
  <r>
    <s v="Id1274"/>
    <s v="  Mark D"/>
    <n v="20.350000000000001"/>
    <s v="Healthy Weight"/>
    <n v="4.16"/>
    <s v="Normal"/>
    <s v="No"/>
    <x v="0"/>
    <s v="No"/>
    <x v="0"/>
    <s v="No"/>
    <s v="29-Nov-1967"/>
    <n v="56"/>
    <n v="10594.5"/>
    <x v="1"/>
    <s v="tier - 1"/>
    <x v="1"/>
  </r>
  <r>
    <s v="Id1275"/>
    <s v="  Adam"/>
    <n v="24.035"/>
    <s v="Healthy Weight"/>
    <n v="6.11"/>
    <s v="Prediabetes"/>
    <s v="No"/>
    <x v="0"/>
    <s v="No"/>
    <x v="0"/>
    <s v="No"/>
    <s v="14-Dec-1972"/>
    <n v="51"/>
    <n v="10600.55"/>
    <x v="1"/>
    <s v="tier - 1"/>
    <x v="1"/>
  </r>
  <r>
    <s v="Id1276"/>
    <s v="  Justin M"/>
    <n v="23.56"/>
    <s v="Healthy Weight"/>
    <n v="5.97"/>
    <s v="Prediabetes"/>
    <s v="No"/>
    <x v="0"/>
    <s v="No"/>
    <x v="0"/>
    <s v="No"/>
    <s v="20-Jul-1966"/>
    <n v="57"/>
    <n v="10601.41"/>
    <x v="1"/>
    <s v="tier - 2"/>
    <x v="2"/>
  </r>
  <r>
    <s v="Id1277"/>
    <s v="  Svetlana V"/>
    <n v="27.17"/>
    <s v="Overweight"/>
    <n v="10.81"/>
    <s v="Diabetes"/>
    <s v="No"/>
    <x v="0"/>
    <s v="No"/>
    <x v="1"/>
    <s v="No"/>
    <s v="23-Jun-1967"/>
    <n v="56"/>
    <n v="10601.63"/>
    <x v="1"/>
    <s v="tier - 2"/>
    <x v="1"/>
  </r>
  <r>
    <s v="Id1278"/>
    <s v="  Jana L"/>
    <n v="34.32"/>
    <s v="Obesity"/>
    <n v="5.7"/>
    <s v="Prediabetes"/>
    <s v="Yes"/>
    <x v="0"/>
    <s v="Yes"/>
    <x v="3"/>
    <s v="No"/>
    <s v="2-Jul-1966"/>
    <n v="57"/>
    <n v="10602.39"/>
    <x v="1"/>
    <s v="tier - 3"/>
    <x v="2"/>
  </r>
  <r>
    <s v="Id1279"/>
    <s v="  Laura"/>
    <n v="23.87"/>
    <s v="Healthy Weight"/>
    <n v="4.7699999999999996"/>
    <s v="Normal"/>
    <s v="Yes"/>
    <x v="0"/>
    <s v="Yes"/>
    <x v="3"/>
    <s v="No"/>
    <s v="27-Jun-1965"/>
    <n v="58"/>
    <n v="10608.67"/>
    <x v="1"/>
    <s v="tier - 3"/>
    <x v="1"/>
  </r>
  <r>
    <s v="Id1280"/>
    <s v="  Torrey C III"/>
    <n v="30.15"/>
    <s v="Obesity"/>
    <n v="4.25"/>
    <s v="Normal"/>
    <s v="No"/>
    <x v="0"/>
    <s v="No"/>
    <x v="3"/>
    <s v="No"/>
    <s v="23-Jul-1992"/>
    <n v="31"/>
    <n v="10617.04"/>
    <x v="1"/>
    <s v="tier - 3"/>
    <x v="14"/>
  </r>
  <r>
    <s v="Id1281"/>
    <s v="  Paul"/>
    <n v="26.36"/>
    <s v="Overweight"/>
    <n v="5.52"/>
    <s v="Normal"/>
    <s v="No"/>
    <x v="0"/>
    <s v="No"/>
    <x v="0"/>
    <s v="No"/>
    <s v="6-Jul-1990"/>
    <n v="33"/>
    <n v="10620.26"/>
    <x v="1"/>
    <s v="tier - 3"/>
    <x v="1"/>
  </r>
  <r>
    <s v="Id1282"/>
    <s v="  Jennifer D"/>
    <n v="45.32"/>
    <s v="Obesity"/>
    <n v="6.53"/>
    <s v="Diabetes"/>
    <s v="Yes"/>
    <x v="0"/>
    <s v="No"/>
    <x v="3"/>
    <s v="No"/>
    <s v="8-Aug-1964"/>
    <n v="59"/>
    <n v="10627.81"/>
    <x v="1"/>
    <s v="tier - 3"/>
    <x v="0"/>
  </r>
  <r>
    <s v="Id1283"/>
    <s v="  Erik"/>
    <n v="31.93"/>
    <s v="Obesity"/>
    <n v="4.82"/>
    <s v="Normal"/>
    <s v="Yes"/>
    <x v="0"/>
    <s v="No"/>
    <x v="3"/>
    <s v="No"/>
    <s v="22-Nov-1976"/>
    <n v="47"/>
    <n v="10665.44"/>
    <x v="1"/>
    <s v="tier - 2"/>
    <x v="11"/>
  </r>
  <r>
    <s v="Id1284"/>
    <s v="  Lana J"/>
    <n v="36"/>
    <s v="Obesity"/>
    <n v="11.94"/>
    <s v="Diabetes"/>
    <s v="Yes"/>
    <x v="0"/>
    <s v="No"/>
    <x v="3"/>
    <s v="No"/>
    <s v="7-Sep-1962"/>
    <n v="61"/>
    <n v="10676.83"/>
    <x v="1"/>
    <s v="tier - 3"/>
    <x v="0"/>
  </r>
  <r>
    <s v="Id1285"/>
    <s v="  Rebecca E"/>
    <n v="32"/>
    <s v="Obesity"/>
    <n v="7.85"/>
    <s v="Diabetes"/>
    <s v="Yes"/>
    <x v="0"/>
    <s v="No"/>
    <x v="3"/>
    <s v="No"/>
    <s v="2-Aug-1977"/>
    <n v="46"/>
    <n v="10690.11"/>
    <x v="1"/>
    <s v="tier - 2"/>
    <x v="11"/>
  </r>
  <r>
    <s v="Id1286"/>
    <s v="  Katie M"/>
    <n v="29.37"/>
    <s v="Overweight"/>
    <n v="8.01"/>
    <s v="Diabetes"/>
    <s v="Yes"/>
    <x v="0"/>
    <s v="No"/>
    <x v="3"/>
    <s v="No"/>
    <s v="30-Sep-1976"/>
    <n v="47"/>
    <n v="10698.38"/>
    <x v="1"/>
    <s v="tier - 1"/>
    <x v="7"/>
  </r>
  <r>
    <s v="Id1287"/>
    <s v="  Elizabeth A"/>
    <n v="23.6"/>
    <s v="Healthy Weight"/>
    <n v="7.4"/>
    <s v="Diabetes"/>
    <s v="Yes"/>
    <x v="0"/>
    <s v="No"/>
    <x v="3"/>
    <s v="No"/>
    <s v="24-Oct-1972"/>
    <n v="51"/>
    <n v="10702.64"/>
    <x v="1"/>
    <s v="tier - 3"/>
    <x v="0"/>
  </r>
  <r>
    <s v="Id1288"/>
    <s v="  Sarah"/>
    <n v="33.155000000000001"/>
    <s v="Obesity"/>
    <n v="8.3800000000000008"/>
    <s v="Diabetes"/>
    <s v="Yes"/>
    <x v="0"/>
    <s v="No"/>
    <x v="0"/>
    <s v="No"/>
    <s v="30-Jul-1967"/>
    <n v="56"/>
    <n v="10704.47"/>
    <x v="1"/>
    <s v="tier - 2"/>
    <x v="2"/>
  </r>
  <r>
    <s v="Id1289"/>
    <s v="  Annie J"/>
    <n v="24.32"/>
    <s v="Healthy Weight"/>
    <n v="11.56"/>
    <s v="Diabetes"/>
    <s v="Yes"/>
    <x v="0"/>
    <s v="No"/>
    <x v="3"/>
    <s v="No"/>
    <s v="5-Oct-1967"/>
    <n v="56"/>
    <n v="10713.64"/>
    <x v="1"/>
    <s v="tier - 3"/>
    <x v="2"/>
  </r>
  <r>
    <s v="Id1290"/>
    <s v="  Annie"/>
    <n v="36.299999999999997"/>
    <s v="Obesity"/>
    <n v="4.6100000000000003"/>
    <s v="Normal"/>
    <s v="No"/>
    <x v="0"/>
    <s v="No"/>
    <x v="0"/>
    <s v="No"/>
    <s v="25-Jun-1992"/>
    <n v="31"/>
    <n v="10719.57"/>
    <x v="1"/>
    <s v="tier - 1"/>
    <x v="1"/>
  </r>
  <r>
    <s v="Id1291"/>
    <s v="  Lindsey"/>
    <n v="34.4"/>
    <s v="Obesity"/>
    <n v="4.95"/>
    <s v="Normal"/>
    <s v="No"/>
    <x v="0"/>
    <s v="Yes"/>
    <x v="3"/>
    <s v="No"/>
    <s v="9-Dec-1974"/>
    <n v="49"/>
    <n v="10736.87"/>
    <x v="1"/>
    <s v="tier - 1"/>
    <x v="5"/>
  </r>
  <r>
    <s v="Id1292"/>
    <s v="  Laura"/>
    <n v="30.9"/>
    <s v="Obesity"/>
    <n v="5.04"/>
    <s v="Normal"/>
    <s v="No"/>
    <x v="0"/>
    <s v="No"/>
    <x v="0"/>
    <s v="No"/>
    <s v="29-Aug-1986"/>
    <n v="37"/>
    <n v="10749.02"/>
    <x v="1"/>
    <s v="tier - 1"/>
    <x v="14"/>
  </r>
  <r>
    <s v="Id1293"/>
    <s v="  Amy T"/>
    <n v="28.6"/>
    <s v="Overweight"/>
    <n v="5.42"/>
    <s v="Normal"/>
    <s v="No"/>
    <x v="0"/>
    <s v="No"/>
    <x v="0"/>
    <s v="No"/>
    <s v="25-Nov-1989"/>
    <n v="34"/>
    <n v="10769.75"/>
    <x v="1"/>
    <s v="tier - 2"/>
    <x v="16"/>
  </r>
  <r>
    <s v="Id1294"/>
    <s v="  Katarina D"/>
    <n v="27.83"/>
    <s v="Overweight"/>
    <n v="5.39"/>
    <s v="Normal"/>
    <s v="No"/>
    <x v="0"/>
    <s v="No"/>
    <x v="0"/>
    <s v="No"/>
    <s v="11-Nov-1967"/>
    <n v="56"/>
    <n v="10791.96"/>
    <x v="1"/>
    <s v="tier - 2"/>
    <x v="2"/>
  </r>
  <r>
    <s v="Id1295"/>
    <s v="  B"/>
    <n v="39.64"/>
    <s v="Obesity"/>
    <n v="6"/>
    <s v="Prediabetes"/>
    <s v="No"/>
    <x v="0"/>
    <s v="Yes"/>
    <x v="3"/>
    <s v="No"/>
    <s v="24-Dec-1999"/>
    <n v="24"/>
    <n v="10795.94"/>
    <x v="1"/>
    <s v="tier - 1"/>
    <x v="2"/>
  </r>
  <r>
    <s v="Id1296"/>
    <s v="  Alison"/>
    <n v="38.479999999999997"/>
    <s v="Obesity"/>
    <n v="6.02"/>
    <s v="Prediabetes"/>
    <s v="No"/>
    <x v="0"/>
    <s v="No"/>
    <x v="3"/>
    <s v="No"/>
    <s v="23-Oct-1967"/>
    <n v="56"/>
    <n v="10796.35"/>
    <x v="1"/>
    <s v="tier - 1"/>
    <x v="4"/>
  </r>
  <r>
    <s v="Id1297"/>
    <s v="  Neil K"/>
    <n v="36.200000000000003"/>
    <s v="Obesity"/>
    <n v="4.62"/>
    <s v="Normal"/>
    <s v="No"/>
    <x v="0"/>
    <s v="No"/>
    <x v="1"/>
    <s v="No"/>
    <s v="28-Oct-1970"/>
    <n v="53"/>
    <n v="10797.34"/>
    <x v="1"/>
    <s v="tier - 2"/>
    <x v="9"/>
  </r>
  <r>
    <s v="Id1298"/>
    <s v="  Anne Hunter"/>
    <n v="27.13"/>
    <s v="Overweight"/>
    <n v="5.59"/>
    <s v="Normal"/>
    <s v="No"/>
    <x v="0"/>
    <s v="No"/>
    <x v="3"/>
    <s v="No"/>
    <s v="18-Dec-1970"/>
    <n v="53"/>
    <n v="10806.84"/>
    <x v="1"/>
    <s v="tier - 2"/>
    <x v="2"/>
  </r>
  <r>
    <s v="Id1299"/>
    <s v="  Sandra"/>
    <n v="20.75"/>
    <s v="Healthy Weight"/>
    <n v="5.18"/>
    <s v="Normal"/>
    <s v="Yes"/>
    <x v="0"/>
    <s v="No"/>
    <x v="1"/>
    <s v="No"/>
    <s v="2-Oct-1967"/>
    <n v="56"/>
    <n v="10807.49"/>
    <x v="1"/>
    <s v="tier - 2"/>
    <x v="0"/>
  </r>
  <r>
    <s v="Id1300"/>
    <s v="  Robert"/>
    <n v="26.6"/>
    <s v="Overweight"/>
    <n v="6.29"/>
    <s v="Prediabetes"/>
    <s v="No"/>
    <x v="0"/>
    <s v="No"/>
    <x v="1"/>
    <s v="No"/>
    <s v="28-Jul-1968"/>
    <n v="55"/>
    <n v="10825.25"/>
    <x v="1"/>
    <s v="tier - 3"/>
    <x v="1"/>
  </r>
  <r>
    <s v="Id1301"/>
    <s v="  Rodney"/>
    <n v="25.3"/>
    <s v="Overweight"/>
    <n v="4.49"/>
    <s v="Normal"/>
    <s v="No"/>
    <x v="0"/>
    <s v="No"/>
    <x v="1"/>
    <s v="No"/>
    <s v="20-Dec-1971"/>
    <n v="52"/>
    <n v="10848.13"/>
    <x v="1"/>
    <s v="tier - 3"/>
    <x v="1"/>
  </r>
  <r>
    <s v="Id1302"/>
    <s v="  Carl R"/>
    <n v="18.84"/>
    <s v="Healthy Weight"/>
    <n v="11.82"/>
    <s v="Diabetes"/>
    <s v="Yes"/>
    <x v="0"/>
    <s v="Yes"/>
    <x v="3"/>
    <s v="No"/>
    <s v="6-Sep-1994"/>
    <n v="29"/>
    <n v="10886.66"/>
    <x v="1"/>
    <s v="tier - 3"/>
    <x v="1"/>
  </r>
  <r>
    <s v="Id1303"/>
    <s v="  Maximilian"/>
    <n v="19.57"/>
    <s v="Healthy Weight"/>
    <n v="7.41"/>
    <s v="Diabetes"/>
    <s v="Yes"/>
    <x v="0"/>
    <s v="No"/>
    <x v="3"/>
    <s v="No"/>
    <s v="13-Nov-1968"/>
    <n v="55"/>
    <n v="10923.93"/>
    <x v="1"/>
    <s v="tier - 1"/>
    <x v="8"/>
  </r>
  <r>
    <s v="Id1304"/>
    <s v="  Erik"/>
    <n v="30.495000000000001"/>
    <s v="Obesity"/>
    <n v="5.97"/>
    <s v="Prediabetes"/>
    <s v="No"/>
    <x v="0"/>
    <s v="No"/>
    <x v="0"/>
    <s v="No"/>
    <s v="12-Nov-1968"/>
    <n v="55"/>
    <n v="10928.85"/>
    <x v="1"/>
    <s v="tier - 3"/>
    <x v="0"/>
  </r>
  <r>
    <s v="Id1305"/>
    <s v="  Christopher"/>
    <n v="30.114999999999998"/>
    <s v="Obesity"/>
    <n v="5.74"/>
    <s v="Prediabetes"/>
    <s v="No"/>
    <x v="0"/>
    <s v="Yes"/>
    <x v="3"/>
    <s v="No"/>
    <s v="10-Nov-1969"/>
    <n v="54"/>
    <n v="10942.13"/>
    <x v="1"/>
    <s v="tier - 3"/>
    <x v="1"/>
  </r>
  <r>
    <s v="Id1306"/>
    <s v="  Eirik"/>
    <n v="24.78"/>
    <s v="Healthy Weight"/>
    <n v="9.85"/>
    <s v="Diabetes"/>
    <s v="No"/>
    <x v="0"/>
    <s v="No"/>
    <x v="0"/>
    <s v="No"/>
    <s v="4-Dec-1965"/>
    <n v="58"/>
    <n v="10959.33"/>
    <x v="1"/>
    <s v="tier - 3"/>
    <x v="2"/>
  </r>
  <r>
    <s v="Id1307"/>
    <s v="  Rik"/>
    <n v="24.77"/>
    <s v="Healthy Weight"/>
    <n v="7.59"/>
    <s v="Diabetes"/>
    <s v="No"/>
    <x v="0"/>
    <s v="No"/>
    <x v="0"/>
    <s v="No"/>
    <s v="14-Aug-1969"/>
    <n v="54"/>
    <n v="10959.69"/>
    <x v="1"/>
    <s v="tier - 3"/>
    <x v="1"/>
  </r>
  <r>
    <s v="Id1308"/>
    <s v="  Matthew R"/>
    <n v="16.579999999999998"/>
    <s v="Underweight"/>
    <n v="6.98"/>
    <s v="Diabetes"/>
    <s v="Yes"/>
    <x v="0"/>
    <s v="Yes"/>
    <x v="3"/>
    <s v="No"/>
    <s v="19-Jun-1965"/>
    <n v="58"/>
    <n v="10965.45"/>
    <x v="1"/>
    <s v="tier - 2"/>
    <x v="2"/>
  </r>
  <r>
    <s v="Id1309"/>
    <s v="  Daniel G"/>
    <n v="38.17"/>
    <s v="Obesity"/>
    <n v="4.7300000000000004"/>
    <s v="Normal"/>
    <s v="Yes"/>
    <x v="0"/>
    <s v="No"/>
    <x v="0"/>
    <s v="No"/>
    <s v="9-Jul-1966"/>
    <n v="57"/>
    <n v="10976.25"/>
    <x v="1"/>
    <s v="tier - 2"/>
    <x v="1"/>
  </r>
  <r>
    <s v="Id1310"/>
    <s v="  Yannick"/>
    <n v="39.424999999999997"/>
    <s v="Obesity"/>
    <n v="4.76"/>
    <s v="Normal"/>
    <s v="Yes"/>
    <x v="0"/>
    <s v="No"/>
    <x v="0"/>
    <s v="No"/>
    <s v="21-Oct-1973"/>
    <n v="50"/>
    <n v="10977.21"/>
    <x v="1"/>
    <s v="tier - 1"/>
    <x v="0"/>
  </r>
  <r>
    <s v="Id1311"/>
    <s v="  Sean R"/>
    <n v="33.44"/>
    <s v="Obesity"/>
    <n v="6.24"/>
    <s v="Prediabetes"/>
    <s v="Yes"/>
    <x v="0"/>
    <s v="No"/>
    <x v="0"/>
    <s v="No"/>
    <s v="18-Dec-1965"/>
    <n v="58"/>
    <n v="10982.5"/>
    <x v="1"/>
    <s v="tier - 3"/>
    <x v="0"/>
  </r>
  <r>
    <s v="Id1312"/>
    <s v="  Peter"/>
    <n v="33.344999999999999"/>
    <s v="Obesity"/>
    <n v="5.44"/>
    <s v="Normal"/>
    <s v="Yes"/>
    <x v="0"/>
    <s v="No"/>
    <x v="0"/>
    <s v="No"/>
    <s v="17-Sep-2000"/>
    <n v="23"/>
    <n v="10991.58"/>
    <x v="1"/>
    <s v="tier - 3"/>
    <x v="1"/>
  </r>
  <r>
    <s v="Id1313"/>
    <s v="  Sara A"/>
    <n v="38.79"/>
    <s v="Obesity"/>
    <n v="5.08"/>
    <s v="Normal"/>
    <s v="No"/>
    <x v="0"/>
    <s v="Yes"/>
    <x v="3"/>
    <s v="No"/>
    <s v="24-Oct-1968"/>
    <n v="55"/>
    <n v="11013.71"/>
    <x v="1"/>
    <s v="tier - 1"/>
    <x v="0"/>
  </r>
  <r>
    <s v="Id1314"/>
    <s v="  Erin C"/>
    <n v="30.684999999999999"/>
    <s v="Obesity"/>
    <n v="4.87"/>
    <s v="Normal"/>
    <s v="No"/>
    <x v="0"/>
    <s v="Yes"/>
    <x v="3"/>
    <s v="No"/>
    <s v="15-Dec-1974"/>
    <n v="49"/>
    <n v="11015.17"/>
    <x v="1"/>
    <s v="tier - 1"/>
    <x v="1"/>
  </r>
  <r>
    <s v="Id1315"/>
    <s v="  Thibaud"/>
    <n v="22.135000000000002"/>
    <s v="Healthy Weight"/>
    <n v="8.17"/>
    <s v="Diabetes"/>
    <s v="No"/>
    <x v="0"/>
    <s v="No"/>
    <x v="0"/>
    <s v="No"/>
    <s v="26-Jun-1991"/>
    <n v="32"/>
    <n v="11018.05"/>
    <x v="1"/>
    <s v="tier - 2"/>
    <x v="1"/>
  </r>
  <r>
    <s v="Id1316"/>
    <s v="  Lisa"/>
    <n v="33.33"/>
    <s v="Obesity"/>
    <n v="7.61"/>
    <s v="Diabetes"/>
    <s v="No"/>
    <x v="0"/>
    <s v="No"/>
    <x v="0"/>
    <s v="No"/>
    <s v="21-Jul-1996"/>
    <n v="27"/>
    <n v="11028.56"/>
    <x v="1"/>
    <s v="tier - 3"/>
    <x v="1"/>
  </r>
  <r>
    <s v="Id1317"/>
    <s v="  Gretchen K"/>
    <n v="31.13"/>
    <s v="Obesity"/>
    <n v="10.1"/>
    <s v="Diabetes"/>
    <s v="No"/>
    <x v="0"/>
    <s v="No"/>
    <x v="0"/>
    <s v="No"/>
    <s v="10-Dec-1974"/>
    <n v="49"/>
    <n v="11033.66"/>
    <x v="1"/>
    <s v="tier - 3"/>
    <x v="1"/>
  </r>
  <r>
    <s v="Id1318"/>
    <s v="  Martina"/>
    <n v="28.9"/>
    <s v="Overweight"/>
    <n v="11.24"/>
    <s v="Diabetes"/>
    <s v="No"/>
    <x v="0"/>
    <s v="No"/>
    <x v="0"/>
    <s v="No"/>
    <s v="25-Oct-1989"/>
    <n v="34"/>
    <n v="11037.51"/>
    <x v="1"/>
    <s v="tier - 1"/>
    <x v="1"/>
  </r>
  <r>
    <s v="Id1319"/>
    <s v="  Dustin J"/>
    <n v="43.31"/>
    <s v="Obesity"/>
    <n v="6.1"/>
    <s v="Prediabetes"/>
    <s v="Yes"/>
    <x v="1"/>
    <s v="No"/>
    <x v="3"/>
    <s v="No"/>
    <s v="30-Aug-1974"/>
    <n v="49"/>
    <n v="11037.85"/>
    <x v="1"/>
    <s v="tier - 2"/>
    <x v="7"/>
  </r>
  <r>
    <s v="Id1320"/>
    <s v="  Kelsey"/>
    <n v="22.8"/>
    <s v="Healthy Weight"/>
    <n v="6.98"/>
    <s v="Diabetes"/>
    <s v="No"/>
    <x v="0"/>
    <s v="No"/>
    <x v="0"/>
    <s v="No"/>
    <s v="17-Dec-2001"/>
    <n v="22"/>
    <n v="11046.02"/>
    <x v="1"/>
    <s v="tier - 1"/>
    <x v="14"/>
  </r>
  <r>
    <s v="Id1321"/>
    <s v="  Daniel V"/>
    <n v="19.09"/>
    <s v="Healthy Weight"/>
    <n v="4"/>
    <s v="Normal"/>
    <s v="Yes"/>
    <x v="0"/>
    <s v="No"/>
    <x v="3"/>
    <s v="No"/>
    <s v="18-Sep-2000"/>
    <n v="23"/>
    <n v="11068.7"/>
    <x v="1"/>
    <s v="tier - 1"/>
    <x v="2"/>
  </r>
  <r>
    <s v="Id1322"/>
    <s v="  Saeger"/>
    <n v="23.37"/>
    <s v="Healthy Weight"/>
    <n v="4.2300000000000004"/>
    <s v="Normal"/>
    <s v="No"/>
    <x v="0"/>
    <s v="No"/>
    <x v="0"/>
    <s v="No"/>
    <s v="9-Nov-1971"/>
    <n v="52"/>
    <n v="11068.77"/>
    <x v="1"/>
    <s v="tier - 2"/>
    <x v="1"/>
  </r>
  <r>
    <s v="Id1323"/>
    <s v="  Buzunesh"/>
    <n v="33.44"/>
    <s v="Obesity"/>
    <n v="4.72"/>
    <s v="Normal"/>
    <s v="Yes"/>
    <x v="0"/>
    <s v="No"/>
    <x v="0"/>
    <s v="No"/>
    <s v="7-Nov-1966"/>
    <n v="57"/>
    <n v="11070.54"/>
    <x v="1"/>
    <s v="tier - 3"/>
    <x v="2"/>
  </r>
  <r>
    <s v="Id1324"/>
    <s v="  Mirte"/>
    <n v="28.05"/>
    <s v="Overweight"/>
    <n v="5.63"/>
    <s v="Normal"/>
    <s v="Yes"/>
    <x v="0"/>
    <s v="No"/>
    <x v="0"/>
    <s v="No"/>
    <s v="20-Nov-1966"/>
    <n v="57"/>
    <n v="11073.18"/>
    <x v="1"/>
    <s v="tier - 3"/>
    <x v="2"/>
  </r>
  <r>
    <s v="Id1325"/>
    <s v="  Megan"/>
    <n v="27.72"/>
    <s v="Overweight"/>
    <n v="5.83"/>
    <s v="Prediabetes"/>
    <s v="Yes"/>
    <x v="0"/>
    <s v="No"/>
    <x v="0"/>
    <s v="No"/>
    <s v="4-Sep-1967"/>
    <n v="56"/>
    <n v="11082.58"/>
    <x v="1"/>
    <s v="tier - 2"/>
    <x v="1"/>
  </r>
  <r>
    <s v="Id1326"/>
    <s v="  Kerry A"/>
    <n v="29.81"/>
    <s v="Overweight"/>
    <n v="9.23"/>
    <s v="Diabetes"/>
    <s v="No"/>
    <x v="0"/>
    <s v="No"/>
    <x v="0"/>
    <s v="No"/>
    <s v="7-Oct-1972"/>
    <n v="51"/>
    <n v="11085.59"/>
    <x v="1"/>
    <s v="tier - 2"/>
    <x v="1"/>
  </r>
  <r>
    <s v="Id1327"/>
    <s v="  Kristin"/>
    <n v="23.98"/>
    <s v="Healthy Weight"/>
    <n v="9.89"/>
    <s v="Diabetes"/>
    <s v="No"/>
    <x v="0"/>
    <s v="No"/>
    <x v="0"/>
    <s v="No"/>
    <s v="9-Sep-1966"/>
    <n v="57"/>
    <n v="11090.72"/>
    <x v="1"/>
    <s v="tier - 1"/>
    <x v="0"/>
  </r>
  <r>
    <s v="Id1328"/>
    <s v="  Christopher R"/>
    <n v="17.34"/>
    <s v="Underweight"/>
    <n v="12"/>
    <s v="Diabetes"/>
    <s v="No"/>
    <x v="0"/>
    <s v="No"/>
    <x v="0"/>
    <s v="No"/>
    <s v="5-Jul-1966"/>
    <n v="57"/>
    <n v="11093.62"/>
    <x v="1"/>
    <s v="tier - 1"/>
    <x v="0"/>
  </r>
  <r>
    <s v="Id1329"/>
    <s v="  Elizabeth A"/>
    <n v="40.39"/>
    <s v="Obesity"/>
    <n v="4.24"/>
    <s v="Normal"/>
    <s v="Yes"/>
    <x v="0"/>
    <s v="Yes"/>
    <x v="3"/>
    <s v="No"/>
    <s v="20-Aug-1980"/>
    <n v="43"/>
    <n v="11103.33"/>
    <x v="1"/>
    <s v="tier - 1"/>
    <x v="11"/>
  </r>
  <r>
    <s v="Id1330"/>
    <s v="  Andrew"/>
    <n v="25.96"/>
    <s v="Overweight"/>
    <n v="4.68"/>
    <s v="Normal"/>
    <s v="Yes"/>
    <x v="0"/>
    <s v="Yes"/>
    <x v="3"/>
    <s v="No"/>
    <s v="30-Nov-1969"/>
    <n v="54"/>
    <n v="11150.78"/>
    <x v="1"/>
    <s v="tier - 2"/>
    <x v="2"/>
  </r>
  <r>
    <s v="Id1331"/>
    <s v="  Dawn M"/>
    <n v="17.68"/>
    <s v="Underweight"/>
    <n v="8.57"/>
    <s v="Diabetes"/>
    <s v="Yes"/>
    <x v="0"/>
    <s v="Yes"/>
    <x v="3"/>
    <s v="No"/>
    <s v="25-Jun-1969"/>
    <n v="54"/>
    <n v="11163.57"/>
    <x v="1"/>
    <s v="tier - 2"/>
    <x v="2"/>
  </r>
  <r>
    <s v="Id1332"/>
    <s v="  Jonathan P"/>
    <n v="30.875"/>
    <s v="Obesity"/>
    <n v="4.0999999999999996"/>
    <s v="Normal"/>
    <s v="No"/>
    <x v="0"/>
    <s v="No"/>
    <x v="0"/>
    <s v="No"/>
    <s v="6-Aug-1966"/>
    <n v="57"/>
    <n v="11165.42"/>
    <x v="1"/>
    <s v="tier - 1"/>
    <x v="5"/>
  </r>
  <r>
    <s v="Id1333"/>
    <s v="  Gina"/>
    <n v="30.81"/>
    <s v="Obesity"/>
    <n v="4.49"/>
    <s v="Normal"/>
    <s v="No"/>
    <x v="0"/>
    <s v="No"/>
    <x v="0"/>
    <s v="No"/>
    <s v="3-Sep-1972"/>
    <n v="51"/>
    <n v="11186.2"/>
    <x v="1"/>
    <s v="tier - 2"/>
    <x v="11"/>
  </r>
  <r>
    <s v="Id1334"/>
    <s v="  Dino"/>
    <n v="36.85"/>
    <s v="Obesity"/>
    <n v="8.8000000000000007"/>
    <s v="Diabetes"/>
    <s v="No"/>
    <x v="0"/>
    <s v="No"/>
    <x v="1"/>
    <s v="No"/>
    <s v="14-Jun-1970"/>
    <n v="53"/>
    <n v="11187.66"/>
    <x v="1"/>
    <s v="tier - 2"/>
    <x v="1"/>
  </r>
  <r>
    <s v="Id1335"/>
    <s v="  Jan"/>
    <n v="35.86"/>
    <s v="Obesity"/>
    <n v="7.93"/>
    <s v="Diabetes"/>
    <s v="No"/>
    <x v="0"/>
    <s v="No"/>
    <x v="1"/>
    <s v="No"/>
    <s v="28-Jun-1976"/>
    <n v="47"/>
    <n v="11217.35"/>
    <x v="1"/>
    <s v="tier - 2"/>
    <x v="7"/>
  </r>
  <r>
    <s v="Id1336"/>
    <s v="  Jonathan E"/>
    <n v="30.3"/>
    <s v="Obesity"/>
    <n v="9.4499999999999993"/>
    <s v="Diabetes"/>
    <s v="No"/>
    <x v="0"/>
    <s v="No"/>
    <x v="1"/>
    <s v="No"/>
    <s v="30-Dec-1969"/>
    <n v="54"/>
    <n v="11244.38"/>
    <x v="1"/>
    <s v="tier - 1"/>
    <x v="5"/>
  </r>
  <r>
    <s v="Id1337"/>
    <s v="  Mark A"/>
    <n v="32.015000000000001"/>
    <s v="Obesity"/>
    <n v="7.67"/>
    <s v="Diabetes"/>
    <s v="No"/>
    <x v="0"/>
    <s v="No"/>
    <x v="0"/>
    <s v="No"/>
    <s v="17-Dec-1989"/>
    <n v="34"/>
    <n v="11250.43"/>
    <x v="1"/>
    <s v="tier - 2"/>
    <x v="14"/>
  </r>
  <r>
    <s v="Id1338"/>
    <s v="  Mary"/>
    <n v="25.06"/>
    <s v="Overweight"/>
    <n v="10.53"/>
    <s v="Diabetes"/>
    <s v="No"/>
    <x v="0"/>
    <s v="No"/>
    <x v="1"/>
    <s v="No"/>
    <s v="20-Aug-1969"/>
    <n v="54"/>
    <n v="11253.42"/>
    <x v="1"/>
    <s v="tier - 1"/>
    <x v="2"/>
  </r>
  <r>
    <s v="Id1339"/>
    <s v="  Samuel"/>
    <n v="18.829999999999998"/>
    <s v="Healthy Weight"/>
    <n v="10.08"/>
    <s v="Diabetes"/>
    <s v="Yes"/>
    <x v="0"/>
    <s v="No"/>
    <x v="0"/>
    <s v="No"/>
    <s v="2-Oct-1981"/>
    <n v="42"/>
    <n v="11255.29"/>
    <x v="1"/>
    <s v="tier - 1"/>
    <x v="14"/>
  </r>
  <r>
    <s v="Id1340"/>
    <s v="  Stan J"/>
    <n v="47.52"/>
    <s v="Obesity"/>
    <n v="11.39"/>
    <s v="Diabetes"/>
    <s v="Yes"/>
    <x v="0"/>
    <s v="No"/>
    <x v="3"/>
    <s v="No"/>
    <s v="11-Oct-1969"/>
    <n v="54"/>
    <n v="11264.54"/>
    <x v="1"/>
    <s v="tier - 2"/>
    <x v="2"/>
  </r>
  <r>
    <s v="Id1341"/>
    <s v="  Jessica L"/>
    <n v="37.82"/>
    <s v="Obesity"/>
    <n v="6.36"/>
    <s v="Prediabetes"/>
    <s v="No"/>
    <x v="0"/>
    <s v="No"/>
    <x v="0"/>
    <s v="No"/>
    <s v="26-Dec-1971"/>
    <n v="52"/>
    <n v="11265.71"/>
    <x v="1"/>
    <s v="tier - 1"/>
    <x v="7"/>
  </r>
  <r>
    <s v="Id1342"/>
    <s v="  Krysta"/>
    <n v="44.16"/>
    <s v="Obesity"/>
    <n v="5.31"/>
    <s v="Normal"/>
    <s v="Yes"/>
    <x v="0"/>
    <s v="No"/>
    <x v="0"/>
    <s v="No"/>
    <s v="4-Oct-2004"/>
    <n v="19"/>
    <n v="11272.33"/>
    <x v="1"/>
    <s v="tier - 2"/>
    <x v="4"/>
  </r>
  <r>
    <s v="Id1343"/>
    <s v="  Natascia"/>
    <n v="37.049999999999997"/>
    <s v="Obesity"/>
    <n v="4.74"/>
    <s v="Normal"/>
    <s v="No"/>
    <x v="0"/>
    <s v="Yes"/>
    <x v="3"/>
    <s v="No"/>
    <s v="14-Jun-1967"/>
    <n v="56"/>
    <n v="11286.54"/>
    <x v="1"/>
    <s v="tier - 3"/>
    <x v="8"/>
  </r>
  <r>
    <s v="Id1344"/>
    <s v="  Jenny"/>
    <n v="18.66"/>
    <s v="Healthy Weight"/>
    <n v="11.35"/>
    <s v="Diabetes"/>
    <s v="No"/>
    <x v="0"/>
    <s v="No"/>
    <x v="0"/>
    <s v="No"/>
    <s v="22-Jun-1970"/>
    <n v="53"/>
    <n v="11289.11"/>
    <x v="1"/>
    <s v="tier - 1"/>
    <x v="1"/>
  </r>
  <r>
    <s v="Id1345"/>
    <s v="  Brian"/>
    <n v="36.200000000000003"/>
    <s v="Obesity"/>
    <n v="6.81"/>
    <s v="Diabetes"/>
    <s v="Yes"/>
    <x v="0"/>
    <s v="No"/>
    <x v="3"/>
    <s v="No"/>
    <s v="14-Nov-1988"/>
    <n v="35"/>
    <n v="11294.57"/>
    <x v="1"/>
    <s v="tier - 1"/>
    <x v="16"/>
  </r>
  <r>
    <s v="Id1346"/>
    <s v="  Monica"/>
    <n v="18.87"/>
    <s v="Healthy Weight"/>
    <n v="8.06"/>
    <s v="Diabetes"/>
    <s v="No"/>
    <x v="0"/>
    <s v="No"/>
    <x v="0"/>
    <s v="No"/>
    <s v="25-Sep-1972"/>
    <n v="51"/>
    <n v="11299.34"/>
    <x v="1"/>
    <s v="tier - 2"/>
    <x v="2"/>
  </r>
  <r>
    <s v="Id1347"/>
    <s v="  Tyler"/>
    <n v="32.299999999999997"/>
    <s v="Obesity"/>
    <n v="6.74"/>
    <s v="Diabetes"/>
    <s v="Yes"/>
    <x v="0"/>
    <s v="No"/>
    <x v="3"/>
    <s v="No"/>
    <s v="6-Oct-1968"/>
    <n v="55"/>
    <n v="11305.93"/>
    <x v="1"/>
    <s v="tier - 1"/>
    <x v="1"/>
  </r>
  <r>
    <s v="Id1348"/>
    <s v="  Kelly C"/>
    <n v="22.64"/>
    <s v="Healthy Weight"/>
    <n v="6.54"/>
    <s v="Diabetes"/>
    <s v="Yes"/>
    <x v="0"/>
    <s v="No"/>
    <x v="1"/>
    <s v="No"/>
    <s v="22-Nov-1963"/>
    <n v="60"/>
    <n v="11312.33"/>
    <x v="1"/>
    <s v="tier - 3"/>
    <x v="1"/>
  </r>
  <r>
    <s v="Id1349"/>
    <s v="  Emily"/>
    <n v="28.69"/>
    <s v="Overweight"/>
    <n v="5.4"/>
    <s v="Normal"/>
    <s v="No"/>
    <x v="0"/>
    <s v="No"/>
    <x v="0"/>
    <s v="No"/>
    <s v="10-Dec-1995"/>
    <n v="28"/>
    <n v="11318.57"/>
    <x v="1"/>
    <s v="tier - 2"/>
    <x v="14"/>
  </r>
  <r>
    <s v="Id1350"/>
    <s v="  James V"/>
    <n v="28.16"/>
    <s v="Overweight"/>
    <n v="5.58"/>
    <s v="Normal"/>
    <s v="Yes"/>
    <x v="0"/>
    <s v="No"/>
    <x v="0"/>
    <s v="No"/>
    <s v="11-Jul-1963"/>
    <n v="60"/>
    <n v="11319.12"/>
    <x v="1"/>
    <s v="tier - 1"/>
    <x v="1"/>
  </r>
  <r>
    <s v="Id1351"/>
    <s v="  Angie"/>
    <n v="45.54"/>
    <s v="Obesity"/>
    <n v="5.84"/>
    <s v="Prediabetes"/>
    <s v="No"/>
    <x v="0"/>
    <s v="Yes"/>
    <x v="3"/>
    <s v="No"/>
    <s v="20-Sep-2002"/>
    <n v="21"/>
    <n v="11321.49"/>
    <x v="1"/>
    <s v="tier - 3"/>
    <x v="1"/>
  </r>
  <r>
    <s v="Id1352"/>
    <s v="  Michael J"/>
    <n v="28.7"/>
    <s v="Overweight"/>
    <n v="4.2"/>
    <s v="Normal"/>
    <s v="No"/>
    <x v="0"/>
    <s v="No"/>
    <x v="0"/>
    <s v="No"/>
    <s v="19-Aug-1989"/>
    <n v="34"/>
    <n v="11326.71"/>
    <x v="1"/>
    <s v="tier - 3"/>
    <x v="0"/>
  </r>
  <r>
    <s v="Id1353"/>
    <s v="  Sabina"/>
    <n v="27.74"/>
    <s v="Overweight"/>
    <n v="6.06"/>
    <s v="Prediabetes"/>
    <s v="Yes"/>
    <x v="0"/>
    <s v="No"/>
    <x v="0"/>
    <s v="No"/>
    <s v="2-Nov-1968"/>
    <n v="55"/>
    <n v="11344.32"/>
    <x v="1"/>
    <s v="tier - 2"/>
    <x v="7"/>
  </r>
  <r>
    <s v="Id1354"/>
    <s v="  Amy C"/>
    <n v="36.954999999999998"/>
    <s v="Obesity"/>
    <n v="7.57"/>
    <s v="Diabetes"/>
    <s v="No"/>
    <x v="0"/>
    <s v="No"/>
    <x v="0"/>
    <s v="No"/>
    <s v="12-Jul-1964"/>
    <n v="59"/>
    <n v="11345.52"/>
    <x v="1"/>
    <s v="tier - 3"/>
    <x v="2"/>
  </r>
  <r>
    <s v="Id1355"/>
    <s v="  Victoria U"/>
    <n v="30.69"/>
    <s v="Obesity"/>
    <n v="6.15"/>
    <s v="Prediabetes"/>
    <s v="No"/>
    <x v="0"/>
    <s v="No"/>
    <x v="0"/>
    <s v="No"/>
    <s v="29-Nov-1965"/>
    <n v="58"/>
    <n v="11353.23"/>
    <x v="1"/>
    <s v="tier - 1"/>
    <x v="1"/>
  </r>
  <r>
    <s v="Id1356"/>
    <s v="  Amelia B"/>
    <n v="24.984999999999999"/>
    <b v="0"/>
    <n v="4.5599999999999996"/>
    <s v="Normal"/>
    <s v="No"/>
    <x v="0"/>
    <s v="No"/>
    <x v="0"/>
    <s v="No"/>
    <s v="26-Sep-1965"/>
    <n v="58"/>
    <n v="11356.66"/>
    <x v="1"/>
    <s v="tier - 3"/>
    <x v="1"/>
  </r>
  <r>
    <s v="Id1357"/>
    <s v="  Jackie J"/>
    <n v="39.42"/>
    <s v="Obesity"/>
    <n v="4.72"/>
    <s v="Normal"/>
    <s v="Yes"/>
    <x v="0"/>
    <s v="No"/>
    <x v="3"/>
    <s v="No"/>
    <s v="4-Jul-1964"/>
    <n v="59"/>
    <n v="11362.76"/>
    <x v="1"/>
    <s v="tier - 1"/>
    <x v="2"/>
  </r>
  <r>
    <s v="Id1358"/>
    <s v="  Justin"/>
    <n v="16.8"/>
    <s v="Underweight"/>
    <n v="7.98"/>
    <s v="Diabetes"/>
    <s v="No"/>
    <x v="0"/>
    <s v="No"/>
    <x v="0"/>
    <s v="No"/>
    <s v="3-Jul-1964"/>
    <n v="59"/>
    <n v="11363.28"/>
    <x v="1"/>
    <s v="tier - 1"/>
    <x v="0"/>
  </r>
  <r>
    <s v="Id1359"/>
    <s v="  Kerry"/>
    <n v="23.274999999999999"/>
    <s v="Healthy Weight"/>
    <n v="6.26"/>
    <s v="Prediabetes"/>
    <s v="Yes"/>
    <x v="0"/>
    <s v="Yes"/>
    <x v="3"/>
    <s v="No"/>
    <s v="13-Dec-1964"/>
    <n v="59"/>
    <n v="11365.95"/>
    <x v="1"/>
    <s v="tier - 2"/>
    <x v="2"/>
  </r>
  <r>
    <s v="Id1360"/>
    <s v="  Cindy G"/>
    <n v="22.8"/>
    <s v="Healthy Weight"/>
    <n v="4.29"/>
    <s v="Normal"/>
    <s v="Yes"/>
    <x v="0"/>
    <s v="Yes"/>
    <x v="3"/>
    <s v="No"/>
    <s v="7-Jun-1979"/>
    <n v="44"/>
    <n v="11369.39"/>
    <x v="1"/>
    <s v="tier - 1"/>
    <x v="14"/>
  </r>
  <r>
    <s v="Id1361"/>
    <s v="  Gennaro"/>
    <n v="24.3"/>
    <s v="Healthy Weight"/>
    <n v="5.43"/>
    <s v="Normal"/>
    <s v="No"/>
    <x v="0"/>
    <s v="No"/>
    <x v="1"/>
    <s v="No"/>
    <s v="6-Dec-1972"/>
    <n v="51"/>
    <n v="11378.57"/>
    <x v="1"/>
    <s v="tier - 2"/>
    <x v="7"/>
  </r>
  <r>
    <s v="Id1362"/>
    <s v="  Terry"/>
    <n v="25.13"/>
    <s v="Overweight"/>
    <n v="8"/>
    <s v="Diabetes"/>
    <s v="Yes"/>
    <x v="0"/>
    <s v="No"/>
    <x v="3"/>
    <s v="No"/>
    <s v="13-Jun-1964"/>
    <n v="59"/>
    <n v="11381.33"/>
    <x v="1"/>
    <s v="tier - 2"/>
    <x v="0"/>
  </r>
  <r>
    <s v="Id1363"/>
    <s v="  Patrick J"/>
    <n v="22.72"/>
    <s v="Healthy Weight"/>
    <n v="9.9600000000000009"/>
    <s v="Diabetes"/>
    <s v="Yes"/>
    <x v="0"/>
    <s v="No"/>
    <x v="1"/>
    <s v="No"/>
    <s v="28-Jul-1997"/>
    <n v="26"/>
    <n v="11388.27"/>
    <x v="1"/>
    <s v="tier - 2"/>
    <x v="14"/>
  </r>
  <r>
    <s v="Id1364"/>
    <s v="  Keara"/>
    <n v="32.6"/>
    <s v="Obesity"/>
    <n v="6.8"/>
    <s v="Diabetes"/>
    <s v="Yes"/>
    <x v="0"/>
    <s v="No"/>
    <x v="0"/>
    <s v="No"/>
    <s v="19-Dec-1967"/>
    <n v="56"/>
    <n v="11394.07"/>
    <x v="1"/>
    <s v="tier - 1"/>
    <x v="6"/>
  </r>
  <r>
    <s v="Id1365"/>
    <s v="  Nicole"/>
    <n v="17.28"/>
    <s v="Underweight"/>
    <n v="6.22"/>
    <s v="Prediabetes"/>
    <s v="Yes"/>
    <x v="0"/>
    <s v="No"/>
    <x v="1"/>
    <s v="No"/>
    <s v="2-Oct-1970"/>
    <n v="53"/>
    <n v="11396.9"/>
    <x v="1"/>
    <s v="tier - 3"/>
    <x v="8"/>
  </r>
  <r>
    <s v="Id1366"/>
    <s v="  Katena"/>
    <n v="27.92"/>
    <s v="Overweight"/>
    <n v="5.79"/>
    <s v="Prediabetes"/>
    <s v="No"/>
    <x v="0"/>
    <s v="No"/>
    <x v="3"/>
    <s v="No"/>
    <s v="7-Oct-1970"/>
    <n v="53"/>
    <n v="11411.69"/>
    <x v="1"/>
    <s v="tier - 2"/>
    <x v="2"/>
  </r>
  <r>
    <s v="Id1367"/>
    <s v="  Bean K"/>
    <n v="38.284999999999997"/>
    <s v="Obesity"/>
    <n v="5.41"/>
    <s v="Normal"/>
    <s v="No"/>
    <x v="0"/>
    <s v="No"/>
    <x v="0"/>
    <s v="No"/>
    <s v="23-Oct-1983"/>
    <n v="40"/>
    <n v="11412.02"/>
    <x v="1"/>
    <s v="tier - 1"/>
    <x v="11"/>
  </r>
  <r>
    <s v="Id1368"/>
    <s v="  Brian"/>
    <n v="16.48"/>
    <s v="Underweight"/>
    <n v="11.05"/>
    <s v="Diabetes"/>
    <s v="No"/>
    <x v="0"/>
    <s v="No"/>
    <x v="0"/>
    <s v="No"/>
    <s v="9-Jun-1985"/>
    <n v="38"/>
    <n v="11419.49"/>
    <x v="1"/>
    <s v="tier - 1"/>
    <x v="1"/>
  </r>
  <r>
    <s v="Id1369"/>
    <s v="  Jan-Patrick"/>
    <n v="38.57"/>
    <s v="Obesity"/>
    <n v="6.27"/>
    <s v="Prediabetes"/>
    <s v="No"/>
    <x v="0"/>
    <s v="No"/>
    <x v="0"/>
    <s v="No"/>
    <s v="17-Jul-1980"/>
    <n v="43"/>
    <n v="11435.74"/>
    <x v="1"/>
    <s v="tier - 3"/>
    <x v="11"/>
  </r>
  <r>
    <s v="Id1370"/>
    <s v="  Jesse J"/>
    <n v="43.85"/>
    <s v="Obesity"/>
    <n v="4.7699999999999996"/>
    <s v="Normal"/>
    <s v="Yes"/>
    <x v="0"/>
    <s v="No"/>
    <x v="0"/>
    <s v="No"/>
    <s v="12-Sep-1971"/>
    <n v="52"/>
    <n v="11436.74"/>
    <x v="1"/>
    <s v="tier - 3"/>
    <x v="1"/>
  </r>
  <r>
    <s v="Id1371"/>
    <s v="  Lindsey M"/>
    <n v="30.11"/>
    <s v="Obesity"/>
    <n v="4.08"/>
    <s v="Normal"/>
    <s v="No"/>
    <x v="0"/>
    <s v="No"/>
    <x v="0"/>
    <s v="No"/>
    <s v="14-Jun-1966"/>
    <n v="57"/>
    <n v="11454.02"/>
    <x v="1"/>
    <s v="tier - 1"/>
    <x v="1"/>
  </r>
  <r>
    <s v="Id1372"/>
    <s v="  Marguerite K"/>
    <n v="31.59"/>
    <s v="Obesity"/>
    <n v="6.01"/>
    <s v="Prediabetes"/>
    <s v="No"/>
    <x v="0"/>
    <s v="No"/>
    <x v="0"/>
    <s v="No"/>
    <s v="23-Jun-1965"/>
    <n v="58"/>
    <n v="11455.28"/>
    <x v="1"/>
    <s v="tier - 2"/>
    <x v="2"/>
  </r>
  <r>
    <s v="Id1373"/>
    <s v="  Travis"/>
    <n v="40.15"/>
    <s v="Obesity"/>
    <n v="11.84"/>
    <s v="Diabetes"/>
    <s v="No"/>
    <x v="0"/>
    <s v="No"/>
    <x v="0"/>
    <s v="No"/>
    <s v="7-Sep-1966"/>
    <n v="57"/>
    <n v="11478.14"/>
    <x v="1"/>
    <s v="tier - 2"/>
    <x v="7"/>
  </r>
  <r>
    <s v="Id1374"/>
    <s v="  Ricky"/>
    <n v="40.700000000000003"/>
    <s v="Obesity"/>
    <n v="6.27"/>
    <s v="Prediabetes"/>
    <s v="Yes"/>
    <x v="0"/>
    <s v="Yes"/>
    <x v="3"/>
    <s v="No"/>
    <s v="10-Sep-2004"/>
    <n v="19"/>
    <n v="11482.63"/>
    <x v="1"/>
    <s v="tier - 2"/>
    <x v="0"/>
  </r>
  <r>
    <s v="Id1375"/>
    <s v="  Colleen L"/>
    <n v="40.76"/>
    <s v="Obesity"/>
    <n v="5.28"/>
    <s v="Normal"/>
    <s v="No"/>
    <x v="0"/>
    <s v="No"/>
    <x v="0"/>
    <s v="No"/>
    <s v="13-Oct-1970"/>
    <n v="53"/>
    <n v="11488.32"/>
    <x v="1"/>
    <s v="tier - 1"/>
    <x v="10"/>
  </r>
  <r>
    <s v="Id1376"/>
    <s v="  Charlie A"/>
    <n v="29.7"/>
    <s v="Overweight"/>
    <n v="7.03"/>
    <s v="Diabetes"/>
    <s v="No"/>
    <x v="0"/>
    <s v="No"/>
    <x v="0"/>
    <s v="No"/>
    <s v="7-Jun-1983"/>
    <n v="40"/>
    <n v="11492.46"/>
    <x v="1"/>
    <s v="tier - 3"/>
    <x v="14"/>
  </r>
  <r>
    <s v="Id1377"/>
    <s v="  Rick"/>
    <n v="40.58"/>
    <s v="Obesity"/>
    <n v="5.32"/>
    <s v="Normal"/>
    <s v="Yes"/>
    <x v="0"/>
    <s v="Yes"/>
    <x v="3"/>
    <s v="No"/>
    <s v="11-Aug-1969"/>
    <n v="54"/>
    <n v="11497.69"/>
    <x v="1"/>
    <s v="tier - 1"/>
    <x v="1"/>
  </r>
  <r>
    <s v="Id1378"/>
    <s v="  Lauren C"/>
    <n v="33.06"/>
    <s v="Obesity"/>
    <n v="9.59"/>
    <s v="Diabetes"/>
    <s v="Yes"/>
    <x v="0"/>
    <s v="No"/>
    <x v="0"/>
    <s v="No"/>
    <s v="6-Oct-1989"/>
    <n v="34"/>
    <n v="11511.61"/>
    <x v="1"/>
    <s v="tier - 3"/>
    <x v="14"/>
  </r>
  <r>
    <s v="Id1379"/>
    <s v="  Daniel"/>
    <n v="26.62"/>
    <s v="Overweight"/>
    <n v="6.15"/>
    <s v="Prediabetes"/>
    <s v="Yes"/>
    <x v="0"/>
    <s v="No"/>
    <x v="0"/>
    <s v="No"/>
    <s v="24-Jun-1968"/>
    <n v="55"/>
    <n v="11512.41"/>
    <x v="1"/>
    <s v="tier - 1"/>
    <x v="8"/>
  </r>
  <r>
    <s v="Id1380"/>
    <s v="  Jaime"/>
    <n v="37.1"/>
    <s v="Obesity"/>
    <n v="11.08"/>
    <s v="Diabetes"/>
    <s v="No"/>
    <x v="0"/>
    <s v="No"/>
    <x v="0"/>
    <s v="No"/>
    <s v="19-Dec-1971"/>
    <n v="52"/>
    <n v="11520.1"/>
    <x v="1"/>
    <s v="tier - 1"/>
    <x v="1"/>
  </r>
  <r>
    <s v="Id1381"/>
    <s v="  Erik R"/>
    <n v="18.28"/>
    <s v="Underweight"/>
    <n v="7.95"/>
    <s v="Diabetes"/>
    <s v="No"/>
    <x v="0"/>
    <s v="No"/>
    <x v="0"/>
    <s v="No"/>
    <s v="12-Jun-1988"/>
    <n v="35"/>
    <n v="11524.25"/>
    <x v="1"/>
    <s v="tier - 1"/>
    <x v="14"/>
  </r>
  <r>
    <s v="Id1382"/>
    <s v="  Katie"/>
    <n v="35.814999999999998"/>
    <s v="Obesity"/>
    <n v="6.23"/>
    <s v="Prediabetes"/>
    <s v="No"/>
    <x v="0"/>
    <s v="No"/>
    <x v="0"/>
    <s v="No"/>
    <s v="23-Jul-1970"/>
    <n v="53"/>
    <n v="11530.12"/>
    <x v="1"/>
    <s v="tier - 1"/>
    <x v="1"/>
  </r>
  <r>
    <s v="Id1383"/>
    <s v="  Thomas A"/>
    <n v="30.69"/>
    <s v="Obesity"/>
    <n v="6.5"/>
    <s v="Diabetes"/>
    <s v="No"/>
    <x v="0"/>
    <s v="No"/>
    <x v="0"/>
    <s v="No"/>
    <s v="3-Oct-1965"/>
    <n v="58"/>
    <n v="11534.87"/>
    <x v="1"/>
    <s v="tier - 1"/>
    <x v="12"/>
  </r>
  <r>
    <s v="Id1384"/>
    <s v="  Jean-Marc"/>
    <n v="26.125"/>
    <s v="Overweight"/>
    <n v="5.22"/>
    <s v="Normal"/>
    <s v="No"/>
    <x v="0"/>
    <s v="No"/>
    <x v="0"/>
    <s v="No"/>
    <s v="14-Nov-1968"/>
    <n v="55"/>
    <n v="11538.42"/>
    <x v="1"/>
    <s v="tier - 1"/>
    <x v="2"/>
  </r>
  <r>
    <s v="Id1385"/>
    <s v="  Kerry L"/>
    <n v="34.58"/>
    <s v="Obesity"/>
    <n v="6.3"/>
    <s v="Prediabetes"/>
    <s v="No"/>
    <x v="0"/>
    <s v="Yes"/>
    <x v="3"/>
    <s v="No"/>
    <s v="1-Dec-1971"/>
    <n v="52"/>
    <n v="11540.25"/>
    <x v="1"/>
    <s v="tier - 1"/>
    <x v="1"/>
  </r>
  <r>
    <s v="Id1386"/>
    <s v="  Ulrich"/>
    <n v="27.4"/>
    <s v="Overweight"/>
    <n v="8.84"/>
    <s v="Diabetes"/>
    <s v="No"/>
    <x v="0"/>
    <s v="No"/>
    <x v="0"/>
    <s v="No"/>
    <s v="23-Jul-1973"/>
    <n v="50"/>
    <n v="11552.9"/>
    <x v="1"/>
    <s v="tier - 2"/>
    <x v="2"/>
  </r>
  <r>
    <s v="Id1387"/>
    <s v="  Justin P"/>
    <n v="27.53"/>
    <s v="Overweight"/>
    <n v="4.1100000000000003"/>
    <s v="Normal"/>
    <s v="No"/>
    <x v="0"/>
    <s v="No"/>
    <x v="3"/>
    <s v="No"/>
    <s v="27-Oct-1965"/>
    <n v="58"/>
    <n v="11554.22"/>
    <x v="1"/>
    <s v="tier - 1"/>
    <x v="0"/>
  </r>
  <r>
    <s v="Id1388"/>
    <s v="  Hannah E"/>
    <n v="33"/>
    <s v="Obesity"/>
    <n v="4.57"/>
    <s v="Normal"/>
    <s v="No"/>
    <x v="0"/>
    <s v="No"/>
    <x v="0"/>
    <s v="No"/>
    <s v="25-Dec-1965"/>
    <n v="58"/>
    <n v="11566.3"/>
    <x v="1"/>
    <s v="tier - 3"/>
    <x v="5"/>
  </r>
  <r>
    <s v="Id1389"/>
    <s v="  David"/>
    <n v="25.78"/>
    <s v="Overweight"/>
    <n v="11.06"/>
    <s v="Diabetes"/>
    <s v="Yes"/>
    <x v="0"/>
    <s v="No"/>
    <x v="0"/>
    <s v="No"/>
    <s v="6-Nov-1965"/>
    <n v="58"/>
    <n v="11576.13"/>
    <x v="1"/>
    <s v="tier - 3"/>
    <x v="2"/>
  </r>
  <r>
    <s v="Id1390"/>
    <s v="  Jim"/>
    <n v="22.66"/>
    <s v="Healthy Weight"/>
    <n v="10.68"/>
    <s v="Diabetes"/>
    <s v="No"/>
    <x v="0"/>
    <s v="No"/>
    <x v="0"/>
    <s v="No"/>
    <s v="20-Jun-1964"/>
    <n v="59"/>
    <n v="11602.75"/>
    <x v="1"/>
    <s v="tier - 1"/>
    <x v="13"/>
  </r>
  <r>
    <s v="Id1391"/>
    <s v="  Joseph P"/>
    <n v="38.81"/>
    <s v="Obesity"/>
    <n v="6.14"/>
    <s v="Prediabetes"/>
    <s v="Yes"/>
    <x v="0"/>
    <s v="No"/>
    <x v="3"/>
    <s v="No"/>
    <s v="17-Jul-1986"/>
    <n v="37"/>
    <n v="11625.11"/>
    <x v="1"/>
    <s v="tier - 3"/>
    <x v="16"/>
  </r>
  <r>
    <s v="Id1392"/>
    <s v="  Michael"/>
    <n v="38.51"/>
    <s v="Obesity"/>
    <n v="5.45"/>
    <s v="Normal"/>
    <s v="Yes"/>
    <x v="0"/>
    <s v="No"/>
    <x v="0"/>
    <s v="No"/>
    <s v="4-Oct-1966"/>
    <n v="57"/>
    <n v="11657.72"/>
    <x v="1"/>
    <s v="tier - 2"/>
    <x v="8"/>
  </r>
  <r>
    <s v="Id1393"/>
    <s v="  Gina M"/>
    <n v="22.98"/>
    <s v="Healthy Weight"/>
    <n v="6.14"/>
    <s v="Prediabetes"/>
    <s v="Yes"/>
    <x v="0"/>
    <s v="No"/>
    <x v="0"/>
    <s v="No"/>
    <s v="20-Jul-1994"/>
    <n v="29"/>
    <n v="11657.81"/>
    <x v="1"/>
    <s v="tier - 2"/>
    <x v="9"/>
  </r>
  <r>
    <s v="Id1394"/>
    <s v="  Shantel C"/>
    <n v="15.65"/>
    <s v="Underweight"/>
    <n v="7.85"/>
    <s v="Diabetes"/>
    <s v="No"/>
    <x v="0"/>
    <s v="No"/>
    <x v="0"/>
    <s v="No"/>
    <s v="6-Jul-1966"/>
    <n v="57"/>
    <n v="11658.12"/>
    <x v="1"/>
    <s v="tier - 1"/>
    <x v="8"/>
  </r>
  <r>
    <s v="Id1395"/>
    <s v="  Brian"/>
    <n v="39.97"/>
    <s v="Obesity"/>
    <n v="4.09"/>
    <s v="Normal"/>
    <s v="No"/>
    <x v="0"/>
    <s v="No"/>
    <x v="3"/>
    <s v="No"/>
    <s v="23-Aug-1966"/>
    <n v="57"/>
    <n v="11658.38"/>
    <x v="1"/>
    <s v="tier - 3"/>
    <x v="8"/>
  </r>
  <r>
    <s v="Id1396"/>
    <s v="  Brian"/>
    <n v="37.22"/>
    <s v="Obesity"/>
    <n v="4.62"/>
    <s v="Normal"/>
    <s v="No"/>
    <x v="0"/>
    <s v="Yes"/>
    <x v="3"/>
    <s v="No"/>
    <s v="9-Nov-1966"/>
    <n v="57"/>
    <n v="11674.13"/>
    <x v="1"/>
    <s v="tier - 1"/>
    <x v="2"/>
  </r>
  <r>
    <s v="Id1397"/>
    <s v="  Jessica R"/>
    <n v="41.325000000000003"/>
    <s v="Obesity"/>
    <n v="5.77"/>
    <s v="Prediabetes"/>
    <s v="No"/>
    <x v="0"/>
    <s v="No"/>
    <x v="0"/>
    <s v="No"/>
    <s v="1-Dec-1970"/>
    <n v="53"/>
    <n v="11696.52"/>
    <x v="1"/>
    <s v="tier - 1"/>
    <x v="11"/>
  </r>
  <r>
    <s v="Id1398"/>
    <s v="  Robyn"/>
    <n v="40.31"/>
    <s v="Obesity"/>
    <n v="5.84"/>
    <s v="Prediabetes"/>
    <s v="No"/>
    <x v="0"/>
    <s v="No"/>
    <x v="0"/>
    <s v="No"/>
    <s v="21-Oct-1982"/>
    <n v="41"/>
    <n v="11712.97"/>
    <x v="1"/>
    <s v="tier - 2"/>
    <x v="11"/>
  </r>
  <r>
    <s v="Id1399"/>
    <s v="  Ashley"/>
    <n v="29.48"/>
    <s v="Overweight"/>
    <n v="4.91"/>
    <s v="Normal"/>
    <s v="No"/>
    <x v="0"/>
    <s v="No"/>
    <x v="0"/>
    <s v="No"/>
    <s v="12-Oct-1969"/>
    <n v="54"/>
    <n v="11729.68"/>
    <x v="1"/>
    <s v="tier - 1"/>
    <x v="8"/>
  </r>
  <r>
    <s v="Id1400"/>
    <s v="  Dana"/>
    <n v="33.155000000000001"/>
    <s v="Obesity"/>
    <n v="5.07"/>
    <s v="Normal"/>
    <s v="No"/>
    <x v="0"/>
    <s v="No"/>
    <x v="0"/>
    <s v="No"/>
    <s v="26-Nov-1984"/>
    <n v="39"/>
    <n v="11730.82"/>
    <x v="1"/>
    <s v="tier - 3"/>
    <x v="14"/>
  </r>
  <r>
    <s v="Id1401"/>
    <s v="  Jessica F"/>
    <n v="42.85"/>
    <s v="Obesity"/>
    <n v="5.81"/>
    <s v="Prediabetes"/>
    <s v="Yes"/>
    <x v="0"/>
    <s v="No"/>
    <x v="0"/>
    <s v="No"/>
    <s v="9-Nov-1964"/>
    <n v="59"/>
    <n v="11735.88"/>
    <x v="1"/>
    <s v="tier - 1"/>
    <x v="1"/>
  </r>
  <r>
    <s v="Id1402"/>
    <s v="  Lindsey"/>
    <n v="32.340000000000003"/>
    <s v="Obesity"/>
    <n v="11.2"/>
    <s v="Diabetes"/>
    <s v="No"/>
    <x v="0"/>
    <s v="No"/>
    <x v="0"/>
    <s v="No"/>
    <s v="5-Sep-1988"/>
    <n v="35"/>
    <n v="11737.85"/>
    <x v="1"/>
    <s v="tier - 1"/>
    <x v="2"/>
  </r>
  <r>
    <s v="Id1403"/>
    <s v="  Kelly A"/>
    <n v="27.5"/>
    <s v="Overweight"/>
    <n v="10.75"/>
    <s v="Diabetes"/>
    <s v="No"/>
    <x v="0"/>
    <s v="No"/>
    <x v="0"/>
    <s v="No"/>
    <s v="12-Nov-1969"/>
    <n v="54"/>
    <n v="11741.73"/>
    <x v="1"/>
    <s v="tier - 1"/>
    <x v="2"/>
  </r>
  <r>
    <s v="Id1404"/>
    <s v="  Brooke E"/>
    <n v="25.8"/>
    <s v="Overweight"/>
    <n v="7.8"/>
    <s v="Diabetes"/>
    <s v="No"/>
    <x v="0"/>
    <s v="No"/>
    <x v="0"/>
    <s v="No"/>
    <s v="9-Jun-1963"/>
    <n v="60"/>
    <n v="11743.3"/>
    <x v="1"/>
    <s v="tier - 3"/>
    <x v="0"/>
  </r>
  <r>
    <s v="Id1405"/>
    <s v="  Katelyn E"/>
    <n v="25"/>
    <s v="Overweight"/>
    <n v="7.04"/>
    <s v="Diabetes"/>
    <s v="No"/>
    <x v="0"/>
    <s v="No"/>
    <x v="0"/>
    <s v="No"/>
    <s v="2-Dec-1964"/>
    <n v="59"/>
    <n v="11743.93"/>
    <x v="1"/>
    <s v="tier - 1"/>
    <x v="1"/>
  </r>
  <r>
    <s v="Id1406"/>
    <s v="  Adam"/>
    <n v="41.2"/>
    <s v="Obesity"/>
    <n v="4.18"/>
    <s v="Normal"/>
    <s v="Yes"/>
    <x v="0"/>
    <s v="No"/>
    <x v="0"/>
    <s v="No"/>
    <s v="6-Nov-1979"/>
    <n v="44"/>
    <n v="11752.68"/>
    <x v="1"/>
    <s v="tier - 1"/>
    <x v="14"/>
  </r>
  <r>
    <s v="Id1407"/>
    <s v="  Dana"/>
    <n v="17.78"/>
    <s v="Underweight"/>
    <n v="8.19"/>
    <s v="Diabetes"/>
    <s v="No"/>
    <x v="0"/>
    <s v="No"/>
    <x v="0"/>
    <s v="No"/>
    <s v="25-Jul-1966"/>
    <n v="57"/>
    <n v="11763"/>
    <x v="1"/>
    <s v="tier - 3"/>
    <x v="5"/>
  </r>
  <r>
    <s v="Id1408"/>
    <s v="  Eric W"/>
    <n v="40.119999999999997"/>
    <s v="Obesity"/>
    <n v="6.22"/>
    <s v="Prediabetes"/>
    <s v="Yes"/>
    <x v="0"/>
    <s v="Yes"/>
    <x v="3"/>
    <s v="No"/>
    <s v="20-Nov-1982"/>
    <n v="41"/>
    <n v="11773.06"/>
    <x v="1"/>
    <s v="tier - 3"/>
    <x v="14"/>
  </r>
  <r>
    <s v="Id1409"/>
    <s v="  Matthew D"/>
    <n v="19.350000000000001"/>
    <s v="Healthy Weight"/>
    <n v="8.2200000000000006"/>
    <s v="Diabetes"/>
    <s v="Yes"/>
    <x v="0"/>
    <s v="No"/>
    <x v="0"/>
    <s v="No"/>
    <s v="3-Oct-1965"/>
    <n v="58"/>
    <n v="11830.61"/>
    <x v="1"/>
    <s v="tier - 1"/>
    <x v="1"/>
  </r>
  <r>
    <s v="Id1410"/>
    <s v="  Eoghan"/>
    <n v="36.69"/>
    <s v="Obesity"/>
    <n v="6.15"/>
    <s v="Prediabetes"/>
    <s v="No"/>
    <x v="0"/>
    <s v="No"/>
    <x v="0"/>
    <s v="No"/>
    <s v="27-Jun-1964"/>
    <n v="59"/>
    <n v="11833.78"/>
    <x v="1"/>
    <s v="tier - 3"/>
    <x v="0"/>
  </r>
  <r>
    <s v="Id1411"/>
    <s v="  Pamela W"/>
    <n v="28.51"/>
    <s v="Overweight"/>
    <n v="5.65"/>
    <s v="Normal"/>
    <s v="Yes"/>
    <x v="0"/>
    <s v="No"/>
    <x v="3"/>
    <s v="No"/>
    <s v="11-Sep-1964"/>
    <n v="59"/>
    <n v="11837.16"/>
    <x v="1"/>
    <s v="tier - 3"/>
    <x v="2"/>
  </r>
  <r>
    <s v="Id1412"/>
    <s v="  Lindsey M"/>
    <n v="30.21"/>
    <s v="Obesity"/>
    <n v="5.5"/>
    <s v="Normal"/>
    <s v="No"/>
    <x v="0"/>
    <s v="No"/>
    <x v="3"/>
    <s v="No"/>
    <s v="25-Sep-1965"/>
    <n v="58"/>
    <n v="11840.78"/>
    <x v="1"/>
    <s v="tier - 2"/>
    <x v="1"/>
  </r>
  <r>
    <s v="Id1413"/>
    <s v="  Kassie"/>
    <n v="24.33"/>
    <s v="Healthy Weight"/>
    <n v="8"/>
    <s v="Diabetes"/>
    <s v="No"/>
    <x v="0"/>
    <s v="No"/>
    <x v="0"/>
    <s v="No"/>
    <s v="11-Jul-1964"/>
    <n v="59"/>
    <n v="11842.44"/>
    <x v="1"/>
    <s v="tier - 2"/>
    <x v="2"/>
  </r>
  <r>
    <s v="Id1414"/>
    <s v="  Matthew"/>
    <n v="19.855"/>
    <s v="Healthy Weight"/>
    <n v="5.71"/>
    <s v="Prediabetes"/>
    <s v="Yes"/>
    <x v="0"/>
    <s v="No"/>
    <x v="0"/>
    <s v="No"/>
    <s v="10-Nov-1965"/>
    <n v="58"/>
    <n v="11842.62"/>
    <x v="1"/>
    <s v="tier - 3"/>
    <x v="1"/>
  </r>
  <r>
    <s v="Id1415"/>
    <s v="  Ruben Dario"/>
    <n v="25.364999999999998"/>
    <s v="Overweight"/>
    <n v="11.71"/>
    <s v="Diabetes"/>
    <s v="No"/>
    <x v="0"/>
    <s v="No"/>
    <x v="0"/>
    <s v="No"/>
    <s v="27-Jun-1964"/>
    <n v="59"/>
    <n v="11848.14"/>
    <x v="1"/>
    <s v="tier - 2"/>
    <x v="2"/>
  </r>
  <r>
    <s v="Id1416"/>
    <s v="  Kevin"/>
    <n v="29.6"/>
    <s v="Overweight"/>
    <n v="6.17"/>
    <s v="Prediabetes"/>
    <s v="Yes"/>
    <x v="0"/>
    <s v="Yes"/>
    <x v="3"/>
    <s v="No"/>
    <s v="29-Sep-1964"/>
    <n v="59"/>
    <n v="11856.41"/>
    <x v="1"/>
    <s v="tier - 2"/>
    <x v="0"/>
  </r>
  <r>
    <s v="Id1417"/>
    <s v="  Lindsay M"/>
    <n v="39.43"/>
    <s v="Obesity"/>
    <n v="6.1"/>
    <s v="Prediabetes"/>
    <s v="Yes"/>
    <x v="0"/>
    <s v="Yes"/>
    <x v="3"/>
    <s v="No"/>
    <s v="7-Jul-1974"/>
    <n v="49"/>
    <n v="11858.56"/>
    <x v="1"/>
    <s v="tier - 3"/>
    <x v="2"/>
  </r>
  <r>
    <s v="Id1418"/>
    <s v="  Amanda"/>
    <n v="27.34"/>
    <s v="Overweight"/>
    <n v="5.19"/>
    <s v="Normal"/>
    <s v="Yes"/>
    <x v="0"/>
    <s v="No"/>
    <x v="3"/>
    <s v="No"/>
    <s v="24-Aug-1967"/>
    <n v="56"/>
    <n v="11879.1"/>
    <x v="1"/>
    <s v="tier - 3"/>
    <x v="8"/>
  </r>
  <r>
    <s v="Id1419"/>
    <s v="  James"/>
    <n v="39.01"/>
    <s v="Obesity"/>
    <n v="5.37"/>
    <s v="Normal"/>
    <s v="Yes"/>
    <x v="0"/>
    <s v="No"/>
    <x v="0"/>
    <s v="No"/>
    <s v="14-Jul-1967"/>
    <n v="56"/>
    <n v="11881.36"/>
    <x v="1"/>
    <s v="tier - 2"/>
    <x v="2"/>
  </r>
  <r>
    <s v="Id1420"/>
    <s v="  Samuel H"/>
    <n v="18.989999999999998"/>
    <s v="Healthy Weight"/>
    <n v="10.82"/>
    <s v="Diabetes"/>
    <s v="Yes"/>
    <x v="0"/>
    <s v="No"/>
    <x v="0"/>
    <s v="No"/>
    <s v="29-Oct-1967"/>
    <n v="56"/>
    <n v="11881.97"/>
    <x v="1"/>
    <s v="tier - 1"/>
    <x v="0"/>
  </r>
  <r>
    <s v="Id1421"/>
    <s v="  Jenni"/>
    <n v="42.3"/>
    <s v="Obesity"/>
    <n v="6.06"/>
    <s v="Prediabetes"/>
    <s v="Yes"/>
    <x v="0"/>
    <s v="No"/>
    <x v="0"/>
    <s v="No"/>
    <s v="2-Jun-2004"/>
    <n v="19"/>
    <n v="11884.05"/>
    <x v="1"/>
    <s v="tier - 3"/>
    <x v="0"/>
  </r>
  <r>
    <s v="Id1422"/>
    <s v="  Estuardo F"/>
    <n v="39.805"/>
    <s v="Obesity"/>
    <n v="5.91"/>
    <s v="Prediabetes"/>
    <s v="No"/>
    <x v="0"/>
    <s v="No"/>
    <x v="0"/>
    <s v="No"/>
    <s v="19-Nov-1964"/>
    <n v="59"/>
    <n v="11918.2"/>
    <x v="1"/>
    <s v="tier - 1"/>
    <x v="11"/>
  </r>
  <r>
    <s v="Id1423"/>
    <s v="  Brett"/>
    <n v="33.700000000000003"/>
    <s v="Obesity"/>
    <n v="5.87"/>
    <s v="Prediabetes"/>
    <s v="No"/>
    <x v="0"/>
    <s v="No"/>
    <x v="0"/>
    <s v="No"/>
    <s v="20-Dec-1964"/>
    <n v="59"/>
    <n v="11931.13"/>
    <x v="1"/>
    <s v="tier - 1"/>
    <x v="4"/>
  </r>
  <r>
    <s v="Id1424"/>
    <s v="  Sharon E"/>
    <n v="36.195"/>
    <s v="Obesity"/>
    <n v="6.22"/>
    <s v="Prediabetes"/>
    <s v="No"/>
    <x v="0"/>
    <s v="No"/>
    <x v="0"/>
    <s v="No"/>
    <s v="2-Aug-1964"/>
    <n v="59"/>
    <n v="11938.26"/>
    <x v="1"/>
    <s v="tier - 3"/>
    <x v="4"/>
  </r>
  <r>
    <s v="Id1425"/>
    <s v="  Jacob W√¶ver"/>
    <n v="32.6"/>
    <s v="Obesity"/>
    <n v="5.73"/>
    <s v="Prediabetes"/>
    <s v="No"/>
    <x v="0"/>
    <s v="Yes"/>
    <x v="3"/>
    <s v="No"/>
    <s v="19-Oct-1991"/>
    <n v="32"/>
    <n v="11941.83"/>
    <x v="1"/>
    <s v="tier - 1"/>
    <x v="9"/>
  </r>
  <r>
    <s v="Id1426"/>
    <s v="  Scott"/>
    <n v="30.2"/>
    <s v="Obesity"/>
    <n v="5.7"/>
    <s v="Prediabetes"/>
    <s v="No"/>
    <x v="0"/>
    <s v="No"/>
    <x v="0"/>
    <s v="No"/>
    <s v="25-Dec-1964"/>
    <n v="59"/>
    <n v="11944.59"/>
    <x v="1"/>
    <s v="tier - 2"/>
    <x v="5"/>
  </r>
  <r>
    <s v="Id1427"/>
    <s v="  Brooke S"/>
    <n v="27.645"/>
    <s v="Overweight"/>
    <n v="9.91"/>
    <s v="Diabetes"/>
    <s v="No"/>
    <x v="0"/>
    <s v="No"/>
    <x v="0"/>
    <s v="No"/>
    <s v="1-Nov-1965"/>
    <n v="58"/>
    <n v="11945.13"/>
    <x v="1"/>
    <s v="tier - 2"/>
    <x v="1"/>
  </r>
  <r>
    <s v="Id1428"/>
    <s v="  Kaye A"/>
    <n v="26.41"/>
    <s v="Overweight"/>
    <n v="11.4"/>
    <s v="Diabetes"/>
    <s v="No"/>
    <x v="0"/>
    <s v="No"/>
    <x v="0"/>
    <s v="No"/>
    <s v="29-Sep-1964"/>
    <n v="59"/>
    <n v="11946.63"/>
    <x v="1"/>
    <s v="tier - 2"/>
    <x v="0"/>
  </r>
  <r>
    <s v="Id1429"/>
    <s v="  Carolyn"/>
    <n v="34.1"/>
    <s v="Obesity"/>
    <n v="6.29"/>
    <s v="Prediabetes"/>
    <s v="Yes"/>
    <x v="0"/>
    <s v="Yes"/>
    <x v="3"/>
    <s v="No"/>
    <s v="22-Dec-1967"/>
    <n v="56"/>
    <n v="11987.17"/>
    <x v="1"/>
    <s v="tier - 3"/>
    <x v="0"/>
  </r>
  <r>
    <s v="Id1430"/>
    <s v="  Daniel C"/>
    <n v="17.3"/>
    <s v="Underweight"/>
    <n v="9.2799999999999994"/>
    <s v="Diabetes"/>
    <s v="No"/>
    <x v="0"/>
    <s v="No"/>
    <x v="0"/>
    <s v="No"/>
    <s v="4-Jul-1983"/>
    <n v="40"/>
    <n v="11987.68"/>
    <x v="1"/>
    <s v="tier - 2"/>
    <x v="14"/>
  </r>
  <r>
    <s v="Id1431"/>
    <s v="  Laurie A"/>
    <n v="35.020000000000003"/>
    <s v="Obesity"/>
    <n v="4.78"/>
    <s v="Normal"/>
    <s v="No"/>
    <x v="0"/>
    <s v="Yes"/>
    <x v="3"/>
    <s v="No"/>
    <s v="12-Dec-1993"/>
    <n v="30"/>
    <n v="11994.89"/>
    <x v="1"/>
    <s v="tier - 2"/>
    <x v="1"/>
  </r>
  <r>
    <s v="Id1432"/>
    <s v="  Nicole"/>
    <n v="37.1"/>
    <s v="Obesity"/>
    <n v="8.8699999999999992"/>
    <s v="Diabetes"/>
    <s v="Yes"/>
    <x v="0"/>
    <s v="No"/>
    <x v="0"/>
    <s v="No"/>
    <s v="17-Oct-1982"/>
    <n v="41"/>
    <n v="12001.29"/>
    <x v="1"/>
    <s v="tier - 3"/>
    <x v="11"/>
  </r>
  <r>
    <s v="Id1433"/>
    <s v="  Shelby"/>
    <n v="16.79"/>
    <s v="Underweight"/>
    <n v="11.4"/>
    <s v="Diabetes"/>
    <s v="No"/>
    <x v="0"/>
    <s v="No"/>
    <x v="0"/>
    <s v="No"/>
    <s v="9-Jun-1965"/>
    <n v="58"/>
    <n v="12029.29"/>
    <x v="1"/>
    <s v="tier - 2"/>
    <x v="8"/>
  </r>
  <r>
    <s v="Id1434"/>
    <s v="  Allison"/>
    <n v="31.635000000000002"/>
    <s v="Obesity"/>
    <n v="9.1300000000000008"/>
    <s v="Diabetes"/>
    <s v="Yes"/>
    <x v="0"/>
    <s v="No"/>
    <x v="0"/>
    <s v="No"/>
    <s v="29-Oct-1965"/>
    <n v="58"/>
    <n v="12032.33"/>
    <x v="1"/>
    <s v="tier - 1"/>
    <x v="2"/>
  </r>
  <r>
    <s v="Id1435"/>
    <s v="  Leticia"/>
    <n v="24.19"/>
    <s v="Healthy Weight"/>
    <n v="6.22"/>
    <s v="Prediabetes"/>
    <s v="Yes"/>
    <x v="0"/>
    <s v="Yes"/>
    <x v="3"/>
    <s v="No"/>
    <s v="16-Oct-1979"/>
    <n v="44"/>
    <n v="12035.18"/>
    <x v="1"/>
    <s v="tier - 3"/>
    <x v="11"/>
  </r>
  <r>
    <s v="Id1436"/>
    <s v="  John S"/>
    <n v="35.29"/>
    <s v="Obesity"/>
    <n v="5.9"/>
    <s v="Prediabetes"/>
    <s v="No"/>
    <x v="0"/>
    <s v="Yes"/>
    <x v="3"/>
    <s v="No"/>
    <s v="24-Nov-1966"/>
    <n v="57"/>
    <n v="12044.34"/>
    <x v="1"/>
    <s v="tier - 1"/>
    <x v="1"/>
  </r>
  <r>
    <s v="Id1437"/>
    <s v="  April"/>
    <n v="35.299999999999997"/>
    <s v="Obesity"/>
    <n v="4.45"/>
    <s v="Normal"/>
    <s v="No"/>
    <x v="0"/>
    <s v="No"/>
    <x v="0"/>
    <s v="No"/>
    <s v="7-Sep-1986"/>
    <n v="37"/>
    <n v="12048.13"/>
    <x v="1"/>
    <s v="tier - 2"/>
    <x v="14"/>
  </r>
  <r>
    <s v="Id1438"/>
    <s v="  Ashley N"/>
    <n v="35.64"/>
    <s v="Obesity"/>
    <n v="6.17"/>
    <s v="Prediabetes"/>
    <s v="No"/>
    <x v="0"/>
    <s v="Yes"/>
    <x v="3"/>
    <s v="No"/>
    <s v="2-Sep-1984"/>
    <n v="39"/>
    <n v="12091.34"/>
    <x v="1"/>
    <s v="tier - 2"/>
    <x v="16"/>
  </r>
  <r>
    <s v="Id1439"/>
    <s v="  Madeleine"/>
    <n v="33.1"/>
    <s v="Obesity"/>
    <n v="4.93"/>
    <s v="Normal"/>
    <s v="No"/>
    <x v="0"/>
    <s v="No"/>
    <x v="0"/>
    <s v="No"/>
    <s v="21-Jun-1968"/>
    <n v="55"/>
    <n v="12094.48"/>
    <x v="1"/>
    <s v="tier - 3"/>
    <x v="2"/>
  </r>
  <r>
    <s v="Id1440"/>
    <s v="  Nelly S"/>
    <n v="26.41"/>
    <s v="Overweight"/>
    <n v="7.32"/>
    <s v="Diabetes"/>
    <s v="Yes"/>
    <x v="0"/>
    <s v="No"/>
    <x v="3"/>
    <s v="No"/>
    <s v="9-Dec-1968"/>
    <n v="55"/>
    <n v="12096.65"/>
    <x v="1"/>
    <s v="tier - 1"/>
    <x v="8"/>
  </r>
  <r>
    <s v="Id1441"/>
    <s v="  Meredith S"/>
    <n v="29.9"/>
    <s v="Overweight"/>
    <n v="5.27"/>
    <s v="Normal"/>
    <s v="No"/>
    <x v="0"/>
    <s v="Yes"/>
    <x v="3"/>
    <s v="No"/>
    <s v="25-Oct-1968"/>
    <n v="55"/>
    <n v="12105.32"/>
    <x v="1"/>
    <s v="tier - 3"/>
    <x v="2"/>
  </r>
  <r>
    <s v="Id1442"/>
    <s v="  Kevin"/>
    <n v="25.24"/>
    <s v="Overweight"/>
    <n v="5.82"/>
    <s v="Prediabetes"/>
    <s v="No"/>
    <x v="0"/>
    <s v="No"/>
    <x v="3"/>
    <s v="No"/>
    <s v="20-Jul-1963"/>
    <n v="60"/>
    <n v="12124.99"/>
    <x v="1"/>
    <s v="tier - 1"/>
    <x v="1"/>
  </r>
  <r>
    <s v="Id1443"/>
    <s v="  Lisa"/>
    <n v="25.08"/>
    <s v="Overweight"/>
    <n v="5.8"/>
    <s v="Prediabetes"/>
    <s v="No"/>
    <x v="0"/>
    <s v="Yes"/>
    <x v="3"/>
    <s v="No"/>
    <s v="4-Jun-1963"/>
    <n v="60"/>
    <n v="12129.61"/>
    <x v="1"/>
    <s v="tier - 1"/>
    <x v="1"/>
  </r>
  <r>
    <s v="Id1444"/>
    <s v="  Katherine A"/>
    <n v="29.164999999999999"/>
    <s v="Overweight"/>
    <n v="4.87"/>
    <s v="Normal"/>
    <s v="No"/>
    <x v="1"/>
    <s v="No"/>
    <x v="3"/>
    <s v="No"/>
    <s v="6-Nov-1991"/>
    <n v="32"/>
    <n v="12130.8"/>
    <x v="1"/>
    <s v="tier - 3"/>
    <x v="14"/>
  </r>
  <r>
    <s v="Id1445"/>
    <s v="  Steve"/>
    <n v="15.05"/>
    <s v="Underweight"/>
    <n v="8.1199999999999992"/>
    <s v="Diabetes"/>
    <s v="No"/>
    <x v="0"/>
    <s v="No"/>
    <x v="0"/>
    <s v="No"/>
    <s v="16-Sep-1974"/>
    <n v="49"/>
    <n v="12137.6"/>
    <x v="1"/>
    <s v="tier - 3"/>
    <x v="1"/>
  </r>
  <r>
    <s v="Id1446"/>
    <s v="  Kate L"/>
    <n v="19.95"/>
    <s v="Healthy Weight"/>
    <n v="4.3600000000000003"/>
    <s v="Normal"/>
    <s v="No"/>
    <x v="0"/>
    <s v="No"/>
    <x v="1"/>
    <s v="No"/>
    <s v="4-Nov-1962"/>
    <n v="61"/>
    <n v="12142.58"/>
    <x v="1"/>
    <s v="tier - 2"/>
    <x v="0"/>
  </r>
  <r>
    <s v="Id1447"/>
    <s v="  Beth"/>
    <n v="16.66"/>
    <s v="Underweight"/>
    <n v="9.16"/>
    <s v="Diabetes"/>
    <s v="No"/>
    <x v="0"/>
    <s v="No"/>
    <x v="0"/>
    <s v="No"/>
    <s v="15-Sep-1962"/>
    <n v="61"/>
    <n v="12146.97"/>
    <x v="1"/>
    <s v="tier - 3"/>
    <x v="2"/>
  </r>
  <r>
    <s v="Id1448"/>
    <s v="  Katharine"/>
    <n v="16.62"/>
    <s v="Underweight"/>
    <n v="9.14"/>
    <s v="Diabetes"/>
    <s v="No"/>
    <x v="0"/>
    <s v="No"/>
    <x v="0"/>
    <s v="No"/>
    <s v="5-Oct-1987"/>
    <n v="36"/>
    <n v="12148.2"/>
    <x v="1"/>
    <s v="tier - 3"/>
    <x v="1"/>
  </r>
  <r>
    <s v="Id1449"/>
    <s v="  Heather L"/>
    <n v="15.36"/>
    <s v="Underweight"/>
    <n v="5.49"/>
    <s v="Normal"/>
    <s v="Yes"/>
    <x v="0"/>
    <s v="No"/>
    <x v="1"/>
    <s v="No"/>
    <s v="29-Aug-1991"/>
    <n v="32"/>
    <n v="12198.64"/>
    <x v="1"/>
    <s v="tier - 3"/>
    <x v="14"/>
  </r>
  <r>
    <s v="Id1450"/>
    <s v="  Desiree"/>
    <n v="27.74"/>
    <s v="Overweight"/>
    <n v="5.96"/>
    <s v="Prediabetes"/>
    <s v="Yes"/>
    <x v="0"/>
    <s v="No"/>
    <x v="0"/>
    <s v="No"/>
    <s v="14-Aug-1977"/>
    <n v="46"/>
    <n v="12218.7"/>
    <x v="1"/>
    <s v="tier - 1"/>
    <x v="1"/>
  </r>
  <r>
    <s v="Id1451"/>
    <s v="  Peter B"/>
    <n v="22.44"/>
    <s v="Healthy Weight"/>
    <n v="4.62"/>
    <s v="Normal"/>
    <s v="Yes"/>
    <x v="0"/>
    <s v="No"/>
    <x v="0"/>
    <s v="No"/>
    <s v="20-Jul-1964"/>
    <n v="59"/>
    <n v="12222.9"/>
    <x v="1"/>
    <s v="tier - 2"/>
    <x v="1"/>
  </r>
  <r>
    <s v="Id1452"/>
    <s v="  Adam"/>
    <n v="37.049999999999997"/>
    <s v="Obesity"/>
    <n v="9.9600000000000009"/>
    <s v="Diabetes"/>
    <s v="Yes"/>
    <x v="0"/>
    <s v="No"/>
    <x v="0"/>
    <s v="No"/>
    <s v="2-Jul-1964"/>
    <n v="59"/>
    <n v="12224.35"/>
    <x v="1"/>
    <s v="tier - 1"/>
    <x v="1"/>
  </r>
  <r>
    <s v="Id1453"/>
    <s v="  Jeremy J"/>
    <n v="22.95"/>
    <s v="Healthy Weight"/>
    <n v="10.53"/>
    <s v="Diabetes"/>
    <s v="No"/>
    <x v="0"/>
    <s v="No"/>
    <x v="1"/>
    <s v="No"/>
    <s v="24-Jun-1964"/>
    <n v="59"/>
    <n v="12231.61"/>
    <x v="1"/>
    <s v="tier - 3"/>
    <x v="1"/>
  </r>
  <r>
    <s v="Id1454"/>
    <s v="  Adam C"/>
    <n v="34.200000000000003"/>
    <s v="Obesity"/>
    <n v="6.69"/>
    <s v="Diabetes"/>
    <s v="Yes"/>
    <x v="0"/>
    <s v="No"/>
    <x v="0"/>
    <s v="No"/>
    <s v="19-Jul-1963"/>
    <n v="60"/>
    <n v="12233.83"/>
    <x v="1"/>
    <s v="tier - 1"/>
    <x v="2"/>
  </r>
  <r>
    <s v="Id1455"/>
    <s v="  Jon"/>
    <n v="30.59"/>
    <s v="Obesity"/>
    <n v="9.5500000000000007"/>
    <s v="Diabetes"/>
    <s v="Yes"/>
    <x v="0"/>
    <s v="No"/>
    <x v="0"/>
    <s v="No"/>
    <s v="15-Oct-1964"/>
    <n v="59"/>
    <n v="12235.84"/>
    <x v="1"/>
    <s v="tier - 3"/>
    <x v="1"/>
  </r>
  <r>
    <s v="Id1456"/>
    <s v="  Steven J"/>
    <n v="25.51"/>
    <s v="Overweight"/>
    <n v="6.05"/>
    <s v="Prediabetes"/>
    <s v="No"/>
    <x v="0"/>
    <s v="No"/>
    <x v="0"/>
    <s v="No"/>
    <s v="29-Jul-1966"/>
    <n v="57"/>
    <n v="12237.73"/>
    <x v="1"/>
    <s v="tier - 3"/>
    <x v="1"/>
  </r>
  <r>
    <s v="Id1457"/>
    <s v="  Jessica P"/>
    <n v="29.04"/>
    <s v="Overweight"/>
    <n v="10.56"/>
    <s v="Diabetes"/>
    <s v="Yes"/>
    <x v="0"/>
    <s v="No"/>
    <x v="3"/>
    <s v="No"/>
    <s v="17-Jul-1963"/>
    <n v="60"/>
    <n v="12244.53"/>
    <x v="1"/>
    <s v="tier - 1"/>
    <x v="0"/>
  </r>
  <r>
    <s v="Id1458"/>
    <s v="  Ashley"/>
    <n v="22.135000000000002"/>
    <s v="Healthy Weight"/>
    <n v="10.81"/>
    <s v="Diabetes"/>
    <s v="Yes"/>
    <x v="0"/>
    <s v="No"/>
    <x v="3"/>
    <s v="No"/>
    <s v="23-Jun-1974"/>
    <n v="49"/>
    <n v="12245.17"/>
    <x v="1"/>
    <s v="tier - 1"/>
    <x v="1"/>
  </r>
  <r>
    <s v="Id1459"/>
    <s v="  Arturo H"/>
    <n v="21.375"/>
    <s v="Healthy Weight"/>
    <n v="4.32"/>
    <s v="Normal"/>
    <s v="No"/>
    <x v="0"/>
    <s v="No"/>
    <x v="0"/>
    <s v="No"/>
    <s v="23-Nov-1989"/>
    <n v="34"/>
    <n v="12254.44"/>
    <x v="1"/>
    <s v="tier - 3"/>
    <x v="14"/>
  </r>
  <r>
    <s v="Id1460"/>
    <s v="  Ketil"/>
    <n v="29.19"/>
    <s v="Overweight"/>
    <n v="4.37"/>
    <s v="Normal"/>
    <s v="No"/>
    <x v="0"/>
    <s v="No"/>
    <x v="0"/>
    <s v="No"/>
    <s v="13-Aug-1986"/>
    <n v="37"/>
    <n v="12255.04"/>
    <x v="1"/>
    <s v="tier - 2"/>
    <x v="14"/>
  </r>
  <r>
    <s v="Id1461"/>
    <s v="  Katie"/>
    <n v="31.92"/>
    <s v="Obesity"/>
    <n v="4.8099999999999996"/>
    <s v="Normal"/>
    <s v="Yes"/>
    <x v="0"/>
    <s v="Yes"/>
    <x v="3"/>
    <s v="No"/>
    <s v="6-Dec-1966"/>
    <n v="57"/>
    <n v="12265.51"/>
    <x v="1"/>
    <s v="tier - 3"/>
    <x v="0"/>
  </r>
  <r>
    <s v="Id1462"/>
    <s v="  Christi"/>
    <n v="26.315000000000001"/>
    <s v="Overweight"/>
    <n v="4.5599999999999996"/>
    <s v="Normal"/>
    <s v="Yes"/>
    <x v="0"/>
    <s v="Yes"/>
    <x v="3"/>
    <s v="No"/>
    <s v="30-Dec-1967"/>
    <n v="56"/>
    <n v="12268.63"/>
    <x v="1"/>
    <s v="tier - 1"/>
    <x v="1"/>
  </r>
  <r>
    <s v="Id1463"/>
    <s v="  Alan"/>
    <n v="35.299999999999997"/>
    <s v="Obesity"/>
    <n v="4.3899999999999997"/>
    <s v="Normal"/>
    <s v="No"/>
    <x v="0"/>
    <s v="No"/>
    <x v="0"/>
    <s v="No"/>
    <s v="28-Aug-1967"/>
    <n v="56"/>
    <n v="12269.69"/>
    <x v="1"/>
    <s v="tier - 2"/>
    <x v="1"/>
  </r>
  <r>
    <s v="Id1464"/>
    <s v="  Edivaldo B"/>
    <n v="18.91"/>
    <s v="Healthy Weight"/>
    <n v="11.44"/>
    <s v="Diabetes"/>
    <s v="No"/>
    <x v="0"/>
    <s v="No"/>
    <x v="0"/>
    <s v="No"/>
    <s v="16-Nov-1966"/>
    <n v="57"/>
    <n v="12282.03"/>
    <x v="1"/>
    <s v="tier - 1"/>
    <x v="7"/>
  </r>
  <r>
    <s v="Id1465"/>
    <s v="  Eve"/>
    <n v="22.41"/>
    <s v="Healthy Weight"/>
    <n v="11.37"/>
    <s v="Diabetes"/>
    <s v="Yes"/>
    <x v="0"/>
    <s v="No"/>
    <x v="3"/>
    <s v="No"/>
    <s v="29-Oct-1990"/>
    <n v="33"/>
    <n v="12282.38"/>
    <x v="1"/>
    <s v="tier - 1"/>
    <x v="2"/>
  </r>
  <r>
    <s v="Id1466"/>
    <s v="  Devin"/>
    <n v="22.704999999999998"/>
    <s v="Healthy Weight"/>
    <n v="6.14"/>
    <s v="Prediabetes"/>
    <s v="No"/>
    <x v="0"/>
    <s v="No"/>
    <x v="0"/>
    <s v="No"/>
    <s v="28-Oct-1963"/>
    <n v="60"/>
    <n v="12299.59"/>
    <x v="1"/>
    <s v="tier - 1"/>
    <x v="7"/>
  </r>
  <r>
    <s v="Id1467"/>
    <s v="  Shaun R"/>
    <n v="37.18"/>
    <s v="Obesity"/>
    <n v="4.8899999999999997"/>
    <s v="Normal"/>
    <s v="No"/>
    <x v="0"/>
    <s v="No"/>
    <x v="0"/>
    <s v="No"/>
    <s v="29-Aug-1963"/>
    <n v="60"/>
    <n v="12323.94"/>
    <x v="1"/>
    <s v="tier - 3"/>
    <x v="12"/>
  </r>
  <r>
    <s v="Id1468"/>
    <s v="  Adrian"/>
    <n v="35.97"/>
    <s v="Obesity"/>
    <n v="4.5999999999999996"/>
    <s v="Normal"/>
    <s v="No"/>
    <x v="0"/>
    <s v="No"/>
    <x v="0"/>
    <s v="No"/>
    <s v="2-Aug-1963"/>
    <n v="60"/>
    <n v="12333.83"/>
    <x v="1"/>
    <s v="tier - 2"/>
    <x v="2"/>
  </r>
  <r>
    <s v="Id1469"/>
    <s v="  Andrew"/>
    <n v="35.799999999999997"/>
    <s v="Obesity"/>
    <n v="4.42"/>
    <s v="Normal"/>
    <s v="No"/>
    <x v="0"/>
    <s v="No"/>
    <x v="0"/>
    <s v="No"/>
    <s v="22-Sep-1963"/>
    <n v="60"/>
    <n v="12347.17"/>
    <x v="1"/>
    <s v="tier - 3"/>
    <x v="2"/>
  </r>
  <r>
    <s v="Id1470"/>
    <s v="  Mallory"/>
    <n v="28.31"/>
    <s v="Overweight"/>
    <n v="7.48"/>
    <s v="Diabetes"/>
    <s v="Yes"/>
    <x v="0"/>
    <s v="No"/>
    <x v="0"/>
    <s v="No"/>
    <s v="29-Dec-1966"/>
    <n v="57"/>
    <n v="12363.55"/>
    <x v="1"/>
    <s v="tier - 3"/>
    <x v="2"/>
  </r>
  <r>
    <s v="Id1471"/>
    <s v="  Shawn E"/>
    <n v="38.06"/>
    <s v="Obesity"/>
    <n v="10.74"/>
    <s v="Diabetes"/>
    <s v="No"/>
    <x v="0"/>
    <s v="No"/>
    <x v="0"/>
    <s v="No"/>
    <s v="26-Sep-1962"/>
    <n v="61"/>
    <n v="12369.89"/>
    <x v="1"/>
    <s v="tier - 2"/>
    <x v="8"/>
  </r>
  <r>
    <s v="Id1472"/>
    <s v="  Sarah E"/>
    <n v="28"/>
    <s v="Overweight"/>
    <n v="5.19"/>
    <s v="Normal"/>
    <s v="No"/>
    <x v="0"/>
    <s v="No"/>
    <x v="3"/>
    <s v="No"/>
    <s v="29-Dec-1989"/>
    <n v="34"/>
    <n v="12404.88"/>
    <x v="1"/>
    <s v="tier - 3"/>
    <x v="5"/>
  </r>
  <r>
    <s v="Id1473"/>
    <s v="  Josh"/>
    <n v="34.32"/>
    <s v="Obesity"/>
    <n v="9.17"/>
    <s v="Diabetes"/>
    <s v="No"/>
    <x v="0"/>
    <s v="No"/>
    <x v="0"/>
    <s v="No"/>
    <s v="21-Aug-1972"/>
    <n v="51"/>
    <n v="12407.3"/>
    <x v="1"/>
    <s v="tier - 2"/>
    <x v="11"/>
  </r>
  <r>
    <s v="Id1474"/>
    <s v="  Johann A"/>
    <n v="22.3"/>
    <s v="Healthy Weight"/>
    <n v="4.95"/>
    <s v="Normal"/>
    <s v="Yes"/>
    <x v="0"/>
    <s v="No"/>
    <x v="0"/>
    <s v="No"/>
    <s v="14-Jul-1979"/>
    <n v="44"/>
    <n v="12408.29"/>
    <x v="1"/>
    <s v="tier - 1"/>
    <x v="16"/>
  </r>
  <r>
    <s v="Id1475"/>
    <s v="  Robin M"/>
    <n v="27.835000000000001"/>
    <s v="Overweight"/>
    <n v="6.03"/>
    <s v="Prediabetes"/>
    <s v="No"/>
    <x v="0"/>
    <s v="No"/>
    <x v="3"/>
    <s v="No"/>
    <s v="4-Aug-1964"/>
    <n v="59"/>
    <n v="12430.95"/>
    <x v="1"/>
    <s v="tier - 3"/>
    <x v="8"/>
  </r>
  <r>
    <s v="Id1476"/>
    <s v="  Kyle K"/>
    <n v="39.229999999999997"/>
    <s v="Obesity"/>
    <n v="5.36"/>
    <s v="Normal"/>
    <s v="No"/>
    <x v="0"/>
    <s v="No"/>
    <x v="0"/>
    <s v="No"/>
    <s v="9-Aug-1995"/>
    <n v="28"/>
    <n v="12452.25"/>
    <x v="1"/>
    <s v="tier - 3"/>
    <x v="1"/>
  </r>
  <r>
    <s v="Id1477"/>
    <s v="  Alison"/>
    <n v="19.95"/>
    <s v="Healthy Weight"/>
    <n v="6.11"/>
    <s v="Prediabetes"/>
    <s v="No"/>
    <x v="0"/>
    <s v="No"/>
    <x v="3"/>
    <s v="No"/>
    <s v="26-Nov-1968"/>
    <n v="55"/>
    <n v="12475.35"/>
    <x v="1"/>
    <s v="tier - 1"/>
    <x v="1"/>
  </r>
  <r>
    <s v="Id1478"/>
    <s v="  Michael A"/>
    <n v="34.64"/>
    <s v="Obesity"/>
    <n v="4.88"/>
    <s v="Normal"/>
    <s v="No"/>
    <x v="0"/>
    <s v="Yes"/>
    <x v="3"/>
    <s v="No"/>
    <s v="12-Nov-1968"/>
    <n v="55"/>
    <n v="12479.71"/>
    <x v="1"/>
    <s v="tier - 3"/>
    <x v="1"/>
  </r>
  <r>
    <s v="Id1479"/>
    <s v="  Byron A"/>
    <n v="18.75"/>
    <s v="Healthy Weight"/>
    <n v="6.72"/>
    <s v="Diabetes"/>
    <s v="No"/>
    <x v="0"/>
    <s v="No"/>
    <x v="0"/>
    <s v="No"/>
    <s v="1-Sep-1967"/>
    <n v="56"/>
    <n v="12485.8"/>
    <x v="1"/>
    <s v="tier - 3"/>
    <x v="0"/>
  </r>
  <r>
    <s v="Id1480"/>
    <s v="  Carine A"/>
    <n v="26.48"/>
    <s v="Overweight"/>
    <n v="4.2"/>
    <s v="Normal"/>
    <s v="No"/>
    <x v="0"/>
    <s v="No"/>
    <x v="3"/>
    <s v="No"/>
    <s v="3-Dec-1968"/>
    <n v="55"/>
    <n v="12495.29"/>
    <x v="1"/>
    <s v="tier - 3"/>
    <x v="1"/>
  </r>
  <r>
    <s v="Id1481"/>
    <s v="  Nathaniel"/>
    <n v="34.83"/>
    <s v="Obesity"/>
    <n v="5.79"/>
    <s v="Prediabetes"/>
    <s v="No"/>
    <x v="0"/>
    <s v="No"/>
    <x v="3"/>
    <s v="No"/>
    <s v="12-Jul-1966"/>
    <n v="57"/>
    <n v="12499.88"/>
    <x v="1"/>
    <s v="tier - 2"/>
    <x v="1"/>
  </r>
  <r>
    <s v="Id1482"/>
    <s v="  Lindsay A"/>
    <n v="25.46"/>
    <s v="Overweight"/>
    <n v="4.29"/>
    <s v="Normal"/>
    <s v="No"/>
    <x v="0"/>
    <s v="No"/>
    <x v="0"/>
    <s v="No"/>
    <s v="16-Oct-1962"/>
    <n v="61"/>
    <n v="12523.6"/>
    <x v="1"/>
    <s v="tier - 3"/>
    <x v="1"/>
  </r>
  <r>
    <s v="Id1483"/>
    <s v="  Justin R"/>
    <n v="23.31"/>
    <s v="Healthy Weight"/>
    <n v="8.27"/>
    <s v="Diabetes"/>
    <s v="No"/>
    <x v="0"/>
    <s v="No"/>
    <x v="0"/>
    <s v="No"/>
    <s v="28-Nov-1961"/>
    <n v="62"/>
    <n v="12557.61"/>
    <x v="1"/>
    <s v="tier - 3"/>
    <x v="0"/>
  </r>
  <r>
    <s v="Id1484"/>
    <s v="  Casey"/>
    <n v="29"/>
    <s v="Overweight"/>
    <n v="4.5599999999999996"/>
    <s v="Normal"/>
    <s v="No"/>
    <x v="0"/>
    <s v="No"/>
    <x v="0"/>
    <s v="No"/>
    <s v="28-Nov-1961"/>
    <n v="62"/>
    <n v="12574.05"/>
    <x v="1"/>
    <s v="tier - 1"/>
    <x v="2"/>
  </r>
  <r>
    <s v="Id1485"/>
    <s v="  Amanda L"/>
    <n v="32.869999999999997"/>
    <s v="Obesity"/>
    <n v="5.33"/>
    <s v="Normal"/>
    <s v="No"/>
    <x v="0"/>
    <s v="No"/>
    <x v="0"/>
    <s v="No"/>
    <s v="26-Nov-1969"/>
    <n v="54"/>
    <n v="12579.92"/>
    <x v="1"/>
    <s v="tier - 1"/>
    <x v="7"/>
  </r>
  <r>
    <s v="Id1486"/>
    <s v="  Ayako N"/>
    <n v="26.18"/>
    <s v="Overweight"/>
    <n v="5.63"/>
    <s v="Normal"/>
    <s v="No"/>
    <x v="0"/>
    <s v="No"/>
    <x v="0"/>
    <s v="No"/>
    <s v="18-Jun-1970"/>
    <n v="53"/>
    <n v="12592.53"/>
    <x v="1"/>
    <s v="tier - 2"/>
    <x v="0"/>
  </r>
  <r>
    <s v="Id1487"/>
    <s v="  Emilee"/>
    <n v="25.3"/>
    <s v="Overweight"/>
    <n v="5.12"/>
    <s v="Normal"/>
    <s v="No"/>
    <x v="0"/>
    <s v="No"/>
    <x v="0"/>
    <s v="No"/>
    <s v="11-Aug-1988"/>
    <n v="35"/>
    <n v="12600.46"/>
    <x v="1"/>
    <s v="tier - 1"/>
    <x v="9"/>
  </r>
  <r>
    <s v="Id1488"/>
    <s v="  Stephen M"/>
    <n v="36.94"/>
    <s v="Obesity"/>
    <n v="5.15"/>
    <s v="Normal"/>
    <s v="Yes"/>
    <x v="0"/>
    <s v="No"/>
    <x v="3"/>
    <s v="No"/>
    <s v="18-Nov-1998"/>
    <n v="25"/>
    <n v="12609.89"/>
    <x v="1"/>
    <s v="tier - 3"/>
    <x v="1"/>
  </r>
  <r>
    <s v="Id1489"/>
    <s v="  Annemarie A"/>
    <n v="22.86"/>
    <s v="Healthy Weight"/>
    <n v="7.5"/>
    <s v="Diabetes"/>
    <s v="No"/>
    <x v="0"/>
    <s v="No"/>
    <x v="0"/>
    <s v="No"/>
    <s v="19-Aug-1963"/>
    <n v="60"/>
    <n v="12622.18"/>
    <x v="1"/>
    <s v="tier - 1"/>
    <x v="1"/>
  </r>
  <r>
    <s v="Id1490"/>
    <s v="  Ashley R"/>
    <n v="18.760000000000002"/>
    <s v="Healthy Weight"/>
    <n v="4.88"/>
    <s v="Normal"/>
    <s v="Yes"/>
    <x v="0"/>
    <s v="Yes"/>
    <x v="3"/>
    <s v="No"/>
    <s v="28-Dec-1970"/>
    <n v="53"/>
    <n v="12624.74"/>
    <x v="1"/>
    <s v="tier - 1"/>
    <x v="1"/>
  </r>
  <r>
    <s v="Id1491"/>
    <s v="  Leslie A"/>
    <n v="24.36"/>
    <s v="Healthy Weight"/>
    <n v="5.57"/>
    <s v="Normal"/>
    <s v="No"/>
    <x v="0"/>
    <s v="No"/>
    <x v="0"/>
    <s v="No"/>
    <s v="4-Oct-1965"/>
    <n v="58"/>
    <n v="12629.17"/>
    <x v="1"/>
    <s v="tier - 1"/>
    <x v="0"/>
  </r>
  <r>
    <s v="Id1492"/>
    <s v="  Mauricio J"/>
    <n v="32.299999999999997"/>
    <s v="Obesity"/>
    <n v="5.31"/>
    <s v="Normal"/>
    <s v="No"/>
    <x v="0"/>
    <s v="No"/>
    <x v="0"/>
    <s v="No"/>
    <s v="22-Nov-1962"/>
    <n v="61"/>
    <n v="12629.9"/>
    <x v="1"/>
    <s v="tier - 3"/>
    <x v="0"/>
  </r>
  <r>
    <s v="Id1493"/>
    <s v="  Kieran"/>
    <n v="22.704999999999998"/>
    <s v="Healthy Weight"/>
    <n v="4.57"/>
    <s v="Normal"/>
    <s v="Yes"/>
    <x v="0"/>
    <s v="No"/>
    <x v="0"/>
    <s v="No"/>
    <s v="22-Jul-1962"/>
    <n v="61"/>
    <n v="12638.2"/>
    <x v="1"/>
    <s v="tier - 1"/>
    <x v="2"/>
  </r>
  <r>
    <s v="Id1494"/>
    <s v="  Elizabeth A"/>
    <n v="21.79"/>
    <s v="Healthy Weight"/>
    <n v="8.6999999999999993"/>
    <s v="Diabetes"/>
    <s v="Yes"/>
    <x v="0"/>
    <s v="No"/>
    <x v="3"/>
    <s v="No"/>
    <s v="5-Sep-1972"/>
    <n v="51"/>
    <n v="12640.24"/>
    <x v="1"/>
    <s v="tier - 1"/>
    <x v="2"/>
  </r>
  <r>
    <s v="Id1495"/>
    <s v="  Zeke M"/>
    <n v="24.52"/>
    <s v="Healthy Weight"/>
    <n v="4.76"/>
    <s v="Normal"/>
    <s v="No"/>
    <x v="0"/>
    <s v="No"/>
    <x v="0"/>
    <s v="No"/>
    <s v="17-Dec-1966"/>
    <n v="57"/>
    <n v="12643.38"/>
    <x v="1"/>
    <s v="tier - 1"/>
    <x v="1"/>
  </r>
  <r>
    <s v="Id1496"/>
    <s v="  Chip"/>
    <n v="39.520000000000003"/>
    <s v="Obesity"/>
    <n v="11.81"/>
    <s v="Diabetes"/>
    <s v="No"/>
    <x v="0"/>
    <s v="No"/>
    <x v="0"/>
    <s v="No"/>
    <s v="11-Jul-1962"/>
    <n v="61"/>
    <n v="12644.59"/>
    <x v="1"/>
    <s v="tier - 2"/>
    <x v="2"/>
  </r>
  <r>
    <s v="Id1497"/>
    <s v="  Miguel Angel Sr"/>
    <n v="24.49"/>
    <s v="Healthy Weight"/>
    <n v="4.67"/>
    <s v="Normal"/>
    <s v="No"/>
    <x v="0"/>
    <s v="No"/>
    <x v="0"/>
    <s v="No"/>
    <s v="14-Sep-1965"/>
    <n v="58"/>
    <n v="12646.21"/>
    <x v="1"/>
    <s v="tier - 2"/>
    <x v="2"/>
  </r>
  <r>
    <s v="Id1498"/>
    <s v="  Brian"/>
    <n v="26.315000000000001"/>
    <s v="Overweight"/>
    <n v="6.02"/>
    <s v="Prediabetes"/>
    <s v="No"/>
    <x v="0"/>
    <s v="No"/>
    <x v="0"/>
    <s v="No"/>
    <s v="27-Aug-1962"/>
    <n v="61"/>
    <n v="12648.7"/>
    <x v="1"/>
    <s v="tier - 2"/>
    <x v="0"/>
  </r>
  <r>
    <s v="Id1499"/>
    <s v="  Meghan"/>
    <n v="22.58"/>
    <s v="Healthy Weight"/>
    <n v="7.46"/>
    <s v="Diabetes"/>
    <s v="No"/>
    <x v="0"/>
    <s v="No"/>
    <x v="0"/>
    <s v="No"/>
    <s v="24-Sep-1974"/>
    <n v="49"/>
    <n v="12697.48"/>
    <x v="1"/>
    <s v="tier - 3"/>
    <x v="11"/>
  </r>
  <r>
    <s v="Id1500"/>
    <s v="  Meredith L"/>
    <n v="19.475000000000001"/>
    <s v="Healthy Weight"/>
    <n v="4.74"/>
    <s v="Normal"/>
    <s v="No"/>
    <x v="0"/>
    <s v="No"/>
    <x v="3"/>
    <s v="No"/>
    <s v="7-Jul-1992"/>
    <n v="31"/>
    <n v="12699.56"/>
    <x v="1"/>
    <s v="tier - 2"/>
    <x v="2"/>
  </r>
  <r>
    <s v="Id1501"/>
    <s v="  Millicent M"/>
    <n v="26.33"/>
    <s v="Overweight"/>
    <n v="4.79"/>
    <s v="Normal"/>
    <s v="No"/>
    <x v="0"/>
    <s v="No"/>
    <x v="0"/>
    <s v="No"/>
    <s v="28-Nov-1964"/>
    <n v="59"/>
    <n v="12700.63"/>
    <x v="1"/>
    <s v="tier - 3"/>
    <x v="2"/>
  </r>
  <r>
    <s v="Id1502"/>
    <s v="  Kathleen"/>
    <n v="17.29"/>
    <s v="Underweight"/>
    <n v="5.35"/>
    <s v="Normal"/>
    <s v="Yes"/>
    <x v="0"/>
    <s v="No"/>
    <x v="0"/>
    <s v="No"/>
    <s v="8-Jul-1970"/>
    <n v="53"/>
    <n v="12713"/>
    <x v="1"/>
    <s v="tier - 1"/>
    <x v="2"/>
  </r>
  <r>
    <s v="Id1503"/>
    <s v="  Kimberly K"/>
    <n v="42.88"/>
    <s v="Obesity"/>
    <n v="4.87"/>
    <s v="Normal"/>
    <s v="No"/>
    <x v="1"/>
    <s v="No"/>
    <x v="3"/>
    <s v="No"/>
    <s v="17-Jul-1988"/>
    <n v="35"/>
    <n v="12718.21"/>
    <x v="1"/>
    <s v="tier - 1"/>
    <x v="14"/>
  </r>
  <r>
    <s v="Id1504"/>
    <s v="  Justin C"/>
    <n v="32.200000000000003"/>
    <s v="Obesity"/>
    <n v="10.09"/>
    <s v="Diabetes"/>
    <s v="Yes"/>
    <x v="0"/>
    <s v="No"/>
    <x v="0"/>
    <s v="No"/>
    <s v="2-Sep-1962"/>
    <n v="61"/>
    <n v="12731"/>
    <x v="1"/>
    <s v="tier - 3"/>
    <x v="5"/>
  </r>
  <r>
    <s v="Id1505"/>
    <s v="  Tristan P"/>
    <n v="18.75"/>
    <s v="Healthy Weight"/>
    <n v="5.47"/>
    <s v="Normal"/>
    <s v="Yes"/>
    <x v="0"/>
    <s v="Yes"/>
    <x v="3"/>
    <s v="No"/>
    <s v="1-Oct-1962"/>
    <n v="61"/>
    <n v="12741.17"/>
    <x v="1"/>
    <s v="tier - 1"/>
    <x v="12"/>
  </r>
  <r>
    <s v="Id1506"/>
    <s v="  Traci A"/>
    <n v="22.36"/>
    <s v="Healthy Weight"/>
    <n v="8.6"/>
    <s v="Diabetes"/>
    <s v="No"/>
    <x v="0"/>
    <s v="No"/>
    <x v="0"/>
    <s v="No"/>
    <s v="25-Sep-1975"/>
    <n v="48"/>
    <n v="12770.27"/>
    <x v="1"/>
    <s v="tier - 3"/>
    <x v="11"/>
  </r>
  <r>
    <s v="Id1507"/>
    <s v="  Justin P"/>
    <n v="23.94"/>
    <s v="Healthy Weight"/>
    <n v="10.74"/>
    <s v="Diabetes"/>
    <s v="Yes"/>
    <x v="0"/>
    <s v="No"/>
    <x v="0"/>
    <s v="No"/>
    <s v="7-Oct-1972"/>
    <n v="51"/>
    <n v="12776.05"/>
    <x v="1"/>
    <s v="tier - 3"/>
    <x v="14"/>
  </r>
  <r>
    <s v="Id1508"/>
    <s v="  Logan M"/>
    <n v="30.1"/>
    <s v="Obesity"/>
    <n v="4.3899999999999997"/>
    <s v="Normal"/>
    <s v="No"/>
    <x v="0"/>
    <s v="Yes"/>
    <x v="3"/>
    <s v="No"/>
    <s v="5-Dec-1963"/>
    <n v="60"/>
    <n v="12788.03"/>
    <x v="1"/>
    <s v="tier - 3"/>
    <x v="7"/>
  </r>
  <r>
    <s v="Id1509"/>
    <s v="  Sebastien"/>
    <n v="21.93"/>
    <s v="Healthy Weight"/>
    <n v="6.3"/>
    <s v="Prediabetes"/>
    <s v="No"/>
    <x v="0"/>
    <s v="No"/>
    <x v="0"/>
    <s v="No"/>
    <s v="29-Oct-1983"/>
    <n v="40"/>
    <n v="12788.18"/>
    <x v="1"/>
    <s v="tier - 1"/>
    <x v="14"/>
  </r>
  <r>
    <s v="Id1510"/>
    <s v="  Tiffany A"/>
    <n v="39.75"/>
    <s v="Obesity"/>
    <n v="5.41"/>
    <s v="Normal"/>
    <s v="No"/>
    <x v="1"/>
    <s v="No"/>
    <x v="3"/>
    <s v="No"/>
    <s v="24-Jul-1978"/>
    <n v="45"/>
    <n v="12797.21"/>
    <x v="1"/>
    <s v="tier - 1"/>
    <x v="8"/>
  </r>
  <r>
    <s v="Id1511"/>
    <s v="  Matthew"/>
    <n v="26.03"/>
    <s v="Overweight"/>
    <n v="4.47"/>
    <s v="Normal"/>
    <s v="No"/>
    <x v="0"/>
    <s v="Yes"/>
    <x v="3"/>
    <s v="No"/>
    <s v="20-Jul-1963"/>
    <n v="60"/>
    <n v="12815.44"/>
    <x v="1"/>
    <s v="tier - 3"/>
    <x v="8"/>
  </r>
  <r>
    <s v="Id1512"/>
    <s v="  Luke"/>
    <n v="34.51"/>
    <s v="Obesity"/>
    <n v="6.26"/>
    <s v="Prediabetes"/>
    <s v="No"/>
    <x v="0"/>
    <s v="No"/>
    <x v="0"/>
    <s v="No"/>
    <s v="25-Sep-1967"/>
    <n v="56"/>
    <n v="12823.25"/>
    <x v="1"/>
    <s v="tier - 3"/>
    <x v="11"/>
  </r>
  <r>
    <s v="Id1513"/>
    <s v="  Leigh"/>
    <n v="19.32"/>
    <s v="Healthy Weight"/>
    <n v="11.58"/>
    <s v="Diabetes"/>
    <s v="Yes"/>
    <x v="0"/>
    <s v="No"/>
    <x v="3"/>
    <s v="No"/>
    <s v="9-Nov-2004"/>
    <n v="19"/>
    <n v="12829.46"/>
    <x v="1"/>
    <s v="tier - 3"/>
    <x v="5"/>
  </r>
  <r>
    <s v="Id1514"/>
    <s v="  Yosuke"/>
    <n v="28.5"/>
    <s v="Overweight"/>
    <n v="4.3600000000000003"/>
    <s v="Normal"/>
    <s v="No"/>
    <x v="0"/>
    <s v="No"/>
    <x v="0"/>
    <s v="No"/>
    <s v="27-Sep-1993"/>
    <n v="30"/>
    <n v="12847.24"/>
    <x v="1"/>
    <s v="tier - 2"/>
    <x v="1"/>
  </r>
  <r>
    <s v="Id1515"/>
    <s v="  Matthew"/>
    <n v="30.875"/>
    <s v="Obesity"/>
    <n v="4.1399999999999997"/>
    <s v="Normal"/>
    <s v="Yes"/>
    <x v="0"/>
    <s v="No"/>
    <x v="0"/>
    <s v="No"/>
    <s v="22-Sep-1973"/>
    <n v="50"/>
    <n v="12852.37"/>
    <x v="1"/>
    <s v="tier - 1"/>
    <x v="1"/>
  </r>
  <r>
    <s v="Id1516"/>
    <s v="  Jacob"/>
    <n v="24.02"/>
    <s v="Healthy Weight"/>
    <n v="4.38"/>
    <s v="Normal"/>
    <s v="No"/>
    <x v="0"/>
    <s v="No"/>
    <x v="0"/>
    <s v="No"/>
    <s v="27-Sep-1963"/>
    <n v="60"/>
    <n v="12856.84"/>
    <x v="1"/>
    <s v="tier - 3"/>
    <x v="11"/>
  </r>
  <r>
    <s v="Id1517"/>
    <s v="  Jodi"/>
    <n v="36.08"/>
    <s v="Obesity"/>
    <n v="11.61"/>
    <s v="Diabetes"/>
    <s v="Yes"/>
    <x v="0"/>
    <s v="No"/>
    <x v="0"/>
    <s v="No"/>
    <s v="6-Aug-1984"/>
    <n v="39"/>
    <n v="12870.31"/>
    <x v="1"/>
    <s v="tier - 3"/>
    <x v="1"/>
  </r>
  <r>
    <s v="Id1518"/>
    <s v="  Lauren"/>
    <n v="32.200000000000003"/>
    <s v="Obesity"/>
    <n v="10.59"/>
    <s v="Diabetes"/>
    <s v="Yes"/>
    <x v="0"/>
    <s v="No"/>
    <x v="0"/>
    <s v="No"/>
    <s v="9-Jul-2004"/>
    <n v="19"/>
    <n v="12890.06"/>
    <x v="1"/>
    <s v="tier - 1"/>
    <x v="4"/>
  </r>
  <r>
    <s v="Id1519"/>
    <s v="  Misti C"/>
    <n v="28.05"/>
    <s v="Overweight"/>
    <n v="11.85"/>
    <s v="Diabetes"/>
    <s v="Yes"/>
    <x v="0"/>
    <s v="No"/>
    <x v="0"/>
    <s v="No"/>
    <s v="16-Aug-1963"/>
    <n v="60"/>
    <n v="12913.99"/>
    <x v="1"/>
    <s v="tier - 2"/>
    <x v="5"/>
  </r>
  <r>
    <s v="Id1520"/>
    <s v="  Angela J"/>
    <n v="19"/>
    <s v="Healthy Weight"/>
    <n v="5.46"/>
    <s v="Normal"/>
    <s v="Yes"/>
    <x v="0"/>
    <s v="No"/>
    <x v="3"/>
    <s v="No"/>
    <s v="1-Sep-1963"/>
    <n v="60"/>
    <n v="12925.89"/>
    <x v="1"/>
    <s v="tier - 2"/>
    <x v="0"/>
  </r>
  <r>
    <s v="Id1521"/>
    <s v="  Jonathan D"/>
    <n v="16.13"/>
    <s v="Underweight"/>
    <n v="4.54"/>
    <s v="Normal"/>
    <s v="Yes"/>
    <x v="0"/>
    <s v="No"/>
    <x v="1"/>
    <s v="No"/>
    <s v="14-Aug-1963"/>
    <n v="60"/>
    <n v="12928.79"/>
    <x v="1"/>
    <s v="tier - 2"/>
    <x v="0"/>
  </r>
  <r>
    <s v="Id1522"/>
    <s v="  Victoria"/>
    <n v="18.77"/>
    <s v="Healthy Weight"/>
    <n v="11.98"/>
    <s v="Diabetes"/>
    <s v="Yes"/>
    <x v="0"/>
    <s v="No"/>
    <x v="1"/>
    <s v="No"/>
    <s v="22-Dec-1966"/>
    <n v="57"/>
    <n v="12949.16"/>
    <x v="1"/>
    <s v="tier - 3"/>
    <x v="0"/>
  </r>
  <r>
    <s v="Id1523"/>
    <s v="  Adrian R"/>
    <n v="28.88"/>
    <s v="Overweight"/>
    <n v="6.59"/>
    <s v="Diabetes"/>
    <s v="Yes"/>
    <x v="0"/>
    <s v="No"/>
    <x v="3"/>
    <s v="No"/>
    <s v="20-Aug-1961"/>
    <n v="62"/>
    <n v="12950.07"/>
    <x v="1"/>
    <s v="tier - 1"/>
    <x v="1"/>
  </r>
  <r>
    <s v="Id1524"/>
    <s v="  Andrew"/>
    <n v="27.55"/>
    <s v="Overweight"/>
    <n v="10.83"/>
    <s v="Diabetes"/>
    <s v="Yes"/>
    <x v="0"/>
    <s v="No"/>
    <x v="3"/>
    <s v="No"/>
    <s v="4-Nov-1960"/>
    <n v="63"/>
    <n v="12957.12"/>
    <x v="1"/>
    <s v="tier - 1"/>
    <x v="2"/>
  </r>
  <r>
    <s v="Id1525"/>
    <s v="  Jason A"/>
    <n v="15.6"/>
    <s v="Underweight"/>
    <n v="8.6"/>
    <s v="Diabetes"/>
    <s v="No"/>
    <x v="0"/>
    <s v="No"/>
    <x v="0"/>
    <s v="No"/>
    <s v="22-Jun-1960"/>
    <n v="63"/>
    <n v="12979.36"/>
    <x v="1"/>
    <s v="tier - 1"/>
    <x v="2"/>
  </r>
  <r>
    <s v="Id1526"/>
    <s v="  Rachel"/>
    <n v="21.99"/>
    <s v="Healthy Weight"/>
    <n v="11.17"/>
    <s v="Diabetes"/>
    <s v="No"/>
    <x v="0"/>
    <s v="No"/>
    <x v="0"/>
    <s v="No"/>
    <s v="23-Sep-1960"/>
    <n v="63"/>
    <n v="12981.35"/>
    <x v="1"/>
    <s v="tier - 3"/>
    <x v="0"/>
  </r>
  <r>
    <s v="Id1527"/>
    <s v="  Susan"/>
    <n v="34.85"/>
    <s v="Obesity"/>
    <n v="5.75"/>
    <s v="Prediabetes"/>
    <s v="No"/>
    <x v="0"/>
    <s v="No"/>
    <x v="0"/>
    <s v="No"/>
    <s v="28-Nov-1960"/>
    <n v="63"/>
    <n v="12982.87"/>
    <x v="1"/>
    <s v="tier - 1"/>
    <x v="0"/>
  </r>
  <r>
    <s v="Id1528"/>
    <s v="  Cameron M"/>
    <n v="24.51"/>
    <s v="Healthy Weight"/>
    <n v="4.83"/>
    <s v="Normal"/>
    <s v="Yes"/>
    <x v="0"/>
    <s v="Yes"/>
    <x v="3"/>
    <s v="No"/>
    <s v="27-Nov-1979"/>
    <n v="44"/>
    <n v="12994.12"/>
    <x v="1"/>
    <s v="tier - 2"/>
    <x v="14"/>
  </r>
  <r>
    <s v="Id1529"/>
    <s v="  Claudia A"/>
    <n v="19.399999999999999"/>
    <s v="Healthy Weight"/>
    <n v="11.93"/>
    <s v="Diabetes"/>
    <s v="No"/>
    <x v="0"/>
    <s v="No"/>
    <x v="0"/>
    <s v="No"/>
    <s v="30-Oct-1981"/>
    <n v="42"/>
    <n v="13002.91"/>
    <x v="1"/>
    <s v="tier - 1"/>
    <x v="1"/>
  </r>
  <r>
    <s v="Id1530"/>
    <s v="  Kate"/>
    <n v="15.1"/>
    <s v="Underweight"/>
    <n v="8.41"/>
    <s v="Diabetes"/>
    <s v="No"/>
    <x v="0"/>
    <s v="No"/>
    <x v="0"/>
    <s v="No"/>
    <s v="24-Jun-1962"/>
    <n v="61"/>
    <n v="13004.95"/>
    <x v="1"/>
    <s v="tier - 1"/>
    <x v="1"/>
  </r>
  <r>
    <s v="Id1531"/>
    <s v="  Nicole M"/>
    <n v="23.37"/>
    <s v="Healthy Weight"/>
    <n v="5.59"/>
    <s v="Normal"/>
    <s v="Yes"/>
    <x v="0"/>
    <s v="No"/>
    <x v="0"/>
    <s v="No"/>
    <s v="13-Dec-1969"/>
    <n v="54"/>
    <n v="13008.07"/>
    <x v="1"/>
    <s v="tier - 3"/>
    <x v="1"/>
  </r>
  <r>
    <s v="Id1532"/>
    <s v="  Jack"/>
    <n v="42.4"/>
    <s v="Obesity"/>
    <n v="4.0599999999999996"/>
    <s v="Normal"/>
    <s v="No"/>
    <x v="0"/>
    <s v="No"/>
    <x v="0"/>
    <s v="No"/>
    <s v="27-Sep-1972"/>
    <n v="51"/>
    <n v="13010.86"/>
    <x v="1"/>
    <s v="tier - 2"/>
    <x v="1"/>
  </r>
  <r>
    <s v="Id1533"/>
    <s v="  Gregory"/>
    <n v="28.405000000000001"/>
    <s v="Overweight"/>
    <n v="7.02"/>
    <s v="Diabetes"/>
    <s v="Yes"/>
    <x v="0"/>
    <s v="No"/>
    <x v="0"/>
    <s v="No"/>
    <s v="20-Jul-1962"/>
    <n v="61"/>
    <n v="13012.21"/>
    <x v="1"/>
    <s v="tier - 1"/>
    <x v="1"/>
  </r>
  <r>
    <s v="Id1534"/>
    <s v="  Rebecca"/>
    <n v="23.4"/>
    <s v="Healthy Weight"/>
    <n v="4.47"/>
    <s v="Normal"/>
    <s v="No"/>
    <x v="0"/>
    <s v="No"/>
    <x v="0"/>
    <s v="No"/>
    <s v="23-Sep-1964"/>
    <n v="59"/>
    <n v="13019.16"/>
    <x v="1"/>
    <s v="tier - 1"/>
    <x v="8"/>
  </r>
  <r>
    <s v="Id1535"/>
    <s v="  Adam"/>
    <n v="33.44"/>
    <s v="Obesity"/>
    <n v="4.54"/>
    <s v="Normal"/>
    <s v="No"/>
    <x v="0"/>
    <s v="No"/>
    <x v="0"/>
    <s v="No"/>
    <s v="4-Nov-1965"/>
    <n v="58"/>
    <n v="13023.93"/>
    <x v="1"/>
    <s v="tier - 2"/>
    <x v="7"/>
  </r>
  <r>
    <s v="Id1536"/>
    <s v="  Ryan"/>
    <n v="21.12"/>
    <s v="Healthy Weight"/>
    <n v="4.99"/>
    <s v="Normal"/>
    <s v="No"/>
    <x v="0"/>
    <s v="No"/>
    <x v="3"/>
    <s v="No"/>
    <s v="9-Nov-1961"/>
    <n v="62"/>
    <n v="13041.92"/>
    <x v="1"/>
    <s v="tier - 1"/>
    <x v="2"/>
  </r>
  <r>
    <s v="Id1537"/>
    <s v="  Jackie K"/>
    <n v="18.48"/>
    <s v="Underweight"/>
    <n v="10.84"/>
    <s v="Diabetes"/>
    <s v="Yes"/>
    <x v="0"/>
    <s v="No"/>
    <x v="1"/>
    <s v="No"/>
    <s v="23-Sep-1969"/>
    <n v="54"/>
    <n v="13044.41"/>
    <x v="1"/>
    <s v="tier - 1"/>
    <x v="1"/>
  </r>
  <r>
    <s v="Id1538"/>
    <s v="  Chris"/>
    <n v="16.815000000000001"/>
    <s v="Underweight"/>
    <n v="5.63"/>
    <s v="Normal"/>
    <s v="No"/>
    <x v="0"/>
    <s v="No"/>
    <x v="3"/>
    <s v="No"/>
    <s v="6-Aug-1967"/>
    <n v="56"/>
    <n v="13047.33"/>
    <x v="1"/>
    <s v="tier - 3"/>
    <x v="8"/>
  </r>
  <r>
    <s v="Id1539"/>
    <s v="  Tyler C"/>
    <n v="26.72"/>
    <s v="Overweight"/>
    <n v="4.1399999999999997"/>
    <s v="Normal"/>
    <s v="No"/>
    <x v="0"/>
    <s v="No"/>
    <x v="0"/>
    <s v="No"/>
    <s v="26-Oct-1985"/>
    <n v="38"/>
    <n v="13051.22"/>
    <x v="1"/>
    <s v="tier - 1"/>
    <x v="14"/>
  </r>
  <r>
    <s v="Id1540"/>
    <s v="  Yoshie"/>
    <n v="41.42"/>
    <s v="Obesity"/>
    <n v="5.17"/>
    <s v="Normal"/>
    <s v="No"/>
    <x v="0"/>
    <s v="Yes"/>
    <x v="3"/>
    <s v="No"/>
    <s v="6-Nov-1961"/>
    <n v="62"/>
    <n v="13063.88"/>
    <x v="1"/>
    <s v="tier - 2"/>
    <x v="2"/>
  </r>
  <r>
    <s v="Id1541"/>
    <s v="  Lauren A"/>
    <n v="20.69"/>
    <s v="Healthy Weight"/>
    <n v="6.93"/>
    <s v="Diabetes"/>
    <s v="No"/>
    <x v="0"/>
    <s v="No"/>
    <x v="1"/>
    <s v="No"/>
    <s v="17-Jul-1978"/>
    <n v="45"/>
    <n v="13101.74"/>
    <x v="1"/>
    <s v="tier - 2"/>
    <x v="14"/>
  </r>
  <r>
    <s v="Id1542"/>
    <s v="  Mason D"/>
    <n v="41.23"/>
    <s v="Obesity"/>
    <n v="4.24"/>
    <s v="Normal"/>
    <s v="No"/>
    <x v="0"/>
    <s v="No"/>
    <x v="0"/>
    <s v="No"/>
    <s v="30-Oct-1971"/>
    <n v="52"/>
    <n v="13110.79"/>
    <x v="1"/>
    <s v="tier - 2"/>
    <x v="2"/>
  </r>
  <r>
    <s v="Id1543"/>
    <s v="  Ryan"/>
    <n v="29.9"/>
    <s v="Overweight"/>
    <n v="5.91"/>
    <s v="Prediabetes"/>
    <s v="No"/>
    <x v="0"/>
    <s v="No"/>
    <x v="0"/>
    <s v="No"/>
    <s v="2-Aug-1962"/>
    <n v="61"/>
    <n v="13112.6"/>
    <x v="1"/>
    <s v="tier - 3"/>
    <x v="1"/>
  </r>
  <r>
    <s v="Id1544"/>
    <s v="  Arturo"/>
    <n v="34.104999999999997"/>
    <s v="Obesity"/>
    <n v="5.93"/>
    <s v="Prediabetes"/>
    <s v="No"/>
    <x v="0"/>
    <s v="No"/>
    <x v="0"/>
    <s v="No"/>
    <s v="12-Aug-1992"/>
    <n v="31"/>
    <n v="13113.51"/>
    <x v="1"/>
    <s v="tier - 2"/>
    <x v="14"/>
  </r>
  <r>
    <s v="Id1545"/>
    <s v="  Jake"/>
    <n v="24.97"/>
    <b v="0"/>
    <n v="5.66"/>
    <s v="Normal"/>
    <s v="No"/>
    <x v="0"/>
    <s v="No"/>
    <x v="0"/>
    <s v="No"/>
    <s v="14-Sep-1963"/>
    <n v="60"/>
    <n v="13116.84"/>
    <x v="1"/>
    <s v="tier - 1"/>
    <x v="1"/>
  </r>
  <r>
    <s v="Id1546"/>
    <s v="  Sarah E"/>
    <n v="34.799999999999997"/>
    <s v="Obesity"/>
    <n v="4.1900000000000004"/>
    <s v="Normal"/>
    <s v="No"/>
    <x v="0"/>
    <s v="No"/>
    <x v="3"/>
    <s v="No"/>
    <s v="16-Aug-1999"/>
    <n v="24"/>
    <n v="13126.68"/>
    <x v="1"/>
    <s v="tier - 3"/>
    <x v="2"/>
  </r>
  <r>
    <s v="Id1547"/>
    <s v="  Alison L"/>
    <n v="32.965000000000003"/>
    <s v="Obesity"/>
    <n v="9.2100000000000009"/>
    <s v="Diabetes"/>
    <s v="Yes"/>
    <x v="0"/>
    <s v="No"/>
    <x v="0"/>
    <s v="No"/>
    <s v="7-Sep-1961"/>
    <n v="62"/>
    <n v="13129.6"/>
    <x v="1"/>
    <s v="tier - 2"/>
    <x v="12"/>
  </r>
  <r>
    <s v="Id1548"/>
    <s v="  Karen A"/>
    <n v="27.265000000000001"/>
    <s v="Overweight"/>
    <n v="5.51"/>
    <s v="Normal"/>
    <s v="No"/>
    <x v="0"/>
    <s v="No"/>
    <x v="3"/>
    <s v="No"/>
    <s v="6-Dec-1961"/>
    <n v="62"/>
    <n v="13143.34"/>
    <x v="1"/>
    <s v="tier - 2"/>
    <x v="13"/>
  </r>
  <r>
    <s v="Id1549"/>
    <s v="  Thomas R"/>
    <n v="17.059999999999999"/>
    <s v="Underweight"/>
    <n v="8.5"/>
    <s v="Diabetes"/>
    <s v="No"/>
    <x v="0"/>
    <s v="No"/>
    <x v="0"/>
    <s v="No"/>
    <s v="6-Dec-1961"/>
    <n v="62"/>
    <n v="13143.86"/>
    <x v="1"/>
    <s v="tier - 2"/>
    <x v="5"/>
  </r>
  <r>
    <s v="Id1550"/>
    <s v="  Stephanie W"/>
    <n v="36.29"/>
    <s v="Obesity"/>
    <n v="6.23"/>
    <s v="Prediabetes"/>
    <s v="No"/>
    <x v="0"/>
    <s v="No"/>
    <x v="0"/>
    <s v="No"/>
    <s v="5-Aug-1962"/>
    <n v="61"/>
    <n v="13204.29"/>
    <x v="1"/>
    <s v="tier - 1"/>
    <x v="8"/>
  </r>
  <r>
    <s v="Id1551"/>
    <s v="  Ezra"/>
    <n v="28.594999999999999"/>
    <s v="Overweight"/>
    <n v="8.5299999999999994"/>
    <s v="Diabetes"/>
    <s v="Yes"/>
    <x v="0"/>
    <s v="No"/>
    <x v="3"/>
    <s v="No"/>
    <s v="15-Oct-1982"/>
    <n v="41"/>
    <n v="13214.43"/>
    <x v="1"/>
    <s v="tier - 2"/>
    <x v="1"/>
  </r>
  <r>
    <s v="Id1552"/>
    <s v="  Jim"/>
    <n v="17.8"/>
    <s v="Underweight"/>
    <n v="5.75"/>
    <s v="Prediabetes"/>
    <s v="Yes"/>
    <x v="0"/>
    <s v="Yes"/>
    <x v="3"/>
    <s v="No"/>
    <s v="7-Dec-1962"/>
    <n v="61"/>
    <n v="13217.09"/>
    <x v="1"/>
    <s v="tier - 1"/>
    <x v="8"/>
  </r>
  <r>
    <s v="Id1553"/>
    <s v="  Ari L"/>
    <n v="21.4"/>
    <s v="Healthy Weight"/>
    <n v="5.6"/>
    <s v="Normal"/>
    <s v="No"/>
    <x v="0"/>
    <s v="No"/>
    <x v="0"/>
    <s v="No"/>
    <s v="13-Nov-1965"/>
    <n v="58"/>
    <n v="13224.06"/>
    <x v="1"/>
    <s v="tier - 3"/>
    <x v="8"/>
  </r>
  <r>
    <s v="Id1554"/>
    <s v="  Fanny"/>
    <n v="23.01"/>
    <s v="Healthy Weight"/>
    <n v="4.68"/>
    <s v="Normal"/>
    <s v="No"/>
    <x v="0"/>
    <s v="No"/>
    <x v="0"/>
    <s v="No"/>
    <s v="24-Nov-1962"/>
    <n v="61"/>
    <n v="13224.69"/>
    <x v="1"/>
    <s v="tier - 2"/>
    <x v="2"/>
  </r>
  <r>
    <s v="Id1555"/>
    <s v="  Heather"/>
    <n v="19.86"/>
    <s v="Healthy Weight"/>
    <n v="5.62"/>
    <s v="Normal"/>
    <s v="Yes"/>
    <x v="0"/>
    <s v="No"/>
    <x v="0"/>
    <s v="No"/>
    <s v="11-Oct-1962"/>
    <n v="61"/>
    <n v="13228.85"/>
    <x v="1"/>
    <s v="tier - 3"/>
    <x v="9"/>
  </r>
  <r>
    <s v="Id1556"/>
    <s v="  Peter W"/>
    <n v="33.58"/>
    <s v="Obesity"/>
    <n v="5.08"/>
    <s v="Normal"/>
    <s v="No"/>
    <x v="0"/>
    <s v="No"/>
    <x v="0"/>
    <s v="No"/>
    <s v="1-Jul-1994"/>
    <n v="29"/>
    <n v="13292.52"/>
    <x v="1"/>
    <s v="tier - 3"/>
    <x v="1"/>
  </r>
  <r>
    <s v="Id1557"/>
    <s v="  Catherine A"/>
    <n v="29.81"/>
    <s v="Overweight"/>
    <n v="5.28"/>
    <s v="Normal"/>
    <s v="No"/>
    <x v="0"/>
    <s v="No"/>
    <x v="0"/>
    <s v="No"/>
    <s v="23-Aug-1976"/>
    <n v="47"/>
    <n v="13333.71"/>
    <x v="1"/>
    <s v="tier - 2"/>
    <x v="1"/>
  </r>
  <r>
    <s v="Id1558"/>
    <s v="  Kelly A"/>
    <n v="27.4"/>
    <s v="Overweight"/>
    <n v="4.6100000000000003"/>
    <s v="Normal"/>
    <s v="No"/>
    <x v="0"/>
    <s v="No"/>
    <x v="0"/>
    <s v="No"/>
    <s v="11-Nov-1960"/>
    <n v="63"/>
    <n v="13352.1"/>
    <x v="1"/>
    <s v="tier - 1"/>
    <x v="1"/>
  </r>
  <r>
    <s v="Id1559"/>
    <s v="  Janel N"/>
    <n v="17.98"/>
    <s v="Underweight"/>
    <n v="6.57"/>
    <s v="Diabetes"/>
    <s v="Yes"/>
    <x v="0"/>
    <s v="No"/>
    <x v="1"/>
    <s v="No"/>
    <s v="2-Oct-1990"/>
    <n v="33"/>
    <n v="13360.94"/>
    <x v="1"/>
    <s v="tier - 1"/>
    <x v="1"/>
  </r>
  <r>
    <s v="Id1560"/>
    <s v="  Yann Kai"/>
    <n v="37.9"/>
    <s v="Obesity"/>
    <n v="5.83"/>
    <s v="Prediabetes"/>
    <s v="No"/>
    <x v="0"/>
    <s v="No"/>
    <x v="0"/>
    <s v="No"/>
    <s v="24-Sep-1964"/>
    <n v="59"/>
    <n v="13375.76"/>
    <x v="1"/>
    <s v="tier - 2"/>
    <x v="7"/>
  </r>
  <r>
    <s v="Id1561"/>
    <s v="  Zachary R"/>
    <n v="25.27"/>
    <s v="Overweight"/>
    <n v="6.98"/>
    <s v="Diabetes"/>
    <s v="Yes"/>
    <x v="0"/>
    <s v="No"/>
    <x v="0"/>
    <s v="No"/>
    <s v="30-Sep-1979"/>
    <n v="44"/>
    <n v="13377.41"/>
    <x v="1"/>
    <s v="tier - 3"/>
    <x v="14"/>
  </r>
  <r>
    <s v="Id1562"/>
    <s v="  Alejandro Sr"/>
    <n v="29.26"/>
    <s v="Overweight"/>
    <n v="4.03"/>
    <s v="Normal"/>
    <s v="No"/>
    <x v="0"/>
    <s v="No"/>
    <x v="3"/>
    <s v="No"/>
    <s v="6-Jun-1984"/>
    <n v="39"/>
    <n v="13383.67"/>
    <x v="1"/>
    <s v="tier - 2"/>
    <x v="9"/>
  </r>
  <r>
    <s v="Id1563"/>
    <s v="  Nicholas R"/>
    <n v="27.835000000000001"/>
    <s v="Overweight"/>
    <n v="4.5599999999999996"/>
    <s v="Normal"/>
    <s v="No"/>
    <x v="0"/>
    <s v="No"/>
    <x v="3"/>
    <s v="No"/>
    <s v="9-Dec-1959"/>
    <n v="64"/>
    <n v="13390.56"/>
    <x v="1"/>
    <s v="tier - 3"/>
    <x v="2"/>
  </r>
  <r>
    <s v="Id1564"/>
    <s v="  Paul"/>
    <n v="46.53"/>
    <s v="Obesity"/>
    <n v="5.38"/>
    <s v="Normal"/>
    <s v="Yes"/>
    <x v="0"/>
    <s v="No"/>
    <x v="0"/>
    <s v="No"/>
    <s v="25-Nov-1959"/>
    <n v="64"/>
    <n v="13393.76"/>
    <x v="1"/>
    <s v="tier - 1"/>
    <x v="2"/>
  </r>
  <r>
    <s v="Id1565"/>
    <s v="  Michael D"/>
    <n v="20.58"/>
    <s v="Healthy Weight"/>
    <n v="11.04"/>
    <s v="Diabetes"/>
    <s v="Yes"/>
    <x v="0"/>
    <s v="No"/>
    <x v="3"/>
    <s v="No"/>
    <s v="20-Dec-1959"/>
    <n v="64"/>
    <n v="13405.39"/>
    <x v="1"/>
    <s v="tier - 3"/>
    <x v="0"/>
  </r>
  <r>
    <s v="Id1566"/>
    <s v="  Marina"/>
    <n v="19.53"/>
    <s v="Healthy Weight"/>
    <n v="6.09"/>
    <s v="Prediabetes"/>
    <s v="Yes"/>
    <x v="0"/>
    <s v="No"/>
    <x v="0"/>
    <s v="No"/>
    <s v="19-Dec-1992"/>
    <n v="31"/>
    <n v="13412.97"/>
    <x v="1"/>
    <s v="tier - 3"/>
    <x v="9"/>
  </r>
  <r>
    <s v="Id1567"/>
    <s v="  Caroline"/>
    <n v="27.7"/>
    <s v="Overweight"/>
    <n v="4.71"/>
    <s v="Normal"/>
    <s v="No"/>
    <x v="0"/>
    <s v="No"/>
    <x v="3"/>
    <s v="No"/>
    <s v="22-Jul-1961"/>
    <n v="62"/>
    <n v="13415.04"/>
    <x v="1"/>
    <s v="tier - 2"/>
    <x v="1"/>
  </r>
  <r>
    <s v="Id1568"/>
    <s v="  Ross P"/>
    <n v="18.920000000000002"/>
    <s v="Healthy Weight"/>
    <n v="8.18"/>
    <s v="Diabetes"/>
    <s v="No"/>
    <x v="0"/>
    <s v="No"/>
    <x v="0"/>
    <s v="No"/>
    <s v="17-Jun-1994"/>
    <n v="29"/>
    <n v="13417.05"/>
    <x v="1"/>
    <s v="tier - 3"/>
    <x v="1"/>
  </r>
  <r>
    <s v="Id1569"/>
    <s v="  Aoife"/>
    <n v="17.760000000000002"/>
    <s v="Underweight"/>
    <n v="11.18"/>
    <s v="Diabetes"/>
    <s v="Yes"/>
    <x v="0"/>
    <s v="No"/>
    <x v="1"/>
    <s v="No"/>
    <s v="3-Nov-1961"/>
    <n v="62"/>
    <n v="13429.04"/>
    <x v="1"/>
    <s v="tier - 3"/>
    <x v="1"/>
  </r>
  <r>
    <s v="Id1570"/>
    <s v="  Wesley"/>
    <n v="29.83"/>
    <s v="Overweight"/>
    <n v="5.03"/>
    <s v="Normal"/>
    <s v="Yes"/>
    <x v="0"/>
    <s v="No"/>
    <x v="0"/>
    <s v="No"/>
    <s v="14-Nov-1966"/>
    <n v="57"/>
    <n v="13430.27"/>
    <x v="1"/>
    <s v="tier - 3"/>
    <x v="8"/>
  </r>
  <r>
    <s v="Id1571"/>
    <s v="  Rebecca J"/>
    <n v="23.465"/>
    <s v="Healthy Weight"/>
    <n v="5.56"/>
    <s v="Normal"/>
    <s v="No"/>
    <x v="0"/>
    <s v="No"/>
    <x v="3"/>
    <s v="No"/>
    <s v="29-Jun-1975"/>
    <n v="48"/>
    <n v="13440.7"/>
    <x v="1"/>
    <s v="tier - 2"/>
    <x v="1"/>
  </r>
  <r>
    <s v="Id1572"/>
    <s v="  Barry P"/>
    <n v="29.355"/>
    <s v="Overweight"/>
    <n v="4.33"/>
    <s v="Normal"/>
    <s v="No"/>
    <x v="0"/>
    <s v="No"/>
    <x v="0"/>
    <s v="No"/>
    <s v="13-Aug-1960"/>
    <n v="63"/>
    <n v="13451.12"/>
    <x v="1"/>
    <s v="tier - 1"/>
    <x v="2"/>
  </r>
  <r>
    <s v="Id1573"/>
    <s v="  Maciej"/>
    <n v="35.49"/>
    <s v="Obesity"/>
    <n v="5.21"/>
    <s v="Normal"/>
    <s v="Yes"/>
    <x v="0"/>
    <s v="Yes"/>
    <x v="3"/>
    <s v="No"/>
    <s v="11-Jul-1960"/>
    <n v="63"/>
    <n v="13457.96"/>
    <x v="1"/>
    <s v="tier - 1"/>
    <x v="0"/>
  </r>
  <r>
    <s v="Id1574"/>
    <s v="  Jerry D"/>
    <n v="26.315000000000001"/>
    <s v="Overweight"/>
    <n v="5.89"/>
    <s v="Prediabetes"/>
    <s v="No"/>
    <x v="0"/>
    <s v="No"/>
    <x v="0"/>
    <s v="No"/>
    <s v="16-Dec-1960"/>
    <n v="63"/>
    <n v="13462.52"/>
    <x v="1"/>
    <s v="tier - 2"/>
    <x v="2"/>
  </r>
  <r>
    <s v="Id1575"/>
    <s v="  Eric A"/>
    <n v="19.79"/>
    <s v="Healthy Weight"/>
    <n v="4.8099999999999996"/>
    <s v="Normal"/>
    <s v="Yes"/>
    <x v="0"/>
    <s v="No"/>
    <x v="0"/>
    <s v="No"/>
    <s v="19-Aug-1985"/>
    <n v="38"/>
    <n v="13465.8"/>
    <x v="1"/>
    <s v="tier - 1"/>
    <x v="1"/>
  </r>
  <r>
    <s v="Id1576"/>
    <s v="  Cathi"/>
    <n v="40.564999999999998"/>
    <s v="Obesity"/>
    <n v="5.66"/>
    <s v="Normal"/>
    <s v="No"/>
    <x v="0"/>
    <s v="No"/>
    <x v="3"/>
    <s v="No"/>
    <s v="28-Jul-1960"/>
    <n v="63"/>
    <n v="13470.8"/>
    <x v="1"/>
    <s v="tier - 2"/>
    <x v="0"/>
  </r>
  <r>
    <s v="Id1577"/>
    <s v="  Alex M"/>
    <n v="18.03"/>
    <s v="Underweight"/>
    <n v="10.66"/>
    <s v="Diabetes"/>
    <s v="Yes"/>
    <x v="0"/>
    <s v="No"/>
    <x v="1"/>
    <s v="No"/>
    <s v="24-Jul-1960"/>
    <n v="63"/>
    <n v="13470.86"/>
    <x v="1"/>
    <s v="tier - 3"/>
    <x v="2"/>
  </r>
  <r>
    <s v="Id1578"/>
    <s v="  Liang"/>
    <n v="34.65"/>
    <s v="Obesity"/>
    <n v="5.98"/>
    <s v="Prediabetes"/>
    <s v="Yes"/>
    <x v="0"/>
    <s v="No"/>
    <x v="0"/>
    <s v="No"/>
    <s v="7-Aug-1975"/>
    <n v="48"/>
    <n v="13472.19"/>
    <x v="1"/>
    <s v="tier - 2"/>
    <x v="1"/>
  </r>
  <r>
    <s v="Id1579"/>
    <s v="  Lexy"/>
    <n v="42.94"/>
    <s v="Obesity"/>
    <n v="4.34"/>
    <s v="Normal"/>
    <s v="No"/>
    <x v="0"/>
    <s v="No"/>
    <x v="0"/>
    <s v="No"/>
    <s v="30-Aug-1990"/>
    <n v="33"/>
    <n v="13480.83"/>
    <x v="1"/>
    <s v="tier - 2"/>
    <x v="9"/>
  </r>
  <r>
    <s v="Id1580"/>
    <s v="  Michael"/>
    <n v="31.254999999999999"/>
    <s v="Obesity"/>
    <n v="5.17"/>
    <s v="Normal"/>
    <s v="No"/>
    <x v="0"/>
    <s v="No"/>
    <x v="0"/>
    <s v="No"/>
    <s v="14-Oct-1963"/>
    <n v="60"/>
    <n v="13511.28"/>
    <x v="1"/>
    <s v="tier - 1"/>
    <x v="1"/>
  </r>
  <r>
    <s v="Id1581"/>
    <s v="  Samuel L"/>
    <n v="45.43"/>
    <s v="Obesity"/>
    <n v="4.2300000000000004"/>
    <s v="Normal"/>
    <s v="Yes"/>
    <x v="0"/>
    <s v="Yes"/>
    <x v="3"/>
    <s v="No"/>
    <s v="11-Jul-1960"/>
    <n v="63"/>
    <n v="13555"/>
    <x v="1"/>
    <s v="tier - 3"/>
    <x v="12"/>
  </r>
  <r>
    <s v="Id1582"/>
    <s v="  Spencer A"/>
    <n v="32.340000000000003"/>
    <s v="Obesity"/>
    <n v="4.88"/>
    <s v="Normal"/>
    <s v="Yes"/>
    <x v="0"/>
    <s v="Yes"/>
    <x v="3"/>
    <s v="No"/>
    <s v="15-Jul-1968"/>
    <n v="55"/>
    <n v="13566.04"/>
    <x v="1"/>
    <s v="tier - 3"/>
    <x v="14"/>
  </r>
  <r>
    <s v="Id1583"/>
    <s v="  Rochelle"/>
    <n v="25.46"/>
    <s v="Overweight"/>
    <n v="9.7100000000000009"/>
    <s v="Diabetes"/>
    <s v="Yes"/>
    <x v="0"/>
    <s v="No"/>
    <x v="3"/>
    <s v="No"/>
    <s v="14-Aug-1992"/>
    <n v="31"/>
    <n v="13588.17"/>
    <x v="1"/>
    <s v="tier - 1"/>
    <x v="1"/>
  </r>
  <r>
    <s v="Id1584"/>
    <s v="  Paula"/>
    <n v="37.145000000000003"/>
    <s v="Obesity"/>
    <n v="5.32"/>
    <s v="Normal"/>
    <s v="No"/>
    <x v="0"/>
    <s v="No"/>
    <x v="0"/>
    <s v="No"/>
    <s v="10-Sep-1964"/>
    <n v="59"/>
    <n v="13607.37"/>
    <x v="1"/>
    <s v="tier - 1"/>
    <x v="8"/>
  </r>
  <r>
    <s v="Id1585"/>
    <s v="  Madeline E"/>
    <n v="30.8"/>
    <s v="Obesity"/>
    <n v="5.83"/>
    <s v="Prediabetes"/>
    <s v="Yes"/>
    <x v="0"/>
    <s v="No"/>
    <x v="0"/>
    <s v="No"/>
    <s v="18-Nov-1961"/>
    <n v="62"/>
    <n v="13616.36"/>
    <x v="1"/>
    <s v="tier - 3"/>
    <x v="8"/>
  </r>
  <r>
    <s v="Id1586"/>
    <s v="  Maria Isabel"/>
    <n v="29.5"/>
    <s v="Overweight"/>
    <n v="5.54"/>
    <s v="Normal"/>
    <s v="Yes"/>
    <x v="0"/>
    <s v="No"/>
    <x v="0"/>
    <s v="No"/>
    <s v="26-Jul-1969"/>
    <n v="54"/>
    <n v="13622.01"/>
    <x v="1"/>
    <s v="tier - 3"/>
    <x v="1"/>
  </r>
  <r>
    <s v="Id1587"/>
    <s v="  Arthur M"/>
    <n v="43.39"/>
    <s v="Obesity"/>
    <n v="5.85"/>
    <s v="Prediabetes"/>
    <s v="No"/>
    <x v="1"/>
    <s v="No"/>
    <x v="3"/>
    <s v="No"/>
    <s v="24-Dec-1961"/>
    <n v="62"/>
    <n v="13635.64"/>
    <x v="1"/>
    <s v="tier - 3"/>
    <x v="8"/>
  </r>
  <r>
    <s v="Id1588"/>
    <s v="  Joseph R"/>
    <n v="15.08"/>
    <s v="Underweight"/>
    <n v="4.8499999999999996"/>
    <s v="Normal"/>
    <s v="Yes"/>
    <x v="0"/>
    <s v="Yes"/>
    <x v="3"/>
    <s v="No"/>
    <s v="20-Jul-1984"/>
    <n v="39"/>
    <n v="13638.06"/>
    <x v="1"/>
    <s v="tier - 3"/>
    <x v="9"/>
  </r>
  <r>
    <s v="Id1589"/>
    <s v="  Sachiko"/>
    <n v="20.48"/>
    <s v="Healthy Weight"/>
    <n v="11.09"/>
    <s v="Diabetes"/>
    <s v="No"/>
    <x v="0"/>
    <s v="No"/>
    <x v="0"/>
    <s v="No"/>
    <s v="4-Aug-1963"/>
    <n v="60"/>
    <n v="13677.68"/>
    <x v="1"/>
    <s v="tier - 2"/>
    <x v="11"/>
  </r>
  <r>
    <s v="Id1590"/>
    <s v="  Christopher"/>
    <n v="34.450000000000003"/>
    <s v="Obesity"/>
    <n v="5.58"/>
    <s v="Normal"/>
    <s v="Yes"/>
    <x v="0"/>
    <s v="No"/>
    <x v="0"/>
    <s v="No"/>
    <s v="14-Sep-1985"/>
    <n v="38"/>
    <n v="13685.51"/>
    <x v="1"/>
    <s v="tier - 1"/>
    <x v="14"/>
  </r>
  <r>
    <s v="Id1591"/>
    <s v="  Joseph"/>
    <n v="34.21"/>
    <s v="Obesity"/>
    <n v="9.7200000000000006"/>
    <s v="Diabetes"/>
    <s v="Yes"/>
    <x v="0"/>
    <s v="No"/>
    <x v="0"/>
    <s v="No"/>
    <s v="24-Nov-1986"/>
    <n v="37"/>
    <n v="13714.55"/>
    <x v="1"/>
    <s v="tier - 2"/>
    <x v="9"/>
  </r>
  <r>
    <s v="Id1592"/>
    <s v="  Lawrence"/>
    <n v="28.8"/>
    <s v="Overweight"/>
    <n v="11.41"/>
    <s v="Diabetes"/>
    <s v="Yes"/>
    <x v="0"/>
    <s v="No"/>
    <x v="0"/>
    <s v="No"/>
    <s v="2-Aug-1981"/>
    <n v="42"/>
    <n v="13725.47"/>
    <x v="1"/>
    <s v="tier - 2"/>
    <x v="8"/>
  </r>
  <r>
    <s v="Id1593"/>
    <s v="  Katie"/>
    <n v="31.74"/>
    <s v="Obesity"/>
    <n v="4.46"/>
    <s v="Normal"/>
    <s v="No"/>
    <x v="0"/>
    <s v="Yes"/>
    <x v="3"/>
    <s v="No"/>
    <s v="29-Aug-1985"/>
    <n v="38"/>
    <n v="13726.21"/>
    <x v="1"/>
    <s v="tier - 3"/>
    <x v="14"/>
  </r>
  <r>
    <s v="Id1594"/>
    <s v="  Ruben"/>
    <n v="21.78"/>
    <s v="Healthy Weight"/>
    <n v="9.31"/>
    <s v="Diabetes"/>
    <s v="Yes"/>
    <x v="0"/>
    <s v="No"/>
    <x v="0"/>
    <s v="No"/>
    <s v="23-Oct-1969"/>
    <n v="54"/>
    <n v="13746.74"/>
    <x v="1"/>
    <s v="tier - 2"/>
    <x v="14"/>
  </r>
  <r>
    <s v="Id1595"/>
    <s v="  Sarah"/>
    <n v="23.75"/>
    <s v="Healthy Weight"/>
    <n v="5.03"/>
    <s v="Normal"/>
    <s v="No"/>
    <x v="0"/>
    <s v="No"/>
    <x v="3"/>
    <s v="No"/>
    <s v="16-Jul-2004"/>
    <n v="19"/>
    <n v="13747.87"/>
    <x v="1"/>
    <s v="tier - 2"/>
    <x v="6"/>
  </r>
  <r>
    <s v="Id1596"/>
    <s v="  Angela R"/>
    <n v="33.21"/>
    <s v="Obesity"/>
    <n v="5.07"/>
    <s v="Normal"/>
    <s v="Yes"/>
    <x v="0"/>
    <s v="No"/>
    <x v="3"/>
    <s v="No"/>
    <s v="6-Aug-1959"/>
    <n v="64"/>
    <n v="13770.1"/>
    <x v="1"/>
    <s v="tier - 1"/>
    <x v="1"/>
  </r>
  <r>
    <s v="Id1597"/>
    <s v="  Chatham"/>
    <n v="17.7"/>
    <s v="Underweight"/>
    <n v="10.42"/>
    <s v="Diabetes"/>
    <s v="Yes"/>
    <x v="0"/>
    <s v="No"/>
    <x v="1"/>
    <s v="No"/>
    <s v="10-Nov-1966"/>
    <n v="57"/>
    <n v="13801.61"/>
    <x v="1"/>
    <s v="tier - 3"/>
    <x v="14"/>
  </r>
  <r>
    <s v="Id1598"/>
    <s v="  Derek"/>
    <n v="17.2"/>
    <s v="Underweight"/>
    <n v="6.45"/>
    <b v="0"/>
    <s v="No"/>
    <x v="0"/>
    <s v="No"/>
    <x v="1"/>
    <s v="No"/>
    <s v="8-Dec-1986"/>
    <n v="37"/>
    <n v="13819.49"/>
    <x v="1"/>
    <s v="tier - 2"/>
    <x v="1"/>
  </r>
  <r>
    <s v="Id1599"/>
    <s v="  Kalvin J"/>
    <n v="19.21"/>
    <s v="Healthy Weight"/>
    <n v="5.52"/>
    <s v="Normal"/>
    <s v="No"/>
    <x v="0"/>
    <s v="No"/>
    <x v="1"/>
    <s v="No"/>
    <s v="25-Nov-1958"/>
    <n v="65"/>
    <n v="13822.8"/>
    <x v="1"/>
    <s v="tier - 3"/>
    <x v="2"/>
  </r>
  <r>
    <s v="Id1600"/>
    <s v="  Dave"/>
    <n v="23.2"/>
    <s v="Healthy Weight"/>
    <n v="4.41"/>
    <s v="Normal"/>
    <s v="No"/>
    <x v="0"/>
    <s v="Yes"/>
    <x v="3"/>
    <s v="No"/>
    <s v="10-Dec-1958"/>
    <n v="65"/>
    <n v="13831.12"/>
    <x v="1"/>
    <s v="tier - 1"/>
    <x v="0"/>
  </r>
  <r>
    <s v="Id1601"/>
    <s v="  Barbara G"/>
    <n v="32.5"/>
    <s v="Obesity"/>
    <n v="4.6900000000000004"/>
    <s v="Normal"/>
    <s v="Yes"/>
    <x v="0"/>
    <s v="Yes"/>
    <x v="3"/>
    <s v="No"/>
    <s v="7-Jun-2003"/>
    <n v="20"/>
    <n v="13844.51"/>
    <x v="0"/>
    <s v="tier - 1"/>
    <x v="2"/>
  </r>
  <r>
    <s v="Id1602"/>
    <s v="  Skylar"/>
    <n v="20.9"/>
    <s v="Healthy Weight"/>
    <n v="6.94"/>
    <s v="Diabetes"/>
    <s v="No"/>
    <x v="0"/>
    <s v="No"/>
    <x v="0"/>
    <s v="No"/>
    <s v="21-Jul-1960"/>
    <n v="63"/>
    <n v="13844.8"/>
    <x v="0"/>
    <s v="tier - 2"/>
    <x v="1"/>
  </r>
  <r>
    <s v="Id1603"/>
    <s v="  Nick"/>
    <n v="19.11"/>
    <s v="Healthy Weight"/>
    <n v="4.3499999999999996"/>
    <s v="Normal"/>
    <s v="No"/>
    <x v="0"/>
    <s v="No"/>
    <x v="1"/>
    <s v="No"/>
    <s v="19-Dec-1978"/>
    <n v="45"/>
    <n v="13874.89"/>
    <x v="0"/>
    <s v="tier - 1"/>
    <x v="1"/>
  </r>
  <r>
    <s v="Id1604"/>
    <s v="  Sunny S"/>
    <n v="31.17"/>
    <s v="Obesity"/>
    <n v="5.28"/>
    <s v="Normal"/>
    <s v="No"/>
    <x v="0"/>
    <s v="No"/>
    <x v="3"/>
    <s v="No"/>
    <s v="5-Oct-1959"/>
    <n v="64"/>
    <n v="13880.95"/>
    <x v="0"/>
    <s v="tier - 2"/>
    <x v="2"/>
  </r>
  <r>
    <s v="Id1605"/>
    <s v="  Anne-Marie"/>
    <n v="36.08"/>
    <s v="Obesity"/>
    <n v="4.29"/>
    <s v="Normal"/>
    <s v="No"/>
    <x v="0"/>
    <s v="No"/>
    <x v="0"/>
    <s v="No"/>
    <s v="25-Sep-1985"/>
    <n v="38"/>
    <n v="13886.4"/>
    <x v="0"/>
    <s v="tier - 2"/>
    <x v="1"/>
  </r>
  <r>
    <s v="Id1606"/>
    <s v="  Nicholas"/>
    <n v="28.024999999999999"/>
    <s v="Overweight"/>
    <n v="5.69"/>
    <s v="Normal"/>
    <s v="Yes"/>
    <x v="0"/>
    <s v="No"/>
    <x v="0"/>
    <s v="No"/>
    <s v="29-Dec-1959"/>
    <n v="64"/>
    <n v="13887.2"/>
    <x v="0"/>
    <s v="tier - 3"/>
    <x v="0"/>
  </r>
  <r>
    <s v="Id1607"/>
    <s v="  Scott M"/>
    <n v="24.32"/>
    <s v="Healthy Weight"/>
    <n v="5.56"/>
    <s v="Normal"/>
    <s v="Yes"/>
    <x v="0"/>
    <s v="No"/>
    <x v="0"/>
    <s v="No"/>
    <s v="7-Jul-1959"/>
    <n v="64"/>
    <n v="13887.97"/>
    <x v="0"/>
    <s v="tier - 2"/>
    <x v="0"/>
  </r>
  <r>
    <s v="Id1608"/>
    <s v="  Marisa A"/>
    <n v="38"/>
    <s v="Obesity"/>
    <n v="5.41"/>
    <s v="Normal"/>
    <s v="Yes"/>
    <x v="0"/>
    <s v="No"/>
    <x v="3"/>
    <s v="No"/>
    <s v="27-Jul-1962"/>
    <n v="61"/>
    <n v="13919.82"/>
    <x v="0"/>
    <s v="tier - 2"/>
    <x v="0"/>
  </r>
  <r>
    <s v="Id1609"/>
    <s v="  Katie"/>
    <n v="31.6"/>
    <s v="Obesity"/>
    <n v="10.85"/>
    <s v="Diabetes"/>
    <s v="Yes"/>
    <x v="0"/>
    <s v="No"/>
    <x v="0"/>
    <s v="No"/>
    <s v="18-Jun-1960"/>
    <n v="63"/>
    <n v="13937.67"/>
    <x v="0"/>
    <s v="tier - 1"/>
    <x v="1"/>
  </r>
  <r>
    <s v="Id1610"/>
    <s v="  Amy L"/>
    <n v="31.02"/>
    <s v="Obesity"/>
    <n v="11.63"/>
    <s v="Diabetes"/>
    <s v="Yes"/>
    <x v="0"/>
    <s v="No"/>
    <x v="0"/>
    <s v="No"/>
    <s v="29-Aug-1959"/>
    <n v="64"/>
    <n v="13974.46"/>
    <x v="0"/>
    <s v="tier - 2"/>
    <x v="4"/>
  </r>
  <r>
    <s v="Id1611"/>
    <s v="  Jenna M"/>
    <n v="29.26"/>
    <s v="Overweight"/>
    <n v="5.68"/>
    <s v="Normal"/>
    <s v="Yes"/>
    <x v="0"/>
    <s v="No"/>
    <x v="3"/>
    <s v="No"/>
    <s v="13-Jul-1990"/>
    <n v="33"/>
    <n v="13979.45"/>
    <x v="0"/>
    <s v="tier - 1"/>
    <x v="9"/>
  </r>
  <r>
    <s v="Id1612"/>
    <s v="  Elizabeth M"/>
    <n v="15.09"/>
    <s v="Underweight"/>
    <n v="7.59"/>
    <s v="Diabetes"/>
    <s v="Yes"/>
    <x v="0"/>
    <s v="No"/>
    <x v="1"/>
    <s v="No"/>
    <s v="6-Sep-1959"/>
    <n v="64"/>
    <n v="13981.85"/>
    <x v="0"/>
    <s v="tier - 1"/>
    <x v="5"/>
  </r>
  <r>
    <s v="Id1613"/>
    <s v="  Lyazid"/>
    <n v="22.63"/>
    <s v="Healthy Weight"/>
    <n v="5.09"/>
    <s v="Normal"/>
    <s v="Yes"/>
    <x v="0"/>
    <s v="No"/>
    <x v="0"/>
    <s v="No"/>
    <s v="23-Dec-1963"/>
    <n v="60"/>
    <n v="14001.13"/>
    <x v="0"/>
    <s v="tier - 1"/>
    <x v="0"/>
  </r>
  <r>
    <s v="Id1614"/>
    <s v="  Lindsey A"/>
    <n v="23.46"/>
    <s v="Healthy Weight"/>
    <n v="4.21"/>
    <s v="Normal"/>
    <s v="No"/>
    <x v="0"/>
    <s v="No"/>
    <x v="3"/>
    <s v="No"/>
    <s v="6-Jul-1963"/>
    <n v="60"/>
    <n v="14001.29"/>
    <x v="0"/>
    <s v="tier - 2"/>
    <x v="0"/>
  </r>
  <r>
    <s v="Id1615"/>
    <s v="  Chris"/>
    <n v="22.56"/>
    <s v="Healthy Weight"/>
    <n v="4.34"/>
    <s v="Normal"/>
    <s v="Yes"/>
    <x v="0"/>
    <s v="No"/>
    <x v="0"/>
    <s v="No"/>
    <s v="8-Jul-1963"/>
    <n v="60"/>
    <n v="14007.22"/>
    <x v="0"/>
    <s v="tier - 3"/>
    <x v="2"/>
  </r>
  <r>
    <s v="Id1616"/>
    <s v="  Jennifer A"/>
    <n v="19.28"/>
    <s v="Healthy Weight"/>
    <n v="11.85"/>
    <s v="Diabetes"/>
    <s v="No"/>
    <x v="0"/>
    <s v="No"/>
    <x v="1"/>
    <s v="No"/>
    <s v="8-Nov-1960"/>
    <n v="63"/>
    <n v="14043.48"/>
    <x v="0"/>
    <s v="tier - 3"/>
    <x v="8"/>
  </r>
  <r>
    <s v="Id1617"/>
    <s v="  Leif S"/>
    <n v="15.37"/>
    <s v="Underweight"/>
    <n v="9.61"/>
    <s v="Diabetes"/>
    <s v="Yes"/>
    <x v="0"/>
    <s v="No"/>
    <x v="1"/>
    <s v="No"/>
    <s v="12-Sep-1991"/>
    <n v="32"/>
    <n v="14081.93"/>
    <x v="0"/>
    <s v="tier - 3"/>
    <x v="1"/>
  </r>
  <r>
    <s v="Id1618"/>
    <s v="  Stephanie A"/>
    <n v="18.71"/>
    <s v="Healthy Weight"/>
    <n v="5.29"/>
    <s v="Normal"/>
    <s v="Yes"/>
    <x v="0"/>
    <s v="No"/>
    <x v="0"/>
    <s v="No"/>
    <s v="26-Sep-1976"/>
    <n v="47"/>
    <n v="14098.07"/>
    <x v="0"/>
    <s v="tier - 3"/>
    <x v="9"/>
  </r>
  <r>
    <s v="Id1619"/>
    <s v="  Bo"/>
    <n v="20.61"/>
    <s v="Healthy Weight"/>
    <n v="6.89"/>
    <s v="Diabetes"/>
    <s v="No"/>
    <x v="0"/>
    <s v="No"/>
    <x v="0"/>
    <s v="No"/>
    <s v="14-Jun-1961"/>
    <n v="62"/>
    <n v="14119.62"/>
    <x v="0"/>
    <s v="tier - 1"/>
    <x v="1"/>
  </r>
  <r>
    <s v="Id1620"/>
    <s v="  Leah"/>
    <n v="15.99"/>
    <s v="Underweight"/>
    <n v="4.57"/>
    <s v="Normal"/>
    <s v="Yes"/>
    <x v="0"/>
    <s v="Yes"/>
    <x v="3"/>
    <s v="No"/>
    <s v="6-Jul-2004"/>
    <n v="19"/>
    <n v="14133.04"/>
    <x v="0"/>
    <s v="tier - 3"/>
    <x v="0"/>
  </r>
  <r>
    <s v="Id1621"/>
    <s v="  Kara Lynne"/>
    <n v="33.155000000000001"/>
    <s v="Obesity"/>
    <n v="4.32"/>
    <s v="Normal"/>
    <s v="No"/>
    <x v="0"/>
    <s v="No"/>
    <x v="0"/>
    <s v="No"/>
    <s v="7-Jul-1984"/>
    <n v="39"/>
    <n v="14152.46"/>
    <x v="0"/>
    <s v="tier - 1"/>
    <x v="1"/>
  </r>
  <r>
    <s v="Id1622"/>
    <s v="  Jeffrey"/>
    <n v="26.22"/>
    <s v="Overweight"/>
    <n v="5.57"/>
    <s v="Normal"/>
    <s v="Yes"/>
    <x v="0"/>
    <s v="Yes"/>
    <x v="3"/>
    <s v="No"/>
    <s v="25-Dec-1968"/>
    <n v="55"/>
    <n v="14193.55"/>
    <x v="0"/>
    <s v="tier - 1"/>
    <x v="14"/>
  </r>
  <r>
    <s v="Id1623"/>
    <s v="  Justin"/>
    <n v="21.85"/>
    <s v="Healthy Weight"/>
    <n v="5.26"/>
    <s v="Normal"/>
    <s v="Yes"/>
    <x v="0"/>
    <s v="Yes"/>
    <x v="3"/>
    <s v="No"/>
    <s v="17-Nov-1983"/>
    <n v="40"/>
    <n v="14209.4"/>
    <x v="0"/>
    <s v="tier - 1"/>
    <x v="14"/>
  </r>
  <r>
    <s v="Id1624"/>
    <s v="  Emily"/>
    <n v="30.495000000000001"/>
    <s v="Obesity"/>
    <n v="6.25"/>
    <s v="Prediabetes"/>
    <s v="No"/>
    <x v="0"/>
    <s v="No"/>
    <x v="0"/>
    <s v="No"/>
    <s v="21-Sep-1958"/>
    <n v="65"/>
    <n v="14210.54"/>
    <x v="0"/>
    <s v="tier - 2"/>
    <x v="1"/>
  </r>
  <r>
    <s v="Id1625"/>
    <s v="  Rebecca"/>
    <n v="34.104999999999997"/>
    <s v="Obesity"/>
    <n v="5.67"/>
    <s v="Normal"/>
    <s v="Yes"/>
    <x v="0"/>
    <s v="No"/>
    <x v="0"/>
    <s v="No"/>
    <s v="25-Sep-1961"/>
    <n v="62"/>
    <n v="14235.07"/>
    <x v="0"/>
    <s v="tier - 1"/>
    <x v="2"/>
  </r>
  <r>
    <s v="Id1626"/>
    <s v="  Allie"/>
    <n v="32.770000000000003"/>
    <s v="Obesity"/>
    <n v="4.42"/>
    <s v="Normal"/>
    <s v="Yes"/>
    <x v="0"/>
    <s v="No"/>
    <x v="3"/>
    <s v="No"/>
    <s v="10-Oct-1959"/>
    <n v="64"/>
    <n v="14254.61"/>
    <x v="0"/>
    <s v="tier - 1"/>
    <x v="1"/>
  </r>
  <r>
    <s v="Id1627"/>
    <s v="  Trasi"/>
    <n v="16.850000000000001"/>
    <s v="Underweight"/>
    <n v="11.75"/>
    <s v="Diabetes"/>
    <s v="Yes"/>
    <x v="0"/>
    <s v="No"/>
    <x v="1"/>
    <s v="No"/>
    <s v="8-Nov-1959"/>
    <n v="64"/>
    <n v="14256.19"/>
    <x v="0"/>
    <s v="tier - 3"/>
    <x v="1"/>
  </r>
  <r>
    <s v="Id1628"/>
    <s v="  Kevin"/>
    <n v="34.700000000000003"/>
    <s v="Obesity"/>
    <n v="6.06"/>
    <s v="Prediabetes"/>
    <s v="No"/>
    <x v="0"/>
    <s v="No"/>
    <x v="3"/>
    <s v="No"/>
    <s v="26-Dec-1974"/>
    <n v="49"/>
    <n v="14256.79"/>
    <x v="0"/>
    <s v="tier - 2"/>
    <x v="14"/>
  </r>
  <r>
    <s v="Id1629"/>
    <s v="  Fernando"/>
    <n v="37.049999999999997"/>
    <s v="Obesity"/>
    <n v="5.48"/>
    <s v="Normal"/>
    <s v="No"/>
    <x v="0"/>
    <s v="No"/>
    <x v="3"/>
    <s v="No"/>
    <s v="13-Jul-1972"/>
    <n v="51"/>
    <n v="14258.33"/>
    <x v="0"/>
    <s v="tier - 2"/>
    <x v="14"/>
  </r>
  <r>
    <s v="Id1630"/>
    <s v="  Ieva"/>
    <n v="18.78"/>
    <s v="Healthy Weight"/>
    <n v="4.45"/>
    <s v="Normal"/>
    <s v="No"/>
    <x v="0"/>
    <s v="Yes"/>
    <x v="3"/>
    <s v="No"/>
    <s v="6-Sep-2004"/>
    <n v="19"/>
    <n v="14283.46"/>
    <x v="0"/>
    <s v="tier - 2"/>
    <x v="8"/>
  </r>
  <r>
    <s v="Id1631"/>
    <s v="  Chris"/>
    <n v="28.024999999999999"/>
    <s v="Overweight"/>
    <n v="5"/>
    <s v="Normal"/>
    <s v="No"/>
    <x v="0"/>
    <s v="No"/>
    <x v="3"/>
    <s v="No"/>
    <s v="15-Dec-1968"/>
    <n v="55"/>
    <n v="14285.9"/>
    <x v="0"/>
    <s v="tier - 3"/>
    <x v="1"/>
  </r>
  <r>
    <s v="Id1632"/>
    <s v="  Drew L"/>
    <n v="35.090000000000003"/>
    <s v="Obesity"/>
    <n v="5.84"/>
    <s v="Prediabetes"/>
    <s v="No"/>
    <x v="0"/>
    <s v="No"/>
    <x v="0"/>
    <s v="No"/>
    <s v="15-Oct-1958"/>
    <n v="65"/>
    <n v="14313.85"/>
    <x v="0"/>
    <s v="tier - 3"/>
    <x v="0"/>
  </r>
  <r>
    <s v="Id1633"/>
    <s v="  Christina"/>
    <n v="34.42"/>
    <s v="Obesity"/>
    <n v="5.21"/>
    <s v="Normal"/>
    <s v="Yes"/>
    <x v="0"/>
    <s v="No"/>
    <x v="0"/>
    <s v="No"/>
    <s v="10-Jul-1958"/>
    <n v="65"/>
    <n v="14319.03"/>
    <x v="0"/>
    <s v="tier - 2"/>
    <x v="2"/>
  </r>
  <r>
    <s v="Id1634"/>
    <s v="  Alexander G"/>
    <n v="29.4"/>
    <s v="Overweight"/>
    <n v="4.26"/>
    <s v="Normal"/>
    <s v="No"/>
    <x v="0"/>
    <s v="No"/>
    <x v="0"/>
    <s v="No"/>
    <s v="26-Sep-1969"/>
    <n v="54"/>
    <n v="14337.91"/>
    <x v="0"/>
    <s v="tier - 3"/>
    <x v="16"/>
  </r>
  <r>
    <s v="Id1635"/>
    <s v="  Meaghan"/>
    <n v="21.31"/>
    <s v="Healthy Weight"/>
    <n v="4.17"/>
    <s v="Normal"/>
    <s v="No"/>
    <x v="0"/>
    <s v="No"/>
    <x v="0"/>
    <s v="No"/>
    <s v="24-Dec-1959"/>
    <n v="64"/>
    <n v="14349.85"/>
    <x v="0"/>
    <s v="tier - 2"/>
    <x v="1"/>
  </r>
  <r>
    <s v="Id1636"/>
    <s v="  Kristin"/>
    <n v="19.559999999999999"/>
    <s v="Healthy Weight"/>
    <n v="11.96"/>
    <s v="Diabetes"/>
    <s v="No"/>
    <x v="0"/>
    <s v="No"/>
    <x v="0"/>
    <s v="No"/>
    <s v="10-Oct-1967"/>
    <n v="56"/>
    <n v="14355.43"/>
    <x v="0"/>
    <s v="tier - 1"/>
    <x v="14"/>
  </r>
  <r>
    <s v="Id1637"/>
    <s v="  Andrea K"/>
    <n v="37.335000000000001"/>
    <s v="Obesity"/>
    <n v="6.26"/>
    <s v="Prediabetes"/>
    <s v="Yes"/>
    <x v="0"/>
    <s v="No"/>
    <x v="3"/>
    <s v="No"/>
    <s v="16-Nov-1988"/>
    <n v="35"/>
    <n v="14358.36"/>
    <x v="0"/>
    <s v="tier - 2"/>
    <x v="2"/>
  </r>
  <r>
    <s v="Id1638"/>
    <s v="  Kris"/>
    <n v="19.53"/>
    <s v="Healthy Weight"/>
    <n v="11.68"/>
    <s v="Diabetes"/>
    <s v="No"/>
    <x v="0"/>
    <s v="No"/>
    <x v="0"/>
    <s v="No"/>
    <s v="16-Jul-1963"/>
    <n v="60"/>
    <n v="14382.71"/>
    <x v="0"/>
    <s v="tier - 2"/>
    <x v="1"/>
  </r>
  <r>
    <s v="Id1639"/>
    <s v="  Alden W"/>
    <n v="34.1"/>
    <s v="Obesity"/>
    <n v="5.16"/>
    <s v="Normal"/>
    <s v="No"/>
    <x v="0"/>
    <s v="No"/>
    <x v="0"/>
    <s v="No"/>
    <s v="22-Jun-1965"/>
    <n v="58"/>
    <n v="14394.4"/>
    <x v="0"/>
    <s v="tier - 3"/>
    <x v="8"/>
  </r>
  <r>
    <s v="Id1640"/>
    <s v="  Suzanne M"/>
    <n v="16.5"/>
    <s v="Underweight"/>
    <n v="6.9"/>
    <s v="Diabetes"/>
    <s v="Yes"/>
    <x v="0"/>
    <s v="No"/>
    <x v="1"/>
    <s v="No"/>
    <s v="14-Sep-1958"/>
    <n v="65"/>
    <n v="14394.56"/>
    <x v="0"/>
    <s v="tier - 1"/>
    <x v="6"/>
  </r>
  <r>
    <s v="Id1641"/>
    <s v="  Heidi Z"/>
    <n v="30.69"/>
    <s v="Obesity"/>
    <n v="4.83"/>
    <s v="Normal"/>
    <s v="No"/>
    <x v="0"/>
    <s v="No"/>
    <x v="3"/>
    <s v="No"/>
    <s v="29-Jul-1958"/>
    <n v="65"/>
    <n v="14410.93"/>
    <x v="0"/>
    <s v="tier - 2"/>
    <x v="5"/>
  </r>
  <r>
    <s v="Id1642"/>
    <s v="  Carolyn"/>
    <n v="28.93"/>
    <s v="Overweight"/>
    <n v="4.87"/>
    <s v="Normal"/>
    <s v="No"/>
    <x v="0"/>
    <s v="No"/>
    <x v="3"/>
    <s v="No"/>
    <s v="20-Sep-1958"/>
    <n v="65"/>
    <n v="14418.28"/>
    <x v="0"/>
    <s v="tier - 3"/>
    <x v="0"/>
  </r>
  <r>
    <s v="Id1643"/>
    <s v="  Sabine"/>
    <n v="38.9"/>
    <s v="Obesity"/>
    <n v="4.28"/>
    <s v="Normal"/>
    <s v="No"/>
    <x v="0"/>
    <s v="No"/>
    <x v="0"/>
    <s v="No"/>
    <s v="10-Aug-1999"/>
    <n v="24"/>
    <n v="14426.07"/>
    <x v="0"/>
    <s v="tier - 1"/>
    <x v="1"/>
  </r>
  <r>
    <s v="Id1644"/>
    <s v="  Bobby"/>
    <n v="26.9"/>
    <s v="Overweight"/>
    <n v="4.07"/>
    <s v="Normal"/>
    <s v="No"/>
    <x v="0"/>
    <s v="No"/>
    <x v="0"/>
    <s v="No"/>
    <s v="15-Aug-1967"/>
    <n v="56"/>
    <n v="14426.66"/>
    <x v="0"/>
    <s v="tier - 2"/>
    <x v="14"/>
  </r>
  <r>
    <s v="Id1645"/>
    <s v="  Fan"/>
    <n v="24.86"/>
    <s v="Healthy Weight"/>
    <n v="6.23"/>
    <s v="Prediabetes"/>
    <s v="No"/>
    <x v="0"/>
    <s v="No"/>
    <x v="0"/>
    <s v="No"/>
    <s v="4-Nov-1967"/>
    <n v="56"/>
    <n v="14427.63"/>
    <x v="0"/>
    <s v="tier - 2"/>
    <x v="11"/>
  </r>
  <r>
    <s v="Id1646"/>
    <s v="  Rachel M"/>
    <n v="39.14"/>
    <s v="Obesity"/>
    <n v="6.24"/>
    <s v="Prediabetes"/>
    <s v="No"/>
    <x v="1"/>
    <s v="No"/>
    <x v="3"/>
    <s v="No"/>
    <s v="29-Jun-1959"/>
    <n v="64"/>
    <n v="14449.85"/>
    <x v="0"/>
    <s v="tier - 1"/>
    <x v="8"/>
  </r>
  <r>
    <s v="Id1647"/>
    <s v="  Greg"/>
    <n v="39.799999999999997"/>
    <s v="Obesity"/>
    <n v="6.17"/>
    <s v="Prediabetes"/>
    <s v="No"/>
    <x v="0"/>
    <s v="Yes"/>
    <x v="3"/>
    <s v="No"/>
    <s v="3-Aug-1959"/>
    <n v="64"/>
    <n v="14451.84"/>
    <x v="0"/>
    <s v="tier - 3"/>
    <x v="9"/>
  </r>
  <r>
    <s v="Id1648"/>
    <s v="  Dan"/>
    <n v="34.32"/>
    <s v="Obesity"/>
    <n v="5.16"/>
    <s v="Normal"/>
    <s v="No"/>
    <x v="0"/>
    <s v="No"/>
    <x v="3"/>
    <s v="No"/>
    <s v="10-Nov-1996"/>
    <n v="27"/>
    <n v="14455.64"/>
    <x v="0"/>
    <s v="tier - 3"/>
    <x v="8"/>
  </r>
  <r>
    <s v="Id1649"/>
    <s v="  Jennifer A"/>
    <n v="32.51"/>
    <s v="Obesity"/>
    <n v="4.3"/>
    <s v="Normal"/>
    <s v="No"/>
    <x v="0"/>
    <s v="No"/>
    <x v="0"/>
    <s v="No"/>
    <s v="27-Nov-1976"/>
    <n v="47"/>
    <n v="14470.01"/>
    <x v="0"/>
    <s v="tier - 3"/>
    <x v="1"/>
  </r>
  <r>
    <s v="Id1650"/>
    <s v="  Jessica"/>
    <n v="30.71"/>
    <s v="Obesity"/>
    <n v="6.14"/>
    <s v="Prediabetes"/>
    <s v="No"/>
    <x v="0"/>
    <s v="Yes"/>
    <x v="3"/>
    <s v="No"/>
    <s v="20-Nov-1959"/>
    <n v="64"/>
    <n v="14474.68"/>
    <x v="0"/>
    <s v="tier - 2"/>
    <x v="0"/>
  </r>
  <r>
    <s v="Id1651"/>
    <s v="  Chaiwat"/>
    <n v="28.9"/>
    <s v="Overweight"/>
    <n v="5.36"/>
    <s v="Normal"/>
    <s v="No"/>
    <x v="0"/>
    <s v="No"/>
    <x v="3"/>
    <s v="No"/>
    <s v="20-Oct-1979"/>
    <n v="44"/>
    <n v="14478.33"/>
    <x v="0"/>
    <s v="tier - 2"/>
    <x v="0"/>
  </r>
  <r>
    <s v="Id1652"/>
    <s v="  Kerri"/>
    <n v="36.19"/>
    <s v="Obesity"/>
    <n v="4.3"/>
    <s v="Normal"/>
    <s v="No"/>
    <x v="0"/>
    <s v="No"/>
    <x v="0"/>
    <s v="No"/>
    <s v="22-Jul-1989"/>
    <n v="34"/>
    <n v="14507.46"/>
    <x v="0"/>
    <s v="tier - 3"/>
    <x v="1"/>
  </r>
  <r>
    <s v="Id1653"/>
    <s v="  Lisa"/>
    <n v="29.6"/>
    <s v="Overweight"/>
    <n v="4.09"/>
    <s v="Normal"/>
    <s v="No"/>
    <x v="0"/>
    <s v="No"/>
    <x v="0"/>
    <s v="No"/>
    <s v="14-Jul-1989"/>
    <n v="34"/>
    <n v="14547.26"/>
    <x v="0"/>
    <s v="tier - 3"/>
    <x v="2"/>
  </r>
  <r>
    <s v="Id1654"/>
    <s v="  Nicholas G"/>
    <n v="30.95"/>
    <s v="Obesity"/>
    <n v="6.27"/>
    <s v="Prediabetes"/>
    <s v="No"/>
    <x v="0"/>
    <s v="Yes"/>
    <x v="3"/>
    <s v="No"/>
    <s v="12-Sep-1998"/>
    <n v="25"/>
    <n v="14571.89"/>
    <x v="0"/>
    <s v="tier - 1"/>
    <x v="8"/>
  </r>
  <r>
    <s v="Id1655"/>
    <s v="  Vasilis S"/>
    <n v="19.95"/>
    <s v="Healthy Weight"/>
    <n v="5.39"/>
    <s v="Normal"/>
    <s v="No"/>
    <x v="0"/>
    <s v="No"/>
    <x v="3"/>
    <s v="No"/>
    <s v="3-Dec-1962"/>
    <n v="61"/>
    <n v="14574.64"/>
    <x v="0"/>
    <s v="tier - 1"/>
    <x v="7"/>
  </r>
  <r>
    <s v="Id1656"/>
    <s v="  Michael P"/>
    <n v="23.65"/>
    <s v="Healthy Weight"/>
    <n v="5.75"/>
    <s v="Prediabetes"/>
    <s v="Yes"/>
    <x v="0"/>
    <s v="No"/>
    <x v="0"/>
    <s v="No"/>
    <s v="14-Oct-1963"/>
    <n v="60"/>
    <n v="14590.63"/>
    <x v="0"/>
    <s v="tier - 1"/>
    <x v="8"/>
  </r>
  <r>
    <s v="Id1657"/>
    <s v="  Colleen C"/>
    <n v="43.34"/>
    <s v="Obesity"/>
    <n v="4.91"/>
    <s v="Normal"/>
    <s v="No"/>
    <x v="0"/>
    <s v="No"/>
    <x v="3"/>
    <s v="No"/>
    <s v="18-Jul-1967"/>
    <n v="56"/>
    <n v="14600.62"/>
    <x v="0"/>
    <s v="tier - 3"/>
    <x v="16"/>
  </r>
  <r>
    <s v="Id1658"/>
    <s v="  Annika"/>
    <n v="31.98"/>
    <s v="Obesity"/>
    <n v="4.46"/>
    <s v="Normal"/>
    <s v="Yes"/>
    <x v="0"/>
    <s v="No"/>
    <x v="3"/>
    <s v="No"/>
    <s v="8-Nov-1965"/>
    <n v="58"/>
    <n v="14612.33"/>
    <x v="0"/>
    <s v="tier - 3"/>
    <x v="11"/>
  </r>
  <r>
    <s v="Id1659"/>
    <s v="  Kelly"/>
    <n v="35.86"/>
    <s v="Obesity"/>
    <n v="6.22"/>
    <s v="Prediabetes"/>
    <s v="No"/>
    <x v="0"/>
    <s v="No"/>
    <x v="3"/>
    <s v="No"/>
    <s v="21-Aug-1991"/>
    <n v="32"/>
    <n v="14630.52"/>
    <x v="0"/>
    <s v="tier - 3"/>
    <x v="2"/>
  </r>
  <r>
    <s v="Id1660"/>
    <s v="  Nicholas C"/>
    <n v="15.2"/>
    <s v="Underweight"/>
    <n v="8.82"/>
    <s v="Diabetes"/>
    <s v="No"/>
    <x v="0"/>
    <s v="No"/>
    <x v="0"/>
    <s v="No"/>
    <s v="1-Sep-1967"/>
    <n v="56"/>
    <n v="14640.35"/>
    <x v="0"/>
    <s v="tier - 3"/>
    <x v="14"/>
  </r>
  <r>
    <s v="Id1661"/>
    <s v="  Kelly K"/>
    <n v="37.200000000000003"/>
    <s v="Obesity"/>
    <n v="10.14"/>
    <s v="Diabetes"/>
    <s v="No"/>
    <x v="0"/>
    <s v="No"/>
    <x v="0"/>
    <s v="No"/>
    <s v="13-Nov-1981"/>
    <n v="42"/>
    <n v="14657.2"/>
    <x v="0"/>
    <s v="tier - 1"/>
    <x v="1"/>
  </r>
  <r>
    <s v="Id1662"/>
    <s v="  Andrew"/>
    <n v="17.91"/>
    <s v="Underweight"/>
    <n v="4.66"/>
    <s v="Normal"/>
    <s v="No"/>
    <x v="0"/>
    <s v="No"/>
    <x v="1"/>
    <s v="No"/>
    <s v="20-Oct-1969"/>
    <n v="54"/>
    <n v="14665.75"/>
    <x v="0"/>
    <s v="tier - 1"/>
    <x v="1"/>
  </r>
  <r>
    <s v="Id1663"/>
    <s v="  Hannah"/>
    <n v="20.76"/>
    <s v="Healthy Weight"/>
    <n v="6.26"/>
    <s v="Prediabetes"/>
    <s v="No"/>
    <x v="0"/>
    <s v="No"/>
    <x v="0"/>
    <s v="No"/>
    <s v="23-Jul-1958"/>
    <n v="65"/>
    <n v="14692.67"/>
    <x v="0"/>
    <s v="tier - 1"/>
    <x v="1"/>
  </r>
  <r>
    <s v="Id1664"/>
    <s v="  Patricio Sr"/>
    <n v="38.99"/>
    <s v="Obesity"/>
    <n v="5.21"/>
    <s v="Normal"/>
    <s v="No"/>
    <x v="1"/>
    <s v="No"/>
    <x v="3"/>
    <s v="No"/>
    <s v="4-Sep-1982"/>
    <n v="41"/>
    <n v="14696.77"/>
    <x v="0"/>
    <s v="tier - 2"/>
    <x v="2"/>
  </r>
  <r>
    <s v="Id1665"/>
    <s v="  Robert B"/>
    <n v="42.655000000000001"/>
    <s v="Obesity"/>
    <n v="5.94"/>
    <s v="Prediabetes"/>
    <s v="Yes"/>
    <x v="0"/>
    <s v="Yes"/>
    <x v="3"/>
    <s v="No"/>
    <s v="24-Sep-2002"/>
    <n v="21"/>
    <n v="14711.74"/>
    <x v="0"/>
    <s v="tier - 2"/>
    <x v="1"/>
  </r>
  <r>
    <s v="Id1666"/>
    <s v="  Benjamin M"/>
    <n v="30.57"/>
    <s v="Obesity"/>
    <n v="5.34"/>
    <s v="Normal"/>
    <s v="No"/>
    <x v="0"/>
    <s v="Yes"/>
    <x v="3"/>
    <s v="No"/>
    <s v="29-Jul-1962"/>
    <n v="61"/>
    <n v="14738.43"/>
    <x v="0"/>
    <s v="tier - 3"/>
    <x v="11"/>
  </r>
  <r>
    <s v="Id1667"/>
    <s v="  Robert"/>
    <n v="17.7"/>
    <s v="Underweight"/>
    <n v="6.38"/>
    <s v="Prediabetes"/>
    <s v="No"/>
    <x v="0"/>
    <s v="No"/>
    <x v="1"/>
    <s v="No"/>
    <s v="27-Jul-1965"/>
    <n v="58"/>
    <n v="14750.42"/>
    <x v="0"/>
    <s v="tier - 2"/>
    <x v="14"/>
  </r>
  <r>
    <s v="Id1668"/>
    <s v="  Eric R"/>
    <n v="34.770000000000003"/>
    <s v="Obesity"/>
    <n v="4.47"/>
    <s v="Normal"/>
    <s v="No"/>
    <x v="0"/>
    <s v="No"/>
    <x v="3"/>
    <s v="No"/>
    <s v="10-Dec-1975"/>
    <n v="48"/>
    <n v="14819"/>
    <x v="0"/>
    <s v="tier - 3"/>
    <x v="9"/>
  </r>
  <r>
    <s v="Id1669"/>
    <s v="  Matthew"/>
    <n v="16.88"/>
    <s v="Underweight"/>
    <n v="9.9600000000000009"/>
    <s v="Diabetes"/>
    <s v="No"/>
    <x v="0"/>
    <s v="No"/>
    <x v="0"/>
    <s v="No"/>
    <s v="18-Oct-1979"/>
    <n v="44"/>
    <n v="14839.34"/>
    <x v="0"/>
    <s v="tier - 3"/>
    <x v="14"/>
  </r>
  <r>
    <s v="Id1670"/>
    <s v="  Bob R"/>
    <n v="40.26"/>
    <s v="Obesity"/>
    <n v="9.92"/>
    <s v="Diabetes"/>
    <s v="Yes"/>
    <x v="0"/>
    <s v="No"/>
    <x v="0"/>
    <s v="No"/>
    <s v="5-Jun-1981"/>
    <n v="42"/>
    <n v="14843.96"/>
    <x v="0"/>
    <s v="tier - 3"/>
    <x v="14"/>
  </r>
  <r>
    <s v="Id1671"/>
    <s v="  Stephanie J"/>
    <n v="25.6"/>
    <s v="Overweight"/>
    <n v="6.03"/>
    <s v="Prediabetes"/>
    <s v="No"/>
    <x v="0"/>
    <s v="Yes"/>
    <x v="3"/>
    <s v="No"/>
    <s v="11-Nov-1970"/>
    <n v="53"/>
    <n v="14847.63"/>
    <x v="0"/>
    <s v="tier - 2"/>
    <x v="9"/>
  </r>
  <r>
    <s v="Id1672"/>
    <s v="  Jake"/>
    <n v="33.549999999999997"/>
    <s v="Obesity"/>
    <n v="10.9"/>
    <s v="Diabetes"/>
    <s v="Yes"/>
    <x v="0"/>
    <s v="No"/>
    <x v="0"/>
    <s v="No"/>
    <s v="17-Oct-1958"/>
    <n v="65"/>
    <n v="14901.52"/>
    <x v="0"/>
    <s v="tier - 2"/>
    <x v="8"/>
  </r>
  <r>
    <s v="Id1673"/>
    <s v="  Alison L"/>
    <n v="16.690000000000001"/>
    <s v="Underweight"/>
    <n v="10.66"/>
    <s v="Diabetes"/>
    <s v="No"/>
    <x v="0"/>
    <s v="No"/>
    <x v="0"/>
    <s v="No"/>
    <s v="4-Jul-1981"/>
    <n v="42"/>
    <n v="14908.27"/>
    <x v="0"/>
    <s v="tier - 1"/>
    <x v="2"/>
  </r>
  <r>
    <s v="Id1674"/>
    <s v="  Lindsay M"/>
    <n v="19.95"/>
    <s v="Healthy Weight"/>
    <n v="4.05"/>
    <s v="Normal"/>
    <s v="No"/>
    <x v="0"/>
    <s v="No"/>
    <x v="3"/>
    <s v="No"/>
    <s v="8-Nov-1968"/>
    <n v="55"/>
    <n v="14926.97"/>
    <x v="0"/>
    <s v="tier - 2"/>
    <x v="1"/>
  </r>
  <r>
    <s v="Id1675"/>
    <s v="  Guillaume"/>
    <n v="17.55"/>
    <s v="Underweight"/>
    <n v="4.2300000000000004"/>
    <s v="Normal"/>
    <s v="No"/>
    <x v="0"/>
    <s v="No"/>
    <x v="1"/>
    <s v="No"/>
    <s v="29-Nov-1962"/>
    <n v="61"/>
    <n v="14945.34"/>
    <x v="0"/>
    <s v="tier - 1"/>
    <x v="11"/>
  </r>
  <r>
    <s v="Id1676"/>
    <s v="  Kaylee"/>
    <n v="22.01"/>
    <s v="Healthy Weight"/>
    <n v="5.01"/>
    <s v="Normal"/>
    <s v="No"/>
    <x v="0"/>
    <s v="No"/>
    <x v="3"/>
    <s v="No"/>
    <s v="29-Jul-1958"/>
    <n v="65"/>
    <n v="14988.43"/>
    <x v="0"/>
    <s v="tier - 3"/>
    <x v="2"/>
  </r>
  <r>
    <s v="Id1677"/>
    <s v="  Theresa"/>
    <n v="41.8"/>
    <s v="Obesity"/>
    <n v="5.82"/>
    <s v="Prediabetes"/>
    <s v="Yes"/>
    <x v="0"/>
    <s v="Yes"/>
    <x v="3"/>
    <s v="No"/>
    <s v="2-Aug-1995"/>
    <n v="28"/>
    <n v="15006.58"/>
    <x v="0"/>
    <s v="tier - 2"/>
    <x v="8"/>
  </r>
  <r>
    <s v="Id1678"/>
    <s v="  Travis G"/>
    <n v="19.170000000000002"/>
    <s v="Healthy Weight"/>
    <n v="7.94"/>
    <s v="Diabetes"/>
    <s v="No"/>
    <x v="0"/>
    <s v="No"/>
    <x v="0"/>
    <s v="No"/>
    <s v="8-Aug-1960"/>
    <n v="63"/>
    <n v="15019.76"/>
    <x v="0"/>
    <s v="tier - 2"/>
    <x v="1"/>
  </r>
  <r>
    <s v="Id1679"/>
    <s v="  Emma L"/>
    <n v="32.799999999999997"/>
    <s v="Obesity"/>
    <n v="6.16"/>
    <s v="Prediabetes"/>
    <s v="Yes"/>
    <x v="0"/>
    <s v="Yes"/>
    <x v="3"/>
    <s v="No"/>
    <s v="25-Nov-1979"/>
    <n v="44"/>
    <n v="15025.76"/>
    <x v="0"/>
    <s v="tier - 1"/>
    <x v="2"/>
  </r>
  <r>
    <s v="Id1680"/>
    <s v="  Linda"/>
    <n v="35.814999999999998"/>
    <s v="Obesity"/>
    <n v="4.1500000000000004"/>
    <s v="Normal"/>
    <s v="No"/>
    <x v="0"/>
    <s v="No"/>
    <x v="3"/>
    <s v="No"/>
    <s v="11-Sep-1970"/>
    <n v="53"/>
    <n v="15026.3"/>
    <x v="0"/>
    <s v="tier - 3"/>
    <x v="2"/>
  </r>
  <r>
    <s v="Id1681"/>
    <s v="  Owen R"/>
    <n v="24.3"/>
    <s v="Healthy Weight"/>
    <n v="6.23"/>
    <s v="Prediabetes"/>
    <s v="No"/>
    <x v="0"/>
    <s v="No"/>
    <x v="0"/>
    <s v="No"/>
    <s v="15-Aug-1971"/>
    <n v="52"/>
    <n v="15038.51"/>
    <x v="0"/>
    <s v="tier - 3"/>
    <x v="9"/>
  </r>
  <r>
    <s v="Id1682"/>
    <s v="  Jacob"/>
    <n v="19.059999999999999"/>
    <s v="Healthy Weight"/>
    <n v="7.41"/>
    <s v="Diabetes"/>
    <s v="No"/>
    <x v="0"/>
    <s v="No"/>
    <x v="0"/>
    <s v="No"/>
    <s v="12-Jun-1968"/>
    <n v="55"/>
    <n v="15052.68"/>
    <x v="0"/>
    <s v="tier - 2"/>
    <x v="16"/>
  </r>
  <r>
    <s v="Id1683"/>
    <s v="  Jacqueline"/>
    <n v="33.25"/>
    <s v="Obesity"/>
    <n v="5.62"/>
    <s v="Normal"/>
    <s v="Yes"/>
    <x v="0"/>
    <s v="No"/>
    <x v="3"/>
    <s v="No"/>
    <s v="26-Oct-1975"/>
    <n v="48"/>
    <n v="15090.35"/>
    <x v="0"/>
    <s v="tier - 1"/>
    <x v="9"/>
  </r>
  <r>
    <s v="Id1684"/>
    <s v="  Yefeng"/>
    <n v="21.37"/>
    <s v="Healthy Weight"/>
    <n v="4.54"/>
    <s v="Normal"/>
    <s v="Yes"/>
    <x v="0"/>
    <s v="Yes"/>
    <x v="3"/>
    <s v="No"/>
    <s v="7-Nov-1972"/>
    <n v="51"/>
    <n v="15103.69"/>
    <x v="0"/>
    <s v="tier - 1"/>
    <x v="1"/>
  </r>
  <r>
    <s v="Id1685"/>
    <s v="  Thomas J"/>
    <n v="34.43"/>
    <s v="Obesity"/>
    <n v="8.6199999999999992"/>
    <s v="Diabetes"/>
    <s v="Yes"/>
    <x v="0"/>
    <s v="No"/>
    <x v="3"/>
    <s v="No"/>
    <s v="5-Sep-1978"/>
    <n v="45"/>
    <n v="15123.19"/>
    <x v="0"/>
    <s v="tier - 1"/>
    <x v="2"/>
  </r>
  <r>
    <s v="Id1686"/>
    <s v="  Ken"/>
    <n v="20.86"/>
    <s v="Healthy Weight"/>
    <n v="4.3600000000000003"/>
    <s v="Normal"/>
    <s v="Yes"/>
    <x v="0"/>
    <s v="No"/>
    <x v="0"/>
    <s v="No"/>
    <s v="25-Nov-1971"/>
    <n v="52"/>
    <n v="15150.44"/>
    <x v="0"/>
    <s v="tier - 1"/>
    <x v="9"/>
  </r>
  <r>
    <s v="Id1687"/>
    <s v="  Annie E"/>
    <n v="18.34"/>
    <s v="Underweight"/>
    <n v="10.01"/>
    <s v="Diabetes"/>
    <s v="No"/>
    <x v="0"/>
    <s v="No"/>
    <x v="0"/>
    <s v="No"/>
    <s v="25-Oct-1962"/>
    <n v="61"/>
    <n v="15161.25"/>
    <x v="0"/>
    <s v="tier - 2"/>
    <x v="1"/>
  </r>
  <r>
    <s v="Id1688"/>
    <s v="  Noel K"/>
    <n v="34.15"/>
    <s v="Obesity"/>
    <n v="5.42"/>
    <s v="Normal"/>
    <s v="No"/>
    <x v="0"/>
    <s v="No"/>
    <x v="0"/>
    <s v="No"/>
    <s v="4-Jun-1959"/>
    <n v="64"/>
    <n v="15161.53"/>
    <x v="0"/>
    <s v="tier - 1"/>
    <x v="0"/>
  </r>
  <r>
    <s v="Id1689"/>
    <s v="  Mark S"/>
    <n v="18.350000000000001"/>
    <s v="Underweight"/>
    <n v="5.12"/>
    <s v="Normal"/>
    <s v="No"/>
    <x v="0"/>
    <s v="No"/>
    <x v="0"/>
    <s v="No"/>
    <s v="3-Dec-1959"/>
    <n v="64"/>
    <n v="15170.07"/>
    <x v="0"/>
    <s v="tier - 3"/>
    <x v="2"/>
  </r>
  <r>
    <s v="Id1690"/>
    <s v="  Federica"/>
    <n v="22.13"/>
    <s v="Healthy Weight"/>
    <n v="9.1999999999999993"/>
    <s v="Diabetes"/>
    <s v="Yes"/>
    <x v="0"/>
    <s v="No"/>
    <x v="0"/>
    <s v="No"/>
    <s v="17-Jun-1962"/>
    <n v="61"/>
    <n v="15174.81"/>
    <x v="0"/>
    <s v="tier - 1"/>
    <x v="1"/>
  </r>
  <r>
    <s v="Id1691"/>
    <s v="  Pamela L"/>
    <n v="22.51"/>
    <s v="Healthy Weight"/>
    <n v="6.08"/>
    <s v="Prediabetes"/>
    <s v="Yes"/>
    <x v="0"/>
    <s v="No"/>
    <x v="3"/>
    <s v="No"/>
    <s v="23-Nov-1978"/>
    <n v="45"/>
    <n v="15207.92"/>
    <x v="0"/>
    <s v="tier - 1"/>
    <x v="1"/>
  </r>
  <r>
    <s v="Id1692"/>
    <s v="  Andrew W"/>
    <n v="31"/>
    <s v="Obesity"/>
    <n v="4.7699999999999996"/>
    <s v="Normal"/>
    <s v="No"/>
    <x v="0"/>
    <s v="No"/>
    <x v="3"/>
    <s v="No"/>
    <s v="25-Jul-1960"/>
    <n v="63"/>
    <n v="15230.32"/>
    <x v="0"/>
    <s v="tier - 2"/>
    <x v="8"/>
  </r>
  <r>
    <s v="Id1693"/>
    <s v="  Randall"/>
    <n v="28.27"/>
    <s v="Overweight"/>
    <n v="4.62"/>
    <s v="Normal"/>
    <s v="No"/>
    <x v="0"/>
    <s v="No"/>
    <x v="3"/>
    <s v="No"/>
    <s v="16-Sep-1969"/>
    <n v="54"/>
    <n v="15260.52"/>
    <x v="0"/>
    <s v="tier - 2"/>
    <x v="9"/>
  </r>
  <r>
    <s v="Id1694"/>
    <s v="  Tracy L"/>
    <n v="29.92"/>
    <b v="0"/>
    <n v="9.07"/>
    <s v="Diabetes"/>
    <s v="Yes"/>
    <x v="0"/>
    <s v="No"/>
    <x v="3"/>
    <s v="No"/>
    <s v="13-Dec-1963"/>
    <n v="60"/>
    <n v="15322.77"/>
    <x v="0"/>
    <s v="tier - 3"/>
    <x v="11"/>
  </r>
  <r>
    <s v="Id1695"/>
    <s v="  Azelie"/>
    <n v="25.9"/>
    <s v="Overweight"/>
    <n v="9.1199999999999992"/>
    <s v="Diabetes"/>
    <s v="Yes"/>
    <x v="0"/>
    <s v="No"/>
    <x v="3"/>
    <s v="No"/>
    <s v="14-Jul-2001"/>
    <n v="22"/>
    <n v="15359.1"/>
    <x v="0"/>
    <s v="tier - 3"/>
    <x v="8"/>
  </r>
  <r>
    <s v="Id1696"/>
    <s v="  Monica M"/>
    <n v="27.74"/>
    <s v="Overweight"/>
    <n v="7.32"/>
    <s v="Diabetes"/>
    <s v="Yes"/>
    <x v="0"/>
    <s v="No"/>
    <x v="3"/>
    <s v="No"/>
    <s v="17-Dec-1988"/>
    <n v="35"/>
    <n v="15361.5"/>
    <x v="0"/>
    <s v="tier - 3"/>
    <x v="9"/>
  </r>
  <r>
    <s v="Id1697"/>
    <s v="  Katarina K"/>
    <n v="17.260000000000002"/>
    <s v="Underweight"/>
    <n v="11.73"/>
    <s v="Diabetes"/>
    <s v="No"/>
    <x v="0"/>
    <s v="No"/>
    <x v="1"/>
    <s v="No"/>
    <s v="18-Jul-1968"/>
    <n v="55"/>
    <n v="15363.77"/>
    <x v="0"/>
    <s v="tier - 1"/>
    <x v="14"/>
  </r>
  <r>
    <s v="Id1698"/>
    <s v="  Jamie L"/>
    <n v="19.855"/>
    <s v="Healthy Weight"/>
    <n v="6.64"/>
    <s v="Diabetes"/>
    <s v="Yes"/>
    <x v="0"/>
    <s v="No"/>
    <x v="3"/>
    <s v="No"/>
    <s v="6-Sep-1962"/>
    <n v="61"/>
    <n v="15368.22"/>
    <x v="0"/>
    <s v="tier - 2"/>
    <x v="2"/>
  </r>
  <r>
    <s v="Id1699"/>
    <s v="  Brian"/>
    <n v="41.69"/>
    <s v="Obesity"/>
    <n v="5.78"/>
    <s v="Prediabetes"/>
    <s v="No"/>
    <x v="0"/>
    <s v="No"/>
    <x v="0"/>
    <s v="No"/>
    <s v="4-Sep-1964"/>
    <n v="59"/>
    <n v="15377.77"/>
    <x v="0"/>
    <s v="tier - 2"/>
    <x v="1"/>
  </r>
  <r>
    <s v="Id1700"/>
    <s v="  Stacey L"/>
    <n v="16.12"/>
    <s v="Underweight"/>
    <n v="10.45"/>
    <s v="Diabetes"/>
    <s v="No"/>
    <x v="0"/>
    <s v="No"/>
    <x v="0"/>
    <s v="No"/>
    <s v="25-Oct-1990"/>
    <n v="33"/>
    <n v="15440.2"/>
    <x v="0"/>
    <s v="tier - 1"/>
    <x v="1"/>
  </r>
  <r>
    <s v="Id1701"/>
    <s v="  Stephen"/>
    <n v="37.43"/>
    <s v="Obesity"/>
    <n v="4.5199999999999996"/>
    <s v="Normal"/>
    <s v="No"/>
    <x v="0"/>
    <s v="No"/>
    <x v="3"/>
    <s v="No"/>
    <s v="20-Jul-1976"/>
    <n v="47"/>
    <n v="15450.48"/>
    <x v="0"/>
    <s v="tier - 1"/>
    <x v="14"/>
  </r>
  <r>
    <s v="Id1702"/>
    <s v="  Joshua"/>
    <n v="31.065000000000001"/>
    <s v="Obesity"/>
    <n v="5.71"/>
    <s v="Prediabetes"/>
    <s v="No"/>
    <x v="0"/>
    <s v="No"/>
    <x v="0"/>
    <s v="No"/>
    <s v="17-Jul-2004"/>
    <n v="19"/>
    <n v="15518.18"/>
    <x v="0"/>
    <s v="tier - 3"/>
    <x v="3"/>
  </r>
  <r>
    <s v="Id1703"/>
    <s v="  Josh"/>
    <n v="25.08"/>
    <s v="Overweight"/>
    <n v="4.7699999999999996"/>
    <s v="Normal"/>
    <s v="No"/>
    <x v="0"/>
    <s v="No"/>
    <x v="0"/>
    <s v="No"/>
    <s v="28-Jun-1974"/>
    <n v="49"/>
    <n v="15532.16"/>
    <x v="0"/>
    <s v="tier - 2"/>
    <x v="14"/>
  </r>
  <r>
    <s v="Id1704"/>
    <s v="  Heather"/>
    <n v="15.2"/>
    <s v="Underweight"/>
    <n v="7.81"/>
    <s v="Diabetes"/>
    <s v="Yes"/>
    <x v="0"/>
    <s v="No"/>
    <x v="3"/>
    <s v="No"/>
    <s v="2-Oct-1959"/>
    <n v="64"/>
    <n v="15555.19"/>
    <x v="0"/>
    <s v="tier - 3"/>
    <x v="1"/>
  </r>
  <r>
    <s v="Id1705"/>
    <s v="  James C"/>
    <n v="22.34"/>
    <s v="Healthy Weight"/>
    <n v="5.19"/>
    <s v="Normal"/>
    <s v="Yes"/>
    <x v="0"/>
    <s v="No"/>
    <x v="0"/>
    <s v="No"/>
    <s v="30-Jul-1974"/>
    <n v="49"/>
    <n v="15556.67"/>
    <x v="0"/>
    <s v="tier - 2"/>
    <x v="1"/>
  </r>
  <r>
    <s v="Id1706"/>
    <s v="  Kim"/>
    <n v="40.15"/>
    <s v="Obesity"/>
    <n v="5.93"/>
    <s v="Prediabetes"/>
    <s v="No"/>
    <x v="0"/>
    <s v="No"/>
    <x v="3"/>
    <s v="No"/>
    <s v="28-Oct-1965"/>
    <n v="58"/>
    <n v="15608.58"/>
    <x v="0"/>
    <s v="tier - 2"/>
    <x v="14"/>
  </r>
  <r>
    <s v="Id1707"/>
    <s v="  Marie E"/>
    <n v="37.729999999999997"/>
    <s v="Obesity"/>
    <n v="6.29"/>
    <s v="Prediabetes"/>
    <s v="No"/>
    <x v="0"/>
    <s v="No"/>
    <x v="3"/>
    <s v="No"/>
    <s v="6-Jun-1960"/>
    <n v="63"/>
    <n v="15612.19"/>
    <x v="0"/>
    <s v="tier - 2"/>
    <x v="1"/>
  </r>
  <r>
    <s v="Id1708"/>
    <s v="  Dariusz"/>
    <n v="25.35"/>
    <s v="Overweight"/>
    <n v="4.9000000000000004"/>
    <s v="Normal"/>
    <s v="No"/>
    <x v="0"/>
    <s v="No"/>
    <x v="0"/>
    <s v="No"/>
    <s v="22-Dec-1988"/>
    <n v="35"/>
    <n v="15646.28"/>
    <x v="0"/>
    <s v="tier - 2"/>
    <x v="2"/>
  </r>
  <r>
    <s v="Id1709"/>
    <s v="  Jessica E"/>
    <n v="26.41"/>
    <s v="Overweight"/>
    <n v="5.07"/>
    <s v="Normal"/>
    <s v="Yes"/>
    <x v="0"/>
    <s v="No"/>
    <x v="3"/>
    <s v="No"/>
    <s v="26-Jun-1973"/>
    <n v="50"/>
    <n v="15670.3"/>
    <x v="0"/>
    <s v="tier - 2"/>
    <x v="14"/>
  </r>
  <r>
    <s v="Id1710"/>
    <s v="  Kristen"/>
    <n v="27.6"/>
    <s v="Overweight"/>
    <n v="5.33"/>
    <s v="Normal"/>
    <s v="No"/>
    <x v="0"/>
    <s v="No"/>
    <x v="3"/>
    <s v="No"/>
    <s v="20-Sep-1976"/>
    <n v="47"/>
    <n v="15698.86"/>
    <x v="0"/>
    <s v="tier - 2"/>
    <x v="1"/>
  </r>
  <r>
    <s v="Id1711"/>
    <s v="  Jose Guadalupe P"/>
    <n v="33.82"/>
    <s v="Obesity"/>
    <n v="8.93"/>
    <s v="Diabetes"/>
    <s v="Yes"/>
    <x v="0"/>
    <s v="No"/>
    <x v="3"/>
    <s v="No"/>
    <s v="29-Aug-1974"/>
    <n v="49"/>
    <n v="15746.62"/>
    <x v="0"/>
    <s v="tier - 1"/>
    <x v="1"/>
  </r>
  <r>
    <s v="Id1712"/>
    <s v="  Cynthia"/>
    <n v="32.9"/>
    <s v="Obesity"/>
    <n v="4.3499999999999996"/>
    <s v="Normal"/>
    <s v="No"/>
    <x v="0"/>
    <s v="No"/>
    <x v="0"/>
    <s v="No"/>
    <s v="9-Oct-1997"/>
    <n v="26"/>
    <n v="15817.99"/>
    <x v="0"/>
    <s v="tier - 2"/>
    <x v="1"/>
  </r>
  <r>
    <s v="Id1713"/>
    <s v="  Tyler"/>
    <n v="30.875"/>
    <s v="Obesity"/>
    <n v="9.5399999999999991"/>
    <s v="Diabetes"/>
    <s v="Yes"/>
    <x v="0"/>
    <s v="No"/>
    <x v="3"/>
    <s v="No"/>
    <s v="26-Jun-1984"/>
    <n v="39"/>
    <n v="15820.7"/>
    <x v="0"/>
    <s v="tier - 3"/>
    <x v="2"/>
  </r>
  <r>
    <s v="Id1714"/>
    <s v="  Holly J"/>
    <n v="32.64"/>
    <s v="Obesity"/>
    <n v="5.91"/>
    <s v="Prediabetes"/>
    <s v="No"/>
    <x v="0"/>
    <s v="No"/>
    <x v="0"/>
    <s v="No"/>
    <s v="11-Nov-1982"/>
    <n v="41"/>
    <n v="15828.82"/>
    <x v="0"/>
    <s v="tier - 3"/>
    <x v="2"/>
  </r>
  <r>
    <s v="Id1715"/>
    <s v="  Kristen"/>
    <n v="22.135000000000002"/>
    <s v="Healthy Weight"/>
    <n v="5.0999999999999996"/>
    <s v="Normal"/>
    <s v="No"/>
    <x v="0"/>
    <s v="No"/>
    <x v="0"/>
    <s v="No"/>
    <s v="25-Dec-1962"/>
    <n v="61"/>
    <n v="15840.81"/>
    <x v="0"/>
    <s v="tier - 1"/>
    <x v="16"/>
  </r>
  <r>
    <s v="Id1716"/>
    <s v="  Thomas"/>
    <n v="16.53"/>
    <s v="Underweight"/>
    <n v="5.08"/>
    <s v="Normal"/>
    <s v="No"/>
    <x v="0"/>
    <s v="No"/>
    <x v="1"/>
    <s v="No"/>
    <s v="12-Oct-1980"/>
    <n v="43"/>
    <n v="15922.29"/>
    <x v="0"/>
    <s v="tier - 3"/>
    <x v="14"/>
  </r>
  <r>
    <s v="Id1717"/>
    <s v="  Tricity M"/>
    <n v="32.774999999999999"/>
    <s v="Obesity"/>
    <n v="4.75"/>
    <s v="Normal"/>
    <s v="No"/>
    <x v="0"/>
    <s v="No"/>
    <x v="0"/>
    <s v="No"/>
    <s v="24-Jul-1982"/>
    <n v="41"/>
    <n v="15965.29"/>
    <x v="0"/>
    <s v="tier - 1"/>
    <x v="1"/>
  </r>
  <r>
    <s v="Id1718"/>
    <s v="  Sarah A"/>
    <n v="30.9"/>
    <s v="Obesity"/>
    <n v="6.05"/>
    <s v="Prediabetes"/>
    <s v="No"/>
    <x v="0"/>
    <s v="No"/>
    <x v="3"/>
    <s v="No"/>
    <s v="19-Sep-1980"/>
    <n v="43"/>
    <n v="15966.19"/>
    <x v="0"/>
    <s v="tier - 2"/>
    <x v="1"/>
  </r>
  <r>
    <s v="Id1719"/>
    <s v="  Lisa M"/>
    <n v="15.58"/>
    <s v="Underweight"/>
    <n v="11.56"/>
    <s v="Diabetes"/>
    <s v="No"/>
    <x v="0"/>
    <s v="No"/>
    <x v="0"/>
    <s v="No"/>
    <s v="5-Dec-1988"/>
    <n v="35"/>
    <n v="16059.06"/>
    <x v="0"/>
    <s v="tier - 3"/>
    <x v="1"/>
  </r>
  <r>
    <s v="Id1720"/>
    <s v="  Tracy A"/>
    <n v="26.315000000000001"/>
    <s v="Overweight"/>
    <n v="5.76"/>
    <s v="Prediabetes"/>
    <s v="No"/>
    <x v="0"/>
    <s v="No"/>
    <x v="0"/>
    <s v="No"/>
    <s v="16-Sep-1978"/>
    <n v="45"/>
    <n v="16062.89"/>
    <x v="0"/>
    <s v="tier - 2"/>
    <x v="14"/>
  </r>
  <r>
    <s v="Id1721"/>
    <s v="  Patrick"/>
    <n v="35.61"/>
    <s v="Obesity"/>
    <n v="5.65"/>
    <s v="Normal"/>
    <s v="No"/>
    <x v="1"/>
    <s v="No"/>
    <x v="3"/>
    <s v="No"/>
    <s v="22-Oct-1958"/>
    <n v="65"/>
    <n v="16069.08"/>
    <x v="0"/>
    <s v="tier - 2"/>
    <x v="8"/>
  </r>
  <r>
    <s v="Id1722"/>
    <s v="  Trent"/>
    <n v="37.56"/>
    <s v="Obesity"/>
    <n v="5.88"/>
    <s v="Prediabetes"/>
    <s v="No"/>
    <x v="1"/>
    <s v="No"/>
    <x v="3"/>
    <s v="No"/>
    <s v="21-Jun-1958"/>
    <n v="65"/>
    <n v="16085.13"/>
    <x v="0"/>
    <s v="tier - 2"/>
    <x v="0"/>
  </r>
  <r>
    <s v="Id1723"/>
    <s v="  Julie"/>
    <n v="15.49"/>
    <s v="Underweight"/>
    <n v="9.6"/>
    <s v="Diabetes"/>
    <s v="No"/>
    <x v="0"/>
    <s v="No"/>
    <x v="0"/>
    <s v="No"/>
    <s v="27-Aug-1985"/>
    <n v="38"/>
    <n v="16097.94"/>
    <x v="0"/>
    <s v="tier - 3"/>
    <x v="1"/>
  </r>
  <r>
    <s v="Id1724"/>
    <s v="  Sawomir"/>
    <n v="23.48"/>
    <s v="Healthy Weight"/>
    <n v="6.24"/>
    <s v="Prediabetes"/>
    <s v="No"/>
    <x v="0"/>
    <s v="No"/>
    <x v="3"/>
    <s v="No"/>
    <s v="8-Aug-1993"/>
    <n v="30"/>
    <n v="16115.3"/>
    <x v="0"/>
    <s v="tier - 1"/>
    <x v="8"/>
  </r>
  <r>
    <s v="Id1725"/>
    <s v="  Micah"/>
    <n v="30.02"/>
    <s v="Obesity"/>
    <n v="7.63"/>
    <s v="Diabetes"/>
    <s v="Yes"/>
    <x v="0"/>
    <s v="No"/>
    <x v="3"/>
    <s v="No"/>
    <s v="6-Oct-1987"/>
    <n v="36"/>
    <n v="16122.65"/>
    <x v="0"/>
    <s v="tier - 1"/>
    <x v="2"/>
  </r>
  <r>
    <s v="Id1726"/>
    <s v="  Kelly H"/>
    <n v="26.885000000000002"/>
    <s v="Overweight"/>
    <n v="8.66"/>
    <s v="Diabetes"/>
    <s v="Yes"/>
    <x v="0"/>
    <s v="No"/>
    <x v="3"/>
    <s v="No"/>
    <s v="12-Dec-1993"/>
    <n v="30"/>
    <n v="16138.76"/>
    <x v="0"/>
    <s v="tier - 3"/>
    <x v="12"/>
  </r>
  <r>
    <s v="Id1727"/>
    <s v="  Lindsay M"/>
    <n v="25.84"/>
    <s v="Overweight"/>
    <n v="8.5500000000000007"/>
    <s v="Diabetes"/>
    <s v="Yes"/>
    <x v="0"/>
    <s v="No"/>
    <x v="3"/>
    <s v="No"/>
    <s v="6-Jul-1982"/>
    <n v="41"/>
    <n v="16152.04"/>
    <x v="0"/>
    <s v="tier - 1"/>
    <x v="14"/>
  </r>
  <r>
    <s v="Id1728"/>
    <s v="  Austen G"/>
    <n v="27.454999999999998"/>
    <s v="Overweight"/>
    <n v="4.54"/>
    <s v="Normal"/>
    <s v="No"/>
    <x v="0"/>
    <s v="No"/>
    <x v="0"/>
    <s v="No"/>
    <s v="11-Sep-1974"/>
    <n v="49"/>
    <n v="16190.97"/>
    <x v="0"/>
    <s v="tier - 3"/>
    <x v="1"/>
  </r>
  <r>
    <s v="Id1729"/>
    <s v="  Tory J"/>
    <n v="24.605"/>
    <s v="Healthy Weight"/>
    <n v="5.7"/>
    <s v="Prediabetes"/>
    <s v="No"/>
    <x v="0"/>
    <s v="No"/>
    <x v="0"/>
    <s v="No"/>
    <s v="6-Aug-1988"/>
    <n v="35"/>
    <n v="16199.1"/>
    <x v="0"/>
    <s v="tier - 2"/>
    <x v="1"/>
  </r>
  <r>
    <s v="Id1730"/>
    <s v="  Robert J"/>
    <n v="30.8"/>
    <s v="Obesity"/>
    <n v="5.07"/>
    <s v="Normal"/>
    <s v="No"/>
    <x v="0"/>
    <s v="No"/>
    <x v="0"/>
    <s v="No"/>
    <s v="21-Aug-1988"/>
    <n v="35"/>
    <n v="16205.88"/>
    <x v="0"/>
    <s v="tier - 1"/>
    <x v="1"/>
  </r>
  <r>
    <s v="Id1731"/>
    <s v="  Steph"/>
    <n v="34.799999999999997"/>
    <s v="Obesity"/>
    <n v="4.38"/>
    <s v="Normal"/>
    <s v="No"/>
    <x v="0"/>
    <s v="No"/>
    <x v="3"/>
    <s v="No"/>
    <s v="8-Sep-2002"/>
    <n v="21"/>
    <n v="16232.85"/>
    <x v="0"/>
    <s v="tier - 1"/>
    <x v="2"/>
  </r>
  <r>
    <s v="Id1732"/>
    <s v="  Kate"/>
    <n v="34.21"/>
    <s v="Obesity"/>
    <n v="4.54"/>
    <s v="Normal"/>
    <s v="No"/>
    <x v="0"/>
    <s v="No"/>
    <x v="3"/>
    <s v="No"/>
    <s v="30-Jul-1972"/>
    <n v="51"/>
    <n v="16267.32"/>
    <x v="0"/>
    <s v="tier - 2"/>
    <x v="9"/>
  </r>
  <r>
    <s v="Id1733"/>
    <s v="  Kristina"/>
    <n v="31"/>
    <s v="Obesity"/>
    <n v="5.38"/>
    <s v="Normal"/>
    <s v="No"/>
    <x v="0"/>
    <s v="No"/>
    <x v="3"/>
    <s v="No"/>
    <s v="24-Aug-2003"/>
    <n v="20"/>
    <n v="16297.85"/>
    <x v="0"/>
    <s v="tier - 3"/>
    <x v="2"/>
  </r>
  <r>
    <s v="Id1734"/>
    <s v="  Flo"/>
    <n v="26.125"/>
    <s v="Overweight"/>
    <n v="5.55"/>
    <s v="Normal"/>
    <s v="No"/>
    <x v="0"/>
    <s v="No"/>
    <x v="3"/>
    <s v="No"/>
    <s v="8-Aug-1969"/>
    <n v="54"/>
    <n v="16311.05"/>
    <x v="0"/>
    <s v="tier - 3"/>
    <x v="14"/>
  </r>
  <r>
    <s v="Id1735"/>
    <s v="  Sarah P"/>
    <n v="30.13"/>
    <s v="Obesity"/>
    <n v="4.03"/>
    <s v="Normal"/>
    <s v="Yes"/>
    <x v="0"/>
    <s v="No"/>
    <x v="3"/>
    <s v="No"/>
    <s v="5-Dec-1965"/>
    <n v="58"/>
    <n v="16351.42"/>
    <x v="0"/>
    <s v="tier - 3"/>
    <x v="14"/>
  </r>
  <r>
    <s v="Id1736"/>
    <s v="  Anabel"/>
    <n v="34.19"/>
    <s v="Obesity"/>
    <n v="4.1900000000000004"/>
    <s v="Normal"/>
    <s v="No"/>
    <x v="0"/>
    <s v="No"/>
    <x v="0"/>
    <s v="No"/>
    <s v="28-Sep-1995"/>
    <n v="28"/>
    <n v="16420.490000000002"/>
    <x v="0"/>
    <s v="tier - 3"/>
    <x v="1"/>
  </r>
  <r>
    <s v="Id1737"/>
    <s v="  Ian"/>
    <n v="22.515000000000001"/>
    <s v="Healthy Weight"/>
    <n v="4.37"/>
    <s v="Normal"/>
    <s v="No"/>
    <x v="0"/>
    <s v="Yes"/>
    <x v="3"/>
    <s v="No"/>
    <s v="20-Dec-2003"/>
    <n v="20"/>
    <n v="16450.89"/>
    <x v="0"/>
    <s v="tier - 1"/>
    <x v="1"/>
  </r>
  <r>
    <s v="Id1738"/>
    <s v="  Alex"/>
    <n v="18.239999999999998"/>
    <s v="Underweight"/>
    <n v="5.31"/>
    <s v="Normal"/>
    <s v="Yes"/>
    <x v="0"/>
    <s v="Yes"/>
    <x v="3"/>
    <s v="No"/>
    <s v="10-Oct-1958"/>
    <n v="65"/>
    <n v="16455.71"/>
    <x v="0"/>
    <s v="tier - 2"/>
    <x v="1"/>
  </r>
  <r>
    <s v="Id1739"/>
    <s v="  Richard J"/>
    <n v="37.28"/>
    <s v="Obesity"/>
    <n v="4.66"/>
    <s v="Normal"/>
    <s v="No"/>
    <x v="1"/>
    <s v="No"/>
    <x v="3"/>
    <s v="No"/>
    <s v="23-Dec-1995"/>
    <n v="28"/>
    <n v="16577.78"/>
    <x v="0"/>
    <s v="tier - 1"/>
    <x v="0"/>
  </r>
  <r>
    <s v="Id1740"/>
    <s v="  Jacqueline N"/>
    <n v="18.2"/>
    <s v="Underweight"/>
    <n v="6.19"/>
    <s v="Prediabetes"/>
    <s v="No"/>
    <x v="0"/>
    <s v="Yes"/>
    <x v="3"/>
    <s v="No"/>
    <s v="25-Jun-2001"/>
    <n v="22"/>
    <n v="16586.5"/>
    <x v="0"/>
    <s v="tier - 1"/>
    <x v="0"/>
  </r>
  <r>
    <s v="Id1741"/>
    <s v="  Cindy"/>
    <n v="20.53"/>
    <s v="Healthy Weight"/>
    <n v="4.8600000000000003"/>
    <s v="Normal"/>
    <s v="No"/>
    <x v="0"/>
    <s v="No"/>
    <x v="3"/>
    <s v="No"/>
    <s v="25-Jun-1963"/>
    <n v="60"/>
    <n v="16587.96"/>
    <x v="0"/>
    <s v="tier - 2"/>
    <x v="9"/>
  </r>
  <r>
    <s v="Id1742"/>
    <s v="  Marcia"/>
    <n v="23.79"/>
    <s v="Healthy Weight"/>
    <n v="4.74"/>
    <s v="Normal"/>
    <s v="No"/>
    <x v="0"/>
    <s v="No"/>
    <x v="0"/>
    <s v="No"/>
    <s v="10-Jul-1970"/>
    <n v="53"/>
    <n v="16600.16"/>
    <x v="0"/>
    <s v="tier - 2"/>
    <x v="2"/>
  </r>
  <r>
    <s v="Id1743"/>
    <s v="  Samantha R"/>
    <n v="29.8"/>
    <s v="Overweight"/>
    <n v="6.03"/>
    <s v="Prediabetes"/>
    <s v="No"/>
    <x v="0"/>
    <s v="No"/>
    <x v="0"/>
    <s v="No"/>
    <s v="24-Jul-1975"/>
    <n v="48"/>
    <n v="16602.18"/>
    <x v="0"/>
    <s v="tier - 1"/>
    <x v="14"/>
  </r>
  <r>
    <s v="Id1744"/>
    <s v="  Katie"/>
    <n v="31.54"/>
    <s v="Obesity"/>
    <n v="4.71"/>
    <s v="Normal"/>
    <s v="No"/>
    <x v="0"/>
    <s v="No"/>
    <x v="0"/>
    <s v="No"/>
    <s v="25-Sep-1977"/>
    <n v="46"/>
    <n v="16631.61"/>
    <x v="0"/>
    <s v="tier - 1"/>
    <x v="1"/>
  </r>
  <r>
    <s v="Id1745"/>
    <s v="  John P"/>
    <n v="20.82"/>
    <s v="Healthy Weight"/>
    <n v="5.55"/>
    <s v="Normal"/>
    <s v="No"/>
    <x v="0"/>
    <s v="No"/>
    <x v="3"/>
    <s v="No"/>
    <s v="5-Nov-1993"/>
    <n v="30"/>
    <n v="16657.72"/>
    <x v="0"/>
    <s v="tier - 1"/>
    <x v="8"/>
  </r>
  <r>
    <s v="Id1746"/>
    <s v="  Rachel"/>
    <n v="38.83"/>
    <s v="Obesity"/>
    <n v="4.78"/>
    <s v="Normal"/>
    <s v="No"/>
    <x v="0"/>
    <s v="Yes"/>
    <x v="3"/>
    <s v="No"/>
    <s v="28-Aug-1974"/>
    <n v="49"/>
    <n v="16770.990000000002"/>
    <x v="0"/>
    <s v="tier - 1"/>
    <x v="1"/>
  </r>
  <r>
    <s v="Id1747"/>
    <s v="  Isabelle"/>
    <n v="23.44"/>
    <s v="Healthy Weight"/>
    <n v="4.6500000000000004"/>
    <s v="Normal"/>
    <s v="Yes"/>
    <x v="0"/>
    <s v="No"/>
    <x v="3"/>
    <s v="No"/>
    <s v="23-Sep-1989"/>
    <n v="34"/>
    <n v="16776.3"/>
    <x v="0"/>
    <s v="tier - 2"/>
    <x v="8"/>
  </r>
  <r>
    <s v="Id1748"/>
    <s v="  Neil"/>
    <n v="24.13"/>
    <s v="Healthy Weight"/>
    <n v="5.2"/>
    <s v="Normal"/>
    <s v="No"/>
    <x v="0"/>
    <s v="No"/>
    <x v="3"/>
    <s v="No"/>
    <s v="29-Jul-1962"/>
    <n v="61"/>
    <n v="16779.400000000001"/>
    <x v="0"/>
    <s v="tier - 2"/>
    <x v="14"/>
  </r>
  <r>
    <s v="Id1749"/>
    <s v="  Tom"/>
    <n v="42.13"/>
    <s v="Obesity"/>
    <n v="4.54"/>
    <s v="Normal"/>
    <s v="Yes"/>
    <x v="0"/>
    <s v="No"/>
    <x v="3"/>
    <s v="No"/>
    <s v="19-Oct-1995"/>
    <n v="28"/>
    <n v="16796.41"/>
    <x v="0"/>
    <s v="tier - 3"/>
    <x v="8"/>
  </r>
  <r>
    <s v="Id1750"/>
    <s v="  Nathan"/>
    <n v="17.86"/>
    <s v="Underweight"/>
    <n v="4.1100000000000003"/>
    <s v="Normal"/>
    <s v="No"/>
    <x v="0"/>
    <s v="No"/>
    <x v="3"/>
    <s v="No"/>
    <s v="8-Aug-1974"/>
    <n v="49"/>
    <n v="16841.32"/>
    <x v="0"/>
    <s v="tier - 3"/>
    <x v="2"/>
  </r>
  <r>
    <s v="Id1751"/>
    <s v="  Kelli N"/>
    <n v="32.78"/>
    <s v="Obesity"/>
    <n v="4.63"/>
    <s v="Normal"/>
    <s v="No"/>
    <x v="0"/>
    <s v="No"/>
    <x v="0"/>
    <s v="No"/>
    <s v="10-Sep-2003"/>
    <n v="20"/>
    <n v="16884.919999999998"/>
    <x v="0"/>
    <s v="tier - 2"/>
    <x v="2"/>
  </r>
  <r>
    <s v="Id1752"/>
    <s v="  Scott M"/>
    <n v="23.9"/>
    <s v="Healthy Weight"/>
    <n v="6.06"/>
    <s v="Prediabetes"/>
    <s v="Yes"/>
    <x v="0"/>
    <s v="Yes"/>
    <x v="3"/>
    <s v="No"/>
    <s v="21-Oct-1968"/>
    <n v="55"/>
    <n v="16903.5"/>
    <x v="0"/>
    <s v="tier - 3"/>
    <x v="1"/>
  </r>
  <r>
    <s v="Id1753"/>
    <s v="  Grant A"/>
    <n v="15.47"/>
    <s v="Underweight"/>
    <n v="8.43"/>
    <s v="Diabetes"/>
    <s v="No"/>
    <x v="0"/>
    <s v="No"/>
    <x v="0"/>
    <s v="No"/>
    <s v="25-Aug-1977"/>
    <n v="46"/>
    <n v="16921.09"/>
    <x v="0"/>
    <s v="tier - 3"/>
    <x v="9"/>
  </r>
  <r>
    <s v="Id1754"/>
    <s v="  Jonathan C"/>
    <n v="28.54"/>
    <s v="Overweight"/>
    <n v="5.51"/>
    <s v="Normal"/>
    <s v="No"/>
    <x v="0"/>
    <s v="Yes"/>
    <x v="3"/>
    <s v="No"/>
    <s v="16-Jul-1980"/>
    <n v="43"/>
    <n v="16990.55"/>
    <x v="0"/>
    <s v="tier - 3"/>
    <x v="1"/>
  </r>
  <r>
    <s v="Id1755"/>
    <s v="  Rachael M"/>
    <n v="18.54"/>
    <s v="Healthy Weight"/>
    <n v="4.95"/>
    <s v="Normal"/>
    <s v="No"/>
    <x v="0"/>
    <s v="No"/>
    <x v="0"/>
    <s v="No"/>
    <s v="22-Aug-1971"/>
    <n v="52"/>
    <n v="17016.009999999998"/>
    <x v="0"/>
    <s v="tier - 2"/>
    <x v="9"/>
  </r>
  <r>
    <s v="Id1756"/>
    <s v="  Pilar"/>
    <n v="32.18"/>
    <s v="Obesity"/>
    <n v="6.44"/>
    <b v="0"/>
    <s v="Yes"/>
    <x v="0"/>
    <s v="Yes"/>
    <x v="3"/>
    <s v="No"/>
    <s v="10-Jun-1996"/>
    <n v="27"/>
    <n v="17043.34"/>
    <x v="0"/>
    <s v="tier - 3"/>
    <x v="0"/>
  </r>
  <r>
    <s v="Id1757"/>
    <s v="  Kyle M"/>
    <n v="37.380000000000003"/>
    <s v="Obesity"/>
    <n v="6.05"/>
    <s v="Prediabetes"/>
    <s v="Yes"/>
    <x v="0"/>
    <s v="No"/>
    <x v="0"/>
    <s v="No"/>
    <s v="26-Dec-2003"/>
    <n v="20"/>
    <n v="17081.080000000002"/>
    <x v="0"/>
    <s v="tier - 2"/>
    <x v="2"/>
  </r>
  <r>
    <s v="Id1758"/>
    <s v="  Christie"/>
    <n v="31.12"/>
    <s v="Obesity"/>
    <n v="4.76"/>
    <s v="Normal"/>
    <s v="Yes"/>
    <x v="0"/>
    <s v="Yes"/>
    <x v="3"/>
    <s v="No"/>
    <s v="28-Jun-2002"/>
    <n v="21"/>
    <n v="17085.27"/>
    <x v="0"/>
    <s v="tier - 3"/>
    <x v="0"/>
  </r>
  <r>
    <s v="Id1759"/>
    <s v="  David A"/>
    <n v="22.01"/>
    <s v="Healthy Weight"/>
    <n v="6.72"/>
    <s v="Diabetes"/>
    <s v="Yes"/>
    <x v="0"/>
    <s v="No"/>
    <x v="3"/>
    <s v="No"/>
    <s v="3-Jun-1998"/>
    <n v="25"/>
    <n v="17128.43"/>
    <x v="0"/>
    <s v="tier - 3"/>
    <x v="5"/>
  </r>
  <r>
    <s v="Id1760"/>
    <s v="  Masahiro"/>
    <n v="27.645"/>
    <s v="Overweight"/>
    <n v="5.7"/>
    <s v="Prediabetes"/>
    <s v="No"/>
    <x v="0"/>
    <s v="No"/>
    <x v="0"/>
    <s v="No"/>
    <s v="16-Sep-1965"/>
    <n v="58"/>
    <n v="17172.27"/>
    <x v="0"/>
    <s v="tier - 2"/>
    <x v="14"/>
  </r>
  <r>
    <s v="Id1761"/>
    <s v="  Logan B"/>
    <n v="29.64"/>
    <s v="Overweight"/>
    <n v="5.31"/>
    <s v="Normal"/>
    <s v="Yes"/>
    <x v="0"/>
    <s v="No"/>
    <x v="0"/>
    <s v="No"/>
    <s v="7-Jun-1964"/>
    <n v="59"/>
    <n v="17174.52"/>
    <x v="0"/>
    <s v="tier - 2"/>
    <x v="1"/>
  </r>
  <r>
    <s v="Id1762"/>
    <s v="  Stephanie L"/>
    <n v="33.700000000000003"/>
    <s v="Obesity"/>
    <n v="4.32"/>
    <s v="Normal"/>
    <s v="Yes"/>
    <x v="0"/>
    <s v="No"/>
    <x v="3"/>
    <s v="No"/>
    <s v="18-Aug-2004"/>
    <n v="19"/>
    <n v="17178.68"/>
    <x v="0"/>
    <s v="tier - 2"/>
    <x v="4"/>
  </r>
  <r>
    <s v="Id1763"/>
    <s v="  Angela H"/>
    <n v="27.5"/>
    <s v="Overweight"/>
    <n v="4.2300000000000004"/>
    <s v="Normal"/>
    <s v="Yes"/>
    <x v="0"/>
    <s v="No"/>
    <x v="3"/>
    <s v="No"/>
    <s v="22-Oct-1982"/>
    <n v="41"/>
    <n v="17179.52"/>
    <x v="0"/>
    <s v="tier - 1"/>
    <x v="0"/>
  </r>
  <r>
    <s v="Id1764"/>
    <s v="  Britt K"/>
    <n v="16.12"/>
    <s v="Underweight"/>
    <n v="6.09"/>
    <s v="Prediabetes"/>
    <s v="No"/>
    <x v="0"/>
    <s v="No"/>
    <x v="0"/>
    <s v="No"/>
    <s v="25-Aug-1975"/>
    <n v="48"/>
    <n v="17253.43"/>
    <x v="0"/>
    <s v="tier - 3"/>
    <x v="14"/>
  </r>
  <r>
    <s v="Id1765"/>
    <s v="  Joyce R"/>
    <n v="26.73"/>
    <s v="Overweight"/>
    <n v="4.74"/>
    <s v="Normal"/>
    <s v="Yes"/>
    <x v="0"/>
    <s v="No"/>
    <x v="3"/>
    <s v="No"/>
    <s v="12-Jul-1963"/>
    <n v="60"/>
    <n v="17337.580000000002"/>
    <x v="0"/>
    <s v="tier - 3"/>
    <x v="9"/>
  </r>
  <r>
    <s v="Id1766"/>
    <s v="  Ben"/>
    <n v="37.25"/>
    <s v="Obesity"/>
    <n v="6.23"/>
    <s v="Prediabetes"/>
    <s v="Yes"/>
    <x v="0"/>
    <s v="No"/>
    <x v="0"/>
    <s v="No"/>
    <s v="1-Nov-2003"/>
    <n v="20"/>
    <n v="17352.68"/>
    <x v="0"/>
    <s v="tier - 3"/>
    <x v="1"/>
  </r>
  <r>
    <s v="Id1767"/>
    <s v="  Sarah M"/>
    <n v="23.56"/>
    <s v="Healthy Weight"/>
    <n v="5.45"/>
    <s v="Normal"/>
    <s v="Yes"/>
    <x v="0"/>
    <s v="No"/>
    <x v="3"/>
    <s v="No"/>
    <s v="18-Oct-1992"/>
    <n v="31"/>
    <n v="17361.77"/>
    <x v="0"/>
    <s v="tier - 1"/>
    <x v="1"/>
  </r>
  <r>
    <s v="Id1768"/>
    <s v="  Sarah"/>
    <n v="15.84"/>
    <s v="Underweight"/>
    <n v="10.34"/>
    <s v="Diabetes"/>
    <s v="No"/>
    <x v="0"/>
    <s v="No"/>
    <x v="1"/>
    <s v="No"/>
    <s v="2-Nov-2003"/>
    <n v="20"/>
    <n v="17468.98"/>
    <x v="0"/>
    <s v="tier - 1"/>
    <x v="1"/>
  </r>
  <r>
    <s v="Id1769"/>
    <s v="  Katie"/>
    <n v="36.630000000000003"/>
    <s v="Obesity"/>
    <n v="5.15"/>
    <s v="Normal"/>
    <s v="No"/>
    <x v="0"/>
    <s v="No"/>
    <x v="0"/>
    <s v="No"/>
    <s v="8-Jun-1971"/>
    <n v="52"/>
    <n v="17479.53"/>
    <x v="3"/>
    <s v="tier - 1"/>
    <x v="1"/>
  </r>
  <r>
    <s v="Id1770"/>
    <s v="  Michaela L"/>
    <n v="16.47"/>
    <s v="Underweight"/>
    <n v="11.72"/>
    <s v="Diabetes"/>
    <s v="No"/>
    <x v="0"/>
    <s v="No"/>
    <x v="0"/>
    <s v="No"/>
    <s v="29-Dec-1990"/>
    <n v="33"/>
    <n v="17496.310000000001"/>
    <x v="3"/>
    <s v="tier - 2"/>
    <x v="2"/>
  </r>
  <r>
    <s v="Id1771"/>
    <s v="  Shalaleh"/>
    <n v="25.8"/>
    <s v="Overweight"/>
    <n v="5.29"/>
    <s v="Normal"/>
    <s v="No"/>
    <x v="0"/>
    <s v="No"/>
    <x v="0"/>
    <s v="No"/>
    <s v="16-Jun-1965"/>
    <n v="58"/>
    <n v="17505.650000000001"/>
    <x v="3"/>
    <s v="tier - 2"/>
    <x v="9"/>
  </r>
  <r>
    <s v="Id1772"/>
    <s v="  Karen"/>
    <n v="23.6"/>
    <s v="Healthy Weight"/>
    <n v="4.33"/>
    <s v="Normal"/>
    <s v="No"/>
    <x v="0"/>
    <s v="No"/>
    <x v="0"/>
    <s v="No"/>
    <s v="12-Jul-1968"/>
    <n v="55"/>
    <n v="17507.47"/>
    <x v="3"/>
    <s v="tier - 1"/>
    <x v="14"/>
  </r>
  <r>
    <s v="Id1773"/>
    <s v="  Zuzana"/>
    <n v="32.11"/>
    <s v="Obesity"/>
    <n v="6.24"/>
    <s v="Prediabetes"/>
    <s v="No"/>
    <x v="0"/>
    <s v="Yes"/>
    <x v="3"/>
    <s v="No"/>
    <s v="16-Nov-1963"/>
    <n v="60"/>
    <n v="17556.88"/>
    <x v="3"/>
    <s v="tier - 2"/>
    <x v="1"/>
  </r>
  <r>
    <s v="Id1774"/>
    <s v="  Daniel J"/>
    <n v="30.114999999999998"/>
    <s v="Obesity"/>
    <n v="11.61"/>
    <s v="Diabetes"/>
    <s v="No"/>
    <x v="0"/>
    <s v="No"/>
    <x v="0"/>
    <s v="No"/>
    <s v="25-Aug-2002"/>
    <n v="21"/>
    <n v="17560.38"/>
    <x v="3"/>
    <s v="tier - 1"/>
    <x v="1"/>
  </r>
  <r>
    <s v="Id1775"/>
    <s v="  Alexandra"/>
    <n v="20.28"/>
    <s v="Healthy Weight"/>
    <n v="11.07"/>
    <s v="Diabetes"/>
    <s v="Yes"/>
    <x v="0"/>
    <s v="No"/>
    <x v="0"/>
    <s v="No"/>
    <s v="26-Jul-1970"/>
    <n v="53"/>
    <n v="17584.72"/>
    <x v="3"/>
    <s v="tier - 3"/>
    <x v="1"/>
  </r>
  <r>
    <s v="Id1776"/>
    <s v="  Jessica"/>
    <n v="20.234999999999999"/>
    <s v="Healthy Weight"/>
    <n v="5.19"/>
    <s v="Normal"/>
    <s v="No"/>
    <x v="0"/>
    <s v="Yes"/>
    <x v="3"/>
    <s v="No"/>
    <s v="25-Oct-1990"/>
    <n v="33"/>
    <n v="17626.240000000002"/>
    <x v="3"/>
    <s v="tier - 3"/>
    <x v="0"/>
  </r>
  <r>
    <s v="Id1777"/>
    <s v="  Matthew M"/>
    <n v="25.27"/>
    <s v="Overweight"/>
    <n v="5.7"/>
    <s v="Prediabetes"/>
    <s v="Yes"/>
    <x v="0"/>
    <s v="No"/>
    <x v="3"/>
    <s v="No"/>
    <s v="1-Jul-1994"/>
    <n v="29"/>
    <n v="17663.14"/>
    <x v="3"/>
    <s v="tier - 3"/>
    <x v="0"/>
  </r>
  <r>
    <s v="Id1778"/>
    <s v="  Nadine A"/>
    <n v="24.24"/>
    <s v="Healthy Weight"/>
    <n v="6.15"/>
    <s v="Prediabetes"/>
    <s v="No"/>
    <x v="0"/>
    <s v="No"/>
    <x v="0"/>
    <s v="No"/>
    <s v="14-Jul-2003"/>
    <n v="20"/>
    <n v="17748.509999999998"/>
    <x v="3"/>
    <s v="tier - 1"/>
    <x v="1"/>
  </r>
  <r>
    <s v="Id1779"/>
    <s v="  Peter J"/>
    <n v="35.75"/>
    <s v="Obesity"/>
    <n v="5.07"/>
    <s v="Normal"/>
    <s v="No"/>
    <x v="0"/>
    <s v="No"/>
    <x v="0"/>
    <s v="No"/>
    <s v="21-Jun-1966"/>
    <n v="57"/>
    <n v="17777.73"/>
    <x v="3"/>
    <s v="tier - 3"/>
    <x v="1"/>
  </r>
  <r>
    <s v="Id1780"/>
    <s v="  Colleen M"/>
    <n v="29.92"/>
    <b v="0"/>
    <n v="10.97"/>
    <s v="Diabetes"/>
    <s v="Yes"/>
    <x v="0"/>
    <s v="No"/>
    <x v="3"/>
    <s v="No"/>
    <s v="10-Oct-1979"/>
    <n v="44"/>
    <n v="17779.939999999999"/>
    <x v="3"/>
    <s v="tier - 2"/>
    <x v="1"/>
  </r>
  <r>
    <s v="Id1781"/>
    <s v="  Julie A"/>
    <n v="26.2"/>
    <s v="Overweight"/>
    <n v="10.93"/>
    <s v="Diabetes"/>
    <s v="Yes"/>
    <x v="0"/>
    <s v="No"/>
    <x v="3"/>
    <s v="No"/>
    <s v="8-Dec-1963"/>
    <n v="60"/>
    <n v="17832.599999999999"/>
    <x v="3"/>
    <s v="tier - 2"/>
    <x v="1"/>
  </r>
  <r>
    <s v="Id1782"/>
    <s v="  Douglas W"/>
    <n v="26.695"/>
    <s v="Overweight"/>
    <n v="4.21"/>
    <s v="Normal"/>
    <s v="Yes"/>
    <x v="0"/>
    <s v="Yes"/>
    <x v="3"/>
    <s v="No"/>
    <s v="12-Dec-1976"/>
    <n v="47"/>
    <n v="17862.919999999998"/>
    <x v="3"/>
    <s v="tier - 2"/>
    <x v="1"/>
  </r>
  <r>
    <s v="Id1783"/>
    <s v="  Catherine"/>
    <n v="23.16"/>
    <s v="Healthy Weight"/>
    <n v="5.5"/>
    <s v="Normal"/>
    <s v="No"/>
    <x v="0"/>
    <s v="No"/>
    <x v="0"/>
    <s v="No"/>
    <s v="26-Aug-1997"/>
    <n v="26"/>
    <n v="17878.900000000001"/>
    <x v="3"/>
    <s v="tier - 2"/>
    <x v="8"/>
  </r>
  <r>
    <s v="Id1784"/>
    <s v="  James A"/>
    <n v="32.585000000000001"/>
    <s v="Obesity"/>
    <n v="4.93"/>
    <s v="Normal"/>
    <s v="Yes"/>
    <x v="0"/>
    <s v="No"/>
    <x v="3"/>
    <s v="No"/>
    <s v="12-Nov-1979"/>
    <n v="44"/>
    <n v="17882.669999999998"/>
    <x v="3"/>
    <s v="tier - 3"/>
    <x v="1"/>
  </r>
  <r>
    <s v="Id1785"/>
    <s v="  Youngseong"/>
    <n v="33.97"/>
    <s v="Obesity"/>
    <n v="5.6"/>
    <s v="Normal"/>
    <s v="Yes"/>
    <x v="0"/>
    <s v="No"/>
    <x v="0"/>
    <s v="No"/>
    <s v="4-Dec-1989"/>
    <n v="34"/>
    <n v="17904.53"/>
    <x v="3"/>
    <s v="tier - 2"/>
    <x v="12"/>
  </r>
  <r>
    <s v="Id1786"/>
    <s v="  John"/>
    <n v="16.57"/>
    <s v="Underweight"/>
    <n v="9.99"/>
    <s v="Diabetes"/>
    <s v="No"/>
    <x v="0"/>
    <s v="No"/>
    <x v="0"/>
    <s v="No"/>
    <s v="17-Oct-1977"/>
    <n v="46"/>
    <n v="17929.3"/>
    <x v="3"/>
    <s v="tier - 2"/>
    <x v="0"/>
  </r>
  <r>
    <s v="Id1787"/>
    <s v="  Brandon S"/>
    <n v="17.55"/>
    <s v="Underweight"/>
    <n v="5.93"/>
    <s v="Prediabetes"/>
    <s v="No"/>
    <x v="0"/>
    <s v="Yes"/>
    <x v="3"/>
    <s v="No"/>
    <s v="28-Sep-2001"/>
    <n v="22"/>
    <n v="17942.11"/>
    <x v="3"/>
    <s v="tier - 2"/>
    <x v="2"/>
  </r>
  <r>
    <s v="Id1788"/>
    <s v="  Sean P"/>
    <n v="29.41"/>
    <s v="Overweight"/>
    <n v="6.29"/>
    <s v="Prediabetes"/>
    <s v="Yes"/>
    <x v="0"/>
    <s v="No"/>
    <x v="3"/>
    <s v="No"/>
    <s v="27-Jun-1975"/>
    <n v="48"/>
    <n v="18031.16"/>
    <x v="3"/>
    <s v="tier - 3"/>
    <x v="9"/>
  </r>
  <r>
    <s v="Id1789"/>
    <s v="  Scott"/>
    <n v="17.91"/>
    <s v="Underweight"/>
    <n v="5.65"/>
    <s v="Normal"/>
    <s v="No"/>
    <x v="0"/>
    <s v="No"/>
    <x v="3"/>
    <s v="No"/>
    <s v="17-Oct-1965"/>
    <n v="58"/>
    <n v="18031.189999999999"/>
    <x v="3"/>
    <s v="tier - 2"/>
    <x v="1"/>
  </r>
  <r>
    <s v="Id1790"/>
    <s v="  Janez"/>
    <n v="31.57"/>
    <s v="Obesity"/>
    <n v="6.15"/>
    <s v="Prediabetes"/>
    <s v="No"/>
    <x v="0"/>
    <s v="No"/>
    <x v="3"/>
    <s v="No"/>
    <s v="24-Oct-1999"/>
    <n v="24"/>
    <n v="18033.97"/>
    <x v="3"/>
    <s v="tier - 1"/>
    <x v="1"/>
  </r>
  <r>
    <s v="Id1791"/>
    <s v="  John I"/>
    <n v="33.18"/>
    <s v="Obesity"/>
    <n v="5.22"/>
    <s v="Normal"/>
    <s v="No"/>
    <x v="1"/>
    <s v="No"/>
    <x v="3"/>
    <s v="No"/>
    <s v="12-Jul-1993"/>
    <n v="30"/>
    <n v="18157.88"/>
    <x v="3"/>
    <s v="tier - 1"/>
    <x v="1"/>
  </r>
  <r>
    <s v="Id1792"/>
    <s v="  Heather"/>
    <n v="37"/>
    <s v="Obesity"/>
    <n v="11.66"/>
    <s v="Diabetes"/>
    <s v="No"/>
    <x v="0"/>
    <s v="No"/>
    <x v="0"/>
    <s v="No"/>
    <s v="4-Jul-1963"/>
    <n v="60"/>
    <n v="18208.34"/>
    <x v="3"/>
    <s v="tier - 2"/>
    <x v="14"/>
  </r>
  <r>
    <s v="Id1793"/>
    <s v="  Michael"/>
    <n v="18.905000000000001"/>
    <s v="Healthy Weight"/>
    <n v="4.91"/>
    <s v="Normal"/>
    <s v="Yes"/>
    <x v="0"/>
    <s v="No"/>
    <x v="3"/>
    <s v="No"/>
    <s v="15-Jun-1997"/>
    <n v="26"/>
    <n v="18218.16"/>
    <x v="3"/>
    <s v="tier - 1"/>
    <x v="0"/>
  </r>
  <r>
    <s v="Id1794"/>
    <s v="  Kathleen"/>
    <n v="20.03"/>
    <s v="Healthy Weight"/>
    <n v="9.25"/>
    <s v="Diabetes"/>
    <s v="Yes"/>
    <x v="0"/>
    <s v="No"/>
    <x v="0"/>
    <s v="No"/>
    <s v="10-Sep-2004"/>
    <n v="19"/>
    <n v="18223.45"/>
    <x v="3"/>
    <s v="tier - 3"/>
    <x v="0"/>
  </r>
  <r>
    <s v="Id1795"/>
    <s v="  Ryan M"/>
    <n v="16.7"/>
    <s v="Underweight"/>
    <n v="11.48"/>
    <s v="Diabetes"/>
    <s v="No"/>
    <x v="0"/>
    <s v="No"/>
    <x v="0"/>
    <s v="No"/>
    <s v="3-Aug-1995"/>
    <n v="28"/>
    <n v="18246.5"/>
    <x v="3"/>
    <s v="tier - 1"/>
    <x v="0"/>
  </r>
  <r>
    <s v="Id1796"/>
    <s v="  Sara"/>
    <n v="39.82"/>
    <s v="Obesity"/>
    <n v="6.06"/>
    <s v="Prediabetes"/>
    <s v="No"/>
    <x v="0"/>
    <s v="No"/>
    <x v="0"/>
    <s v="No"/>
    <s v="25-Dec-1992"/>
    <n v="31"/>
    <n v="18259.22"/>
    <x v="3"/>
    <s v="tier - 3"/>
    <x v="2"/>
  </r>
  <r>
    <s v="Id1797"/>
    <s v="  Deniz"/>
    <n v="22.04"/>
    <s v="Healthy Weight"/>
    <n v="5.86"/>
    <s v="Prediabetes"/>
    <s v="No"/>
    <x v="0"/>
    <s v="No"/>
    <x v="3"/>
    <s v="No"/>
    <s v="4-Jul-1995"/>
    <n v="28"/>
    <n v="18310.740000000002"/>
    <x v="3"/>
    <s v="tier - 3"/>
    <x v="1"/>
  </r>
  <r>
    <s v="Id1798"/>
    <s v="  Shannon L"/>
    <n v="28.27"/>
    <s v="Overweight"/>
    <n v="5.33"/>
    <s v="Normal"/>
    <s v="No"/>
    <x v="0"/>
    <s v="No"/>
    <x v="0"/>
    <s v="No"/>
    <s v="15-Dec-1999"/>
    <n v="24"/>
    <n v="18328.240000000002"/>
    <x v="3"/>
    <s v="tier - 2"/>
    <x v="0"/>
  </r>
  <r>
    <s v="Id1799"/>
    <s v="  Kaitlin M"/>
    <n v="18.5"/>
    <s v="Healthy Weight"/>
    <n v="5.33"/>
    <s v="Normal"/>
    <s v="No"/>
    <x v="0"/>
    <s v="No"/>
    <x v="0"/>
    <s v="No"/>
    <s v="26-Sep-1964"/>
    <n v="59"/>
    <n v="18443.11"/>
    <x v="3"/>
    <s v="tier - 2"/>
    <x v="1"/>
  </r>
  <r>
    <s v="Id1800"/>
    <s v="  Alfredo"/>
    <n v="38.6"/>
    <s v="Obesity"/>
    <n v="6.02"/>
    <s v="Prediabetes"/>
    <s v="No"/>
    <x v="0"/>
    <s v="No"/>
    <x v="3"/>
    <s v="No"/>
    <s v="12-Aug-1986"/>
    <n v="37"/>
    <n v="18608.259999999998"/>
    <x v="3"/>
    <s v="tier - 3"/>
    <x v="2"/>
  </r>
  <r>
    <s v="Id1801"/>
    <s v="  Kristen"/>
    <n v="43.12"/>
    <s v="Obesity"/>
    <n v="6.25"/>
    <s v="Prediabetes"/>
    <s v="No"/>
    <x v="0"/>
    <s v="No"/>
    <x v="3"/>
    <s v="No"/>
    <s v="23-Sep-1998"/>
    <n v="25"/>
    <n v="18648.419999999998"/>
    <x v="3"/>
    <s v="tier - 1"/>
    <x v="4"/>
  </r>
  <r>
    <s v="Id1802"/>
    <s v="  Daniel"/>
    <n v="30.5"/>
    <s v="Obesity"/>
    <n v="4.8099999999999996"/>
    <s v="Normal"/>
    <s v="No"/>
    <x v="0"/>
    <s v="No"/>
    <x v="3"/>
    <s v="No"/>
    <s v="17-Oct-1970"/>
    <n v="53"/>
    <n v="18682.740000000002"/>
    <x v="3"/>
    <s v="tier - 3"/>
    <x v="1"/>
  </r>
  <r>
    <s v="Id1803"/>
    <s v="  Jonathan"/>
    <n v="27.61"/>
    <s v="Overweight"/>
    <n v="4.5999999999999996"/>
    <s v="Normal"/>
    <s v="No"/>
    <x v="0"/>
    <s v="No"/>
    <x v="3"/>
    <s v="No"/>
    <s v="30-Aug-1967"/>
    <n v="56"/>
    <n v="18694.689999999999"/>
    <x v="3"/>
    <s v="tier - 1"/>
    <x v="9"/>
  </r>
  <r>
    <s v="Id1804"/>
    <s v="  Troy"/>
    <n v="27.1"/>
    <s v="Overweight"/>
    <n v="5.08"/>
    <s v="Normal"/>
    <s v="No"/>
    <x v="0"/>
    <s v="No"/>
    <x v="3"/>
    <s v="No"/>
    <s v="27-Dec-1992"/>
    <n v="31"/>
    <n v="18765.88"/>
    <x v="3"/>
    <s v="tier - 2"/>
    <x v="1"/>
  </r>
  <r>
    <s v="Id1805"/>
    <s v="  Daniel C"/>
    <n v="35.93"/>
    <s v="Obesity"/>
    <n v="5.43"/>
    <s v="Normal"/>
    <s v="No"/>
    <x v="1"/>
    <s v="No"/>
    <x v="3"/>
    <s v="No"/>
    <s v="19-Nov-1979"/>
    <n v="44"/>
    <n v="18767.740000000002"/>
    <x v="3"/>
    <s v="tier - 1"/>
    <x v="0"/>
  </r>
  <r>
    <s v="Id1806"/>
    <s v="  Lauren"/>
    <n v="32.68"/>
    <s v="Obesity"/>
    <n v="5.44"/>
    <s v="Normal"/>
    <s v="No"/>
    <x v="0"/>
    <s v="No"/>
    <x v="0"/>
    <s v="No"/>
    <s v="28-Nov-1995"/>
    <n v="28"/>
    <n v="18804.75"/>
    <x v="3"/>
    <s v="tier - 1"/>
    <x v="1"/>
  </r>
  <r>
    <s v="Id1807"/>
    <s v="  Jennefer"/>
    <n v="20.74"/>
    <s v="Healthy Weight"/>
    <n v="11.69"/>
    <s v="Diabetes"/>
    <s v="Yes"/>
    <x v="0"/>
    <s v="No"/>
    <x v="3"/>
    <s v="No"/>
    <s v="15-Oct-1979"/>
    <n v="44"/>
    <n v="18806.150000000001"/>
    <x v="3"/>
    <s v="tier - 2"/>
    <x v="0"/>
  </r>
  <r>
    <s v="Id1808"/>
    <s v="  Tracey L"/>
    <n v="15.57"/>
    <s v="Underweight"/>
    <n v="6.07"/>
    <s v="Prediabetes"/>
    <s v="No"/>
    <x v="0"/>
    <s v="No"/>
    <x v="0"/>
    <s v="No"/>
    <s v="18-Dec-1962"/>
    <n v="61"/>
    <n v="18815.53"/>
    <x v="3"/>
    <s v="tier - 1"/>
    <x v="9"/>
  </r>
  <r>
    <s v="Id1809"/>
    <s v="  Ashley"/>
    <n v="23.844999999999999"/>
    <s v="Healthy Weight"/>
    <n v="4.3600000000000003"/>
    <s v="Normal"/>
    <s v="No"/>
    <x v="0"/>
    <s v="No"/>
    <x v="0"/>
    <s v="No"/>
    <s v="24-Jul-2003"/>
    <n v="20"/>
    <n v="18838.7"/>
    <x v="3"/>
    <s v="tier - 3"/>
    <x v="1"/>
  </r>
  <r>
    <s v="Id1810"/>
    <s v="  Cindy"/>
    <n v="22.895"/>
    <s v="Healthy Weight"/>
    <n v="5.24"/>
    <s v="Normal"/>
    <s v="No"/>
    <x v="0"/>
    <s v="No"/>
    <x v="3"/>
    <s v="No"/>
    <s v="6-Dec-1963"/>
    <n v="60"/>
    <n v="18883.330000000002"/>
    <x v="3"/>
    <s v="tier - 1"/>
    <x v="14"/>
  </r>
  <r>
    <s v="Id1811"/>
    <s v="  Esther"/>
    <n v="21.945"/>
    <s v="Healthy Weight"/>
    <n v="5.37"/>
    <s v="Normal"/>
    <s v="No"/>
    <x v="0"/>
    <s v="No"/>
    <x v="3"/>
    <s v="No"/>
    <s v="27-Sep-1995"/>
    <n v="28"/>
    <n v="18903.490000000002"/>
    <x v="3"/>
    <s v="tier - 2"/>
    <x v="8"/>
  </r>
  <r>
    <s v="Id1812"/>
    <s v="  Jackie"/>
    <n v="19.47"/>
    <s v="Healthy Weight"/>
    <n v="6.6"/>
    <s v="Diabetes"/>
    <s v="Yes"/>
    <x v="0"/>
    <s v="No"/>
    <x v="0"/>
    <s v="No"/>
    <s v="3-Aug-1969"/>
    <n v="54"/>
    <n v="18932.810000000001"/>
    <x v="3"/>
    <s v="tier - 3"/>
    <x v="1"/>
  </r>
  <r>
    <s v="Id1813"/>
    <s v="  Timothy P"/>
    <n v="15.61"/>
    <s v="Underweight"/>
    <n v="5.77"/>
    <s v="Prediabetes"/>
    <s v="No"/>
    <x v="0"/>
    <s v="No"/>
    <x v="0"/>
    <s v="No"/>
    <s v="20-Oct-1963"/>
    <n v="60"/>
    <n v="18954.560000000001"/>
    <x v="3"/>
    <s v="tier - 1"/>
    <x v="14"/>
  </r>
  <r>
    <s v="Id1814"/>
    <s v="  Lauren"/>
    <n v="28.6"/>
    <s v="Overweight"/>
    <n v="6.08"/>
    <s v="Prediabetes"/>
    <s v="No"/>
    <x v="0"/>
    <s v="Yes"/>
    <x v="3"/>
    <s v="No"/>
    <s v="6-Aug-1998"/>
    <n v="25"/>
    <n v="18955.22"/>
    <x v="3"/>
    <s v="tier - 3"/>
    <x v="2"/>
  </r>
  <r>
    <s v="Id1815"/>
    <s v="  Benjamin"/>
    <n v="46.53"/>
    <s v="Obesity"/>
    <n v="4.16"/>
    <s v="Normal"/>
    <s v="No"/>
    <x v="0"/>
    <s v="No"/>
    <x v="0"/>
    <s v="No"/>
    <s v="30-Nov-1992"/>
    <n v="31"/>
    <n v="18963.169999999998"/>
    <x v="3"/>
    <s v="tier - 1"/>
    <x v="0"/>
  </r>
  <r>
    <s v="Id1816"/>
    <s v="  Hugo M"/>
    <n v="34.99"/>
    <s v="Obesity"/>
    <n v="5.0999999999999996"/>
    <s v="Normal"/>
    <s v="No"/>
    <x v="0"/>
    <s v="Yes"/>
    <x v="3"/>
    <s v="No"/>
    <s v="24-Oct-1988"/>
    <n v="35"/>
    <n v="18972.5"/>
    <x v="3"/>
    <s v="tier - 3"/>
    <x v="0"/>
  </r>
  <r>
    <s v="Id1817"/>
    <s v="  Daniel J"/>
    <n v="17.05"/>
    <s v="Underweight"/>
    <n v="5.3"/>
    <s v="Normal"/>
    <s v="No"/>
    <x v="0"/>
    <s v="Yes"/>
    <x v="3"/>
    <s v="No"/>
    <s v="19-Dec-1983"/>
    <n v="40"/>
    <n v="19023.259999999998"/>
    <x v="3"/>
    <s v="tier - 3"/>
    <x v="2"/>
  </r>
  <r>
    <s v="Id1818"/>
    <s v="  Justin R"/>
    <n v="37.18"/>
    <s v="Obesity"/>
    <n v="4.9000000000000004"/>
    <s v="Normal"/>
    <s v="No"/>
    <x v="0"/>
    <s v="No"/>
    <x v="0"/>
    <s v="No"/>
    <s v="5-Jun-1989"/>
    <n v="34"/>
    <n v="19040.88"/>
    <x v="3"/>
    <s v="tier - 3"/>
    <x v="2"/>
  </r>
  <r>
    <s v="Id1819"/>
    <s v="  Colin"/>
    <n v="35.200000000000003"/>
    <s v="Obesity"/>
    <n v="5.55"/>
    <s v="Normal"/>
    <s v="No"/>
    <x v="0"/>
    <s v="No"/>
    <x v="0"/>
    <s v="No"/>
    <s v="28-Sep-1993"/>
    <n v="30"/>
    <n v="19107.78"/>
    <x v="3"/>
    <s v="tier - 2"/>
    <x v="0"/>
  </r>
  <r>
    <s v="Id1820"/>
    <s v="  Rob"/>
    <n v="37.335000000000001"/>
    <s v="Obesity"/>
    <n v="4.95"/>
    <s v="Normal"/>
    <s v="No"/>
    <x v="0"/>
    <s v="No"/>
    <x v="0"/>
    <s v="No"/>
    <s v="2-Jul-1979"/>
    <n v="44"/>
    <n v="19144.580000000002"/>
    <x v="3"/>
    <s v="tier - 1"/>
    <x v="8"/>
  </r>
  <r>
    <s v="Id1821"/>
    <s v="  Patrick"/>
    <n v="27.265000000000001"/>
    <s v="Overweight"/>
    <n v="6.46"/>
    <b v="0"/>
    <s v="Yes"/>
    <x v="0"/>
    <s v="No"/>
    <x v="0"/>
    <s v="No"/>
    <s v="16-Sep-1991"/>
    <n v="32"/>
    <n v="19199.939999999999"/>
    <x v="3"/>
    <s v="tier - 3"/>
    <x v="2"/>
  </r>
  <r>
    <s v="Id1822"/>
    <s v="  Austin D"/>
    <n v="30.8"/>
    <s v="Obesity"/>
    <n v="4.9000000000000004"/>
    <s v="Normal"/>
    <s v="Yes"/>
    <x v="0"/>
    <s v="No"/>
    <x v="0"/>
    <s v="No"/>
    <s v="28-Dec-1985"/>
    <n v="38"/>
    <n v="19214.71"/>
    <x v="3"/>
    <s v="tier - 3"/>
    <x v="0"/>
  </r>
  <r>
    <s v="Id1823"/>
    <s v="  Brittany"/>
    <n v="30.21"/>
    <s v="Obesity"/>
    <n v="5.21"/>
    <s v="Normal"/>
    <s v="No"/>
    <x v="0"/>
    <s v="No"/>
    <x v="3"/>
    <s v="No"/>
    <s v="29-Jul-1967"/>
    <n v="56"/>
    <n v="19259.96"/>
    <x v="3"/>
    <s v="tier - 1"/>
    <x v="1"/>
  </r>
  <r>
    <s v="Id1824"/>
    <s v="  Matthew T"/>
    <n v="35.340000000000003"/>
    <s v="Obesity"/>
    <n v="4.13"/>
    <s v="Normal"/>
    <s v="No"/>
    <x v="1"/>
    <s v="No"/>
    <x v="3"/>
    <s v="No"/>
    <s v="15-Nov-1966"/>
    <n v="57"/>
    <n v="19321.060000000001"/>
    <x v="3"/>
    <s v="tier - 1"/>
    <x v="1"/>
  </r>
  <r>
    <s v="Id1825"/>
    <s v="  Becky G"/>
    <n v="26.695"/>
    <s v="Overweight"/>
    <n v="5.28"/>
    <s v="Normal"/>
    <s v="No"/>
    <x v="0"/>
    <s v="No"/>
    <x v="0"/>
    <s v="No"/>
    <s v="24-Aug-1991"/>
    <n v="32"/>
    <n v="19350.37"/>
    <x v="3"/>
    <s v="tier - 3"/>
    <x v="0"/>
  </r>
  <r>
    <s v="Id1826"/>
    <s v="  Virginie"/>
    <n v="29.355"/>
    <s v="Overweight"/>
    <n v="4.68"/>
    <s v="Normal"/>
    <s v="Yes"/>
    <x v="0"/>
    <s v="No"/>
    <x v="0"/>
    <s v="No"/>
    <s v="30-Jun-1987"/>
    <n v="36"/>
    <n v="19362"/>
    <x v="3"/>
    <s v="tier - 3"/>
    <x v="0"/>
  </r>
  <r>
    <s v="Id1827"/>
    <s v="  Allison A"/>
    <n v="29.59"/>
    <s v="Overweight"/>
    <n v="4.0599999999999996"/>
    <s v="Normal"/>
    <s v="No"/>
    <x v="0"/>
    <s v="No"/>
    <x v="0"/>
    <s v="No"/>
    <s v="6-Sep-1993"/>
    <n v="30"/>
    <n v="19442.349999999999"/>
    <x v="3"/>
    <s v="tier - 3"/>
    <x v="1"/>
  </r>
  <r>
    <s v="Id1828"/>
    <s v="  Julie"/>
    <n v="31.35"/>
    <s v="Obesity"/>
    <n v="4.2"/>
    <s v="Normal"/>
    <s v="No"/>
    <x v="1"/>
    <s v="No"/>
    <x v="3"/>
    <s v="No"/>
    <s v="15-Dec-1982"/>
    <n v="41"/>
    <n v="19444.27"/>
    <x v="3"/>
    <s v="tier - 1"/>
    <x v="0"/>
  </r>
  <r>
    <s v="Id1829"/>
    <s v="  Katherine"/>
    <n v="20.52"/>
    <s v="Healthy Weight"/>
    <n v="4.83"/>
    <s v="Normal"/>
    <s v="No"/>
    <x v="0"/>
    <s v="No"/>
    <x v="0"/>
    <s v="No"/>
    <s v="30-Nov-1987"/>
    <n v="36"/>
    <n v="19496.72"/>
    <x v="3"/>
    <s v="tier - 3"/>
    <x v="4"/>
  </r>
  <r>
    <s v="Id1830"/>
    <s v="  Caleb"/>
    <n v="42.9"/>
    <s v="Obesity"/>
    <n v="4.87"/>
    <s v="Normal"/>
    <s v="Yes"/>
    <x v="0"/>
    <s v="No"/>
    <x v="3"/>
    <s v="No"/>
    <s v="8-Nov-1980"/>
    <n v="43"/>
    <n v="19515.54"/>
    <x v="3"/>
    <s v="tier - 1"/>
    <x v="0"/>
  </r>
  <r>
    <s v="Id1831"/>
    <s v="  Jaime"/>
    <n v="24.6"/>
    <s v="Healthy Weight"/>
    <n v="5.86"/>
    <s v="Prediabetes"/>
    <s v="No"/>
    <x v="0"/>
    <s v="Yes"/>
    <x v="3"/>
    <s v="No"/>
    <s v="19-Aug-1992"/>
    <n v="31"/>
    <n v="19521.97"/>
    <x v="3"/>
    <s v="tier - 2"/>
    <x v="0"/>
  </r>
  <r>
    <s v="Id1832"/>
    <s v="  Hannah"/>
    <n v="28.405000000000001"/>
    <s v="Overweight"/>
    <n v="4.12"/>
    <s v="Normal"/>
    <s v="No"/>
    <x v="0"/>
    <s v="No"/>
    <x v="3"/>
    <s v="No"/>
    <s v="17-Sep-1985"/>
    <n v="38"/>
    <n v="19539.240000000002"/>
    <x v="3"/>
    <s v="tier - 1"/>
    <x v="0"/>
  </r>
  <r>
    <s v="Id1833"/>
    <s v="  Zachariah"/>
    <n v="34.674999999999997"/>
    <s v="Obesity"/>
    <n v="5.71"/>
    <s v="Prediabetes"/>
    <s v="Yes"/>
    <x v="0"/>
    <s v="No"/>
    <x v="3"/>
    <s v="No"/>
    <s v="14-Jul-1963"/>
    <n v="60"/>
    <n v="19551.34"/>
    <x v="3"/>
    <s v="tier - 3"/>
    <x v="1"/>
  </r>
  <r>
    <s v="Id1834"/>
    <s v="  Patricia A"/>
    <n v="18.850000000000001"/>
    <s v="Healthy Weight"/>
    <n v="6.03"/>
    <s v="Prediabetes"/>
    <s v="No"/>
    <x v="0"/>
    <s v="No"/>
    <x v="3"/>
    <s v="No"/>
    <s v="24-Sep-1978"/>
    <n v="45"/>
    <n v="19594.810000000001"/>
    <x v="3"/>
    <s v="tier - 1"/>
    <x v="8"/>
  </r>
  <r>
    <s v="Id1835"/>
    <s v="  Elizabeth A"/>
    <n v="34.130000000000003"/>
    <s v="Obesity"/>
    <n v="5.65"/>
    <s v="Normal"/>
    <s v="No"/>
    <x v="0"/>
    <s v="Yes"/>
    <x v="3"/>
    <s v="No"/>
    <s v="27-Aug-1994"/>
    <n v="29"/>
    <n v="19673.34"/>
    <x v="3"/>
    <s v="tier - 2"/>
    <x v="1"/>
  </r>
  <r>
    <s v="Id1836"/>
    <s v="  Benjamin"/>
    <n v="17.34"/>
    <s v="Underweight"/>
    <n v="5.05"/>
    <s v="Normal"/>
    <s v="No"/>
    <x v="0"/>
    <s v="No"/>
    <x v="0"/>
    <s v="No"/>
    <s v="8-Aug-1990"/>
    <n v="33"/>
    <n v="19719.689999999999"/>
    <x v="3"/>
    <s v="tier - 2"/>
    <x v="0"/>
  </r>
  <r>
    <s v="Id1837"/>
    <s v="  Breno"/>
    <n v="17.440000000000001"/>
    <s v="Underweight"/>
    <n v="6.26"/>
    <s v="Prediabetes"/>
    <s v="No"/>
    <x v="0"/>
    <s v="No"/>
    <x v="0"/>
    <s v="No"/>
    <s v="14-Jun-1972"/>
    <n v="51"/>
    <n v="19749.38"/>
    <x v="3"/>
    <s v="tier - 3"/>
    <x v="0"/>
  </r>
  <r>
    <s v="Id1838"/>
    <s v="  Takaya"/>
    <n v="33.659999999999997"/>
    <s v="Obesity"/>
    <n v="4.08"/>
    <s v="Normal"/>
    <s v="Yes"/>
    <x v="0"/>
    <s v="Yes"/>
    <x v="3"/>
    <s v="No"/>
    <s v="30-Oct-1979"/>
    <n v="44"/>
    <n v="19798.05"/>
    <x v="3"/>
    <s v="tier - 1"/>
    <x v="8"/>
  </r>
  <r>
    <s v="Id1839"/>
    <s v="  Thomas IV"/>
    <n v="21.375"/>
    <s v="Healthy Weight"/>
    <n v="6.19"/>
    <s v="Prediabetes"/>
    <s v="Yes"/>
    <x v="0"/>
    <s v="No"/>
    <x v="3"/>
    <s v="No"/>
    <s v="18-Oct-1997"/>
    <n v="26"/>
    <n v="19933.46"/>
    <x v="3"/>
    <s v="tier - 3"/>
    <x v="2"/>
  </r>
  <r>
    <s v="Id1840"/>
    <s v="  Bradley E"/>
    <n v="27.14"/>
    <s v="Overweight"/>
    <n v="6.01"/>
    <s v="Prediabetes"/>
    <s v="No"/>
    <x v="0"/>
    <s v="No"/>
    <x v="3"/>
    <s v="No"/>
    <s v="9-Oct-1980"/>
    <n v="43"/>
    <n v="19964.75"/>
    <x v="3"/>
    <s v="tier - 2"/>
    <x v="8"/>
  </r>
  <r>
    <s v="Id1841"/>
    <s v="  Megan"/>
    <n v="35.78"/>
    <s v="Obesity"/>
    <n v="6.07"/>
    <s v="Prediabetes"/>
    <s v="No"/>
    <x v="1"/>
    <s v="No"/>
    <x v="3"/>
    <s v="No"/>
    <s v="10-Aug-1966"/>
    <n v="57"/>
    <n v="19995.29"/>
    <x v="3"/>
    <s v="tier - 3"/>
    <x v="14"/>
  </r>
  <r>
    <s v="Id1842"/>
    <s v="  Ruby J"/>
    <n v="34.96"/>
    <s v="Obesity"/>
    <n v="5.63"/>
    <s v="Normal"/>
    <s v="No"/>
    <x v="0"/>
    <s v="No"/>
    <x v="0"/>
    <s v="No"/>
    <s v="25-Jul-1988"/>
    <n v="35"/>
    <n v="20009.63"/>
    <x v="0"/>
    <s v="tier - 1"/>
    <x v="1"/>
  </r>
  <r>
    <s v="Id1843"/>
    <s v="  Bart"/>
    <n v="38.39"/>
    <s v="Obesity"/>
    <n v="6.05"/>
    <s v="Prediabetes"/>
    <s v="No"/>
    <x v="0"/>
    <s v="No"/>
    <x v="0"/>
    <s v="No"/>
    <s v="6-Oct-1983"/>
    <n v="40"/>
    <n v="20149.32"/>
    <x v="0"/>
    <s v="tier - 1"/>
    <x v="5"/>
  </r>
  <r>
    <s v="Id1844"/>
    <s v="  Robert A"/>
    <n v="33.82"/>
    <s v="Obesity"/>
    <n v="4.6500000000000004"/>
    <s v="Normal"/>
    <s v="No"/>
    <x v="0"/>
    <s v="No"/>
    <x v="0"/>
    <s v="No"/>
    <s v="9-Jul-2002"/>
    <n v="21"/>
    <n v="20167.34"/>
    <x v="1"/>
    <s v="tier - 3"/>
    <x v="2"/>
  </r>
  <r>
    <s v="Id1845"/>
    <s v="  Adam"/>
    <n v="27.835000000000001"/>
    <s v="Overweight"/>
    <n v="5.37"/>
    <s v="Normal"/>
    <s v="No"/>
    <x v="0"/>
    <s v="No"/>
    <x v="0"/>
    <s v="No"/>
    <s v="8-Jun-1994"/>
    <n v="29"/>
    <n v="20177.669999999998"/>
    <x v="0"/>
    <s v="tier - 1"/>
    <x v="2"/>
  </r>
  <r>
    <s v="Id1846"/>
    <s v="  Yemane Adhane"/>
    <n v="33"/>
    <s v="Obesity"/>
    <n v="5.39"/>
    <s v="Normal"/>
    <s v="No"/>
    <x v="0"/>
    <s v="No"/>
    <x v="0"/>
    <s v="No"/>
    <s v="17-Oct-1987"/>
    <n v="36"/>
    <n v="20234.849999999999"/>
    <x v="0"/>
    <s v="tier - 3"/>
    <x v="1"/>
  </r>
  <r>
    <s v="Id1847"/>
    <s v="  Jesse A"/>
    <n v="26.885000000000002"/>
    <s v="Overweight"/>
    <n v="5.86"/>
    <s v="Prediabetes"/>
    <s v="No"/>
    <x v="0"/>
    <s v="No"/>
    <x v="0"/>
    <s v="No"/>
    <s v="22-Aug-1966"/>
    <n v="57"/>
    <n v="20253.84"/>
    <x v="0"/>
    <s v="tier - 3"/>
    <x v="1"/>
  </r>
  <r>
    <s v="Id1848"/>
    <s v="  Bird"/>
    <n v="29.26"/>
    <s v="Overweight"/>
    <n v="4.4400000000000004"/>
    <s v="Normal"/>
    <s v="No"/>
    <x v="0"/>
    <s v="No"/>
    <x v="0"/>
    <s v="No"/>
    <s v="7-Sep-1993"/>
    <n v="30"/>
    <n v="20277.810000000001"/>
    <x v="1"/>
    <s v="tier - 3"/>
    <x v="5"/>
  </r>
  <r>
    <s v="Id1849"/>
    <s v="  Patrick M"/>
    <n v="26.98"/>
    <s v="Overweight"/>
    <n v="4.41"/>
    <s v="Normal"/>
    <s v="No"/>
    <x v="0"/>
    <s v="No"/>
    <x v="0"/>
    <s v="No"/>
    <s v="17-Sep-1985"/>
    <n v="38"/>
    <n v="20296.86"/>
    <x v="1"/>
    <s v="tier - 1"/>
    <x v="8"/>
  </r>
  <r>
    <s v="Id1850"/>
    <s v="  Kyle"/>
    <n v="32.11"/>
    <s v="Obesity"/>
    <n v="5.19"/>
    <s v="Normal"/>
    <s v="No"/>
    <x v="0"/>
    <s v="Yes"/>
    <x v="3"/>
    <s v="No"/>
    <s v="2-Jul-1962"/>
    <n v="61"/>
    <n v="20354.5"/>
    <x v="1"/>
    <s v="tier - 2"/>
    <x v="14"/>
  </r>
  <r>
    <s v="Id1851"/>
    <s v="  Ryan"/>
    <n v="31.73"/>
    <s v="Obesity"/>
    <n v="5.16"/>
    <s v="Normal"/>
    <s v="No"/>
    <x v="0"/>
    <s v="Yes"/>
    <x v="3"/>
    <s v="No"/>
    <s v="12-Jul-1985"/>
    <n v="38"/>
    <n v="20420.599999999999"/>
    <x v="1"/>
    <s v="tier - 2"/>
    <x v="2"/>
  </r>
  <r>
    <s v="Id1852"/>
    <s v="  Yuri"/>
    <n v="22.515000000000001"/>
    <s v="Healthy Weight"/>
    <n v="4.24"/>
    <s v="Normal"/>
    <s v="No"/>
    <x v="0"/>
    <s v="No"/>
    <x v="0"/>
    <s v="No"/>
    <s v="18-Oct-1962"/>
    <n v="61"/>
    <n v="20446.849999999999"/>
    <x v="0"/>
    <s v="tier - 1"/>
    <x v="1"/>
  </r>
  <r>
    <s v="Id1853"/>
    <s v="  Ryan"/>
    <n v="25.9"/>
    <s v="Overweight"/>
    <n v="5.45"/>
    <s v="Normal"/>
    <s v="No"/>
    <x v="0"/>
    <s v="No"/>
    <x v="3"/>
    <s v="No"/>
    <s v="13-Oct-1969"/>
    <n v="54"/>
    <n v="20463"/>
    <x v="0"/>
    <s v="tier - 2"/>
    <x v="0"/>
  </r>
  <r>
    <s v="Id1854"/>
    <s v="  Debbie"/>
    <n v="27.72"/>
    <s v="Overweight"/>
    <n v="5.03"/>
    <s v="Normal"/>
    <s v="Yes"/>
    <x v="0"/>
    <s v="No"/>
    <x v="3"/>
    <s v="No"/>
    <s v="9-Jul-1966"/>
    <n v="57"/>
    <n v="20568.32"/>
    <x v="1"/>
    <s v="tier - 2"/>
    <x v="1"/>
  </r>
  <r>
    <s v="Id1855"/>
    <s v="  Mark D"/>
    <n v="31.5"/>
    <s v="Obesity"/>
    <n v="9.6199999999999992"/>
    <s v="Diabetes"/>
    <s v="Yes"/>
    <x v="0"/>
    <s v="No"/>
    <x v="3"/>
    <s v="No"/>
    <s v="17-Dec-1967"/>
    <n v="56"/>
    <n v="20630.28"/>
    <x v="0"/>
    <s v="tier - 3"/>
    <x v="2"/>
  </r>
  <r>
    <s v="Id1856"/>
    <s v="  Christopher"/>
    <n v="29.7"/>
    <s v="Overweight"/>
    <n v="6.77"/>
    <s v="Diabetes"/>
    <s v="Yes"/>
    <x v="0"/>
    <s v="No"/>
    <x v="3"/>
    <s v="No"/>
    <s v="1-Aug-1965"/>
    <n v="58"/>
    <n v="20709.02"/>
    <x v="1"/>
    <s v="tier - 2"/>
    <x v="4"/>
  </r>
  <r>
    <s v="Id1857"/>
    <s v="  Daniell L"/>
    <n v="21.26"/>
    <s v="Healthy Weight"/>
    <n v="5.36"/>
    <s v="Normal"/>
    <s v="Yes"/>
    <x v="0"/>
    <s v="No"/>
    <x v="3"/>
    <s v="No"/>
    <s v="14-Sep-1992"/>
    <n v="31"/>
    <n v="20745.990000000002"/>
    <x v="1"/>
    <s v="tier - 1"/>
    <x v="1"/>
  </r>
  <r>
    <s v="Id1858"/>
    <s v="  Janne"/>
    <n v="17.09"/>
    <s v="Underweight"/>
    <n v="5.69"/>
    <s v="Normal"/>
    <s v="No"/>
    <x v="0"/>
    <s v="No"/>
    <x v="0"/>
    <s v="No"/>
    <s v="4-Aug-1986"/>
    <n v="37"/>
    <n v="20773.63"/>
    <x v="0"/>
    <s v="tier - 3"/>
    <x v="12"/>
  </r>
  <r>
    <s v="Id1859"/>
    <s v="  Martina"/>
    <n v="24.3"/>
    <s v="Healthy Weight"/>
    <n v="4.9000000000000004"/>
    <s v="Normal"/>
    <s v="Yes"/>
    <x v="0"/>
    <s v="Yes"/>
    <x v="3"/>
    <s v="No"/>
    <s v="8-Sep-1967"/>
    <n v="56"/>
    <n v="20781.490000000002"/>
    <x v="0"/>
    <s v="tier - 3"/>
    <x v="0"/>
  </r>
  <r>
    <s v="Id1860"/>
    <s v="  Elizabeth L"/>
    <n v="29.734999999999999"/>
    <s v="Overweight"/>
    <n v="5.78"/>
    <s v="Prediabetes"/>
    <s v="No"/>
    <x v="0"/>
    <s v="No"/>
    <x v="0"/>
    <s v="No"/>
    <s v="8-Dec-1975"/>
    <n v="48"/>
    <n v="20878.78"/>
    <x v="0"/>
    <s v="tier - 1"/>
    <x v="8"/>
  </r>
  <r>
    <s v="Id1861"/>
    <s v="  Stephanie C"/>
    <n v="29.26"/>
    <s v="Overweight"/>
    <n v="4.7"/>
    <s v="Normal"/>
    <s v="No"/>
    <x v="0"/>
    <s v="No"/>
    <x v="0"/>
    <s v="No"/>
    <s v="19-Nov-1964"/>
    <n v="59"/>
    <n v="20893.060000000001"/>
    <x v="0"/>
    <s v="tier - 3"/>
    <x v="1"/>
  </r>
  <r>
    <s v="Id1862"/>
    <s v="  Katie"/>
    <n v="33"/>
    <s v="Obesity"/>
    <n v="6.28"/>
    <s v="Prediabetes"/>
    <s v="No"/>
    <x v="0"/>
    <s v="No"/>
    <x v="0"/>
    <s v="No"/>
    <s v="27-Nov-1987"/>
    <n v="36"/>
    <n v="20984.09"/>
    <x v="0"/>
    <s v="tier - 2"/>
    <x v="3"/>
  </r>
  <r>
    <s v="Id1863"/>
    <s v="  Callie"/>
    <n v="31.065000000000001"/>
    <s v="Obesity"/>
    <n v="4.2300000000000004"/>
    <s v="Normal"/>
    <s v="No"/>
    <x v="0"/>
    <s v="No"/>
    <x v="0"/>
    <s v="No"/>
    <s v="2-Jul-1983"/>
    <n v="40"/>
    <n v="21082.16"/>
    <x v="1"/>
    <s v="tier - 2"/>
    <x v="2"/>
  </r>
  <r>
    <s v="Id1864"/>
    <s v="  Inna"/>
    <n v="26.51"/>
    <s v="Overweight"/>
    <n v="6.17"/>
    <s v="Prediabetes"/>
    <s v="No"/>
    <x v="0"/>
    <s v="No"/>
    <x v="0"/>
    <s v="No"/>
    <s v="23-Nov-1977"/>
    <n v="46"/>
    <n v="21098.55"/>
    <x v="1"/>
    <s v="tier - 3"/>
    <x v="1"/>
  </r>
  <r>
    <s v="Id1865"/>
    <s v="  Mary K"/>
    <n v="28.88"/>
    <s v="Overweight"/>
    <n v="4.96"/>
    <s v="Normal"/>
    <s v="No"/>
    <x v="0"/>
    <s v="No"/>
    <x v="0"/>
    <s v="No"/>
    <s v="26-Aug-1969"/>
    <n v="54"/>
    <n v="21195.82"/>
    <x v="1"/>
    <s v="tier - 1"/>
    <x v="0"/>
  </r>
  <r>
    <s v="Id1866"/>
    <s v="  Samuel M"/>
    <n v="35.814999999999998"/>
    <s v="Obesity"/>
    <n v="5.1100000000000003"/>
    <s v="Normal"/>
    <s v="Yes"/>
    <x v="0"/>
    <s v="No"/>
    <x v="3"/>
    <s v="No"/>
    <s v="14-Oct-1974"/>
    <n v="49"/>
    <n v="21223.68"/>
    <x v="1"/>
    <s v="tier - 2"/>
    <x v="0"/>
  </r>
  <r>
    <s v="Id1867"/>
    <s v="  Kimberly"/>
    <n v="21.28"/>
    <s v="Healthy Weight"/>
    <n v="4.05"/>
    <s v="Normal"/>
    <s v="No"/>
    <x v="1"/>
    <s v="No"/>
    <x v="3"/>
    <s v="No"/>
    <s v="3-Sep-1974"/>
    <n v="49"/>
    <n v="21232.18"/>
    <x v="1"/>
    <s v="tier - 2"/>
    <x v="2"/>
  </r>
  <r>
    <s v="Id1868"/>
    <s v="  Tom J"/>
    <n v="33.81"/>
    <s v="Obesity"/>
    <n v="6.49"/>
    <b v="0"/>
    <s v="No"/>
    <x v="0"/>
    <s v="Yes"/>
    <x v="3"/>
    <s v="No"/>
    <s v="10-Dec-1980"/>
    <n v="43"/>
    <n v="21259.38"/>
    <x v="1"/>
    <s v="tier - 3"/>
    <x v="4"/>
  </r>
  <r>
    <s v="Id1869"/>
    <s v="  Zachary"/>
    <n v="44.22"/>
    <s v="Obesity"/>
    <n v="4.1900000000000004"/>
    <s v="Normal"/>
    <s v="No"/>
    <x v="0"/>
    <s v="No"/>
    <x v="3"/>
    <s v="No"/>
    <s v="4-Aug-2004"/>
    <n v="19"/>
    <n v="21344.85"/>
    <x v="1"/>
    <s v="tier - 1"/>
    <x v="8"/>
  </r>
  <r>
    <s v="Id1870"/>
    <s v="  Dane"/>
    <n v="15.46"/>
    <s v="Underweight"/>
    <n v="4.99"/>
    <s v="Normal"/>
    <s v="Yes"/>
    <x v="0"/>
    <s v="Yes"/>
    <x v="3"/>
    <s v="No"/>
    <s v="4-Sep-1980"/>
    <n v="43"/>
    <n v="21348.71"/>
    <x v="0"/>
    <s v="tier - 1"/>
    <x v="1"/>
  </r>
  <r>
    <s v="Id1871"/>
    <s v="  Dougie J"/>
    <n v="30.3"/>
    <s v="Obesity"/>
    <n v="4.7699999999999996"/>
    <s v="Normal"/>
    <s v="Yes"/>
    <x v="0"/>
    <s v="No"/>
    <x v="3"/>
    <s v="No"/>
    <s v="21-Nov-1990"/>
    <n v="33"/>
    <n v="21472.48"/>
    <x v="0"/>
    <s v="tier - 2"/>
    <x v="1"/>
  </r>
  <r>
    <s v="Id1872"/>
    <s v="  Jeremiah H"/>
    <n v="16.670000000000002"/>
    <s v="Underweight"/>
    <n v="5.46"/>
    <s v="Normal"/>
    <s v="No"/>
    <x v="0"/>
    <s v="No"/>
    <x v="0"/>
    <s v="No"/>
    <s v="12-Jun-1999"/>
    <n v="24"/>
    <n v="21595.38"/>
    <x v="0"/>
    <s v="tier - 3"/>
    <x v="1"/>
  </r>
  <r>
    <s v="Id1873"/>
    <s v="  Ashley J"/>
    <n v="28.594999999999999"/>
    <s v="Overweight"/>
    <n v="5.43"/>
    <s v="Normal"/>
    <s v="No"/>
    <x v="0"/>
    <s v="No"/>
    <x v="0"/>
    <s v="No"/>
    <s v="25-Dec-1983"/>
    <n v="40"/>
    <n v="21659.93"/>
    <x v="1"/>
    <s v="tier - 3"/>
    <x v="8"/>
  </r>
  <r>
    <s v="Id1874"/>
    <s v="  Turner J"/>
    <n v="25.934999999999999"/>
    <s v="Overweight"/>
    <n v="4.29"/>
    <s v="Normal"/>
    <s v="No"/>
    <x v="0"/>
    <s v="No"/>
    <x v="0"/>
    <s v="No"/>
    <s v="16-Nov-1962"/>
    <n v="61"/>
    <n v="21661.16"/>
    <x v="0"/>
    <s v="tier - 2"/>
    <x v="1"/>
  </r>
  <r>
    <s v="Id1875"/>
    <s v="  Roger"/>
    <n v="27.645"/>
    <s v="Overweight"/>
    <n v="5.25"/>
    <s v="Normal"/>
    <s v="No"/>
    <x v="0"/>
    <s v="No"/>
    <x v="3"/>
    <s v="No"/>
    <s v="18-Jul-1976"/>
    <n v="47"/>
    <n v="21677.279999999999"/>
    <x v="1"/>
    <s v="tier - 1"/>
    <x v="1"/>
  </r>
  <r>
    <s v="Id1876"/>
    <s v="  Pamela"/>
    <n v="30.1"/>
    <s v="Obesity"/>
    <n v="4.04"/>
    <s v="Normal"/>
    <s v="No"/>
    <x v="0"/>
    <s v="No"/>
    <x v="3"/>
    <s v="No"/>
    <s v="20-Sep-1979"/>
    <n v="44"/>
    <n v="21771.34"/>
    <x v="1"/>
    <s v="tier - 1"/>
    <x v="8"/>
  </r>
  <r>
    <s v="Id1877"/>
    <s v="  Allison M"/>
    <n v="26.79"/>
    <s v="Overweight"/>
    <n v="5"/>
    <s v="Normal"/>
    <s v="Yes"/>
    <x v="0"/>
    <s v="Yes"/>
    <x v="3"/>
    <s v="No"/>
    <s v="28-Sep-1979"/>
    <n v="44"/>
    <n v="21774.32"/>
    <x v="1"/>
    <s v="tier - 2"/>
    <x v="1"/>
  </r>
  <r>
    <s v="Id1878"/>
    <s v="  Katherine H"/>
    <n v="27.1"/>
    <s v="Overweight"/>
    <n v="4.01"/>
    <s v="Normal"/>
    <s v="Yes"/>
    <x v="0"/>
    <s v="No"/>
    <x v="3"/>
    <s v="No"/>
    <s v="27-Aug-1963"/>
    <n v="60"/>
    <n v="21797"/>
    <x v="1"/>
    <s v="tier - 1"/>
    <x v="2"/>
  </r>
  <r>
    <s v="Id1879"/>
    <s v="  Robin"/>
    <n v="24.31"/>
    <s v="Healthy Weight"/>
    <n v="5.4"/>
    <s v="Normal"/>
    <s v="No"/>
    <x v="0"/>
    <s v="No"/>
    <x v="0"/>
    <s v="No"/>
    <s v="17-Aug-1979"/>
    <n v="44"/>
    <n v="21880.82"/>
    <x v="1"/>
    <s v="tier - 1"/>
    <x v="1"/>
  </r>
  <r>
    <s v="Id1880"/>
    <s v="  Terri"/>
    <n v="15.53"/>
    <s v="Underweight"/>
    <n v="5.81"/>
    <s v="Prediabetes"/>
    <s v="No"/>
    <x v="0"/>
    <s v="No"/>
    <x v="3"/>
    <s v="No"/>
    <s v="28-Sep-2003"/>
    <n v="20"/>
    <n v="21882.400000000001"/>
    <x v="0"/>
    <s v="tier - 1"/>
    <x v="2"/>
  </r>
  <r>
    <s v="Id1881"/>
    <s v="  Eddie"/>
    <n v="30.7"/>
    <s v="Obesity"/>
    <n v="5.82"/>
    <s v="Prediabetes"/>
    <s v="No"/>
    <x v="0"/>
    <s v="No"/>
    <x v="3"/>
    <s v="No"/>
    <s v="19-Dec-1975"/>
    <n v="48"/>
    <n v="21978.68"/>
    <x v="1"/>
    <s v="tier - 3"/>
    <x v="0"/>
  </r>
  <r>
    <s v="Id1882"/>
    <s v="  Pamela"/>
    <n v="33.33"/>
    <s v="Obesity"/>
    <n v="4.82"/>
    <s v="Normal"/>
    <s v="No"/>
    <x v="0"/>
    <s v="No"/>
    <x v="3"/>
    <s v="No"/>
    <s v="14-Oct-1989"/>
    <n v="34"/>
    <n v="21984.47"/>
    <x v="1"/>
    <s v="tier - 1"/>
    <x v="1"/>
  </r>
  <r>
    <s v="Id1883"/>
    <s v="  Joyce"/>
    <n v="32.4"/>
    <s v="Obesity"/>
    <n v="5.08"/>
    <s v="Normal"/>
    <s v="No"/>
    <x v="0"/>
    <s v="No"/>
    <x v="3"/>
    <s v="No"/>
    <s v="28-Aug-2001"/>
    <n v="22"/>
    <n v="22097.62"/>
    <x v="1"/>
    <s v="tier - 1"/>
    <x v="2"/>
  </r>
  <r>
    <s v="Id1884"/>
    <s v="  Alison W"/>
    <n v="27.93"/>
    <s v="Overweight"/>
    <n v="5.59"/>
    <s v="Normal"/>
    <s v="No"/>
    <x v="0"/>
    <s v="No"/>
    <x v="3"/>
    <s v="No"/>
    <s v="12-Sep-1980"/>
    <n v="43"/>
    <n v="22144.03"/>
    <x v="0"/>
    <s v="tier - 2"/>
    <x v="2"/>
  </r>
  <r>
    <s v="Id1885"/>
    <s v="  Tammara C"/>
    <n v="21.754999999999999"/>
    <s v="Healthy Weight"/>
    <n v="5.12"/>
    <s v="Normal"/>
    <s v="No"/>
    <x v="0"/>
    <s v="No"/>
    <x v="0"/>
    <s v="No"/>
    <s v="24-Aug-1965"/>
    <n v="58"/>
    <n v="22192.44"/>
    <x v="1"/>
    <s v="tier - 1"/>
    <x v="0"/>
  </r>
  <r>
    <s v="Id1886"/>
    <s v="  Dorota"/>
    <n v="25.934999999999999"/>
    <s v="Overweight"/>
    <n v="4.95"/>
    <s v="Normal"/>
    <s v="No"/>
    <x v="0"/>
    <s v="No"/>
    <x v="0"/>
    <s v="No"/>
    <s v="16-Jun-1971"/>
    <n v="52"/>
    <n v="22218.11"/>
    <x v="0"/>
    <s v="tier - 3"/>
    <x v="0"/>
  </r>
  <r>
    <s v="Id1887"/>
    <s v="  Jose Norberto Sr"/>
    <n v="31.5"/>
    <s v="Obesity"/>
    <n v="6.16"/>
    <s v="Prediabetes"/>
    <s v="No"/>
    <x v="0"/>
    <s v="No"/>
    <x v="0"/>
    <s v="No"/>
    <s v="27-Dec-1982"/>
    <n v="41"/>
    <n v="22331.57"/>
    <x v="0"/>
    <s v="tier - 3"/>
    <x v="8"/>
  </r>
  <r>
    <s v="Id1888"/>
    <s v="  Peter"/>
    <n v="30.03"/>
    <s v="Obesity"/>
    <n v="6.41"/>
    <b v="0"/>
    <s v="No"/>
    <x v="0"/>
    <s v="No"/>
    <x v="0"/>
    <s v="No"/>
    <s v="26-Aug-1999"/>
    <n v="24"/>
    <n v="22395.74"/>
    <x v="1"/>
    <s v="tier - 2"/>
    <x v="8"/>
  </r>
  <r>
    <s v="Id1889"/>
    <s v="  Bryant"/>
    <n v="33.479999999999997"/>
    <s v="Obesity"/>
    <n v="8.94"/>
    <s v="Diabetes"/>
    <s v="No"/>
    <x v="0"/>
    <s v="No"/>
    <x v="0"/>
    <s v="No"/>
    <s v="18-Aug-1966"/>
    <n v="57"/>
    <n v="22412.65"/>
    <x v="1"/>
    <s v="tier - 3"/>
    <x v="10"/>
  </r>
  <r>
    <s v="Id1890"/>
    <s v="  Christina"/>
    <n v="16.510000000000002"/>
    <s v="Underweight"/>
    <n v="4.42"/>
    <s v="Normal"/>
    <s v="Yes"/>
    <x v="0"/>
    <s v="Yes"/>
    <x v="3"/>
    <s v="No"/>
    <s v="21-Dec-1983"/>
    <n v="40"/>
    <n v="22462.04"/>
    <x v="1"/>
    <s v="tier - 1"/>
    <x v="4"/>
  </r>
  <r>
    <s v="Id1891"/>
    <s v="  John"/>
    <n v="33.155000000000001"/>
    <s v="Obesity"/>
    <n v="5.3"/>
    <s v="Normal"/>
    <s v="Yes"/>
    <x v="0"/>
    <s v="No"/>
    <x v="3"/>
    <s v="No"/>
    <s v="14-Nov-1979"/>
    <n v="44"/>
    <n v="22478.6"/>
    <x v="1"/>
    <s v="tier - 2"/>
    <x v="2"/>
  </r>
  <r>
    <s v="Id1892"/>
    <s v="  Eduardo"/>
    <n v="37.29"/>
    <s v="Obesity"/>
    <n v="4.6399999999999997"/>
    <s v="Normal"/>
    <s v="No"/>
    <x v="0"/>
    <s v="Yes"/>
    <x v="3"/>
    <s v="No"/>
    <s v="25-Jul-2003"/>
    <n v="20"/>
    <n v="22493.66"/>
    <x v="0"/>
    <s v="tier - 1"/>
    <x v="1"/>
  </r>
  <r>
    <s v="Id1893"/>
    <s v="  Laura M"/>
    <n v="20.23"/>
    <s v="Healthy Weight"/>
    <n v="6.16"/>
    <s v="Prediabetes"/>
    <s v="Yes"/>
    <x v="0"/>
    <s v="No"/>
    <x v="3"/>
    <s v="No"/>
    <s v="9-Nov-1970"/>
    <n v="53"/>
    <n v="23045.57"/>
    <x v="0"/>
    <s v="tier - 2"/>
    <x v="8"/>
  </r>
  <r>
    <s v="Id1894"/>
    <s v="  Charlie"/>
    <n v="28.975000000000001"/>
    <s v="Overweight"/>
    <n v="4.12"/>
    <s v="Normal"/>
    <s v="No"/>
    <x v="0"/>
    <s v="Yes"/>
    <x v="3"/>
    <s v="No"/>
    <s v="9-Sep-1975"/>
    <n v="48"/>
    <n v="23065.42"/>
    <x v="0"/>
    <s v="tier - 2"/>
    <x v="0"/>
  </r>
  <r>
    <s v="Id1895"/>
    <s v="  Melissa D"/>
    <n v="16.420000000000002"/>
    <s v="Underweight"/>
    <n v="5.77"/>
    <s v="Prediabetes"/>
    <s v="Yes"/>
    <x v="0"/>
    <s v="Yes"/>
    <x v="3"/>
    <s v="No"/>
    <s v="14-Dec-2003"/>
    <n v="20"/>
    <n v="23082.959999999999"/>
    <x v="0"/>
    <s v="tier - 2"/>
    <x v="2"/>
  </r>
  <r>
    <s v="Id1896"/>
    <s v="  Dan C"/>
    <n v="17.559999999999999"/>
    <s v="Underweight"/>
    <n v="6.2"/>
    <s v="Prediabetes"/>
    <s v="No"/>
    <x v="0"/>
    <s v="No"/>
    <x v="3"/>
    <s v="No"/>
    <s v="7-Aug-1997"/>
    <n v="26"/>
    <n v="23241.47"/>
    <x v="0"/>
    <s v="tier - 3"/>
    <x v="6"/>
  </r>
  <r>
    <s v="Id1897"/>
    <s v="  Matthew"/>
    <n v="24.13"/>
    <s v="Healthy Weight"/>
    <n v="4.3899999999999997"/>
    <s v="Normal"/>
    <s v="No"/>
    <x v="0"/>
    <s v="No"/>
    <x v="3"/>
    <s v="No"/>
    <s v="14-Nov-1969"/>
    <n v="54"/>
    <n v="23244.79"/>
    <x v="0"/>
    <s v="tier - 3"/>
    <x v="0"/>
  </r>
  <r>
    <s v="Id1898"/>
    <s v="  Wesley C"/>
    <n v="19.95"/>
    <s v="Healthy Weight"/>
    <n v="5.13"/>
    <s v="Normal"/>
    <s v="No"/>
    <x v="1"/>
    <s v="No"/>
    <x v="1"/>
    <s v="No"/>
    <s v="3-Oct-1994"/>
    <n v="29"/>
    <n v="23288.93"/>
    <x v="0"/>
    <s v="tier - 3"/>
    <x v="8"/>
  </r>
  <r>
    <s v="Id1899"/>
    <s v="  Christopher"/>
    <n v="21.24"/>
    <s v="Healthy Weight"/>
    <n v="4.49"/>
    <s v="Normal"/>
    <s v="No"/>
    <x v="0"/>
    <s v="No"/>
    <x v="0"/>
    <s v="No"/>
    <s v="22-Oct-1973"/>
    <n v="50"/>
    <n v="23306.55"/>
    <x v="0"/>
    <s v="tier - 2"/>
    <x v="2"/>
  </r>
  <r>
    <s v="Id1900"/>
    <s v="  Jessica"/>
    <n v="44.22"/>
    <s v="Obesity"/>
    <n v="6.35"/>
    <s v="Prediabetes"/>
    <s v="No"/>
    <x v="0"/>
    <s v="No"/>
    <x v="0"/>
    <s v="No"/>
    <s v="13-Nov-1975"/>
    <n v="48"/>
    <n v="23401.31"/>
    <x v="0"/>
    <s v="tier - 3"/>
    <x v="8"/>
  </r>
  <r>
    <s v="Id1901"/>
    <s v="  Christin"/>
    <n v="41.1"/>
    <s v="Obesity"/>
    <n v="5.79"/>
    <s v="Prediabetes"/>
    <s v="No"/>
    <x v="0"/>
    <s v="No"/>
    <x v="0"/>
    <s v="No"/>
    <s v="26-Aug-1983"/>
    <n v="40"/>
    <n v="23563.02"/>
    <x v="0"/>
    <s v="tier - 2"/>
    <x v="0"/>
  </r>
  <r>
    <s v="Id1902"/>
    <s v="  Sara"/>
    <n v="34.200000000000003"/>
    <s v="Obesity"/>
    <n v="4.78"/>
    <s v="Normal"/>
    <s v="Yes"/>
    <x v="0"/>
    <s v="No"/>
    <x v="0"/>
    <s v="No"/>
    <s v="2-Jun-1974"/>
    <n v="49"/>
    <n v="23568.27"/>
    <x v="0"/>
    <s v="tier - 2"/>
    <x v="2"/>
  </r>
  <r>
    <s v="Id1903"/>
    <s v="  Elizabeth"/>
    <n v="29.92"/>
    <b v="0"/>
    <n v="6.02"/>
    <s v="Prediabetes"/>
    <s v="Yes"/>
    <x v="0"/>
    <s v="No"/>
    <x v="0"/>
    <s v="No"/>
    <s v="27-Jun-1973"/>
    <n v="50"/>
    <n v="23807.24"/>
    <x v="0"/>
    <s v="tier - 3"/>
    <x v="1"/>
  </r>
  <r>
    <s v="Id1904"/>
    <s v="  Margaret P"/>
    <n v="28.93"/>
    <s v="Overweight"/>
    <n v="4.4400000000000004"/>
    <s v="Normal"/>
    <s v="No"/>
    <x v="0"/>
    <s v="No"/>
    <x v="0"/>
    <s v="No"/>
    <s v="8-Aug-1970"/>
    <n v="53"/>
    <n v="23887.66"/>
    <x v="0"/>
    <s v="tier - 3"/>
    <x v="1"/>
  </r>
  <r>
    <s v="Id1905"/>
    <s v="  Tiffany K"/>
    <n v="31.254999999999999"/>
    <s v="Obesity"/>
    <n v="5.84"/>
    <s v="Prediabetes"/>
    <s v="Yes"/>
    <x v="0"/>
    <s v="No"/>
    <x v="3"/>
    <s v="No"/>
    <s v="10-Jul-1971"/>
    <n v="52"/>
    <n v="23967.38"/>
    <x v="0"/>
    <s v="tier - 2"/>
    <x v="1"/>
  </r>
  <r>
    <s v="Id1906"/>
    <s v="  David M"/>
    <n v="29.83"/>
    <s v="Overweight"/>
    <n v="5.39"/>
    <s v="Normal"/>
    <s v="No"/>
    <x v="0"/>
    <s v="No"/>
    <x v="0"/>
    <s v="No"/>
    <s v="30-Dec-2003"/>
    <n v="20"/>
    <n v="24059.68"/>
    <x v="0"/>
    <s v="tier - 2"/>
    <x v="1"/>
  </r>
  <r>
    <s v="Id1907"/>
    <s v="  Christine E"/>
    <n v="29.59"/>
    <s v="Overweight"/>
    <n v="6.16"/>
    <s v="Prediabetes"/>
    <s v="No"/>
    <x v="0"/>
    <s v="Yes"/>
    <x v="3"/>
    <s v="No"/>
    <s v="13-Jun-1973"/>
    <n v="50"/>
    <n v="24106.91"/>
    <x v="0"/>
    <s v="tier - 2"/>
    <x v="8"/>
  </r>
  <r>
    <s v="Id1908"/>
    <s v="  Donna"/>
    <n v="31.16"/>
    <s v="Obesity"/>
    <n v="4.49"/>
    <s v="Normal"/>
    <s v="No"/>
    <x v="0"/>
    <s v="Yes"/>
    <x v="3"/>
    <s v="No"/>
    <s v="10-Sep-1974"/>
    <n v="49"/>
    <n v="24180.93"/>
    <x v="0"/>
    <s v="tier - 1"/>
    <x v="0"/>
  </r>
  <r>
    <s v="Id1909"/>
    <s v="  Rod"/>
    <n v="34.21"/>
    <s v="Obesity"/>
    <n v="4.4800000000000004"/>
    <s v="Normal"/>
    <s v="Yes"/>
    <x v="0"/>
    <s v="No"/>
    <x v="3"/>
    <s v="No"/>
    <s v="16-Dec-1964"/>
    <n v="59"/>
    <n v="24227.34"/>
    <x v="0"/>
    <s v="tier - 1"/>
    <x v="0"/>
  </r>
  <r>
    <s v="Id1910"/>
    <s v="  Joe"/>
    <n v="34.86"/>
    <s v="Obesity"/>
    <n v="10.97"/>
    <s v="Diabetes"/>
    <s v="No"/>
    <x v="0"/>
    <s v="No"/>
    <x v="0"/>
    <s v="No"/>
    <s v="3-Aug-2004"/>
    <n v="19"/>
    <n v="24294.02"/>
    <x v="0"/>
    <s v="tier - 1"/>
    <x v="2"/>
  </r>
  <r>
    <s v="Id1911"/>
    <s v="  Kayleigh"/>
    <n v="34.58"/>
    <s v="Obesity"/>
    <n v="5.14"/>
    <s v="Normal"/>
    <s v="No"/>
    <x v="1"/>
    <s v="No"/>
    <x v="1"/>
    <s v="No"/>
    <s v="7-Oct-1999"/>
    <n v="24"/>
    <n v="24387.74"/>
    <x v="0"/>
    <s v="tier - 1"/>
    <x v="2"/>
  </r>
  <r>
    <s v="Id1912"/>
    <s v="  Lorcan A"/>
    <n v="17.940000000000001"/>
    <s v="Underweight"/>
    <n v="5.17"/>
    <s v="Normal"/>
    <s v="Yes"/>
    <x v="0"/>
    <s v="No"/>
    <x v="0"/>
    <s v="No"/>
    <s v="30-Nov-1970"/>
    <n v="53"/>
    <n v="24393.62"/>
    <x v="0"/>
    <s v="tier - 3"/>
    <x v="1"/>
  </r>
  <r>
    <s v="Id1913"/>
    <s v="  Billy"/>
    <n v="26.8"/>
    <s v="Overweight"/>
    <n v="6.18"/>
    <s v="Prediabetes"/>
    <s v="Yes"/>
    <x v="0"/>
    <s v="Yes"/>
    <x v="3"/>
    <s v="No"/>
    <s v="6-Jul-1968"/>
    <n v="55"/>
    <n v="24476.48"/>
    <x v="0"/>
    <s v="tier - 2"/>
    <x v="1"/>
  </r>
  <r>
    <s v="Id1914"/>
    <s v="  Paul M"/>
    <n v="17.690000000000001"/>
    <s v="Underweight"/>
    <n v="9.07"/>
    <s v="Diabetes"/>
    <s v="Yes"/>
    <x v="0"/>
    <s v="No"/>
    <x v="0"/>
    <s v="No"/>
    <s v="21-Oct-1961"/>
    <n v="62"/>
    <n v="24513.09"/>
    <x v="0"/>
    <s v="tier - 2"/>
    <x v="0"/>
  </r>
  <r>
    <s v="Id1915"/>
    <s v="  Brenda M"/>
    <n v="25.77"/>
    <s v="Overweight"/>
    <n v="4.43"/>
    <s v="Normal"/>
    <s v="No"/>
    <x v="0"/>
    <s v="Yes"/>
    <x v="3"/>
    <s v="No"/>
    <s v="14-Sep-1972"/>
    <n v="51"/>
    <n v="24520.26"/>
    <x v="0"/>
    <s v="tier - 3"/>
    <x v="2"/>
  </r>
  <r>
    <s v="Id1916"/>
    <s v="  Jeff H"/>
    <n v="34.46"/>
    <s v="Obesity"/>
    <n v="4.17"/>
    <s v="Normal"/>
    <s v="No"/>
    <x v="1"/>
    <s v="No"/>
    <x v="3"/>
    <s v="No"/>
    <s v="13-Jun-1975"/>
    <n v="48"/>
    <n v="24535.7"/>
    <x v="0"/>
    <s v="tier - 2"/>
    <x v="1"/>
  </r>
  <r>
    <s v="Id1917"/>
    <s v="  Michael"/>
    <n v="30.875"/>
    <s v="Obesity"/>
    <n v="4.95"/>
    <s v="Normal"/>
    <s v="Yes"/>
    <x v="0"/>
    <s v="No"/>
    <x v="0"/>
    <s v="No"/>
    <s v="12-Oct-1976"/>
    <n v="47"/>
    <n v="24603.05"/>
    <x v="0"/>
    <s v="tier - 2"/>
    <x v="2"/>
  </r>
  <r>
    <s v="Id1918"/>
    <s v="  Jan"/>
    <n v="39.49"/>
    <s v="Obesity"/>
    <n v="5.13"/>
    <s v="Normal"/>
    <s v="No"/>
    <x v="0"/>
    <s v="No"/>
    <x v="0"/>
    <s v="No"/>
    <s v="12-Jun-1970"/>
    <n v="53"/>
    <n v="24667.42"/>
    <x v="0"/>
    <s v="tier - 3"/>
    <x v="0"/>
  </r>
  <r>
    <s v="Id1919"/>
    <s v="  Bernard"/>
    <n v="28.88"/>
    <s v="Overweight"/>
    <n v="4.0999999999999996"/>
    <s v="Normal"/>
    <s v="No"/>
    <x v="0"/>
    <s v="No"/>
    <x v="0"/>
    <s v="No"/>
    <s v="28-Aug-1996"/>
    <n v="27"/>
    <n v="24671.66"/>
    <x v="0"/>
    <s v="tier - 1"/>
    <x v="8"/>
  </r>
  <r>
    <s v="Id1920"/>
    <s v="  Craig"/>
    <n v="20.234999999999999"/>
    <s v="Healthy Weight"/>
    <n v="5.01"/>
    <s v="Normal"/>
    <s v="Yes"/>
    <x v="0"/>
    <s v="No"/>
    <x v="0"/>
    <s v="No"/>
    <s v="11-Oct-1992"/>
    <n v="31"/>
    <n v="24795.040000000001"/>
    <x v="0"/>
    <s v="tier - 3"/>
    <x v="2"/>
  </r>
  <r>
    <s v="Id1921"/>
    <s v="  Bryn"/>
    <n v="30.67"/>
    <s v="Obesity"/>
    <n v="5.09"/>
    <s v="Normal"/>
    <s v="Yes"/>
    <x v="0"/>
    <s v="No"/>
    <x v="0"/>
    <s v="No"/>
    <s v="9-Sep-1994"/>
    <n v="29"/>
    <n v="24817.25"/>
    <x v="0"/>
    <s v="tier - 2"/>
    <x v="2"/>
  </r>
  <r>
    <s v="Id1922"/>
    <s v="  Michael"/>
    <n v="30.875"/>
    <s v="Obesity"/>
    <n v="6.49"/>
    <b v="0"/>
    <s v="No"/>
    <x v="0"/>
    <s v="No"/>
    <x v="0"/>
    <s v="No"/>
    <s v="10-Jun-1995"/>
    <n v="28"/>
    <n v="24863.25"/>
    <x v="0"/>
    <s v="tier - 3"/>
    <x v="2"/>
  </r>
  <r>
    <s v="Id1923"/>
    <s v="  Benjamin"/>
    <n v="23.8"/>
    <s v="Healthy Weight"/>
    <n v="4.08"/>
    <s v="Normal"/>
    <s v="No"/>
    <x v="0"/>
    <s v="No"/>
    <x v="0"/>
    <s v="No"/>
    <s v="26-Nov-1970"/>
    <n v="53"/>
    <n v="24869.84"/>
    <x v="0"/>
    <s v="tier - 2"/>
    <x v="5"/>
  </r>
  <r>
    <s v="Id1924"/>
    <s v="  Jay"/>
    <n v="15.37"/>
    <s v="Underweight"/>
    <n v="8.6300000000000008"/>
    <s v="Diabetes"/>
    <s v="Yes"/>
    <x v="0"/>
    <s v="No"/>
    <x v="0"/>
    <s v="No"/>
    <s v="23-Jul-1969"/>
    <n v="54"/>
    <n v="24873.38"/>
    <x v="0"/>
    <s v="tier - 1"/>
    <x v="8"/>
  </r>
  <r>
    <s v="Id1925"/>
    <s v="  William"/>
    <n v="30.4"/>
    <s v="Obesity"/>
    <n v="5.28"/>
    <s v="Normal"/>
    <s v="No"/>
    <x v="0"/>
    <s v="No"/>
    <x v="0"/>
    <s v="No"/>
    <s v="14-Jun-1987"/>
    <n v="36"/>
    <n v="24915.05"/>
    <x v="0"/>
    <s v="tier - 1"/>
    <x v="8"/>
  </r>
  <r>
    <s v="Id1926"/>
    <s v="  Shelley"/>
    <n v="19.48"/>
    <s v="Healthy Weight"/>
    <n v="5.63"/>
    <s v="Normal"/>
    <s v="Yes"/>
    <x v="0"/>
    <s v="No"/>
    <x v="3"/>
    <s v="No"/>
    <s v="14-Nov-1975"/>
    <n v="48"/>
    <n v="24915.22"/>
    <x v="0"/>
    <s v="tier - 3"/>
    <x v="1"/>
  </r>
  <r>
    <s v="Id1927"/>
    <s v="  Jekaterina"/>
    <n v="16.96"/>
    <s v="Underweight"/>
    <n v="11.47"/>
    <s v="Diabetes"/>
    <s v="Yes"/>
    <x v="0"/>
    <s v="No"/>
    <x v="0"/>
    <s v="No"/>
    <s v="4-Dec-1995"/>
    <n v="28"/>
    <n v="25075.97"/>
    <x v="0"/>
    <s v="tier - 2"/>
    <x v="2"/>
  </r>
  <r>
    <s v="Id1928"/>
    <s v="  Daniel"/>
    <n v="19.05"/>
    <s v="Healthy Weight"/>
    <n v="4.92"/>
    <s v="Normal"/>
    <s v="No"/>
    <x v="0"/>
    <s v="No"/>
    <x v="3"/>
    <s v="No"/>
    <s v="14-Jun-1998"/>
    <n v="25"/>
    <n v="25081.77"/>
    <x v="0"/>
    <s v="tier - 2"/>
    <x v="0"/>
  </r>
  <r>
    <s v="Id1929"/>
    <s v="  Pauline"/>
    <n v="37.619999999999997"/>
    <s v="Obesity"/>
    <n v="4.18"/>
    <s v="Normal"/>
    <s v="No"/>
    <x v="0"/>
    <s v="No"/>
    <x v="0"/>
    <s v="No"/>
    <s v="24-Nov-1998"/>
    <n v="25"/>
    <n v="25127.22"/>
    <x v="0"/>
    <s v="tier - 3"/>
    <x v="2"/>
  </r>
  <r>
    <s v="Id1930"/>
    <s v="  Colleen"/>
    <n v="29.1"/>
    <s v="Overweight"/>
    <n v="4.67"/>
    <s v="Normal"/>
    <s v="No"/>
    <x v="0"/>
    <s v="No"/>
    <x v="0"/>
    <s v="No"/>
    <s v="14-Dec-1975"/>
    <n v="48"/>
    <n v="25309.49"/>
    <x v="0"/>
    <s v="tier - 1"/>
    <x v="2"/>
  </r>
  <r>
    <s v="Id1931"/>
    <s v="  Aleah K"/>
    <n v="26.62"/>
    <s v="Overweight"/>
    <n v="6.24"/>
    <s v="Prediabetes"/>
    <s v="No"/>
    <x v="0"/>
    <s v="No"/>
    <x v="0"/>
    <s v="No"/>
    <s v="26-Sep-1972"/>
    <n v="51"/>
    <n v="25333.33"/>
    <x v="0"/>
    <s v="tier - 2"/>
    <x v="12"/>
  </r>
  <r>
    <s v="Id1932"/>
    <s v="  Mare"/>
    <n v="25.74"/>
    <s v="Overweight"/>
    <n v="5.99"/>
    <s v="Prediabetes"/>
    <s v="No"/>
    <x v="0"/>
    <s v="No"/>
    <x v="0"/>
    <s v="No"/>
    <s v="22-Aug-1968"/>
    <n v="55"/>
    <n v="25382.3"/>
    <x v="0"/>
    <s v="tier - 2"/>
    <x v="2"/>
  </r>
  <r>
    <s v="Id1933"/>
    <s v="  Kevin"/>
    <n v="18.22"/>
    <s v="Underweight"/>
    <n v="10.27"/>
    <s v="Diabetes"/>
    <s v="Yes"/>
    <x v="0"/>
    <s v="No"/>
    <x v="3"/>
    <s v="No"/>
    <s v="11-Dec-1968"/>
    <n v="55"/>
    <n v="25517.11"/>
    <x v="0"/>
    <s v="tier - 3"/>
    <x v="12"/>
  </r>
  <r>
    <s v="Id1934"/>
    <s v="  Jessica"/>
    <n v="26.03"/>
    <s v="Overweight"/>
    <n v="5.97"/>
    <s v="Prediabetes"/>
    <s v="No"/>
    <x v="0"/>
    <s v="Yes"/>
    <x v="3"/>
    <s v="No"/>
    <s v="2-Aug-2001"/>
    <n v="22"/>
    <n v="25648.98"/>
    <x v="0"/>
    <s v="tier - 1"/>
    <x v="2"/>
  </r>
  <r>
    <s v="Id1935"/>
    <s v="  Amanda R"/>
    <n v="17.29"/>
    <s v="Underweight"/>
    <n v="4.9800000000000004"/>
    <s v="Normal"/>
    <s v="No"/>
    <x v="0"/>
    <s v="No"/>
    <x v="0"/>
    <s v="No"/>
    <s v="17-Jul-1972"/>
    <n v="51"/>
    <n v="25656.58"/>
    <x v="0"/>
    <s v="tier - 3"/>
    <x v="8"/>
  </r>
  <r>
    <s v="Id1936"/>
    <s v="  Murray W"/>
    <n v="18.170000000000002"/>
    <s v="Underweight"/>
    <n v="6.91"/>
    <s v="Diabetes"/>
    <s v="Yes"/>
    <x v="0"/>
    <s v="No"/>
    <x v="3"/>
    <s v="No"/>
    <s v="21-Aug-1963"/>
    <n v="60"/>
    <n v="25678.78"/>
    <x v="0"/>
    <s v="tier - 3"/>
    <x v="1"/>
  </r>
  <r>
    <s v="Id1937"/>
    <s v="  Meghan P"/>
    <n v="32.54"/>
    <s v="Obesity"/>
    <n v="6.38"/>
    <s v="Prediabetes"/>
    <s v="No"/>
    <x v="1"/>
    <s v="No"/>
    <x v="3"/>
    <s v="No"/>
    <s v="3-Dec-1970"/>
    <n v="53"/>
    <n v="25992.82"/>
    <x v="0"/>
    <s v="tier - 2"/>
    <x v="0"/>
  </r>
  <r>
    <s v="Id1938"/>
    <s v="  David"/>
    <n v="30.25"/>
    <s v="Obesity"/>
    <n v="4.7699999999999996"/>
    <s v="Normal"/>
    <s v="No"/>
    <x v="0"/>
    <s v="No"/>
    <x v="0"/>
    <s v="No"/>
    <s v="5-Jun-2001"/>
    <n v="22"/>
    <n v="26018.95"/>
    <x v="0"/>
    <s v="tier - 2"/>
    <x v="1"/>
  </r>
  <r>
    <s v="Id1939"/>
    <s v="  Seth"/>
    <n v="19.59"/>
    <s v="Healthy Weight"/>
    <n v="6.04"/>
    <s v="Prediabetes"/>
    <s v="Yes"/>
    <x v="0"/>
    <s v="No"/>
    <x v="3"/>
    <s v="No"/>
    <s v="26-Dec-2000"/>
    <n v="23"/>
    <n v="26026.97"/>
    <x v="0"/>
    <s v="tier - 3"/>
    <x v="2"/>
  </r>
  <r>
    <s v="Id1940"/>
    <s v="  Michael P"/>
    <n v="45.9"/>
    <s v="Obesity"/>
    <n v="4.3"/>
    <s v="Normal"/>
    <s v="Yes"/>
    <x v="0"/>
    <s v="No"/>
    <x v="3"/>
    <s v="No"/>
    <s v="9-Jul-1966"/>
    <n v="57"/>
    <n v="26109.33"/>
    <x v="0"/>
    <s v="tier - 3"/>
    <x v="1"/>
  </r>
  <r>
    <s v="Id1941"/>
    <s v="  Russell M"/>
    <n v="17.059999999999999"/>
    <s v="Underweight"/>
    <n v="8.75"/>
    <s v="Diabetes"/>
    <s v="Yes"/>
    <x v="0"/>
    <s v="No"/>
    <x v="0"/>
    <s v="No"/>
    <s v="11-Oct-2002"/>
    <n v="21"/>
    <n v="26125.67"/>
    <x v="0"/>
    <s v="tier - 1"/>
    <x v="0"/>
  </r>
  <r>
    <s v="Id1942"/>
    <s v="  Martin"/>
    <n v="32.07"/>
    <s v="Obesity"/>
    <n v="5.25"/>
    <s v="Normal"/>
    <s v="No"/>
    <x v="0"/>
    <s v="Yes"/>
    <x v="3"/>
    <s v="No"/>
    <s v="7-Jul-1973"/>
    <n v="50"/>
    <n v="26140.36"/>
    <x v="0"/>
    <s v="tier - 3"/>
    <x v="2"/>
  </r>
  <r>
    <s v="Id1943"/>
    <s v="  Michael"/>
    <n v="16.5"/>
    <s v="Underweight"/>
    <n v="5.03"/>
    <s v="Normal"/>
    <s v="No"/>
    <x v="0"/>
    <s v="No"/>
    <x v="3"/>
    <s v="No"/>
    <s v="4-Jun-1975"/>
    <n v="48"/>
    <n v="26236.58"/>
    <x v="0"/>
    <s v="tier - 1"/>
    <x v="2"/>
  </r>
  <r>
    <s v="Id1944"/>
    <s v="  Miles"/>
    <n v="31.4"/>
    <s v="Obesity"/>
    <n v="5.88"/>
    <s v="Prediabetes"/>
    <s v="No"/>
    <x v="0"/>
    <s v="No"/>
    <x v="3"/>
    <s v="No"/>
    <s v="5-Dec-2004"/>
    <n v="19"/>
    <n v="26316.59"/>
    <x v="0"/>
    <s v="tier - 3"/>
    <x v="2"/>
  </r>
  <r>
    <s v="Id1945"/>
    <s v="  Amanda"/>
    <n v="20.36"/>
    <s v="Healthy Weight"/>
    <n v="4.49"/>
    <s v="Normal"/>
    <s v="No"/>
    <x v="0"/>
    <s v="No"/>
    <x v="0"/>
    <s v="No"/>
    <s v="21-Sep-1974"/>
    <n v="49"/>
    <n v="26392.26"/>
    <x v="0"/>
    <s v="tier - 2"/>
    <x v="8"/>
  </r>
  <r>
    <s v="Id1946"/>
    <s v="  Roger"/>
    <n v="25.46"/>
    <s v="Overweight"/>
    <n v="4.1399999999999997"/>
    <s v="Normal"/>
    <s v="No"/>
    <x v="0"/>
    <s v="No"/>
    <x v="3"/>
    <s v="No"/>
    <s v="27-Aug-1970"/>
    <n v="53"/>
    <n v="26467.1"/>
    <x v="0"/>
    <s v="tier - 3"/>
    <x v="1"/>
  </r>
  <r>
    <s v="Id1947"/>
    <s v="  Brock J"/>
    <n v="17.09"/>
    <s v="Underweight"/>
    <n v="5.8"/>
    <s v="Prediabetes"/>
    <s v="Yes"/>
    <x v="0"/>
    <s v="No"/>
    <x v="0"/>
    <s v="No"/>
    <s v="5-Sep-2004"/>
    <n v="19"/>
    <n v="26479.4"/>
    <x v="0"/>
    <s v="tier - 2"/>
    <x v="2"/>
  </r>
  <r>
    <s v="Id1948"/>
    <s v="  Stephen F"/>
    <n v="20.83"/>
    <s v="Healthy Weight"/>
    <n v="5.12"/>
    <s v="Normal"/>
    <s v="No"/>
    <x v="0"/>
    <s v="No"/>
    <x v="0"/>
    <s v="No"/>
    <s v="22-Jul-1988"/>
    <n v="35"/>
    <n v="26607.89"/>
    <x v="0"/>
    <s v="tier - 1"/>
    <x v="2"/>
  </r>
  <r>
    <s v="Id1949"/>
    <s v="  Missy"/>
    <n v="18.920000000000002"/>
    <s v="Healthy Weight"/>
    <n v="5.98"/>
    <s v="Prediabetes"/>
    <s v="Yes"/>
    <x v="0"/>
    <s v="No"/>
    <x v="3"/>
    <s v="No"/>
    <s v="22-Aug-1991"/>
    <n v="32"/>
    <n v="26912.560000000001"/>
    <x v="0"/>
    <s v="tier - 2"/>
    <x v="2"/>
  </r>
  <r>
    <s v="Id1950"/>
    <s v="  William"/>
    <n v="37.1"/>
    <s v="Obesity"/>
    <n v="5.46"/>
    <s v="Normal"/>
    <s v="No"/>
    <x v="0"/>
    <s v="No"/>
    <x v="0"/>
    <s v="No"/>
    <s v="25-Dec-1958"/>
    <n v="65"/>
    <n v="26926.51"/>
    <x v="0"/>
    <s v="tier - 1"/>
    <x v="0"/>
  </r>
  <r>
    <s v="Id1951"/>
    <s v="  Lauren M"/>
    <n v="22.515000000000001"/>
    <s v="Healthy Weight"/>
    <n v="4.91"/>
    <s v="Normal"/>
    <s v="Yes"/>
    <x v="0"/>
    <s v="Yes"/>
    <x v="3"/>
    <s v="No"/>
    <s v="17-Jun-2002"/>
    <n v="21"/>
    <n v="26927.69"/>
    <x v="0"/>
    <s v="tier - 2"/>
    <x v="2"/>
  </r>
  <r>
    <s v="Id1952"/>
    <s v="  Apolo U"/>
    <n v="32.700000000000003"/>
    <s v="Obesity"/>
    <n v="4.66"/>
    <s v="Normal"/>
    <s v="No"/>
    <x v="0"/>
    <s v="No"/>
    <x v="0"/>
    <s v="No"/>
    <s v="9-Nov-2000"/>
    <n v="23"/>
    <n v="26936.98"/>
    <x v="0"/>
    <s v="tier - 3"/>
    <x v="2"/>
  </r>
  <r>
    <s v="Id1953"/>
    <s v="  Alfons"/>
    <n v="17.75"/>
    <s v="Underweight"/>
    <n v="6.8"/>
    <s v="Diabetes"/>
    <s v="Yes"/>
    <x v="0"/>
    <s v="No"/>
    <x v="3"/>
    <s v="No"/>
    <s v="9-Jul-1960"/>
    <n v="63"/>
    <n v="27000.98"/>
    <x v="0"/>
    <s v="tier - 2"/>
    <x v="0"/>
  </r>
  <r>
    <s v="Id1954"/>
    <s v="  Amber"/>
    <n v="33.630000000000003"/>
    <s v="Obesity"/>
    <n v="4.47"/>
    <s v="Normal"/>
    <s v="Yes"/>
    <x v="0"/>
    <s v="No"/>
    <x v="0"/>
    <s v="No"/>
    <s v="30-Jun-1958"/>
    <n v="65"/>
    <n v="27037.91"/>
    <x v="0"/>
    <s v="tier - 2"/>
    <x v="0"/>
  </r>
  <r>
    <s v="Id1955"/>
    <s v="  Leah C"/>
    <n v="34.799999999999997"/>
    <s v="Obesity"/>
    <n v="4.08"/>
    <s v="Normal"/>
    <s v="Yes"/>
    <x v="0"/>
    <s v="No"/>
    <x v="3"/>
    <s v="No"/>
    <s v="2-Jul-1994"/>
    <n v="29"/>
    <n v="27080.639999999999"/>
    <x v="0"/>
    <s v="tier - 2"/>
    <x v="2"/>
  </r>
  <r>
    <s v="Id1956"/>
    <s v="  Lilia"/>
    <n v="16.809999999999999"/>
    <s v="Underweight"/>
    <n v="5.51"/>
    <s v="Normal"/>
    <s v="Yes"/>
    <x v="0"/>
    <s v="No"/>
    <x v="3"/>
    <s v="No"/>
    <s v="13-Dec-1990"/>
    <n v="33"/>
    <n v="27092.38"/>
    <x v="0"/>
    <s v="tier - 3"/>
    <x v="2"/>
  </r>
  <r>
    <s v="Id1957"/>
    <s v="  Danny"/>
    <n v="16.690000000000001"/>
    <s v="Underweight"/>
    <n v="8.4"/>
    <s v="Diabetes"/>
    <s v="Yes"/>
    <x v="0"/>
    <s v="No"/>
    <x v="0"/>
    <s v="No"/>
    <s v="2-Oct-1970"/>
    <n v="53"/>
    <n v="27117.99"/>
    <x v="0"/>
    <s v="tier - 2"/>
    <x v="0"/>
  </r>
  <r>
    <s v="Id1958"/>
    <s v="  Lauren"/>
    <n v="23.21"/>
    <s v="Healthy Weight"/>
    <n v="5.14"/>
    <s v="Normal"/>
    <s v="Yes"/>
    <x v="0"/>
    <s v="No"/>
    <x v="3"/>
    <s v="No"/>
    <s v="21-Dec-1965"/>
    <n v="58"/>
    <n v="27218.44"/>
    <x v="0"/>
    <s v="tier - 1"/>
    <x v="12"/>
  </r>
  <r>
    <s v="Id1959"/>
    <s v="  Courtney"/>
    <n v="25.175000000000001"/>
    <s v="Overweight"/>
    <n v="5.21"/>
    <s v="Normal"/>
    <s v="Yes"/>
    <x v="0"/>
    <s v="No"/>
    <x v="3"/>
    <s v="No"/>
    <s v="2-Dec-1999"/>
    <n v="24"/>
    <n v="27236.959999999999"/>
    <x v="0"/>
    <s v="tier - 1"/>
    <x v="2"/>
  </r>
  <r>
    <s v="Id1960"/>
    <s v="  Elizabeth"/>
    <n v="34.770000000000003"/>
    <s v="Obesity"/>
    <n v="6.23"/>
    <s v="Prediabetes"/>
    <s v="No"/>
    <x v="0"/>
    <s v="No"/>
    <x v="0"/>
    <s v="No"/>
    <s v="6-Jun-1968"/>
    <n v="55"/>
    <n v="27322.73"/>
    <x v="0"/>
    <s v="tier - 2"/>
    <x v="0"/>
  </r>
  <r>
    <s v="Id1961"/>
    <s v="  Satomi"/>
    <n v="27.7"/>
    <s v="Overweight"/>
    <n v="5.6"/>
    <s v="Normal"/>
    <s v="No"/>
    <x v="0"/>
    <s v="No"/>
    <x v="3"/>
    <s v="No"/>
    <s v="16-Oct-1969"/>
    <n v="54"/>
    <n v="27346.04"/>
    <x v="0"/>
    <s v="tier - 2"/>
    <x v="0"/>
  </r>
  <r>
    <s v="Id1962"/>
    <s v="  Matthew D"/>
    <n v="19.12"/>
    <s v="Healthy Weight"/>
    <n v="4.72"/>
    <s v="Normal"/>
    <s v="Yes"/>
    <x v="0"/>
    <s v="No"/>
    <x v="3"/>
    <s v="No"/>
    <s v="15-Sep-1988"/>
    <n v="35"/>
    <n v="27375.9"/>
    <x v="0"/>
    <s v="tier - 3"/>
    <x v="3"/>
  </r>
  <r>
    <s v="Id1963"/>
    <s v="  Peter T II"/>
    <n v="32.67"/>
    <s v="Obesity"/>
    <n v="4.67"/>
    <s v="Normal"/>
    <s v="No"/>
    <x v="0"/>
    <s v="Yes"/>
    <x v="3"/>
    <s v="No"/>
    <s v="5-Dec-1985"/>
    <n v="38"/>
    <n v="27432.73"/>
    <x v="0"/>
    <s v="tier - 1"/>
    <x v="2"/>
  </r>
  <r>
    <s v="Id1964"/>
    <s v="  Manuel"/>
    <n v="28.5"/>
    <s v="Overweight"/>
    <n v="6.11"/>
    <s v="Prediabetes"/>
    <s v="No"/>
    <x v="0"/>
    <s v="No"/>
    <x v="3"/>
    <s v="No"/>
    <s v="3-Oct-1981"/>
    <n v="42"/>
    <n v="27495.59"/>
    <x v="0"/>
    <s v="tier - 1"/>
    <x v="2"/>
  </r>
  <r>
    <s v="Id1965"/>
    <s v="  Kindsey P"/>
    <n v="39.270000000000003"/>
    <s v="Obesity"/>
    <n v="6.25"/>
    <s v="Prediabetes"/>
    <s v="No"/>
    <x v="0"/>
    <s v="No"/>
    <x v="0"/>
    <s v="No"/>
    <s v="19-Oct-1965"/>
    <n v="58"/>
    <n v="27533.91"/>
    <x v="0"/>
    <s v="tier - 3"/>
    <x v="0"/>
  </r>
  <r>
    <s v="Id1966"/>
    <s v="  Thomas G"/>
    <n v="32.49"/>
    <s v="Obesity"/>
    <n v="4"/>
    <s v="Normal"/>
    <s v="Yes"/>
    <x v="0"/>
    <s v="No"/>
    <x v="0"/>
    <s v="No"/>
    <s v="22-Jul-1984"/>
    <n v="39"/>
    <n v="27534.53"/>
    <x v="0"/>
    <s v="tier - 2"/>
    <x v="2"/>
  </r>
  <r>
    <s v="Id1967"/>
    <s v="  Kyle S"/>
    <n v="23.7"/>
    <s v="Healthy Weight"/>
    <n v="5.55"/>
    <s v="Normal"/>
    <s v="Yes"/>
    <x v="0"/>
    <s v="No"/>
    <x v="0"/>
    <s v="No"/>
    <s v="6-Nov-1985"/>
    <n v="38"/>
    <n v="27598.93"/>
    <x v="0"/>
    <s v="tier - 1"/>
    <x v="2"/>
  </r>
  <r>
    <s v="Id1968"/>
    <s v="  Alexander J"/>
    <n v="30.4"/>
    <s v="Obesity"/>
    <n v="5.95"/>
    <s v="Prediabetes"/>
    <s v="No"/>
    <x v="1"/>
    <s v="No"/>
    <x v="3"/>
    <s v="No"/>
    <s v="11-Jun-1992"/>
    <n v="31"/>
    <n v="27614.71"/>
    <x v="0"/>
    <s v="tier - 3"/>
    <x v="2"/>
  </r>
  <r>
    <s v="Id1969"/>
    <s v="  Dustin L"/>
    <n v="38.94"/>
    <s v="Obesity"/>
    <n v="4.3600000000000003"/>
    <s v="Normal"/>
    <s v="No"/>
    <x v="0"/>
    <s v="Yes"/>
    <x v="3"/>
    <s v="No"/>
    <s v="9-Sep-1997"/>
    <n v="26"/>
    <n v="27619.360000000001"/>
    <x v="0"/>
    <s v="tier - 3"/>
    <x v="2"/>
  </r>
  <r>
    <s v="Id1970"/>
    <s v="  Chloe"/>
    <n v="31.02"/>
    <s v="Obesity"/>
    <n v="4.84"/>
    <s v="Normal"/>
    <s v="No"/>
    <x v="0"/>
    <s v="Yes"/>
    <x v="3"/>
    <s v="No"/>
    <s v="7-Oct-1997"/>
    <n v="26"/>
    <n v="27625.17"/>
    <x v="3"/>
    <s v="tier - 1"/>
    <x v="2"/>
  </r>
  <r>
    <s v="Id1971"/>
    <s v="  Cailtlin"/>
    <n v="17.5"/>
    <s v="Underweight"/>
    <n v="4.5599999999999996"/>
    <s v="Normal"/>
    <s v="No"/>
    <x v="0"/>
    <s v="No"/>
    <x v="3"/>
    <s v="No"/>
    <s v="3-Jul-1992"/>
    <n v="31"/>
    <n v="27696.11"/>
    <x v="3"/>
    <s v="tier - 2"/>
    <x v="2"/>
  </r>
  <r>
    <s v="Id1972"/>
    <s v="  Joshua"/>
    <n v="34.799999999999997"/>
    <s v="Obesity"/>
    <n v="4.42"/>
    <s v="Normal"/>
    <s v="Yes"/>
    <x v="1"/>
    <s v="No"/>
    <x v="1"/>
    <s v="No"/>
    <s v="6-Dec-2002"/>
    <n v="21"/>
    <n v="27724.29"/>
    <x v="3"/>
    <s v="tier - 3"/>
    <x v="0"/>
  </r>
  <r>
    <s v="Id1973"/>
    <s v="  Chuy"/>
    <n v="17.3"/>
    <s v="Underweight"/>
    <n v="7.66"/>
    <s v="Diabetes"/>
    <s v="Yes"/>
    <x v="0"/>
    <s v="No"/>
    <x v="3"/>
    <s v="No"/>
    <s v="6-Jul-1960"/>
    <n v="63"/>
    <n v="27808.73"/>
    <x v="3"/>
    <s v="tier - 1"/>
    <x v="0"/>
  </r>
  <r>
    <s v="Id1974"/>
    <s v="  Laurie B"/>
    <n v="32.25"/>
    <s v="Obesity"/>
    <n v="5.2"/>
    <s v="Normal"/>
    <s v="Yes"/>
    <x v="0"/>
    <s v="No"/>
    <x v="0"/>
    <s v="No"/>
    <s v="4-Dec-1985"/>
    <n v="38"/>
    <n v="27849.94"/>
    <x v="3"/>
    <s v="tier - 1"/>
    <x v="2"/>
  </r>
  <r>
    <s v="Id1975"/>
    <s v="  Rachel B"/>
    <n v="42.4"/>
    <s v="Obesity"/>
    <n v="5.53"/>
    <s v="Normal"/>
    <s v="Yes"/>
    <x v="0"/>
    <s v="No"/>
    <x v="0"/>
    <s v="No"/>
    <s v="21-Nov-1989"/>
    <n v="34"/>
    <n v="27925.86"/>
    <x v="3"/>
    <s v="tier - 2"/>
    <x v="2"/>
  </r>
  <r>
    <s v="Id1976"/>
    <s v="  Liza"/>
    <n v="38.664999999999999"/>
    <s v="Obesity"/>
    <n v="4.8600000000000003"/>
    <s v="Normal"/>
    <s v="No"/>
    <x v="1"/>
    <s v="No"/>
    <x v="3"/>
    <s v="No"/>
    <s v="4-Jun-1991"/>
    <n v="32"/>
    <n v="27931.11"/>
    <x v="3"/>
    <s v="tier - 3"/>
    <x v="2"/>
  </r>
  <r>
    <s v="Id1977"/>
    <s v="  Lindsey"/>
    <n v="29.92"/>
    <b v="0"/>
    <n v="5.49"/>
    <s v="Normal"/>
    <s v="Yes"/>
    <x v="0"/>
    <s v="No"/>
    <x v="0"/>
    <s v="No"/>
    <s v="28-Jul-1961"/>
    <n v="62"/>
    <n v="27941.29"/>
    <x v="3"/>
    <s v="tier - 3"/>
    <x v="2"/>
  </r>
  <r>
    <s v="Id1978"/>
    <s v="  Lindsay E"/>
    <n v="29.48"/>
    <s v="Overweight"/>
    <n v="4.09"/>
    <s v="Normal"/>
    <s v="Yes"/>
    <x v="0"/>
    <s v="No"/>
    <x v="0"/>
    <s v="No"/>
    <s v="21-Dec-1999"/>
    <n v="24"/>
    <n v="27980.77"/>
    <x v="3"/>
    <s v="tier - 1"/>
    <x v="2"/>
  </r>
  <r>
    <s v="Id1979"/>
    <s v="  Kathleen M"/>
    <n v="28.785"/>
    <s v="Overweight"/>
    <n v="4.3099999999999996"/>
    <s v="Normal"/>
    <s v="Yes"/>
    <x v="0"/>
    <s v="No"/>
    <x v="0"/>
    <s v="No"/>
    <s v="29-Nov-1985"/>
    <n v="38"/>
    <n v="28006.94"/>
    <x v="3"/>
    <s v="tier - 2"/>
    <x v="2"/>
  </r>
  <r>
    <s v="Id1980"/>
    <s v="  Aya"/>
    <n v="19.8"/>
    <s v="Healthy Weight"/>
    <n v="4"/>
    <s v="Normal"/>
    <s v="Yes"/>
    <x v="0"/>
    <s v="No"/>
    <x v="0"/>
    <s v="No"/>
    <s v="22-Nov-1960"/>
    <n v="63"/>
    <n v="28101.33"/>
    <x v="3"/>
    <s v="tier - 2"/>
    <x v="4"/>
  </r>
  <r>
    <s v="Id1981"/>
    <s v="  Carolyn R"/>
    <n v="35.53"/>
    <s v="Obesity"/>
    <n v="4.68"/>
    <s v="Normal"/>
    <s v="No"/>
    <x v="0"/>
    <s v="Yes"/>
    <x v="3"/>
    <s v="No"/>
    <s v="6-Sep-1999"/>
    <n v="24"/>
    <n v="28245.34"/>
    <x v="3"/>
    <s v="tier - 3"/>
    <x v="2"/>
  </r>
  <r>
    <s v="Id1982"/>
    <s v="  Bethany"/>
    <n v="21.47"/>
    <s v="Healthy Weight"/>
    <n v="4.0199999999999996"/>
    <s v="Normal"/>
    <s v="Yes"/>
    <x v="0"/>
    <s v="No"/>
    <x v="3"/>
    <s v="No"/>
    <s v="25-Nov-1963"/>
    <n v="60"/>
    <n v="28287.9"/>
    <x v="3"/>
    <s v="tier - 1"/>
    <x v="0"/>
  </r>
  <r>
    <s v="Id1983"/>
    <s v="  Holly A"/>
    <n v="25.9"/>
    <s v="Overweight"/>
    <n v="5.12"/>
    <s v="Normal"/>
    <s v="No"/>
    <x v="0"/>
    <s v="Yes"/>
    <x v="3"/>
    <s v="No"/>
    <s v="24-Dec-1990"/>
    <n v="33"/>
    <n v="28302.33"/>
    <x v="3"/>
    <s v="tier - 2"/>
    <x v="2"/>
  </r>
  <r>
    <s v="Id1984"/>
    <s v="  Ping"/>
    <n v="20.81"/>
    <s v="Healthy Weight"/>
    <n v="5.52"/>
    <s v="Normal"/>
    <s v="No"/>
    <x v="0"/>
    <s v="No"/>
    <x v="0"/>
    <s v="No"/>
    <s v="2-Dec-1977"/>
    <n v="46"/>
    <n v="28340.19"/>
    <x v="3"/>
    <s v="tier - 2"/>
    <x v="1"/>
  </r>
  <r>
    <s v="Id1985"/>
    <s v="  Tim"/>
    <n v="25.84"/>
    <s v="Overweight"/>
    <n v="5.81"/>
    <s v="Prediabetes"/>
    <s v="Yes"/>
    <x v="0"/>
    <s v="Yes"/>
    <x v="3"/>
    <s v="No"/>
    <s v="16-Sep-1974"/>
    <n v="49"/>
    <n v="28468.92"/>
    <x v="3"/>
    <s v="tier - 1"/>
    <x v="1"/>
  </r>
  <r>
    <s v="Id1986"/>
    <s v="  John"/>
    <n v="30.95"/>
    <s v="Obesity"/>
    <n v="5.16"/>
    <s v="Normal"/>
    <s v="No"/>
    <x v="0"/>
    <s v="Yes"/>
    <x v="3"/>
    <s v="No"/>
    <s v="11-Dec-1982"/>
    <n v="41"/>
    <n v="28476.73"/>
    <x v="3"/>
    <s v="tier - 2"/>
    <x v="1"/>
  </r>
  <r>
    <s v="Id1987"/>
    <s v="  Cynthia"/>
    <n v="30.54"/>
    <s v="Obesity"/>
    <n v="5"/>
    <s v="Normal"/>
    <s v="No"/>
    <x v="0"/>
    <s v="Yes"/>
    <x v="3"/>
    <s v="No"/>
    <s v="27-Sep-1985"/>
    <n v="38"/>
    <n v="28542.86"/>
    <x v="3"/>
    <s v="tier - 3"/>
    <x v="2"/>
  </r>
  <r>
    <s v="Id1988"/>
    <s v="  Emmett"/>
    <n v="33.914999999999999"/>
    <s v="Obesity"/>
    <n v="5.84"/>
    <s v="Prediabetes"/>
    <s v="Yes"/>
    <x v="0"/>
    <s v="No"/>
    <x v="0"/>
    <s v="No"/>
    <s v="5-Dec-1990"/>
    <n v="33"/>
    <n v="28716.14"/>
    <x v="3"/>
    <s v="tier - 3"/>
    <x v="2"/>
  </r>
  <r>
    <s v="Id1989"/>
    <s v="  Kate"/>
    <n v="33.31"/>
    <s v="Obesity"/>
    <n v="4.1900000000000004"/>
    <s v="Normal"/>
    <s v="No"/>
    <x v="0"/>
    <s v="Yes"/>
    <x v="3"/>
    <s v="No"/>
    <s v="3-Aug-1961"/>
    <n v="62"/>
    <n v="28868.66"/>
    <x v="3"/>
    <s v="tier - 2"/>
    <x v="1"/>
  </r>
  <r>
    <s v="Id1990"/>
    <s v="  Christopher L"/>
    <n v="25.745000000000001"/>
    <s v="Overweight"/>
    <n v="4.62"/>
    <s v="Normal"/>
    <s v="Yes"/>
    <x v="0"/>
    <s v="No"/>
    <x v="0"/>
    <s v="No"/>
    <s v="25-Jul-1962"/>
    <n v="61"/>
    <n v="28923.14"/>
    <x v="3"/>
    <s v="tier - 1"/>
    <x v="1"/>
  </r>
  <r>
    <s v="Id1991"/>
    <s v="  Christopher P"/>
    <n v="37.1"/>
    <s v="Obesity"/>
    <n v="6.24"/>
    <s v="Prediabetes"/>
    <s v="No"/>
    <x v="0"/>
    <s v="No"/>
    <x v="0"/>
    <s v="No"/>
    <s v="5-Dec-1959"/>
    <n v="64"/>
    <n v="28950.47"/>
    <x v="3"/>
    <s v="tier - 1"/>
    <x v="1"/>
  </r>
  <r>
    <s v="Id1992"/>
    <s v="  Christopher W"/>
    <n v="35.435000000000002"/>
    <s v="Obesity"/>
    <n v="5.81"/>
    <s v="Prediabetes"/>
    <s v="No"/>
    <x v="0"/>
    <s v="No"/>
    <x v="0"/>
    <s v="No"/>
    <s v="1-Sep-2003"/>
    <n v="20"/>
    <n v="28998.68"/>
    <x v="3"/>
    <s v="tier - 3"/>
    <x v="2"/>
  </r>
  <r>
    <s v="Id1993"/>
    <s v="  Norman H"/>
    <n v="20.399999999999999"/>
    <s v="Healthy Weight"/>
    <n v="4.83"/>
    <s v="Normal"/>
    <s v="No"/>
    <x v="0"/>
    <s v="No"/>
    <x v="0"/>
    <s v="No"/>
    <s v="7-Jul-1992"/>
    <n v="31"/>
    <n v="29007.82"/>
    <x v="3"/>
    <s v="tier - 3"/>
    <x v="2"/>
  </r>
  <r>
    <s v="Id1994"/>
    <s v="  Susan"/>
    <n v="42.13"/>
    <s v="Obesity"/>
    <n v="5.72"/>
    <s v="Prediabetes"/>
    <s v="Yes"/>
    <x v="0"/>
    <s v="Yes"/>
    <x v="3"/>
    <s v="No"/>
    <s v="14-Jul-1980"/>
    <n v="43"/>
    <n v="29114.21"/>
    <x v="3"/>
    <s v="tier - 3"/>
    <x v="2"/>
  </r>
  <r>
    <s v="Id1995"/>
    <s v="  Tatyana K"/>
    <n v="33.99"/>
    <s v="Obesity"/>
    <n v="4.83"/>
    <s v="Normal"/>
    <s v="Yes"/>
    <x v="0"/>
    <s v="Yes"/>
    <x v="3"/>
    <s v="No"/>
    <s v="29-Nov-1978"/>
    <n v="45"/>
    <n v="29114.77"/>
    <x v="3"/>
    <s v="tier - 1"/>
    <x v="2"/>
  </r>
  <r>
    <s v="Id1996"/>
    <s v="  Chrissy"/>
    <n v="28.594999999999999"/>
    <s v="Overweight"/>
    <n v="4.1399999999999997"/>
    <s v="Normal"/>
    <s v="Yes"/>
    <x v="0"/>
    <s v="Yes"/>
    <x v="3"/>
    <s v="No"/>
    <s v="24-Dec-1961"/>
    <n v="62"/>
    <n v="29141.360000000001"/>
    <x v="3"/>
    <s v="tier - 3"/>
    <x v="1"/>
  </r>
  <r>
    <s v="Id1997"/>
    <s v="  Carrie"/>
    <n v="20.8"/>
    <s v="Healthy Weight"/>
    <n v="4.07"/>
    <s v="Normal"/>
    <s v="Yes"/>
    <x v="0"/>
    <s v="Yes"/>
    <x v="3"/>
    <s v="No"/>
    <s v="8-Nov-1976"/>
    <n v="47"/>
    <n v="29160.39"/>
    <x v="3"/>
    <s v="tier - 2"/>
    <x v="2"/>
  </r>
  <r>
    <s v="Id1998"/>
    <s v="  Halle"/>
    <n v="23.465"/>
    <s v="Healthy Weight"/>
    <n v="6.26"/>
    <s v="Prediabetes"/>
    <s v="Yes"/>
    <x v="0"/>
    <s v="Yes"/>
    <x v="3"/>
    <s v="No"/>
    <s v="9-Jul-1969"/>
    <n v="54"/>
    <n v="29186.48"/>
    <x v="3"/>
    <s v="tier - 3"/>
    <x v="8"/>
  </r>
  <r>
    <s v="Id1999"/>
    <s v="  Carolyn"/>
    <n v="40.185000000000002"/>
    <s v="Obesity"/>
    <n v="5.88"/>
    <s v="Prediabetes"/>
    <s v="Yes"/>
    <x v="0"/>
    <s v="No"/>
    <x v="0"/>
    <s v="No"/>
    <s v="21-Jul-1978"/>
    <n v="45"/>
    <n v="29227.599999999999"/>
    <x v="3"/>
    <s v="tier - 3"/>
    <x v="1"/>
  </r>
  <r>
    <s v="Id2000"/>
    <s v="  Tara D"/>
    <n v="21.89"/>
    <s v="Healthy Weight"/>
    <n v="5.72"/>
    <s v="Prediabetes"/>
    <s v="Yes"/>
    <x v="0"/>
    <s v="No"/>
    <x v="0"/>
    <s v="No"/>
    <s v="5-Jun-1958"/>
    <n v="65"/>
    <n v="29330.98"/>
    <x v="3"/>
    <s v="tier - 2"/>
    <x v="1"/>
  </r>
  <r>
    <s v="Id2001"/>
    <s v="  Rasim M"/>
    <n v="29.34"/>
    <s v="Overweight"/>
    <n v="6.09"/>
    <s v="Prediabetes"/>
    <s v="Yes"/>
    <x v="1"/>
    <s v="No"/>
    <x v="1"/>
    <s v="No"/>
    <s v="7-Nov-1985"/>
    <n v="38"/>
    <n v="29352.560000000001"/>
    <x v="3"/>
    <s v="tier - 1"/>
    <x v="2"/>
  </r>
  <r>
    <s v="Id2002"/>
    <s v="  Dina"/>
    <n v="22.61"/>
    <s v="Healthy Weight"/>
    <n v="4.25"/>
    <s v="Normal"/>
    <s v="Yes"/>
    <x v="0"/>
    <s v="No"/>
    <x v="0"/>
    <s v="No"/>
    <s v="16-Jul-1987"/>
    <n v="36"/>
    <n v="29443.59"/>
    <x v="3"/>
    <s v="tier - 1"/>
    <x v="2"/>
  </r>
  <r>
    <s v="Id2003"/>
    <s v="  Lisa"/>
    <n v="22.23"/>
    <s v="Healthy Weight"/>
    <n v="6.09"/>
    <s v="Prediabetes"/>
    <s v="Yes"/>
    <x v="0"/>
    <s v="No"/>
    <x v="0"/>
    <s v="No"/>
    <s v="20-Oct-1959"/>
    <n v="64"/>
    <n v="29523.17"/>
    <x v="3"/>
    <s v="tier - 2"/>
    <x v="8"/>
  </r>
  <r>
    <s v="Id2004"/>
    <s v="  Caitrin"/>
    <n v="33.4"/>
    <s v="Obesity"/>
    <n v="5.51"/>
    <s v="Normal"/>
    <s v="No"/>
    <x v="0"/>
    <s v="No"/>
    <x v="0"/>
    <s v="No"/>
    <s v="3-Nov-1975"/>
    <n v="48"/>
    <n v="29583.8"/>
    <x v="3"/>
    <s v="tier - 1"/>
    <x v="2"/>
  </r>
  <r>
    <s v="Id2005"/>
    <s v="  Adriana S"/>
    <n v="33.11"/>
    <s v="Obesity"/>
    <n v="5.63"/>
    <s v="Normal"/>
    <s v="No"/>
    <x v="0"/>
    <s v="No"/>
    <x v="0"/>
    <s v="No"/>
    <s v="27-Jul-1993"/>
    <n v="30"/>
    <n v="29622.69"/>
    <x v="3"/>
    <s v="tier - 1"/>
    <x v="2"/>
  </r>
  <r>
    <s v="Id2006"/>
    <s v="  Megan"/>
    <n v="16.815000000000001"/>
    <s v="Underweight"/>
    <n v="5.29"/>
    <s v="Normal"/>
    <s v="Yes"/>
    <x v="0"/>
    <s v="No"/>
    <x v="0"/>
    <s v="No"/>
    <s v="23-Aug-1973"/>
    <n v="50"/>
    <n v="29757.69"/>
    <x v="3"/>
    <s v="tier - 3"/>
    <x v="2"/>
  </r>
  <r>
    <s v="Id2007"/>
    <s v="  Kristen M"/>
    <n v="25.61"/>
    <s v="Overweight"/>
    <n v="4"/>
    <s v="Normal"/>
    <s v="No"/>
    <x v="0"/>
    <s v="Yes"/>
    <x v="3"/>
    <s v="No"/>
    <s v="20-Jun-1998"/>
    <n v="25"/>
    <n v="29760.6"/>
    <x v="3"/>
    <s v="tier - 2"/>
    <x v="2"/>
  </r>
  <r>
    <s v="Id2008"/>
    <s v="  Alix"/>
    <n v="25.8"/>
    <s v="Overweight"/>
    <n v="5.49"/>
    <s v="Normal"/>
    <s v="No"/>
    <x v="0"/>
    <s v="No"/>
    <x v="0"/>
    <s v="No"/>
    <s v="13-Aug-1981"/>
    <n v="42"/>
    <n v="29816.639999999999"/>
    <x v="3"/>
    <s v="tier - 2"/>
    <x v="2"/>
  </r>
  <r>
    <s v="Id2009"/>
    <s v="  Kakushin"/>
    <n v="27.39"/>
    <s v="Overweight"/>
    <n v="5.34"/>
    <s v="Normal"/>
    <s v="No"/>
    <x v="0"/>
    <s v="No"/>
    <x v="0"/>
    <s v="No"/>
    <s v="29-Oct-1982"/>
    <n v="41"/>
    <n v="29818.76"/>
    <x v="3"/>
    <s v="tier - 1"/>
    <x v="1"/>
  </r>
  <r>
    <s v="Id2010"/>
    <s v="  Michael J"/>
    <n v="17.03"/>
    <s v="Underweight"/>
    <n v="4.12"/>
    <s v="Normal"/>
    <s v="No"/>
    <x v="0"/>
    <s v="No"/>
    <x v="3"/>
    <s v="No"/>
    <s v="30-Dec-1989"/>
    <n v="34"/>
    <n v="29852.48"/>
    <x v="3"/>
    <s v="tier - 3"/>
    <x v="2"/>
  </r>
  <r>
    <s v="Id2011"/>
    <s v="  Bradley"/>
    <n v="23.75"/>
    <s v="Healthy Weight"/>
    <n v="5.49"/>
    <s v="Normal"/>
    <s v="Yes"/>
    <x v="0"/>
    <s v="No"/>
    <x v="0"/>
    <s v="No"/>
    <s v="19-Aug-1975"/>
    <n v="48"/>
    <n v="29899.25"/>
    <x v="3"/>
    <s v="tier - 3"/>
    <x v="2"/>
  </r>
  <r>
    <s v="Id2012"/>
    <s v="  Matt"/>
    <n v="26.03"/>
    <s v="Overweight"/>
    <n v="5.1100000000000003"/>
    <s v="Normal"/>
    <s v="Yes"/>
    <x v="0"/>
    <s v="No"/>
    <x v="3"/>
    <s v="No"/>
    <s v="30-Dec-1988"/>
    <n v="35"/>
    <n v="29929.56"/>
    <x v="3"/>
    <s v="tier - 1"/>
    <x v="2"/>
  </r>
  <r>
    <s v="Id2013"/>
    <s v="  Amanda C"/>
    <n v="16.079999999999998"/>
    <s v="Underweight"/>
    <n v="5.94"/>
    <s v="Prediabetes"/>
    <s v="No"/>
    <x v="0"/>
    <s v="No"/>
    <x v="0"/>
    <s v="No"/>
    <s v="12-Jun-1976"/>
    <n v="47"/>
    <n v="29933.75"/>
    <x v="3"/>
    <s v="tier - 1"/>
    <x v="2"/>
  </r>
  <r>
    <s v="Id2014"/>
    <s v="  Valur"/>
    <n v="30.875"/>
    <s v="Obesity"/>
    <n v="5.54"/>
    <s v="Normal"/>
    <s v="No"/>
    <x v="0"/>
    <s v="No"/>
    <x v="0"/>
    <s v="No"/>
    <s v="5-Oct-1991"/>
    <n v="32"/>
    <n v="29969.67"/>
    <x v="3"/>
    <s v="tier - 1"/>
    <x v="2"/>
  </r>
  <r>
    <s v="Id2015"/>
    <s v="  Erica J"/>
    <n v="31.79"/>
    <s v="Obesity"/>
    <n v="7.09"/>
    <s v="Diabetes"/>
    <s v="No"/>
    <x v="0"/>
    <s v="No"/>
    <x v="0"/>
    <s v="No"/>
    <s v="4-Aug-1981"/>
    <n v="42"/>
    <n v="30026.87"/>
    <x v="0"/>
    <s v="tier - 3"/>
    <x v="1"/>
  </r>
  <r>
    <s v="Id2016"/>
    <s v="  Stephen F"/>
    <n v="28.48"/>
    <s v="Overweight"/>
    <n v="6.22"/>
    <s v="Prediabetes"/>
    <s v="Yes"/>
    <x v="0"/>
    <s v="Yes"/>
    <x v="3"/>
    <s v="No"/>
    <s v="16-Jun-1967"/>
    <n v="56"/>
    <n v="30063.58"/>
    <x v="3"/>
    <s v="tier - 1"/>
    <x v="1"/>
  </r>
  <r>
    <s v="Id2017"/>
    <s v="  Lissa"/>
    <n v="26.6"/>
    <s v="Overweight"/>
    <n v="4.33"/>
    <s v="Normal"/>
    <s v="No"/>
    <x v="0"/>
    <s v="No"/>
    <x v="3"/>
    <s v="No"/>
    <s v="2-Sep-1979"/>
    <n v="44"/>
    <n v="30095.97"/>
    <x v="0"/>
    <s v="tier - 3"/>
    <x v="2"/>
  </r>
  <r>
    <s v="Id2018"/>
    <s v="  Megan"/>
    <n v="25.27"/>
    <s v="Overweight"/>
    <n v="5.83"/>
    <s v="Prediabetes"/>
    <s v="No"/>
    <x v="0"/>
    <s v="No"/>
    <x v="3"/>
    <s v="No"/>
    <s v="25-Dec-1971"/>
    <n v="52"/>
    <n v="30134.75"/>
    <x v="0"/>
    <s v="tier - 3"/>
    <x v="2"/>
  </r>
  <r>
    <s v="Id2019"/>
    <s v="  Alyson"/>
    <n v="34.484999999999999"/>
    <s v="Obesity"/>
    <n v="4.7"/>
    <s v="Normal"/>
    <s v="Yes"/>
    <x v="0"/>
    <s v="Yes"/>
    <x v="3"/>
    <s v="No"/>
    <s v="11-Aug-1958"/>
    <n v="65"/>
    <n v="30166.62"/>
    <x v="3"/>
    <s v="tier - 3"/>
    <x v="1"/>
  </r>
  <r>
    <s v="Id2020"/>
    <s v="  Chance B"/>
    <n v="15.57"/>
    <s v="Underweight"/>
    <n v="4.07"/>
    <s v="Normal"/>
    <s v="Yes"/>
    <x v="0"/>
    <s v="No"/>
    <x v="3"/>
    <s v="No"/>
    <s v="13-Sep-1963"/>
    <n v="60"/>
    <n v="30184.94"/>
    <x v="3"/>
    <s v="tier - 1"/>
    <x v="10"/>
  </r>
  <r>
    <s v="Id2021"/>
    <s v="  Sean P"/>
    <n v="30.36"/>
    <s v="Obesity"/>
    <n v="9.39"/>
    <s v="Diabetes"/>
    <s v="No"/>
    <x v="0"/>
    <s v="No"/>
    <x v="0"/>
    <s v="No"/>
    <s v="15-Sep-1962"/>
    <n v="61"/>
    <n v="30260"/>
    <x v="3"/>
    <s v="tier - 1"/>
    <x v="10"/>
  </r>
  <r>
    <s v="Id2022"/>
    <s v="  Therese"/>
    <n v="19.37"/>
    <s v="Healthy Weight"/>
    <n v="4.18"/>
    <s v="Normal"/>
    <s v="No"/>
    <x v="0"/>
    <s v="No"/>
    <x v="0"/>
    <s v="No"/>
    <s v="24-Jul-1972"/>
    <n v="51"/>
    <n v="30284.639999999999"/>
    <x v="3"/>
    <s v="tier - 1"/>
    <x v="1"/>
  </r>
  <r>
    <s v="Id2023"/>
    <s v="  Beau"/>
    <n v="16.71"/>
    <s v="Underweight"/>
    <n v="4.18"/>
    <s v="Normal"/>
    <s v="No"/>
    <x v="0"/>
    <s v="No"/>
    <x v="3"/>
    <s v="No"/>
    <s v="1-Jun-2004"/>
    <n v="19"/>
    <n v="30328.27"/>
    <x v="0"/>
    <s v="tier - 2"/>
    <x v="2"/>
  </r>
  <r>
    <s v="Id2024"/>
    <s v="  Kelsey M"/>
    <n v="24.1"/>
    <s v="Healthy Weight"/>
    <n v="4.4000000000000004"/>
    <s v="Normal"/>
    <s v="Yes"/>
    <x v="0"/>
    <s v="No"/>
    <x v="3"/>
    <s v="No"/>
    <s v="30-Jul-1969"/>
    <n v="54"/>
    <n v="30366.93"/>
    <x v="0"/>
    <s v="tier - 2"/>
    <x v="2"/>
  </r>
  <r>
    <s v="Id2025"/>
    <s v="  Gretchen"/>
    <n v="29.77"/>
    <s v="Overweight"/>
    <n v="9.9"/>
    <s v="Diabetes"/>
    <s v="No"/>
    <x v="0"/>
    <s v="No"/>
    <x v="0"/>
    <s v="No"/>
    <s v="3-Sep-1976"/>
    <n v="47"/>
    <n v="30409.53"/>
    <x v="0"/>
    <s v="tier - 3"/>
    <x v="1"/>
  </r>
  <r>
    <s v="Id2026"/>
    <s v="  Nicholas E"/>
    <n v="46.53"/>
    <s v="Obesity"/>
    <n v="4.84"/>
    <s v="Normal"/>
    <s v="Yes"/>
    <x v="0"/>
    <s v="No"/>
    <x v="0"/>
    <s v="No"/>
    <s v="28-Oct-1998"/>
    <n v="25"/>
    <n v="30422.03"/>
    <x v="0"/>
    <s v="tier - 3"/>
    <x v="2"/>
  </r>
  <r>
    <s v="Id2027"/>
    <s v="  Deborah"/>
    <n v="23.4"/>
    <s v="Healthy Weight"/>
    <n v="5.53"/>
    <s v="Normal"/>
    <s v="No"/>
    <x v="0"/>
    <s v="Yes"/>
    <x v="3"/>
    <s v="No"/>
    <s v="3-Sep-1983"/>
    <n v="40"/>
    <n v="30457.37"/>
    <x v="0"/>
    <s v="tier - 1"/>
    <x v="1"/>
  </r>
  <r>
    <s v="Id2028"/>
    <s v="  Chuck W"/>
    <n v="30"/>
    <s v="Obesity"/>
    <n v="4.33"/>
    <s v="Normal"/>
    <s v="Yes"/>
    <x v="0"/>
    <s v="No"/>
    <x v="0"/>
    <s v="No"/>
    <s v="10-Aug-1986"/>
    <n v="37"/>
    <n v="30530.5"/>
    <x v="0"/>
    <s v="tier - 1"/>
    <x v="2"/>
  </r>
  <r>
    <s v="Id2029"/>
    <s v="  Daniel"/>
    <n v="29.15"/>
    <s v="Overweight"/>
    <n v="4.91"/>
    <s v="Normal"/>
    <s v="Yes"/>
    <x v="0"/>
    <s v="No"/>
    <x v="0"/>
    <s v="No"/>
    <s v="11-Nov-1970"/>
    <n v="53"/>
    <n v="30625.65"/>
    <x v="0"/>
    <s v="tier - 3"/>
    <x v="2"/>
  </r>
  <r>
    <s v="Id2030"/>
    <s v="  Amany"/>
    <n v="34.865000000000002"/>
    <s v="Obesity"/>
    <n v="4.8"/>
    <s v="Normal"/>
    <s v="No"/>
    <x v="0"/>
    <s v="No"/>
    <x v="0"/>
    <s v="No"/>
    <s v="21-Sep-1999"/>
    <n v="24"/>
    <n v="30697.71"/>
    <x v="3"/>
    <s v="tier - 2"/>
    <x v="2"/>
  </r>
  <r>
    <s v="Id2031"/>
    <s v="  Kipling"/>
    <n v="28.12"/>
    <s v="Overweight"/>
    <n v="5.55"/>
    <s v="Normal"/>
    <s v="Yes"/>
    <x v="1"/>
    <s v="No"/>
    <x v="1"/>
    <s v="No"/>
    <s v="21-Dec-1983"/>
    <n v="40"/>
    <n v="30724.44"/>
    <x v="0"/>
    <s v="tier - 3"/>
    <x v="2"/>
  </r>
  <r>
    <s v="Id2032"/>
    <s v="  Duncan"/>
    <n v="29.45"/>
    <s v="Overweight"/>
    <n v="5.24"/>
    <s v="Normal"/>
    <s v="Yes"/>
    <x v="0"/>
    <s v="No"/>
    <x v="0"/>
    <s v="No"/>
    <s v="5-Sep-1988"/>
    <n v="35"/>
    <n v="30763.01"/>
    <x v="0"/>
    <s v="tier - 1"/>
    <x v="2"/>
  </r>
  <r>
    <s v="Id2033"/>
    <s v="  Louis C"/>
    <n v="27.94"/>
    <s v="Overweight"/>
    <n v="6.08"/>
    <s v="Prediabetes"/>
    <s v="No"/>
    <x v="0"/>
    <s v="Yes"/>
    <x v="3"/>
    <s v="No"/>
    <s v="9-Sep-1961"/>
    <n v="62"/>
    <n v="30942.19"/>
    <x v="0"/>
    <s v="tier - 2"/>
    <x v="0"/>
  </r>
  <r>
    <s v="Id2034"/>
    <s v="  Daniel J"/>
    <n v="27.2"/>
    <s v="Overweight"/>
    <n v="5.83"/>
    <s v="Prediabetes"/>
    <s v="No"/>
    <x v="0"/>
    <s v="Yes"/>
    <x v="3"/>
    <s v="No"/>
    <s v="9-Nov-2004"/>
    <n v="19"/>
    <n v="31196.61"/>
    <x v="0"/>
    <s v="tier - 1"/>
    <x v="2"/>
  </r>
  <r>
    <s v="Id2035"/>
    <s v="  Ildiko M"/>
    <n v="33.344999999999999"/>
    <s v="Obesity"/>
    <n v="4.29"/>
    <s v="Normal"/>
    <s v="No"/>
    <x v="0"/>
    <s v="No"/>
    <x v="3"/>
    <s v="No"/>
    <s v="22-Jul-2000"/>
    <n v="23"/>
    <n v="31234.560000000001"/>
    <x v="3"/>
    <s v="tier - 1"/>
    <x v="2"/>
  </r>
  <r>
    <s v="Id2036"/>
    <s v="  Melinda E"/>
    <n v="29.925000000000001"/>
    <b v="0"/>
    <n v="5.3"/>
    <s v="Normal"/>
    <s v="No"/>
    <x v="0"/>
    <s v="No"/>
    <x v="3"/>
    <s v="No"/>
    <s v="9-Jul-1968"/>
    <n v="55"/>
    <n v="31322.53"/>
    <x v="0"/>
    <s v="tier - 1"/>
    <x v="2"/>
  </r>
  <r>
    <s v="Id2037"/>
    <s v="  Ashley M"/>
    <n v="24.225000000000001"/>
    <s v="Healthy Weight"/>
    <n v="4.42"/>
    <s v="Normal"/>
    <s v="No"/>
    <x v="0"/>
    <s v="No"/>
    <x v="3"/>
    <s v="No"/>
    <s v="27-Sep-1995"/>
    <n v="28"/>
    <n v="31328.27"/>
    <x v="0"/>
    <s v="tier - 2"/>
    <x v="2"/>
  </r>
  <r>
    <s v="Id2038"/>
    <s v="  Stephanie"/>
    <n v="29.68"/>
    <s v="Overweight"/>
    <n v="5.68"/>
    <s v="Normal"/>
    <s v="No"/>
    <x v="1"/>
    <s v="No"/>
    <x v="3"/>
    <s v="No"/>
    <s v="8-Oct-1974"/>
    <n v="49"/>
    <n v="31368.81"/>
    <x v="0"/>
    <s v="tier - 3"/>
    <x v="2"/>
  </r>
  <r>
    <s v="Id2039"/>
    <s v="  Sean P"/>
    <n v="20.614999999999998"/>
    <s v="Healthy Weight"/>
    <n v="6.05"/>
    <s v="Prediabetes"/>
    <s v="No"/>
    <x v="0"/>
    <s v="Yes"/>
    <x v="3"/>
    <s v="No"/>
    <s v="29-Oct-1975"/>
    <n v="48"/>
    <n v="31591.82"/>
    <x v="0"/>
    <s v="tier - 1"/>
    <x v="2"/>
  </r>
  <r>
    <s v="Id2040"/>
    <s v="  Emily G"/>
    <n v="32.119999999999997"/>
    <s v="Obesity"/>
    <n v="5.33"/>
    <s v="Normal"/>
    <s v="No"/>
    <x v="1"/>
    <s v="No"/>
    <x v="3"/>
    <s v="No"/>
    <s v="13-Dec-1960"/>
    <n v="63"/>
    <n v="31620"/>
    <x v="0"/>
    <s v="tier - 1"/>
    <x v="8"/>
  </r>
  <r>
    <s v="Id2041"/>
    <s v="  Malcolm"/>
    <n v="27.36"/>
    <s v="Overweight"/>
    <n v="6.22"/>
    <s v="Prediabetes"/>
    <s v="No"/>
    <x v="0"/>
    <s v="No"/>
    <x v="0"/>
    <s v="No"/>
    <s v="14-Oct-1977"/>
    <n v="46"/>
    <n v="31736.7"/>
    <x v="0"/>
    <s v="tier - 2"/>
    <x v="1"/>
  </r>
  <r>
    <s v="Id2042"/>
    <s v="  Danilo"/>
    <n v="17.385000000000002"/>
    <s v="Underweight"/>
    <n v="5.84"/>
    <s v="Prediabetes"/>
    <s v="No"/>
    <x v="0"/>
    <s v="No"/>
    <x v="0"/>
    <s v="No"/>
    <s v="10-Sep-1984"/>
    <n v="39"/>
    <n v="31743.919999999998"/>
    <x v="0"/>
    <s v="tier - 1"/>
    <x v="2"/>
  </r>
  <r>
    <s v="Id2043"/>
    <s v="  Mikko"/>
    <n v="30.13"/>
    <s v="Obesity"/>
    <n v="5.71"/>
    <s v="Prediabetes"/>
    <s v="No"/>
    <x v="1"/>
    <s v="No"/>
    <x v="3"/>
    <s v="No"/>
    <s v="25-Sep-1975"/>
    <n v="48"/>
    <n v="31897.1"/>
    <x v="0"/>
    <s v="tier - 3"/>
    <x v="2"/>
  </r>
  <r>
    <s v="Id2044"/>
    <s v="  Paula C"/>
    <n v="25.44"/>
    <s v="Overweight"/>
    <n v="6.04"/>
    <s v="Prediabetes"/>
    <s v="Yes"/>
    <x v="0"/>
    <s v="Yes"/>
    <x v="3"/>
    <s v="No"/>
    <s v="21-Sep-1972"/>
    <n v="51"/>
    <n v="31980.89"/>
    <x v="0"/>
    <s v="tier - 1"/>
    <x v="2"/>
  </r>
  <r>
    <s v="Id2045"/>
    <s v="  Kirsten N"/>
    <n v="39.805"/>
    <s v="Obesity"/>
    <n v="4.38"/>
    <s v="Normal"/>
    <s v="No"/>
    <x v="1"/>
    <s v="No"/>
    <x v="3"/>
    <s v="No"/>
    <s v="13-Sep-1993"/>
    <n v="30"/>
    <n v="32086.21"/>
    <x v="3"/>
    <s v="tier - 3"/>
    <x v="2"/>
  </r>
  <r>
    <s v="Id2046"/>
    <s v="  Christy"/>
    <n v="30.4"/>
    <s v="Obesity"/>
    <n v="5.56"/>
    <s v="Normal"/>
    <s v="Yes"/>
    <x v="1"/>
    <s v="No"/>
    <x v="3"/>
    <s v="No"/>
    <s v="10-Nov-1978"/>
    <n v="45"/>
    <n v="32108.66"/>
    <x v="3"/>
    <s v="tier - 3"/>
    <x v="12"/>
  </r>
  <r>
    <s v="Id2047"/>
    <s v="  Jennifer"/>
    <n v="23.18"/>
    <s v="Healthy Weight"/>
    <n v="4.24"/>
    <s v="Normal"/>
    <s v="No"/>
    <x v="1"/>
    <s v="No"/>
    <x v="3"/>
    <s v="No"/>
    <s v="11-Sep-1969"/>
    <n v="54"/>
    <n v="32192.76"/>
    <x v="3"/>
    <s v="tier - 2"/>
    <x v="2"/>
  </r>
  <r>
    <s v="Id2048"/>
    <s v="  Jingjing"/>
    <n v="39.615000000000002"/>
    <s v="Obesity"/>
    <n v="6.32"/>
    <s v="Prediabetes"/>
    <s v="No"/>
    <x v="0"/>
    <s v="Yes"/>
    <x v="3"/>
    <s v="No"/>
    <s v="8-Sep-1994"/>
    <n v="29"/>
    <n v="32222.81"/>
    <x v="0"/>
    <s v="tier - 1"/>
    <x v="2"/>
  </r>
  <r>
    <s v="Id2049"/>
    <s v="  Morgan"/>
    <n v="30.59"/>
    <s v="Obesity"/>
    <n v="6.3"/>
    <s v="Prediabetes"/>
    <s v="Yes"/>
    <x v="0"/>
    <s v="Yes"/>
    <x v="3"/>
    <s v="No"/>
    <s v="17-Dec-1975"/>
    <n v="48"/>
    <n v="32259.96"/>
    <x v="0"/>
    <s v="tier - 3"/>
    <x v="1"/>
  </r>
  <r>
    <s v="Id2050"/>
    <s v="  Patrick J"/>
    <n v="16.72"/>
    <s v="Underweight"/>
    <n v="4.38"/>
    <s v="Normal"/>
    <s v="Yes"/>
    <x v="0"/>
    <s v="No"/>
    <x v="3"/>
    <s v="No"/>
    <s v="2-Dec-1986"/>
    <n v="37"/>
    <n v="32288.49"/>
    <x v="0"/>
    <s v="tier - 2"/>
    <x v="2"/>
  </r>
  <r>
    <s v="Id2051"/>
    <s v="  Frankline"/>
    <n v="26.22"/>
    <s v="Overweight"/>
    <n v="4.6500000000000004"/>
    <s v="Normal"/>
    <s v="Yes"/>
    <x v="0"/>
    <s v="Yes"/>
    <x v="3"/>
    <s v="No"/>
    <s v="19-Oct-1972"/>
    <n v="51"/>
    <n v="32428.63"/>
    <x v="0"/>
    <s v="tier - 2"/>
    <x v="2"/>
  </r>
  <r>
    <s v="Id2052"/>
    <s v="  Laura T"/>
    <n v="31.824999999999999"/>
    <s v="Obesity"/>
    <n v="4.7"/>
    <s v="Normal"/>
    <s v="No"/>
    <x v="0"/>
    <s v="Yes"/>
    <x v="3"/>
    <s v="No"/>
    <s v="9-Aug-1976"/>
    <n v="47"/>
    <n v="32430.22"/>
    <x v="0"/>
    <s v="tier - 3"/>
    <x v="2"/>
  </r>
  <r>
    <s v="Id2053"/>
    <s v="  Natalia"/>
    <n v="25.745000000000001"/>
    <s v="Overweight"/>
    <n v="4.34"/>
    <s v="Normal"/>
    <s v="No"/>
    <x v="0"/>
    <s v="Yes"/>
    <x v="3"/>
    <s v="No"/>
    <s v="27-Sep-1981"/>
    <n v="42"/>
    <n v="32462.35"/>
    <x v="0"/>
    <s v="tier - 2"/>
    <x v="2"/>
  </r>
  <r>
    <s v="Id2054"/>
    <s v="  Jennifer L"/>
    <n v="24.605"/>
    <s v="Healthy Weight"/>
    <n v="5.62"/>
    <s v="Normal"/>
    <s v="No"/>
    <x v="0"/>
    <s v="Yes"/>
    <x v="3"/>
    <s v="No"/>
    <s v="19-Sep-1976"/>
    <n v="47"/>
    <n v="32485.46"/>
    <x v="0"/>
    <s v="tier - 1"/>
    <x v="2"/>
  </r>
  <r>
    <s v="Id2055"/>
    <s v="  Brooke"/>
    <n v="24.51"/>
    <s v="Healthy Weight"/>
    <n v="4.24"/>
    <s v="Normal"/>
    <s v="No"/>
    <x v="0"/>
    <s v="Yes"/>
    <x v="3"/>
    <s v="No"/>
    <s v="8-Oct-2003"/>
    <n v="20"/>
    <n v="32548.34"/>
    <x v="3"/>
    <s v="tier - 2"/>
    <x v="0"/>
  </r>
  <r>
    <s v="Id2056"/>
    <s v="  Jeremy M"/>
    <n v="31.065000000000001"/>
    <s v="Obesity"/>
    <n v="4.57"/>
    <s v="Normal"/>
    <s v="Yes"/>
    <x v="0"/>
    <s v="No"/>
    <x v="0"/>
    <s v="No"/>
    <s v="13-Jul-1990"/>
    <n v="33"/>
    <n v="32672.11"/>
    <x v="3"/>
    <s v="tier - 1"/>
    <x v="2"/>
  </r>
  <r>
    <s v="Id2057"/>
    <s v="  Megan L"/>
    <n v="28.12"/>
    <s v="Overweight"/>
    <n v="5.05"/>
    <s v="Normal"/>
    <s v="No"/>
    <x v="0"/>
    <s v="No"/>
    <x v="0"/>
    <s v="No"/>
    <s v="1-Nov-1968"/>
    <n v="55"/>
    <n v="32686.080000000002"/>
    <x v="0"/>
    <s v="tier - 3"/>
    <x v="2"/>
  </r>
  <r>
    <s v="Id2058"/>
    <s v="  Bryan"/>
    <n v="38.06"/>
    <s v="Obesity"/>
    <n v="6.16"/>
    <s v="Prediabetes"/>
    <s v="No"/>
    <x v="0"/>
    <s v="No"/>
    <x v="0"/>
    <s v="No"/>
    <s v="30-Sep-1990"/>
    <n v="33"/>
    <n v="32716.2"/>
    <x v="3"/>
    <s v="tier - 2"/>
    <x v="2"/>
  </r>
  <r>
    <s v="Id2059"/>
    <s v="  Marny"/>
    <n v="24.96"/>
    <b v="0"/>
    <n v="4.57"/>
    <s v="Normal"/>
    <s v="No"/>
    <x v="0"/>
    <s v="No"/>
    <x v="0"/>
    <s v="No"/>
    <s v="9-Jul-1990"/>
    <n v="33"/>
    <n v="32734.19"/>
    <x v="0"/>
    <s v="tier - 1"/>
    <x v="1"/>
  </r>
  <r>
    <s v="Id2060"/>
    <s v="  Marc"/>
    <n v="17.670000000000002"/>
    <s v="Underweight"/>
    <n v="5.53"/>
    <s v="Normal"/>
    <s v="Yes"/>
    <x v="0"/>
    <s v="No"/>
    <x v="0"/>
    <s v="No"/>
    <s v="6-Dec-1974"/>
    <n v="49"/>
    <n v="32760.48"/>
    <x v="3"/>
    <s v="tier - 1"/>
    <x v="2"/>
  </r>
  <r>
    <s v="Id2061"/>
    <s v="  Benjamin L"/>
    <n v="31.35"/>
    <s v="Obesity"/>
    <n v="5.84"/>
    <s v="Prediabetes"/>
    <s v="No"/>
    <x v="1"/>
    <s v="No"/>
    <x v="3"/>
    <s v="No"/>
    <s v="7-Nov-1972"/>
    <n v="51"/>
    <n v="32765.33"/>
    <x v="0"/>
    <s v="tier - 2"/>
    <x v="1"/>
  </r>
  <r>
    <s v="Id2062"/>
    <s v="  Rob G"/>
    <n v="28.31"/>
    <s v="Overweight"/>
    <n v="6.41"/>
    <b v="0"/>
    <s v="No"/>
    <x v="1"/>
    <s v="No"/>
    <x v="3"/>
    <s v="No"/>
    <s v="12-Dec-1980"/>
    <n v="43"/>
    <n v="32787.46"/>
    <x v="3"/>
    <s v="tier - 3"/>
    <x v="1"/>
  </r>
  <r>
    <s v="Id2063"/>
    <s v="  Stefanie A"/>
    <n v="30.3"/>
    <s v="Obesity"/>
    <n v="4.7300000000000004"/>
    <s v="Normal"/>
    <s v="Yes"/>
    <x v="0"/>
    <s v="Yes"/>
    <x v="3"/>
    <s v="No"/>
    <s v="4-Dec-1995"/>
    <n v="28"/>
    <n v="32827.51"/>
    <x v="3"/>
    <s v="tier - 2"/>
    <x v="2"/>
  </r>
  <r>
    <s v="Id2064"/>
    <s v="  Stephanie"/>
    <n v="26.4"/>
    <s v="Overweight"/>
    <n v="6.22"/>
    <s v="Prediabetes"/>
    <s v="Yes"/>
    <x v="0"/>
    <s v="No"/>
    <x v="0"/>
    <s v="No"/>
    <s v="17-Nov-1981"/>
    <n v="42"/>
    <n v="32906.69"/>
    <x v="0"/>
    <s v="tier - 3"/>
    <x v="2"/>
  </r>
  <r>
    <s v="Id2065"/>
    <s v="  Caroline F"/>
    <n v="22.135000000000002"/>
    <s v="Healthy Weight"/>
    <n v="4.46"/>
    <s v="Normal"/>
    <s v="Yes"/>
    <x v="0"/>
    <s v="No"/>
    <x v="0"/>
    <s v="No"/>
    <s v="24-Aug-1971"/>
    <n v="52"/>
    <n v="32947.629999999997"/>
    <x v="0"/>
    <s v="tier - 1"/>
    <x v="2"/>
  </r>
  <r>
    <s v="Id2066"/>
    <s v="  Julia J"/>
    <n v="17.399999999999999"/>
    <s v="Underweight"/>
    <n v="4.5"/>
    <s v="Normal"/>
    <s v="Yes"/>
    <x v="0"/>
    <s v="No"/>
    <x v="0"/>
    <s v="No"/>
    <s v="8-Jul-1995"/>
    <n v="28"/>
    <n v="33017.46"/>
    <x v="3"/>
    <s v="tier - 1"/>
    <x v="2"/>
  </r>
  <r>
    <s v="Id2067"/>
    <s v="  Jack"/>
    <n v="28.06"/>
    <s v="Overweight"/>
    <n v="8.93"/>
    <s v="Diabetes"/>
    <s v="No"/>
    <x v="0"/>
    <s v="No"/>
    <x v="0"/>
    <s v="No"/>
    <s v="10-Jul-1967"/>
    <n v="56"/>
    <n v="33025.32"/>
    <x v="0"/>
    <s v="tier - 3"/>
    <x v="2"/>
  </r>
  <r>
    <s v="Id2068"/>
    <s v="  Bernat"/>
    <n v="31.13"/>
    <s v="Obesity"/>
    <n v="11.02"/>
    <s v="Diabetes"/>
    <s v="No"/>
    <x v="0"/>
    <s v="No"/>
    <x v="0"/>
    <s v="No"/>
    <s v="28-Jul-1994"/>
    <n v="29"/>
    <n v="33057.230000000003"/>
    <x v="3"/>
    <s v="tier - 2"/>
    <x v="2"/>
  </r>
  <r>
    <s v="Id2069"/>
    <s v="  Hicham"/>
    <n v="18.46"/>
    <s v="Underweight"/>
    <n v="5.25"/>
    <s v="Normal"/>
    <s v="No"/>
    <x v="0"/>
    <s v="No"/>
    <x v="0"/>
    <s v="No"/>
    <s v="1-Jul-1962"/>
    <n v="61"/>
    <n v="33074.94"/>
    <x v="3"/>
    <s v="tier - 2"/>
    <x v="2"/>
  </r>
  <r>
    <s v="Id2070"/>
    <s v="  Sarah"/>
    <n v="17.3"/>
    <s v="Underweight"/>
    <n v="4.75"/>
    <s v="Normal"/>
    <s v="No"/>
    <x v="0"/>
    <s v="No"/>
    <x v="0"/>
    <s v="No"/>
    <s v="30-Oct-1969"/>
    <n v="54"/>
    <n v="33090.660000000003"/>
    <x v="0"/>
    <s v="tier - 2"/>
    <x v="2"/>
  </r>
  <r>
    <s v="Id2071"/>
    <s v="  Anthony S"/>
    <n v="35.625"/>
    <s v="Obesity"/>
    <n v="4.68"/>
    <s v="Normal"/>
    <s v="Yes"/>
    <x v="0"/>
    <s v="Yes"/>
    <x v="3"/>
    <s v="No"/>
    <s v="15-Jul-1985"/>
    <n v="38"/>
    <n v="33121"/>
    <x v="0"/>
    <s v="tier - 1"/>
    <x v="2"/>
  </r>
  <r>
    <s v="Id2072"/>
    <s v="  Elisabetta"/>
    <n v="20.234999999999999"/>
    <s v="Healthy Weight"/>
    <n v="6.17"/>
    <s v="Prediabetes"/>
    <s v="Yes"/>
    <x v="1"/>
    <s v="No"/>
    <x v="1"/>
    <s v="No"/>
    <s v="12-Oct-1990"/>
    <n v="33"/>
    <n v="33292.83"/>
    <x v="0"/>
    <s v="tier - 1"/>
    <x v="2"/>
  </r>
  <r>
    <s v="Id2073"/>
    <s v="  Trevor N"/>
    <n v="27.55"/>
    <s v="Overweight"/>
    <n v="4.5599999999999996"/>
    <s v="Normal"/>
    <s v="Yes"/>
    <x v="0"/>
    <s v="Yes"/>
    <x v="3"/>
    <s v="No"/>
    <s v="28-Nov-2003"/>
    <n v="20"/>
    <n v="33307.550000000003"/>
    <x v="0"/>
    <s v="tier - 3"/>
    <x v="1"/>
  </r>
  <r>
    <s v="Id2074"/>
    <s v="  Nancy"/>
    <n v="17.97"/>
    <s v="Underweight"/>
    <n v="6.3"/>
    <s v="Prediabetes"/>
    <s v="No"/>
    <x v="0"/>
    <s v="No"/>
    <x v="0"/>
    <s v="No"/>
    <s v="5-Sep-1972"/>
    <n v="51"/>
    <n v="33344.449999999997"/>
    <x v="0"/>
    <s v="tier - 3"/>
    <x v="2"/>
  </r>
  <r>
    <s v="Id2075"/>
    <s v="  Allison R"/>
    <n v="29.98"/>
    <b v="0"/>
    <n v="6.03"/>
    <s v="Prediabetes"/>
    <s v="No"/>
    <x v="1"/>
    <s v="No"/>
    <x v="3"/>
    <s v="No"/>
    <s v="7-Dec-1985"/>
    <n v="38"/>
    <n v="33450.99"/>
    <x v="0"/>
    <s v="tier - 2"/>
    <x v="2"/>
  </r>
  <r>
    <s v="Id2076"/>
    <s v="  Robert J"/>
    <n v="33.659999999999997"/>
    <s v="Obesity"/>
    <n v="4.2"/>
    <s v="Normal"/>
    <s v="Yes"/>
    <x v="0"/>
    <s v="No"/>
    <x v="3"/>
    <s v="No"/>
    <s v="18-Jun-1970"/>
    <n v="53"/>
    <n v="33471.97"/>
    <x v="0"/>
    <s v="tier - 2"/>
    <x v="1"/>
  </r>
  <r>
    <s v="Id2077"/>
    <s v="  Nicholas"/>
    <n v="32.67"/>
    <s v="Obesity"/>
    <n v="5.61"/>
    <s v="Normal"/>
    <s v="Yes"/>
    <x v="0"/>
    <s v="No"/>
    <x v="3"/>
    <s v="No"/>
    <s v="25-Aug-2002"/>
    <n v="21"/>
    <n v="33475.82"/>
    <x v="3"/>
    <s v="tier - 1"/>
    <x v="6"/>
  </r>
  <r>
    <s v="Id2078"/>
    <s v="  Kevin L"/>
    <n v="30.5"/>
    <s v="Obesity"/>
    <n v="5.88"/>
    <s v="Prediabetes"/>
    <s v="Yes"/>
    <x v="0"/>
    <s v="No"/>
    <x v="3"/>
    <s v="No"/>
    <s v="22-Jul-1984"/>
    <n v="39"/>
    <n v="33527.1"/>
    <x v="0"/>
    <s v="tier - 3"/>
    <x v="2"/>
  </r>
  <r>
    <s v="Id2079"/>
    <s v="  Bryan"/>
    <n v="23.1"/>
    <s v="Healthy Weight"/>
    <n v="5.92"/>
    <s v="Prediabetes"/>
    <s v="Yes"/>
    <x v="0"/>
    <s v="No"/>
    <x v="3"/>
    <s v="No"/>
    <s v="9-Sep-2003"/>
    <n v="20"/>
    <n v="33611.71"/>
    <x v="3"/>
    <s v="tier - 2"/>
    <x v="2"/>
  </r>
  <r>
    <s v="Id2080"/>
    <s v="  Janae N"/>
    <n v="39.49"/>
    <s v="Obesity"/>
    <n v="4.8099999999999996"/>
    <s v="Normal"/>
    <s v="No"/>
    <x v="0"/>
    <s v="No"/>
    <x v="3"/>
    <s v="No"/>
    <s v="28-Nov-1993"/>
    <n v="30"/>
    <n v="33707.550000000003"/>
    <x v="0"/>
    <s v="tier - 2"/>
    <x v="2"/>
  </r>
  <r>
    <s v="Id2081"/>
    <s v="  Audrey"/>
    <n v="33.99"/>
    <s v="Obesity"/>
    <n v="4.55"/>
    <s v="Normal"/>
    <s v="No"/>
    <x v="0"/>
    <s v="No"/>
    <x v="3"/>
    <s v="No"/>
    <s v="1-Nov-2004"/>
    <n v="19"/>
    <n v="33732.69"/>
    <x v="3"/>
    <s v="tier - 1"/>
    <x v="12"/>
  </r>
  <r>
    <s v="Id2082"/>
    <s v="  Laura"/>
    <n v="27.72"/>
    <s v="Overweight"/>
    <n v="6.43"/>
    <b v="0"/>
    <s v="No"/>
    <x v="0"/>
    <s v="No"/>
    <x v="3"/>
    <s v="No"/>
    <s v="12-Sep-2003"/>
    <n v="20"/>
    <n v="33750.29"/>
    <x v="3"/>
    <s v="tier - 3"/>
    <x v="1"/>
  </r>
  <r>
    <s v="Id2083"/>
    <s v="  Nicole F"/>
    <n v="30.59"/>
    <s v="Obesity"/>
    <n v="11.62"/>
    <s v="Diabetes"/>
    <s v="No"/>
    <x v="0"/>
    <s v="No"/>
    <x v="0"/>
    <s v="No"/>
    <s v="11-Dec-1962"/>
    <n v="61"/>
    <n v="33753.32"/>
    <x v="3"/>
    <s v="tier - 3"/>
    <x v="2"/>
  </r>
  <r>
    <s v="Id2084"/>
    <s v="  Krista L"/>
    <n v="22.6"/>
    <s v="Healthy Weight"/>
    <n v="6.04"/>
    <s v="Prediabetes"/>
    <s v="No"/>
    <x v="0"/>
    <s v="No"/>
    <x v="3"/>
    <s v="No"/>
    <s v="26-Oct-2000"/>
    <n v="23"/>
    <n v="33829.39"/>
    <x v="0"/>
    <s v="tier - 3"/>
    <x v="2"/>
  </r>
  <r>
    <s v="Id2085"/>
    <s v="  Denise"/>
    <n v="28.785"/>
    <s v="Overweight"/>
    <n v="8.82"/>
    <s v="Diabetes"/>
    <s v="No"/>
    <x v="0"/>
    <s v="No"/>
    <x v="0"/>
    <s v="No"/>
    <s v="9-Aug-1997"/>
    <n v="26"/>
    <n v="33900.65"/>
    <x v="0"/>
    <s v="tier - 3"/>
    <x v="2"/>
  </r>
  <r>
    <s v="Id2086"/>
    <s v="  Ariel"/>
    <n v="50.38"/>
    <s v="Obesity"/>
    <n v="5.8"/>
    <s v="Prediabetes"/>
    <s v="No"/>
    <x v="0"/>
    <s v="No"/>
    <x v="0"/>
    <s v="No"/>
    <s v="27-Dec-2000"/>
    <n v="23"/>
    <n v="33907.550000000003"/>
    <x v="0"/>
    <s v="tier - 2"/>
    <x v="1"/>
  </r>
  <r>
    <s v="Id2087"/>
    <s v="  Jeremy"/>
    <n v="35.200000000000003"/>
    <s v="Obesity"/>
    <n v="4.28"/>
    <s v="Normal"/>
    <s v="No"/>
    <x v="0"/>
    <s v="No"/>
    <x v="0"/>
    <s v="No"/>
    <s v="25-Sep-1994"/>
    <n v="29"/>
    <n v="33975.47"/>
    <x v="0"/>
    <s v="tier - 2"/>
    <x v="2"/>
  </r>
  <r>
    <s v="Id2088"/>
    <s v="  Rosalie"/>
    <n v="35.72"/>
    <s v="Obesity"/>
    <n v="5.5"/>
    <s v="Normal"/>
    <s v="Yes"/>
    <x v="0"/>
    <s v="No"/>
    <x v="0"/>
    <s v="No"/>
    <s v="26-Jul-1972"/>
    <n v="51"/>
    <n v="34053.360000000001"/>
    <x v="0"/>
    <s v="tier - 2"/>
    <x v="2"/>
  </r>
  <r>
    <s v="Id2089"/>
    <s v="  Jay"/>
    <n v="24.51"/>
    <s v="Healthy Weight"/>
    <n v="4.6900000000000004"/>
    <s v="Normal"/>
    <s v="No"/>
    <x v="0"/>
    <s v="No"/>
    <x v="0"/>
    <s v="No"/>
    <s v="26-Dec-2002"/>
    <n v="21"/>
    <n v="34084.68"/>
    <x v="0"/>
    <s v="tier - 3"/>
    <x v="2"/>
  </r>
  <r>
    <s v="Id2090"/>
    <s v="  Vitaliy"/>
    <n v="23.844999999999999"/>
    <s v="Healthy Weight"/>
    <n v="4.43"/>
    <s v="Normal"/>
    <s v="No"/>
    <x v="0"/>
    <s v="No"/>
    <x v="0"/>
    <s v="No"/>
    <s v="6-Nov-1999"/>
    <n v="24"/>
    <n v="34166.269999999997"/>
    <x v="0"/>
    <s v="tier - 3"/>
    <x v="2"/>
  </r>
  <r>
    <s v="Id2091"/>
    <s v="  Benjamin W"/>
    <n v="15.68"/>
    <s v="Underweight"/>
    <n v="6.16"/>
    <s v="Prediabetes"/>
    <s v="Yes"/>
    <x v="0"/>
    <s v="No"/>
    <x v="3"/>
    <s v="No"/>
    <s v="25-Aug-1971"/>
    <n v="52"/>
    <n v="34205.07"/>
    <x v="0"/>
    <s v="tier - 2"/>
    <x v="2"/>
  </r>
  <r>
    <s v="Id2092"/>
    <s v="  Jesse"/>
    <n v="32.395000000000003"/>
    <s v="Obesity"/>
    <n v="6.66"/>
    <s v="Diabetes"/>
    <s v="No"/>
    <x v="0"/>
    <s v="No"/>
    <x v="0"/>
    <s v="No"/>
    <s v="21-Jul-1975"/>
    <n v="48"/>
    <n v="34210.33"/>
    <x v="0"/>
    <s v="tier - 1"/>
    <x v="1"/>
  </r>
  <r>
    <s v="Id2093"/>
    <s v="  Mark"/>
    <n v="23.655000000000001"/>
    <s v="Healthy Weight"/>
    <n v="5.92"/>
    <s v="Prediabetes"/>
    <s v="No"/>
    <x v="0"/>
    <s v="No"/>
    <x v="3"/>
    <s v="No"/>
    <s v="5-Jul-1962"/>
    <n v="61"/>
    <n v="34218.019999999997"/>
    <x v="3"/>
    <s v="tier - 1"/>
    <x v="2"/>
  </r>
  <r>
    <s v="Id2094"/>
    <s v="  Lauren"/>
    <n v="28.4"/>
    <s v="Overweight"/>
    <n v="5.97"/>
    <s v="Prediabetes"/>
    <s v="No"/>
    <x v="0"/>
    <s v="Yes"/>
    <x v="3"/>
    <s v="No"/>
    <s v="11-Jun-1998"/>
    <n v="25"/>
    <n v="34254.050000000003"/>
    <x v="3"/>
    <s v="tier - 3"/>
    <x v="4"/>
  </r>
  <r>
    <s v="Id2095"/>
    <s v="  Massimiliano"/>
    <n v="35.42"/>
    <s v="Obesity"/>
    <n v="4.6399999999999997"/>
    <s v="Normal"/>
    <s v="Yes"/>
    <x v="0"/>
    <s v="No"/>
    <x v="0"/>
    <s v="No"/>
    <s v="30-Oct-1995"/>
    <n v="28"/>
    <n v="34289.43"/>
    <x v="3"/>
    <s v="tier - 1"/>
    <x v="2"/>
  </r>
  <r>
    <s v="Id2096"/>
    <s v="  Josh"/>
    <n v="26.18"/>
    <s v="Overweight"/>
    <n v="6.12"/>
    <s v="Prediabetes"/>
    <s v="No"/>
    <x v="1"/>
    <s v="No"/>
    <x v="3"/>
    <s v="No"/>
    <s v="11-Oct-1986"/>
    <n v="37"/>
    <n v="34293.120000000003"/>
    <x v="3"/>
    <s v="tier - 2"/>
    <x v="2"/>
  </r>
  <r>
    <s v="Id2097"/>
    <s v="  Kiyokatsu"/>
    <n v="20.8"/>
    <s v="Healthy Weight"/>
    <n v="4.87"/>
    <s v="Normal"/>
    <s v="Yes"/>
    <x v="0"/>
    <s v="No"/>
    <x v="0"/>
    <s v="No"/>
    <s v="1-Nov-2004"/>
    <n v="19"/>
    <n v="34303.17"/>
    <x v="3"/>
    <s v="tier - 3"/>
    <x v="0"/>
  </r>
  <r>
    <s v="Id2098"/>
    <s v="  Amanda L"/>
    <n v="15.82"/>
    <s v="Underweight"/>
    <n v="4.5999999999999996"/>
    <s v="Normal"/>
    <s v="No"/>
    <x v="0"/>
    <s v="No"/>
    <x v="0"/>
    <s v="No"/>
    <s v="2-Oct-1983"/>
    <n v="40"/>
    <n v="34307.22"/>
    <x v="0"/>
    <s v="tier - 2"/>
    <x v="1"/>
  </r>
  <r>
    <s v="Id2099"/>
    <s v="  Matthew"/>
    <n v="17.670000000000002"/>
    <s v="Underweight"/>
    <n v="4.78"/>
    <s v="Normal"/>
    <s v="No"/>
    <x v="0"/>
    <s v="No"/>
    <x v="0"/>
    <s v="No"/>
    <s v="1-Oct-1984"/>
    <n v="39"/>
    <n v="34402.22"/>
    <x v="0"/>
    <s v="tier - 3"/>
    <x v="2"/>
  </r>
  <r>
    <s v="Id2100"/>
    <s v="  Julia M"/>
    <n v="31.92"/>
    <s v="Obesity"/>
    <n v="11.05"/>
    <s v="Diabetes"/>
    <s v="No"/>
    <x v="0"/>
    <s v="No"/>
    <x v="0"/>
    <s v="No"/>
    <s v="5-Oct-2003"/>
    <n v="20"/>
    <n v="34439.86"/>
    <x v="0"/>
    <s v="tier - 1"/>
    <x v="0"/>
  </r>
  <r>
    <s v="Id2101"/>
    <s v="  Rhea"/>
    <n v="28.975000000000001"/>
    <s v="Overweight"/>
    <n v="7.62"/>
    <s v="Diabetes"/>
    <s v="No"/>
    <x v="0"/>
    <s v="No"/>
    <x v="0"/>
    <s v="No"/>
    <s v="24-Sep-1990"/>
    <n v="33"/>
    <n v="34456.269999999997"/>
    <x v="3"/>
    <s v="tier - 2"/>
    <x v="2"/>
  </r>
  <r>
    <s v="Id2102"/>
    <s v="  Justin"/>
    <n v="31.73"/>
    <s v="Obesity"/>
    <n v="4.78"/>
    <s v="Normal"/>
    <s v="Yes"/>
    <x v="1"/>
    <s v="No"/>
    <x v="1"/>
    <s v="No"/>
    <s v="24-Jun-1998"/>
    <n v="25"/>
    <n v="34472.839999999997"/>
    <x v="3"/>
    <s v="tier - 3"/>
    <x v="2"/>
  </r>
  <r>
    <s v="Id2103"/>
    <s v="  Shamus M"/>
    <n v="28.88"/>
    <s v="Overweight"/>
    <n v="6.09"/>
    <s v="Prediabetes"/>
    <s v="Yes"/>
    <x v="1"/>
    <s v="No"/>
    <x v="1"/>
    <s v="No"/>
    <s v="25-Nov-1976"/>
    <n v="47"/>
    <n v="34543.39"/>
    <x v="0"/>
    <s v="tier - 3"/>
    <x v="2"/>
  </r>
  <r>
    <s v="Id2104"/>
    <s v="  Mike"/>
    <n v="25.555"/>
    <s v="Overweight"/>
    <n v="5.1100000000000003"/>
    <s v="Normal"/>
    <s v="No"/>
    <x v="0"/>
    <s v="Yes"/>
    <x v="3"/>
    <s v="No"/>
    <s v="9-Oct-2004"/>
    <n v="19"/>
    <n v="34617.839999999997"/>
    <x v="3"/>
    <s v="tier - 3"/>
    <x v="5"/>
  </r>
  <r>
    <s v="Id2105"/>
    <s v="  Mary Beth"/>
    <n v="37.29"/>
    <s v="Obesity"/>
    <n v="4.46"/>
    <s v="Normal"/>
    <s v="No"/>
    <x v="1"/>
    <s v="No"/>
    <x v="3"/>
    <s v="No"/>
    <s v="7-Jul-1994"/>
    <n v="29"/>
    <n v="34672.15"/>
    <x v="3"/>
    <s v="tier - 3"/>
    <x v="0"/>
  </r>
  <r>
    <s v="Id2106"/>
    <s v="  Erin"/>
    <n v="40.28"/>
    <s v="Obesity"/>
    <n v="6.11"/>
    <s v="Prediabetes"/>
    <s v="No"/>
    <x v="1"/>
    <s v="No"/>
    <x v="3"/>
    <s v="No"/>
    <s v="3-Jul-2003"/>
    <n v="20"/>
    <n v="34779.620000000003"/>
    <x v="3"/>
    <s v="tier - 2"/>
    <x v="2"/>
  </r>
  <r>
    <s v="Id2107"/>
    <s v="  Hallie"/>
    <n v="40.185000000000002"/>
    <s v="Obesity"/>
    <n v="4.66"/>
    <s v="Normal"/>
    <s v="No"/>
    <x v="1"/>
    <s v="No"/>
    <x v="3"/>
    <s v="No"/>
    <s v="27-Dec-1995"/>
    <n v="28"/>
    <n v="34806.47"/>
    <x v="3"/>
    <s v="tier - 2"/>
    <x v="0"/>
  </r>
  <r>
    <s v="Id2108"/>
    <s v="  Paige P"/>
    <n v="23.57"/>
    <s v="Healthy Weight"/>
    <n v="6.14"/>
    <s v="Prediabetes"/>
    <s v="No"/>
    <x v="0"/>
    <s v="No"/>
    <x v="0"/>
    <s v="No"/>
    <s v="17-Sep-2003"/>
    <n v="20"/>
    <n v="34828.65"/>
    <x v="3"/>
    <s v="tier - 3"/>
    <x v="2"/>
  </r>
  <r>
    <s v="Id2109"/>
    <s v="  Ji"/>
    <n v="35.625"/>
    <s v="Obesity"/>
    <n v="6.21"/>
    <s v="Prediabetes"/>
    <s v="No"/>
    <x v="1"/>
    <s v="No"/>
    <x v="3"/>
    <s v="No"/>
    <s v="17-Oct-1995"/>
    <n v="28"/>
    <n v="34838.870000000003"/>
    <x v="0"/>
    <s v="tier - 3"/>
    <x v="2"/>
  </r>
  <r>
    <s v="Id2110"/>
    <s v="  Carissa A"/>
    <n v="33.155000000000001"/>
    <s v="Obesity"/>
    <n v="4.5999999999999996"/>
    <s v="Normal"/>
    <s v="No"/>
    <x v="1"/>
    <s v="No"/>
    <x v="3"/>
    <s v="No"/>
    <s v="29-Jul-1983"/>
    <n v="40"/>
    <n v="34940.61"/>
    <x v="0"/>
    <s v="tier - 3"/>
    <x v="2"/>
  </r>
  <r>
    <s v="Id2111"/>
    <s v="  Mona"/>
    <n v="31.92"/>
    <s v="Obesity"/>
    <n v="5.04"/>
    <s v="Normal"/>
    <s v="No"/>
    <x v="1"/>
    <s v="No"/>
    <x v="3"/>
    <s v="No"/>
    <s v="7-Oct-1967"/>
    <n v="56"/>
    <n v="34975.68"/>
    <x v="0"/>
    <s v="tier - 2"/>
    <x v="2"/>
  </r>
  <r>
    <s v="Id2112"/>
    <s v="  Kristin R"/>
    <n v="30.305"/>
    <s v="Obesity"/>
    <n v="5.08"/>
    <s v="Normal"/>
    <s v="No"/>
    <x v="1"/>
    <s v="No"/>
    <x v="3"/>
    <s v="No"/>
    <s v="22-Aug-1998"/>
    <n v="25"/>
    <n v="34976.42"/>
    <x v="0"/>
    <s v="tier - 1"/>
    <x v="2"/>
  </r>
  <r>
    <s v="Id2113"/>
    <s v="  Beth"/>
    <n v="30.114999999999998"/>
    <s v="Obesity"/>
    <n v="4.38"/>
    <s v="Normal"/>
    <s v="No"/>
    <x v="1"/>
    <s v="No"/>
    <x v="3"/>
    <s v="No"/>
    <s v="22-Aug-1997"/>
    <n v="26"/>
    <n v="34979.86"/>
    <x v="0"/>
    <s v="tier - 2"/>
    <x v="2"/>
  </r>
  <r>
    <s v="Id2114"/>
    <s v="  Allison"/>
    <n v="24.09"/>
    <s v="Healthy Weight"/>
    <n v="4.79"/>
    <s v="Normal"/>
    <s v="No"/>
    <x v="1"/>
    <s v="No"/>
    <x v="3"/>
    <s v="No"/>
    <s v="5-Jul-1982"/>
    <n v="41"/>
    <n v="35000.730000000003"/>
    <x v="0"/>
    <s v="tier - 3"/>
    <x v="2"/>
  </r>
  <r>
    <s v="Id2115"/>
    <s v="  Ashley E"/>
    <n v="28.215"/>
    <s v="Overweight"/>
    <n v="4.21"/>
    <s v="Normal"/>
    <s v="No"/>
    <x v="1"/>
    <s v="No"/>
    <x v="3"/>
    <s v="No"/>
    <s v="29-Aug-1975"/>
    <n v="48"/>
    <n v="35050.620000000003"/>
    <x v="0"/>
    <s v="tier - 1"/>
    <x v="2"/>
  </r>
  <r>
    <s v="Id2116"/>
    <s v="  Hilary K"/>
    <n v="26.315000000000001"/>
    <s v="Overweight"/>
    <n v="5.47"/>
    <s v="Normal"/>
    <s v="No"/>
    <x v="1"/>
    <s v="No"/>
    <x v="3"/>
    <s v="No"/>
    <s v="29-Jun-1977"/>
    <n v="46"/>
    <n v="35069.370000000003"/>
    <x v="3"/>
    <s v="tier - 1"/>
    <x v="12"/>
  </r>
  <r>
    <s v="Id2117"/>
    <s v="  Dominique"/>
    <n v="25.08"/>
    <s v="Overweight"/>
    <n v="5.09"/>
    <s v="Normal"/>
    <s v="No"/>
    <x v="1"/>
    <s v="No"/>
    <x v="3"/>
    <s v="No"/>
    <s v="22-Dec-1998"/>
    <n v="25"/>
    <n v="35147.53"/>
    <x v="3"/>
    <s v="tier - 1"/>
    <x v="5"/>
  </r>
  <r>
    <s v="Id2118"/>
    <s v="  Carlos I"/>
    <n v="15.41"/>
    <s v="Underweight"/>
    <n v="5.08"/>
    <s v="Normal"/>
    <s v="No"/>
    <x v="0"/>
    <s v="No"/>
    <x v="0"/>
    <s v="No"/>
    <s v="30-Dec-1967"/>
    <n v="56"/>
    <n v="35160.129999999997"/>
    <x v="0"/>
    <s v="tier - 2"/>
    <x v="2"/>
  </r>
  <r>
    <s v="Id2119"/>
    <s v="  Matthew"/>
    <n v="23.83"/>
    <s v="Healthy Weight"/>
    <n v="5.68"/>
    <s v="Normal"/>
    <s v="No"/>
    <x v="0"/>
    <s v="No"/>
    <x v="0"/>
    <s v="No"/>
    <s v="9-Jul-1997"/>
    <n v="26"/>
    <n v="35302.089999999997"/>
    <x v="3"/>
    <s v="tier - 2"/>
    <x v="2"/>
  </r>
  <r>
    <s v="Id2120"/>
    <s v="  Kara"/>
    <n v="36"/>
    <s v="Obesity"/>
    <n v="4.66"/>
    <s v="Normal"/>
    <s v="No"/>
    <x v="1"/>
    <s v="No"/>
    <x v="3"/>
    <s v="No"/>
    <s v="19-Sep-1988"/>
    <n v="35"/>
    <n v="35315.96"/>
    <x v="0"/>
    <s v="tier - 1"/>
    <x v="2"/>
  </r>
  <r>
    <s v="Id2121"/>
    <s v="  Sarah S"/>
    <n v="28.82"/>
    <s v="Overweight"/>
    <n v="5.59"/>
    <s v="Normal"/>
    <s v="No"/>
    <x v="1"/>
    <s v="No"/>
    <x v="3"/>
    <s v="No"/>
    <s v="22-Sep-1971"/>
    <n v="52"/>
    <n v="35345.730000000003"/>
    <x v="0"/>
    <s v="tier - 3"/>
    <x v="2"/>
  </r>
  <r>
    <s v="Id2122"/>
    <s v="  Shauna R"/>
    <n v="28.05"/>
    <s v="Overweight"/>
    <n v="6.2"/>
    <s v="Prediabetes"/>
    <s v="No"/>
    <x v="1"/>
    <s v="No"/>
    <x v="3"/>
    <s v="No"/>
    <s v="20-Nov-1988"/>
    <n v="35"/>
    <n v="35491.64"/>
    <x v="3"/>
    <s v="tier - 2"/>
    <x v="2"/>
  </r>
  <r>
    <s v="Id2123"/>
    <s v="  Lindsay J"/>
    <n v="27.1"/>
    <s v="Overweight"/>
    <n v="4.45"/>
    <s v="Normal"/>
    <s v="No"/>
    <x v="1"/>
    <s v="No"/>
    <x v="3"/>
    <s v="No"/>
    <s v="16-Dec-1973"/>
    <n v="50"/>
    <n v="35517.19"/>
    <x v="0"/>
    <s v="tier - 2"/>
    <x v="2"/>
  </r>
  <r>
    <s v="Id2124"/>
    <s v="  Danya A"/>
    <n v="24.3"/>
    <s v="Healthy Weight"/>
    <n v="6.1"/>
    <s v="Prediabetes"/>
    <s v="Yes"/>
    <x v="1"/>
    <s v="No"/>
    <x v="3"/>
    <s v="No"/>
    <s v="13-Sep-1992"/>
    <n v="31"/>
    <n v="35547.47"/>
    <x v="0"/>
    <s v="tier - 3"/>
    <x v="2"/>
  </r>
  <r>
    <s v="Id2125"/>
    <s v="  Lorraine"/>
    <n v="30.72"/>
    <s v="Obesity"/>
    <n v="6.06"/>
    <s v="Prediabetes"/>
    <s v="No"/>
    <x v="1"/>
    <s v="No"/>
    <x v="3"/>
    <s v="No"/>
    <s v="27-Oct-1973"/>
    <n v="50"/>
    <n v="35547.72"/>
    <x v="3"/>
    <s v="tier - 1"/>
    <x v="2"/>
  </r>
  <r>
    <s v="Id2126"/>
    <s v="  Jennifer L"/>
    <n v="37.43"/>
    <s v="Obesity"/>
    <n v="4.5599999999999996"/>
    <s v="Normal"/>
    <s v="No"/>
    <x v="0"/>
    <s v="Yes"/>
    <x v="3"/>
    <s v="No"/>
    <s v="29-Aug-1964"/>
    <n v="59"/>
    <n v="35573.26"/>
    <x v="0"/>
    <s v="tier - 1"/>
    <x v="2"/>
  </r>
  <r>
    <s v="Id2127"/>
    <s v="  Jesus Sr"/>
    <n v="25.74"/>
    <s v="Overweight"/>
    <n v="6.41"/>
    <b v="0"/>
    <s v="Yes"/>
    <x v="0"/>
    <s v="Yes"/>
    <x v="3"/>
    <s v="No"/>
    <s v="10-Aug-1971"/>
    <n v="52"/>
    <n v="35583.17"/>
    <x v="3"/>
    <s v="tier - 3"/>
    <x v="2"/>
  </r>
  <r>
    <s v="Id2128"/>
    <s v="  Kristen"/>
    <n v="36.575000000000003"/>
    <s v="Obesity"/>
    <n v="5.57"/>
    <s v="Normal"/>
    <s v="No"/>
    <x v="0"/>
    <s v="Yes"/>
    <x v="3"/>
    <s v="No"/>
    <s v="19-Nov-2000"/>
    <n v="23"/>
    <n v="35585.58"/>
    <x v="0"/>
    <s v="tier - 3"/>
    <x v="2"/>
  </r>
  <r>
    <s v="Id2129"/>
    <s v="  Catherine C"/>
    <n v="35.15"/>
    <s v="Obesity"/>
    <n v="5.47"/>
    <s v="Normal"/>
    <s v="No"/>
    <x v="0"/>
    <s v="Yes"/>
    <x v="3"/>
    <s v="No"/>
    <s v="17-Dec-2000"/>
    <n v="23"/>
    <n v="35595.589999999997"/>
    <x v="0"/>
    <s v="tier - 3"/>
    <x v="0"/>
  </r>
  <r>
    <s v="Id2130"/>
    <s v="  Paula"/>
    <n v="32.11"/>
    <s v="Obesity"/>
    <n v="4.43"/>
    <s v="Normal"/>
    <s v="No"/>
    <x v="0"/>
    <s v="Yes"/>
    <x v="3"/>
    <s v="No"/>
    <s v="19-Dec-1978"/>
    <n v="45"/>
    <n v="35701.9"/>
    <x v="0"/>
    <s v="tier - 1"/>
    <x v="2"/>
  </r>
  <r>
    <s v="Id2131"/>
    <s v="  Evan"/>
    <n v="30.495000000000001"/>
    <s v="Obesity"/>
    <n v="4.95"/>
    <s v="Normal"/>
    <s v="No"/>
    <x v="0"/>
    <s v="Yes"/>
    <x v="3"/>
    <s v="No"/>
    <s v="15-Jul-1974"/>
    <n v="49"/>
    <n v="35711.39"/>
    <x v="0"/>
    <s v="tier - 3"/>
    <x v="1"/>
  </r>
  <r>
    <s v="Id2132"/>
    <s v="  Nathan J"/>
    <n v="29.24"/>
    <s v="Overweight"/>
    <n v="4.04"/>
    <s v="Normal"/>
    <s v="No"/>
    <x v="1"/>
    <s v="No"/>
    <x v="3"/>
    <s v="No"/>
    <s v="4-Oct-1976"/>
    <n v="47"/>
    <n v="35733.96"/>
    <x v="0"/>
    <s v="tier - 2"/>
    <x v="2"/>
  </r>
  <r>
    <s v="Id2133"/>
    <s v="  Ashley M"/>
    <n v="22.515000000000001"/>
    <s v="Healthy Weight"/>
    <n v="5.93"/>
    <s v="Prediabetes"/>
    <s v="No"/>
    <x v="0"/>
    <s v="Yes"/>
    <x v="3"/>
    <s v="No"/>
    <s v="18-Jun-1992"/>
    <n v="31"/>
    <n v="35883.269999999997"/>
    <x v="0"/>
    <s v="tier - 1"/>
    <x v="2"/>
  </r>
  <r>
    <s v="Id2134"/>
    <s v="  Jason"/>
    <n v="15.65"/>
    <s v="Underweight"/>
    <n v="4.2300000000000004"/>
    <s v="Normal"/>
    <s v="No"/>
    <x v="0"/>
    <s v="No"/>
    <x v="0"/>
    <s v="No"/>
    <s v="22-Nov-1981"/>
    <n v="42"/>
    <n v="35952.65"/>
    <x v="3"/>
    <s v="tier - 3"/>
    <x v="2"/>
  </r>
  <r>
    <s v="Id2135"/>
    <s v="  Marshall"/>
    <n v="27.36"/>
    <s v="Overweight"/>
    <n v="5.59"/>
    <s v="Normal"/>
    <s v="Yes"/>
    <x v="0"/>
    <s v="No"/>
    <x v="0"/>
    <s v="No"/>
    <s v="4-Sep-1999"/>
    <n v="24"/>
    <n v="36021.01"/>
    <x v="0"/>
    <s v="tier - 3"/>
    <x v="0"/>
  </r>
  <r>
    <s v="Id2136"/>
    <s v="  Lavar"/>
    <n v="22.3"/>
    <s v="Healthy Weight"/>
    <n v="4.8899999999999997"/>
    <s v="Normal"/>
    <s v="Yes"/>
    <x v="0"/>
    <s v="No"/>
    <x v="0"/>
    <s v="No"/>
    <s v="22-Jul-1963"/>
    <n v="60"/>
    <n v="36074.339999999997"/>
    <x v="0"/>
    <s v="tier - 1"/>
    <x v="2"/>
  </r>
  <r>
    <s v="Id2137"/>
    <s v="  Charlie T"/>
    <n v="26.03"/>
    <s v="Overweight"/>
    <n v="5.81"/>
    <s v="Prediabetes"/>
    <s v="Yes"/>
    <x v="0"/>
    <s v="No"/>
    <x v="0"/>
    <s v="No"/>
    <s v="20-Aug-1996"/>
    <n v="27"/>
    <n v="36085.22"/>
    <x v="3"/>
    <s v="tier - 1"/>
    <x v="2"/>
  </r>
  <r>
    <s v="Id2138"/>
    <s v="  Lauren"/>
    <n v="27.74"/>
    <s v="Overweight"/>
    <n v="4.29"/>
    <s v="Normal"/>
    <s v="No"/>
    <x v="1"/>
    <s v="No"/>
    <x v="3"/>
    <s v="No"/>
    <s v="4-Nov-1979"/>
    <n v="44"/>
    <n v="36090.49"/>
    <x v="0"/>
    <s v="tier - 2"/>
    <x v="2"/>
  </r>
  <r>
    <s v="Id2139"/>
    <s v="  Arthur"/>
    <n v="32.11"/>
    <s v="Obesity"/>
    <n v="4.03"/>
    <s v="Normal"/>
    <s v="Yes"/>
    <x v="1"/>
    <s v="No"/>
    <x v="1"/>
    <s v="No"/>
    <s v="12-Jun-1997"/>
    <n v="26"/>
    <n v="36124.57"/>
    <x v="3"/>
    <s v="tier - 3"/>
    <x v="0"/>
  </r>
  <r>
    <s v="Id2140"/>
    <s v="  Thomas"/>
    <n v="25.175000000000001"/>
    <s v="Overweight"/>
    <n v="6.29"/>
    <s v="Prediabetes"/>
    <s v="Yes"/>
    <x v="1"/>
    <s v="No"/>
    <x v="1"/>
    <s v="No"/>
    <s v="30-Aug-2004"/>
    <n v="19"/>
    <n v="36149.480000000003"/>
    <x v="0"/>
    <s v="tier - 2"/>
    <x v="0"/>
  </r>
  <r>
    <s v="Id2141"/>
    <s v="  Jennifer"/>
    <n v="39.49"/>
    <s v="Obesity"/>
    <n v="4.4800000000000004"/>
    <s v="Normal"/>
    <s v="Yes"/>
    <x v="0"/>
    <s v="No"/>
    <x v="0"/>
    <s v="No"/>
    <s v="6-Dec-1974"/>
    <n v="49"/>
    <n v="36182.870000000003"/>
    <x v="0"/>
    <s v="tier - 3"/>
    <x v="1"/>
  </r>
  <r>
    <s v="Id2142"/>
    <s v="  Tammy"/>
    <n v="34.869999999999997"/>
    <s v="Obesity"/>
    <n v="5.51"/>
    <s v="Normal"/>
    <s v="Yes"/>
    <x v="0"/>
    <s v="No"/>
    <x v="0"/>
    <s v="No"/>
    <s v="1-Oct-1999"/>
    <n v="24"/>
    <n v="36189.1"/>
    <x v="3"/>
    <s v="tier - 3"/>
    <x v="5"/>
  </r>
  <r>
    <s v="Id2143"/>
    <s v="  Lena"/>
    <n v="34.6"/>
    <s v="Obesity"/>
    <n v="4.5"/>
    <s v="Normal"/>
    <s v="Yes"/>
    <x v="0"/>
    <s v="No"/>
    <x v="0"/>
    <s v="No"/>
    <s v="28-Dec-1993"/>
    <n v="30"/>
    <n v="36197.699999999997"/>
    <x v="3"/>
    <s v="tier - 3"/>
    <x v="2"/>
  </r>
  <r>
    <s v="Id2144"/>
    <s v="  Valentina"/>
    <n v="25.8"/>
    <s v="Overweight"/>
    <n v="6.29"/>
    <s v="Prediabetes"/>
    <s v="Yes"/>
    <x v="0"/>
    <s v="No"/>
    <x v="0"/>
    <s v="No"/>
    <s v="5-Sep-2003"/>
    <n v="20"/>
    <n v="36219.410000000003"/>
    <x v="3"/>
    <s v="tier - 1"/>
    <x v="1"/>
  </r>
  <r>
    <s v="Id2145"/>
    <s v="  Russell N"/>
    <n v="35.86"/>
    <s v="Obesity"/>
    <n v="4.33"/>
    <s v="Normal"/>
    <s v="No"/>
    <x v="0"/>
    <s v="No"/>
    <x v="3"/>
    <s v="No"/>
    <s v="25-Dec-2004"/>
    <n v="19"/>
    <n v="36307.800000000003"/>
    <x v="3"/>
    <s v="tier - 2"/>
    <x v="0"/>
  </r>
  <r>
    <s v="Id2146"/>
    <s v="  Scott R"/>
    <n v="40.47"/>
    <s v="Obesity"/>
    <n v="11.15"/>
    <s v="Diabetes"/>
    <s v="No"/>
    <x v="0"/>
    <s v="No"/>
    <x v="0"/>
    <s v="No"/>
    <s v="16-Jun-1992"/>
    <n v="31"/>
    <n v="36314.050000000003"/>
    <x v="0"/>
    <s v="tier - 2"/>
    <x v="2"/>
  </r>
  <r>
    <s v="Id2147"/>
    <s v="  Jose Francisco Sr"/>
    <n v="32.01"/>
    <s v="Obesity"/>
    <n v="6.45"/>
    <b v="0"/>
    <s v="No"/>
    <x v="0"/>
    <s v="No"/>
    <x v="3"/>
    <s v="No"/>
    <s v="18-Oct-1967"/>
    <n v="56"/>
    <n v="36332.449999999997"/>
    <x v="3"/>
    <s v="tier - 3"/>
    <x v="2"/>
  </r>
  <r>
    <s v="Id2148"/>
    <s v="  Paul J"/>
    <n v="33"/>
    <s v="Obesity"/>
    <n v="9.27"/>
    <s v="Diabetes"/>
    <s v="No"/>
    <x v="0"/>
    <s v="No"/>
    <x v="0"/>
    <s v="No"/>
    <s v="5-Jun-1975"/>
    <n v="48"/>
    <n v="36350.71"/>
    <x v="3"/>
    <s v="tier - 2"/>
    <x v="2"/>
  </r>
  <r>
    <s v="Id2149"/>
    <s v="  Adam"/>
    <n v="29.3"/>
    <s v="Overweight"/>
    <n v="6.15"/>
    <s v="Prediabetes"/>
    <s v="No"/>
    <x v="0"/>
    <s v="No"/>
    <x v="3"/>
    <s v="No"/>
    <s v="9-Dec-2003"/>
    <n v="20"/>
    <n v="36397.58"/>
    <x v="0"/>
    <s v="tier - 3"/>
    <x v="2"/>
  </r>
  <r>
    <s v="Id2150"/>
    <s v="  Edward J"/>
    <n v="25.8"/>
    <s v="Overweight"/>
    <n v="4.13"/>
    <s v="Normal"/>
    <s v="No"/>
    <x v="0"/>
    <s v="No"/>
    <x v="3"/>
    <s v="No"/>
    <s v="19-Nov-1962"/>
    <n v="61"/>
    <n v="36445.550000000003"/>
    <x v="0"/>
    <s v="tier - 2"/>
    <x v="2"/>
  </r>
  <r>
    <s v="Id2151"/>
    <s v="  Patrick A"/>
    <n v="23.4"/>
    <s v="Healthy Weight"/>
    <n v="4.24"/>
    <s v="Normal"/>
    <s v="No"/>
    <x v="0"/>
    <s v="No"/>
    <x v="3"/>
    <s v="No"/>
    <s v="9-Aug-1973"/>
    <n v="50"/>
    <n v="36541.550000000003"/>
    <x v="0"/>
    <s v="tier - 3"/>
    <x v="2"/>
  </r>
  <r>
    <s v="Id2152"/>
    <s v="  Geraint H"/>
    <n v="27.93"/>
    <s v="Overweight"/>
    <n v="9.8800000000000008"/>
    <s v="Diabetes"/>
    <s v="No"/>
    <x v="0"/>
    <s v="No"/>
    <x v="0"/>
    <s v="No"/>
    <s v="9-Oct-1992"/>
    <n v="31"/>
    <n v="36572.800000000003"/>
    <x v="3"/>
    <s v="tier - 2"/>
    <x v="2"/>
  </r>
  <r>
    <s v="Id2153"/>
    <s v="  Dj"/>
    <n v="22"/>
    <s v="Healthy Weight"/>
    <n v="9.5"/>
    <s v="Diabetes"/>
    <s v="No"/>
    <x v="0"/>
    <s v="No"/>
    <x v="0"/>
    <s v="No"/>
    <s v="29-Jul-1961"/>
    <n v="62"/>
    <n v="36580.28"/>
    <x v="0"/>
    <s v="tier - 2"/>
    <x v="0"/>
  </r>
  <r>
    <s v="Id2154"/>
    <s v="  Zachary A"/>
    <n v="36.86"/>
    <s v="Obesity"/>
    <n v="4.97"/>
    <s v="Normal"/>
    <s v="Yes"/>
    <x v="0"/>
    <s v="No"/>
    <x v="0"/>
    <s v="No"/>
    <s v="14-Jul-1970"/>
    <n v="53"/>
    <n v="36786.370000000003"/>
    <x v="3"/>
    <s v="tier - 1"/>
    <x v="2"/>
  </r>
  <r>
    <s v="Id2155"/>
    <s v="  Brian W"/>
    <n v="31.254999999999999"/>
    <s v="Obesity"/>
    <n v="5.49"/>
    <s v="Normal"/>
    <s v="Yes"/>
    <x v="0"/>
    <s v="No"/>
    <x v="0"/>
    <s v="No"/>
    <s v="28-Dec-1965"/>
    <n v="58"/>
    <n v="36795.29"/>
    <x v="0"/>
    <s v="tier - 1"/>
    <x v="2"/>
  </r>
  <r>
    <s v="Id2156"/>
    <s v="  Joe"/>
    <n v="23.06"/>
    <s v="Healthy Weight"/>
    <n v="4.47"/>
    <s v="Normal"/>
    <s v="No"/>
    <x v="0"/>
    <s v="No"/>
    <x v="0"/>
    <s v="No"/>
    <s v="4-Jul-1992"/>
    <n v="31"/>
    <n v="36837.47"/>
    <x v="0"/>
    <s v="tier - 3"/>
    <x v="2"/>
  </r>
  <r>
    <s v="Id2157"/>
    <s v="  Stephen"/>
    <n v="28.975000000000001"/>
    <s v="Overweight"/>
    <n v="4.34"/>
    <s v="Normal"/>
    <s v="Yes"/>
    <x v="0"/>
    <s v="No"/>
    <x v="0"/>
    <s v="No"/>
    <s v="5-Dec-1972"/>
    <n v="51"/>
    <n v="36889.99"/>
    <x v="3"/>
    <s v="tier - 3"/>
    <x v="2"/>
  </r>
  <r>
    <s v="Id2158"/>
    <s v="  Ellen L"/>
    <n v="33.299999999999997"/>
    <s v="Obesity"/>
    <n v="9.49"/>
    <s v="Diabetes"/>
    <s v="No"/>
    <x v="0"/>
    <s v="No"/>
    <x v="0"/>
    <s v="No"/>
    <s v="21-Jun-2003"/>
    <n v="20"/>
    <n v="36898.730000000003"/>
    <x v="0"/>
    <s v="tier - 1"/>
    <x v="1"/>
  </r>
  <r>
    <s v="Id2159"/>
    <s v="  Cindy"/>
    <n v="33"/>
    <s v="Obesity"/>
    <n v="10.16"/>
    <s v="Diabetes"/>
    <s v="No"/>
    <x v="0"/>
    <s v="No"/>
    <x v="0"/>
    <s v="No"/>
    <s v="24-Jul-1963"/>
    <n v="60"/>
    <n v="36910.61"/>
    <x v="0"/>
    <s v="tier - 2"/>
    <x v="2"/>
  </r>
  <r>
    <s v="Id2160"/>
    <s v="  Abigail R"/>
    <n v="31.46"/>
    <s v="Obesity"/>
    <n v="11.19"/>
    <s v="Diabetes"/>
    <s v="No"/>
    <x v="0"/>
    <s v="No"/>
    <x v="0"/>
    <s v="No"/>
    <s v="10-Jun-1991"/>
    <n v="32"/>
    <n v="36911.99"/>
    <x v="0"/>
    <s v="tier - 2"/>
    <x v="2"/>
  </r>
  <r>
    <s v="Id2161"/>
    <s v="  Amy L"/>
    <n v="29.6"/>
    <s v="Overweight"/>
    <n v="11.03"/>
    <s v="Diabetes"/>
    <s v="No"/>
    <x v="0"/>
    <s v="No"/>
    <x v="0"/>
    <s v="No"/>
    <s v="22-Oct-1968"/>
    <n v="55"/>
    <n v="36922.61"/>
    <x v="0"/>
    <s v="tier - 1"/>
    <x v="2"/>
  </r>
  <r>
    <s v="Id2162"/>
    <s v="  Amy"/>
    <n v="22.05"/>
    <s v="Healthy Weight"/>
    <n v="4.43"/>
    <s v="Normal"/>
    <s v="Yes"/>
    <x v="0"/>
    <s v="No"/>
    <x v="0"/>
    <s v="No"/>
    <s v="13-Aug-1977"/>
    <n v="46"/>
    <n v="36935.64"/>
    <x v="0"/>
    <s v="tier - 1"/>
    <x v="2"/>
  </r>
  <r>
    <s v="Id2163"/>
    <s v="  Grace H"/>
    <n v="27.06"/>
    <s v="Overweight"/>
    <n v="6.14"/>
    <s v="Prediabetes"/>
    <s v="No"/>
    <x v="1"/>
    <s v="No"/>
    <x v="3"/>
    <s v="No"/>
    <s v="25-Aug-1992"/>
    <n v="31"/>
    <n v="36950.26"/>
    <x v="3"/>
    <s v="tier - 1"/>
    <x v="0"/>
  </r>
  <r>
    <s v="Id2164"/>
    <s v="  Caitie J"/>
    <n v="20.49"/>
    <s v="Healthy Weight"/>
    <n v="4.87"/>
    <s v="Normal"/>
    <s v="No"/>
    <x v="0"/>
    <s v="No"/>
    <x v="0"/>
    <s v="No"/>
    <s v="13-Sep-1992"/>
    <n v="31"/>
    <n v="36976.449999999997"/>
    <x v="0"/>
    <s v="tier - 3"/>
    <x v="2"/>
  </r>
  <r>
    <s v="Id2165"/>
    <s v="  Benjamin"/>
    <n v="28.4"/>
    <s v="Overweight"/>
    <n v="4.3"/>
    <s v="Normal"/>
    <s v="No"/>
    <x v="0"/>
    <s v="Yes"/>
    <x v="3"/>
    <s v="No"/>
    <s v="1-Nov-1991"/>
    <n v="32"/>
    <n v="37040.879999999997"/>
    <x v="0"/>
    <s v="tier - 2"/>
    <x v="2"/>
  </r>
  <r>
    <s v="Id2166"/>
    <s v="  Ian T"/>
    <n v="41.91"/>
    <s v="Obesity"/>
    <n v="6.19"/>
    <s v="Prediabetes"/>
    <s v="No"/>
    <x v="0"/>
    <s v="No"/>
    <x v="0"/>
    <s v="No"/>
    <s v="17-Dec-1988"/>
    <n v="35"/>
    <n v="37076.370000000003"/>
    <x v="0"/>
    <s v="tier - 1"/>
    <x v="2"/>
  </r>
  <r>
    <s v="Id2167"/>
    <s v="  Tadese"/>
    <n v="24.6"/>
    <s v="Healthy Weight"/>
    <n v="6.19"/>
    <s v="Prediabetes"/>
    <s v="No"/>
    <x v="0"/>
    <s v="Yes"/>
    <x v="3"/>
    <s v="No"/>
    <s v="10-Jun-1989"/>
    <n v="34"/>
    <n v="37079.370000000003"/>
    <x v="0"/>
    <s v="tier - 3"/>
    <x v="2"/>
  </r>
  <r>
    <s v="Id2168"/>
    <s v="  Jonathan"/>
    <n v="20.9"/>
    <s v="Healthy Weight"/>
    <n v="5.12"/>
    <s v="Normal"/>
    <s v="No"/>
    <x v="0"/>
    <s v="Yes"/>
    <x v="3"/>
    <s v="No"/>
    <s v="30-Oct-1995"/>
    <n v="28"/>
    <n v="37133.9"/>
    <x v="0"/>
    <s v="tier - 2"/>
    <x v="0"/>
  </r>
  <r>
    <s v="Id2169"/>
    <s v="  Dathan"/>
    <n v="34.4"/>
    <s v="Obesity"/>
    <n v="4.04"/>
    <s v="Normal"/>
    <s v="No"/>
    <x v="0"/>
    <s v="No"/>
    <x v="0"/>
    <s v="No"/>
    <s v="5-Sep-2000"/>
    <n v="23"/>
    <n v="37165.160000000003"/>
    <x v="3"/>
    <s v="tier - 3"/>
    <x v="15"/>
  </r>
  <r>
    <s v="Id2170"/>
    <s v="  Eric"/>
    <n v="32.56"/>
    <s v="Obesity"/>
    <n v="5.36"/>
    <s v="Normal"/>
    <s v="No"/>
    <x v="0"/>
    <s v="No"/>
    <x v="0"/>
    <s v="No"/>
    <s v="17-Oct-1990"/>
    <n v="33"/>
    <n v="37251.22"/>
    <x v="0"/>
    <s v="tier - 2"/>
    <x v="2"/>
  </r>
  <r>
    <s v="Id2171"/>
    <s v="  Allison M"/>
    <n v="27.98"/>
    <s v="Overweight"/>
    <n v="4.38"/>
    <s v="Normal"/>
    <s v="No"/>
    <x v="1"/>
    <s v="No"/>
    <x v="3"/>
    <s v="No"/>
    <s v="17-Nov-1985"/>
    <n v="38"/>
    <n v="37270.15"/>
    <x v="0"/>
    <s v="tier - 1"/>
    <x v="8"/>
  </r>
  <r>
    <s v="Id2172"/>
    <s v="  Paul"/>
    <n v="26.51"/>
    <s v="Overweight"/>
    <n v="4.58"/>
    <s v="Normal"/>
    <s v="No"/>
    <x v="0"/>
    <s v="No"/>
    <x v="0"/>
    <s v="No"/>
    <s v="9-Nov-1975"/>
    <n v="48"/>
    <n v="37272.339999999997"/>
    <x v="0"/>
    <s v="tier - 3"/>
    <x v="2"/>
  </r>
  <r>
    <s v="Id2173"/>
    <s v="  Aaron R"/>
    <n v="29.734999999999999"/>
    <s v="Overweight"/>
    <n v="11.92"/>
    <s v="Diabetes"/>
    <s v="No"/>
    <x v="0"/>
    <s v="No"/>
    <x v="0"/>
    <s v="No"/>
    <s v="30-Oct-1969"/>
    <n v="54"/>
    <n v="37277.269999999997"/>
    <x v="3"/>
    <s v="tier - 3"/>
    <x v="2"/>
  </r>
  <r>
    <s v="Id2174"/>
    <s v="  Caitlin H"/>
    <n v="40.5"/>
    <s v="Obesity"/>
    <n v="5.4"/>
    <s v="Normal"/>
    <s v="No"/>
    <x v="0"/>
    <s v="Yes"/>
    <x v="3"/>
    <s v="No"/>
    <s v="3-Aug-1979"/>
    <n v="44"/>
    <n v="37425.94"/>
    <x v="0"/>
    <s v="tier - 1"/>
    <x v="2"/>
  </r>
  <r>
    <s v="Id2175"/>
    <s v="  Harald E"/>
    <n v="25.64"/>
    <s v="Overweight"/>
    <n v="4.76"/>
    <s v="Normal"/>
    <s v="No"/>
    <x v="0"/>
    <s v="No"/>
    <x v="3"/>
    <s v="No"/>
    <s v="27-Sep-2002"/>
    <n v="21"/>
    <n v="37465.339999999997"/>
    <x v="3"/>
    <s v="tier - 2"/>
    <x v="1"/>
  </r>
  <r>
    <s v="Id2176"/>
    <s v="  Siobhan A"/>
    <n v="32.9"/>
    <s v="Obesity"/>
    <n v="4.78"/>
    <s v="Normal"/>
    <s v="No"/>
    <x v="0"/>
    <s v="Yes"/>
    <x v="3"/>
    <s v="No"/>
    <s v="12-Oct-2000"/>
    <n v="23"/>
    <n v="37484.449999999997"/>
    <x v="3"/>
    <s v="tier - 1"/>
    <x v="0"/>
  </r>
  <r>
    <s v="Id2177"/>
    <s v="  Andrea J"/>
    <n v="29.8"/>
    <s v="Overweight"/>
    <n v="4.26"/>
    <s v="Normal"/>
    <s v="No"/>
    <x v="0"/>
    <s v="Yes"/>
    <x v="3"/>
    <s v="No"/>
    <s v="16-Nov-1990"/>
    <n v="33"/>
    <n v="37607.53"/>
    <x v="3"/>
    <s v="tier - 2"/>
    <x v="4"/>
  </r>
  <r>
    <s v="Id2178"/>
    <s v="  Marie"/>
    <n v="28.9"/>
    <s v="Overweight"/>
    <n v="5.85"/>
    <s v="Prediabetes"/>
    <s v="No"/>
    <x v="0"/>
    <s v="Yes"/>
    <x v="3"/>
    <s v="No"/>
    <s v="20-Jun-1982"/>
    <n v="41"/>
    <n v="37650.74"/>
    <x v="0"/>
    <s v="tier - 2"/>
    <x v="1"/>
  </r>
  <r>
    <s v="Id2179"/>
    <s v="  Rachel A"/>
    <n v="24.7"/>
    <s v="Healthy Weight"/>
    <n v="5.32"/>
    <s v="Normal"/>
    <s v="No"/>
    <x v="0"/>
    <s v="Yes"/>
    <x v="3"/>
    <s v="No"/>
    <s v="28-Oct-1970"/>
    <n v="53"/>
    <n v="37675.06"/>
    <x v="0"/>
    <s v="tier - 3"/>
    <x v="2"/>
  </r>
  <r>
    <s v="Id2180"/>
    <s v="  Emma"/>
    <n v="20.6"/>
    <s v="Healthy Weight"/>
    <n v="5.14"/>
    <s v="Normal"/>
    <s v="No"/>
    <x v="0"/>
    <s v="Yes"/>
    <x v="3"/>
    <s v="No"/>
    <s v="10-Oct-1988"/>
    <n v="35"/>
    <n v="37701.879999999997"/>
    <x v="0"/>
    <s v="tier - 3"/>
    <x v="9"/>
  </r>
  <r>
    <s v="Id2181"/>
    <s v="  Kiersten"/>
    <n v="18.600000000000001"/>
    <s v="Healthy Weight"/>
    <n v="5"/>
    <s v="Normal"/>
    <s v="No"/>
    <x v="0"/>
    <s v="Yes"/>
    <x v="3"/>
    <s v="No"/>
    <s v="18-Sep-1976"/>
    <n v="47"/>
    <n v="37735.199999999997"/>
    <x v="0"/>
    <s v="tier - 2"/>
    <x v="2"/>
  </r>
  <r>
    <s v="Id2182"/>
    <s v="  Rachael"/>
    <n v="17.8"/>
    <s v="Underweight"/>
    <n v="4.55"/>
    <s v="Normal"/>
    <s v="No"/>
    <x v="0"/>
    <s v="Yes"/>
    <x v="3"/>
    <s v="No"/>
    <s v="15-Aug-1986"/>
    <n v="37"/>
    <n v="37742.58"/>
    <x v="3"/>
    <s v="tier - 1"/>
    <x v="0"/>
  </r>
  <r>
    <s v="Id2183"/>
    <s v="  Timothy P"/>
    <n v="35.200000000000003"/>
    <s v="Obesity"/>
    <n v="5.97"/>
    <s v="Prediabetes"/>
    <s v="No"/>
    <x v="1"/>
    <s v="No"/>
    <x v="3"/>
    <s v="No"/>
    <s v="26-Jul-1983"/>
    <n v="40"/>
    <n v="37800.980000000003"/>
    <x v="0"/>
    <s v="tier - 2"/>
    <x v="2"/>
  </r>
  <r>
    <s v="Id2184"/>
    <s v="  Lelisa"/>
    <n v="33.770000000000003"/>
    <s v="Obesity"/>
    <n v="4.0199999999999996"/>
    <s v="Normal"/>
    <s v="No"/>
    <x v="1"/>
    <s v="No"/>
    <x v="3"/>
    <s v="No"/>
    <s v="9-Sep-1979"/>
    <n v="44"/>
    <n v="37829.72"/>
    <x v="3"/>
    <s v="tier - 2"/>
    <x v="2"/>
  </r>
  <r>
    <s v="Id2185"/>
    <s v="  Nate"/>
    <n v="30.03"/>
    <s v="Obesity"/>
    <n v="4.04"/>
    <s v="Normal"/>
    <s v="No"/>
    <x v="1"/>
    <s v="No"/>
    <x v="3"/>
    <s v="No"/>
    <s v="29-Jul-1998"/>
    <n v="25"/>
    <n v="38126.25"/>
    <x v="3"/>
    <s v="tier - 3"/>
    <x v="0"/>
  </r>
  <r>
    <s v="Id2186"/>
    <s v="  Chris C"/>
    <n v="29.37"/>
    <s v="Overweight"/>
    <n v="5.54"/>
    <s v="Normal"/>
    <s v="No"/>
    <x v="1"/>
    <s v="No"/>
    <x v="3"/>
    <s v="No"/>
    <s v="19-Nov-1972"/>
    <n v="51"/>
    <n v="38189.1"/>
    <x v="0"/>
    <s v="tier - 2"/>
    <x v="2"/>
  </r>
  <r>
    <s v="Id2187"/>
    <s v="  Scott"/>
    <n v="28.5"/>
    <s v="Overweight"/>
    <n v="4.03"/>
    <s v="Normal"/>
    <s v="No"/>
    <x v="1"/>
    <s v="No"/>
    <x v="3"/>
    <s v="No"/>
    <s v="8-Sep-1989"/>
    <n v="34"/>
    <n v="38237.339999999997"/>
    <x v="0"/>
    <s v="tier - 3"/>
    <x v="2"/>
  </r>
  <r>
    <s v="Id2188"/>
    <s v="  Kevin"/>
    <n v="23.32"/>
    <s v="Healthy Weight"/>
    <n v="5.62"/>
    <s v="Normal"/>
    <s v="No"/>
    <x v="1"/>
    <s v="No"/>
    <x v="3"/>
    <s v="No"/>
    <s v="16-Jun-1964"/>
    <n v="59"/>
    <n v="38241.74"/>
    <x v="0"/>
    <s v="tier - 3"/>
    <x v="2"/>
  </r>
  <r>
    <s v="Id2189"/>
    <s v="  Erik C"/>
    <n v="26.125"/>
    <s v="Overweight"/>
    <n v="5.27"/>
    <s v="Normal"/>
    <s v="No"/>
    <x v="1"/>
    <s v="No"/>
    <x v="3"/>
    <s v="No"/>
    <s v="16-Aug-1980"/>
    <n v="43"/>
    <n v="38245.589999999997"/>
    <x v="3"/>
    <s v="tier - 2"/>
    <x v="0"/>
  </r>
  <r>
    <s v="Id2190"/>
    <s v="  Shawn C"/>
    <n v="25.46"/>
    <s v="Overweight"/>
    <n v="5.18"/>
    <s v="Normal"/>
    <s v="No"/>
    <x v="1"/>
    <s v="No"/>
    <x v="3"/>
    <s v="No"/>
    <s v="30-Oct-1989"/>
    <n v="34"/>
    <n v="38282.75"/>
    <x v="3"/>
    <s v="tier - 2"/>
    <x v="0"/>
  </r>
  <r>
    <s v="Id2191"/>
    <s v="  Vajin L"/>
    <n v="23.75"/>
    <s v="Healthy Weight"/>
    <n v="5.27"/>
    <s v="Normal"/>
    <s v="No"/>
    <x v="1"/>
    <s v="No"/>
    <x v="3"/>
    <s v="No"/>
    <s v="12-Jun-1980"/>
    <n v="43"/>
    <n v="38313.129999999997"/>
    <x v="3"/>
    <s v="tier - 3"/>
    <x v="2"/>
  </r>
  <r>
    <s v="Id2192"/>
    <s v="  John K"/>
    <n v="23.085000000000001"/>
    <s v="Healthy Weight"/>
    <n v="5.62"/>
    <s v="Normal"/>
    <s v="No"/>
    <x v="1"/>
    <s v="No"/>
    <x v="3"/>
    <s v="No"/>
    <s v="17-Sep-2002"/>
    <n v="21"/>
    <n v="38344.57"/>
    <x v="3"/>
    <s v="tier - 3"/>
    <x v="2"/>
  </r>
  <r>
    <s v="Id2193"/>
    <s v="  Kevin J"/>
    <n v="22.99"/>
    <s v="Healthy Weight"/>
    <n v="5.0599999999999996"/>
    <s v="Normal"/>
    <s v="No"/>
    <x v="1"/>
    <s v="No"/>
    <x v="3"/>
    <s v="No"/>
    <s v="22-Aug-1970"/>
    <n v="53"/>
    <n v="38389.79"/>
    <x v="0"/>
    <s v="tier - 3"/>
    <x v="2"/>
  </r>
  <r>
    <s v="Id2194"/>
    <s v="  Kirby W"/>
    <n v="21.47"/>
    <s v="Healthy Weight"/>
    <n v="4.6900000000000004"/>
    <s v="Normal"/>
    <s v="No"/>
    <x v="1"/>
    <s v="No"/>
    <x v="3"/>
    <s v="No"/>
    <s v="23-Dec-1971"/>
    <n v="52"/>
    <n v="38405.26"/>
    <x v="0"/>
    <s v="tier - 1"/>
    <x v="2"/>
  </r>
  <r>
    <s v="Id2195"/>
    <s v="  J A"/>
    <n v="15.96"/>
    <s v="Underweight"/>
    <n v="5.44"/>
    <s v="Normal"/>
    <s v="No"/>
    <x v="1"/>
    <s v="No"/>
    <x v="3"/>
    <s v="No"/>
    <s v="21-Jun-1986"/>
    <n v="37"/>
    <n v="38415.47"/>
    <x v="3"/>
    <s v="tier - 2"/>
    <x v="2"/>
  </r>
  <r>
    <s v="Id2196"/>
    <s v="  Dustin G"/>
    <n v="39.5"/>
    <s v="Obesity"/>
    <n v="5.05"/>
    <s v="Normal"/>
    <s v="No"/>
    <x v="1"/>
    <s v="No"/>
    <x v="3"/>
    <s v="No"/>
    <s v="12-Nov-1999"/>
    <n v="24"/>
    <n v="38511.629999999997"/>
    <x v="0"/>
    <s v="tier - 2"/>
    <x v="8"/>
  </r>
  <r>
    <s v="Id2197"/>
    <s v="  Anthony G"/>
    <n v="33.770000000000003"/>
    <s v="Obesity"/>
    <n v="6"/>
    <s v="Prediabetes"/>
    <s v="No"/>
    <x v="1"/>
    <s v="No"/>
    <x v="3"/>
    <s v="No"/>
    <s v="13-Jul-1990"/>
    <n v="33"/>
    <n v="38652.089999999997"/>
    <x v="0"/>
    <s v="tier - 2"/>
    <x v="2"/>
  </r>
  <r>
    <s v="Id2198"/>
    <s v="  Ryan"/>
    <n v="26.84"/>
    <s v="Overweight"/>
    <n v="5.99"/>
    <s v="Prediabetes"/>
    <s v="Yes"/>
    <x v="1"/>
    <s v="No"/>
    <x v="3"/>
    <s v="No"/>
    <s v="20-Jul-1986"/>
    <n v="37"/>
    <n v="38709.18"/>
    <x v="3"/>
    <s v="tier - 3"/>
    <x v="0"/>
  </r>
  <r>
    <s v="Id2199"/>
    <s v="  Eric N"/>
    <n v="35.53"/>
    <s v="Obesity"/>
    <n v="4.3600000000000003"/>
    <s v="Normal"/>
    <s v="No"/>
    <x v="0"/>
    <s v="Yes"/>
    <x v="3"/>
    <s v="No"/>
    <s v="2-Nov-1991"/>
    <n v="32"/>
    <n v="38711"/>
    <x v="0"/>
    <s v="tier - 2"/>
    <x v="2"/>
  </r>
  <r>
    <s v="Id2200"/>
    <s v="  Connor"/>
    <n v="30.59"/>
    <s v="Obesity"/>
    <n v="4.41"/>
    <s v="Normal"/>
    <s v="No"/>
    <x v="0"/>
    <s v="Yes"/>
    <x v="3"/>
    <s v="No"/>
    <s v="15-Jun-1976"/>
    <n v="47"/>
    <n v="38740.120000000003"/>
    <x v="0"/>
    <s v="tier - 2"/>
    <x v="1"/>
  </r>
  <r>
    <s v="Id2201"/>
    <s v="  Patrick H"/>
    <n v="30.59"/>
    <s v="Obesity"/>
    <n v="4.17"/>
    <s v="Normal"/>
    <s v="No"/>
    <x v="0"/>
    <s v="Yes"/>
    <x v="3"/>
    <s v="No"/>
    <s v="8-Nov-1991"/>
    <n v="32"/>
    <n v="38746.36"/>
    <x v="3"/>
    <s v="tier - 2"/>
    <x v="1"/>
  </r>
  <r>
    <s v="Id2202"/>
    <s v="  Tyler"/>
    <n v="27.835000000000001"/>
    <s v="Overweight"/>
    <n v="4.4400000000000004"/>
    <s v="Normal"/>
    <s v="No"/>
    <x v="0"/>
    <s v="Yes"/>
    <x v="3"/>
    <s v="No"/>
    <s v="5-Dec-2004"/>
    <n v="19"/>
    <n v="38792.69"/>
    <x v="0"/>
    <s v="tier - 2"/>
    <x v="0"/>
  </r>
  <r>
    <s v="Id2203"/>
    <s v="  Deborah L"/>
    <n v="40.26"/>
    <s v="Obesity"/>
    <n v="5.52"/>
    <s v="Normal"/>
    <s v="No"/>
    <x v="1"/>
    <s v="No"/>
    <x v="3"/>
    <s v="No"/>
    <s v="3-Dec-1979"/>
    <n v="44"/>
    <n v="38836.980000000003"/>
    <x v="0"/>
    <s v="tier - 1"/>
    <x v="2"/>
  </r>
  <r>
    <s v="Id2204"/>
    <s v="  Andrea K"/>
    <n v="39.82"/>
    <s v="Obesity"/>
    <n v="6.01"/>
    <s v="Prediabetes"/>
    <s v="No"/>
    <x v="1"/>
    <s v="No"/>
    <x v="3"/>
    <s v="No"/>
    <s v="6-Jun-1964"/>
    <n v="59"/>
    <n v="38869.25"/>
    <x v="0"/>
    <s v="tier - 2"/>
    <x v="2"/>
  </r>
  <r>
    <s v="Id2205"/>
    <s v="  Elleree"/>
    <n v="39.159999999999997"/>
    <s v="Obesity"/>
    <n v="5.81"/>
    <s v="Prediabetes"/>
    <s v="No"/>
    <x v="1"/>
    <s v="No"/>
    <x v="3"/>
    <s v="No"/>
    <s v="30-Jul-1967"/>
    <n v="56"/>
    <n v="38893.360000000001"/>
    <x v="3"/>
    <s v="tier - 2"/>
    <x v="2"/>
  </r>
  <r>
    <s v="Id2206"/>
    <s v="  Brandon J"/>
    <n v="25.555"/>
    <s v="Overweight"/>
    <n v="4.37"/>
    <s v="Normal"/>
    <s v="No"/>
    <x v="0"/>
    <s v="Yes"/>
    <x v="3"/>
    <s v="No"/>
    <s v="16-Jun-1987"/>
    <n v="36"/>
    <n v="38924.04"/>
    <x v="0"/>
    <s v="tier - 2"/>
    <x v="2"/>
  </r>
  <r>
    <s v="Id2207"/>
    <s v="  Steve"/>
    <n v="25.175000000000001"/>
    <s v="Overweight"/>
    <n v="5.74"/>
    <s v="Prediabetes"/>
    <s v="No"/>
    <x v="0"/>
    <s v="Yes"/>
    <x v="3"/>
    <s v="No"/>
    <s v="15-Dec-1976"/>
    <n v="47"/>
    <n v="38932.559999999998"/>
    <x v="0"/>
    <s v="tier - 3"/>
    <x v="2"/>
  </r>
  <r>
    <s v="Id2208"/>
    <s v="  Nina Wavik Sr"/>
    <n v="38.28"/>
    <s v="Obesity"/>
    <n v="5.39"/>
    <s v="Normal"/>
    <s v="No"/>
    <x v="1"/>
    <s v="No"/>
    <x v="3"/>
    <s v="No"/>
    <s v="24-Sep-1980"/>
    <n v="43"/>
    <n v="38947.43"/>
    <x v="0"/>
    <s v="tier - 3"/>
    <x v="2"/>
  </r>
  <r>
    <s v="Id2209"/>
    <s v="  Dani"/>
    <n v="38.17"/>
    <s v="Obesity"/>
    <n v="4.07"/>
    <s v="Normal"/>
    <s v="No"/>
    <x v="1"/>
    <s v="No"/>
    <x v="3"/>
    <s v="No"/>
    <s v="12-Oct-1978"/>
    <n v="45"/>
    <n v="38998.550000000003"/>
    <x v="3"/>
    <s v="tier - 1"/>
    <x v="2"/>
  </r>
  <r>
    <s v="Id2210"/>
    <s v="  Jennifer A"/>
    <n v="36.85"/>
    <s v="Obesity"/>
    <n v="5.49"/>
    <s v="Normal"/>
    <s v="No"/>
    <x v="1"/>
    <s v="No"/>
    <x v="3"/>
    <s v="No"/>
    <s v="20-Sep-1985"/>
    <n v="38"/>
    <n v="39047.29"/>
    <x v="3"/>
    <s v="tier - 3"/>
    <x v="12"/>
  </r>
  <r>
    <s v="Id2211"/>
    <s v="  Martin"/>
    <n v="22.61"/>
    <s v="Healthy Weight"/>
    <n v="5.68"/>
    <s v="Normal"/>
    <s v="No"/>
    <x v="0"/>
    <s v="Yes"/>
    <x v="3"/>
    <s v="No"/>
    <s v="4-Aug-1982"/>
    <n v="41"/>
    <n v="39125.33"/>
    <x v="3"/>
    <s v="tier - 1"/>
    <x v="5"/>
  </r>
  <r>
    <s v="Id2212"/>
    <s v="  Steve"/>
    <n v="21.754999999999999"/>
    <s v="Healthy Weight"/>
    <n v="6.09"/>
    <s v="Prediabetes"/>
    <s v="No"/>
    <x v="0"/>
    <s v="Yes"/>
    <x v="3"/>
    <s v="No"/>
    <s v="7-Jul-1962"/>
    <n v="61"/>
    <n v="39221.120000000003"/>
    <x v="0"/>
    <s v="tier - 1"/>
    <x v="2"/>
  </r>
  <r>
    <s v="Id2213"/>
    <s v="  Christopher"/>
    <n v="20.425000000000001"/>
    <s v="Healthy Weight"/>
    <n v="5.53"/>
    <s v="Normal"/>
    <s v="No"/>
    <x v="0"/>
    <s v="Yes"/>
    <x v="3"/>
    <s v="No"/>
    <s v="30-Nov-1992"/>
    <n v="31"/>
    <n v="39241.440000000002"/>
    <x v="3"/>
    <s v="tier - 3"/>
    <x v="2"/>
  </r>
  <r>
    <s v="Id2214"/>
    <s v="  Kathryn M"/>
    <n v="31.35"/>
    <s v="Obesity"/>
    <n v="4.28"/>
    <s v="Normal"/>
    <s v="No"/>
    <x v="1"/>
    <s v="No"/>
    <x v="3"/>
    <s v="No"/>
    <s v="16-Aug-1982"/>
    <n v="41"/>
    <n v="39315.279999999999"/>
    <x v="0"/>
    <s v="tier - 3"/>
    <x v="2"/>
  </r>
  <r>
    <s v="Id2215"/>
    <s v="  Emily"/>
    <n v="31.13"/>
    <s v="Obesity"/>
    <n v="6.01"/>
    <s v="Prediabetes"/>
    <s v="No"/>
    <x v="1"/>
    <s v="No"/>
    <x v="3"/>
    <s v="No"/>
    <s v="5-Aug-1978"/>
    <n v="45"/>
    <n v="39352.6"/>
    <x v="0"/>
    <s v="tier - 3"/>
    <x v="2"/>
  </r>
  <r>
    <s v="Id2216"/>
    <s v="  Trent A"/>
    <n v="17.48"/>
    <s v="Underweight"/>
    <n v="4.59"/>
    <s v="Normal"/>
    <s v="No"/>
    <x v="0"/>
    <s v="Yes"/>
    <x v="3"/>
    <s v="No"/>
    <s v="24-Jun-1966"/>
    <n v="57"/>
    <n v="39396.86"/>
    <x v="0"/>
    <s v="tier - 2"/>
    <x v="2"/>
  </r>
  <r>
    <s v="Id2217"/>
    <s v="  Jennifer E"/>
    <n v="22.57"/>
    <s v="Healthy Weight"/>
    <n v="5.8"/>
    <s v="Prediabetes"/>
    <s v="Yes"/>
    <x v="0"/>
    <s v="No"/>
    <x v="3"/>
    <s v="No"/>
    <s v="12-Jul-1978"/>
    <n v="45"/>
    <n v="39556.49"/>
    <x v="3"/>
    <s v="tier - 2"/>
    <x v="3"/>
  </r>
  <r>
    <s v="Id2218"/>
    <s v="  Polly"/>
    <n v="26.73"/>
    <s v="Overweight"/>
    <n v="5.08"/>
    <s v="Normal"/>
    <s v="No"/>
    <x v="1"/>
    <s v="No"/>
    <x v="3"/>
    <s v="No"/>
    <s v="5-Jul-1981"/>
    <n v="42"/>
    <n v="39597.410000000003"/>
    <x v="3"/>
    <s v="tier - 2"/>
    <x v="12"/>
  </r>
  <r>
    <s v="Id2219"/>
    <s v="  Elizabeth"/>
    <n v="20.79"/>
    <s v="Healthy Weight"/>
    <n v="5.84"/>
    <s v="Prediabetes"/>
    <s v="No"/>
    <x v="1"/>
    <s v="No"/>
    <x v="3"/>
    <s v="No"/>
    <s v="7-Aug-1995"/>
    <n v="28"/>
    <n v="39611.760000000002"/>
    <x v="3"/>
    <s v="tier - 3"/>
    <x v="0"/>
  </r>
  <r>
    <s v="Id2220"/>
    <s v="  Tiffany A"/>
    <n v="20.149999999999999"/>
    <s v="Healthy Weight"/>
    <n v="4.1500000000000004"/>
    <s v="Normal"/>
    <s v="No"/>
    <x v="0"/>
    <s v="No"/>
    <x v="3"/>
    <s v="No"/>
    <s v="17-Dec-1977"/>
    <n v="46"/>
    <n v="39670.44"/>
    <x v="0"/>
    <s v="tier - 1"/>
    <x v="1"/>
  </r>
  <r>
    <s v="Id2221"/>
    <s v="  Cole"/>
    <n v="36.85"/>
    <s v="Obesity"/>
    <n v="4.3600000000000003"/>
    <s v="Normal"/>
    <s v="Yes"/>
    <x v="0"/>
    <s v="No"/>
    <x v="0"/>
    <s v="No"/>
    <s v="29-Sep-1968"/>
    <n v="55"/>
    <n v="39721.93"/>
    <x v="0"/>
    <s v="tier - 2"/>
    <x v="2"/>
  </r>
  <r>
    <s v="Id2222"/>
    <s v="  Matthew T"/>
    <n v="35.53"/>
    <s v="Obesity"/>
    <n v="4.55"/>
    <s v="Normal"/>
    <s v="Yes"/>
    <x v="0"/>
    <s v="No"/>
    <x v="0"/>
    <s v="No"/>
    <s v="16-Jul-2003"/>
    <n v="20"/>
    <n v="39722.75"/>
    <x v="3"/>
    <s v="tier - 1"/>
    <x v="0"/>
  </r>
  <r>
    <s v="Id2223"/>
    <s v="  Zachary"/>
    <n v="31.1"/>
    <s v="Obesity"/>
    <n v="4.37"/>
    <s v="Normal"/>
    <s v="Yes"/>
    <x v="0"/>
    <s v="No"/>
    <x v="0"/>
    <s v="No"/>
    <s v="12-Aug-1977"/>
    <n v="46"/>
    <n v="39725.519999999997"/>
    <x v="0"/>
    <s v="tier - 1"/>
    <x v="1"/>
  </r>
  <r>
    <s v="Id2224"/>
    <s v="  Matthew T"/>
    <n v="23.21"/>
    <s v="Healthy Weight"/>
    <n v="5.24"/>
    <s v="Normal"/>
    <s v="Yes"/>
    <x v="0"/>
    <s v="No"/>
    <x v="0"/>
    <s v="No"/>
    <s v="17-Dec-1973"/>
    <n v="50"/>
    <n v="39727.61"/>
    <x v="3"/>
    <s v="tier - 2"/>
    <x v="2"/>
  </r>
  <r>
    <s v="Id2225"/>
    <s v="  Pat"/>
    <n v="18.36"/>
    <s v="Underweight"/>
    <n v="5.96"/>
    <s v="Prediabetes"/>
    <s v="No"/>
    <x v="0"/>
    <s v="No"/>
    <x v="3"/>
    <s v="No"/>
    <s v="24-Jul-1987"/>
    <n v="36"/>
    <n v="39774.28"/>
    <x v="3"/>
    <s v="tier - 1"/>
    <x v="10"/>
  </r>
  <r>
    <s v="Id2226"/>
    <s v="  Ashley"/>
    <n v="15.92"/>
    <s v="Underweight"/>
    <n v="4.76"/>
    <s v="Normal"/>
    <s v="Yes"/>
    <x v="0"/>
    <s v="No"/>
    <x v="3"/>
    <s v="No"/>
    <s v="17-Jul-1985"/>
    <n v="38"/>
    <n v="39836.519999999997"/>
    <x v="0"/>
    <s v="tier - 1"/>
    <x v="2"/>
  </r>
  <r>
    <s v="Id2227"/>
    <s v="  Elizabeth A"/>
    <n v="15.17"/>
    <s v="Underweight"/>
    <n v="4.3"/>
    <s v="Normal"/>
    <s v="Yes"/>
    <x v="0"/>
    <s v="Yes"/>
    <x v="3"/>
    <s v="No"/>
    <s v="1-Jun-1983"/>
    <n v="40"/>
    <n v="39865.699999999997"/>
    <x v="0"/>
    <s v="tier - 2"/>
    <x v="2"/>
  </r>
  <r>
    <s v="Id2228"/>
    <s v="  Rebecca M"/>
    <n v="16.63"/>
    <s v="Underweight"/>
    <n v="4.5"/>
    <s v="Normal"/>
    <s v="No"/>
    <x v="0"/>
    <s v="No"/>
    <x v="3"/>
    <s v="No"/>
    <s v="22-Aug-1985"/>
    <n v="38"/>
    <n v="39871.699999999997"/>
    <x v="3"/>
    <s v="tier - 2"/>
    <x v="0"/>
  </r>
  <r>
    <s v="Id2229"/>
    <s v="  Ruth"/>
    <n v="19.39"/>
    <s v="Healthy Weight"/>
    <n v="5.59"/>
    <s v="Normal"/>
    <s v="No"/>
    <x v="0"/>
    <s v="Yes"/>
    <x v="3"/>
    <s v="No"/>
    <s v="2-Dec-1975"/>
    <n v="48"/>
    <n v="39963.120000000003"/>
    <x v="0"/>
    <s v="tier - 2"/>
    <x v="2"/>
  </r>
  <r>
    <s v="Id2230"/>
    <s v="  Gregory S"/>
    <n v="17.34"/>
    <s v="Underweight"/>
    <n v="6.29"/>
    <s v="Prediabetes"/>
    <s v="Yes"/>
    <x v="0"/>
    <s v="Yes"/>
    <x v="3"/>
    <s v="No"/>
    <s v="8-Aug-1987"/>
    <n v="36"/>
    <n v="39983.43"/>
    <x v="0"/>
    <s v="tier - 3"/>
    <x v="1"/>
  </r>
  <r>
    <s v="Id2231"/>
    <s v="  Alexandra S"/>
    <n v="17.940000000000001"/>
    <s v="Underweight"/>
    <n v="4.1900000000000004"/>
    <s v="Normal"/>
    <s v="No"/>
    <x v="1"/>
    <s v="No"/>
    <x v="3"/>
    <s v="No"/>
    <s v="25-Dec-1982"/>
    <n v="41"/>
    <n v="40003.33"/>
    <x v="3"/>
    <s v="tier - 1"/>
    <x v="1"/>
  </r>
  <r>
    <s v="Id2232"/>
    <s v="  Hillary"/>
    <n v="16.670000000000002"/>
    <s v="Underweight"/>
    <n v="4.7"/>
    <s v="Normal"/>
    <s v="Yes"/>
    <x v="0"/>
    <s v="Yes"/>
    <x v="3"/>
    <s v="No"/>
    <s v="20-Dec-1978"/>
    <n v="45"/>
    <n v="40054.730000000003"/>
    <x v="3"/>
    <s v="tier - 3"/>
    <x v="2"/>
  </r>
  <r>
    <s v="Id2233"/>
    <s v="  Amy K"/>
    <n v="20.58"/>
    <s v="Healthy Weight"/>
    <n v="5.64"/>
    <s v="Normal"/>
    <s v="Yes"/>
    <x v="0"/>
    <s v="No"/>
    <x v="0"/>
    <s v="No"/>
    <s v="12-Aug-1966"/>
    <n v="57"/>
    <n v="40069.440000000002"/>
    <x v="3"/>
    <s v="tier - 3"/>
    <x v="2"/>
  </r>
  <r>
    <s v="Id2234"/>
    <s v="  Scott"/>
    <n v="16.5"/>
    <s v="Underweight"/>
    <n v="4.1100000000000003"/>
    <s v="Normal"/>
    <s v="Yes"/>
    <x v="0"/>
    <s v="No"/>
    <x v="0"/>
    <s v="No"/>
    <s v="14-Oct-1983"/>
    <n v="40"/>
    <n v="40103.89"/>
    <x v="3"/>
    <s v="tier - 2"/>
    <x v="2"/>
  </r>
  <r>
    <s v="Id2235"/>
    <s v="  John"/>
    <n v="15.41"/>
    <s v="Underweight"/>
    <n v="5.43"/>
    <s v="Normal"/>
    <s v="Yes"/>
    <x v="0"/>
    <s v="Yes"/>
    <x v="3"/>
    <s v="No"/>
    <s v="21-Oct-1985"/>
    <n v="38"/>
    <n v="40182.25"/>
    <x v="3"/>
    <s v="tier - 2"/>
    <x v="2"/>
  </r>
  <r>
    <s v="Id2236"/>
    <s v="  Maaikel"/>
    <n v="24.59"/>
    <s v="Healthy Weight"/>
    <n v="4.38"/>
    <s v="Normal"/>
    <s v="No"/>
    <x v="0"/>
    <s v="No"/>
    <x v="3"/>
    <s v="No"/>
    <s v="18-Aug-1979"/>
    <n v="44"/>
    <n v="40204.83"/>
    <x v="3"/>
    <s v="tier - 3"/>
    <x v="1"/>
  </r>
  <r>
    <s v="Id2237"/>
    <s v="  Daniel C"/>
    <n v="33.33"/>
    <s v="Obesity"/>
    <n v="9.7899999999999991"/>
    <s v="Diabetes"/>
    <s v="No"/>
    <x v="0"/>
    <s v="No"/>
    <x v="0"/>
    <s v="No"/>
    <s v="28-Jul-1981"/>
    <n v="42"/>
    <n v="40208.559999999998"/>
    <x v="3"/>
    <s v="tier - 2"/>
    <x v="2"/>
  </r>
  <r>
    <s v="Id2238"/>
    <s v="  Christopher S"/>
    <n v="18.5"/>
    <s v="Healthy Weight"/>
    <n v="11.84"/>
    <s v="Diabetes"/>
    <s v="No"/>
    <x v="0"/>
    <s v="No"/>
    <x v="0"/>
    <s v="No"/>
    <s v="4-Oct-1981"/>
    <n v="42"/>
    <n v="40273.65"/>
    <x v="3"/>
    <s v="tier - 3"/>
    <x v="0"/>
  </r>
  <r>
    <s v="Id2239"/>
    <s v="  William R"/>
    <n v="18.579999999999998"/>
    <s v="Healthy Weight"/>
    <n v="6.22"/>
    <s v="Prediabetes"/>
    <s v="No"/>
    <x v="0"/>
    <s v="No"/>
    <x v="0"/>
    <s v="No"/>
    <s v="27-Jun-1977"/>
    <n v="46"/>
    <n v="40284.379999999997"/>
    <x v="3"/>
    <s v="tier - 3"/>
    <x v="1"/>
  </r>
  <r>
    <s v="Id2240"/>
    <s v="  Lyndsy"/>
    <n v="16.64"/>
    <s v="Underweight"/>
    <n v="10.01"/>
    <s v="Diabetes"/>
    <s v="No"/>
    <x v="0"/>
    <s v="No"/>
    <x v="0"/>
    <s v="No"/>
    <s v="4-Sep-1962"/>
    <n v="61"/>
    <n v="40309.93"/>
    <x v="3"/>
    <s v="tier - 3"/>
    <x v="2"/>
  </r>
  <r>
    <s v="Id2241"/>
    <s v="  Jessica"/>
    <n v="19.329999999999998"/>
    <s v="Healthy Weight"/>
    <n v="4.32"/>
    <s v="Normal"/>
    <s v="No"/>
    <x v="0"/>
    <s v="No"/>
    <x v="3"/>
    <s v="No"/>
    <s v="12-Aug-1966"/>
    <n v="57"/>
    <n v="40373.74"/>
    <x v="3"/>
    <s v="tier - 3"/>
    <x v="2"/>
  </r>
  <r>
    <s v="Id2242"/>
    <s v="  Anna"/>
    <n v="21.26"/>
    <s v="Healthy Weight"/>
    <n v="5.65"/>
    <s v="Normal"/>
    <s v="Yes"/>
    <x v="0"/>
    <s v="Yes"/>
    <x v="3"/>
    <s v="No"/>
    <s v="3-Nov-1985"/>
    <n v="38"/>
    <n v="40419.019999999997"/>
    <x v="3"/>
    <s v="tier - 2"/>
    <x v="0"/>
  </r>
  <r>
    <s v="Id2243"/>
    <s v="  Jordan"/>
    <n v="15.6"/>
    <s v="Underweight"/>
    <n v="4.12"/>
    <s v="Normal"/>
    <s v="Yes"/>
    <x v="0"/>
    <s v="No"/>
    <x v="3"/>
    <s v="No"/>
    <s v="10-Jul-1975"/>
    <n v="48"/>
    <n v="40590.550000000003"/>
    <x v="3"/>
    <s v="tier - 3"/>
    <x v="1"/>
  </r>
  <r>
    <s v="Id2244"/>
    <s v="  Brian"/>
    <n v="24.39"/>
    <s v="Healthy Weight"/>
    <n v="6.24"/>
    <s v="Prediabetes"/>
    <s v="No"/>
    <x v="0"/>
    <s v="No"/>
    <x v="3"/>
    <s v="No"/>
    <s v="25-Sep-1970"/>
    <n v="53"/>
    <n v="40692.910000000003"/>
    <x v="3"/>
    <s v="tier - 1"/>
    <x v="2"/>
  </r>
  <r>
    <s v="Id2245"/>
    <s v="  Katherine A"/>
    <n v="24.75"/>
    <s v="Healthy Weight"/>
    <n v="4.83"/>
    <s v="Normal"/>
    <s v="No"/>
    <x v="0"/>
    <s v="No"/>
    <x v="0"/>
    <s v="No"/>
    <s v="26-Dec-1976"/>
    <n v="47"/>
    <n v="40720.550000000003"/>
    <x v="3"/>
    <s v="tier - 3"/>
    <x v="1"/>
  </r>
  <r>
    <s v="Id2246"/>
    <s v="  Melanie"/>
    <n v="20.88"/>
    <s v="Healthy Weight"/>
    <n v="7.4"/>
    <s v="Diabetes"/>
    <s v="No"/>
    <x v="0"/>
    <s v="No"/>
    <x v="0"/>
    <s v="No"/>
    <s v="10-Jun-1972"/>
    <n v="51"/>
    <n v="40817.85"/>
    <x v="3"/>
    <s v="tier - 3"/>
    <x v="2"/>
  </r>
  <r>
    <s v="Id2247"/>
    <s v="  Jessica"/>
    <n v="20.43"/>
    <s v="Healthy Weight"/>
    <n v="4.54"/>
    <s v="Normal"/>
    <s v="No"/>
    <x v="0"/>
    <s v="No"/>
    <x v="0"/>
    <s v="No"/>
    <s v="2-Jul-1999"/>
    <n v="24"/>
    <n v="40904.199999999997"/>
    <x v="3"/>
    <s v="tier - 1"/>
    <x v="8"/>
  </r>
  <r>
    <s v="Id2248"/>
    <s v="  Eric S"/>
    <n v="15.18"/>
    <s v="Underweight"/>
    <n v="11.11"/>
    <s v="Diabetes"/>
    <s v="No"/>
    <x v="0"/>
    <s v="No"/>
    <x v="0"/>
    <s v="No"/>
    <s v="4-Aug-1992"/>
    <n v="31"/>
    <n v="40932.43"/>
    <x v="3"/>
    <s v="tier - 2"/>
    <x v="0"/>
  </r>
  <r>
    <s v="Id2249"/>
    <s v="  Joseph"/>
    <n v="15.12"/>
    <s v="Underweight"/>
    <n v="4.03"/>
    <s v="Normal"/>
    <s v="Yes"/>
    <x v="0"/>
    <s v="No"/>
    <x v="0"/>
    <s v="No"/>
    <s v="16-Sep-1979"/>
    <n v="44"/>
    <n v="40941.29"/>
    <x v="3"/>
    <s v="tier - 2"/>
    <x v="0"/>
  </r>
  <r>
    <s v="Id2250"/>
    <s v="  Mary"/>
    <n v="23.88"/>
    <s v="Healthy Weight"/>
    <n v="4.51"/>
    <s v="Normal"/>
    <s v="No"/>
    <x v="0"/>
    <s v="No"/>
    <x v="3"/>
    <s v="No"/>
    <s v="8-Sep-1983"/>
    <n v="40"/>
    <n v="40961.29"/>
    <x v="3"/>
    <s v="tier - 2"/>
    <x v="2"/>
  </r>
  <r>
    <s v="Id2251"/>
    <s v="  Natalie"/>
    <n v="16.13"/>
    <s v="Underweight"/>
    <n v="5.56"/>
    <s v="Normal"/>
    <s v="No"/>
    <x v="1"/>
    <s v="No"/>
    <x v="3"/>
    <s v="No"/>
    <s v="5-Jun-1974"/>
    <n v="49"/>
    <n v="40974.160000000003"/>
    <x v="3"/>
    <s v="tier - 2"/>
    <x v="0"/>
  </r>
  <r>
    <s v="Id2252"/>
    <s v="  Christopher"/>
    <n v="24.09"/>
    <s v="Healthy Weight"/>
    <n v="4.0999999999999996"/>
    <s v="Normal"/>
    <s v="No"/>
    <x v="1"/>
    <s v="No"/>
    <x v="3"/>
    <s v="No"/>
    <s v="11-Oct-1979"/>
    <n v="44"/>
    <n v="41034.22"/>
    <x v="3"/>
    <s v="tier - 3"/>
    <x v="12"/>
  </r>
  <r>
    <s v="Id2253"/>
    <s v="  Sonja"/>
    <n v="19.43"/>
    <s v="Healthy Weight"/>
    <n v="5.85"/>
    <s v="Prediabetes"/>
    <s v="No"/>
    <x v="1"/>
    <s v="No"/>
    <x v="3"/>
    <s v="No"/>
    <s v="12-Aug-1972"/>
    <n v="51"/>
    <n v="41055.29"/>
    <x v="3"/>
    <s v="tier - 2"/>
    <x v="2"/>
  </r>
  <r>
    <s v="Id2254"/>
    <s v="  Alexandra"/>
    <n v="15.22"/>
    <s v="Underweight"/>
    <n v="4.92"/>
    <s v="Normal"/>
    <s v="Yes"/>
    <x v="0"/>
    <s v="Yes"/>
    <x v="3"/>
    <s v="No"/>
    <s v="6-Sep-1972"/>
    <n v="51"/>
    <n v="41097.160000000003"/>
    <x v="3"/>
    <s v="tier - 3"/>
    <x v="5"/>
  </r>
  <r>
    <s v="Id2255"/>
    <s v="  Martha L"/>
    <n v="20.72"/>
    <s v="Healthy Weight"/>
    <n v="9.4600000000000009"/>
    <s v="Diabetes"/>
    <s v="No"/>
    <x v="0"/>
    <s v="No"/>
    <x v="0"/>
    <s v="No"/>
    <s v="8-Aug-1969"/>
    <n v="54"/>
    <n v="41191.57"/>
    <x v="3"/>
    <s v="tier - 2"/>
    <x v="2"/>
  </r>
  <r>
    <s v="Id2256"/>
    <s v="  Ryan C"/>
    <n v="35.4"/>
    <s v="Obesity"/>
    <n v="5.94"/>
    <s v="Prediabetes"/>
    <s v="No"/>
    <x v="0"/>
    <s v="Yes"/>
    <x v="3"/>
    <s v="No"/>
    <s v="6-Jun-1964"/>
    <n v="59"/>
    <n v="41250.39"/>
    <x v="3"/>
    <s v="tier - 3"/>
    <x v="2"/>
  </r>
  <r>
    <s v="Id2257"/>
    <s v="  Cliff"/>
    <n v="34.4"/>
    <s v="Obesity"/>
    <n v="5.7"/>
    <s v="Prediabetes"/>
    <s v="No"/>
    <x v="0"/>
    <s v="Yes"/>
    <x v="3"/>
    <s v="No"/>
    <s v="27-Aug-1977"/>
    <n v="46"/>
    <n v="41271.5"/>
    <x v="3"/>
    <s v="tier - 2"/>
    <x v="2"/>
  </r>
  <r>
    <s v="Id2258"/>
    <s v="  Blue"/>
    <n v="34.1"/>
    <s v="Obesity"/>
    <n v="4.13"/>
    <s v="Normal"/>
    <s v="No"/>
    <x v="0"/>
    <s v="Yes"/>
    <x v="3"/>
    <s v="No"/>
    <s v="7-Oct-1964"/>
    <n v="59"/>
    <n v="41331.79"/>
    <x v="3"/>
    <s v="tier - 2"/>
    <x v="2"/>
  </r>
  <r>
    <s v="Id2259"/>
    <s v="  Jeffrey M"/>
    <n v="30.4"/>
    <s v="Obesity"/>
    <n v="4.7699999999999996"/>
    <s v="Normal"/>
    <s v="No"/>
    <x v="0"/>
    <s v="Yes"/>
    <x v="3"/>
    <s v="No"/>
    <s v="16-Oct-1971"/>
    <n v="52"/>
    <n v="41351.879999999997"/>
    <x v="3"/>
    <s v="tier - 2"/>
    <x v="2"/>
  </r>
  <r>
    <s v="Id2260"/>
    <s v="  Andrew"/>
    <n v="28.7"/>
    <s v="Overweight"/>
    <n v="4.99"/>
    <s v="Normal"/>
    <s v="No"/>
    <x v="0"/>
    <s v="Yes"/>
    <x v="3"/>
    <s v="No"/>
    <s v="22-Dec-1967"/>
    <n v="56"/>
    <n v="41505.15"/>
    <x v="3"/>
    <s v="tier - 2"/>
    <x v="2"/>
  </r>
  <r>
    <s v="Id2261"/>
    <s v="  Julia"/>
    <n v="17.440000000000001"/>
    <s v="Underweight"/>
    <n v="4.42"/>
    <s v="Normal"/>
    <s v="Yes"/>
    <x v="0"/>
    <s v="Yes"/>
    <x v="3"/>
    <s v="No"/>
    <s v="24-Nov-1974"/>
    <n v="49"/>
    <n v="41636.199999999997"/>
    <x v="3"/>
    <s v="tier - 1"/>
    <x v="2"/>
  </r>
  <r>
    <s v="Id2262"/>
    <s v="  Daniel"/>
    <n v="27.6"/>
    <s v="Overweight"/>
    <n v="4.01"/>
    <s v="Normal"/>
    <s v="No"/>
    <x v="0"/>
    <s v="Yes"/>
    <x v="3"/>
    <s v="No"/>
    <s v="29-Oct-1976"/>
    <n v="47"/>
    <n v="41661.599999999999"/>
    <x v="3"/>
    <s v="tier - 3"/>
    <x v="2"/>
  </r>
  <r>
    <s v="Id2263"/>
    <s v="  Jaime"/>
    <n v="20.7"/>
    <s v="Healthy Weight"/>
    <n v="4.49"/>
    <s v="Normal"/>
    <s v="No"/>
    <x v="0"/>
    <s v="Yes"/>
    <x v="3"/>
    <s v="No"/>
    <s v="14-Nov-1975"/>
    <n v="48"/>
    <n v="41676.080000000002"/>
    <x v="3"/>
    <s v="tier - 2"/>
    <x v="0"/>
  </r>
  <r>
    <s v="Id2264"/>
    <s v="  Mohd Syahidan"/>
    <n v="20.3"/>
    <s v="Healthy Weight"/>
    <n v="6.37"/>
    <s v="Prediabetes"/>
    <s v="No"/>
    <x v="0"/>
    <s v="Yes"/>
    <x v="3"/>
    <s v="No"/>
    <s v="29-Sep-1975"/>
    <n v="48"/>
    <n v="41681.86"/>
    <x v="3"/>
    <s v="tier - 1"/>
    <x v="2"/>
  </r>
  <r>
    <s v="Id2265"/>
    <s v="  Matthew"/>
    <n v="19.8"/>
    <s v="Healthy Weight"/>
    <n v="5.12"/>
    <s v="Normal"/>
    <s v="No"/>
    <x v="0"/>
    <s v="Yes"/>
    <x v="3"/>
    <s v="No"/>
    <s v="22-Sep-1962"/>
    <n v="61"/>
    <n v="41794.629999999997"/>
    <x v="3"/>
    <s v="tier - 3"/>
    <x v="2"/>
  </r>
  <r>
    <s v="Id2266"/>
    <s v="  Elizabeth S"/>
    <n v="21.87"/>
    <s v="Healthy Weight"/>
    <n v="8.59"/>
    <s v="Diabetes"/>
    <s v="No"/>
    <x v="0"/>
    <s v="No"/>
    <x v="0"/>
    <s v="No"/>
    <s v="21-Sep-1966"/>
    <n v="57"/>
    <n v="41886.54"/>
    <x v="3"/>
    <s v="tier - 3"/>
    <x v="2"/>
  </r>
  <r>
    <s v="Id2267"/>
    <s v="  Katie"/>
    <n v="16.600000000000001"/>
    <s v="Underweight"/>
    <n v="5.87"/>
    <s v="Prediabetes"/>
    <s v="No"/>
    <x v="0"/>
    <s v="No"/>
    <x v="3"/>
    <s v="No"/>
    <s v="8-Jun-1972"/>
    <n v="51"/>
    <n v="41919.1"/>
    <x v="3"/>
    <s v="tier - 1"/>
    <x v="5"/>
  </r>
  <r>
    <s v="Id2268"/>
    <s v="  Christi A"/>
    <n v="21.98"/>
    <s v="Healthy Weight"/>
    <n v="7.03"/>
    <s v="Diabetes"/>
    <s v="No"/>
    <x v="0"/>
    <s v="No"/>
    <x v="0"/>
    <s v="No"/>
    <s v="10-Nov-1984"/>
    <n v="39"/>
    <n v="41949.24"/>
    <x v="3"/>
    <s v="tier - 1"/>
    <x v="0"/>
  </r>
  <r>
    <s v="Id2269"/>
    <s v="  Sandra K"/>
    <n v="19.7"/>
    <s v="Healthy Weight"/>
    <n v="5.51"/>
    <s v="Normal"/>
    <s v="No"/>
    <x v="0"/>
    <s v="No"/>
    <x v="3"/>
    <s v="No"/>
    <s v="19-Dec-1968"/>
    <n v="55"/>
    <n v="41999.519999999997"/>
    <x v="3"/>
    <s v="tier - 3"/>
    <x v="0"/>
  </r>
  <r>
    <s v="Id2270"/>
    <s v="  Katharine"/>
    <n v="19.21"/>
    <s v="Healthy Weight"/>
    <n v="4.76"/>
    <s v="Normal"/>
    <s v="No"/>
    <x v="1"/>
    <s v="No"/>
    <x v="3"/>
    <s v="No"/>
    <s v="28-Nov-1976"/>
    <n v="47"/>
    <n v="42111.66"/>
    <x v="3"/>
    <s v="tier - 1"/>
    <x v="8"/>
  </r>
  <r>
    <s v="Id2271"/>
    <s v="  Jerome"/>
    <n v="19.3"/>
    <s v="Healthy Weight"/>
    <n v="4.7"/>
    <s v="Normal"/>
    <s v="No"/>
    <x v="1"/>
    <s v="No"/>
    <x v="3"/>
    <s v="No"/>
    <s v="9-Dec-1997"/>
    <n v="26"/>
    <n v="42112.24"/>
    <x v="3"/>
    <s v="tier - 3"/>
    <x v="0"/>
  </r>
  <r>
    <s v="Id2272"/>
    <s v="  Julia R"/>
    <n v="16.22"/>
    <s v="Underweight"/>
    <n v="6.21"/>
    <s v="Prediabetes"/>
    <s v="Yes"/>
    <x v="0"/>
    <s v="No"/>
    <x v="0"/>
    <s v="No"/>
    <s v="3-Jul-1979"/>
    <n v="44"/>
    <n v="42124.52"/>
    <x v="3"/>
    <s v="tier - 1"/>
    <x v="0"/>
  </r>
  <r>
    <s v="Id2273"/>
    <s v="  Sean Henry"/>
    <n v="17.12"/>
    <s v="Underweight"/>
    <n v="4.5199999999999996"/>
    <s v="Normal"/>
    <s v="No"/>
    <x v="1"/>
    <s v="No"/>
    <x v="3"/>
    <s v="No"/>
    <s v="18-Sep-1973"/>
    <n v="50"/>
    <n v="42188.15"/>
    <x v="3"/>
    <s v="tier - 1"/>
    <x v="2"/>
  </r>
  <r>
    <s v="Id2274"/>
    <s v="  Rachel A"/>
    <n v="19.07"/>
    <s v="Healthy Weight"/>
    <n v="5.45"/>
    <s v="Normal"/>
    <s v="No"/>
    <x v="0"/>
    <s v="No"/>
    <x v="3"/>
    <s v="No"/>
    <s v="15-Aug-1975"/>
    <n v="48"/>
    <n v="42211.14"/>
    <x v="3"/>
    <s v="tier - 3"/>
    <x v="0"/>
  </r>
  <r>
    <s v="Id2275"/>
    <s v="  Jim"/>
    <n v="15.56"/>
    <s v="Underweight"/>
    <n v="4.42"/>
    <s v="Normal"/>
    <s v="No"/>
    <x v="0"/>
    <s v="No"/>
    <x v="0"/>
    <s v="No"/>
    <s v="28-Jun-1967"/>
    <n v="56"/>
    <n v="42303.69"/>
    <x v="3"/>
    <s v="tier - 2"/>
    <x v="5"/>
  </r>
  <r>
    <s v="Id2276"/>
    <s v="  Tim"/>
    <n v="22.76"/>
    <s v="Healthy Weight"/>
    <n v="9.44"/>
    <s v="Diabetes"/>
    <s v="No"/>
    <x v="0"/>
    <s v="No"/>
    <x v="0"/>
    <s v="No"/>
    <s v="3-Aug-1968"/>
    <n v="55"/>
    <n v="42478.6"/>
    <x v="3"/>
    <s v="tier - 2"/>
    <x v="2"/>
  </r>
  <r>
    <s v="Id2277"/>
    <s v="  Abby L"/>
    <n v="22.79"/>
    <s v="Healthy Weight"/>
    <n v="6.15"/>
    <s v="Prediabetes"/>
    <s v="Yes"/>
    <x v="0"/>
    <s v="Yes"/>
    <x v="3"/>
    <s v="No"/>
    <s v="27-Jun-1967"/>
    <n v="56"/>
    <n v="42538.720000000001"/>
    <x v="3"/>
    <s v="tier - 3"/>
    <x v="2"/>
  </r>
  <r>
    <s v="Id2278"/>
    <s v="  Mark"/>
    <n v="17.41"/>
    <s v="Underweight"/>
    <n v="5.13"/>
    <s v="Normal"/>
    <s v="Yes"/>
    <x v="0"/>
    <s v="No"/>
    <x v="0"/>
    <s v="No"/>
    <s v="27-Dec-1979"/>
    <n v="44"/>
    <n v="42560.43"/>
    <x v="3"/>
    <s v="tier - 3"/>
    <x v="0"/>
  </r>
  <r>
    <s v="Id2279"/>
    <s v="  Ali"/>
    <n v="19.32"/>
    <s v="Healthy Weight"/>
    <n v="4.96"/>
    <s v="Normal"/>
    <s v="Yes"/>
    <x v="0"/>
    <s v="No"/>
    <x v="0"/>
    <s v="No"/>
    <s v="3-Nov-1971"/>
    <n v="52"/>
    <n v="42644.2"/>
    <x v="3"/>
    <s v="tier - 3"/>
    <x v="2"/>
  </r>
  <r>
    <s v="Id2280"/>
    <s v="  Joshua"/>
    <n v="18.25"/>
    <s v="Underweight"/>
    <n v="10.95"/>
    <s v="Diabetes"/>
    <s v="No"/>
    <x v="0"/>
    <s v="No"/>
    <x v="0"/>
    <s v="No"/>
    <s v="21-Oct-1977"/>
    <n v="46"/>
    <n v="42760.5"/>
    <x v="3"/>
    <s v="tier - 2"/>
    <x v="1"/>
  </r>
  <r>
    <s v="Id2281"/>
    <s v="  Pierre"/>
    <n v="53.13"/>
    <s v="Obesity"/>
    <n v="4.4400000000000004"/>
    <s v="Normal"/>
    <s v="No"/>
    <x v="1"/>
    <s v="No"/>
    <x v="3"/>
    <s v="No"/>
    <s v="29-Oct-1965"/>
    <n v="58"/>
    <n v="42764.12"/>
    <x v="3"/>
    <s v="tier - 2"/>
    <x v="2"/>
  </r>
  <r>
    <s v="Id2282"/>
    <s v="  Kate"/>
    <n v="20.46"/>
    <s v="Healthy Weight"/>
    <n v="4.0199999999999996"/>
    <s v="Normal"/>
    <s v="No"/>
    <x v="0"/>
    <s v="No"/>
    <x v="0"/>
    <s v="No"/>
    <s v="10-Sep-1972"/>
    <n v="51"/>
    <n v="42856.84"/>
    <x v="3"/>
    <s v="tier - 1"/>
    <x v="2"/>
  </r>
  <r>
    <s v="Id2283"/>
    <s v="  David"/>
    <n v="43.01"/>
    <s v="Obesity"/>
    <n v="5.44"/>
    <s v="Normal"/>
    <s v="No"/>
    <x v="1"/>
    <s v="No"/>
    <x v="3"/>
    <s v="No"/>
    <s v="23-Oct-1975"/>
    <n v="48"/>
    <n v="42969.85"/>
    <x v="3"/>
    <s v="tier - 3"/>
    <x v="0"/>
  </r>
  <r>
    <s v="Id2284"/>
    <s v="  Carla"/>
    <n v="15.01"/>
    <s v="Underweight"/>
    <n v="4.1500000000000004"/>
    <s v="Normal"/>
    <s v="No"/>
    <x v="0"/>
    <s v="Yes"/>
    <x v="3"/>
    <s v="No"/>
    <s v="4-Nov-1978"/>
    <n v="45"/>
    <n v="42983.46"/>
    <x v="3"/>
    <s v="tier - 2"/>
    <x v="1"/>
  </r>
  <r>
    <s v="Id2285"/>
    <s v="  Alvaro Sr"/>
    <n v="41.14"/>
    <s v="Obesity"/>
    <n v="6.02"/>
    <s v="Prediabetes"/>
    <s v="No"/>
    <x v="1"/>
    <s v="No"/>
    <x v="3"/>
    <s v="No"/>
    <s v="29-Nov-1965"/>
    <n v="58"/>
    <n v="43073.760000000002"/>
    <x v="0"/>
    <s v="tier - 2"/>
    <x v="2"/>
  </r>
  <r>
    <s v="Id2286"/>
    <s v="  Hope"/>
    <n v="16.55"/>
    <s v="Underweight"/>
    <n v="7.73"/>
    <s v="Diabetes"/>
    <s v="No"/>
    <x v="0"/>
    <s v="No"/>
    <x v="0"/>
    <s v="No"/>
    <s v="3-Dec-1969"/>
    <n v="54"/>
    <n v="43254.42"/>
    <x v="0"/>
    <s v="tier - 2"/>
    <x v="5"/>
  </r>
  <r>
    <s v="Id2287"/>
    <s v="  Mark P"/>
    <n v="37.29"/>
    <s v="Obesity"/>
    <n v="5.03"/>
    <s v="Normal"/>
    <s v="No"/>
    <x v="1"/>
    <s v="No"/>
    <x v="3"/>
    <s v="No"/>
    <s v="22-Aug-1965"/>
    <n v="58"/>
    <n v="43578.94"/>
    <x v="0"/>
    <s v="tier - 2"/>
    <x v="1"/>
  </r>
  <r>
    <s v="Id2288"/>
    <s v="  Desiree"/>
    <n v="16.739999999999998"/>
    <s v="Underweight"/>
    <n v="4.08"/>
    <s v="Normal"/>
    <s v="Yes"/>
    <x v="0"/>
    <s v="No"/>
    <x v="0"/>
    <s v="No"/>
    <s v="29-Dec-1986"/>
    <n v="37"/>
    <n v="43753.34"/>
    <x v="0"/>
    <s v="tier - 1"/>
    <x v="3"/>
  </r>
  <r>
    <s v="Id2289"/>
    <s v="  Mario Jr"/>
    <n v="34.43"/>
    <s v="Obesity"/>
    <n v="4.2699999999999996"/>
    <s v="Normal"/>
    <s v="No"/>
    <x v="1"/>
    <s v="No"/>
    <x v="3"/>
    <s v="No"/>
    <s v="25-Oct-1966"/>
    <n v="57"/>
    <n v="43813.87"/>
    <x v="0"/>
    <s v="tier - 2"/>
    <x v="0"/>
  </r>
  <r>
    <s v="Id2290"/>
    <s v="  Lusapho"/>
    <n v="34.1"/>
    <s v="Obesity"/>
    <n v="4.07"/>
    <s v="Normal"/>
    <s v="No"/>
    <x v="1"/>
    <s v="No"/>
    <x v="3"/>
    <s v="No"/>
    <s v="2-Jul-1966"/>
    <n v="57"/>
    <n v="43817.45"/>
    <x v="0"/>
    <s v="tier - 3"/>
    <x v="1"/>
  </r>
  <r>
    <s v="Id2291"/>
    <s v="  Erin C"/>
    <n v="19.3"/>
    <s v="Healthy Weight"/>
    <n v="10.36"/>
    <s v="Diabetes"/>
    <s v="No"/>
    <x v="0"/>
    <s v="No"/>
    <x v="0"/>
    <s v="No"/>
    <s v="10-Nov-1980"/>
    <n v="43"/>
    <n v="43896.38"/>
    <x v="0"/>
    <s v="tier - 1"/>
    <x v="0"/>
  </r>
  <r>
    <s v="Id2292"/>
    <s v="  Alan F"/>
    <n v="33.659999999999997"/>
    <s v="Obesity"/>
    <n v="5.71"/>
    <s v="Prediabetes"/>
    <s v="No"/>
    <x v="1"/>
    <s v="No"/>
    <x v="3"/>
    <s v="No"/>
    <s v="5-Oct-1966"/>
    <n v="57"/>
    <n v="43921.18"/>
    <x v="0"/>
    <s v="tier - 2"/>
    <x v="1"/>
  </r>
  <r>
    <s v="Id2293"/>
    <s v="  Ryan"/>
    <n v="33.33"/>
    <s v="Obesity"/>
    <n v="6.08"/>
    <s v="Prediabetes"/>
    <s v="No"/>
    <x v="1"/>
    <s v="No"/>
    <x v="3"/>
    <s v="No"/>
    <s v="16-Jul-1988"/>
    <n v="35"/>
    <n v="43943.88"/>
    <x v="0"/>
    <s v="tier - 1"/>
    <x v="1"/>
  </r>
  <r>
    <s v="Id2294"/>
    <s v="  Hope"/>
    <n v="21.84"/>
    <s v="Healthy Weight"/>
    <n v="5.71"/>
    <s v="Prediabetes"/>
    <s v="No"/>
    <x v="1"/>
    <s v="No"/>
    <x v="3"/>
    <s v="No"/>
    <s v="1-Jun-1975"/>
    <n v="48"/>
    <n v="44202.65"/>
    <x v="0"/>
    <s v="tier - 2"/>
    <x v="0"/>
  </r>
  <r>
    <s v="Id2295"/>
    <s v="  Josh"/>
    <n v="16.87"/>
    <s v="Underweight"/>
    <n v="9.1300000000000008"/>
    <s v="Diabetes"/>
    <s v="No"/>
    <x v="0"/>
    <s v="No"/>
    <x v="0"/>
    <s v="No"/>
    <s v="24-Nov-1968"/>
    <n v="55"/>
    <n v="44260.75"/>
    <x v="0"/>
    <s v="tier - 1"/>
    <x v="0"/>
  </r>
  <r>
    <s v="Id2296"/>
    <s v="  Jacob J"/>
    <n v="30.14"/>
    <s v="Obesity"/>
    <n v="5.49"/>
    <s v="Normal"/>
    <s v="No"/>
    <x v="1"/>
    <s v="No"/>
    <x v="3"/>
    <s v="No"/>
    <s v="29-Oct-1971"/>
    <n v="52"/>
    <n v="44400.41"/>
    <x v="0"/>
    <s v="tier - 2"/>
    <x v="0"/>
  </r>
  <r>
    <s v="Id2297"/>
    <s v="  Jose Tomas"/>
    <n v="23.21"/>
    <s v="Healthy Weight"/>
    <n v="4.37"/>
    <s v="Normal"/>
    <s v="No"/>
    <x v="1"/>
    <s v="No"/>
    <x v="3"/>
    <s v="No"/>
    <s v="14-Sep-1967"/>
    <n v="56"/>
    <n v="44423.8"/>
    <x v="0"/>
    <s v="tier - 3"/>
    <x v="0"/>
  </r>
  <r>
    <s v="Id2298"/>
    <s v="  Mary Evan"/>
    <n v="17.170000000000002"/>
    <s v="Underweight"/>
    <n v="8.4600000000000009"/>
    <s v="Diabetes"/>
    <s v="No"/>
    <x v="0"/>
    <s v="No"/>
    <x v="0"/>
    <s v="No"/>
    <s v="2-Aug-2000"/>
    <n v="23"/>
    <n v="44501.4"/>
    <x v="0"/>
    <s v="tier - 3"/>
    <x v="0"/>
  </r>
  <r>
    <s v="Id2299"/>
    <s v="  Justin K"/>
    <n v="15.61"/>
    <s v="Underweight"/>
    <n v="5.28"/>
    <s v="Normal"/>
    <s v="No"/>
    <x v="0"/>
    <s v="No"/>
    <x v="3"/>
    <s v="No"/>
    <s v="11-Oct-1993"/>
    <n v="30"/>
    <n v="44585.46"/>
    <x v="0"/>
    <s v="tier - 2"/>
    <x v="2"/>
  </r>
  <r>
    <s v="Id2300"/>
    <s v="  Patrick"/>
    <n v="17.98"/>
    <s v="Underweight"/>
    <n v="5.33"/>
    <s v="Normal"/>
    <s v="Yes"/>
    <x v="0"/>
    <s v="Yes"/>
    <x v="3"/>
    <s v="No"/>
    <s v="13-Aug-1971"/>
    <n v="52"/>
    <n v="44641.2"/>
    <x v="0"/>
    <s v="tier - 3"/>
    <x v="8"/>
  </r>
  <r>
    <s v="Id2301"/>
    <s v="  Roman"/>
    <n v="21.64"/>
    <s v="Healthy Weight"/>
    <n v="5.5"/>
    <s v="Normal"/>
    <s v="No"/>
    <x v="1"/>
    <s v="No"/>
    <x v="3"/>
    <s v="No"/>
    <s v="17-Dec-1962"/>
    <n v="61"/>
    <n v="45008.959999999999"/>
    <x v="0"/>
    <s v="tier - 2"/>
    <x v="0"/>
  </r>
  <r>
    <s v="Id2302"/>
    <s v="  David"/>
    <n v="16.399999999999999"/>
    <s v="Underweight"/>
    <n v="5.4"/>
    <s v="Normal"/>
    <s v="No"/>
    <x v="0"/>
    <s v="Yes"/>
    <x v="3"/>
    <s v="No"/>
    <s v="9-Aug-1974"/>
    <n v="49"/>
    <n v="45702.02"/>
    <x v="0"/>
    <s v="tier - 2"/>
    <x v="1"/>
  </r>
  <r>
    <s v="Id2303"/>
    <s v="  Evelyn L"/>
    <n v="15.77"/>
    <s v="Underweight"/>
    <n v="6.05"/>
    <s v="Prediabetes"/>
    <s v="Yes"/>
    <x v="0"/>
    <s v="No"/>
    <x v="3"/>
    <s v="No"/>
    <s v="21-Dec-1960"/>
    <n v="63"/>
    <n v="45710.21"/>
    <x v="0"/>
    <s v="tier - 2"/>
    <x v="5"/>
  </r>
  <r>
    <s v="Id2304"/>
    <s v="  Jim"/>
    <n v="18.27"/>
    <s v="Underweight"/>
    <n v="11.46"/>
    <s v="Diabetes"/>
    <s v="No"/>
    <x v="0"/>
    <s v="No"/>
    <x v="0"/>
    <s v="No"/>
    <s v="12-Aug-1979"/>
    <n v="44"/>
    <n v="45863.21"/>
    <x v="0"/>
    <s v="tier - 1"/>
    <x v="0"/>
  </r>
  <r>
    <s v="Id2305"/>
    <s v="  Matthew S"/>
    <n v="16.489999999999998"/>
    <s v="Underweight"/>
    <n v="8.48"/>
    <s v="Diabetes"/>
    <s v="No"/>
    <x v="0"/>
    <s v="No"/>
    <x v="0"/>
    <s v="No"/>
    <s v="30-Sep-1985"/>
    <n v="38"/>
    <n v="46113.51"/>
    <x v="0"/>
    <s v="tier - 3"/>
    <x v="2"/>
  </r>
  <r>
    <s v="Id2306"/>
    <s v="  Kenneth"/>
    <n v="16.14"/>
    <s v="Underweight"/>
    <n v="4.8600000000000003"/>
    <s v="Normal"/>
    <s v="No"/>
    <x v="0"/>
    <s v="No"/>
    <x v="0"/>
    <s v="No"/>
    <s v="4-Dec-1962"/>
    <n v="61"/>
    <n v="46130.53"/>
    <x v="3"/>
    <s v="tier - 1"/>
    <x v="1"/>
  </r>
  <r>
    <s v="Id2307"/>
    <s v="  Andrea"/>
    <n v="20.85"/>
    <s v="Healthy Weight"/>
    <n v="4.45"/>
    <s v="Normal"/>
    <s v="Yes"/>
    <x v="0"/>
    <s v="No"/>
    <x v="3"/>
    <s v="No"/>
    <s v="2-Dec-1976"/>
    <n v="47"/>
    <n v="46151.12"/>
    <x v="3"/>
    <s v="tier - 3"/>
    <x v="0"/>
  </r>
  <r>
    <s v="Id2308"/>
    <s v="  Kristina"/>
    <n v="15.88"/>
    <s v="Underweight"/>
    <n v="4.3600000000000003"/>
    <s v="Normal"/>
    <s v="No"/>
    <x v="0"/>
    <s v="No"/>
    <x v="0"/>
    <s v="No"/>
    <s v="17-Aug-1978"/>
    <n v="45"/>
    <n v="46200.99"/>
    <x v="3"/>
    <s v="tier - 1"/>
    <x v="0"/>
  </r>
  <r>
    <s v="Id2309"/>
    <s v="  Kristen"/>
    <n v="20.66"/>
    <s v="Healthy Weight"/>
    <n v="5.8"/>
    <s v="Prediabetes"/>
    <s v="No"/>
    <x v="1"/>
    <s v="No"/>
    <x v="3"/>
    <s v="No"/>
    <s v="6-Dec-1971"/>
    <n v="52"/>
    <n v="46255.11"/>
    <x v="3"/>
    <s v="tier - 3"/>
    <x v="8"/>
  </r>
  <r>
    <s v="Id2310"/>
    <s v="  Matthew"/>
    <n v="20.399999999999999"/>
    <s v="Healthy Weight"/>
    <n v="5.27"/>
    <s v="Normal"/>
    <s v="No"/>
    <x v="0"/>
    <s v="No"/>
    <x v="0"/>
    <s v="No"/>
    <s v="8-Aug-1961"/>
    <n v="62"/>
    <n v="46599.11"/>
    <x v="3"/>
    <s v="tier - 1"/>
    <x v="0"/>
  </r>
  <r>
    <s v="Id2311"/>
    <s v="  Kathleen"/>
    <n v="25.19"/>
    <s v="Overweight"/>
    <n v="5.64"/>
    <s v="Normal"/>
    <s v="Yes"/>
    <x v="0"/>
    <s v="No"/>
    <x v="0"/>
    <s v="No"/>
    <s v="23-Jun-1969"/>
    <n v="54"/>
    <n v="46661.440000000002"/>
    <x v="3"/>
    <s v="tier - 3"/>
    <x v="1"/>
  </r>
  <r>
    <s v="Id2312"/>
    <s v="  Lindsey"/>
    <n v="20.54"/>
    <s v="Healthy Weight"/>
    <n v="4.2"/>
    <s v="Normal"/>
    <s v="Yes"/>
    <x v="0"/>
    <s v="No"/>
    <x v="3"/>
    <s v="No"/>
    <s v="17-Nov-1960"/>
    <n v="63"/>
    <n v="46718.16"/>
    <x v="3"/>
    <s v="tier - 1"/>
    <x v="1"/>
  </r>
  <r>
    <s v="Id2313"/>
    <s v="  Robert"/>
    <n v="20.13"/>
    <s v="Healthy Weight"/>
    <n v="5.42"/>
    <s v="Normal"/>
    <s v="No"/>
    <x v="0"/>
    <s v="No"/>
    <x v="0"/>
    <s v="No"/>
    <s v="15-Sep-1958"/>
    <n v="65"/>
    <n v="46889.26"/>
    <x v="0"/>
    <s v="tier - 3"/>
    <x v="0"/>
  </r>
  <r>
    <s v="Id2314"/>
    <s v="  Sarah E"/>
    <n v="18.93"/>
    <s v="Healthy Weight"/>
    <n v="6.11"/>
    <s v="Prediabetes"/>
    <s v="No"/>
    <x v="0"/>
    <s v="Yes"/>
    <x v="3"/>
    <s v="No"/>
    <s v="14-Jul-1959"/>
    <n v="64"/>
    <n v="47055.53"/>
    <x v="0"/>
    <s v="tier - 1"/>
    <x v="0"/>
  </r>
  <r>
    <s v="Id2315"/>
    <s v="  Flannery"/>
    <n v="24.14"/>
    <s v="Healthy Weight"/>
    <n v="5.29"/>
    <s v="Normal"/>
    <s v="No"/>
    <x v="1"/>
    <s v="No"/>
    <x v="3"/>
    <s v="No"/>
    <s v="28-Dec-1970"/>
    <n v="53"/>
    <n v="47269.85"/>
    <x v="3"/>
    <s v="tier - 2"/>
    <x v="0"/>
  </r>
  <r>
    <s v="Id2316"/>
    <s v="  John T"/>
    <n v="25.03"/>
    <s v="Overweight"/>
    <n v="5.91"/>
    <s v="Prediabetes"/>
    <s v="No"/>
    <x v="1"/>
    <s v="No"/>
    <x v="3"/>
    <s v="No"/>
    <s v="3-Sep-1958"/>
    <n v="65"/>
    <n v="47291.06"/>
    <x v="0"/>
    <s v="tier - 1"/>
    <x v="2"/>
  </r>
  <r>
    <s v="Id2317"/>
    <s v="  Koji"/>
    <n v="20.47"/>
    <s v="Healthy Weight"/>
    <n v="5.81"/>
    <s v="Prediabetes"/>
    <s v="Yes"/>
    <x v="0"/>
    <s v="No"/>
    <x v="3"/>
    <s v="No"/>
    <s v="4-Oct-1959"/>
    <n v="64"/>
    <n v="47305.31"/>
    <x v="0"/>
    <s v="tier - 1"/>
    <x v="2"/>
  </r>
  <r>
    <s v="Id2318"/>
    <s v="  Candice M"/>
    <n v="18.82"/>
    <s v="Healthy Weight"/>
    <n v="5.51"/>
    <s v="Normal"/>
    <s v="Yes"/>
    <x v="0"/>
    <s v="No"/>
    <x v="0"/>
    <s v="No"/>
    <s v="13-Jun-1961"/>
    <n v="62"/>
    <n v="47403.88"/>
    <x v="3"/>
    <s v="tier - 3"/>
    <x v="2"/>
  </r>
  <r>
    <s v="Id2319"/>
    <s v="  Theodore A"/>
    <n v="17.079999999999998"/>
    <s v="Underweight"/>
    <n v="5.73"/>
    <s v="Prediabetes"/>
    <s v="No"/>
    <x v="0"/>
    <s v="Yes"/>
    <x v="3"/>
    <s v="No"/>
    <s v="27-Sep-1971"/>
    <n v="52"/>
    <n v="47462.89"/>
    <x v="3"/>
    <s v="tier - 2"/>
    <x v="0"/>
  </r>
  <r>
    <s v="Id2320"/>
    <s v="  Lindy"/>
    <n v="19.21"/>
    <s v="Healthy Weight"/>
    <n v="5.53"/>
    <s v="Normal"/>
    <s v="Yes"/>
    <x v="0"/>
    <s v="No"/>
    <x v="0"/>
    <s v="No"/>
    <s v="7-Nov-1964"/>
    <n v="59"/>
    <n v="47496.49"/>
    <x v="3"/>
    <s v="tier - 3"/>
    <x v="1"/>
  </r>
  <r>
    <s v="Id2321"/>
    <s v="  Thomas"/>
    <n v="17.86"/>
    <s v="Underweight"/>
    <n v="5.43"/>
    <s v="Normal"/>
    <s v="No"/>
    <x v="0"/>
    <s v="Yes"/>
    <x v="3"/>
    <s v="No"/>
    <s v="5-Aug-1963"/>
    <n v="60"/>
    <n v="47896.79"/>
    <x v="3"/>
    <s v="tier - 3"/>
    <x v="8"/>
  </r>
  <r>
    <s v="Id2322"/>
    <s v="  Holly"/>
    <n v="21.38"/>
    <s v="Healthy Weight"/>
    <n v="8.01"/>
    <s v="Diabetes"/>
    <s v="No"/>
    <x v="0"/>
    <s v="No"/>
    <x v="0"/>
    <s v="No"/>
    <s v="16-Nov-1958"/>
    <n v="65"/>
    <n v="47928.03"/>
    <x v="0"/>
    <s v="tier - 3"/>
    <x v="2"/>
  </r>
  <r>
    <s v="Id2323"/>
    <s v="  Matthew"/>
    <n v="23.35"/>
    <s v="Healthy Weight"/>
    <n v="5.94"/>
    <s v="Prediabetes"/>
    <s v="No"/>
    <x v="0"/>
    <s v="No"/>
    <x v="0"/>
    <s v="No"/>
    <s v="27-Aug-1962"/>
    <n v="61"/>
    <n v="48173.36"/>
    <x v="3"/>
    <s v="tier - 3"/>
    <x v="2"/>
  </r>
  <r>
    <s v="Id2324"/>
    <s v="  Meghan K"/>
    <n v="22.24"/>
    <s v="Healthy Weight"/>
    <n v="5.04"/>
    <s v="Normal"/>
    <s v="No"/>
    <x v="0"/>
    <s v="No"/>
    <x v="0"/>
    <s v="No"/>
    <s v="21-Dec-1961"/>
    <n v="62"/>
    <n v="48517.56"/>
    <x v="3"/>
    <s v="tier - 3"/>
    <x v="8"/>
  </r>
  <r>
    <s v="Id2325"/>
    <s v="  Fred"/>
    <n v="24.76"/>
    <s v="Healthy Weight"/>
    <n v="4.54"/>
    <s v="Normal"/>
    <s v="Yes"/>
    <x v="0"/>
    <s v="No"/>
    <x v="0"/>
    <s v="No"/>
    <s v="1-Dec-1968"/>
    <n v="55"/>
    <n v="48549.18"/>
    <x v="3"/>
    <s v="tier - 3"/>
    <x v="5"/>
  </r>
  <r>
    <s v="Id2326"/>
    <s v="  Sebastian"/>
    <n v="20.100000000000001"/>
    <s v="Healthy Weight"/>
    <n v="5.6"/>
    <s v="Normal"/>
    <s v="Yes"/>
    <x v="0"/>
    <s v="Yes"/>
    <x v="3"/>
    <s v="No"/>
    <s v="11-Oct-1962"/>
    <n v="61"/>
    <n v="48673.56"/>
    <x v="3"/>
    <s v="tier - 2"/>
    <x v="0"/>
  </r>
  <r>
    <s v="Id2327"/>
    <s v="  Laura"/>
    <n v="21.77"/>
    <s v="Healthy Weight"/>
    <n v="10.67"/>
    <s v="Diabetes"/>
    <s v="No"/>
    <x v="0"/>
    <s v="No"/>
    <x v="0"/>
    <s v="No"/>
    <s v="27-Oct-1965"/>
    <n v="58"/>
    <n v="48675.519999999997"/>
    <x v="3"/>
    <s v="tier - 2"/>
    <x v="0"/>
  </r>
  <r>
    <s v="Id2328"/>
    <s v="  Nicole"/>
    <n v="17.82"/>
    <s v="Underweight"/>
    <n v="5.26"/>
    <s v="Normal"/>
    <s v="Yes"/>
    <x v="0"/>
    <s v="No"/>
    <x v="3"/>
    <s v="No"/>
    <s v="22-Jul-1959"/>
    <n v="64"/>
    <n v="48824.45"/>
    <x v="0"/>
    <s v="tier - 1"/>
    <x v="2"/>
  </r>
  <r>
    <s v="Id2329"/>
    <s v="  Susan E"/>
    <n v="17.07"/>
    <s v="Underweight"/>
    <n v="5.22"/>
    <s v="Normal"/>
    <s v="No"/>
    <x v="0"/>
    <s v="Yes"/>
    <x v="3"/>
    <s v="No"/>
    <s v="29-Dec-1978"/>
    <n v="45"/>
    <n v="48885.14"/>
    <x v="3"/>
    <s v="tier - 2"/>
    <x v="0"/>
  </r>
  <r>
    <s v="Id2330"/>
    <s v="  Katy"/>
    <n v="22.24"/>
    <s v="Healthy Weight"/>
    <n v="4.29"/>
    <s v="Normal"/>
    <s v="Yes"/>
    <x v="0"/>
    <s v="No"/>
    <x v="0"/>
    <s v="No"/>
    <s v="4-Sep-1963"/>
    <n v="60"/>
    <n v="48970.25"/>
    <x v="3"/>
    <s v="tier - 2"/>
    <x v="0"/>
  </r>
  <r>
    <s v="Id2331"/>
    <s v="  Jordan"/>
    <n v="22.34"/>
    <s v="Healthy Weight"/>
    <n v="5.57"/>
    <s v="Normal"/>
    <s v="No"/>
    <x v="0"/>
    <s v="No"/>
    <x v="3"/>
    <s v="No"/>
    <s v="27-Jun-1958"/>
    <n v="65"/>
    <n v="49577.66"/>
    <x v="0"/>
    <s v="tier - 2"/>
    <x v="0"/>
  </r>
  <r>
    <s v="Id2332"/>
    <s v="  Juan D"/>
    <n v="17.7"/>
    <s v="Underweight"/>
    <n v="6.28"/>
    <s v="Prediabetes"/>
    <s v="No"/>
    <x v="0"/>
    <s v="No"/>
    <x v="3"/>
    <s v="No"/>
    <s v="27-Oct-1994"/>
    <n v="29"/>
    <n v="51194.559999999998"/>
    <x v="3"/>
    <s v="tier - 3"/>
    <x v="2"/>
  </r>
  <r>
    <s v="Id2333"/>
    <s v="  Julie"/>
    <n v="16.47"/>
    <s v="Underweight"/>
    <n v="6.35"/>
    <s v="Prediabetes"/>
    <s v="No"/>
    <x v="0"/>
    <s v="Yes"/>
    <x v="3"/>
    <s v="No"/>
    <s v="4-Aug-1962"/>
    <n v="61"/>
    <n v="52590.83"/>
    <x v="3"/>
    <s v="tier - 3"/>
    <x v="2"/>
  </r>
  <r>
    <s v="Id2334"/>
    <s v="  Evan P"/>
    <n v="17.600000000000001"/>
    <s v="Underweight"/>
    <n v="4.3899999999999997"/>
    <s v="Normal"/>
    <s v="No"/>
    <x v="0"/>
    <s v="No"/>
    <x v="3"/>
    <s v="No"/>
    <s v="19-Jun-1989"/>
    <n v="34"/>
    <n v="55135.4"/>
    <x v="3"/>
    <s v="tier - 2"/>
    <x v="1"/>
  </r>
  <r>
    <s v="Id2335"/>
    <s v="  Aaron K"/>
    <n v="17.579999999999998"/>
    <s v="Underweight"/>
    <n v="4.51"/>
    <s v="Normal"/>
    <s v="No"/>
    <x v="0"/>
    <s v="No"/>
    <x v="3"/>
    <s v="No"/>
    <s v="6-Jun-1991"/>
    <n v="32"/>
    <n v="58571.07"/>
    <x v="3"/>
    <s v="tier - 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n v="47.41"/>
    <x v="0"/>
    <n v="7.47"/>
    <x v="0"/>
    <s v="No"/>
    <s v="No"/>
    <x v="0"/>
    <s v="No major surgery"/>
    <x v="0"/>
    <s v="9-Jul-1992"/>
    <x v="0"/>
    <n v="563.84"/>
    <s v="tier - 2"/>
    <s v="tier - 3"/>
    <s v="R1013"/>
  </r>
  <r>
    <s v="Id2"/>
    <s v="  Matthew D"/>
    <n v="30.36"/>
    <x v="0"/>
    <n v="5.77"/>
    <x v="1"/>
    <s v="No"/>
    <s v="No"/>
    <x v="0"/>
    <s v="No major surgery"/>
    <x v="0"/>
    <s v="30-Nov-1992"/>
    <x v="0"/>
    <n v="570.62"/>
    <s v="tier - 2"/>
    <s v="tier - 1"/>
    <s v="R1013"/>
  </r>
  <r>
    <s v="Id3"/>
    <s v="  Phil"/>
    <n v="34.484999999999999"/>
    <x v="0"/>
    <n v="11.87"/>
    <x v="0"/>
    <s v="Yes"/>
    <s v="No"/>
    <x v="0"/>
    <n v="2"/>
    <x v="0"/>
    <s v="30-Jun-1993"/>
    <x v="1"/>
    <n v="600"/>
    <s v="tier - 2"/>
    <s v="tier - 1"/>
    <s v="R1013"/>
  </r>
  <r>
    <s v="Id4"/>
    <s v="  Kelsey"/>
    <n v="38.094999999999999"/>
    <x v="0"/>
    <n v="6.05"/>
    <x v="1"/>
    <s v="No"/>
    <s v="No"/>
    <x v="0"/>
    <s v="No major surgery"/>
    <x v="0"/>
    <s v="13-Sep-1992"/>
    <x v="0"/>
    <n v="604.54"/>
    <s v="tier - 3"/>
    <s v="tier - 3"/>
    <s v="R1013"/>
  </r>
  <r>
    <s v="Id5"/>
    <s v="  Kristyn"/>
    <n v="35.53"/>
    <x v="0"/>
    <n v="5.45"/>
    <x v="2"/>
    <s v="No"/>
    <s v="No"/>
    <x v="0"/>
    <s v="No major surgery"/>
    <x v="0"/>
    <s v="27-Jul-1998"/>
    <x v="2"/>
    <n v="637.26"/>
    <s v="tier - 3"/>
    <s v="tier - 3"/>
    <s v="R1013"/>
  </r>
  <r>
    <s v="Id6"/>
    <s v="  Russell B"/>
    <n v="32.799999999999997"/>
    <x v="0"/>
    <n v="6.59"/>
    <x v="0"/>
    <s v="No"/>
    <s v="No"/>
    <x v="0"/>
    <s v="No major surgery"/>
    <x v="0"/>
    <s v="20-Nov-2001"/>
    <x v="3"/>
    <n v="646.14"/>
    <s v="tier - 3"/>
    <s v="tier - 3"/>
    <s v="R1012"/>
  </r>
  <r>
    <s v="Id7"/>
    <s v="  Scott"/>
    <n v="36.4"/>
    <x v="0"/>
    <n v="6.07"/>
    <x v="1"/>
    <s v="No"/>
    <s v="No"/>
    <x v="0"/>
    <s v="No major surgery"/>
    <x v="0"/>
    <s v="1-Jun-1993"/>
    <x v="1"/>
    <n v="650"/>
    <s v="tier - 3"/>
    <s v="tier - 3"/>
    <s v="R1013"/>
  </r>
  <r>
    <s v="Id8"/>
    <s v="  Stephen"/>
    <n v="36.96"/>
    <x v="0"/>
    <n v="7.93"/>
    <x v="0"/>
    <s v="No"/>
    <s v="No"/>
    <x v="0"/>
    <n v="3"/>
    <x v="0"/>
    <s v="4-Jul-1995"/>
    <x v="4"/>
    <n v="650"/>
    <s v="tier - 3"/>
    <s v="tier - 3"/>
    <s v="R1013"/>
  </r>
  <r>
    <s v="Id9"/>
    <s v="  Patrick R"/>
    <n v="41.14"/>
    <x v="0"/>
    <n v="9.58"/>
    <x v="0"/>
    <s v="Yes"/>
    <s v="No"/>
    <x v="1"/>
    <n v="1"/>
    <x v="0"/>
    <s v="29-Nov-2002"/>
    <x v="5"/>
    <n v="668"/>
    <s v="tier - 3"/>
    <s v="tier - 2"/>
    <s v="R1012"/>
  </r>
  <r>
    <s v="Id10"/>
    <s v="  Brooke N"/>
    <n v="38.06"/>
    <x v="0"/>
    <n v="10.79"/>
    <x v="0"/>
    <s v="No"/>
    <s v="No"/>
    <x v="0"/>
    <s v="No major surgery"/>
    <x v="0"/>
    <s v="9-Nov-1997"/>
    <x v="6"/>
    <n v="670"/>
    <s v="tier - 3"/>
    <s v="tier - 3"/>
    <s v="R1013"/>
  </r>
  <r>
    <s v="Id11"/>
    <s v="  Paola Andrea"/>
    <n v="37.700000000000003"/>
    <x v="0"/>
    <n v="5.96"/>
    <x v="1"/>
    <s v="Yes"/>
    <s v="No"/>
    <x v="0"/>
    <n v="2"/>
    <x v="0"/>
    <s v="12-Sep-2001"/>
    <x v="3"/>
    <n v="687.54"/>
    <s v="tier - 3"/>
    <s v="tier - 2"/>
    <s v="R1013"/>
  </r>
  <r>
    <s v="Id12"/>
    <s v="  David"/>
    <n v="42.13"/>
    <x v="0"/>
    <n v="11.9"/>
    <x v="0"/>
    <s v="No"/>
    <s v="No"/>
    <x v="0"/>
    <s v="No major surgery"/>
    <x v="0"/>
    <s v="26-Dec-1999"/>
    <x v="7"/>
    <n v="700"/>
    <s v="?"/>
    <s v="tier - 3"/>
    <s v="R1013"/>
  </r>
  <r>
    <s v="Id13"/>
    <s v="  Wade"/>
    <n v="40.92"/>
    <x v="0"/>
    <n v="8.41"/>
    <x v="0"/>
    <s v="No"/>
    <s v="No"/>
    <x v="0"/>
    <s v="No major surgery"/>
    <x v="0"/>
    <s v="14-Dec-1999"/>
    <x v="7"/>
    <n v="722.99"/>
    <s v="tier - 3"/>
    <s v="tier - 1"/>
    <s v="R1013"/>
  </r>
  <r>
    <s v="Id14"/>
    <s v="  Franklin"/>
    <n v="40.564999999999998"/>
    <x v="0"/>
    <n v="7.02"/>
    <x v="0"/>
    <s v="No"/>
    <s v="No"/>
    <x v="0"/>
    <s v="No major surgery"/>
    <x v="0"/>
    <s v="19-Sep-2002"/>
    <x v="5"/>
    <n v="750"/>
    <s v="tier - 3"/>
    <s v="tier - 1"/>
    <s v="R1012"/>
  </r>
  <r>
    <s v="Id15"/>
    <s v="  Leilani M"/>
    <n v="36.384999999999998"/>
    <x v="0"/>
    <n v="7.59"/>
    <x v="0"/>
    <s v="Yes"/>
    <s v="No"/>
    <x v="0"/>
    <n v="2"/>
    <x v="0"/>
    <s v="9-Aug-1993"/>
    <x v="1"/>
    <n v="760"/>
    <s v="tier - 3"/>
    <s v="tier - 1"/>
    <s v="R1013"/>
  </r>
  <r>
    <s v="Id16"/>
    <s v="  Philippe"/>
    <n v="39.9"/>
    <x v="0"/>
    <n v="11.32"/>
    <x v="0"/>
    <s v="No"/>
    <s v="No"/>
    <x v="0"/>
    <s v="No major surgery"/>
    <x v="0"/>
    <s v="22-Oct-1996"/>
    <x v="8"/>
    <n v="760"/>
    <s v="tier - 3"/>
    <s v="tier - 3"/>
    <s v="R1013"/>
  </r>
  <r>
    <s v="Id17"/>
    <s v="  Jennifer A"/>
    <n v="33.799999999999997"/>
    <x v="0"/>
    <n v="7.67"/>
    <x v="0"/>
    <s v="No"/>
    <s v="No"/>
    <x v="0"/>
    <n v="3"/>
    <x v="0"/>
    <s v="28-Jun-1993"/>
    <x v="1"/>
    <n v="770"/>
    <s v="tier - 3"/>
    <s v="tier - 3"/>
    <s v="R1013"/>
  </r>
  <r>
    <s v="Id18"/>
    <s v="  Christina M"/>
    <n v="36.765000000000001"/>
    <x v="0"/>
    <n v="7.29"/>
    <x v="0"/>
    <s v="Yes"/>
    <s v="No"/>
    <x v="1"/>
    <n v="1"/>
    <x v="0"/>
    <s v="18-Sep-1996"/>
    <x v="8"/>
    <n v="770.38"/>
    <s v="tier - 3"/>
    <s v="?"/>
    <s v="R1012"/>
  </r>
  <r>
    <s v="Id19"/>
    <s v="  Said Sr"/>
    <n v="36.954999999999998"/>
    <x v="0"/>
    <n v="4.72"/>
    <x v="2"/>
    <s v="Yes"/>
    <s v="No"/>
    <x v="0"/>
    <n v="1"/>
    <x v="0"/>
    <s v="7-Dec-1995"/>
    <x v="4"/>
    <n v="773.54"/>
    <s v="tier - 3"/>
    <s v="tier - 2"/>
    <s v="R1013"/>
  </r>
  <r>
    <s v="Id20"/>
    <s v="  John"/>
    <n v="42.9"/>
    <x v="0"/>
    <n v="11.41"/>
    <x v="0"/>
    <s v="No"/>
    <s v="No"/>
    <x v="0"/>
    <s v="No major surgery"/>
    <x v="0"/>
    <s v="7-Oct-2004"/>
    <x v="9"/>
    <n v="830.52"/>
    <s v="tier - 3"/>
    <s v="tier - 2"/>
    <s v="R1011"/>
  </r>
  <r>
    <s v="Id21"/>
    <s v="  Myles"/>
    <n v="36.299999999999997"/>
    <x v="0"/>
    <n v="11.5"/>
    <x v="0"/>
    <s v="Yes"/>
    <s v="No"/>
    <x v="0"/>
    <n v="2"/>
    <x v="0"/>
    <s v="18-Nov-2000"/>
    <x v="10"/>
    <n v="865.41"/>
    <s v="tier - 3"/>
    <s v="tier - 1"/>
    <s v="R1013"/>
  </r>
  <r>
    <s v="Id22"/>
    <s v="  Madelyn C"/>
    <n v="32.200000000000003"/>
    <x v="0"/>
    <n v="6.22"/>
    <x v="1"/>
    <s v="Yes"/>
    <s v="No"/>
    <x v="0"/>
    <n v="2"/>
    <x v="0"/>
    <s v="27-Nov-1993"/>
    <x v="1"/>
    <n v="896.21"/>
    <s v="tier - 3"/>
    <s v="tier - 1"/>
    <s v="R1013"/>
  </r>
  <r>
    <s v="Id23"/>
    <s v="  Nicole"/>
    <n v="31.3"/>
    <x v="0"/>
    <n v="11.38"/>
    <x v="0"/>
    <s v="No"/>
    <s v="No"/>
    <x v="0"/>
    <n v="3"/>
    <x v="0"/>
    <s v="30-Oct-1994"/>
    <x v="11"/>
    <n v="915.07"/>
    <s v="tier - 3"/>
    <s v="tier - 1"/>
    <s v="R1013"/>
  </r>
  <r>
    <s v="Id24"/>
    <s v="  Eric A"/>
    <n v="41.8"/>
    <x v="0"/>
    <n v="7.89"/>
    <x v="0"/>
    <s v="Yes"/>
    <s v="No"/>
    <x v="0"/>
    <n v="2"/>
    <x v="0"/>
    <s v="28-Oct-1995"/>
    <x v="4"/>
    <n v="928.59"/>
    <s v="tier - 3"/>
    <s v="tier - 1"/>
    <s v="R1013"/>
  </r>
  <r>
    <s v="Id25"/>
    <s v="  Emiliano I"/>
    <n v="35.090000000000003"/>
    <x v="0"/>
    <n v="4.38"/>
    <x v="2"/>
    <s v="Yes"/>
    <s v="No"/>
    <x v="0"/>
    <n v="2"/>
    <x v="0"/>
    <s v="19-Aug-2001"/>
    <x v="3"/>
    <n v="964.71"/>
    <s v="tier - 3"/>
    <s v="tier - 2"/>
    <s v="R1013"/>
  </r>
  <r>
    <s v="Id26"/>
    <s v="  Adam"/>
    <n v="33.880000000000003"/>
    <x v="0"/>
    <n v="7.01"/>
    <x v="0"/>
    <s v="No"/>
    <s v="No"/>
    <x v="0"/>
    <n v="3"/>
    <x v="0"/>
    <s v="22-Nov-1994"/>
    <x v="11"/>
    <n v="1006.65"/>
    <s v="tier - 3"/>
    <s v="tier - 2"/>
    <s v="R1013"/>
  </r>
  <r>
    <s v="Id27"/>
    <s v="  Zach"/>
    <n v="30.875"/>
    <x v="0"/>
    <n v="11.88"/>
    <x v="0"/>
    <s v="No"/>
    <s v="No"/>
    <x v="0"/>
    <s v="No major surgery"/>
    <x v="0"/>
    <s v="9-Oct-2000"/>
    <x v="10"/>
    <n v="1012"/>
    <s v="tier - 3"/>
    <s v="tier - 2"/>
    <s v="R1013"/>
  </r>
  <r>
    <s v="Id28"/>
    <s v="  Stephanie W"/>
    <n v="36.86"/>
    <x v="0"/>
    <n v="5.19"/>
    <x v="2"/>
    <s v="Yes"/>
    <s v="No"/>
    <x v="1"/>
    <n v="1"/>
    <x v="0"/>
    <s v="5-Aug-1999"/>
    <x v="7"/>
    <n v="1019"/>
    <s v="tier - 3"/>
    <s v="tier - 2"/>
    <s v="R1013"/>
  </r>
  <r>
    <s v="Id29"/>
    <s v="  Stephen"/>
    <n v="35.86"/>
    <x v="0"/>
    <n v="6.74"/>
    <x v="0"/>
    <s v="Yes"/>
    <s v="No"/>
    <x v="0"/>
    <n v="2"/>
    <x v="0"/>
    <s v="5-Oct-1995"/>
    <x v="4"/>
    <n v="1033.74"/>
    <s v="tier - 3"/>
    <s v="tier - 1"/>
    <s v="R1013"/>
  </r>
  <r>
    <s v="Id30"/>
    <s v="  Natalie"/>
    <n v="37.049999999999997"/>
    <x v="0"/>
    <n v="8.44"/>
    <x v="0"/>
    <s v="No"/>
    <s v="No"/>
    <x v="0"/>
    <s v="No major surgery"/>
    <x v="0"/>
    <s v="17-Nov-1994"/>
    <x v="11"/>
    <n v="1044"/>
    <s v="tier - 3"/>
    <s v="tier - 2"/>
    <s v="R1013"/>
  </r>
  <r>
    <s v="Id31"/>
    <s v="  Nicole J"/>
    <n v="43.89"/>
    <x v="0"/>
    <n v="8.7100000000000009"/>
    <x v="0"/>
    <s v="No"/>
    <s v="No"/>
    <x v="0"/>
    <s v="No major surgery"/>
    <x v="0"/>
    <s v="20-Jul-2002"/>
    <x v="5"/>
    <n v="1047"/>
    <s v="tier - 3"/>
    <s v="tier - 1"/>
    <s v="R1013"/>
  </r>
  <r>
    <s v="Id32"/>
    <s v="  Jefferson D"/>
    <n v="42.35"/>
    <x v="0"/>
    <n v="5.08"/>
    <x v="2"/>
    <s v="Yes"/>
    <s v="No"/>
    <x v="0"/>
    <s v="No major surgery"/>
    <x v="0"/>
    <s v="1-Jul-2002"/>
    <x v="5"/>
    <n v="1049"/>
    <s v="tier - 3"/>
    <s v="tier - 2"/>
    <s v="R1012"/>
  </r>
  <r>
    <s v="Id33"/>
    <s v="  Brendan D"/>
    <n v="31.35"/>
    <x v="0"/>
    <n v="6.86"/>
    <x v="0"/>
    <s v="No"/>
    <s v="No"/>
    <x v="0"/>
    <s v="No major surgery"/>
    <x v="0"/>
    <s v="1-Jun-1995"/>
    <x v="4"/>
    <n v="1056"/>
    <s v="tier - 3"/>
    <s v="tier - 2"/>
    <s v="R1013"/>
  </r>
  <r>
    <s v="Id34"/>
    <s v="  Courtney"/>
    <n v="47.6"/>
    <x v="0"/>
    <n v="5.95"/>
    <x v="1"/>
    <s v="Yes"/>
    <s v="No"/>
    <x v="0"/>
    <s v="No major surgery"/>
    <x v="0"/>
    <s v="28-Sep-1993"/>
    <x v="1"/>
    <n v="1068"/>
    <s v="tier - 3"/>
    <s v="tier - 1"/>
    <s v="R1013"/>
  </r>
  <r>
    <s v="Id35"/>
    <s v="  Sydney L"/>
    <n v="46.2"/>
    <x v="0"/>
    <n v="6.09"/>
    <x v="1"/>
    <s v="No"/>
    <s v="No"/>
    <x v="1"/>
    <n v="1"/>
    <x v="0"/>
    <s v="24-Aug-2004"/>
    <x v="9"/>
    <n v="1070"/>
    <s v="tier - 3"/>
    <s v="tier - 3"/>
    <s v="R1013"/>
  </r>
  <r>
    <s v="Id36"/>
    <s v="  Julien"/>
    <n v="32.015000000000001"/>
    <x v="0"/>
    <n v="11.75"/>
    <x v="0"/>
    <s v="No"/>
    <s v="No"/>
    <x v="0"/>
    <s v="No major surgery"/>
    <x v="0"/>
    <s v="13-Aug-1997"/>
    <x v="6"/>
    <n v="1071"/>
    <s v="tier - 3"/>
    <s v="tier - 3"/>
    <s v="R1013"/>
  </r>
  <r>
    <s v="Id37"/>
    <s v="  Ryan M"/>
    <n v="40.564999999999998"/>
    <x v="0"/>
    <n v="7.37"/>
    <x v="0"/>
    <s v="No"/>
    <s v="No"/>
    <x v="0"/>
    <s v="No major surgery"/>
    <x v="0"/>
    <s v="26-Dec-1998"/>
    <x v="2"/>
    <n v="1082"/>
    <s v="tier - 3"/>
    <s v="tier - 2"/>
    <s v="R1013"/>
  </r>
  <r>
    <s v="Id38"/>
    <s v="  Anna H"/>
    <n v="32.450000000000003"/>
    <x v="0"/>
    <n v="11.91"/>
    <x v="0"/>
    <s v="No"/>
    <s v="No"/>
    <x v="0"/>
    <s v="No major surgery"/>
    <x v="0"/>
    <s v="13-Aug-2002"/>
    <x v="5"/>
    <n v="1086"/>
    <s v="tier - 3"/>
    <s v="tier - 3"/>
    <s v="R1013"/>
  </r>
  <r>
    <s v="Id39"/>
    <s v="  Samantha"/>
    <n v="34.96"/>
    <x v="0"/>
    <n v="6.52"/>
    <x v="0"/>
    <s v="No"/>
    <s v="No"/>
    <x v="0"/>
    <s v="No major surgery"/>
    <x v="0"/>
    <s v="12-Nov-2004"/>
    <x v="9"/>
    <n v="1121.8699999999999"/>
    <s v="tier - 3"/>
    <s v="tier - 1"/>
    <s v="R1013"/>
  </r>
  <r>
    <s v="Id40"/>
    <s v="  Robert"/>
    <n v="35.5"/>
    <x v="0"/>
    <n v="5.14"/>
    <x v="2"/>
    <s v="No"/>
    <s v="No"/>
    <x v="1"/>
    <n v="1"/>
    <x v="0"/>
    <s v="14-Jun-2004"/>
    <x v="9"/>
    <n v="1131.51"/>
    <s v="tier - 3"/>
    <s v="tier - 1"/>
    <s v="R1013"/>
  </r>
  <r>
    <s v="Id41"/>
    <s v="  James R"/>
    <n v="52.58"/>
    <x v="0"/>
    <n v="4.1900000000000004"/>
    <x v="2"/>
    <s v="No"/>
    <s v="Yes"/>
    <x v="0"/>
    <n v="1"/>
    <x v="0"/>
    <s v="19-Jul-2002"/>
    <x v="5"/>
    <n v="1132"/>
    <s v="tier - 3"/>
    <s v="tier - 1"/>
    <s v="R1013"/>
  </r>
  <r>
    <s v="Id42"/>
    <s v="  Roseann"/>
    <n v="35.200000000000003"/>
    <x v="0"/>
    <n v="11.68"/>
    <x v="0"/>
    <s v="Yes"/>
    <s v="No"/>
    <x v="0"/>
    <s v="No major surgery"/>
    <x v="0"/>
    <s v="6-Oct-2004"/>
    <x v="9"/>
    <n v="1135"/>
    <s v="tier - 3"/>
    <s v="tier - 3"/>
    <s v="R1013"/>
  </r>
  <r>
    <s v="Id43"/>
    <s v="  Nicole"/>
    <n v="38.06"/>
    <x v="0"/>
    <n v="6.98"/>
    <x v="0"/>
    <s v="No"/>
    <s v="No"/>
    <x v="0"/>
    <s v="No major surgery"/>
    <x v="0"/>
    <s v="11-Jun-2004"/>
    <x v="9"/>
    <n v="1135.94"/>
    <s v="tier - 3"/>
    <s v="tier - 3"/>
    <s v="R1013"/>
  </r>
  <r>
    <s v="Id44"/>
    <s v="  Spencer"/>
    <n v="34.21"/>
    <x v="0"/>
    <n v="8.34"/>
    <x v="0"/>
    <s v="No"/>
    <s v="No"/>
    <x v="0"/>
    <s v="No major surgery"/>
    <x v="0"/>
    <s v="28-Nov-2004"/>
    <x v="9"/>
    <n v="1136.4000000000001"/>
    <s v="tier - 3"/>
    <s v="tier - 3"/>
    <s v="R1013"/>
  </r>
  <r>
    <s v="Id45"/>
    <s v="  Eric W"/>
    <n v="38.94"/>
    <x v="0"/>
    <n v="8.49"/>
    <x v="0"/>
    <s v="Yes"/>
    <s v="No"/>
    <x v="0"/>
    <n v="1"/>
    <x v="0"/>
    <s v="11-Aug-2002"/>
    <x v="5"/>
    <n v="1137"/>
    <s v="tier - 3"/>
    <s v="tier - 1"/>
    <s v="R1013"/>
  </r>
  <r>
    <s v="Id46"/>
    <s v="  Brianna L"/>
    <n v="30.21"/>
    <x v="0"/>
    <n v="5.34"/>
    <x v="2"/>
    <s v="Yes"/>
    <s v="No"/>
    <x v="0"/>
    <n v="1"/>
    <x v="0"/>
    <s v="6-Nov-2004"/>
    <x v="9"/>
    <n v="1137.01"/>
    <s v="tier - 3"/>
    <s v="tier - 1"/>
    <s v="R1013"/>
  </r>
  <r>
    <s v="Id47"/>
    <s v="  Thomas J"/>
    <n v="33.630000000000003"/>
    <x v="0"/>
    <n v="4.43"/>
    <x v="2"/>
    <s v="Yes"/>
    <s v="No"/>
    <x v="0"/>
    <n v="2"/>
    <x v="0"/>
    <s v="15-Oct-2004"/>
    <x v="9"/>
    <n v="1137.01"/>
    <s v="tier - 3"/>
    <s v="tier - 1"/>
    <s v="R1013"/>
  </r>
  <r>
    <s v="Id48"/>
    <s v="  Melissa L"/>
    <n v="40.369999999999997"/>
    <x v="0"/>
    <n v="4.47"/>
    <x v="2"/>
    <s v="No"/>
    <s v="No"/>
    <x v="0"/>
    <s v="No major surgery"/>
    <x v="0"/>
    <s v="27-Nov-2004"/>
    <x v="9"/>
    <n v="1137.47"/>
    <s v="tier - 3"/>
    <s v="tier - 2"/>
    <s v="R1013"/>
  </r>
  <r>
    <s v="Id49"/>
    <s v="  Flavio"/>
    <n v="53.09"/>
    <x v="0"/>
    <n v="4.82"/>
    <x v="2"/>
    <s v="Yes"/>
    <s v="No"/>
    <x v="0"/>
    <n v="2"/>
    <x v="0"/>
    <s v="25-Oct-2001"/>
    <x v="3"/>
    <n v="1141"/>
    <s v="tier - 3"/>
    <s v="tier - 1"/>
    <s v="R1013"/>
  </r>
  <r>
    <s v="Id50"/>
    <s v="  Ryan"/>
    <n v="31.79"/>
    <x v="0"/>
    <n v="5.51"/>
    <x v="2"/>
    <s v="Yes"/>
    <s v="No"/>
    <x v="0"/>
    <n v="2"/>
    <x v="0"/>
    <s v="12-Sep-2004"/>
    <x v="9"/>
    <n v="1141.45"/>
    <s v="tier - 3"/>
    <s v="tier - 3"/>
    <s v="R1013"/>
  </r>
  <r>
    <s v="Id51"/>
    <s v="  Anthony J"/>
    <n v="41.895000000000003"/>
    <x v="0"/>
    <n v="10.87"/>
    <x v="0"/>
    <s v="Yes"/>
    <s v="No"/>
    <x v="0"/>
    <n v="1"/>
    <x v="0"/>
    <s v="1-Oct-2002"/>
    <x v="5"/>
    <n v="1142"/>
    <s v="tier - 3"/>
    <s v="tier - 2"/>
    <s v="R1011"/>
  </r>
  <r>
    <s v="Id52"/>
    <s v="  Alex"/>
    <n v="31.16"/>
    <x v="0"/>
    <n v="9.34"/>
    <x v="0"/>
    <s v="No"/>
    <s v="No"/>
    <x v="0"/>
    <s v="No major surgery"/>
    <x v="0"/>
    <s v="10-Jun-2004"/>
    <x v="9"/>
    <n v="1146.8"/>
    <s v="tier - 2"/>
    <s v="tier - 2"/>
    <s v="R1013"/>
  </r>
  <r>
    <s v="Id53"/>
    <s v="  David"/>
    <n v="34.104999999999997"/>
    <x v="0"/>
    <n v="5.03"/>
    <x v="2"/>
    <s v="Yes"/>
    <s v="No"/>
    <x v="1"/>
    <n v="1"/>
    <x v="0"/>
    <s v="12-Jun-2003"/>
    <x v="12"/>
    <n v="1149"/>
    <s v="tier - 2"/>
    <s v="tier - 1"/>
    <s v="R1012"/>
  </r>
  <r>
    <s v="Id54"/>
    <s v="  Andrew B"/>
    <n v="51.93"/>
    <x v="0"/>
    <n v="11.05"/>
    <x v="0"/>
    <s v="No"/>
    <s v="No"/>
    <x v="0"/>
    <s v="No major surgery"/>
    <x v="0"/>
    <s v="18-Jul-2004"/>
    <x v="9"/>
    <n v="1149.4000000000001"/>
    <s v="tier - 2"/>
    <s v="tier - 2"/>
    <s v="R1013"/>
  </r>
  <r>
    <s v="Id55"/>
    <s v="  Dara E"/>
    <n v="38.950000000000003"/>
    <x v="0"/>
    <n v="11.95"/>
    <x v="0"/>
    <s v="No"/>
    <s v="No"/>
    <x v="0"/>
    <s v="No major surgery"/>
    <x v="0"/>
    <s v="26-Jul-1994"/>
    <x v="11"/>
    <n v="1158.32"/>
    <s v="tier - 2"/>
    <s v="tier - 1"/>
    <s v="R1013"/>
  </r>
  <r>
    <s v="Id56"/>
    <s v="  Inna"/>
    <n v="36.630000000000003"/>
    <x v="0"/>
    <n v="7.72"/>
    <x v="0"/>
    <s v="Yes"/>
    <s v="No"/>
    <x v="0"/>
    <n v="1"/>
    <x v="0"/>
    <s v="11-Nov-2004"/>
    <x v="9"/>
    <n v="1163.46"/>
    <s v="tier - 2"/>
    <s v="tier - 3"/>
    <s v="R1013"/>
  </r>
  <r>
    <s v="Id57"/>
    <s v="  Ari"/>
    <n v="34.200000000000003"/>
    <x v="0"/>
    <n v="5.75"/>
    <x v="1"/>
    <s v="No"/>
    <s v="No"/>
    <x v="0"/>
    <n v="2"/>
    <x v="0"/>
    <s v="11-Jun-2002"/>
    <x v="5"/>
    <n v="1165"/>
    <s v="tier - 2"/>
    <s v="tier - 3"/>
    <s v="R1012"/>
  </r>
  <r>
    <s v="Id58"/>
    <s v="  Lindsey"/>
    <n v="50.63"/>
    <x v="0"/>
    <n v="11.89"/>
    <x v="0"/>
    <s v="No"/>
    <s v="No"/>
    <x v="0"/>
    <s v="No major surgery"/>
    <x v="0"/>
    <s v="12-Nov-2001"/>
    <x v="3"/>
    <n v="1167"/>
    <s v="tier - 2"/>
    <s v="tier - 1"/>
    <s v="R1013"/>
  </r>
  <r>
    <s v="Id59"/>
    <s v="  Kenny"/>
    <n v="36.479999999999997"/>
    <x v="0"/>
    <n v="6.2"/>
    <x v="1"/>
    <s v="No"/>
    <s v="No"/>
    <x v="0"/>
    <s v="No major surgery"/>
    <x v="0"/>
    <s v="11-Aug-1996"/>
    <x v="8"/>
    <n v="1178"/>
    <s v="tier - 2"/>
    <s v="tier - 3"/>
    <s v="R1013"/>
  </r>
  <r>
    <s v="Id60"/>
    <s v="  Louise"/>
    <n v="54.82"/>
    <x v="0"/>
    <n v="10.61"/>
    <x v="0"/>
    <s v="No"/>
    <s v="No"/>
    <x v="0"/>
    <s v="No major surgery"/>
    <x v="0"/>
    <s v="28-Jun-1997"/>
    <x v="6"/>
    <n v="1178.07"/>
    <s v="tier - 2"/>
    <s v="tier - 2"/>
    <s v="R1013"/>
  </r>
  <r>
    <s v="Id61"/>
    <s v="  Cameron"/>
    <n v="38.06"/>
    <x v="0"/>
    <n v="6.04"/>
    <x v="1"/>
    <s v="No"/>
    <s v="No"/>
    <x v="1"/>
    <n v="1"/>
    <x v="0"/>
    <s v="26-Aug-2002"/>
    <x v="5"/>
    <n v="1191"/>
    <s v="tier - 2"/>
    <s v="tier - 1"/>
    <s v="R1013"/>
  </r>
  <r>
    <s v="Id62"/>
    <s v="  Katie T"/>
    <n v="51.48"/>
    <x v="0"/>
    <n v="9.33"/>
    <x v="0"/>
    <s v="Yes"/>
    <s v="No"/>
    <x v="0"/>
    <s v="No major surgery"/>
    <x v="0"/>
    <s v="28-Jun-1999"/>
    <x v="7"/>
    <n v="1200"/>
    <s v="tier - 2"/>
    <s v="tier - 3"/>
    <s v="R1012"/>
  </r>
  <r>
    <s v="Id63"/>
    <s v="  Casey"/>
    <n v="52.06"/>
    <x v="0"/>
    <n v="11.47"/>
    <x v="0"/>
    <s v="No"/>
    <s v="No"/>
    <x v="0"/>
    <s v="No major surgery"/>
    <x v="0"/>
    <s v="6-Oct-1992"/>
    <x v="0"/>
    <n v="1200.55"/>
    <s v="tier - 2"/>
    <s v="tier - 3"/>
    <s v="R1013"/>
  </r>
  <r>
    <s v="Id64"/>
    <s v="  David"/>
    <n v="30.684999999999999"/>
    <x v="0"/>
    <n v="7.02"/>
    <x v="0"/>
    <s v="Yes"/>
    <s v="No"/>
    <x v="0"/>
    <s v="No major surgery"/>
    <x v="0"/>
    <s v="2-Jun-2004"/>
    <x v="9"/>
    <n v="1210"/>
    <s v="tier - 2"/>
    <s v="tier - 1"/>
    <s v="R1013"/>
  </r>
  <r>
    <s v="Id65"/>
    <s v="  Bryson C"/>
    <n v="36.08"/>
    <x v="0"/>
    <n v="8.8000000000000007"/>
    <x v="0"/>
    <s v="Yes"/>
    <s v="No"/>
    <x v="0"/>
    <n v="1"/>
    <x v="0"/>
    <s v="4-Nov-1996"/>
    <x v="8"/>
    <n v="1220"/>
    <s v="tier - 2"/>
    <s v="tier - 3"/>
    <s v="R1012"/>
  </r>
  <r>
    <s v="Id66"/>
    <s v="  Megan"/>
    <n v="54.99"/>
    <x v="0"/>
    <n v="8.68"/>
    <x v="0"/>
    <s v="No"/>
    <s v="No"/>
    <x v="0"/>
    <n v="2"/>
    <x v="0"/>
    <s v="9-Jul-2004"/>
    <x v="9"/>
    <n v="1224"/>
    <s v="tier - 2"/>
    <s v="tier - 1"/>
    <s v="R1013"/>
  </r>
  <r>
    <s v="Id67"/>
    <s v="  Daniel"/>
    <n v="35.97"/>
    <x v="0"/>
    <n v="6.12"/>
    <x v="1"/>
    <s v="No"/>
    <s v="No"/>
    <x v="1"/>
    <n v="1"/>
    <x v="0"/>
    <s v="16-Oct-2004"/>
    <x v="9"/>
    <n v="1228"/>
    <s v="tier - 2"/>
    <s v="tier - 1"/>
    <s v="R1012"/>
  </r>
  <r>
    <s v="Id68"/>
    <s v="  Steven M"/>
    <n v="45.54"/>
    <x v="0"/>
    <n v="5.4"/>
    <x v="2"/>
    <s v="Yes"/>
    <s v="No"/>
    <x v="1"/>
    <n v="1"/>
    <x v="0"/>
    <s v="13-Jul-1998"/>
    <x v="2"/>
    <n v="1234"/>
    <s v="tier - 2"/>
    <s v="tier - 1"/>
    <s v="R1013"/>
  </r>
  <r>
    <s v="Id69"/>
    <s v="  Jenna L"/>
    <n v="35.53"/>
    <x v="0"/>
    <n v="4.3600000000000003"/>
    <x v="2"/>
    <s v="Yes"/>
    <s v="No"/>
    <x v="0"/>
    <s v="No major surgery"/>
    <x v="0"/>
    <s v="12-Dec-2002"/>
    <x v="5"/>
    <n v="1237"/>
    <s v="tier - 2"/>
    <s v="tier - 2"/>
    <s v="R1013"/>
  </r>
  <r>
    <s v="Id70"/>
    <s v="  Freeman"/>
    <n v="30.8"/>
    <x v="0"/>
    <n v="9.77"/>
    <x v="0"/>
    <s v="No"/>
    <s v="No"/>
    <x v="0"/>
    <s v="No major surgery"/>
    <x v="0"/>
    <s v="11-Oct-1998"/>
    <x v="2"/>
    <n v="1240"/>
    <s v="tier - 2"/>
    <s v="tier - 1"/>
    <s v="R1012"/>
  </r>
  <r>
    <s v="Id71"/>
    <s v="  Jeff"/>
    <n v="38.39"/>
    <x v="0"/>
    <n v="4.25"/>
    <x v="2"/>
    <s v="No"/>
    <s v="No"/>
    <x v="0"/>
    <n v="1"/>
    <x v="0"/>
    <s v="1-Jul-2002"/>
    <x v="5"/>
    <n v="1241"/>
    <s v="tier - 2"/>
    <s v="tier - 2"/>
    <s v="R1013"/>
  </r>
  <r>
    <s v="Id72"/>
    <s v="  Elenilton V"/>
    <n v="32.299999999999997"/>
    <x v="0"/>
    <n v="4.76"/>
    <x v="2"/>
    <s v="No"/>
    <s v="No"/>
    <x v="0"/>
    <n v="2"/>
    <x v="0"/>
    <s v="2-Aug-2003"/>
    <x v="12"/>
    <n v="1241.57"/>
    <s v="tier - 2"/>
    <s v="tier - 2"/>
    <s v="R1011"/>
  </r>
  <r>
    <s v="Id73"/>
    <s v="  Maurya"/>
    <n v="48.8"/>
    <x v="0"/>
    <n v="6.22"/>
    <x v="1"/>
    <s v="Yes"/>
    <s v="No"/>
    <x v="0"/>
    <n v="2"/>
    <x v="0"/>
    <s v="15-Sep-2003"/>
    <x v="12"/>
    <n v="1242.26"/>
    <s v="tier - 2"/>
    <s v="tier - 1"/>
    <s v="R1011"/>
  </r>
  <r>
    <s v="Id74"/>
    <s v="  Samantha C"/>
    <n v="45.5"/>
    <x v="0"/>
    <n v="7.96"/>
    <x v="0"/>
    <s v="No"/>
    <s v="No"/>
    <x v="0"/>
    <s v="No major surgery"/>
    <x v="0"/>
    <s v="8-Sep-2003"/>
    <x v="12"/>
    <n v="1242.82"/>
    <s v="tier - 2"/>
    <s v="tier - 1"/>
    <s v="R1011"/>
  </r>
  <r>
    <s v="Id75"/>
    <s v="  Bethany A"/>
    <n v="53.61"/>
    <x v="0"/>
    <n v="10.92"/>
    <x v="0"/>
    <s v="Yes"/>
    <s v="No"/>
    <x v="0"/>
    <n v="1"/>
    <x v="0"/>
    <s v="15-Sep-2003"/>
    <x v="12"/>
    <n v="1252.4100000000001"/>
    <s v="tier - 2"/>
    <s v="tier - 3"/>
    <s v="R1011"/>
  </r>
  <r>
    <s v="Id76"/>
    <s v="  Yves"/>
    <n v="36.19"/>
    <x v="0"/>
    <n v="11.51"/>
    <x v="0"/>
    <s v="Yes"/>
    <s v="No"/>
    <x v="0"/>
    <n v="1"/>
    <x v="0"/>
    <s v="4-Nov-1997"/>
    <x v="6"/>
    <n v="1253"/>
    <s v="tier - 2"/>
    <s v="tier - 2"/>
    <s v="R1013"/>
  </r>
  <r>
    <s v="Id77"/>
    <s v="  Danielle"/>
    <n v="34.6"/>
    <x v="0"/>
    <n v="5.99"/>
    <x v="1"/>
    <s v="Yes"/>
    <s v="No"/>
    <x v="0"/>
    <s v="No major surgery"/>
    <x v="0"/>
    <s v="10-Dec-2003"/>
    <x v="12"/>
    <n v="1253.94"/>
    <s v="tier - 2"/>
    <s v="tier - 2"/>
    <s v="R1011"/>
  </r>
  <r>
    <s v="Id78"/>
    <s v="  Julia"/>
    <n v="54.12"/>
    <x v="0"/>
    <n v="11.57"/>
    <x v="0"/>
    <s v="No"/>
    <s v="No"/>
    <x v="0"/>
    <s v="No major surgery"/>
    <x v="0"/>
    <s v="13-Oct-2003"/>
    <x v="12"/>
    <n v="1256.3"/>
    <s v="tier - 2"/>
    <s v="tier - 3"/>
    <s v="R1011"/>
  </r>
  <r>
    <s v="Id79"/>
    <s v="  Joshua"/>
    <n v="48.82"/>
    <x v="0"/>
    <n v="6.67"/>
    <x v="0"/>
    <s v="Yes"/>
    <s v="No"/>
    <x v="0"/>
    <s v="No major surgery"/>
    <x v="0"/>
    <s v="30-Oct-2003"/>
    <x v="12"/>
    <n v="1261.44"/>
    <s v="tier - 2"/>
    <s v="tier - 3"/>
    <s v="R1011"/>
  </r>
  <r>
    <s v="Id80"/>
    <s v="  Jennifer"/>
    <n v="51.01"/>
    <x v="0"/>
    <n v="9.1999999999999993"/>
    <x v="0"/>
    <s v="No"/>
    <s v="No"/>
    <x v="0"/>
    <s v="No major surgery"/>
    <x v="0"/>
    <s v="15-Aug-2003"/>
    <x v="12"/>
    <n v="1261.8599999999999"/>
    <s v="tier - 2"/>
    <s v="tier - 3"/>
    <s v="R1011"/>
  </r>
  <r>
    <s v="Id81"/>
    <s v="  Gwen M"/>
    <n v="45.65"/>
    <x v="0"/>
    <n v="5.1100000000000003"/>
    <x v="2"/>
    <s v="Yes"/>
    <s v="No"/>
    <x v="0"/>
    <n v="1"/>
    <x v="0"/>
    <s v="21-Nov-2003"/>
    <x v="12"/>
    <n v="1263.25"/>
    <s v="tier - 2"/>
    <s v="tier - 3"/>
    <s v="R1011"/>
  </r>
  <r>
    <s v="Id82"/>
    <s v="  Patrick"/>
    <n v="52.9"/>
    <x v="0"/>
    <n v="5.34"/>
    <x v="2"/>
    <s v="No"/>
    <s v="No"/>
    <x v="0"/>
    <s v="No major surgery"/>
    <x v="0"/>
    <s v="4-Dec-2002"/>
    <x v="5"/>
    <n v="1267"/>
    <s v="tier - 2"/>
    <s v="tier - 1"/>
    <s v="R1013"/>
  </r>
  <r>
    <s v="Id83"/>
    <s v="  Kate"/>
    <n v="45.41"/>
    <x v="0"/>
    <n v="4.03"/>
    <x v="2"/>
    <s v="Yes"/>
    <s v="No"/>
    <x v="0"/>
    <n v="1"/>
    <x v="0"/>
    <s v="26-Oct-1997"/>
    <x v="6"/>
    <n v="1276"/>
    <s v="tier - 2"/>
    <s v="tier - 2"/>
    <s v="R1012"/>
  </r>
  <r>
    <s v="Id84"/>
    <s v="  Kevin"/>
    <n v="49.41"/>
    <x v="0"/>
    <n v="4.2300000000000004"/>
    <x v="2"/>
    <s v="Yes"/>
    <s v="No"/>
    <x v="1"/>
    <n v="1"/>
    <x v="0"/>
    <s v="30-Sep-2004"/>
    <x v="9"/>
    <n v="1283"/>
    <s v="tier - 2"/>
    <s v="tier - 1"/>
    <s v="R1013"/>
  </r>
  <r>
    <s v="Id85"/>
    <s v="  Stephen II"/>
    <n v="31.824999999999999"/>
    <x v="0"/>
    <n v="4.0599999999999996"/>
    <x v="2"/>
    <s v="No"/>
    <s v="No"/>
    <x v="0"/>
    <n v="2"/>
    <x v="0"/>
    <s v="28-Jul-2004"/>
    <x v="9"/>
    <n v="1285"/>
    <s v="tier - 2"/>
    <s v="tier - 3"/>
    <s v="R1013"/>
  </r>
  <r>
    <s v="Id86"/>
    <s v="  Philip"/>
    <n v="51.28"/>
    <x v="0"/>
    <n v="4.68"/>
    <x v="2"/>
    <s v="No"/>
    <s v="No"/>
    <x v="0"/>
    <n v="2"/>
    <x v="0"/>
    <s v="26-Jun-2000"/>
    <x v="10"/>
    <n v="1286"/>
    <s v="tier - 2"/>
    <s v="tier - 2"/>
    <s v="R1013"/>
  </r>
  <r>
    <s v="Id87"/>
    <s v="  Brett A"/>
    <n v="34.96"/>
    <x v="0"/>
    <n v="4.34"/>
    <x v="2"/>
    <s v="No"/>
    <s v="No"/>
    <x v="1"/>
    <n v="1"/>
    <x v="0"/>
    <s v="4-Jun-1998"/>
    <x v="2"/>
    <n v="1290.93"/>
    <s v="tier - 2"/>
    <s v="tier - 2"/>
    <s v="R1013"/>
  </r>
  <r>
    <s v="Id88"/>
    <s v="  Rebecca"/>
    <n v="33.11"/>
    <x v="0"/>
    <n v="10.51"/>
    <x v="0"/>
    <s v="No"/>
    <s v="No"/>
    <x v="0"/>
    <s v="No major surgery"/>
    <x v="0"/>
    <s v="29-Nov-2001"/>
    <x v="3"/>
    <n v="1293"/>
    <s v="tier - 2"/>
    <s v="tier - 3"/>
    <s v="R1012"/>
  </r>
  <r>
    <s v="Id89"/>
    <s v="  Kelley"/>
    <n v="54.74"/>
    <x v="0"/>
    <n v="5.84"/>
    <x v="1"/>
    <s v="Yes"/>
    <s v="No"/>
    <x v="1"/>
    <n v="1"/>
    <x v="0"/>
    <s v="10-Dec-2002"/>
    <x v="5"/>
    <n v="1304"/>
    <s v="tier - 2"/>
    <s v="tier - 2"/>
    <s v="R1012"/>
  </r>
  <r>
    <s v="Id90"/>
    <s v="  Abigail K"/>
    <n v="32.56"/>
    <x v="0"/>
    <n v="5.41"/>
    <x v="2"/>
    <s v="No"/>
    <s v="No"/>
    <x v="1"/>
    <n v="1"/>
    <x v="0"/>
    <s v="2-Dec-1999"/>
    <x v="7"/>
    <n v="1304"/>
    <s v="tier - 2"/>
    <s v="tier - 2"/>
    <s v="R1013"/>
  </r>
  <r>
    <s v="Id91"/>
    <s v="  Hope"/>
    <n v="39.049999999999997"/>
    <x v="0"/>
    <n v="6.06"/>
    <x v="1"/>
    <s v="No"/>
    <s v="No"/>
    <x v="0"/>
    <n v="1"/>
    <x v="0"/>
    <s v="13-Oct-2002"/>
    <x v="5"/>
    <n v="1315"/>
    <s v="tier - 2"/>
    <s v="tier - 2"/>
    <s v="R1013"/>
  </r>
  <r>
    <s v="Id92"/>
    <s v="  Elyse M"/>
    <n v="42.75"/>
    <x v="0"/>
    <n v="4.22"/>
    <x v="2"/>
    <s v="No"/>
    <s v="No"/>
    <x v="0"/>
    <s v="No major surgery"/>
    <x v="0"/>
    <s v="14-Oct-1999"/>
    <x v="7"/>
    <n v="1329.17"/>
    <s v="tier - 2"/>
    <s v="tier - 3"/>
    <s v="R1013"/>
  </r>
  <r>
    <s v="Id93"/>
    <s v="  Nicholas"/>
    <n v="50.58"/>
    <x v="0"/>
    <n v="5.12"/>
    <x v="2"/>
    <s v="No"/>
    <s v="No"/>
    <x v="0"/>
    <n v="2"/>
    <x v="0"/>
    <s v="12-Jul-1998"/>
    <x v="2"/>
    <n v="1332.61"/>
    <s v="tier - 2"/>
    <s v="tier - 3"/>
    <s v="R1013"/>
  </r>
  <r>
    <s v="Id94"/>
    <s v="  David"/>
    <n v="30.495000000000001"/>
    <x v="0"/>
    <n v="4.57"/>
    <x v="2"/>
    <s v="Yes"/>
    <s v="No"/>
    <x v="0"/>
    <s v="No major surgery"/>
    <x v="0"/>
    <s v="30-Jul-1995"/>
    <x v="4"/>
    <n v="1338"/>
    <s v="tier - 2"/>
    <s v="tier - 3"/>
    <s v="R1012"/>
  </r>
  <r>
    <s v="Id95"/>
    <s v="  Natalie"/>
    <n v="48.31"/>
    <x v="0"/>
    <n v="9.58"/>
    <x v="0"/>
    <s v="Yes"/>
    <s v="No"/>
    <x v="0"/>
    <n v="2"/>
    <x v="0"/>
    <s v="7-Nov-1997"/>
    <x v="6"/>
    <n v="1341.16"/>
    <s v="tier - 2"/>
    <s v="tier - 2"/>
    <s v="R1012"/>
  </r>
  <r>
    <s v="Id96"/>
    <s v="  Thomas"/>
    <n v="48.99"/>
    <x v="0"/>
    <n v="9.7799999999999994"/>
    <x v="0"/>
    <s v="Yes"/>
    <s v="No"/>
    <x v="0"/>
    <n v="1"/>
    <x v="0"/>
    <s v="3-Dec-1998"/>
    <x v="2"/>
    <n v="1359"/>
    <s v="tier - 2"/>
    <s v="tier - 1"/>
    <s v="R1013"/>
  </r>
  <r>
    <s v="Id97"/>
    <s v="  Pamela J"/>
    <n v="38.39"/>
    <x v="0"/>
    <n v="4.1100000000000003"/>
    <x v="2"/>
    <s v="Yes"/>
    <s v="No"/>
    <x v="0"/>
    <s v="No major surgery"/>
    <x v="0"/>
    <s v="15-Aug-2002"/>
    <x v="5"/>
    <n v="1382"/>
    <s v="tier - 2"/>
    <s v="tier - 1"/>
    <s v="R1013"/>
  </r>
  <r>
    <s v="Id98"/>
    <s v="  Jessica"/>
    <n v="44.34"/>
    <x v="0"/>
    <n v="4.0199999999999996"/>
    <x v="2"/>
    <s v="Yes"/>
    <s v="No"/>
    <x v="0"/>
    <n v="2"/>
    <x v="0"/>
    <s v="6-Jul-1999"/>
    <x v="7"/>
    <n v="1389"/>
    <s v="tier - 2"/>
    <s v="tier - 2"/>
    <s v="R1013"/>
  </r>
  <r>
    <s v="Id99"/>
    <s v="  Ron N"/>
    <n v="41.51"/>
    <x v="0"/>
    <n v="6.92"/>
    <x v="0"/>
    <s v="No"/>
    <s v="No"/>
    <x v="0"/>
    <s v="No major surgery"/>
    <x v="0"/>
    <s v="14-Nov-2002"/>
    <x v="5"/>
    <n v="1390"/>
    <s v="tier - 2"/>
    <s v="tier - 2"/>
    <s v="R1013"/>
  </r>
  <r>
    <s v="Id100"/>
    <s v="  Daniel"/>
    <n v="48.2"/>
    <x v="0"/>
    <n v="4.84"/>
    <x v="2"/>
    <s v="No"/>
    <s v="No"/>
    <x v="0"/>
    <s v="No major surgery"/>
    <x v="0"/>
    <s v="22-Dec-2002"/>
    <x v="5"/>
    <n v="1391.53"/>
    <s v="tier - 2"/>
    <s v="tier - 1"/>
    <s v="R1013"/>
  </r>
  <r>
    <s v="Id101"/>
    <s v="  Brian"/>
    <n v="35.75"/>
    <x v="0"/>
    <n v="8"/>
    <x v="0"/>
    <s v="Yes"/>
    <s v="No"/>
    <x v="0"/>
    <s v="No major surgery"/>
    <x v="0"/>
    <s v="5-Sep-1998"/>
    <x v="2"/>
    <n v="1400.44"/>
    <s v="tier - 2"/>
    <s v="tier - 2"/>
    <s v="R1013"/>
  </r>
  <r>
    <s v="Id102"/>
    <s v="  Sari"/>
    <n v="53.81"/>
    <x v="0"/>
    <n v="8.77"/>
    <x v="0"/>
    <s v="Yes"/>
    <s v="No"/>
    <x v="0"/>
    <s v="No major surgery"/>
    <x v="0"/>
    <s v="27-Oct-1997"/>
    <x v="6"/>
    <n v="1402"/>
    <s v="tier - 2"/>
    <s v="tier - 3"/>
    <s v="R1011"/>
  </r>
  <r>
    <s v="Id103"/>
    <s v="  Robert M"/>
    <n v="49.48"/>
    <x v="0"/>
    <n v="4.96"/>
    <x v="2"/>
    <s v="No"/>
    <s v="No"/>
    <x v="1"/>
    <n v="1"/>
    <x v="0"/>
    <s v="23-Jun-1996"/>
    <x v="8"/>
    <n v="1417"/>
    <s v="tier - 2"/>
    <s v="tier - 3"/>
    <s v="R1013"/>
  </r>
  <r>
    <s v="Id104"/>
    <s v="  Ricardo"/>
    <n v="34.1"/>
    <x v="0"/>
    <n v="4.43"/>
    <x v="2"/>
    <s v="Yes"/>
    <s v="No"/>
    <x v="0"/>
    <s v="No major surgery"/>
    <x v="0"/>
    <s v="23-Aug-2001"/>
    <x v="3"/>
    <n v="1421"/>
    <s v="tier - 2"/>
    <s v="tier - 2"/>
    <s v="R1013"/>
  </r>
  <r>
    <s v="Id105"/>
    <s v="  Gedion"/>
    <n v="35.299999999999997"/>
    <x v="0"/>
    <n v="5.82"/>
    <x v="1"/>
    <s v="Yes"/>
    <s v="No"/>
    <x v="1"/>
    <n v="1"/>
    <x v="0"/>
    <s v="5-Dec-1997"/>
    <x v="6"/>
    <n v="1422"/>
    <s v="tier - 2"/>
    <s v="tier - 2"/>
    <s v="R1013"/>
  </r>
  <r>
    <s v="Id106"/>
    <s v="  Mark"/>
    <n v="43.83"/>
    <x v="0"/>
    <n v="6.03"/>
    <x v="1"/>
    <s v="Yes"/>
    <s v="No"/>
    <x v="0"/>
    <n v="2"/>
    <x v="0"/>
    <s v="1-Sep-2000"/>
    <x v="10"/>
    <n v="1438"/>
    <s v="tier - 2"/>
    <s v="tier - 2"/>
    <s v="R1013"/>
  </r>
  <r>
    <s v="Id107"/>
    <s v="  Gamini P"/>
    <n v="50.07"/>
    <x v="0"/>
    <n v="9.27"/>
    <x v="0"/>
    <s v="No"/>
    <s v="No"/>
    <x v="0"/>
    <s v="No major surgery"/>
    <x v="0"/>
    <s v="19-Jun-1997"/>
    <x v="6"/>
    <n v="1445"/>
    <s v="tier - 2"/>
    <s v="tier - 1"/>
    <s v="R1013"/>
  </r>
  <r>
    <s v="Id108"/>
    <s v="  Emily J"/>
    <n v="32.774999999999999"/>
    <x v="0"/>
    <n v="5.53"/>
    <x v="2"/>
    <s v="No"/>
    <s v="No"/>
    <x v="0"/>
    <s v="No major surgery"/>
    <x v="0"/>
    <s v="20-Jun-2003"/>
    <x v="12"/>
    <n v="1467"/>
    <s v="tier - 2"/>
    <s v="tier - 2"/>
    <s v="R1013"/>
  </r>
  <r>
    <s v="Id109"/>
    <s v="  Amanda"/>
    <n v="34.104999999999997"/>
    <x v="0"/>
    <n v="5.07"/>
    <x v="2"/>
    <s v="No"/>
    <s v="No"/>
    <x v="0"/>
    <n v="1"/>
    <x v="0"/>
    <s v="7-Dec-1998"/>
    <x v="2"/>
    <n v="1477"/>
    <s v="tier - 2"/>
    <s v="tier - 1"/>
    <s v="R1013"/>
  </r>
  <r>
    <s v="Id110"/>
    <s v="  Nicholas"/>
    <n v="48.93"/>
    <x v="0"/>
    <n v="11.17"/>
    <x v="0"/>
    <s v="Yes"/>
    <s v="No"/>
    <x v="0"/>
    <n v="1"/>
    <x v="0"/>
    <s v="9-Jun-1997"/>
    <x v="6"/>
    <n v="1481"/>
    <s v="tier - 2"/>
    <s v="tier - 1"/>
    <s v="R1012"/>
  </r>
  <r>
    <s v="Id111"/>
    <s v="  Knox"/>
    <n v="37.07"/>
    <x v="0"/>
    <n v="6.14"/>
    <x v="1"/>
    <s v="Yes"/>
    <s v="No"/>
    <x v="0"/>
    <s v="No major surgery"/>
    <x v="0"/>
    <s v="7-Oct-1995"/>
    <x v="4"/>
    <n v="1493"/>
    <s v="tier - 2"/>
    <s v="tier - 3"/>
    <s v="R1013"/>
  </r>
  <r>
    <s v="Id112"/>
    <s v="  Yianna"/>
    <n v="51.51"/>
    <x v="0"/>
    <n v="6.26"/>
    <x v="1"/>
    <s v="Yes"/>
    <s v="No"/>
    <x v="1"/>
    <n v="1"/>
    <x v="0"/>
    <s v="19-Jun-1998"/>
    <x v="2"/>
    <n v="1497"/>
    <s v="tier - 2"/>
    <s v="tier - 2"/>
    <s v="R1013"/>
  </r>
  <r>
    <s v="Id113"/>
    <s v="  Roberta"/>
    <n v="34.799999999999997"/>
    <x v="0"/>
    <n v="4.72"/>
    <x v="2"/>
    <s v="Yes"/>
    <s v="No"/>
    <x v="0"/>
    <s v="No major surgery"/>
    <x v="0"/>
    <s v="25-Aug-2001"/>
    <x v="3"/>
    <n v="1515.34"/>
    <s v="tier - 2"/>
    <s v="tier - 3"/>
    <s v="R1013"/>
  </r>
  <r>
    <s v="Id114"/>
    <s v="  Benjamin P"/>
    <n v="36.67"/>
    <x v="0"/>
    <n v="5.18"/>
    <x v="2"/>
    <s v="No"/>
    <s v="No"/>
    <x v="0"/>
    <n v="1"/>
    <x v="0"/>
    <s v="7-Jul-2001"/>
    <x v="3"/>
    <n v="1526.31"/>
    <s v="tier - 2"/>
    <s v="tier - 3"/>
    <s v="R1011"/>
  </r>
  <r>
    <s v="Id115"/>
    <s v="  Craig"/>
    <n v="30.9"/>
    <x v="0"/>
    <n v="9.4"/>
    <x v="0"/>
    <s v="No"/>
    <s v="No"/>
    <x v="0"/>
    <n v="2"/>
    <x v="0"/>
    <s v="2-Jun-2001"/>
    <x v="3"/>
    <n v="1532.47"/>
    <s v="tier - 2"/>
    <s v="tier - 2"/>
    <s v="R1013"/>
  </r>
  <r>
    <s v="Id116"/>
    <s v="  Ann"/>
    <n v="30.495000000000001"/>
    <x v="0"/>
    <n v="6.29"/>
    <x v="1"/>
    <s v="No"/>
    <s v="No"/>
    <x v="0"/>
    <s v="No major surgery"/>
    <x v="0"/>
    <s v="5-Dec-2001"/>
    <x v="3"/>
    <n v="1534.3"/>
    <s v="tier - 2"/>
    <s v="tier - 2"/>
    <s v="R1013"/>
  </r>
  <r>
    <s v="Id117"/>
    <s v="  Jamie P"/>
    <n v="44.88"/>
    <x v="0"/>
    <n v="6.04"/>
    <x v="1"/>
    <s v="No"/>
    <s v="No"/>
    <x v="1"/>
    <n v="1"/>
    <x v="0"/>
    <s v="22-Sep-1992"/>
    <x v="0"/>
    <n v="1566.88"/>
    <s v="tier - 2"/>
    <s v="tier - 1"/>
    <s v="R1013"/>
  </r>
  <r>
    <s v="Id118"/>
    <s v="  John"/>
    <n v="44.32"/>
    <x v="0"/>
    <n v="10.55"/>
    <x v="0"/>
    <s v="No"/>
    <s v="No"/>
    <x v="0"/>
    <s v="No major surgery"/>
    <x v="0"/>
    <s v="19-Nov-2004"/>
    <x v="9"/>
    <n v="1607.51"/>
    <s v="tier - 2"/>
    <s v="tier - 3"/>
    <s v="R1013"/>
  </r>
  <r>
    <s v="Id119"/>
    <s v="  Charlie"/>
    <n v="46.39"/>
    <x v="0"/>
    <n v="5.09"/>
    <x v="2"/>
    <s v="No"/>
    <s v="No"/>
    <x v="0"/>
    <s v="No major surgery"/>
    <x v="0"/>
    <s v="22-Jul-2004"/>
    <x v="9"/>
    <n v="1615.77"/>
    <s v="tier - 2"/>
    <s v="tier - 1"/>
    <s v="R1013"/>
  </r>
  <r>
    <s v="Id120"/>
    <s v="  Meb"/>
    <n v="42.13"/>
    <x v="0"/>
    <n v="5.2"/>
    <x v="2"/>
    <s v="Yes"/>
    <s v="No"/>
    <x v="0"/>
    <n v="1"/>
    <x v="0"/>
    <s v="5-Aug-1995"/>
    <x v="4"/>
    <n v="1617.16"/>
    <s v="tier - 2"/>
    <s v="tier - 1"/>
    <s v="R1013"/>
  </r>
  <r>
    <s v="Id121"/>
    <s v="  Aaqib L"/>
    <n v="30.78"/>
    <x v="0"/>
    <n v="8.4499999999999993"/>
    <x v="0"/>
    <s v="Yes"/>
    <s v="No"/>
    <x v="0"/>
    <s v="No major surgery"/>
    <x v="0"/>
    <s v="14-Sep-2003"/>
    <x v="12"/>
    <n v="1621.34"/>
    <s v="tier - 2"/>
    <s v="tier - 2"/>
    <s v="R1012"/>
  </r>
  <r>
    <s v="Id122"/>
    <s v="  Craig A"/>
    <n v="31.35"/>
    <x v="0"/>
    <n v="9.5399999999999991"/>
    <x v="0"/>
    <s v="No"/>
    <s v="No"/>
    <x v="0"/>
    <s v="No major surgery"/>
    <x v="0"/>
    <s v="21-Aug-2004"/>
    <x v="9"/>
    <n v="1621.88"/>
    <s v="tier - 2"/>
    <s v="tier - 2"/>
    <s v="R1013"/>
  </r>
  <r>
    <s v="Id123"/>
    <s v="  Meredith"/>
    <n v="41.46"/>
    <x v="0"/>
    <n v="4.99"/>
    <x v="2"/>
    <s v="Yes"/>
    <s v="No"/>
    <x v="0"/>
    <n v="2"/>
    <x v="0"/>
    <s v="25-Jul-2004"/>
    <x v="9"/>
    <n v="1622.19"/>
    <s v="tier - 2"/>
    <s v="tier - 1"/>
    <s v="R1013"/>
  </r>
  <r>
    <s v="Id124"/>
    <s v="  Doug"/>
    <n v="48"/>
    <x v="0"/>
    <n v="10.54"/>
    <x v="0"/>
    <s v="No"/>
    <s v="No"/>
    <x v="0"/>
    <s v="No major surgery"/>
    <x v="0"/>
    <s v="9-Sep-2003"/>
    <x v="12"/>
    <n v="1625.43"/>
    <s v="tier - 2"/>
    <s v="tier - 3"/>
    <s v="R1012"/>
  </r>
  <r>
    <s v="Id125"/>
    <s v="  Elizabeth J"/>
    <n v="49.13"/>
    <x v="0"/>
    <n v="4.54"/>
    <x v="2"/>
    <s v="No"/>
    <s v="No"/>
    <x v="0"/>
    <s v="No major surgery"/>
    <x v="0"/>
    <s v="4-Dec-2003"/>
    <x v="12"/>
    <n v="1627.28"/>
    <s v="tier - 2"/>
    <s v="tier - 2"/>
    <s v="R1012"/>
  </r>
  <r>
    <s v="Id126"/>
    <s v="  Matthew P"/>
    <n v="37.799999999999997"/>
    <x v="0"/>
    <n v="6.29"/>
    <x v="1"/>
    <s v="No"/>
    <s v="No"/>
    <x v="0"/>
    <n v="1"/>
    <x v="0"/>
    <s v="17-Jul-2003"/>
    <x v="12"/>
    <n v="1628.47"/>
    <s v="tier - 2"/>
    <s v="tier - 1"/>
    <s v="R1012"/>
  </r>
  <r>
    <s v="Id127"/>
    <s v="  Guillermo Sr"/>
    <n v="38.299999999999997"/>
    <x v="0"/>
    <n v="9.51"/>
    <x v="0"/>
    <s v="No"/>
    <s v="No"/>
    <x v="0"/>
    <s v="No major surgery"/>
    <x v="0"/>
    <s v="4-Oct-2004"/>
    <x v="9"/>
    <n v="1629.83"/>
    <s v="tier - 2"/>
    <s v="tier - 2"/>
    <s v="R1013"/>
  </r>
  <r>
    <s v="Id128"/>
    <s v="  Ryan C"/>
    <n v="32.774999999999999"/>
    <x v="0"/>
    <n v="4.72"/>
    <x v="2"/>
    <s v="No"/>
    <s v="No"/>
    <x v="0"/>
    <s v="No major surgery"/>
    <x v="0"/>
    <s v="5-Dec-2004"/>
    <x v="9"/>
    <n v="1631.67"/>
    <s v="tier - 2"/>
    <s v="tier - 3"/>
    <s v="R1013"/>
  </r>
  <r>
    <s v="Id129"/>
    <s v="  Dane"/>
    <n v="34.200000000000003"/>
    <x v="0"/>
    <n v="5.91"/>
    <x v="1"/>
    <s v="Yes"/>
    <s v="No"/>
    <x v="0"/>
    <s v="No major surgery"/>
    <x v="0"/>
    <s v="9-Jul-2004"/>
    <x v="9"/>
    <n v="1631.82"/>
    <s v="tier - 2"/>
    <s v="tier - 1"/>
    <s v="R1013"/>
  </r>
  <r>
    <s v="Id130"/>
    <s v="  Jonas"/>
    <n v="30.2"/>
    <x v="0"/>
    <n v="9.58"/>
    <x v="0"/>
    <s v="No"/>
    <s v="No"/>
    <x v="0"/>
    <s v="No major surgery"/>
    <x v="0"/>
    <s v="3-Oct-2003"/>
    <x v="12"/>
    <n v="1632.04"/>
    <s v="tier - 2"/>
    <s v="tier - 2"/>
    <s v="R1012"/>
  </r>
  <r>
    <s v="Id131"/>
    <s v="  George E"/>
    <n v="48.32"/>
    <x v="0"/>
    <n v="5.77"/>
    <x v="1"/>
    <s v="No"/>
    <s v="No"/>
    <x v="0"/>
    <s v="No major surgery"/>
    <x v="0"/>
    <s v="16-Sep-2003"/>
    <x v="12"/>
    <n v="1632.56"/>
    <s v="tier - 2"/>
    <s v="tier - 2"/>
    <s v="R1012"/>
  </r>
  <r>
    <s v="Id132"/>
    <s v="  Sara S"/>
    <n v="44.86"/>
    <x v="0"/>
    <n v="4.38"/>
    <x v="2"/>
    <s v="Yes"/>
    <s v="No"/>
    <x v="0"/>
    <s v="No major surgery"/>
    <x v="0"/>
    <s v="13-Dec-2004"/>
    <x v="9"/>
    <n v="1633.04"/>
    <s v="tier - 2"/>
    <s v="tier - 2"/>
    <s v="R1013"/>
  </r>
  <r>
    <s v="Id133"/>
    <s v="  Nick"/>
    <n v="52.15"/>
    <x v="0"/>
    <n v="5.65"/>
    <x v="2"/>
    <s v="No"/>
    <s v="No"/>
    <x v="0"/>
    <n v="1"/>
    <x v="0"/>
    <s v="8-Aug-2004"/>
    <x v="9"/>
    <n v="1633.96"/>
    <s v="tier - 2"/>
    <s v="tier - 1"/>
    <s v="R1013"/>
  </r>
  <r>
    <s v="Id134"/>
    <s v="  Timothy"/>
    <n v="41.12"/>
    <x v="0"/>
    <n v="7.54"/>
    <x v="0"/>
    <s v="Yes"/>
    <s v="No"/>
    <x v="0"/>
    <s v="No major surgery"/>
    <x v="0"/>
    <s v="13-Jun-2004"/>
    <x v="9"/>
    <n v="1634.57"/>
    <s v="tier - 2"/>
    <s v="tier - 2"/>
    <s v="R1013"/>
  </r>
  <r>
    <s v="Id135"/>
    <s v="  Becky L"/>
    <n v="38.39"/>
    <x v="0"/>
    <n v="5.1100000000000003"/>
    <x v="2"/>
    <s v="Yes"/>
    <s v="No"/>
    <x v="0"/>
    <n v="1"/>
    <x v="0"/>
    <s v="30-Dec-2003"/>
    <x v="12"/>
    <n v="1635.73"/>
    <s v="tier - 2"/>
    <s v="tier - 3"/>
    <s v="R1012"/>
  </r>
  <r>
    <s v="Id136"/>
    <s v="  Steph K"/>
    <n v="46.85"/>
    <x v="0"/>
    <n v="4.25"/>
    <x v="2"/>
    <s v="No"/>
    <s v="No"/>
    <x v="1"/>
    <n v="1"/>
    <x v="0"/>
    <s v="16-Sep-2003"/>
    <x v="12"/>
    <n v="1639.56"/>
    <s v="tier - 2"/>
    <s v="tier - 2"/>
    <s v="R1012"/>
  </r>
  <r>
    <s v="Id137"/>
    <s v="  Kristine B"/>
    <n v="42.24"/>
    <x v="0"/>
    <n v="5.55"/>
    <x v="2"/>
    <s v="No"/>
    <s v="Yes"/>
    <x v="0"/>
    <n v="1"/>
    <x v="0"/>
    <s v="21-Aug-2003"/>
    <x v="12"/>
    <n v="1639.56"/>
    <s v="tier - 2"/>
    <s v="tier - 2"/>
    <s v="R1012"/>
  </r>
  <r>
    <s v="Id138"/>
    <s v="  Taylor B"/>
    <n v="34.39"/>
    <x v="0"/>
    <n v="5.78"/>
    <x v="1"/>
    <s v="No"/>
    <s v="No"/>
    <x v="0"/>
    <s v="No major surgery"/>
    <x v="0"/>
    <s v="30-Dec-2003"/>
    <x v="12"/>
    <n v="1646.43"/>
    <s v="tier - 2"/>
    <s v="tier - 1"/>
    <s v="R1012"/>
  </r>
  <r>
    <s v="Id139"/>
    <s v="  William"/>
    <n v="42.89"/>
    <x v="0"/>
    <n v="5.28"/>
    <x v="2"/>
    <s v="Yes"/>
    <s v="No"/>
    <x v="0"/>
    <s v="No major surgery"/>
    <x v="0"/>
    <s v="23-Oct-2000"/>
    <x v="10"/>
    <n v="1665"/>
    <s v="tier - 2"/>
    <s v="tier - 2"/>
    <s v="R1013"/>
  </r>
  <r>
    <s v="Id140"/>
    <s v="  Sage"/>
    <n v="36.299999999999997"/>
    <x v="0"/>
    <n v="5.39"/>
    <x v="2"/>
    <s v="No"/>
    <s v="No"/>
    <x v="0"/>
    <s v="No major surgery"/>
    <x v="0"/>
    <s v="10-Jun-2000"/>
    <x v="10"/>
    <n v="1674.63"/>
    <s v="tier - 2"/>
    <s v="tier - 2"/>
    <s v="R1013"/>
  </r>
  <r>
    <s v="Id141"/>
    <s v="  Cole"/>
    <n v="35.200000000000003"/>
    <x v="0"/>
    <n v="8.01"/>
    <x v="0"/>
    <s v="Yes"/>
    <s v="No"/>
    <x v="0"/>
    <n v="1"/>
    <x v="0"/>
    <s v="21-Oct-2000"/>
    <x v="10"/>
    <n v="1682.6"/>
    <s v="tier - 2"/>
    <s v="tier - 2"/>
    <s v="R1011"/>
  </r>
  <r>
    <s v="Id142"/>
    <s v="  Jesse"/>
    <n v="53.62"/>
    <x v="0"/>
    <n v="5.21"/>
    <x v="2"/>
    <s v="No"/>
    <s v="No"/>
    <x v="0"/>
    <s v="No major surgery"/>
    <x v="0"/>
    <s v="17-Nov-2004"/>
    <x v="9"/>
    <n v="1694.8"/>
    <s v="tier - 2"/>
    <s v="tier - 2"/>
    <s v="R1015"/>
  </r>
  <r>
    <s v="Id143"/>
    <s v="  Tammi J"/>
    <n v="36.67"/>
    <x v="0"/>
    <n v="6.27"/>
    <x v="1"/>
    <s v="No"/>
    <s v="No"/>
    <x v="0"/>
    <s v="No major surgery"/>
    <x v="0"/>
    <s v="10-Dec-2004"/>
    <x v="9"/>
    <n v="1702.46"/>
    <s v="tier - 2"/>
    <s v="tier - 3"/>
    <s v="R1019"/>
  </r>
  <r>
    <s v="Id144"/>
    <s v="  Matthew S"/>
    <n v="33.4"/>
    <x v="0"/>
    <n v="10.73"/>
    <x v="0"/>
    <s v="Yes"/>
    <s v="No"/>
    <x v="0"/>
    <n v="1"/>
    <x v="0"/>
    <s v="7-Nov-2004"/>
    <x v="9"/>
    <n v="1704.57"/>
    <s v="tier - 2"/>
    <s v="tier - 1"/>
    <s v="R1016"/>
  </r>
  <r>
    <s v="Id145"/>
    <s v="  Eric"/>
    <n v="42.71"/>
    <x v="0"/>
    <n v="10.52"/>
    <x v="0"/>
    <s v="No"/>
    <s v="No"/>
    <x v="0"/>
    <s v="No major surgery"/>
    <x v="0"/>
    <s v="14-Dec-2004"/>
    <x v="9"/>
    <n v="1704.7"/>
    <s v="tier - 2"/>
    <s v="tier - 3"/>
    <s v="R1018"/>
  </r>
  <r>
    <s v="Id146"/>
    <s v="  Valeria R"/>
    <n v="41.52"/>
    <x v="0"/>
    <n v="11.82"/>
    <x v="0"/>
    <s v="Yes"/>
    <s v="No"/>
    <x v="0"/>
    <n v="2"/>
    <x v="0"/>
    <s v="6-Dec-2004"/>
    <x v="9"/>
    <n v="1705.62"/>
    <s v="tier - 2"/>
    <s v="tier - 2"/>
    <s v="R1015"/>
  </r>
  <r>
    <s v="Id147"/>
    <s v="  Michael P"/>
    <n v="39.4"/>
    <x v="0"/>
    <n v="6.76"/>
    <x v="0"/>
    <s v="No"/>
    <s v="No"/>
    <x v="0"/>
    <s v="No major surgery"/>
    <x v="0"/>
    <s v="17-Oct-2004"/>
    <x v="9"/>
    <n v="1708"/>
    <s v="tier - 3"/>
    <s v="tier - 2"/>
    <s v="R1016"/>
  </r>
  <r>
    <s v="Id148"/>
    <s v="  Rami"/>
    <n v="46.45"/>
    <x v="0"/>
    <n v="5.62"/>
    <x v="2"/>
    <s v="No"/>
    <s v="No"/>
    <x v="0"/>
    <s v="No major surgery"/>
    <x v="0"/>
    <s v="12-Dec-2004"/>
    <x v="9"/>
    <n v="1708.93"/>
    <s v="tier - 3"/>
    <s v="tier - 1"/>
    <s v="R1019"/>
  </r>
  <r>
    <s v="Id149"/>
    <s v="  Denis"/>
    <n v="35.75"/>
    <x v="0"/>
    <n v="4.1900000000000004"/>
    <x v="2"/>
    <s v="No"/>
    <s v="No"/>
    <x v="0"/>
    <s v="No major surgery"/>
    <x v="0"/>
    <s v="19-Sep-2004"/>
    <x v="9"/>
    <n v="1711.03"/>
    <s v="tier - 3"/>
    <s v="tier - 3"/>
    <s v="R1013"/>
  </r>
  <r>
    <s v="Id150"/>
    <s v="  Brian E"/>
    <n v="26.07"/>
    <x v="1"/>
    <n v="5.32"/>
    <x v="2"/>
    <s v="No"/>
    <s v="No"/>
    <x v="0"/>
    <s v="No major surgery"/>
    <x v="0"/>
    <s v="21-Sep-2004"/>
    <x v="9"/>
    <n v="1712.23"/>
    <s v="tier - 3"/>
    <s v="tier - 1"/>
    <s v="R1016"/>
  </r>
  <r>
    <s v="Id151"/>
    <s v="  Bonnie"/>
    <n v="36.54"/>
    <x v="0"/>
    <n v="4.46"/>
    <x v="2"/>
    <s v="Yes"/>
    <s v="No"/>
    <x v="0"/>
    <n v="1"/>
    <x v="0"/>
    <s v="10-Jun-2004"/>
    <x v="9"/>
    <n v="1719.44"/>
    <s v="tier - 3"/>
    <s v="tier - 3"/>
    <s v="R1013"/>
  </r>
  <r>
    <s v="Id152"/>
    <s v="  Michael P"/>
    <n v="51.64"/>
    <x v="0"/>
    <n v="5.65"/>
    <x v="2"/>
    <s v="No"/>
    <s v="No"/>
    <x v="0"/>
    <s v="No major surgery"/>
    <x v="0"/>
    <s v="11-Sep-2004"/>
    <x v="9"/>
    <n v="1720.35"/>
    <s v="tier - 3"/>
    <s v="tier - 3"/>
    <s v="R1013"/>
  </r>
  <r>
    <s v="Id153"/>
    <s v="  Paul"/>
    <n v="42.83"/>
    <x v="0"/>
    <n v="6.04"/>
    <x v="1"/>
    <s v="No"/>
    <s v="No"/>
    <x v="0"/>
    <n v="2"/>
    <x v="0"/>
    <s v="21-Oct-2004"/>
    <x v="9"/>
    <n v="1725.55"/>
    <s v="tier - 3"/>
    <s v="tier - 2"/>
    <s v="R1013"/>
  </r>
  <r>
    <s v="Id154"/>
    <s v="  Michael"/>
    <n v="40.15"/>
    <x v="0"/>
    <n v="5.76"/>
    <x v="1"/>
    <s v="No"/>
    <s v="No"/>
    <x v="0"/>
    <n v="1"/>
    <x v="0"/>
    <s v="9-Sep-2004"/>
    <x v="9"/>
    <n v="1727.54"/>
    <s v="tier - 3"/>
    <s v="tier - 1"/>
    <s v="R1013"/>
  </r>
  <r>
    <s v="Id155"/>
    <s v="  Samuel"/>
    <n v="27.8"/>
    <x v="1"/>
    <n v="4.3600000000000003"/>
    <x v="2"/>
    <s v="No"/>
    <s v="No"/>
    <x v="1"/>
    <n v="1"/>
    <x v="0"/>
    <s v="21-Nov-2003"/>
    <x v="12"/>
    <n v="1727.79"/>
    <s v="tier - 3"/>
    <s v="tier - 3"/>
    <s v="R1011"/>
  </r>
  <r>
    <s v="Id156"/>
    <s v="  Matthew"/>
    <n v="45.81"/>
    <x v="0"/>
    <n v="4.76"/>
    <x v="2"/>
    <s v="Yes"/>
    <s v="No"/>
    <x v="1"/>
    <n v="1"/>
    <x v="0"/>
    <s v="1-Sep-2003"/>
    <x v="12"/>
    <n v="1728.9"/>
    <s v="tier - 3"/>
    <s v="tier - 2"/>
    <s v="R1011"/>
  </r>
  <r>
    <s v="Id157"/>
    <s v="  Daniel"/>
    <n v="34.43"/>
    <x v="0"/>
    <n v="10.82"/>
    <x v="0"/>
    <s v="Yes"/>
    <s v="No"/>
    <x v="0"/>
    <n v="1"/>
    <x v="0"/>
    <s v="9-Nov-2003"/>
    <x v="12"/>
    <n v="1731.68"/>
    <s v="tier - 3"/>
    <s v="tier - 2"/>
    <s v="R1011"/>
  </r>
  <r>
    <s v="Id158"/>
    <s v="  Syndy"/>
    <n v="41.33"/>
    <x v="0"/>
    <n v="4.01"/>
    <x v="2"/>
    <s v="Yes"/>
    <s v="No"/>
    <x v="0"/>
    <s v="No major surgery"/>
    <x v="0"/>
    <s v="14-Nov-2003"/>
    <x v="12"/>
    <n v="1737.38"/>
    <s v="tier - 3"/>
    <s v="tier - 2"/>
    <s v="R1011"/>
  </r>
  <r>
    <s v="Id159"/>
    <s v="  Aleksandra"/>
    <n v="31.92"/>
    <x v="0"/>
    <n v="5.12"/>
    <x v="2"/>
    <s v="Yes"/>
    <s v="No"/>
    <x v="0"/>
    <n v="1"/>
    <x v="0"/>
    <s v="25-Jul-2003"/>
    <x v="12"/>
    <n v="1743.21"/>
    <s v="tier - 3"/>
    <s v="tier - 1"/>
    <s v="R1011"/>
  </r>
  <r>
    <s v="Id160"/>
    <s v="  Steeve T Sr"/>
    <n v="39.799999999999997"/>
    <x v="0"/>
    <n v="10.54"/>
    <x v="0"/>
    <s v="Yes"/>
    <s v="No"/>
    <x v="0"/>
    <n v="2"/>
    <x v="0"/>
    <s v="28-Jul-2003"/>
    <x v="12"/>
    <n v="1744.47"/>
    <s v="tier - 3"/>
    <s v="tier - 1"/>
    <s v="R1011"/>
  </r>
  <r>
    <s v="Id161"/>
    <s v="  Richard"/>
    <n v="42.82"/>
    <x v="0"/>
    <n v="4.21"/>
    <x v="2"/>
    <s v="No"/>
    <s v="No"/>
    <x v="0"/>
    <s v="No major surgery"/>
    <x v="0"/>
    <s v="26-Sep-2003"/>
    <x v="12"/>
    <n v="1748.77"/>
    <s v="tier - 3"/>
    <s v="tier - 1"/>
    <s v="R1011"/>
  </r>
  <r>
    <s v="Id162"/>
    <s v="  Aaron T"/>
    <n v="33.630000000000003"/>
    <x v="0"/>
    <n v="5.42"/>
    <x v="2"/>
    <s v="No"/>
    <s v="No"/>
    <x v="0"/>
    <s v="No major surgery"/>
    <x v="0"/>
    <s v="7-Oct-1998"/>
    <x v="2"/>
    <n v="1756.6"/>
    <s v="tier - 3"/>
    <s v="tier - 3"/>
    <s v="R1013"/>
  </r>
  <r>
    <s v="Id163"/>
    <s v="  Akira"/>
    <n v="37.07"/>
    <x v="0"/>
    <n v="4.28"/>
    <x v="2"/>
    <s v="No"/>
    <s v="Yes"/>
    <x v="0"/>
    <n v="1"/>
    <x v="0"/>
    <s v="19-Nov-2003"/>
    <x v="12"/>
    <n v="1759.34"/>
    <s v="tier - 3"/>
    <s v="tier - 1"/>
    <s v="R1011"/>
  </r>
  <r>
    <s v="Id164"/>
    <s v="  Ben"/>
    <n v="35.625"/>
    <x v="0"/>
    <n v="8.9"/>
    <x v="0"/>
    <s v="No"/>
    <s v="No"/>
    <x v="0"/>
    <s v="No major surgery"/>
    <x v="0"/>
    <s v="13-Dec-2002"/>
    <x v="5"/>
    <n v="1769.53"/>
    <s v="tier - 3"/>
    <s v="tier - 3"/>
    <s v="R1012"/>
  </r>
  <r>
    <s v="Id165"/>
    <s v="  Jana"/>
    <n v="42.69"/>
    <x v="0"/>
    <n v="4.8899999999999997"/>
    <x v="2"/>
    <s v="No"/>
    <s v="No"/>
    <x v="1"/>
    <n v="1"/>
    <x v="0"/>
    <s v="25-Sep-1999"/>
    <x v="7"/>
    <n v="1815.88"/>
    <s v="tier - 3"/>
    <s v="tier - 3"/>
    <s v="R1013"/>
  </r>
  <r>
    <s v="Id166"/>
    <s v="  Jay T"/>
    <n v="37.869999999999997"/>
    <x v="0"/>
    <n v="4.29"/>
    <x v="2"/>
    <s v="Yes"/>
    <s v="No"/>
    <x v="1"/>
    <n v="1"/>
    <x v="0"/>
    <s v="19-Aug-2004"/>
    <x v="9"/>
    <n v="1822.54"/>
    <s v="tier - 3"/>
    <s v="tier - 1"/>
    <s v="R1012"/>
  </r>
  <r>
    <s v="Id167"/>
    <s v="  Marie-Helene"/>
    <n v="40.61"/>
    <x v="0"/>
    <n v="8"/>
    <x v="0"/>
    <s v="Yes"/>
    <s v="No"/>
    <x v="0"/>
    <n v="1"/>
    <x v="0"/>
    <s v="17-Nov-1999"/>
    <x v="7"/>
    <n v="1824.29"/>
    <s v="tier - 3"/>
    <s v="tier - 3"/>
    <s v="R1013"/>
  </r>
  <r>
    <s v="Id168"/>
    <s v="  Bret R"/>
    <n v="30.78"/>
    <x v="0"/>
    <n v="4.67"/>
    <x v="2"/>
    <s v="Yes"/>
    <s v="No"/>
    <x v="0"/>
    <s v="No major surgery"/>
    <x v="0"/>
    <s v="1-Oct-1999"/>
    <x v="7"/>
    <n v="1826.84"/>
    <s v="tier - 3"/>
    <s v="tier - 2"/>
    <s v="R1011"/>
  </r>
  <r>
    <s v="Id169"/>
    <s v="  Gardner L"/>
    <n v="49.49"/>
    <x v="0"/>
    <n v="4.5"/>
    <x v="2"/>
    <s v="No"/>
    <s v="No"/>
    <x v="0"/>
    <s v="No major surgery"/>
    <x v="0"/>
    <s v="11-Aug-2003"/>
    <x v="12"/>
    <n v="1832.09"/>
    <s v="tier - 3"/>
    <s v="tier - 3"/>
    <s v="R1011"/>
  </r>
  <r>
    <s v="Id170"/>
    <s v="  Bobby"/>
    <n v="37.619999999999997"/>
    <x v="0"/>
    <n v="6.32"/>
    <x v="1"/>
    <s v="Yes"/>
    <s v="Yes"/>
    <x v="0"/>
    <n v="2"/>
    <x v="0"/>
    <s v="4-Aug-2003"/>
    <x v="12"/>
    <n v="1837.24"/>
    <s v="tier - 3"/>
    <s v="tier - 2"/>
    <s v="R1011"/>
  </r>
  <r>
    <s v="Id171"/>
    <s v="  Natalie"/>
    <n v="36.08"/>
    <x v="0"/>
    <n v="6.1"/>
    <x v="1"/>
    <s v="Yes"/>
    <s v="No"/>
    <x v="0"/>
    <n v="1"/>
    <x v="0"/>
    <s v="12-Dec-1999"/>
    <x v="7"/>
    <n v="1837.28"/>
    <s v="tier - 3"/>
    <s v="tier - 2"/>
    <s v="R1013"/>
  </r>
  <r>
    <s v="Id172"/>
    <s v="  Lina"/>
    <n v="33.5"/>
    <x v="0"/>
    <n v="5.4"/>
    <x v="2"/>
    <s v="No"/>
    <s v="No"/>
    <x v="0"/>
    <s v="No major surgery"/>
    <x v="0"/>
    <s v="20-Jul-2003"/>
    <x v="12"/>
    <n v="1842.52"/>
    <s v="tier - 3"/>
    <s v="tier - 2"/>
    <s v="R1011"/>
  </r>
  <r>
    <s v="Id173"/>
    <s v="  Zebulon"/>
    <n v="47.46"/>
    <x v="0"/>
    <n v="6.24"/>
    <x v="1"/>
    <s v="Yes"/>
    <s v="No"/>
    <x v="0"/>
    <n v="1"/>
    <x v="0"/>
    <s v="6-Dec-1994"/>
    <x v="11"/>
    <n v="1850.55"/>
    <s v="tier - 3"/>
    <s v="tier - 2"/>
    <s v="R1012"/>
  </r>
  <r>
    <s v="Id174"/>
    <s v="  Amanda"/>
    <n v="49.24"/>
    <x v="0"/>
    <n v="4.45"/>
    <x v="2"/>
    <s v="No"/>
    <s v="No"/>
    <x v="0"/>
    <s v="No major surgery"/>
    <x v="0"/>
    <s v="27-Dec-2004"/>
    <x v="9"/>
    <n v="1863.45"/>
    <s v="tier - 3"/>
    <s v="tier - 1"/>
    <s v="R1025"/>
  </r>
  <r>
    <s v="Id175"/>
    <s v="  Greg"/>
    <n v="54.4"/>
    <x v="0"/>
    <n v="5.22"/>
    <x v="2"/>
    <s v="No"/>
    <s v="No"/>
    <x v="0"/>
    <n v="1"/>
    <x v="0"/>
    <s v="2-Jul-1996"/>
    <x v="8"/>
    <n v="1865.98"/>
    <s v="tier - 3"/>
    <s v="tier - 3"/>
    <s v="R1012"/>
  </r>
  <r>
    <s v="Id176"/>
    <s v="  John"/>
    <n v="35.53"/>
    <x v="0"/>
    <n v="4.6100000000000003"/>
    <x v="2"/>
    <s v="No"/>
    <s v="No"/>
    <x v="0"/>
    <n v="1"/>
    <x v="0"/>
    <s v="22-Sep-2002"/>
    <x v="5"/>
    <n v="1875.34"/>
    <s v="tier - 3"/>
    <s v="tier - 2"/>
    <s v="R1011"/>
  </r>
  <r>
    <s v="Id177"/>
    <s v="  Kelsey A"/>
    <n v="39.729999999999997"/>
    <x v="0"/>
    <n v="6.24"/>
    <x v="1"/>
    <s v="No"/>
    <s v="No"/>
    <x v="0"/>
    <s v="No major surgery"/>
    <x v="0"/>
    <s v="29-Oct-2002"/>
    <x v="5"/>
    <n v="1877.93"/>
    <s v="tier - 3"/>
    <s v="tier - 1"/>
    <s v="R1013"/>
  </r>
  <r>
    <s v="Id178"/>
    <s v="  Bronwen L"/>
    <n v="35.68"/>
    <x v="0"/>
    <n v="10.039999999999999"/>
    <x v="0"/>
    <s v="No"/>
    <s v="No"/>
    <x v="0"/>
    <s v="No major surgery"/>
    <x v="0"/>
    <s v="29-Aug-2002"/>
    <x v="5"/>
    <n v="1880.07"/>
    <s v="tier - 3"/>
    <s v="tier - 2"/>
    <s v="R1013"/>
  </r>
  <r>
    <s v="Id179"/>
    <s v="  Manuela"/>
    <n v="48.86"/>
    <x v="0"/>
    <n v="6.09"/>
    <x v="1"/>
    <s v="No"/>
    <s v="No"/>
    <x v="0"/>
    <s v="No major surgery"/>
    <x v="0"/>
    <s v="21-Aug-2002"/>
    <x v="5"/>
    <n v="1880.49"/>
    <s v="tier - 3"/>
    <s v="tier - 1"/>
    <s v="R1011"/>
  </r>
  <r>
    <s v="Id180"/>
    <s v="  Jennifer L"/>
    <n v="34.799999999999997"/>
    <x v="0"/>
    <n v="11.4"/>
    <x v="0"/>
    <s v="Yes"/>
    <s v="No"/>
    <x v="1"/>
    <n v="1"/>
    <x v="1"/>
    <s v="10-Aug-2001"/>
    <x v="3"/>
    <n v="1906.36"/>
    <s v="tier - 3"/>
    <s v="tier - 1"/>
    <s v="R1012"/>
  </r>
  <r>
    <s v="Id181"/>
    <s v="  Abby W"/>
    <n v="32.49"/>
    <x v="0"/>
    <n v="4.29"/>
    <x v="2"/>
    <s v="No"/>
    <s v="No"/>
    <x v="1"/>
    <n v="1"/>
    <x v="0"/>
    <s v="6-Oct-1994"/>
    <x v="11"/>
    <n v="1908.9"/>
    <s v="tier - 3"/>
    <s v="tier - 3"/>
    <s v="R1013"/>
  </r>
  <r>
    <s v="Id182"/>
    <s v="  Tyler"/>
    <n v="39"/>
    <x v="0"/>
    <n v="5.7"/>
    <x v="1"/>
    <s v="No"/>
    <s v="No"/>
    <x v="0"/>
    <n v="2"/>
    <x v="0"/>
    <s v="3-Aug-2001"/>
    <x v="3"/>
    <n v="1909.53"/>
    <s v="tier - 3"/>
    <s v="tier - 3"/>
    <s v="R1012"/>
  </r>
  <r>
    <s v="Id183"/>
    <s v="  Jeffrey"/>
    <n v="35.299999999999997"/>
    <x v="0"/>
    <n v="6.09"/>
    <x v="1"/>
    <s v="No"/>
    <s v="No"/>
    <x v="0"/>
    <n v="1"/>
    <x v="0"/>
    <s v="9-Dec-2001"/>
    <x v="3"/>
    <n v="1917.32"/>
    <s v="tier - 3"/>
    <s v="tier - 2"/>
    <s v="R1012"/>
  </r>
  <r>
    <s v="Id184"/>
    <s v="  Matthew F"/>
    <n v="33.42"/>
    <x v="0"/>
    <n v="10.67"/>
    <x v="0"/>
    <s v="No"/>
    <s v="No"/>
    <x v="0"/>
    <s v="No major surgery"/>
    <x v="0"/>
    <s v="7-Sep-2002"/>
    <x v="5"/>
    <n v="1964.78"/>
    <s v="tier - 3"/>
    <s v="tier - 1"/>
    <s v="R1011"/>
  </r>
  <r>
    <s v="Id185"/>
    <s v="  Ryan J"/>
    <n v="37.18"/>
    <x v="0"/>
    <n v="6.75"/>
    <x v="0"/>
    <s v="Yes"/>
    <s v="No"/>
    <x v="0"/>
    <n v="2"/>
    <x v="0"/>
    <s v="29-Jul-2002"/>
    <x v="5"/>
    <n v="1967.02"/>
    <s v="tier - 3"/>
    <s v="tier - 2"/>
    <s v="R1016"/>
  </r>
  <r>
    <s v="Id186"/>
    <s v="  Amy"/>
    <n v="33.33"/>
    <x v="0"/>
    <n v="9.26"/>
    <x v="0"/>
    <s v="Yes"/>
    <s v="No"/>
    <x v="0"/>
    <n v="2"/>
    <x v="1"/>
    <s v="28-Sep-1998"/>
    <x v="2"/>
    <n v="1969.61"/>
    <s v="tier - 3"/>
    <s v="tier - 3"/>
    <s v="R1011"/>
  </r>
  <r>
    <s v="Id187"/>
    <s v="  Andrew P"/>
    <n v="53.21"/>
    <x v="0"/>
    <n v="4.2699999999999996"/>
    <x v="2"/>
    <s v="No"/>
    <s v="No"/>
    <x v="0"/>
    <n v="1"/>
    <x v="0"/>
    <s v="5-Oct-1998"/>
    <x v="2"/>
    <n v="1972.95"/>
    <s v="tier - 3"/>
    <s v="tier - 1"/>
    <s v="R1011"/>
  </r>
  <r>
    <s v="Id188"/>
    <s v="  George M"/>
    <n v="38.729999999999997"/>
    <x v="0"/>
    <n v="11.51"/>
    <x v="0"/>
    <s v="No"/>
    <s v="No"/>
    <x v="0"/>
    <n v="2"/>
    <x v="0"/>
    <s v="29-Sep-1998"/>
    <x v="2"/>
    <n v="1977.82"/>
    <s v="tier - 3"/>
    <s v="tier - 1"/>
    <s v="R1011"/>
  </r>
  <r>
    <s v="Id189"/>
    <s v="  Sarah"/>
    <n v="29.73"/>
    <x v="1"/>
    <n v="7.22"/>
    <x v="0"/>
    <s v="No"/>
    <s v="No"/>
    <x v="0"/>
    <s v="No major surgery"/>
    <x v="0"/>
    <s v="16-Jul-2002"/>
    <x v="5"/>
    <n v="1980.07"/>
    <s v="tier - 3"/>
    <s v="tier - 3"/>
    <s v="R1011"/>
  </r>
  <r>
    <s v="Id190"/>
    <s v="  Lara"/>
    <n v="34.700000000000003"/>
    <x v="0"/>
    <n v="4.37"/>
    <x v="2"/>
    <s v="No"/>
    <s v="No"/>
    <x v="1"/>
    <n v="1"/>
    <x v="0"/>
    <s v="29-Dec-1998"/>
    <x v="2"/>
    <n v="1981.58"/>
    <s v="tier - 3"/>
    <s v="tier - 1"/>
    <s v="R1013"/>
  </r>
  <r>
    <s v="Id191"/>
    <s v="  Sebastien"/>
    <n v="38.28"/>
    <x v="0"/>
    <n v="11.56"/>
    <x v="0"/>
    <s v="Yes"/>
    <s v="No"/>
    <x v="0"/>
    <n v="1"/>
    <x v="0"/>
    <s v="29-Sep-2002"/>
    <x v="5"/>
    <n v="1984.45"/>
    <s v="tier - 3"/>
    <s v="tier - 3"/>
    <s v="R1016"/>
  </r>
  <r>
    <s v="Id192"/>
    <s v="  Padraig"/>
    <n v="33.57"/>
    <x v="0"/>
    <n v="8.82"/>
    <x v="0"/>
    <s v="Yes"/>
    <s v="No"/>
    <x v="0"/>
    <s v="No major surgery"/>
    <x v="0"/>
    <s v="14-Sep-1998"/>
    <x v="2"/>
    <n v="1986.93"/>
    <s v="tier - 3"/>
    <s v="tier - 2"/>
    <s v="R1013"/>
  </r>
  <r>
    <s v="Id193"/>
    <s v="  Heather"/>
    <n v="52.06"/>
    <x v="0"/>
    <n v="4.6900000000000004"/>
    <x v="2"/>
    <s v="No"/>
    <s v="No"/>
    <x v="0"/>
    <n v="1"/>
    <x v="0"/>
    <s v="14-Aug-2001"/>
    <x v="3"/>
    <n v="2007.95"/>
    <s v="tier - 3"/>
    <s v="tier - 2"/>
    <s v="R1011"/>
  </r>
  <r>
    <s v="Id194"/>
    <s v="  Jorge"/>
    <n v="38.17"/>
    <x v="0"/>
    <n v="4.53"/>
    <x v="2"/>
    <s v="No"/>
    <s v="Yes"/>
    <x v="0"/>
    <n v="1"/>
    <x v="0"/>
    <s v="1-Jul-2001"/>
    <x v="3"/>
    <n v="2020.18"/>
    <s v="tier - 3"/>
    <s v="tier - 1"/>
    <s v="R1011"/>
  </r>
  <r>
    <s v="Id195"/>
    <s v="  Jack R"/>
    <n v="36.954999999999998"/>
    <x v="0"/>
    <n v="5.84"/>
    <x v="1"/>
    <s v="No"/>
    <s v="No"/>
    <x v="1"/>
    <n v="1"/>
    <x v="0"/>
    <s v="6-Sep-2001"/>
    <x v="3"/>
    <n v="2020.55"/>
    <s v="tier - 3"/>
    <s v="tier - 2"/>
    <s v="R1013"/>
  </r>
  <r>
    <s v="Id196"/>
    <s v="  Felix"/>
    <n v="34.4"/>
    <x v="0"/>
    <n v="4.9000000000000004"/>
    <x v="2"/>
    <s v="No"/>
    <s v="No"/>
    <x v="1"/>
    <n v="1"/>
    <x v="0"/>
    <s v="4-Aug-2001"/>
    <x v="3"/>
    <n v="2026.97"/>
    <s v="tier - 3"/>
    <s v="tier - 2"/>
    <s v="R1013"/>
  </r>
  <r>
    <s v="Id197"/>
    <s v="  Christopher C"/>
    <n v="31.73"/>
    <x v="0"/>
    <n v="4.3"/>
    <x v="2"/>
    <s v="No"/>
    <s v="No"/>
    <x v="0"/>
    <s v="No major surgery"/>
    <x v="0"/>
    <s v="2-Sep-2000"/>
    <x v="10"/>
    <n v="2045.69"/>
    <s v="tier - 3"/>
    <s v="tier - 3"/>
    <s v="R1012"/>
  </r>
  <r>
    <s v="Id198"/>
    <s v="  Jesse"/>
    <n v="36.64"/>
    <x v="0"/>
    <n v="11.34"/>
    <x v="0"/>
    <s v="No"/>
    <s v="No"/>
    <x v="0"/>
    <s v="No major surgery"/>
    <x v="0"/>
    <s v="26-Jul-2000"/>
    <x v="10"/>
    <n v="2055.3200000000002"/>
    <s v="tier - 3"/>
    <s v="tier - 3"/>
    <s v="R1012"/>
  </r>
  <r>
    <s v="Id199"/>
    <s v="  Jill"/>
    <n v="36.85"/>
    <x v="0"/>
    <n v="5.88"/>
    <x v="1"/>
    <s v="No"/>
    <s v="Yes"/>
    <x v="0"/>
    <n v="1"/>
    <x v="0"/>
    <s v="12-Jun-2004"/>
    <x v="9"/>
    <n v="2094.1"/>
    <s v="tier - 3"/>
    <s v="tier - 2"/>
    <s v="R1025"/>
  </r>
  <r>
    <s v="Id200"/>
    <s v="  William"/>
    <n v="33.33"/>
    <x v="0"/>
    <n v="5.01"/>
    <x v="2"/>
    <s v="Yes"/>
    <s v="No"/>
    <x v="1"/>
    <n v="1"/>
    <x v="0"/>
    <s v="14-Aug-2001"/>
    <x v="3"/>
    <n v="2102.2600000000002"/>
    <s v="tier - 3"/>
    <s v="tier - 2"/>
    <s v="R1019"/>
  </r>
  <r>
    <s v="Id201"/>
    <s v="  Alejandro"/>
    <n v="39.14"/>
    <x v="0"/>
    <n v="4.4000000000000004"/>
    <x v="2"/>
    <s v="No"/>
    <s v="No"/>
    <x v="1"/>
    <n v="1"/>
    <x v="0"/>
    <s v="22-Jun-2001"/>
    <x v="3"/>
    <n v="2103.08"/>
    <s v="tier - 3"/>
    <s v="tier - 2"/>
    <s v="R1011"/>
  </r>
  <r>
    <s v="Id202"/>
    <s v="  Ian E"/>
    <n v="32.9"/>
    <x v="0"/>
    <n v="6.26"/>
    <x v="1"/>
    <s v="Yes"/>
    <s v="No"/>
    <x v="0"/>
    <s v="No major surgery"/>
    <x v="0"/>
    <s v="28-Nov-2001"/>
    <x v="3"/>
    <n v="2104.11"/>
    <s v="tier - 2"/>
    <s v="tier - 1"/>
    <s v="R1016"/>
  </r>
  <r>
    <s v="Id203"/>
    <s v="  Hector Sr"/>
    <n v="29.78"/>
    <x v="1"/>
    <n v="10.27"/>
    <x v="0"/>
    <s v="Yes"/>
    <s v="No"/>
    <x v="1"/>
    <n v="1"/>
    <x v="0"/>
    <s v="21-Jul-1989"/>
    <x v="13"/>
    <n v="2106.2600000000002"/>
    <s v="tier - 2"/>
    <s v="tier - 2"/>
    <s v="R1013"/>
  </r>
  <r>
    <s v="Id204"/>
    <s v="  Rebecca"/>
    <n v="32.78"/>
    <x v="0"/>
    <n v="5.27"/>
    <x v="2"/>
    <s v="No"/>
    <s v="No"/>
    <x v="0"/>
    <s v="No major surgery"/>
    <x v="0"/>
    <s v="30-Sep-2003"/>
    <x v="12"/>
    <n v="2117.34"/>
    <s v="tier - 2"/>
    <s v="tier - 3"/>
    <s v="R1012"/>
  </r>
  <r>
    <s v="Id205"/>
    <s v="  Matt"/>
    <n v="41.65"/>
    <x v="0"/>
    <n v="10.73"/>
    <x v="0"/>
    <s v="Yes"/>
    <s v="No"/>
    <x v="0"/>
    <s v="No major surgery"/>
    <x v="0"/>
    <s v="4-Nov-2004"/>
    <x v="9"/>
    <n v="2118.61"/>
    <s v="tier - 2"/>
    <s v="tier - 1"/>
    <s v="R1012"/>
  </r>
  <r>
    <s v="Id206"/>
    <s v="  Elizabeth H"/>
    <n v="50.79"/>
    <x v="0"/>
    <n v="4.45"/>
    <x v="2"/>
    <s v="No"/>
    <s v="No"/>
    <x v="0"/>
    <n v="1"/>
    <x v="0"/>
    <s v="30-Aug-2003"/>
    <x v="12"/>
    <n v="2128.4299999999998"/>
    <s v="tier - 2"/>
    <s v="tier - 1"/>
    <s v="R1012"/>
  </r>
  <r>
    <s v="Id207"/>
    <s v="  Grace"/>
    <n v="35.43"/>
    <x v="0"/>
    <n v="5.25"/>
    <x v="2"/>
    <s v="Yes"/>
    <s v="No"/>
    <x v="0"/>
    <s v="No major surgery"/>
    <x v="0"/>
    <s v="22-Dec-2003"/>
    <x v="12"/>
    <n v="2130.6799999999998"/>
    <s v="tier - 2"/>
    <s v="tier - 3"/>
    <s v="R1012"/>
  </r>
  <r>
    <s v="Id208"/>
    <s v="  Jaime"/>
    <n v="35.25"/>
    <x v="0"/>
    <n v="9.51"/>
    <x v="0"/>
    <s v="No"/>
    <s v="No"/>
    <x v="0"/>
    <s v="No major surgery"/>
    <x v="0"/>
    <s v="1-Sep-2003"/>
    <x v="12"/>
    <n v="2134.9"/>
    <s v="tier - 2"/>
    <s v="tier - 3"/>
    <s v="R1012"/>
  </r>
  <r>
    <s v="Id209"/>
    <s v="  Calesse"/>
    <n v="36.85"/>
    <x v="0"/>
    <n v="11.12"/>
    <x v="0"/>
    <s v="No"/>
    <s v="No"/>
    <x v="0"/>
    <s v="No major surgery"/>
    <x v="0"/>
    <s v="26-Sep-2003"/>
    <x v="12"/>
    <n v="2136.88"/>
    <s v="tier - 2"/>
    <s v="tier - 2"/>
    <s v="R1012"/>
  </r>
  <r>
    <s v="Id210"/>
    <s v="  Kate L"/>
    <n v="31.02"/>
    <x v="0"/>
    <n v="4.5599999999999996"/>
    <x v="2"/>
    <s v="No"/>
    <s v="Yes"/>
    <x v="0"/>
    <n v="1"/>
    <x v="0"/>
    <s v="3-Sep-1997"/>
    <x v="6"/>
    <n v="2137.65"/>
    <s v="tier - 3"/>
    <s v="tier - 1"/>
    <s v="R1013"/>
  </r>
  <r>
    <s v="Id211"/>
    <s v="  Sergey"/>
    <n v="35.6"/>
    <x v="0"/>
    <n v="4.0199999999999996"/>
    <x v="2"/>
    <s v="Yes"/>
    <s v="Yes"/>
    <x v="0"/>
    <n v="2"/>
    <x v="0"/>
    <s v="19-Aug-2003"/>
    <x v="12"/>
    <n v="2138.0700000000002"/>
    <s v="tier - 2"/>
    <s v="tier - 1"/>
    <s v="R1012"/>
  </r>
  <r>
    <s v="Id212"/>
    <s v="  Timothy V"/>
    <n v="34.39"/>
    <x v="0"/>
    <n v="8.7200000000000006"/>
    <x v="0"/>
    <s v="No"/>
    <s v="No"/>
    <x v="0"/>
    <s v="No major surgery"/>
    <x v="0"/>
    <s v="4-Oct-2004"/>
    <x v="9"/>
    <n v="2144.85"/>
    <s v="tier - 2"/>
    <s v="tier - 1"/>
    <s v="R1011"/>
  </r>
  <r>
    <s v="Id213"/>
    <s v="  Andrew S"/>
    <n v="29.06"/>
    <x v="1"/>
    <n v="6.25"/>
    <x v="1"/>
    <s v="Yes"/>
    <s v="No"/>
    <x v="0"/>
    <n v="1"/>
    <x v="0"/>
    <s v="27-Dec-2000"/>
    <x v="10"/>
    <n v="2150.4699999999998"/>
    <s v="tier - 2"/>
    <s v="tier - 3"/>
    <s v="R1011"/>
  </r>
  <r>
    <s v="Id214"/>
    <s v="  Matthew D"/>
    <n v="35.799999999999997"/>
    <x v="0"/>
    <n v="7.32"/>
    <x v="0"/>
    <s v="No"/>
    <s v="No"/>
    <x v="0"/>
    <n v="2"/>
    <x v="0"/>
    <s v="22-Oct-2000"/>
    <x v="10"/>
    <n v="2154.36"/>
    <s v="tier - 2"/>
    <s v="tier - 2"/>
    <s v="R1011"/>
  </r>
  <r>
    <s v="Id215"/>
    <s v="  Jessica"/>
    <n v="49.8"/>
    <x v="0"/>
    <n v="4.24"/>
    <x v="2"/>
    <s v="No"/>
    <s v="No"/>
    <x v="0"/>
    <n v="1"/>
    <x v="0"/>
    <s v="29-Nov-2000"/>
    <x v="10"/>
    <n v="2155.6799999999998"/>
    <s v="tier - 2"/>
    <s v="tier - 3"/>
    <s v="R1013"/>
  </r>
  <r>
    <s v="Id216"/>
    <s v="  Lawrence"/>
    <n v="35.71"/>
    <x v="0"/>
    <n v="6.84"/>
    <x v="0"/>
    <s v="No"/>
    <s v="No"/>
    <x v="0"/>
    <n v="2"/>
    <x v="0"/>
    <s v="10-Dec-2000"/>
    <x v="10"/>
    <n v="2156.75"/>
    <s v="tier - 2"/>
    <s v="tier - 2"/>
    <s v="R1013"/>
  </r>
  <r>
    <s v="Id217"/>
    <s v="  Alex"/>
    <n v="30.8"/>
    <x v="0"/>
    <n v="5.23"/>
    <x v="2"/>
    <s v="Yes"/>
    <s v="No"/>
    <x v="0"/>
    <n v="1"/>
    <x v="0"/>
    <s v="23-Aug-2000"/>
    <x v="10"/>
    <n v="2166.73"/>
    <s v="tier - 2"/>
    <s v="tier - 2"/>
    <s v="R1011"/>
  </r>
  <r>
    <s v="Id218"/>
    <s v="  Kevin"/>
    <n v="33.69"/>
    <x v="0"/>
    <n v="9.68"/>
    <x v="0"/>
    <s v="No"/>
    <s v="No"/>
    <x v="0"/>
    <s v="No major surgery"/>
    <x v="0"/>
    <s v="27-Sep-1994"/>
    <x v="11"/>
    <n v="2170.08"/>
    <s v="tier - 2"/>
    <s v="tier - 2"/>
    <s v="R1013"/>
  </r>
  <r>
    <s v="Id219"/>
    <s v="  Gavin M"/>
    <n v="42.27"/>
    <x v="0"/>
    <n v="6.05"/>
    <x v="1"/>
    <s v="Yes"/>
    <s v="No"/>
    <x v="0"/>
    <n v="1"/>
    <x v="0"/>
    <s v="16-Dec-1991"/>
    <x v="14"/>
    <n v="2193.1999999999998"/>
    <s v="tier - 2"/>
    <s v="tier - 2"/>
    <s v="R1012"/>
  </r>
  <r>
    <s v="Id220"/>
    <s v="  Rick E"/>
    <n v="53.25"/>
    <x v="0"/>
    <n v="6.11"/>
    <x v="1"/>
    <s v="Yes"/>
    <s v="No"/>
    <x v="1"/>
    <n v="1"/>
    <x v="0"/>
    <s v="7-Dec-2004"/>
    <x v="9"/>
    <n v="2196.4699999999998"/>
    <s v="tier - 2"/>
    <s v="tier - 3"/>
    <s v="R1024"/>
  </r>
  <r>
    <s v="Id221"/>
    <s v="  Andrea H"/>
    <n v="26.8"/>
    <x v="1"/>
    <n v="10.93"/>
    <x v="0"/>
    <s v="Yes"/>
    <s v="No"/>
    <x v="0"/>
    <s v="No major surgery"/>
    <x v="1"/>
    <s v="3-Sep-2004"/>
    <x v="9"/>
    <n v="2198.19"/>
    <s v="tier - 2"/>
    <s v="tier - 1"/>
    <s v="R1023"/>
  </r>
  <r>
    <s v="Id222"/>
    <s v="  Anthony S"/>
    <n v="28.5"/>
    <x v="1"/>
    <n v="5.12"/>
    <x v="2"/>
    <s v="No"/>
    <s v="No"/>
    <x v="0"/>
    <n v="1"/>
    <x v="0"/>
    <s v="12-Sep-2004"/>
    <x v="9"/>
    <n v="2200.83"/>
    <s v="tier - 2"/>
    <s v="tier - 2"/>
    <s v="R1024"/>
  </r>
  <r>
    <s v="Id223"/>
    <s v="  Erik"/>
    <n v="22.895"/>
    <x v="2"/>
    <n v="5.72"/>
    <x v="1"/>
    <s v="No"/>
    <s v="No"/>
    <x v="0"/>
    <s v="No major surgery"/>
    <x v="0"/>
    <s v="27-Jul-2004"/>
    <x v="9"/>
    <n v="2201.1"/>
    <s v="tier - 2"/>
    <s v="tier - 3"/>
    <s v="R1013"/>
  </r>
  <r>
    <s v="Id224"/>
    <s v="  Kiley D"/>
    <n v="34.06"/>
    <x v="0"/>
    <n v="11.83"/>
    <x v="0"/>
    <s v="Yes"/>
    <s v="No"/>
    <x v="0"/>
    <n v="1"/>
    <x v="0"/>
    <s v="6-Aug-2004"/>
    <x v="9"/>
    <n v="2203.4699999999998"/>
    <s v="tier - 2"/>
    <s v="tier - 2"/>
    <s v="R1024"/>
  </r>
  <r>
    <s v="Id225"/>
    <s v="  Jennifer"/>
    <n v="36.409999999999997"/>
    <x v="0"/>
    <n v="4.55"/>
    <x v="2"/>
    <s v="No"/>
    <s v="No"/>
    <x v="0"/>
    <s v="No major surgery"/>
    <x v="0"/>
    <s v="28-Oct-2004"/>
    <x v="9"/>
    <n v="2203.7399999999998"/>
    <s v="tier - 2"/>
    <s v="tier - 2"/>
    <s v="R1024"/>
  </r>
  <r>
    <s v="Id226"/>
    <s v="  Chris"/>
    <n v="52.3"/>
    <x v="0"/>
    <n v="4.87"/>
    <x v="2"/>
    <s v="Yes"/>
    <s v="No"/>
    <x v="1"/>
    <n v="1"/>
    <x v="0"/>
    <s v="13-Nov-2004"/>
    <x v="9"/>
    <n v="2205.98"/>
    <s v="tier - 2"/>
    <s v="tier - 3"/>
    <s v="R1024"/>
  </r>
  <r>
    <s v="Id227"/>
    <s v="  Marian M"/>
    <n v="52.66"/>
    <x v="0"/>
    <n v="4.45"/>
    <x v="2"/>
    <s v="No"/>
    <s v="No"/>
    <x v="0"/>
    <n v="1"/>
    <x v="0"/>
    <s v="6-Aug-2004"/>
    <x v="9"/>
    <n v="2207.6999999999998"/>
    <s v="tier - 2"/>
    <s v="tier - 2"/>
    <s v="R1024"/>
  </r>
  <r>
    <s v="Id228"/>
    <s v="  Jeremy"/>
    <n v="29.57"/>
    <x v="1"/>
    <n v="9.42"/>
    <x v="0"/>
    <s v="Yes"/>
    <s v="No"/>
    <x v="0"/>
    <s v="No major surgery"/>
    <x v="0"/>
    <s v="27-Jul-2004"/>
    <x v="9"/>
    <n v="2211.13"/>
    <s v="tier - 2"/>
    <s v="tier - 2"/>
    <s v="R1024"/>
  </r>
  <r>
    <s v="Id229"/>
    <s v="  Allison H"/>
    <n v="36.99"/>
    <x v="0"/>
    <n v="5.37"/>
    <x v="2"/>
    <s v="Yes"/>
    <s v="No"/>
    <x v="1"/>
    <n v="1"/>
    <x v="0"/>
    <s v="17-Nov-1994"/>
    <x v="11"/>
    <n v="2213.21"/>
    <s v="tier - 2"/>
    <s v="tier - 2"/>
    <s v="R1013"/>
  </r>
  <r>
    <s v="Id230"/>
    <s v="  Elizabeth"/>
    <n v="31.4"/>
    <x v="0"/>
    <n v="4.5999999999999996"/>
    <x v="2"/>
    <s v="Yes"/>
    <s v="No"/>
    <x v="0"/>
    <n v="1"/>
    <x v="0"/>
    <s v="13-Jun-2004"/>
    <x v="9"/>
    <n v="2217.4699999999998"/>
    <s v="tier - 2"/>
    <s v="tier - 1"/>
    <s v="R1024"/>
  </r>
  <r>
    <s v="Id231"/>
    <s v="  Andrew"/>
    <n v="34.9"/>
    <x v="0"/>
    <n v="6.22"/>
    <x v="1"/>
    <s v="No"/>
    <s v="No"/>
    <x v="1"/>
    <n v="1"/>
    <x v="0"/>
    <s v="25-Sep-2004"/>
    <x v="9"/>
    <n v="2217.6"/>
    <s v="tier - 2"/>
    <s v="tier - 1"/>
    <s v="R1024"/>
  </r>
  <r>
    <s v="Id232"/>
    <s v="  Anders J"/>
    <n v="31.13"/>
    <x v="0"/>
    <n v="4.5199999999999996"/>
    <x v="2"/>
    <s v="Yes"/>
    <s v="No"/>
    <x v="0"/>
    <n v="1"/>
    <x v="0"/>
    <s v="12-Dec-2004"/>
    <x v="9"/>
    <n v="2219.4499999999998"/>
    <s v="tier - 2"/>
    <s v="tier - 1"/>
    <s v="R1013"/>
  </r>
  <r>
    <s v="Id233"/>
    <s v="  Sean"/>
    <n v="34.799999999999997"/>
    <x v="0"/>
    <n v="6.18"/>
    <x v="1"/>
    <s v="No"/>
    <s v="No"/>
    <x v="1"/>
    <n v="1"/>
    <x v="0"/>
    <s v="10-Dec-2003"/>
    <x v="12"/>
    <n v="2221.56"/>
    <s v="tier - 2"/>
    <s v="tier - 3"/>
    <s v="R1012"/>
  </r>
  <r>
    <s v="Id234"/>
    <s v="  Brian M"/>
    <n v="31.68"/>
    <x v="0"/>
    <n v="4.4000000000000004"/>
    <x v="2"/>
    <s v="No"/>
    <s v="No"/>
    <x v="0"/>
    <s v="No major surgery"/>
    <x v="0"/>
    <s v="30-Jun-2000"/>
    <x v="10"/>
    <n v="2250.84"/>
    <s v="tier - 2"/>
    <s v="tier - 2"/>
    <s v="R1018"/>
  </r>
  <r>
    <s v="Id235"/>
    <s v="  Jeremy"/>
    <n v="33.534999999999997"/>
    <x v="0"/>
    <n v="6.23"/>
    <x v="1"/>
    <s v="No"/>
    <s v="Yes"/>
    <x v="0"/>
    <n v="1"/>
    <x v="0"/>
    <s v="11-Dec-2000"/>
    <x v="10"/>
    <n v="2254.8000000000002"/>
    <s v="tier - 2"/>
    <s v="tier - 3"/>
    <s v="R1016"/>
  </r>
  <r>
    <s v="Id236"/>
    <s v="  Susannah"/>
    <n v="31.92"/>
    <x v="0"/>
    <n v="5.33"/>
    <x v="2"/>
    <s v="Yes"/>
    <s v="No"/>
    <x v="0"/>
    <s v="No major surgery"/>
    <x v="0"/>
    <s v="15-Jul-2002"/>
    <x v="5"/>
    <n v="2257.48"/>
    <s v="tier - 2"/>
    <s v="tier - 1"/>
    <s v="R1012"/>
  </r>
  <r>
    <s v="Id237"/>
    <s v="  Randy"/>
    <n v="32.700000000000003"/>
    <x v="0"/>
    <n v="4.09"/>
    <x v="2"/>
    <s v="No"/>
    <s v="No"/>
    <x v="0"/>
    <n v="1"/>
    <x v="0"/>
    <s v="12-Nov-2002"/>
    <x v="5"/>
    <n v="2261.5700000000002"/>
    <s v="tier - 2"/>
    <s v="tier - 1"/>
    <s v="R1012"/>
  </r>
  <r>
    <s v="Id238"/>
    <s v="  Leslie"/>
    <n v="41.25"/>
    <x v="0"/>
    <n v="5.19"/>
    <x v="2"/>
    <s v="No"/>
    <s v="No"/>
    <x v="0"/>
    <s v="No major surgery"/>
    <x v="0"/>
    <s v="16-Jun-1991"/>
    <x v="14"/>
    <n v="2277.7199999999998"/>
    <s v="tier - 2"/>
    <s v="tier - 1"/>
    <s v="R1013"/>
  </r>
  <r>
    <s v="Id239"/>
    <s v="  Brittany L"/>
    <n v="33.11"/>
    <x v="0"/>
    <n v="4.12"/>
    <x v="2"/>
    <s v="No"/>
    <s v="No"/>
    <x v="1"/>
    <n v="1"/>
    <x v="0"/>
    <s v="5-Oct-1989"/>
    <x v="13"/>
    <n v="2295.2399999999998"/>
    <s v="tier - 2"/>
    <s v="tier - 1"/>
    <s v="R1013"/>
  </r>
  <r>
    <s v="Id240"/>
    <s v="  Cassie J"/>
    <n v="36.159999999999997"/>
    <x v="0"/>
    <n v="5.0999999999999996"/>
    <x v="2"/>
    <s v="No"/>
    <s v="No"/>
    <x v="0"/>
    <n v="1"/>
    <x v="0"/>
    <s v="28-Nov-1996"/>
    <x v="8"/>
    <n v="2302.3000000000002"/>
    <s v="tier - 1"/>
    <s v="tier - 2"/>
    <s v="R1011"/>
  </r>
  <r>
    <s v="Id241"/>
    <s v="  Peter W"/>
    <n v="33.72"/>
    <x v="0"/>
    <n v="6.21"/>
    <x v="1"/>
    <s v="Yes"/>
    <s v="No"/>
    <x v="1"/>
    <n v="1"/>
    <x v="0"/>
    <s v="6-Sep-2004"/>
    <x v="9"/>
    <n v="2304"/>
    <s v="tier - 2"/>
    <s v="tier - 3"/>
    <s v="R1013"/>
  </r>
  <r>
    <s v="Id242"/>
    <s v="  Douglas"/>
    <n v="37.74"/>
    <x v="0"/>
    <n v="9.5299999999999994"/>
    <x v="0"/>
    <s v="Yes"/>
    <s v="No"/>
    <x v="0"/>
    <n v="1"/>
    <x v="0"/>
    <s v="17-Dec-1996"/>
    <x v="8"/>
    <n v="2322.62"/>
    <s v="tier - 2"/>
    <s v="tier - 1"/>
    <s v="R1013"/>
  </r>
  <r>
    <s v="Id243"/>
    <s v="  Dan"/>
    <n v="48.75"/>
    <x v="0"/>
    <n v="4.6399999999999997"/>
    <x v="2"/>
    <s v="Yes"/>
    <s v="No"/>
    <x v="0"/>
    <n v="1"/>
    <x v="0"/>
    <s v="18-Nov-2003"/>
    <x v="12"/>
    <n v="2331.52"/>
    <s v="tier - 2"/>
    <s v="tier - 3"/>
    <s v="R1011"/>
  </r>
  <r>
    <s v="Id244"/>
    <s v="  Dan M"/>
    <n v="31.065000000000001"/>
    <x v="0"/>
    <n v="5.05"/>
    <x v="2"/>
    <s v="No"/>
    <s v="No"/>
    <x v="0"/>
    <n v="1"/>
    <x v="0"/>
    <s v="21-Oct-1998"/>
    <x v="2"/>
    <n v="2352.9699999999998"/>
    <s v="tier - 3"/>
    <s v="tier - 3"/>
    <s v="R1012"/>
  </r>
  <r>
    <s v="Id245"/>
    <s v="  Eric L"/>
    <n v="23.55"/>
    <x v="2"/>
    <n v="10.38"/>
    <x v="0"/>
    <s v="No"/>
    <s v="No"/>
    <x v="0"/>
    <s v="No major surgery"/>
    <x v="0"/>
    <s v="5-Nov-2002"/>
    <x v="5"/>
    <n v="2362.23"/>
    <s v="tier - 2"/>
    <s v="tier - 1"/>
    <s v="R1012"/>
  </r>
  <r>
    <s v="Id246"/>
    <s v="  Les J"/>
    <n v="30.18"/>
    <x v="0"/>
    <n v="8.31"/>
    <x v="0"/>
    <s v="Yes"/>
    <s v="No"/>
    <x v="0"/>
    <n v="1"/>
    <x v="0"/>
    <s v="12-Dec-1988"/>
    <x v="15"/>
    <n v="2373.3000000000002"/>
    <s v="tier - 2"/>
    <s v="tier - 2"/>
    <s v="R1013"/>
  </r>
  <r>
    <s v="Id247"/>
    <s v="  Stephanie"/>
    <n v="29.94"/>
    <x v="3"/>
    <n v="7.59"/>
    <x v="0"/>
    <s v="No"/>
    <s v="No"/>
    <x v="0"/>
    <s v="No major surgery"/>
    <x v="0"/>
    <s v="17-Dec-1999"/>
    <x v="7"/>
    <n v="2395.17"/>
    <s v="tier - 2"/>
    <s v="tier - 1"/>
    <s v="R1014"/>
  </r>
  <r>
    <s v="Id248"/>
    <s v="  Melissa Y"/>
    <n v="31.4"/>
    <x v="0"/>
    <n v="5.49"/>
    <x v="2"/>
    <s v="No"/>
    <s v="No"/>
    <x v="0"/>
    <s v="No major surgery"/>
    <x v="0"/>
    <s v="10-Aug-1999"/>
    <x v="7"/>
    <n v="2396.1"/>
    <s v="tier - 2"/>
    <s v="tier - 1"/>
    <s v="R1019"/>
  </r>
  <r>
    <s v="Id249"/>
    <s v="  Ashley"/>
    <n v="53.06"/>
    <x v="0"/>
    <n v="11.68"/>
    <x v="0"/>
    <s v="No"/>
    <s v="No"/>
    <x v="0"/>
    <s v="No major surgery"/>
    <x v="0"/>
    <s v="3-Jun-2001"/>
    <x v="3"/>
    <n v="2404.73"/>
    <s v="tier - 2"/>
    <s v="tier - 3"/>
    <s v="R1012"/>
  </r>
  <r>
    <s v="Id250"/>
    <s v="  Stephanie M"/>
    <n v="30.25"/>
    <x v="0"/>
    <n v="4.1900000000000004"/>
    <x v="2"/>
    <s v="No"/>
    <s v="No"/>
    <x v="0"/>
    <n v="2"/>
    <x v="0"/>
    <s v="12-Nov-1999"/>
    <x v="7"/>
    <n v="2416.96"/>
    <s v="tier - 2"/>
    <s v="tier - 2"/>
    <s v="R1011"/>
  </r>
  <r>
    <s v="Id251"/>
    <s v="  Kylie"/>
    <n v="46.68"/>
    <x v="0"/>
    <n v="4.01"/>
    <x v="2"/>
    <s v="No"/>
    <s v="No"/>
    <x v="0"/>
    <s v="No major surgery"/>
    <x v="0"/>
    <s v="21-Nov-1999"/>
    <x v="7"/>
    <n v="2438.06"/>
    <s v="tier - 2"/>
    <s v="tier - 2"/>
    <s v="R1013"/>
  </r>
  <r>
    <s v="Id252"/>
    <s v="  Kelly"/>
    <n v="30.4"/>
    <x v="0"/>
    <n v="5.91"/>
    <x v="1"/>
    <s v="No"/>
    <s v="Yes"/>
    <x v="0"/>
    <n v="2"/>
    <x v="0"/>
    <s v="29-Jul-2002"/>
    <x v="5"/>
    <n v="2457.21"/>
    <s v="tier - 2"/>
    <s v="tier - 1"/>
    <s v="R1024"/>
  </r>
  <r>
    <s v="Id253"/>
    <s v="  Carrie"/>
    <n v="30.2"/>
    <x v="0"/>
    <n v="4.47"/>
    <x v="2"/>
    <s v="Yes"/>
    <s v="No"/>
    <x v="1"/>
    <n v="1"/>
    <x v="0"/>
    <s v="19-Nov-1998"/>
    <x v="2"/>
    <n v="2457.5"/>
    <s v="tier - 2"/>
    <s v="tier - 1"/>
    <s v="R1011"/>
  </r>
  <r>
    <s v="Id254"/>
    <s v="  Alex"/>
    <n v="51.18"/>
    <x v="0"/>
    <n v="4.5599999999999996"/>
    <x v="2"/>
    <s v="Yes"/>
    <s v="Yes"/>
    <x v="0"/>
    <n v="2"/>
    <x v="0"/>
    <s v="11-Jul-2002"/>
    <x v="5"/>
    <n v="2459.7199999999998"/>
    <s v="tier - 2"/>
    <s v="tier - 2"/>
    <s v="R1024"/>
  </r>
  <r>
    <s v="Id255"/>
    <s v="  Zach S"/>
    <n v="22.18"/>
    <x v="2"/>
    <n v="9.9"/>
    <x v="0"/>
    <s v="No"/>
    <s v="No"/>
    <x v="0"/>
    <s v="No major surgery"/>
    <x v="0"/>
    <s v="17-Aug-1998"/>
    <x v="2"/>
    <n v="2464.62"/>
    <s v="tier - 2"/>
    <s v="tier - 3"/>
    <s v="R1013"/>
  </r>
  <r>
    <s v="Id256"/>
    <s v="  Alan"/>
    <n v="31.92"/>
    <x v="0"/>
    <n v="5.1100000000000003"/>
    <x v="2"/>
    <s v="No"/>
    <s v="No"/>
    <x v="1"/>
    <n v="1"/>
    <x v="0"/>
    <s v="2-Jul-1998"/>
    <x v="2"/>
    <n v="2473.33"/>
    <s v="tier - 2"/>
    <s v="tier - 3"/>
    <s v="R1013"/>
  </r>
  <r>
    <s v="Id257"/>
    <s v="  Nate"/>
    <n v="31.73"/>
    <x v="0"/>
    <n v="5.73"/>
    <x v="1"/>
    <s v="No"/>
    <s v="Yes"/>
    <x v="0"/>
    <n v="1"/>
    <x v="0"/>
    <s v="20-Jun-1998"/>
    <x v="2"/>
    <n v="2480.98"/>
    <s v="tier - 2"/>
    <s v="tier - 2"/>
    <s v="R1013"/>
  </r>
  <r>
    <s v="Id258"/>
    <s v="  Jesse G"/>
    <n v="45.52"/>
    <x v="0"/>
    <n v="6.04"/>
    <x v="1"/>
    <s v="No"/>
    <s v="No"/>
    <x v="1"/>
    <n v="1"/>
    <x v="0"/>
    <s v="6-Nov-1995"/>
    <x v="4"/>
    <n v="2483.7399999999998"/>
    <s v="tier - 3"/>
    <s v="tier - 2"/>
    <s v="R1013"/>
  </r>
  <r>
    <s v="Id259"/>
    <s v="  Jason"/>
    <n v="52.81"/>
    <x v="0"/>
    <n v="5.19"/>
    <x v="2"/>
    <s v="No"/>
    <s v="No"/>
    <x v="1"/>
    <n v="1"/>
    <x v="0"/>
    <s v="14-Oct-1995"/>
    <x v="4"/>
    <n v="2494.02"/>
    <s v="tier - 3"/>
    <s v="tier - 1"/>
    <s v="R1011"/>
  </r>
  <r>
    <s v="Id260"/>
    <s v="  Megan A"/>
    <n v="33.58"/>
    <x v="0"/>
    <n v="5.56"/>
    <x v="2"/>
    <s v="No"/>
    <s v="No"/>
    <x v="0"/>
    <n v="1"/>
    <x v="0"/>
    <s v="9-Jul-1995"/>
    <x v="4"/>
    <n v="2497.04"/>
    <s v="tier - 3"/>
    <s v="tier - 3"/>
    <s v="R1013"/>
  </r>
  <r>
    <s v="Id261"/>
    <s v="  Luke M"/>
    <n v="30.684999999999999"/>
    <x v="0"/>
    <n v="8.23"/>
    <x v="0"/>
    <s v="No"/>
    <s v="No"/>
    <x v="0"/>
    <s v="No major surgery"/>
    <x v="0"/>
    <s v="15-Oct-1995"/>
    <x v="4"/>
    <n v="2498.41"/>
    <s v="tier - 3"/>
    <s v="tier - 3"/>
    <s v="R1013"/>
  </r>
  <r>
    <s v="Id262"/>
    <s v="  Jacy D"/>
    <n v="37.524999999999999"/>
    <x v="0"/>
    <n v="9.0299999999999994"/>
    <x v="0"/>
    <s v="Yes"/>
    <s v="No"/>
    <x v="0"/>
    <n v="2"/>
    <x v="1"/>
    <s v="6-Sep-2004"/>
    <x v="9"/>
    <n v="2500.9299999999998"/>
    <s v="tier - 2"/>
    <s v="tier - 2"/>
    <s v="R1012"/>
  </r>
  <r>
    <s v="Id263"/>
    <s v="  Simon G"/>
    <n v="34.5"/>
    <x v="0"/>
    <n v="4.07"/>
    <x v="2"/>
    <s v="Yes"/>
    <s v="No"/>
    <x v="0"/>
    <s v="No major surgery"/>
    <x v="0"/>
    <s v="5-Aug-1991"/>
    <x v="14"/>
    <n v="2510.79"/>
    <s v="tier - 2"/>
    <s v="tier - 1"/>
    <s v="R1013"/>
  </r>
  <r>
    <s v="Id264"/>
    <s v="  Ainsley E"/>
    <n v="28.16"/>
    <x v="1"/>
    <n v="5.77"/>
    <x v="1"/>
    <s v="No"/>
    <s v="No"/>
    <x v="0"/>
    <n v="2"/>
    <x v="0"/>
    <s v="2-Nov-1997"/>
    <x v="6"/>
    <n v="2523.17"/>
    <s v="tier - 3"/>
    <s v="tier - 1"/>
    <s v="R1012"/>
  </r>
  <r>
    <s v="Id265"/>
    <s v="  Erica A"/>
    <n v="30.02"/>
    <x v="0"/>
    <n v="5.98"/>
    <x v="1"/>
    <s v="No"/>
    <s v="No"/>
    <x v="1"/>
    <n v="1"/>
    <x v="0"/>
    <s v="25-Aug-2000"/>
    <x v="10"/>
    <n v="2527.8200000000002"/>
    <s v="tier - 2"/>
    <s v="tier - 3"/>
    <s v="R1012"/>
  </r>
  <r>
    <s v="Id266"/>
    <s v="  Erik"/>
    <n v="37.82"/>
    <x v="0"/>
    <n v="6.01"/>
    <x v="1"/>
    <s v="No"/>
    <s v="No"/>
    <x v="0"/>
    <s v="No major surgery"/>
    <x v="0"/>
    <s v="28-Jul-1997"/>
    <x v="6"/>
    <n v="2534.39"/>
    <s v="tier - 3"/>
    <s v="tier - 3"/>
    <s v="R1012"/>
  </r>
  <r>
    <s v="Id267"/>
    <s v="  Erin C"/>
    <n v="33.14"/>
    <x v="0"/>
    <n v="5.67"/>
    <x v="2"/>
    <s v="Yes"/>
    <s v="No"/>
    <x v="0"/>
    <s v="No major surgery"/>
    <x v="0"/>
    <s v="1-Oct-1990"/>
    <x v="16"/>
    <n v="2540.39"/>
    <s v="tier - 2"/>
    <s v="tier - 2"/>
    <s v="R1013"/>
  </r>
  <r>
    <s v="Id268"/>
    <s v="  Adrienne"/>
    <n v="25.14"/>
    <x v="1"/>
    <n v="6.02"/>
    <x v="1"/>
    <s v="Yes"/>
    <s v="No"/>
    <x v="1"/>
    <n v="1"/>
    <x v="0"/>
    <s v="17-Nov-1991"/>
    <x v="14"/>
    <n v="2545.6799999999998"/>
    <s v="tier - 2"/>
    <s v="tier - 1"/>
    <s v="R1013"/>
  </r>
  <r>
    <s v="Id269"/>
    <s v="  Adam"/>
    <n v="20.18"/>
    <x v="2"/>
    <n v="11.19"/>
    <x v="0"/>
    <s v="No"/>
    <s v="No"/>
    <x v="0"/>
    <s v="No major surgery"/>
    <x v="0"/>
    <s v="11-Oct-2002"/>
    <x v="5"/>
    <n v="2566.4699999999998"/>
    <s v="tier - 2"/>
    <s v="tier - 3"/>
    <s v="R1013"/>
  </r>
  <r>
    <s v="Id270"/>
    <s v="  Yutaka"/>
    <n v="44.36"/>
    <x v="0"/>
    <n v="5.1100000000000003"/>
    <x v="2"/>
    <s v="No"/>
    <s v="No"/>
    <x v="0"/>
    <s v="No major surgery"/>
    <x v="0"/>
    <s v="20-Jul-2002"/>
    <x v="5"/>
    <n v="2585.04"/>
    <s v="tier - 2"/>
    <s v="tier - 2"/>
    <s v="R1021"/>
  </r>
  <r>
    <s v="Id271"/>
    <s v="  Tyler M"/>
    <n v="23.82"/>
    <x v="2"/>
    <n v="10.85"/>
    <x v="0"/>
    <s v="Yes"/>
    <s v="No"/>
    <x v="0"/>
    <s v="No major surgery"/>
    <x v="0"/>
    <s v="15-Oct-2001"/>
    <x v="3"/>
    <n v="2585.27"/>
    <s v="tier - 2"/>
    <s v="tier - 3"/>
    <s v="R1011"/>
  </r>
  <r>
    <s v="Id272"/>
    <s v="  Stephen"/>
    <n v="45"/>
    <x v="0"/>
    <n v="5.24"/>
    <x v="2"/>
    <s v="Yes"/>
    <s v="No"/>
    <x v="0"/>
    <n v="1"/>
    <x v="0"/>
    <s v="28-Jul-2001"/>
    <x v="3"/>
    <n v="2585.85"/>
    <s v="tier - 2"/>
    <s v="tier - 2"/>
    <s v="R1024"/>
  </r>
  <r>
    <s v="Id273"/>
    <s v="  Andrew B"/>
    <n v="26.62"/>
    <x v="1"/>
    <n v="10.08"/>
    <x v="0"/>
    <s v="No"/>
    <s v="No"/>
    <x v="0"/>
    <s v="No major surgery"/>
    <x v="0"/>
    <s v="26-Aug-2001"/>
    <x v="3"/>
    <n v="2597.7800000000002"/>
    <s v="tier - 2"/>
    <s v="tier - 1"/>
    <s v="R1011"/>
  </r>
  <r>
    <s v="Id274"/>
    <s v="  James"/>
    <n v="32.67"/>
    <x v="0"/>
    <n v="10.97"/>
    <x v="0"/>
    <s v="Yes"/>
    <s v="No"/>
    <x v="0"/>
    <s v="No major surgery"/>
    <x v="0"/>
    <s v="26-Aug-1997"/>
    <x v="6"/>
    <n v="2632.99"/>
    <s v="tier - 2"/>
    <s v="tier - 1"/>
    <s v="R1011"/>
  </r>
  <r>
    <s v="Id275"/>
    <s v="  Shawn P"/>
    <n v="44.44"/>
    <x v="0"/>
    <n v="4.9000000000000004"/>
    <x v="2"/>
    <s v="Yes"/>
    <s v="No"/>
    <x v="0"/>
    <n v="1"/>
    <x v="0"/>
    <s v="24-Jun-2000"/>
    <x v="10"/>
    <n v="2639.04"/>
    <s v="tier - 2"/>
    <s v="tier - 2"/>
    <s v="R1012"/>
  </r>
  <r>
    <s v="Id276"/>
    <s v="  Matt"/>
    <n v="28.31"/>
    <x v="1"/>
    <n v="5.33"/>
    <x v="2"/>
    <s v="No"/>
    <s v="No"/>
    <x v="0"/>
    <s v="No major surgery"/>
    <x v="0"/>
    <s v="9-Dec-2000"/>
    <x v="10"/>
    <n v="2643.27"/>
    <s v="tier - 2"/>
    <s v="tier - 1"/>
    <s v="R1012"/>
  </r>
  <r>
    <s v="Id277"/>
    <s v="  Nathaniel"/>
    <n v="25.05"/>
    <x v="1"/>
    <n v="4.6100000000000003"/>
    <x v="2"/>
    <s v="No"/>
    <s v="No"/>
    <x v="0"/>
    <n v="2"/>
    <x v="0"/>
    <s v="5-Aug-1996"/>
    <x v="8"/>
    <n v="2680.95"/>
    <s v="tier - 3"/>
    <s v="tier - 2"/>
    <s v="R1012"/>
  </r>
  <r>
    <s v="Id278"/>
    <s v="  Kevin D"/>
    <n v="28.34"/>
    <x v="1"/>
    <n v="8.18"/>
    <x v="0"/>
    <s v="No"/>
    <s v="No"/>
    <x v="0"/>
    <s v="No major surgery"/>
    <x v="0"/>
    <s v="17-Sep-1994"/>
    <x v="11"/>
    <n v="2684.69"/>
    <s v="tier - 2"/>
    <s v="tier - 2"/>
    <s v="R1013"/>
  </r>
  <r>
    <s v="Id279"/>
    <s v="  Joan"/>
    <n v="17.765000000000001"/>
    <x v="4"/>
    <n v="5.62"/>
    <x v="2"/>
    <s v="No"/>
    <s v="No"/>
    <x v="0"/>
    <s v="No major surgery"/>
    <x v="0"/>
    <s v="2-Oct-1994"/>
    <x v="11"/>
    <n v="2689.5"/>
    <s v="tier - 3"/>
    <s v="tier - 2"/>
    <s v="R1013"/>
  </r>
  <r>
    <s v="Id280"/>
    <s v="  Christopher A"/>
    <n v="36.119999999999997"/>
    <x v="0"/>
    <n v="5.82"/>
    <x v="1"/>
    <s v="No"/>
    <s v="No"/>
    <x v="0"/>
    <s v="No major surgery"/>
    <x v="0"/>
    <s v="11-Jun-1999"/>
    <x v="7"/>
    <n v="2690.11"/>
    <s v="tier - 2"/>
    <s v="tier - 2"/>
    <s v="R1012"/>
  </r>
  <r>
    <s v="Id281"/>
    <s v="  Kacy L"/>
    <n v="23.19"/>
    <x v="2"/>
    <n v="7.66"/>
    <x v="0"/>
    <s v="No"/>
    <s v="No"/>
    <x v="0"/>
    <s v="No major surgery"/>
    <x v="0"/>
    <s v="13-Jun-1996"/>
    <x v="8"/>
    <n v="2699.57"/>
    <s v="tier - 2"/>
    <s v="tier - 1"/>
    <s v="R1012"/>
  </r>
  <r>
    <s v="Id282"/>
    <s v="  Benjamin H"/>
    <n v="35.99"/>
    <x v="0"/>
    <n v="4.2300000000000004"/>
    <x v="2"/>
    <s v="No"/>
    <s v="No"/>
    <x v="0"/>
    <s v="No major surgery"/>
    <x v="0"/>
    <s v="17-Jul-2003"/>
    <x v="12"/>
    <n v="2709.11"/>
    <s v="tier - 2"/>
    <s v="tier - 2"/>
    <s v="R1012"/>
  </r>
  <r>
    <s v="Id283"/>
    <s v="  Xaviour J"/>
    <n v="30.25"/>
    <x v="0"/>
    <n v="5.58"/>
    <x v="2"/>
    <s v="No"/>
    <s v="No"/>
    <x v="1"/>
    <n v="1"/>
    <x v="0"/>
    <s v="21-Nov-2003"/>
    <x v="12"/>
    <n v="2709.24"/>
    <s v="tier - 2"/>
    <s v="tier - 2"/>
    <s v="R1012"/>
  </r>
  <r>
    <s v="Id284"/>
    <s v="  Michael T"/>
    <n v="26.24"/>
    <x v="1"/>
    <n v="6.26"/>
    <x v="1"/>
    <s v="Yes"/>
    <s v="No"/>
    <x v="0"/>
    <s v="No major surgery"/>
    <x v="0"/>
    <s v="1-Dec-2003"/>
    <x v="12"/>
    <n v="2710.83"/>
    <s v="tier - 2"/>
    <s v="tier - 3"/>
    <s v="R1012"/>
  </r>
  <r>
    <s v="Id285"/>
    <s v="  Bradley"/>
    <n v="31.36"/>
    <x v="0"/>
    <n v="10.6"/>
    <x v="0"/>
    <s v="Yes"/>
    <s v="No"/>
    <x v="0"/>
    <s v="No major surgery"/>
    <x v="0"/>
    <s v="6-Aug-2003"/>
    <x v="12"/>
    <n v="2719.28"/>
    <s v="tier - 2"/>
    <s v="tier - 2"/>
    <s v="R1012"/>
  </r>
  <r>
    <s v="Id286"/>
    <s v="  Andrea"/>
    <n v="25.69"/>
    <x v="1"/>
    <n v="4.78"/>
    <x v="2"/>
    <s v="Yes"/>
    <s v="No"/>
    <x v="0"/>
    <s v="No major surgery"/>
    <x v="0"/>
    <s v="30-Oct-1997"/>
    <x v="6"/>
    <n v="2721.32"/>
    <s v="tier - 1"/>
    <s v="tier - 3"/>
    <s v="R1014"/>
  </r>
  <r>
    <s v="Id287"/>
    <s v="  Nancy M"/>
    <n v="25.46"/>
    <x v="1"/>
    <n v="6.03"/>
    <x v="1"/>
    <s v="No"/>
    <s v="No"/>
    <x v="0"/>
    <n v="2"/>
    <x v="0"/>
    <s v="20-Aug-1988"/>
    <x v="15"/>
    <n v="2726.06"/>
    <s v="tier - 2"/>
    <s v="tier - 2"/>
    <s v="R1013"/>
  </r>
  <r>
    <s v="Id288"/>
    <s v="  Matt"/>
    <n v="31.83"/>
    <x v="0"/>
    <n v="11.55"/>
    <x v="0"/>
    <s v="Yes"/>
    <s v="No"/>
    <x v="0"/>
    <n v="1"/>
    <x v="0"/>
    <s v="6-Oct-1997"/>
    <x v="6"/>
    <n v="2727.4"/>
    <s v="tier - 3"/>
    <s v="tier - 3"/>
    <s v="R1016"/>
  </r>
  <r>
    <s v="Id289"/>
    <s v="  Lee"/>
    <n v="24.43"/>
    <x v="2"/>
    <n v="7.59"/>
    <x v="0"/>
    <s v="Yes"/>
    <s v="No"/>
    <x v="0"/>
    <n v="1"/>
    <x v="0"/>
    <s v="3-Dec-2003"/>
    <x v="12"/>
    <n v="2730.11"/>
    <s v="tier - 2"/>
    <s v="tier - 3"/>
    <s v="R1012"/>
  </r>
  <r>
    <s v="Id290"/>
    <s v="  Chris"/>
    <n v="41.9"/>
    <x v="0"/>
    <n v="4.26"/>
    <x v="2"/>
    <s v="No"/>
    <s v="No"/>
    <x v="0"/>
    <s v="No major surgery"/>
    <x v="0"/>
    <s v="17-Dec-2000"/>
    <x v="10"/>
    <n v="2731.91"/>
    <s v="tier - 2"/>
    <s v="tier - 3"/>
    <s v="R1024"/>
  </r>
  <r>
    <s v="Id291"/>
    <s v="  Erik T"/>
    <n v="22.88"/>
    <x v="2"/>
    <n v="5.9"/>
    <x v="1"/>
    <s v="Yes"/>
    <s v="No"/>
    <x v="1"/>
    <n v="1"/>
    <x v="0"/>
    <s v="3-Oct-2000"/>
    <x v="10"/>
    <n v="2741.95"/>
    <s v="tier - 2"/>
    <s v="tier - 3"/>
    <s v="R1024"/>
  </r>
  <r>
    <s v="Id292"/>
    <s v="  Rod W"/>
    <n v="29.734999999999999"/>
    <x v="1"/>
    <n v="7.79"/>
    <x v="0"/>
    <s v="No"/>
    <s v="No"/>
    <x v="0"/>
    <s v="No major surgery"/>
    <x v="1"/>
    <s v="11-Oct-2000"/>
    <x v="10"/>
    <n v="2755.02"/>
    <s v="tier - 2"/>
    <s v="tier - 1"/>
    <s v="R1024"/>
  </r>
  <r>
    <s v="Id293"/>
    <s v="  Joey"/>
    <n v="40.74"/>
    <x v="0"/>
    <n v="5.28"/>
    <x v="2"/>
    <s v="No"/>
    <s v="No"/>
    <x v="1"/>
    <n v="1"/>
    <x v="0"/>
    <s v="10-Aug-1997"/>
    <x v="6"/>
    <n v="2758.99"/>
    <s v="tier - 2"/>
    <s v="tier - 1"/>
    <s v="R1012"/>
  </r>
  <r>
    <s v="Id294"/>
    <s v="  Hillary L"/>
    <n v="24.14"/>
    <x v="2"/>
    <n v="5.87"/>
    <x v="1"/>
    <s v="No"/>
    <s v="No"/>
    <x v="0"/>
    <n v="2"/>
    <x v="0"/>
    <s v="14-Nov-2004"/>
    <x v="9"/>
    <n v="2773.46"/>
    <s v="tier - 2"/>
    <s v="tier - 1"/>
    <s v="R1021"/>
  </r>
  <r>
    <s v="Id295"/>
    <s v="  Eric J"/>
    <n v="25.15"/>
    <x v="1"/>
    <n v="9.08"/>
    <x v="0"/>
    <s v="Yes"/>
    <s v="No"/>
    <x v="0"/>
    <n v="1"/>
    <x v="0"/>
    <s v="29-Aug-1999"/>
    <x v="7"/>
    <n v="2775.19"/>
    <s v="tier - 2"/>
    <s v="tier - 1"/>
    <s v="R1012"/>
  </r>
  <r>
    <s v="Id296"/>
    <s v="  Nicolas"/>
    <n v="28.71"/>
    <x v="1"/>
    <n v="5.2"/>
    <x v="2"/>
    <s v="No"/>
    <s v="No"/>
    <x v="0"/>
    <n v="1"/>
    <x v="0"/>
    <s v="24-Dec-1999"/>
    <x v="7"/>
    <n v="2789.06"/>
    <s v="tier - 2"/>
    <s v="tier - 3"/>
    <s v="R1012"/>
  </r>
  <r>
    <s v="Id297"/>
    <s v="  Marcel"/>
    <n v="23"/>
    <x v="2"/>
    <n v="5.48"/>
    <x v="2"/>
    <s v="No"/>
    <s v="No"/>
    <x v="0"/>
    <s v="No major surgery"/>
    <x v="0"/>
    <s v="4-Aug-2004"/>
    <x v="9"/>
    <n v="2801.26"/>
    <s v="tier - 2"/>
    <s v="tier - 3"/>
    <s v="R1013"/>
  </r>
  <r>
    <s v="Id298"/>
    <s v="  Ashley N"/>
    <n v="36.86"/>
    <x v="0"/>
    <n v="11.95"/>
    <x v="0"/>
    <s v="No"/>
    <s v="No"/>
    <x v="0"/>
    <s v="No major surgery"/>
    <x v="1"/>
    <s v="23-Sep-2003"/>
    <x v="12"/>
    <n v="2803.7"/>
    <s v="tier - 2"/>
    <s v="tier - 1"/>
    <s v="R1012"/>
  </r>
  <r>
    <s v="Id299"/>
    <s v="  Evan D"/>
    <n v="24.25"/>
    <x v="2"/>
    <n v="8.6999999999999993"/>
    <x v="0"/>
    <s v="Yes"/>
    <s v="No"/>
    <x v="0"/>
    <n v="1"/>
    <x v="0"/>
    <s v="1-Oct-2000"/>
    <x v="10"/>
    <n v="2819.51"/>
    <s v="tier - 2"/>
    <s v="tier - 3"/>
    <s v="R1011"/>
  </r>
  <r>
    <s v="Id300"/>
    <s v="  Krisana"/>
    <n v="23.85"/>
    <x v="2"/>
    <n v="7.84"/>
    <x v="0"/>
    <s v="No"/>
    <s v="No"/>
    <x v="0"/>
    <s v="No major surgery"/>
    <x v="0"/>
    <s v="15-Nov-1998"/>
    <x v="2"/>
    <n v="2842.76"/>
    <s v="tier - 2"/>
    <s v="tier - 3"/>
    <s v="R1012"/>
  </r>
  <r>
    <s v="Id301"/>
    <s v="  Kyle"/>
    <n v="40.020000000000003"/>
    <x v="0"/>
    <n v="5.19"/>
    <x v="2"/>
    <s v="Yes"/>
    <s v="No"/>
    <x v="0"/>
    <n v="1"/>
    <x v="0"/>
    <s v="17-Jun-1998"/>
    <x v="2"/>
    <n v="2850.68"/>
    <s v="tier - 2"/>
    <s v="tier - 3"/>
    <s v="R1012"/>
  </r>
  <r>
    <s v="Id302"/>
    <s v="  Kate"/>
    <n v="19.170000000000002"/>
    <x v="2"/>
    <n v="8.41"/>
    <x v="0"/>
    <s v="No"/>
    <s v="No"/>
    <x v="0"/>
    <s v="No major surgery"/>
    <x v="0"/>
    <s v="4-Sep-1998"/>
    <x v="2"/>
    <n v="2855.44"/>
    <s v="tier - 2"/>
    <s v="tier - 3"/>
    <s v="R1012"/>
  </r>
  <r>
    <s v="Id303"/>
    <s v="  Martin A"/>
    <n v="43.53"/>
    <x v="0"/>
    <n v="5.86"/>
    <x v="1"/>
    <s v="Yes"/>
    <s v="Yes"/>
    <x v="0"/>
    <n v="2"/>
    <x v="0"/>
    <s v="1-Nov-1993"/>
    <x v="1"/>
    <n v="2866.09"/>
    <s v="tier - 3"/>
    <s v="tier - 3"/>
    <s v="R1011"/>
  </r>
  <r>
    <s v="Id304"/>
    <s v="  Stacey"/>
    <n v="46.06"/>
    <x v="0"/>
    <n v="4.18"/>
    <x v="2"/>
    <s v="No"/>
    <s v="Yes"/>
    <x v="0"/>
    <n v="1"/>
    <x v="0"/>
    <s v="12-Aug-1993"/>
    <x v="1"/>
    <n v="2867.12"/>
    <s v="tier - 1"/>
    <s v="tier - 3"/>
    <s v="R1013"/>
  </r>
  <r>
    <s v="Id305"/>
    <s v="  Christine"/>
    <n v="29.92"/>
    <x v="3"/>
    <n v="11.99"/>
    <x v="0"/>
    <s v="Yes"/>
    <s v="No"/>
    <x v="0"/>
    <n v="2"/>
    <x v="0"/>
    <s v="21-Jun-1996"/>
    <x v="8"/>
    <n v="2897.32"/>
    <s v="tier - 3"/>
    <s v="tier - 3"/>
    <s v="R1016"/>
  </r>
  <r>
    <s v="Id306"/>
    <s v="  Sarah C"/>
    <n v="28.46"/>
    <x v="1"/>
    <n v="4.8499999999999996"/>
    <x v="2"/>
    <s v="Yes"/>
    <s v="No"/>
    <x v="0"/>
    <n v="1"/>
    <x v="0"/>
    <s v="14-Jul-2000"/>
    <x v="10"/>
    <n v="2897.46"/>
    <s v="tier - 2"/>
    <s v="tier - 1"/>
    <s v="R1012"/>
  </r>
  <r>
    <s v="Id307"/>
    <s v="  Megan"/>
    <n v="24.56"/>
    <x v="2"/>
    <n v="6.18"/>
    <x v="1"/>
    <s v="Yes"/>
    <s v="No"/>
    <x v="1"/>
    <n v="1"/>
    <x v="0"/>
    <s v="1-Nov-1999"/>
    <x v="7"/>
    <n v="2899.49"/>
    <s v="tier - 2"/>
    <s v="tier - 2"/>
    <s v="R1024"/>
  </r>
  <r>
    <s v="Id308"/>
    <s v="  Jason W"/>
    <n v="41.19"/>
    <x v="0"/>
    <n v="6.37"/>
    <x v="1"/>
    <s v="No"/>
    <s v="No"/>
    <x v="0"/>
    <s v="No major surgery"/>
    <x v="0"/>
    <s v="24-Oct-1996"/>
    <x v="8"/>
    <n v="2902.91"/>
    <s v="tier - 2"/>
    <s v="tier - 2"/>
    <s v="R1013"/>
  </r>
  <r>
    <s v="Id309"/>
    <s v="  Michele"/>
    <n v="18.63"/>
    <x v="2"/>
    <n v="9.81"/>
    <x v="0"/>
    <s v="Yes"/>
    <s v="No"/>
    <x v="0"/>
    <n v="2"/>
    <x v="0"/>
    <s v="13-Jun-1996"/>
    <x v="8"/>
    <n v="2904.09"/>
    <s v="tier - 2"/>
    <s v="tier - 2"/>
    <s v="R1011"/>
  </r>
  <r>
    <s v="Id310"/>
    <s v="  Nikki"/>
    <n v="26.26"/>
    <x v="1"/>
    <n v="11.8"/>
    <x v="0"/>
    <s v="Yes"/>
    <s v="No"/>
    <x v="0"/>
    <n v="1"/>
    <x v="0"/>
    <s v="5-Jun-2003"/>
    <x v="12"/>
    <n v="2913.57"/>
    <s v="tier - 2"/>
    <s v="tier - 2"/>
    <s v="R1011"/>
  </r>
  <r>
    <s v="Id311"/>
    <s v="  Philip J"/>
    <n v="22.37"/>
    <x v="2"/>
    <n v="5.86"/>
    <x v="1"/>
    <s v="Yes"/>
    <s v="No"/>
    <x v="1"/>
    <n v="1"/>
    <x v="0"/>
    <s v="30-Jun-1996"/>
    <x v="8"/>
    <n v="2927.06"/>
    <s v="tier - 2"/>
    <s v="tier - 2"/>
    <s v="R1013"/>
  </r>
  <r>
    <s v="Id312"/>
    <s v="  Bryan L"/>
    <n v="39.619999999999997"/>
    <x v="0"/>
    <n v="4.28"/>
    <x v="2"/>
    <s v="No"/>
    <s v="No"/>
    <x v="0"/>
    <n v="1"/>
    <x v="0"/>
    <s v="30-Sep-2002"/>
    <x v="5"/>
    <n v="2943.41"/>
    <s v="tier - 2"/>
    <s v="tier - 3"/>
    <s v="R1012"/>
  </r>
  <r>
    <s v="Id313"/>
    <s v="  Timothy F"/>
    <n v="18.329999999999998"/>
    <x v="4"/>
    <n v="4.16"/>
    <x v="2"/>
    <s v="Yes"/>
    <s v="No"/>
    <x v="0"/>
    <s v="No major surgery"/>
    <x v="0"/>
    <s v="24-Sep-1995"/>
    <x v="4"/>
    <n v="2974.13"/>
    <s v="tier - 2"/>
    <s v="tier - 1"/>
    <s v="R1011"/>
  </r>
  <r>
    <s v="Id314"/>
    <s v="  Angielyn M"/>
    <n v="17.11"/>
    <x v="4"/>
    <n v="4.9800000000000004"/>
    <x v="2"/>
    <s v="Yes"/>
    <s v="No"/>
    <x v="1"/>
    <n v="1"/>
    <x v="0"/>
    <s v="18-Jun-1987"/>
    <x v="17"/>
    <n v="2979.52"/>
    <s v="tier - 2"/>
    <s v="tier - 3"/>
    <s v="R1013"/>
  </r>
  <r>
    <s v="Id315"/>
    <s v="  Jeanie M"/>
    <n v="43.5"/>
    <x v="0"/>
    <n v="6.38"/>
    <x v="1"/>
    <s v="No"/>
    <s v="Yes"/>
    <x v="0"/>
    <n v="1"/>
    <x v="0"/>
    <s v="20-Nov-1991"/>
    <x v="14"/>
    <n v="2985.67"/>
    <s v="tier - 2"/>
    <s v="tier - 2"/>
    <s v="R1013"/>
  </r>
  <r>
    <s v="Id316"/>
    <s v="  Greg"/>
    <n v="25.364999999999998"/>
    <x v="1"/>
    <n v="5.19"/>
    <x v="2"/>
    <s v="No"/>
    <s v="No"/>
    <x v="0"/>
    <n v="2"/>
    <x v="1"/>
    <s v="15-Dec-2002"/>
    <x v="5"/>
    <n v="3012.22"/>
    <s v="tier - 2"/>
    <s v="tier - 3"/>
    <s v="R1012"/>
  </r>
  <r>
    <s v="Id317"/>
    <s v="  John"/>
    <n v="28.594999999999999"/>
    <x v="1"/>
    <n v="10.210000000000001"/>
    <x v="0"/>
    <s v="No"/>
    <s v="No"/>
    <x v="0"/>
    <s v="No major surgery"/>
    <x v="1"/>
    <s v="28-Sep-1988"/>
    <x v="15"/>
    <n v="3018.04"/>
    <s v="tier - 2"/>
    <s v="tier - 2"/>
    <s v="R1012"/>
  </r>
  <r>
    <s v="Id318"/>
    <s v="  Aliaksandr"/>
    <n v="29.83"/>
    <x v="1"/>
    <n v="9.6999999999999993"/>
    <x v="0"/>
    <s v="Yes"/>
    <s v="No"/>
    <x v="1"/>
    <n v="1"/>
    <x v="0"/>
    <s v="19-Dec-1997"/>
    <x v="6"/>
    <n v="3021.81"/>
    <s v="tier - 2"/>
    <s v="tier - 3"/>
    <s v="R1012"/>
  </r>
  <r>
    <s v="Id319"/>
    <s v="  Jason M"/>
    <n v="24.7"/>
    <x v="2"/>
    <n v="10.25"/>
    <x v="0"/>
    <s v="No"/>
    <s v="No"/>
    <x v="0"/>
    <n v="3"/>
    <x v="1"/>
    <s v="15-Sep-1998"/>
    <x v="2"/>
    <n v="3044.21"/>
    <s v="tier - 2"/>
    <s v="tier - 3"/>
    <s v="R1024"/>
  </r>
  <r>
    <s v="Id320"/>
    <s v="  Sheera K"/>
    <n v="17.940000000000001"/>
    <x v="4"/>
    <n v="9.77"/>
    <x v="0"/>
    <s v="No"/>
    <s v="No"/>
    <x v="0"/>
    <s v="No major surgery"/>
    <x v="0"/>
    <s v="9-Aug-1998"/>
    <x v="2"/>
    <n v="3046.06"/>
    <s v="tier - 2"/>
    <s v="tier - 1"/>
    <s v="R1023"/>
  </r>
  <r>
    <s v="Id321"/>
    <s v="  Janice"/>
    <n v="21.08"/>
    <x v="2"/>
    <n v="4.83"/>
    <x v="2"/>
    <s v="No"/>
    <s v="No"/>
    <x v="1"/>
    <n v="1"/>
    <x v="0"/>
    <s v="22-Dec-1997"/>
    <x v="6"/>
    <n v="3051.73"/>
    <s v="tier - 2"/>
    <s v="tier - 2"/>
    <s v="R1011"/>
  </r>
  <r>
    <s v="Id322"/>
    <s v="  Timothy G"/>
    <n v="37.715000000000003"/>
    <x v="0"/>
    <n v="10.86"/>
    <x v="0"/>
    <s v="Yes"/>
    <s v="No"/>
    <x v="0"/>
    <s v="No major surgery"/>
    <x v="1"/>
    <s v="21-Jun-2002"/>
    <x v="5"/>
    <n v="3056.39"/>
    <s v="tier - 2"/>
    <s v="tier - 3"/>
    <s v="R1013"/>
  </r>
  <r>
    <s v="Id323"/>
    <s v="  Alan R"/>
    <n v="22.39"/>
    <x v="2"/>
    <n v="9.5299999999999994"/>
    <x v="0"/>
    <s v="Yes"/>
    <s v="No"/>
    <x v="0"/>
    <s v="No major surgery"/>
    <x v="0"/>
    <s v="26-Sep-1994"/>
    <x v="11"/>
    <n v="3062.51"/>
    <s v="tier - 3"/>
    <s v="tier - 1"/>
    <s v="R1012"/>
  </r>
  <r>
    <s v="Id324"/>
    <s v="  Michael"/>
    <n v="28.78"/>
    <x v="1"/>
    <n v="5.68"/>
    <x v="2"/>
    <s v="No"/>
    <s v="No"/>
    <x v="0"/>
    <s v="No major surgery"/>
    <x v="0"/>
    <s v="1-Oct-1989"/>
    <x v="13"/>
    <n v="3065.49"/>
    <s v="tier - 2"/>
    <s v="tier - 1"/>
    <s v="R1012"/>
  </r>
  <r>
    <s v="Id325"/>
    <s v="  Marie-France"/>
    <n v="18.329999999999998"/>
    <x v="4"/>
    <n v="5.57"/>
    <x v="2"/>
    <s v="Yes"/>
    <s v="No"/>
    <x v="0"/>
    <s v="No major surgery"/>
    <x v="0"/>
    <s v="10-Sep-1995"/>
    <x v="4"/>
    <n v="3070.81"/>
    <s v="tier - 3"/>
    <s v="tier - 1"/>
    <s v="R1017"/>
  </r>
  <r>
    <s v="Id326"/>
    <s v="  Erik F"/>
    <n v="26.39"/>
    <x v="1"/>
    <n v="4.58"/>
    <x v="2"/>
    <s v="Yes"/>
    <s v="No"/>
    <x v="0"/>
    <n v="1"/>
    <x v="0"/>
    <s v="13-Oct-2001"/>
    <x v="3"/>
    <n v="3077.1"/>
    <s v="tier - 2"/>
    <s v="tier - 1"/>
    <s v="R1012"/>
  </r>
  <r>
    <s v="Id327"/>
    <s v="  Andrew"/>
    <n v="19.260000000000002"/>
    <x v="2"/>
    <n v="8.9600000000000009"/>
    <x v="0"/>
    <s v="Yes"/>
    <s v="No"/>
    <x v="0"/>
    <n v="1"/>
    <x v="0"/>
    <s v="1-Aug-1987"/>
    <x v="17"/>
    <n v="3088.06"/>
    <s v="tier - 2"/>
    <s v="tier - 2"/>
    <s v="R1013"/>
  </r>
  <r>
    <s v="Id328"/>
    <s v="  Anthony"/>
    <n v="26.92"/>
    <x v="1"/>
    <n v="6.09"/>
    <x v="1"/>
    <s v="No"/>
    <s v="No"/>
    <x v="0"/>
    <s v="No major surgery"/>
    <x v="0"/>
    <s v="25-Jun-1999"/>
    <x v="7"/>
    <n v="3128.35"/>
    <s v="tier - 2"/>
    <s v="tier - 3"/>
    <s v="R1021"/>
  </r>
  <r>
    <s v="Id329"/>
    <s v="  Chris"/>
    <n v="19.73"/>
    <x v="2"/>
    <n v="4.3600000000000003"/>
    <x v="2"/>
    <s v="No"/>
    <s v="No"/>
    <x v="0"/>
    <s v="No major surgery"/>
    <x v="0"/>
    <s v="10-Jul-1994"/>
    <x v="11"/>
    <n v="3161.45"/>
    <s v="tier - 2"/>
    <s v="tier - 1"/>
    <s v="R1011"/>
  </r>
  <r>
    <s v="Id330"/>
    <s v="  Yu"/>
    <n v="23.56"/>
    <x v="2"/>
    <n v="11.74"/>
    <x v="0"/>
    <s v="Yes"/>
    <s v="No"/>
    <x v="0"/>
    <s v="No major surgery"/>
    <x v="0"/>
    <s v="25-Sep-1993"/>
    <x v="1"/>
    <n v="3162.02"/>
    <s v="tier - 2"/>
    <s v="tier - 3"/>
    <s v="R1013"/>
  </r>
  <r>
    <s v="Id331"/>
    <s v="  Caleb N"/>
    <n v="37.67"/>
    <x v="0"/>
    <n v="5.89"/>
    <x v="1"/>
    <s v="No"/>
    <s v="No"/>
    <x v="0"/>
    <n v="1"/>
    <x v="0"/>
    <s v="29-Aug-2001"/>
    <x v="3"/>
    <n v="3167.46"/>
    <s v="tier - 2"/>
    <s v="tier - 3"/>
    <s v="R1024"/>
  </r>
  <r>
    <s v="Id332"/>
    <s v="  Jason M"/>
    <n v="18.73"/>
    <x v="2"/>
    <n v="10.64"/>
    <x v="0"/>
    <s v="No"/>
    <s v="No"/>
    <x v="0"/>
    <n v="2"/>
    <x v="0"/>
    <s v="25-Oct-1994"/>
    <x v="11"/>
    <n v="3171.61"/>
    <s v="tier - 2"/>
    <s v="tier - 3"/>
    <s v="R1013"/>
  </r>
  <r>
    <s v="Id333"/>
    <s v="  Angela R"/>
    <n v="33.090000000000003"/>
    <x v="0"/>
    <n v="6.06"/>
    <x v="1"/>
    <s v="No"/>
    <s v="No"/>
    <x v="1"/>
    <n v="1"/>
    <x v="0"/>
    <s v="6-Jul-1994"/>
    <x v="11"/>
    <n v="3172.02"/>
    <s v="tier - 2"/>
    <s v="tier - 1"/>
    <s v="R1011"/>
  </r>
  <r>
    <s v="Id334"/>
    <s v="  Keith J"/>
    <n v="18.329999999999998"/>
    <x v="4"/>
    <n v="7.46"/>
    <x v="0"/>
    <s v="Yes"/>
    <s v="No"/>
    <x v="0"/>
    <n v="1"/>
    <x v="0"/>
    <s v="14-Aug-1996"/>
    <x v="8"/>
    <n v="3176.29"/>
    <s v="tier - 2"/>
    <s v="tier - 2"/>
    <s v="R1012"/>
  </r>
  <r>
    <s v="Id335"/>
    <s v="  Emma"/>
    <n v="27.74"/>
    <x v="1"/>
    <n v="4.68"/>
    <x v="2"/>
    <s v="Yes"/>
    <s v="No"/>
    <x v="0"/>
    <n v="2"/>
    <x v="0"/>
    <s v="3-Jul-1996"/>
    <x v="8"/>
    <n v="3176.82"/>
    <s v="tier - 2"/>
    <s v="tier - 1"/>
    <s v="R1012"/>
  </r>
  <r>
    <s v="Id336"/>
    <s v="  Nathan A"/>
    <n v="24.2"/>
    <x v="2"/>
    <n v="6.15"/>
    <x v="1"/>
    <s v="No"/>
    <s v="No"/>
    <x v="0"/>
    <n v="1"/>
    <x v="0"/>
    <s v="23-Sep-2000"/>
    <x v="10"/>
    <n v="3179.96"/>
    <s v="tier - 2"/>
    <s v="tier - 2"/>
    <s v="R1012"/>
  </r>
  <r>
    <s v="Id337"/>
    <s v="  Kathryn"/>
    <n v="22.03"/>
    <x v="2"/>
    <n v="4.28"/>
    <x v="2"/>
    <s v="Yes"/>
    <s v="No"/>
    <x v="0"/>
    <s v="No major surgery"/>
    <x v="0"/>
    <s v="2-Sep-2001"/>
    <x v="3"/>
    <n v="3180.51"/>
    <s v="tier - 2"/>
    <s v="tier - 2"/>
    <s v="R1013"/>
  </r>
  <r>
    <s v="Id338"/>
    <s v="  Elizabeth H"/>
    <n v="26.885000000000002"/>
    <x v="1"/>
    <n v="9.86"/>
    <x v="0"/>
    <s v="No"/>
    <s v="No"/>
    <x v="0"/>
    <n v="3"/>
    <x v="0"/>
    <s v="11-Oct-1996"/>
    <x v="8"/>
    <n v="3201.25"/>
    <s v="tier - 2"/>
    <s v="tier - 3"/>
    <s v="R1012"/>
  </r>
  <r>
    <s v="Id339"/>
    <s v="  Ben"/>
    <n v="16.36"/>
    <x v="4"/>
    <n v="11.19"/>
    <x v="0"/>
    <s v="No"/>
    <s v="No"/>
    <x v="0"/>
    <s v="No major surgery"/>
    <x v="0"/>
    <s v="5-Jul-1997"/>
    <x v="6"/>
    <n v="3206.49"/>
    <s v="tier - 2"/>
    <s v="tier - 3"/>
    <s v="R1024"/>
  </r>
  <r>
    <s v="Id340"/>
    <s v="  Cheryl A"/>
    <n v="32.299999999999997"/>
    <x v="0"/>
    <n v="4.8899999999999997"/>
    <x v="2"/>
    <s v="Yes"/>
    <s v="No"/>
    <x v="1"/>
    <n v="1"/>
    <x v="1"/>
    <s v="22-Dec-1997"/>
    <x v="6"/>
    <n v="3208.79"/>
    <s v="tier - 2"/>
    <s v="tier - 3"/>
    <s v="R1011"/>
  </r>
  <r>
    <s v="Id341"/>
    <s v="  Kimberly A"/>
    <n v="16.05"/>
    <x v="4"/>
    <n v="4.3499999999999996"/>
    <x v="2"/>
    <s v="Yes"/>
    <s v="No"/>
    <x v="0"/>
    <s v="No major surgery"/>
    <x v="0"/>
    <s v="6-Jul-1997"/>
    <x v="6"/>
    <n v="3213.62"/>
    <s v="tier - 2"/>
    <s v="tier - 2"/>
    <s v="R1024"/>
  </r>
  <r>
    <s v="Id342"/>
    <s v="  Cynthia"/>
    <n v="29.07"/>
    <x v="1"/>
    <n v="8.66"/>
    <x v="0"/>
    <s v="Yes"/>
    <s v="No"/>
    <x v="0"/>
    <n v="2"/>
    <x v="0"/>
    <s v="2-Aug-1997"/>
    <x v="6"/>
    <n v="3227.12"/>
    <s v="tier - 2"/>
    <s v="tier - 3"/>
    <s v="R1013"/>
  </r>
  <r>
    <s v="Id343"/>
    <s v="  Jessica"/>
    <n v="17.43"/>
    <x v="4"/>
    <n v="8.64"/>
    <x v="0"/>
    <s v="No"/>
    <s v="No"/>
    <x v="0"/>
    <s v="No major surgery"/>
    <x v="0"/>
    <s v="2-Sep-1997"/>
    <x v="6"/>
    <n v="3238.44"/>
    <s v="tier - 2"/>
    <s v="tier - 3"/>
    <s v="R1013"/>
  </r>
  <r>
    <s v="Id344"/>
    <s v="  Bruce"/>
    <n v="19.329999999999998"/>
    <x v="2"/>
    <n v="4.2699999999999996"/>
    <x v="2"/>
    <s v="No"/>
    <s v="No"/>
    <x v="0"/>
    <s v="No major surgery"/>
    <x v="0"/>
    <s v="13-Nov-1991"/>
    <x v="14"/>
    <n v="3260.2"/>
    <s v="tier - 3"/>
    <s v="tier - 2"/>
    <s v="R1011"/>
  </r>
  <r>
    <s v="Id345"/>
    <s v="  Allison"/>
    <n v="30.52"/>
    <x v="0"/>
    <n v="4.21"/>
    <x v="2"/>
    <s v="No"/>
    <s v="No"/>
    <x v="0"/>
    <n v="1"/>
    <x v="0"/>
    <s v="2-Dec-1994"/>
    <x v="11"/>
    <n v="3268.85"/>
    <s v="tier - 3"/>
    <s v="tier - 1"/>
    <s v="R1016"/>
  </r>
  <r>
    <s v="Id346"/>
    <s v="  Alex"/>
    <n v="39.21"/>
    <x v="0"/>
    <n v="5.04"/>
    <x v="2"/>
    <s v="No"/>
    <s v="No"/>
    <x v="1"/>
    <n v="1"/>
    <x v="0"/>
    <s v="1-Jul-1994"/>
    <x v="11"/>
    <n v="3277.16"/>
    <s v="tier - 2"/>
    <s v="tier - 3"/>
    <s v="R1011"/>
  </r>
  <r>
    <s v="Id347"/>
    <s v="  Gabriela"/>
    <n v="26.98"/>
    <x v="1"/>
    <n v="5.21"/>
    <x v="2"/>
    <s v="Yes"/>
    <s v="No"/>
    <x v="0"/>
    <n v="2"/>
    <x v="0"/>
    <s v="6-Oct-2001"/>
    <x v="3"/>
    <n v="3279.87"/>
    <s v="tier - 2"/>
    <s v="tier - 1"/>
    <s v="R1017"/>
  </r>
  <r>
    <s v="Id348"/>
    <s v="  Sharon"/>
    <n v="25.84"/>
    <x v="1"/>
    <n v="8.83"/>
    <x v="0"/>
    <s v="No"/>
    <s v="No"/>
    <x v="0"/>
    <s v="No major surgery"/>
    <x v="1"/>
    <s v="3-Jul-2003"/>
    <x v="12"/>
    <n v="3280.22"/>
    <s v="tier - 2"/>
    <s v="tier - 3"/>
    <s v="R1011"/>
  </r>
  <r>
    <s v="Id349"/>
    <s v="  Jason A"/>
    <n v="28.31"/>
    <x v="1"/>
    <n v="8.4700000000000006"/>
    <x v="0"/>
    <s v="Yes"/>
    <s v="No"/>
    <x v="0"/>
    <n v="2"/>
    <x v="0"/>
    <s v="17-Nov-1996"/>
    <x v="8"/>
    <n v="3292.53"/>
    <s v="tier - 2"/>
    <s v="tier - 2"/>
    <s v="R1012"/>
  </r>
  <r>
    <s v="Id350"/>
    <s v="  Chelsey C"/>
    <n v="23.94"/>
    <x v="2"/>
    <n v="4.2"/>
    <x v="2"/>
    <s v="No"/>
    <s v="No"/>
    <x v="0"/>
    <s v="No major surgery"/>
    <x v="0"/>
    <s v="5-Dec-2003"/>
    <x v="12"/>
    <n v="3300.7"/>
    <s v="tier - 2"/>
    <s v="tier - 2"/>
    <s v="R1025"/>
  </r>
  <r>
    <s v="Id351"/>
    <s v="  Devon A"/>
    <n v="20.03"/>
    <x v="2"/>
    <n v="6.14"/>
    <x v="1"/>
    <s v="Yes"/>
    <s v="No"/>
    <x v="0"/>
    <s v="No major surgery"/>
    <x v="0"/>
    <s v="18-Nov-2003"/>
    <x v="12"/>
    <n v="3308.46"/>
    <s v="tier - 2"/>
    <s v="tier - 1"/>
    <s v="R1021"/>
  </r>
  <r>
    <s v="Id352"/>
    <s v="  Joni L"/>
    <n v="41.42"/>
    <x v="0"/>
    <n v="6.07"/>
    <x v="1"/>
    <s v="No"/>
    <s v="No"/>
    <x v="0"/>
    <s v="No major surgery"/>
    <x v="1"/>
    <s v="20-Jun-1997"/>
    <x v="6"/>
    <n v="3309.79"/>
    <s v="tier - 3"/>
    <s v="tier - 3"/>
    <s v="R1017"/>
  </r>
  <r>
    <s v="Id353"/>
    <s v="  Colin"/>
    <n v="36.67"/>
    <x v="0"/>
    <n v="10.210000000000001"/>
    <x v="0"/>
    <s v="No"/>
    <s v="No"/>
    <x v="0"/>
    <s v="No major surgery"/>
    <x v="1"/>
    <s v="1-Sep-1991"/>
    <x v="14"/>
    <n v="3342.79"/>
    <s v="tier - 2"/>
    <s v="tier - 1"/>
    <s v="R1013"/>
  </r>
  <r>
    <s v="Id354"/>
    <s v="  Rachael"/>
    <n v="27.645"/>
    <x v="1"/>
    <n v="4.6900000000000004"/>
    <x v="2"/>
    <s v="No"/>
    <s v="No"/>
    <x v="0"/>
    <s v="No major surgery"/>
    <x v="1"/>
    <s v="28-Oct-1993"/>
    <x v="1"/>
    <n v="3353.28"/>
    <s v="tier - 2"/>
    <s v="tier - 1"/>
    <s v="R1011"/>
  </r>
  <r>
    <s v="Id355"/>
    <s v="  Maricela"/>
    <n v="22.72"/>
    <x v="2"/>
    <n v="5.71"/>
    <x v="1"/>
    <s v="No"/>
    <s v="No"/>
    <x v="0"/>
    <s v="No major surgery"/>
    <x v="0"/>
    <s v="23-Jun-1995"/>
    <x v="4"/>
    <n v="3353.47"/>
    <s v="tier - 2"/>
    <s v="tier - 3"/>
    <s v="R1012"/>
  </r>
  <r>
    <s v="Id356"/>
    <s v="  Marie"/>
    <n v="36.520000000000003"/>
    <x v="0"/>
    <n v="9.07"/>
    <x v="0"/>
    <s v="Yes"/>
    <s v="No"/>
    <x v="1"/>
    <n v="1"/>
    <x v="1"/>
    <s v="7-Oct-1993"/>
    <x v="1"/>
    <n v="3366.67"/>
    <s v="tier - 2"/>
    <s v="tier - 2"/>
    <s v="R1013"/>
  </r>
  <r>
    <s v="Id357"/>
    <s v="  Frank"/>
    <n v="33.96"/>
    <x v="0"/>
    <n v="4.99"/>
    <x v="2"/>
    <s v="No"/>
    <s v="No"/>
    <x v="0"/>
    <s v="No major surgery"/>
    <x v="0"/>
    <s v="14-Dec-1996"/>
    <x v="8"/>
    <n v="3378.91"/>
    <s v="tier - 2"/>
    <s v="tier - 1"/>
    <s v="R1011"/>
  </r>
  <r>
    <s v="Id358"/>
    <s v="  Jeffry"/>
    <n v="26.695"/>
    <x v="1"/>
    <n v="8.31"/>
    <x v="0"/>
    <s v="No"/>
    <s v="No"/>
    <x v="0"/>
    <s v="No major surgery"/>
    <x v="0"/>
    <s v="13-Nov-1996"/>
    <x v="8"/>
    <n v="3385.4"/>
    <s v="tier - 2"/>
    <s v="tier - 2"/>
    <s v="R1024"/>
  </r>
  <r>
    <s v="Id359"/>
    <s v="  Mike"/>
    <n v="18.45"/>
    <x v="4"/>
    <n v="5.07"/>
    <x v="2"/>
    <s v="Yes"/>
    <s v="No"/>
    <x v="0"/>
    <s v="No major surgery"/>
    <x v="0"/>
    <s v="10-Aug-1996"/>
    <x v="8"/>
    <n v="3392.37"/>
    <s v="tier - 2"/>
    <s v="tier - 3"/>
    <s v="R1013"/>
  </r>
  <r>
    <s v="Id360"/>
    <s v="  Rick"/>
    <n v="33.18"/>
    <x v="0"/>
    <n v="4.79"/>
    <x v="2"/>
    <s v="No"/>
    <s v="No"/>
    <x v="0"/>
    <s v="No major surgery"/>
    <x v="0"/>
    <s v="27-Oct-1996"/>
    <x v="8"/>
    <n v="3392.98"/>
    <s v="tier - 2"/>
    <s v="tier - 3"/>
    <s v="R1013"/>
  </r>
  <r>
    <s v="Id361"/>
    <s v="  Pierre-Michel"/>
    <n v="36.1"/>
    <x v="0"/>
    <n v="11.39"/>
    <x v="0"/>
    <s v="Yes"/>
    <s v="No"/>
    <x v="0"/>
    <n v="2"/>
    <x v="1"/>
    <s v="16-Jul-2004"/>
    <x v="9"/>
    <n v="3393.36"/>
    <s v="tier - 2"/>
    <s v="tier - 2"/>
    <s v="R1023"/>
  </r>
  <r>
    <s v="Id362"/>
    <s v="  Daniel"/>
    <n v="22.77"/>
    <x v="2"/>
    <n v="6"/>
    <x v="1"/>
    <s v="No"/>
    <s v="No"/>
    <x v="0"/>
    <s v="No major surgery"/>
    <x v="0"/>
    <s v="19-Dec-1996"/>
    <x v="8"/>
    <n v="3410.32"/>
    <s v="tier - 2"/>
    <s v="tier - 2"/>
    <s v="R1011"/>
  </r>
  <r>
    <s v="Id363"/>
    <s v="  Brian L"/>
    <n v="21.24"/>
    <x v="2"/>
    <n v="5.13"/>
    <x v="2"/>
    <s v="No"/>
    <s v="No"/>
    <x v="0"/>
    <s v="No major surgery"/>
    <x v="0"/>
    <s v="26-Dec-2001"/>
    <x v="3"/>
    <n v="3434.38"/>
    <s v="tier - 2"/>
    <s v="tier - 2"/>
    <s v="R1011"/>
  </r>
  <r>
    <s v="Id364"/>
    <s v="  Morgan M"/>
    <n v="17.600000000000001"/>
    <x v="4"/>
    <n v="5.26"/>
    <x v="2"/>
    <s v="Yes"/>
    <s v="No"/>
    <x v="0"/>
    <s v="No major surgery"/>
    <x v="0"/>
    <s v="27-Aug-1986"/>
    <x v="18"/>
    <n v="3436.5"/>
    <s v="tier - 2"/>
    <s v="tier - 1"/>
    <s v="R1013"/>
  </r>
  <r>
    <s v="Id365"/>
    <s v="  Caroline"/>
    <n v="26.29"/>
    <x v="1"/>
    <n v="6.84"/>
    <x v="0"/>
    <s v="No"/>
    <s v="No"/>
    <x v="0"/>
    <s v="No major surgery"/>
    <x v="0"/>
    <s v="20-Jun-2000"/>
    <x v="10"/>
    <n v="3443.06"/>
    <s v="tier - 2"/>
    <s v="tier - 1"/>
    <s v="R1011"/>
  </r>
  <r>
    <s v="Id366"/>
    <s v="  Drew T"/>
    <n v="35.31"/>
    <x v="0"/>
    <n v="9.0399999999999991"/>
    <x v="0"/>
    <s v="No"/>
    <s v="No"/>
    <x v="0"/>
    <s v="No major surgery"/>
    <x v="1"/>
    <s v="14-Sep-1987"/>
    <x v="17"/>
    <n v="3453.77"/>
    <s v="tier - 2"/>
    <s v="tier - 1"/>
    <s v="R1011"/>
  </r>
  <r>
    <s v="Id367"/>
    <s v="  Austin W"/>
    <n v="27.04"/>
    <x v="1"/>
    <n v="4.0999999999999996"/>
    <x v="2"/>
    <s v="No"/>
    <s v="No"/>
    <x v="0"/>
    <n v="1"/>
    <x v="0"/>
    <s v="29-Jul-2003"/>
    <x v="12"/>
    <n v="3463.51"/>
    <s v="tier - 2"/>
    <s v="tier - 1"/>
    <s v="R1025"/>
  </r>
  <r>
    <s v="Id368"/>
    <s v="  Berenice"/>
    <n v="30.23"/>
    <x v="0"/>
    <n v="4.2300000000000004"/>
    <x v="2"/>
    <s v="Yes"/>
    <s v="No"/>
    <x v="1"/>
    <n v="1"/>
    <x v="0"/>
    <s v="12-Oct-1993"/>
    <x v="1"/>
    <n v="3471.41"/>
    <s v="tier - 2"/>
    <s v="tier - 2"/>
    <s v="R1013"/>
  </r>
  <r>
    <s v="Id369"/>
    <s v="  Kenneth A"/>
    <n v="30.6"/>
    <x v="0"/>
    <n v="6.48"/>
    <x v="3"/>
    <s v="Yes"/>
    <s v="No"/>
    <x v="1"/>
    <n v="1"/>
    <x v="0"/>
    <s v="26-Jun-2004"/>
    <x v="9"/>
    <n v="3481.87"/>
    <s v="tier - 2"/>
    <s v="tier - 3"/>
    <s v="R1016"/>
  </r>
  <r>
    <s v="Id370"/>
    <s v="  Miguel"/>
    <n v="26.8"/>
    <x v="1"/>
    <n v="5.53"/>
    <x v="2"/>
    <s v="No"/>
    <s v="No"/>
    <x v="0"/>
    <n v="1"/>
    <x v="0"/>
    <s v="19-Sep-1996"/>
    <x v="8"/>
    <n v="3484.33"/>
    <s v="tier - 3"/>
    <s v="tier - 3"/>
    <s v="R1011"/>
  </r>
  <r>
    <s v="Id371"/>
    <s v="  Hadley T"/>
    <n v="16.86"/>
    <x v="4"/>
    <n v="4.07"/>
    <x v="2"/>
    <s v="Yes"/>
    <s v="No"/>
    <x v="0"/>
    <s v="No major surgery"/>
    <x v="0"/>
    <s v="18-Sep-1996"/>
    <x v="8"/>
    <n v="3490.55"/>
    <s v="tier - 1"/>
    <s v="tier - 2"/>
    <s v="R1015"/>
  </r>
  <r>
    <s v="Id372"/>
    <s v="  Taylor"/>
    <n v="16.3"/>
    <x v="4"/>
    <n v="5.51"/>
    <x v="2"/>
    <s v="No"/>
    <s v="No"/>
    <x v="0"/>
    <n v="1"/>
    <x v="0"/>
    <s v="22-Sep-1999"/>
    <x v="7"/>
    <n v="3500.61"/>
    <s v="tier - 2"/>
    <s v="tier - 2"/>
    <s v="R1013"/>
  </r>
  <r>
    <s v="Id373"/>
    <s v="  Tenielle M"/>
    <n v="29.81"/>
    <x v="1"/>
    <n v="11.66"/>
    <x v="0"/>
    <s v="No"/>
    <s v="No"/>
    <x v="0"/>
    <s v="No major surgery"/>
    <x v="0"/>
    <s v="16-Sep-1998"/>
    <x v="2"/>
    <n v="3537.7"/>
    <s v="tier - 3"/>
    <s v="tier - 3"/>
    <s v="R1012"/>
  </r>
  <r>
    <s v="Id374"/>
    <s v="  Andrea"/>
    <n v="16.329999999999998"/>
    <x v="4"/>
    <n v="7.26"/>
    <x v="0"/>
    <s v="Yes"/>
    <s v="No"/>
    <x v="0"/>
    <s v="No major surgery"/>
    <x v="0"/>
    <s v="24-Aug-2003"/>
    <x v="12"/>
    <n v="3538.9"/>
    <s v="tier - 2"/>
    <s v="tier - 2"/>
    <s v="R1012"/>
  </r>
  <r>
    <s v="Id375"/>
    <s v="  Nora P"/>
    <n v="16.37"/>
    <x v="4"/>
    <n v="4.79"/>
    <x v="2"/>
    <s v="Yes"/>
    <s v="No"/>
    <x v="0"/>
    <s v="No major surgery"/>
    <x v="0"/>
    <s v="15-Oct-1988"/>
    <x v="15"/>
    <n v="3540.12"/>
    <s v="tier - 2"/>
    <s v="tier - 1"/>
    <s v="R1013"/>
  </r>
  <r>
    <s v="Id376"/>
    <s v="  Zachary"/>
    <n v="22.42"/>
    <x v="2"/>
    <n v="4.68"/>
    <x v="2"/>
    <s v="Yes"/>
    <s v="No"/>
    <x v="0"/>
    <n v="1"/>
    <x v="1"/>
    <s v="22-Dec-1992"/>
    <x v="0"/>
    <n v="3554.2"/>
    <s v="tier - 2"/>
    <s v="tier - 3"/>
    <s v="R1011"/>
  </r>
  <r>
    <s v="Id377"/>
    <s v="  Michael"/>
    <n v="31.35"/>
    <x v="0"/>
    <n v="4.33"/>
    <x v="2"/>
    <s v="Yes"/>
    <s v="No"/>
    <x v="1"/>
    <n v="1"/>
    <x v="1"/>
    <s v="24-Sep-1994"/>
    <x v="11"/>
    <n v="3556.92"/>
    <s v="tier - 2"/>
    <s v="tier - 3"/>
    <s v="R1012"/>
  </r>
  <r>
    <s v="Id378"/>
    <s v="  Alyssa K"/>
    <n v="31.9"/>
    <x v="0"/>
    <n v="11.89"/>
    <x v="0"/>
    <s v="No"/>
    <s v="No"/>
    <x v="0"/>
    <s v="No major surgery"/>
    <x v="1"/>
    <s v="9-Oct-1995"/>
    <x v="4"/>
    <n v="3558.62"/>
    <s v="tier - 2"/>
    <s v="tier - 3"/>
    <s v="R1024"/>
  </r>
  <r>
    <s v="Id379"/>
    <s v="  Heather"/>
    <n v="30.6"/>
    <x v="0"/>
    <n v="5.24"/>
    <x v="2"/>
    <s v="No"/>
    <s v="No"/>
    <x v="0"/>
    <s v="No major surgery"/>
    <x v="0"/>
    <s v="16-Jun-1995"/>
    <x v="4"/>
    <n v="3561.89"/>
    <s v="tier - 2"/>
    <s v="tier - 1"/>
    <s v="R1013"/>
  </r>
  <r>
    <s v="Id380"/>
    <s v="  Dante"/>
    <n v="28.975000000000001"/>
    <x v="1"/>
    <n v="7.63"/>
    <x v="0"/>
    <s v="No"/>
    <s v="No"/>
    <x v="0"/>
    <s v="No major surgery"/>
    <x v="0"/>
    <s v="10-Oct-1981"/>
    <x v="19"/>
    <n v="3562.87"/>
    <s v="tier - 2"/>
    <s v="tier - 1"/>
    <s v="R1013"/>
  </r>
  <r>
    <s v="Id381"/>
    <s v="  Sara E"/>
    <n v="24.86"/>
    <x v="2"/>
    <n v="8.92"/>
    <x v="0"/>
    <s v="Yes"/>
    <s v="No"/>
    <x v="0"/>
    <n v="2"/>
    <x v="1"/>
    <s v="18-Aug-1988"/>
    <x v="15"/>
    <n v="3569.96"/>
    <s v="tier - 2"/>
    <s v="tier - 1"/>
    <s v="R1012"/>
  </r>
  <r>
    <s v="Id382"/>
    <s v="  Scott"/>
    <n v="19.54"/>
    <x v="2"/>
    <n v="5.37"/>
    <x v="2"/>
    <s v="No"/>
    <s v="No"/>
    <x v="0"/>
    <s v="No major surgery"/>
    <x v="0"/>
    <s v="23-Aug-1995"/>
    <x v="4"/>
    <n v="3578"/>
    <s v="tier - 2"/>
    <s v="tier - 3"/>
    <s v="R1011"/>
  </r>
  <r>
    <s v="Id383"/>
    <s v="  Sean"/>
    <n v="26.74"/>
    <x v="1"/>
    <n v="4.3099999999999996"/>
    <x v="2"/>
    <s v="No"/>
    <s v="No"/>
    <x v="0"/>
    <s v="No major surgery"/>
    <x v="0"/>
    <s v="11-Nov-2001"/>
    <x v="3"/>
    <n v="3579.83"/>
    <s v="tier - 2"/>
    <s v="tier - 2"/>
    <s v="R1012"/>
  </r>
  <r>
    <s v="Id384"/>
    <s v="  Danielle"/>
    <n v="22.99"/>
    <x v="2"/>
    <n v="10.46"/>
    <x v="0"/>
    <s v="No"/>
    <s v="No"/>
    <x v="0"/>
    <n v="3"/>
    <x v="0"/>
    <s v="27-Dec-1986"/>
    <x v="18"/>
    <n v="3589.14"/>
    <s v="tier - 2"/>
    <s v="tier - 2"/>
    <s v="R1013"/>
  </r>
  <r>
    <s v="Id385"/>
    <s v="  Andrew D"/>
    <n v="31.46"/>
    <x v="0"/>
    <n v="7.39"/>
    <x v="0"/>
    <s v="No"/>
    <s v="No"/>
    <x v="0"/>
    <s v="No major surgery"/>
    <x v="1"/>
    <s v="6-Jun-1999"/>
    <x v="7"/>
    <n v="3591.48"/>
    <s v="tier - 2"/>
    <s v="tier - 3"/>
    <s v="R1011"/>
  </r>
  <r>
    <s v="Id386"/>
    <s v="  Joel D"/>
    <n v="30.86"/>
    <x v="0"/>
    <n v="6.18"/>
    <x v="1"/>
    <s v="No"/>
    <s v="Yes"/>
    <x v="0"/>
    <n v="2"/>
    <x v="0"/>
    <s v="4-Nov-1997"/>
    <x v="6"/>
    <n v="3594.17"/>
    <s v="tier - 2"/>
    <s v="tier - 2"/>
    <s v="R1012"/>
  </r>
  <r>
    <s v="Id387"/>
    <s v="  Michelle"/>
    <n v="31.96"/>
    <x v="0"/>
    <n v="8.86"/>
    <x v="0"/>
    <s v="No"/>
    <s v="No"/>
    <x v="0"/>
    <s v="No major surgery"/>
    <x v="0"/>
    <s v="12-Aug-1999"/>
    <x v="7"/>
    <n v="3597.6"/>
    <s v="tier - 2"/>
    <s v="tier - 2"/>
    <s v="R1011"/>
  </r>
  <r>
    <s v="Id388"/>
    <s v="  Michael J"/>
    <n v="23.76"/>
    <x v="2"/>
    <n v="10.96"/>
    <x v="0"/>
    <s v="No"/>
    <s v="No"/>
    <x v="0"/>
    <n v="3"/>
    <x v="0"/>
    <s v="4-Nov-1988"/>
    <x v="15"/>
    <n v="3603.6"/>
    <s v="tier - 2"/>
    <s v="tier - 1"/>
    <s v="R1013"/>
  </r>
  <r>
    <s v="Id389"/>
    <s v="  Nikki"/>
    <n v="19.38"/>
    <x v="2"/>
    <n v="6.28"/>
    <x v="1"/>
    <s v="No"/>
    <s v="No"/>
    <x v="0"/>
    <s v="No major surgery"/>
    <x v="0"/>
    <s v="11-Oct-1990"/>
    <x v="16"/>
    <n v="3606.43"/>
    <s v="tier - 2"/>
    <s v="tier - 1"/>
    <s v="R1013"/>
  </r>
  <r>
    <s v="Id390"/>
    <s v="  Summer B"/>
    <n v="16.21"/>
    <x v="4"/>
    <n v="6.29"/>
    <x v="1"/>
    <s v="Yes"/>
    <s v="No"/>
    <x v="0"/>
    <n v="1"/>
    <x v="0"/>
    <s v="14-Jun-1985"/>
    <x v="20"/>
    <n v="3622.13"/>
    <s v="tier - 2"/>
    <s v="tier - 1"/>
    <s v="R1013"/>
  </r>
  <r>
    <s v="Id391"/>
    <s v="  Edward"/>
    <n v="32.54"/>
    <x v="0"/>
    <n v="4.0199999999999996"/>
    <x v="2"/>
    <s v="No"/>
    <s v="Yes"/>
    <x v="0"/>
    <n v="1"/>
    <x v="0"/>
    <s v="17-Nov-1992"/>
    <x v="0"/>
    <n v="3645.09"/>
    <s v="tier - 1"/>
    <s v="tier - 2"/>
    <s v="R1014"/>
  </r>
  <r>
    <s v="Id392"/>
    <s v="  Ryan"/>
    <n v="36.765000000000001"/>
    <x v="0"/>
    <n v="11.95"/>
    <x v="0"/>
    <s v="Yes"/>
    <s v="No"/>
    <x v="0"/>
    <n v="2"/>
    <x v="1"/>
    <s v="8-Nov-1990"/>
    <x v="16"/>
    <n v="3653.29"/>
    <s v="tier - 2"/>
    <s v="tier - 3"/>
    <s v="R1011"/>
  </r>
  <r>
    <s v="Id393"/>
    <s v="  Kacee"/>
    <n v="35.909999999999997"/>
    <x v="0"/>
    <n v="8.7100000000000009"/>
    <x v="0"/>
    <s v="No"/>
    <s v="No"/>
    <x v="0"/>
    <s v="No major surgery"/>
    <x v="1"/>
    <s v="14-Sep-1992"/>
    <x v="0"/>
    <n v="3659.35"/>
    <s v="tier - 3"/>
    <s v="tier - 1"/>
    <s v="R1011"/>
  </r>
  <r>
    <s v="Id394"/>
    <s v="  Dave"/>
    <n v="32.06"/>
    <x v="0"/>
    <n v="4.67"/>
    <x v="2"/>
    <s v="No"/>
    <s v="Yes"/>
    <x v="0"/>
    <n v="1"/>
    <x v="0"/>
    <s v="6-Jul-1984"/>
    <x v="21"/>
    <n v="3678.86"/>
    <s v="tier - 2"/>
    <s v="tier - 3"/>
    <s v="R1013"/>
  </r>
  <r>
    <s v="Id395"/>
    <s v="  Maryanna"/>
    <n v="24.1"/>
    <x v="2"/>
    <n v="11.14"/>
    <x v="0"/>
    <s v="Yes"/>
    <s v="No"/>
    <x v="0"/>
    <n v="1"/>
    <x v="1"/>
    <s v="10-Jul-2003"/>
    <x v="12"/>
    <n v="3688.35"/>
    <s v="tier - 2"/>
    <s v="tier - 2"/>
    <s v="R1021"/>
  </r>
  <r>
    <s v="Id396"/>
    <s v="  Jessica H"/>
    <n v="27.1"/>
    <x v="1"/>
    <n v="9.0500000000000007"/>
    <x v="0"/>
    <s v="No"/>
    <s v="No"/>
    <x v="0"/>
    <n v="2"/>
    <x v="1"/>
    <s v="14-Dec-1981"/>
    <x v="19"/>
    <n v="3688.38"/>
    <s v="tier - 2"/>
    <s v="tier - 2"/>
    <s v="R1013"/>
  </r>
  <r>
    <s v="Id397"/>
    <s v="  Deanna"/>
    <n v="24.42"/>
    <x v="2"/>
    <n v="11.31"/>
    <x v="0"/>
    <s v="No"/>
    <s v="No"/>
    <x v="0"/>
    <s v="No major surgery"/>
    <x v="0"/>
    <s v="21-Oct-1995"/>
    <x v="4"/>
    <n v="3693.43"/>
    <s v="tier - 2"/>
    <s v="tier - 3"/>
    <s v="R1011"/>
  </r>
  <r>
    <s v="Id398"/>
    <s v="  Peter"/>
    <n v="26.695"/>
    <x v="1"/>
    <n v="4.68"/>
    <x v="2"/>
    <s v="Yes"/>
    <s v="No"/>
    <x v="0"/>
    <n v="2"/>
    <x v="0"/>
    <s v="18-Aug-1988"/>
    <x v="15"/>
    <n v="3699.54"/>
    <s v="tier - 2"/>
    <s v="tier - 3"/>
    <s v="R1013"/>
  </r>
  <r>
    <s v="Id399"/>
    <s v="  Rebecca"/>
    <n v="27.79"/>
    <x v="1"/>
    <n v="6.05"/>
    <x v="1"/>
    <s v="Yes"/>
    <s v="Yes"/>
    <x v="0"/>
    <n v="1"/>
    <x v="0"/>
    <s v="2-Dec-1989"/>
    <x v="13"/>
    <n v="3704.35"/>
    <s v="tier - 2"/>
    <s v="tier - 2"/>
    <s v="R1013"/>
  </r>
  <r>
    <s v="Id400"/>
    <s v="  Elizabeth M"/>
    <n v="32.68"/>
    <x v="0"/>
    <n v="4.68"/>
    <x v="2"/>
    <s v="Yes"/>
    <s v="No"/>
    <x v="0"/>
    <s v="No major surgery"/>
    <x v="1"/>
    <s v="5-Nov-2004"/>
    <x v="9"/>
    <n v="3722.23"/>
    <s v="tier - 2"/>
    <s v="tier - 2"/>
    <s v="R1025"/>
  </r>
  <r>
    <s v="Id401"/>
    <s v="  Gregory"/>
    <n v="26.4"/>
    <x v="1"/>
    <n v="9.5"/>
    <x v="0"/>
    <s v="Yes"/>
    <s v="No"/>
    <x v="0"/>
    <n v="2"/>
    <x v="1"/>
    <s v="1-Dec-1986"/>
    <x v="18"/>
    <n v="3731.6"/>
    <s v="tier - 2"/>
    <s v="tier - 2"/>
    <s v="R1013"/>
  </r>
  <r>
    <s v="Id402"/>
    <s v="  Sarah E"/>
    <n v="23.655000000000001"/>
    <x v="2"/>
    <n v="10.84"/>
    <x v="0"/>
    <s v="Yes"/>
    <s v="No"/>
    <x v="1"/>
    <n v="1"/>
    <x v="0"/>
    <s v="22-Aug-1994"/>
    <x v="11"/>
    <n v="3732.63"/>
    <s v="tier - 2"/>
    <s v="tier - 3"/>
    <s v="R1024"/>
  </r>
  <r>
    <s v="Id403"/>
    <s v="  Anne Elise"/>
    <n v="27.36"/>
    <x v="1"/>
    <n v="5.88"/>
    <x v="1"/>
    <s v="No"/>
    <s v="No"/>
    <x v="0"/>
    <n v="2"/>
    <x v="1"/>
    <s v="22-Jun-1993"/>
    <x v="1"/>
    <n v="3736.46"/>
    <s v="tier - 2"/>
    <s v="tier - 2"/>
    <s v="R1012"/>
  </r>
  <r>
    <s v="Id404"/>
    <s v="  Christopher R"/>
    <n v="27.82"/>
    <x v="1"/>
    <n v="5.24"/>
    <x v="2"/>
    <s v="Yes"/>
    <s v="No"/>
    <x v="0"/>
    <s v="No major surgery"/>
    <x v="0"/>
    <s v="9-Sep-1986"/>
    <x v="18"/>
    <n v="3748.56"/>
    <s v="tier - 2"/>
    <s v="tier - 2"/>
    <s v="R1013"/>
  </r>
  <r>
    <s v="Id405"/>
    <s v="  Elliot"/>
    <n v="25.46"/>
    <x v="1"/>
    <n v="11.75"/>
    <x v="0"/>
    <s v="No"/>
    <s v="No"/>
    <x v="0"/>
    <s v="No major surgery"/>
    <x v="1"/>
    <s v="28-Oct-1991"/>
    <x v="14"/>
    <n v="3756.62"/>
    <s v="tier - 2"/>
    <s v="tier - 2"/>
    <s v="R1013"/>
  </r>
  <r>
    <s v="Id406"/>
    <s v="  Christopher D"/>
    <n v="25.1"/>
    <x v="1"/>
    <n v="6.97"/>
    <x v="0"/>
    <s v="No"/>
    <s v="No"/>
    <x v="0"/>
    <s v="No major surgery"/>
    <x v="0"/>
    <s v="25-Aug-1991"/>
    <x v="14"/>
    <n v="3757.84"/>
    <s v="tier - 2"/>
    <s v="tier - 1"/>
    <s v="R1013"/>
  </r>
  <r>
    <s v="Id407"/>
    <s v="  Corey"/>
    <n v="32.11"/>
    <x v="0"/>
    <n v="4.76"/>
    <x v="2"/>
    <s v="No"/>
    <s v="No"/>
    <x v="0"/>
    <n v="2"/>
    <x v="1"/>
    <s v="24-Oct-1991"/>
    <x v="14"/>
    <n v="3761.29"/>
    <s v="tier - 2"/>
    <s v="tier - 3"/>
    <s v="R1011"/>
  </r>
  <r>
    <s v="Id408"/>
    <s v="  Patrick D"/>
    <n v="29.8"/>
    <x v="1"/>
    <n v="8.24"/>
    <x v="0"/>
    <s v="Yes"/>
    <s v="No"/>
    <x v="0"/>
    <n v="1"/>
    <x v="0"/>
    <s v="21-Nov-1994"/>
    <x v="11"/>
    <n v="3766.88"/>
    <s v="tier - 2"/>
    <s v="tier - 1"/>
    <s v="R1013"/>
  </r>
  <r>
    <s v="Id409"/>
    <s v="  Anthony D"/>
    <n v="24.01"/>
    <x v="2"/>
    <n v="4.76"/>
    <x v="2"/>
    <s v="No"/>
    <s v="No"/>
    <x v="0"/>
    <n v="1"/>
    <x v="0"/>
    <s v="24-Oct-1987"/>
    <x v="17"/>
    <n v="3773.23"/>
    <s v="tier - 2"/>
    <s v="tier - 3"/>
    <s v="R1013"/>
  </r>
  <r>
    <s v="Id410"/>
    <s v="  Melissa"/>
    <n v="23.21"/>
    <x v="2"/>
    <n v="6.03"/>
    <x v="1"/>
    <s v="No"/>
    <s v="No"/>
    <x v="0"/>
    <n v="1"/>
    <x v="1"/>
    <s v="13-Dec-1981"/>
    <x v="19"/>
    <n v="3785.77"/>
    <s v="tier - 2"/>
    <s v="tier - 1"/>
    <s v="R1013"/>
  </r>
  <r>
    <s v="Id411"/>
    <s v="  Raven"/>
    <n v="21.2"/>
    <x v="2"/>
    <n v="4.07"/>
    <x v="2"/>
    <s v="Yes"/>
    <s v="No"/>
    <x v="0"/>
    <n v="1"/>
    <x v="0"/>
    <s v="28-Aug-1988"/>
    <x v="15"/>
    <n v="3793.55"/>
    <s v="tier - 2"/>
    <s v="tier - 3"/>
    <s v="R1013"/>
  </r>
  <r>
    <s v="Id412"/>
    <s v="  Christopher"/>
    <n v="28.215"/>
    <x v="1"/>
    <n v="8.26"/>
    <x v="0"/>
    <s v="Yes"/>
    <s v="No"/>
    <x v="0"/>
    <n v="1"/>
    <x v="0"/>
    <s v="24-Jun-1999"/>
    <x v="7"/>
    <n v="3796.36"/>
    <s v="tier - 2"/>
    <s v="tier - 3"/>
    <s v="R1012"/>
  </r>
  <r>
    <s v="Id413"/>
    <s v="  Kendra A"/>
    <n v="38.094999999999999"/>
    <x v="0"/>
    <n v="4.76"/>
    <x v="2"/>
    <s v="No"/>
    <s v="No"/>
    <x v="0"/>
    <n v="1"/>
    <x v="1"/>
    <s v="29-Sep-1981"/>
    <x v="19"/>
    <n v="3797.2"/>
    <s v="tier - 2"/>
    <s v="tier - 3"/>
    <s v="R1012"/>
  </r>
  <r>
    <s v="Id414"/>
    <s v="  Jordan"/>
    <n v="22.61"/>
    <x v="2"/>
    <n v="6.13"/>
    <x v="1"/>
    <s v="Yes"/>
    <s v="No"/>
    <x v="1"/>
    <n v="1"/>
    <x v="0"/>
    <s v="12-Aug-1994"/>
    <x v="11"/>
    <n v="3847.67"/>
    <s v="tier - 3"/>
    <s v="tier - 2"/>
    <s v="R1011"/>
  </r>
  <r>
    <s v="Id415"/>
    <s v="  Nils"/>
    <n v="24.32"/>
    <x v="2"/>
    <n v="10.47"/>
    <x v="0"/>
    <s v="Yes"/>
    <s v="No"/>
    <x v="0"/>
    <n v="2"/>
    <x v="0"/>
    <s v="19-Aug-1991"/>
    <x v="14"/>
    <n v="3857.76"/>
    <s v="tier - 3"/>
    <s v="tier - 1"/>
    <s v="R1016"/>
  </r>
  <r>
    <s v="Id416"/>
    <s v="  Scott"/>
    <n v="20.96"/>
    <x v="2"/>
    <n v="4.04"/>
    <x v="2"/>
    <s v="Yes"/>
    <s v="No"/>
    <x v="0"/>
    <n v="1"/>
    <x v="0"/>
    <s v="6-Jun-2001"/>
    <x v="3"/>
    <n v="3858.51"/>
    <s v="tier - 2"/>
    <s v="tier - 3"/>
    <s v="R1025"/>
  </r>
  <r>
    <s v="Id417"/>
    <s v="  Angela"/>
    <n v="19.68"/>
    <x v="2"/>
    <n v="5.74"/>
    <x v="1"/>
    <s v="No"/>
    <s v="No"/>
    <x v="0"/>
    <s v="No major surgery"/>
    <x v="0"/>
    <s v="18-Oct-2001"/>
    <x v="3"/>
    <n v="3861.21"/>
    <s v="tier - 2"/>
    <s v="tier - 2"/>
    <s v="R1016"/>
  </r>
  <r>
    <s v="Id418"/>
    <s v="  Allison"/>
    <n v="18.100000000000001"/>
    <x v="4"/>
    <n v="6.33"/>
    <x v="1"/>
    <s v="No"/>
    <s v="No"/>
    <x v="0"/>
    <n v="1"/>
    <x v="0"/>
    <s v="24-Jun-1990"/>
    <x v="16"/>
    <n v="3866.86"/>
    <s v="tier - 1"/>
    <s v="tier - 1"/>
    <s v="R1012"/>
  </r>
  <r>
    <s v="Id419"/>
    <s v="  Caitlin O"/>
    <n v="29.64"/>
    <x v="1"/>
    <n v="4.28"/>
    <x v="2"/>
    <s v="Yes"/>
    <s v="No"/>
    <x v="0"/>
    <s v="No major surgery"/>
    <x v="1"/>
    <s v="25-Jul-1991"/>
    <x v="14"/>
    <n v="3875.73"/>
    <s v="tier - 2"/>
    <s v="tier - 3"/>
    <s v="R1013"/>
  </r>
  <r>
    <s v="Id420"/>
    <s v="  Tracy M"/>
    <n v="25.3"/>
    <x v="1"/>
    <n v="9.4700000000000006"/>
    <x v="0"/>
    <s v="Yes"/>
    <s v="No"/>
    <x v="0"/>
    <n v="2"/>
    <x v="0"/>
    <s v="23-Oct-1996"/>
    <x v="8"/>
    <n v="3877.3"/>
    <s v="tier - 1"/>
    <s v="tier - 3"/>
    <s v="R1012"/>
  </r>
  <r>
    <s v="Id421"/>
    <s v="  Dustin M"/>
    <n v="27.6"/>
    <x v="1"/>
    <n v="4.8499999999999996"/>
    <x v="2"/>
    <s v="Yes"/>
    <s v="No"/>
    <x v="0"/>
    <s v="No major surgery"/>
    <x v="1"/>
    <s v="13-Jul-2004"/>
    <x v="9"/>
    <n v="3889.2"/>
    <s v="tier - 2"/>
    <s v="tier - 2"/>
    <s v="R1012"/>
  </r>
  <r>
    <s v="Id422"/>
    <s v="  Jenny"/>
    <n v="27.645"/>
    <x v="1"/>
    <n v="11.03"/>
    <x v="0"/>
    <s v="Yes"/>
    <s v="No"/>
    <x v="0"/>
    <n v="1"/>
    <x v="0"/>
    <s v="14-Sep-1993"/>
    <x v="1"/>
    <n v="3898.35"/>
    <s v="tier - 2"/>
    <s v="tier - 2"/>
    <s v="R1012"/>
  </r>
  <r>
    <s v="Id423"/>
    <s v="  Emily"/>
    <n v="27.6"/>
    <x v="1"/>
    <n v="5.22"/>
    <x v="2"/>
    <s v="No"/>
    <s v="No"/>
    <x v="0"/>
    <n v="2"/>
    <x v="0"/>
    <s v="27-Aug-1981"/>
    <x v="19"/>
    <n v="3902.07"/>
    <s v="tier - 2"/>
    <s v="tier - 2"/>
    <s v="R1013"/>
  </r>
  <r>
    <s v="Id424"/>
    <s v="  Fabienne"/>
    <n v="25.08"/>
    <x v="1"/>
    <n v="9.52"/>
    <x v="0"/>
    <s v="Yes"/>
    <s v="No"/>
    <x v="0"/>
    <n v="2"/>
    <x v="1"/>
    <s v="24-Nov-1997"/>
    <x v="6"/>
    <n v="3906.13"/>
    <s v="tier - 3"/>
    <s v="tier - 3"/>
    <s v="R1011"/>
  </r>
  <r>
    <s v="Id425"/>
    <s v="  Jordan"/>
    <n v="30.02"/>
    <x v="0"/>
    <n v="11.09"/>
    <x v="0"/>
    <s v="No"/>
    <s v="No"/>
    <x v="0"/>
    <s v="No major surgery"/>
    <x v="1"/>
    <s v="5-Jul-1985"/>
    <x v="20"/>
    <n v="3910.44"/>
    <s v="tier - 2"/>
    <s v="tier - 2"/>
    <s v="R1013"/>
  </r>
  <r>
    <s v="Id426"/>
    <s v="  Matt"/>
    <n v="27.36"/>
    <x v="1"/>
    <n v="9.4499999999999993"/>
    <x v="0"/>
    <s v="Yes"/>
    <s v="No"/>
    <x v="0"/>
    <n v="2"/>
    <x v="0"/>
    <s v="10-Jul-2000"/>
    <x v="10"/>
    <n v="3925.76"/>
    <s v="tier - 2"/>
    <s v="tier - 2"/>
    <s v="R1024"/>
  </r>
  <r>
    <s v="Id427"/>
    <s v="  Taryn L"/>
    <n v="22.2"/>
    <x v="2"/>
    <n v="5.51"/>
    <x v="2"/>
    <s v="No"/>
    <s v="No"/>
    <x v="0"/>
    <s v="No major surgery"/>
    <x v="0"/>
    <s v="15-Jun-2002"/>
    <x v="5"/>
    <n v="3931.51"/>
    <s v="tier - 2"/>
    <s v="tier - 3"/>
    <s v="R1011"/>
  </r>
  <r>
    <s v="Id428"/>
    <s v="  Temima"/>
    <n v="25.71"/>
    <x v="1"/>
    <n v="4.18"/>
    <x v="2"/>
    <s v="No"/>
    <s v="Yes"/>
    <x v="0"/>
    <n v="1"/>
    <x v="0"/>
    <s v="24-Oct-1988"/>
    <x v="15"/>
    <n v="3935.18"/>
    <s v="tier - 3"/>
    <s v="tier - 1"/>
    <s v="R1013"/>
  </r>
  <r>
    <s v="Id429"/>
    <s v="  Jennifer"/>
    <n v="41.91"/>
    <x v="0"/>
    <n v="5.98"/>
    <x v="1"/>
    <s v="Yes"/>
    <s v="No"/>
    <x v="0"/>
    <n v="1"/>
    <x v="1"/>
    <s v="29-Sep-1993"/>
    <x v="1"/>
    <n v="3943.6"/>
    <s v="tier - 2"/>
    <s v="tier - 3"/>
    <s v="R1024"/>
  </r>
  <r>
    <s v="Id430"/>
    <s v="  Serena M"/>
    <n v="25.85"/>
    <x v="1"/>
    <n v="10.16"/>
    <x v="0"/>
    <s v="No"/>
    <s v="No"/>
    <x v="0"/>
    <s v="No major surgery"/>
    <x v="0"/>
    <s v="11-Nov-1993"/>
    <x v="1"/>
    <n v="3947.41"/>
    <s v="tier - 2"/>
    <s v="tier - 2"/>
    <s v="R1013"/>
  </r>
  <r>
    <s v="Id431"/>
    <s v="  Victoria M"/>
    <n v="23.844999999999999"/>
    <x v="2"/>
    <n v="11.71"/>
    <x v="0"/>
    <s v="No"/>
    <s v="No"/>
    <x v="0"/>
    <n v="2"/>
    <x v="0"/>
    <s v="10-Jul-1999"/>
    <x v="7"/>
    <n v="3955.98"/>
    <s v="tier - 2"/>
    <s v="tier - 3"/>
    <s v="R1021"/>
  </r>
  <r>
    <s v="Id432"/>
    <s v="  Phoebe"/>
    <n v="30.59"/>
    <x v="0"/>
    <n v="5.23"/>
    <x v="2"/>
    <s v="No"/>
    <s v="No"/>
    <x v="1"/>
    <n v="1"/>
    <x v="1"/>
    <s v="11-Jul-1995"/>
    <x v="4"/>
    <n v="3956.07"/>
    <s v="tier - 2"/>
    <s v="tier - 2"/>
    <s v="R1012"/>
  </r>
  <r>
    <s v="Id433"/>
    <s v="  Corey"/>
    <n v="24.795000000000002"/>
    <x v="2"/>
    <n v="6.85"/>
    <x v="0"/>
    <s v="No"/>
    <s v="No"/>
    <x v="0"/>
    <s v="No major surgery"/>
    <x v="0"/>
    <s v="29-Jul-1990"/>
    <x v="16"/>
    <n v="3972.92"/>
    <s v="tier - 2"/>
    <s v="tier - 3"/>
    <s v="R1013"/>
  </r>
  <r>
    <s v="Id434"/>
    <s v="  Rebecca"/>
    <n v="24.13"/>
    <x v="2"/>
    <n v="7.05"/>
    <x v="0"/>
    <s v="Yes"/>
    <s v="No"/>
    <x v="0"/>
    <n v="2"/>
    <x v="0"/>
    <s v="17-Aug-1996"/>
    <x v="8"/>
    <n v="3981.98"/>
    <s v="tier - 2"/>
    <s v="tier - 2"/>
    <s v="R1013"/>
  </r>
  <r>
    <s v="Id435"/>
    <s v="  Nicholas D"/>
    <n v="25.84"/>
    <x v="1"/>
    <n v="11.64"/>
    <x v="0"/>
    <s v="No"/>
    <s v="No"/>
    <x v="0"/>
    <n v="2"/>
    <x v="0"/>
    <s v="8-Sep-1996"/>
    <x v="8"/>
    <n v="3987.93"/>
    <s v="tier - 2"/>
    <s v="tier - 2"/>
    <s v="R1011"/>
  </r>
  <r>
    <s v="Id436"/>
    <s v="  Christian"/>
    <n v="28"/>
    <x v="1"/>
    <n v="10.52"/>
    <x v="0"/>
    <s v="No"/>
    <s v="No"/>
    <x v="0"/>
    <s v="No major surgery"/>
    <x v="0"/>
    <s v="22-Nov-1990"/>
    <x v="16"/>
    <n v="3989.84"/>
    <s v="tier - 2"/>
    <s v="tier - 2"/>
    <s v="R1011"/>
  </r>
  <r>
    <s v="Id437"/>
    <s v="  Jonathon S"/>
    <n v="34.1"/>
    <x v="0"/>
    <n v="4.01"/>
    <x v="2"/>
    <s v="Yes"/>
    <s v="No"/>
    <x v="1"/>
    <n v="1"/>
    <x v="1"/>
    <s v="1-Nov-1990"/>
    <x v="16"/>
    <n v="3994.18"/>
    <s v="tier - 2"/>
    <s v="tier - 2"/>
    <s v="R1013"/>
  </r>
  <r>
    <s v="Id438"/>
    <s v="  Caroline"/>
    <n v="26.125"/>
    <x v="1"/>
    <n v="8.56"/>
    <x v="0"/>
    <s v="Yes"/>
    <s v="No"/>
    <x v="0"/>
    <n v="1"/>
    <x v="0"/>
    <s v="10-Jul-1989"/>
    <x v="13"/>
    <n v="4002.36"/>
    <s v="tier - 2"/>
    <s v="tier - 1"/>
    <s v="R1013"/>
  </r>
  <r>
    <s v="Id439"/>
    <s v="  Joshua D"/>
    <n v="25.6"/>
    <x v="1"/>
    <n v="10.5"/>
    <x v="0"/>
    <s v="No"/>
    <s v="No"/>
    <x v="0"/>
    <n v="2"/>
    <x v="0"/>
    <s v="13-Sep-2000"/>
    <x v="10"/>
    <n v="4005.42"/>
    <s v="tier - 2"/>
    <s v="tier - 1"/>
    <s v="R1015"/>
  </r>
  <r>
    <s v="Id440"/>
    <s v="  Nichole"/>
    <n v="24.32"/>
    <x v="2"/>
    <n v="6.39"/>
    <x v="1"/>
    <s v="No"/>
    <s v="No"/>
    <x v="0"/>
    <s v="No major surgery"/>
    <x v="1"/>
    <s v="11-Oct-1992"/>
    <x v="0"/>
    <n v="4032.24"/>
    <s v="tier - 3"/>
    <s v="tier - 3"/>
    <s v="R1012"/>
  </r>
  <r>
    <s v="Id441"/>
    <s v="  Denise M"/>
    <n v="22.88"/>
    <x v="2"/>
    <n v="5.71"/>
    <x v="1"/>
    <s v="Yes"/>
    <s v="No"/>
    <x v="1"/>
    <n v="1"/>
    <x v="0"/>
    <s v="7-Jul-1984"/>
    <x v="21"/>
    <n v="4038.41"/>
    <s v="tier - 2"/>
    <s v="tier - 1"/>
    <s v="R1013"/>
  </r>
  <r>
    <s v="Id442"/>
    <s v="  Peter R"/>
    <n v="24.984999999999999"/>
    <x v="3"/>
    <n v="4.43"/>
    <x v="2"/>
    <s v="Yes"/>
    <s v="No"/>
    <x v="1"/>
    <n v="1"/>
    <x v="1"/>
    <s v="10-Nov-1983"/>
    <x v="22"/>
    <n v="4039.9"/>
    <s v="tier - 2"/>
    <s v="tier - 1"/>
    <s v="R1013"/>
  </r>
  <r>
    <s v="Id443"/>
    <s v="  Johnson K"/>
    <n v="33.1"/>
    <x v="0"/>
    <n v="5.52"/>
    <x v="2"/>
    <s v="No"/>
    <s v="No"/>
    <x v="1"/>
    <n v="1"/>
    <x v="1"/>
    <s v="26-Dec-1993"/>
    <x v="1"/>
    <n v="4040.56"/>
    <s v="tier - 3"/>
    <s v="tier - 3"/>
    <s v="R1015"/>
  </r>
  <r>
    <s v="Id444"/>
    <s v="  Katherine"/>
    <n v="27.83"/>
    <x v="1"/>
    <n v="9.1999999999999993"/>
    <x v="0"/>
    <s v="Yes"/>
    <s v="No"/>
    <x v="0"/>
    <n v="1"/>
    <x v="0"/>
    <s v="30-Nov-1988"/>
    <x v="15"/>
    <n v="4047.94"/>
    <s v="tier - 2"/>
    <s v="tier - 1"/>
    <s v="R1013"/>
  </r>
  <r>
    <s v="Id445"/>
    <s v="  Lynda"/>
    <n v="30.875"/>
    <x v="0"/>
    <n v="10.97"/>
    <x v="0"/>
    <s v="Yes"/>
    <s v="No"/>
    <x v="0"/>
    <n v="2"/>
    <x v="1"/>
    <s v="13-Aug-1993"/>
    <x v="1"/>
    <n v="4058.12"/>
    <s v="tier - 2"/>
    <s v="tier - 1"/>
    <s v="R1013"/>
  </r>
  <r>
    <s v="Id446"/>
    <s v="  Anthony"/>
    <n v="27.265000000000001"/>
    <x v="1"/>
    <n v="4.25"/>
    <x v="2"/>
    <s v="No"/>
    <s v="No"/>
    <x v="1"/>
    <n v="1"/>
    <x v="1"/>
    <s v="14-Sep-1995"/>
    <x v="4"/>
    <n v="4058.71"/>
    <s v="tier - 3"/>
    <s v="tier - 3"/>
    <s v="R1012"/>
  </r>
  <r>
    <s v="Id447"/>
    <s v="  Linnea C"/>
    <n v="26.7"/>
    <x v="1"/>
    <n v="5.23"/>
    <x v="2"/>
    <s v="No"/>
    <s v="No"/>
    <x v="1"/>
    <n v="1"/>
    <x v="0"/>
    <s v="16-Sep-1983"/>
    <x v="22"/>
    <n v="4070.42"/>
    <s v="tier - 2"/>
    <s v="tier - 1"/>
    <s v="R1013"/>
  </r>
  <r>
    <s v="Id448"/>
    <s v="  Massimiliano A"/>
    <n v="29.925000000000001"/>
    <x v="3"/>
    <n v="5.96"/>
    <x v="1"/>
    <s v="Yes"/>
    <s v="No"/>
    <x v="1"/>
    <n v="1"/>
    <x v="0"/>
    <s v="18-Oct-2002"/>
    <x v="5"/>
    <n v="4070.51"/>
    <s v="tier - 2"/>
    <s v="tier - 1"/>
    <s v="R1012"/>
  </r>
  <r>
    <s v="Id449"/>
    <s v="  James M"/>
    <n v="19.95"/>
    <x v="2"/>
    <n v="4.29"/>
    <x v="2"/>
    <s v="Yes"/>
    <s v="No"/>
    <x v="0"/>
    <n v="2"/>
    <x v="0"/>
    <s v="1-Dec-1990"/>
    <x v="16"/>
    <n v="4074.45"/>
    <s v="tier - 3"/>
    <s v="tier - 2"/>
    <s v="R1013"/>
  </r>
  <r>
    <s v="Id450"/>
    <s v="  Lauren"/>
    <n v="24.225000000000001"/>
    <x v="2"/>
    <n v="4.09"/>
    <x v="2"/>
    <s v="No"/>
    <s v="No"/>
    <x v="0"/>
    <s v="No major surgery"/>
    <x v="1"/>
    <s v="14-Dec-1990"/>
    <x v="16"/>
    <n v="4076.5"/>
    <s v="tier - 2"/>
    <s v="tier - 3"/>
    <s v="R1011"/>
  </r>
  <r>
    <s v="Id451"/>
    <s v="  Michele V"/>
    <n v="28.12"/>
    <x v="1"/>
    <n v="4.88"/>
    <x v="2"/>
    <s v="No"/>
    <s v="No"/>
    <x v="0"/>
    <s v="No major surgery"/>
    <x v="0"/>
    <s v="21-Aug-1994"/>
    <x v="11"/>
    <n v="4133.6400000000003"/>
    <s v="tier - 2"/>
    <s v="tier - 3"/>
    <s v="R1012"/>
  </r>
  <r>
    <s v="Id452"/>
    <s v="  Xiao"/>
    <n v="23.21"/>
    <x v="2"/>
    <n v="6.76"/>
    <x v="0"/>
    <s v="No"/>
    <s v="No"/>
    <x v="0"/>
    <s v="No major surgery"/>
    <x v="0"/>
    <s v="6-Aug-1991"/>
    <x v="14"/>
    <n v="4134.08"/>
    <s v="tier - 2"/>
    <s v="tier - 1"/>
    <s v="R1012"/>
  </r>
  <r>
    <s v="Id453"/>
    <s v="  Harper L"/>
    <n v="23.98"/>
    <x v="2"/>
    <n v="10.67"/>
    <x v="0"/>
    <s v="No"/>
    <s v="No"/>
    <x v="0"/>
    <s v="No major surgery"/>
    <x v="1"/>
    <s v="18-Jun-1992"/>
    <x v="0"/>
    <n v="4137.5200000000004"/>
    <s v="tier - 2"/>
    <s v="tier - 3"/>
    <s v="R1024"/>
  </r>
  <r>
    <s v="Id454"/>
    <s v="  Nick"/>
    <n v="30"/>
    <x v="0"/>
    <n v="6.21"/>
    <x v="1"/>
    <s v="No"/>
    <s v="No"/>
    <x v="0"/>
    <s v="No major surgery"/>
    <x v="0"/>
    <s v="28-Jun-1992"/>
    <x v="0"/>
    <n v="4149.74"/>
    <s v="tier - 2"/>
    <s v="tier - 1"/>
    <s v="R1011"/>
  </r>
  <r>
    <s v="Id455"/>
    <s v="  Scott"/>
    <n v="17.350000000000001"/>
    <x v="4"/>
    <n v="5.03"/>
    <x v="2"/>
    <s v="Yes"/>
    <s v="No"/>
    <x v="0"/>
    <s v="No major surgery"/>
    <x v="0"/>
    <s v="4-Aug-1992"/>
    <x v="0"/>
    <n v="4151.03"/>
    <s v="tier - 2"/>
    <s v="tier - 2"/>
    <s v="R1013"/>
  </r>
  <r>
    <s v="Id456"/>
    <s v="  Wilson"/>
    <n v="22.704999999999998"/>
    <x v="2"/>
    <n v="5.27"/>
    <x v="2"/>
    <s v="No"/>
    <s v="No"/>
    <x v="0"/>
    <s v="No major surgery"/>
    <x v="1"/>
    <s v="26-Nov-1998"/>
    <x v="2"/>
    <n v="4154.97"/>
    <s v="tier - 2"/>
    <s v="tier - 1"/>
    <s v="R1012"/>
  </r>
  <r>
    <s v="Id457"/>
    <s v="  Lee"/>
    <n v="25.41"/>
    <x v="1"/>
    <n v="10.53"/>
    <x v="0"/>
    <s v="Yes"/>
    <s v="No"/>
    <x v="0"/>
    <n v="1"/>
    <x v="0"/>
    <s v="16-Sep-1984"/>
    <x v="21"/>
    <n v="4163.21"/>
    <s v="tier - 2"/>
    <s v="tier - 2"/>
    <s v="R1012"/>
  </r>
  <r>
    <s v="Id458"/>
    <s v="  Shizhong"/>
    <n v="18.23"/>
    <x v="4"/>
    <n v="5.78"/>
    <x v="1"/>
    <s v="No"/>
    <s v="No"/>
    <x v="1"/>
    <n v="1"/>
    <x v="0"/>
    <s v="25-Jun-1989"/>
    <x v="13"/>
    <n v="4185.1000000000004"/>
    <s v="tier - 2"/>
    <s v="tier - 3"/>
    <s v="R1013"/>
  </r>
  <r>
    <s v="Id459"/>
    <s v="  Marie-Claire"/>
    <n v="24.7"/>
    <x v="2"/>
    <n v="4.3600000000000003"/>
    <x v="2"/>
    <s v="No"/>
    <s v="No"/>
    <x v="1"/>
    <n v="1"/>
    <x v="0"/>
    <s v="3-Oct-1995"/>
    <x v="4"/>
    <n v="4188.7299999999996"/>
    <s v="tier - 2"/>
    <s v="tier - 2"/>
    <s v="R1025"/>
  </r>
  <r>
    <s v="Id460"/>
    <s v="  Todd J"/>
    <n v="37.4"/>
    <x v="0"/>
    <n v="9.7200000000000006"/>
    <x v="0"/>
    <s v="Yes"/>
    <s v="No"/>
    <x v="1"/>
    <n v="1"/>
    <x v="1"/>
    <s v="6-Sep-1997"/>
    <x v="6"/>
    <n v="4189.1099999999997"/>
    <s v="tier - 2"/>
    <s v="tier - 2"/>
    <s v="R1012"/>
  </r>
  <r>
    <s v="Id461"/>
    <s v="  Carolyn"/>
    <n v="26.885000000000002"/>
    <x v="1"/>
    <n v="5.18"/>
    <x v="2"/>
    <s v="No"/>
    <s v="No"/>
    <x v="1"/>
    <n v="1"/>
    <x v="0"/>
    <s v="14-Dec-1998"/>
    <x v="2"/>
    <n v="4234.93"/>
    <s v="tier - 2"/>
    <s v="tier - 1"/>
    <s v="R1011"/>
  </r>
  <r>
    <s v="Id462"/>
    <s v="  Lindsey"/>
    <n v="25.27"/>
    <x v="1"/>
    <n v="5.29"/>
    <x v="2"/>
    <s v="No"/>
    <s v="No"/>
    <x v="1"/>
    <n v="1"/>
    <x v="0"/>
    <s v="27-Jun-1992"/>
    <x v="0"/>
    <n v="4237.13"/>
    <s v="tier - 3"/>
    <s v="tier - 1"/>
    <s v="R1016"/>
  </r>
  <r>
    <s v="Id463"/>
    <s v="  Marissa D"/>
    <n v="23.655000000000001"/>
    <x v="2"/>
    <n v="4.8600000000000003"/>
    <x v="2"/>
    <s v="Yes"/>
    <s v="No"/>
    <x v="0"/>
    <s v="No major surgery"/>
    <x v="0"/>
    <s v="3-Nov-1991"/>
    <x v="14"/>
    <n v="4239.8900000000003"/>
    <s v="tier - 2"/>
    <s v="tier - 2"/>
    <s v="R1012"/>
  </r>
  <r>
    <s v="Id464"/>
    <s v="  Jean Luc"/>
    <n v="55.05"/>
    <x v="0"/>
    <n v="7.66"/>
    <x v="0"/>
    <s v="No"/>
    <s v="No"/>
    <x v="0"/>
    <s v="No major surgery"/>
    <x v="1"/>
    <s v="1-Dec-1991"/>
    <x v="14"/>
    <n v="4243.59"/>
    <s v="tier - 3"/>
    <s v="tier - 1"/>
    <s v="R1012"/>
  </r>
  <r>
    <s v="Id465"/>
    <s v="  Danielle"/>
    <n v="24.89"/>
    <x v="2"/>
    <n v="6.1"/>
    <x v="1"/>
    <s v="Yes"/>
    <s v="No"/>
    <x v="1"/>
    <n v="1"/>
    <x v="0"/>
    <s v="16-Jun-1982"/>
    <x v="23"/>
    <n v="4250.24"/>
    <s v="tier - 2"/>
    <s v="tier - 3"/>
    <s v="R1013"/>
  </r>
  <r>
    <s v="Id466"/>
    <s v="  Jim"/>
    <n v="18.715"/>
    <x v="2"/>
    <n v="4.4400000000000004"/>
    <x v="2"/>
    <s v="No"/>
    <s v="No"/>
    <x v="0"/>
    <s v="No major surgery"/>
    <x v="1"/>
    <s v="14-Oct-1995"/>
    <x v="4"/>
    <n v="4260.74"/>
    <s v="tier - 3"/>
    <s v="tier - 2"/>
    <s v="R1011"/>
  </r>
  <r>
    <s v="Id467"/>
    <s v="  Matthew T"/>
    <n v="28.12"/>
    <x v="1"/>
    <n v="6.15"/>
    <x v="1"/>
    <s v="No"/>
    <s v="No"/>
    <x v="0"/>
    <s v="No major surgery"/>
    <x v="0"/>
    <s v="20-Nov-1983"/>
    <x v="22"/>
    <n v="4265.01"/>
    <s v="tier - 2"/>
    <s v="tier - 1"/>
    <s v="R1012"/>
  </r>
  <r>
    <s v="Id468"/>
    <s v="  Rachel L"/>
    <n v="26.6"/>
    <x v="1"/>
    <n v="4.53"/>
    <x v="2"/>
    <s v="No"/>
    <s v="No"/>
    <x v="0"/>
    <s v="No major surgery"/>
    <x v="0"/>
    <s v="18-Jun-1992"/>
    <x v="0"/>
    <n v="4266.17"/>
    <s v="tier - 3"/>
    <s v="tier - 2"/>
    <s v="R1013"/>
  </r>
  <r>
    <s v="Id469"/>
    <s v="  Corina"/>
    <n v="30.114999999999998"/>
    <x v="0"/>
    <n v="5.48"/>
    <x v="2"/>
    <s v="No"/>
    <s v="Yes"/>
    <x v="0"/>
    <n v="1"/>
    <x v="1"/>
    <s v="8-Jun-2003"/>
    <x v="12"/>
    <n v="4278.55"/>
    <s v="tier - 2"/>
    <s v="tier - 1"/>
    <s v="R1021"/>
  </r>
  <r>
    <s v="Id470"/>
    <s v="  Guannan"/>
    <n v="24.605"/>
    <x v="2"/>
    <n v="5.48"/>
    <x v="2"/>
    <s v="No"/>
    <s v="No"/>
    <x v="0"/>
    <s v="No major surgery"/>
    <x v="0"/>
    <s v="25-Nov-2000"/>
    <x v="10"/>
    <n v="4296.2700000000004"/>
    <s v="tier - 2"/>
    <s v="tier - 3"/>
    <s v="R1012"/>
  </r>
  <r>
    <s v="Id471"/>
    <s v="  Don"/>
    <n v="29.6"/>
    <x v="1"/>
    <n v="8.1"/>
    <x v="0"/>
    <s v="No"/>
    <s v="No"/>
    <x v="0"/>
    <s v="No major surgery"/>
    <x v="1"/>
    <s v="19-Dec-1988"/>
    <x v="15"/>
    <n v="4320.41"/>
    <s v="tier - 2"/>
    <s v="tier - 1"/>
    <s v="R1012"/>
  </r>
  <r>
    <s v="Id472"/>
    <s v="  Chris"/>
    <n v="24.42"/>
    <x v="2"/>
    <n v="7.16"/>
    <x v="0"/>
    <s v="No"/>
    <s v="No"/>
    <x v="0"/>
    <s v="No major surgery"/>
    <x v="0"/>
    <s v="2-Nov-1994"/>
    <x v="11"/>
    <n v="4337.74"/>
    <s v="tier - 2"/>
    <s v="tier - 1"/>
    <s v="R1024"/>
  </r>
  <r>
    <s v="Id473"/>
    <s v="  Gavin V"/>
    <n v="20.9"/>
    <x v="2"/>
    <n v="4.55"/>
    <x v="2"/>
    <s v="Yes"/>
    <s v="No"/>
    <x v="1"/>
    <n v="1"/>
    <x v="0"/>
    <s v="26-Oct-1994"/>
    <x v="11"/>
    <n v="4340.4399999999996"/>
    <s v="tier - 2"/>
    <s v="tier - 1"/>
    <s v="R1013"/>
  </r>
  <r>
    <s v="Id474"/>
    <s v="  David"/>
    <n v="22.895"/>
    <x v="2"/>
    <n v="6.03"/>
    <x v="1"/>
    <s v="No"/>
    <s v="No"/>
    <x v="0"/>
    <s v="No major surgery"/>
    <x v="0"/>
    <s v="1-Jun-1991"/>
    <x v="14"/>
    <n v="4347.0200000000004"/>
    <s v="tier - 2"/>
    <s v="tier - 1"/>
    <s v="R1024"/>
  </r>
  <r>
    <s v="Id475"/>
    <s v="  Jatin"/>
    <n v="28.3"/>
    <x v="1"/>
    <n v="5.47"/>
    <x v="2"/>
    <s v="Yes"/>
    <s v="No"/>
    <x v="1"/>
    <n v="1"/>
    <x v="0"/>
    <s v="1-Nov-1994"/>
    <x v="11"/>
    <n v="4349.46"/>
    <s v="tier - 2"/>
    <s v="tier - 2"/>
    <s v="R1013"/>
  </r>
  <r>
    <s v="Id476"/>
    <s v="  J P"/>
    <n v="54.3"/>
    <x v="0"/>
    <n v="4.1500000000000004"/>
    <x v="2"/>
    <s v="Yes"/>
    <s v="No"/>
    <x v="0"/>
    <n v="1"/>
    <x v="1"/>
    <s v="13-Sep-1991"/>
    <x v="14"/>
    <n v="4350.51"/>
    <s v="tier - 2"/>
    <s v="tier - 2"/>
    <s v="R1013"/>
  </r>
  <r>
    <s v="Id477"/>
    <s v="  Angela M"/>
    <n v="33.344999999999999"/>
    <x v="0"/>
    <n v="11.32"/>
    <x v="0"/>
    <s v="Yes"/>
    <s v="No"/>
    <x v="0"/>
    <n v="1"/>
    <x v="1"/>
    <s v="28-Aug-1990"/>
    <x v="16"/>
    <n v="4357.04"/>
    <s v="tier - 2"/>
    <s v="tier - 3"/>
    <s v="R1012"/>
  </r>
  <r>
    <s v="Id478"/>
    <s v="  Blake K"/>
    <n v="33"/>
    <x v="0"/>
    <n v="9.51"/>
    <x v="0"/>
    <s v="Yes"/>
    <s v="No"/>
    <x v="0"/>
    <s v="No major surgery"/>
    <x v="1"/>
    <s v="29-Nov-1997"/>
    <x v="6"/>
    <n v="4391.6499999999996"/>
    <s v="tier - 2"/>
    <s v="tier - 2"/>
    <s v="R1011"/>
  </r>
  <r>
    <s v="Id479"/>
    <s v="  Brian T"/>
    <n v="28.024999999999999"/>
    <x v="1"/>
    <n v="7.67"/>
    <x v="0"/>
    <s v="Yes"/>
    <s v="No"/>
    <x v="0"/>
    <n v="1"/>
    <x v="0"/>
    <s v="29-Jun-1982"/>
    <x v="23"/>
    <n v="4392.7"/>
    <s v="tier - 2"/>
    <s v="tier - 2"/>
    <s v="R1013"/>
  </r>
  <r>
    <s v="Id480"/>
    <s v="  Damon"/>
    <n v="28.69"/>
    <x v="1"/>
    <n v="6.23"/>
    <x v="1"/>
    <s v="No"/>
    <s v="No"/>
    <x v="0"/>
    <n v="1"/>
    <x v="0"/>
    <s v="18-Jul-1988"/>
    <x v="15"/>
    <n v="4397.3100000000004"/>
    <s v="tier - 2"/>
    <s v="tier - 2"/>
    <s v="R1013"/>
  </r>
  <r>
    <s v="Id481"/>
    <s v="  Jeffrey"/>
    <n v="40.28"/>
    <x v="0"/>
    <n v="8.9"/>
    <x v="0"/>
    <s v="No"/>
    <s v="No"/>
    <x v="0"/>
    <s v="No major surgery"/>
    <x v="1"/>
    <s v="11-Aug-1986"/>
    <x v="18"/>
    <n v="4399.7299999999996"/>
    <s v="tier - 3"/>
    <s v="tier - 2"/>
    <s v="R1013"/>
  </r>
  <r>
    <s v="Id482"/>
    <s v="  Malcolm J"/>
    <n v="37.299999999999997"/>
    <x v="0"/>
    <n v="7.79"/>
    <x v="0"/>
    <s v="Yes"/>
    <s v="No"/>
    <x v="0"/>
    <s v="No major surgery"/>
    <x v="1"/>
    <s v="13-Jul-1986"/>
    <x v="18"/>
    <n v="4402.2299999999996"/>
    <s v="tier - 2"/>
    <s v="tier - 2"/>
    <s v="R1011"/>
  </r>
  <r>
    <s v="Id483"/>
    <s v="  Margaret B"/>
    <n v="54.47"/>
    <x v="0"/>
    <n v="4.49"/>
    <x v="2"/>
    <s v="Yes"/>
    <s v="No"/>
    <x v="0"/>
    <n v="2"/>
    <x v="1"/>
    <s v="16-Sep-1988"/>
    <x v="15"/>
    <n v="4415.16"/>
    <s v="tier - 2"/>
    <s v="tier - 1"/>
    <s v="R1013"/>
  </r>
  <r>
    <s v="Id484"/>
    <s v="  Helen"/>
    <n v="38.06"/>
    <x v="0"/>
    <n v="5.24"/>
    <x v="2"/>
    <s v="Yes"/>
    <s v="No"/>
    <x v="1"/>
    <n v="1"/>
    <x v="1"/>
    <s v="15-Aug-1992"/>
    <x v="0"/>
    <n v="4420.95"/>
    <s v="tier - 2"/>
    <s v="tier - 3"/>
    <s v="R1020"/>
  </r>
  <r>
    <s v="Id485"/>
    <s v="  Matthew"/>
    <n v="51.47"/>
    <x v="0"/>
    <n v="9.6"/>
    <x v="0"/>
    <s v="No"/>
    <s v="No"/>
    <x v="0"/>
    <s v="No major surgery"/>
    <x v="1"/>
    <s v="29-Dec-1994"/>
    <x v="11"/>
    <n v="4428.8900000000003"/>
    <s v="tier - 3"/>
    <s v="tier - 1"/>
    <s v="R1017"/>
  </r>
  <r>
    <s v="Id486"/>
    <s v="  Jeff"/>
    <n v="29.8"/>
    <x v="1"/>
    <n v="5.78"/>
    <x v="1"/>
    <s v="Yes"/>
    <s v="No"/>
    <x v="0"/>
    <s v="No major surgery"/>
    <x v="1"/>
    <s v="4-Sep-1993"/>
    <x v="1"/>
    <n v="4433.3900000000003"/>
    <s v="tier - 2"/>
    <s v="tier - 3"/>
    <s v="R1012"/>
  </r>
  <r>
    <s v="Id487"/>
    <s v="  Tara R"/>
    <n v="49.77"/>
    <x v="0"/>
    <n v="7.02"/>
    <x v="0"/>
    <s v="No"/>
    <s v="No"/>
    <x v="0"/>
    <s v="No major surgery"/>
    <x v="1"/>
    <s v="23-Dec-1993"/>
    <x v="1"/>
    <n v="4433.92"/>
    <s v="tier - 2"/>
    <s v="tier - 2"/>
    <s v="R1012"/>
  </r>
  <r>
    <s v="Id488"/>
    <s v="  Kristin"/>
    <n v="25.555"/>
    <x v="1"/>
    <n v="4.09"/>
    <x v="2"/>
    <s v="Yes"/>
    <s v="No"/>
    <x v="0"/>
    <s v="No major surgery"/>
    <x v="0"/>
    <s v="8-Oct-1994"/>
    <x v="11"/>
    <n v="4435.09"/>
    <s v="tier - 3"/>
    <s v="tier - 2"/>
    <s v="R1016"/>
  </r>
  <r>
    <s v="Id489"/>
    <s v="  Timothy"/>
    <n v="29.64"/>
    <x v="1"/>
    <n v="4.93"/>
    <x v="2"/>
    <s v="No"/>
    <s v="No"/>
    <x v="1"/>
    <n v="1"/>
    <x v="1"/>
    <s v="24-Oct-1994"/>
    <x v="11"/>
    <n v="4438.26"/>
    <s v="tier - 2"/>
    <s v="tier - 3"/>
    <s v="R1017"/>
  </r>
  <r>
    <s v="Id490"/>
    <s v="  Scott"/>
    <n v="53.93"/>
    <x v="0"/>
    <n v="5.34"/>
    <x v="2"/>
    <s v="Yes"/>
    <s v="No"/>
    <x v="0"/>
    <n v="2"/>
    <x v="1"/>
    <s v="3-Sep-1991"/>
    <x v="14"/>
    <n v="4441.21"/>
    <s v="tier - 1"/>
    <s v="tier - 2"/>
    <s v="R1014"/>
  </r>
  <r>
    <s v="Id491"/>
    <s v="  Carly E"/>
    <n v="28.024999999999999"/>
    <x v="1"/>
    <n v="5.65"/>
    <x v="2"/>
    <s v="No"/>
    <s v="No"/>
    <x v="0"/>
    <n v="1"/>
    <x v="0"/>
    <s v="28-Jun-1994"/>
    <x v="11"/>
    <n v="4449.46"/>
    <s v="tier - 1"/>
    <s v="tier - 2"/>
    <s v="R1013"/>
  </r>
  <r>
    <s v="Id492"/>
    <s v="  Lisa"/>
    <n v="27.5"/>
    <x v="1"/>
    <n v="4.49"/>
    <x v="2"/>
    <s v="No"/>
    <s v="No"/>
    <x v="0"/>
    <s v="No major surgery"/>
    <x v="1"/>
    <s v="8-Aug-1990"/>
    <x v="16"/>
    <n v="4454.3999999999996"/>
    <s v="tier - 2"/>
    <s v="tier - 3"/>
    <s v="R1012"/>
  </r>
  <r>
    <s v="Id493"/>
    <s v="  Stacey"/>
    <n v="21.8"/>
    <x v="2"/>
    <n v="10.55"/>
    <x v="0"/>
    <s v="No"/>
    <s v="No"/>
    <x v="0"/>
    <s v="No major surgery"/>
    <x v="0"/>
    <s v="15-Jul-1990"/>
    <x v="16"/>
    <n v="4462.72"/>
    <s v="tier - 2"/>
    <s v="tier - 3"/>
    <s v="R1012"/>
  </r>
  <r>
    <s v="Id494"/>
    <s v="  Louis"/>
    <n v="26.41"/>
    <x v="1"/>
    <n v="4.92"/>
    <x v="2"/>
    <s v="Yes"/>
    <s v="No"/>
    <x v="1"/>
    <n v="1"/>
    <x v="0"/>
    <s v="4-Jul-1991"/>
    <x v="14"/>
    <n v="4463.21"/>
    <s v="tier - 3"/>
    <s v="tier - 3"/>
    <s v="R1013"/>
  </r>
  <r>
    <s v="Id495"/>
    <s v="  Brian R"/>
    <n v="27.835000000000001"/>
    <x v="1"/>
    <n v="5.9"/>
    <x v="1"/>
    <s v="Yes"/>
    <s v="No"/>
    <x v="0"/>
    <n v="1"/>
    <x v="0"/>
    <s v="20-Nov-1999"/>
    <x v="7"/>
    <n v="4466.62"/>
    <s v="tier - 2"/>
    <s v="tier - 2"/>
    <s v="R1012"/>
  </r>
  <r>
    <s v="Id496"/>
    <s v="  Jessica"/>
    <n v="51.74"/>
    <x v="0"/>
    <n v="4.9800000000000004"/>
    <x v="2"/>
    <s v="Yes"/>
    <s v="No"/>
    <x v="0"/>
    <n v="2"/>
    <x v="1"/>
    <s v="18-Jul-2004"/>
    <x v="9"/>
    <n v="4468.25"/>
    <s v="tier - 2"/>
    <s v="tier - 2"/>
    <s v="R1012"/>
  </r>
  <r>
    <s v="Id497"/>
    <s v="  Dawn M"/>
    <n v="23.37"/>
    <x v="2"/>
    <n v="5.8"/>
    <x v="1"/>
    <s v="No"/>
    <s v="No"/>
    <x v="0"/>
    <s v="No major surgery"/>
    <x v="0"/>
    <s v="12-Jul-1992"/>
    <x v="0"/>
    <n v="4488.58"/>
    <s v="tier - 2"/>
    <s v="tier - 3"/>
    <s v="R1012"/>
  </r>
  <r>
    <s v="Id498"/>
    <s v="  Chris"/>
    <n v="29.7"/>
    <x v="1"/>
    <n v="6.21"/>
    <x v="1"/>
    <s v="Yes"/>
    <s v="No"/>
    <x v="1"/>
    <n v="1"/>
    <x v="0"/>
    <s v="26-Jun-1988"/>
    <x v="15"/>
    <n v="4500.34"/>
    <s v="tier - 2"/>
    <s v="tier - 1"/>
    <s v="R1017"/>
  </r>
  <r>
    <s v="Id499"/>
    <s v="  Karen"/>
    <n v="20.045000000000002"/>
    <x v="2"/>
    <n v="6.17"/>
    <x v="1"/>
    <s v="No"/>
    <s v="No"/>
    <x v="1"/>
    <n v="1"/>
    <x v="0"/>
    <s v="13-Oct-1997"/>
    <x v="6"/>
    <n v="4504.66"/>
    <s v="tier - 1"/>
    <s v="tier - 2"/>
    <s v="R1013"/>
  </r>
  <r>
    <s v="Id500"/>
    <s v="  Jessica"/>
    <n v="27.83"/>
    <x v="1"/>
    <n v="5.36"/>
    <x v="2"/>
    <s v="No"/>
    <s v="No"/>
    <x v="0"/>
    <n v="2"/>
    <x v="1"/>
    <s v="27-Sep-1982"/>
    <x v="23"/>
    <n v="4511.41"/>
    <s v="tier - 2"/>
    <s v="tier - 3"/>
    <s v="R1013"/>
  </r>
  <r>
    <s v="Id501"/>
    <s v="  Mathieu"/>
    <n v="28.93"/>
    <x v="1"/>
    <n v="5.2"/>
    <x v="2"/>
    <s v="No"/>
    <s v="No"/>
    <x v="0"/>
    <s v="No major surgery"/>
    <x v="0"/>
    <s v="16-Jun-1980"/>
    <x v="24"/>
    <n v="4515.71"/>
    <s v="tier - 2"/>
    <s v="tier - 3"/>
    <s v="R1013"/>
  </r>
  <r>
    <s v="Id502"/>
    <s v="  Kam S"/>
    <n v="33.82"/>
    <x v="0"/>
    <n v="5.42"/>
    <x v="2"/>
    <s v="No"/>
    <s v="No"/>
    <x v="0"/>
    <s v="No major surgery"/>
    <x v="1"/>
    <s v="2-Oct-2003"/>
    <x v="12"/>
    <n v="4518.3999999999996"/>
    <s v="tier - 2"/>
    <s v="tier - 3"/>
    <s v="R1026"/>
  </r>
  <r>
    <s v="Id503"/>
    <s v="  Valerie A"/>
    <n v="20.234999999999999"/>
    <x v="2"/>
    <n v="6.84"/>
    <x v="0"/>
    <s v="No"/>
    <s v="No"/>
    <x v="0"/>
    <s v="No major surgery"/>
    <x v="0"/>
    <s v="5-Dec-1987"/>
    <x v="17"/>
    <n v="4518.7700000000004"/>
    <s v="tier - 2"/>
    <s v="tier - 3"/>
    <s v="R1012"/>
  </r>
  <r>
    <s v="Id504"/>
    <s v="  Freya R"/>
    <n v="49.2"/>
    <x v="0"/>
    <n v="10.9"/>
    <x v="0"/>
    <s v="Yes"/>
    <s v="No"/>
    <x v="1"/>
    <n v="1"/>
    <x v="1"/>
    <s v="21-Dec-1988"/>
    <x v="15"/>
    <n v="4518.83"/>
    <s v="tier - 2"/>
    <s v="tier - 2"/>
    <s v="R1017"/>
  </r>
  <r>
    <s v="Id505"/>
    <s v="  Jennifer"/>
    <n v="26.4"/>
    <x v="1"/>
    <n v="4.87"/>
    <x v="2"/>
    <s v="Yes"/>
    <s v="No"/>
    <x v="0"/>
    <s v="No major surgery"/>
    <x v="0"/>
    <s v="13-Aug-1992"/>
    <x v="0"/>
    <n v="4527.18"/>
    <s v="tier - 2"/>
    <s v="tier - 2"/>
    <s v="R1012"/>
  </r>
  <r>
    <s v="Id506"/>
    <s v="  Kara"/>
    <n v="28.38"/>
    <x v="1"/>
    <n v="6.07"/>
    <x v="1"/>
    <s v="No"/>
    <s v="No"/>
    <x v="0"/>
    <n v="1"/>
    <x v="0"/>
    <s v="29-Jun-1993"/>
    <x v="1"/>
    <n v="4529.4799999999996"/>
    <s v="tier - 2"/>
    <s v="tier - 1"/>
    <s v="R1011"/>
  </r>
  <r>
    <s v="Id507"/>
    <s v="  Bradley A"/>
    <n v="24.64"/>
    <x v="2"/>
    <n v="4.33"/>
    <x v="2"/>
    <s v="No"/>
    <s v="No"/>
    <x v="0"/>
    <s v="No major surgery"/>
    <x v="0"/>
    <s v="13-Jun-1988"/>
    <x v="15"/>
    <n v="4536.26"/>
    <s v="tier - 2"/>
    <s v="tier - 2"/>
    <s v="R1011"/>
  </r>
  <r>
    <s v="Id508"/>
    <s v="  Brendan"/>
    <n v="39.71"/>
    <x v="0"/>
    <n v="5.83"/>
    <x v="1"/>
    <s v="No"/>
    <s v="No"/>
    <x v="0"/>
    <n v="1"/>
    <x v="1"/>
    <s v="17-Nov-1990"/>
    <x v="16"/>
    <n v="4544.2299999999996"/>
    <s v="tier - 2"/>
    <s v="tier - 1"/>
    <s v="R1024"/>
  </r>
  <r>
    <s v="Id509"/>
    <s v="  Amber R"/>
    <n v="22.22"/>
    <x v="2"/>
    <n v="5.5"/>
    <x v="2"/>
    <s v="No"/>
    <s v="No"/>
    <x v="0"/>
    <s v="No major surgery"/>
    <x v="0"/>
    <s v="22-Dec-2004"/>
    <x v="9"/>
    <n v="4561.1899999999996"/>
    <s v="tier - 2"/>
    <s v="tier - 2"/>
    <s v="R1024"/>
  </r>
  <r>
    <s v="Id510"/>
    <s v="  Sean K"/>
    <n v="33.344999999999999"/>
    <x v="0"/>
    <n v="4.79"/>
    <x v="2"/>
    <s v="No"/>
    <s v="No"/>
    <x v="1"/>
    <n v="1"/>
    <x v="1"/>
    <s v="20-Sep-1990"/>
    <x v="16"/>
    <n v="4562.84"/>
    <s v="tier - 2"/>
    <s v="tier - 2"/>
    <s v="R1013"/>
  </r>
  <r>
    <s v="Id511"/>
    <s v="  Rick"/>
    <n v="24.42"/>
    <x v="2"/>
    <n v="5.81"/>
    <x v="1"/>
    <s v="No"/>
    <s v="No"/>
    <x v="0"/>
    <n v="1"/>
    <x v="0"/>
    <s v="25-Dec-1996"/>
    <x v="8"/>
    <n v="4564.1899999999996"/>
    <s v="tier - 2"/>
    <s v="tier - 2"/>
    <s v="R1024"/>
  </r>
  <r>
    <s v="Id512"/>
    <s v="  Matthew"/>
    <n v="29.81"/>
    <x v="1"/>
    <n v="5.58"/>
    <x v="2"/>
    <s v="No"/>
    <s v="No"/>
    <x v="0"/>
    <s v="No major surgery"/>
    <x v="0"/>
    <s v="18-Sep-1989"/>
    <x v="13"/>
    <n v="4571.41"/>
    <s v="tier - 2"/>
    <s v="tier - 2"/>
    <s v="R1012"/>
  </r>
  <r>
    <s v="Id513"/>
    <s v="  Brady"/>
    <n v="51.18"/>
    <x v="0"/>
    <n v="4.4000000000000004"/>
    <x v="2"/>
    <s v="Yes"/>
    <s v="No"/>
    <x v="0"/>
    <n v="2"/>
    <x v="1"/>
    <s v="2-Jul-2000"/>
    <x v="10"/>
    <n v="4608.03"/>
    <s v="tier - 2"/>
    <s v="tier - 3"/>
    <s v="R1011"/>
  </r>
  <r>
    <s v="Id514"/>
    <s v="  Kameko"/>
    <n v="51.37"/>
    <x v="0"/>
    <n v="8.18"/>
    <x v="0"/>
    <s v="Yes"/>
    <s v="No"/>
    <x v="0"/>
    <s v="No major surgery"/>
    <x v="1"/>
    <s v="29-Jun-1998"/>
    <x v="2"/>
    <n v="4618.08"/>
    <s v="tier - 2"/>
    <s v="tier - 1"/>
    <s v="R1012"/>
  </r>
  <r>
    <s v="Id515"/>
    <s v="  Jeremy A"/>
    <n v="36.19"/>
    <x v="0"/>
    <n v="5.52"/>
    <x v="2"/>
    <s v="Yes"/>
    <s v="No"/>
    <x v="0"/>
    <s v="No major surgery"/>
    <x v="1"/>
    <s v="22-Jun-1985"/>
    <x v="20"/>
    <n v="4646.76"/>
    <s v="tier - 1"/>
    <s v="tier - 1"/>
    <s v="R1011"/>
  </r>
  <r>
    <s v="Id516"/>
    <s v="  Daniel"/>
    <n v="25.9"/>
    <x v="1"/>
    <n v="4.84"/>
    <x v="2"/>
    <s v="No"/>
    <s v="No"/>
    <x v="0"/>
    <s v="No major surgery"/>
    <x v="0"/>
    <s v="25-Oct-1996"/>
    <x v="8"/>
    <n v="4661.29"/>
    <s v="tier - 2"/>
    <s v="tier - 1"/>
    <s v="R1017"/>
  </r>
  <r>
    <s v="Id517"/>
    <s v="  Amanda"/>
    <n v="35.72"/>
    <x v="0"/>
    <n v="4.08"/>
    <x v="2"/>
    <s v="No"/>
    <s v="No"/>
    <x v="1"/>
    <n v="1"/>
    <x v="1"/>
    <s v="5-Aug-1990"/>
    <x v="16"/>
    <n v="4667.6099999999997"/>
    <s v="tier - 3"/>
    <s v="tier - 3"/>
    <s v="R1016"/>
  </r>
  <r>
    <s v="Id518"/>
    <s v="  Karen"/>
    <n v="27.94"/>
    <x v="1"/>
    <n v="4.4800000000000004"/>
    <x v="2"/>
    <s v="No"/>
    <s v="No"/>
    <x v="1"/>
    <n v="1"/>
    <x v="0"/>
    <s v="26-Sep-1990"/>
    <x v="16"/>
    <n v="4670.6400000000003"/>
    <s v="tier - 2"/>
    <s v="tier - 2"/>
    <s v="R1011"/>
  </r>
  <r>
    <s v="Id519"/>
    <s v="  Gregory"/>
    <n v="27.1"/>
    <x v="1"/>
    <n v="5.73"/>
    <x v="1"/>
    <s v="No"/>
    <s v="No"/>
    <x v="0"/>
    <s v="No major surgery"/>
    <x v="0"/>
    <s v="13-Jul-1990"/>
    <x v="16"/>
    <n v="4673.3900000000003"/>
    <s v="tier - 2"/>
    <s v="tier - 1"/>
    <s v="R1013"/>
  </r>
  <r>
    <s v="Id520"/>
    <s v="  Sabine"/>
    <n v="18.3"/>
    <x v="4"/>
    <n v="5.46"/>
    <x v="2"/>
    <s v="Yes"/>
    <s v="No"/>
    <x v="1"/>
    <n v="1"/>
    <x v="0"/>
    <s v="18-Oct-1979"/>
    <x v="25"/>
    <n v="4674.2"/>
    <s v="tier - 2"/>
    <s v="tier - 1"/>
    <s v="R1013"/>
  </r>
  <r>
    <s v="Id521"/>
    <s v="  Joseph"/>
    <n v="25.3"/>
    <x v="1"/>
    <n v="5.0199999999999996"/>
    <x v="2"/>
    <s v="Yes"/>
    <s v="No"/>
    <x v="0"/>
    <n v="1"/>
    <x v="0"/>
    <s v="4-Oct-2003"/>
    <x v="12"/>
    <n v="4678.8"/>
    <s v="tier - 2"/>
    <s v="tier - 1"/>
    <s v="R1021"/>
  </r>
  <r>
    <s v="Id522"/>
    <s v="  Adam"/>
    <n v="38.83"/>
    <x v="0"/>
    <n v="6.36"/>
    <x v="1"/>
    <s v="No"/>
    <s v="No"/>
    <x v="0"/>
    <n v="1"/>
    <x v="1"/>
    <s v="4-Sep-1990"/>
    <x v="16"/>
    <n v="4686.3900000000003"/>
    <s v="tier - 3"/>
    <s v="tier - 3"/>
    <s v="R1013"/>
  </r>
  <r>
    <s v="Id523"/>
    <s v="  Karolyn A"/>
    <n v="27.6"/>
    <x v="1"/>
    <n v="5.36"/>
    <x v="2"/>
    <s v="No"/>
    <s v="No"/>
    <x v="0"/>
    <n v="1"/>
    <x v="1"/>
    <s v="22-Jun-2003"/>
    <x v="12"/>
    <n v="4687.8"/>
    <s v="tier - 2"/>
    <s v="tier - 3"/>
    <s v="R1011"/>
  </r>
  <r>
    <s v="Id524"/>
    <s v="  Anita L"/>
    <n v="46.4"/>
    <x v="0"/>
    <n v="8.3699999999999992"/>
    <x v="0"/>
    <s v="Yes"/>
    <s v="No"/>
    <x v="1"/>
    <n v="1"/>
    <x v="1"/>
    <s v="4-Dec-1977"/>
    <x v="26"/>
    <n v="4699.47"/>
    <s v="tier - 2"/>
    <s v="tier - 3"/>
    <s v="R1013"/>
  </r>
  <r>
    <s v="Id525"/>
    <s v="  Laura E"/>
    <n v="51.92"/>
    <x v="0"/>
    <n v="5.18"/>
    <x v="2"/>
    <s v="Yes"/>
    <s v="No"/>
    <x v="1"/>
    <n v="1"/>
    <x v="1"/>
    <s v="12-Aug-1981"/>
    <x v="19"/>
    <n v="4712.12"/>
    <s v="tier - 2"/>
    <s v="tier - 3"/>
    <s v="R1011"/>
  </r>
  <r>
    <s v="Id526"/>
    <s v="  Sarah"/>
    <n v="32.395000000000003"/>
    <x v="0"/>
    <n v="5.68"/>
    <x v="2"/>
    <s v="Yes"/>
    <s v="No"/>
    <x v="0"/>
    <n v="1"/>
    <x v="1"/>
    <s v="9-Oct-1992"/>
    <x v="0"/>
    <n v="4718.2"/>
    <s v="tier - 2"/>
    <s v="tier - 3"/>
    <s v="R1024"/>
  </r>
  <r>
    <s v="Id527"/>
    <s v="  Ashley E"/>
    <n v="46.19"/>
    <x v="0"/>
    <n v="7.31"/>
    <x v="0"/>
    <s v="Yes"/>
    <s v="No"/>
    <x v="1"/>
    <n v="1"/>
    <x v="1"/>
    <s v="28-Sep-1992"/>
    <x v="0"/>
    <n v="4719.5200000000004"/>
    <s v="tier - 2"/>
    <s v="tier - 2"/>
    <s v="R1024"/>
  </r>
  <r>
    <s v="Id528"/>
    <s v="  Lindsey"/>
    <n v="27.93"/>
    <x v="1"/>
    <n v="4.67"/>
    <x v="2"/>
    <s v="No"/>
    <s v="No"/>
    <x v="1"/>
    <n v="1"/>
    <x v="1"/>
    <s v="12-Aug-1994"/>
    <x v="11"/>
    <n v="4719.74"/>
    <s v="tier - 2"/>
    <s v="tier - 1"/>
    <s v="R1012"/>
  </r>
  <r>
    <s v="Id529"/>
    <s v="  Alan"/>
    <n v="45.62"/>
    <x v="0"/>
    <n v="6.87"/>
    <x v="0"/>
    <s v="No"/>
    <s v="No"/>
    <x v="0"/>
    <s v="No major surgery"/>
    <x v="1"/>
    <s v="2-Jul-1980"/>
    <x v="24"/>
    <n v="4728.71"/>
    <s v="tier - 2"/>
    <s v="tier - 3"/>
    <s v="R1012"/>
  </r>
  <r>
    <s v="Id530"/>
    <s v="  Dan R"/>
    <n v="35.31"/>
    <x v="0"/>
    <n v="5.87"/>
    <x v="1"/>
    <s v="No"/>
    <s v="No"/>
    <x v="1"/>
    <n v="1"/>
    <x v="1"/>
    <s v="5-Sep-1986"/>
    <x v="18"/>
    <n v="4734.6400000000003"/>
    <s v="tier - 2"/>
    <s v="tier - 1"/>
    <s v="R1013"/>
  </r>
  <r>
    <s v="Id531"/>
    <s v="  Katie"/>
    <n v="30.4"/>
    <x v="0"/>
    <n v="4.07"/>
    <x v="2"/>
    <s v="Yes"/>
    <s v="No"/>
    <x v="0"/>
    <n v="1"/>
    <x v="1"/>
    <s v="12-Oct-1991"/>
    <x v="14"/>
    <n v="4738.2700000000004"/>
    <s v="tier - 2"/>
    <s v="tier - 3"/>
    <s v="R1012"/>
  </r>
  <r>
    <s v="Id532"/>
    <s v="  Eric"/>
    <n v="20.13"/>
    <x v="2"/>
    <n v="6.47"/>
    <x v="3"/>
    <s v="No"/>
    <s v="No"/>
    <x v="1"/>
    <n v="1"/>
    <x v="0"/>
    <s v="24-Nov-2004"/>
    <x v="9"/>
    <n v="4740.78"/>
    <s v="tier - 2"/>
    <s v="tier - 3"/>
    <s v="R1021"/>
  </r>
  <r>
    <s v="Id533"/>
    <s v="  Cathryn"/>
    <n v="23.655000000000001"/>
    <x v="2"/>
    <n v="5.14"/>
    <x v="2"/>
    <s v="No"/>
    <s v="No"/>
    <x v="0"/>
    <n v="1"/>
    <x v="0"/>
    <s v="5-Jun-1987"/>
    <x v="17"/>
    <n v="4746.34"/>
    <s v="tier - 2"/>
    <s v="tier - 2"/>
    <s v="R1011"/>
  </r>
  <r>
    <s v="Id534"/>
    <s v="  Brendan"/>
    <n v="49.05"/>
    <x v="0"/>
    <n v="9.77"/>
    <x v="0"/>
    <s v="Yes"/>
    <s v="No"/>
    <x v="0"/>
    <s v="No major surgery"/>
    <x v="1"/>
    <s v="2-Sep-1987"/>
    <x v="17"/>
    <n v="4747.05"/>
    <s v="tier - 2"/>
    <s v="tier - 2"/>
    <s v="R1013"/>
  </r>
  <r>
    <s v="Id535"/>
    <s v="  Shauna"/>
    <n v="51.94"/>
    <x v="0"/>
    <n v="8.8000000000000007"/>
    <x v="0"/>
    <s v="Yes"/>
    <s v="No"/>
    <x v="0"/>
    <n v="2"/>
    <x v="1"/>
    <s v="22-Nov-1987"/>
    <x v="17"/>
    <n v="4751.07"/>
    <s v="tier - 3"/>
    <s v="tier - 1"/>
    <s v="R1011"/>
  </r>
  <r>
    <s v="Id536"/>
    <s v="  Terence"/>
    <n v="29.83"/>
    <x v="1"/>
    <n v="5.84"/>
    <x v="1"/>
    <s v="No"/>
    <s v="No"/>
    <x v="0"/>
    <n v="1"/>
    <x v="0"/>
    <s v="16-Aug-1992"/>
    <x v="0"/>
    <n v="4753.6400000000003"/>
    <s v="tier - 2"/>
    <s v="tier - 3"/>
    <s v="R1013"/>
  </r>
  <r>
    <s v="Id537"/>
    <s v="  Marisol"/>
    <n v="22.6"/>
    <x v="2"/>
    <n v="10.43"/>
    <x v="0"/>
    <s v="Yes"/>
    <s v="No"/>
    <x v="0"/>
    <n v="1"/>
    <x v="0"/>
    <s v="27-Sep-1987"/>
    <x v="17"/>
    <n v="4762.33"/>
    <s v="tier - 3"/>
    <s v="tier - 3"/>
    <s v="R1011"/>
  </r>
  <r>
    <s v="Id538"/>
    <s v="  Lindsay"/>
    <n v="46.69"/>
    <x v="0"/>
    <n v="4.25"/>
    <x v="2"/>
    <s v="Yes"/>
    <s v="No"/>
    <x v="0"/>
    <n v="1"/>
    <x v="1"/>
    <s v="1-Aug-1989"/>
    <x v="13"/>
    <n v="4766.0200000000004"/>
    <s v="tier - 2"/>
    <s v="tier - 3"/>
    <s v="R1011"/>
  </r>
  <r>
    <s v="Id539"/>
    <s v="  Katie"/>
    <n v="28.49"/>
    <x v="1"/>
    <n v="4.8899999999999997"/>
    <x v="2"/>
    <s v="No"/>
    <s v="No"/>
    <x v="0"/>
    <s v="No major surgery"/>
    <x v="0"/>
    <s v="9-Dec-1989"/>
    <x v="13"/>
    <n v="4779.6000000000004"/>
    <s v="tier - 2"/>
    <s v="tier - 3"/>
    <s v="R1013"/>
  </r>
  <r>
    <s v="Id540"/>
    <s v="  Daniel"/>
    <n v="28.5"/>
    <x v="1"/>
    <n v="5.55"/>
    <x v="2"/>
    <s v="Yes"/>
    <s v="No"/>
    <x v="0"/>
    <n v="1"/>
    <x v="0"/>
    <s v="22-Jun-1987"/>
    <x v="17"/>
    <n v="4787.42"/>
    <s v="tier - 2"/>
    <s v="tier - 3"/>
    <s v="R1013"/>
  </r>
  <r>
    <s v="Id541"/>
    <s v="  Brett W"/>
    <n v="24.4"/>
    <x v="2"/>
    <n v="4.5199999999999996"/>
    <x v="2"/>
    <s v="No"/>
    <s v="No"/>
    <x v="0"/>
    <n v="1"/>
    <x v="0"/>
    <s v="16-Dec-1989"/>
    <x v="13"/>
    <n v="4795.66"/>
    <s v="tier - 2"/>
    <s v="tier - 1"/>
    <s v="R1013"/>
  </r>
  <r>
    <s v="Id542"/>
    <s v="  Dylan J"/>
    <n v="29.15"/>
    <x v="1"/>
    <n v="4.45"/>
    <x v="2"/>
    <s v="Yes"/>
    <s v="No"/>
    <x v="0"/>
    <n v="1"/>
    <x v="0"/>
    <s v="3-Oct-1978"/>
    <x v="27"/>
    <n v="4812.34"/>
    <s v="tier - 2"/>
    <s v="tier - 3"/>
    <s v="R1013"/>
  </r>
  <r>
    <s v="Id543"/>
    <s v="  Elizabeth"/>
    <n v="27.28"/>
    <x v="1"/>
    <n v="4.72"/>
    <x v="2"/>
    <s v="No"/>
    <s v="Yes"/>
    <x v="0"/>
    <n v="1"/>
    <x v="0"/>
    <s v="3-Jul-1981"/>
    <x v="19"/>
    <n v="4827.1000000000004"/>
    <s v="tier - 2"/>
    <s v="tier - 1"/>
    <s v="R1013"/>
  </r>
  <r>
    <s v="Id544"/>
    <s v="  Brooke M"/>
    <n v="32.229999999999997"/>
    <x v="0"/>
    <n v="4.6500000000000004"/>
    <x v="2"/>
    <s v="Yes"/>
    <s v="No"/>
    <x v="1"/>
    <n v="1"/>
    <x v="1"/>
    <s v="1-Dec-1995"/>
    <x v="4"/>
    <n v="4827.8999999999996"/>
    <s v="tier - 1"/>
    <s v="tier - 2"/>
    <s v="?"/>
  </r>
  <r>
    <s v="Id545"/>
    <s v="  Teiko"/>
    <n v="44.2"/>
    <x v="0"/>
    <n v="11.34"/>
    <x v="0"/>
    <s v="Yes"/>
    <s v="No"/>
    <x v="1"/>
    <n v="1"/>
    <x v="1"/>
    <s v="27-Jun-2002"/>
    <x v="5"/>
    <n v="4830.63"/>
    <s v="tier - 2"/>
    <s v="tier - 1"/>
    <s v="R1011"/>
  </r>
  <r>
    <s v="Id546"/>
    <s v="  Zachary"/>
    <n v="29.734999999999999"/>
    <x v="1"/>
    <n v="4.53"/>
    <x v="2"/>
    <s v="No"/>
    <s v="No"/>
    <x v="1"/>
    <n v="1"/>
    <x v="1"/>
    <s v="11-Dec-2000"/>
    <x v="10"/>
    <n v="4835.43"/>
    <s v="tier - 2"/>
    <s v="tier - 2"/>
    <s v="R1021"/>
  </r>
  <r>
    <s v="Id547"/>
    <s v="  Johannah"/>
    <n v="28.31"/>
    <x v="1"/>
    <n v="6.35"/>
    <x v="1"/>
    <s v="No"/>
    <s v="No"/>
    <x v="0"/>
    <s v="No major surgery"/>
    <x v="0"/>
    <s v="10-Sep-1992"/>
    <x v="0"/>
    <n v="4837.58"/>
    <s v="tier - 3"/>
    <s v="tier - 2"/>
    <s v="R1013"/>
  </r>
  <r>
    <s v="Id548"/>
    <s v="  Ryan A"/>
    <n v="46.62"/>
    <x v="0"/>
    <n v="8.51"/>
    <x v="0"/>
    <s v="No"/>
    <s v="No"/>
    <x v="0"/>
    <s v="No major surgery"/>
    <x v="1"/>
    <s v="15-Oct-1984"/>
    <x v="21"/>
    <n v="4839.18"/>
    <s v="tier - 2"/>
    <s v="tier - 1"/>
    <s v="R1012"/>
  </r>
  <r>
    <s v="Id549"/>
    <s v="  Andres Sr"/>
    <n v="51.75"/>
    <x v="0"/>
    <n v="8.59"/>
    <x v="0"/>
    <s v="Yes"/>
    <s v="No"/>
    <x v="0"/>
    <n v="1"/>
    <x v="1"/>
    <s v="29-Sep-1995"/>
    <x v="4"/>
    <n v="4840.95"/>
    <s v="tier - 2"/>
    <s v="tier - 1"/>
    <s v="R1021"/>
  </r>
  <r>
    <s v="Id550"/>
    <s v="  Bryan"/>
    <n v="25.7"/>
    <x v="1"/>
    <n v="4.13"/>
    <x v="2"/>
    <s v="Yes"/>
    <s v="No"/>
    <x v="0"/>
    <s v="No major surgery"/>
    <x v="0"/>
    <s v="13-Dec-1979"/>
    <x v="25"/>
    <n v="4843.79"/>
    <s v="tier - 2"/>
    <s v="tier - 3"/>
    <s v="R1013"/>
  </r>
  <r>
    <s v="Id551"/>
    <s v="  Lizette"/>
    <n v="31.79"/>
    <x v="0"/>
    <n v="4.55"/>
    <x v="2"/>
    <s v="No"/>
    <s v="No"/>
    <x v="0"/>
    <s v="No major surgery"/>
    <x v="1"/>
    <s v="11-Sep-1974"/>
    <x v="28"/>
    <n v="4844.67"/>
    <s v="tier - 2"/>
    <s v="tier - 2"/>
    <s v="R1013"/>
  </r>
  <r>
    <s v="Id552"/>
    <s v="  Don"/>
    <n v="24.795000000000002"/>
    <x v="2"/>
    <n v="4.5199999999999996"/>
    <x v="2"/>
    <s v="No"/>
    <s v="No"/>
    <x v="0"/>
    <s v="No major surgery"/>
    <x v="0"/>
    <s v="7-Jun-2001"/>
    <x v="3"/>
    <n v="4846.53"/>
    <s v="tier - 2"/>
    <s v="tier - 3"/>
    <s v="R1021"/>
  </r>
  <r>
    <s v="Id553"/>
    <s v="  Jeb"/>
    <n v="53.98"/>
    <x v="0"/>
    <n v="5.07"/>
    <x v="2"/>
    <s v="No"/>
    <s v="No"/>
    <x v="1"/>
    <n v="1"/>
    <x v="1"/>
    <s v="27-Dec-1995"/>
    <x v="4"/>
    <n v="4846.92"/>
    <s v="tier - 2"/>
    <s v="tier - 3"/>
    <s v="R1017"/>
  </r>
  <r>
    <s v="Id554"/>
    <s v="  Amy R"/>
    <n v="41.325000000000003"/>
    <x v="0"/>
    <n v="4.04"/>
    <x v="2"/>
    <s v="Yes"/>
    <s v="No"/>
    <x v="1"/>
    <n v="1"/>
    <x v="1"/>
    <s v="1-Sep-1989"/>
    <x v="13"/>
    <n v="4859.8900000000003"/>
    <s v="tier - 2"/>
    <s v="tier - 3"/>
    <s v="R1011"/>
  </r>
  <r>
    <s v="Id555"/>
    <s v="  Brian"/>
    <n v="51.65"/>
    <x v="0"/>
    <n v="5.3"/>
    <x v="2"/>
    <s v="Yes"/>
    <s v="No"/>
    <x v="0"/>
    <s v="No major surgery"/>
    <x v="1"/>
    <s v="29-Sep-1997"/>
    <x v="6"/>
    <n v="4877.9799999999996"/>
    <s v="tier - 2"/>
    <s v="tier - 3"/>
    <s v="R1012"/>
  </r>
  <r>
    <s v="Id556"/>
    <s v="  Mike G"/>
    <n v="44.52"/>
    <x v="0"/>
    <n v="8.64"/>
    <x v="0"/>
    <s v="Yes"/>
    <s v="No"/>
    <x v="1"/>
    <n v="1"/>
    <x v="1"/>
    <s v="23-Dec-1986"/>
    <x v="18"/>
    <n v="4883.87"/>
    <s v="tier - 2"/>
    <s v="tier - 1"/>
    <s v="R1011"/>
  </r>
  <r>
    <s v="Id557"/>
    <s v="  Simonezitrone Sr"/>
    <n v="53.29"/>
    <x v="0"/>
    <n v="4.03"/>
    <x v="2"/>
    <s v="No"/>
    <s v="No"/>
    <x v="1"/>
    <n v="1"/>
    <x v="1"/>
    <s v="27-Oct-1986"/>
    <x v="18"/>
    <n v="4889.04"/>
    <s v="tier - 2"/>
    <s v="tier - 1"/>
    <s v="R1013"/>
  </r>
  <r>
    <s v="Id558"/>
    <s v="  Nicholas"/>
    <n v="46.63"/>
    <x v="0"/>
    <n v="4.26"/>
    <x v="2"/>
    <s v="Yes"/>
    <s v="No"/>
    <x v="0"/>
    <n v="2"/>
    <x v="1"/>
    <s v="10-Jul-1989"/>
    <x v="13"/>
    <n v="4890"/>
    <s v="tier - 3"/>
    <s v="tier - 2"/>
    <s v="R1013"/>
  </r>
  <r>
    <s v="Id559"/>
    <s v="  Angela M"/>
    <n v="28.88"/>
    <x v="1"/>
    <n v="5.35"/>
    <x v="2"/>
    <s v="No"/>
    <s v="No"/>
    <x v="1"/>
    <n v="1"/>
    <x v="0"/>
    <s v="28-Nov-1990"/>
    <x v="16"/>
    <n v="4894.3900000000003"/>
    <s v="tier - 2"/>
    <s v="tier - 3"/>
    <s v="R1013"/>
  </r>
  <r>
    <s v="Id560"/>
    <s v="  Oz"/>
    <n v="23.98"/>
    <x v="2"/>
    <n v="4.9000000000000004"/>
    <x v="2"/>
    <s v="No"/>
    <s v="No"/>
    <x v="0"/>
    <s v="No major surgery"/>
    <x v="2"/>
    <s v="23-Sep-1988"/>
    <x v="15"/>
    <n v="4894.75"/>
    <s v="tier - 3"/>
    <s v="tier - 3"/>
    <s v="R1012"/>
  </r>
  <r>
    <s v="Id561"/>
    <s v="  Erin M"/>
    <n v="23.65"/>
    <x v="2"/>
    <n v="4.5"/>
    <x v="2"/>
    <s v="No"/>
    <s v="No"/>
    <x v="0"/>
    <s v="No major surgery"/>
    <x v="1"/>
    <s v="10-Jul-1993"/>
    <x v="1"/>
    <n v="4906.41"/>
    <s v="tier - 2"/>
    <s v="tier - 1"/>
    <s v="R1012"/>
  </r>
  <r>
    <s v="Id562"/>
    <s v="  Bobby E"/>
    <n v="49.09"/>
    <x v="0"/>
    <n v="8.3800000000000008"/>
    <x v="0"/>
    <s v="Yes"/>
    <s v="No"/>
    <x v="0"/>
    <n v="2"/>
    <x v="1"/>
    <s v="18-Oct-1981"/>
    <x v="19"/>
    <n v="4911.8900000000003"/>
    <s v="tier - 2"/>
    <s v="tier - 3"/>
    <s v="R1013"/>
  </r>
  <r>
    <s v="Id563"/>
    <s v="  Daniel P"/>
    <n v="28.024999999999999"/>
    <x v="1"/>
    <n v="7.03"/>
    <x v="0"/>
    <s v="No"/>
    <s v="No"/>
    <x v="0"/>
    <s v="No major surgery"/>
    <x v="0"/>
    <s v="21-Aug-2002"/>
    <x v="5"/>
    <n v="4915.0600000000004"/>
    <s v="tier - 2"/>
    <s v="tier - 1"/>
    <s v="R1017"/>
  </r>
  <r>
    <s v="Id564"/>
    <s v="  Marie E"/>
    <n v="43.32"/>
    <x v="0"/>
    <n v="8.75"/>
    <x v="0"/>
    <s v="Yes"/>
    <s v="No"/>
    <x v="1"/>
    <n v="1"/>
    <x v="1"/>
    <s v="10-Aug-1993"/>
    <x v="1"/>
    <n v="4922.92"/>
    <s v="tier - 2"/>
    <s v="tier - 2"/>
    <s v="R1012"/>
  </r>
  <r>
    <s v="Id565"/>
    <s v="  Katie"/>
    <n v="45.92"/>
    <x v="0"/>
    <n v="9.51"/>
    <x v="0"/>
    <s v="No"/>
    <s v="No"/>
    <x v="0"/>
    <s v="No major surgery"/>
    <x v="1"/>
    <s v="23-Aug-1991"/>
    <x v="14"/>
    <n v="4931.6499999999996"/>
    <s v="tier - 2"/>
    <s v="tier - 3"/>
    <s v="R1011"/>
  </r>
  <r>
    <s v="Id566"/>
    <s v="  Eric D"/>
    <n v="44.03"/>
    <x v="0"/>
    <n v="9.36"/>
    <x v="0"/>
    <s v="No"/>
    <s v="No"/>
    <x v="0"/>
    <s v="No major surgery"/>
    <x v="1"/>
    <s v="27-Nov-1991"/>
    <x v="14"/>
    <n v="4934.71"/>
    <s v="tier - 2"/>
    <s v="tier - 3"/>
    <s v="R1011"/>
  </r>
  <r>
    <s v="Id567"/>
    <s v="  Tara"/>
    <n v="24.6"/>
    <x v="2"/>
    <n v="4.8099999999999996"/>
    <x v="2"/>
    <s v="No"/>
    <s v="No"/>
    <x v="0"/>
    <s v="No major surgery"/>
    <x v="0"/>
    <s v="26-Jun-1974"/>
    <x v="28"/>
    <n v="4942.0600000000004"/>
    <s v="tier - 2"/>
    <s v="tier - 2"/>
    <s v="R1013"/>
  </r>
  <r>
    <s v="Id568"/>
    <s v="  Haley L"/>
    <n v="49.15"/>
    <x v="0"/>
    <n v="8.08"/>
    <x v="0"/>
    <s v="No"/>
    <s v="No"/>
    <x v="0"/>
    <s v="No major surgery"/>
    <x v="1"/>
    <s v="30-Aug-1991"/>
    <x v="14"/>
    <n v="4949.76"/>
    <s v="tier - 2"/>
    <s v="tier - 1"/>
    <s v="R1013"/>
  </r>
  <r>
    <s v="Id569"/>
    <s v="  Kayla B"/>
    <n v="28.31"/>
    <x v="1"/>
    <n v="6.29"/>
    <x v="1"/>
    <s v="No"/>
    <s v="No"/>
    <x v="1"/>
    <n v="1"/>
    <x v="0"/>
    <s v="7-Nov-1973"/>
    <x v="29"/>
    <n v="4985.22"/>
    <s v="tier - 2"/>
    <s v="tier - 3"/>
    <s v="R1013"/>
  </r>
  <r>
    <s v="Id570"/>
    <s v="  Mark D"/>
    <n v="22.99"/>
    <x v="2"/>
    <n v="6.29"/>
    <x v="1"/>
    <s v="No"/>
    <s v="No"/>
    <x v="0"/>
    <n v="1"/>
    <x v="0"/>
    <s v="24-Jun-1988"/>
    <x v="15"/>
    <n v="4992.38"/>
    <s v="tier - 2"/>
    <s v="tier - 3"/>
    <s v="R1024"/>
  </r>
  <r>
    <s v="Id571"/>
    <s v="  Patrick J"/>
    <n v="29.07"/>
    <x v="1"/>
    <n v="5.12"/>
    <x v="2"/>
    <s v="No"/>
    <s v="No"/>
    <x v="1"/>
    <n v="1"/>
    <x v="0"/>
    <s v="5-Oct-2001"/>
    <x v="3"/>
    <n v="4999.04"/>
    <s v="tier - 2"/>
    <s v="tier - 2"/>
    <s v="R1011"/>
  </r>
  <r>
    <s v="Id572"/>
    <s v="  Alejandro"/>
    <n v="42.02"/>
    <x v="0"/>
    <n v="9.9499999999999993"/>
    <x v="0"/>
    <s v="Yes"/>
    <s v="No"/>
    <x v="1"/>
    <n v="1"/>
    <x v="1"/>
    <s v="4-Sep-1988"/>
    <x v="15"/>
    <n v="5002.78"/>
    <s v="tier - 2"/>
    <s v="tier - 2"/>
    <s v="R1013"/>
  </r>
  <r>
    <s v="Id573"/>
    <s v="  Beth A"/>
    <n v="49.07"/>
    <x v="0"/>
    <n v="9.08"/>
    <x v="0"/>
    <s v="Yes"/>
    <s v="No"/>
    <x v="0"/>
    <n v="1"/>
    <x v="1"/>
    <s v="9-Jun-1977"/>
    <x v="26"/>
    <n v="5003.7700000000004"/>
    <s v="tier - 2"/>
    <s v="tier - 3"/>
    <s v="R1013"/>
  </r>
  <r>
    <s v="Id574"/>
    <s v="  Jason R"/>
    <n v="19.8"/>
    <x v="2"/>
    <n v="4.82"/>
    <x v="2"/>
    <s v="No"/>
    <s v="No"/>
    <x v="0"/>
    <s v="No major surgery"/>
    <x v="0"/>
    <s v="8-Jul-1988"/>
    <x v="15"/>
    <n v="5003.8500000000004"/>
    <s v="tier - 2"/>
    <s v="tier - 3"/>
    <s v="R1011"/>
  </r>
  <r>
    <s v="Id575"/>
    <s v="  Yoshinori"/>
    <n v="27.36"/>
    <x v="1"/>
    <n v="4.6500000000000004"/>
    <x v="2"/>
    <s v="No"/>
    <s v="Yes"/>
    <x v="0"/>
    <n v="1"/>
    <x v="0"/>
    <s v="9-Nov-1988"/>
    <x v="15"/>
    <n v="5012.47"/>
    <s v="tier - 2"/>
    <s v="tier - 3"/>
    <s v="R1011"/>
  </r>
  <r>
    <s v="Id576"/>
    <s v="  Adrienne G"/>
    <n v="42.95"/>
    <x v="0"/>
    <n v="5.16"/>
    <x v="2"/>
    <s v="Yes"/>
    <s v="No"/>
    <x v="0"/>
    <n v="1"/>
    <x v="1"/>
    <s v="28-Dec-1985"/>
    <x v="20"/>
    <n v="5028.1499999999996"/>
    <s v="tier - 1"/>
    <s v="tier - 2"/>
    <s v="R1012"/>
  </r>
  <r>
    <s v="Id577"/>
    <s v="  Meredith"/>
    <n v="42.66"/>
    <x v="0"/>
    <n v="10.44"/>
    <x v="0"/>
    <s v="No"/>
    <s v="No"/>
    <x v="0"/>
    <s v="No major surgery"/>
    <x v="1"/>
    <s v="10-Sep-1991"/>
    <x v="14"/>
    <n v="5031.2700000000004"/>
    <s v="tier - 3"/>
    <s v="tier - 1"/>
    <s v="R1016"/>
  </r>
  <r>
    <s v="Id578"/>
    <s v="  Junyong"/>
    <n v="33.630000000000003"/>
    <x v="0"/>
    <n v="5.69"/>
    <x v="2"/>
    <s v="No"/>
    <s v="No"/>
    <x v="0"/>
    <n v="1"/>
    <x v="1"/>
    <s v="29-Jun-1986"/>
    <x v="18"/>
    <n v="5034.1000000000004"/>
    <s v="tier - 2"/>
    <s v="tier - 2"/>
    <s v="R1013"/>
  </r>
  <r>
    <s v="Id579"/>
    <s v="  Kristen A"/>
    <n v="26.84"/>
    <x v="1"/>
    <n v="6.5"/>
    <x v="0"/>
    <s v="No"/>
    <s v="No"/>
    <x v="0"/>
    <s v="No major surgery"/>
    <x v="0"/>
    <s v="4-Dec-1997"/>
    <x v="6"/>
    <n v="5038.57"/>
    <s v="tier - 2"/>
    <s v="tier - 2"/>
    <s v="R1025"/>
  </r>
  <r>
    <s v="Id580"/>
    <s v="  Maria I"/>
    <n v="28.3"/>
    <x v="1"/>
    <n v="5.73"/>
    <x v="1"/>
    <s v="No"/>
    <s v="No"/>
    <x v="1"/>
    <n v="1"/>
    <x v="0"/>
    <s v="16-Oct-2001"/>
    <x v="3"/>
    <n v="5043.13"/>
    <s v="tier - 2"/>
    <s v="tier - 3"/>
    <s v="R1011"/>
  </r>
  <r>
    <s v="Id581"/>
    <s v="  Jonathan"/>
    <n v="27.06"/>
    <x v="1"/>
    <n v="5.74"/>
    <x v="1"/>
    <s v="Yes"/>
    <s v="No"/>
    <x v="0"/>
    <s v="No major surgery"/>
    <x v="0"/>
    <s v="29-Jul-1997"/>
    <x v="6"/>
    <n v="5045.1499999999996"/>
    <s v="tier - 2"/>
    <s v="tier - 2"/>
    <s v="R1012"/>
  </r>
  <r>
    <s v="Id582"/>
    <s v="  Phil"/>
    <n v="47.13"/>
    <x v="0"/>
    <n v="8.6999999999999993"/>
    <x v="0"/>
    <s v="No"/>
    <s v="No"/>
    <x v="0"/>
    <s v="No major surgery"/>
    <x v="1"/>
    <s v="7-Sep-1980"/>
    <x v="24"/>
    <n v="5054.05"/>
    <s v="tier - 2"/>
    <s v="tier - 2"/>
    <s v="R1013"/>
  </r>
  <r>
    <s v="Id583"/>
    <s v="  Benjamina C"/>
    <n v="51.72"/>
    <x v="0"/>
    <n v="5.09"/>
    <x v="2"/>
    <s v="No"/>
    <s v="No"/>
    <x v="0"/>
    <s v="No major surgery"/>
    <x v="1"/>
    <s v="11-Jun-1993"/>
    <x v="1"/>
    <n v="5059.5600000000004"/>
    <s v="tier - 2"/>
    <s v="tier - 1"/>
    <s v="R1021"/>
  </r>
  <r>
    <s v="Id584"/>
    <s v="  Christopher"/>
    <n v="48.59"/>
    <x v="0"/>
    <n v="5.57"/>
    <x v="2"/>
    <s v="No"/>
    <s v="No"/>
    <x v="0"/>
    <s v="No major surgery"/>
    <x v="1"/>
    <s v="22-Nov-1978"/>
    <x v="27"/>
    <n v="5077.1899999999996"/>
    <s v="tier - 2"/>
    <s v="tier - 3"/>
    <s v="R1012"/>
  </r>
  <r>
    <s v="Id585"/>
    <s v="  Alison B"/>
    <n v="45.18"/>
    <x v="0"/>
    <n v="10.87"/>
    <x v="0"/>
    <s v="No"/>
    <s v="No"/>
    <x v="0"/>
    <s v="No major surgery"/>
    <x v="1"/>
    <s v="14-Jul-1997"/>
    <x v="6"/>
    <n v="5080.1000000000004"/>
    <s v="tier - 3"/>
    <s v="tier - 2"/>
    <s v="R1011"/>
  </r>
  <r>
    <s v="Id586"/>
    <s v="  Caroline"/>
    <n v="27.9"/>
    <x v="1"/>
    <n v="6.02"/>
    <x v="1"/>
    <s v="No"/>
    <s v="No"/>
    <x v="1"/>
    <n v="1"/>
    <x v="0"/>
    <s v="19-Jun-1999"/>
    <x v="7"/>
    <n v="5087.92"/>
    <s v="tier - 2"/>
    <s v="tier - 2"/>
    <s v="R1026"/>
  </r>
  <r>
    <s v="Id587"/>
    <s v="  Alexis N"/>
    <n v="51.33"/>
    <x v="0"/>
    <n v="7"/>
    <x v="0"/>
    <s v="No"/>
    <s v="No"/>
    <x v="0"/>
    <s v="No major surgery"/>
    <x v="1"/>
    <s v="18-Nov-1987"/>
    <x v="17"/>
    <n v="5116.5"/>
    <s v="tier - 2"/>
    <s v="tier - 2"/>
    <s v="R1012"/>
  </r>
  <r>
    <s v="Id588"/>
    <s v="  Shanda L"/>
    <n v="30.59"/>
    <x v="0"/>
    <n v="5.56"/>
    <x v="2"/>
    <s v="Yes"/>
    <s v="No"/>
    <x v="0"/>
    <n v="1"/>
    <x v="1"/>
    <s v="1-Nov-1988"/>
    <x v="15"/>
    <n v="5124.1899999999996"/>
    <s v="tier - 2"/>
    <s v="tier - 3"/>
    <s v="R1013"/>
  </r>
  <r>
    <s v="Id589"/>
    <s v="  Lacey"/>
    <n v="39.229999999999997"/>
    <x v="0"/>
    <n v="8.4499999999999993"/>
    <x v="0"/>
    <s v="No"/>
    <s v="No"/>
    <x v="0"/>
    <s v="No major surgery"/>
    <x v="1"/>
    <s v="13-Sep-1987"/>
    <x v="17"/>
    <n v="5125.22"/>
    <s v="tier - 1"/>
    <s v="tier - 2"/>
    <s v="R1012"/>
  </r>
  <r>
    <s v="Id590"/>
    <s v="  Laurette"/>
    <n v="19.094999999999999"/>
    <x v="2"/>
    <n v="6.19"/>
    <x v="1"/>
    <s v="No"/>
    <s v="No"/>
    <x v="0"/>
    <s v="No major surgery"/>
    <x v="0"/>
    <s v="15-Sep-1988"/>
    <x v="15"/>
    <n v="5136.75"/>
    <s v="tier - 2"/>
    <s v="tier - 1"/>
    <s v="R1013"/>
  </r>
  <r>
    <s v="Id591"/>
    <s v="  Jason"/>
    <n v="49.72"/>
    <x v="0"/>
    <n v="7.71"/>
    <x v="0"/>
    <s v="No"/>
    <s v="No"/>
    <x v="0"/>
    <s v="No major surgery"/>
    <x v="1"/>
    <s v="10-Dec-1993"/>
    <x v="1"/>
    <n v="5138.26"/>
    <s v="tier - 2"/>
    <s v="tier - 2"/>
    <s v="R1013"/>
  </r>
  <r>
    <s v="Id592"/>
    <s v="  Mary"/>
    <n v="21.754999999999999"/>
    <x v="2"/>
    <n v="4.63"/>
    <x v="2"/>
    <s v="No"/>
    <s v="No"/>
    <x v="1"/>
    <n v="1"/>
    <x v="0"/>
    <s v="22-Aug-1984"/>
    <x v="21"/>
    <n v="5144.18"/>
    <s v="tier - 2"/>
    <s v="tier - 1"/>
    <s v="R1013"/>
  </r>
  <r>
    <s v="Id593"/>
    <s v="  Kati A"/>
    <n v="48.39"/>
    <x v="0"/>
    <n v="4.6100000000000003"/>
    <x v="2"/>
    <s v="No"/>
    <s v="No"/>
    <x v="0"/>
    <s v="No major surgery"/>
    <x v="1"/>
    <s v="22-Aug-1990"/>
    <x v="16"/>
    <n v="5148.55"/>
    <s v="tier - 2"/>
    <s v="tier - 2"/>
    <s v="R1024"/>
  </r>
  <r>
    <s v="Id594"/>
    <s v="  Kelly J"/>
    <n v="47.15"/>
    <x v="0"/>
    <n v="9.5299999999999994"/>
    <x v="0"/>
    <s v="Yes"/>
    <s v="No"/>
    <x v="0"/>
    <n v="1"/>
    <x v="1"/>
    <s v="9-Oct-1990"/>
    <x v="16"/>
    <n v="5152.13"/>
    <s v="tier - 2"/>
    <s v="tier - 2"/>
    <s v="R1011"/>
  </r>
  <r>
    <s v="Id595"/>
    <s v="  Greer D"/>
    <n v="47.59"/>
    <x v="0"/>
    <n v="11.43"/>
    <x v="0"/>
    <s v="Yes"/>
    <s v="No"/>
    <x v="0"/>
    <n v="2"/>
    <x v="1"/>
    <s v="29-Aug-1991"/>
    <x v="14"/>
    <n v="5166.96"/>
    <s v="tier - 2"/>
    <s v="tier - 2"/>
    <s v="R1012"/>
  </r>
  <r>
    <s v="Id596"/>
    <s v="  Brent"/>
    <n v="39.81"/>
    <x v="0"/>
    <n v="7.65"/>
    <x v="0"/>
    <s v="Yes"/>
    <s v="No"/>
    <x v="1"/>
    <n v="1"/>
    <x v="1"/>
    <s v="16-Oct-1984"/>
    <x v="21"/>
    <n v="5177.12"/>
    <s v="tier - 2"/>
    <s v="tier - 1"/>
    <s v="R1013"/>
  </r>
  <r>
    <s v="Id597"/>
    <s v="  Eugene M"/>
    <n v="31.02"/>
    <x v="0"/>
    <n v="5.87"/>
    <x v="1"/>
    <s v="Yes"/>
    <s v="No"/>
    <x v="0"/>
    <s v="No major surgery"/>
    <x v="1"/>
    <s v="12-Sep-1979"/>
    <x v="25"/>
    <n v="5195.58"/>
    <s v="tier - 2"/>
    <s v="tier - 2"/>
    <s v="R1013"/>
  </r>
  <r>
    <s v="Id598"/>
    <s v="  Erin D"/>
    <n v="24.75"/>
    <x v="2"/>
    <n v="4.3600000000000003"/>
    <x v="2"/>
    <s v="Yes"/>
    <s v="No"/>
    <x v="0"/>
    <n v="1"/>
    <x v="0"/>
    <s v="6-Jun-2004"/>
    <x v="9"/>
    <n v="5198.6899999999996"/>
    <s v="tier - 2"/>
    <s v="tier - 2"/>
    <s v="R1022"/>
  </r>
  <r>
    <s v="Id599"/>
    <s v="  Kamilla"/>
    <n v="30.114999999999998"/>
    <x v="0"/>
    <n v="10.119999999999999"/>
    <x v="0"/>
    <s v="No"/>
    <s v="No"/>
    <x v="0"/>
    <n v="3"/>
    <x v="1"/>
    <s v="24-Oct-1983"/>
    <x v="22"/>
    <n v="5207.97"/>
    <s v="tier - 2"/>
    <s v="tier - 2"/>
    <s v="R1012"/>
  </r>
  <r>
    <s v="Id600"/>
    <s v="  Wayne I"/>
    <n v="26.03"/>
    <x v="1"/>
    <n v="4.01"/>
    <x v="2"/>
    <s v="No"/>
    <s v="No"/>
    <x v="1"/>
    <n v="1"/>
    <x v="0"/>
    <s v="17-Jun-1993"/>
    <x v="1"/>
    <n v="5209.58"/>
    <s v="tier - 3"/>
    <s v="tier - 3"/>
    <s v="R1017"/>
  </r>
  <r>
    <s v="Id601"/>
    <s v="  Tracy L"/>
    <n v="20.045000000000002"/>
    <x v="2"/>
    <n v="4.7699999999999996"/>
    <x v="2"/>
    <s v="Yes"/>
    <s v="No"/>
    <x v="0"/>
    <n v="1"/>
    <x v="0"/>
    <s v="1-Dec-1999"/>
    <x v="7"/>
    <n v="5213.22"/>
    <s v="tier - 2"/>
    <s v="tier - 1"/>
    <s v="R1012"/>
  </r>
  <r>
    <s v="Id602"/>
    <s v="  Heather"/>
    <n v="40.24"/>
    <x v="0"/>
    <n v="6.83"/>
    <x v="0"/>
    <s v="No"/>
    <s v="No"/>
    <x v="0"/>
    <s v="No major surgery"/>
    <x v="1"/>
    <s v="6-Jun-1995"/>
    <x v="4"/>
    <n v="5216.4799999999996"/>
    <s v="tier - 2"/>
    <s v="tier - 2"/>
    <s v="R1025"/>
  </r>
  <r>
    <s v="Id603"/>
    <s v="  Megan C"/>
    <n v="43.15"/>
    <x v="0"/>
    <n v="6.14"/>
    <x v="1"/>
    <s v="Yes"/>
    <s v="No"/>
    <x v="1"/>
    <n v="1"/>
    <x v="1"/>
    <s v="29-Jun-1987"/>
    <x v="17"/>
    <n v="5227.99"/>
    <s v="tier - 2"/>
    <s v="tier - 1"/>
    <s v="R1024"/>
  </r>
  <r>
    <s v="Id604"/>
    <s v="  Jonathan"/>
    <n v="27.7"/>
    <x v="1"/>
    <n v="5.6"/>
    <x v="2"/>
    <s v="No"/>
    <s v="No"/>
    <x v="1"/>
    <n v="1"/>
    <x v="0"/>
    <s v="26-Dec-1987"/>
    <x v="17"/>
    <n v="5240.7700000000004"/>
    <s v="tier - 2"/>
    <s v="tier - 2"/>
    <s v="R1011"/>
  </r>
  <r>
    <s v="Id605"/>
    <s v="  Greg D"/>
    <n v="45.68"/>
    <x v="0"/>
    <n v="4.8"/>
    <x v="2"/>
    <s v="No"/>
    <s v="No"/>
    <x v="0"/>
    <n v="2"/>
    <x v="1"/>
    <s v="5-Jul-1987"/>
    <x v="17"/>
    <n v="5245.23"/>
    <s v="tier - 2"/>
    <s v="tier - 2"/>
    <s v="R1013"/>
  </r>
  <r>
    <s v="Id606"/>
    <s v="  Steven L"/>
    <n v="27.3"/>
    <x v="1"/>
    <n v="11.89"/>
    <x v="0"/>
    <s v="No"/>
    <s v="No"/>
    <x v="0"/>
    <s v="No major surgery"/>
    <x v="0"/>
    <s v="9-Sep-1987"/>
    <x v="17"/>
    <n v="5246.05"/>
    <s v="tier - 2"/>
    <s v="tier - 3"/>
    <s v="R1011"/>
  </r>
  <r>
    <s v="Id607"/>
    <s v="  Gianfilippo"/>
    <n v="54.45"/>
    <x v="0"/>
    <n v="4.7300000000000004"/>
    <x v="2"/>
    <s v="Yes"/>
    <s v="No"/>
    <x v="0"/>
    <n v="1"/>
    <x v="1"/>
    <s v="6-Jul-1990"/>
    <x v="16"/>
    <n v="5253.52"/>
    <s v="tier - 3"/>
    <s v="tier - 3"/>
    <s v="R1011"/>
  </r>
  <r>
    <s v="Id608"/>
    <s v="  Hector"/>
    <n v="54.43"/>
    <x v="0"/>
    <n v="4.6100000000000003"/>
    <x v="2"/>
    <s v="Yes"/>
    <s v="No"/>
    <x v="0"/>
    <n v="1"/>
    <x v="1"/>
    <s v="25-Nov-1989"/>
    <x v="13"/>
    <n v="5257.51"/>
    <s v="tier - 2"/>
    <s v="tier - 2"/>
    <s v="R1012"/>
  </r>
  <r>
    <s v="Id609"/>
    <s v="  Mark W"/>
    <n v="48.01"/>
    <x v="0"/>
    <n v="7.3"/>
    <x v="0"/>
    <s v="No"/>
    <s v="No"/>
    <x v="0"/>
    <s v="No major surgery"/>
    <x v="1"/>
    <s v="19-Jul-1989"/>
    <x v="13"/>
    <n v="5261.47"/>
    <s v="tier - 2"/>
    <s v="tier - 2"/>
    <s v="R1012"/>
  </r>
  <r>
    <s v="Id610"/>
    <s v="  Aubri"/>
    <n v="48.32"/>
    <x v="0"/>
    <n v="5.88"/>
    <x v="1"/>
    <s v="No"/>
    <s v="No"/>
    <x v="0"/>
    <s v="No major surgery"/>
    <x v="1"/>
    <s v="25-Oct-1986"/>
    <x v="18"/>
    <n v="5266.37"/>
    <s v="tier - 2"/>
    <s v="tier - 2"/>
    <s v="R1012"/>
  </r>
  <r>
    <s v="Id611"/>
    <s v="  Justin"/>
    <n v="22.895"/>
    <x v="2"/>
    <n v="4.0599999999999996"/>
    <x v="2"/>
    <s v="No"/>
    <s v="No"/>
    <x v="1"/>
    <n v="1"/>
    <x v="0"/>
    <s v="20-Sep-1986"/>
    <x v="18"/>
    <n v="5267.82"/>
    <s v="tier - 2"/>
    <s v="tier - 2"/>
    <s v="R1012"/>
  </r>
  <r>
    <s v="Id612"/>
    <s v="  Megan A"/>
    <n v="54.85"/>
    <x v="0"/>
    <n v="4.9000000000000004"/>
    <x v="2"/>
    <s v="No"/>
    <s v="No"/>
    <x v="0"/>
    <n v="1"/>
    <x v="1"/>
    <s v="20-Oct-1986"/>
    <x v="18"/>
    <n v="5272.18"/>
    <s v="tier - 2"/>
    <s v="tier - 3"/>
    <s v="R1012"/>
  </r>
  <r>
    <s v="Id613"/>
    <s v="  Erika M"/>
    <n v="21.85"/>
    <x v="2"/>
    <n v="5.52"/>
    <x v="2"/>
    <s v="No"/>
    <s v="No"/>
    <x v="1"/>
    <n v="1"/>
    <x v="0"/>
    <s v="1-Sep-1987"/>
    <x v="17"/>
    <n v="5275.86"/>
    <s v="tier - 2"/>
    <s v="tier - 2"/>
    <s v="R1013"/>
  </r>
  <r>
    <s v="Id614"/>
    <s v="  Daniel G"/>
    <n v="51.86"/>
    <x v="0"/>
    <n v="5.2"/>
    <x v="2"/>
    <s v="Yes"/>
    <s v="No"/>
    <x v="0"/>
    <s v="No major surgery"/>
    <x v="1"/>
    <s v="12-Nov-1974"/>
    <x v="28"/>
    <n v="5291.71"/>
    <s v="tier - 2"/>
    <s v="tier - 2"/>
    <s v="R1012"/>
  </r>
  <r>
    <s v="Id615"/>
    <s v="  Devin C"/>
    <n v="39.049999999999997"/>
    <x v="0"/>
    <n v="7.59"/>
    <x v="0"/>
    <s v="No"/>
    <s v="No"/>
    <x v="0"/>
    <n v="3"/>
    <x v="1"/>
    <s v="22-Aug-2004"/>
    <x v="9"/>
    <n v="5293.67"/>
    <s v="tier - 2"/>
    <s v="tier - 2"/>
    <s v="R1022"/>
  </r>
  <r>
    <s v="Id616"/>
    <s v="  Louise A"/>
    <n v="31.824999999999999"/>
    <x v="0"/>
    <n v="8.2799999999999994"/>
    <x v="0"/>
    <s v="No"/>
    <s v="No"/>
    <x v="0"/>
    <n v="3"/>
    <x v="1"/>
    <s v="9-Sep-2000"/>
    <x v="10"/>
    <n v="5306.7"/>
    <s v="tier - 2"/>
    <s v="tier - 3"/>
    <s v="R1012"/>
  </r>
  <r>
    <s v="Id617"/>
    <s v="  Sarah"/>
    <n v="46.43"/>
    <x v="0"/>
    <n v="6.72"/>
    <x v="0"/>
    <s v="No"/>
    <s v="No"/>
    <x v="0"/>
    <s v="No major surgery"/>
    <x v="1"/>
    <s v="13-Nov-1994"/>
    <x v="11"/>
    <n v="5312.17"/>
    <s v="tier - 2"/>
    <s v="tier - 2"/>
    <s v="R1012"/>
  </r>
  <r>
    <s v="Id618"/>
    <s v="  Amy"/>
    <n v="53.63"/>
    <x v="0"/>
    <n v="5.47"/>
    <x v="2"/>
    <s v="Yes"/>
    <s v="No"/>
    <x v="0"/>
    <n v="1"/>
    <x v="1"/>
    <s v="2-Sep-1974"/>
    <x v="28"/>
    <n v="5322.24"/>
    <s v="tier - 2"/>
    <s v="tier - 1"/>
    <s v="R1012"/>
  </r>
  <r>
    <s v="Id619"/>
    <s v="  Brittany L"/>
    <n v="48.7"/>
    <x v="0"/>
    <n v="4.71"/>
    <x v="2"/>
    <s v="No"/>
    <s v="No"/>
    <x v="0"/>
    <s v="No major surgery"/>
    <x v="1"/>
    <s v="18-Jun-1992"/>
    <x v="0"/>
    <n v="5325.65"/>
    <s v="tier - 2"/>
    <s v="tier - 1"/>
    <s v="R1011"/>
  </r>
  <r>
    <s v="Id620"/>
    <s v="  Jessica L"/>
    <n v="48.81"/>
    <x v="0"/>
    <n v="5.49"/>
    <x v="2"/>
    <s v="No"/>
    <s v="No"/>
    <x v="0"/>
    <s v="No major surgery"/>
    <x v="1"/>
    <s v="28-Aug-1991"/>
    <x v="14"/>
    <n v="5327.4"/>
    <s v="tier - 2"/>
    <s v="tier - 1"/>
    <s v="R1012"/>
  </r>
  <r>
    <s v="Id621"/>
    <s v="  Kristina K"/>
    <n v="47.53"/>
    <x v="0"/>
    <n v="4.72"/>
    <x v="2"/>
    <s v="No"/>
    <s v="No"/>
    <x v="0"/>
    <s v="No major surgery"/>
    <x v="1"/>
    <s v="15-Dec-1972"/>
    <x v="30"/>
    <n v="5344.81"/>
    <s v="tier - 2"/>
    <s v="tier - 3"/>
    <s v="R1013"/>
  </r>
  <r>
    <s v="Id622"/>
    <s v="  Brad"/>
    <n v="36.85"/>
    <x v="0"/>
    <n v="6.7"/>
    <x v="0"/>
    <s v="No"/>
    <s v="No"/>
    <x v="0"/>
    <s v="No major surgery"/>
    <x v="1"/>
    <s v="7-Nov-1989"/>
    <x v="13"/>
    <n v="5354.07"/>
    <s v="tier - 2"/>
    <s v="tier - 3"/>
    <s v="R1024"/>
  </r>
  <r>
    <s v="Id623"/>
    <s v="  Margaret O"/>
    <n v="29.3"/>
    <x v="1"/>
    <n v="5.5"/>
    <x v="2"/>
    <s v="No"/>
    <s v="No"/>
    <x v="0"/>
    <s v="No major surgery"/>
    <x v="1"/>
    <s v="7-Dec-1994"/>
    <x v="11"/>
    <n v="5364.66"/>
    <s v="tier - 2"/>
    <s v="tier - 1"/>
    <s v="R1011"/>
  </r>
  <r>
    <s v="Id624"/>
    <s v="  Craig R"/>
    <n v="19.3"/>
    <x v="2"/>
    <n v="4.46"/>
    <x v="2"/>
    <s v="No"/>
    <s v="No"/>
    <x v="0"/>
    <n v="1"/>
    <x v="0"/>
    <s v="1-Jun-1986"/>
    <x v="18"/>
    <n v="5373.36"/>
    <s v="tier - 2"/>
    <s v="tier - 2"/>
    <s v="R1012"/>
  </r>
  <r>
    <s v="Id625"/>
    <s v="  Simo"/>
    <n v="24.13"/>
    <x v="2"/>
    <n v="5.29"/>
    <x v="2"/>
    <s v="Yes"/>
    <s v="No"/>
    <x v="1"/>
    <n v="1"/>
    <x v="0"/>
    <s v="18-Nov-1989"/>
    <x v="13"/>
    <n v="5375.04"/>
    <s v="tier - 2"/>
    <s v="tier - 1"/>
    <s v="R1011"/>
  </r>
  <r>
    <s v="Id626"/>
    <s v="  Christopher J"/>
    <n v="46.7"/>
    <x v="0"/>
    <n v="10.99"/>
    <x v="0"/>
    <s v="No"/>
    <s v="No"/>
    <x v="0"/>
    <s v="No major surgery"/>
    <x v="1"/>
    <s v="22-Jul-1986"/>
    <x v="18"/>
    <n v="5377.46"/>
    <s v="tier - 2"/>
    <s v="tier - 3"/>
    <s v="R1012"/>
  </r>
  <r>
    <s v="Id627"/>
    <s v="  Mario Sr"/>
    <n v="45.27"/>
    <x v="0"/>
    <n v="5.2"/>
    <x v="2"/>
    <s v="Yes"/>
    <s v="No"/>
    <x v="0"/>
    <s v="No major surgery"/>
    <x v="1"/>
    <s v="1-Jun-1984"/>
    <x v="21"/>
    <n v="5383.54"/>
    <s v="tier - 2"/>
    <s v="tier - 3"/>
    <s v="R1011"/>
  </r>
  <r>
    <s v="Id628"/>
    <s v="  Meghann R"/>
    <n v="44.29"/>
    <x v="0"/>
    <n v="9.66"/>
    <x v="0"/>
    <s v="No"/>
    <s v="No"/>
    <x v="0"/>
    <n v="2"/>
    <x v="1"/>
    <s v="8-Aug-1988"/>
    <x v="15"/>
    <n v="5385.34"/>
    <s v="tier - 2"/>
    <s v="tier - 3"/>
    <s v="R1012"/>
  </r>
  <r>
    <s v="Id629"/>
    <s v="  Scott M"/>
    <n v="54.59"/>
    <x v="0"/>
    <n v="4.22"/>
    <x v="2"/>
    <s v="Yes"/>
    <s v="No"/>
    <x v="0"/>
    <n v="1"/>
    <x v="1"/>
    <s v="6-Nov-1989"/>
    <x v="13"/>
    <n v="5396.44"/>
    <s v="tier - 2"/>
    <s v="tier - 3"/>
    <s v="R1013"/>
  </r>
  <r>
    <s v="Id630"/>
    <s v="  Caitlin E"/>
    <n v="32.965000000000003"/>
    <x v="0"/>
    <n v="11.78"/>
    <x v="0"/>
    <s v="No"/>
    <s v="No"/>
    <x v="0"/>
    <s v="No major surgery"/>
    <x v="1"/>
    <s v="3-Sep-1984"/>
    <x v="21"/>
    <n v="5397.62"/>
    <s v="tier - 2"/>
    <s v="tier - 2"/>
    <s v="R1013"/>
  </r>
  <r>
    <s v="Id631"/>
    <s v="  Samantha A"/>
    <n v="38.049999999999997"/>
    <x v="0"/>
    <n v="9.6199999999999992"/>
    <x v="0"/>
    <s v="No"/>
    <s v="No"/>
    <x v="0"/>
    <s v="No major surgery"/>
    <x v="1"/>
    <s v="1-Aug-1984"/>
    <x v="21"/>
    <n v="5400.98"/>
    <s v="tier - 2"/>
    <s v="tier - 2"/>
    <s v="R1013"/>
  </r>
  <r>
    <s v="Id632"/>
    <s v="  Erik"/>
    <n v="46.14"/>
    <x v="0"/>
    <n v="10.78"/>
    <x v="0"/>
    <s v="No"/>
    <s v="No"/>
    <x v="0"/>
    <s v="No major surgery"/>
    <x v="1"/>
    <s v="23-Dec-1985"/>
    <x v="20"/>
    <n v="5402.89"/>
    <s v="tier - 2"/>
    <s v="tier - 1"/>
    <s v="R1013"/>
  </r>
  <r>
    <s v="Id633"/>
    <s v="  Christopher"/>
    <n v="41.325000000000003"/>
    <x v="0"/>
    <n v="5.1100000000000003"/>
    <x v="2"/>
    <s v="Yes"/>
    <s v="No"/>
    <x v="0"/>
    <n v="2"/>
    <x v="1"/>
    <s v="27-Sep-1975"/>
    <x v="31"/>
    <n v="5411.99"/>
    <s v="tier - 2"/>
    <s v="tier - 3"/>
    <s v="R1012"/>
  </r>
  <r>
    <s v="Id634"/>
    <s v="  Maya"/>
    <n v="44.64"/>
    <x v="0"/>
    <n v="7.18"/>
    <x v="0"/>
    <s v="No"/>
    <s v="No"/>
    <x v="0"/>
    <s v="No major surgery"/>
    <x v="1"/>
    <s v="27-Sep-1982"/>
    <x v="23"/>
    <n v="5415.66"/>
    <s v="tier - 2"/>
    <s v="tier - 3"/>
    <s v="R1013"/>
  </r>
  <r>
    <s v="Id635"/>
    <s v="  Zachary T"/>
    <n v="25.175000000000001"/>
    <x v="1"/>
    <n v="4.96"/>
    <x v="2"/>
    <s v="No"/>
    <s v="Yes"/>
    <x v="0"/>
    <n v="1"/>
    <x v="2"/>
    <s v="6-Jul-1991"/>
    <x v="14"/>
    <n v="5425.02"/>
    <s v="tier - 2"/>
    <s v="tier - 1"/>
    <s v="R1012"/>
  </r>
  <r>
    <s v="Id636"/>
    <s v="  Hilda"/>
    <n v="43.11"/>
    <x v="0"/>
    <n v="4.67"/>
    <x v="2"/>
    <s v="Yes"/>
    <s v="No"/>
    <x v="0"/>
    <s v="No major surgery"/>
    <x v="1"/>
    <s v="17-Sep-1992"/>
    <x v="0"/>
    <n v="5428.73"/>
    <s v="tier - 3"/>
    <s v="tier - 1"/>
    <s v="R1017"/>
  </r>
  <r>
    <s v="Id637"/>
    <s v="  Stephanie"/>
    <n v="53.32"/>
    <x v="0"/>
    <n v="5.0599999999999996"/>
    <x v="2"/>
    <s v="No"/>
    <s v="No"/>
    <x v="0"/>
    <s v="No major surgery"/>
    <x v="1"/>
    <s v="8-Jun-1978"/>
    <x v="27"/>
    <n v="5428.98"/>
    <s v="tier - 2"/>
    <s v="tier - 2"/>
    <s v="R1012"/>
  </r>
  <r>
    <s v="Id638"/>
    <s v="  Doug"/>
    <n v="38.04"/>
    <x v="0"/>
    <n v="5.0199999999999996"/>
    <x v="2"/>
    <s v="Yes"/>
    <s v="No"/>
    <x v="0"/>
    <n v="1"/>
    <x v="1"/>
    <s v="25-Aug-1982"/>
    <x v="23"/>
    <n v="5438.75"/>
    <s v="tier - 3"/>
    <s v="tier - 2"/>
    <s v="R1013"/>
  </r>
  <r>
    <s v="Id639"/>
    <s v="  Bethany N"/>
    <n v="37.9"/>
    <x v="0"/>
    <n v="7.76"/>
    <x v="0"/>
    <s v="No"/>
    <s v="No"/>
    <x v="0"/>
    <s v="No major surgery"/>
    <x v="1"/>
    <s v="25-Dec-1986"/>
    <x v="18"/>
    <n v="5458.05"/>
    <s v="tier - 2"/>
    <s v="tier - 2"/>
    <s v="R1024"/>
  </r>
  <r>
    <s v="Id640"/>
    <s v="  Sandra H"/>
    <n v="39.6"/>
    <x v="0"/>
    <n v="9.32"/>
    <x v="0"/>
    <s v="No"/>
    <s v="No"/>
    <x v="0"/>
    <s v="No major surgery"/>
    <x v="1"/>
    <s v="24-Oct-1973"/>
    <x v="29"/>
    <n v="5466.88"/>
    <s v="tier - 2"/>
    <s v="tier - 2"/>
    <s v="R1013"/>
  </r>
  <r>
    <s v="Id641"/>
    <s v="  Takuo"/>
    <n v="50.92"/>
    <x v="0"/>
    <n v="5.31"/>
    <x v="2"/>
    <s v="Yes"/>
    <s v="No"/>
    <x v="0"/>
    <n v="1"/>
    <x v="1"/>
    <s v="2-Dec-1986"/>
    <x v="18"/>
    <n v="5469.01"/>
    <s v="tier - 2"/>
    <s v="tier - 2"/>
    <s v="R1024"/>
  </r>
  <r>
    <s v="Id642"/>
    <s v="  Kelly A"/>
    <n v="21.85"/>
    <x v="2"/>
    <n v="5.56"/>
    <x v="2"/>
    <s v="Yes"/>
    <s v="No"/>
    <x v="0"/>
    <s v="No major surgery"/>
    <x v="0"/>
    <s v="12-Jul-1986"/>
    <x v="18"/>
    <n v="5472.45"/>
    <s v="tier - 2"/>
    <s v="tier - 3"/>
    <s v="R1011"/>
  </r>
  <r>
    <s v="Id643"/>
    <s v="  Scott"/>
    <n v="36.08"/>
    <x v="0"/>
    <n v="7.11"/>
    <x v="0"/>
    <s v="Yes"/>
    <s v="No"/>
    <x v="1"/>
    <n v="1"/>
    <x v="1"/>
    <s v="30-Sep-1986"/>
    <x v="18"/>
    <n v="5478.04"/>
    <s v="tier - 2"/>
    <s v="tier - 3"/>
    <s v="R1013"/>
  </r>
  <r>
    <s v="Id644"/>
    <s v="  Benoit"/>
    <n v="40.44"/>
    <x v="0"/>
    <n v="5.13"/>
    <x v="2"/>
    <s v="Yes"/>
    <s v="No"/>
    <x v="1"/>
    <n v="1"/>
    <x v="1"/>
    <s v="26-Aug-1984"/>
    <x v="21"/>
    <n v="5484.47"/>
    <s v="tier - 2"/>
    <s v="tier - 2"/>
    <s v="R1013"/>
  </r>
  <r>
    <s v="Id645"/>
    <s v="  Elizabeth M"/>
    <n v="38.094999999999999"/>
    <x v="0"/>
    <n v="10.199999999999999"/>
    <x v="0"/>
    <s v="No"/>
    <s v="No"/>
    <x v="0"/>
    <s v="No major surgery"/>
    <x v="1"/>
    <s v="17-Aug-1984"/>
    <x v="21"/>
    <n v="5488.26"/>
    <s v="tier - 2"/>
    <s v="tier - 3"/>
    <s v="R1011"/>
  </r>
  <r>
    <s v="Id646"/>
    <s v="  Jessica A"/>
    <n v="44.95"/>
    <x v="0"/>
    <n v="10.4"/>
    <x v="0"/>
    <s v="No"/>
    <s v="No"/>
    <x v="0"/>
    <s v="No major surgery"/>
    <x v="1"/>
    <s v="29-Jul-1988"/>
    <x v="15"/>
    <n v="5503.36"/>
    <s v="tier - 2"/>
    <s v="tier - 2"/>
    <s v="R1012"/>
  </r>
  <r>
    <s v="Id647"/>
    <s v="  Monica K"/>
    <n v="35.54"/>
    <x v="0"/>
    <n v="10.67"/>
    <x v="0"/>
    <s v="No"/>
    <s v="No"/>
    <x v="0"/>
    <s v="No major surgery"/>
    <x v="1"/>
    <s v="7-Nov-1981"/>
    <x v="19"/>
    <n v="5539.4"/>
    <s v="tier - 2"/>
    <s v="tier - 2"/>
    <s v="R1013"/>
  </r>
  <r>
    <s v="Id648"/>
    <s v="  Kevin L"/>
    <n v="39.799999999999997"/>
    <x v="0"/>
    <n v="4.6500000000000004"/>
    <x v="2"/>
    <s v="Yes"/>
    <s v="No"/>
    <x v="0"/>
    <n v="2"/>
    <x v="1"/>
    <s v="7-Dec-1980"/>
    <x v="24"/>
    <n v="5540.35"/>
    <s v="tier - 2"/>
    <s v="tier - 2"/>
    <s v="R1012"/>
  </r>
  <r>
    <s v="Id649"/>
    <s v="  Gregory"/>
    <n v="33.659999999999997"/>
    <x v="0"/>
    <n v="5.65"/>
    <x v="2"/>
    <s v="Yes"/>
    <s v="No"/>
    <x v="0"/>
    <n v="2"/>
    <x v="1"/>
    <s v="22-Sep-1999"/>
    <x v="7"/>
    <n v="5552.61"/>
    <s v="tier - 2"/>
    <s v="tier - 3"/>
    <s v="R1026"/>
  </r>
  <r>
    <s v="Id650"/>
    <s v="  Della"/>
    <n v="35.5"/>
    <x v="0"/>
    <n v="11.97"/>
    <x v="0"/>
    <s v="No"/>
    <s v="No"/>
    <x v="0"/>
    <s v="No major surgery"/>
    <x v="1"/>
    <s v="18-Sep-1974"/>
    <x v="28"/>
    <n v="5576.35"/>
    <s v="tier - 2"/>
    <s v="tier - 3"/>
    <s v="R1013"/>
  </r>
  <r>
    <s v="Id651"/>
    <s v="  David"/>
    <n v="41.63"/>
    <x v="0"/>
    <n v="6.71"/>
    <x v="0"/>
    <s v="No"/>
    <s v="No"/>
    <x v="0"/>
    <s v="No major surgery"/>
    <x v="1"/>
    <s v="5-Sep-1985"/>
    <x v="20"/>
    <n v="5582.95"/>
    <s v="tier - 2"/>
    <s v="tier - 1"/>
    <s v="R1012"/>
  </r>
  <r>
    <s v="Id652"/>
    <s v="  Victoria"/>
    <n v="46.49"/>
    <x v="0"/>
    <n v="11.92"/>
    <x v="0"/>
    <s v="No"/>
    <s v="No"/>
    <x v="0"/>
    <s v="No major surgery"/>
    <x v="1"/>
    <s v="21-Nov-1986"/>
    <x v="18"/>
    <n v="5584.31"/>
    <s v="tier - 3"/>
    <s v="tier - 1"/>
    <s v="R1013"/>
  </r>
  <r>
    <s v="Id653"/>
    <s v="  Tasos"/>
    <n v="43.29"/>
    <x v="0"/>
    <n v="5.35"/>
    <x v="2"/>
    <s v="No"/>
    <s v="No"/>
    <x v="0"/>
    <n v="2"/>
    <x v="1"/>
    <s v="3-Oct-1983"/>
    <x v="22"/>
    <n v="5587.59"/>
    <s v="tier - 2"/>
    <s v="tier - 1"/>
    <s v="R1013"/>
  </r>
  <r>
    <s v="Id654"/>
    <s v="  Thomas"/>
    <n v="43.08"/>
    <x v="0"/>
    <n v="8.9600000000000009"/>
    <x v="0"/>
    <s v="Yes"/>
    <s v="No"/>
    <x v="0"/>
    <n v="1"/>
    <x v="1"/>
    <s v="18-Nov-1988"/>
    <x v="15"/>
    <n v="5594.85"/>
    <s v="tier - 2"/>
    <s v="tier - 3"/>
    <s v="R1024"/>
  </r>
  <r>
    <s v="Id655"/>
    <s v="  Lukasz"/>
    <n v="39.07"/>
    <x v="0"/>
    <n v="11.93"/>
    <x v="0"/>
    <s v="No"/>
    <s v="No"/>
    <x v="0"/>
    <s v="No major surgery"/>
    <x v="1"/>
    <s v="11-Sep-1978"/>
    <x v="27"/>
    <n v="5612.83"/>
    <s v="tier - 2"/>
    <s v="tier - 3"/>
    <s v="R1013"/>
  </r>
  <r>
    <s v="Id656"/>
    <s v="  Matthew A"/>
    <n v="41.3"/>
    <x v="0"/>
    <n v="9.59"/>
    <x v="0"/>
    <s v="No"/>
    <s v="No"/>
    <x v="0"/>
    <s v="No major surgery"/>
    <x v="1"/>
    <s v="15-Nov-1994"/>
    <x v="11"/>
    <n v="5615.37"/>
    <s v="tier - 2"/>
    <s v="tier - 3"/>
    <s v="R1011"/>
  </r>
  <r>
    <s v="Id657"/>
    <s v="  Meta"/>
    <n v="42.95"/>
    <x v="0"/>
    <n v="11.88"/>
    <x v="0"/>
    <s v="Yes"/>
    <s v="No"/>
    <x v="0"/>
    <n v="2"/>
    <x v="1"/>
    <s v="9-Dec-1987"/>
    <x v="17"/>
    <n v="5630.46"/>
    <s v="tier - 2"/>
    <s v="tier - 3"/>
    <s v="R1012"/>
  </r>
  <r>
    <s v="Id658"/>
    <s v="  Rachel E"/>
    <n v="46.96"/>
    <x v="0"/>
    <n v="4.6399999999999997"/>
    <x v="2"/>
    <s v="No"/>
    <s v="No"/>
    <x v="1"/>
    <n v="1"/>
    <x v="1"/>
    <s v="8-Jun-1983"/>
    <x v="22"/>
    <n v="5649.72"/>
    <s v="tier - 2"/>
    <s v="tier - 3"/>
    <s v="R1011"/>
  </r>
  <r>
    <s v="Id659"/>
    <s v="  Angelica"/>
    <n v="30.495000000000001"/>
    <x v="0"/>
    <n v="9.5299999999999994"/>
    <x v="0"/>
    <s v="No"/>
    <s v="No"/>
    <x v="0"/>
    <s v="No major surgery"/>
    <x v="1"/>
    <s v="27-Sep-1978"/>
    <x v="27"/>
    <n v="5650.14"/>
    <s v="tier - 2"/>
    <s v="tier - 1"/>
    <s v="R1013"/>
  </r>
  <r>
    <s v="Id660"/>
    <s v="  Kathleen"/>
    <n v="17.954999999999998"/>
    <x v="4"/>
    <n v="5.29"/>
    <x v="2"/>
    <s v="Yes"/>
    <s v="No"/>
    <x v="0"/>
    <n v="1"/>
    <x v="0"/>
    <s v="3-Sep-1983"/>
    <x v="22"/>
    <n v="5662.23"/>
    <s v="tier - 2"/>
    <s v="tier - 1"/>
    <s v="R1013"/>
  </r>
  <r>
    <s v="Id661"/>
    <s v="  Gabriel D"/>
    <n v="25.6"/>
    <x v="1"/>
    <n v="10.95"/>
    <x v="0"/>
    <s v="No"/>
    <s v="No"/>
    <x v="0"/>
    <n v="3"/>
    <x v="1"/>
    <s v="12-Aug-1984"/>
    <x v="21"/>
    <n v="5679.13"/>
    <s v="tier - 2"/>
    <s v="tier - 2"/>
    <s v="R1013"/>
  </r>
  <r>
    <s v="Id662"/>
    <s v="  Jeff T"/>
    <n v="34.21"/>
    <x v="0"/>
    <n v="9.17"/>
    <x v="0"/>
    <s v="No"/>
    <s v="No"/>
    <x v="0"/>
    <s v="No major surgery"/>
    <x v="1"/>
    <s v="28-Oct-1972"/>
    <x v="30"/>
    <n v="5690.79"/>
    <s v="tier - 2"/>
    <s v="tier - 1"/>
    <s v="R1013"/>
  </r>
  <r>
    <s v="Id663"/>
    <s v="  Neil D"/>
    <n v="39.74"/>
    <x v="0"/>
    <n v="7.39"/>
    <x v="0"/>
    <s v="No"/>
    <s v="No"/>
    <x v="0"/>
    <s v="No major surgery"/>
    <x v="1"/>
    <s v="3-Nov-1992"/>
    <x v="0"/>
    <n v="5693.43"/>
    <s v="tier - 2"/>
    <s v="tier - 3"/>
    <s v="R1012"/>
  </r>
  <r>
    <s v="Id664"/>
    <s v="  Katherine L"/>
    <n v="49.53"/>
    <x v="0"/>
    <n v="9.1300000000000008"/>
    <x v="0"/>
    <s v="Yes"/>
    <s v="No"/>
    <x v="0"/>
    <s v="No major surgery"/>
    <x v="1"/>
    <s v="6-Jul-1974"/>
    <x v="28"/>
    <n v="5698.74"/>
    <s v="tier - 2"/>
    <s v="tier - 2"/>
    <s v="R1012"/>
  </r>
  <r>
    <s v="Id665"/>
    <s v="  Ariel E"/>
    <n v="39.33"/>
    <x v="0"/>
    <n v="10.4"/>
    <x v="0"/>
    <s v="No"/>
    <s v="No"/>
    <x v="0"/>
    <n v="3"/>
    <x v="1"/>
    <s v="15-Jun-1981"/>
    <x v="19"/>
    <n v="5699.84"/>
    <s v="tier - 2"/>
    <s v="tier - 3"/>
    <s v="R1013"/>
  </r>
  <r>
    <s v="Id666"/>
    <s v="  Christopher P"/>
    <n v="39.979999999999997"/>
    <x v="0"/>
    <n v="9.4600000000000009"/>
    <x v="0"/>
    <s v="Yes"/>
    <s v="No"/>
    <x v="0"/>
    <n v="2"/>
    <x v="1"/>
    <s v="3-Nov-1993"/>
    <x v="1"/>
    <n v="5708.87"/>
    <s v="tier - 2"/>
    <s v="tier - 1"/>
    <s v="R1011"/>
  </r>
  <r>
    <s v="Id667"/>
    <s v="  Erin M"/>
    <n v="46.51"/>
    <x v="0"/>
    <n v="8.69"/>
    <x v="0"/>
    <s v="Yes"/>
    <s v="No"/>
    <x v="0"/>
    <s v="No major surgery"/>
    <x v="1"/>
    <s v="30-Aug-1981"/>
    <x v="19"/>
    <n v="5709.16"/>
    <s v="tier - 3"/>
    <s v="tier - 3"/>
    <s v="R1013"/>
  </r>
  <r>
    <s v="Id668"/>
    <s v="  Molly K"/>
    <n v="43.58"/>
    <x v="0"/>
    <n v="4.2300000000000004"/>
    <x v="2"/>
    <s v="No"/>
    <s v="No"/>
    <x v="1"/>
    <n v="1"/>
    <x v="1"/>
    <s v="18-Dec-1971"/>
    <x v="32"/>
    <n v="5720.38"/>
    <s v="tier - 2"/>
    <s v="tier - 1"/>
    <s v="R1013"/>
  </r>
  <r>
    <s v="Id669"/>
    <s v="  Ryan J"/>
    <n v="42.28"/>
    <x v="0"/>
    <n v="9.16"/>
    <x v="0"/>
    <s v="Yes"/>
    <s v="No"/>
    <x v="0"/>
    <n v="1"/>
    <x v="1"/>
    <s v="19-Oct-1987"/>
    <x v="17"/>
    <n v="5729.01"/>
    <s v="tier - 1"/>
    <s v="tier - 2"/>
    <s v="R1012"/>
  </r>
  <r>
    <s v="Id670"/>
    <s v="  Jennifer"/>
    <n v="35.520000000000003"/>
    <x v="0"/>
    <n v="8.26"/>
    <x v="0"/>
    <s v="No"/>
    <s v="No"/>
    <x v="0"/>
    <s v="No major surgery"/>
    <x v="1"/>
    <s v="21-Aug-1972"/>
    <x v="30"/>
    <n v="5741.67"/>
    <s v="tier - 2"/>
    <s v="tier - 3"/>
    <s v="R1013"/>
  </r>
  <r>
    <s v="Id671"/>
    <s v="  Daniel M"/>
    <n v="33.6"/>
    <x v="0"/>
    <n v="11.25"/>
    <x v="0"/>
    <s v="No"/>
    <s v="No"/>
    <x v="0"/>
    <s v="No major surgery"/>
    <x v="1"/>
    <s v="10-Jun-1993"/>
    <x v="1"/>
    <n v="5748.13"/>
    <s v="tier - 2"/>
    <s v="tier - 1"/>
    <s v="R1021"/>
  </r>
  <r>
    <s v="Id672"/>
    <s v="  Hiruni"/>
    <n v="22.42"/>
    <x v="2"/>
    <n v="6.74"/>
    <x v="0"/>
    <s v="No"/>
    <s v="No"/>
    <x v="0"/>
    <s v="No major surgery"/>
    <x v="0"/>
    <s v="30-Aug-1983"/>
    <x v="22"/>
    <n v="5757.41"/>
    <s v="tier - 2"/>
    <s v="tier - 3"/>
    <s v="R1019"/>
  </r>
  <r>
    <s v="Id673"/>
    <s v="  Reina H"/>
    <n v="46.86"/>
    <x v="0"/>
    <n v="4.87"/>
    <x v="2"/>
    <s v="No"/>
    <s v="No"/>
    <x v="0"/>
    <s v="No major surgery"/>
    <x v="1"/>
    <s v="1-Nov-2004"/>
    <x v="9"/>
    <n v="5778.71"/>
    <s v="tier - 2"/>
    <s v="tier - 3"/>
    <s v="R1022"/>
  </r>
  <r>
    <s v="Id674"/>
    <s v="  Kristi"/>
    <n v="32.965000000000003"/>
    <x v="0"/>
    <n v="6.68"/>
    <x v="0"/>
    <s v="No"/>
    <s v="No"/>
    <x v="0"/>
    <n v="3"/>
    <x v="1"/>
    <s v="18-Sep-1980"/>
    <x v="24"/>
    <n v="5807.06"/>
    <s v="tier - 2"/>
    <s v="tier - 3"/>
    <s v="R1013"/>
  </r>
  <r>
    <s v="Id675"/>
    <s v="  Meredith L"/>
    <n v="39.340000000000003"/>
    <x v="0"/>
    <n v="5.0199999999999996"/>
    <x v="2"/>
    <s v="Yes"/>
    <s v="No"/>
    <x v="1"/>
    <n v="1"/>
    <x v="1"/>
    <s v="2-Nov-1972"/>
    <x v="30"/>
    <n v="5812.9"/>
    <s v="tier - 2"/>
    <s v="tier - 2"/>
    <s v="R1013"/>
  </r>
  <r>
    <s v="Id676"/>
    <s v="  Jocelyn"/>
    <n v="47"/>
    <x v="0"/>
    <n v="10.64"/>
    <x v="0"/>
    <s v="Yes"/>
    <s v="No"/>
    <x v="0"/>
    <s v="No major surgery"/>
    <x v="1"/>
    <s v="22-Jul-2002"/>
    <x v="5"/>
    <n v="5816.58"/>
    <s v="tier - 2"/>
    <s v="tier - 2"/>
    <s v="R1026"/>
  </r>
  <r>
    <s v="Id677"/>
    <s v="  Daphne"/>
    <n v="36.71"/>
    <x v="0"/>
    <n v="8.74"/>
    <x v="0"/>
    <s v="Yes"/>
    <s v="No"/>
    <x v="0"/>
    <s v="No major surgery"/>
    <x v="1"/>
    <s v="27-Sep-1971"/>
    <x v="32"/>
    <n v="5832.6"/>
    <s v="tier - 2"/>
    <s v="tier - 3"/>
    <s v="R1012"/>
  </r>
  <r>
    <s v="Id678"/>
    <s v="  Margaret E"/>
    <n v="53.48"/>
    <x v="0"/>
    <n v="5.64"/>
    <x v="2"/>
    <s v="No"/>
    <s v="No"/>
    <x v="0"/>
    <s v="No major surgery"/>
    <x v="1"/>
    <s v="27-Jul-1987"/>
    <x v="17"/>
    <n v="5836.52"/>
    <s v="tier - 2"/>
    <s v="tier - 3"/>
    <s v="R1013"/>
  </r>
  <r>
    <s v="Id679"/>
    <s v="  Mario J"/>
    <n v="35.5"/>
    <x v="0"/>
    <n v="10.37"/>
    <x v="0"/>
    <s v="No"/>
    <s v="No"/>
    <x v="0"/>
    <s v="No major surgery"/>
    <x v="1"/>
    <s v="20-Aug-1995"/>
    <x v="4"/>
    <n v="5843.99"/>
    <s v="tier - 2"/>
    <s v="tier - 2"/>
    <s v="R1025"/>
  </r>
  <r>
    <s v="Id680"/>
    <s v="  Peter"/>
    <n v="36.979999999999997"/>
    <x v="0"/>
    <n v="9.56"/>
    <x v="0"/>
    <s v="Yes"/>
    <s v="No"/>
    <x v="0"/>
    <s v="No major surgery"/>
    <x v="1"/>
    <s v="30-Sep-1987"/>
    <x v="17"/>
    <n v="5846.92"/>
    <s v="tier - 2"/>
    <s v="tier - 2"/>
    <s v="R1013"/>
  </r>
  <r>
    <s v="Id681"/>
    <s v="  Carolina"/>
    <n v="32.395000000000003"/>
    <x v="0"/>
    <n v="8.23"/>
    <x v="0"/>
    <s v="Yes"/>
    <s v="No"/>
    <x v="1"/>
    <n v="1"/>
    <x v="1"/>
    <s v="18-Jun-1985"/>
    <x v="20"/>
    <n v="5847.24"/>
    <s v="tier - 2"/>
    <s v="tier - 1"/>
    <s v="R1013"/>
  </r>
  <r>
    <s v="Id682"/>
    <s v="  Jenny K"/>
    <n v="32.729999999999997"/>
    <x v="0"/>
    <n v="7.03"/>
    <x v="0"/>
    <s v="No"/>
    <s v="No"/>
    <x v="0"/>
    <s v="No major surgery"/>
    <x v="1"/>
    <s v="22-Nov-1984"/>
    <x v="21"/>
    <n v="5855.9"/>
    <s v="tier - 2"/>
    <s v="tier - 3"/>
    <s v="R1012"/>
  </r>
  <r>
    <s v="Id683"/>
    <s v="  Jessica"/>
    <n v="20.52"/>
    <x v="2"/>
    <n v="5.45"/>
    <x v="2"/>
    <s v="No"/>
    <s v="No"/>
    <x v="0"/>
    <n v="1"/>
    <x v="0"/>
    <s v="19-Oct-1993"/>
    <x v="1"/>
    <n v="5877.02"/>
    <s v="tier - 2"/>
    <s v="tier - 2"/>
    <s v="R1021"/>
  </r>
  <r>
    <s v="Id684"/>
    <s v="  Kimberly D"/>
    <n v="51.72"/>
    <x v="0"/>
    <n v="5.76"/>
    <x v="1"/>
    <s v="No"/>
    <s v="No"/>
    <x v="0"/>
    <s v="No major surgery"/>
    <x v="1"/>
    <s v="8-Jul-1982"/>
    <x v="23"/>
    <n v="5910.94"/>
    <s v="tier - 2"/>
    <s v="tier - 1"/>
    <s v="R1011"/>
  </r>
  <r>
    <s v="Id685"/>
    <s v="  Marc-Olivier"/>
    <n v="50.2"/>
    <x v="0"/>
    <n v="5.4"/>
    <x v="2"/>
    <s v="No"/>
    <s v="No"/>
    <x v="0"/>
    <s v="No major surgery"/>
    <x v="1"/>
    <s v="21-Dec-1982"/>
    <x v="23"/>
    <n v="5920.1"/>
    <s v="tier - 2"/>
    <s v="tier - 1"/>
    <s v="R1013"/>
  </r>
  <r>
    <s v="Id686"/>
    <s v="  Russell J"/>
    <n v="25.52"/>
    <x v="1"/>
    <n v="6.35"/>
    <x v="1"/>
    <s v="No"/>
    <s v="No"/>
    <x v="1"/>
    <n v="1"/>
    <x v="1"/>
    <s v="29-Jul-1987"/>
    <x v="17"/>
    <n v="5926.85"/>
    <s v="tier - 3"/>
    <s v="tier - 3"/>
    <s v="R1011"/>
  </r>
  <r>
    <s v="Id687"/>
    <s v="  Karine"/>
    <n v="35.200000000000003"/>
    <x v="0"/>
    <n v="6.26"/>
    <x v="1"/>
    <s v="Yes"/>
    <s v="No"/>
    <x v="0"/>
    <n v="2"/>
    <x v="1"/>
    <s v="13-Aug-1993"/>
    <x v="1"/>
    <n v="5926.93"/>
    <s v="tier - 2"/>
    <s v="tier - 2"/>
    <s v="R1025"/>
  </r>
  <r>
    <s v="Id688"/>
    <s v="  Cheryl"/>
    <n v="41.26"/>
    <x v="0"/>
    <n v="5.97"/>
    <x v="1"/>
    <s v="Yes"/>
    <s v="No"/>
    <x v="0"/>
    <s v="No major surgery"/>
    <x v="1"/>
    <s v="30-Jul-1994"/>
    <x v="11"/>
    <n v="5927.65"/>
    <s v="tier - 2"/>
    <s v="tier - 1"/>
    <s v="R1012"/>
  </r>
  <r>
    <s v="Id689"/>
    <s v="  Allison M"/>
    <n v="17.195"/>
    <x v="4"/>
    <n v="5.29"/>
    <x v="2"/>
    <s v="Yes"/>
    <s v="No"/>
    <x v="0"/>
    <s v="No major surgery"/>
    <x v="0"/>
    <s v="14-Jul-1987"/>
    <x v="17"/>
    <n v="5934.38"/>
    <s v="tier - 3"/>
    <s v="tier - 2"/>
    <s v="R1013"/>
  </r>
  <r>
    <s v="Id690"/>
    <s v="  Adriana"/>
    <n v="23.085000000000001"/>
    <x v="2"/>
    <n v="4.2699999999999996"/>
    <x v="2"/>
    <s v="Yes"/>
    <s v="No"/>
    <x v="0"/>
    <n v="2"/>
    <x v="1"/>
    <s v="13-Aug-2003"/>
    <x v="12"/>
    <n v="5957.35"/>
    <s v="tier - 2"/>
    <s v="tier - 2"/>
    <s v="R1012"/>
  </r>
  <r>
    <s v="Id691"/>
    <s v="  Miranda J"/>
    <n v="21.66"/>
    <x v="2"/>
    <n v="5.2"/>
    <x v="2"/>
    <s v="Yes"/>
    <s v="No"/>
    <x v="0"/>
    <n v="2"/>
    <x v="1"/>
    <s v="15-Jul-2004"/>
    <x v="9"/>
    <n v="5960.91"/>
    <s v="tier - 2"/>
    <s v="tier - 1"/>
    <s v="R1026"/>
  </r>
  <r>
    <s v="Id692"/>
    <s v="  Roberto"/>
    <n v="36.47"/>
    <x v="0"/>
    <n v="8.23"/>
    <x v="0"/>
    <s v="Yes"/>
    <s v="No"/>
    <x v="0"/>
    <s v="No major surgery"/>
    <x v="1"/>
    <s v="5-Aug-1980"/>
    <x v="24"/>
    <n v="5966.89"/>
    <s v="tier - 2"/>
    <s v="tier - 3"/>
    <s v="R1013"/>
  </r>
  <r>
    <s v="Id693"/>
    <s v="  Rebecca B"/>
    <n v="36.08"/>
    <x v="0"/>
    <n v="10.33"/>
    <x v="0"/>
    <s v="Yes"/>
    <s v="No"/>
    <x v="0"/>
    <s v="No major surgery"/>
    <x v="1"/>
    <s v="21-Jul-1980"/>
    <x v="24"/>
    <n v="5969.72"/>
    <s v="tier - 3"/>
    <s v="tier - 3"/>
    <s v="R1011"/>
  </r>
  <r>
    <s v="Id694"/>
    <s v="  Tiffany"/>
    <n v="23.18"/>
    <x v="2"/>
    <n v="6.13"/>
    <x v="1"/>
    <s v="No"/>
    <s v="No"/>
    <x v="0"/>
    <s v="No major surgery"/>
    <x v="1"/>
    <s v="22-Jul-1989"/>
    <x v="13"/>
    <n v="5972.38"/>
    <s v="tier - 2"/>
    <s v="tier - 2"/>
    <s v="R1011"/>
  </r>
  <r>
    <s v="Id695"/>
    <s v="  Alexander"/>
    <n v="39.159999999999997"/>
    <x v="0"/>
    <n v="8.08"/>
    <x v="0"/>
    <s v="No"/>
    <s v="No"/>
    <x v="0"/>
    <n v="3"/>
    <x v="1"/>
    <s v="19-Sep-1984"/>
    <x v="21"/>
    <n v="5974.38"/>
    <s v="tier - 2"/>
    <s v="tier - 3"/>
    <s v="R1013"/>
  </r>
  <r>
    <s v="Id696"/>
    <s v="  Rich M"/>
    <n v="38.19"/>
    <x v="0"/>
    <n v="10.49"/>
    <x v="0"/>
    <s v="No"/>
    <s v="No"/>
    <x v="0"/>
    <n v="3"/>
    <x v="1"/>
    <s v="11-Nov-1984"/>
    <x v="21"/>
    <n v="5976.83"/>
    <s v="tier - 2"/>
    <s v="tier - 2"/>
    <s v="R1013"/>
  </r>
  <r>
    <s v="Id697"/>
    <s v="  Aaron C"/>
    <n v="26.41"/>
    <x v="1"/>
    <n v="8.11"/>
    <x v="0"/>
    <s v="No"/>
    <s v="No"/>
    <x v="0"/>
    <n v="3"/>
    <x v="1"/>
    <s v="25-Jun-1970"/>
    <x v="33"/>
    <n v="5979.66"/>
    <s v="tier - 2"/>
    <s v="tier - 3"/>
    <s v="R1013"/>
  </r>
  <r>
    <s v="Id698"/>
    <s v="  Kate"/>
    <n v="28.785"/>
    <x v="1"/>
    <n v="6.6"/>
    <x v="0"/>
    <s v="No"/>
    <s v="No"/>
    <x v="0"/>
    <s v="No major surgery"/>
    <x v="1"/>
    <s v="10-Oct-1980"/>
    <x v="24"/>
    <n v="5979.73"/>
    <s v="tier - 2"/>
    <s v="tier - 2"/>
    <s v="R1011"/>
  </r>
  <r>
    <s v="Id699"/>
    <s v="  Maria M"/>
    <n v="26.695"/>
    <x v="1"/>
    <n v="10.14"/>
    <x v="0"/>
    <s v="Yes"/>
    <s v="No"/>
    <x v="1"/>
    <n v="1"/>
    <x v="1"/>
    <s v="11-Oct-1974"/>
    <x v="28"/>
    <n v="5979.99"/>
    <s v="tier - 2"/>
    <s v="tier - 3"/>
    <s v="R1013"/>
  </r>
  <r>
    <s v="Id700"/>
    <s v="  Daven W"/>
    <n v="32.799999999999997"/>
    <x v="0"/>
    <n v="6.06"/>
    <x v="1"/>
    <s v="Yes"/>
    <s v="No"/>
    <x v="0"/>
    <n v="1"/>
    <x v="1"/>
    <s v="10-Jun-1988"/>
    <x v="15"/>
    <n v="5989.52"/>
    <s v="tier - 2"/>
    <s v="tier - 1"/>
    <s v="R1012"/>
  </r>
  <r>
    <s v="Id701"/>
    <s v="  Brianne"/>
    <n v="35.869999999999997"/>
    <x v="0"/>
    <n v="9.91"/>
    <x v="0"/>
    <s v="Yes"/>
    <s v="No"/>
    <x v="0"/>
    <s v="No major surgery"/>
    <x v="1"/>
    <s v="17-Aug-1974"/>
    <x v="28"/>
    <n v="5990.17"/>
    <s v="tier - 2"/>
    <s v="tier - 2"/>
    <s v="R1013"/>
  </r>
  <r>
    <s v="Id702"/>
    <s v="  Hiroki"/>
    <n v="21.66"/>
    <x v="2"/>
    <n v="4.1399999999999997"/>
    <x v="2"/>
    <s v="Yes"/>
    <s v="No"/>
    <x v="0"/>
    <n v="2"/>
    <x v="1"/>
    <s v="8-Aug-1980"/>
    <x v="24"/>
    <n v="5993.62"/>
    <s v="tier - 2"/>
    <s v="tier - 3"/>
    <s v="R1013"/>
  </r>
  <r>
    <s v="Id703"/>
    <s v="  Anders"/>
    <n v="37.72"/>
    <x v="0"/>
    <n v="4.38"/>
    <x v="2"/>
    <s v="Yes"/>
    <s v="No"/>
    <x v="1"/>
    <n v="1"/>
    <x v="1"/>
    <s v="16-Aug-1989"/>
    <x v="13"/>
    <n v="6059.17"/>
    <s v="tier - 2"/>
    <s v="tier - 1"/>
    <s v="R1011"/>
  </r>
  <r>
    <s v="Id704"/>
    <s v="  Danielle"/>
    <n v="39.700000000000003"/>
    <x v="0"/>
    <n v="9.83"/>
    <x v="0"/>
    <s v="No"/>
    <s v="No"/>
    <x v="0"/>
    <n v="3"/>
    <x v="1"/>
    <s v="28-Jul-1996"/>
    <x v="8"/>
    <n v="6061.8"/>
    <s v="tier - 2"/>
    <s v="tier - 3"/>
    <s v="R1012"/>
  </r>
  <r>
    <s v="Id705"/>
    <s v="  Candace N"/>
    <n v="35.97"/>
    <x v="0"/>
    <n v="11.08"/>
    <x v="0"/>
    <s v="No"/>
    <s v="No"/>
    <x v="0"/>
    <n v="3"/>
    <x v="1"/>
    <s v="8-Nov-1994"/>
    <x v="11"/>
    <n v="6064.37"/>
    <s v="tier - 2"/>
    <s v="tier - 2"/>
    <s v="R1011"/>
  </r>
  <r>
    <s v="Id706"/>
    <s v="  Bruno F"/>
    <n v="37.85"/>
    <x v="0"/>
    <n v="11.01"/>
    <x v="0"/>
    <s v="No"/>
    <s v="No"/>
    <x v="0"/>
    <s v="No major surgery"/>
    <x v="1"/>
    <s v="21-Sep-1984"/>
    <x v="21"/>
    <n v="6067.13"/>
    <s v="tier - 3"/>
    <s v="tier - 1"/>
    <s v="R1016"/>
  </r>
  <r>
    <s v="Id707"/>
    <s v="  Emily"/>
    <n v="21.66"/>
    <x v="2"/>
    <n v="4.37"/>
    <x v="2"/>
    <s v="No"/>
    <s v="Yes"/>
    <x v="0"/>
    <n v="1"/>
    <x v="0"/>
    <s v="8-Aug-1979"/>
    <x v="25"/>
    <n v="6074.37"/>
    <s v="tier - 2"/>
    <s v="tier - 2"/>
    <s v="R1012"/>
  </r>
  <r>
    <s v="Id708"/>
    <s v="  Katie"/>
    <n v="39.369999999999997"/>
    <x v="0"/>
    <n v="5.91"/>
    <x v="1"/>
    <s v="No"/>
    <s v="No"/>
    <x v="0"/>
    <n v="2"/>
    <x v="1"/>
    <s v="14-Oct-1984"/>
    <x v="21"/>
    <n v="6079.67"/>
    <s v="tier - 1"/>
    <s v="tier - 1"/>
    <s v="R1014"/>
  </r>
  <r>
    <s v="Id709"/>
    <s v="  Sally"/>
    <n v="40.880000000000003"/>
    <x v="0"/>
    <n v="7.65"/>
    <x v="0"/>
    <s v="No"/>
    <s v="No"/>
    <x v="0"/>
    <s v="No major surgery"/>
    <x v="1"/>
    <s v="25-Jul-1984"/>
    <x v="21"/>
    <n v="6082.41"/>
    <s v="tier - 1"/>
    <s v="tier - 2"/>
    <s v="R1011"/>
  </r>
  <r>
    <s v="Id710"/>
    <s v="  Meaghan J"/>
    <n v="26.22"/>
    <x v="1"/>
    <n v="5.37"/>
    <x v="2"/>
    <s v="Yes"/>
    <s v="No"/>
    <x v="0"/>
    <n v="2"/>
    <x v="1"/>
    <s v="9-Jun-1970"/>
    <x v="33"/>
    <n v="6098.38"/>
    <s v="tier - 2"/>
    <s v="tier - 2"/>
    <s v="R1013"/>
  </r>
  <r>
    <s v="Id711"/>
    <s v="  Rina"/>
    <n v="25.08"/>
    <x v="1"/>
    <n v="5.75"/>
    <x v="1"/>
    <s v="Yes"/>
    <s v="No"/>
    <x v="0"/>
    <n v="2"/>
    <x v="1"/>
    <s v="9-Sep-1995"/>
    <x v="4"/>
    <n v="6111.95"/>
    <s v="tier - 2"/>
    <s v="tier - 3"/>
    <s v="R1026"/>
  </r>
  <r>
    <s v="Id712"/>
    <s v="  Kristin P"/>
    <n v="39.1"/>
    <x v="0"/>
    <n v="6.79"/>
    <x v="0"/>
    <s v="Yes"/>
    <s v="No"/>
    <x v="0"/>
    <n v="2"/>
    <x v="1"/>
    <s v="21-Jul-1985"/>
    <x v="20"/>
    <n v="6112.35"/>
    <s v="tier - 2"/>
    <s v="tier - 1"/>
    <s v="R1012"/>
  </r>
  <r>
    <s v="Id713"/>
    <s v="  Albert"/>
    <n v="37.905000000000001"/>
    <x v="0"/>
    <n v="7.03"/>
    <x v="0"/>
    <s v="No"/>
    <s v="No"/>
    <x v="0"/>
    <n v="3"/>
    <x v="1"/>
    <s v="25-Jul-1991"/>
    <x v="14"/>
    <n v="6113.23"/>
    <s v="tier - 2"/>
    <s v="tier - 2"/>
    <s v="R1024"/>
  </r>
  <r>
    <s v="Id714"/>
    <s v="  Ashley"/>
    <n v="43.35"/>
    <x v="0"/>
    <n v="5.41"/>
    <x v="2"/>
    <s v="Yes"/>
    <s v="No"/>
    <x v="1"/>
    <n v="1"/>
    <x v="1"/>
    <s v="11-Aug-1983"/>
    <x v="22"/>
    <n v="6117.49"/>
    <s v="tier - 2"/>
    <s v="tier - 3"/>
    <s v="R1012"/>
  </r>
  <r>
    <s v="Id715"/>
    <s v="  Shannon L"/>
    <n v="36.15"/>
    <x v="0"/>
    <n v="8.0500000000000007"/>
    <x v="0"/>
    <s v="No"/>
    <s v="No"/>
    <x v="0"/>
    <s v="No major surgery"/>
    <x v="1"/>
    <s v="16-Nov-1983"/>
    <x v="22"/>
    <n v="6123.57"/>
    <s v="tier - 3"/>
    <s v="tier - 2"/>
    <s v="R1012"/>
  </r>
  <r>
    <s v="Id716"/>
    <s v="  Amy B"/>
    <n v="44.98"/>
    <x v="0"/>
    <n v="5.94"/>
    <x v="1"/>
    <s v="No"/>
    <s v="No"/>
    <x v="0"/>
    <n v="1"/>
    <x v="1"/>
    <s v="18-Aug-1990"/>
    <x v="16"/>
    <n v="6128.8"/>
    <s v="tier - 2"/>
    <s v="tier - 3"/>
    <s v="R1012"/>
  </r>
  <r>
    <s v="Id717"/>
    <s v="  A Danielle"/>
    <n v="38.28"/>
    <x v="0"/>
    <n v="5.51"/>
    <x v="2"/>
    <s v="No"/>
    <s v="Yes"/>
    <x v="0"/>
    <n v="1"/>
    <x v="1"/>
    <s v="9-Nov-1969"/>
    <x v="34"/>
    <n v="6138.5"/>
    <s v="tier - 2"/>
    <s v="tier - 2"/>
    <s v="R1011"/>
  </r>
  <r>
    <s v="Id718"/>
    <s v="  Conrad F"/>
    <n v="32.299999999999997"/>
    <x v="0"/>
    <n v="6.55"/>
    <x v="0"/>
    <s v="Yes"/>
    <s v="No"/>
    <x v="0"/>
    <n v="2"/>
    <x v="1"/>
    <s v="5-Sep-1978"/>
    <x v="27"/>
    <n v="6138.58"/>
    <s v="tier - 2"/>
    <s v="tier - 1"/>
    <s v="R1013"/>
  </r>
  <r>
    <s v="Id719"/>
    <s v="  Josh"/>
    <n v="39.51"/>
    <x v="0"/>
    <n v="5.79"/>
    <x v="1"/>
    <s v="Yes"/>
    <s v="No"/>
    <x v="0"/>
    <s v="No major surgery"/>
    <x v="1"/>
    <s v="12-Dec-1976"/>
    <x v="35"/>
    <n v="6139.14"/>
    <s v="tier - 2"/>
    <s v="tier - 3"/>
    <s v="R1013"/>
  </r>
  <r>
    <s v="Id720"/>
    <s v="  Maxime"/>
    <n v="50.46"/>
    <x v="0"/>
    <n v="4.5599999999999996"/>
    <x v="2"/>
    <s v="No"/>
    <s v="No"/>
    <x v="0"/>
    <s v="No major surgery"/>
    <x v="1"/>
    <s v="14-Oct-1970"/>
    <x v="33"/>
    <n v="6147.12"/>
    <s v="tier - 2"/>
    <s v="tier - 3"/>
    <s v="R1012"/>
  </r>
  <r>
    <s v="Id721"/>
    <s v="  Natalie"/>
    <n v="31.73"/>
    <x v="0"/>
    <n v="7"/>
    <x v="0"/>
    <s v="No"/>
    <s v="No"/>
    <x v="0"/>
    <s v="No major surgery"/>
    <x v="1"/>
    <s v="6-Nov-1973"/>
    <x v="29"/>
    <n v="6152.05"/>
    <s v="tier - 2"/>
    <s v="tier - 3"/>
    <s v="R1013"/>
  </r>
  <r>
    <s v="Id722"/>
    <s v="  Melissa"/>
    <n v="32.1"/>
    <x v="0"/>
    <n v="6.57"/>
    <x v="0"/>
    <s v="Yes"/>
    <s v="No"/>
    <x v="1"/>
    <n v="1"/>
    <x v="1"/>
    <s v="15-Oct-1985"/>
    <x v="20"/>
    <n v="6159.57"/>
    <s v="tier - 2"/>
    <s v="tier - 1"/>
    <s v="R1012"/>
  </r>
  <r>
    <s v="Id723"/>
    <s v="  Laura P"/>
    <n v="27.83"/>
    <x v="1"/>
    <n v="11.61"/>
    <x v="0"/>
    <s v="Yes"/>
    <s v="No"/>
    <x v="1"/>
    <n v="1"/>
    <x v="1"/>
    <s v="6-Oct-1984"/>
    <x v="21"/>
    <n v="6170.96"/>
    <s v="tier - 2"/>
    <s v="tier - 1"/>
    <s v="R1013"/>
  </r>
  <r>
    <s v="Id724"/>
    <s v="  Lisa"/>
    <n v="27.72"/>
    <x v="1"/>
    <n v="8.16"/>
    <x v="0"/>
    <s v="Yes"/>
    <s v="No"/>
    <x v="1"/>
    <n v="1"/>
    <x v="1"/>
    <s v="9-Aug-1985"/>
    <x v="20"/>
    <n v="6183.32"/>
    <s v="tier - 2"/>
    <s v="tier - 2"/>
    <s v="R1012"/>
  </r>
  <r>
    <s v="Id725"/>
    <s v="  William D"/>
    <n v="36.765000000000001"/>
    <x v="0"/>
    <n v="4.4800000000000004"/>
    <x v="2"/>
    <s v="Yes"/>
    <s v="No"/>
    <x v="0"/>
    <n v="2"/>
    <x v="1"/>
    <s v="5-Oct-1970"/>
    <x v="33"/>
    <n v="6183.46"/>
    <s v="tier - 2"/>
    <s v="tier - 2"/>
    <s v="R1012"/>
  </r>
  <r>
    <s v="Id726"/>
    <s v="  James"/>
    <n v="48.36"/>
    <x v="0"/>
    <n v="4.08"/>
    <x v="2"/>
    <s v="No"/>
    <s v="No"/>
    <x v="0"/>
    <s v="No major surgery"/>
    <x v="1"/>
    <s v="1-Nov-1988"/>
    <x v="15"/>
    <n v="6184.3"/>
    <s v="tier - 2"/>
    <s v="tier - 3"/>
    <s v="R1013"/>
  </r>
  <r>
    <s v="Id727"/>
    <s v="  John"/>
    <n v="31.445"/>
    <x v="0"/>
    <n v="4.4000000000000004"/>
    <x v="2"/>
    <s v="Yes"/>
    <s v="No"/>
    <x v="0"/>
    <n v="2"/>
    <x v="1"/>
    <s v="22-Nov-1981"/>
    <x v="19"/>
    <n v="6185.32"/>
    <s v="tier - 2"/>
    <s v="tier - 1"/>
    <s v="R1013"/>
  </r>
  <r>
    <s v="Id728"/>
    <s v="  Adam S"/>
    <n v="27.55"/>
    <x v="1"/>
    <n v="9.02"/>
    <x v="0"/>
    <s v="No"/>
    <s v="No"/>
    <x v="0"/>
    <s v="No major surgery"/>
    <x v="1"/>
    <s v="1-Oct-1981"/>
    <x v="19"/>
    <n v="6186.13"/>
    <s v="tier - 2"/>
    <s v="tier - 3"/>
    <s v="R1011"/>
  </r>
  <r>
    <s v="Id729"/>
    <s v="  Armando"/>
    <n v="33.11"/>
    <x v="0"/>
    <n v="8.06"/>
    <x v="0"/>
    <s v="No"/>
    <s v="No"/>
    <x v="0"/>
    <s v="No major surgery"/>
    <x v="1"/>
    <s v="23-Oct-1988"/>
    <x v="15"/>
    <n v="6196.45"/>
    <s v="tier - 2"/>
    <s v="tier - 1"/>
    <s v="R1011"/>
  </r>
  <r>
    <s v="Id730"/>
    <s v="  Dana"/>
    <n v="36.85"/>
    <x v="0"/>
    <n v="6.21"/>
    <x v="1"/>
    <s v="Yes"/>
    <s v="No"/>
    <x v="0"/>
    <n v="2"/>
    <x v="1"/>
    <s v="22-Jul-1985"/>
    <x v="20"/>
    <n v="6198.75"/>
    <s v="tier - 2"/>
    <s v="tier - 1"/>
    <s v="R1012"/>
  </r>
  <r>
    <s v="Id731"/>
    <s v="  Jennifer L"/>
    <n v="36.299999999999997"/>
    <x v="0"/>
    <n v="5.79"/>
    <x v="1"/>
    <s v="Yes"/>
    <s v="No"/>
    <x v="0"/>
    <n v="2"/>
    <x v="1"/>
    <s v="22-Sep-1985"/>
    <x v="20"/>
    <n v="6203.9"/>
    <s v="tier - 2"/>
    <s v="tier - 2"/>
    <s v="R1012"/>
  </r>
  <r>
    <s v="Id732"/>
    <s v="  Benjamin"/>
    <n v="45.34"/>
    <x v="0"/>
    <n v="5.69"/>
    <x v="2"/>
    <s v="Yes"/>
    <s v="No"/>
    <x v="0"/>
    <s v="No major surgery"/>
    <x v="1"/>
    <s v="10-Sep-1999"/>
    <x v="7"/>
    <n v="6207.26"/>
    <s v="tier - 2"/>
    <s v="tier - 2"/>
    <s v="R1026"/>
  </r>
  <r>
    <s v="Id733"/>
    <s v="  Tanya"/>
    <n v="31.8"/>
    <x v="0"/>
    <n v="5.36"/>
    <x v="2"/>
    <s v="Yes"/>
    <s v="No"/>
    <x v="0"/>
    <n v="2"/>
    <x v="1"/>
    <s v="12-Aug-1992"/>
    <x v="0"/>
    <n v="6208.5"/>
    <s v="tier - 2"/>
    <s v="tier - 1"/>
    <s v="R1021"/>
  </r>
  <r>
    <s v="Id734"/>
    <s v="  Tracy"/>
    <n v="41.02"/>
    <x v="0"/>
    <n v="11.37"/>
    <x v="0"/>
    <s v="No"/>
    <s v="No"/>
    <x v="0"/>
    <s v="No major surgery"/>
    <x v="1"/>
    <s v="29-Jun-1972"/>
    <x v="30"/>
    <n v="6219.93"/>
    <s v="tier - 2"/>
    <s v="tier - 2"/>
    <s v="R1013"/>
  </r>
  <r>
    <s v="Id735"/>
    <s v="  Emily S"/>
    <n v="32.68"/>
    <x v="0"/>
    <n v="11.87"/>
    <x v="0"/>
    <s v="No"/>
    <s v="No"/>
    <x v="0"/>
    <s v="No major surgery"/>
    <x v="1"/>
    <s v="19-Sep-1978"/>
    <x v="27"/>
    <n v="6236.95"/>
    <s v="tier - 2"/>
    <s v="tier - 2"/>
    <s v="R1013"/>
  </r>
  <r>
    <s v="Id736"/>
    <s v="  Kelly R"/>
    <n v="21.7"/>
    <x v="2"/>
    <n v="4.9000000000000004"/>
    <x v="2"/>
    <s v="No"/>
    <s v="No"/>
    <x v="1"/>
    <n v="1"/>
    <x v="0"/>
    <s v="11-Aug-1983"/>
    <x v="22"/>
    <n v="6238.3"/>
    <s v="tier - 2"/>
    <s v="tier - 1"/>
    <s v="R1011"/>
  </r>
  <r>
    <s v="Id737"/>
    <s v="  Kyle"/>
    <n v="40.479999999999997"/>
    <x v="0"/>
    <n v="6.7"/>
    <x v="0"/>
    <s v="No"/>
    <s v="No"/>
    <x v="0"/>
    <n v="3"/>
    <x v="1"/>
    <s v="10-Oct-1979"/>
    <x v="25"/>
    <n v="6250.44"/>
    <s v="tier - 2"/>
    <s v="tier - 1"/>
    <s v="R1011"/>
  </r>
  <r>
    <s v="Id738"/>
    <s v="  Bruce A Jr"/>
    <n v="34.5"/>
    <x v="0"/>
    <n v="10.3"/>
    <x v="0"/>
    <s v="No"/>
    <s v="No"/>
    <x v="0"/>
    <n v="3"/>
    <x v="1"/>
    <s v="11-Nov-1972"/>
    <x v="30"/>
    <n v="6253.85"/>
    <s v="tier - 2"/>
    <s v="tier - 2"/>
    <s v="R1013"/>
  </r>
  <r>
    <s v="Id739"/>
    <s v="  Cary J"/>
    <n v="45.9"/>
    <x v="0"/>
    <n v="11.14"/>
    <x v="0"/>
    <s v="Yes"/>
    <s v="No"/>
    <x v="0"/>
    <n v="1"/>
    <x v="1"/>
    <s v="8-Sep-1972"/>
    <x v="30"/>
    <n v="6254.13"/>
    <s v="tier - 2"/>
    <s v="tier - 2"/>
    <s v="R1012"/>
  </r>
  <r>
    <s v="Id740"/>
    <s v="  Jill M"/>
    <n v="33.479999999999997"/>
    <x v="0"/>
    <n v="4.74"/>
    <x v="2"/>
    <s v="Yes"/>
    <s v="No"/>
    <x v="0"/>
    <n v="2"/>
    <x v="1"/>
    <s v="11-Oct-1970"/>
    <x v="33"/>
    <n v="6255.38"/>
    <s v="tier - 2"/>
    <s v="tier - 2"/>
    <s v="R1013"/>
  </r>
  <r>
    <s v="Id741"/>
    <s v="  Chris"/>
    <n v="28.31"/>
    <x v="1"/>
    <n v="5.96"/>
    <x v="1"/>
    <s v="Yes"/>
    <s v="No"/>
    <x v="0"/>
    <n v="2"/>
    <x v="1"/>
    <s v="17-Oct-1995"/>
    <x v="4"/>
    <n v="6261.2"/>
    <s v="tier - 2"/>
    <s v="tier - 1"/>
    <s v="R1026"/>
  </r>
  <r>
    <s v="Id742"/>
    <s v="  Michael E"/>
    <n v="21.565000000000001"/>
    <x v="2"/>
    <n v="4.95"/>
    <x v="2"/>
    <s v="No"/>
    <s v="Yes"/>
    <x v="0"/>
    <n v="1"/>
    <x v="0"/>
    <s v="25-Sep-1984"/>
    <x v="21"/>
    <n v="6269.33"/>
    <s v="tier - 2"/>
    <s v="tier - 1"/>
    <s v="R1013"/>
  </r>
  <r>
    <s v="Id743"/>
    <s v="  Lauren"/>
    <n v="35.590000000000003"/>
    <x v="0"/>
    <n v="5.21"/>
    <x v="2"/>
    <s v="Yes"/>
    <s v="No"/>
    <x v="1"/>
    <n v="1"/>
    <x v="1"/>
    <s v="30-Jun-1981"/>
    <x v="19"/>
    <n v="6272.48"/>
    <s v="tier - 1"/>
    <s v="tier - 3"/>
    <s v="R1013"/>
  </r>
  <r>
    <s v="Id744"/>
    <s v="  Kathryn E"/>
    <n v="43.44"/>
    <x v="0"/>
    <n v="4.8600000000000003"/>
    <x v="2"/>
    <s v="Yes"/>
    <s v="No"/>
    <x v="0"/>
    <s v="No major surgery"/>
    <x v="1"/>
    <s v="16-Oct-1993"/>
    <x v="1"/>
    <n v="6276.3"/>
    <s v="tier - 2"/>
    <s v="tier - 1"/>
    <s v="R1025"/>
  </r>
  <r>
    <s v="Id745"/>
    <s v="  Polly"/>
    <n v="21.754999999999999"/>
    <x v="2"/>
    <n v="7.79"/>
    <x v="0"/>
    <s v="Yes"/>
    <s v="No"/>
    <x v="0"/>
    <s v="No major surgery"/>
    <x v="1"/>
    <s v="24-Nov-1981"/>
    <x v="19"/>
    <n v="6282.24"/>
    <s v="tier - 2"/>
    <s v="tier - 1"/>
    <s v="R1011"/>
  </r>
  <r>
    <s v="Id746"/>
    <s v="  Mark H"/>
    <n v="44.55"/>
    <x v="0"/>
    <n v="7.12"/>
    <x v="0"/>
    <s v="Yes"/>
    <s v="No"/>
    <x v="0"/>
    <n v="1"/>
    <x v="1"/>
    <s v="26-Aug-1981"/>
    <x v="19"/>
    <n v="6289.75"/>
    <s v="tier - 2"/>
    <s v="tier - 3"/>
    <s v="R1013"/>
  </r>
  <r>
    <s v="Id747"/>
    <s v="  Jessie M"/>
    <n v="43.32"/>
    <x v="0"/>
    <n v="4.67"/>
    <x v="2"/>
    <s v="Yes"/>
    <s v="No"/>
    <x v="0"/>
    <s v="No major surgery"/>
    <x v="1"/>
    <s v="4-Jul-1996"/>
    <x v="8"/>
    <n v="6293.63"/>
    <s v="tier - 2"/>
    <s v="tier - 3"/>
    <s v="R1021"/>
  </r>
  <r>
    <s v="Id748"/>
    <s v="  Chris"/>
    <n v="31.23"/>
    <x v="0"/>
    <n v="9.1199999999999992"/>
    <x v="0"/>
    <s v="Yes"/>
    <s v="No"/>
    <x v="1"/>
    <n v="1"/>
    <x v="1"/>
    <s v="17-Sep-1974"/>
    <x v="28"/>
    <n v="6302.23"/>
    <s v="tier - 2"/>
    <s v="tier - 1"/>
    <s v="R1013"/>
  </r>
  <r>
    <s v="Id749"/>
    <s v="  Daniel"/>
    <n v="42.81"/>
    <x v="0"/>
    <n v="4.1500000000000004"/>
    <x v="2"/>
    <s v="No"/>
    <s v="No"/>
    <x v="0"/>
    <n v="1"/>
    <x v="1"/>
    <s v="4-Sep-1969"/>
    <x v="34"/>
    <n v="6305.61"/>
    <s v="tier - 2"/>
    <s v="tier - 2"/>
    <s v="R1012"/>
  </r>
  <r>
    <s v="Id750"/>
    <s v="  Megan"/>
    <n v="35.909999999999997"/>
    <x v="0"/>
    <n v="6.72"/>
    <x v="0"/>
    <s v="Yes"/>
    <s v="No"/>
    <x v="0"/>
    <n v="2"/>
    <x v="1"/>
    <s v="27-Jul-2004"/>
    <x v="9"/>
    <n v="6311.11"/>
    <s v="tier - 2"/>
    <s v="tier - 2"/>
    <s v="R1011"/>
  </r>
  <r>
    <s v="Id751"/>
    <s v="  Kevin"/>
    <n v="36.65"/>
    <x v="0"/>
    <n v="5.01"/>
    <x v="2"/>
    <s v="Yes"/>
    <s v="No"/>
    <x v="1"/>
    <n v="1"/>
    <x v="1"/>
    <s v="19-Nov-1985"/>
    <x v="20"/>
    <n v="6311.95"/>
    <s v="tier - 2"/>
    <s v="tier - 1"/>
    <s v="R1011"/>
  </r>
  <r>
    <s v="Id752"/>
    <s v="  Caroline S"/>
    <n v="22.04"/>
    <x v="2"/>
    <n v="10.9"/>
    <x v="0"/>
    <s v="Yes"/>
    <s v="No"/>
    <x v="0"/>
    <n v="2"/>
    <x v="1"/>
    <s v="15-Dec-1985"/>
    <x v="20"/>
    <n v="6313.76"/>
    <s v="tier - 2"/>
    <s v="tier - 1"/>
    <s v="R1013"/>
  </r>
  <r>
    <s v="Id753"/>
    <s v="  Nuta"/>
    <n v="31.824999999999999"/>
    <x v="0"/>
    <n v="5.52"/>
    <x v="2"/>
    <s v="Yes"/>
    <s v="No"/>
    <x v="0"/>
    <n v="1"/>
    <x v="1"/>
    <s v="13-Aug-1990"/>
    <x v="16"/>
    <n v="6334.34"/>
    <s v="tier - 2"/>
    <s v="tier - 2"/>
    <s v="R1024"/>
  </r>
  <r>
    <s v="Id754"/>
    <s v="  Margie"/>
    <n v="53.58"/>
    <x v="0"/>
    <n v="4.55"/>
    <x v="2"/>
    <s v="No"/>
    <s v="No"/>
    <x v="0"/>
    <n v="1"/>
    <x v="1"/>
    <s v="25-Sep-1986"/>
    <x v="18"/>
    <n v="6335.64"/>
    <s v="tier - 2"/>
    <s v="tier - 2"/>
    <s v="R1013"/>
  </r>
  <r>
    <s v="Id755"/>
    <s v="  Heidi"/>
    <n v="34.299999999999997"/>
    <x v="0"/>
    <n v="11.76"/>
    <x v="0"/>
    <s v="No"/>
    <s v="No"/>
    <x v="0"/>
    <s v="No major surgery"/>
    <x v="1"/>
    <s v="21-Oct-1983"/>
    <x v="22"/>
    <n v="6338.08"/>
    <s v="tier - 2"/>
    <s v="tier - 1"/>
    <s v="R1013"/>
  </r>
  <r>
    <s v="Id756"/>
    <s v="  Diego J"/>
    <n v="32.11"/>
    <x v="0"/>
    <n v="7.06"/>
    <x v="0"/>
    <s v="No"/>
    <s v="No"/>
    <x v="0"/>
    <s v="No major surgery"/>
    <x v="1"/>
    <s v="19-Aug-1983"/>
    <x v="22"/>
    <n v="6356.27"/>
    <s v="tier - 3"/>
    <s v="tier - 2"/>
    <s v="R1013"/>
  </r>
  <r>
    <s v="Id757"/>
    <s v="  Enrique M Sr"/>
    <n v="31.78"/>
    <x v="0"/>
    <n v="11.35"/>
    <x v="0"/>
    <s v="Yes"/>
    <s v="No"/>
    <x v="1"/>
    <n v="1"/>
    <x v="1"/>
    <s v="30-Oct-1980"/>
    <x v="24"/>
    <n v="6358.78"/>
    <s v="tier - 2"/>
    <s v="tier - 1"/>
    <s v="R1012"/>
  </r>
  <r>
    <s v="Id758"/>
    <s v="  Greg"/>
    <n v="46.89"/>
    <x v="0"/>
    <n v="5.52"/>
    <x v="2"/>
    <s v="No"/>
    <s v="No"/>
    <x v="0"/>
    <s v="No major surgery"/>
    <x v="1"/>
    <s v="24-Jun-1989"/>
    <x v="13"/>
    <n v="6360.99"/>
    <s v="tier - 2"/>
    <s v="tier - 2"/>
    <s v="R1012"/>
  </r>
  <r>
    <s v="Id759"/>
    <s v="  Filip"/>
    <n v="39.35"/>
    <x v="0"/>
    <n v="7.86"/>
    <x v="0"/>
    <s v="Yes"/>
    <s v="No"/>
    <x v="0"/>
    <n v="1"/>
    <x v="1"/>
    <s v="7-Jul-1996"/>
    <x v="8"/>
    <n v="6361.47"/>
    <s v="tier - 2"/>
    <s v="tier - 3"/>
    <s v="R1021"/>
  </r>
  <r>
    <s v="Id760"/>
    <s v="  Rosemary E"/>
    <n v="39.200000000000003"/>
    <x v="0"/>
    <n v="11.38"/>
    <x v="0"/>
    <s v="No"/>
    <s v="No"/>
    <x v="0"/>
    <s v="No major surgery"/>
    <x v="1"/>
    <s v="9-Nov-1970"/>
    <x v="33"/>
    <n v="6367.31"/>
    <s v="tier - 2"/>
    <s v="tier - 1"/>
    <s v="R1013"/>
  </r>
  <r>
    <s v="Id761"/>
    <s v="  Lisa"/>
    <n v="39.159999999999997"/>
    <x v="0"/>
    <n v="10.48"/>
    <x v="0"/>
    <s v="No"/>
    <s v="No"/>
    <x v="0"/>
    <s v="No major surgery"/>
    <x v="1"/>
    <s v="13-Aug-1984"/>
    <x v="21"/>
    <n v="6373.56"/>
    <s v="tier - 2"/>
    <s v="tier - 1"/>
    <s v="R1012"/>
  </r>
  <r>
    <s v="Id762"/>
    <s v="  Jason"/>
    <n v="44.1"/>
    <x v="0"/>
    <n v="5.04"/>
    <x v="2"/>
    <s v="Yes"/>
    <s v="No"/>
    <x v="0"/>
    <s v="No major surgery"/>
    <x v="1"/>
    <s v="18-Nov-1976"/>
    <x v="35"/>
    <n v="6374.16"/>
    <s v="tier - 2"/>
    <s v="tier - 2"/>
    <s v="R1013"/>
  </r>
  <r>
    <s v="Id763"/>
    <s v="  Courtney"/>
    <n v="33.200000000000003"/>
    <x v="0"/>
    <n v="9.06"/>
    <x v="0"/>
    <s v="No"/>
    <s v="No"/>
    <x v="0"/>
    <s v="No major surgery"/>
    <x v="1"/>
    <s v="6-Aug-1982"/>
    <x v="23"/>
    <n v="6389.38"/>
    <s v="tier - 1"/>
    <s v="tier - 2"/>
    <s v="R1012"/>
  </r>
  <r>
    <s v="Id764"/>
    <s v="  Jennifer R"/>
    <n v="29.92"/>
    <x v="3"/>
    <n v="11.07"/>
    <x v="0"/>
    <s v="No"/>
    <s v="No"/>
    <x v="0"/>
    <s v="No major surgery"/>
    <x v="1"/>
    <s v="16-Aug-1997"/>
    <x v="6"/>
    <n v="6389.53"/>
    <s v="tier - 2"/>
    <s v="tier - 2"/>
    <s v="R1021"/>
  </r>
  <r>
    <s v="Id765"/>
    <s v="  Lauren E"/>
    <n v="25"/>
    <x v="1"/>
    <n v="10.45"/>
    <x v="0"/>
    <s v="No"/>
    <s v="No"/>
    <x v="0"/>
    <s v="No major surgery"/>
    <x v="1"/>
    <s v="28-Oct-1982"/>
    <x v="23"/>
    <n v="6393.6"/>
    <s v="tier - 2"/>
    <s v="tier - 1"/>
    <s v="R1012"/>
  </r>
  <r>
    <s v="Id766"/>
    <s v="  Ashley M"/>
    <n v="38.869999999999997"/>
    <x v="0"/>
    <n v="8.6300000000000008"/>
    <x v="0"/>
    <s v="Yes"/>
    <s v="No"/>
    <x v="0"/>
    <n v="1"/>
    <x v="1"/>
    <s v="9-Sep-1987"/>
    <x v="17"/>
    <n v="6402.29"/>
    <s v="tier - 2"/>
    <s v="tier - 3"/>
    <s v="R1024"/>
  </r>
  <r>
    <s v="Id767"/>
    <s v="  Alison R"/>
    <n v="32.299999999999997"/>
    <x v="0"/>
    <n v="5.28"/>
    <x v="2"/>
    <s v="Yes"/>
    <s v="No"/>
    <x v="0"/>
    <n v="2"/>
    <x v="1"/>
    <s v="10-Dec-1985"/>
    <x v="20"/>
    <n v="6406.41"/>
    <s v="tier - 1"/>
    <s v="tier - 3"/>
    <s v="R1014"/>
  </r>
  <r>
    <s v="Id768"/>
    <s v="  Madeleine"/>
    <n v="31.16"/>
    <x v="0"/>
    <n v="7.49"/>
    <x v="0"/>
    <s v="Yes"/>
    <s v="No"/>
    <x v="0"/>
    <n v="2"/>
    <x v="1"/>
    <s v="20-Aug-1970"/>
    <x v="33"/>
    <n v="6407.05"/>
    <s v="tier - 2"/>
    <s v="tier - 1"/>
    <s v="R1013"/>
  </r>
  <r>
    <s v="Id769"/>
    <s v="  Stacey"/>
    <n v="54.59"/>
    <x v="0"/>
    <n v="4.2699999999999996"/>
    <x v="2"/>
    <s v="No"/>
    <s v="No"/>
    <x v="0"/>
    <s v="No major surgery"/>
    <x v="1"/>
    <s v="22-Aug-1971"/>
    <x v="32"/>
    <n v="6412.34"/>
    <s v="tier - 2"/>
    <s v="tier - 3"/>
    <s v="R1013"/>
  </r>
  <r>
    <s v="Id770"/>
    <s v="  Kimberly"/>
    <n v="21.09"/>
    <x v="2"/>
    <n v="9.2200000000000006"/>
    <x v="0"/>
    <s v="Yes"/>
    <s v="No"/>
    <x v="0"/>
    <n v="2"/>
    <x v="1"/>
    <s v="4-Sep-1987"/>
    <x v="17"/>
    <n v="6414.18"/>
    <s v="tier - 2"/>
    <s v="tier - 2"/>
    <s v="R1011"/>
  </r>
  <r>
    <s v="Id771"/>
    <s v="  Matthew D"/>
    <n v="52.41"/>
    <x v="0"/>
    <n v="5.99"/>
    <x v="1"/>
    <s v="No"/>
    <s v="No"/>
    <x v="0"/>
    <n v="1"/>
    <x v="1"/>
    <s v="30-Dec-1976"/>
    <x v="35"/>
    <n v="6417.28"/>
    <s v="tier - 2"/>
    <s v="tier - 3"/>
    <s v="R1013"/>
  </r>
  <r>
    <s v="Id772"/>
    <s v="  Michael"/>
    <n v="41.47"/>
    <x v="0"/>
    <n v="5.86"/>
    <x v="1"/>
    <s v="Yes"/>
    <s v="No"/>
    <x v="0"/>
    <n v="2"/>
    <x v="1"/>
    <s v="5-Aug-1975"/>
    <x v="31"/>
    <n v="6423.48"/>
    <s v="tier - 2"/>
    <s v="tier - 3"/>
    <s v="R1013"/>
  </r>
  <r>
    <s v="Id773"/>
    <s v="  Ben"/>
    <n v="33.1"/>
    <x v="0"/>
    <n v="5.19"/>
    <x v="2"/>
    <s v="Yes"/>
    <s v="No"/>
    <x v="0"/>
    <n v="2"/>
    <x v="1"/>
    <s v="22-Jul-1985"/>
    <x v="20"/>
    <n v="6435.62"/>
    <s v="tier - 3"/>
    <s v="tier - 2"/>
    <s v="R1013"/>
  </r>
  <r>
    <s v="Id774"/>
    <s v="  Chris"/>
    <n v="30.8"/>
    <x v="0"/>
    <n v="4.37"/>
    <x v="2"/>
    <s v="Yes"/>
    <s v="No"/>
    <x v="0"/>
    <n v="2"/>
    <x v="1"/>
    <s v="26-Aug-1984"/>
    <x v="21"/>
    <n v="6455.86"/>
    <s v="tier - 3"/>
    <s v="tier - 3"/>
    <s v="R1012"/>
  </r>
  <r>
    <s v="Id775"/>
    <s v="  Jeremy J"/>
    <n v="42.06"/>
    <x v="0"/>
    <n v="5.32"/>
    <x v="2"/>
    <s v="No"/>
    <s v="No"/>
    <x v="0"/>
    <n v="1"/>
    <x v="1"/>
    <s v="1-Nov-1984"/>
    <x v="21"/>
    <n v="6457.84"/>
    <s v="tier - 2"/>
    <s v="tier - 3"/>
    <s v="R1012"/>
  </r>
  <r>
    <s v="Id776"/>
    <s v="  Amy L"/>
    <n v="39.270000000000003"/>
    <x v="0"/>
    <n v="5.64"/>
    <x v="2"/>
    <s v="No"/>
    <s v="No"/>
    <x v="1"/>
    <n v="1"/>
    <x v="1"/>
    <s v="27-Jul-1981"/>
    <x v="19"/>
    <n v="6473.15"/>
    <s v="tier - 2"/>
    <s v="tier - 2"/>
    <s v="R1013"/>
  </r>
  <r>
    <s v="Id777"/>
    <s v="  Karen L"/>
    <n v="30.71"/>
    <x v="0"/>
    <n v="5.59"/>
    <x v="2"/>
    <s v="Yes"/>
    <s v="No"/>
    <x v="0"/>
    <n v="1"/>
    <x v="1"/>
    <s v="8-Jun-1980"/>
    <x v="24"/>
    <n v="6474.01"/>
    <s v="tier - 2"/>
    <s v="tier - 3"/>
    <s v="R1011"/>
  </r>
  <r>
    <s v="Id778"/>
    <s v="  Tennille"/>
    <n v="47.19"/>
    <x v="0"/>
    <n v="5.29"/>
    <x v="2"/>
    <s v="No"/>
    <s v="No"/>
    <x v="0"/>
    <s v="No major surgery"/>
    <x v="1"/>
    <s v="1-Dec-1970"/>
    <x v="33"/>
    <n v="6481.67"/>
    <s v="tier - 2"/>
    <s v="tier - 2"/>
    <s v="R1013"/>
  </r>
  <r>
    <s v="Id779"/>
    <s v="  Matt"/>
    <n v="30.02"/>
    <x v="0"/>
    <n v="6.65"/>
    <x v="0"/>
    <s v="No"/>
    <s v="No"/>
    <x v="0"/>
    <s v="No major surgery"/>
    <x v="1"/>
    <s v="9-Oct-1982"/>
    <x v="23"/>
    <n v="6496.89"/>
    <s v="tier - 2"/>
    <s v="tier - 3"/>
    <s v="R1011"/>
  </r>
  <r>
    <s v="Id780"/>
    <s v="  Emily"/>
    <n v="37.909999999999997"/>
    <x v="0"/>
    <n v="5.68"/>
    <x v="2"/>
    <s v="Yes"/>
    <s v="No"/>
    <x v="0"/>
    <s v="No major surgery"/>
    <x v="1"/>
    <s v="28-Aug-1982"/>
    <x v="23"/>
    <n v="6500.24"/>
    <s v="tier - 2"/>
    <s v="tier - 2"/>
    <s v="R1013"/>
  </r>
  <r>
    <s v="Id781"/>
    <s v="  Justin E"/>
    <n v="54.61"/>
    <x v="0"/>
    <n v="4.49"/>
    <x v="2"/>
    <s v="No"/>
    <s v="No"/>
    <x v="0"/>
    <s v="No major surgery"/>
    <x v="1"/>
    <s v="7-Jul-1994"/>
    <x v="11"/>
    <n v="6512.24"/>
    <s v="tier - 2"/>
    <s v="tier - 1"/>
    <s v="R1021"/>
  </r>
  <r>
    <s v="Id782"/>
    <s v="  Shalane"/>
    <n v="36.005000000000003"/>
    <x v="0"/>
    <n v="6.9"/>
    <x v="0"/>
    <s v="No"/>
    <s v="No"/>
    <x v="0"/>
    <s v="No major surgery"/>
    <x v="1"/>
    <s v="23-Oct-1976"/>
    <x v="35"/>
    <n v="6529.21"/>
    <s v="tier - 2"/>
    <s v="tier - 1"/>
    <s v="R1013"/>
  </r>
  <r>
    <s v="Id783"/>
    <s v="  Jessica N"/>
    <n v="28.7"/>
    <x v="1"/>
    <n v="11.52"/>
    <x v="0"/>
    <s v="No"/>
    <s v="No"/>
    <x v="0"/>
    <s v="No major surgery"/>
    <x v="1"/>
    <s v="12-Aug-1982"/>
    <x v="23"/>
    <n v="6532.04"/>
    <s v="tier - 2"/>
    <s v="tier - 1"/>
    <s v="R1013"/>
  </r>
  <r>
    <s v="Id784"/>
    <s v="  Melanie"/>
    <n v="34.295000000000002"/>
    <x v="0"/>
    <n v="11.24"/>
    <x v="0"/>
    <s v="No"/>
    <s v="No"/>
    <x v="0"/>
    <s v="No major surgery"/>
    <x v="1"/>
    <s v="2-Oct-1982"/>
    <x v="23"/>
    <n v="6536.68"/>
    <s v="tier - 2"/>
    <s v="tier - 2"/>
    <s v="R1012"/>
  </r>
  <r>
    <s v="Id785"/>
    <s v="  Ruth Angelica"/>
    <n v="27.55"/>
    <x v="1"/>
    <n v="10.98"/>
    <x v="0"/>
    <s v="No"/>
    <s v="No"/>
    <x v="0"/>
    <s v="No major surgery"/>
    <x v="1"/>
    <s v="3-Dec-1969"/>
    <x v="34"/>
    <n v="6546.16"/>
    <s v="tier - 2"/>
    <s v="tier - 3"/>
    <s v="R1013"/>
  </r>
  <r>
    <s v="Id786"/>
    <s v="  Una M"/>
    <n v="40.700000000000003"/>
    <x v="0"/>
    <n v="5.42"/>
    <x v="2"/>
    <s v="No"/>
    <s v="No"/>
    <x v="0"/>
    <s v="No major surgery"/>
    <x v="1"/>
    <s v="18-Dec-1986"/>
    <x v="18"/>
    <n v="6548.2"/>
    <s v="tier - 2"/>
    <s v="tier - 3"/>
    <s v="R1012"/>
  </r>
  <r>
    <s v="Id787"/>
    <s v="  Taralyn"/>
    <n v="18.335000000000001"/>
    <x v="4"/>
    <n v="10.97"/>
    <x v="0"/>
    <s v="No"/>
    <s v="No"/>
    <x v="0"/>
    <s v="No major surgery"/>
    <x v="1"/>
    <s v="6-Aug-1989"/>
    <x v="13"/>
    <n v="6551.75"/>
    <s v="tier - 2"/>
    <s v="tier - 2"/>
    <s v="R1024"/>
  </r>
  <r>
    <s v="Id788"/>
    <s v="  James A"/>
    <n v="33.914999999999999"/>
    <x v="0"/>
    <n v="9.56"/>
    <x v="0"/>
    <s v="Yes"/>
    <s v="No"/>
    <x v="0"/>
    <n v="2"/>
    <x v="1"/>
    <s v="11-Dec-1968"/>
    <x v="36"/>
    <n v="6552.01"/>
    <s v="tier - 3"/>
    <s v="tier - 2"/>
    <s v="R1013"/>
  </r>
  <r>
    <s v="Id789"/>
    <s v="  Ning"/>
    <n v="33.534999999999997"/>
    <x v="0"/>
    <n v="9.4"/>
    <x v="0"/>
    <s v="Yes"/>
    <s v="No"/>
    <x v="0"/>
    <n v="2"/>
    <x v="1"/>
    <s v="20-Sep-1984"/>
    <x v="21"/>
    <n v="6555.07"/>
    <s v="tier - 2"/>
    <s v="tier - 2"/>
    <s v="R1024"/>
  </r>
  <r>
    <s v="Id790"/>
    <s v="  Joel"/>
    <n v="23.655000000000001"/>
    <x v="2"/>
    <n v="8.48"/>
    <x v="0"/>
    <s v="Yes"/>
    <s v="No"/>
    <x v="0"/>
    <n v="2"/>
    <x v="1"/>
    <s v="20-Jul-1981"/>
    <x v="19"/>
    <n v="6571.02"/>
    <s v="tier - 2"/>
    <s v="tier - 1"/>
    <s v="R1012"/>
  </r>
  <r>
    <s v="Id791"/>
    <s v="  Pamela J"/>
    <n v="28"/>
    <x v="1"/>
    <n v="5.57"/>
    <x v="2"/>
    <s v="No"/>
    <s v="No"/>
    <x v="0"/>
    <s v="No major surgery"/>
    <x v="1"/>
    <s v="5-Oct-1984"/>
    <x v="21"/>
    <n v="6571.54"/>
    <s v="tier - 2"/>
    <s v="tier - 3"/>
    <s v="R1011"/>
  </r>
  <r>
    <s v="Id792"/>
    <s v="  Brittney"/>
    <n v="30.23"/>
    <x v="0"/>
    <n v="6.94"/>
    <x v="0"/>
    <s v="Yes"/>
    <s v="No"/>
    <x v="1"/>
    <n v="1"/>
    <x v="1"/>
    <s v="22-Nov-1982"/>
    <x v="23"/>
    <n v="6593.51"/>
    <s v="tier - 2"/>
    <s v="tier - 1"/>
    <s v="R1013"/>
  </r>
  <r>
    <s v="Id793"/>
    <s v="  Sheila"/>
    <n v="51.14"/>
    <x v="0"/>
    <n v="4.05"/>
    <x v="2"/>
    <s v="No"/>
    <s v="No"/>
    <x v="0"/>
    <n v="1"/>
    <x v="1"/>
    <s v="29-Dec-1982"/>
    <x v="23"/>
    <n v="6600.21"/>
    <s v="tier - 3"/>
    <s v="tier - 2"/>
    <s v="R1016"/>
  </r>
  <r>
    <s v="Id794"/>
    <s v="  Koji"/>
    <n v="24.32"/>
    <x v="2"/>
    <n v="10.220000000000001"/>
    <x v="0"/>
    <s v="No"/>
    <s v="No"/>
    <x v="0"/>
    <s v="No major surgery"/>
    <x v="1"/>
    <s v="7-Nov-1982"/>
    <x v="23"/>
    <n v="6600.36"/>
    <s v="tier - 2"/>
    <s v="tier - 3"/>
    <s v="R1011"/>
  </r>
  <r>
    <s v="Id795"/>
    <s v="  Sarah"/>
    <n v="38.06"/>
    <x v="0"/>
    <n v="9.24"/>
    <x v="0"/>
    <s v="No"/>
    <s v="No"/>
    <x v="0"/>
    <s v="No major surgery"/>
    <x v="1"/>
    <s v="28-Aug-1982"/>
    <x v="23"/>
    <n v="6610.11"/>
    <s v="tier - 3"/>
    <s v="tier - 2"/>
    <s v="R1015"/>
  </r>
  <r>
    <s v="Id796"/>
    <s v="  Colleen M"/>
    <n v="37.700000000000003"/>
    <x v="0"/>
    <n v="8.6"/>
    <x v="0"/>
    <s v="No"/>
    <s v="No"/>
    <x v="0"/>
    <s v="No major surgery"/>
    <x v="1"/>
    <s v="29-Aug-1973"/>
    <x v="29"/>
    <n v="6630.31"/>
    <s v="tier - 2"/>
    <s v="tier - 1"/>
    <s v="R1013"/>
  </r>
  <r>
    <s v="Id797"/>
    <s v="  Deedra G"/>
    <n v="44"/>
    <x v="0"/>
    <n v="9.32"/>
    <x v="0"/>
    <s v="Yes"/>
    <s v="No"/>
    <x v="0"/>
    <n v="2"/>
    <x v="1"/>
    <s v="4-Sep-2003"/>
    <x v="12"/>
    <n v="6638.16"/>
    <s v="tier - 2"/>
    <s v="tier - 1"/>
    <s v="R1012"/>
  </r>
  <r>
    <s v="Id798"/>
    <s v="  Kulwinder"/>
    <n v="41.45"/>
    <x v="0"/>
    <n v="6.12"/>
    <x v="1"/>
    <s v="Yes"/>
    <s v="No"/>
    <x v="0"/>
    <s v="No major surgery"/>
    <x v="1"/>
    <s v="6-Jun-1990"/>
    <x v="16"/>
    <n v="6639.3"/>
    <s v="tier - 2"/>
    <s v="tier - 2"/>
    <s v="R1021"/>
  </r>
  <r>
    <s v="Id799"/>
    <s v="  Ann M"/>
    <n v="25.364999999999998"/>
    <x v="1"/>
    <n v="9.19"/>
    <x v="0"/>
    <s v="Yes"/>
    <s v="No"/>
    <x v="0"/>
    <s v="No major surgery"/>
    <x v="1"/>
    <s v="8-Dec-1984"/>
    <x v="21"/>
    <n v="6640.54"/>
    <s v="tier - 2"/>
    <s v="tier - 3"/>
    <s v="R1019"/>
  </r>
  <r>
    <s v="Id800"/>
    <s v="  Sarah E"/>
    <n v="34.56"/>
    <x v="0"/>
    <n v="5.84"/>
    <x v="1"/>
    <s v="Yes"/>
    <s v="No"/>
    <x v="1"/>
    <n v="1"/>
    <x v="1"/>
    <s v="8-Nov-1970"/>
    <x v="33"/>
    <n v="6651.26"/>
    <s v="tier - 2"/>
    <s v="tier - 3"/>
    <s v="R1013"/>
  </r>
  <r>
    <s v="Id801"/>
    <s v="  Apryl J"/>
    <n v="28.2"/>
    <x v="1"/>
    <n v="7.19"/>
    <x v="0"/>
    <s v="Yes"/>
    <s v="No"/>
    <x v="0"/>
    <n v="2"/>
    <x v="1"/>
    <s v="1-Jul-1984"/>
    <x v="21"/>
    <n v="6652.53"/>
    <s v="tier - 3"/>
    <s v="tier - 2"/>
    <s v="R1013"/>
  </r>
  <r>
    <s v="Id802"/>
    <s v="  Ilana"/>
    <n v="30.43"/>
    <x v="0"/>
    <n v="9.39"/>
    <x v="0"/>
    <s v="No"/>
    <s v="No"/>
    <x v="0"/>
    <s v="No major surgery"/>
    <x v="1"/>
    <s v="19-Nov-1989"/>
    <x v="13"/>
    <n v="6653.79"/>
    <s v="tier - 2"/>
    <s v="tier - 1"/>
    <s v="R1013"/>
  </r>
  <r>
    <s v="Id803"/>
    <s v="  Katherine"/>
    <n v="32.395000000000003"/>
    <x v="0"/>
    <n v="4.2699999999999996"/>
    <x v="2"/>
    <s v="Yes"/>
    <s v="No"/>
    <x v="0"/>
    <n v="1"/>
    <x v="1"/>
    <s v="27-Sep-1982"/>
    <x v="23"/>
    <n v="6664.32"/>
    <s v="tier - 2"/>
    <s v="tier - 2"/>
    <s v="R1013"/>
  </r>
  <r>
    <s v="Id804"/>
    <s v="  Katherine"/>
    <n v="24.035"/>
    <x v="2"/>
    <n v="11.71"/>
    <x v="0"/>
    <s v="No"/>
    <s v="No"/>
    <x v="0"/>
    <s v="No major surgery"/>
    <x v="1"/>
    <s v="17-Sep-1981"/>
    <x v="19"/>
    <n v="6664.69"/>
    <s v="tier - 3"/>
    <s v="tier - 1"/>
    <s v="R1012"/>
  </r>
  <r>
    <s v="Id805"/>
    <s v="  Karl"/>
    <n v="37.119999999999997"/>
    <x v="0"/>
    <n v="5.29"/>
    <x v="2"/>
    <s v="No"/>
    <s v="No"/>
    <x v="0"/>
    <n v="2"/>
    <x v="1"/>
    <s v="20-Oct-1989"/>
    <x v="13"/>
    <n v="6666.24"/>
    <s v="tier - 3"/>
    <s v="tier - 1"/>
    <s v="R1011"/>
  </r>
  <r>
    <s v="Id806"/>
    <s v="  Stephen"/>
    <n v="34.840000000000003"/>
    <x v="0"/>
    <n v="6"/>
    <x v="1"/>
    <s v="Yes"/>
    <s v="No"/>
    <x v="1"/>
    <n v="1"/>
    <x v="1"/>
    <s v="9-Jul-1985"/>
    <x v="20"/>
    <n v="6686.43"/>
    <s v="tier - 2"/>
    <s v="tier - 3"/>
    <s v="R1012"/>
  </r>
  <r>
    <s v="Id807"/>
    <s v="  Will"/>
    <n v="29.53"/>
    <x v="1"/>
    <n v="10.64"/>
    <x v="0"/>
    <s v="No"/>
    <s v="No"/>
    <x v="0"/>
    <s v="No major surgery"/>
    <x v="1"/>
    <s v="13-Jul-1968"/>
    <x v="36"/>
    <n v="6700.56"/>
    <s v="tier - 3"/>
    <s v="tier - 1"/>
    <s v="R1012"/>
  </r>
  <r>
    <s v="Id808"/>
    <s v="  Bradley D"/>
    <n v="42.51"/>
    <x v="0"/>
    <n v="8.2100000000000009"/>
    <x v="0"/>
    <s v="Yes"/>
    <s v="No"/>
    <x v="0"/>
    <s v="No major surgery"/>
    <x v="1"/>
    <s v="12-Dec-1971"/>
    <x v="32"/>
    <n v="6706.47"/>
    <s v="tier - 2"/>
    <s v="tier - 1"/>
    <s v="R1013"/>
  </r>
  <r>
    <s v="Id809"/>
    <s v="  Amy M"/>
    <n v="38.14"/>
    <x v="0"/>
    <n v="5.58"/>
    <x v="2"/>
    <s v="No"/>
    <s v="No"/>
    <x v="1"/>
    <n v="1"/>
    <x v="1"/>
    <s v="12-Jun-1983"/>
    <x v="22"/>
    <n v="6710.19"/>
    <s v="tier - 3"/>
    <s v="tier - 3"/>
    <s v="R1012"/>
  </r>
  <r>
    <s v="Id810"/>
    <s v="  Matthew W"/>
    <n v="39.93"/>
    <x v="0"/>
    <n v="8.75"/>
    <x v="0"/>
    <s v="No"/>
    <s v="No"/>
    <x v="0"/>
    <s v="No major surgery"/>
    <x v="1"/>
    <s v="13-Jun-1994"/>
    <x v="11"/>
    <n v="6721.37"/>
    <s v="tier - 2"/>
    <s v="tier - 1"/>
    <s v="R1012"/>
  </r>
  <r>
    <s v="Id811"/>
    <s v="  Doug"/>
    <n v="38.83"/>
    <x v="0"/>
    <n v="11.86"/>
    <x v="0"/>
    <s v="No"/>
    <s v="No"/>
    <x v="0"/>
    <s v="No major surgery"/>
    <x v="1"/>
    <s v="21-Oct-1978"/>
    <x v="27"/>
    <n v="6737.98"/>
    <s v="tier - 2"/>
    <s v="tier - 3"/>
    <s v="R1013"/>
  </r>
  <r>
    <s v="Id812"/>
    <s v="  Tom"/>
    <n v="37.4"/>
    <x v="0"/>
    <n v="11.46"/>
    <x v="0"/>
    <s v="No"/>
    <s v="No"/>
    <x v="0"/>
    <s v="No major surgery"/>
    <x v="1"/>
    <s v="18-Jul-1968"/>
    <x v="36"/>
    <n v="6738.84"/>
    <s v="tier - 3"/>
    <s v="tier - 1"/>
    <s v="R1012"/>
  </r>
  <r>
    <s v="Id813"/>
    <s v="  Jonathan"/>
    <n v="21.4"/>
    <x v="2"/>
    <n v="9.0299999999999994"/>
    <x v="0"/>
    <s v="No"/>
    <s v="No"/>
    <x v="0"/>
    <s v="No major surgery"/>
    <x v="1"/>
    <s v="7-Aug-1986"/>
    <x v="18"/>
    <n v="6746.74"/>
    <s v="tier - 3"/>
    <s v="tier - 2"/>
    <s v="R1016"/>
  </r>
  <r>
    <s v="Id814"/>
    <s v="  Wayne A"/>
    <n v="38.380000000000003"/>
    <x v="0"/>
    <n v="8.26"/>
    <x v="0"/>
    <s v="Yes"/>
    <s v="No"/>
    <x v="0"/>
    <n v="2"/>
    <x v="1"/>
    <s v="5-Jun-1986"/>
    <x v="18"/>
    <n v="6748.59"/>
    <s v="tier - 3"/>
    <s v="tier - 1"/>
    <s v="R1016"/>
  </r>
  <r>
    <s v="Id815"/>
    <s v="  Nobuyori"/>
    <n v="33.659999999999997"/>
    <x v="0"/>
    <n v="5.42"/>
    <x v="2"/>
    <s v="Yes"/>
    <s v="No"/>
    <x v="0"/>
    <n v="2"/>
    <x v="1"/>
    <s v="17-Jun-1970"/>
    <x v="33"/>
    <n v="6749.63"/>
    <s v="tier - 2"/>
    <s v="tier - 1"/>
    <s v="R1013"/>
  </r>
  <r>
    <s v="Id816"/>
    <s v="  Rich"/>
    <n v="31.79"/>
    <x v="0"/>
    <n v="11.33"/>
    <x v="0"/>
    <s v="Yes"/>
    <s v="No"/>
    <x v="1"/>
    <n v="1"/>
    <x v="1"/>
    <s v="9-Dec-1966"/>
    <x v="37"/>
    <n v="6750.27"/>
    <s v="tier - 3"/>
    <s v="tier - 2"/>
    <s v="R1013"/>
  </r>
  <r>
    <s v="Id817"/>
    <s v="  Marcos S"/>
    <n v="29.7"/>
    <x v="1"/>
    <n v="7.69"/>
    <x v="0"/>
    <s v="Yes"/>
    <s v="No"/>
    <x v="1"/>
    <n v="1"/>
    <x v="1"/>
    <s v="10-Oct-1988"/>
    <x v="15"/>
    <n v="6753.04"/>
    <s v="tier - 2"/>
    <s v="tier - 2"/>
    <s v="R1024"/>
  </r>
  <r>
    <s v="Id818"/>
    <s v="  Dave"/>
    <n v="25.46"/>
    <x v="1"/>
    <n v="8.77"/>
    <x v="0"/>
    <s v="Yes"/>
    <s v="No"/>
    <x v="1"/>
    <n v="1"/>
    <x v="1"/>
    <s v="21-Sep-1981"/>
    <x v="19"/>
    <n v="6770.19"/>
    <s v="tier - 2"/>
    <s v="tier - 3"/>
    <s v="R1013"/>
  </r>
  <r>
    <s v="Id819"/>
    <s v="  Andy"/>
    <n v="39.14"/>
    <x v="0"/>
    <n v="4.91"/>
    <x v="2"/>
    <s v="No"/>
    <s v="Yes"/>
    <x v="0"/>
    <n v="1"/>
    <x v="1"/>
    <s v="3-Sep-1981"/>
    <x v="19"/>
    <n v="6775.96"/>
    <s v="tier - 2"/>
    <s v="tier - 3"/>
    <s v="R1011"/>
  </r>
  <r>
    <s v="Id820"/>
    <s v="  Mary"/>
    <n v="41.2"/>
    <x v="0"/>
    <n v="4.95"/>
    <x v="2"/>
    <s v="No"/>
    <s v="No"/>
    <x v="0"/>
    <n v="1"/>
    <x v="1"/>
    <s v="8-Oct-1981"/>
    <x v="19"/>
    <n v="6781.35"/>
    <s v="tier - 2"/>
    <s v="tier - 1"/>
    <s v="R1013"/>
  </r>
  <r>
    <s v="Id821"/>
    <s v="  Marcus B"/>
    <n v="28.81"/>
    <x v="1"/>
    <n v="10.8"/>
    <x v="0"/>
    <s v="Yes"/>
    <s v="No"/>
    <x v="1"/>
    <n v="1"/>
    <x v="1"/>
    <s v="23-Nov-1980"/>
    <x v="24"/>
    <n v="6781.52"/>
    <s v="tier - 2"/>
    <s v="tier - 2"/>
    <s v="R1013"/>
  </r>
  <r>
    <s v="Id822"/>
    <s v="  Thomas K"/>
    <n v="37.409999999999997"/>
    <x v="0"/>
    <n v="7.21"/>
    <x v="0"/>
    <s v="No"/>
    <s v="No"/>
    <x v="0"/>
    <n v="2"/>
    <x v="1"/>
    <s v="24-Dec-1985"/>
    <x v="20"/>
    <n v="6796.86"/>
    <s v="tier - 3"/>
    <s v="tier - 3"/>
    <s v="R1012"/>
  </r>
  <r>
    <s v="Id823"/>
    <s v="  Robert"/>
    <n v="52.54"/>
    <x v="0"/>
    <n v="5.12"/>
    <x v="2"/>
    <s v="No"/>
    <s v="No"/>
    <x v="1"/>
    <n v="1"/>
    <x v="1"/>
    <s v="29-Jun-1991"/>
    <x v="14"/>
    <n v="6799.46"/>
    <s v="tier - 1"/>
    <s v="tier - 2"/>
    <s v="R1014"/>
  </r>
  <r>
    <s v="Id824"/>
    <s v="  Geoff"/>
    <n v="17.29"/>
    <x v="4"/>
    <n v="4.62"/>
    <x v="2"/>
    <s v="No"/>
    <s v="Yes"/>
    <x v="0"/>
    <n v="1"/>
    <x v="0"/>
    <s v="17-Aug-1975"/>
    <x v="31"/>
    <n v="6809.46"/>
    <s v="tier - 2"/>
    <s v="tier - 1"/>
    <s v="R1012"/>
  </r>
  <r>
    <s v="Id825"/>
    <s v="  Chris J"/>
    <n v="31.74"/>
    <x v="0"/>
    <n v="7.68"/>
    <x v="0"/>
    <s v="Yes"/>
    <s v="No"/>
    <x v="0"/>
    <s v="No major surgery"/>
    <x v="1"/>
    <s v="8-Jul-1994"/>
    <x v="11"/>
    <n v="6827.69"/>
    <s v="tier - 2"/>
    <s v="tier - 2"/>
    <s v="R1021"/>
  </r>
  <r>
    <s v="Id826"/>
    <s v="  Kate A"/>
    <n v="26.504999999999999"/>
    <x v="1"/>
    <n v="6.79"/>
    <x v="0"/>
    <s v="Yes"/>
    <s v="No"/>
    <x v="1"/>
    <n v="1"/>
    <x v="1"/>
    <s v="15-Jul-1979"/>
    <x v="25"/>
    <n v="6837.37"/>
    <s v="tier - 3"/>
    <s v="tier - 1"/>
    <s v="R1016"/>
  </r>
  <r>
    <s v="Id827"/>
    <s v="  Kelli"/>
    <n v="36.479999999999997"/>
    <x v="0"/>
    <n v="11.09"/>
    <x v="0"/>
    <s v="No"/>
    <s v="No"/>
    <x v="0"/>
    <s v="No major surgery"/>
    <x v="1"/>
    <s v="30-Nov-2000"/>
    <x v="10"/>
    <n v="6842.28"/>
    <s v="tier - 2"/>
    <s v="tier - 1"/>
    <s v="R1012"/>
  </r>
  <r>
    <s v="Id828"/>
    <s v="  Maggie M"/>
    <n v="39.159999999999997"/>
    <x v="0"/>
    <n v="5.24"/>
    <x v="2"/>
    <s v="Yes"/>
    <s v="No"/>
    <x v="1"/>
    <n v="1"/>
    <x v="1"/>
    <s v="15-Jun-1977"/>
    <x v="26"/>
    <n v="6843.17"/>
    <s v="tier - 2"/>
    <s v="tier - 1"/>
    <s v="R1013"/>
  </r>
  <r>
    <s v="Id829"/>
    <s v="  Michelle L"/>
    <n v="28.22"/>
    <x v="1"/>
    <n v="7.51"/>
    <x v="0"/>
    <s v="Yes"/>
    <s v="No"/>
    <x v="1"/>
    <n v="1"/>
    <x v="1"/>
    <s v="4-Nov-1979"/>
    <x v="25"/>
    <n v="6849.03"/>
    <s v="tier - 2"/>
    <s v="tier - 2"/>
    <s v="R1011"/>
  </r>
  <r>
    <s v="Id830"/>
    <s v="  Ashley K"/>
    <n v="35"/>
    <x v="0"/>
    <n v="4.13"/>
    <x v="2"/>
    <s v="No"/>
    <s v="No"/>
    <x v="0"/>
    <n v="2"/>
    <x v="1"/>
    <s v="19-Jun-1981"/>
    <x v="19"/>
    <n v="6858.48"/>
    <s v="tier - 2"/>
    <s v="tier - 2"/>
    <s v="R1019"/>
  </r>
  <r>
    <s v="Id831"/>
    <s v="  Michael"/>
    <n v="36.24"/>
    <x v="0"/>
    <n v="8.3800000000000008"/>
    <x v="0"/>
    <s v="Yes"/>
    <s v="No"/>
    <x v="0"/>
    <n v="1"/>
    <x v="1"/>
    <s v="5-Aug-1978"/>
    <x v="27"/>
    <n v="6863.49"/>
    <s v="tier - 2"/>
    <s v="tier - 1"/>
    <s v="R1013"/>
  </r>
  <r>
    <s v="Id832"/>
    <s v="  Ryan K"/>
    <n v="36.954999999999998"/>
    <x v="0"/>
    <n v="8.07"/>
    <x v="0"/>
    <s v="No"/>
    <s v="No"/>
    <x v="0"/>
    <s v="No major surgery"/>
    <x v="1"/>
    <s v="23-Oct-1969"/>
    <x v="34"/>
    <n v="6868.39"/>
    <s v="tier - 2"/>
    <s v="tier - 2"/>
    <s v="R1013"/>
  </r>
  <r>
    <s v="Id833"/>
    <s v="  Matthew J"/>
    <n v="29.64"/>
    <x v="1"/>
    <n v="8.9499999999999993"/>
    <x v="0"/>
    <s v="No"/>
    <s v="No"/>
    <x v="0"/>
    <s v="No major surgery"/>
    <x v="1"/>
    <s v="23-Jun-1981"/>
    <x v="19"/>
    <n v="6875.96"/>
    <s v="tier - 2"/>
    <s v="tier - 2"/>
    <s v="R1011"/>
  </r>
  <r>
    <s v="Id834"/>
    <s v="  Karine"/>
    <n v="42.74"/>
    <x v="0"/>
    <n v="6.31"/>
    <x v="1"/>
    <s v="Yes"/>
    <s v="No"/>
    <x v="0"/>
    <n v="1"/>
    <x v="1"/>
    <s v="24-Dec-2004"/>
    <x v="9"/>
    <n v="6876.53"/>
    <s v="tier - 2"/>
    <s v="tier - 1"/>
    <s v="R1012"/>
  </r>
  <r>
    <s v="Id835"/>
    <s v="  Antonia G"/>
    <n v="36.130000000000003"/>
    <x v="0"/>
    <n v="7.19"/>
    <x v="0"/>
    <s v="Yes"/>
    <s v="No"/>
    <x v="0"/>
    <n v="2"/>
    <x v="1"/>
    <s v="10-Sep-1985"/>
    <x v="20"/>
    <n v="6877.98"/>
    <s v="tier - 2"/>
    <s v="tier - 1"/>
    <s v="R1024"/>
  </r>
  <r>
    <s v="Id836"/>
    <s v="  Casondra L"/>
    <n v="31.55"/>
    <x v="0"/>
    <n v="6.11"/>
    <x v="1"/>
    <s v="Yes"/>
    <s v="No"/>
    <x v="0"/>
    <n v="1"/>
    <x v="1"/>
    <s v="21-Dec-1989"/>
    <x v="13"/>
    <n v="6895.19"/>
    <s v="tier - 2"/>
    <s v="tier - 3"/>
    <s v="R1024"/>
  </r>
  <r>
    <s v="Id837"/>
    <s v="  Wendy"/>
    <n v="52.75"/>
    <x v="0"/>
    <n v="6.02"/>
    <x v="1"/>
    <s v="No"/>
    <s v="No"/>
    <x v="0"/>
    <n v="1"/>
    <x v="1"/>
    <s v="5-Sep-1984"/>
    <x v="21"/>
    <n v="6933.24"/>
    <s v="tier - 2"/>
    <s v="tier - 3"/>
    <s v="R1012"/>
  </r>
  <r>
    <s v="Id838"/>
    <s v="  Eric D"/>
    <n v="36.67"/>
    <x v="0"/>
    <n v="11.86"/>
    <x v="0"/>
    <s v="No"/>
    <s v="No"/>
    <x v="0"/>
    <s v="No major surgery"/>
    <x v="1"/>
    <s v="29-Nov-1978"/>
    <x v="27"/>
    <n v="6938.11"/>
    <s v="tier - 2"/>
    <s v="tier - 2"/>
    <s v="R1013"/>
  </r>
  <r>
    <s v="Id839"/>
    <s v="  Elizabeth"/>
    <n v="38.06"/>
    <x v="0"/>
    <n v="8.25"/>
    <x v="0"/>
    <s v="No"/>
    <s v="No"/>
    <x v="0"/>
    <s v="No major surgery"/>
    <x v="1"/>
    <s v="30-Aug-1980"/>
    <x v="24"/>
    <n v="6940.91"/>
    <s v="tier - 2"/>
    <s v="tier - 2"/>
    <s v="R1012"/>
  </r>
  <r>
    <s v="Id840"/>
    <s v="  Laura F"/>
    <n v="38"/>
    <x v="0"/>
    <n v="8.1300000000000008"/>
    <x v="0"/>
    <s v="No"/>
    <s v="No"/>
    <x v="0"/>
    <s v="No major surgery"/>
    <x v="1"/>
    <s v="5-Oct-1980"/>
    <x v="24"/>
    <n v="6940.94"/>
    <s v="tier - 2"/>
    <s v="tier - 3"/>
    <s v="R1013"/>
  </r>
  <r>
    <s v="Id841"/>
    <s v="  Amelia F"/>
    <n v="35.1"/>
    <x v="0"/>
    <n v="10.1"/>
    <x v="0"/>
    <s v="No"/>
    <s v="No"/>
    <x v="0"/>
    <s v="No major surgery"/>
    <x v="1"/>
    <s v="15-Dec-1978"/>
    <x v="27"/>
    <n v="6948.7"/>
    <s v="tier - 1"/>
    <s v="tier - 2"/>
    <s v="R1012"/>
  </r>
  <r>
    <s v="Id842"/>
    <s v="  Amy L"/>
    <n v="33.82"/>
    <x v="0"/>
    <n v="5.89"/>
    <x v="1"/>
    <s v="Yes"/>
    <s v="No"/>
    <x v="0"/>
    <n v="2"/>
    <x v="1"/>
    <s v="18-Aug-1980"/>
    <x v="24"/>
    <n v="6951.12"/>
    <s v="tier - 2"/>
    <s v="tier - 2"/>
    <s v="R1013"/>
  </r>
  <r>
    <s v="Id843"/>
    <s v="  Katie J"/>
    <n v="37.43"/>
    <x v="0"/>
    <n v="4.97"/>
    <x v="2"/>
    <s v="No"/>
    <s v="No"/>
    <x v="0"/>
    <n v="2"/>
    <x v="1"/>
    <s v="3-Jun-1975"/>
    <x v="31"/>
    <n v="6965.21"/>
    <s v="tier - 2"/>
    <s v="tier - 3"/>
    <s v="R1013"/>
  </r>
  <r>
    <s v="Id844"/>
    <s v="  Laura E"/>
    <n v="30.5"/>
    <x v="0"/>
    <n v="9.9"/>
    <x v="0"/>
    <s v="No"/>
    <s v="No"/>
    <x v="0"/>
    <s v="No major surgery"/>
    <x v="1"/>
    <s v="10-Dec-1985"/>
    <x v="20"/>
    <n v="6985.51"/>
    <s v="tier - 2"/>
    <s v="tier - 2"/>
    <s v="R1019"/>
  </r>
  <r>
    <s v="Id845"/>
    <s v="  Mayumi"/>
    <n v="24.53"/>
    <x v="2"/>
    <n v="9.0500000000000007"/>
    <x v="0"/>
    <s v="No"/>
    <s v="No"/>
    <x v="0"/>
    <s v="No major surgery"/>
    <x v="1"/>
    <s v="18-Oct-1982"/>
    <x v="23"/>
    <n v="6986.7"/>
    <s v="tier - 3"/>
    <s v="tier - 1"/>
    <s v="R1012"/>
  </r>
  <r>
    <s v="Id846"/>
    <s v="  Vanessa"/>
    <n v="25.74"/>
    <x v="1"/>
    <n v="10.93"/>
    <x v="0"/>
    <s v="No"/>
    <s v="No"/>
    <x v="0"/>
    <s v="No major surgery"/>
    <x v="1"/>
    <s v="1-Sep-1982"/>
    <x v="23"/>
    <n v="6989.95"/>
    <s v="tier - 2"/>
    <s v="tier - 1"/>
    <s v="R1013"/>
  </r>
  <r>
    <s v="Id847"/>
    <s v="  Natali N"/>
    <n v="34.08"/>
    <x v="0"/>
    <n v="7.58"/>
    <x v="0"/>
    <s v="Yes"/>
    <s v="No"/>
    <x v="0"/>
    <n v="2"/>
    <x v="1"/>
    <s v="6-Jul-1969"/>
    <x v="34"/>
    <n v="7003.1"/>
    <s v="tier - 2"/>
    <s v="tier - 3"/>
    <s v="R1013"/>
  </r>
  <r>
    <s v="Id848"/>
    <s v="  Beth"/>
    <n v="31.35"/>
    <x v="0"/>
    <n v="11"/>
    <x v="0"/>
    <s v="Yes"/>
    <s v="No"/>
    <x v="1"/>
    <n v="1"/>
    <x v="1"/>
    <s v="2-Jun-1978"/>
    <x v="27"/>
    <n v="7033.08"/>
    <s v="tier - 2"/>
    <s v="tier - 2"/>
    <s v="R1013"/>
  </r>
  <r>
    <s v="Id849"/>
    <s v="  Alex"/>
    <n v="26.79"/>
    <x v="1"/>
    <n v="5.0599999999999996"/>
    <x v="2"/>
    <s v="No"/>
    <s v="No"/>
    <x v="0"/>
    <n v="1"/>
    <x v="1"/>
    <s v="29-Oct-1995"/>
    <x v="4"/>
    <n v="7042.11"/>
    <s v="tier - 2"/>
    <s v="tier - 3"/>
    <s v="R1012"/>
  </r>
  <r>
    <s v="Id850"/>
    <s v="  Spencer"/>
    <n v="42.78"/>
    <x v="0"/>
    <n v="6.11"/>
    <x v="1"/>
    <s v="Yes"/>
    <s v="No"/>
    <x v="0"/>
    <n v="1"/>
    <x v="1"/>
    <s v="26-Jul-1980"/>
    <x v="24"/>
    <n v="7045.5"/>
    <s v="tier - 2"/>
    <s v="tier - 1"/>
    <s v="R1011"/>
  </r>
  <r>
    <s v="Id851"/>
    <s v="  Andee W"/>
    <n v="46.75"/>
    <x v="0"/>
    <n v="6.66"/>
    <x v="0"/>
    <s v="Yes"/>
    <s v="No"/>
    <x v="0"/>
    <n v="2"/>
    <x v="1"/>
    <s v="22-Oct-1980"/>
    <x v="24"/>
    <n v="7046.72"/>
    <s v="tier - 2"/>
    <s v="tier - 3"/>
    <s v="R1013"/>
  </r>
  <r>
    <s v="Id852"/>
    <s v="  Amy"/>
    <n v="32.15"/>
    <x v="0"/>
    <n v="4.0199999999999996"/>
    <x v="2"/>
    <s v="Yes"/>
    <s v="No"/>
    <x v="1"/>
    <n v="1"/>
    <x v="1"/>
    <s v="21-Jul-1980"/>
    <x v="24"/>
    <n v="7050.02"/>
    <s v="tier - 2"/>
    <s v="tier - 1"/>
    <s v="R1024"/>
  </r>
  <r>
    <s v="Id853"/>
    <s v="  Joshua"/>
    <n v="43.4"/>
    <x v="0"/>
    <n v="8.81"/>
    <x v="0"/>
    <s v="Yes"/>
    <s v="No"/>
    <x v="0"/>
    <n v="2"/>
    <x v="1"/>
    <s v="28-Jun-1980"/>
    <x v="24"/>
    <n v="7050.64"/>
    <s v="tier - 2"/>
    <s v="tier - 3"/>
    <s v="R1011"/>
  </r>
  <r>
    <s v="Id854"/>
    <s v="  C Fred"/>
    <n v="31.57"/>
    <x v="0"/>
    <n v="7.92"/>
    <x v="0"/>
    <s v="Yes"/>
    <s v="No"/>
    <x v="0"/>
    <n v="2"/>
    <x v="1"/>
    <s v="24-Jun-1978"/>
    <x v="27"/>
    <n v="7054.41"/>
    <s v="tier - 2"/>
    <s v="tier - 2"/>
    <s v="R1013"/>
  </r>
  <r>
    <s v="Id855"/>
    <s v="  Jeremy"/>
    <n v="24.32"/>
    <x v="2"/>
    <n v="7.48"/>
    <x v="0"/>
    <s v="No"/>
    <s v="No"/>
    <x v="0"/>
    <s v="No major surgery"/>
    <x v="1"/>
    <s v="6-Oct-1982"/>
    <x v="23"/>
    <n v="7077.19"/>
    <s v="tier - 2"/>
    <s v="tier - 3"/>
    <s v="R1024"/>
  </r>
  <r>
    <s v="Id856"/>
    <s v="  Patrick Sr"/>
    <n v="31.07"/>
    <x v="0"/>
    <n v="4.62"/>
    <x v="2"/>
    <s v="Yes"/>
    <s v="No"/>
    <x v="0"/>
    <n v="2"/>
    <x v="1"/>
    <s v="18-Jun-1992"/>
    <x v="0"/>
    <n v="7096.98"/>
    <s v="tier - 2"/>
    <s v="tier - 2"/>
    <s v="R1012"/>
  </r>
  <r>
    <s v="Id857"/>
    <s v="  Kelly M"/>
    <n v="35.814999999999998"/>
    <x v="0"/>
    <n v="8.4700000000000006"/>
    <x v="0"/>
    <s v="No"/>
    <s v="No"/>
    <x v="0"/>
    <s v="No major surgery"/>
    <x v="1"/>
    <s v="11-Aug-1987"/>
    <x v="17"/>
    <n v="7106.81"/>
    <s v="tier - 2"/>
    <s v="tier - 1"/>
    <s v="R1012"/>
  </r>
  <r>
    <s v="Id858"/>
    <s v="  Katherine"/>
    <n v="40.81"/>
    <x v="0"/>
    <n v="10.58"/>
    <x v="0"/>
    <s v="Yes"/>
    <s v="No"/>
    <x v="0"/>
    <s v="No major surgery"/>
    <x v="1"/>
    <s v="29-Jun-1968"/>
    <x v="36"/>
    <n v="7125.25"/>
    <s v="tier - 3"/>
    <s v="tier - 2"/>
    <s v="R1013"/>
  </r>
  <r>
    <s v="Id859"/>
    <s v="  Keila L"/>
    <n v="24.605"/>
    <x v="2"/>
    <n v="7.48"/>
    <x v="0"/>
    <s v="No"/>
    <s v="No"/>
    <x v="0"/>
    <s v="No major surgery"/>
    <x v="1"/>
    <s v="1-Aug-1993"/>
    <x v="1"/>
    <n v="7128.64"/>
    <s v="tier - 2"/>
    <s v="tier - 2"/>
    <s v="R1021"/>
  </r>
  <r>
    <s v="Id860"/>
    <s v="  Zanae E"/>
    <n v="21.47"/>
    <x v="2"/>
    <n v="7.82"/>
    <x v="0"/>
    <s v="No"/>
    <s v="No"/>
    <x v="0"/>
    <s v="No major surgery"/>
    <x v="1"/>
    <s v="7-Jul-1984"/>
    <x v="21"/>
    <n v="7133.9"/>
    <s v="tier - 2"/>
    <s v="tier - 1"/>
    <s v="R1024"/>
  </r>
  <r>
    <s v="Id861"/>
    <s v="  Alex"/>
    <n v="52.89"/>
    <x v="0"/>
    <n v="4.96"/>
    <x v="2"/>
    <s v="Yes"/>
    <s v="No"/>
    <x v="0"/>
    <n v="1"/>
    <x v="1"/>
    <s v="8-Aug-1999"/>
    <x v="7"/>
    <n v="7144.4"/>
    <s v="tier - 2"/>
    <s v="tier - 1"/>
    <s v="R1022"/>
  </r>
  <r>
    <s v="Id862"/>
    <s v="  Kathryn"/>
    <n v="32.965000000000003"/>
    <x v="0"/>
    <n v="6.15"/>
    <x v="1"/>
    <s v="Yes"/>
    <s v="No"/>
    <x v="0"/>
    <n v="1"/>
    <x v="1"/>
    <s v="21-Nov-1984"/>
    <x v="21"/>
    <n v="7144.86"/>
    <s v="tier - 2"/>
    <s v="tier - 2"/>
    <s v="R1024"/>
  </r>
  <r>
    <s v="Id863"/>
    <s v="  Jason L"/>
    <n v="36.799999999999997"/>
    <x v="0"/>
    <n v="4.62"/>
    <x v="2"/>
    <s v="No"/>
    <s v="No"/>
    <x v="1"/>
    <n v="1"/>
    <x v="1"/>
    <s v="24-Jun-1976"/>
    <x v="35"/>
    <n v="7147.11"/>
    <s v="tier - 3"/>
    <s v="tier - 2"/>
    <s v="R1011"/>
  </r>
  <r>
    <s v="Id864"/>
    <s v="  Benjamin J"/>
    <n v="34.299999999999997"/>
    <x v="0"/>
    <n v="4.87"/>
    <x v="2"/>
    <s v="No"/>
    <s v="No"/>
    <x v="0"/>
    <n v="2"/>
    <x v="1"/>
    <s v="30-Jul-1978"/>
    <x v="27"/>
    <n v="7147.47"/>
    <s v="tier - 2"/>
    <s v="tier - 3"/>
    <s v="R1013"/>
  </r>
  <r>
    <s v="Id865"/>
    <s v="  Steven M"/>
    <n v="35.244999999999997"/>
    <x v="0"/>
    <n v="4.63"/>
    <x v="2"/>
    <s v="No"/>
    <s v="No"/>
    <x v="0"/>
    <s v="No major surgery"/>
    <x v="1"/>
    <s v="29-Jun-1984"/>
    <x v="21"/>
    <n v="7151.09"/>
    <s v="tier - 2"/>
    <s v="tier - 2"/>
    <s v="R1011"/>
  </r>
  <r>
    <s v="Id866"/>
    <s v="  Erika"/>
    <n v="26.23"/>
    <x v="1"/>
    <n v="11.93"/>
    <x v="0"/>
    <s v="No"/>
    <s v="No"/>
    <x v="0"/>
    <s v="No major surgery"/>
    <x v="1"/>
    <s v="6-Sep-1978"/>
    <x v="27"/>
    <n v="7152.67"/>
    <s v="tier - 3"/>
    <s v="tier - 2"/>
    <s v="R1013"/>
  </r>
  <r>
    <s v="Id867"/>
    <s v="  Chad"/>
    <n v="36.1"/>
    <x v="0"/>
    <n v="5.65"/>
    <x v="2"/>
    <s v="Yes"/>
    <s v="No"/>
    <x v="0"/>
    <n v="2"/>
    <x v="1"/>
    <s v="17-Jul-1981"/>
    <x v="19"/>
    <n v="7153.55"/>
    <s v="tier - 2"/>
    <s v="tier - 1"/>
    <s v="R1012"/>
  </r>
  <r>
    <s v="Id868"/>
    <s v="  Mark"/>
    <n v="37.1"/>
    <x v="0"/>
    <n v="11.21"/>
    <x v="0"/>
    <s v="Yes"/>
    <s v="No"/>
    <x v="1"/>
    <n v="1"/>
    <x v="1"/>
    <s v="22-Jun-1980"/>
    <x v="24"/>
    <n v="7160.09"/>
    <s v="tier - 2"/>
    <s v="tier - 2"/>
    <s v="R1011"/>
  </r>
  <r>
    <s v="Id869"/>
    <s v="  David"/>
    <n v="27.5"/>
    <x v="1"/>
    <n v="10.62"/>
    <x v="0"/>
    <s v="Yes"/>
    <s v="No"/>
    <x v="1"/>
    <n v="1"/>
    <x v="1"/>
    <s v="7-Oct-1980"/>
    <x v="24"/>
    <n v="7160.33"/>
    <s v="tier - 2"/>
    <s v="tier - 1"/>
    <s v="R1013"/>
  </r>
  <r>
    <s v="Id870"/>
    <s v="  Matthew R"/>
    <n v="24.7"/>
    <x v="2"/>
    <n v="10.7"/>
    <x v="0"/>
    <s v="Yes"/>
    <s v="No"/>
    <x v="1"/>
    <n v="1"/>
    <x v="1"/>
    <s v="30-Sep-1980"/>
    <x v="24"/>
    <n v="7162.01"/>
    <s v="tier - 2"/>
    <s v="tier - 3"/>
    <s v="R1013"/>
  </r>
  <r>
    <s v="Id871"/>
    <s v="  Orla"/>
    <n v="26.78"/>
    <x v="1"/>
    <n v="10.02"/>
    <x v="0"/>
    <s v="Yes"/>
    <s v="No"/>
    <x v="1"/>
    <n v="1"/>
    <x v="1"/>
    <s v="16-Aug-1982"/>
    <x v="23"/>
    <n v="7173.36"/>
    <s v="tier - 3"/>
    <s v="tier - 2"/>
    <s v="R1016"/>
  </r>
  <r>
    <s v="Id872"/>
    <s v="  Shaista S"/>
    <n v="45.8"/>
    <x v="0"/>
    <n v="4.8499999999999996"/>
    <x v="2"/>
    <s v="No"/>
    <s v="No"/>
    <x v="0"/>
    <s v="No major surgery"/>
    <x v="1"/>
    <s v="19-Jul-1975"/>
    <x v="31"/>
    <n v="7175.51"/>
    <s v="tier - 2"/>
    <s v="tier - 3"/>
    <s v="R1013"/>
  </r>
  <r>
    <s v="Id873"/>
    <s v="  Emily"/>
    <n v="29"/>
    <x v="1"/>
    <n v="4.3899999999999997"/>
    <x v="2"/>
    <s v="Yes"/>
    <s v="No"/>
    <x v="0"/>
    <n v="2"/>
    <x v="1"/>
    <s v="26-Aug-1968"/>
    <x v="36"/>
    <n v="7179.52"/>
    <s v="tier - 3"/>
    <s v="tier - 3"/>
    <s v="R1013"/>
  </r>
  <r>
    <s v="Id874"/>
    <s v="  Julie A"/>
    <n v="33.534999999999997"/>
    <x v="0"/>
    <n v="8.24"/>
    <x v="0"/>
    <s v="Yes"/>
    <s v="No"/>
    <x v="0"/>
    <s v="No major surgery"/>
    <x v="1"/>
    <s v="14-Sep-1982"/>
    <x v="23"/>
    <n v="7196.87"/>
    <s v="tier - 3"/>
    <s v="tier - 2"/>
    <s v="R1011"/>
  </r>
  <r>
    <s v="Id875"/>
    <s v="  Megumi"/>
    <n v="32.774999999999999"/>
    <x v="0"/>
    <n v="9.77"/>
    <x v="0"/>
    <s v="Yes"/>
    <s v="No"/>
    <x v="0"/>
    <s v="No major surgery"/>
    <x v="1"/>
    <s v="11-Aug-1983"/>
    <x v="22"/>
    <n v="7201.7"/>
    <s v="tier - 2"/>
    <s v="tier - 3"/>
    <s v="R1012"/>
  </r>
  <r>
    <s v="Id876"/>
    <s v="  Skylar"/>
    <n v="37.51"/>
    <x v="0"/>
    <n v="5.5"/>
    <x v="2"/>
    <s v="Yes"/>
    <s v="No"/>
    <x v="0"/>
    <n v="2"/>
    <x v="1"/>
    <s v="21-Nov-1983"/>
    <x v="22"/>
    <n v="7209.49"/>
    <s v="tier - 2"/>
    <s v="tier - 3"/>
    <s v="R1012"/>
  </r>
  <r>
    <s v="Id877"/>
    <s v="  Victoria"/>
    <n v="39.86"/>
    <x v="0"/>
    <n v="11.84"/>
    <x v="0"/>
    <s v="Yes"/>
    <s v="No"/>
    <x v="0"/>
    <n v="1"/>
    <x v="1"/>
    <s v="28-Jun-1991"/>
    <x v="14"/>
    <n v="7220.25"/>
    <s v="tier - 2"/>
    <s v="tier - 2"/>
    <s v="R1021"/>
  </r>
  <r>
    <s v="Id878"/>
    <s v="  Amanda L"/>
    <n v="42.13"/>
    <x v="0"/>
    <n v="4.66"/>
    <x v="2"/>
    <s v="No"/>
    <s v="No"/>
    <x v="0"/>
    <s v="No major surgery"/>
    <x v="1"/>
    <s v="15-Sep-1977"/>
    <x v="26"/>
    <n v="7222.79"/>
    <s v="tier - 3"/>
    <s v="tier - 3"/>
    <s v="R1012"/>
  </r>
  <r>
    <s v="Id879"/>
    <s v="  Renee"/>
    <n v="35.99"/>
    <x v="0"/>
    <n v="11.11"/>
    <x v="0"/>
    <s v="No"/>
    <s v="No"/>
    <x v="0"/>
    <s v="No major surgery"/>
    <x v="1"/>
    <s v="13-Jul-1986"/>
    <x v="18"/>
    <n v="7228.22"/>
    <s v="tier - 2"/>
    <s v="tier - 1"/>
    <s v="R1024"/>
  </r>
  <r>
    <s v="Id880"/>
    <s v="  Nellie A"/>
    <n v="35.200000000000003"/>
    <x v="0"/>
    <n v="7.72"/>
    <x v="0"/>
    <s v="Yes"/>
    <s v="No"/>
    <x v="1"/>
    <n v="1"/>
    <x v="1"/>
    <s v="2-Sep-1986"/>
    <x v="18"/>
    <n v="7243.81"/>
    <s v="tier - 2"/>
    <s v="tier - 3"/>
    <s v="R1013"/>
  </r>
  <r>
    <s v="Id881"/>
    <s v="  Tamara"/>
    <n v="29.91"/>
    <x v="3"/>
    <n v="5.55"/>
    <x v="2"/>
    <s v="Yes"/>
    <s v="No"/>
    <x v="0"/>
    <n v="2"/>
    <x v="1"/>
    <s v="24-Jul-1982"/>
    <x v="23"/>
    <n v="7248.71"/>
    <s v="tier - 2"/>
    <s v="tier - 1"/>
    <s v="R1013"/>
  </r>
  <r>
    <s v="Id882"/>
    <s v="  Joan"/>
    <n v="36.479999999999997"/>
    <x v="0"/>
    <n v="5.05"/>
    <x v="2"/>
    <s v="Yes"/>
    <s v="No"/>
    <x v="0"/>
    <n v="1"/>
    <x v="1"/>
    <s v="14-Aug-1981"/>
    <x v="19"/>
    <n v="7256.72"/>
    <s v="tier - 3"/>
    <s v="tier - 2"/>
    <s v="R1012"/>
  </r>
  <r>
    <s v="Id883"/>
    <s v="  Aimee J"/>
    <n v="27.5"/>
    <x v="1"/>
    <n v="8.69"/>
    <x v="0"/>
    <s v="Yes"/>
    <s v="No"/>
    <x v="1"/>
    <n v="1"/>
    <x v="1"/>
    <s v="13-Jun-1981"/>
    <x v="19"/>
    <n v="7261.74"/>
    <s v="tier - 3"/>
    <s v="tier - 3"/>
    <s v="R1012"/>
  </r>
  <r>
    <s v="Id884"/>
    <s v="  Suzanne"/>
    <n v="33.44"/>
    <x v="0"/>
    <n v="5.9"/>
    <x v="1"/>
    <s v="Yes"/>
    <s v="No"/>
    <x v="0"/>
    <n v="1"/>
    <x v="1"/>
    <s v="25-Oct-1973"/>
    <x v="29"/>
    <n v="7265.58"/>
    <s v="tier - 2"/>
    <s v="tier - 2"/>
    <s v="R1013"/>
  </r>
  <r>
    <s v="Id885"/>
    <s v="  Kristin A"/>
    <n v="28.215"/>
    <x v="1"/>
    <n v="6.29"/>
    <x v="1"/>
    <s v="Yes"/>
    <s v="No"/>
    <x v="0"/>
    <n v="1"/>
    <x v="1"/>
    <s v="4-Aug-1981"/>
    <x v="19"/>
    <n v="7265.7"/>
    <s v="tier - 3"/>
    <s v="tier - 3"/>
    <s v="R1012"/>
  </r>
  <r>
    <s v="Id886"/>
    <s v="  Bronwyn"/>
    <n v="27.17"/>
    <x v="1"/>
    <n v="5.84"/>
    <x v="1"/>
    <s v="Yes"/>
    <s v="No"/>
    <x v="0"/>
    <n v="1"/>
    <x v="1"/>
    <s v="18-Dec-1976"/>
    <x v="35"/>
    <n v="7273.02"/>
    <s v="tier - 2"/>
    <s v="tier - 1"/>
    <s v="R1013"/>
  </r>
  <r>
    <s v="Id887"/>
    <s v="  Taylor J"/>
    <n v="35.380000000000003"/>
    <x v="0"/>
    <n v="6.12"/>
    <x v="1"/>
    <s v="No"/>
    <s v="No"/>
    <x v="0"/>
    <s v="No major surgery"/>
    <x v="1"/>
    <s v="2-Nov-1985"/>
    <x v="20"/>
    <n v="7281.51"/>
    <s v="tier - 2"/>
    <s v="tier - 1"/>
    <s v="R1012"/>
  </r>
  <r>
    <s v="Id888"/>
    <s v="  Kimberly M"/>
    <n v="43.48"/>
    <x v="0"/>
    <n v="6.24"/>
    <x v="1"/>
    <s v="No"/>
    <s v="No"/>
    <x v="0"/>
    <s v="No major surgery"/>
    <x v="1"/>
    <s v="26-Dec-1966"/>
    <x v="37"/>
    <n v="7302.46"/>
    <s v="tier - 3"/>
    <s v="tier - 1"/>
    <s v="R1012"/>
  </r>
  <r>
    <s v="Id889"/>
    <s v="  Joshua E"/>
    <n v="41.73"/>
    <x v="0"/>
    <n v="6.25"/>
    <x v="1"/>
    <s v="No"/>
    <s v="No"/>
    <x v="0"/>
    <n v="1"/>
    <x v="1"/>
    <s v="6-Jun-1965"/>
    <x v="38"/>
    <n v="7304.65"/>
    <s v="tier - 3"/>
    <s v="tier - 3"/>
    <s v="R1013"/>
  </r>
  <r>
    <s v="Id890"/>
    <s v="  Jeffrey"/>
    <n v="28.9"/>
    <x v="1"/>
    <n v="11.96"/>
    <x v="0"/>
    <s v="No"/>
    <s v="No"/>
    <x v="0"/>
    <s v="No major surgery"/>
    <x v="1"/>
    <s v="25-Jun-1965"/>
    <x v="38"/>
    <n v="7318.21"/>
    <s v="tier - 3"/>
    <s v="tier - 1"/>
    <s v="R1013"/>
  </r>
  <r>
    <s v="Id891"/>
    <s v="  Andrew R"/>
    <n v="25.74"/>
    <x v="1"/>
    <n v="7.69"/>
    <x v="0"/>
    <s v="No"/>
    <s v="No"/>
    <x v="0"/>
    <s v="No major surgery"/>
    <x v="1"/>
    <s v="11-Aug-1972"/>
    <x v="30"/>
    <n v="7318.22"/>
    <s v="tier - 2"/>
    <s v="tier - 3"/>
    <s v="R1012"/>
  </r>
  <r>
    <s v="Id892"/>
    <s v="  Francisco J"/>
    <n v="36.06"/>
    <x v="0"/>
    <n v="8.83"/>
    <x v="0"/>
    <s v="No"/>
    <s v="No"/>
    <x v="0"/>
    <s v="No major surgery"/>
    <x v="1"/>
    <s v="11-Jul-1965"/>
    <x v="38"/>
    <n v="7322.86"/>
    <s v="tier - 3"/>
    <s v="tier - 3"/>
    <s v="R1012"/>
  </r>
  <r>
    <s v="Id893"/>
    <s v="  Rhonda"/>
    <n v="43.28"/>
    <x v="0"/>
    <n v="4.41"/>
    <x v="2"/>
    <s v="No"/>
    <s v="No"/>
    <x v="0"/>
    <s v="No major surgery"/>
    <x v="1"/>
    <s v="15-Nov-2004"/>
    <x v="9"/>
    <n v="7323.73"/>
    <s v="tier - 2"/>
    <s v="tier - 2"/>
    <s v="R1024"/>
  </r>
  <r>
    <s v="Id894"/>
    <s v="  John"/>
    <n v="28.785"/>
    <x v="1"/>
    <n v="9.1"/>
    <x v="0"/>
    <s v="Yes"/>
    <s v="No"/>
    <x v="1"/>
    <n v="1"/>
    <x v="1"/>
    <s v="19-Jun-1979"/>
    <x v="25"/>
    <n v="7325.05"/>
    <s v="tier - 2"/>
    <s v="tier - 3"/>
    <s v="R1024"/>
  </r>
  <r>
    <s v="Id895"/>
    <s v="  Miles J"/>
    <n v="25.46"/>
    <x v="1"/>
    <n v="11.52"/>
    <x v="0"/>
    <s v="Yes"/>
    <s v="No"/>
    <x v="1"/>
    <n v="1"/>
    <x v="1"/>
    <s v="25-Jul-1984"/>
    <x v="21"/>
    <n v="7325.47"/>
    <s v="tier - 2"/>
    <s v="tier - 1"/>
    <s v="R1012"/>
  </r>
  <r>
    <s v="Id896"/>
    <s v="  Justyna I"/>
    <n v="30.8"/>
    <x v="0"/>
    <n v="10.95"/>
    <x v="0"/>
    <s v="No"/>
    <s v="No"/>
    <x v="0"/>
    <s v="No major surgery"/>
    <x v="1"/>
    <s v="19-Sep-1979"/>
    <x v="25"/>
    <n v="7337.75"/>
    <s v="tier - 2"/>
    <s v="tier - 3"/>
    <s v="R1011"/>
  </r>
  <r>
    <s v="Id897"/>
    <s v="  Lucille"/>
    <n v="28.88"/>
    <x v="1"/>
    <n v="11.5"/>
    <x v="0"/>
    <s v="No"/>
    <s v="No"/>
    <x v="0"/>
    <s v="No major surgery"/>
    <x v="1"/>
    <s v="15-Jun-1986"/>
    <x v="18"/>
    <n v="7339.93"/>
    <s v="tier - 2"/>
    <s v="tier - 2"/>
    <s v="R1012"/>
  </r>
  <r>
    <s v="Id898"/>
    <s v="  April"/>
    <n v="23"/>
    <x v="2"/>
    <n v="9.8800000000000008"/>
    <x v="0"/>
    <s v="No"/>
    <s v="No"/>
    <x v="0"/>
    <s v="No major surgery"/>
    <x v="1"/>
    <s v="18-Dec-1977"/>
    <x v="26"/>
    <n v="7345.08"/>
    <s v="tier - 2"/>
    <s v="tier - 1"/>
    <s v="R1011"/>
  </r>
  <r>
    <s v="Id899"/>
    <s v="  Robert"/>
    <n v="38.25"/>
    <x v="0"/>
    <n v="6.2"/>
    <x v="1"/>
    <s v="No"/>
    <s v="No"/>
    <x v="0"/>
    <n v="1"/>
    <x v="1"/>
    <s v="26-Jun-1979"/>
    <x v="25"/>
    <n v="7345.73"/>
    <s v="tier - 2"/>
    <s v="tier - 1"/>
    <s v="R1013"/>
  </r>
  <r>
    <s v="Id900"/>
    <s v="  Alyssa"/>
    <n v="39.25"/>
    <x v="0"/>
    <n v="8.41"/>
    <x v="0"/>
    <s v="Yes"/>
    <s v="No"/>
    <x v="0"/>
    <n v="1"/>
    <x v="1"/>
    <s v="1-Dec-1977"/>
    <x v="26"/>
    <n v="7348.14"/>
    <s v="tier - 2"/>
    <s v="tier - 1"/>
    <s v="R1011"/>
  </r>
  <r>
    <s v="Id901"/>
    <s v="  Jessica E"/>
    <n v="26.6"/>
    <x v="1"/>
    <n v="5.07"/>
    <x v="2"/>
    <s v="Yes"/>
    <s v="No"/>
    <x v="0"/>
    <n v="2"/>
    <x v="1"/>
    <s v="5-Oct-1993"/>
    <x v="1"/>
    <n v="7349.12"/>
    <s v="tier - 2"/>
    <s v="tier - 2"/>
    <s v="R1021"/>
  </r>
  <r>
    <s v="Id902"/>
    <s v="  Patrick J"/>
    <n v="35.700000000000003"/>
    <x v="0"/>
    <n v="4.0599999999999996"/>
    <x v="2"/>
    <s v="No"/>
    <s v="No"/>
    <x v="1"/>
    <n v="1"/>
    <x v="1"/>
    <s v="21-Jun-1983"/>
    <x v="22"/>
    <n v="7357.49"/>
    <s v="tier - 2"/>
    <s v="tier - 2"/>
    <s v="R1012"/>
  </r>
  <r>
    <s v="Id903"/>
    <s v="  Emilie"/>
    <n v="20.100000000000001"/>
    <x v="2"/>
    <n v="10.52"/>
    <x v="0"/>
    <s v="No"/>
    <s v="No"/>
    <x v="0"/>
    <s v="No major surgery"/>
    <x v="1"/>
    <s v="16-Jul-1981"/>
    <x v="19"/>
    <n v="7358.18"/>
    <s v="tier - 2"/>
    <s v="tier - 3"/>
    <s v="R1024"/>
  </r>
  <r>
    <s v="Id904"/>
    <s v="  Caitlin B"/>
    <n v="22.23"/>
    <x v="2"/>
    <n v="9.65"/>
    <x v="0"/>
    <s v="No"/>
    <s v="No"/>
    <x v="0"/>
    <s v="No major surgery"/>
    <x v="1"/>
    <s v="9-Dec-1965"/>
    <x v="38"/>
    <n v="7362.31"/>
    <s v="tier - 3"/>
    <s v="tier - 3"/>
    <s v="R1013"/>
  </r>
  <r>
    <s v="Id905"/>
    <s v="  Joseph W"/>
    <n v="36.47"/>
    <x v="0"/>
    <n v="6.21"/>
    <x v="1"/>
    <s v="No"/>
    <s v="No"/>
    <x v="0"/>
    <s v="No major surgery"/>
    <x v="1"/>
    <s v="24-Nov-1981"/>
    <x v="19"/>
    <n v="7371.77"/>
    <s v="tier - 2"/>
    <s v="tier - 1"/>
    <s v="R1011"/>
  </r>
  <r>
    <s v="Id906"/>
    <s v="  Wendy"/>
    <n v="49.64"/>
    <x v="0"/>
    <n v="4.76"/>
    <x v="2"/>
    <s v="No"/>
    <s v="No"/>
    <x v="1"/>
    <n v="1"/>
    <x v="1"/>
    <s v="22-Jul-1993"/>
    <x v="1"/>
    <n v="7388.85"/>
    <s v="tier - 2"/>
    <s v="tier - 2"/>
    <s v="R1026"/>
  </r>
  <r>
    <s v="Id907"/>
    <s v="  Leah L"/>
    <n v="36.799999999999997"/>
    <x v="0"/>
    <n v="5.73"/>
    <x v="1"/>
    <s v="Yes"/>
    <s v="No"/>
    <x v="1"/>
    <n v="1"/>
    <x v="1"/>
    <s v="5-Dec-1965"/>
    <x v="38"/>
    <n v="7403.98"/>
    <s v="tier - 3"/>
    <s v="tier - 2"/>
    <s v="R1013"/>
  </r>
  <r>
    <s v="Id908"/>
    <s v="  Wayne L"/>
    <n v="33.880000000000003"/>
    <x v="0"/>
    <n v="10.78"/>
    <x v="0"/>
    <s v="Yes"/>
    <s v="No"/>
    <x v="0"/>
    <s v="No major surgery"/>
    <x v="1"/>
    <s v="19-Sep-1983"/>
    <x v="22"/>
    <n v="7418.52"/>
    <s v="tier - 2"/>
    <s v="tier - 2"/>
    <s v="R1011"/>
  </r>
  <r>
    <s v="Id909"/>
    <s v="  Jason M"/>
    <n v="32.01"/>
    <x v="0"/>
    <n v="5.08"/>
    <x v="2"/>
    <s v="Yes"/>
    <s v="No"/>
    <x v="0"/>
    <n v="1"/>
    <x v="1"/>
    <s v="12-Nov-1978"/>
    <x v="27"/>
    <n v="7419.48"/>
    <s v="tier - 2"/>
    <s v="tier - 2"/>
    <s v="R1012"/>
  </r>
  <r>
    <s v="Id910"/>
    <s v="  Floris"/>
    <n v="33.630000000000003"/>
    <x v="0"/>
    <n v="11.39"/>
    <x v="0"/>
    <s v="No"/>
    <s v="No"/>
    <x v="0"/>
    <s v="No major surgery"/>
    <x v="1"/>
    <s v="2-Dec-1978"/>
    <x v="27"/>
    <n v="7421.19"/>
    <s v="tier - 2"/>
    <s v="tier - 3"/>
    <s v="R1012"/>
  </r>
  <r>
    <s v="Id911"/>
    <s v="  Marc"/>
    <n v="34.865000000000002"/>
    <x v="0"/>
    <n v="5.35"/>
    <x v="2"/>
    <s v="Yes"/>
    <s v="No"/>
    <x v="0"/>
    <n v="1"/>
    <x v="1"/>
    <s v="25-Aug-1977"/>
    <x v="26"/>
    <n v="7441.05"/>
    <s v="tier - 3"/>
    <s v="tier - 2"/>
    <s v="R1011"/>
  </r>
  <r>
    <s v="Id912"/>
    <s v="  Christopher"/>
    <n v="43.11"/>
    <x v="0"/>
    <n v="5.6"/>
    <x v="2"/>
    <s v="No"/>
    <s v="No"/>
    <x v="0"/>
    <s v="No major surgery"/>
    <x v="1"/>
    <s v="1-Sep-1979"/>
    <x v="25"/>
    <n v="7441.5"/>
    <s v="tier - 3"/>
    <s v="tier - 2"/>
    <s v="R1011"/>
  </r>
  <r>
    <s v="Id913"/>
    <s v="  Kevin"/>
    <n v="30.305"/>
    <x v="0"/>
    <n v="4.2699999999999996"/>
    <x v="2"/>
    <s v="Yes"/>
    <s v="No"/>
    <x v="0"/>
    <n v="1"/>
    <x v="1"/>
    <s v="7-Jul-1980"/>
    <x v="24"/>
    <n v="7443.64"/>
    <s v="tier - 2"/>
    <s v="tier - 3"/>
    <s v="R1012"/>
  </r>
  <r>
    <s v="Id914"/>
    <s v="  Aharon N"/>
    <n v="25.175000000000001"/>
    <x v="1"/>
    <n v="5.57"/>
    <x v="2"/>
    <s v="Yes"/>
    <s v="No"/>
    <x v="0"/>
    <n v="1"/>
    <x v="1"/>
    <s v="25-Sep-1977"/>
    <x v="26"/>
    <n v="7445.92"/>
    <s v="tier - 3"/>
    <s v="tier - 1"/>
    <s v="R1011"/>
  </r>
  <r>
    <s v="Id915"/>
    <s v="  Lawrence D"/>
    <n v="26.8"/>
    <x v="1"/>
    <n v="5.68"/>
    <x v="2"/>
    <s v="Yes"/>
    <s v="No"/>
    <x v="0"/>
    <n v="1"/>
    <x v="1"/>
    <s v="30-Sep-1977"/>
    <x v="26"/>
    <n v="7448.4"/>
    <s v="tier - 3"/>
    <s v="tier - 3"/>
    <s v="R1017"/>
  </r>
  <r>
    <s v="Id916"/>
    <s v="  Malcolm"/>
    <n v="21.78"/>
    <x v="2"/>
    <n v="5.3"/>
    <x v="2"/>
    <s v="No"/>
    <s v="Yes"/>
    <x v="0"/>
    <n v="1"/>
    <x v="1"/>
    <s v="1-Jun-2001"/>
    <x v="3"/>
    <n v="7450.36"/>
    <s v="tier - 2"/>
    <s v="tier - 2"/>
    <s v="R1012"/>
  </r>
  <r>
    <s v="Id917"/>
    <s v="  Anna E"/>
    <n v="30.14"/>
    <x v="0"/>
    <n v="9.4499999999999993"/>
    <x v="0"/>
    <s v="Yes"/>
    <s v="No"/>
    <x v="0"/>
    <s v="No major surgery"/>
    <x v="1"/>
    <s v="4-Aug-1967"/>
    <x v="39"/>
    <n v="7463.51"/>
    <s v="tier - 3"/>
    <s v="tier - 3"/>
    <s v="R1013"/>
  </r>
  <r>
    <s v="Id918"/>
    <s v="  Jenny"/>
    <n v="29.7"/>
    <x v="1"/>
    <n v="6.79"/>
    <x v="0"/>
    <s v="Yes"/>
    <s v="No"/>
    <x v="0"/>
    <s v="No major surgery"/>
    <x v="1"/>
    <s v="14-Jun-1996"/>
    <x v="8"/>
    <n v="7487.38"/>
    <s v="tier - 2"/>
    <s v="tier - 3"/>
    <s v="R1012"/>
  </r>
  <r>
    <s v="Id919"/>
    <s v="  Melissa L"/>
    <n v="32.395000000000003"/>
    <x v="0"/>
    <n v="11.1"/>
    <x v="0"/>
    <s v="Yes"/>
    <s v="No"/>
    <x v="0"/>
    <s v="No major surgery"/>
    <x v="1"/>
    <s v="15-Dec-1988"/>
    <x v="15"/>
    <n v="7494.63"/>
    <s v="tier - 2"/>
    <s v="tier - 3"/>
    <s v="R1025"/>
  </r>
  <r>
    <s v="Id920"/>
    <s v="  Chia J"/>
    <n v="36.64"/>
    <x v="0"/>
    <n v="7.26"/>
    <x v="0"/>
    <s v="No"/>
    <s v="No"/>
    <x v="0"/>
    <s v="No major surgery"/>
    <x v="1"/>
    <s v="28-Oct-1997"/>
    <x v="6"/>
    <n v="7504.3"/>
    <s v="tier - 2"/>
    <s v="tier - 1"/>
    <s v="R1012"/>
  </r>
  <r>
    <s v="Id921"/>
    <s v="  Laura A"/>
    <n v="39.049999999999997"/>
    <x v="0"/>
    <n v="5.27"/>
    <x v="2"/>
    <s v="Yes"/>
    <s v="No"/>
    <x v="0"/>
    <n v="1"/>
    <x v="1"/>
    <s v="10-Jul-1983"/>
    <x v="22"/>
    <n v="7512.27"/>
    <s v="tier - 3"/>
    <s v="tier - 2"/>
    <s v="R1011"/>
  </r>
  <r>
    <s v="Id922"/>
    <s v="  Aditi"/>
    <n v="33.1"/>
    <x v="0"/>
    <n v="5.46"/>
    <x v="2"/>
    <s v="Yes"/>
    <s v="No"/>
    <x v="0"/>
    <n v="1"/>
    <x v="1"/>
    <s v="18-Oct-1978"/>
    <x v="27"/>
    <n v="7518.03"/>
    <s v="tier - 2"/>
    <s v="tier - 3"/>
    <s v="R1012"/>
  </r>
  <r>
    <s v="Id923"/>
    <s v="  Leah A"/>
    <n v="31.824999999999999"/>
    <x v="0"/>
    <n v="8.1300000000000008"/>
    <x v="0"/>
    <s v="No"/>
    <s v="No"/>
    <x v="0"/>
    <s v="No major surgery"/>
    <x v="1"/>
    <s v="10-Oct-1976"/>
    <x v="35"/>
    <n v="7526.71"/>
    <s v="tier - 3"/>
    <s v="tier - 1"/>
    <s v="R1012"/>
  </r>
  <r>
    <s v="Id924"/>
    <s v="  Marianne"/>
    <n v="29"/>
    <x v="1"/>
    <n v="4.25"/>
    <x v="2"/>
    <s v="Yes"/>
    <s v="No"/>
    <x v="0"/>
    <n v="1"/>
    <x v="1"/>
    <s v="14-Dec-1978"/>
    <x v="27"/>
    <n v="7531.7"/>
    <s v="tier - 2"/>
    <s v="tier - 1"/>
    <s v="R1013"/>
  </r>
  <r>
    <s v="Id925"/>
    <s v="  Carla"/>
    <n v="30.495000000000001"/>
    <x v="0"/>
    <n v="8.68"/>
    <x v="0"/>
    <s v="No"/>
    <s v="No"/>
    <x v="0"/>
    <s v="No major surgery"/>
    <x v="1"/>
    <s v="22-Aug-1984"/>
    <x v="21"/>
    <n v="7537.16"/>
    <s v="tier - 2"/>
    <s v="tier - 2"/>
    <s v="R1012"/>
  </r>
  <r>
    <s v="Id926"/>
    <s v="  Oksana"/>
    <n v="25.2"/>
    <x v="1"/>
    <n v="6.25"/>
    <x v="1"/>
    <s v="Yes"/>
    <s v="No"/>
    <x v="0"/>
    <n v="1"/>
    <x v="1"/>
    <s v="15-Dec-1988"/>
    <x v="15"/>
    <n v="7538.52"/>
    <s v="tier - 2"/>
    <s v="tier - 2"/>
    <s v="R1012"/>
  </r>
  <r>
    <s v="Id927"/>
    <s v="  Rebecca B"/>
    <n v="22.77"/>
    <x v="2"/>
    <n v="4.47"/>
    <x v="2"/>
    <s v="Yes"/>
    <s v="No"/>
    <x v="0"/>
    <n v="1"/>
    <x v="1"/>
    <s v="14-Aug-1994"/>
    <x v="11"/>
    <n v="7567.13"/>
    <s v="tier - 2"/>
    <s v="tier - 2"/>
    <s v="R1021"/>
  </r>
  <r>
    <s v="Id928"/>
    <s v="  Maria A"/>
    <n v="23.18"/>
    <x v="2"/>
    <n v="8.31"/>
    <x v="0"/>
    <s v="No"/>
    <s v="No"/>
    <x v="0"/>
    <s v="No major surgery"/>
    <x v="1"/>
    <s v="17-Jul-1967"/>
    <x v="39"/>
    <n v="7585.62"/>
    <s v="tier - 3"/>
    <s v="tier - 2"/>
    <s v="R1013"/>
  </r>
  <r>
    <s v="Id929"/>
    <s v="  Lisa M"/>
    <n v="35.409999999999997"/>
    <x v="0"/>
    <n v="5.68"/>
    <x v="2"/>
    <s v="No"/>
    <s v="No"/>
    <x v="0"/>
    <s v="No major surgery"/>
    <x v="1"/>
    <s v="30-Sep-1997"/>
    <x v="6"/>
    <n v="7607.03"/>
    <s v="tier - 2"/>
    <s v="tier - 2"/>
    <s v="R1012"/>
  </r>
  <r>
    <s v="Id930"/>
    <s v="  Steve Jr"/>
    <n v="32.11"/>
    <x v="0"/>
    <n v="4.75"/>
    <x v="2"/>
    <s v="Yes"/>
    <s v="No"/>
    <x v="0"/>
    <n v="2"/>
    <x v="1"/>
    <s v="3-Jul-1968"/>
    <x v="36"/>
    <n v="7609.6"/>
    <s v="tier - 3"/>
    <s v="tier - 2"/>
    <s v="R1012"/>
  </r>
  <r>
    <s v="Id931"/>
    <s v="  Tiffany"/>
    <n v="34.479999999999997"/>
    <x v="0"/>
    <n v="6.31"/>
    <x v="1"/>
    <s v="No"/>
    <s v="No"/>
    <x v="1"/>
    <n v="1"/>
    <x v="1"/>
    <s v="17-Sep-1996"/>
    <x v="8"/>
    <n v="7623.13"/>
    <s v="tier - 2"/>
    <s v="tier - 3"/>
    <s v="R1011"/>
  </r>
  <r>
    <s v="Id932"/>
    <s v="  Greg"/>
    <n v="34.39"/>
    <x v="0"/>
    <n v="6.28"/>
    <x v="1"/>
    <s v="Yes"/>
    <s v="No"/>
    <x v="0"/>
    <n v="1"/>
    <x v="1"/>
    <s v="28-Nov-1978"/>
    <x v="27"/>
    <n v="7623.52"/>
    <s v="tier - 2"/>
    <s v="tier - 1"/>
    <s v="R1011"/>
  </r>
  <r>
    <s v="Id933"/>
    <s v="  Dale"/>
    <n v="26.4"/>
    <x v="1"/>
    <n v="9.2899999999999991"/>
    <x v="0"/>
    <s v="Yes"/>
    <s v="No"/>
    <x v="1"/>
    <n v="1"/>
    <x v="1"/>
    <s v="6-Nov-1978"/>
    <x v="27"/>
    <n v="7624.63"/>
    <s v="tier - 2"/>
    <s v="tier - 1"/>
    <s v="R1011"/>
  </r>
  <r>
    <s v="Id934"/>
    <s v="  Brittany A"/>
    <n v="28.1"/>
    <x v="1"/>
    <n v="5.79"/>
    <x v="1"/>
    <s v="Yes"/>
    <s v="No"/>
    <x v="1"/>
    <n v="1"/>
    <x v="1"/>
    <s v="29-Nov-1978"/>
    <x v="27"/>
    <n v="7626.99"/>
    <s v="tier - 2"/>
    <s v="tier - 2"/>
    <s v="R1011"/>
  </r>
  <r>
    <s v="Id935"/>
    <s v="  Robert S"/>
    <n v="27"/>
    <x v="1"/>
    <n v="4.54"/>
    <x v="2"/>
    <s v="Yes"/>
    <s v="No"/>
    <x v="0"/>
    <n v="1"/>
    <x v="1"/>
    <s v="24-Aug-1978"/>
    <x v="27"/>
    <n v="7633.72"/>
    <s v="tier - 2"/>
    <s v="tier - 1"/>
    <s v="R1013"/>
  </r>
  <r>
    <s v="Id936"/>
    <s v="  Cameron"/>
    <n v="28.594999999999999"/>
    <x v="1"/>
    <n v="4.68"/>
    <x v="2"/>
    <s v="Yes"/>
    <s v="No"/>
    <x v="0"/>
    <n v="1"/>
    <x v="1"/>
    <s v="13-Dec-2001"/>
    <x v="3"/>
    <n v="7636.92"/>
    <s v="tier - 2"/>
    <s v="tier - 3"/>
    <s v="R1012"/>
  </r>
  <r>
    <s v="Id937"/>
    <s v="  Ulrike"/>
    <n v="36.799999999999997"/>
    <x v="0"/>
    <n v="5.88"/>
    <x v="1"/>
    <s v="No"/>
    <s v="No"/>
    <x v="0"/>
    <n v="1"/>
    <x v="1"/>
    <s v="20-Jun-1980"/>
    <x v="24"/>
    <n v="7639.42"/>
    <s v="tier - 2"/>
    <s v="tier - 2"/>
    <s v="R1024"/>
  </r>
  <r>
    <s v="Id938"/>
    <s v="  Katlyn A"/>
    <n v="23.75"/>
    <x v="2"/>
    <n v="5.42"/>
    <x v="2"/>
    <s v="Yes"/>
    <s v="No"/>
    <x v="1"/>
    <n v="1"/>
    <x v="1"/>
    <s v="24-Jul-1980"/>
    <x v="24"/>
    <n v="7640.31"/>
    <s v="tier - 2"/>
    <s v="tier - 1"/>
    <s v="R1013"/>
  </r>
  <r>
    <s v="Id939"/>
    <s v="  Morgan B"/>
    <n v="35.619999999999997"/>
    <x v="0"/>
    <n v="4.16"/>
    <x v="2"/>
    <s v="No"/>
    <s v="No"/>
    <x v="0"/>
    <s v="No major surgery"/>
    <x v="1"/>
    <s v="15-Jun-1999"/>
    <x v="7"/>
    <n v="7642.05"/>
    <s v="tier - 2"/>
    <s v="tier - 2"/>
    <s v="R1026"/>
  </r>
  <r>
    <s v="Id940"/>
    <s v="  Peter"/>
    <n v="30.69"/>
    <x v="0"/>
    <n v="7.05"/>
    <x v="0"/>
    <s v="Yes"/>
    <s v="No"/>
    <x v="0"/>
    <n v="2"/>
    <x v="1"/>
    <s v="16-Oct-1980"/>
    <x v="24"/>
    <n v="7650.77"/>
    <s v="tier - 2"/>
    <s v="tier - 2"/>
    <s v="R1024"/>
  </r>
  <r>
    <s v="Id941"/>
    <s v="  Chandler"/>
    <n v="35.799999999999997"/>
    <x v="0"/>
    <n v="5.63"/>
    <x v="2"/>
    <s v="Yes"/>
    <s v="No"/>
    <x v="0"/>
    <n v="2"/>
    <x v="1"/>
    <s v="10-Aug-1993"/>
    <x v="1"/>
    <n v="7650.8"/>
    <s v="tier - 2"/>
    <s v="tier - 2"/>
    <s v="R1012"/>
  </r>
  <r>
    <s v="Id942"/>
    <s v="  Silvana M"/>
    <n v="28.785"/>
    <x v="1"/>
    <n v="4.24"/>
    <x v="2"/>
    <s v="Yes"/>
    <s v="No"/>
    <x v="0"/>
    <n v="2"/>
    <x v="1"/>
    <s v="30-Sep-1998"/>
    <x v="2"/>
    <n v="7652.26"/>
    <s v="tier - 2"/>
    <s v="tier - 3"/>
    <s v="R1023"/>
  </r>
  <r>
    <s v="Id943"/>
    <s v="  Natty"/>
    <n v="28.594999999999999"/>
    <x v="1"/>
    <n v="4.96"/>
    <x v="2"/>
    <s v="Yes"/>
    <s v="No"/>
    <x v="0"/>
    <n v="2"/>
    <x v="1"/>
    <s v="27-Dec-1965"/>
    <x v="38"/>
    <n v="7657.69"/>
    <s v="tier - 3"/>
    <s v="tier - 3"/>
    <s v="R1012"/>
  </r>
  <r>
    <s v="Id944"/>
    <s v="  Nicholas T"/>
    <n v="48.75"/>
    <x v="0"/>
    <n v="4.34"/>
    <x v="2"/>
    <s v="No"/>
    <s v="No"/>
    <x v="0"/>
    <s v="No major surgery"/>
    <x v="1"/>
    <s v="9-Oct-1976"/>
    <x v="35"/>
    <n v="7662.47"/>
    <s v="tier - 2"/>
    <s v="tier - 1"/>
    <s v="R1011"/>
  </r>
  <r>
    <s v="Id945"/>
    <s v="  Rebecca"/>
    <n v="28.31"/>
    <x v="1"/>
    <n v="5.43"/>
    <x v="2"/>
    <s v="Yes"/>
    <s v="No"/>
    <x v="0"/>
    <n v="2"/>
    <x v="1"/>
    <s v="24-Nov-1996"/>
    <x v="8"/>
    <n v="7670.75"/>
    <s v="tier - 2"/>
    <s v="tier - 2"/>
    <s v="R1022"/>
  </r>
  <r>
    <s v="Id946"/>
    <s v="  John"/>
    <n v="38.39"/>
    <x v="0"/>
    <n v="8.33"/>
    <x v="0"/>
    <s v="Yes"/>
    <s v="No"/>
    <x v="0"/>
    <n v="1"/>
    <x v="1"/>
    <s v="13-Sep-1995"/>
    <x v="4"/>
    <n v="7676.4"/>
    <s v="tier - 2"/>
    <s v="tier - 1"/>
    <s v="R1012"/>
  </r>
  <r>
    <s v="Id947"/>
    <s v="  Antony G"/>
    <n v="25.87"/>
    <x v="1"/>
    <n v="5.63"/>
    <x v="2"/>
    <s v="Yes"/>
    <s v="No"/>
    <x v="0"/>
    <n v="1"/>
    <x v="1"/>
    <s v="11-Oct-1971"/>
    <x v="32"/>
    <n v="7680.92"/>
    <s v="tier - 2"/>
    <s v="tier - 1"/>
    <s v="R1013"/>
  </r>
  <r>
    <s v="Id948"/>
    <s v="  Eric"/>
    <n v="43.7"/>
    <x v="0"/>
    <n v="7.23"/>
    <x v="0"/>
    <s v="No"/>
    <s v="No"/>
    <x v="0"/>
    <s v="No major surgery"/>
    <x v="1"/>
    <s v="19-Dec-1981"/>
    <x v="19"/>
    <n v="7681.17"/>
    <s v="tier - 2"/>
    <s v="tier - 2"/>
    <s v="R1020"/>
  </r>
  <r>
    <s v="Id949"/>
    <s v="  Erik"/>
    <n v="40.945"/>
    <x v="0"/>
    <n v="10.57"/>
    <x v="0"/>
    <s v="No"/>
    <s v="No"/>
    <x v="0"/>
    <s v="No major surgery"/>
    <x v="1"/>
    <s v="18-Dec-1982"/>
    <x v="23"/>
    <n v="7682.67"/>
    <s v="tier - 2"/>
    <s v="tier - 1"/>
    <s v="R1013"/>
  </r>
  <r>
    <s v="Id950"/>
    <s v="  Matthew T"/>
    <n v="27.94"/>
    <x v="1"/>
    <n v="7.92"/>
    <x v="0"/>
    <s v="No"/>
    <s v="No"/>
    <x v="0"/>
    <s v="No major surgery"/>
    <x v="1"/>
    <s v="12-Jul-1987"/>
    <x v="17"/>
    <n v="7684.62"/>
    <s v="tier - 2"/>
    <s v="tier - 3"/>
    <s v="R1021"/>
  </r>
  <r>
    <s v="Id951"/>
    <s v="  Cassandra"/>
    <n v="31.9"/>
    <x v="0"/>
    <n v="10.119999999999999"/>
    <x v="0"/>
    <s v="No"/>
    <s v="No"/>
    <x v="0"/>
    <n v="2"/>
    <x v="1"/>
    <s v="29-Dec-1978"/>
    <x v="27"/>
    <n v="7726.85"/>
    <s v="tier - 1"/>
    <s v="tier - 2"/>
    <s v="R1011"/>
  </r>
  <r>
    <s v="Id952"/>
    <s v="  Rosemary C"/>
    <n v="31.64"/>
    <x v="0"/>
    <n v="7.91"/>
    <x v="0"/>
    <s v="No"/>
    <s v="No"/>
    <x v="0"/>
    <s v="No major surgery"/>
    <x v="1"/>
    <s v="2-Jun-1979"/>
    <x v="25"/>
    <n v="7727.25"/>
    <s v="tier - 2"/>
    <s v="tier - 3"/>
    <s v="R1012"/>
  </r>
  <r>
    <s v="Id953"/>
    <s v="  Carrie A"/>
    <n v="46.7"/>
    <x v="0"/>
    <n v="10.9"/>
    <x v="0"/>
    <s v="No"/>
    <s v="No"/>
    <x v="0"/>
    <s v="No major surgery"/>
    <x v="1"/>
    <s v="10-Sep-1980"/>
    <x v="24"/>
    <n v="7729.65"/>
    <s v="tier - 3"/>
    <s v="tier - 1"/>
    <s v="R1016"/>
  </r>
  <r>
    <s v="Id954"/>
    <s v="  Gerardo Sr"/>
    <n v="18.335000000000001"/>
    <x v="4"/>
    <n v="11.83"/>
    <x v="0"/>
    <s v="No"/>
    <s v="No"/>
    <x v="0"/>
    <s v="No major surgery"/>
    <x v="1"/>
    <s v="4-Dec-1978"/>
    <x v="27"/>
    <n v="7731.43"/>
    <s v="tier - 3"/>
    <s v="tier - 2"/>
    <s v="R1013"/>
  </r>
  <r>
    <s v="Id955"/>
    <s v="  Matthew R"/>
    <n v="31.24"/>
    <x v="0"/>
    <n v="7.42"/>
    <x v="0"/>
    <s v="Yes"/>
    <s v="No"/>
    <x v="0"/>
    <n v="2"/>
    <x v="1"/>
    <s v="29-Aug-1977"/>
    <x v="26"/>
    <n v="7731.86"/>
    <s v="tier - 2"/>
    <s v="tier - 3"/>
    <s v="R1012"/>
  </r>
  <r>
    <s v="Id956"/>
    <s v="  Meghan E"/>
    <n v="39.22"/>
    <x v="0"/>
    <n v="5.62"/>
    <x v="2"/>
    <s v="Yes"/>
    <s v="No"/>
    <x v="0"/>
    <n v="1"/>
    <x v="1"/>
    <s v="18-Jul-1965"/>
    <x v="38"/>
    <n v="7736.39"/>
    <s v="tier - 3"/>
    <s v="tier - 2"/>
    <s v="R1013"/>
  </r>
  <r>
    <s v="Id957"/>
    <s v="  Eric"/>
    <n v="24.414999999999999"/>
    <x v="2"/>
    <n v="7.16"/>
    <x v="0"/>
    <s v="No"/>
    <s v="No"/>
    <x v="0"/>
    <s v="No major surgery"/>
    <x v="1"/>
    <s v="4-Sep-1978"/>
    <x v="27"/>
    <n v="7740.34"/>
    <s v="tier - 1"/>
    <s v="tier - 1"/>
    <s v="R1011"/>
  </r>
  <r>
    <s v="Id958"/>
    <s v="  Lisa B"/>
    <n v="32.299999999999997"/>
    <x v="0"/>
    <n v="9.89"/>
    <x v="0"/>
    <s v="No"/>
    <s v="No"/>
    <x v="0"/>
    <s v="No major surgery"/>
    <x v="1"/>
    <s v="12-Dec-1976"/>
    <x v="35"/>
    <n v="7742.11"/>
    <s v="tier - 3"/>
    <s v="tier - 2"/>
    <s v="R1013"/>
  </r>
  <r>
    <s v="Id959"/>
    <s v="  Jane R"/>
    <n v="39.94"/>
    <x v="0"/>
    <n v="5.14"/>
    <x v="2"/>
    <s v="No"/>
    <s v="No"/>
    <x v="0"/>
    <s v="No major surgery"/>
    <x v="1"/>
    <s v="30-Jun-1981"/>
    <x v="19"/>
    <n v="7749.16"/>
    <s v="tier - 2"/>
    <s v="tier - 1"/>
    <s v="R1012"/>
  </r>
  <r>
    <s v="Id960"/>
    <s v="  Allison M"/>
    <n v="30"/>
    <x v="0"/>
    <n v="5.61"/>
    <x v="2"/>
    <s v="Yes"/>
    <s v="No"/>
    <x v="1"/>
    <n v="1"/>
    <x v="1"/>
    <s v="21-Dec-1997"/>
    <x v="6"/>
    <n v="7763.06"/>
    <s v="tier - 2"/>
    <s v="tier - 1"/>
    <s v="R1012"/>
  </r>
  <r>
    <s v="Id961"/>
    <s v="  Sarah E"/>
    <n v="35.340000000000003"/>
    <x v="0"/>
    <n v="5.51"/>
    <x v="2"/>
    <s v="Yes"/>
    <s v="No"/>
    <x v="1"/>
    <n v="1"/>
    <x v="1"/>
    <s v="6-Dec-1974"/>
    <x v="28"/>
    <n v="7789.64"/>
    <s v="tier - 1"/>
    <s v="tier - 3"/>
    <s v="R1013"/>
  </r>
  <r>
    <s v="Id962"/>
    <s v="  Philip J"/>
    <n v="32.204999999999998"/>
    <x v="0"/>
    <n v="8.3800000000000008"/>
    <x v="0"/>
    <s v="Yes"/>
    <s v="No"/>
    <x v="0"/>
    <n v="2"/>
    <x v="1"/>
    <s v="25-Dec-1999"/>
    <x v="7"/>
    <n v="7794.68"/>
    <s v="tier - 2"/>
    <s v="tier - 2"/>
    <s v="R1026"/>
  </r>
  <r>
    <s v="Id963"/>
    <s v="  Jillian A"/>
    <n v="33.880000000000003"/>
    <x v="0"/>
    <n v="4.68"/>
    <x v="2"/>
    <s v="No"/>
    <s v="Yes"/>
    <x v="0"/>
    <n v="1"/>
    <x v="1"/>
    <s v="2-Dec-1997"/>
    <x v="6"/>
    <n v="7803.77"/>
    <s v="tier - 2"/>
    <s v="tier - 3"/>
    <s v="R1012"/>
  </r>
  <r>
    <s v="Id964"/>
    <s v="  Laura D"/>
    <n v="26.63"/>
    <x v="1"/>
    <n v="4.3600000000000003"/>
    <x v="2"/>
    <s v="Yes"/>
    <s v="No"/>
    <x v="0"/>
    <n v="2"/>
    <x v="1"/>
    <s v="9-Nov-1974"/>
    <x v="28"/>
    <n v="7804.16"/>
    <s v="tier - 2"/>
    <s v="tier - 3"/>
    <s v="R1013"/>
  </r>
  <r>
    <s v="Id965"/>
    <s v="  Megan E"/>
    <n v="28.7"/>
    <x v="1"/>
    <n v="7.74"/>
    <x v="0"/>
    <s v="No"/>
    <s v="No"/>
    <x v="0"/>
    <s v="No major surgery"/>
    <x v="1"/>
    <s v="21-Dec-1991"/>
    <x v="14"/>
    <n v="7812.67"/>
    <s v="tier - 2"/>
    <s v="tier - 1"/>
    <s v="R1012"/>
  </r>
  <r>
    <s v="Id966"/>
    <s v="  Shannon J"/>
    <n v="25.65"/>
    <x v="1"/>
    <n v="4.05"/>
    <x v="2"/>
    <s v="Yes"/>
    <s v="No"/>
    <x v="0"/>
    <n v="2"/>
    <x v="1"/>
    <s v="12-Oct-1989"/>
    <x v="13"/>
    <n v="7824.37"/>
    <s v="tier - 2"/>
    <s v="tier - 2"/>
    <s v="R1012"/>
  </r>
  <r>
    <s v="Id967"/>
    <s v="  Rachelle M"/>
    <n v="36.384999999999998"/>
    <x v="0"/>
    <n v="11.49"/>
    <x v="0"/>
    <s v="No"/>
    <s v="No"/>
    <x v="0"/>
    <s v="No major surgery"/>
    <x v="1"/>
    <s v="5-Oct-2001"/>
    <x v="3"/>
    <n v="7844.8"/>
    <s v="tier - 2"/>
    <s v="tier - 2"/>
    <s v="R1012"/>
  </r>
  <r>
    <s v="Id968"/>
    <s v="  Casey"/>
    <n v="34.69"/>
    <x v="0"/>
    <n v="5.65"/>
    <x v="2"/>
    <s v="No"/>
    <s v="No"/>
    <x v="0"/>
    <s v="No major surgery"/>
    <x v="1"/>
    <s v="17-Nov-1994"/>
    <x v="11"/>
    <n v="7851.85"/>
    <s v="tier - 2"/>
    <s v="tier - 3"/>
    <s v="R1012"/>
  </r>
  <r>
    <s v="Id969"/>
    <s v="  Jessica L"/>
    <n v="37.68"/>
    <x v="0"/>
    <n v="4.29"/>
    <x v="2"/>
    <s v="Yes"/>
    <s v="No"/>
    <x v="0"/>
    <s v="No major surgery"/>
    <x v="1"/>
    <s v="10-Oct-1962"/>
    <x v="40"/>
    <n v="7896.41"/>
    <s v="tier - 3"/>
    <s v="tier - 2"/>
    <s v="R1013"/>
  </r>
  <r>
    <s v="Id970"/>
    <s v="  Brandon F"/>
    <n v="35.49"/>
    <x v="0"/>
    <n v="4.74"/>
    <x v="2"/>
    <s v="Yes"/>
    <s v="No"/>
    <x v="1"/>
    <n v="1"/>
    <x v="1"/>
    <s v="20-Jul-1977"/>
    <x v="26"/>
    <n v="7935.29"/>
    <s v="tier - 2"/>
    <s v="tier - 1"/>
    <s v="R1024"/>
  </r>
  <r>
    <s v="Id971"/>
    <s v="  Melissa"/>
    <n v="44.7"/>
    <x v="0"/>
    <n v="7.6"/>
    <x v="0"/>
    <s v="Yes"/>
    <s v="No"/>
    <x v="0"/>
    <n v="2"/>
    <x v="1"/>
    <s v="29-Oct-1987"/>
    <x v="17"/>
    <n v="7948.22"/>
    <s v="tier - 2"/>
    <s v="tier - 3"/>
    <s v="R1025"/>
  </r>
  <r>
    <s v="Id972"/>
    <s v="  Danielle N"/>
    <n v="38.380000000000003"/>
    <x v="0"/>
    <n v="8.5"/>
    <x v="0"/>
    <s v="Yes"/>
    <s v="No"/>
    <x v="0"/>
    <n v="2"/>
    <x v="1"/>
    <s v="9-Jul-1966"/>
    <x v="37"/>
    <n v="7953.72"/>
    <s v="tier - 3"/>
    <s v="tier - 3"/>
    <s v="R1012"/>
  </r>
  <r>
    <s v="Id973"/>
    <s v="  Matthew"/>
    <n v="35.244999999999997"/>
    <x v="0"/>
    <n v="11.22"/>
    <x v="0"/>
    <s v="Yes"/>
    <s v="No"/>
    <x v="0"/>
    <s v="No major surgery"/>
    <x v="1"/>
    <s v="28-Dec-1981"/>
    <x v="19"/>
    <n v="7954.52"/>
    <s v="tier - 2"/>
    <s v="tier - 2"/>
    <s v="R1011"/>
  </r>
  <r>
    <s v="Id974"/>
    <s v="  Bettina"/>
    <n v="49.84"/>
    <x v="0"/>
    <n v="5.0999999999999996"/>
    <x v="2"/>
    <s v="Yes"/>
    <s v="No"/>
    <x v="1"/>
    <n v="1"/>
    <x v="1"/>
    <s v="19-Jun-1970"/>
    <x v="33"/>
    <n v="7958.13"/>
    <s v="tier - 2"/>
    <s v="tier - 2"/>
    <s v="R1013"/>
  </r>
  <r>
    <s v="Id975"/>
    <s v="  Alexander"/>
    <n v="49.06"/>
    <x v="0"/>
    <n v="5.43"/>
    <x v="2"/>
    <s v="Yes"/>
    <s v="No"/>
    <x v="0"/>
    <n v="1"/>
    <x v="1"/>
    <s v="10-Aug-1975"/>
    <x v="31"/>
    <n v="7966.81"/>
    <s v="tier - 2"/>
    <s v="tier - 2"/>
    <s v="R1013"/>
  </r>
  <r>
    <s v="Id976"/>
    <s v="  Holli"/>
    <n v="30.88"/>
    <x v="0"/>
    <n v="5.82"/>
    <x v="1"/>
    <s v="No"/>
    <s v="No"/>
    <x v="0"/>
    <n v="2"/>
    <x v="1"/>
    <s v="23-Nov-1972"/>
    <x v="30"/>
    <n v="7980.34"/>
    <s v="tier - 2"/>
    <s v="tier - 2"/>
    <s v="R1013"/>
  </r>
  <r>
    <s v="Id977"/>
    <s v="  Heather C"/>
    <n v="33.35"/>
    <x v="0"/>
    <n v="6.05"/>
    <x v="1"/>
    <s v="No"/>
    <s v="No"/>
    <x v="1"/>
    <n v="1"/>
    <x v="1"/>
    <s v="28-Aug-1983"/>
    <x v="22"/>
    <n v="7985.82"/>
    <s v="tier - 2"/>
    <s v="tier - 1"/>
    <s v="R1024"/>
  </r>
  <r>
    <s v="Id978"/>
    <s v="  Kyle"/>
    <n v="38"/>
    <x v="0"/>
    <n v="6.38"/>
    <x v="1"/>
    <s v="Yes"/>
    <s v="No"/>
    <x v="0"/>
    <n v="1"/>
    <x v="1"/>
    <s v="20-Aug-1983"/>
    <x v="22"/>
    <n v="7986.48"/>
    <s v="tier - 2"/>
    <s v="tier - 3"/>
    <s v="R1024"/>
  </r>
  <r>
    <s v="Id979"/>
    <s v="  Thomas J"/>
    <n v="36.08"/>
    <x v="0"/>
    <n v="5.73"/>
    <x v="1"/>
    <s v="Yes"/>
    <s v="No"/>
    <x v="0"/>
    <n v="1"/>
    <x v="1"/>
    <s v="22-Aug-1962"/>
    <x v="40"/>
    <n v="8004.96"/>
    <s v="tier - 3"/>
    <s v="tier - 1"/>
    <s v="R1013"/>
  </r>
  <r>
    <s v="Id980"/>
    <s v="  Chris"/>
    <n v="35.700000000000003"/>
    <x v="0"/>
    <n v="5.47"/>
    <x v="2"/>
    <s v="Yes"/>
    <s v="No"/>
    <x v="0"/>
    <n v="1"/>
    <x v="1"/>
    <s v="18-Sep-1995"/>
    <x v="4"/>
    <n v="8014.62"/>
    <s v="tier - 2"/>
    <s v="tier - 3"/>
    <s v="R1012"/>
  </r>
  <r>
    <s v="Id981"/>
    <s v="  Graham"/>
    <n v="34.01"/>
    <x v="0"/>
    <n v="11.3"/>
    <x v="0"/>
    <s v="No"/>
    <s v="No"/>
    <x v="0"/>
    <s v="No major surgery"/>
    <x v="1"/>
    <s v="8-Nov-1980"/>
    <x v="24"/>
    <n v="8017.06"/>
    <s v="tier - 2"/>
    <s v="tier - 2"/>
    <s v="R1012"/>
  </r>
  <r>
    <s v="Id982"/>
    <s v="  Garrett"/>
    <n v="31.54"/>
    <x v="0"/>
    <n v="6.72"/>
    <x v="0"/>
    <s v="No"/>
    <s v="No"/>
    <x v="0"/>
    <s v="No major surgery"/>
    <x v="1"/>
    <s v="3-Nov-1989"/>
    <x v="13"/>
    <n v="8021.11"/>
    <s v="tier - 2"/>
    <s v="tier - 1"/>
    <s v="R1012"/>
  </r>
  <r>
    <s v="Id983"/>
    <s v="  Andrew"/>
    <n v="23.3"/>
    <x v="2"/>
    <n v="5.36"/>
    <x v="2"/>
    <s v="Yes"/>
    <s v="No"/>
    <x v="0"/>
    <n v="1"/>
    <x v="1"/>
    <s v="17-Jul-1978"/>
    <x v="27"/>
    <n v="8023.14"/>
    <s v="tier - 2"/>
    <s v="tier - 3"/>
    <s v="R1012"/>
  </r>
  <r>
    <s v="Id984"/>
    <s v="  Annabelle M"/>
    <n v="27.75"/>
    <x v="1"/>
    <n v="9.8800000000000008"/>
    <x v="0"/>
    <s v="No"/>
    <s v="No"/>
    <x v="0"/>
    <s v="No major surgery"/>
    <x v="1"/>
    <s v="20-Dec-1976"/>
    <x v="35"/>
    <n v="8026.67"/>
    <s v="tier - 2"/>
    <s v="tier - 2"/>
    <s v="R1012"/>
  </r>
  <r>
    <s v="Id985"/>
    <s v="  Daniel T"/>
    <n v="42.46"/>
    <x v="0"/>
    <n v="4.1100000000000003"/>
    <x v="2"/>
    <s v="No"/>
    <s v="No"/>
    <x v="0"/>
    <s v="No major surgery"/>
    <x v="1"/>
    <s v="6-Nov-1977"/>
    <x v="26"/>
    <n v="8027.97"/>
    <s v="tier - 3"/>
    <s v="tier - 2"/>
    <s v="R1011"/>
  </r>
  <r>
    <s v="Id986"/>
    <s v="  Deanne"/>
    <n v="54.47"/>
    <x v="0"/>
    <n v="7.48"/>
    <x v="0"/>
    <s v="No"/>
    <s v="No"/>
    <x v="0"/>
    <s v="No major surgery"/>
    <x v="1"/>
    <s v="12-Dec-2003"/>
    <x v="12"/>
    <n v="8035.64"/>
    <s v="tier - 2"/>
    <s v="tier - 2"/>
    <s v="R1012"/>
  </r>
  <r>
    <s v="Id987"/>
    <s v="  Carrie"/>
    <n v="24.93"/>
    <x v="3"/>
    <n v="9.18"/>
    <x v="0"/>
    <s v="Yes"/>
    <s v="No"/>
    <x v="1"/>
    <n v="1"/>
    <x v="1"/>
    <s v="28-Nov-1985"/>
    <x v="20"/>
    <n v="8059.06"/>
    <s v="tier - 2"/>
    <s v="tier - 3"/>
    <s v="R1012"/>
  </r>
  <r>
    <s v="Id988"/>
    <s v="  Suzanne"/>
    <n v="48.12"/>
    <x v="0"/>
    <n v="4.51"/>
    <x v="2"/>
    <s v="Yes"/>
    <s v="No"/>
    <x v="0"/>
    <n v="1"/>
    <x v="1"/>
    <s v="27-Dec-1982"/>
    <x v="23"/>
    <n v="8059.68"/>
    <s v="tier - 2"/>
    <s v="tier - 3"/>
    <s v="R1012"/>
  </r>
  <r>
    <s v="Id989"/>
    <s v="  Jasmine P"/>
    <n v="24.91"/>
    <x v="3"/>
    <n v="7.33"/>
    <x v="0"/>
    <s v="Yes"/>
    <s v="No"/>
    <x v="1"/>
    <n v="1"/>
    <x v="1"/>
    <s v="12-Dec-1970"/>
    <x v="33"/>
    <n v="8062.31"/>
    <s v="tier - 2"/>
    <s v="tier - 1"/>
    <s v="R1013"/>
  </r>
  <r>
    <s v="Id990"/>
    <s v="  Jennifer"/>
    <n v="27.645"/>
    <x v="1"/>
    <n v="10.56"/>
    <x v="0"/>
    <s v="No"/>
    <s v="No"/>
    <x v="0"/>
    <s v="No major surgery"/>
    <x v="1"/>
    <s v="28-Jun-1975"/>
    <x v="31"/>
    <n v="8062.76"/>
    <s v="tier - 3"/>
    <s v="tier - 3"/>
    <s v="R1011"/>
  </r>
  <r>
    <s v="Id991"/>
    <s v="  Tracie"/>
    <n v="33.700000000000003"/>
    <x v="0"/>
    <n v="4.01"/>
    <x v="2"/>
    <s v="No"/>
    <s v="No"/>
    <x v="0"/>
    <n v="2"/>
    <x v="1"/>
    <s v="11-Aug-1965"/>
    <x v="38"/>
    <n v="8067.83"/>
    <s v="tier - 3"/>
    <s v="tier - 1"/>
    <s v="R1013"/>
  </r>
  <r>
    <s v="Id992"/>
    <s v="  Tristan D"/>
    <n v="38.93"/>
    <x v="0"/>
    <n v="5.64"/>
    <x v="2"/>
    <s v="Yes"/>
    <s v="No"/>
    <x v="0"/>
    <n v="1"/>
    <x v="1"/>
    <s v="15-Dec-1975"/>
    <x v="31"/>
    <n v="8068.19"/>
    <s v="tier - 3"/>
    <s v="tier - 2"/>
    <s v="R1011"/>
  </r>
  <r>
    <s v="Id993"/>
    <s v="  Peiweng"/>
    <n v="32.774999999999999"/>
    <x v="0"/>
    <n v="8.02"/>
    <x v="0"/>
    <s v="Yes"/>
    <s v="No"/>
    <x v="0"/>
    <n v="2"/>
    <x v="1"/>
    <s v="21-Oct-1965"/>
    <x v="38"/>
    <n v="8071.57"/>
    <s v="tier - 3"/>
    <s v="tier - 1"/>
    <s v="R1011"/>
  </r>
  <r>
    <s v="Id994"/>
    <s v="  Theresa M"/>
    <n v="29.83"/>
    <x v="1"/>
    <n v="7.2"/>
    <x v="0"/>
    <s v="Yes"/>
    <s v="No"/>
    <x v="0"/>
    <s v="No major surgery"/>
    <x v="1"/>
    <s v="7-Nov-1993"/>
    <x v="1"/>
    <n v="8077.41"/>
    <s v="tier - 2"/>
    <s v="tier - 1"/>
    <s v="R1026"/>
  </r>
  <r>
    <s v="Id995"/>
    <s v="  Daniel J"/>
    <n v="28.31"/>
    <x v="1"/>
    <n v="4.55"/>
    <x v="2"/>
    <s v="No"/>
    <s v="Yes"/>
    <x v="0"/>
    <n v="1"/>
    <x v="1"/>
    <s v="28-Aug-2001"/>
    <x v="3"/>
    <n v="8081.26"/>
    <s v="tier - 2"/>
    <s v="tier - 2"/>
    <s v="R1012"/>
  </r>
  <r>
    <s v="Id996"/>
    <s v="  Courtney M"/>
    <n v="29.79"/>
    <x v="1"/>
    <n v="9.0299999999999994"/>
    <x v="0"/>
    <s v="No"/>
    <s v="No"/>
    <x v="0"/>
    <s v="No major surgery"/>
    <x v="1"/>
    <s v="12-Oct-1994"/>
    <x v="11"/>
    <n v="8081.74"/>
    <s v="tier - 2"/>
    <s v="tier - 2"/>
    <s v="R1026"/>
  </r>
  <r>
    <s v="Id997"/>
    <s v="  Jose A"/>
    <n v="36.6"/>
    <x v="0"/>
    <n v="5.2"/>
    <x v="2"/>
    <s v="Yes"/>
    <s v="No"/>
    <x v="1"/>
    <n v="1"/>
    <x v="1"/>
    <s v="21-Dec-1975"/>
    <x v="31"/>
    <n v="8083.92"/>
    <s v="tier - 3"/>
    <s v="tier - 3"/>
    <s v="R1013"/>
  </r>
  <r>
    <s v="Id998"/>
    <s v="  Lauren"/>
    <n v="35.93"/>
    <x v="0"/>
    <n v="8.3000000000000007"/>
    <x v="0"/>
    <s v="Yes"/>
    <s v="No"/>
    <x v="0"/>
    <s v="No major surgery"/>
    <x v="1"/>
    <s v="10-Jun-1967"/>
    <x v="39"/>
    <n v="8091.3"/>
    <s v="tier - 3"/>
    <s v="tier - 1"/>
    <s v="R1012"/>
  </r>
  <r>
    <s v="Id999"/>
    <s v="  Jonathon M"/>
    <n v="28.6"/>
    <x v="1"/>
    <n v="5.56"/>
    <x v="2"/>
    <s v="Yes"/>
    <s v="No"/>
    <x v="1"/>
    <n v="1"/>
    <x v="1"/>
    <s v="11-Oct-1973"/>
    <x v="29"/>
    <n v="8112.59"/>
    <s v="tier - 2"/>
    <s v="tier - 2"/>
    <s v="R1013"/>
  </r>
  <r>
    <s v="Id1000"/>
    <s v="  Stephanie A"/>
    <n v="39.17"/>
    <x v="0"/>
    <n v="4.1500000000000004"/>
    <x v="2"/>
    <s v="No"/>
    <s v="No"/>
    <x v="0"/>
    <s v="No major surgery"/>
    <x v="1"/>
    <s v="1-Sep-1978"/>
    <x v="27"/>
    <n v="8116.27"/>
    <s v="tier - 3"/>
    <s v="tier - 1"/>
    <s v="R1012"/>
  </r>
  <r>
    <s v="Id1001"/>
    <s v="  Patrick"/>
    <n v="26.41"/>
    <x v="1"/>
    <n v="5.99"/>
    <x v="1"/>
    <s v="Yes"/>
    <s v="No"/>
    <x v="1"/>
    <n v="1"/>
    <x v="1"/>
    <s v="16-Dec-1973"/>
    <x v="29"/>
    <n v="8116.68"/>
    <s v="tier - 3"/>
    <s v="tier - 1"/>
    <s v="R1011"/>
  </r>
  <r>
    <s v="Id1002"/>
    <s v="  Krista"/>
    <n v="30.63"/>
    <x v="0"/>
    <n v="5.8"/>
    <x v="1"/>
    <s v="Yes"/>
    <s v="No"/>
    <x v="0"/>
    <s v="No major surgery"/>
    <x v="1"/>
    <s v="30-Aug-1973"/>
    <x v="29"/>
    <n v="8124.41"/>
    <s v="tier - 3"/>
    <s v="tier - 1"/>
    <s v="R1013"/>
  </r>
  <r>
    <s v="Id1003"/>
    <s v="  Jenessa"/>
    <n v="31.73"/>
    <x v="0"/>
    <n v="7.32"/>
    <x v="0"/>
    <s v="Yes"/>
    <s v="No"/>
    <x v="0"/>
    <n v="2"/>
    <x v="1"/>
    <s v="3-Sep-1973"/>
    <x v="29"/>
    <n v="8125.78"/>
    <s v="tier - 2"/>
    <s v="tier - 2"/>
    <s v="R1013"/>
  </r>
  <r>
    <s v="Id1004"/>
    <s v="  Ryan M"/>
    <n v="30.7"/>
    <x v="0"/>
    <n v="5.16"/>
    <x v="2"/>
    <s v="No"/>
    <s v="No"/>
    <x v="0"/>
    <n v="2"/>
    <x v="1"/>
    <s v="21-Jun-1990"/>
    <x v="16"/>
    <n v="8157.92"/>
    <s v="tier - 2"/>
    <s v="tier - 3"/>
    <s v="R1025"/>
  </r>
  <r>
    <s v="Id1005"/>
    <s v="  Thomas"/>
    <n v="25.934999999999999"/>
    <x v="1"/>
    <n v="5.96"/>
    <x v="1"/>
    <s v="Yes"/>
    <s v="No"/>
    <x v="0"/>
    <n v="2"/>
    <x v="1"/>
    <s v="28-Jun-1982"/>
    <x v="23"/>
    <n v="8162.72"/>
    <s v="tier - 3"/>
    <s v="tier - 3"/>
    <s v="R1012"/>
  </r>
  <r>
    <s v="Id1006"/>
    <s v="  Amanda N"/>
    <n v="35.9"/>
    <x v="0"/>
    <n v="4.8499999999999996"/>
    <x v="2"/>
    <s v="Yes"/>
    <s v="No"/>
    <x v="1"/>
    <n v="1"/>
    <x v="1"/>
    <s v="5-Nov-1963"/>
    <x v="41"/>
    <n v="8177.9"/>
    <s v="tier - 3"/>
    <s v="tier - 1"/>
    <s v="R1013"/>
  </r>
  <r>
    <s v="Id1007"/>
    <s v="  Teresa P"/>
    <n v="26.7"/>
    <x v="1"/>
    <n v="5.09"/>
    <x v="2"/>
    <s v="Yes"/>
    <s v="No"/>
    <x v="1"/>
    <n v="1"/>
    <x v="1"/>
    <s v="8-Jun-1983"/>
    <x v="22"/>
    <n v="8179.51"/>
    <s v="tier - 2"/>
    <s v="tier - 2"/>
    <s v="R1020"/>
  </r>
  <r>
    <s v="Id1008"/>
    <s v="  Dorian"/>
    <n v="33.71"/>
    <x v="0"/>
    <n v="4.9400000000000004"/>
    <x v="2"/>
    <s v="No"/>
    <s v="No"/>
    <x v="0"/>
    <s v="No major surgery"/>
    <x v="1"/>
    <s v="21-Oct-1997"/>
    <x v="6"/>
    <n v="8182.89"/>
    <s v="tier - 2"/>
    <s v="tier - 1"/>
    <s v="R1026"/>
  </r>
  <r>
    <s v="Id1009"/>
    <s v="  Amy"/>
    <n v="41.91"/>
    <x v="0"/>
    <n v="4.92"/>
    <x v="2"/>
    <s v="Yes"/>
    <s v="No"/>
    <x v="0"/>
    <n v="2"/>
    <x v="1"/>
    <s v="23-Nov-1962"/>
    <x v="40"/>
    <n v="8188.12"/>
    <s v="tier - 3"/>
    <s v="tier - 3"/>
    <s v="R1013"/>
  </r>
  <r>
    <s v="Id1010"/>
    <s v="  Aberu"/>
    <n v="39.82"/>
    <x v="0"/>
    <n v="6.05"/>
    <x v="1"/>
    <s v="Yes"/>
    <s v="No"/>
    <x v="0"/>
    <n v="2"/>
    <x v="1"/>
    <s v="24-Oct-1978"/>
    <x v="27"/>
    <n v="8211.1"/>
    <s v="tier - 2"/>
    <s v="tier - 3"/>
    <s v="R1013"/>
  </r>
  <r>
    <s v="Id1011"/>
    <s v="  Ashley"/>
    <n v="28.12"/>
    <x v="1"/>
    <n v="4.67"/>
    <x v="2"/>
    <s v="No"/>
    <s v="No"/>
    <x v="0"/>
    <n v="2"/>
    <x v="1"/>
    <s v="30-Jun-1978"/>
    <x v="27"/>
    <n v="8219.2000000000007"/>
    <s v="tier - 2"/>
    <s v="tier - 2"/>
    <s v="R1013"/>
  </r>
  <r>
    <s v="Id1012"/>
    <s v="  Anna E"/>
    <n v="26.98"/>
    <x v="1"/>
    <n v="9.81"/>
    <x v="0"/>
    <s v="Yes"/>
    <s v="No"/>
    <x v="0"/>
    <s v="No major surgery"/>
    <x v="1"/>
    <s v="3-Sep-1976"/>
    <x v="35"/>
    <n v="8232.64"/>
    <s v="tier - 2"/>
    <s v="tier - 3"/>
    <s v="R1013"/>
  </r>
  <r>
    <s v="Id1013"/>
    <s v="  Tania K"/>
    <n v="27.2"/>
    <x v="1"/>
    <n v="6.06"/>
    <x v="1"/>
    <s v="Yes"/>
    <s v="No"/>
    <x v="0"/>
    <n v="2"/>
    <x v="1"/>
    <s v="30-Jun-1976"/>
    <x v="35"/>
    <n v="8233.1"/>
    <s v="tier - 2"/>
    <s v="tier - 2"/>
    <s v="R1013"/>
  </r>
  <r>
    <s v="Id1014"/>
    <s v="  Ashley E"/>
    <n v="25.3"/>
    <x v="1"/>
    <n v="5.19"/>
    <x v="2"/>
    <s v="Yes"/>
    <s v="No"/>
    <x v="0"/>
    <n v="2"/>
    <x v="1"/>
    <s v="2-Sep-1976"/>
    <x v="35"/>
    <n v="8240.59"/>
    <s v="tier - 2"/>
    <s v="tier - 2"/>
    <s v="R1013"/>
  </r>
  <r>
    <s v="Id1015"/>
    <s v="  Aleksandra"/>
    <n v="30.25"/>
    <x v="0"/>
    <n v="10.16"/>
    <x v="0"/>
    <s v="No"/>
    <s v="No"/>
    <x v="0"/>
    <s v="No major surgery"/>
    <x v="1"/>
    <s v="27-Sep-1982"/>
    <x v="23"/>
    <n v="8252.2800000000007"/>
    <s v="tier - 2"/>
    <s v="tier - 2"/>
    <s v="R1024"/>
  </r>
  <r>
    <s v="Id1016"/>
    <s v="  Valery L"/>
    <n v="54"/>
    <x v="0"/>
    <n v="4.68"/>
    <x v="2"/>
    <s v="Yes"/>
    <s v="Yes"/>
    <x v="0"/>
    <n v="2"/>
    <x v="1"/>
    <s v="5-Sep-1964"/>
    <x v="42"/>
    <n v="8268"/>
    <s v="tier - 3"/>
    <s v="tier - 3"/>
    <s v="R1013"/>
  </r>
  <r>
    <s v="Id1017"/>
    <s v="  Joanna G"/>
    <n v="51.86"/>
    <x v="0"/>
    <n v="5.32"/>
    <x v="2"/>
    <s v="Yes"/>
    <s v="No"/>
    <x v="0"/>
    <s v="No major surgery"/>
    <x v="1"/>
    <s v="5-Aug-1974"/>
    <x v="28"/>
    <n v="8269.0400000000009"/>
    <s v="tier - 2"/>
    <s v="tier - 1"/>
    <s v="R1011"/>
  </r>
  <r>
    <s v="Id1018"/>
    <s v="  Stefanie F"/>
    <n v="31.39"/>
    <x v="0"/>
    <n v="6.99"/>
    <x v="0"/>
    <s v="No"/>
    <s v="No"/>
    <x v="0"/>
    <s v="No major surgery"/>
    <x v="1"/>
    <s v="28-Nov-2000"/>
    <x v="10"/>
    <n v="8271.4599999999991"/>
    <s v="tier - 2"/>
    <s v="tier - 1"/>
    <s v="R1023"/>
  </r>
  <r>
    <s v="Id1019"/>
    <s v="  Stephen"/>
    <n v="39.97"/>
    <x v="0"/>
    <n v="5.55"/>
    <x v="2"/>
    <s v="No"/>
    <s v="No"/>
    <x v="0"/>
    <s v="No major surgery"/>
    <x v="1"/>
    <s v="26-Sep-1974"/>
    <x v="28"/>
    <n v="8277.52"/>
    <s v="tier - 2"/>
    <s v="tier - 2"/>
    <s v="R1011"/>
  </r>
  <r>
    <s v="Id1020"/>
    <s v="  Liza J"/>
    <n v="41.23"/>
    <x v="0"/>
    <n v="6.94"/>
    <x v="0"/>
    <s v="No"/>
    <s v="No"/>
    <x v="0"/>
    <s v="No major surgery"/>
    <x v="1"/>
    <s v="22-Dec-1974"/>
    <x v="28"/>
    <n v="8280.6200000000008"/>
    <s v="tier - 2"/>
    <s v="tier - 2"/>
    <s v="R1013"/>
  </r>
  <r>
    <s v="Id1021"/>
    <s v="  Ian M"/>
    <n v="49.45"/>
    <x v="0"/>
    <n v="4.2"/>
    <x v="2"/>
    <s v="Yes"/>
    <s v="No"/>
    <x v="0"/>
    <s v="No major surgery"/>
    <x v="1"/>
    <s v="6-Jun-1974"/>
    <x v="28"/>
    <n v="8283.68"/>
    <s v="tier - 2"/>
    <s v="tier - 3"/>
    <s v="R1013"/>
  </r>
  <r>
    <s v="Id1022"/>
    <s v="  Claudia L"/>
    <n v="41.04"/>
    <x v="0"/>
    <n v="5.59"/>
    <x v="2"/>
    <s v="No"/>
    <s v="No"/>
    <x v="0"/>
    <s v="No major surgery"/>
    <x v="1"/>
    <s v="26-Jun-1978"/>
    <x v="27"/>
    <n v="8302.5400000000009"/>
    <s v="tier - 3"/>
    <s v="tier - 3"/>
    <s v="R1016"/>
  </r>
  <r>
    <s v="Id1023"/>
    <s v="  Jessica M"/>
    <n v="27.93"/>
    <x v="1"/>
    <n v="9.9600000000000009"/>
    <x v="0"/>
    <s v="No"/>
    <s v="No"/>
    <x v="0"/>
    <s v="No major surgery"/>
    <x v="1"/>
    <s v="7-Aug-1979"/>
    <x v="25"/>
    <n v="8310.84"/>
    <s v="tier - 2"/>
    <s v="tier - 2"/>
    <s v="R1012"/>
  </r>
  <r>
    <s v="Id1024"/>
    <s v="  Billy Jr"/>
    <n v="21.01"/>
    <x v="2"/>
    <n v="7.37"/>
    <x v="0"/>
    <s v="No"/>
    <s v="No"/>
    <x v="0"/>
    <s v="No major surgery"/>
    <x v="1"/>
    <s v="22-Jun-1993"/>
    <x v="1"/>
    <n v="8314.65"/>
    <s v="tier - 2"/>
    <s v="tier - 1"/>
    <s v="R1012"/>
  </r>
  <r>
    <s v="Id1025"/>
    <s v="  David"/>
    <n v="52.37"/>
    <x v="0"/>
    <n v="5.0599999999999996"/>
    <x v="2"/>
    <s v="Yes"/>
    <s v="Yes"/>
    <x v="0"/>
    <n v="2"/>
    <x v="1"/>
    <s v="12-Jul-1976"/>
    <x v="35"/>
    <n v="8334.4599999999991"/>
    <s v="tier - 3"/>
    <s v="tier - 2"/>
    <s v="R1016"/>
  </r>
  <r>
    <s v="Id1026"/>
    <s v="  Tim"/>
    <n v="40.369999999999997"/>
    <x v="0"/>
    <n v="8.2100000000000009"/>
    <x v="0"/>
    <s v="No"/>
    <s v="No"/>
    <x v="0"/>
    <s v="No major surgery"/>
    <x v="1"/>
    <s v="20-Jul-1976"/>
    <x v="35"/>
    <n v="8334.59"/>
    <s v="tier - 3"/>
    <s v="tier - 2"/>
    <s v="R1016"/>
  </r>
  <r>
    <s v="Id1027"/>
    <s v="  Emma M"/>
    <n v="41.47"/>
    <x v="0"/>
    <n v="10.34"/>
    <x v="0"/>
    <s v="No"/>
    <s v="No"/>
    <x v="0"/>
    <n v="2"/>
    <x v="1"/>
    <s v="7-Jul-1976"/>
    <x v="35"/>
    <n v="8342.91"/>
    <s v="tier - 3"/>
    <s v="tier - 1"/>
    <s v="R1016"/>
  </r>
  <r>
    <s v="Id1028"/>
    <s v="  Tim"/>
    <n v="33.725000000000001"/>
    <x v="0"/>
    <n v="5.51"/>
    <x v="2"/>
    <s v="Yes"/>
    <s v="No"/>
    <x v="0"/>
    <n v="2"/>
    <x v="1"/>
    <s v="12-Jun-1976"/>
    <x v="35"/>
    <n v="8347.16"/>
    <s v="tier - 2"/>
    <s v="tier - 1"/>
    <s v="R1013"/>
  </r>
  <r>
    <s v="Id1029"/>
    <s v="  Patrick"/>
    <n v="28.1"/>
    <x v="1"/>
    <n v="11.2"/>
    <x v="0"/>
    <s v="No"/>
    <s v="No"/>
    <x v="0"/>
    <s v="No major surgery"/>
    <x v="1"/>
    <s v="21-Sep-1963"/>
    <x v="41"/>
    <n v="8355.5400000000009"/>
    <s v="tier - 3"/>
    <s v="tier - 3"/>
    <s v="R1012"/>
  </r>
  <r>
    <s v="Id1030"/>
    <s v="  Bridget K"/>
    <n v="37.43"/>
    <x v="0"/>
    <n v="4.3499999999999996"/>
    <x v="2"/>
    <s v="Yes"/>
    <s v="No"/>
    <x v="1"/>
    <n v="1"/>
    <x v="1"/>
    <s v="4-Sep-1971"/>
    <x v="32"/>
    <n v="8396.6200000000008"/>
    <s v="tier - 2"/>
    <s v="tier - 3"/>
    <s v="R1013"/>
  </r>
  <r>
    <s v="Id1031"/>
    <s v="  Gabriel"/>
    <n v="23.7"/>
    <x v="2"/>
    <n v="10.45"/>
    <x v="0"/>
    <s v="No"/>
    <s v="No"/>
    <x v="0"/>
    <s v="No major surgery"/>
    <x v="1"/>
    <s v="18-Sep-1971"/>
    <x v="32"/>
    <n v="8400.01"/>
    <s v="tier - 2"/>
    <s v="tier - 3"/>
    <s v="R1013"/>
  </r>
  <r>
    <s v="Id1032"/>
    <s v="  Natasha"/>
    <n v="24.795000000000002"/>
    <x v="2"/>
    <n v="4.07"/>
    <x v="2"/>
    <s v="Yes"/>
    <s v="No"/>
    <x v="1"/>
    <n v="1"/>
    <x v="1"/>
    <s v="11-Jun-1979"/>
    <x v="25"/>
    <n v="8410.0499999999993"/>
    <s v="tier - 2"/>
    <s v="tier - 2"/>
    <s v="R1012"/>
  </r>
  <r>
    <s v="Id1033"/>
    <s v="  Abby A"/>
    <n v="31.9"/>
    <x v="0"/>
    <n v="8.34"/>
    <x v="0"/>
    <s v="No"/>
    <s v="No"/>
    <x v="0"/>
    <s v="No major surgery"/>
    <x v="1"/>
    <s v="4-Sep-1977"/>
    <x v="26"/>
    <n v="8413.4599999999991"/>
    <s v="tier - 3"/>
    <s v="tier - 1"/>
    <s v="R1012"/>
  </r>
  <r>
    <s v="Id1034"/>
    <s v="  Michelle"/>
    <n v="32.68"/>
    <x v="0"/>
    <n v="7.41"/>
    <x v="0"/>
    <s v="No"/>
    <s v="No"/>
    <x v="0"/>
    <s v="No major surgery"/>
    <x v="1"/>
    <s v="28-Sep-1975"/>
    <x v="31"/>
    <n v="8428.07"/>
    <s v="tier - 3"/>
    <s v="tier - 2"/>
    <s v="R1012"/>
  </r>
  <r>
    <s v="Id1035"/>
    <s v="  Mckendree"/>
    <n v="47.13"/>
    <x v="0"/>
    <n v="4.3099999999999996"/>
    <x v="2"/>
    <s v="No"/>
    <s v="No"/>
    <x v="0"/>
    <s v="No major surgery"/>
    <x v="1"/>
    <s v="24-Sep-1963"/>
    <x v="41"/>
    <n v="8440.0499999999993"/>
    <s v="tier - 3"/>
    <s v="tier - 2"/>
    <s v="R1013"/>
  </r>
  <r>
    <s v="Id1036"/>
    <s v="  Tara"/>
    <n v="36.67"/>
    <x v="0"/>
    <n v="10.83"/>
    <x v="0"/>
    <s v="No"/>
    <s v="No"/>
    <x v="0"/>
    <s v="No major surgery"/>
    <x v="1"/>
    <s v="9-Sep-1972"/>
    <x v="30"/>
    <n v="8442.67"/>
    <s v="tier - 2"/>
    <s v="tier - 3"/>
    <s v="R1013"/>
  </r>
  <r>
    <s v="Id1037"/>
    <s v="  Daniel"/>
    <n v="33.630000000000003"/>
    <x v="0"/>
    <n v="11.31"/>
    <x v="0"/>
    <s v="No"/>
    <s v="No"/>
    <x v="0"/>
    <s v="No major surgery"/>
    <x v="1"/>
    <s v="4-Sep-1972"/>
    <x v="30"/>
    <n v="8444.4699999999993"/>
    <s v="tier - 3"/>
    <s v="tier - 1"/>
    <s v="R1011"/>
  </r>
  <r>
    <s v="Id1038"/>
    <s v="  Joshua P"/>
    <n v="32.67"/>
    <x v="0"/>
    <n v="11.81"/>
    <x v="0"/>
    <s v="Yes"/>
    <s v="No"/>
    <x v="0"/>
    <s v="No major surgery"/>
    <x v="1"/>
    <s v="12-Jun-1966"/>
    <x v="37"/>
    <n v="8448.66"/>
    <s v="tier - 3"/>
    <s v="tier - 1"/>
    <s v="R1013"/>
  </r>
  <r>
    <s v="Id1039"/>
    <s v="  Erin C"/>
    <n v="33.299999999999997"/>
    <x v="0"/>
    <n v="8.26"/>
    <x v="0"/>
    <s v="Yes"/>
    <s v="No"/>
    <x v="0"/>
    <n v="2"/>
    <x v="1"/>
    <s v="19-Jun-1984"/>
    <x v="21"/>
    <n v="8450.82"/>
    <s v="tier - 2"/>
    <s v="tier - 2"/>
    <s v="R1025"/>
  </r>
  <r>
    <s v="Id1040"/>
    <s v="  Shure"/>
    <n v="30.78"/>
    <x v="0"/>
    <n v="10.74"/>
    <x v="0"/>
    <s v="Yes"/>
    <s v="No"/>
    <x v="0"/>
    <n v="2"/>
    <x v="1"/>
    <s v="26-Dec-1972"/>
    <x v="30"/>
    <n v="8457.82"/>
    <s v="tier - 2"/>
    <s v="tier - 3"/>
    <s v="R1011"/>
  </r>
  <r>
    <s v="Id1041"/>
    <s v="  Richard"/>
    <n v="28.975000000000001"/>
    <x v="1"/>
    <n v="7.69"/>
    <x v="0"/>
    <s v="Yes"/>
    <s v="No"/>
    <x v="0"/>
    <s v="No major surgery"/>
    <x v="1"/>
    <s v="9-Sep-1992"/>
    <x v="0"/>
    <n v="8466.35"/>
    <s v="tier - 2"/>
    <s v="tier - 2"/>
    <s v="R1012"/>
  </r>
  <r>
    <s v="Id1042"/>
    <s v="  Brenda"/>
    <n v="33.4"/>
    <x v="0"/>
    <n v="4.84"/>
    <x v="2"/>
    <s v="No"/>
    <s v="No"/>
    <x v="0"/>
    <s v="No major surgery"/>
    <x v="1"/>
    <s v="10-Nov-1993"/>
    <x v="1"/>
    <n v="8471.65"/>
    <s v="tier - 2"/>
    <s v="tier - 1"/>
    <s v="R1012"/>
  </r>
  <r>
    <s v="Id1043"/>
    <s v="  Joseph M"/>
    <n v="21.5"/>
    <x v="2"/>
    <n v="9.77"/>
    <x v="0"/>
    <s v="Yes"/>
    <s v="No"/>
    <x v="0"/>
    <s v="No major surgery"/>
    <x v="1"/>
    <s v="26-Dec-1977"/>
    <x v="26"/>
    <n v="8515.76"/>
    <s v="tier - 2"/>
    <s v="tier - 2"/>
    <s v="R1013"/>
  </r>
  <r>
    <s v="Id1044"/>
    <s v="  Stephen J"/>
    <n v="38.14"/>
    <x v="0"/>
    <n v="5.84"/>
    <x v="1"/>
    <s v="No"/>
    <s v="No"/>
    <x v="0"/>
    <s v="No major surgery"/>
    <x v="1"/>
    <s v="21-Jun-1977"/>
    <x v="26"/>
    <n v="8516.83"/>
    <s v="tier - 2"/>
    <s v="tier - 1"/>
    <s v="R1013"/>
  </r>
  <r>
    <s v="Id1045"/>
    <s v="  Kathya"/>
    <n v="35.42"/>
    <x v="0"/>
    <n v="8.6999999999999993"/>
    <x v="0"/>
    <s v="Yes"/>
    <s v="No"/>
    <x v="0"/>
    <n v="1"/>
    <x v="1"/>
    <s v="29-Dec-1977"/>
    <x v="26"/>
    <n v="8520.0300000000007"/>
    <s v="tier - 2"/>
    <s v="tier - 3"/>
    <s v="R1011"/>
  </r>
  <r>
    <s v="Id1046"/>
    <s v="  Wesley"/>
    <n v="35.625"/>
    <x v="0"/>
    <n v="10.79"/>
    <x v="0"/>
    <s v="No"/>
    <s v="No"/>
    <x v="0"/>
    <s v="No major surgery"/>
    <x v="1"/>
    <s v="13-Aug-1979"/>
    <x v="25"/>
    <n v="8522"/>
    <s v="tier - 2"/>
    <s v="tier - 2"/>
    <s v="R1011"/>
  </r>
  <r>
    <s v="Id1047"/>
    <s v="  Tim"/>
    <n v="45.51"/>
    <x v="0"/>
    <n v="4.32"/>
    <x v="2"/>
    <s v="No"/>
    <s v="No"/>
    <x v="0"/>
    <n v="1"/>
    <x v="1"/>
    <s v="26-Jul-1977"/>
    <x v="26"/>
    <n v="8527.5300000000007"/>
    <s v="tier - 2"/>
    <s v="tier - 2"/>
    <s v="R1013"/>
  </r>
  <r>
    <s v="Id1048"/>
    <s v="  Jamie L"/>
    <n v="37.1"/>
    <x v="0"/>
    <n v="7.19"/>
    <x v="0"/>
    <s v="Yes"/>
    <s v="No"/>
    <x v="0"/>
    <s v="No major surgery"/>
    <x v="1"/>
    <s v="24-Jul-1983"/>
    <x v="22"/>
    <n v="8534.67"/>
    <s v="tier - 2"/>
    <s v="tier - 3"/>
    <s v="R1024"/>
  </r>
  <r>
    <s v="Id1049"/>
    <s v="  Alexandra"/>
    <n v="30.5"/>
    <x v="0"/>
    <n v="11.94"/>
    <x v="0"/>
    <s v="Yes"/>
    <s v="No"/>
    <x v="0"/>
    <s v="No major surgery"/>
    <x v="1"/>
    <s v="27-Dec-1981"/>
    <x v="19"/>
    <n v="8538.2900000000009"/>
    <s v="tier - 2"/>
    <s v="tier - 3"/>
    <s v="R1024"/>
  </r>
  <r>
    <s v="Id1050"/>
    <s v="  Tiffany"/>
    <n v="28.16"/>
    <x v="1"/>
    <n v="5.56"/>
    <x v="2"/>
    <s v="No"/>
    <s v="No"/>
    <x v="0"/>
    <n v="2"/>
    <x v="1"/>
    <s v="6-Nov-1975"/>
    <x v="31"/>
    <n v="8539.67"/>
    <s v="tier - 2"/>
    <s v="tier - 3"/>
    <s v="R1011"/>
  </r>
  <r>
    <s v="Id1051"/>
    <s v="  Rebecca J"/>
    <n v="29.1"/>
    <x v="1"/>
    <n v="5.64"/>
    <x v="2"/>
    <s v="Yes"/>
    <s v="No"/>
    <x v="0"/>
    <s v="No major surgery"/>
    <x v="1"/>
    <s v="12-Dec-1983"/>
    <x v="22"/>
    <n v="8547.69"/>
    <s v="tier - 2"/>
    <s v="tier - 1"/>
    <s v="R1013"/>
  </r>
  <r>
    <s v="Id1052"/>
    <s v="  Austin T"/>
    <n v="30.22"/>
    <x v="0"/>
    <n v="4.6500000000000004"/>
    <x v="2"/>
    <s v="No"/>
    <s v="No"/>
    <x v="0"/>
    <s v="No major surgery"/>
    <x v="1"/>
    <s v="6-Aug-1975"/>
    <x v="31"/>
    <n v="8551.35"/>
    <s v="tier - 2"/>
    <s v="tier - 2"/>
    <s v="R1011"/>
  </r>
  <r>
    <s v="Id1053"/>
    <s v="  Jamie T"/>
    <n v="24.29"/>
    <x v="2"/>
    <n v="9.0500000000000007"/>
    <x v="0"/>
    <s v="No"/>
    <s v="No"/>
    <x v="0"/>
    <s v="No major surgery"/>
    <x v="1"/>
    <s v="21-Aug-1975"/>
    <x v="31"/>
    <n v="8556.91"/>
    <s v="tier - 2"/>
    <s v="tier - 1"/>
    <s v="R1011"/>
  </r>
  <r>
    <s v="Id1054"/>
    <s v="  Matthew T"/>
    <n v="29.39"/>
    <x v="1"/>
    <n v="4.5199999999999996"/>
    <x v="2"/>
    <s v="Yes"/>
    <s v="No"/>
    <x v="0"/>
    <s v="No major surgery"/>
    <x v="1"/>
    <s v="21-Sep-1988"/>
    <x v="15"/>
    <n v="8567.25"/>
    <s v="tier - 2"/>
    <s v="tier - 1"/>
    <s v="R1012"/>
  </r>
  <r>
    <s v="Id1055"/>
    <s v="  Emily"/>
    <n v="25.66"/>
    <x v="1"/>
    <n v="4.62"/>
    <x v="2"/>
    <s v="Yes"/>
    <s v="No"/>
    <x v="0"/>
    <n v="1"/>
    <x v="1"/>
    <s v="26-Sep-1975"/>
    <x v="31"/>
    <n v="8569.86"/>
    <s v="tier - 2"/>
    <s v="tier - 3"/>
    <s v="R1013"/>
  </r>
  <r>
    <s v="Id1056"/>
    <s v="  Gillian"/>
    <n v="39.11"/>
    <x v="0"/>
    <n v="5.87"/>
    <x v="1"/>
    <s v="No"/>
    <s v="No"/>
    <x v="0"/>
    <s v="No major surgery"/>
    <x v="1"/>
    <s v="6-Dec-1982"/>
    <x v="23"/>
    <n v="8572.0400000000009"/>
    <s v="tier - 2"/>
    <s v="tier - 2"/>
    <s v="R1021"/>
  </r>
  <r>
    <s v="Id1057"/>
    <s v="  Brenn E"/>
    <n v="43.78"/>
    <x v="0"/>
    <n v="5.71"/>
    <x v="1"/>
    <s v="No"/>
    <s v="No"/>
    <x v="0"/>
    <n v="1"/>
    <x v="1"/>
    <s v="11-Nov-1987"/>
    <x v="17"/>
    <n v="8573.2999999999993"/>
    <s v="tier - 2"/>
    <s v="tier - 2"/>
    <s v="R1021"/>
  </r>
  <r>
    <s v="Id1058"/>
    <s v="  Lisa M"/>
    <n v="24.35"/>
    <x v="2"/>
    <n v="9.08"/>
    <x v="0"/>
    <s v="No"/>
    <s v="No"/>
    <x v="0"/>
    <s v="No major surgery"/>
    <x v="1"/>
    <s v="30-Dec-1983"/>
    <x v="22"/>
    <n v="8582.2999999999993"/>
    <s v="tier - 2"/>
    <s v="tier - 1"/>
    <s v="R1013"/>
  </r>
  <r>
    <s v="Id1059"/>
    <s v="  Matt"/>
    <n v="40.299999999999997"/>
    <x v="0"/>
    <n v="5.3"/>
    <x v="2"/>
    <s v="Yes"/>
    <s v="No"/>
    <x v="0"/>
    <n v="2"/>
    <x v="1"/>
    <s v="25-Jul-1983"/>
    <x v="22"/>
    <n v="8596.83"/>
    <s v="tier - 2"/>
    <s v="tier - 3"/>
    <s v="R1013"/>
  </r>
  <r>
    <s v="Id1060"/>
    <s v="  Thomas A"/>
    <n v="32.774999999999999"/>
    <x v="0"/>
    <n v="11.76"/>
    <x v="0"/>
    <s v="Yes"/>
    <s v="No"/>
    <x v="0"/>
    <s v="No major surgery"/>
    <x v="1"/>
    <s v="11-Jul-1973"/>
    <x v="29"/>
    <n v="8601.33"/>
    <s v="tier - 2"/>
    <s v="tier - 1"/>
    <s v="R1013"/>
  </r>
  <r>
    <s v="Id1061"/>
    <s v="  Kevin J"/>
    <n v="39.6"/>
    <x v="0"/>
    <n v="5.1100000000000003"/>
    <x v="2"/>
    <s v="Yes"/>
    <s v="No"/>
    <x v="0"/>
    <n v="2"/>
    <x v="1"/>
    <s v="24-Sep-1977"/>
    <x v="26"/>
    <n v="8603.82"/>
    <s v="tier - 2"/>
    <s v="tier - 1"/>
    <s v="R1019"/>
  </r>
  <r>
    <s v="Id1062"/>
    <s v="  William H"/>
    <n v="30.97"/>
    <x v="0"/>
    <n v="5.54"/>
    <x v="2"/>
    <s v="No"/>
    <s v="No"/>
    <x v="0"/>
    <n v="2"/>
    <x v="1"/>
    <s v="12-Nov-1977"/>
    <x v="26"/>
    <n v="8604.48"/>
    <s v="tier - 3"/>
    <s v="tier - 2"/>
    <s v="R1016"/>
  </r>
  <r>
    <s v="Id1063"/>
    <s v="  Gal"/>
    <n v="27.645"/>
    <x v="1"/>
    <n v="8.8699999999999992"/>
    <x v="0"/>
    <s v="Yes"/>
    <s v="No"/>
    <x v="0"/>
    <s v="No major surgery"/>
    <x v="1"/>
    <s v="15-Oct-1977"/>
    <x v="26"/>
    <n v="8605.36"/>
    <s v="tier - 2"/>
    <s v="tier - 2"/>
    <s v="R1013"/>
  </r>
  <r>
    <s v="Id1064"/>
    <s v="  Anton"/>
    <n v="34.43"/>
    <x v="0"/>
    <n v="5.96"/>
    <x v="1"/>
    <s v="Yes"/>
    <s v="No"/>
    <x v="0"/>
    <n v="2"/>
    <x v="1"/>
    <s v="17-Jul-1979"/>
    <x v="25"/>
    <n v="8606.2199999999993"/>
    <s v="tier - 1"/>
    <s v="tier - 2"/>
    <s v="R1014"/>
  </r>
  <r>
    <s v="Id1065"/>
    <s v="  Yazmin"/>
    <n v="39.6"/>
    <x v="0"/>
    <n v="4.4400000000000004"/>
    <x v="2"/>
    <s v="Yes"/>
    <s v="No"/>
    <x v="1"/>
    <n v="1"/>
    <x v="1"/>
    <s v="2-Sep-1977"/>
    <x v="26"/>
    <n v="8615.2999999999993"/>
    <s v="tier - 2"/>
    <s v="tier - 3"/>
    <s v="R1011"/>
  </r>
  <r>
    <s v="Id1066"/>
    <s v="  Florian"/>
    <n v="22.1"/>
    <x v="2"/>
    <n v="4.6500000000000004"/>
    <x v="2"/>
    <s v="Yes"/>
    <s v="No"/>
    <x v="0"/>
    <n v="2"/>
    <x v="1"/>
    <s v="3-Aug-1975"/>
    <x v="31"/>
    <n v="8627.5400000000009"/>
    <s v="tier - 2"/>
    <s v="tier - 2"/>
    <s v="R1017"/>
  </r>
  <r>
    <s v="Id1067"/>
    <s v="  Karen L"/>
    <n v="33.25"/>
    <x v="0"/>
    <n v="5.64"/>
    <x v="2"/>
    <s v="Yes"/>
    <s v="No"/>
    <x v="1"/>
    <n v="1"/>
    <x v="1"/>
    <s v="21-Oct-1965"/>
    <x v="38"/>
    <n v="8665.09"/>
    <s v="tier - 3"/>
    <s v="tier - 2"/>
    <s v="R1012"/>
  </r>
  <r>
    <s v="Id1068"/>
    <s v="  Scott"/>
    <n v="33.33"/>
    <x v="0"/>
    <n v="10.19"/>
    <x v="0"/>
    <s v="No"/>
    <s v="No"/>
    <x v="0"/>
    <s v="No major surgery"/>
    <x v="1"/>
    <s v="10-Aug-1969"/>
    <x v="34"/>
    <n v="8665.14"/>
    <s v="tier - 2"/>
    <s v="tier - 3"/>
    <s v="R1013"/>
  </r>
  <r>
    <s v="Id1069"/>
    <s v="  Claire"/>
    <n v="30.5"/>
    <x v="0"/>
    <n v="10.79"/>
    <x v="0"/>
    <s v="No"/>
    <s v="No"/>
    <x v="0"/>
    <s v="No major surgery"/>
    <x v="1"/>
    <s v="16-Aug-1974"/>
    <x v="28"/>
    <n v="8671.19"/>
    <s v="tier - 2"/>
    <s v="tier - 1"/>
    <s v="R1012"/>
  </r>
  <r>
    <s v="Id1070"/>
    <s v="  Lynn M"/>
    <n v="30.3"/>
    <x v="0"/>
    <n v="4.24"/>
    <x v="2"/>
    <s v="No"/>
    <s v="No"/>
    <x v="0"/>
    <s v="No major surgery"/>
    <x v="1"/>
    <s v="11-Oct-1973"/>
    <x v="29"/>
    <n v="8688.86"/>
    <s v="tier - 2"/>
    <s v="tier - 1"/>
    <s v="R1017"/>
  </r>
  <r>
    <s v="Id1071"/>
    <s v="  Sharon"/>
    <n v="26.22"/>
    <x v="1"/>
    <n v="5.83"/>
    <x v="1"/>
    <s v="No"/>
    <s v="No"/>
    <x v="0"/>
    <n v="2"/>
    <x v="1"/>
    <s v="28-Oct-1980"/>
    <x v="24"/>
    <n v="8701.84"/>
    <s v="tier - 2"/>
    <s v="tier - 3"/>
    <s v="R1021"/>
  </r>
  <r>
    <s v="Id1072"/>
    <s v="  Candice"/>
    <n v="29.99"/>
    <x v="3"/>
    <n v="11.85"/>
    <x v="0"/>
    <s v="No"/>
    <s v="No"/>
    <x v="0"/>
    <s v="No major surgery"/>
    <x v="1"/>
    <s v="25-Jun-1973"/>
    <x v="29"/>
    <n v="8703.4599999999991"/>
    <s v="tier - 3"/>
    <s v="tier - 3"/>
    <s v="R1011"/>
  </r>
  <r>
    <s v="Id1073"/>
    <s v="  Jennifer D"/>
    <n v="36.380000000000003"/>
    <x v="0"/>
    <n v="5.98"/>
    <x v="1"/>
    <s v="No"/>
    <s v="No"/>
    <x v="0"/>
    <n v="1"/>
    <x v="1"/>
    <s v="17-Jun-1976"/>
    <x v="35"/>
    <n v="8733.23"/>
    <s v="tier - 2"/>
    <s v="tier - 3"/>
    <s v="R1012"/>
  </r>
  <r>
    <s v="Id1074"/>
    <s v="  Eric"/>
    <n v="31.16"/>
    <x v="0"/>
    <n v="4.26"/>
    <x v="2"/>
    <s v="Yes"/>
    <s v="No"/>
    <x v="1"/>
    <n v="1"/>
    <x v="1"/>
    <s v="23-Aug-1999"/>
    <x v="7"/>
    <n v="8747.68"/>
    <s v="tier - 2"/>
    <s v="tier - 3"/>
    <s v="R1011"/>
  </r>
  <r>
    <s v="Id1075"/>
    <s v="  Bryan"/>
    <n v="25.55"/>
    <x v="1"/>
    <n v="4.96"/>
    <x v="2"/>
    <s v="Yes"/>
    <s v="No"/>
    <x v="0"/>
    <n v="1"/>
    <x v="1"/>
    <s v="9-Sep-1969"/>
    <x v="34"/>
    <n v="8760.1200000000008"/>
    <s v="tier - 2"/>
    <s v="tier - 1"/>
    <s v="R1013"/>
  </r>
  <r>
    <s v="Id1076"/>
    <s v="  Devon R"/>
    <n v="28.77"/>
    <x v="1"/>
    <n v="4"/>
    <x v="2"/>
    <s v="Yes"/>
    <s v="No"/>
    <x v="0"/>
    <s v="No major surgery"/>
    <x v="1"/>
    <s v="6-Sep-1974"/>
    <x v="28"/>
    <n v="8765.25"/>
    <s v="tier - 2"/>
    <s v="tier - 3"/>
    <s v="R1012"/>
  </r>
  <r>
    <s v="Id1077"/>
    <s v="  Elena"/>
    <n v="23.14"/>
    <x v="2"/>
    <n v="4.1500000000000004"/>
    <x v="2"/>
    <s v="Yes"/>
    <s v="No"/>
    <x v="0"/>
    <n v="1"/>
    <x v="1"/>
    <s v="23-Aug-1971"/>
    <x v="32"/>
    <n v="8782.4699999999993"/>
    <s v="tier - 2"/>
    <s v="tier - 3"/>
    <s v="R1011"/>
  </r>
  <r>
    <s v="Id1078"/>
    <s v="  Chris"/>
    <n v="39.6"/>
    <x v="0"/>
    <n v="11.36"/>
    <x v="0"/>
    <s v="No"/>
    <s v="No"/>
    <x v="0"/>
    <s v="No major surgery"/>
    <x v="1"/>
    <s v="18-Jun-1971"/>
    <x v="32"/>
    <n v="8798.59"/>
    <s v="tier - 2"/>
    <s v="tier - 1"/>
    <s v="R1011"/>
  </r>
  <r>
    <s v="Id1079"/>
    <s v="  Bert"/>
    <n v="29.2"/>
    <x v="1"/>
    <n v="7.53"/>
    <x v="0"/>
    <s v="No"/>
    <s v="No"/>
    <x v="0"/>
    <s v="No major surgery"/>
    <x v="1"/>
    <s v="29-Aug-1965"/>
    <x v="38"/>
    <n v="8800.49"/>
    <s v="tier - 3"/>
    <s v="tier - 2"/>
    <s v="R1013"/>
  </r>
  <r>
    <s v="Id1080"/>
    <s v="  John P"/>
    <n v="32.774999999999999"/>
    <x v="0"/>
    <n v="7.95"/>
    <x v="0"/>
    <s v="No"/>
    <s v="No"/>
    <x v="0"/>
    <s v="No major surgery"/>
    <x v="1"/>
    <s v="7-Nov-2001"/>
    <x v="3"/>
    <n v="8821.8799999999992"/>
    <s v="tier - 2"/>
    <s v="tier - 3"/>
    <s v="R1023"/>
  </r>
  <r>
    <s v="Id1081"/>
    <s v="  Daniel P"/>
    <n v="24.035"/>
    <x v="2"/>
    <n v="8.5"/>
    <x v="0"/>
    <s v="No"/>
    <s v="No"/>
    <x v="0"/>
    <s v="No major surgery"/>
    <x v="1"/>
    <s v="14-Jun-1976"/>
    <x v="35"/>
    <n v="8823.2800000000007"/>
    <s v="tier - 2"/>
    <s v="tier - 1"/>
    <s v="R1011"/>
  </r>
  <r>
    <s v="Id1082"/>
    <s v="  Lisa K"/>
    <n v="30.55"/>
    <x v="0"/>
    <n v="5.89"/>
    <x v="1"/>
    <s v="No"/>
    <s v="No"/>
    <x v="1"/>
    <n v="1"/>
    <x v="1"/>
    <s v="19-Oct-1976"/>
    <x v="35"/>
    <n v="8823.99"/>
    <s v="tier - 2"/>
    <s v="tier - 3"/>
    <s v="R1024"/>
  </r>
  <r>
    <s v="Id1083"/>
    <s v="  Kristine"/>
    <n v="28.81"/>
    <x v="1"/>
    <n v="8.76"/>
    <x v="0"/>
    <s v="No"/>
    <s v="No"/>
    <x v="0"/>
    <n v="2"/>
    <x v="1"/>
    <s v="22-Aug-1988"/>
    <x v="15"/>
    <n v="8824.27"/>
    <s v="tier - 2"/>
    <s v="tier - 1"/>
    <s v="R1025"/>
  </r>
  <r>
    <s v="Id1084"/>
    <s v="  Paul A"/>
    <n v="31.66"/>
    <x v="0"/>
    <n v="4.1100000000000003"/>
    <x v="2"/>
    <s v="No"/>
    <s v="No"/>
    <x v="0"/>
    <s v="No major surgery"/>
    <x v="1"/>
    <s v="14-Jul-1976"/>
    <x v="35"/>
    <n v="8825.09"/>
    <s v="tier - 2"/>
    <s v="tier - 3"/>
    <s v="R1011"/>
  </r>
  <r>
    <s v="Id1085"/>
    <s v="  Bryan"/>
    <n v="28.215"/>
    <x v="1"/>
    <n v="7.56"/>
    <x v="0"/>
    <s v="Yes"/>
    <s v="No"/>
    <x v="0"/>
    <n v="1"/>
    <x v="1"/>
    <s v="14-Nov-1972"/>
    <x v="30"/>
    <n v="8827.2099999999991"/>
    <s v="tier - 3"/>
    <s v="tier - 1"/>
    <s v="R1012"/>
  </r>
  <r>
    <s v="Id1086"/>
    <s v="  Chris"/>
    <n v="26.12"/>
    <x v="1"/>
    <n v="4.17"/>
    <x v="2"/>
    <s v="Yes"/>
    <s v="No"/>
    <x v="1"/>
    <n v="1"/>
    <x v="1"/>
    <s v="22-Nov-1972"/>
    <x v="30"/>
    <n v="8835.26"/>
    <s v="tier - 3"/>
    <s v="tier - 2"/>
    <s v="R1012"/>
  </r>
  <r>
    <s v="Id1087"/>
    <s v="  Milah B"/>
    <n v="36.630000000000003"/>
    <x v="0"/>
    <n v="11.42"/>
    <x v="0"/>
    <s v="No"/>
    <s v="No"/>
    <x v="0"/>
    <n v="2"/>
    <x v="1"/>
    <s v="18-Jun-1974"/>
    <x v="28"/>
    <n v="8871.15"/>
    <s v="tier - 2"/>
    <s v="tier - 3"/>
    <s v="R1013"/>
  </r>
  <r>
    <s v="Id1088"/>
    <s v="  Annette M"/>
    <n v="33.344999999999999"/>
    <x v="0"/>
    <n v="7.33"/>
    <x v="0"/>
    <s v="No"/>
    <s v="No"/>
    <x v="0"/>
    <n v="2"/>
    <x v="1"/>
    <s v="9-Sep-1973"/>
    <x v="29"/>
    <n v="8890.59"/>
    <s v="tier - 2"/>
    <s v="tier - 3"/>
    <s v="R1012"/>
  </r>
  <r>
    <s v="Id1089"/>
    <s v="  Yoko"/>
    <n v="27.11"/>
    <x v="1"/>
    <n v="6.7"/>
    <x v="0"/>
    <s v="No"/>
    <s v="No"/>
    <x v="0"/>
    <s v="No major surgery"/>
    <x v="1"/>
    <s v="16-Dec-1978"/>
    <x v="27"/>
    <n v="8891.14"/>
    <s v="tier - 2"/>
    <s v="tier - 3"/>
    <s v="R1017"/>
  </r>
  <r>
    <s v="Id1090"/>
    <s v="  Laura"/>
    <n v="26.6"/>
    <x v="1"/>
    <n v="5.27"/>
    <x v="2"/>
    <s v="Yes"/>
    <s v="No"/>
    <x v="1"/>
    <n v="1"/>
    <x v="1"/>
    <s v="28-Nov-1997"/>
    <x v="6"/>
    <n v="8906.14"/>
    <s v="tier - 2"/>
    <s v="tier - 2"/>
    <s v="R1012"/>
  </r>
  <r>
    <s v="Id1091"/>
    <s v="  Tess A"/>
    <n v="30.41"/>
    <x v="0"/>
    <n v="7.72"/>
    <x v="0"/>
    <s v="No"/>
    <s v="No"/>
    <x v="0"/>
    <s v="No major surgery"/>
    <x v="1"/>
    <s v="6-Sep-1967"/>
    <x v="39"/>
    <n v="8908.4699999999993"/>
    <s v="tier - 3"/>
    <s v="tier - 2"/>
    <s v="R1013"/>
  </r>
  <r>
    <s v="Id1092"/>
    <s v="  William G"/>
    <n v="28.98"/>
    <x v="1"/>
    <n v="8.68"/>
    <x v="0"/>
    <s v="No"/>
    <s v="No"/>
    <x v="0"/>
    <n v="2"/>
    <x v="1"/>
    <s v="7-Jul-1975"/>
    <x v="31"/>
    <n v="8930.93"/>
    <s v="tier - 2"/>
    <s v="tier - 2"/>
    <s v="R1012"/>
  </r>
  <r>
    <s v="Id1093"/>
    <s v="  Paige"/>
    <n v="31.24"/>
    <x v="0"/>
    <n v="9.8000000000000007"/>
    <x v="0"/>
    <s v="No"/>
    <s v="No"/>
    <x v="0"/>
    <s v="No major surgery"/>
    <x v="1"/>
    <s v="6-Jun-1972"/>
    <x v="30"/>
    <n v="8932.08"/>
    <s v="tier - 2"/>
    <s v="tier - 1"/>
    <s v="R1011"/>
  </r>
  <r>
    <s v="Id1094"/>
    <s v="  Matthew J"/>
    <n v="31.54"/>
    <x v="0"/>
    <n v="4.4400000000000004"/>
    <x v="2"/>
    <s v="No"/>
    <s v="No"/>
    <x v="0"/>
    <s v="No major surgery"/>
    <x v="1"/>
    <s v="25-Dec-1976"/>
    <x v="35"/>
    <n v="8944.1200000000008"/>
    <s v="tier - 3"/>
    <s v="tier - 2"/>
    <s v="R1013"/>
  </r>
  <r>
    <s v="Id1095"/>
    <s v="  Matthew"/>
    <n v="38.6"/>
    <x v="0"/>
    <n v="7.19"/>
    <x v="0"/>
    <s v="Yes"/>
    <s v="No"/>
    <x v="0"/>
    <n v="2"/>
    <x v="1"/>
    <s v="27-Sep-1992"/>
    <x v="0"/>
    <n v="8954.99"/>
    <s v="tier - 2"/>
    <s v="tier - 3"/>
    <s v="R1026"/>
  </r>
  <r>
    <s v="Id1096"/>
    <s v="  Maria"/>
    <n v="37.950000000000003"/>
    <x v="0"/>
    <n v="6.06"/>
    <x v="1"/>
    <s v="No"/>
    <s v="No"/>
    <x v="0"/>
    <s v="No major surgery"/>
    <x v="1"/>
    <s v="17-Aug-1974"/>
    <x v="28"/>
    <n v="8964.06"/>
    <s v="tier - 3"/>
    <s v="tier - 2"/>
    <s v="R1016"/>
  </r>
  <r>
    <s v="Id1097"/>
    <s v="  Stephanie D"/>
    <n v="38.97"/>
    <x v="0"/>
    <n v="5.12"/>
    <x v="2"/>
    <s v="No"/>
    <s v="No"/>
    <x v="0"/>
    <s v="No major surgery"/>
    <x v="1"/>
    <s v="15-Jul-1983"/>
    <x v="22"/>
    <n v="8965.7999999999993"/>
    <s v="tier - 2"/>
    <s v="tier - 3"/>
    <s v="R1012"/>
  </r>
  <r>
    <s v="Id1098"/>
    <s v="  Tiffany"/>
    <n v="21.2"/>
    <x v="2"/>
    <n v="10.72"/>
    <x v="0"/>
    <s v="No"/>
    <s v="No"/>
    <x v="0"/>
    <s v="No major surgery"/>
    <x v="1"/>
    <s v="8-Sep-1974"/>
    <x v="28"/>
    <n v="8968.33"/>
    <s v="tier - 3"/>
    <s v="tier - 2"/>
    <s v="R1011"/>
  </r>
  <r>
    <s v="Id1099"/>
    <s v="  Sara M"/>
    <n v="23.96"/>
    <x v="2"/>
    <n v="9.58"/>
    <x v="0"/>
    <s v="Yes"/>
    <s v="No"/>
    <x v="1"/>
    <n v="1"/>
    <x v="1"/>
    <s v="21-Jul-1974"/>
    <x v="28"/>
    <n v="8978.19"/>
    <s v="tier - 2"/>
    <s v="tier - 2"/>
    <s v="R1013"/>
  </r>
  <r>
    <s v="Id1100"/>
    <s v="  Scott A"/>
    <n v="35.93"/>
    <x v="0"/>
    <n v="6.4"/>
    <x v="1"/>
    <s v="Yes"/>
    <s v="No"/>
    <x v="0"/>
    <n v="1"/>
    <x v="1"/>
    <s v="11-Oct-1973"/>
    <x v="29"/>
    <n v="8988.16"/>
    <s v="tier - 2"/>
    <s v="tier - 1"/>
    <s v="R1012"/>
  </r>
  <r>
    <s v="Id1101"/>
    <s v="  Lauren"/>
    <n v="26.11"/>
    <x v="1"/>
    <n v="6.8"/>
    <x v="0"/>
    <s v="Yes"/>
    <s v="No"/>
    <x v="0"/>
    <n v="2"/>
    <x v="1"/>
    <s v="16-Dec-1979"/>
    <x v="25"/>
    <n v="8998.43"/>
    <s v="tier - 2"/>
    <s v="tier - 1"/>
    <s v="R1025"/>
  </r>
  <r>
    <s v="Id1102"/>
    <s v="  Scott"/>
    <n v="32.299999999999997"/>
    <x v="0"/>
    <n v="9.48"/>
    <x v="0"/>
    <s v="No"/>
    <s v="No"/>
    <x v="0"/>
    <n v="2"/>
    <x v="1"/>
    <s v="1-Dec-1993"/>
    <x v="1"/>
    <n v="9010.2000000000007"/>
    <s v="tier - 2"/>
    <s v="tier - 3"/>
    <s v="R1026"/>
  </r>
  <r>
    <s v="Id1103"/>
    <s v="  Brian A"/>
    <n v="28.69"/>
    <x v="1"/>
    <n v="7.45"/>
    <x v="0"/>
    <s v="No"/>
    <s v="No"/>
    <x v="0"/>
    <n v="2"/>
    <x v="1"/>
    <s v="7-Dec-1972"/>
    <x v="30"/>
    <n v="9048.0300000000007"/>
    <s v="tier - 2"/>
    <s v="tier - 2"/>
    <s v="R1013"/>
  </r>
  <r>
    <s v="Id1104"/>
    <s v="  Kaitlin R"/>
    <n v="31.28"/>
    <x v="0"/>
    <n v="6.94"/>
    <x v="0"/>
    <s v="Yes"/>
    <s v="No"/>
    <x v="0"/>
    <n v="1"/>
    <x v="1"/>
    <s v="2-Dec-1972"/>
    <x v="30"/>
    <n v="9058.73"/>
    <s v="tier - 3"/>
    <s v="tier - 2"/>
    <s v="R1013"/>
  </r>
  <r>
    <s v="Id1105"/>
    <s v="  Mohammad"/>
    <n v="30.21"/>
    <x v="0"/>
    <n v="7.83"/>
    <x v="0"/>
    <s v="No"/>
    <s v="No"/>
    <x v="0"/>
    <s v="No major surgery"/>
    <x v="1"/>
    <s v="4-Nov-1977"/>
    <x v="26"/>
    <n v="9095.07"/>
    <s v="tier - 2"/>
    <s v="tier - 2"/>
    <s v="R1024"/>
  </r>
  <r>
    <s v="Id1106"/>
    <s v="  Charlie"/>
    <n v="38.28"/>
    <x v="0"/>
    <n v="10.17"/>
    <x v="0"/>
    <s v="Yes"/>
    <s v="No"/>
    <x v="0"/>
    <s v="No major surgery"/>
    <x v="1"/>
    <s v="9-Nov-1965"/>
    <x v="38"/>
    <n v="9095.94"/>
    <s v="tier - 3"/>
    <s v="tier - 1"/>
    <s v="R1011"/>
  </r>
  <r>
    <s v="Id1107"/>
    <s v="  Brent"/>
    <n v="29.9"/>
    <x v="1"/>
    <n v="8.9600000000000009"/>
    <x v="0"/>
    <s v="Yes"/>
    <s v="No"/>
    <x v="0"/>
    <s v="No major surgery"/>
    <x v="1"/>
    <s v="2-Dec-1977"/>
    <x v="26"/>
    <n v="9101.7999999999993"/>
    <s v="tier - 2"/>
    <s v="tier - 1"/>
    <s v="R1011"/>
  </r>
  <r>
    <s v="Id1108"/>
    <s v="  Kelli M"/>
    <n v="23.18"/>
    <x v="2"/>
    <n v="6.96"/>
    <x v="0"/>
    <s v="Yes"/>
    <s v="No"/>
    <x v="0"/>
    <n v="2"/>
    <x v="1"/>
    <s v="12-Aug-1970"/>
    <x v="33"/>
    <n v="9140.9500000000007"/>
    <s v="tier - 3"/>
    <s v="tier - 3"/>
    <s v="R1013"/>
  </r>
  <r>
    <s v="Id1109"/>
    <s v="  Sheridan H"/>
    <n v="33.020000000000003"/>
    <x v="0"/>
    <n v="5.07"/>
    <x v="2"/>
    <s v="Yes"/>
    <s v="No"/>
    <x v="0"/>
    <s v="No major surgery"/>
    <x v="1"/>
    <s v="18-Oct-1970"/>
    <x v="33"/>
    <n v="9144.57"/>
    <s v="tier - 3"/>
    <s v="tier - 2"/>
    <s v="R1011"/>
  </r>
  <r>
    <s v="Id1110"/>
    <s v="  Sarah M"/>
    <n v="27.29"/>
    <x v="1"/>
    <n v="5.85"/>
    <x v="1"/>
    <s v="No"/>
    <s v="No"/>
    <x v="0"/>
    <n v="2"/>
    <x v="1"/>
    <s v="8-Dec-1982"/>
    <x v="23"/>
    <n v="9147.5"/>
    <s v="tier - 2"/>
    <s v="tier - 1"/>
    <s v="R1012"/>
  </r>
  <r>
    <s v="Id1111"/>
    <s v="  Jennifer"/>
    <n v="23.18"/>
    <x v="2"/>
    <n v="10.56"/>
    <x v="0"/>
    <s v="No"/>
    <s v="No"/>
    <x v="0"/>
    <n v="2"/>
    <x v="1"/>
    <s v="23-Aug-1990"/>
    <x v="16"/>
    <n v="9159.51"/>
    <s v="tier - 2"/>
    <s v="tier - 2"/>
    <s v="R1021"/>
  </r>
  <r>
    <s v="Id1112"/>
    <s v="  Laura J"/>
    <n v="32.659999999999997"/>
    <x v="0"/>
    <n v="8.92"/>
    <x v="0"/>
    <s v="Yes"/>
    <s v="No"/>
    <x v="0"/>
    <s v="No major surgery"/>
    <x v="1"/>
    <s v="24-Oct-1970"/>
    <x v="33"/>
    <n v="9171.75"/>
    <s v="tier - 2"/>
    <s v="tier - 2"/>
    <s v="R1012"/>
  </r>
  <r>
    <s v="Id1113"/>
    <s v="  Thomas"/>
    <n v="30.78"/>
    <x v="0"/>
    <n v="8.6300000000000008"/>
    <x v="0"/>
    <s v="No"/>
    <s v="No"/>
    <x v="0"/>
    <s v="No major surgery"/>
    <x v="1"/>
    <s v="29-Dec-1971"/>
    <x v="32"/>
    <n v="9174.14"/>
    <s v="tier - 3"/>
    <s v="tier - 1"/>
    <s v="R1012"/>
  </r>
  <r>
    <s v="Id1114"/>
    <s v="  Gisele"/>
    <n v="47.2"/>
    <x v="0"/>
    <n v="6.29"/>
    <x v="1"/>
    <s v="Yes"/>
    <s v="No"/>
    <x v="1"/>
    <n v="1"/>
    <x v="1"/>
    <s v="25-Dec-1973"/>
    <x v="29"/>
    <n v="9182.17"/>
    <s v="tier - 2"/>
    <s v="tier - 3"/>
    <s v="R1011"/>
  </r>
  <r>
    <s v="Id1115"/>
    <s v="  Myra L"/>
    <n v="31.6"/>
    <x v="0"/>
    <n v="5.75"/>
    <x v="1"/>
    <s v="No"/>
    <s v="No"/>
    <x v="0"/>
    <n v="2"/>
    <x v="1"/>
    <s v="10-Sep-1976"/>
    <x v="35"/>
    <n v="9193.84"/>
    <s v="tier - 2"/>
    <s v="tier - 1"/>
    <s v="R1012"/>
  </r>
  <r>
    <s v="Id1116"/>
    <s v="  Melissa M"/>
    <n v="33.914999999999999"/>
    <x v="0"/>
    <n v="6.66"/>
    <x v="0"/>
    <s v="Yes"/>
    <s v="No"/>
    <x v="0"/>
    <n v="1"/>
    <x v="1"/>
    <s v="25-Dec-1986"/>
    <x v="18"/>
    <n v="9210.06"/>
    <s v="tier - 2"/>
    <s v="tier - 3"/>
    <s v="R1021"/>
  </r>
  <r>
    <s v="Id1117"/>
    <s v="  Eleanor F"/>
    <n v="23.54"/>
    <x v="2"/>
    <n v="5.0999999999999996"/>
    <x v="2"/>
    <s v="No"/>
    <s v="No"/>
    <x v="0"/>
    <n v="2"/>
    <x v="1"/>
    <s v="5-Dec-1981"/>
    <x v="19"/>
    <n v="9222.4"/>
    <s v="tier - 2"/>
    <s v="tier - 3"/>
    <s v="R1019"/>
  </r>
  <r>
    <s v="Id1118"/>
    <s v="  Elizabeth"/>
    <n v="27.074999999999999"/>
    <x v="1"/>
    <n v="4.41"/>
    <x v="2"/>
    <s v="No"/>
    <s v="No"/>
    <x v="0"/>
    <n v="2"/>
    <x v="1"/>
    <s v="6-Dec-1975"/>
    <x v="31"/>
    <n v="9225.26"/>
    <s v="tier - 3"/>
    <s v="tier - 3"/>
    <s v="R1015"/>
  </r>
  <r>
    <s v="Id1119"/>
    <s v="  Kenneth"/>
    <n v="25.8"/>
    <x v="1"/>
    <n v="5.52"/>
    <x v="2"/>
    <s v="Yes"/>
    <s v="No"/>
    <x v="0"/>
    <s v="No major surgery"/>
    <x v="1"/>
    <s v="5-Oct-1980"/>
    <x v="24"/>
    <n v="9247.94"/>
    <s v="tier - 2"/>
    <s v="tier - 1"/>
    <s v="R1021"/>
  </r>
  <r>
    <s v="Id1120"/>
    <s v="  Robert G"/>
    <n v="36.1"/>
    <x v="0"/>
    <n v="4.62"/>
    <x v="2"/>
    <s v="Yes"/>
    <s v="No"/>
    <x v="1"/>
    <n v="1"/>
    <x v="1"/>
    <s v="21-Aug-1974"/>
    <x v="28"/>
    <n v="9249.5"/>
    <s v="tier - 2"/>
    <s v="tier - 1"/>
    <s v="R1012"/>
  </r>
  <r>
    <s v="Id1121"/>
    <s v="  Thomas C"/>
    <n v="30.495000000000001"/>
    <x v="0"/>
    <n v="5.74"/>
    <x v="1"/>
    <s v="Yes"/>
    <s v="No"/>
    <x v="1"/>
    <n v="1"/>
    <x v="1"/>
    <s v="6-Aug-1971"/>
    <x v="32"/>
    <n v="9264.7999999999993"/>
    <s v="tier - 2"/>
    <s v="tier - 1"/>
    <s v="R1011"/>
  </r>
  <r>
    <s v="Id1122"/>
    <s v="  Matthew J"/>
    <n v="21.4"/>
    <x v="2"/>
    <n v="6.3"/>
    <x v="1"/>
    <s v="Yes"/>
    <s v="No"/>
    <x v="1"/>
    <n v="1"/>
    <x v="1"/>
    <s v="27-Oct-1973"/>
    <x v="29"/>
    <n v="9282.48"/>
    <s v="tier - 3"/>
    <s v="tier - 2"/>
    <s v="R1016"/>
  </r>
  <r>
    <s v="Id1123"/>
    <s v="  Mallory D"/>
    <n v="32.299999999999997"/>
    <x v="0"/>
    <n v="10.27"/>
    <x v="0"/>
    <s v="No"/>
    <s v="No"/>
    <x v="0"/>
    <s v="No major surgery"/>
    <x v="1"/>
    <s v="2-Jul-1971"/>
    <x v="32"/>
    <n v="9283.56"/>
    <s v="tier - 2"/>
    <s v="tier - 3"/>
    <s v="R1013"/>
  </r>
  <r>
    <s v="Id1124"/>
    <s v="  Christopher D"/>
    <n v="29.78"/>
    <x v="1"/>
    <n v="5.85"/>
    <x v="1"/>
    <s v="No"/>
    <s v="No"/>
    <x v="1"/>
    <n v="1"/>
    <x v="1"/>
    <s v="26-Nov-1969"/>
    <x v="34"/>
    <n v="9285.8700000000008"/>
    <s v="tier - 2"/>
    <s v="tier - 3"/>
    <s v="R1013"/>
  </r>
  <r>
    <s v="Id1125"/>
    <s v="  Jamie"/>
    <n v="34.76"/>
    <x v="0"/>
    <n v="5.92"/>
    <x v="1"/>
    <s v="Yes"/>
    <s v="No"/>
    <x v="0"/>
    <n v="1"/>
    <x v="1"/>
    <s v="16-Oct-1973"/>
    <x v="29"/>
    <n v="9288.0300000000007"/>
    <s v="tier - 2"/>
    <s v="tier - 3"/>
    <s v="R1018"/>
  </r>
  <r>
    <s v="Id1126"/>
    <s v="  Ariell"/>
    <n v="18.335000000000001"/>
    <x v="4"/>
    <n v="10.01"/>
    <x v="0"/>
    <s v="Yes"/>
    <s v="No"/>
    <x v="0"/>
    <n v="2"/>
    <x v="1"/>
    <s v="18-Sep-1973"/>
    <x v="29"/>
    <n v="9290.14"/>
    <s v="tier - 3"/>
    <s v="tier - 3"/>
    <s v="R1016"/>
  </r>
  <r>
    <s v="Id1127"/>
    <s v="  Christopher"/>
    <n v="32.299999999999997"/>
    <x v="0"/>
    <n v="9.59"/>
    <x v="0"/>
    <s v="No"/>
    <s v="No"/>
    <x v="0"/>
    <s v="No major surgery"/>
    <x v="1"/>
    <s v="3-Nov-1976"/>
    <x v="35"/>
    <n v="9301.89"/>
    <s v="tier - 2"/>
    <s v="tier - 1"/>
    <s v="R1012"/>
  </r>
  <r>
    <s v="Id1128"/>
    <s v="  Ryan"/>
    <n v="27.74"/>
    <x v="1"/>
    <n v="10.37"/>
    <x v="0"/>
    <s v="No"/>
    <s v="No"/>
    <x v="0"/>
    <s v="No major surgery"/>
    <x v="1"/>
    <s v="16-Oct-1973"/>
    <x v="29"/>
    <n v="9304.7000000000007"/>
    <s v="tier - 3"/>
    <s v="tier - 3"/>
    <s v="R1013"/>
  </r>
  <r>
    <s v="Id1129"/>
    <s v="  Thomas B"/>
    <n v="24"/>
    <x v="2"/>
    <n v="4.01"/>
    <x v="2"/>
    <s v="Yes"/>
    <s v="No"/>
    <x v="0"/>
    <n v="1"/>
    <x v="1"/>
    <s v="8-Jun-1963"/>
    <x v="41"/>
    <n v="9310.81"/>
    <s v="tier - 3"/>
    <s v="tier - 1"/>
    <s v="R1013"/>
  </r>
  <r>
    <s v="Id1130"/>
    <s v="  Katie"/>
    <n v="31.78"/>
    <x v="0"/>
    <n v="4.24"/>
    <x v="2"/>
    <s v="Yes"/>
    <s v="No"/>
    <x v="1"/>
    <n v="1"/>
    <x v="1"/>
    <s v="12-Oct-1977"/>
    <x v="26"/>
    <n v="9315.41"/>
    <s v="tier - 2"/>
    <s v="tier - 1"/>
    <s v="R1024"/>
  </r>
  <r>
    <s v="Id1131"/>
    <s v="  Rachelle L"/>
    <n v="32.25"/>
    <x v="0"/>
    <n v="5.36"/>
    <x v="2"/>
    <s v="Yes"/>
    <s v="No"/>
    <x v="0"/>
    <s v="No major surgery"/>
    <x v="1"/>
    <s v="9-Jul-1988"/>
    <x v="15"/>
    <n v="9320.26"/>
    <s v="tier - 2"/>
    <s v="tier - 1"/>
    <s v="R1012"/>
  </r>
  <r>
    <s v="Id1132"/>
    <s v="  Colleen"/>
    <n v="30.114999999999998"/>
    <x v="0"/>
    <n v="4.99"/>
    <x v="2"/>
    <s v="No"/>
    <s v="No"/>
    <x v="0"/>
    <n v="2"/>
    <x v="1"/>
    <s v="12-Oct-1996"/>
    <x v="8"/>
    <n v="9338.61"/>
    <s v="tier - 2"/>
    <s v="tier - 1"/>
    <s v="R1026"/>
  </r>
  <r>
    <s v="Id1133"/>
    <s v="  Gregory A"/>
    <n v="22.41"/>
    <x v="2"/>
    <n v="8.68"/>
    <x v="0"/>
    <s v="No"/>
    <s v="No"/>
    <x v="0"/>
    <s v="No major surgery"/>
    <x v="1"/>
    <s v="1-Jul-1988"/>
    <x v="15"/>
    <n v="9344.2000000000007"/>
    <s v="tier - 2"/>
    <s v="tier - 1"/>
    <s v="R1021"/>
  </r>
  <r>
    <s v="Id1134"/>
    <s v="  Lara"/>
    <n v="45.72"/>
    <x v="0"/>
    <n v="4.2300000000000004"/>
    <x v="2"/>
    <s v="Yes"/>
    <s v="No"/>
    <x v="0"/>
    <s v="No major surgery"/>
    <x v="1"/>
    <s v="8-Oct-1971"/>
    <x v="32"/>
    <n v="9361.33"/>
    <s v="tier - 3"/>
    <s v="tier - 1"/>
    <s v="R1016"/>
  </r>
  <r>
    <s v="Id1135"/>
    <s v="  Megan"/>
    <n v="25"/>
    <x v="1"/>
    <n v="5.32"/>
    <x v="2"/>
    <s v="Yes"/>
    <s v="No"/>
    <x v="0"/>
    <n v="2"/>
    <x v="1"/>
    <s v="24-Nov-1969"/>
    <x v="34"/>
    <n v="9377.4500000000007"/>
    <s v="tier - 2"/>
    <s v="tier - 3"/>
    <s v="R1013"/>
  </r>
  <r>
    <s v="Id1136"/>
    <s v="  Sara"/>
    <n v="39.5"/>
    <x v="0"/>
    <n v="6.66"/>
    <x v="0"/>
    <s v="No"/>
    <s v="No"/>
    <x v="0"/>
    <s v="No major surgery"/>
    <x v="1"/>
    <s v="26-Nov-1971"/>
    <x v="32"/>
    <n v="9377.9"/>
    <s v="tier - 2"/>
    <s v="tier - 1"/>
    <s v="R1013"/>
  </r>
  <r>
    <s v="Id1137"/>
    <s v="  Lucie J"/>
    <n v="37.729999999999997"/>
    <x v="0"/>
    <n v="7.4"/>
    <x v="0"/>
    <s v="No"/>
    <s v="No"/>
    <x v="0"/>
    <s v="No major surgery"/>
    <x v="1"/>
    <s v="2-Dec-1975"/>
    <x v="31"/>
    <n v="9380.75"/>
    <s v="tier - 2"/>
    <s v="tier - 2"/>
    <s v="R1024"/>
  </r>
  <r>
    <s v="Id1138"/>
    <s v="  Elizabeth S"/>
    <n v="40.659999999999997"/>
    <x v="0"/>
    <n v="10.08"/>
    <x v="0"/>
    <s v="No"/>
    <s v="No"/>
    <x v="0"/>
    <s v="No major surgery"/>
    <x v="1"/>
    <s v="29-Dec-1971"/>
    <x v="32"/>
    <n v="9386.16"/>
    <s v="tier - 3"/>
    <s v="tier - 2"/>
    <s v="R1013"/>
  </r>
  <r>
    <s v="Id1139"/>
    <s v="  Carma S"/>
    <n v="34.200000000000003"/>
    <x v="0"/>
    <n v="8.58"/>
    <x v="0"/>
    <s v="No"/>
    <s v="No"/>
    <x v="0"/>
    <s v="No major surgery"/>
    <x v="1"/>
    <s v="20-Oct-1971"/>
    <x v="32"/>
    <n v="9391.35"/>
    <s v="tier - 3"/>
    <s v="tier - 3"/>
    <s v="R1011"/>
  </r>
  <r>
    <s v="Id1140"/>
    <s v="  Ryan"/>
    <n v="46.51"/>
    <x v="0"/>
    <n v="5.84"/>
    <x v="1"/>
    <s v="No"/>
    <s v="No"/>
    <x v="0"/>
    <n v="1"/>
    <x v="1"/>
    <s v="17-Oct-1976"/>
    <x v="35"/>
    <n v="9411.01"/>
    <s v="tier - 2"/>
    <s v="tier - 3"/>
    <s v="R1024"/>
  </r>
  <r>
    <s v="Id1141"/>
    <s v="  Daniel"/>
    <n v="28.88"/>
    <x v="1"/>
    <n v="4.8600000000000003"/>
    <x v="2"/>
    <s v="Yes"/>
    <s v="No"/>
    <x v="1"/>
    <n v="1"/>
    <x v="1"/>
    <s v="30-Oct-1976"/>
    <x v="35"/>
    <n v="9414.92"/>
    <s v="tier - 2"/>
    <s v="tier - 2"/>
    <s v="R1011"/>
  </r>
  <r>
    <s v="Id1142"/>
    <s v="  Sarah"/>
    <n v="33.914999999999999"/>
    <x v="0"/>
    <n v="11.52"/>
    <x v="0"/>
    <s v="No"/>
    <s v="No"/>
    <x v="0"/>
    <s v="No major surgery"/>
    <x v="1"/>
    <s v="3-Nov-1976"/>
    <x v="35"/>
    <n v="9432.93"/>
    <s v="tier - 2"/>
    <s v="tier - 1"/>
    <s v="R1024"/>
  </r>
  <r>
    <s v="Id1143"/>
    <s v="  Matthew J"/>
    <n v="24.32"/>
    <x v="2"/>
    <n v="6.15"/>
    <x v="1"/>
    <s v="Yes"/>
    <s v="No"/>
    <x v="1"/>
    <n v="1"/>
    <x v="1"/>
    <s v="27-Nov-1974"/>
    <x v="28"/>
    <n v="9447.25"/>
    <s v="tier - 2"/>
    <s v="tier - 1"/>
    <s v="R1024"/>
  </r>
  <r>
    <s v="Id1144"/>
    <s v="  Francesca"/>
    <n v="25.8"/>
    <x v="1"/>
    <n v="9.94"/>
    <x v="0"/>
    <s v="No"/>
    <s v="No"/>
    <x v="0"/>
    <s v="No major surgery"/>
    <x v="1"/>
    <s v="8-Jun-1974"/>
    <x v="28"/>
    <n v="9447.3799999999992"/>
    <s v="tier - 2"/>
    <s v="tier - 3"/>
    <s v="R1024"/>
  </r>
  <r>
    <s v="Id1145"/>
    <s v="  Nicole"/>
    <n v="21.56"/>
    <x v="2"/>
    <n v="10.56"/>
    <x v="0"/>
    <s v="No"/>
    <s v="No"/>
    <x v="0"/>
    <s v="No major surgery"/>
    <x v="1"/>
    <s v="14-Nov-1987"/>
    <x v="17"/>
    <n v="9448.42"/>
    <s v="tier - 2"/>
    <s v="tier - 3"/>
    <s v="R1021"/>
  </r>
  <r>
    <s v="Id1146"/>
    <s v="  Toshiyuki"/>
    <n v="31.6"/>
    <x v="0"/>
    <n v="6.79"/>
    <x v="0"/>
    <s v="No"/>
    <s v="No"/>
    <x v="0"/>
    <s v="No major surgery"/>
    <x v="1"/>
    <s v="17-Jul-1979"/>
    <x v="25"/>
    <n v="9453.92"/>
    <s v="tier - 2"/>
    <s v="tier - 2"/>
    <s v="R1021"/>
  </r>
  <r>
    <s v="Id1147"/>
    <s v="  Tom L"/>
    <n v="42.93"/>
    <x v="0"/>
    <n v="4.8"/>
    <x v="2"/>
    <s v="No"/>
    <s v="No"/>
    <x v="0"/>
    <n v="1"/>
    <x v="1"/>
    <s v="4-Jun-1969"/>
    <x v="34"/>
    <n v="9487.64"/>
    <s v="tier - 2"/>
    <s v="tier - 2"/>
    <s v="R1013"/>
  </r>
  <r>
    <s v="Id1148"/>
    <s v="  Brian"/>
    <n v="26.72"/>
    <x v="1"/>
    <n v="5.75"/>
    <x v="1"/>
    <s v="No"/>
    <s v="No"/>
    <x v="0"/>
    <n v="2"/>
    <x v="1"/>
    <s v="28-Nov-1976"/>
    <x v="35"/>
    <n v="9500.57"/>
    <s v="tier - 2"/>
    <s v="tier - 3"/>
    <s v="R1017"/>
  </r>
  <r>
    <s v="Id1149"/>
    <s v="  Matthew"/>
    <n v="26.67"/>
    <x v="1"/>
    <n v="5.81"/>
    <x v="1"/>
    <s v="No"/>
    <s v="No"/>
    <x v="0"/>
    <n v="2"/>
    <x v="1"/>
    <s v="24-Aug-1969"/>
    <x v="34"/>
    <n v="9504.31"/>
    <s v="tier - 3"/>
    <s v="tier - 2"/>
    <s v="R1013"/>
  </r>
  <r>
    <s v="Id1150"/>
    <s v="  Julee"/>
    <n v="42.68"/>
    <x v="0"/>
    <n v="9.2799999999999994"/>
    <x v="0"/>
    <s v="No"/>
    <s v="No"/>
    <x v="0"/>
    <n v="2"/>
    <x v="1"/>
    <s v="22-Aug-1992"/>
    <x v="0"/>
    <n v="9507.68"/>
    <s v="tier - 2"/>
    <s v="tier - 1"/>
    <s v="R1012"/>
  </r>
  <r>
    <s v="Id1151"/>
    <s v="  Christopher M"/>
    <n v="24.31"/>
    <x v="2"/>
    <n v="6.37"/>
    <x v="1"/>
    <s v="No"/>
    <s v="No"/>
    <x v="0"/>
    <s v="No major surgery"/>
    <x v="1"/>
    <s v="29-Nov-1971"/>
    <x v="32"/>
    <n v="9528.9"/>
    <s v="tier - 2"/>
    <s v="tier - 2"/>
    <s v="R1011"/>
  </r>
  <r>
    <s v="Id1152"/>
    <s v="  Ciaran"/>
    <n v="44.75"/>
    <x v="0"/>
    <n v="5.09"/>
    <x v="2"/>
    <s v="Yes"/>
    <s v="No"/>
    <x v="0"/>
    <s v="No major surgery"/>
    <x v="1"/>
    <s v="21-Dec-1973"/>
    <x v="29"/>
    <n v="9538.65"/>
    <s v="tier - 2"/>
    <s v="tier - 3"/>
    <s v="R1021"/>
  </r>
  <r>
    <s v="Id1153"/>
    <s v="  Kara"/>
    <n v="30.78"/>
    <x v="0"/>
    <n v="7.94"/>
    <x v="0"/>
    <s v="No"/>
    <s v="No"/>
    <x v="0"/>
    <n v="2"/>
    <x v="1"/>
    <s v="28-Jul-1975"/>
    <x v="31"/>
    <n v="9540.17"/>
    <s v="tier - 2"/>
    <s v="tier - 2"/>
    <s v="R1024"/>
  </r>
  <r>
    <s v="Id1154"/>
    <s v="  Makie"/>
    <n v="21.86"/>
    <x v="2"/>
    <n v="10.95"/>
    <x v="0"/>
    <s v="No"/>
    <s v="No"/>
    <x v="0"/>
    <s v="No major surgery"/>
    <x v="1"/>
    <s v="22-Sep-1972"/>
    <x v="30"/>
    <n v="9541.7000000000007"/>
    <s v="tier - 2"/>
    <s v="tier - 1"/>
    <s v="R1024"/>
  </r>
  <r>
    <s v="Id1155"/>
    <s v="  Emily E"/>
    <n v="49.09"/>
    <x v="0"/>
    <n v="6.3"/>
    <x v="1"/>
    <s v="Yes"/>
    <s v="No"/>
    <x v="0"/>
    <s v="No major surgery"/>
    <x v="1"/>
    <s v="22-Sep-1972"/>
    <x v="30"/>
    <n v="9549.57"/>
    <s v="tier - 2"/>
    <s v="tier - 1"/>
    <s v="R1013"/>
  </r>
  <r>
    <s v="Id1156"/>
    <s v="  Cary"/>
    <n v="47.74"/>
    <x v="0"/>
    <n v="8.0500000000000007"/>
    <x v="0"/>
    <s v="Yes"/>
    <s v="No"/>
    <x v="0"/>
    <n v="2"/>
    <x v="1"/>
    <s v="14-Aug-1974"/>
    <x v="28"/>
    <n v="9563.0300000000007"/>
    <s v="tier - 3"/>
    <s v="tier - 1"/>
    <s v="R1011"/>
  </r>
  <r>
    <s v="Id1157"/>
    <s v="  Steven"/>
    <n v="30.2"/>
    <x v="0"/>
    <n v="9.8800000000000008"/>
    <x v="0"/>
    <s v="Yes"/>
    <s v="No"/>
    <x v="0"/>
    <n v="2"/>
    <x v="1"/>
    <s v="1-Dec-1973"/>
    <x v="29"/>
    <n v="9566.99"/>
    <s v="tier - 2"/>
    <s v="tier - 1"/>
    <s v="R1012"/>
  </r>
  <r>
    <s v="Id1158"/>
    <s v="  Jose Antonio Sr"/>
    <n v="33.25"/>
    <x v="0"/>
    <n v="7.42"/>
    <x v="0"/>
    <s v="Yes"/>
    <s v="No"/>
    <x v="0"/>
    <n v="2"/>
    <x v="1"/>
    <s v="4-Dec-1966"/>
    <x v="37"/>
    <n v="9582.5400000000009"/>
    <s v="tier - 3"/>
    <s v="tier - 2"/>
    <s v="R1013"/>
  </r>
  <r>
    <s v="Id1159"/>
    <s v="  Tatiana"/>
    <n v="26.6"/>
    <x v="1"/>
    <n v="8.4499999999999993"/>
    <x v="0"/>
    <s v="Yes"/>
    <s v="No"/>
    <x v="0"/>
    <n v="1"/>
    <x v="1"/>
    <s v="28-Nov-1973"/>
    <x v="29"/>
    <n v="9583.89"/>
    <s v="tier - 2"/>
    <s v="tier - 3"/>
    <s v="R1012"/>
  </r>
  <r>
    <s v="Id1160"/>
    <s v="  Dan T"/>
    <n v="26.35"/>
    <x v="1"/>
    <n v="6.21"/>
    <x v="1"/>
    <s v="No"/>
    <s v="No"/>
    <x v="0"/>
    <n v="2"/>
    <x v="1"/>
    <s v="18-Oct-1981"/>
    <x v="19"/>
    <n v="9584.0400000000009"/>
    <s v="tier - 2"/>
    <s v="tier - 1"/>
    <s v="R1021"/>
  </r>
  <r>
    <s v="Id1161"/>
    <s v="  Liisa A"/>
    <n v="39.994999999999997"/>
    <x v="0"/>
    <n v="4.6500000000000004"/>
    <x v="2"/>
    <s v="No"/>
    <s v="No"/>
    <x v="0"/>
    <s v="No major surgery"/>
    <x v="1"/>
    <s v="15-Dec-1964"/>
    <x v="42"/>
    <n v="9597.6299999999992"/>
    <s v="tier - 3"/>
    <s v="tier - 3"/>
    <s v="R1013"/>
  </r>
  <r>
    <s v="Id1162"/>
    <s v="  Kathryn E"/>
    <n v="22.92"/>
    <x v="2"/>
    <n v="5.87"/>
    <x v="1"/>
    <s v="Yes"/>
    <s v="No"/>
    <x v="0"/>
    <n v="1"/>
    <x v="1"/>
    <s v="27-Dec-1972"/>
    <x v="30"/>
    <n v="9617.66"/>
    <s v="tier - 3"/>
    <s v="tier - 3"/>
    <s v="R1016"/>
  </r>
  <r>
    <s v="Id1163"/>
    <s v="  Maxwell"/>
    <n v="24.78"/>
    <x v="2"/>
    <n v="4.24"/>
    <x v="2"/>
    <s v="Yes"/>
    <s v="No"/>
    <x v="0"/>
    <n v="2"/>
    <x v="1"/>
    <s v="29-Aug-1982"/>
    <x v="23"/>
    <n v="9619.18"/>
    <s v="tier - 2"/>
    <s v="tier - 1"/>
    <s v="R1025"/>
  </r>
  <r>
    <s v="Id1164"/>
    <s v="  Pascale"/>
    <n v="34.07"/>
    <x v="0"/>
    <n v="7.81"/>
    <x v="0"/>
    <s v="Yes"/>
    <s v="No"/>
    <x v="0"/>
    <s v="No major surgery"/>
    <x v="1"/>
    <s v="29-Oct-1975"/>
    <x v="31"/>
    <n v="9620.33"/>
    <s v="tier - 3"/>
    <s v="tier - 3"/>
    <s v="R1012"/>
  </r>
  <r>
    <s v="Id1165"/>
    <s v="  Becca"/>
    <n v="30.14"/>
    <x v="0"/>
    <n v="9.85"/>
    <x v="0"/>
    <s v="No"/>
    <s v="No"/>
    <x v="0"/>
    <s v="No major surgery"/>
    <x v="1"/>
    <s v="16-Dec-1970"/>
    <x v="33"/>
    <n v="9625.92"/>
    <s v="tier - 2"/>
    <s v="tier - 3"/>
    <s v="R1011"/>
  </r>
  <r>
    <s v="Id1166"/>
    <s v="  Grace"/>
    <n v="18.05"/>
    <x v="4"/>
    <n v="6.94"/>
    <x v="0"/>
    <s v="No"/>
    <s v="No"/>
    <x v="0"/>
    <s v="No major surgery"/>
    <x v="1"/>
    <s v="23-Jun-1998"/>
    <x v="2"/>
    <n v="9628.7900000000009"/>
    <s v="tier - 2"/>
    <s v="tier - 2"/>
    <s v="R1026"/>
  </r>
  <r>
    <s v="Id1167"/>
    <s v="  Samantha"/>
    <n v="37.4"/>
    <x v="0"/>
    <n v="11.3"/>
    <x v="0"/>
    <s v="Yes"/>
    <s v="No"/>
    <x v="0"/>
    <n v="2"/>
    <x v="1"/>
    <s v="19-Dec-1979"/>
    <x v="25"/>
    <n v="9630.2999999999993"/>
    <s v="tier - 2"/>
    <s v="tier - 2"/>
    <s v="R1021"/>
  </r>
  <r>
    <s v="Id1168"/>
    <s v="  Nicole R"/>
    <n v="25.75"/>
    <x v="1"/>
    <n v="9.23"/>
    <x v="0"/>
    <s v="No"/>
    <s v="No"/>
    <x v="0"/>
    <s v="No major surgery"/>
    <x v="1"/>
    <s v="23-Oct-1972"/>
    <x v="30"/>
    <n v="9630.4"/>
    <s v="tier - 2"/>
    <s v="tier - 2"/>
    <s v="R1011"/>
  </r>
  <r>
    <s v="Id1169"/>
    <s v="  David W"/>
    <n v="32.299999999999997"/>
    <x v="0"/>
    <n v="4.37"/>
    <x v="2"/>
    <s v="No"/>
    <s v="No"/>
    <x v="0"/>
    <n v="2"/>
    <x v="1"/>
    <s v="22-Jun-1968"/>
    <x v="36"/>
    <n v="9630.91"/>
    <s v="tier - 3"/>
    <s v="tier - 2"/>
    <s v="R1013"/>
  </r>
  <r>
    <s v="Id1170"/>
    <s v="  Grant"/>
    <n v="28.61"/>
    <x v="1"/>
    <n v="5.76"/>
    <x v="1"/>
    <s v="No"/>
    <s v="No"/>
    <x v="1"/>
    <n v="1"/>
    <x v="1"/>
    <s v="30-Sep-1970"/>
    <x v="33"/>
    <n v="9634.5400000000009"/>
    <s v="tier - 2"/>
    <s v="tier - 2"/>
    <s v="R1011"/>
  </r>
  <r>
    <s v="Id1171"/>
    <s v="  Sophia"/>
    <n v="45.41"/>
    <x v="0"/>
    <n v="4.96"/>
    <x v="2"/>
    <s v="No"/>
    <s v="No"/>
    <x v="0"/>
    <n v="1"/>
    <x v="1"/>
    <s v="19-Jul-1971"/>
    <x v="32"/>
    <n v="9644.25"/>
    <s v="tier - 2"/>
    <s v="tier - 1"/>
    <s v="R1012"/>
  </r>
  <r>
    <s v="Id1172"/>
    <s v="  Christina"/>
    <n v="31.2"/>
    <x v="0"/>
    <n v="11.04"/>
    <x v="0"/>
    <s v="Yes"/>
    <s v="No"/>
    <x v="0"/>
    <n v="2"/>
    <x v="1"/>
    <s v="8-Jul-1974"/>
    <x v="28"/>
    <n v="9653.81"/>
    <s v="tier - 2"/>
    <s v="tier - 2"/>
    <s v="R1011"/>
  </r>
  <r>
    <s v="Id1173"/>
    <s v="  Sam L"/>
    <n v="29.83"/>
    <x v="1"/>
    <n v="7.81"/>
    <x v="0"/>
    <s v="Yes"/>
    <s v="No"/>
    <x v="0"/>
    <n v="1"/>
    <x v="1"/>
    <s v="8-Aug-1981"/>
    <x v="19"/>
    <n v="9664.34"/>
    <s v="tier - 2"/>
    <s v="tier - 3"/>
    <s v="R1011"/>
  </r>
  <r>
    <s v="Id1174"/>
    <s v="  Haley R"/>
    <n v="29.06"/>
    <x v="1"/>
    <n v="4.55"/>
    <x v="2"/>
    <s v="No"/>
    <s v="No"/>
    <x v="0"/>
    <s v="No major surgery"/>
    <x v="1"/>
    <s v="16-Sep-1966"/>
    <x v="37"/>
    <n v="9684.2900000000009"/>
    <s v="tier - 3"/>
    <s v="tier - 2"/>
    <s v="R1013"/>
  </r>
  <r>
    <s v="Id1175"/>
    <s v="  Ethan"/>
    <n v="27.454999999999998"/>
    <x v="1"/>
    <n v="6.13"/>
    <x v="1"/>
    <s v="No"/>
    <s v="No"/>
    <x v="0"/>
    <n v="2"/>
    <x v="1"/>
    <s v="7-Nov-1964"/>
    <x v="42"/>
    <n v="9698.42"/>
    <s v="tier - 3"/>
    <s v="tier - 3"/>
    <s v="R1013"/>
  </r>
  <r>
    <s v="Id1176"/>
    <s v="  Andrew W"/>
    <n v="23.01"/>
    <x v="2"/>
    <n v="6.04"/>
    <x v="1"/>
    <s v="Yes"/>
    <s v="No"/>
    <x v="0"/>
    <n v="1"/>
    <x v="1"/>
    <s v="19-Sep-1977"/>
    <x v="26"/>
    <n v="9704.67"/>
    <s v="tier - 2"/>
    <s v="tier - 3"/>
    <s v="R1024"/>
  </r>
  <r>
    <s v="Id1177"/>
    <s v="  Mark G"/>
    <n v="31.39"/>
    <x v="0"/>
    <n v="8.85"/>
    <x v="0"/>
    <s v="Yes"/>
    <s v="No"/>
    <x v="0"/>
    <s v="No major surgery"/>
    <x v="1"/>
    <s v="10-Jul-1972"/>
    <x v="30"/>
    <n v="9710.7099999999991"/>
    <s v="tier - 2"/>
    <s v="tier - 1"/>
    <s v="R1021"/>
  </r>
  <r>
    <s v="Id1178"/>
    <s v="  Kasey E"/>
    <n v="34.770000000000003"/>
    <x v="0"/>
    <n v="10.54"/>
    <x v="0"/>
    <s v="No"/>
    <s v="No"/>
    <x v="0"/>
    <n v="2"/>
    <x v="1"/>
    <s v="27-Jun-1975"/>
    <x v="31"/>
    <n v="9715.84"/>
    <s v="tier - 2"/>
    <s v="tier - 1"/>
    <s v="R1024"/>
  </r>
  <r>
    <s v="Id1179"/>
    <s v="  Jeff"/>
    <n v="24.48"/>
    <x v="2"/>
    <n v="4.37"/>
    <x v="2"/>
    <s v="Yes"/>
    <s v="No"/>
    <x v="0"/>
    <n v="2"/>
    <x v="1"/>
    <s v="12-Sep-1970"/>
    <x v="33"/>
    <n v="9722.77"/>
    <s v="tier - 3"/>
    <s v="tier - 1"/>
    <s v="R1016"/>
  </r>
  <r>
    <s v="Id1180"/>
    <s v="  Amy"/>
    <n v="22.61"/>
    <x v="2"/>
    <n v="9.6300000000000008"/>
    <x v="0"/>
    <s v="No"/>
    <s v="No"/>
    <x v="0"/>
    <n v="2"/>
    <x v="1"/>
    <s v="18-Aug-1970"/>
    <x v="33"/>
    <n v="9724.5300000000007"/>
    <s v="tier - 3"/>
    <s v="tier - 1"/>
    <s v="R1011"/>
  </r>
  <r>
    <s v="Id1181"/>
    <s v="  Adam"/>
    <n v="34.299999999999997"/>
    <x v="0"/>
    <n v="10.37"/>
    <x v="0"/>
    <s v="No"/>
    <s v="No"/>
    <x v="0"/>
    <s v="No major surgery"/>
    <x v="1"/>
    <s v="4-Jul-1970"/>
    <x v="33"/>
    <n v="9748.91"/>
    <s v="tier - 2"/>
    <s v="tier - 1"/>
    <s v="R1013"/>
  </r>
  <r>
    <s v="Id1182"/>
    <s v="  Kristin M"/>
    <n v="46.09"/>
    <x v="0"/>
    <n v="5.44"/>
    <x v="2"/>
    <s v="No"/>
    <s v="No"/>
    <x v="0"/>
    <n v="2"/>
    <x v="1"/>
    <s v="14-Jul-2001"/>
    <x v="3"/>
    <n v="9753.49"/>
    <s v="tier - 2"/>
    <s v="tier - 2"/>
    <s v="R1012"/>
  </r>
  <r>
    <s v="Id1183"/>
    <s v="  Mary-Lynn B"/>
    <n v="44.744999999999997"/>
    <x v="0"/>
    <n v="5.19"/>
    <x v="2"/>
    <s v="No"/>
    <s v="No"/>
    <x v="0"/>
    <n v="2"/>
    <x v="1"/>
    <s v="5-Sep-1965"/>
    <x v="38"/>
    <n v="9764.08"/>
    <s v="tier - 3"/>
    <s v="tier - 1"/>
    <s v="R1012"/>
  </r>
  <r>
    <s v="Id1184"/>
    <s v="  Jamie A"/>
    <n v="26.33"/>
    <x v="1"/>
    <n v="11.8"/>
    <x v="0"/>
    <s v="Yes"/>
    <s v="No"/>
    <x v="0"/>
    <n v="1"/>
    <x v="1"/>
    <s v="7-Jul-1973"/>
    <x v="29"/>
    <n v="9778.35"/>
    <s v="tier - 2"/>
    <s v="tier - 2"/>
    <s v="R1024"/>
  </r>
  <r>
    <s v="Id1185"/>
    <s v="  Jeffrey A"/>
    <n v="26.6"/>
    <x v="1"/>
    <n v="8.3800000000000008"/>
    <x v="0"/>
    <s v="No"/>
    <s v="No"/>
    <x v="0"/>
    <n v="2"/>
    <x v="1"/>
    <s v="8-Aug-1996"/>
    <x v="8"/>
    <n v="9787.32"/>
    <s v="tier - 2"/>
    <s v="tier - 3"/>
    <s v="R1023"/>
  </r>
  <r>
    <s v="Id1186"/>
    <s v="  Nicole"/>
    <n v="27.5"/>
    <x v="1"/>
    <n v="7.58"/>
    <x v="0"/>
    <s v="No"/>
    <s v="No"/>
    <x v="0"/>
    <s v="No major surgery"/>
    <x v="1"/>
    <s v="7-Jun-1977"/>
    <x v="26"/>
    <n v="9788.8700000000008"/>
    <s v="tier - 3"/>
    <s v="tier - 2"/>
    <s v="R1013"/>
  </r>
  <r>
    <s v="Id1187"/>
    <s v="  Audrey"/>
    <n v="41.55"/>
    <x v="0"/>
    <n v="4.6100000000000003"/>
    <x v="2"/>
    <s v="No"/>
    <s v="No"/>
    <x v="0"/>
    <n v="1"/>
    <x v="1"/>
    <s v="17-Sep-1973"/>
    <x v="29"/>
    <n v="9800.89"/>
    <s v="tier - 2"/>
    <s v="tier - 1"/>
    <s v="R1013"/>
  </r>
  <r>
    <s v="Id1188"/>
    <s v="  Jacob"/>
    <n v="41.47"/>
    <x v="0"/>
    <n v="4.7"/>
    <x v="2"/>
    <s v="Yes"/>
    <s v="No"/>
    <x v="1"/>
    <n v="1"/>
    <x v="1"/>
    <s v="28-Jun-1972"/>
    <x v="30"/>
    <n v="9819.25"/>
    <s v="tier - 2"/>
    <s v="tier - 2"/>
    <s v="R1021"/>
  </r>
  <r>
    <s v="Id1189"/>
    <s v="  Daniel S"/>
    <n v="24.795000000000002"/>
    <x v="2"/>
    <n v="6.05"/>
    <x v="1"/>
    <s v="Yes"/>
    <s v="No"/>
    <x v="0"/>
    <s v="No major surgery"/>
    <x v="1"/>
    <s v="26-Sep-1972"/>
    <x v="30"/>
    <n v="9836.2099999999991"/>
    <s v="tier - 2"/>
    <s v="tier - 3"/>
    <s v="R1021"/>
  </r>
  <r>
    <s v="Id1190"/>
    <s v="  Marc C"/>
    <n v="29.48"/>
    <x v="1"/>
    <n v="5.63"/>
    <x v="2"/>
    <s v="Yes"/>
    <s v="No"/>
    <x v="1"/>
    <n v="1"/>
    <x v="1"/>
    <s v="13-Aug-1992"/>
    <x v="0"/>
    <n v="9844.4500000000007"/>
    <s v="tier - 2"/>
    <s v="tier - 1"/>
    <s v="R1012"/>
  </r>
  <r>
    <s v="Id1191"/>
    <s v="  Mark S"/>
    <n v="28.09"/>
    <x v="1"/>
    <n v="6.06"/>
    <x v="1"/>
    <s v="No"/>
    <s v="No"/>
    <x v="1"/>
    <n v="1"/>
    <x v="1"/>
    <s v="4-Nov-1968"/>
    <x v="36"/>
    <n v="9850.43"/>
    <s v="tier - 3"/>
    <s v="tier - 3"/>
    <s v="R1011"/>
  </r>
  <r>
    <s v="Id1192"/>
    <s v="  Dan"/>
    <n v="32.729999999999997"/>
    <x v="0"/>
    <n v="5.19"/>
    <x v="2"/>
    <s v="No"/>
    <s v="No"/>
    <x v="0"/>
    <n v="1"/>
    <x v="1"/>
    <s v="23-Oct-1971"/>
    <x v="32"/>
    <n v="9855.1299999999992"/>
    <s v="tier - 2"/>
    <s v="tier - 3"/>
    <s v="R1013"/>
  </r>
  <r>
    <s v="Id1193"/>
    <s v="  Gabriela"/>
    <n v="27.36"/>
    <x v="1"/>
    <n v="8.9600000000000009"/>
    <x v="0"/>
    <s v="No"/>
    <s v="No"/>
    <x v="0"/>
    <s v="No major surgery"/>
    <x v="1"/>
    <s v="17-Jul-1971"/>
    <x v="32"/>
    <n v="9861.0300000000007"/>
    <s v="tier - 2"/>
    <s v="tier - 2"/>
    <s v="R1011"/>
  </r>
  <r>
    <s v="Id1194"/>
    <s v="  Amanda"/>
    <n v="27.265000000000001"/>
    <x v="1"/>
    <n v="11.39"/>
    <x v="0"/>
    <s v="No"/>
    <s v="No"/>
    <x v="0"/>
    <s v="No major surgery"/>
    <x v="1"/>
    <s v="20-Oct-1969"/>
    <x v="34"/>
    <n v="9863.4699999999993"/>
    <s v="tier - 3"/>
    <s v="tier - 3"/>
    <s v="R1012"/>
  </r>
  <r>
    <s v="Id1195"/>
    <s v="  Dara"/>
    <n v="48.07"/>
    <x v="0"/>
    <n v="4.0599999999999996"/>
    <x v="2"/>
    <s v="Yes"/>
    <s v="No"/>
    <x v="0"/>
    <s v="No major surgery"/>
    <x v="1"/>
    <s v="9-Nov-1971"/>
    <x v="32"/>
    <n v="9866.2999999999993"/>
    <s v="tier - 2"/>
    <s v="tier - 3"/>
    <s v="R1024"/>
  </r>
  <r>
    <s v="Id1196"/>
    <s v="  Rachelle R"/>
    <n v="30.8"/>
    <x v="0"/>
    <n v="5.23"/>
    <x v="2"/>
    <s v="Yes"/>
    <s v="No"/>
    <x v="0"/>
    <s v="No major surgery"/>
    <x v="1"/>
    <s v="13-Aug-1969"/>
    <x v="34"/>
    <n v="9869.81"/>
    <s v="tier - 3"/>
    <s v="tier - 3"/>
    <s v="R1012"/>
  </r>
  <r>
    <s v="Id1197"/>
    <s v="  Brenda J"/>
    <n v="32.299999999999997"/>
    <x v="0"/>
    <n v="5.05"/>
    <x v="2"/>
    <s v="Yes"/>
    <s v="No"/>
    <x v="0"/>
    <s v="No major surgery"/>
    <x v="1"/>
    <s v="6-Jul-1998"/>
    <x v="2"/>
    <n v="9870.59"/>
    <s v="tier - 2"/>
    <s v="tier - 2"/>
    <s v="R1023"/>
  </r>
  <r>
    <s v="Id1198"/>
    <s v="  Tim"/>
    <n v="39.700000000000003"/>
    <x v="0"/>
    <n v="7.34"/>
    <x v="0"/>
    <s v="No"/>
    <s v="No"/>
    <x v="0"/>
    <s v="No major surgery"/>
    <x v="1"/>
    <s v="22-Dec-1971"/>
    <x v="32"/>
    <n v="9872.7000000000007"/>
    <s v="tier - 2"/>
    <s v="tier - 2"/>
    <s v="R1011"/>
  </r>
  <r>
    <s v="Id1199"/>
    <s v="  Sylvain"/>
    <n v="35.97"/>
    <x v="0"/>
    <n v="8.1300000000000008"/>
    <x v="0"/>
    <s v="No"/>
    <s v="No"/>
    <x v="0"/>
    <s v="No major surgery"/>
    <x v="1"/>
    <s v="3-Jul-1971"/>
    <x v="32"/>
    <n v="9875.68"/>
    <s v="tier - 2"/>
    <s v="tier - 3"/>
    <s v="R1024"/>
  </r>
  <r>
    <s v="Id1200"/>
    <s v="  Lisa M"/>
    <n v="25.86"/>
    <x v="1"/>
    <n v="6.68"/>
    <x v="0"/>
    <s v="Yes"/>
    <s v="No"/>
    <x v="0"/>
    <n v="1"/>
    <x v="1"/>
    <s v="3-Oct-1971"/>
    <x v="32"/>
    <n v="9877.61"/>
    <s v="tier - 2"/>
    <s v="tier - 1"/>
    <s v="R1013"/>
  </r>
  <r>
    <s v="Id1201"/>
    <s v="  Ryan"/>
    <n v="30.03"/>
    <x v="0"/>
    <n v="11.51"/>
    <x v="0"/>
    <s v="No"/>
    <s v="No"/>
    <x v="0"/>
    <s v="No major surgery"/>
    <x v="1"/>
    <s v="8-Nov-1971"/>
    <x v="32"/>
    <n v="9880.07"/>
    <s v="tier - 2"/>
    <s v="tier - 3"/>
    <s v="R1011"/>
  </r>
  <r>
    <s v="Id1202"/>
    <s v="  Kaitlin M"/>
    <n v="25.76"/>
    <x v="1"/>
    <n v="6.02"/>
    <x v="1"/>
    <s v="Yes"/>
    <s v="No"/>
    <x v="1"/>
    <n v="1"/>
    <x v="1"/>
    <s v="5-Nov-1966"/>
    <x v="37"/>
    <n v="9890.23"/>
    <s v="tier - 3"/>
    <s v="tier - 3"/>
    <s v="R1013"/>
  </r>
  <r>
    <s v="Id1203"/>
    <s v="  William R"/>
    <n v="22.42"/>
    <x v="2"/>
    <n v="7.96"/>
    <x v="0"/>
    <s v="No"/>
    <s v="No"/>
    <x v="0"/>
    <s v="No major surgery"/>
    <x v="1"/>
    <s v="8-Jul-1996"/>
    <x v="8"/>
    <n v="9894.69"/>
    <s v="tier - 2"/>
    <s v="tier - 3"/>
    <s v="R1012"/>
  </r>
  <r>
    <s v="Id1204"/>
    <s v="  Bruce"/>
    <n v="33.18"/>
    <x v="0"/>
    <n v="6.01"/>
    <x v="1"/>
    <s v="Yes"/>
    <s v="No"/>
    <x v="0"/>
    <n v="1"/>
    <x v="1"/>
    <s v="17-Aug-1962"/>
    <x v="40"/>
    <n v="9907.83"/>
    <s v="tier - 3"/>
    <s v="tier - 2"/>
    <s v="R1013"/>
  </r>
  <r>
    <s v="Id1205"/>
    <s v="  Veronica"/>
    <n v="43.04"/>
    <x v="0"/>
    <n v="5.9"/>
    <x v="1"/>
    <s v="Yes"/>
    <s v="No"/>
    <x v="0"/>
    <s v="No major surgery"/>
    <x v="1"/>
    <s v="14-Sep-1972"/>
    <x v="30"/>
    <n v="9910.36"/>
    <s v="tier - 2"/>
    <s v="tier - 3"/>
    <s v="R1012"/>
  </r>
  <r>
    <s v="Id1206"/>
    <s v="  Warren"/>
    <n v="34.15"/>
    <x v="0"/>
    <n v="4.49"/>
    <x v="2"/>
    <s v="Yes"/>
    <s v="No"/>
    <x v="0"/>
    <n v="1"/>
    <x v="1"/>
    <s v="19-Aug-1985"/>
    <x v="20"/>
    <n v="9930.64"/>
    <s v="tier - 2"/>
    <s v="tier - 3"/>
    <s v="R1025"/>
  </r>
  <r>
    <s v="Id1207"/>
    <s v="  Daniela"/>
    <n v="25.78"/>
    <x v="1"/>
    <n v="6.25"/>
    <x v="1"/>
    <s v="No"/>
    <s v="No"/>
    <x v="0"/>
    <s v="No major surgery"/>
    <x v="1"/>
    <s v="3-Dec-1983"/>
    <x v="22"/>
    <n v="9931.9599999999991"/>
    <s v="tier - 2"/>
    <s v="tier - 2"/>
    <s v="R1012"/>
  </r>
  <r>
    <s v="Id1208"/>
    <s v="  Deirdre A"/>
    <n v="21.02"/>
    <x v="2"/>
    <n v="9.6199999999999992"/>
    <x v="0"/>
    <s v="Yes"/>
    <s v="No"/>
    <x v="1"/>
    <n v="1"/>
    <x v="1"/>
    <s v="11-Sep-1964"/>
    <x v="42"/>
    <n v="9933.44"/>
    <s v="tier - 3"/>
    <s v="tier - 3"/>
    <s v="R1013"/>
  </r>
  <r>
    <s v="Id1209"/>
    <s v="  Mathias"/>
    <n v="37.51"/>
    <x v="0"/>
    <n v="11.06"/>
    <x v="0"/>
    <s v="No"/>
    <s v="No"/>
    <x v="0"/>
    <n v="2"/>
    <x v="1"/>
    <s v="26-Dec-1971"/>
    <x v="32"/>
    <n v="9957.7199999999993"/>
    <s v="tier - 2"/>
    <s v="tier - 3"/>
    <s v="R1018"/>
  </r>
  <r>
    <s v="Id1210"/>
    <s v="  Matthew"/>
    <n v="25.745000000000001"/>
    <x v="1"/>
    <n v="6.11"/>
    <x v="1"/>
    <s v="Yes"/>
    <s v="No"/>
    <x v="0"/>
    <s v="No major surgery"/>
    <x v="1"/>
    <s v="6-Oct-1971"/>
    <x v="32"/>
    <n v="9964.06"/>
    <s v="tier - 2"/>
    <s v="tier - 2"/>
    <s v="R1019"/>
  </r>
  <r>
    <s v="Id1211"/>
    <s v="  Kurt"/>
    <n v="31.35"/>
    <x v="0"/>
    <n v="11.49"/>
    <x v="0"/>
    <s v="No"/>
    <s v="No"/>
    <x v="0"/>
    <n v="2"/>
    <x v="1"/>
    <s v="11-Aug-1970"/>
    <x v="33"/>
    <n v="9991.0400000000009"/>
    <s v="tier - 2"/>
    <s v="tier - 3"/>
    <s v="R1012"/>
  </r>
  <r>
    <s v="Id1212"/>
    <s v="  Samuel"/>
    <n v="29.83"/>
    <x v="1"/>
    <n v="8.68"/>
    <x v="0"/>
    <s v="No"/>
    <s v="No"/>
    <x v="0"/>
    <n v="2"/>
    <x v="1"/>
    <s v="3-Jul-1988"/>
    <x v="15"/>
    <n v="10011.44"/>
    <s v="tier - 3"/>
    <s v="tier - 3"/>
    <s v="R1026"/>
  </r>
  <r>
    <s v="Id1213"/>
    <s v="  Emily"/>
    <n v="25.49"/>
    <x v="1"/>
    <n v="5.68"/>
    <x v="2"/>
    <s v="Yes"/>
    <s v="No"/>
    <x v="1"/>
    <n v="1"/>
    <x v="1"/>
    <s v="28-Dec-1979"/>
    <x v="25"/>
    <n v="10027.15"/>
    <s v="tier - 3"/>
    <s v="tier - 1"/>
    <s v="R1021"/>
  </r>
  <r>
    <s v="Id1214"/>
    <s v="  Tiffany"/>
    <n v="34.1"/>
    <x v="0"/>
    <n v="8.4499999999999993"/>
    <x v="0"/>
    <s v="No"/>
    <s v="No"/>
    <x v="0"/>
    <s v="No major surgery"/>
    <x v="1"/>
    <s v="30-Aug-1974"/>
    <x v="28"/>
    <n v="10043.25"/>
    <s v="tier - 3"/>
    <s v="tier - 2"/>
    <s v="R1024"/>
  </r>
  <r>
    <s v="Id1215"/>
    <s v="  Alex F"/>
    <n v="25.84"/>
    <x v="1"/>
    <n v="8.51"/>
    <x v="0"/>
    <s v="No"/>
    <s v="No"/>
    <x v="0"/>
    <n v="2"/>
    <x v="1"/>
    <s v="22-Aug-1969"/>
    <x v="34"/>
    <n v="10065.41"/>
    <s v="tier - 3"/>
    <s v="tier - 2"/>
    <s v="R1011"/>
  </r>
  <r>
    <s v="Id1216"/>
    <s v="  Alice"/>
    <n v="20.6"/>
    <x v="2"/>
    <n v="7.62"/>
    <x v="0"/>
    <s v="No"/>
    <s v="No"/>
    <x v="0"/>
    <s v="No major surgery"/>
    <x v="1"/>
    <s v="27-Oct-1969"/>
    <x v="34"/>
    <n v="10072.06"/>
    <s v="tier - 3"/>
    <s v="tier - 1"/>
    <s v="R1017"/>
  </r>
  <r>
    <s v="Id1217"/>
    <s v="  Allison M"/>
    <n v="28.88"/>
    <x v="1"/>
    <n v="10.18"/>
    <x v="0"/>
    <s v="No"/>
    <s v="No"/>
    <x v="0"/>
    <s v="No major surgery"/>
    <x v="1"/>
    <s v="3-Jul-1969"/>
    <x v="34"/>
    <n v="10085.85"/>
    <s v="tier - 3"/>
    <s v="tier - 3"/>
    <s v="R1011"/>
  </r>
  <r>
    <s v="Id1218"/>
    <s v="  Johannes Fiskerstand"/>
    <n v="28.24"/>
    <x v="1"/>
    <n v="5.36"/>
    <x v="2"/>
    <s v="No"/>
    <s v="No"/>
    <x v="0"/>
    <s v="No major surgery"/>
    <x v="1"/>
    <s v="19-Dec-1976"/>
    <x v="35"/>
    <n v="10096.969999999999"/>
    <s v="tier - 3"/>
    <s v="tier - 2"/>
    <s v="R1011"/>
  </r>
  <r>
    <s v="Id1219"/>
    <s v="  Stephen"/>
    <n v="25.46"/>
    <x v="1"/>
    <n v="11.78"/>
    <x v="0"/>
    <s v="Yes"/>
    <s v="No"/>
    <x v="0"/>
    <n v="1"/>
    <x v="1"/>
    <s v="19-Oct-1972"/>
    <x v="30"/>
    <n v="10106.129999999999"/>
    <s v="tier - 3"/>
    <s v="tier - 1"/>
    <s v="R1024"/>
  </r>
  <r>
    <s v="Id1220"/>
    <s v="  Jon M"/>
    <n v="29.64"/>
    <x v="1"/>
    <n v="10.82"/>
    <x v="0"/>
    <s v="Yes"/>
    <s v="No"/>
    <x v="0"/>
    <s v="No major surgery"/>
    <x v="1"/>
    <s v="8-Aug-1972"/>
    <x v="30"/>
    <n v="10107.219999999999"/>
    <s v="tier - 3"/>
    <s v="tier - 1"/>
    <s v="R1013"/>
  </r>
  <r>
    <s v="Id1221"/>
    <s v="  Fasil"/>
    <n v="31.27"/>
    <x v="0"/>
    <n v="7.73"/>
    <x v="0"/>
    <s v="Yes"/>
    <s v="No"/>
    <x v="0"/>
    <n v="1"/>
    <x v="1"/>
    <s v="2-Jul-1975"/>
    <x v="31"/>
    <n v="10115.01"/>
    <s v="tier - 3"/>
    <s v="tier - 3"/>
    <s v="R1012"/>
  </r>
  <r>
    <s v="Id1222"/>
    <s v="  Megan C"/>
    <n v="19.95"/>
    <x v="2"/>
    <n v="6.24"/>
    <x v="1"/>
    <s v="Yes"/>
    <s v="No"/>
    <x v="0"/>
    <s v="No major surgery"/>
    <x v="1"/>
    <s v="16-Nov-1972"/>
    <x v="30"/>
    <n v="10118.42"/>
    <s v="tier - 3"/>
    <s v="tier - 3"/>
    <s v="R1011"/>
  </r>
  <r>
    <s v="Id1223"/>
    <s v="  Lisa J"/>
    <n v="21.3"/>
    <x v="2"/>
    <n v="10.42"/>
    <x v="0"/>
    <s v="No"/>
    <s v="No"/>
    <x v="0"/>
    <n v="2"/>
    <x v="1"/>
    <s v="5-Sep-1997"/>
    <x v="6"/>
    <n v="10139.84"/>
    <s v="tier - 3"/>
    <s v="tier - 2"/>
    <s v="R1012"/>
  </r>
  <r>
    <s v="Id1224"/>
    <s v="  Doron P"/>
    <n v="31.635000000000002"/>
    <x v="0"/>
    <n v="11.11"/>
    <x v="0"/>
    <s v="No"/>
    <s v="No"/>
    <x v="0"/>
    <s v="No major surgery"/>
    <x v="1"/>
    <s v="30-Dec-1974"/>
    <x v="28"/>
    <n v="10141.14"/>
    <s v="tier - 3"/>
    <s v="tier - 1"/>
    <s v="R1016"/>
  </r>
  <r>
    <s v="Id1225"/>
    <s v="  Katharina"/>
    <n v="23.9"/>
    <x v="2"/>
    <n v="7.67"/>
    <x v="0"/>
    <s v="Yes"/>
    <s v="No"/>
    <x v="0"/>
    <n v="2"/>
    <x v="1"/>
    <s v="12-Jun-1981"/>
    <x v="19"/>
    <n v="10146.129999999999"/>
    <s v="tier - 3"/>
    <s v="tier - 1"/>
    <s v="R1025"/>
  </r>
  <r>
    <s v="Id1226"/>
    <s v="  Carl"/>
    <n v="34.15"/>
    <x v="0"/>
    <n v="6.15"/>
    <x v="1"/>
    <s v="No"/>
    <s v="No"/>
    <x v="0"/>
    <s v="No major surgery"/>
    <x v="1"/>
    <s v="13-Oct-1973"/>
    <x v="29"/>
    <n v="10156.780000000001"/>
    <s v="tier - 3"/>
    <s v="tier - 2"/>
    <s v="R1012"/>
  </r>
  <r>
    <s v="Id1227"/>
    <s v="  Kelsey J"/>
    <n v="28.71"/>
    <x v="1"/>
    <n v="5.71"/>
    <x v="1"/>
    <s v="No"/>
    <s v="No"/>
    <x v="0"/>
    <s v="No major surgery"/>
    <x v="1"/>
    <s v="10-Jul-1972"/>
    <x v="30"/>
    <n v="10160.870000000001"/>
    <s v="tier - 3"/>
    <s v="tier - 3"/>
    <s v="R1025"/>
  </r>
  <r>
    <s v="Id1228"/>
    <s v="  Stephen A"/>
    <n v="36.700000000000003"/>
    <x v="0"/>
    <n v="8.6999999999999993"/>
    <x v="0"/>
    <s v="Yes"/>
    <s v="No"/>
    <x v="0"/>
    <n v="2"/>
    <x v="1"/>
    <s v="16-Oct-1985"/>
    <x v="20"/>
    <n v="10191.82"/>
    <s v="tier - 3"/>
    <s v="tier - 2"/>
    <s v="R1026"/>
  </r>
  <r>
    <s v="Id1229"/>
    <s v="  Dan"/>
    <n v="34.1"/>
    <x v="0"/>
    <n v="9.0399999999999991"/>
    <x v="0"/>
    <s v="Yes"/>
    <s v="No"/>
    <x v="0"/>
    <n v="2"/>
    <x v="1"/>
    <s v="24-Dec-1970"/>
    <x v="33"/>
    <n v="10197.77"/>
    <s v="tier - 3"/>
    <s v="tier - 1"/>
    <s v="R1024"/>
  </r>
  <r>
    <s v="Id1230"/>
    <s v="  Katie C"/>
    <n v="25.7"/>
    <x v="1"/>
    <n v="5.61"/>
    <x v="2"/>
    <s v="No"/>
    <s v="No"/>
    <x v="0"/>
    <s v="No major surgery"/>
    <x v="1"/>
    <s v="26-Sep-1967"/>
    <x v="39"/>
    <n v="10214.64"/>
    <s v="tier - 3"/>
    <s v="tier - 2"/>
    <s v="R1011"/>
  </r>
  <r>
    <s v="Id1231"/>
    <s v="  Melissa K"/>
    <n v="21.68"/>
    <x v="2"/>
    <n v="8.1199999999999992"/>
    <x v="0"/>
    <s v="No"/>
    <s v="No"/>
    <x v="0"/>
    <s v="No major surgery"/>
    <x v="1"/>
    <s v="28-Jun-1967"/>
    <x v="39"/>
    <n v="10226.280000000001"/>
    <s v="tier - 3"/>
    <s v="tier - 3"/>
    <s v="R1013"/>
  </r>
  <r>
    <s v="Id1232"/>
    <s v="  Kara H"/>
    <n v="25.175000000000001"/>
    <x v="1"/>
    <n v="4.74"/>
    <x v="2"/>
    <s v="No"/>
    <s v="No"/>
    <x v="0"/>
    <s v="No major surgery"/>
    <x v="1"/>
    <s v="23-Sep-1968"/>
    <x v="36"/>
    <n v="10231.5"/>
    <s v="tier - 3"/>
    <s v="tier - 1"/>
    <s v="R1012"/>
  </r>
  <r>
    <s v="Id1233"/>
    <s v="  Juan Carlos"/>
    <n v="44.77"/>
    <x v="0"/>
    <n v="4.0599999999999996"/>
    <x v="2"/>
    <s v="No"/>
    <s v="No"/>
    <x v="0"/>
    <n v="2"/>
    <x v="1"/>
    <s v="15-Aug-1975"/>
    <x v="31"/>
    <n v="10259.129999999999"/>
    <s v="tier - 3"/>
    <s v="tier - 2"/>
    <s v="R1011"/>
  </r>
  <r>
    <s v="Id1234"/>
    <s v="  John III"/>
    <n v="37.07"/>
    <x v="0"/>
    <n v="5.69"/>
    <x v="2"/>
    <s v="No"/>
    <s v="No"/>
    <x v="0"/>
    <n v="2"/>
    <x v="1"/>
    <s v="5-Sep-1973"/>
    <x v="29"/>
    <n v="10264.44"/>
    <s v="tier - 3"/>
    <s v="tier - 2"/>
    <s v="R1012"/>
  </r>
  <r>
    <s v="Id1235"/>
    <s v="  Sarah M"/>
    <n v="39.799999999999997"/>
    <x v="0"/>
    <n v="5.66"/>
    <x v="2"/>
    <s v="No"/>
    <s v="No"/>
    <x v="1"/>
    <n v="1"/>
    <x v="1"/>
    <s v="27-Nov-1973"/>
    <x v="29"/>
    <n v="10269.459999999999"/>
    <s v="tier - 3"/>
    <s v="tier - 3"/>
    <s v="R1012"/>
  </r>
  <r>
    <s v="Id1236"/>
    <s v="  Kristin C"/>
    <n v="26.36"/>
    <x v="1"/>
    <n v="4.32"/>
    <x v="2"/>
    <s v="No"/>
    <s v="No"/>
    <x v="1"/>
    <n v="1"/>
    <x v="1"/>
    <s v="21-Jun-1970"/>
    <x v="33"/>
    <n v="10274.33"/>
    <s v="tier - 3"/>
    <s v="tier - 1"/>
    <s v="R1024"/>
  </r>
  <r>
    <s v="Id1237"/>
    <s v="  Casey M"/>
    <n v="29.925000000000001"/>
    <x v="3"/>
    <n v="8.2899999999999991"/>
    <x v="0"/>
    <s v="No"/>
    <s v="No"/>
    <x v="0"/>
    <n v="2"/>
    <x v="1"/>
    <s v="14-Sep-1988"/>
    <x v="15"/>
    <n v="10276.99"/>
    <s v="tier - 3"/>
    <s v="tier - 1"/>
    <s v="R1021"/>
  </r>
  <r>
    <s v="Id1238"/>
    <s v="  Samuel"/>
    <n v="37.29"/>
    <x v="0"/>
    <n v="10.46"/>
    <x v="0"/>
    <s v="No"/>
    <s v="No"/>
    <x v="0"/>
    <s v="No major surgery"/>
    <x v="1"/>
    <s v="24-Sep-1963"/>
    <x v="41"/>
    <n v="10308.040000000001"/>
    <s v="tier - 3"/>
    <s v="tier - 1"/>
    <s v="R1013"/>
  </r>
  <r>
    <s v="Id1239"/>
    <s v="  Braulio"/>
    <n v="30.2"/>
    <x v="0"/>
    <n v="11.96"/>
    <x v="0"/>
    <s v="No"/>
    <s v="No"/>
    <x v="0"/>
    <s v="No major surgery"/>
    <x v="1"/>
    <s v="12-Jul-1962"/>
    <x v="40"/>
    <n v="10310.780000000001"/>
    <s v="tier - 3"/>
    <s v="tier - 3"/>
    <s v="R1012"/>
  </r>
  <r>
    <s v="Id1240"/>
    <s v="  Anne-Marie"/>
    <n v="24.225000000000001"/>
    <x v="2"/>
    <n v="4.25"/>
    <x v="2"/>
    <s v="Yes"/>
    <s v="No"/>
    <x v="1"/>
    <n v="1"/>
    <x v="1"/>
    <s v="17-Nov-1991"/>
    <x v="14"/>
    <n v="10315.91"/>
    <s v="tier - 3"/>
    <s v="tier - 2"/>
    <s v="R1012"/>
  </r>
  <r>
    <s v="Id1241"/>
    <s v="  Samuel K"/>
    <n v="31.445"/>
    <x v="0"/>
    <n v="8.33"/>
    <x v="0"/>
    <s v="No"/>
    <s v="No"/>
    <x v="0"/>
    <s v="No major surgery"/>
    <x v="1"/>
    <s v="21-Aug-1991"/>
    <x v="14"/>
    <n v="10322.9"/>
    <s v="tier - 3"/>
    <s v="tier - 1"/>
    <s v="R1026"/>
  </r>
  <r>
    <s v="Id1242"/>
    <s v="  Yuki"/>
    <n v="38.880000000000003"/>
    <x v="0"/>
    <n v="4.29"/>
    <x v="2"/>
    <s v="No"/>
    <s v="No"/>
    <x v="0"/>
    <n v="1"/>
    <x v="1"/>
    <s v="1-Dec-1970"/>
    <x v="33"/>
    <n v="10325.209999999999"/>
    <s v="tier - 3"/>
    <s v="tier - 3"/>
    <s v="R1011"/>
  </r>
  <r>
    <s v="Id1243"/>
    <s v="  Rafer"/>
    <n v="43.89"/>
    <x v="0"/>
    <n v="6.32"/>
    <x v="1"/>
    <s v="Yes"/>
    <s v="No"/>
    <x v="0"/>
    <s v="No major surgery"/>
    <x v="1"/>
    <s v="21-Jul-1982"/>
    <x v="23"/>
    <n v="10329.06"/>
    <s v="tier - 3"/>
    <s v="tier - 1"/>
    <s v="R1021"/>
  </r>
  <r>
    <s v="Id1244"/>
    <s v="  Claire"/>
    <n v="25.6"/>
    <x v="1"/>
    <n v="5.65"/>
    <x v="2"/>
    <s v="No"/>
    <s v="No"/>
    <x v="0"/>
    <n v="2"/>
    <x v="1"/>
    <s v="19-Jul-1968"/>
    <x v="36"/>
    <n v="10338.93"/>
    <s v="tier - 3"/>
    <s v="tier - 1"/>
    <s v="R1013"/>
  </r>
  <r>
    <s v="Id1245"/>
    <s v="  Erynn J"/>
    <n v="29.545000000000002"/>
    <x v="1"/>
    <n v="8.41"/>
    <x v="0"/>
    <s v="Yes"/>
    <s v="No"/>
    <x v="0"/>
    <n v="1"/>
    <x v="1"/>
    <s v="8-Aug-1973"/>
    <x v="29"/>
    <n v="10345.93"/>
    <s v="tier - 3"/>
    <s v="tier - 2"/>
    <s v="R1021"/>
  </r>
  <r>
    <s v="Id1246"/>
    <s v="  Mahesh"/>
    <n v="23.25"/>
    <x v="2"/>
    <n v="11.96"/>
    <x v="0"/>
    <s v="Yes"/>
    <s v="No"/>
    <x v="0"/>
    <s v="No major surgery"/>
    <x v="1"/>
    <s v="29-Sep-1974"/>
    <x v="28"/>
    <n v="10352.48"/>
    <s v="tier - 3"/>
    <s v="tier - 1"/>
    <s v="R1012"/>
  </r>
  <r>
    <s v="Id1247"/>
    <s v="  Stanley"/>
    <n v="43.95"/>
    <x v="0"/>
    <n v="5.17"/>
    <x v="2"/>
    <s v="Yes"/>
    <s v="No"/>
    <x v="1"/>
    <n v="1"/>
    <x v="1"/>
    <s v="17-Jun-1969"/>
    <x v="34"/>
    <n v="10355.64"/>
    <s v="tier - 3"/>
    <s v="tier - 1"/>
    <s v="R1012"/>
  </r>
  <r>
    <s v="Id1248"/>
    <s v="  Gregory"/>
    <n v="21.85"/>
    <x v="2"/>
    <n v="8.76"/>
    <x v="0"/>
    <s v="No"/>
    <s v="No"/>
    <x v="0"/>
    <s v="No major surgery"/>
    <x v="1"/>
    <s v="6-Sep-1971"/>
    <x v="32"/>
    <n v="10356.67"/>
    <s v="tier - 3"/>
    <s v="tier - 1"/>
    <s v="R1025"/>
  </r>
  <r>
    <s v="Id1249"/>
    <s v="  Eric"/>
    <n v="25.73"/>
    <x v="1"/>
    <n v="7.99"/>
    <x v="0"/>
    <s v="No"/>
    <s v="No"/>
    <x v="0"/>
    <n v="2"/>
    <x v="1"/>
    <s v="29-Sep-1973"/>
    <x v="29"/>
    <n v="10370.91"/>
    <s v="tier - 3"/>
    <s v="tier - 3"/>
    <s v="R1024"/>
  </r>
  <r>
    <s v="Id1250"/>
    <s v="  Rachel M"/>
    <n v="32.229999999999997"/>
    <x v="0"/>
    <n v="8.59"/>
    <x v="0"/>
    <s v="No"/>
    <s v="No"/>
    <x v="0"/>
    <s v="No major surgery"/>
    <x v="1"/>
    <s v="19-Sep-1973"/>
    <x v="29"/>
    <n v="10381.48"/>
    <s v="tier - 3"/>
    <s v="tier - 3"/>
    <s v="R1013"/>
  </r>
  <r>
    <s v="Id1251"/>
    <s v="  Fritz"/>
    <n v="32.204999999999998"/>
    <x v="0"/>
    <n v="6.14"/>
    <x v="1"/>
    <s v="No"/>
    <s v="No"/>
    <x v="0"/>
    <n v="2"/>
    <x v="1"/>
    <s v="7-Jul-1969"/>
    <x v="34"/>
    <n v="10403.27"/>
    <s v="tier - 3"/>
    <s v="tier - 2"/>
    <s v="R1020"/>
  </r>
  <r>
    <s v="Id1252"/>
    <s v="  Brad"/>
    <n v="26.41"/>
    <x v="1"/>
    <n v="4.08"/>
    <x v="2"/>
    <s v="No"/>
    <s v="No"/>
    <x v="0"/>
    <n v="2"/>
    <x v="1"/>
    <s v="5-Jun-1975"/>
    <x v="31"/>
    <n v="10407.09"/>
    <s v="tier - 3"/>
    <s v="tier - 1"/>
    <s v="R1015"/>
  </r>
  <r>
    <s v="Id1253"/>
    <s v="  Claire M"/>
    <n v="30.2"/>
    <x v="0"/>
    <n v="6.25"/>
    <x v="1"/>
    <s v="Yes"/>
    <s v="No"/>
    <x v="0"/>
    <s v="No major surgery"/>
    <x v="1"/>
    <s v="24-Oct-1980"/>
    <x v="24"/>
    <n v="10407.98"/>
    <s v="tier - 3"/>
    <s v="tier - 1"/>
    <s v="R1021"/>
  </r>
  <r>
    <s v="Id1254"/>
    <s v="  Jennifer"/>
    <n v="31.26"/>
    <x v="0"/>
    <n v="5.94"/>
    <x v="1"/>
    <s v="Yes"/>
    <s v="No"/>
    <x v="0"/>
    <n v="1"/>
    <x v="1"/>
    <s v="11-Oct-1973"/>
    <x v="29"/>
    <n v="10419.59"/>
    <s v="tier - 3"/>
    <s v="tier - 2"/>
    <s v="R1025"/>
  </r>
  <r>
    <s v="Id1255"/>
    <s v="  Maria S"/>
    <n v="33.725000000000001"/>
    <x v="0"/>
    <n v="6.45"/>
    <x v="3"/>
    <s v="Yes"/>
    <s v="No"/>
    <x v="0"/>
    <s v="No major surgery"/>
    <x v="1"/>
    <s v="25-Nov-1979"/>
    <x v="25"/>
    <n v="10419.65"/>
    <s v="tier - 3"/>
    <s v="tier - 2"/>
    <s v="R1025"/>
  </r>
  <r>
    <s v="Id1256"/>
    <s v="  Katherine E"/>
    <n v="28.9"/>
    <x v="1"/>
    <n v="5.74"/>
    <x v="1"/>
    <s v="Yes"/>
    <s v="No"/>
    <x v="0"/>
    <s v="No major surgery"/>
    <x v="1"/>
    <s v="27-Dec-1968"/>
    <x v="36"/>
    <n v="10422.92"/>
    <s v="tier - 3"/>
    <s v="tier - 1"/>
    <s v="R1017"/>
  </r>
  <r>
    <s v="Id1257"/>
    <s v="  Michael"/>
    <n v="45.69"/>
    <x v="0"/>
    <n v="4.43"/>
    <x v="2"/>
    <s v="Yes"/>
    <s v="No"/>
    <x v="0"/>
    <s v="No major surgery"/>
    <x v="1"/>
    <s v="23-Aug-1968"/>
    <x v="36"/>
    <n v="10435.07"/>
    <s v="tier - 3"/>
    <s v="tier - 1"/>
    <s v="R1016"/>
  </r>
  <r>
    <s v="Id1258"/>
    <s v="  Roxanne"/>
    <n v="21.03"/>
    <x v="2"/>
    <n v="6.5"/>
    <x v="0"/>
    <s v="No"/>
    <s v="No"/>
    <x v="0"/>
    <s v="No major surgery"/>
    <x v="1"/>
    <s v="29-Aug-1968"/>
    <x v="36"/>
    <n v="10436.1"/>
    <s v="tier - 3"/>
    <s v="tier - 3"/>
    <s v="R1011"/>
  </r>
  <r>
    <s v="Id1259"/>
    <s v="  Israel"/>
    <n v="37"/>
    <x v="0"/>
    <n v="8.75"/>
    <x v="0"/>
    <s v="No"/>
    <s v="No"/>
    <x v="0"/>
    <s v="No major surgery"/>
    <x v="1"/>
    <s v="8-Nov-1968"/>
    <x v="36"/>
    <n v="10450.549999999999"/>
    <s v="tier - 3"/>
    <s v="tier - 1"/>
    <s v="R1011"/>
  </r>
  <r>
    <s v="Id1260"/>
    <s v="  Samalya"/>
    <n v="25.4"/>
    <x v="1"/>
    <n v="11.96"/>
    <x v="0"/>
    <s v="No"/>
    <s v="No"/>
    <x v="0"/>
    <s v="No major surgery"/>
    <x v="1"/>
    <s v="14-Oct-1964"/>
    <x v="42"/>
    <n v="10455.1"/>
    <s v="tier - 3"/>
    <s v="tier - 1"/>
    <s v="R1012"/>
  </r>
  <r>
    <s v="Id1261"/>
    <s v="  Peter"/>
    <n v="32.299999999999997"/>
    <x v="0"/>
    <n v="10.54"/>
    <x v="0"/>
    <s v="No"/>
    <s v="No"/>
    <x v="0"/>
    <s v="No major surgery"/>
    <x v="1"/>
    <s v="3-Aug-1976"/>
    <x v="35"/>
    <n v="10455.14"/>
    <s v="tier - 3"/>
    <s v="tier - 2"/>
    <s v="R1021"/>
  </r>
  <r>
    <s v="Id1262"/>
    <s v="  Alicia"/>
    <n v="23.94"/>
    <x v="2"/>
    <n v="4.54"/>
    <x v="2"/>
    <s v="Yes"/>
    <s v="No"/>
    <x v="1"/>
    <n v="1"/>
    <x v="1"/>
    <s v="27-Jul-1964"/>
    <x v="42"/>
    <n v="10459.19"/>
    <s v="tier - 3"/>
    <s v="tier - 1"/>
    <s v="R1013"/>
  </r>
  <r>
    <s v="Id1263"/>
    <s v="  Sarah K"/>
    <n v="46.4"/>
    <x v="0"/>
    <n v="5.71"/>
    <x v="1"/>
    <s v="No"/>
    <s v="No"/>
    <x v="0"/>
    <s v="No major surgery"/>
    <x v="1"/>
    <s v="22-Sep-1969"/>
    <x v="34"/>
    <n v="10461.98"/>
    <s v="tier - 3"/>
    <s v="tier - 1"/>
    <s v="R1012"/>
  </r>
  <r>
    <s v="Id1264"/>
    <s v="  Guomin"/>
    <n v="40.375"/>
    <x v="0"/>
    <n v="6.25"/>
    <x v="1"/>
    <s v="Yes"/>
    <s v="No"/>
    <x v="0"/>
    <s v="No major surgery"/>
    <x v="1"/>
    <s v="28-Jun-1987"/>
    <x v="17"/>
    <n v="10464.83"/>
    <s v="tier - 3"/>
    <s v="tier - 1"/>
    <s v="R1012"/>
  </r>
  <r>
    <s v="Id1265"/>
    <s v="  Javier"/>
    <n v="28.7"/>
    <x v="1"/>
    <n v="9.4700000000000006"/>
    <x v="0"/>
    <s v="No"/>
    <s v="No"/>
    <x v="0"/>
    <n v="2"/>
    <x v="1"/>
    <s v="21-Aug-1978"/>
    <x v="27"/>
    <n v="10486.55"/>
    <s v="tier - 3"/>
    <s v="tier - 3"/>
    <s v="R1025"/>
  </r>
  <r>
    <s v="Id1266"/>
    <s v="  Matt"/>
    <n v="26.63"/>
    <x v="1"/>
    <n v="5.7"/>
    <x v="1"/>
    <s v="No"/>
    <s v="No"/>
    <x v="0"/>
    <s v="No major surgery"/>
    <x v="1"/>
    <s v="19-Oct-1972"/>
    <x v="30"/>
    <n v="10493.95"/>
    <s v="tier - 3"/>
    <s v="tier - 1"/>
    <s v="R1012"/>
  </r>
  <r>
    <s v="Id1267"/>
    <s v="  Thomas S"/>
    <n v="22.515000000000001"/>
    <x v="2"/>
    <n v="11.18"/>
    <x v="0"/>
    <s v="No"/>
    <s v="No"/>
    <x v="0"/>
    <n v="2"/>
    <x v="1"/>
    <s v="25-Oct-1977"/>
    <x v="26"/>
    <n v="10495.6"/>
    <s v="tier - 3"/>
    <s v="tier - 1"/>
    <s v="R1012"/>
  </r>
  <r>
    <s v="Id1268"/>
    <s v="  Martha Patricia"/>
    <n v="36.575000000000003"/>
    <x v="0"/>
    <n v="10.98"/>
    <x v="0"/>
    <s v="No"/>
    <s v="No"/>
    <x v="0"/>
    <s v="No major surgery"/>
    <x v="1"/>
    <s v="26-Sep-1971"/>
    <x v="32"/>
    <n v="10546.48"/>
    <s v="tier - 3"/>
    <s v="tier - 3"/>
    <s v="R1011"/>
  </r>
  <r>
    <s v="Id1269"/>
    <s v="  Alicia"/>
    <n v="23.66"/>
    <x v="2"/>
    <n v="5.1100000000000003"/>
    <x v="2"/>
    <s v="Yes"/>
    <s v="No"/>
    <x v="1"/>
    <n v="1"/>
    <x v="1"/>
    <s v="29-Jun-1971"/>
    <x v="32"/>
    <n v="10560.49"/>
    <s v="tier - 3"/>
    <s v="tier - 2"/>
    <s v="R1013"/>
  </r>
  <r>
    <s v="Id1270"/>
    <s v="  Jennifer V"/>
    <n v="18.62"/>
    <x v="2"/>
    <n v="10.24"/>
    <x v="0"/>
    <s v="No"/>
    <s v="No"/>
    <x v="0"/>
    <s v="No major surgery"/>
    <x v="1"/>
    <s v="17-Jul-1969"/>
    <x v="34"/>
    <n v="10564.88"/>
    <s v="tier - 3"/>
    <s v="tier - 1"/>
    <s v="R1024"/>
  </r>
  <r>
    <s v="Id1271"/>
    <s v="  Michael W"/>
    <n v="19.190000000000001"/>
    <x v="2"/>
    <n v="7.71"/>
    <x v="0"/>
    <s v="Yes"/>
    <s v="No"/>
    <x v="0"/>
    <n v="1"/>
    <x v="1"/>
    <s v="11-Dec-1966"/>
    <x v="37"/>
    <n v="10577.09"/>
    <s v="tier - 3"/>
    <s v="tier - 3"/>
    <s v="R1011"/>
  </r>
  <r>
    <s v="Id1272"/>
    <s v="  Eddie C"/>
    <n v="27.5"/>
    <x v="1"/>
    <n v="6.03"/>
    <x v="1"/>
    <s v="No"/>
    <s v="No"/>
    <x v="0"/>
    <s v="No major surgery"/>
    <x v="1"/>
    <s v="25-Dec-1969"/>
    <x v="34"/>
    <n v="10579.71"/>
    <s v="tier - 3"/>
    <s v="tier - 3"/>
    <s v="R1013"/>
  </r>
  <r>
    <s v="Id1273"/>
    <s v="  Maxime M"/>
    <n v="27.36"/>
    <x v="1"/>
    <n v="5.96"/>
    <x v="1"/>
    <s v="No"/>
    <s v="No"/>
    <x v="1"/>
    <n v="1"/>
    <x v="1"/>
    <s v="3-Nov-1966"/>
    <x v="37"/>
    <n v="10594.23"/>
    <s v="tier - 3"/>
    <s v="tier - 3"/>
    <s v="R1013"/>
  </r>
  <r>
    <s v="Id1274"/>
    <s v="  Mark D"/>
    <n v="20.350000000000001"/>
    <x v="2"/>
    <n v="4.16"/>
    <x v="2"/>
    <s v="No"/>
    <s v="No"/>
    <x v="0"/>
    <s v="No major surgery"/>
    <x v="1"/>
    <s v="29-Nov-1967"/>
    <x v="39"/>
    <n v="10594.5"/>
    <s v="tier - 3"/>
    <s v="tier - 1"/>
    <s v="R1012"/>
  </r>
  <r>
    <s v="Id1275"/>
    <s v="  Adam"/>
    <n v="24.035"/>
    <x v="2"/>
    <n v="6.11"/>
    <x v="1"/>
    <s v="No"/>
    <s v="No"/>
    <x v="0"/>
    <s v="No major surgery"/>
    <x v="1"/>
    <s v="14-Dec-1972"/>
    <x v="30"/>
    <n v="10600.55"/>
    <s v="tier - 3"/>
    <s v="tier - 1"/>
    <s v="R1012"/>
  </r>
  <r>
    <s v="Id1276"/>
    <s v="  Justin M"/>
    <n v="23.56"/>
    <x v="2"/>
    <n v="5.97"/>
    <x v="1"/>
    <s v="No"/>
    <s v="No"/>
    <x v="0"/>
    <s v="No major surgery"/>
    <x v="1"/>
    <s v="20-Jul-1966"/>
    <x v="37"/>
    <n v="10601.41"/>
    <s v="tier - 3"/>
    <s v="tier - 2"/>
    <s v="R1011"/>
  </r>
  <r>
    <s v="Id1277"/>
    <s v="  Svetlana V"/>
    <n v="27.17"/>
    <x v="1"/>
    <n v="10.81"/>
    <x v="0"/>
    <s v="No"/>
    <s v="No"/>
    <x v="0"/>
    <n v="2"/>
    <x v="1"/>
    <s v="23-Jun-1967"/>
    <x v="39"/>
    <n v="10601.63"/>
    <s v="tier - 3"/>
    <s v="tier - 2"/>
    <s v="R1012"/>
  </r>
  <r>
    <s v="Id1278"/>
    <s v="  Jana L"/>
    <n v="34.32"/>
    <x v="0"/>
    <n v="5.7"/>
    <x v="1"/>
    <s v="Yes"/>
    <s v="No"/>
    <x v="1"/>
    <n v="1"/>
    <x v="1"/>
    <s v="2-Jul-1966"/>
    <x v="37"/>
    <n v="10602.39"/>
    <s v="tier - 3"/>
    <s v="tier - 3"/>
    <s v="R1011"/>
  </r>
  <r>
    <s v="Id1279"/>
    <s v="  Laura"/>
    <n v="23.87"/>
    <x v="2"/>
    <n v="4.7699999999999996"/>
    <x v="2"/>
    <s v="Yes"/>
    <s v="No"/>
    <x v="1"/>
    <n v="1"/>
    <x v="1"/>
    <s v="27-Jun-1965"/>
    <x v="38"/>
    <n v="10608.67"/>
    <s v="tier - 3"/>
    <s v="tier - 3"/>
    <s v="R1012"/>
  </r>
  <r>
    <s v="Id1280"/>
    <s v="  Torrey C III"/>
    <n v="30.15"/>
    <x v="0"/>
    <n v="4.25"/>
    <x v="2"/>
    <s v="No"/>
    <s v="No"/>
    <x v="0"/>
    <n v="1"/>
    <x v="1"/>
    <s v="23-Jul-1992"/>
    <x v="0"/>
    <n v="10617.04"/>
    <s v="tier - 3"/>
    <s v="tier - 3"/>
    <s v="R1026"/>
  </r>
  <r>
    <s v="Id1281"/>
    <s v="  Paul"/>
    <n v="26.36"/>
    <x v="1"/>
    <n v="5.52"/>
    <x v="2"/>
    <s v="No"/>
    <s v="No"/>
    <x v="0"/>
    <s v="No major surgery"/>
    <x v="1"/>
    <s v="6-Jul-1990"/>
    <x v="16"/>
    <n v="10620.26"/>
    <s v="tier - 3"/>
    <s v="tier - 3"/>
    <s v="R1012"/>
  </r>
  <r>
    <s v="Id1282"/>
    <s v="  Jennifer D"/>
    <n v="45.32"/>
    <x v="0"/>
    <n v="6.53"/>
    <x v="0"/>
    <s v="Yes"/>
    <s v="No"/>
    <x v="0"/>
    <n v="1"/>
    <x v="1"/>
    <s v="8-Aug-1964"/>
    <x v="42"/>
    <n v="10627.81"/>
    <s v="tier - 3"/>
    <s v="tier - 3"/>
    <s v="R1013"/>
  </r>
  <r>
    <s v="Id1283"/>
    <s v="  Erik"/>
    <n v="31.93"/>
    <x v="0"/>
    <n v="4.82"/>
    <x v="2"/>
    <s v="Yes"/>
    <s v="No"/>
    <x v="0"/>
    <n v="1"/>
    <x v="1"/>
    <s v="22-Nov-1976"/>
    <x v="35"/>
    <n v="10665.44"/>
    <s v="tier - 3"/>
    <s v="tier - 2"/>
    <s v="R1021"/>
  </r>
  <r>
    <s v="Id1284"/>
    <s v="  Lana J"/>
    <n v="36"/>
    <x v="0"/>
    <n v="11.94"/>
    <x v="0"/>
    <s v="Yes"/>
    <s v="No"/>
    <x v="0"/>
    <n v="1"/>
    <x v="1"/>
    <s v="7-Sep-1962"/>
    <x v="40"/>
    <n v="10676.83"/>
    <s v="tier - 3"/>
    <s v="tier - 3"/>
    <s v="R1013"/>
  </r>
  <r>
    <s v="Id1285"/>
    <s v="  Rebecca E"/>
    <n v="32"/>
    <x v="0"/>
    <n v="7.85"/>
    <x v="0"/>
    <s v="Yes"/>
    <s v="No"/>
    <x v="0"/>
    <n v="1"/>
    <x v="1"/>
    <s v="2-Aug-1977"/>
    <x v="26"/>
    <n v="10690.11"/>
    <s v="tier - 3"/>
    <s v="tier - 2"/>
    <s v="R1021"/>
  </r>
  <r>
    <s v="Id1286"/>
    <s v="  Katie M"/>
    <n v="29.37"/>
    <x v="1"/>
    <n v="8.01"/>
    <x v="0"/>
    <s v="Yes"/>
    <s v="No"/>
    <x v="0"/>
    <n v="1"/>
    <x v="1"/>
    <s v="30-Sep-1976"/>
    <x v="35"/>
    <n v="10698.38"/>
    <s v="tier - 3"/>
    <s v="tier - 1"/>
    <s v="R1025"/>
  </r>
  <r>
    <s v="Id1287"/>
    <s v="  Elizabeth A"/>
    <n v="23.6"/>
    <x v="2"/>
    <n v="7.4"/>
    <x v="0"/>
    <s v="Yes"/>
    <s v="No"/>
    <x v="0"/>
    <n v="1"/>
    <x v="1"/>
    <s v="24-Oct-1972"/>
    <x v="30"/>
    <n v="10702.64"/>
    <s v="tier - 3"/>
    <s v="tier - 3"/>
    <s v="R1013"/>
  </r>
  <r>
    <s v="Id1288"/>
    <s v="  Sarah"/>
    <n v="33.155000000000001"/>
    <x v="0"/>
    <n v="8.3800000000000008"/>
    <x v="0"/>
    <s v="Yes"/>
    <s v="No"/>
    <x v="0"/>
    <s v="No major surgery"/>
    <x v="1"/>
    <s v="30-Jul-1967"/>
    <x v="39"/>
    <n v="10704.47"/>
    <s v="tier - 3"/>
    <s v="tier - 2"/>
    <s v="R1011"/>
  </r>
  <r>
    <s v="Id1289"/>
    <s v="  Annie J"/>
    <n v="24.32"/>
    <x v="2"/>
    <n v="11.56"/>
    <x v="0"/>
    <s v="Yes"/>
    <s v="No"/>
    <x v="0"/>
    <n v="1"/>
    <x v="1"/>
    <s v="5-Oct-1967"/>
    <x v="39"/>
    <n v="10713.64"/>
    <s v="tier - 3"/>
    <s v="tier - 3"/>
    <s v="R1011"/>
  </r>
  <r>
    <s v="Id1290"/>
    <s v="  Annie"/>
    <n v="36.299999999999997"/>
    <x v="0"/>
    <n v="4.6100000000000003"/>
    <x v="2"/>
    <s v="No"/>
    <s v="No"/>
    <x v="0"/>
    <s v="No major surgery"/>
    <x v="1"/>
    <s v="25-Jun-1992"/>
    <x v="0"/>
    <n v="10719.57"/>
    <s v="tier - 3"/>
    <s v="tier - 1"/>
    <s v="R1012"/>
  </r>
  <r>
    <s v="Id1291"/>
    <s v="  Lindsey"/>
    <n v="34.4"/>
    <x v="0"/>
    <n v="4.95"/>
    <x v="2"/>
    <s v="No"/>
    <s v="No"/>
    <x v="1"/>
    <n v="1"/>
    <x v="1"/>
    <s v="9-Dec-1974"/>
    <x v="28"/>
    <n v="10736.87"/>
    <s v="tier - 3"/>
    <s v="tier - 1"/>
    <s v="R1016"/>
  </r>
  <r>
    <s v="Id1292"/>
    <s v="  Laura"/>
    <n v="30.9"/>
    <x v="0"/>
    <n v="5.04"/>
    <x v="2"/>
    <s v="No"/>
    <s v="No"/>
    <x v="0"/>
    <s v="No major surgery"/>
    <x v="1"/>
    <s v="29-Aug-1986"/>
    <x v="18"/>
    <n v="10749.02"/>
    <s v="tier - 3"/>
    <s v="tier - 1"/>
    <s v="R1026"/>
  </r>
  <r>
    <s v="Id1293"/>
    <s v="  Amy T"/>
    <n v="28.6"/>
    <x v="1"/>
    <n v="5.42"/>
    <x v="2"/>
    <s v="No"/>
    <s v="No"/>
    <x v="0"/>
    <s v="No major surgery"/>
    <x v="1"/>
    <s v="25-Nov-1989"/>
    <x v="13"/>
    <n v="10769.75"/>
    <s v="tier - 3"/>
    <s v="tier - 2"/>
    <s v="R1022"/>
  </r>
  <r>
    <s v="Id1294"/>
    <s v="  Katarina D"/>
    <n v="27.83"/>
    <x v="1"/>
    <n v="5.39"/>
    <x v="2"/>
    <s v="No"/>
    <s v="No"/>
    <x v="0"/>
    <s v="No major surgery"/>
    <x v="1"/>
    <s v="11-Nov-1967"/>
    <x v="39"/>
    <n v="10791.96"/>
    <s v="tier - 3"/>
    <s v="tier - 2"/>
    <s v="R1011"/>
  </r>
  <r>
    <s v="Id1295"/>
    <s v="  B"/>
    <n v="39.64"/>
    <x v="0"/>
    <n v="6"/>
    <x v="1"/>
    <s v="No"/>
    <s v="No"/>
    <x v="1"/>
    <n v="1"/>
    <x v="1"/>
    <s v="24-Dec-1999"/>
    <x v="7"/>
    <n v="10795.94"/>
    <s v="tier - 3"/>
    <s v="tier - 1"/>
    <s v="R1011"/>
  </r>
  <r>
    <s v="Id1296"/>
    <s v="  Alison"/>
    <n v="38.479999999999997"/>
    <x v="0"/>
    <n v="6.02"/>
    <x v="1"/>
    <s v="No"/>
    <s v="No"/>
    <x v="0"/>
    <n v="1"/>
    <x v="1"/>
    <s v="23-Oct-1967"/>
    <x v="39"/>
    <n v="10796.35"/>
    <s v="tier - 3"/>
    <s v="tier - 1"/>
    <s v="R1019"/>
  </r>
  <r>
    <s v="Id1297"/>
    <s v="  Neil K"/>
    <n v="36.200000000000003"/>
    <x v="0"/>
    <n v="4.62"/>
    <x v="2"/>
    <s v="No"/>
    <s v="No"/>
    <x v="0"/>
    <n v="2"/>
    <x v="1"/>
    <s v="28-Oct-1970"/>
    <x v="33"/>
    <n v="10797.34"/>
    <s v="tier - 3"/>
    <s v="tier - 2"/>
    <s v="R1023"/>
  </r>
  <r>
    <s v="Id1298"/>
    <s v="  Anne Hunter"/>
    <n v="27.13"/>
    <x v="1"/>
    <n v="5.59"/>
    <x v="2"/>
    <s v="No"/>
    <s v="No"/>
    <x v="0"/>
    <n v="1"/>
    <x v="1"/>
    <s v="18-Dec-1970"/>
    <x v="33"/>
    <n v="10806.84"/>
    <s v="tier - 3"/>
    <s v="tier - 2"/>
    <s v="R1011"/>
  </r>
  <r>
    <s v="Id1299"/>
    <s v="  Sandra"/>
    <n v="20.75"/>
    <x v="2"/>
    <n v="5.18"/>
    <x v="2"/>
    <s v="Yes"/>
    <s v="No"/>
    <x v="0"/>
    <n v="2"/>
    <x v="1"/>
    <s v="2-Oct-1967"/>
    <x v="39"/>
    <n v="10807.49"/>
    <s v="tier - 3"/>
    <s v="tier - 2"/>
    <s v="R1013"/>
  </r>
  <r>
    <s v="Id1300"/>
    <s v="  Robert"/>
    <n v="26.6"/>
    <x v="1"/>
    <n v="6.29"/>
    <x v="1"/>
    <s v="No"/>
    <s v="No"/>
    <x v="0"/>
    <n v="2"/>
    <x v="1"/>
    <s v="28-Jul-1968"/>
    <x v="36"/>
    <n v="10825.25"/>
    <s v="tier - 3"/>
    <s v="tier - 3"/>
    <s v="R1012"/>
  </r>
  <r>
    <s v="Id1301"/>
    <s v="  Rodney"/>
    <n v="25.3"/>
    <x v="1"/>
    <n v="4.49"/>
    <x v="2"/>
    <s v="No"/>
    <s v="No"/>
    <x v="0"/>
    <n v="2"/>
    <x v="1"/>
    <s v="20-Dec-1971"/>
    <x v="32"/>
    <n v="10848.13"/>
    <s v="tier - 3"/>
    <s v="tier - 3"/>
    <s v="R1012"/>
  </r>
  <r>
    <s v="Id1302"/>
    <s v="  Carl R"/>
    <n v="18.84"/>
    <x v="2"/>
    <n v="11.82"/>
    <x v="0"/>
    <s v="Yes"/>
    <s v="No"/>
    <x v="1"/>
    <n v="1"/>
    <x v="1"/>
    <s v="6-Sep-1994"/>
    <x v="11"/>
    <n v="10886.66"/>
    <s v="tier - 3"/>
    <s v="tier - 3"/>
    <s v="R1012"/>
  </r>
  <r>
    <s v="Id1303"/>
    <s v="  Maximilian"/>
    <n v="19.57"/>
    <x v="2"/>
    <n v="7.41"/>
    <x v="0"/>
    <s v="Yes"/>
    <s v="No"/>
    <x v="0"/>
    <n v="1"/>
    <x v="1"/>
    <s v="13-Nov-1968"/>
    <x v="36"/>
    <n v="10923.93"/>
    <s v="tier - 3"/>
    <s v="tier - 1"/>
    <s v="R1024"/>
  </r>
  <r>
    <s v="Id1304"/>
    <s v="  Erik"/>
    <n v="30.495000000000001"/>
    <x v="0"/>
    <n v="5.97"/>
    <x v="1"/>
    <s v="No"/>
    <s v="No"/>
    <x v="0"/>
    <s v="No major surgery"/>
    <x v="1"/>
    <s v="12-Nov-1968"/>
    <x v="36"/>
    <n v="10928.85"/>
    <s v="tier - 3"/>
    <s v="tier - 3"/>
    <s v="R1013"/>
  </r>
  <r>
    <s v="Id1305"/>
    <s v="  Christopher"/>
    <n v="30.114999999999998"/>
    <x v="0"/>
    <n v="5.74"/>
    <x v="1"/>
    <s v="No"/>
    <s v="No"/>
    <x v="1"/>
    <n v="1"/>
    <x v="1"/>
    <s v="10-Nov-1969"/>
    <x v="34"/>
    <n v="10942.13"/>
    <s v="tier - 3"/>
    <s v="tier - 3"/>
    <s v="R1012"/>
  </r>
  <r>
    <s v="Id1306"/>
    <s v="  Eirik"/>
    <n v="24.78"/>
    <x v="2"/>
    <n v="9.85"/>
    <x v="0"/>
    <s v="No"/>
    <s v="No"/>
    <x v="0"/>
    <s v="No major surgery"/>
    <x v="1"/>
    <s v="4-Dec-1965"/>
    <x v="38"/>
    <n v="10959.33"/>
    <s v="tier - 3"/>
    <s v="tier - 3"/>
    <s v="R1011"/>
  </r>
  <r>
    <s v="Id1307"/>
    <s v="  Rik"/>
    <n v="24.77"/>
    <x v="2"/>
    <n v="7.59"/>
    <x v="0"/>
    <s v="No"/>
    <s v="No"/>
    <x v="0"/>
    <s v="No major surgery"/>
    <x v="1"/>
    <s v="14-Aug-1969"/>
    <x v="34"/>
    <n v="10959.69"/>
    <s v="tier - 3"/>
    <s v="tier - 3"/>
    <s v="R1012"/>
  </r>
  <r>
    <s v="Id1308"/>
    <s v="  Matthew R"/>
    <n v="16.579999999999998"/>
    <x v="4"/>
    <n v="6.98"/>
    <x v="0"/>
    <s v="Yes"/>
    <s v="No"/>
    <x v="1"/>
    <n v="1"/>
    <x v="1"/>
    <s v="19-Jun-1965"/>
    <x v="38"/>
    <n v="10965.45"/>
    <s v="tier - 3"/>
    <s v="tier - 2"/>
    <s v="R1011"/>
  </r>
  <r>
    <s v="Id1309"/>
    <s v="  Daniel G"/>
    <n v="38.17"/>
    <x v="0"/>
    <n v="4.7300000000000004"/>
    <x v="2"/>
    <s v="Yes"/>
    <s v="No"/>
    <x v="0"/>
    <s v="No major surgery"/>
    <x v="1"/>
    <s v="9-Jul-1966"/>
    <x v="37"/>
    <n v="10976.25"/>
    <s v="tier - 3"/>
    <s v="tier - 2"/>
    <s v="R1012"/>
  </r>
  <r>
    <s v="Id1310"/>
    <s v="  Yannick"/>
    <n v="39.424999999999997"/>
    <x v="0"/>
    <n v="4.76"/>
    <x v="2"/>
    <s v="Yes"/>
    <s v="No"/>
    <x v="0"/>
    <s v="No major surgery"/>
    <x v="1"/>
    <s v="21-Oct-1973"/>
    <x v="29"/>
    <n v="10977.21"/>
    <s v="tier - 3"/>
    <s v="tier - 1"/>
    <s v="R1013"/>
  </r>
  <r>
    <s v="Id1311"/>
    <s v="  Sean R"/>
    <n v="33.44"/>
    <x v="0"/>
    <n v="6.24"/>
    <x v="1"/>
    <s v="Yes"/>
    <s v="No"/>
    <x v="0"/>
    <s v="No major surgery"/>
    <x v="1"/>
    <s v="18-Dec-1965"/>
    <x v="38"/>
    <n v="10982.5"/>
    <s v="tier - 3"/>
    <s v="tier - 3"/>
    <s v="R1013"/>
  </r>
  <r>
    <s v="Id1312"/>
    <s v="  Peter"/>
    <n v="33.344999999999999"/>
    <x v="0"/>
    <n v="5.44"/>
    <x v="2"/>
    <s v="Yes"/>
    <s v="No"/>
    <x v="0"/>
    <s v="No major surgery"/>
    <x v="1"/>
    <s v="17-Sep-2000"/>
    <x v="10"/>
    <n v="10991.58"/>
    <s v="tier - 3"/>
    <s v="tier - 3"/>
    <s v="R1012"/>
  </r>
  <r>
    <s v="Id1313"/>
    <s v="  Sara A"/>
    <n v="38.79"/>
    <x v="0"/>
    <n v="5.08"/>
    <x v="2"/>
    <s v="No"/>
    <s v="No"/>
    <x v="1"/>
    <n v="1"/>
    <x v="1"/>
    <s v="24-Oct-1968"/>
    <x v="36"/>
    <n v="11013.71"/>
    <s v="tier - 3"/>
    <s v="tier - 1"/>
    <s v="R1013"/>
  </r>
  <r>
    <s v="Id1314"/>
    <s v="  Erin C"/>
    <n v="30.684999999999999"/>
    <x v="0"/>
    <n v="4.87"/>
    <x v="2"/>
    <s v="No"/>
    <s v="No"/>
    <x v="1"/>
    <n v="1"/>
    <x v="1"/>
    <s v="15-Dec-1974"/>
    <x v="28"/>
    <n v="11015.17"/>
    <s v="tier - 3"/>
    <s v="tier - 1"/>
    <s v="R1012"/>
  </r>
  <r>
    <s v="Id1315"/>
    <s v="  Thibaud"/>
    <n v="22.135000000000002"/>
    <x v="2"/>
    <n v="8.17"/>
    <x v="0"/>
    <s v="No"/>
    <s v="No"/>
    <x v="0"/>
    <s v="No major surgery"/>
    <x v="1"/>
    <s v="26-Jun-1991"/>
    <x v="14"/>
    <n v="11018.05"/>
    <s v="tier - 3"/>
    <s v="tier - 2"/>
    <s v="R1012"/>
  </r>
  <r>
    <s v="Id1316"/>
    <s v="  Lisa"/>
    <n v="33.33"/>
    <x v="0"/>
    <n v="7.61"/>
    <x v="0"/>
    <s v="No"/>
    <s v="No"/>
    <x v="0"/>
    <s v="No major surgery"/>
    <x v="1"/>
    <s v="21-Jul-1996"/>
    <x v="8"/>
    <n v="11028.56"/>
    <s v="tier - 3"/>
    <s v="tier - 3"/>
    <s v="R1012"/>
  </r>
  <r>
    <s v="Id1317"/>
    <s v="  Gretchen K"/>
    <n v="31.13"/>
    <x v="0"/>
    <n v="10.1"/>
    <x v="0"/>
    <s v="No"/>
    <s v="No"/>
    <x v="0"/>
    <s v="No major surgery"/>
    <x v="1"/>
    <s v="10-Dec-1974"/>
    <x v="28"/>
    <n v="11033.66"/>
    <s v="tier - 3"/>
    <s v="tier - 3"/>
    <s v="R1012"/>
  </r>
  <r>
    <s v="Id1318"/>
    <s v="  Martina"/>
    <n v="28.9"/>
    <x v="1"/>
    <n v="11.24"/>
    <x v="0"/>
    <s v="No"/>
    <s v="No"/>
    <x v="0"/>
    <s v="No major surgery"/>
    <x v="1"/>
    <s v="25-Oct-1989"/>
    <x v="13"/>
    <n v="11037.51"/>
    <s v="tier - 3"/>
    <s v="tier - 1"/>
    <s v="R1012"/>
  </r>
  <r>
    <s v="Id1319"/>
    <s v="  Dustin J"/>
    <n v="43.31"/>
    <x v="0"/>
    <n v="6.1"/>
    <x v="1"/>
    <s v="Yes"/>
    <s v="Yes"/>
    <x v="0"/>
    <n v="1"/>
    <x v="1"/>
    <s v="30-Aug-1974"/>
    <x v="28"/>
    <n v="11037.85"/>
    <s v="tier - 3"/>
    <s v="tier - 2"/>
    <s v="R1025"/>
  </r>
  <r>
    <s v="Id1320"/>
    <s v="  Kelsey"/>
    <n v="22.8"/>
    <x v="2"/>
    <n v="6.98"/>
    <x v="0"/>
    <s v="No"/>
    <s v="No"/>
    <x v="0"/>
    <s v="No major surgery"/>
    <x v="1"/>
    <s v="17-Dec-2001"/>
    <x v="3"/>
    <n v="11046.02"/>
    <s v="tier - 3"/>
    <s v="tier - 1"/>
    <s v="R1026"/>
  </r>
  <r>
    <s v="Id1321"/>
    <s v="  Daniel V"/>
    <n v="19.09"/>
    <x v="2"/>
    <n v="4"/>
    <x v="2"/>
    <s v="Yes"/>
    <s v="No"/>
    <x v="0"/>
    <n v="1"/>
    <x v="1"/>
    <s v="18-Sep-2000"/>
    <x v="10"/>
    <n v="11068.7"/>
    <s v="tier - 3"/>
    <s v="tier - 1"/>
    <s v="R1011"/>
  </r>
  <r>
    <s v="Id1322"/>
    <s v="  Saeger"/>
    <n v="23.37"/>
    <x v="2"/>
    <n v="4.2300000000000004"/>
    <x v="2"/>
    <s v="No"/>
    <s v="No"/>
    <x v="0"/>
    <s v="No major surgery"/>
    <x v="1"/>
    <s v="9-Nov-1971"/>
    <x v="32"/>
    <n v="11068.77"/>
    <s v="tier - 3"/>
    <s v="tier - 2"/>
    <s v="R1012"/>
  </r>
  <r>
    <s v="Id1323"/>
    <s v="  Buzunesh"/>
    <n v="33.44"/>
    <x v="0"/>
    <n v="4.72"/>
    <x v="2"/>
    <s v="Yes"/>
    <s v="No"/>
    <x v="0"/>
    <s v="No major surgery"/>
    <x v="1"/>
    <s v="7-Nov-1966"/>
    <x v="37"/>
    <n v="11070.54"/>
    <s v="tier - 3"/>
    <s v="tier - 3"/>
    <s v="R1011"/>
  </r>
  <r>
    <s v="Id1324"/>
    <s v="  Mirte"/>
    <n v="28.05"/>
    <x v="1"/>
    <n v="5.63"/>
    <x v="2"/>
    <s v="Yes"/>
    <s v="No"/>
    <x v="0"/>
    <s v="No major surgery"/>
    <x v="1"/>
    <s v="20-Nov-1966"/>
    <x v="37"/>
    <n v="11073.18"/>
    <s v="tier - 3"/>
    <s v="tier - 3"/>
    <s v="R1011"/>
  </r>
  <r>
    <s v="Id1325"/>
    <s v="  Megan"/>
    <n v="27.72"/>
    <x v="1"/>
    <n v="5.83"/>
    <x v="1"/>
    <s v="Yes"/>
    <s v="No"/>
    <x v="0"/>
    <s v="No major surgery"/>
    <x v="1"/>
    <s v="4-Sep-1967"/>
    <x v="39"/>
    <n v="11082.58"/>
    <s v="tier - 3"/>
    <s v="tier - 2"/>
    <s v="R1012"/>
  </r>
  <r>
    <s v="Id1326"/>
    <s v="  Kerry A"/>
    <n v="29.81"/>
    <x v="1"/>
    <n v="9.23"/>
    <x v="0"/>
    <s v="No"/>
    <s v="No"/>
    <x v="0"/>
    <s v="No major surgery"/>
    <x v="1"/>
    <s v="7-Oct-1972"/>
    <x v="30"/>
    <n v="11085.59"/>
    <s v="tier - 3"/>
    <s v="tier - 2"/>
    <s v="R1012"/>
  </r>
  <r>
    <s v="Id1327"/>
    <s v="  Kristin"/>
    <n v="23.98"/>
    <x v="2"/>
    <n v="9.89"/>
    <x v="0"/>
    <s v="No"/>
    <s v="No"/>
    <x v="0"/>
    <s v="No major surgery"/>
    <x v="1"/>
    <s v="9-Sep-1966"/>
    <x v="37"/>
    <n v="11090.72"/>
    <s v="tier - 3"/>
    <s v="tier - 1"/>
    <s v="R1013"/>
  </r>
  <r>
    <s v="Id1328"/>
    <s v="  Christopher R"/>
    <n v="17.34"/>
    <x v="4"/>
    <n v="12"/>
    <x v="0"/>
    <s v="No"/>
    <s v="No"/>
    <x v="0"/>
    <s v="No major surgery"/>
    <x v="1"/>
    <s v="5-Jul-1966"/>
    <x v="37"/>
    <n v="11093.62"/>
    <s v="tier - 3"/>
    <s v="tier - 1"/>
    <s v="R1013"/>
  </r>
  <r>
    <s v="Id1329"/>
    <s v="  Elizabeth A"/>
    <n v="40.39"/>
    <x v="0"/>
    <n v="4.24"/>
    <x v="2"/>
    <s v="Yes"/>
    <s v="No"/>
    <x v="1"/>
    <n v="1"/>
    <x v="1"/>
    <s v="20-Aug-1980"/>
    <x v="24"/>
    <n v="11103.33"/>
    <s v="tier - 3"/>
    <s v="tier - 1"/>
    <s v="R1021"/>
  </r>
  <r>
    <s v="Id1330"/>
    <s v="  Andrew"/>
    <n v="25.96"/>
    <x v="1"/>
    <n v="4.68"/>
    <x v="2"/>
    <s v="Yes"/>
    <s v="No"/>
    <x v="1"/>
    <n v="1"/>
    <x v="1"/>
    <s v="30-Nov-1969"/>
    <x v="34"/>
    <n v="11150.78"/>
    <s v="tier - 3"/>
    <s v="tier - 2"/>
    <s v="R1011"/>
  </r>
  <r>
    <s v="Id1331"/>
    <s v="  Dawn M"/>
    <n v="17.68"/>
    <x v="4"/>
    <n v="8.57"/>
    <x v="0"/>
    <s v="Yes"/>
    <s v="No"/>
    <x v="1"/>
    <n v="1"/>
    <x v="1"/>
    <s v="25-Jun-1969"/>
    <x v="34"/>
    <n v="11163.57"/>
    <s v="tier - 3"/>
    <s v="tier - 2"/>
    <s v="R1011"/>
  </r>
  <r>
    <s v="Id1332"/>
    <s v="  Jonathan P"/>
    <n v="30.875"/>
    <x v="0"/>
    <n v="4.0999999999999996"/>
    <x v="2"/>
    <s v="No"/>
    <s v="No"/>
    <x v="0"/>
    <s v="No major surgery"/>
    <x v="1"/>
    <s v="6-Aug-1966"/>
    <x v="37"/>
    <n v="11165.42"/>
    <s v="tier - 3"/>
    <s v="tier - 1"/>
    <s v="R1016"/>
  </r>
  <r>
    <s v="Id1333"/>
    <s v="  Gina"/>
    <n v="30.81"/>
    <x v="0"/>
    <n v="4.49"/>
    <x v="2"/>
    <s v="No"/>
    <s v="No"/>
    <x v="0"/>
    <s v="No major surgery"/>
    <x v="1"/>
    <s v="3-Sep-1972"/>
    <x v="30"/>
    <n v="11186.2"/>
    <s v="tier - 3"/>
    <s v="tier - 2"/>
    <s v="R1021"/>
  </r>
  <r>
    <s v="Id1334"/>
    <s v="  Dino"/>
    <n v="36.85"/>
    <x v="0"/>
    <n v="8.8000000000000007"/>
    <x v="0"/>
    <s v="No"/>
    <s v="No"/>
    <x v="0"/>
    <n v="2"/>
    <x v="1"/>
    <s v="14-Jun-1970"/>
    <x v="33"/>
    <n v="11187.66"/>
    <s v="tier - 3"/>
    <s v="tier - 2"/>
    <s v="R1012"/>
  </r>
  <r>
    <s v="Id1335"/>
    <s v="  Jan"/>
    <n v="35.86"/>
    <x v="0"/>
    <n v="7.93"/>
    <x v="0"/>
    <s v="No"/>
    <s v="No"/>
    <x v="0"/>
    <n v="2"/>
    <x v="1"/>
    <s v="28-Jun-1976"/>
    <x v="35"/>
    <n v="11217.35"/>
    <s v="tier - 3"/>
    <s v="tier - 2"/>
    <s v="R1025"/>
  </r>
  <r>
    <s v="Id1336"/>
    <s v="  Jonathan E"/>
    <n v="30.3"/>
    <x v="0"/>
    <n v="9.4499999999999993"/>
    <x v="0"/>
    <s v="No"/>
    <s v="No"/>
    <x v="0"/>
    <n v="2"/>
    <x v="1"/>
    <s v="30-Dec-1969"/>
    <x v="34"/>
    <n v="11244.38"/>
    <s v="tier - 3"/>
    <s v="tier - 1"/>
    <s v="R1016"/>
  </r>
  <r>
    <s v="Id1337"/>
    <s v="  Mark A"/>
    <n v="32.015000000000001"/>
    <x v="0"/>
    <n v="7.67"/>
    <x v="0"/>
    <s v="No"/>
    <s v="No"/>
    <x v="0"/>
    <s v="No major surgery"/>
    <x v="1"/>
    <s v="17-Dec-1989"/>
    <x v="13"/>
    <n v="11250.43"/>
    <s v="tier - 3"/>
    <s v="tier - 2"/>
    <s v="R1026"/>
  </r>
  <r>
    <s v="Id1338"/>
    <s v="  Mary"/>
    <n v="25.06"/>
    <x v="1"/>
    <n v="10.53"/>
    <x v="0"/>
    <s v="No"/>
    <s v="No"/>
    <x v="0"/>
    <n v="2"/>
    <x v="1"/>
    <s v="20-Aug-1969"/>
    <x v="34"/>
    <n v="11253.42"/>
    <s v="tier - 3"/>
    <s v="tier - 1"/>
    <s v="R1011"/>
  </r>
  <r>
    <s v="Id1339"/>
    <s v="  Samuel"/>
    <n v="18.829999999999998"/>
    <x v="2"/>
    <n v="10.08"/>
    <x v="0"/>
    <s v="Yes"/>
    <s v="No"/>
    <x v="0"/>
    <s v="No major surgery"/>
    <x v="1"/>
    <s v="2-Oct-1981"/>
    <x v="19"/>
    <n v="11255.29"/>
    <s v="tier - 3"/>
    <s v="tier - 1"/>
    <s v="R1026"/>
  </r>
  <r>
    <s v="Id1340"/>
    <s v="  Stan J"/>
    <n v="47.52"/>
    <x v="0"/>
    <n v="11.39"/>
    <x v="0"/>
    <s v="Yes"/>
    <s v="No"/>
    <x v="0"/>
    <n v="1"/>
    <x v="1"/>
    <s v="11-Oct-1969"/>
    <x v="34"/>
    <n v="11264.54"/>
    <s v="tier - 3"/>
    <s v="tier - 2"/>
    <s v="R1011"/>
  </r>
  <r>
    <s v="Id1341"/>
    <s v="  Jessica L"/>
    <n v="37.82"/>
    <x v="0"/>
    <n v="6.36"/>
    <x v="1"/>
    <s v="No"/>
    <s v="No"/>
    <x v="0"/>
    <s v="No major surgery"/>
    <x v="1"/>
    <s v="26-Dec-1971"/>
    <x v="32"/>
    <n v="11265.71"/>
    <s v="tier - 3"/>
    <s v="tier - 1"/>
    <s v="R1025"/>
  </r>
  <r>
    <s v="Id1342"/>
    <s v="  Krysta"/>
    <n v="44.16"/>
    <x v="0"/>
    <n v="5.31"/>
    <x v="2"/>
    <s v="Yes"/>
    <s v="No"/>
    <x v="0"/>
    <s v="No major surgery"/>
    <x v="1"/>
    <s v="4-Oct-2004"/>
    <x v="9"/>
    <n v="11272.33"/>
    <s v="tier - 3"/>
    <s v="tier - 2"/>
    <s v="R1019"/>
  </r>
  <r>
    <s v="Id1343"/>
    <s v="  Natascia"/>
    <n v="37.049999999999997"/>
    <x v="0"/>
    <n v="4.74"/>
    <x v="2"/>
    <s v="No"/>
    <s v="No"/>
    <x v="1"/>
    <n v="1"/>
    <x v="1"/>
    <s v="14-Jun-1967"/>
    <x v="39"/>
    <n v="11286.54"/>
    <s v="tier - 3"/>
    <s v="tier - 3"/>
    <s v="R1024"/>
  </r>
  <r>
    <s v="Id1344"/>
    <s v="  Jenny"/>
    <n v="18.66"/>
    <x v="2"/>
    <n v="11.35"/>
    <x v="0"/>
    <s v="No"/>
    <s v="No"/>
    <x v="0"/>
    <s v="No major surgery"/>
    <x v="1"/>
    <s v="22-Jun-1970"/>
    <x v="33"/>
    <n v="11289.11"/>
    <s v="tier - 3"/>
    <s v="tier - 1"/>
    <s v="R1012"/>
  </r>
  <r>
    <s v="Id1345"/>
    <s v="  Brian"/>
    <n v="36.200000000000003"/>
    <x v="0"/>
    <n v="6.81"/>
    <x v="0"/>
    <s v="Yes"/>
    <s v="No"/>
    <x v="0"/>
    <n v="1"/>
    <x v="1"/>
    <s v="14-Nov-1988"/>
    <x v="15"/>
    <n v="11294.57"/>
    <s v="tier - 3"/>
    <s v="tier - 1"/>
    <s v="R1022"/>
  </r>
  <r>
    <s v="Id1346"/>
    <s v="  Monica"/>
    <n v="18.87"/>
    <x v="2"/>
    <n v="8.06"/>
    <x v="0"/>
    <s v="No"/>
    <s v="No"/>
    <x v="0"/>
    <s v="No major surgery"/>
    <x v="1"/>
    <s v="25-Sep-1972"/>
    <x v="30"/>
    <n v="11299.34"/>
    <s v="tier - 3"/>
    <s v="tier - 2"/>
    <s v="R1011"/>
  </r>
  <r>
    <s v="Id1347"/>
    <s v="  Tyler"/>
    <n v="32.299999999999997"/>
    <x v="0"/>
    <n v="6.74"/>
    <x v="0"/>
    <s v="Yes"/>
    <s v="No"/>
    <x v="0"/>
    <n v="1"/>
    <x v="1"/>
    <s v="6-Oct-1968"/>
    <x v="36"/>
    <n v="11305.93"/>
    <s v="tier - 3"/>
    <s v="tier - 1"/>
    <s v="R1012"/>
  </r>
  <r>
    <s v="Id1348"/>
    <s v="  Kelly C"/>
    <n v="22.64"/>
    <x v="2"/>
    <n v="6.54"/>
    <x v="0"/>
    <s v="Yes"/>
    <s v="No"/>
    <x v="0"/>
    <n v="2"/>
    <x v="1"/>
    <s v="22-Nov-1963"/>
    <x v="41"/>
    <n v="11312.33"/>
    <s v="tier - 3"/>
    <s v="tier - 3"/>
    <s v="R1012"/>
  </r>
  <r>
    <s v="Id1349"/>
    <s v="  Emily"/>
    <n v="28.69"/>
    <x v="1"/>
    <n v="5.4"/>
    <x v="2"/>
    <s v="No"/>
    <s v="No"/>
    <x v="0"/>
    <s v="No major surgery"/>
    <x v="1"/>
    <s v="10-Dec-1995"/>
    <x v="4"/>
    <n v="11318.57"/>
    <s v="tier - 3"/>
    <s v="tier - 2"/>
    <s v="R1026"/>
  </r>
  <r>
    <s v="Id1350"/>
    <s v="  James V"/>
    <n v="28.16"/>
    <x v="1"/>
    <n v="5.58"/>
    <x v="2"/>
    <s v="Yes"/>
    <s v="No"/>
    <x v="0"/>
    <s v="No major surgery"/>
    <x v="1"/>
    <s v="11-Jul-1963"/>
    <x v="41"/>
    <n v="11319.12"/>
    <s v="tier - 3"/>
    <s v="tier - 1"/>
    <s v="R1012"/>
  </r>
  <r>
    <s v="Id1351"/>
    <s v="  Angie"/>
    <n v="45.54"/>
    <x v="0"/>
    <n v="5.84"/>
    <x v="1"/>
    <s v="No"/>
    <s v="No"/>
    <x v="1"/>
    <n v="1"/>
    <x v="1"/>
    <s v="20-Sep-2002"/>
    <x v="5"/>
    <n v="11321.49"/>
    <s v="tier - 3"/>
    <s v="tier - 3"/>
    <s v="R1012"/>
  </r>
  <r>
    <s v="Id1352"/>
    <s v="  Michael J"/>
    <n v="28.7"/>
    <x v="1"/>
    <n v="4.2"/>
    <x v="2"/>
    <s v="No"/>
    <s v="No"/>
    <x v="0"/>
    <s v="No major surgery"/>
    <x v="1"/>
    <s v="19-Aug-1989"/>
    <x v="13"/>
    <n v="11326.71"/>
    <s v="tier - 3"/>
    <s v="tier - 3"/>
    <s v="R1013"/>
  </r>
  <r>
    <s v="Id1353"/>
    <s v="  Sabina"/>
    <n v="27.74"/>
    <x v="1"/>
    <n v="6.06"/>
    <x v="1"/>
    <s v="Yes"/>
    <s v="No"/>
    <x v="0"/>
    <s v="No major surgery"/>
    <x v="1"/>
    <s v="2-Nov-1968"/>
    <x v="36"/>
    <n v="11344.32"/>
    <s v="tier - 3"/>
    <s v="tier - 2"/>
    <s v="R1025"/>
  </r>
  <r>
    <s v="Id1354"/>
    <s v="  Amy C"/>
    <n v="36.954999999999998"/>
    <x v="0"/>
    <n v="7.57"/>
    <x v="0"/>
    <s v="No"/>
    <s v="No"/>
    <x v="0"/>
    <s v="No major surgery"/>
    <x v="1"/>
    <s v="12-Jul-1964"/>
    <x v="42"/>
    <n v="11345.52"/>
    <s v="tier - 3"/>
    <s v="tier - 3"/>
    <s v="R1011"/>
  </r>
  <r>
    <s v="Id1355"/>
    <s v="  Victoria U"/>
    <n v="30.69"/>
    <x v="0"/>
    <n v="6.15"/>
    <x v="1"/>
    <s v="No"/>
    <s v="No"/>
    <x v="0"/>
    <s v="No major surgery"/>
    <x v="1"/>
    <s v="29-Nov-1965"/>
    <x v="38"/>
    <n v="11353.23"/>
    <s v="tier - 3"/>
    <s v="tier - 1"/>
    <s v="R1012"/>
  </r>
  <r>
    <s v="Id1356"/>
    <s v="  Amelia B"/>
    <n v="24.984999999999999"/>
    <x v="3"/>
    <n v="4.5599999999999996"/>
    <x v="2"/>
    <s v="No"/>
    <s v="No"/>
    <x v="0"/>
    <s v="No major surgery"/>
    <x v="1"/>
    <s v="26-Sep-1965"/>
    <x v="38"/>
    <n v="11356.66"/>
    <s v="tier - 3"/>
    <s v="tier - 3"/>
    <s v="R1012"/>
  </r>
  <r>
    <s v="Id1357"/>
    <s v="  Jackie J"/>
    <n v="39.42"/>
    <x v="0"/>
    <n v="4.72"/>
    <x v="2"/>
    <s v="Yes"/>
    <s v="No"/>
    <x v="0"/>
    <n v="1"/>
    <x v="1"/>
    <s v="4-Jul-1964"/>
    <x v="42"/>
    <n v="11362.76"/>
    <s v="tier - 3"/>
    <s v="tier - 1"/>
    <s v="R1011"/>
  </r>
  <r>
    <s v="Id1358"/>
    <s v="  Justin"/>
    <n v="16.8"/>
    <x v="4"/>
    <n v="7.98"/>
    <x v="0"/>
    <s v="No"/>
    <s v="No"/>
    <x v="0"/>
    <s v="No major surgery"/>
    <x v="1"/>
    <s v="3-Jul-1964"/>
    <x v="42"/>
    <n v="11363.28"/>
    <s v="tier - 3"/>
    <s v="tier - 1"/>
    <s v="R1013"/>
  </r>
  <r>
    <s v="Id1359"/>
    <s v="  Kerry"/>
    <n v="23.274999999999999"/>
    <x v="2"/>
    <n v="6.26"/>
    <x v="1"/>
    <s v="Yes"/>
    <s v="No"/>
    <x v="1"/>
    <n v="1"/>
    <x v="1"/>
    <s v="13-Dec-1964"/>
    <x v="42"/>
    <n v="11365.95"/>
    <s v="tier - 3"/>
    <s v="tier - 2"/>
    <s v="R1011"/>
  </r>
  <r>
    <s v="Id1360"/>
    <s v="  Cindy G"/>
    <n v="22.8"/>
    <x v="2"/>
    <n v="4.29"/>
    <x v="2"/>
    <s v="Yes"/>
    <s v="No"/>
    <x v="1"/>
    <n v="1"/>
    <x v="1"/>
    <s v="7-Jun-1979"/>
    <x v="25"/>
    <n v="11369.39"/>
    <s v="tier - 3"/>
    <s v="tier - 1"/>
    <s v="R1026"/>
  </r>
  <r>
    <s v="Id1361"/>
    <s v="  Gennaro"/>
    <n v="24.3"/>
    <x v="2"/>
    <n v="5.43"/>
    <x v="2"/>
    <s v="No"/>
    <s v="No"/>
    <x v="0"/>
    <n v="2"/>
    <x v="1"/>
    <s v="6-Dec-1972"/>
    <x v="30"/>
    <n v="11378.57"/>
    <s v="tier - 3"/>
    <s v="tier - 2"/>
    <s v="R1025"/>
  </r>
  <r>
    <s v="Id1362"/>
    <s v="  Terry"/>
    <n v="25.13"/>
    <x v="1"/>
    <n v="8"/>
    <x v="0"/>
    <s v="Yes"/>
    <s v="No"/>
    <x v="0"/>
    <n v="1"/>
    <x v="1"/>
    <s v="13-Jun-1964"/>
    <x v="42"/>
    <n v="11381.33"/>
    <s v="tier - 3"/>
    <s v="tier - 2"/>
    <s v="R1013"/>
  </r>
  <r>
    <s v="Id1363"/>
    <s v="  Patrick J"/>
    <n v="22.72"/>
    <x v="2"/>
    <n v="9.9600000000000009"/>
    <x v="0"/>
    <s v="Yes"/>
    <s v="No"/>
    <x v="0"/>
    <n v="2"/>
    <x v="1"/>
    <s v="28-Jul-1997"/>
    <x v="6"/>
    <n v="11388.27"/>
    <s v="tier - 3"/>
    <s v="tier - 2"/>
    <s v="R1026"/>
  </r>
  <r>
    <s v="Id1364"/>
    <s v="  Keara"/>
    <n v="32.6"/>
    <x v="0"/>
    <n v="6.8"/>
    <x v="0"/>
    <s v="Yes"/>
    <s v="No"/>
    <x v="0"/>
    <s v="No major surgery"/>
    <x v="1"/>
    <s v="19-Dec-1967"/>
    <x v="39"/>
    <n v="11394.07"/>
    <s v="tier - 3"/>
    <s v="tier - 1"/>
    <s v="R1018"/>
  </r>
  <r>
    <s v="Id1365"/>
    <s v="  Nicole"/>
    <n v="17.28"/>
    <x v="4"/>
    <n v="6.22"/>
    <x v="1"/>
    <s v="Yes"/>
    <s v="No"/>
    <x v="0"/>
    <n v="2"/>
    <x v="1"/>
    <s v="2-Oct-1970"/>
    <x v="33"/>
    <n v="11396.9"/>
    <s v="tier - 3"/>
    <s v="tier - 3"/>
    <s v="R1024"/>
  </r>
  <r>
    <s v="Id1366"/>
    <s v="  Katena"/>
    <n v="27.92"/>
    <x v="1"/>
    <n v="5.79"/>
    <x v="1"/>
    <s v="No"/>
    <s v="No"/>
    <x v="0"/>
    <n v="1"/>
    <x v="1"/>
    <s v="7-Oct-1970"/>
    <x v="33"/>
    <n v="11411.69"/>
    <s v="tier - 3"/>
    <s v="tier - 2"/>
    <s v="R1011"/>
  </r>
  <r>
    <s v="Id1367"/>
    <s v="  Bean K"/>
    <n v="38.284999999999997"/>
    <x v="0"/>
    <n v="5.41"/>
    <x v="2"/>
    <s v="No"/>
    <s v="No"/>
    <x v="0"/>
    <s v="No major surgery"/>
    <x v="1"/>
    <s v="23-Oct-1983"/>
    <x v="22"/>
    <n v="11412.02"/>
    <s v="tier - 3"/>
    <s v="tier - 1"/>
    <s v="R1021"/>
  </r>
  <r>
    <s v="Id1368"/>
    <s v="  Brian"/>
    <n v="16.48"/>
    <x v="4"/>
    <n v="11.05"/>
    <x v="0"/>
    <s v="No"/>
    <s v="No"/>
    <x v="0"/>
    <s v="No major surgery"/>
    <x v="1"/>
    <s v="9-Jun-1985"/>
    <x v="20"/>
    <n v="11419.49"/>
    <s v="tier - 3"/>
    <s v="tier - 1"/>
    <s v="R1012"/>
  </r>
  <r>
    <s v="Id1369"/>
    <s v="  Jan-Patrick"/>
    <n v="38.57"/>
    <x v="0"/>
    <n v="6.27"/>
    <x v="1"/>
    <s v="No"/>
    <s v="No"/>
    <x v="0"/>
    <s v="No major surgery"/>
    <x v="1"/>
    <s v="17-Jul-1980"/>
    <x v="24"/>
    <n v="11435.74"/>
    <s v="tier - 3"/>
    <s v="tier - 3"/>
    <s v="R1021"/>
  </r>
  <r>
    <s v="Id1370"/>
    <s v="  Jesse J"/>
    <n v="43.85"/>
    <x v="0"/>
    <n v="4.7699999999999996"/>
    <x v="2"/>
    <s v="Yes"/>
    <s v="No"/>
    <x v="0"/>
    <s v="No major surgery"/>
    <x v="1"/>
    <s v="12-Sep-1971"/>
    <x v="32"/>
    <n v="11436.74"/>
    <s v="tier - 3"/>
    <s v="tier - 3"/>
    <s v="R1012"/>
  </r>
  <r>
    <s v="Id1371"/>
    <s v="  Lindsey M"/>
    <n v="30.11"/>
    <x v="0"/>
    <n v="4.08"/>
    <x v="2"/>
    <s v="No"/>
    <s v="No"/>
    <x v="0"/>
    <s v="No major surgery"/>
    <x v="1"/>
    <s v="14-Jun-1966"/>
    <x v="37"/>
    <n v="11454.02"/>
    <s v="tier - 3"/>
    <s v="tier - 1"/>
    <s v="R1012"/>
  </r>
  <r>
    <s v="Id1372"/>
    <s v="  Marguerite K"/>
    <n v="31.59"/>
    <x v="0"/>
    <n v="6.01"/>
    <x v="1"/>
    <s v="No"/>
    <s v="No"/>
    <x v="0"/>
    <s v="No major surgery"/>
    <x v="1"/>
    <s v="23-Jun-1965"/>
    <x v="38"/>
    <n v="11455.28"/>
    <s v="tier - 3"/>
    <s v="tier - 2"/>
    <s v="R1011"/>
  </r>
  <r>
    <s v="Id1373"/>
    <s v="  Travis"/>
    <n v="40.15"/>
    <x v="0"/>
    <n v="11.84"/>
    <x v="0"/>
    <s v="No"/>
    <s v="No"/>
    <x v="0"/>
    <s v="No major surgery"/>
    <x v="1"/>
    <s v="7-Sep-1966"/>
    <x v="37"/>
    <n v="11478.14"/>
    <s v="tier - 3"/>
    <s v="tier - 2"/>
    <s v="R1025"/>
  </r>
  <r>
    <s v="Id1374"/>
    <s v="  Ricky"/>
    <n v="40.700000000000003"/>
    <x v="0"/>
    <n v="6.27"/>
    <x v="1"/>
    <s v="Yes"/>
    <s v="No"/>
    <x v="1"/>
    <n v="1"/>
    <x v="1"/>
    <s v="10-Sep-2004"/>
    <x v="9"/>
    <n v="11482.63"/>
    <s v="tier - 3"/>
    <s v="tier - 2"/>
    <s v="R1013"/>
  </r>
  <r>
    <s v="Id1375"/>
    <s v="  Colleen L"/>
    <n v="40.76"/>
    <x v="0"/>
    <n v="5.28"/>
    <x v="2"/>
    <s v="No"/>
    <s v="No"/>
    <x v="0"/>
    <s v="No major surgery"/>
    <x v="1"/>
    <s v="13-Oct-1970"/>
    <x v="33"/>
    <n v="11488.32"/>
    <s v="tier - 3"/>
    <s v="tier - 1"/>
    <s v="R1014"/>
  </r>
  <r>
    <s v="Id1376"/>
    <s v="  Charlie A"/>
    <n v="29.7"/>
    <x v="1"/>
    <n v="7.03"/>
    <x v="0"/>
    <s v="No"/>
    <s v="No"/>
    <x v="0"/>
    <s v="No major surgery"/>
    <x v="1"/>
    <s v="7-Jun-1983"/>
    <x v="22"/>
    <n v="11492.46"/>
    <s v="tier - 3"/>
    <s v="tier - 3"/>
    <s v="R1026"/>
  </r>
  <r>
    <s v="Id1377"/>
    <s v="  Rick"/>
    <n v="40.58"/>
    <x v="0"/>
    <n v="5.32"/>
    <x v="2"/>
    <s v="Yes"/>
    <s v="No"/>
    <x v="1"/>
    <n v="1"/>
    <x v="1"/>
    <s v="11-Aug-1969"/>
    <x v="34"/>
    <n v="11497.69"/>
    <s v="tier - 3"/>
    <s v="tier - 1"/>
    <s v="R1012"/>
  </r>
  <r>
    <s v="Id1378"/>
    <s v="  Lauren C"/>
    <n v="33.06"/>
    <x v="0"/>
    <n v="9.59"/>
    <x v="0"/>
    <s v="Yes"/>
    <s v="No"/>
    <x v="0"/>
    <s v="No major surgery"/>
    <x v="1"/>
    <s v="6-Oct-1989"/>
    <x v="13"/>
    <n v="11511.61"/>
    <s v="tier - 3"/>
    <s v="tier - 3"/>
    <s v="R1026"/>
  </r>
  <r>
    <s v="Id1379"/>
    <s v="  Daniel"/>
    <n v="26.62"/>
    <x v="1"/>
    <n v="6.15"/>
    <x v="1"/>
    <s v="Yes"/>
    <s v="No"/>
    <x v="0"/>
    <s v="No major surgery"/>
    <x v="1"/>
    <s v="24-Jun-1968"/>
    <x v="36"/>
    <n v="11512.41"/>
    <s v="tier - 3"/>
    <s v="tier - 1"/>
    <s v="R1024"/>
  </r>
  <r>
    <s v="Id1380"/>
    <s v="  Jaime"/>
    <n v="37.1"/>
    <x v="0"/>
    <n v="11.08"/>
    <x v="0"/>
    <s v="No"/>
    <s v="No"/>
    <x v="0"/>
    <s v="No major surgery"/>
    <x v="1"/>
    <s v="19-Dec-1971"/>
    <x v="32"/>
    <n v="11520.1"/>
    <s v="tier - 3"/>
    <s v="tier - 1"/>
    <s v="R1012"/>
  </r>
  <r>
    <s v="Id1381"/>
    <s v="  Erik R"/>
    <n v="18.28"/>
    <x v="4"/>
    <n v="7.95"/>
    <x v="0"/>
    <s v="No"/>
    <s v="No"/>
    <x v="0"/>
    <s v="No major surgery"/>
    <x v="1"/>
    <s v="12-Jun-1988"/>
    <x v="15"/>
    <n v="11524.25"/>
    <s v="tier - 3"/>
    <s v="tier - 1"/>
    <s v="R1026"/>
  </r>
  <r>
    <s v="Id1382"/>
    <s v="  Katie"/>
    <n v="35.814999999999998"/>
    <x v="0"/>
    <n v="6.23"/>
    <x v="1"/>
    <s v="No"/>
    <s v="No"/>
    <x v="0"/>
    <s v="No major surgery"/>
    <x v="1"/>
    <s v="23-Jul-1970"/>
    <x v="33"/>
    <n v="11530.12"/>
    <s v="tier - 3"/>
    <s v="tier - 1"/>
    <s v="R1012"/>
  </r>
  <r>
    <s v="Id1383"/>
    <s v="  Thomas A"/>
    <n v="30.69"/>
    <x v="0"/>
    <n v="6.5"/>
    <x v="0"/>
    <s v="No"/>
    <s v="No"/>
    <x v="0"/>
    <s v="No major surgery"/>
    <x v="1"/>
    <s v="3-Oct-1965"/>
    <x v="38"/>
    <n v="11534.87"/>
    <s v="tier - 3"/>
    <s v="tier - 1"/>
    <s v="R1017"/>
  </r>
  <r>
    <s v="Id1384"/>
    <s v="  Jean-Marc"/>
    <n v="26.125"/>
    <x v="1"/>
    <n v="5.22"/>
    <x v="2"/>
    <s v="No"/>
    <s v="No"/>
    <x v="0"/>
    <s v="No major surgery"/>
    <x v="1"/>
    <s v="14-Nov-1968"/>
    <x v="36"/>
    <n v="11538.42"/>
    <s v="tier - 3"/>
    <s v="tier - 1"/>
    <s v="R1011"/>
  </r>
  <r>
    <s v="Id1385"/>
    <s v="  Kerry L"/>
    <n v="34.58"/>
    <x v="0"/>
    <n v="6.3"/>
    <x v="1"/>
    <s v="No"/>
    <s v="No"/>
    <x v="1"/>
    <n v="1"/>
    <x v="1"/>
    <s v="1-Dec-1971"/>
    <x v="32"/>
    <n v="11540.25"/>
    <s v="tier - 3"/>
    <s v="tier - 1"/>
    <s v="R1012"/>
  </r>
  <r>
    <s v="Id1386"/>
    <s v="  Ulrich"/>
    <n v="27.4"/>
    <x v="1"/>
    <n v="8.84"/>
    <x v="0"/>
    <s v="No"/>
    <s v="No"/>
    <x v="0"/>
    <s v="No major surgery"/>
    <x v="1"/>
    <s v="23-Jul-1973"/>
    <x v="29"/>
    <n v="11552.9"/>
    <s v="tier - 3"/>
    <s v="tier - 2"/>
    <s v="R1011"/>
  </r>
  <r>
    <s v="Id1387"/>
    <s v="  Justin P"/>
    <n v="27.53"/>
    <x v="1"/>
    <n v="4.1100000000000003"/>
    <x v="2"/>
    <s v="No"/>
    <s v="No"/>
    <x v="0"/>
    <n v="1"/>
    <x v="1"/>
    <s v="27-Oct-1965"/>
    <x v="38"/>
    <n v="11554.22"/>
    <s v="tier - 3"/>
    <s v="tier - 1"/>
    <s v="R1013"/>
  </r>
  <r>
    <s v="Id1388"/>
    <s v="  Hannah E"/>
    <n v="33"/>
    <x v="0"/>
    <n v="4.57"/>
    <x v="2"/>
    <s v="No"/>
    <s v="No"/>
    <x v="0"/>
    <s v="No major surgery"/>
    <x v="1"/>
    <s v="25-Dec-1965"/>
    <x v="38"/>
    <n v="11566.3"/>
    <s v="tier - 3"/>
    <s v="tier - 3"/>
    <s v="R1016"/>
  </r>
  <r>
    <s v="Id1389"/>
    <s v="  David"/>
    <n v="25.78"/>
    <x v="1"/>
    <n v="11.06"/>
    <x v="0"/>
    <s v="Yes"/>
    <s v="No"/>
    <x v="0"/>
    <s v="No major surgery"/>
    <x v="1"/>
    <s v="6-Nov-1965"/>
    <x v="38"/>
    <n v="11576.13"/>
    <s v="tier - 3"/>
    <s v="tier - 3"/>
    <s v="R1011"/>
  </r>
  <r>
    <s v="Id1390"/>
    <s v="  Jim"/>
    <n v="22.66"/>
    <x v="2"/>
    <n v="10.68"/>
    <x v="0"/>
    <s v="No"/>
    <s v="No"/>
    <x v="0"/>
    <s v="No major surgery"/>
    <x v="1"/>
    <s v="20-Jun-1964"/>
    <x v="42"/>
    <n v="11602.75"/>
    <s v="tier - 3"/>
    <s v="tier - 1"/>
    <s v="R1020"/>
  </r>
  <r>
    <s v="Id1391"/>
    <s v="  Joseph P"/>
    <n v="38.81"/>
    <x v="0"/>
    <n v="6.14"/>
    <x v="1"/>
    <s v="Yes"/>
    <s v="No"/>
    <x v="0"/>
    <n v="1"/>
    <x v="1"/>
    <s v="17-Jul-1986"/>
    <x v="18"/>
    <n v="11625.11"/>
    <s v="tier - 3"/>
    <s v="tier - 3"/>
    <s v="R1022"/>
  </r>
  <r>
    <s v="Id1392"/>
    <s v="  Michael"/>
    <n v="38.51"/>
    <x v="0"/>
    <n v="5.45"/>
    <x v="2"/>
    <s v="Yes"/>
    <s v="No"/>
    <x v="0"/>
    <s v="No major surgery"/>
    <x v="1"/>
    <s v="4-Oct-1966"/>
    <x v="37"/>
    <n v="11657.72"/>
    <s v="tier - 3"/>
    <s v="tier - 2"/>
    <s v="R1024"/>
  </r>
  <r>
    <s v="Id1393"/>
    <s v="  Gina M"/>
    <n v="22.98"/>
    <x v="2"/>
    <n v="6.14"/>
    <x v="1"/>
    <s v="Yes"/>
    <s v="No"/>
    <x v="0"/>
    <s v="No major surgery"/>
    <x v="1"/>
    <s v="20-Jul-1994"/>
    <x v="11"/>
    <n v="11657.81"/>
    <s v="tier - 3"/>
    <s v="tier - 2"/>
    <s v="R1023"/>
  </r>
  <r>
    <s v="Id1394"/>
    <s v="  Shantel C"/>
    <n v="15.65"/>
    <x v="4"/>
    <n v="7.85"/>
    <x v="0"/>
    <s v="No"/>
    <s v="No"/>
    <x v="0"/>
    <s v="No major surgery"/>
    <x v="1"/>
    <s v="6-Jul-1966"/>
    <x v="37"/>
    <n v="11658.12"/>
    <s v="tier - 3"/>
    <s v="tier - 1"/>
    <s v="R1024"/>
  </r>
  <r>
    <s v="Id1395"/>
    <s v="  Brian"/>
    <n v="39.97"/>
    <x v="0"/>
    <n v="4.09"/>
    <x v="2"/>
    <s v="No"/>
    <s v="No"/>
    <x v="0"/>
    <n v="1"/>
    <x v="1"/>
    <s v="23-Aug-1966"/>
    <x v="37"/>
    <n v="11658.38"/>
    <s v="tier - 3"/>
    <s v="tier - 3"/>
    <s v="R1024"/>
  </r>
  <r>
    <s v="Id1396"/>
    <s v="  Brian"/>
    <n v="37.22"/>
    <x v="0"/>
    <n v="4.62"/>
    <x v="2"/>
    <s v="No"/>
    <s v="No"/>
    <x v="1"/>
    <n v="1"/>
    <x v="1"/>
    <s v="9-Nov-1966"/>
    <x v="37"/>
    <n v="11674.13"/>
    <s v="tier - 3"/>
    <s v="tier - 1"/>
    <s v="R1011"/>
  </r>
  <r>
    <s v="Id1397"/>
    <s v="  Jessica R"/>
    <n v="41.325000000000003"/>
    <x v="0"/>
    <n v="5.77"/>
    <x v="1"/>
    <s v="No"/>
    <s v="No"/>
    <x v="0"/>
    <s v="No major surgery"/>
    <x v="1"/>
    <s v="1-Dec-1970"/>
    <x v="33"/>
    <n v="11696.52"/>
    <s v="tier - 3"/>
    <s v="tier - 1"/>
    <s v="R1021"/>
  </r>
  <r>
    <s v="Id1398"/>
    <s v="  Robyn"/>
    <n v="40.31"/>
    <x v="0"/>
    <n v="5.84"/>
    <x v="1"/>
    <s v="No"/>
    <s v="No"/>
    <x v="0"/>
    <s v="No major surgery"/>
    <x v="1"/>
    <s v="21-Oct-1982"/>
    <x v="23"/>
    <n v="11712.97"/>
    <s v="tier - 3"/>
    <s v="tier - 2"/>
    <s v="R1021"/>
  </r>
  <r>
    <s v="Id1399"/>
    <s v="  Ashley"/>
    <n v="29.48"/>
    <x v="1"/>
    <n v="4.91"/>
    <x v="2"/>
    <s v="No"/>
    <s v="No"/>
    <x v="0"/>
    <s v="No major surgery"/>
    <x v="1"/>
    <s v="12-Oct-1969"/>
    <x v="34"/>
    <n v="11729.68"/>
    <s v="tier - 3"/>
    <s v="tier - 1"/>
    <s v="R1024"/>
  </r>
  <r>
    <s v="Id1400"/>
    <s v="  Dana"/>
    <n v="33.155000000000001"/>
    <x v="0"/>
    <n v="5.07"/>
    <x v="2"/>
    <s v="No"/>
    <s v="No"/>
    <x v="0"/>
    <s v="No major surgery"/>
    <x v="1"/>
    <s v="26-Nov-1984"/>
    <x v="21"/>
    <n v="11730.82"/>
    <s v="tier - 3"/>
    <s v="tier - 3"/>
    <s v="R1026"/>
  </r>
  <r>
    <s v="Id1401"/>
    <s v="  Jessica F"/>
    <n v="42.85"/>
    <x v="0"/>
    <n v="5.81"/>
    <x v="1"/>
    <s v="Yes"/>
    <s v="No"/>
    <x v="0"/>
    <s v="No major surgery"/>
    <x v="1"/>
    <s v="9-Nov-1964"/>
    <x v="42"/>
    <n v="11735.88"/>
    <s v="tier - 3"/>
    <s v="tier - 1"/>
    <s v="R1012"/>
  </r>
  <r>
    <s v="Id1402"/>
    <s v="  Lindsey"/>
    <n v="32.340000000000003"/>
    <x v="0"/>
    <n v="11.2"/>
    <x v="0"/>
    <s v="No"/>
    <s v="No"/>
    <x v="0"/>
    <s v="No major surgery"/>
    <x v="1"/>
    <s v="5-Sep-1988"/>
    <x v="15"/>
    <n v="11737.85"/>
    <s v="tier - 3"/>
    <s v="tier - 1"/>
    <s v="R1011"/>
  </r>
  <r>
    <s v="Id1403"/>
    <s v="  Kelly A"/>
    <n v="27.5"/>
    <x v="1"/>
    <n v="10.75"/>
    <x v="0"/>
    <s v="No"/>
    <s v="No"/>
    <x v="0"/>
    <s v="No major surgery"/>
    <x v="1"/>
    <s v="12-Nov-1969"/>
    <x v="34"/>
    <n v="11741.73"/>
    <s v="tier - 3"/>
    <s v="tier - 1"/>
    <s v="R1011"/>
  </r>
  <r>
    <s v="Id1404"/>
    <s v="  Brooke E"/>
    <n v="25.8"/>
    <x v="1"/>
    <n v="7.8"/>
    <x v="0"/>
    <s v="No"/>
    <s v="No"/>
    <x v="0"/>
    <s v="No major surgery"/>
    <x v="1"/>
    <s v="9-Jun-1963"/>
    <x v="41"/>
    <n v="11743.3"/>
    <s v="tier - 3"/>
    <s v="tier - 3"/>
    <s v="R1013"/>
  </r>
  <r>
    <s v="Id1405"/>
    <s v="  Katelyn E"/>
    <n v="25"/>
    <x v="1"/>
    <n v="7.04"/>
    <x v="0"/>
    <s v="No"/>
    <s v="No"/>
    <x v="0"/>
    <s v="No major surgery"/>
    <x v="1"/>
    <s v="2-Dec-1964"/>
    <x v="42"/>
    <n v="11743.93"/>
    <s v="tier - 3"/>
    <s v="tier - 1"/>
    <s v="R1012"/>
  </r>
  <r>
    <s v="Id1406"/>
    <s v="  Adam"/>
    <n v="41.2"/>
    <x v="0"/>
    <n v="4.18"/>
    <x v="2"/>
    <s v="Yes"/>
    <s v="No"/>
    <x v="0"/>
    <s v="No major surgery"/>
    <x v="1"/>
    <s v="6-Nov-1979"/>
    <x v="25"/>
    <n v="11752.68"/>
    <s v="tier - 3"/>
    <s v="tier - 1"/>
    <s v="R1026"/>
  </r>
  <r>
    <s v="Id1407"/>
    <s v="  Dana"/>
    <n v="17.78"/>
    <x v="4"/>
    <n v="8.19"/>
    <x v="0"/>
    <s v="No"/>
    <s v="No"/>
    <x v="0"/>
    <s v="No major surgery"/>
    <x v="1"/>
    <s v="25-Jul-1966"/>
    <x v="37"/>
    <n v="11763"/>
    <s v="tier - 3"/>
    <s v="tier - 3"/>
    <s v="R1016"/>
  </r>
  <r>
    <s v="Id1408"/>
    <s v="  Eric W"/>
    <n v="40.119999999999997"/>
    <x v="0"/>
    <n v="6.22"/>
    <x v="1"/>
    <s v="Yes"/>
    <s v="No"/>
    <x v="1"/>
    <n v="1"/>
    <x v="1"/>
    <s v="20-Nov-1982"/>
    <x v="23"/>
    <n v="11773.06"/>
    <s v="tier - 3"/>
    <s v="tier - 3"/>
    <s v="R1026"/>
  </r>
  <r>
    <s v="Id1409"/>
    <s v="  Matthew D"/>
    <n v="19.350000000000001"/>
    <x v="2"/>
    <n v="8.2200000000000006"/>
    <x v="0"/>
    <s v="Yes"/>
    <s v="No"/>
    <x v="0"/>
    <s v="No major surgery"/>
    <x v="1"/>
    <s v="3-Oct-1965"/>
    <x v="38"/>
    <n v="11830.61"/>
    <s v="tier - 3"/>
    <s v="tier - 1"/>
    <s v="R1012"/>
  </r>
  <r>
    <s v="Id1410"/>
    <s v="  Eoghan"/>
    <n v="36.69"/>
    <x v="0"/>
    <n v="6.15"/>
    <x v="1"/>
    <s v="No"/>
    <s v="No"/>
    <x v="0"/>
    <s v="No major surgery"/>
    <x v="1"/>
    <s v="27-Jun-1964"/>
    <x v="42"/>
    <n v="11833.78"/>
    <s v="tier - 3"/>
    <s v="tier - 3"/>
    <s v="R1013"/>
  </r>
  <r>
    <s v="Id1411"/>
    <s v="  Pamela W"/>
    <n v="28.51"/>
    <x v="1"/>
    <n v="5.65"/>
    <x v="2"/>
    <s v="Yes"/>
    <s v="No"/>
    <x v="0"/>
    <n v="1"/>
    <x v="1"/>
    <s v="11-Sep-1964"/>
    <x v="42"/>
    <n v="11837.16"/>
    <s v="tier - 3"/>
    <s v="tier - 3"/>
    <s v="R1011"/>
  </r>
  <r>
    <s v="Id1412"/>
    <s v="  Lindsey M"/>
    <n v="30.21"/>
    <x v="0"/>
    <n v="5.5"/>
    <x v="2"/>
    <s v="No"/>
    <s v="No"/>
    <x v="0"/>
    <n v="1"/>
    <x v="1"/>
    <s v="25-Sep-1965"/>
    <x v="38"/>
    <n v="11840.78"/>
    <s v="tier - 3"/>
    <s v="tier - 2"/>
    <s v="R1012"/>
  </r>
  <r>
    <s v="Id1413"/>
    <s v="  Kassie"/>
    <n v="24.33"/>
    <x v="2"/>
    <n v="8"/>
    <x v="0"/>
    <s v="No"/>
    <s v="No"/>
    <x v="0"/>
    <s v="No major surgery"/>
    <x v="1"/>
    <s v="11-Jul-1964"/>
    <x v="42"/>
    <n v="11842.44"/>
    <s v="tier - 3"/>
    <s v="tier - 2"/>
    <s v="R1011"/>
  </r>
  <r>
    <s v="Id1414"/>
    <s v="  Matthew"/>
    <n v="19.855"/>
    <x v="2"/>
    <n v="5.71"/>
    <x v="1"/>
    <s v="Yes"/>
    <s v="No"/>
    <x v="0"/>
    <s v="No major surgery"/>
    <x v="1"/>
    <s v="10-Nov-1965"/>
    <x v="38"/>
    <n v="11842.62"/>
    <s v="tier - 3"/>
    <s v="tier - 3"/>
    <s v="R1012"/>
  </r>
  <r>
    <s v="Id1415"/>
    <s v="  Ruben Dario"/>
    <n v="25.364999999999998"/>
    <x v="1"/>
    <n v="11.71"/>
    <x v="0"/>
    <s v="No"/>
    <s v="No"/>
    <x v="0"/>
    <s v="No major surgery"/>
    <x v="1"/>
    <s v="27-Jun-1964"/>
    <x v="42"/>
    <n v="11848.14"/>
    <s v="tier - 3"/>
    <s v="tier - 2"/>
    <s v="R1011"/>
  </r>
  <r>
    <s v="Id1416"/>
    <s v="  Kevin"/>
    <n v="29.6"/>
    <x v="1"/>
    <n v="6.17"/>
    <x v="1"/>
    <s v="Yes"/>
    <s v="No"/>
    <x v="1"/>
    <n v="1"/>
    <x v="1"/>
    <s v="29-Sep-1964"/>
    <x v="42"/>
    <n v="11856.41"/>
    <s v="tier - 3"/>
    <s v="tier - 2"/>
    <s v="R1013"/>
  </r>
  <r>
    <s v="Id1417"/>
    <s v="  Lindsay M"/>
    <n v="39.43"/>
    <x v="0"/>
    <n v="6.1"/>
    <x v="1"/>
    <s v="Yes"/>
    <s v="No"/>
    <x v="1"/>
    <n v="1"/>
    <x v="1"/>
    <s v="7-Jul-1974"/>
    <x v="28"/>
    <n v="11858.56"/>
    <s v="tier - 3"/>
    <s v="tier - 3"/>
    <s v="R1011"/>
  </r>
  <r>
    <s v="Id1418"/>
    <s v="  Amanda"/>
    <n v="27.34"/>
    <x v="1"/>
    <n v="5.19"/>
    <x v="2"/>
    <s v="Yes"/>
    <s v="No"/>
    <x v="0"/>
    <n v="1"/>
    <x v="1"/>
    <s v="24-Aug-1967"/>
    <x v="39"/>
    <n v="11879.1"/>
    <s v="tier - 3"/>
    <s v="tier - 3"/>
    <s v="R1024"/>
  </r>
  <r>
    <s v="Id1419"/>
    <s v="  James"/>
    <n v="39.01"/>
    <x v="0"/>
    <n v="5.37"/>
    <x v="2"/>
    <s v="Yes"/>
    <s v="No"/>
    <x v="0"/>
    <s v="No major surgery"/>
    <x v="1"/>
    <s v="14-Jul-1967"/>
    <x v="39"/>
    <n v="11881.36"/>
    <s v="tier - 3"/>
    <s v="tier - 2"/>
    <s v="R1011"/>
  </r>
  <r>
    <s v="Id1420"/>
    <s v="  Samuel H"/>
    <n v="18.989999999999998"/>
    <x v="2"/>
    <n v="10.82"/>
    <x v="0"/>
    <s v="Yes"/>
    <s v="No"/>
    <x v="0"/>
    <s v="No major surgery"/>
    <x v="1"/>
    <s v="29-Oct-1967"/>
    <x v="39"/>
    <n v="11881.97"/>
    <s v="tier - 3"/>
    <s v="tier - 1"/>
    <s v="R1013"/>
  </r>
  <r>
    <s v="Id1421"/>
    <s v="  Jenni"/>
    <n v="42.3"/>
    <x v="0"/>
    <n v="6.06"/>
    <x v="1"/>
    <s v="Yes"/>
    <s v="No"/>
    <x v="0"/>
    <s v="No major surgery"/>
    <x v="1"/>
    <s v="2-Jun-2004"/>
    <x v="9"/>
    <n v="11884.05"/>
    <s v="tier - 3"/>
    <s v="tier - 3"/>
    <s v="R1013"/>
  </r>
  <r>
    <s v="Id1422"/>
    <s v="  Estuardo F"/>
    <n v="39.805"/>
    <x v="0"/>
    <n v="5.91"/>
    <x v="1"/>
    <s v="No"/>
    <s v="No"/>
    <x v="0"/>
    <s v="No major surgery"/>
    <x v="1"/>
    <s v="19-Nov-1964"/>
    <x v="42"/>
    <n v="11918.2"/>
    <s v="tier - 3"/>
    <s v="tier - 1"/>
    <s v="R1021"/>
  </r>
  <r>
    <s v="Id1423"/>
    <s v="  Brett"/>
    <n v="33.700000000000003"/>
    <x v="0"/>
    <n v="5.87"/>
    <x v="1"/>
    <s v="No"/>
    <s v="No"/>
    <x v="0"/>
    <s v="No major surgery"/>
    <x v="1"/>
    <s v="20-Dec-1964"/>
    <x v="42"/>
    <n v="11931.13"/>
    <s v="tier - 3"/>
    <s v="tier - 1"/>
    <s v="R1019"/>
  </r>
  <r>
    <s v="Id1424"/>
    <s v="  Sharon E"/>
    <n v="36.195"/>
    <x v="0"/>
    <n v="6.22"/>
    <x v="1"/>
    <s v="No"/>
    <s v="No"/>
    <x v="0"/>
    <s v="No major surgery"/>
    <x v="1"/>
    <s v="2-Aug-1964"/>
    <x v="42"/>
    <n v="11938.26"/>
    <s v="tier - 3"/>
    <s v="tier - 3"/>
    <s v="R1019"/>
  </r>
  <r>
    <s v="Id1425"/>
    <s v="  Jacob W√¶ver"/>
    <n v="32.6"/>
    <x v="0"/>
    <n v="5.73"/>
    <x v="1"/>
    <s v="No"/>
    <s v="No"/>
    <x v="1"/>
    <n v="1"/>
    <x v="1"/>
    <s v="19-Oct-1991"/>
    <x v="14"/>
    <n v="11941.83"/>
    <s v="tier - 3"/>
    <s v="tier - 1"/>
    <s v="R1023"/>
  </r>
  <r>
    <s v="Id1426"/>
    <s v="  Scott"/>
    <n v="30.2"/>
    <x v="0"/>
    <n v="5.7"/>
    <x v="1"/>
    <s v="No"/>
    <s v="No"/>
    <x v="0"/>
    <s v="No major surgery"/>
    <x v="1"/>
    <s v="25-Dec-1964"/>
    <x v="42"/>
    <n v="11944.59"/>
    <s v="tier - 3"/>
    <s v="tier - 2"/>
    <s v="R1016"/>
  </r>
  <r>
    <s v="Id1427"/>
    <s v="  Brooke S"/>
    <n v="27.645"/>
    <x v="1"/>
    <n v="9.91"/>
    <x v="0"/>
    <s v="No"/>
    <s v="No"/>
    <x v="0"/>
    <s v="No major surgery"/>
    <x v="1"/>
    <s v="1-Nov-1965"/>
    <x v="38"/>
    <n v="11945.13"/>
    <s v="tier - 3"/>
    <s v="tier - 2"/>
    <s v="R1012"/>
  </r>
  <r>
    <s v="Id1428"/>
    <s v="  Kaye A"/>
    <n v="26.41"/>
    <x v="1"/>
    <n v="11.4"/>
    <x v="0"/>
    <s v="No"/>
    <s v="No"/>
    <x v="0"/>
    <s v="No major surgery"/>
    <x v="1"/>
    <s v="29-Sep-1964"/>
    <x v="42"/>
    <n v="11946.63"/>
    <s v="tier - 3"/>
    <s v="tier - 2"/>
    <s v="R1013"/>
  </r>
  <r>
    <s v="Id1429"/>
    <s v="  Carolyn"/>
    <n v="34.1"/>
    <x v="0"/>
    <n v="6.29"/>
    <x v="1"/>
    <s v="Yes"/>
    <s v="No"/>
    <x v="1"/>
    <n v="1"/>
    <x v="1"/>
    <s v="22-Dec-1967"/>
    <x v="39"/>
    <n v="11987.17"/>
    <s v="tier - 3"/>
    <s v="tier - 3"/>
    <s v="R1013"/>
  </r>
  <r>
    <s v="Id1430"/>
    <s v="  Daniel C"/>
    <n v="17.3"/>
    <x v="4"/>
    <n v="9.2799999999999994"/>
    <x v="0"/>
    <s v="No"/>
    <s v="No"/>
    <x v="0"/>
    <s v="No major surgery"/>
    <x v="1"/>
    <s v="4-Jul-1983"/>
    <x v="22"/>
    <n v="11987.68"/>
    <s v="tier - 3"/>
    <s v="tier - 2"/>
    <s v="R1026"/>
  </r>
  <r>
    <s v="Id1431"/>
    <s v="  Laurie A"/>
    <n v="35.020000000000003"/>
    <x v="0"/>
    <n v="4.78"/>
    <x v="2"/>
    <s v="No"/>
    <s v="No"/>
    <x v="1"/>
    <n v="1"/>
    <x v="1"/>
    <s v="12-Dec-1993"/>
    <x v="1"/>
    <n v="11994.89"/>
    <s v="tier - 3"/>
    <s v="tier - 2"/>
    <s v="R1012"/>
  </r>
  <r>
    <s v="Id1432"/>
    <s v="  Nicole"/>
    <n v="37.1"/>
    <x v="0"/>
    <n v="8.8699999999999992"/>
    <x v="0"/>
    <s v="Yes"/>
    <s v="No"/>
    <x v="0"/>
    <s v="No major surgery"/>
    <x v="1"/>
    <s v="17-Oct-1982"/>
    <x v="23"/>
    <n v="12001.29"/>
    <s v="tier - 3"/>
    <s v="tier - 3"/>
    <s v="R1021"/>
  </r>
  <r>
    <s v="Id1433"/>
    <s v="  Shelby"/>
    <n v="16.79"/>
    <x v="4"/>
    <n v="11.4"/>
    <x v="0"/>
    <s v="No"/>
    <s v="No"/>
    <x v="0"/>
    <s v="No major surgery"/>
    <x v="1"/>
    <s v="9-Jun-1965"/>
    <x v="38"/>
    <n v="12029.29"/>
    <s v="tier - 3"/>
    <s v="tier - 2"/>
    <s v="R1024"/>
  </r>
  <r>
    <s v="Id1434"/>
    <s v="  Allison"/>
    <n v="31.635000000000002"/>
    <x v="0"/>
    <n v="9.1300000000000008"/>
    <x v="0"/>
    <s v="Yes"/>
    <s v="No"/>
    <x v="0"/>
    <s v="No major surgery"/>
    <x v="1"/>
    <s v="29-Oct-1965"/>
    <x v="38"/>
    <n v="12032.33"/>
    <s v="tier - 3"/>
    <s v="tier - 1"/>
    <s v="R1011"/>
  </r>
  <r>
    <s v="Id1435"/>
    <s v="  Leticia"/>
    <n v="24.19"/>
    <x v="2"/>
    <n v="6.22"/>
    <x v="1"/>
    <s v="Yes"/>
    <s v="No"/>
    <x v="1"/>
    <n v="1"/>
    <x v="1"/>
    <s v="16-Oct-1979"/>
    <x v="25"/>
    <n v="12035.18"/>
    <s v="tier - 3"/>
    <s v="tier - 3"/>
    <s v="R1021"/>
  </r>
  <r>
    <s v="Id1436"/>
    <s v="  John S"/>
    <n v="35.29"/>
    <x v="0"/>
    <n v="5.9"/>
    <x v="1"/>
    <s v="No"/>
    <s v="No"/>
    <x v="1"/>
    <n v="1"/>
    <x v="1"/>
    <s v="24-Nov-1966"/>
    <x v="37"/>
    <n v="12044.34"/>
    <s v="tier - 3"/>
    <s v="tier - 1"/>
    <s v="R1012"/>
  </r>
  <r>
    <s v="Id1437"/>
    <s v="  April"/>
    <n v="35.299999999999997"/>
    <x v="0"/>
    <n v="4.45"/>
    <x v="2"/>
    <s v="No"/>
    <s v="No"/>
    <x v="0"/>
    <s v="No major surgery"/>
    <x v="1"/>
    <s v="7-Sep-1986"/>
    <x v="18"/>
    <n v="12048.13"/>
    <s v="tier - 3"/>
    <s v="tier - 2"/>
    <s v="R1026"/>
  </r>
  <r>
    <s v="Id1438"/>
    <s v="  Ashley N"/>
    <n v="35.64"/>
    <x v="0"/>
    <n v="6.17"/>
    <x v="1"/>
    <s v="No"/>
    <s v="No"/>
    <x v="1"/>
    <n v="1"/>
    <x v="1"/>
    <s v="2-Sep-1984"/>
    <x v="21"/>
    <n v="12091.34"/>
    <s v="tier - 3"/>
    <s v="tier - 2"/>
    <s v="R1022"/>
  </r>
  <r>
    <s v="Id1439"/>
    <s v="  Madeleine"/>
    <n v="33.1"/>
    <x v="0"/>
    <n v="4.93"/>
    <x v="2"/>
    <s v="No"/>
    <s v="No"/>
    <x v="0"/>
    <s v="No major surgery"/>
    <x v="1"/>
    <s v="21-Jun-1968"/>
    <x v="36"/>
    <n v="12094.48"/>
    <s v="tier - 3"/>
    <s v="tier - 3"/>
    <s v="R1011"/>
  </r>
  <r>
    <s v="Id1440"/>
    <s v="  Nelly S"/>
    <n v="26.41"/>
    <x v="1"/>
    <n v="7.32"/>
    <x v="0"/>
    <s v="Yes"/>
    <s v="No"/>
    <x v="0"/>
    <n v="1"/>
    <x v="1"/>
    <s v="9-Dec-1968"/>
    <x v="36"/>
    <n v="12096.65"/>
    <s v="tier - 3"/>
    <s v="tier - 1"/>
    <s v="R1024"/>
  </r>
  <r>
    <s v="Id1441"/>
    <s v="  Meredith S"/>
    <n v="29.9"/>
    <x v="1"/>
    <n v="5.27"/>
    <x v="2"/>
    <s v="No"/>
    <s v="No"/>
    <x v="1"/>
    <n v="1"/>
    <x v="1"/>
    <s v="25-Oct-1968"/>
    <x v="36"/>
    <n v="12105.32"/>
    <s v="tier - 3"/>
    <s v="tier - 3"/>
    <s v="R1011"/>
  </r>
  <r>
    <s v="Id1442"/>
    <s v="  Kevin"/>
    <n v="25.24"/>
    <x v="1"/>
    <n v="5.82"/>
    <x v="1"/>
    <s v="No"/>
    <s v="No"/>
    <x v="0"/>
    <n v="1"/>
    <x v="1"/>
    <s v="20-Jul-1963"/>
    <x v="41"/>
    <n v="12124.99"/>
    <s v="tier - 3"/>
    <s v="tier - 1"/>
    <s v="R1012"/>
  </r>
  <r>
    <s v="Id1443"/>
    <s v="  Lisa"/>
    <n v="25.08"/>
    <x v="1"/>
    <n v="5.8"/>
    <x v="1"/>
    <s v="No"/>
    <s v="No"/>
    <x v="1"/>
    <n v="1"/>
    <x v="1"/>
    <s v="4-Jun-1963"/>
    <x v="41"/>
    <n v="12129.61"/>
    <s v="tier - 3"/>
    <s v="tier - 1"/>
    <s v="R1012"/>
  </r>
  <r>
    <s v="Id1444"/>
    <s v="  Katherine A"/>
    <n v="29.164999999999999"/>
    <x v="1"/>
    <n v="4.87"/>
    <x v="2"/>
    <s v="No"/>
    <s v="Yes"/>
    <x v="0"/>
    <n v="1"/>
    <x v="1"/>
    <s v="6-Nov-1991"/>
    <x v="14"/>
    <n v="12130.8"/>
    <s v="tier - 3"/>
    <s v="tier - 3"/>
    <s v="R1026"/>
  </r>
  <r>
    <s v="Id1445"/>
    <s v="  Steve"/>
    <n v="15.05"/>
    <x v="4"/>
    <n v="8.1199999999999992"/>
    <x v="0"/>
    <s v="No"/>
    <s v="No"/>
    <x v="0"/>
    <s v="No major surgery"/>
    <x v="1"/>
    <s v="16-Sep-1974"/>
    <x v="28"/>
    <n v="12137.6"/>
    <s v="tier - 3"/>
    <s v="tier - 3"/>
    <s v="R1012"/>
  </r>
  <r>
    <s v="Id1446"/>
    <s v="  Kate L"/>
    <n v="19.95"/>
    <x v="2"/>
    <n v="4.3600000000000003"/>
    <x v="2"/>
    <s v="No"/>
    <s v="No"/>
    <x v="0"/>
    <n v="2"/>
    <x v="1"/>
    <s v="4-Nov-1962"/>
    <x v="40"/>
    <n v="12142.58"/>
    <s v="tier - 3"/>
    <s v="tier - 2"/>
    <s v="R1013"/>
  </r>
  <r>
    <s v="Id1447"/>
    <s v="  Beth"/>
    <n v="16.66"/>
    <x v="4"/>
    <n v="9.16"/>
    <x v="0"/>
    <s v="No"/>
    <s v="No"/>
    <x v="0"/>
    <s v="No major surgery"/>
    <x v="1"/>
    <s v="15-Sep-1962"/>
    <x v="40"/>
    <n v="12146.97"/>
    <s v="tier - 3"/>
    <s v="tier - 3"/>
    <s v="R1011"/>
  </r>
  <r>
    <s v="Id1448"/>
    <s v="  Katharine"/>
    <n v="16.62"/>
    <x v="4"/>
    <n v="9.14"/>
    <x v="0"/>
    <s v="No"/>
    <s v="No"/>
    <x v="0"/>
    <s v="No major surgery"/>
    <x v="1"/>
    <s v="5-Oct-1987"/>
    <x v="17"/>
    <n v="12148.2"/>
    <s v="tier - 3"/>
    <s v="tier - 3"/>
    <s v="R1012"/>
  </r>
  <r>
    <s v="Id1449"/>
    <s v="  Heather L"/>
    <n v="15.36"/>
    <x v="4"/>
    <n v="5.49"/>
    <x v="2"/>
    <s v="Yes"/>
    <s v="No"/>
    <x v="0"/>
    <n v="2"/>
    <x v="1"/>
    <s v="29-Aug-1991"/>
    <x v="14"/>
    <n v="12198.64"/>
    <s v="tier - 3"/>
    <s v="tier - 3"/>
    <s v="R1026"/>
  </r>
  <r>
    <s v="Id1450"/>
    <s v="  Desiree"/>
    <n v="27.74"/>
    <x v="1"/>
    <n v="5.96"/>
    <x v="1"/>
    <s v="Yes"/>
    <s v="No"/>
    <x v="0"/>
    <s v="No major surgery"/>
    <x v="1"/>
    <s v="14-Aug-1977"/>
    <x v="26"/>
    <n v="12218.7"/>
    <s v="tier - 3"/>
    <s v="tier - 1"/>
    <s v="R1012"/>
  </r>
  <r>
    <s v="Id1451"/>
    <s v="  Peter B"/>
    <n v="22.44"/>
    <x v="2"/>
    <n v="4.62"/>
    <x v="2"/>
    <s v="Yes"/>
    <s v="No"/>
    <x v="0"/>
    <s v="No major surgery"/>
    <x v="1"/>
    <s v="20-Jul-1964"/>
    <x v="42"/>
    <n v="12222.9"/>
    <s v="tier - 3"/>
    <s v="tier - 2"/>
    <s v="R1012"/>
  </r>
  <r>
    <s v="Id1452"/>
    <s v="  Adam"/>
    <n v="37.049999999999997"/>
    <x v="0"/>
    <n v="9.9600000000000009"/>
    <x v="0"/>
    <s v="Yes"/>
    <s v="No"/>
    <x v="0"/>
    <s v="No major surgery"/>
    <x v="1"/>
    <s v="2-Jul-1964"/>
    <x v="42"/>
    <n v="12224.35"/>
    <s v="tier - 3"/>
    <s v="tier - 1"/>
    <s v="R1012"/>
  </r>
  <r>
    <s v="Id1453"/>
    <s v="  Jeremy J"/>
    <n v="22.95"/>
    <x v="2"/>
    <n v="10.53"/>
    <x v="0"/>
    <s v="No"/>
    <s v="No"/>
    <x v="0"/>
    <n v="2"/>
    <x v="1"/>
    <s v="24-Jun-1964"/>
    <x v="42"/>
    <n v="12231.61"/>
    <s v="tier - 3"/>
    <s v="tier - 3"/>
    <s v="R1012"/>
  </r>
  <r>
    <s v="Id1454"/>
    <s v="  Adam C"/>
    <n v="34.200000000000003"/>
    <x v="0"/>
    <n v="6.69"/>
    <x v="0"/>
    <s v="Yes"/>
    <s v="No"/>
    <x v="0"/>
    <s v="No major surgery"/>
    <x v="1"/>
    <s v="19-Jul-1963"/>
    <x v="41"/>
    <n v="12233.83"/>
    <s v="tier - 3"/>
    <s v="tier - 1"/>
    <s v="R1011"/>
  </r>
  <r>
    <s v="Id1455"/>
    <s v="  Jon"/>
    <n v="30.59"/>
    <x v="0"/>
    <n v="9.5500000000000007"/>
    <x v="0"/>
    <s v="Yes"/>
    <s v="No"/>
    <x v="0"/>
    <s v="No major surgery"/>
    <x v="1"/>
    <s v="15-Oct-1964"/>
    <x v="42"/>
    <n v="12235.84"/>
    <s v="tier - 3"/>
    <s v="tier - 3"/>
    <s v="R1012"/>
  </r>
  <r>
    <s v="Id1456"/>
    <s v="  Steven J"/>
    <n v="25.51"/>
    <x v="1"/>
    <n v="6.05"/>
    <x v="1"/>
    <s v="No"/>
    <s v="No"/>
    <x v="0"/>
    <s v="No major surgery"/>
    <x v="1"/>
    <s v="29-Jul-1966"/>
    <x v="37"/>
    <n v="12237.73"/>
    <s v="tier - 3"/>
    <s v="tier - 3"/>
    <s v="R1012"/>
  </r>
  <r>
    <s v="Id1457"/>
    <s v="  Jessica P"/>
    <n v="29.04"/>
    <x v="1"/>
    <n v="10.56"/>
    <x v="0"/>
    <s v="Yes"/>
    <s v="No"/>
    <x v="0"/>
    <n v="1"/>
    <x v="1"/>
    <s v="17-Jul-1963"/>
    <x v="41"/>
    <n v="12244.53"/>
    <s v="tier - 3"/>
    <s v="tier - 1"/>
    <s v="R1013"/>
  </r>
  <r>
    <s v="Id1458"/>
    <s v="  Ashley"/>
    <n v="22.135000000000002"/>
    <x v="2"/>
    <n v="10.81"/>
    <x v="0"/>
    <s v="Yes"/>
    <s v="No"/>
    <x v="0"/>
    <n v="1"/>
    <x v="1"/>
    <s v="23-Jun-1974"/>
    <x v="28"/>
    <n v="12245.17"/>
    <s v="tier - 3"/>
    <s v="tier - 1"/>
    <s v="R1012"/>
  </r>
  <r>
    <s v="Id1459"/>
    <s v="  Arturo H"/>
    <n v="21.375"/>
    <x v="2"/>
    <n v="4.32"/>
    <x v="2"/>
    <s v="No"/>
    <s v="No"/>
    <x v="0"/>
    <s v="No major surgery"/>
    <x v="1"/>
    <s v="23-Nov-1989"/>
    <x v="13"/>
    <n v="12254.44"/>
    <s v="tier - 3"/>
    <s v="tier - 3"/>
    <s v="R1026"/>
  </r>
  <r>
    <s v="Id1460"/>
    <s v="  Ketil"/>
    <n v="29.19"/>
    <x v="1"/>
    <n v="4.37"/>
    <x v="2"/>
    <s v="No"/>
    <s v="No"/>
    <x v="0"/>
    <s v="No major surgery"/>
    <x v="1"/>
    <s v="13-Aug-1986"/>
    <x v="18"/>
    <n v="12255.04"/>
    <s v="tier - 3"/>
    <s v="tier - 2"/>
    <s v="R1026"/>
  </r>
  <r>
    <s v="Id1461"/>
    <s v="  Katie"/>
    <n v="31.92"/>
    <x v="0"/>
    <n v="4.8099999999999996"/>
    <x v="2"/>
    <s v="Yes"/>
    <s v="No"/>
    <x v="1"/>
    <n v="1"/>
    <x v="1"/>
    <s v="6-Dec-1966"/>
    <x v="37"/>
    <n v="12265.51"/>
    <s v="tier - 3"/>
    <s v="tier - 3"/>
    <s v="R1013"/>
  </r>
  <r>
    <s v="Id1462"/>
    <s v="  Christi"/>
    <n v="26.315000000000001"/>
    <x v="1"/>
    <n v="4.5599999999999996"/>
    <x v="2"/>
    <s v="Yes"/>
    <s v="No"/>
    <x v="1"/>
    <n v="1"/>
    <x v="1"/>
    <s v="30-Dec-1967"/>
    <x v="39"/>
    <n v="12268.63"/>
    <s v="tier - 3"/>
    <s v="tier - 1"/>
    <s v="R1012"/>
  </r>
  <r>
    <s v="Id1463"/>
    <s v="  Alan"/>
    <n v="35.299999999999997"/>
    <x v="0"/>
    <n v="4.3899999999999997"/>
    <x v="2"/>
    <s v="No"/>
    <s v="No"/>
    <x v="0"/>
    <s v="No major surgery"/>
    <x v="1"/>
    <s v="28-Aug-1967"/>
    <x v="39"/>
    <n v="12269.69"/>
    <s v="tier - 3"/>
    <s v="tier - 2"/>
    <s v="R1012"/>
  </r>
  <r>
    <s v="Id1464"/>
    <s v="  Edivaldo B"/>
    <n v="18.91"/>
    <x v="2"/>
    <n v="11.44"/>
    <x v="0"/>
    <s v="No"/>
    <s v="No"/>
    <x v="0"/>
    <s v="No major surgery"/>
    <x v="1"/>
    <s v="16-Nov-1966"/>
    <x v="37"/>
    <n v="12282.03"/>
    <s v="tier - 3"/>
    <s v="tier - 1"/>
    <s v="R1025"/>
  </r>
  <r>
    <s v="Id1465"/>
    <s v="  Eve"/>
    <n v="22.41"/>
    <x v="2"/>
    <n v="11.37"/>
    <x v="0"/>
    <s v="Yes"/>
    <s v="No"/>
    <x v="0"/>
    <n v="1"/>
    <x v="1"/>
    <s v="29-Oct-1990"/>
    <x v="16"/>
    <n v="12282.38"/>
    <s v="tier - 3"/>
    <s v="tier - 1"/>
    <s v="R1011"/>
  </r>
  <r>
    <s v="Id1466"/>
    <s v="  Devin"/>
    <n v="22.704999999999998"/>
    <x v="2"/>
    <n v="6.14"/>
    <x v="1"/>
    <s v="No"/>
    <s v="No"/>
    <x v="0"/>
    <s v="No major surgery"/>
    <x v="1"/>
    <s v="28-Oct-1963"/>
    <x v="41"/>
    <n v="12299.59"/>
    <s v="tier - 3"/>
    <s v="tier - 1"/>
    <s v="R1025"/>
  </r>
  <r>
    <s v="Id1467"/>
    <s v="  Shaun R"/>
    <n v="37.18"/>
    <x v="0"/>
    <n v="4.8899999999999997"/>
    <x v="2"/>
    <s v="No"/>
    <s v="No"/>
    <x v="0"/>
    <s v="No major surgery"/>
    <x v="1"/>
    <s v="29-Aug-1963"/>
    <x v="41"/>
    <n v="12323.94"/>
    <s v="tier - 3"/>
    <s v="tier - 3"/>
    <s v="R1017"/>
  </r>
  <r>
    <s v="Id1468"/>
    <s v="  Adrian"/>
    <n v="35.97"/>
    <x v="0"/>
    <n v="4.5999999999999996"/>
    <x v="2"/>
    <s v="No"/>
    <s v="No"/>
    <x v="0"/>
    <s v="No major surgery"/>
    <x v="1"/>
    <s v="2-Aug-1963"/>
    <x v="41"/>
    <n v="12333.83"/>
    <s v="tier - 3"/>
    <s v="tier - 2"/>
    <s v="R1011"/>
  </r>
  <r>
    <s v="Id1469"/>
    <s v="  Andrew"/>
    <n v="35.799999999999997"/>
    <x v="0"/>
    <n v="4.42"/>
    <x v="2"/>
    <s v="No"/>
    <s v="No"/>
    <x v="0"/>
    <s v="No major surgery"/>
    <x v="1"/>
    <s v="22-Sep-1963"/>
    <x v="41"/>
    <n v="12347.17"/>
    <s v="tier - 3"/>
    <s v="tier - 3"/>
    <s v="R1011"/>
  </r>
  <r>
    <s v="Id1470"/>
    <s v="  Mallory"/>
    <n v="28.31"/>
    <x v="1"/>
    <n v="7.48"/>
    <x v="0"/>
    <s v="Yes"/>
    <s v="No"/>
    <x v="0"/>
    <s v="No major surgery"/>
    <x v="1"/>
    <s v="29-Dec-1966"/>
    <x v="37"/>
    <n v="12363.55"/>
    <s v="tier - 3"/>
    <s v="tier - 3"/>
    <s v="R1011"/>
  </r>
  <r>
    <s v="Id1471"/>
    <s v="  Shawn E"/>
    <n v="38.06"/>
    <x v="0"/>
    <n v="10.74"/>
    <x v="0"/>
    <s v="No"/>
    <s v="No"/>
    <x v="0"/>
    <s v="No major surgery"/>
    <x v="1"/>
    <s v="26-Sep-1962"/>
    <x v="40"/>
    <n v="12369.89"/>
    <s v="tier - 3"/>
    <s v="tier - 2"/>
    <s v="R1024"/>
  </r>
  <r>
    <s v="Id1472"/>
    <s v="  Sarah E"/>
    <n v="28"/>
    <x v="1"/>
    <n v="5.19"/>
    <x v="2"/>
    <s v="No"/>
    <s v="No"/>
    <x v="0"/>
    <n v="1"/>
    <x v="1"/>
    <s v="29-Dec-1989"/>
    <x v="13"/>
    <n v="12404.88"/>
    <s v="tier - 3"/>
    <s v="tier - 3"/>
    <s v="R1016"/>
  </r>
  <r>
    <s v="Id1473"/>
    <s v="  Josh"/>
    <n v="34.32"/>
    <x v="0"/>
    <n v="9.17"/>
    <x v="0"/>
    <s v="No"/>
    <s v="No"/>
    <x v="0"/>
    <s v="No major surgery"/>
    <x v="1"/>
    <s v="21-Aug-1972"/>
    <x v="30"/>
    <n v="12407.3"/>
    <s v="tier - 3"/>
    <s v="tier - 2"/>
    <s v="R1021"/>
  </r>
  <r>
    <s v="Id1474"/>
    <s v="  Johann A"/>
    <n v="22.3"/>
    <x v="2"/>
    <n v="4.95"/>
    <x v="2"/>
    <s v="Yes"/>
    <s v="No"/>
    <x v="0"/>
    <s v="No major surgery"/>
    <x v="1"/>
    <s v="14-Jul-1979"/>
    <x v="25"/>
    <n v="12408.29"/>
    <s v="tier - 3"/>
    <s v="tier - 1"/>
    <s v="R1022"/>
  </r>
  <r>
    <s v="Id1475"/>
    <s v="  Robin M"/>
    <n v="27.835000000000001"/>
    <x v="1"/>
    <n v="6.03"/>
    <x v="1"/>
    <s v="No"/>
    <s v="No"/>
    <x v="0"/>
    <n v="1"/>
    <x v="1"/>
    <s v="4-Aug-1964"/>
    <x v="42"/>
    <n v="12430.95"/>
    <s v="tier - 3"/>
    <s v="tier - 3"/>
    <s v="R1024"/>
  </r>
  <r>
    <s v="Id1476"/>
    <s v="  Kyle K"/>
    <n v="39.229999999999997"/>
    <x v="0"/>
    <n v="5.36"/>
    <x v="2"/>
    <s v="No"/>
    <s v="No"/>
    <x v="0"/>
    <s v="No major surgery"/>
    <x v="1"/>
    <s v="9-Aug-1995"/>
    <x v="4"/>
    <n v="12452.25"/>
    <s v="tier - 3"/>
    <s v="tier - 3"/>
    <s v="R1012"/>
  </r>
  <r>
    <s v="Id1477"/>
    <s v="  Alison"/>
    <n v="19.95"/>
    <x v="2"/>
    <n v="6.11"/>
    <x v="1"/>
    <s v="No"/>
    <s v="No"/>
    <x v="0"/>
    <n v="1"/>
    <x v="1"/>
    <s v="26-Nov-1968"/>
    <x v="36"/>
    <n v="12475.35"/>
    <s v="tier - 3"/>
    <s v="tier - 1"/>
    <s v="R1012"/>
  </r>
  <r>
    <s v="Id1478"/>
    <s v="  Michael A"/>
    <n v="34.64"/>
    <x v="0"/>
    <n v="4.88"/>
    <x v="2"/>
    <s v="No"/>
    <s v="No"/>
    <x v="1"/>
    <n v="1"/>
    <x v="1"/>
    <s v="12-Nov-1968"/>
    <x v="36"/>
    <n v="12479.71"/>
    <s v="tier - 3"/>
    <s v="tier - 3"/>
    <s v="R1012"/>
  </r>
  <r>
    <s v="Id1479"/>
    <s v="  Byron A"/>
    <n v="18.75"/>
    <x v="2"/>
    <n v="6.72"/>
    <x v="0"/>
    <s v="No"/>
    <s v="No"/>
    <x v="0"/>
    <s v="No major surgery"/>
    <x v="1"/>
    <s v="1-Sep-1967"/>
    <x v="39"/>
    <n v="12485.8"/>
    <s v="tier - 3"/>
    <s v="tier - 3"/>
    <s v="R1013"/>
  </r>
  <r>
    <s v="Id1480"/>
    <s v="  Carine A"/>
    <n v="26.48"/>
    <x v="1"/>
    <n v="4.2"/>
    <x v="2"/>
    <s v="No"/>
    <s v="No"/>
    <x v="0"/>
    <n v="1"/>
    <x v="1"/>
    <s v="3-Dec-1968"/>
    <x v="36"/>
    <n v="12495.29"/>
    <s v="tier - 3"/>
    <s v="tier - 3"/>
    <s v="R1012"/>
  </r>
  <r>
    <s v="Id1481"/>
    <s v="  Nathaniel"/>
    <n v="34.83"/>
    <x v="0"/>
    <n v="5.79"/>
    <x v="1"/>
    <s v="No"/>
    <s v="No"/>
    <x v="0"/>
    <n v="1"/>
    <x v="1"/>
    <s v="12-Jul-1966"/>
    <x v="37"/>
    <n v="12499.88"/>
    <s v="tier - 3"/>
    <s v="tier - 2"/>
    <s v="R1012"/>
  </r>
  <r>
    <s v="Id1482"/>
    <s v="  Lindsay A"/>
    <n v="25.46"/>
    <x v="1"/>
    <n v="4.29"/>
    <x v="2"/>
    <s v="No"/>
    <s v="No"/>
    <x v="0"/>
    <s v="No major surgery"/>
    <x v="1"/>
    <s v="16-Oct-1962"/>
    <x v="40"/>
    <n v="12523.6"/>
    <s v="tier - 3"/>
    <s v="tier - 3"/>
    <s v="R1012"/>
  </r>
  <r>
    <s v="Id1483"/>
    <s v="  Justin R"/>
    <n v="23.31"/>
    <x v="2"/>
    <n v="8.27"/>
    <x v="0"/>
    <s v="No"/>
    <s v="No"/>
    <x v="0"/>
    <s v="No major surgery"/>
    <x v="1"/>
    <s v="28-Nov-1961"/>
    <x v="43"/>
    <n v="12557.61"/>
    <s v="tier - 3"/>
    <s v="tier - 3"/>
    <s v="R1013"/>
  </r>
  <r>
    <s v="Id1484"/>
    <s v="  Casey"/>
    <n v="29"/>
    <x v="1"/>
    <n v="4.5599999999999996"/>
    <x v="2"/>
    <s v="No"/>
    <s v="No"/>
    <x v="0"/>
    <s v="No major surgery"/>
    <x v="1"/>
    <s v="28-Nov-1961"/>
    <x v="43"/>
    <n v="12574.05"/>
    <s v="tier - 3"/>
    <s v="tier - 1"/>
    <s v="R1011"/>
  </r>
  <r>
    <s v="Id1485"/>
    <s v="  Amanda L"/>
    <n v="32.869999999999997"/>
    <x v="0"/>
    <n v="5.33"/>
    <x v="2"/>
    <s v="No"/>
    <s v="No"/>
    <x v="0"/>
    <s v="No major surgery"/>
    <x v="1"/>
    <s v="26-Nov-1969"/>
    <x v="34"/>
    <n v="12579.92"/>
    <s v="tier - 3"/>
    <s v="tier - 1"/>
    <s v="R1025"/>
  </r>
  <r>
    <s v="Id1486"/>
    <s v="  Ayako N"/>
    <n v="26.18"/>
    <x v="1"/>
    <n v="5.63"/>
    <x v="2"/>
    <s v="No"/>
    <s v="No"/>
    <x v="0"/>
    <s v="No major surgery"/>
    <x v="1"/>
    <s v="18-Jun-1970"/>
    <x v="33"/>
    <n v="12592.53"/>
    <s v="tier - 3"/>
    <s v="tier - 2"/>
    <s v="R1013"/>
  </r>
  <r>
    <s v="Id1487"/>
    <s v="  Emilee"/>
    <n v="25.3"/>
    <x v="1"/>
    <n v="5.12"/>
    <x v="2"/>
    <s v="No"/>
    <s v="No"/>
    <x v="0"/>
    <s v="No major surgery"/>
    <x v="1"/>
    <s v="11-Aug-1988"/>
    <x v="15"/>
    <n v="12600.46"/>
    <s v="tier - 3"/>
    <s v="tier - 1"/>
    <s v="R1023"/>
  </r>
  <r>
    <s v="Id1488"/>
    <s v="  Stephen M"/>
    <n v="36.94"/>
    <x v="0"/>
    <n v="5.15"/>
    <x v="2"/>
    <s v="Yes"/>
    <s v="No"/>
    <x v="0"/>
    <n v="1"/>
    <x v="1"/>
    <s v="18-Nov-1998"/>
    <x v="2"/>
    <n v="12609.89"/>
    <s v="tier - 3"/>
    <s v="tier - 3"/>
    <s v="R1012"/>
  </r>
  <r>
    <s v="Id1489"/>
    <s v="  Annemarie A"/>
    <n v="22.86"/>
    <x v="2"/>
    <n v="7.5"/>
    <x v="0"/>
    <s v="No"/>
    <s v="No"/>
    <x v="0"/>
    <s v="No major surgery"/>
    <x v="1"/>
    <s v="19-Aug-1963"/>
    <x v="41"/>
    <n v="12622.18"/>
    <s v="tier - 3"/>
    <s v="tier - 1"/>
    <s v="R1012"/>
  </r>
  <r>
    <s v="Id1490"/>
    <s v="  Ashley R"/>
    <n v="18.760000000000002"/>
    <x v="2"/>
    <n v="4.88"/>
    <x v="2"/>
    <s v="Yes"/>
    <s v="No"/>
    <x v="1"/>
    <n v="1"/>
    <x v="1"/>
    <s v="28-Dec-1970"/>
    <x v="33"/>
    <n v="12624.74"/>
    <s v="tier - 3"/>
    <s v="tier - 1"/>
    <s v="R1012"/>
  </r>
  <r>
    <s v="Id1491"/>
    <s v="  Leslie A"/>
    <n v="24.36"/>
    <x v="2"/>
    <n v="5.57"/>
    <x v="2"/>
    <s v="No"/>
    <s v="No"/>
    <x v="0"/>
    <s v="No major surgery"/>
    <x v="1"/>
    <s v="4-Oct-1965"/>
    <x v="38"/>
    <n v="12629.17"/>
    <s v="tier - 3"/>
    <s v="tier - 1"/>
    <s v="R1013"/>
  </r>
  <r>
    <s v="Id1492"/>
    <s v="  Mauricio J"/>
    <n v="32.299999999999997"/>
    <x v="0"/>
    <n v="5.31"/>
    <x v="2"/>
    <s v="No"/>
    <s v="No"/>
    <x v="0"/>
    <s v="No major surgery"/>
    <x v="1"/>
    <s v="22-Nov-1962"/>
    <x v="40"/>
    <n v="12629.9"/>
    <s v="tier - 3"/>
    <s v="tier - 3"/>
    <s v="R1013"/>
  </r>
  <r>
    <s v="Id1493"/>
    <s v="  Kieran"/>
    <n v="22.704999999999998"/>
    <x v="2"/>
    <n v="4.57"/>
    <x v="2"/>
    <s v="Yes"/>
    <s v="No"/>
    <x v="0"/>
    <s v="No major surgery"/>
    <x v="1"/>
    <s v="22-Jul-1962"/>
    <x v="40"/>
    <n v="12638.2"/>
    <s v="tier - 3"/>
    <s v="tier - 1"/>
    <s v="R1011"/>
  </r>
  <r>
    <s v="Id1494"/>
    <s v="  Elizabeth A"/>
    <n v="21.79"/>
    <x v="2"/>
    <n v="8.6999999999999993"/>
    <x v="0"/>
    <s v="Yes"/>
    <s v="No"/>
    <x v="0"/>
    <n v="1"/>
    <x v="1"/>
    <s v="5-Sep-1972"/>
    <x v="30"/>
    <n v="12640.24"/>
    <s v="tier - 3"/>
    <s v="tier - 1"/>
    <s v="R1011"/>
  </r>
  <r>
    <s v="Id1495"/>
    <s v="  Zeke M"/>
    <n v="24.52"/>
    <x v="2"/>
    <n v="4.76"/>
    <x v="2"/>
    <s v="No"/>
    <s v="No"/>
    <x v="0"/>
    <s v="No major surgery"/>
    <x v="1"/>
    <s v="17-Dec-1966"/>
    <x v="37"/>
    <n v="12643.38"/>
    <s v="tier - 3"/>
    <s v="tier - 1"/>
    <s v="R1012"/>
  </r>
  <r>
    <s v="Id1496"/>
    <s v="  Chip"/>
    <n v="39.520000000000003"/>
    <x v="0"/>
    <n v="11.81"/>
    <x v="0"/>
    <s v="No"/>
    <s v="No"/>
    <x v="0"/>
    <s v="No major surgery"/>
    <x v="1"/>
    <s v="11-Jul-1962"/>
    <x v="40"/>
    <n v="12644.59"/>
    <s v="tier - 3"/>
    <s v="tier - 2"/>
    <s v="R1011"/>
  </r>
  <r>
    <s v="Id1497"/>
    <s v="  Miguel Angel Sr"/>
    <n v="24.49"/>
    <x v="2"/>
    <n v="4.67"/>
    <x v="2"/>
    <s v="No"/>
    <s v="No"/>
    <x v="0"/>
    <s v="No major surgery"/>
    <x v="1"/>
    <s v="14-Sep-1965"/>
    <x v="38"/>
    <n v="12646.21"/>
    <s v="tier - 3"/>
    <s v="tier - 2"/>
    <s v="R1011"/>
  </r>
  <r>
    <s v="Id1498"/>
    <s v="  Brian"/>
    <n v="26.315000000000001"/>
    <x v="1"/>
    <n v="6.02"/>
    <x v="1"/>
    <s v="No"/>
    <s v="No"/>
    <x v="0"/>
    <s v="No major surgery"/>
    <x v="1"/>
    <s v="27-Aug-1962"/>
    <x v="40"/>
    <n v="12648.7"/>
    <s v="tier - 3"/>
    <s v="tier - 2"/>
    <s v="R1013"/>
  </r>
  <r>
    <s v="Id1499"/>
    <s v="  Meghan"/>
    <n v="22.58"/>
    <x v="2"/>
    <n v="7.46"/>
    <x v="0"/>
    <s v="No"/>
    <s v="No"/>
    <x v="0"/>
    <s v="No major surgery"/>
    <x v="1"/>
    <s v="24-Sep-1974"/>
    <x v="28"/>
    <n v="12697.48"/>
    <s v="tier - 3"/>
    <s v="tier - 3"/>
    <s v="R1021"/>
  </r>
  <r>
    <s v="Id1500"/>
    <s v="  Meredith L"/>
    <n v="19.475000000000001"/>
    <x v="2"/>
    <n v="4.74"/>
    <x v="2"/>
    <s v="No"/>
    <s v="No"/>
    <x v="0"/>
    <n v="1"/>
    <x v="1"/>
    <s v="7-Jul-1992"/>
    <x v="0"/>
    <n v="12699.56"/>
    <s v="tier - 3"/>
    <s v="tier - 2"/>
    <s v="R1011"/>
  </r>
  <r>
    <s v="Id1501"/>
    <s v="  Millicent M"/>
    <n v="26.33"/>
    <x v="1"/>
    <n v="4.79"/>
    <x v="2"/>
    <s v="No"/>
    <s v="No"/>
    <x v="0"/>
    <s v="No major surgery"/>
    <x v="1"/>
    <s v="28-Nov-1964"/>
    <x v="42"/>
    <n v="12700.63"/>
    <s v="tier - 3"/>
    <s v="tier - 3"/>
    <s v="R1011"/>
  </r>
  <r>
    <s v="Id1502"/>
    <s v="  Kathleen"/>
    <n v="17.29"/>
    <x v="4"/>
    <n v="5.35"/>
    <x v="2"/>
    <s v="Yes"/>
    <s v="No"/>
    <x v="0"/>
    <s v="No major surgery"/>
    <x v="1"/>
    <s v="8-Jul-1970"/>
    <x v="33"/>
    <n v="12713"/>
    <s v="tier - 3"/>
    <s v="tier - 1"/>
    <s v="R1011"/>
  </r>
  <r>
    <s v="Id1503"/>
    <s v="  Kimberly K"/>
    <n v="42.88"/>
    <x v="0"/>
    <n v="4.87"/>
    <x v="2"/>
    <s v="No"/>
    <s v="Yes"/>
    <x v="0"/>
    <n v="1"/>
    <x v="1"/>
    <s v="17-Jul-1988"/>
    <x v="15"/>
    <n v="12718.21"/>
    <s v="tier - 3"/>
    <s v="tier - 1"/>
    <s v="R1026"/>
  </r>
  <r>
    <s v="Id1504"/>
    <s v="  Justin C"/>
    <n v="32.200000000000003"/>
    <x v="0"/>
    <n v="10.09"/>
    <x v="0"/>
    <s v="Yes"/>
    <s v="No"/>
    <x v="0"/>
    <s v="No major surgery"/>
    <x v="1"/>
    <s v="2-Sep-1962"/>
    <x v="40"/>
    <n v="12731"/>
    <s v="tier - 3"/>
    <s v="tier - 3"/>
    <s v="R1016"/>
  </r>
  <r>
    <s v="Id1505"/>
    <s v="  Tristan P"/>
    <n v="18.75"/>
    <x v="2"/>
    <n v="5.47"/>
    <x v="2"/>
    <s v="Yes"/>
    <s v="No"/>
    <x v="1"/>
    <n v="1"/>
    <x v="1"/>
    <s v="1-Oct-1962"/>
    <x v="40"/>
    <n v="12741.17"/>
    <s v="tier - 3"/>
    <s v="tier - 1"/>
    <s v="R1017"/>
  </r>
  <r>
    <s v="Id1506"/>
    <s v="  Traci A"/>
    <n v="22.36"/>
    <x v="2"/>
    <n v="8.6"/>
    <x v="0"/>
    <s v="No"/>
    <s v="No"/>
    <x v="0"/>
    <s v="No major surgery"/>
    <x v="1"/>
    <s v="25-Sep-1975"/>
    <x v="31"/>
    <n v="12770.27"/>
    <s v="tier - 3"/>
    <s v="tier - 3"/>
    <s v="R1021"/>
  </r>
  <r>
    <s v="Id1507"/>
    <s v="  Justin P"/>
    <n v="23.94"/>
    <x v="2"/>
    <n v="10.74"/>
    <x v="0"/>
    <s v="Yes"/>
    <s v="No"/>
    <x v="0"/>
    <s v="No major surgery"/>
    <x v="1"/>
    <s v="7-Oct-1972"/>
    <x v="30"/>
    <n v="12776.05"/>
    <s v="tier - 3"/>
    <s v="tier - 3"/>
    <s v="R1026"/>
  </r>
  <r>
    <s v="Id1508"/>
    <s v="  Logan M"/>
    <n v="30.1"/>
    <x v="0"/>
    <n v="4.3899999999999997"/>
    <x v="2"/>
    <s v="No"/>
    <s v="No"/>
    <x v="1"/>
    <n v="1"/>
    <x v="1"/>
    <s v="5-Dec-1963"/>
    <x v="41"/>
    <n v="12788.03"/>
    <s v="tier - 3"/>
    <s v="tier - 3"/>
    <s v="R1025"/>
  </r>
  <r>
    <s v="Id1509"/>
    <s v="  Sebastien"/>
    <n v="21.93"/>
    <x v="2"/>
    <n v="6.3"/>
    <x v="1"/>
    <s v="No"/>
    <s v="No"/>
    <x v="0"/>
    <s v="No major surgery"/>
    <x v="1"/>
    <s v="29-Oct-1983"/>
    <x v="22"/>
    <n v="12788.18"/>
    <s v="tier - 3"/>
    <s v="tier - 1"/>
    <s v="R1026"/>
  </r>
  <r>
    <s v="Id1510"/>
    <s v="  Tiffany A"/>
    <n v="39.75"/>
    <x v="0"/>
    <n v="5.41"/>
    <x v="2"/>
    <s v="No"/>
    <s v="Yes"/>
    <x v="0"/>
    <n v="1"/>
    <x v="1"/>
    <s v="24-Jul-1978"/>
    <x v="27"/>
    <n v="12797.21"/>
    <s v="tier - 3"/>
    <s v="tier - 1"/>
    <s v="R1024"/>
  </r>
  <r>
    <s v="Id1511"/>
    <s v="  Matthew"/>
    <n v="26.03"/>
    <x v="1"/>
    <n v="4.47"/>
    <x v="2"/>
    <s v="No"/>
    <s v="No"/>
    <x v="1"/>
    <n v="1"/>
    <x v="1"/>
    <s v="20-Jul-1963"/>
    <x v="41"/>
    <n v="12815.44"/>
    <s v="tier - 3"/>
    <s v="tier - 3"/>
    <s v="R1024"/>
  </r>
  <r>
    <s v="Id1512"/>
    <s v="  Luke"/>
    <n v="34.51"/>
    <x v="0"/>
    <n v="6.26"/>
    <x v="1"/>
    <s v="No"/>
    <s v="No"/>
    <x v="0"/>
    <s v="No major surgery"/>
    <x v="1"/>
    <s v="25-Sep-1967"/>
    <x v="39"/>
    <n v="12823.25"/>
    <s v="tier - 3"/>
    <s v="tier - 3"/>
    <s v="R1021"/>
  </r>
  <r>
    <s v="Id1513"/>
    <s v="  Leigh"/>
    <n v="19.32"/>
    <x v="2"/>
    <n v="11.58"/>
    <x v="0"/>
    <s v="Yes"/>
    <s v="No"/>
    <x v="0"/>
    <n v="1"/>
    <x v="1"/>
    <s v="9-Nov-2004"/>
    <x v="9"/>
    <n v="12829.46"/>
    <s v="tier - 3"/>
    <s v="tier - 3"/>
    <s v="R1016"/>
  </r>
  <r>
    <s v="Id1514"/>
    <s v="  Yosuke"/>
    <n v="28.5"/>
    <x v="1"/>
    <n v="4.3600000000000003"/>
    <x v="2"/>
    <s v="No"/>
    <s v="No"/>
    <x v="0"/>
    <s v="No major surgery"/>
    <x v="1"/>
    <s v="27-Sep-1993"/>
    <x v="1"/>
    <n v="12847.24"/>
    <s v="tier - 3"/>
    <s v="tier - 2"/>
    <s v="R1012"/>
  </r>
  <r>
    <s v="Id1515"/>
    <s v="  Matthew"/>
    <n v="30.875"/>
    <x v="0"/>
    <n v="4.1399999999999997"/>
    <x v="2"/>
    <s v="Yes"/>
    <s v="No"/>
    <x v="0"/>
    <s v="No major surgery"/>
    <x v="1"/>
    <s v="22-Sep-1973"/>
    <x v="29"/>
    <n v="12852.37"/>
    <s v="tier - 3"/>
    <s v="tier - 1"/>
    <s v="R1012"/>
  </r>
  <r>
    <s v="Id1516"/>
    <s v="  Jacob"/>
    <n v="24.02"/>
    <x v="2"/>
    <n v="4.38"/>
    <x v="2"/>
    <s v="No"/>
    <s v="No"/>
    <x v="0"/>
    <s v="No major surgery"/>
    <x v="1"/>
    <s v="27-Sep-1963"/>
    <x v="41"/>
    <n v="12856.84"/>
    <s v="tier - 3"/>
    <s v="tier - 3"/>
    <s v="R1021"/>
  </r>
  <r>
    <s v="Id1517"/>
    <s v="  Jodi"/>
    <n v="36.08"/>
    <x v="0"/>
    <n v="11.61"/>
    <x v="0"/>
    <s v="Yes"/>
    <s v="No"/>
    <x v="0"/>
    <s v="No major surgery"/>
    <x v="1"/>
    <s v="6-Aug-1984"/>
    <x v="21"/>
    <n v="12870.31"/>
    <s v="tier - 3"/>
    <s v="tier - 3"/>
    <s v="R1012"/>
  </r>
  <r>
    <s v="Id1518"/>
    <s v="  Lauren"/>
    <n v="32.200000000000003"/>
    <x v="0"/>
    <n v="10.59"/>
    <x v="0"/>
    <s v="Yes"/>
    <s v="No"/>
    <x v="0"/>
    <s v="No major surgery"/>
    <x v="1"/>
    <s v="9-Jul-2004"/>
    <x v="9"/>
    <n v="12890.06"/>
    <s v="tier - 3"/>
    <s v="tier - 1"/>
    <s v="R1019"/>
  </r>
  <r>
    <s v="Id1519"/>
    <s v="  Misti C"/>
    <n v="28.05"/>
    <x v="1"/>
    <n v="11.85"/>
    <x v="0"/>
    <s v="Yes"/>
    <s v="No"/>
    <x v="0"/>
    <s v="No major surgery"/>
    <x v="1"/>
    <s v="16-Aug-1963"/>
    <x v="41"/>
    <n v="12913.99"/>
    <s v="tier - 3"/>
    <s v="tier - 2"/>
    <s v="R1016"/>
  </r>
  <r>
    <s v="Id1520"/>
    <s v="  Angela J"/>
    <n v="19"/>
    <x v="2"/>
    <n v="5.46"/>
    <x v="2"/>
    <s v="Yes"/>
    <s v="No"/>
    <x v="0"/>
    <n v="1"/>
    <x v="1"/>
    <s v="1-Sep-1963"/>
    <x v="41"/>
    <n v="12925.89"/>
    <s v="tier - 3"/>
    <s v="tier - 2"/>
    <s v="R1013"/>
  </r>
  <r>
    <s v="Id1521"/>
    <s v="  Jonathan D"/>
    <n v="16.13"/>
    <x v="4"/>
    <n v="4.54"/>
    <x v="2"/>
    <s v="Yes"/>
    <s v="No"/>
    <x v="0"/>
    <n v="2"/>
    <x v="1"/>
    <s v="14-Aug-1963"/>
    <x v="41"/>
    <n v="12928.79"/>
    <s v="tier - 3"/>
    <s v="tier - 2"/>
    <s v="R1013"/>
  </r>
  <r>
    <s v="Id1522"/>
    <s v="  Victoria"/>
    <n v="18.77"/>
    <x v="2"/>
    <n v="11.98"/>
    <x v="0"/>
    <s v="Yes"/>
    <s v="No"/>
    <x v="0"/>
    <n v="2"/>
    <x v="1"/>
    <s v="22-Dec-1966"/>
    <x v="37"/>
    <n v="12949.16"/>
    <s v="tier - 3"/>
    <s v="tier - 3"/>
    <s v="R1013"/>
  </r>
  <r>
    <s v="Id1523"/>
    <s v="  Adrian R"/>
    <n v="28.88"/>
    <x v="1"/>
    <n v="6.59"/>
    <x v="0"/>
    <s v="Yes"/>
    <s v="No"/>
    <x v="0"/>
    <n v="1"/>
    <x v="1"/>
    <s v="20-Aug-1961"/>
    <x v="43"/>
    <n v="12950.07"/>
    <s v="tier - 3"/>
    <s v="tier - 1"/>
    <s v="R1012"/>
  </r>
  <r>
    <s v="Id1524"/>
    <s v="  Andrew"/>
    <n v="27.55"/>
    <x v="1"/>
    <n v="10.83"/>
    <x v="0"/>
    <s v="Yes"/>
    <s v="No"/>
    <x v="0"/>
    <n v="1"/>
    <x v="1"/>
    <s v="4-Nov-1960"/>
    <x v="44"/>
    <n v="12957.12"/>
    <s v="tier - 3"/>
    <s v="tier - 1"/>
    <s v="R1011"/>
  </r>
  <r>
    <s v="Id1525"/>
    <s v="  Jason A"/>
    <n v="15.6"/>
    <x v="4"/>
    <n v="8.6"/>
    <x v="0"/>
    <s v="No"/>
    <s v="No"/>
    <x v="0"/>
    <s v="No major surgery"/>
    <x v="1"/>
    <s v="22-Jun-1960"/>
    <x v="44"/>
    <n v="12979.36"/>
    <s v="tier - 3"/>
    <s v="tier - 1"/>
    <s v="R1011"/>
  </r>
  <r>
    <s v="Id1526"/>
    <s v="  Rachel"/>
    <n v="21.99"/>
    <x v="2"/>
    <n v="11.17"/>
    <x v="0"/>
    <s v="No"/>
    <s v="No"/>
    <x v="0"/>
    <s v="No major surgery"/>
    <x v="1"/>
    <s v="23-Sep-1960"/>
    <x v="44"/>
    <n v="12981.35"/>
    <s v="tier - 3"/>
    <s v="tier - 3"/>
    <s v="R1013"/>
  </r>
  <r>
    <s v="Id1527"/>
    <s v="  Susan"/>
    <n v="34.85"/>
    <x v="0"/>
    <n v="5.75"/>
    <x v="1"/>
    <s v="No"/>
    <s v="No"/>
    <x v="0"/>
    <s v="No major surgery"/>
    <x v="1"/>
    <s v="28-Nov-1960"/>
    <x v="44"/>
    <n v="12982.87"/>
    <s v="tier - 3"/>
    <s v="tier - 1"/>
    <s v="R1013"/>
  </r>
  <r>
    <s v="Id1528"/>
    <s v="  Cameron M"/>
    <n v="24.51"/>
    <x v="2"/>
    <n v="4.83"/>
    <x v="2"/>
    <s v="Yes"/>
    <s v="No"/>
    <x v="1"/>
    <n v="1"/>
    <x v="1"/>
    <s v="27-Nov-1979"/>
    <x v="25"/>
    <n v="12994.12"/>
    <s v="tier - 3"/>
    <s v="tier - 2"/>
    <s v="R1026"/>
  </r>
  <r>
    <s v="Id1529"/>
    <s v="  Claudia A"/>
    <n v="19.399999999999999"/>
    <x v="2"/>
    <n v="11.93"/>
    <x v="0"/>
    <s v="No"/>
    <s v="No"/>
    <x v="0"/>
    <s v="No major surgery"/>
    <x v="1"/>
    <s v="30-Oct-1981"/>
    <x v="19"/>
    <n v="13002.91"/>
    <s v="tier - 3"/>
    <s v="tier - 1"/>
    <s v="R1012"/>
  </r>
  <r>
    <s v="Id1530"/>
    <s v="  Kate"/>
    <n v="15.1"/>
    <x v="4"/>
    <n v="8.41"/>
    <x v="0"/>
    <s v="No"/>
    <s v="No"/>
    <x v="0"/>
    <s v="No major surgery"/>
    <x v="1"/>
    <s v="24-Jun-1962"/>
    <x v="40"/>
    <n v="13004.95"/>
    <s v="tier - 3"/>
    <s v="tier - 1"/>
    <s v="R1012"/>
  </r>
  <r>
    <s v="Id1531"/>
    <s v="  Nicole M"/>
    <n v="23.37"/>
    <x v="2"/>
    <n v="5.59"/>
    <x v="2"/>
    <s v="Yes"/>
    <s v="No"/>
    <x v="0"/>
    <s v="No major surgery"/>
    <x v="1"/>
    <s v="13-Dec-1969"/>
    <x v="34"/>
    <n v="13008.07"/>
    <s v="tier - 3"/>
    <s v="tier - 3"/>
    <s v="R1012"/>
  </r>
  <r>
    <s v="Id1532"/>
    <s v="  Jack"/>
    <n v="42.4"/>
    <x v="0"/>
    <n v="4.0599999999999996"/>
    <x v="2"/>
    <s v="No"/>
    <s v="No"/>
    <x v="0"/>
    <s v="No major surgery"/>
    <x v="1"/>
    <s v="27-Sep-1972"/>
    <x v="30"/>
    <n v="13010.86"/>
    <s v="tier - 3"/>
    <s v="tier - 2"/>
    <s v="R1012"/>
  </r>
  <r>
    <s v="Id1533"/>
    <s v="  Gregory"/>
    <n v="28.405000000000001"/>
    <x v="1"/>
    <n v="7.02"/>
    <x v="0"/>
    <s v="Yes"/>
    <s v="No"/>
    <x v="0"/>
    <s v="No major surgery"/>
    <x v="1"/>
    <s v="20-Jul-1962"/>
    <x v="40"/>
    <n v="13012.21"/>
    <s v="tier - 3"/>
    <s v="tier - 1"/>
    <s v="R1012"/>
  </r>
  <r>
    <s v="Id1534"/>
    <s v="  Rebecca"/>
    <n v="23.4"/>
    <x v="2"/>
    <n v="4.47"/>
    <x v="2"/>
    <s v="No"/>
    <s v="No"/>
    <x v="0"/>
    <s v="No major surgery"/>
    <x v="1"/>
    <s v="23-Sep-1964"/>
    <x v="42"/>
    <n v="13019.16"/>
    <s v="tier - 3"/>
    <s v="tier - 1"/>
    <s v="R1024"/>
  </r>
  <r>
    <s v="Id1535"/>
    <s v="  Adam"/>
    <n v="33.44"/>
    <x v="0"/>
    <n v="4.54"/>
    <x v="2"/>
    <s v="No"/>
    <s v="No"/>
    <x v="0"/>
    <s v="No major surgery"/>
    <x v="1"/>
    <s v="4-Nov-1965"/>
    <x v="38"/>
    <n v="13023.93"/>
    <s v="tier - 3"/>
    <s v="tier - 2"/>
    <s v="R1025"/>
  </r>
  <r>
    <s v="Id1536"/>
    <s v="  Ryan"/>
    <n v="21.12"/>
    <x v="2"/>
    <n v="4.99"/>
    <x v="2"/>
    <s v="No"/>
    <s v="No"/>
    <x v="0"/>
    <n v="1"/>
    <x v="1"/>
    <s v="9-Nov-1961"/>
    <x v="43"/>
    <n v="13041.92"/>
    <s v="tier - 3"/>
    <s v="tier - 1"/>
    <s v="R1011"/>
  </r>
  <r>
    <s v="Id1537"/>
    <s v="  Jackie K"/>
    <n v="18.48"/>
    <x v="4"/>
    <n v="10.84"/>
    <x v="0"/>
    <s v="Yes"/>
    <s v="No"/>
    <x v="0"/>
    <n v="2"/>
    <x v="1"/>
    <s v="23-Sep-1969"/>
    <x v="34"/>
    <n v="13044.41"/>
    <s v="tier - 3"/>
    <s v="tier - 1"/>
    <s v="R1012"/>
  </r>
  <r>
    <s v="Id1538"/>
    <s v="  Chris"/>
    <n v="16.815000000000001"/>
    <x v="4"/>
    <n v="5.63"/>
    <x v="2"/>
    <s v="No"/>
    <s v="No"/>
    <x v="0"/>
    <n v="1"/>
    <x v="1"/>
    <s v="6-Aug-1967"/>
    <x v="39"/>
    <n v="13047.33"/>
    <s v="tier - 3"/>
    <s v="tier - 3"/>
    <s v="R1024"/>
  </r>
  <r>
    <s v="Id1539"/>
    <s v="  Tyler C"/>
    <n v="26.72"/>
    <x v="1"/>
    <n v="4.1399999999999997"/>
    <x v="2"/>
    <s v="No"/>
    <s v="No"/>
    <x v="0"/>
    <s v="No major surgery"/>
    <x v="1"/>
    <s v="26-Oct-1985"/>
    <x v="20"/>
    <n v="13051.22"/>
    <s v="tier - 3"/>
    <s v="tier - 1"/>
    <s v="R1026"/>
  </r>
  <r>
    <s v="Id1540"/>
    <s v="  Yoshie"/>
    <n v="41.42"/>
    <x v="0"/>
    <n v="5.17"/>
    <x v="2"/>
    <s v="No"/>
    <s v="No"/>
    <x v="1"/>
    <n v="1"/>
    <x v="1"/>
    <s v="6-Nov-1961"/>
    <x v="43"/>
    <n v="13063.88"/>
    <s v="tier - 3"/>
    <s v="tier - 2"/>
    <s v="R1011"/>
  </r>
  <r>
    <s v="Id1541"/>
    <s v="  Lauren A"/>
    <n v="20.69"/>
    <x v="2"/>
    <n v="6.93"/>
    <x v="0"/>
    <s v="No"/>
    <s v="No"/>
    <x v="0"/>
    <n v="2"/>
    <x v="1"/>
    <s v="17-Jul-1978"/>
    <x v="27"/>
    <n v="13101.74"/>
    <s v="tier - 3"/>
    <s v="tier - 2"/>
    <s v="R1026"/>
  </r>
  <r>
    <s v="Id1542"/>
    <s v="  Mason D"/>
    <n v="41.23"/>
    <x v="0"/>
    <n v="4.24"/>
    <x v="2"/>
    <s v="No"/>
    <s v="No"/>
    <x v="0"/>
    <s v="No major surgery"/>
    <x v="1"/>
    <s v="30-Oct-1971"/>
    <x v="32"/>
    <n v="13110.79"/>
    <s v="tier - 3"/>
    <s v="tier - 2"/>
    <s v="R1011"/>
  </r>
  <r>
    <s v="Id1543"/>
    <s v="  Ryan"/>
    <n v="29.9"/>
    <x v="1"/>
    <n v="5.91"/>
    <x v="1"/>
    <s v="No"/>
    <s v="No"/>
    <x v="0"/>
    <s v="No major surgery"/>
    <x v="1"/>
    <s v="2-Aug-1962"/>
    <x v="40"/>
    <n v="13112.6"/>
    <s v="tier - 3"/>
    <s v="tier - 3"/>
    <s v="R1012"/>
  </r>
  <r>
    <s v="Id1544"/>
    <s v="  Arturo"/>
    <n v="34.104999999999997"/>
    <x v="0"/>
    <n v="5.93"/>
    <x v="1"/>
    <s v="No"/>
    <s v="No"/>
    <x v="0"/>
    <s v="No major surgery"/>
    <x v="1"/>
    <s v="12-Aug-1992"/>
    <x v="0"/>
    <n v="13113.51"/>
    <s v="tier - 3"/>
    <s v="tier - 2"/>
    <s v="R1026"/>
  </r>
  <r>
    <s v="Id1545"/>
    <s v="  Jake"/>
    <n v="24.97"/>
    <x v="3"/>
    <n v="5.66"/>
    <x v="2"/>
    <s v="No"/>
    <s v="No"/>
    <x v="0"/>
    <s v="No major surgery"/>
    <x v="1"/>
    <s v="14-Sep-1963"/>
    <x v="41"/>
    <n v="13116.84"/>
    <s v="tier - 3"/>
    <s v="tier - 1"/>
    <s v="R1012"/>
  </r>
  <r>
    <s v="Id1546"/>
    <s v="  Sarah E"/>
    <n v="34.799999999999997"/>
    <x v="0"/>
    <n v="4.1900000000000004"/>
    <x v="2"/>
    <s v="No"/>
    <s v="No"/>
    <x v="0"/>
    <n v="1"/>
    <x v="1"/>
    <s v="16-Aug-1999"/>
    <x v="7"/>
    <n v="13126.68"/>
    <s v="tier - 3"/>
    <s v="tier - 3"/>
    <s v="R1011"/>
  </r>
  <r>
    <s v="Id1547"/>
    <s v="  Alison L"/>
    <n v="32.965000000000003"/>
    <x v="0"/>
    <n v="9.2100000000000009"/>
    <x v="0"/>
    <s v="Yes"/>
    <s v="No"/>
    <x v="0"/>
    <s v="No major surgery"/>
    <x v="1"/>
    <s v="7-Sep-1961"/>
    <x v="43"/>
    <n v="13129.6"/>
    <s v="tier - 3"/>
    <s v="tier - 2"/>
    <s v="R1017"/>
  </r>
  <r>
    <s v="Id1548"/>
    <s v="  Karen A"/>
    <n v="27.265000000000001"/>
    <x v="1"/>
    <n v="5.51"/>
    <x v="2"/>
    <s v="No"/>
    <s v="No"/>
    <x v="0"/>
    <n v="1"/>
    <x v="1"/>
    <s v="6-Dec-1961"/>
    <x v="43"/>
    <n v="13143.34"/>
    <s v="tier - 3"/>
    <s v="tier - 2"/>
    <s v="R1020"/>
  </r>
  <r>
    <s v="Id1549"/>
    <s v="  Thomas R"/>
    <n v="17.059999999999999"/>
    <x v="4"/>
    <n v="8.5"/>
    <x v="0"/>
    <s v="No"/>
    <s v="No"/>
    <x v="0"/>
    <s v="No major surgery"/>
    <x v="1"/>
    <s v="6-Dec-1961"/>
    <x v="43"/>
    <n v="13143.86"/>
    <s v="tier - 3"/>
    <s v="tier - 2"/>
    <s v="R1016"/>
  </r>
  <r>
    <s v="Id1550"/>
    <s v="  Stephanie W"/>
    <n v="36.29"/>
    <x v="0"/>
    <n v="6.23"/>
    <x v="1"/>
    <s v="No"/>
    <s v="No"/>
    <x v="0"/>
    <s v="No major surgery"/>
    <x v="1"/>
    <s v="5-Aug-1962"/>
    <x v="40"/>
    <n v="13204.29"/>
    <s v="tier - 3"/>
    <s v="tier - 1"/>
    <s v="R1024"/>
  </r>
  <r>
    <s v="Id1551"/>
    <s v="  Ezra"/>
    <n v="28.594999999999999"/>
    <x v="1"/>
    <n v="8.5299999999999994"/>
    <x v="0"/>
    <s v="Yes"/>
    <s v="No"/>
    <x v="0"/>
    <n v="1"/>
    <x v="1"/>
    <s v="15-Oct-1982"/>
    <x v="23"/>
    <n v="13214.43"/>
    <s v="tier - 3"/>
    <s v="tier - 2"/>
    <s v="R1012"/>
  </r>
  <r>
    <s v="Id1552"/>
    <s v="  Jim"/>
    <n v="17.8"/>
    <x v="4"/>
    <n v="5.75"/>
    <x v="1"/>
    <s v="Yes"/>
    <s v="No"/>
    <x v="1"/>
    <n v="1"/>
    <x v="1"/>
    <s v="7-Dec-1962"/>
    <x v="40"/>
    <n v="13217.09"/>
    <s v="tier - 3"/>
    <s v="tier - 1"/>
    <s v="R1024"/>
  </r>
  <r>
    <s v="Id1553"/>
    <s v="  Ari L"/>
    <n v="21.4"/>
    <x v="2"/>
    <n v="5.6"/>
    <x v="2"/>
    <s v="No"/>
    <s v="No"/>
    <x v="0"/>
    <s v="No major surgery"/>
    <x v="1"/>
    <s v="13-Nov-1965"/>
    <x v="38"/>
    <n v="13224.06"/>
    <s v="tier - 3"/>
    <s v="tier - 3"/>
    <s v="R1024"/>
  </r>
  <r>
    <s v="Id1554"/>
    <s v="  Fanny"/>
    <n v="23.01"/>
    <x v="2"/>
    <n v="4.68"/>
    <x v="2"/>
    <s v="No"/>
    <s v="No"/>
    <x v="0"/>
    <s v="No major surgery"/>
    <x v="1"/>
    <s v="24-Nov-1962"/>
    <x v="40"/>
    <n v="13224.69"/>
    <s v="tier - 3"/>
    <s v="tier - 2"/>
    <s v="R1011"/>
  </r>
  <r>
    <s v="Id1555"/>
    <s v="  Heather"/>
    <n v="19.86"/>
    <x v="2"/>
    <n v="5.62"/>
    <x v="2"/>
    <s v="Yes"/>
    <s v="No"/>
    <x v="0"/>
    <s v="No major surgery"/>
    <x v="1"/>
    <s v="11-Oct-1962"/>
    <x v="40"/>
    <n v="13228.85"/>
    <s v="tier - 3"/>
    <s v="tier - 3"/>
    <s v="R1023"/>
  </r>
  <r>
    <s v="Id1556"/>
    <s v="  Peter W"/>
    <n v="33.58"/>
    <x v="0"/>
    <n v="5.08"/>
    <x v="2"/>
    <s v="No"/>
    <s v="No"/>
    <x v="0"/>
    <s v="No major surgery"/>
    <x v="1"/>
    <s v="1-Jul-1994"/>
    <x v="11"/>
    <n v="13292.52"/>
    <s v="tier - 3"/>
    <s v="tier - 3"/>
    <s v="R1012"/>
  </r>
  <r>
    <s v="Id1557"/>
    <s v="  Catherine A"/>
    <n v="29.81"/>
    <x v="1"/>
    <n v="5.28"/>
    <x v="2"/>
    <s v="No"/>
    <s v="No"/>
    <x v="0"/>
    <s v="No major surgery"/>
    <x v="1"/>
    <s v="23-Aug-1976"/>
    <x v="35"/>
    <n v="13333.71"/>
    <s v="tier - 3"/>
    <s v="tier - 2"/>
    <s v="R1012"/>
  </r>
  <r>
    <s v="Id1558"/>
    <s v="  Kelly A"/>
    <n v="27.4"/>
    <x v="1"/>
    <n v="4.6100000000000003"/>
    <x v="2"/>
    <s v="No"/>
    <s v="No"/>
    <x v="0"/>
    <s v="No major surgery"/>
    <x v="1"/>
    <s v="11-Nov-1960"/>
    <x v="44"/>
    <n v="13352.1"/>
    <s v="tier - 3"/>
    <s v="tier - 1"/>
    <s v="R1012"/>
  </r>
  <r>
    <s v="Id1559"/>
    <s v="  Janel N"/>
    <n v="17.98"/>
    <x v="4"/>
    <n v="6.57"/>
    <x v="0"/>
    <s v="Yes"/>
    <s v="No"/>
    <x v="0"/>
    <n v="2"/>
    <x v="1"/>
    <s v="2-Oct-1990"/>
    <x v="16"/>
    <n v="13360.94"/>
    <s v="tier - 3"/>
    <s v="tier - 1"/>
    <s v="R1012"/>
  </r>
  <r>
    <s v="Id1560"/>
    <s v="  Yann Kai"/>
    <n v="37.9"/>
    <x v="0"/>
    <n v="5.83"/>
    <x v="1"/>
    <s v="No"/>
    <s v="No"/>
    <x v="0"/>
    <s v="No major surgery"/>
    <x v="1"/>
    <s v="24-Sep-1964"/>
    <x v="42"/>
    <n v="13375.76"/>
    <s v="tier - 3"/>
    <s v="tier - 2"/>
    <s v="R1025"/>
  </r>
  <r>
    <s v="Id1561"/>
    <s v="  Zachary R"/>
    <n v="25.27"/>
    <x v="1"/>
    <n v="6.98"/>
    <x v="0"/>
    <s v="Yes"/>
    <s v="No"/>
    <x v="0"/>
    <s v="No major surgery"/>
    <x v="1"/>
    <s v="30-Sep-1979"/>
    <x v="25"/>
    <n v="13377.41"/>
    <s v="tier - 3"/>
    <s v="tier - 3"/>
    <s v="R1026"/>
  </r>
  <r>
    <s v="Id1562"/>
    <s v="  Alejandro Sr"/>
    <n v="29.26"/>
    <x v="1"/>
    <n v="4.03"/>
    <x v="2"/>
    <s v="No"/>
    <s v="No"/>
    <x v="0"/>
    <n v="1"/>
    <x v="1"/>
    <s v="6-Jun-1984"/>
    <x v="21"/>
    <n v="13383.67"/>
    <s v="tier - 3"/>
    <s v="tier - 2"/>
    <s v="R1023"/>
  </r>
  <r>
    <s v="Id1563"/>
    <s v="  Nicholas R"/>
    <n v="27.835000000000001"/>
    <x v="1"/>
    <n v="4.5599999999999996"/>
    <x v="2"/>
    <s v="No"/>
    <s v="No"/>
    <x v="0"/>
    <n v="1"/>
    <x v="1"/>
    <s v="9-Dec-1959"/>
    <x v="45"/>
    <n v="13390.56"/>
    <s v="tier - 3"/>
    <s v="tier - 3"/>
    <s v="R1011"/>
  </r>
  <r>
    <s v="Id1564"/>
    <s v="  Paul"/>
    <n v="46.53"/>
    <x v="0"/>
    <n v="5.38"/>
    <x v="2"/>
    <s v="Yes"/>
    <s v="No"/>
    <x v="0"/>
    <s v="No major surgery"/>
    <x v="1"/>
    <s v="25-Nov-1959"/>
    <x v="45"/>
    <n v="13393.76"/>
    <s v="tier - 3"/>
    <s v="tier - 1"/>
    <s v="R1011"/>
  </r>
  <r>
    <s v="Id1565"/>
    <s v="  Michael D"/>
    <n v="20.58"/>
    <x v="2"/>
    <n v="11.04"/>
    <x v="0"/>
    <s v="Yes"/>
    <s v="No"/>
    <x v="0"/>
    <n v="1"/>
    <x v="1"/>
    <s v="20-Dec-1959"/>
    <x v="45"/>
    <n v="13405.39"/>
    <s v="tier - 3"/>
    <s v="tier - 3"/>
    <s v="R1013"/>
  </r>
  <r>
    <s v="Id1566"/>
    <s v="  Marina"/>
    <n v="19.53"/>
    <x v="2"/>
    <n v="6.09"/>
    <x v="1"/>
    <s v="Yes"/>
    <s v="No"/>
    <x v="0"/>
    <s v="No major surgery"/>
    <x v="1"/>
    <s v="19-Dec-1992"/>
    <x v="0"/>
    <n v="13412.97"/>
    <s v="tier - 3"/>
    <s v="tier - 3"/>
    <s v="R1023"/>
  </r>
  <r>
    <s v="Id1567"/>
    <s v="  Caroline"/>
    <n v="27.7"/>
    <x v="1"/>
    <n v="4.71"/>
    <x v="2"/>
    <s v="No"/>
    <s v="No"/>
    <x v="0"/>
    <n v="1"/>
    <x v="1"/>
    <s v="22-Jul-1961"/>
    <x v="43"/>
    <n v="13415.04"/>
    <s v="tier - 3"/>
    <s v="tier - 2"/>
    <s v="R1012"/>
  </r>
  <r>
    <s v="Id1568"/>
    <s v="  Ross P"/>
    <n v="18.920000000000002"/>
    <x v="2"/>
    <n v="8.18"/>
    <x v="0"/>
    <s v="No"/>
    <s v="No"/>
    <x v="0"/>
    <s v="No major surgery"/>
    <x v="1"/>
    <s v="17-Jun-1994"/>
    <x v="11"/>
    <n v="13417.05"/>
    <s v="tier - 3"/>
    <s v="tier - 3"/>
    <s v="R1012"/>
  </r>
  <r>
    <s v="Id1569"/>
    <s v="  Aoife"/>
    <n v="17.760000000000002"/>
    <x v="4"/>
    <n v="11.18"/>
    <x v="0"/>
    <s v="Yes"/>
    <s v="No"/>
    <x v="0"/>
    <n v="2"/>
    <x v="1"/>
    <s v="3-Nov-1961"/>
    <x v="43"/>
    <n v="13429.04"/>
    <s v="tier - 3"/>
    <s v="tier - 3"/>
    <s v="R1012"/>
  </r>
  <r>
    <s v="Id1570"/>
    <s v="  Wesley"/>
    <n v="29.83"/>
    <x v="1"/>
    <n v="5.03"/>
    <x v="2"/>
    <s v="Yes"/>
    <s v="No"/>
    <x v="0"/>
    <s v="No major surgery"/>
    <x v="1"/>
    <s v="14-Nov-1966"/>
    <x v="37"/>
    <n v="13430.27"/>
    <s v="tier - 3"/>
    <s v="tier - 3"/>
    <s v="R1024"/>
  </r>
  <r>
    <s v="Id1571"/>
    <s v="  Rebecca J"/>
    <n v="23.465"/>
    <x v="2"/>
    <n v="5.56"/>
    <x v="2"/>
    <s v="No"/>
    <s v="No"/>
    <x v="0"/>
    <n v="1"/>
    <x v="1"/>
    <s v="29-Jun-1975"/>
    <x v="31"/>
    <n v="13440.7"/>
    <s v="tier - 3"/>
    <s v="tier - 2"/>
    <s v="R1012"/>
  </r>
  <r>
    <s v="Id1572"/>
    <s v="  Barry P"/>
    <n v="29.355"/>
    <x v="1"/>
    <n v="4.33"/>
    <x v="2"/>
    <s v="No"/>
    <s v="No"/>
    <x v="0"/>
    <s v="No major surgery"/>
    <x v="1"/>
    <s v="13-Aug-1960"/>
    <x v="44"/>
    <n v="13451.12"/>
    <s v="tier - 3"/>
    <s v="tier - 1"/>
    <s v="R1011"/>
  </r>
  <r>
    <s v="Id1573"/>
    <s v="  Maciej"/>
    <n v="35.49"/>
    <x v="0"/>
    <n v="5.21"/>
    <x v="2"/>
    <s v="Yes"/>
    <s v="No"/>
    <x v="1"/>
    <n v="1"/>
    <x v="1"/>
    <s v="11-Jul-1960"/>
    <x v="44"/>
    <n v="13457.96"/>
    <s v="tier - 3"/>
    <s v="tier - 1"/>
    <s v="R1013"/>
  </r>
  <r>
    <s v="Id1574"/>
    <s v="  Jerry D"/>
    <n v="26.315000000000001"/>
    <x v="1"/>
    <n v="5.89"/>
    <x v="1"/>
    <s v="No"/>
    <s v="No"/>
    <x v="0"/>
    <s v="No major surgery"/>
    <x v="1"/>
    <s v="16-Dec-1960"/>
    <x v="44"/>
    <n v="13462.52"/>
    <s v="tier - 3"/>
    <s v="tier - 2"/>
    <s v="R1011"/>
  </r>
  <r>
    <s v="Id1575"/>
    <s v="  Eric A"/>
    <n v="19.79"/>
    <x v="2"/>
    <n v="4.8099999999999996"/>
    <x v="2"/>
    <s v="Yes"/>
    <s v="No"/>
    <x v="0"/>
    <s v="No major surgery"/>
    <x v="1"/>
    <s v="19-Aug-1985"/>
    <x v="20"/>
    <n v="13465.8"/>
    <s v="tier - 3"/>
    <s v="tier - 1"/>
    <s v="R1012"/>
  </r>
  <r>
    <s v="Id1576"/>
    <s v="  Cathi"/>
    <n v="40.564999999999998"/>
    <x v="0"/>
    <n v="5.66"/>
    <x v="2"/>
    <s v="No"/>
    <s v="No"/>
    <x v="0"/>
    <n v="1"/>
    <x v="1"/>
    <s v="28-Jul-1960"/>
    <x v="44"/>
    <n v="13470.8"/>
    <s v="tier - 3"/>
    <s v="tier - 2"/>
    <s v="R1013"/>
  </r>
  <r>
    <s v="Id1577"/>
    <s v="  Alex M"/>
    <n v="18.03"/>
    <x v="4"/>
    <n v="10.66"/>
    <x v="0"/>
    <s v="Yes"/>
    <s v="No"/>
    <x v="0"/>
    <n v="2"/>
    <x v="1"/>
    <s v="24-Jul-1960"/>
    <x v="44"/>
    <n v="13470.86"/>
    <s v="tier - 3"/>
    <s v="tier - 3"/>
    <s v="R1011"/>
  </r>
  <r>
    <s v="Id1578"/>
    <s v="  Liang"/>
    <n v="34.65"/>
    <x v="0"/>
    <n v="5.98"/>
    <x v="1"/>
    <s v="Yes"/>
    <s v="No"/>
    <x v="0"/>
    <s v="No major surgery"/>
    <x v="1"/>
    <s v="7-Aug-1975"/>
    <x v="31"/>
    <n v="13472.19"/>
    <s v="tier - 3"/>
    <s v="tier - 2"/>
    <s v="R1012"/>
  </r>
  <r>
    <s v="Id1579"/>
    <s v="  Lexy"/>
    <n v="42.94"/>
    <x v="0"/>
    <n v="4.34"/>
    <x v="2"/>
    <s v="No"/>
    <s v="No"/>
    <x v="0"/>
    <s v="No major surgery"/>
    <x v="1"/>
    <s v="30-Aug-1990"/>
    <x v="16"/>
    <n v="13480.83"/>
    <s v="tier - 3"/>
    <s v="tier - 2"/>
    <s v="R1023"/>
  </r>
  <r>
    <s v="Id1580"/>
    <s v="  Michael"/>
    <n v="31.254999999999999"/>
    <x v="0"/>
    <n v="5.17"/>
    <x v="2"/>
    <s v="No"/>
    <s v="No"/>
    <x v="0"/>
    <s v="No major surgery"/>
    <x v="1"/>
    <s v="14-Oct-1963"/>
    <x v="41"/>
    <n v="13511.28"/>
    <s v="tier - 3"/>
    <s v="tier - 1"/>
    <s v="R1012"/>
  </r>
  <r>
    <s v="Id1581"/>
    <s v="  Samuel L"/>
    <n v="45.43"/>
    <x v="0"/>
    <n v="4.2300000000000004"/>
    <x v="2"/>
    <s v="Yes"/>
    <s v="No"/>
    <x v="1"/>
    <n v="1"/>
    <x v="1"/>
    <s v="11-Jul-1960"/>
    <x v="44"/>
    <n v="13555"/>
    <s v="tier - 3"/>
    <s v="tier - 3"/>
    <s v="R1017"/>
  </r>
  <r>
    <s v="Id1582"/>
    <s v="  Spencer A"/>
    <n v="32.340000000000003"/>
    <x v="0"/>
    <n v="4.88"/>
    <x v="2"/>
    <s v="Yes"/>
    <s v="No"/>
    <x v="1"/>
    <n v="1"/>
    <x v="1"/>
    <s v="15-Jul-1968"/>
    <x v="36"/>
    <n v="13566.04"/>
    <s v="tier - 3"/>
    <s v="tier - 3"/>
    <s v="R1026"/>
  </r>
  <r>
    <s v="Id1583"/>
    <s v="  Rochelle"/>
    <n v="25.46"/>
    <x v="1"/>
    <n v="9.7100000000000009"/>
    <x v="0"/>
    <s v="Yes"/>
    <s v="No"/>
    <x v="0"/>
    <n v="1"/>
    <x v="1"/>
    <s v="14-Aug-1992"/>
    <x v="0"/>
    <n v="13588.17"/>
    <s v="tier - 3"/>
    <s v="tier - 1"/>
    <s v="R1012"/>
  </r>
  <r>
    <s v="Id1584"/>
    <s v="  Paula"/>
    <n v="37.145000000000003"/>
    <x v="0"/>
    <n v="5.32"/>
    <x v="2"/>
    <s v="No"/>
    <s v="No"/>
    <x v="0"/>
    <s v="No major surgery"/>
    <x v="1"/>
    <s v="10-Sep-1964"/>
    <x v="42"/>
    <n v="13607.37"/>
    <s v="tier - 3"/>
    <s v="tier - 1"/>
    <s v="R1024"/>
  </r>
  <r>
    <s v="Id1585"/>
    <s v="  Madeline E"/>
    <n v="30.8"/>
    <x v="0"/>
    <n v="5.83"/>
    <x v="1"/>
    <s v="Yes"/>
    <s v="No"/>
    <x v="0"/>
    <s v="No major surgery"/>
    <x v="1"/>
    <s v="18-Nov-1961"/>
    <x v="43"/>
    <n v="13616.36"/>
    <s v="tier - 3"/>
    <s v="tier - 3"/>
    <s v="R1024"/>
  </r>
  <r>
    <s v="Id1586"/>
    <s v="  Maria Isabel"/>
    <n v="29.5"/>
    <x v="1"/>
    <n v="5.54"/>
    <x v="2"/>
    <s v="Yes"/>
    <s v="No"/>
    <x v="0"/>
    <s v="No major surgery"/>
    <x v="1"/>
    <s v="26-Jul-1969"/>
    <x v="34"/>
    <n v="13622.01"/>
    <s v="tier - 3"/>
    <s v="tier - 3"/>
    <s v="R1012"/>
  </r>
  <r>
    <s v="Id1587"/>
    <s v="  Arthur M"/>
    <n v="43.39"/>
    <x v="0"/>
    <n v="5.85"/>
    <x v="1"/>
    <s v="No"/>
    <s v="Yes"/>
    <x v="0"/>
    <n v="1"/>
    <x v="1"/>
    <s v="24-Dec-1961"/>
    <x v="43"/>
    <n v="13635.64"/>
    <s v="tier - 3"/>
    <s v="tier - 3"/>
    <s v="R1024"/>
  </r>
  <r>
    <s v="Id1588"/>
    <s v="  Joseph R"/>
    <n v="15.08"/>
    <x v="4"/>
    <n v="4.8499999999999996"/>
    <x v="2"/>
    <s v="Yes"/>
    <s v="No"/>
    <x v="1"/>
    <n v="1"/>
    <x v="1"/>
    <s v="20-Jul-1984"/>
    <x v="21"/>
    <n v="13638.06"/>
    <s v="tier - 3"/>
    <s v="tier - 3"/>
    <s v="R1023"/>
  </r>
  <r>
    <s v="Id1589"/>
    <s v="  Sachiko"/>
    <n v="20.48"/>
    <x v="2"/>
    <n v="11.09"/>
    <x v="0"/>
    <s v="No"/>
    <s v="No"/>
    <x v="0"/>
    <s v="No major surgery"/>
    <x v="1"/>
    <s v="4-Aug-1963"/>
    <x v="41"/>
    <n v="13677.68"/>
    <s v="tier - 3"/>
    <s v="tier - 2"/>
    <s v="R1021"/>
  </r>
  <r>
    <s v="Id1590"/>
    <s v="  Christopher"/>
    <n v="34.450000000000003"/>
    <x v="0"/>
    <n v="5.58"/>
    <x v="2"/>
    <s v="Yes"/>
    <s v="No"/>
    <x v="0"/>
    <s v="No major surgery"/>
    <x v="1"/>
    <s v="14-Sep-1985"/>
    <x v="20"/>
    <n v="13685.51"/>
    <s v="tier - 3"/>
    <s v="tier - 1"/>
    <s v="R1026"/>
  </r>
  <r>
    <s v="Id1591"/>
    <s v="  Joseph"/>
    <n v="34.21"/>
    <x v="0"/>
    <n v="9.7200000000000006"/>
    <x v="0"/>
    <s v="Yes"/>
    <s v="No"/>
    <x v="0"/>
    <s v="No major surgery"/>
    <x v="1"/>
    <s v="24-Nov-1986"/>
    <x v="18"/>
    <n v="13714.55"/>
    <s v="tier - 3"/>
    <s v="tier - 2"/>
    <s v="R1023"/>
  </r>
  <r>
    <s v="Id1592"/>
    <s v="  Lawrence"/>
    <n v="28.8"/>
    <x v="1"/>
    <n v="11.41"/>
    <x v="0"/>
    <s v="Yes"/>
    <s v="No"/>
    <x v="0"/>
    <s v="No major surgery"/>
    <x v="1"/>
    <s v="2-Aug-1981"/>
    <x v="19"/>
    <n v="13725.47"/>
    <s v="tier - 3"/>
    <s v="tier - 2"/>
    <s v="R1024"/>
  </r>
  <r>
    <s v="Id1593"/>
    <s v="  Katie"/>
    <n v="31.74"/>
    <x v="0"/>
    <n v="4.46"/>
    <x v="2"/>
    <s v="No"/>
    <s v="No"/>
    <x v="1"/>
    <n v="1"/>
    <x v="1"/>
    <s v="29-Aug-1985"/>
    <x v="20"/>
    <n v="13726.21"/>
    <s v="tier - 3"/>
    <s v="tier - 3"/>
    <s v="R1026"/>
  </r>
  <r>
    <s v="Id1594"/>
    <s v="  Ruben"/>
    <n v="21.78"/>
    <x v="2"/>
    <n v="9.31"/>
    <x v="0"/>
    <s v="Yes"/>
    <s v="No"/>
    <x v="0"/>
    <s v="No major surgery"/>
    <x v="1"/>
    <s v="23-Oct-1969"/>
    <x v="34"/>
    <n v="13746.74"/>
    <s v="tier - 3"/>
    <s v="tier - 2"/>
    <s v="R1026"/>
  </r>
  <r>
    <s v="Id1595"/>
    <s v="  Sarah"/>
    <n v="23.75"/>
    <x v="2"/>
    <n v="5.03"/>
    <x v="2"/>
    <s v="No"/>
    <s v="No"/>
    <x v="0"/>
    <n v="1"/>
    <x v="1"/>
    <s v="16-Jul-2004"/>
    <x v="9"/>
    <n v="13747.87"/>
    <s v="tier - 3"/>
    <s v="tier - 2"/>
    <s v="R1018"/>
  </r>
  <r>
    <s v="Id1596"/>
    <s v="  Angela R"/>
    <n v="33.21"/>
    <x v="0"/>
    <n v="5.07"/>
    <x v="2"/>
    <s v="Yes"/>
    <s v="No"/>
    <x v="0"/>
    <n v="1"/>
    <x v="1"/>
    <s v="6-Aug-1959"/>
    <x v="45"/>
    <n v="13770.1"/>
    <s v="tier - 3"/>
    <s v="tier - 1"/>
    <s v="R1012"/>
  </r>
  <r>
    <s v="Id1597"/>
    <s v="  Chatham"/>
    <n v="17.7"/>
    <x v="4"/>
    <n v="10.42"/>
    <x v="0"/>
    <s v="Yes"/>
    <s v="No"/>
    <x v="0"/>
    <n v="2"/>
    <x v="1"/>
    <s v="10-Nov-1966"/>
    <x v="37"/>
    <n v="13801.61"/>
    <s v="tier - 3"/>
    <s v="tier - 3"/>
    <s v="R1026"/>
  </r>
  <r>
    <s v="Id1598"/>
    <s v="  Derek"/>
    <n v="17.2"/>
    <x v="4"/>
    <n v="6.45"/>
    <x v="3"/>
    <s v="No"/>
    <s v="No"/>
    <x v="0"/>
    <n v="2"/>
    <x v="1"/>
    <s v="8-Dec-1986"/>
    <x v="18"/>
    <n v="13819.49"/>
    <s v="tier - 3"/>
    <s v="tier - 2"/>
    <s v="R1012"/>
  </r>
  <r>
    <s v="Id1599"/>
    <s v="  Kalvin J"/>
    <n v="19.21"/>
    <x v="2"/>
    <n v="5.52"/>
    <x v="2"/>
    <s v="No"/>
    <s v="No"/>
    <x v="0"/>
    <n v="2"/>
    <x v="1"/>
    <s v="25-Nov-1958"/>
    <x v="46"/>
    <n v="13822.8"/>
    <s v="tier - 3"/>
    <s v="tier - 3"/>
    <s v="R1011"/>
  </r>
  <r>
    <s v="Id1600"/>
    <s v="  Dave"/>
    <n v="23.2"/>
    <x v="2"/>
    <n v="4.41"/>
    <x v="2"/>
    <s v="No"/>
    <s v="No"/>
    <x v="1"/>
    <n v="1"/>
    <x v="1"/>
    <s v="10-Dec-1958"/>
    <x v="46"/>
    <n v="13831.12"/>
    <s v="tier - 3"/>
    <s v="tier - 1"/>
    <s v="R1013"/>
  </r>
  <r>
    <s v="Id1601"/>
    <s v="  Barbara G"/>
    <n v="32.5"/>
    <x v="0"/>
    <n v="4.6900000000000004"/>
    <x v="2"/>
    <s v="Yes"/>
    <s v="No"/>
    <x v="1"/>
    <n v="1"/>
    <x v="1"/>
    <s v="7-Jun-2003"/>
    <x v="12"/>
    <n v="13844.51"/>
    <s v="tier - 2"/>
    <s v="tier - 1"/>
    <s v="R1011"/>
  </r>
  <r>
    <s v="Id1602"/>
    <s v="  Skylar"/>
    <n v="20.9"/>
    <x v="2"/>
    <n v="6.94"/>
    <x v="0"/>
    <s v="No"/>
    <s v="No"/>
    <x v="0"/>
    <s v="No major surgery"/>
    <x v="1"/>
    <s v="21-Jul-1960"/>
    <x v="44"/>
    <n v="13844.8"/>
    <s v="tier - 2"/>
    <s v="tier - 2"/>
    <s v="R1012"/>
  </r>
  <r>
    <s v="Id1603"/>
    <s v="  Nick"/>
    <n v="19.11"/>
    <x v="2"/>
    <n v="4.3499999999999996"/>
    <x v="2"/>
    <s v="No"/>
    <s v="No"/>
    <x v="0"/>
    <n v="2"/>
    <x v="1"/>
    <s v="19-Dec-1978"/>
    <x v="27"/>
    <n v="13874.89"/>
    <s v="tier - 2"/>
    <s v="tier - 1"/>
    <s v="R1012"/>
  </r>
  <r>
    <s v="Id1604"/>
    <s v="  Sunny S"/>
    <n v="31.17"/>
    <x v="0"/>
    <n v="5.28"/>
    <x v="2"/>
    <s v="No"/>
    <s v="No"/>
    <x v="0"/>
    <n v="1"/>
    <x v="1"/>
    <s v="5-Oct-1959"/>
    <x v="45"/>
    <n v="13880.95"/>
    <s v="tier - 2"/>
    <s v="tier - 2"/>
    <s v="R1011"/>
  </r>
  <r>
    <s v="Id1605"/>
    <s v="  Anne-Marie"/>
    <n v="36.08"/>
    <x v="0"/>
    <n v="4.29"/>
    <x v="2"/>
    <s v="No"/>
    <s v="No"/>
    <x v="0"/>
    <s v="No major surgery"/>
    <x v="1"/>
    <s v="25-Sep-1985"/>
    <x v="20"/>
    <n v="13886.4"/>
    <s v="tier - 2"/>
    <s v="tier - 2"/>
    <s v="R1012"/>
  </r>
  <r>
    <s v="Id1606"/>
    <s v="  Nicholas"/>
    <n v="28.024999999999999"/>
    <x v="1"/>
    <n v="5.69"/>
    <x v="2"/>
    <s v="Yes"/>
    <s v="No"/>
    <x v="0"/>
    <s v="No major surgery"/>
    <x v="1"/>
    <s v="29-Dec-1959"/>
    <x v="45"/>
    <n v="13887.2"/>
    <s v="tier - 2"/>
    <s v="tier - 3"/>
    <s v="R1013"/>
  </r>
  <r>
    <s v="Id1607"/>
    <s v="  Scott M"/>
    <n v="24.32"/>
    <x v="2"/>
    <n v="5.56"/>
    <x v="2"/>
    <s v="Yes"/>
    <s v="No"/>
    <x v="0"/>
    <s v="No major surgery"/>
    <x v="1"/>
    <s v="7-Jul-1959"/>
    <x v="45"/>
    <n v="13887.97"/>
    <s v="tier - 2"/>
    <s v="tier - 2"/>
    <s v="R1013"/>
  </r>
  <r>
    <s v="Id1608"/>
    <s v="  Marisa A"/>
    <n v="38"/>
    <x v="0"/>
    <n v="5.41"/>
    <x v="2"/>
    <s v="Yes"/>
    <s v="No"/>
    <x v="0"/>
    <n v="1"/>
    <x v="1"/>
    <s v="27-Jul-1962"/>
    <x v="40"/>
    <n v="13919.82"/>
    <s v="tier - 2"/>
    <s v="tier - 2"/>
    <s v="R1013"/>
  </r>
  <r>
    <s v="Id1609"/>
    <s v="  Katie"/>
    <n v="31.6"/>
    <x v="0"/>
    <n v="10.85"/>
    <x v="0"/>
    <s v="Yes"/>
    <s v="No"/>
    <x v="0"/>
    <s v="No major surgery"/>
    <x v="1"/>
    <s v="18-Jun-1960"/>
    <x v="44"/>
    <n v="13937.67"/>
    <s v="tier - 2"/>
    <s v="tier - 1"/>
    <s v="R1012"/>
  </r>
  <r>
    <s v="Id1610"/>
    <s v="  Amy L"/>
    <n v="31.02"/>
    <x v="0"/>
    <n v="11.63"/>
    <x v="0"/>
    <s v="Yes"/>
    <s v="No"/>
    <x v="0"/>
    <s v="No major surgery"/>
    <x v="1"/>
    <s v="29-Aug-1959"/>
    <x v="45"/>
    <n v="13974.46"/>
    <s v="tier - 2"/>
    <s v="tier - 2"/>
    <s v="R1019"/>
  </r>
  <r>
    <s v="Id1611"/>
    <s v="  Jenna M"/>
    <n v="29.26"/>
    <x v="1"/>
    <n v="5.68"/>
    <x v="2"/>
    <s v="Yes"/>
    <s v="No"/>
    <x v="0"/>
    <n v="1"/>
    <x v="1"/>
    <s v="13-Jul-1990"/>
    <x v="16"/>
    <n v="13979.45"/>
    <s v="tier - 2"/>
    <s v="tier - 1"/>
    <s v="R1023"/>
  </r>
  <r>
    <s v="Id1612"/>
    <s v="  Elizabeth M"/>
    <n v="15.09"/>
    <x v="4"/>
    <n v="7.59"/>
    <x v="0"/>
    <s v="Yes"/>
    <s v="No"/>
    <x v="0"/>
    <n v="2"/>
    <x v="1"/>
    <s v="6-Sep-1959"/>
    <x v="45"/>
    <n v="13981.85"/>
    <s v="tier - 2"/>
    <s v="tier - 1"/>
    <s v="R1016"/>
  </r>
  <r>
    <s v="Id1613"/>
    <s v="  Lyazid"/>
    <n v="22.63"/>
    <x v="2"/>
    <n v="5.09"/>
    <x v="2"/>
    <s v="Yes"/>
    <s v="No"/>
    <x v="0"/>
    <s v="No major surgery"/>
    <x v="1"/>
    <s v="23-Dec-1963"/>
    <x v="41"/>
    <n v="14001.13"/>
    <s v="tier - 2"/>
    <s v="tier - 1"/>
    <s v="R1013"/>
  </r>
  <r>
    <s v="Id1614"/>
    <s v="  Lindsey A"/>
    <n v="23.46"/>
    <x v="2"/>
    <n v="4.21"/>
    <x v="2"/>
    <s v="No"/>
    <s v="No"/>
    <x v="0"/>
    <n v="1"/>
    <x v="1"/>
    <s v="6-Jul-1963"/>
    <x v="41"/>
    <n v="14001.29"/>
    <s v="tier - 2"/>
    <s v="tier - 2"/>
    <s v="R1013"/>
  </r>
  <r>
    <s v="Id1615"/>
    <s v="  Chris"/>
    <n v="22.56"/>
    <x v="2"/>
    <n v="4.34"/>
    <x v="2"/>
    <s v="Yes"/>
    <s v="No"/>
    <x v="0"/>
    <s v="No major surgery"/>
    <x v="1"/>
    <s v="8-Jul-1963"/>
    <x v="41"/>
    <n v="14007.22"/>
    <s v="tier - 2"/>
    <s v="tier - 3"/>
    <s v="R1011"/>
  </r>
  <r>
    <s v="Id1616"/>
    <s v="  Jennifer A"/>
    <n v="19.28"/>
    <x v="2"/>
    <n v="11.85"/>
    <x v="0"/>
    <s v="No"/>
    <s v="No"/>
    <x v="0"/>
    <n v="2"/>
    <x v="1"/>
    <s v="8-Nov-1960"/>
    <x v="44"/>
    <n v="14043.48"/>
    <s v="tier - 2"/>
    <s v="tier - 3"/>
    <s v="R1024"/>
  </r>
  <r>
    <s v="Id1617"/>
    <s v="  Leif S"/>
    <n v="15.37"/>
    <x v="4"/>
    <n v="9.61"/>
    <x v="0"/>
    <s v="Yes"/>
    <s v="No"/>
    <x v="0"/>
    <n v="2"/>
    <x v="1"/>
    <s v="12-Sep-1991"/>
    <x v="14"/>
    <n v="14081.93"/>
    <s v="tier - 2"/>
    <s v="tier - 3"/>
    <s v="R1012"/>
  </r>
  <r>
    <s v="Id1618"/>
    <s v="  Stephanie A"/>
    <n v="18.71"/>
    <x v="2"/>
    <n v="5.29"/>
    <x v="2"/>
    <s v="Yes"/>
    <s v="No"/>
    <x v="0"/>
    <s v="No major surgery"/>
    <x v="1"/>
    <s v="26-Sep-1976"/>
    <x v="35"/>
    <n v="14098.07"/>
    <s v="tier - 2"/>
    <s v="tier - 3"/>
    <s v="R1023"/>
  </r>
  <r>
    <s v="Id1619"/>
    <s v="  Bo"/>
    <n v="20.61"/>
    <x v="2"/>
    <n v="6.89"/>
    <x v="0"/>
    <s v="No"/>
    <s v="No"/>
    <x v="0"/>
    <s v="No major surgery"/>
    <x v="1"/>
    <s v="14-Jun-1961"/>
    <x v="43"/>
    <n v="14119.62"/>
    <s v="tier - 2"/>
    <s v="tier - 1"/>
    <s v="R1012"/>
  </r>
  <r>
    <s v="Id1620"/>
    <s v="  Leah"/>
    <n v="15.99"/>
    <x v="4"/>
    <n v="4.57"/>
    <x v="2"/>
    <s v="Yes"/>
    <s v="No"/>
    <x v="1"/>
    <n v="1"/>
    <x v="1"/>
    <s v="6-Jul-2004"/>
    <x v="9"/>
    <n v="14133.04"/>
    <s v="tier - 2"/>
    <s v="tier - 3"/>
    <s v="R1013"/>
  </r>
  <r>
    <s v="Id1621"/>
    <s v="  Kara Lynne"/>
    <n v="33.155000000000001"/>
    <x v="0"/>
    <n v="4.32"/>
    <x v="2"/>
    <s v="No"/>
    <s v="No"/>
    <x v="0"/>
    <s v="No major surgery"/>
    <x v="1"/>
    <s v="7-Jul-1984"/>
    <x v="21"/>
    <n v="14152.46"/>
    <s v="tier - 2"/>
    <s v="tier - 1"/>
    <s v="R1012"/>
  </r>
  <r>
    <s v="Id1622"/>
    <s v="  Jeffrey"/>
    <n v="26.22"/>
    <x v="1"/>
    <n v="5.57"/>
    <x v="2"/>
    <s v="Yes"/>
    <s v="No"/>
    <x v="1"/>
    <n v="1"/>
    <x v="1"/>
    <s v="25-Dec-1968"/>
    <x v="36"/>
    <n v="14193.55"/>
    <s v="tier - 2"/>
    <s v="tier - 1"/>
    <s v="R1026"/>
  </r>
  <r>
    <s v="Id1623"/>
    <s v="  Justin"/>
    <n v="21.85"/>
    <x v="2"/>
    <n v="5.26"/>
    <x v="2"/>
    <s v="Yes"/>
    <s v="No"/>
    <x v="1"/>
    <n v="1"/>
    <x v="1"/>
    <s v="17-Nov-1983"/>
    <x v="22"/>
    <n v="14209.4"/>
    <s v="tier - 2"/>
    <s v="tier - 1"/>
    <s v="R1026"/>
  </r>
  <r>
    <s v="Id1624"/>
    <s v="  Emily"/>
    <n v="30.495000000000001"/>
    <x v="0"/>
    <n v="6.25"/>
    <x v="1"/>
    <s v="No"/>
    <s v="No"/>
    <x v="0"/>
    <s v="No major surgery"/>
    <x v="1"/>
    <s v="21-Sep-1958"/>
    <x v="46"/>
    <n v="14210.54"/>
    <s v="tier - 2"/>
    <s v="tier - 2"/>
    <s v="R1012"/>
  </r>
  <r>
    <s v="Id1625"/>
    <s v="  Rebecca"/>
    <n v="34.104999999999997"/>
    <x v="0"/>
    <n v="5.67"/>
    <x v="2"/>
    <s v="Yes"/>
    <s v="No"/>
    <x v="0"/>
    <s v="No major surgery"/>
    <x v="1"/>
    <s v="25-Sep-1961"/>
    <x v="43"/>
    <n v="14235.07"/>
    <s v="tier - 2"/>
    <s v="tier - 1"/>
    <s v="R1011"/>
  </r>
  <r>
    <s v="Id1626"/>
    <s v="  Allie"/>
    <n v="32.770000000000003"/>
    <x v="0"/>
    <n v="4.42"/>
    <x v="2"/>
    <s v="Yes"/>
    <s v="No"/>
    <x v="0"/>
    <n v="1"/>
    <x v="1"/>
    <s v="10-Oct-1959"/>
    <x v="45"/>
    <n v="14254.61"/>
    <s v="tier - 2"/>
    <s v="tier - 1"/>
    <s v="R1012"/>
  </r>
  <r>
    <s v="Id1627"/>
    <s v="  Trasi"/>
    <n v="16.850000000000001"/>
    <x v="4"/>
    <n v="11.75"/>
    <x v="0"/>
    <s v="Yes"/>
    <s v="No"/>
    <x v="0"/>
    <n v="2"/>
    <x v="1"/>
    <s v="8-Nov-1959"/>
    <x v="45"/>
    <n v="14256.19"/>
    <s v="tier - 2"/>
    <s v="tier - 3"/>
    <s v="R1012"/>
  </r>
  <r>
    <s v="Id1628"/>
    <s v="  Kevin"/>
    <n v="34.700000000000003"/>
    <x v="0"/>
    <n v="6.06"/>
    <x v="1"/>
    <s v="No"/>
    <s v="No"/>
    <x v="0"/>
    <n v="1"/>
    <x v="1"/>
    <s v="26-Dec-1974"/>
    <x v="28"/>
    <n v="14256.79"/>
    <s v="tier - 2"/>
    <s v="tier - 2"/>
    <s v="R1026"/>
  </r>
  <r>
    <s v="Id1629"/>
    <s v="  Fernando"/>
    <n v="37.049999999999997"/>
    <x v="0"/>
    <n v="5.48"/>
    <x v="2"/>
    <s v="No"/>
    <s v="No"/>
    <x v="0"/>
    <n v="1"/>
    <x v="1"/>
    <s v="13-Jul-1972"/>
    <x v="30"/>
    <n v="14258.33"/>
    <s v="tier - 2"/>
    <s v="tier - 2"/>
    <s v="R1026"/>
  </r>
  <r>
    <s v="Id1630"/>
    <s v="  Ieva"/>
    <n v="18.78"/>
    <x v="2"/>
    <n v="4.45"/>
    <x v="2"/>
    <s v="No"/>
    <s v="No"/>
    <x v="1"/>
    <n v="1"/>
    <x v="1"/>
    <s v="6-Sep-2004"/>
    <x v="9"/>
    <n v="14283.46"/>
    <s v="tier - 2"/>
    <s v="tier - 2"/>
    <s v="R1024"/>
  </r>
  <r>
    <s v="Id1631"/>
    <s v="  Chris"/>
    <n v="28.024999999999999"/>
    <x v="1"/>
    <n v="5"/>
    <x v="2"/>
    <s v="No"/>
    <s v="No"/>
    <x v="0"/>
    <n v="1"/>
    <x v="1"/>
    <s v="15-Dec-1968"/>
    <x v="36"/>
    <n v="14285.9"/>
    <s v="tier - 2"/>
    <s v="tier - 3"/>
    <s v="R1012"/>
  </r>
  <r>
    <s v="Id1632"/>
    <s v="  Drew L"/>
    <n v="35.090000000000003"/>
    <x v="0"/>
    <n v="5.84"/>
    <x v="1"/>
    <s v="No"/>
    <s v="No"/>
    <x v="0"/>
    <s v="No major surgery"/>
    <x v="1"/>
    <s v="15-Oct-1958"/>
    <x v="46"/>
    <n v="14313.85"/>
    <s v="tier - 2"/>
    <s v="tier - 3"/>
    <s v="R1013"/>
  </r>
  <r>
    <s v="Id1633"/>
    <s v="  Christina"/>
    <n v="34.42"/>
    <x v="0"/>
    <n v="5.21"/>
    <x v="2"/>
    <s v="Yes"/>
    <s v="No"/>
    <x v="0"/>
    <s v="No major surgery"/>
    <x v="1"/>
    <s v="10-Jul-1958"/>
    <x v="46"/>
    <n v="14319.03"/>
    <s v="tier - 2"/>
    <s v="tier - 2"/>
    <s v="R1011"/>
  </r>
  <r>
    <s v="Id1634"/>
    <s v="  Alexander G"/>
    <n v="29.4"/>
    <x v="1"/>
    <n v="4.26"/>
    <x v="2"/>
    <s v="No"/>
    <s v="No"/>
    <x v="0"/>
    <s v="No major surgery"/>
    <x v="1"/>
    <s v="26-Sep-1969"/>
    <x v="34"/>
    <n v="14337.91"/>
    <s v="tier - 2"/>
    <s v="tier - 3"/>
    <s v="R1022"/>
  </r>
  <r>
    <s v="Id1635"/>
    <s v="  Meaghan"/>
    <n v="21.31"/>
    <x v="2"/>
    <n v="4.17"/>
    <x v="2"/>
    <s v="No"/>
    <s v="No"/>
    <x v="0"/>
    <s v="No major surgery"/>
    <x v="1"/>
    <s v="24-Dec-1959"/>
    <x v="45"/>
    <n v="14349.85"/>
    <s v="tier - 2"/>
    <s v="tier - 2"/>
    <s v="R1012"/>
  </r>
  <r>
    <s v="Id1636"/>
    <s v="  Kristin"/>
    <n v="19.559999999999999"/>
    <x v="2"/>
    <n v="11.96"/>
    <x v="0"/>
    <s v="No"/>
    <s v="No"/>
    <x v="0"/>
    <s v="No major surgery"/>
    <x v="1"/>
    <s v="10-Oct-1967"/>
    <x v="39"/>
    <n v="14355.43"/>
    <s v="tier - 2"/>
    <s v="tier - 1"/>
    <s v="R1026"/>
  </r>
  <r>
    <s v="Id1637"/>
    <s v="  Andrea K"/>
    <n v="37.335000000000001"/>
    <x v="0"/>
    <n v="6.26"/>
    <x v="1"/>
    <s v="Yes"/>
    <s v="No"/>
    <x v="0"/>
    <n v="1"/>
    <x v="1"/>
    <s v="16-Nov-1988"/>
    <x v="15"/>
    <n v="14358.36"/>
    <s v="tier - 2"/>
    <s v="tier - 2"/>
    <s v="R1011"/>
  </r>
  <r>
    <s v="Id1638"/>
    <s v="  Kris"/>
    <n v="19.53"/>
    <x v="2"/>
    <n v="11.68"/>
    <x v="0"/>
    <s v="No"/>
    <s v="No"/>
    <x v="0"/>
    <s v="No major surgery"/>
    <x v="1"/>
    <s v="16-Jul-1963"/>
    <x v="41"/>
    <n v="14382.71"/>
    <s v="tier - 2"/>
    <s v="tier - 2"/>
    <s v="R1012"/>
  </r>
  <r>
    <s v="Id1639"/>
    <s v="  Alden W"/>
    <n v="34.1"/>
    <x v="0"/>
    <n v="5.16"/>
    <x v="2"/>
    <s v="No"/>
    <s v="No"/>
    <x v="0"/>
    <s v="No major surgery"/>
    <x v="1"/>
    <s v="22-Jun-1965"/>
    <x v="38"/>
    <n v="14394.4"/>
    <s v="tier - 2"/>
    <s v="tier - 3"/>
    <s v="R1024"/>
  </r>
  <r>
    <s v="Id1640"/>
    <s v="  Suzanne M"/>
    <n v="16.5"/>
    <x v="4"/>
    <n v="6.9"/>
    <x v="0"/>
    <s v="Yes"/>
    <s v="No"/>
    <x v="0"/>
    <n v="2"/>
    <x v="1"/>
    <s v="14-Sep-1958"/>
    <x v="46"/>
    <n v="14394.56"/>
    <s v="tier - 2"/>
    <s v="tier - 1"/>
    <s v="R1018"/>
  </r>
  <r>
    <s v="Id1641"/>
    <s v="  Heidi Z"/>
    <n v="30.69"/>
    <x v="0"/>
    <n v="4.83"/>
    <x v="2"/>
    <s v="No"/>
    <s v="No"/>
    <x v="0"/>
    <n v="1"/>
    <x v="1"/>
    <s v="29-Jul-1958"/>
    <x v="46"/>
    <n v="14410.93"/>
    <s v="tier - 2"/>
    <s v="tier - 2"/>
    <s v="R1016"/>
  </r>
  <r>
    <s v="Id1642"/>
    <s v="  Carolyn"/>
    <n v="28.93"/>
    <x v="1"/>
    <n v="4.87"/>
    <x v="2"/>
    <s v="No"/>
    <s v="No"/>
    <x v="0"/>
    <n v="1"/>
    <x v="1"/>
    <s v="20-Sep-1958"/>
    <x v="46"/>
    <n v="14418.28"/>
    <s v="tier - 2"/>
    <s v="tier - 3"/>
    <s v="R1013"/>
  </r>
  <r>
    <s v="Id1643"/>
    <s v="  Sabine"/>
    <n v="38.9"/>
    <x v="0"/>
    <n v="4.28"/>
    <x v="2"/>
    <s v="No"/>
    <s v="No"/>
    <x v="0"/>
    <s v="No major surgery"/>
    <x v="1"/>
    <s v="10-Aug-1999"/>
    <x v="7"/>
    <n v="14426.07"/>
    <s v="tier - 2"/>
    <s v="tier - 1"/>
    <s v="R1012"/>
  </r>
  <r>
    <s v="Id1644"/>
    <s v="  Bobby"/>
    <n v="26.9"/>
    <x v="1"/>
    <n v="4.07"/>
    <x v="2"/>
    <s v="No"/>
    <s v="No"/>
    <x v="0"/>
    <s v="No major surgery"/>
    <x v="1"/>
    <s v="15-Aug-1967"/>
    <x v="39"/>
    <n v="14426.66"/>
    <s v="tier - 2"/>
    <s v="tier - 2"/>
    <s v="R1026"/>
  </r>
  <r>
    <s v="Id1645"/>
    <s v="  Fan"/>
    <n v="24.86"/>
    <x v="2"/>
    <n v="6.23"/>
    <x v="1"/>
    <s v="No"/>
    <s v="No"/>
    <x v="0"/>
    <s v="No major surgery"/>
    <x v="1"/>
    <s v="4-Nov-1967"/>
    <x v="39"/>
    <n v="14427.63"/>
    <s v="tier - 2"/>
    <s v="tier - 2"/>
    <s v="R1021"/>
  </r>
  <r>
    <s v="Id1646"/>
    <s v="  Rachel M"/>
    <n v="39.14"/>
    <x v="0"/>
    <n v="6.24"/>
    <x v="1"/>
    <s v="No"/>
    <s v="Yes"/>
    <x v="0"/>
    <n v="1"/>
    <x v="1"/>
    <s v="29-Jun-1959"/>
    <x v="45"/>
    <n v="14449.85"/>
    <s v="tier - 2"/>
    <s v="tier - 1"/>
    <s v="R1024"/>
  </r>
  <r>
    <s v="Id1647"/>
    <s v="  Greg"/>
    <n v="39.799999999999997"/>
    <x v="0"/>
    <n v="6.17"/>
    <x v="1"/>
    <s v="No"/>
    <s v="No"/>
    <x v="1"/>
    <n v="1"/>
    <x v="1"/>
    <s v="3-Aug-1959"/>
    <x v="45"/>
    <n v="14451.84"/>
    <s v="tier - 2"/>
    <s v="tier - 3"/>
    <s v="R1023"/>
  </r>
  <r>
    <s v="Id1648"/>
    <s v="  Dan"/>
    <n v="34.32"/>
    <x v="0"/>
    <n v="5.16"/>
    <x v="2"/>
    <s v="No"/>
    <s v="No"/>
    <x v="0"/>
    <n v="1"/>
    <x v="1"/>
    <s v="10-Nov-1996"/>
    <x v="8"/>
    <n v="14455.64"/>
    <s v="tier - 2"/>
    <s v="tier - 3"/>
    <s v="R1024"/>
  </r>
  <r>
    <s v="Id1649"/>
    <s v="  Jennifer A"/>
    <n v="32.51"/>
    <x v="0"/>
    <n v="4.3"/>
    <x v="2"/>
    <s v="No"/>
    <s v="No"/>
    <x v="0"/>
    <s v="No major surgery"/>
    <x v="1"/>
    <s v="27-Nov-1976"/>
    <x v="35"/>
    <n v="14470.01"/>
    <s v="tier - 2"/>
    <s v="tier - 3"/>
    <s v="R1012"/>
  </r>
  <r>
    <s v="Id1650"/>
    <s v="  Jessica"/>
    <n v="30.71"/>
    <x v="0"/>
    <n v="6.14"/>
    <x v="1"/>
    <s v="No"/>
    <s v="No"/>
    <x v="1"/>
    <n v="1"/>
    <x v="1"/>
    <s v="20-Nov-1959"/>
    <x v="45"/>
    <n v="14474.68"/>
    <s v="tier - 2"/>
    <s v="tier - 2"/>
    <s v="R1013"/>
  </r>
  <r>
    <s v="Id1651"/>
    <s v="  Chaiwat"/>
    <n v="28.9"/>
    <x v="1"/>
    <n v="5.36"/>
    <x v="2"/>
    <s v="No"/>
    <s v="No"/>
    <x v="0"/>
    <n v="1"/>
    <x v="1"/>
    <s v="20-Oct-1979"/>
    <x v="25"/>
    <n v="14478.33"/>
    <s v="tier - 2"/>
    <s v="tier - 2"/>
    <s v="R1013"/>
  </r>
  <r>
    <s v="Id1652"/>
    <s v="  Kerri"/>
    <n v="36.19"/>
    <x v="0"/>
    <n v="4.3"/>
    <x v="2"/>
    <s v="No"/>
    <s v="No"/>
    <x v="0"/>
    <s v="No major surgery"/>
    <x v="1"/>
    <s v="22-Jul-1989"/>
    <x v="13"/>
    <n v="14507.46"/>
    <s v="tier - 2"/>
    <s v="tier - 3"/>
    <s v="R1012"/>
  </r>
  <r>
    <s v="Id1653"/>
    <s v="  Lisa"/>
    <n v="29.6"/>
    <x v="1"/>
    <n v="4.09"/>
    <x v="2"/>
    <s v="No"/>
    <s v="No"/>
    <x v="0"/>
    <s v="No major surgery"/>
    <x v="1"/>
    <s v="14-Jul-1989"/>
    <x v="13"/>
    <n v="14547.26"/>
    <s v="tier - 2"/>
    <s v="tier - 3"/>
    <s v="R1011"/>
  </r>
  <r>
    <s v="Id1654"/>
    <s v="  Nicholas G"/>
    <n v="30.95"/>
    <x v="0"/>
    <n v="6.27"/>
    <x v="1"/>
    <s v="No"/>
    <s v="No"/>
    <x v="1"/>
    <n v="1"/>
    <x v="1"/>
    <s v="12-Sep-1998"/>
    <x v="2"/>
    <n v="14571.89"/>
    <s v="tier - 2"/>
    <s v="tier - 1"/>
    <s v="R1024"/>
  </r>
  <r>
    <s v="Id1655"/>
    <s v="  Vasilis S"/>
    <n v="19.95"/>
    <x v="2"/>
    <n v="5.39"/>
    <x v="2"/>
    <s v="No"/>
    <s v="No"/>
    <x v="0"/>
    <n v="1"/>
    <x v="1"/>
    <s v="3-Dec-1962"/>
    <x v="40"/>
    <n v="14574.64"/>
    <s v="tier - 2"/>
    <s v="tier - 1"/>
    <s v="R1025"/>
  </r>
  <r>
    <s v="Id1656"/>
    <s v="  Michael P"/>
    <n v="23.65"/>
    <x v="2"/>
    <n v="5.75"/>
    <x v="1"/>
    <s v="Yes"/>
    <s v="No"/>
    <x v="0"/>
    <s v="No major surgery"/>
    <x v="1"/>
    <s v="14-Oct-1963"/>
    <x v="41"/>
    <n v="14590.63"/>
    <s v="tier - 2"/>
    <s v="tier - 1"/>
    <s v="R1024"/>
  </r>
  <r>
    <s v="Id1657"/>
    <s v="  Colleen C"/>
    <n v="43.34"/>
    <x v="0"/>
    <n v="4.91"/>
    <x v="2"/>
    <s v="No"/>
    <s v="No"/>
    <x v="0"/>
    <n v="1"/>
    <x v="1"/>
    <s v="18-Jul-1967"/>
    <x v="39"/>
    <n v="14600.62"/>
    <s v="tier - 2"/>
    <s v="tier - 3"/>
    <s v="R1022"/>
  </r>
  <r>
    <s v="Id1658"/>
    <s v="  Annika"/>
    <n v="31.98"/>
    <x v="0"/>
    <n v="4.46"/>
    <x v="2"/>
    <s v="Yes"/>
    <s v="No"/>
    <x v="0"/>
    <n v="1"/>
    <x v="1"/>
    <s v="8-Nov-1965"/>
    <x v="38"/>
    <n v="14612.33"/>
    <s v="tier - 2"/>
    <s v="tier - 3"/>
    <s v="R1021"/>
  </r>
  <r>
    <s v="Id1659"/>
    <s v="  Kelly"/>
    <n v="35.86"/>
    <x v="0"/>
    <n v="6.22"/>
    <x v="1"/>
    <s v="No"/>
    <s v="No"/>
    <x v="0"/>
    <n v="1"/>
    <x v="1"/>
    <s v="21-Aug-1991"/>
    <x v="14"/>
    <n v="14630.52"/>
    <s v="tier - 2"/>
    <s v="tier - 3"/>
    <s v="R1011"/>
  </r>
  <r>
    <s v="Id1660"/>
    <s v="  Nicholas C"/>
    <n v="15.2"/>
    <x v="4"/>
    <n v="8.82"/>
    <x v="0"/>
    <s v="No"/>
    <s v="No"/>
    <x v="0"/>
    <s v="No major surgery"/>
    <x v="1"/>
    <s v="1-Sep-1967"/>
    <x v="39"/>
    <n v="14640.35"/>
    <s v="tier - 2"/>
    <s v="tier - 3"/>
    <s v="R1026"/>
  </r>
  <r>
    <s v="Id1661"/>
    <s v="  Kelly K"/>
    <n v="37.200000000000003"/>
    <x v="0"/>
    <n v="10.14"/>
    <x v="0"/>
    <s v="No"/>
    <s v="No"/>
    <x v="0"/>
    <s v="No major surgery"/>
    <x v="1"/>
    <s v="13-Nov-1981"/>
    <x v="19"/>
    <n v="14657.2"/>
    <s v="tier - 2"/>
    <s v="tier - 1"/>
    <s v="R1012"/>
  </r>
  <r>
    <s v="Id1662"/>
    <s v="  Andrew"/>
    <n v="17.91"/>
    <x v="4"/>
    <n v="4.66"/>
    <x v="2"/>
    <s v="No"/>
    <s v="No"/>
    <x v="0"/>
    <n v="2"/>
    <x v="1"/>
    <s v="20-Oct-1969"/>
    <x v="34"/>
    <n v="14665.75"/>
    <s v="tier - 2"/>
    <s v="tier - 1"/>
    <s v="R1012"/>
  </r>
  <r>
    <s v="Id1663"/>
    <s v="  Hannah"/>
    <n v="20.76"/>
    <x v="2"/>
    <n v="6.26"/>
    <x v="1"/>
    <s v="No"/>
    <s v="No"/>
    <x v="0"/>
    <s v="No major surgery"/>
    <x v="1"/>
    <s v="23-Jul-1958"/>
    <x v="46"/>
    <n v="14692.67"/>
    <s v="tier - 2"/>
    <s v="tier - 1"/>
    <s v="R1012"/>
  </r>
  <r>
    <s v="Id1664"/>
    <s v="  Patricio Sr"/>
    <n v="38.99"/>
    <x v="0"/>
    <n v="5.21"/>
    <x v="2"/>
    <s v="No"/>
    <s v="Yes"/>
    <x v="0"/>
    <n v="1"/>
    <x v="1"/>
    <s v="4-Sep-1982"/>
    <x v="23"/>
    <n v="14696.77"/>
    <s v="tier - 2"/>
    <s v="tier - 2"/>
    <s v="R1011"/>
  </r>
  <r>
    <s v="Id1665"/>
    <s v="  Robert B"/>
    <n v="42.655000000000001"/>
    <x v="0"/>
    <n v="5.94"/>
    <x v="1"/>
    <s v="Yes"/>
    <s v="No"/>
    <x v="1"/>
    <n v="1"/>
    <x v="1"/>
    <s v="24-Sep-2002"/>
    <x v="5"/>
    <n v="14711.74"/>
    <s v="tier - 2"/>
    <s v="tier - 2"/>
    <s v="R1012"/>
  </r>
  <r>
    <s v="Id1666"/>
    <s v="  Benjamin M"/>
    <n v="30.57"/>
    <x v="0"/>
    <n v="5.34"/>
    <x v="2"/>
    <s v="No"/>
    <s v="No"/>
    <x v="1"/>
    <n v="1"/>
    <x v="1"/>
    <s v="29-Jul-1962"/>
    <x v="40"/>
    <n v="14738.43"/>
    <s v="tier - 2"/>
    <s v="tier - 3"/>
    <s v="R1021"/>
  </r>
  <r>
    <s v="Id1667"/>
    <s v="  Robert"/>
    <n v="17.7"/>
    <x v="4"/>
    <n v="6.38"/>
    <x v="1"/>
    <s v="No"/>
    <s v="No"/>
    <x v="0"/>
    <n v="2"/>
    <x v="1"/>
    <s v="27-Jul-1965"/>
    <x v="38"/>
    <n v="14750.42"/>
    <s v="tier - 2"/>
    <s v="tier - 2"/>
    <s v="R1026"/>
  </r>
  <r>
    <s v="Id1668"/>
    <s v="  Eric R"/>
    <n v="34.770000000000003"/>
    <x v="0"/>
    <n v="4.47"/>
    <x v="2"/>
    <s v="No"/>
    <s v="No"/>
    <x v="0"/>
    <n v="1"/>
    <x v="1"/>
    <s v="10-Dec-1975"/>
    <x v="31"/>
    <n v="14819"/>
    <s v="tier - 2"/>
    <s v="tier - 3"/>
    <s v="R1023"/>
  </r>
  <r>
    <s v="Id1669"/>
    <s v="  Matthew"/>
    <n v="16.88"/>
    <x v="4"/>
    <n v="9.9600000000000009"/>
    <x v="0"/>
    <s v="No"/>
    <s v="No"/>
    <x v="0"/>
    <s v="No major surgery"/>
    <x v="1"/>
    <s v="18-Oct-1979"/>
    <x v="25"/>
    <n v="14839.34"/>
    <s v="tier - 2"/>
    <s v="tier - 3"/>
    <s v="R1026"/>
  </r>
  <r>
    <s v="Id1670"/>
    <s v="  Bob R"/>
    <n v="40.26"/>
    <x v="0"/>
    <n v="9.92"/>
    <x v="0"/>
    <s v="Yes"/>
    <s v="No"/>
    <x v="0"/>
    <s v="No major surgery"/>
    <x v="1"/>
    <s v="5-Jun-1981"/>
    <x v="19"/>
    <n v="14843.96"/>
    <s v="tier - 2"/>
    <s v="tier - 3"/>
    <s v="R1026"/>
  </r>
  <r>
    <s v="Id1671"/>
    <s v="  Stephanie J"/>
    <n v="25.6"/>
    <x v="1"/>
    <n v="6.03"/>
    <x v="1"/>
    <s v="No"/>
    <s v="No"/>
    <x v="1"/>
    <n v="1"/>
    <x v="1"/>
    <s v="11-Nov-1970"/>
    <x v="33"/>
    <n v="14847.63"/>
    <s v="tier - 2"/>
    <s v="tier - 2"/>
    <s v="R1023"/>
  </r>
  <r>
    <s v="Id1672"/>
    <s v="  Jake"/>
    <n v="33.549999999999997"/>
    <x v="0"/>
    <n v="10.9"/>
    <x v="0"/>
    <s v="Yes"/>
    <s v="No"/>
    <x v="0"/>
    <s v="No major surgery"/>
    <x v="1"/>
    <s v="17-Oct-1958"/>
    <x v="46"/>
    <n v="14901.52"/>
    <s v="tier - 2"/>
    <s v="tier - 2"/>
    <s v="R1024"/>
  </r>
  <r>
    <s v="Id1673"/>
    <s v="  Alison L"/>
    <n v="16.690000000000001"/>
    <x v="4"/>
    <n v="10.66"/>
    <x v="0"/>
    <s v="No"/>
    <s v="No"/>
    <x v="0"/>
    <s v="No major surgery"/>
    <x v="1"/>
    <s v="4-Jul-1981"/>
    <x v="19"/>
    <n v="14908.27"/>
    <s v="tier - 2"/>
    <s v="tier - 1"/>
    <s v="R1011"/>
  </r>
  <r>
    <s v="Id1674"/>
    <s v="  Lindsay M"/>
    <n v="19.95"/>
    <x v="2"/>
    <n v="4.05"/>
    <x v="2"/>
    <s v="No"/>
    <s v="No"/>
    <x v="0"/>
    <n v="1"/>
    <x v="1"/>
    <s v="8-Nov-1968"/>
    <x v="36"/>
    <n v="14926.97"/>
    <s v="tier - 2"/>
    <s v="tier - 2"/>
    <s v="R1012"/>
  </r>
  <r>
    <s v="Id1675"/>
    <s v="  Guillaume"/>
    <n v="17.55"/>
    <x v="4"/>
    <n v="4.2300000000000004"/>
    <x v="2"/>
    <s v="No"/>
    <s v="No"/>
    <x v="0"/>
    <n v="2"/>
    <x v="1"/>
    <s v="29-Nov-1962"/>
    <x v="40"/>
    <n v="14945.34"/>
    <s v="tier - 2"/>
    <s v="tier - 1"/>
    <s v="R1021"/>
  </r>
  <r>
    <s v="Id1676"/>
    <s v="  Kaylee"/>
    <n v="22.01"/>
    <x v="2"/>
    <n v="5.01"/>
    <x v="2"/>
    <s v="No"/>
    <s v="No"/>
    <x v="0"/>
    <n v="1"/>
    <x v="1"/>
    <s v="29-Jul-1958"/>
    <x v="46"/>
    <n v="14988.43"/>
    <s v="tier - 2"/>
    <s v="tier - 3"/>
    <s v="R1011"/>
  </r>
  <r>
    <s v="Id1677"/>
    <s v="  Theresa"/>
    <n v="41.8"/>
    <x v="0"/>
    <n v="5.82"/>
    <x v="1"/>
    <s v="Yes"/>
    <s v="No"/>
    <x v="1"/>
    <n v="1"/>
    <x v="1"/>
    <s v="2-Aug-1995"/>
    <x v="4"/>
    <n v="15006.58"/>
    <s v="tier - 2"/>
    <s v="tier - 2"/>
    <s v="R1024"/>
  </r>
  <r>
    <s v="Id1678"/>
    <s v="  Travis G"/>
    <n v="19.170000000000002"/>
    <x v="2"/>
    <n v="7.94"/>
    <x v="0"/>
    <s v="No"/>
    <s v="No"/>
    <x v="0"/>
    <s v="No major surgery"/>
    <x v="1"/>
    <s v="8-Aug-1960"/>
    <x v="44"/>
    <n v="15019.76"/>
    <s v="tier - 2"/>
    <s v="tier - 2"/>
    <s v="R1012"/>
  </r>
  <r>
    <s v="Id1679"/>
    <s v="  Emma L"/>
    <n v="32.799999999999997"/>
    <x v="0"/>
    <n v="6.16"/>
    <x v="1"/>
    <s v="Yes"/>
    <s v="No"/>
    <x v="1"/>
    <n v="1"/>
    <x v="1"/>
    <s v="25-Nov-1979"/>
    <x v="25"/>
    <n v="15025.76"/>
    <s v="tier - 2"/>
    <s v="tier - 1"/>
    <s v="R1011"/>
  </r>
  <r>
    <s v="Id1680"/>
    <s v="  Linda"/>
    <n v="35.814999999999998"/>
    <x v="0"/>
    <n v="4.1500000000000004"/>
    <x v="2"/>
    <s v="No"/>
    <s v="No"/>
    <x v="0"/>
    <n v="1"/>
    <x v="1"/>
    <s v="11-Sep-1970"/>
    <x v="33"/>
    <n v="15026.3"/>
    <s v="tier - 2"/>
    <s v="tier - 3"/>
    <s v="R1011"/>
  </r>
  <r>
    <s v="Id1681"/>
    <s v="  Owen R"/>
    <n v="24.3"/>
    <x v="2"/>
    <n v="6.23"/>
    <x v="1"/>
    <s v="No"/>
    <s v="No"/>
    <x v="0"/>
    <s v="No major surgery"/>
    <x v="1"/>
    <s v="15-Aug-1971"/>
    <x v="32"/>
    <n v="15038.51"/>
    <s v="tier - 2"/>
    <s v="tier - 3"/>
    <s v="R1023"/>
  </r>
  <r>
    <s v="Id1682"/>
    <s v="  Jacob"/>
    <n v="19.059999999999999"/>
    <x v="2"/>
    <n v="7.41"/>
    <x v="0"/>
    <s v="No"/>
    <s v="No"/>
    <x v="0"/>
    <s v="No major surgery"/>
    <x v="1"/>
    <s v="12-Jun-1968"/>
    <x v="36"/>
    <n v="15052.68"/>
    <s v="tier - 2"/>
    <s v="tier - 2"/>
    <s v="R1022"/>
  </r>
  <r>
    <s v="Id1683"/>
    <s v="  Jacqueline"/>
    <n v="33.25"/>
    <x v="0"/>
    <n v="5.62"/>
    <x v="2"/>
    <s v="Yes"/>
    <s v="No"/>
    <x v="0"/>
    <n v="1"/>
    <x v="1"/>
    <s v="26-Oct-1975"/>
    <x v="31"/>
    <n v="15090.35"/>
    <s v="tier - 2"/>
    <s v="tier - 1"/>
    <s v="R1023"/>
  </r>
  <r>
    <s v="Id1684"/>
    <s v="  Yefeng"/>
    <n v="21.37"/>
    <x v="2"/>
    <n v="4.54"/>
    <x v="2"/>
    <s v="Yes"/>
    <s v="No"/>
    <x v="1"/>
    <n v="1"/>
    <x v="1"/>
    <s v="7-Nov-1972"/>
    <x v="30"/>
    <n v="15103.69"/>
    <s v="tier - 2"/>
    <s v="tier - 1"/>
    <s v="R1012"/>
  </r>
  <r>
    <s v="Id1685"/>
    <s v="  Thomas J"/>
    <n v="34.43"/>
    <x v="0"/>
    <n v="8.6199999999999992"/>
    <x v="0"/>
    <s v="Yes"/>
    <s v="No"/>
    <x v="0"/>
    <n v="1"/>
    <x v="1"/>
    <s v="5-Sep-1978"/>
    <x v="27"/>
    <n v="15123.19"/>
    <s v="tier - 2"/>
    <s v="tier - 1"/>
    <s v="R1011"/>
  </r>
  <r>
    <s v="Id1686"/>
    <s v="  Ken"/>
    <n v="20.86"/>
    <x v="2"/>
    <n v="4.3600000000000003"/>
    <x v="2"/>
    <s v="Yes"/>
    <s v="No"/>
    <x v="0"/>
    <s v="No major surgery"/>
    <x v="1"/>
    <s v="25-Nov-1971"/>
    <x v="32"/>
    <n v="15150.44"/>
    <s v="tier - 2"/>
    <s v="tier - 1"/>
    <s v="R1023"/>
  </r>
  <r>
    <s v="Id1687"/>
    <s v="  Annie E"/>
    <n v="18.34"/>
    <x v="4"/>
    <n v="10.01"/>
    <x v="0"/>
    <s v="No"/>
    <s v="No"/>
    <x v="0"/>
    <s v="No major surgery"/>
    <x v="1"/>
    <s v="25-Oct-1962"/>
    <x v="40"/>
    <n v="15161.25"/>
    <s v="tier - 2"/>
    <s v="tier - 2"/>
    <s v="R1012"/>
  </r>
  <r>
    <s v="Id1688"/>
    <s v="  Noel K"/>
    <n v="34.15"/>
    <x v="0"/>
    <n v="5.42"/>
    <x v="2"/>
    <s v="No"/>
    <s v="No"/>
    <x v="0"/>
    <s v="No major surgery"/>
    <x v="1"/>
    <s v="4-Jun-1959"/>
    <x v="45"/>
    <n v="15161.53"/>
    <s v="tier - 2"/>
    <s v="tier - 1"/>
    <s v="R1013"/>
  </r>
  <r>
    <s v="Id1689"/>
    <s v="  Mark S"/>
    <n v="18.350000000000001"/>
    <x v="4"/>
    <n v="5.12"/>
    <x v="2"/>
    <s v="No"/>
    <s v="No"/>
    <x v="0"/>
    <s v="No major surgery"/>
    <x v="1"/>
    <s v="3-Dec-1959"/>
    <x v="45"/>
    <n v="15170.07"/>
    <s v="tier - 2"/>
    <s v="tier - 3"/>
    <s v="R1011"/>
  </r>
  <r>
    <s v="Id1690"/>
    <s v="  Federica"/>
    <n v="22.13"/>
    <x v="2"/>
    <n v="9.1999999999999993"/>
    <x v="0"/>
    <s v="Yes"/>
    <s v="No"/>
    <x v="0"/>
    <s v="No major surgery"/>
    <x v="1"/>
    <s v="17-Jun-1962"/>
    <x v="40"/>
    <n v="15174.81"/>
    <s v="tier - 2"/>
    <s v="tier - 1"/>
    <s v="R1012"/>
  </r>
  <r>
    <s v="Id1691"/>
    <s v="  Pamela L"/>
    <n v="22.51"/>
    <x v="2"/>
    <n v="6.08"/>
    <x v="1"/>
    <s v="Yes"/>
    <s v="No"/>
    <x v="0"/>
    <n v="1"/>
    <x v="1"/>
    <s v="23-Nov-1978"/>
    <x v="27"/>
    <n v="15207.92"/>
    <s v="tier - 2"/>
    <s v="tier - 1"/>
    <s v="R1012"/>
  </r>
  <r>
    <s v="Id1692"/>
    <s v="  Andrew W"/>
    <n v="31"/>
    <x v="0"/>
    <n v="4.7699999999999996"/>
    <x v="2"/>
    <s v="No"/>
    <s v="No"/>
    <x v="0"/>
    <n v="1"/>
    <x v="1"/>
    <s v="25-Jul-1960"/>
    <x v="44"/>
    <n v="15230.32"/>
    <s v="tier - 2"/>
    <s v="tier - 2"/>
    <s v="R1024"/>
  </r>
  <r>
    <s v="Id1693"/>
    <s v="  Randall"/>
    <n v="28.27"/>
    <x v="1"/>
    <n v="4.62"/>
    <x v="2"/>
    <s v="No"/>
    <s v="No"/>
    <x v="0"/>
    <n v="1"/>
    <x v="1"/>
    <s v="16-Sep-1969"/>
    <x v="34"/>
    <n v="15260.52"/>
    <s v="tier - 2"/>
    <s v="tier - 2"/>
    <s v="R1023"/>
  </r>
  <r>
    <s v="Id1694"/>
    <s v="  Tracy L"/>
    <n v="29.92"/>
    <x v="3"/>
    <n v="9.07"/>
    <x v="0"/>
    <s v="Yes"/>
    <s v="No"/>
    <x v="0"/>
    <n v="1"/>
    <x v="1"/>
    <s v="13-Dec-1963"/>
    <x v="41"/>
    <n v="15322.77"/>
    <s v="tier - 2"/>
    <s v="tier - 3"/>
    <s v="R1021"/>
  </r>
  <r>
    <s v="Id1695"/>
    <s v="  Azelie"/>
    <n v="25.9"/>
    <x v="1"/>
    <n v="9.1199999999999992"/>
    <x v="0"/>
    <s v="Yes"/>
    <s v="No"/>
    <x v="0"/>
    <n v="1"/>
    <x v="1"/>
    <s v="14-Jul-2001"/>
    <x v="3"/>
    <n v="15359.1"/>
    <s v="tier - 2"/>
    <s v="tier - 3"/>
    <s v="R1024"/>
  </r>
  <r>
    <s v="Id1696"/>
    <s v="  Monica M"/>
    <n v="27.74"/>
    <x v="1"/>
    <n v="7.32"/>
    <x v="0"/>
    <s v="Yes"/>
    <s v="No"/>
    <x v="0"/>
    <n v="1"/>
    <x v="1"/>
    <s v="17-Dec-1988"/>
    <x v="15"/>
    <n v="15361.5"/>
    <s v="tier - 2"/>
    <s v="tier - 3"/>
    <s v="R1023"/>
  </r>
  <r>
    <s v="Id1697"/>
    <s v="  Katarina K"/>
    <n v="17.260000000000002"/>
    <x v="4"/>
    <n v="11.73"/>
    <x v="0"/>
    <s v="No"/>
    <s v="No"/>
    <x v="0"/>
    <n v="2"/>
    <x v="1"/>
    <s v="18-Jul-1968"/>
    <x v="36"/>
    <n v="15363.77"/>
    <s v="tier - 2"/>
    <s v="tier - 1"/>
    <s v="R1026"/>
  </r>
  <r>
    <s v="Id1698"/>
    <s v="  Jamie L"/>
    <n v="19.855"/>
    <x v="2"/>
    <n v="6.64"/>
    <x v="0"/>
    <s v="Yes"/>
    <s v="No"/>
    <x v="0"/>
    <n v="1"/>
    <x v="1"/>
    <s v="6-Sep-1962"/>
    <x v="40"/>
    <n v="15368.22"/>
    <s v="tier - 2"/>
    <s v="tier - 2"/>
    <s v="R1011"/>
  </r>
  <r>
    <s v="Id1699"/>
    <s v="  Brian"/>
    <n v="41.69"/>
    <x v="0"/>
    <n v="5.78"/>
    <x v="1"/>
    <s v="No"/>
    <s v="No"/>
    <x v="0"/>
    <s v="No major surgery"/>
    <x v="1"/>
    <s v="4-Sep-1964"/>
    <x v="42"/>
    <n v="15377.77"/>
    <s v="tier - 2"/>
    <s v="tier - 2"/>
    <s v="R1012"/>
  </r>
  <r>
    <s v="Id1700"/>
    <s v="  Stacey L"/>
    <n v="16.12"/>
    <x v="4"/>
    <n v="10.45"/>
    <x v="0"/>
    <s v="No"/>
    <s v="No"/>
    <x v="0"/>
    <s v="No major surgery"/>
    <x v="1"/>
    <s v="25-Oct-1990"/>
    <x v="16"/>
    <n v="15440.2"/>
    <s v="tier - 2"/>
    <s v="tier - 1"/>
    <s v="R1012"/>
  </r>
  <r>
    <s v="Id1701"/>
    <s v="  Stephen"/>
    <n v="37.43"/>
    <x v="0"/>
    <n v="4.5199999999999996"/>
    <x v="2"/>
    <s v="No"/>
    <s v="No"/>
    <x v="0"/>
    <n v="1"/>
    <x v="1"/>
    <s v="20-Jul-1976"/>
    <x v="35"/>
    <n v="15450.48"/>
    <s v="tier - 2"/>
    <s v="tier - 1"/>
    <s v="R1026"/>
  </r>
  <r>
    <s v="Id1702"/>
    <s v="  Joshua"/>
    <n v="31.065000000000001"/>
    <x v="0"/>
    <n v="5.71"/>
    <x v="1"/>
    <s v="No"/>
    <s v="No"/>
    <x v="0"/>
    <s v="No major surgery"/>
    <x v="1"/>
    <s v="17-Jul-2004"/>
    <x v="9"/>
    <n v="15518.18"/>
    <s v="tier - 2"/>
    <s v="tier - 3"/>
    <s v="R1015"/>
  </r>
  <r>
    <s v="Id1703"/>
    <s v="  Josh"/>
    <n v="25.08"/>
    <x v="1"/>
    <n v="4.7699999999999996"/>
    <x v="2"/>
    <s v="No"/>
    <s v="No"/>
    <x v="0"/>
    <s v="No major surgery"/>
    <x v="1"/>
    <s v="28-Jun-1974"/>
    <x v="28"/>
    <n v="15532.16"/>
    <s v="tier - 2"/>
    <s v="tier - 2"/>
    <s v="R1026"/>
  </r>
  <r>
    <s v="Id1704"/>
    <s v="  Heather"/>
    <n v="15.2"/>
    <x v="4"/>
    <n v="7.81"/>
    <x v="0"/>
    <s v="Yes"/>
    <s v="No"/>
    <x v="0"/>
    <n v="1"/>
    <x v="1"/>
    <s v="2-Oct-1959"/>
    <x v="45"/>
    <n v="15555.19"/>
    <s v="tier - 2"/>
    <s v="tier - 3"/>
    <s v="R1012"/>
  </r>
  <r>
    <s v="Id1705"/>
    <s v="  James C"/>
    <n v="22.34"/>
    <x v="2"/>
    <n v="5.19"/>
    <x v="2"/>
    <s v="Yes"/>
    <s v="No"/>
    <x v="0"/>
    <s v="No major surgery"/>
    <x v="1"/>
    <s v="30-Jul-1974"/>
    <x v="28"/>
    <n v="15556.67"/>
    <s v="tier - 2"/>
    <s v="tier - 2"/>
    <s v="R1012"/>
  </r>
  <r>
    <s v="Id1706"/>
    <s v="  Kim"/>
    <n v="40.15"/>
    <x v="0"/>
    <n v="5.93"/>
    <x v="1"/>
    <s v="No"/>
    <s v="No"/>
    <x v="0"/>
    <n v="1"/>
    <x v="1"/>
    <s v="28-Oct-1965"/>
    <x v="38"/>
    <n v="15608.58"/>
    <s v="tier - 2"/>
    <s v="tier - 2"/>
    <s v="R1026"/>
  </r>
  <r>
    <s v="Id1707"/>
    <s v="  Marie E"/>
    <n v="37.729999999999997"/>
    <x v="0"/>
    <n v="6.29"/>
    <x v="1"/>
    <s v="No"/>
    <s v="No"/>
    <x v="0"/>
    <n v="1"/>
    <x v="1"/>
    <s v="6-Jun-1960"/>
    <x v="44"/>
    <n v="15612.19"/>
    <s v="tier - 2"/>
    <s v="tier - 2"/>
    <s v="R1012"/>
  </r>
  <r>
    <s v="Id1708"/>
    <s v="  Dariusz"/>
    <n v="25.35"/>
    <x v="1"/>
    <n v="4.9000000000000004"/>
    <x v="2"/>
    <s v="No"/>
    <s v="No"/>
    <x v="0"/>
    <s v="No major surgery"/>
    <x v="1"/>
    <s v="22-Dec-1988"/>
    <x v="15"/>
    <n v="15646.28"/>
    <s v="tier - 2"/>
    <s v="tier - 2"/>
    <s v="R1011"/>
  </r>
  <r>
    <s v="Id1709"/>
    <s v="  Jessica E"/>
    <n v="26.41"/>
    <x v="1"/>
    <n v="5.07"/>
    <x v="2"/>
    <s v="Yes"/>
    <s v="No"/>
    <x v="0"/>
    <n v="1"/>
    <x v="1"/>
    <s v="26-Jun-1973"/>
    <x v="29"/>
    <n v="15670.3"/>
    <s v="tier - 2"/>
    <s v="tier - 2"/>
    <s v="R1026"/>
  </r>
  <r>
    <s v="Id1710"/>
    <s v="  Kristen"/>
    <n v="27.6"/>
    <x v="1"/>
    <n v="5.33"/>
    <x v="2"/>
    <s v="No"/>
    <s v="No"/>
    <x v="0"/>
    <n v="1"/>
    <x v="1"/>
    <s v="20-Sep-1976"/>
    <x v="35"/>
    <n v="15698.86"/>
    <s v="tier - 2"/>
    <s v="tier - 2"/>
    <s v="R1012"/>
  </r>
  <r>
    <s v="Id1711"/>
    <s v="  Jose Guadalupe P"/>
    <n v="33.82"/>
    <x v="0"/>
    <n v="8.93"/>
    <x v="0"/>
    <s v="Yes"/>
    <s v="No"/>
    <x v="0"/>
    <n v="1"/>
    <x v="1"/>
    <s v="29-Aug-1974"/>
    <x v="28"/>
    <n v="15746.62"/>
    <s v="tier - 2"/>
    <s v="tier - 1"/>
    <s v="R1012"/>
  </r>
  <r>
    <s v="Id1712"/>
    <s v="  Cynthia"/>
    <n v="32.9"/>
    <x v="0"/>
    <n v="4.3499999999999996"/>
    <x v="2"/>
    <s v="No"/>
    <s v="No"/>
    <x v="0"/>
    <s v="No major surgery"/>
    <x v="1"/>
    <s v="9-Oct-1997"/>
    <x v="6"/>
    <n v="15817.99"/>
    <s v="tier - 2"/>
    <s v="tier - 2"/>
    <s v="R1012"/>
  </r>
  <r>
    <s v="Id1713"/>
    <s v="  Tyler"/>
    <n v="30.875"/>
    <x v="0"/>
    <n v="9.5399999999999991"/>
    <x v="0"/>
    <s v="Yes"/>
    <s v="No"/>
    <x v="0"/>
    <n v="1"/>
    <x v="1"/>
    <s v="26-Jun-1984"/>
    <x v="21"/>
    <n v="15820.7"/>
    <s v="tier - 2"/>
    <s v="tier - 3"/>
    <s v="R1011"/>
  </r>
  <r>
    <s v="Id1714"/>
    <s v="  Holly J"/>
    <n v="32.64"/>
    <x v="0"/>
    <n v="5.91"/>
    <x v="1"/>
    <s v="No"/>
    <s v="No"/>
    <x v="0"/>
    <s v="No major surgery"/>
    <x v="1"/>
    <s v="11-Nov-1982"/>
    <x v="23"/>
    <n v="15828.82"/>
    <s v="tier - 2"/>
    <s v="tier - 3"/>
    <s v="R1011"/>
  </r>
  <r>
    <s v="Id1715"/>
    <s v="  Kristen"/>
    <n v="22.135000000000002"/>
    <x v="2"/>
    <n v="5.0999999999999996"/>
    <x v="2"/>
    <s v="No"/>
    <s v="No"/>
    <x v="0"/>
    <s v="No major surgery"/>
    <x v="1"/>
    <s v="25-Dec-1962"/>
    <x v="40"/>
    <n v="15840.81"/>
    <s v="tier - 2"/>
    <s v="tier - 1"/>
    <s v="R1022"/>
  </r>
  <r>
    <s v="Id1716"/>
    <s v="  Thomas"/>
    <n v="16.53"/>
    <x v="4"/>
    <n v="5.08"/>
    <x v="2"/>
    <s v="No"/>
    <s v="No"/>
    <x v="0"/>
    <n v="2"/>
    <x v="1"/>
    <s v="12-Oct-1980"/>
    <x v="24"/>
    <n v="15922.29"/>
    <s v="tier - 2"/>
    <s v="tier - 3"/>
    <s v="R1026"/>
  </r>
  <r>
    <s v="Id1717"/>
    <s v="  Tricity M"/>
    <n v="32.774999999999999"/>
    <x v="0"/>
    <n v="4.75"/>
    <x v="2"/>
    <s v="No"/>
    <s v="No"/>
    <x v="0"/>
    <s v="No major surgery"/>
    <x v="1"/>
    <s v="24-Jul-1982"/>
    <x v="23"/>
    <n v="15965.29"/>
    <s v="tier - 2"/>
    <s v="tier - 1"/>
    <s v="R1012"/>
  </r>
  <r>
    <s v="Id1718"/>
    <s v="  Sarah A"/>
    <n v="30.9"/>
    <x v="0"/>
    <n v="6.05"/>
    <x v="1"/>
    <s v="No"/>
    <s v="No"/>
    <x v="0"/>
    <n v="1"/>
    <x v="1"/>
    <s v="19-Sep-1980"/>
    <x v="24"/>
    <n v="15966.19"/>
    <s v="tier - 2"/>
    <s v="tier - 2"/>
    <s v="R1012"/>
  </r>
  <r>
    <s v="Id1719"/>
    <s v="  Lisa M"/>
    <n v="15.58"/>
    <x v="4"/>
    <n v="11.56"/>
    <x v="0"/>
    <s v="No"/>
    <s v="No"/>
    <x v="0"/>
    <s v="No major surgery"/>
    <x v="1"/>
    <s v="5-Dec-1988"/>
    <x v="15"/>
    <n v="16059.06"/>
    <s v="tier - 2"/>
    <s v="tier - 3"/>
    <s v="R1012"/>
  </r>
  <r>
    <s v="Id1720"/>
    <s v="  Tracy A"/>
    <n v="26.315000000000001"/>
    <x v="1"/>
    <n v="5.76"/>
    <x v="1"/>
    <s v="No"/>
    <s v="No"/>
    <x v="0"/>
    <s v="No major surgery"/>
    <x v="1"/>
    <s v="16-Sep-1978"/>
    <x v="27"/>
    <n v="16062.89"/>
    <s v="tier - 2"/>
    <s v="tier - 2"/>
    <s v="R1026"/>
  </r>
  <r>
    <s v="Id1721"/>
    <s v="  Patrick"/>
    <n v="35.61"/>
    <x v="0"/>
    <n v="5.65"/>
    <x v="2"/>
    <s v="No"/>
    <s v="Yes"/>
    <x v="0"/>
    <n v="1"/>
    <x v="1"/>
    <s v="22-Oct-1958"/>
    <x v="46"/>
    <n v="16069.08"/>
    <s v="tier - 2"/>
    <s v="tier - 2"/>
    <s v="R1024"/>
  </r>
  <r>
    <s v="Id1722"/>
    <s v="  Trent"/>
    <n v="37.56"/>
    <x v="0"/>
    <n v="5.88"/>
    <x v="1"/>
    <s v="No"/>
    <s v="Yes"/>
    <x v="0"/>
    <n v="1"/>
    <x v="1"/>
    <s v="21-Jun-1958"/>
    <x v="46"/>
    <n v="16085.13"/>
    <s v="tier - 2"/>
    <s v="tier - 2"/>
    <s v="R1013"/>
  </r>
  <r>
    <s v="Id1723"/>
    <s v="  Julie"/>
    <n v="15.49"/>
    <x v="4"/>
    <n v="9.6"/>
    <x v="0"/>
    <s v="No"/>
    <s v="No"/>
    <x v="0"/>
    <s v="No major surgery"/>
    <x v="1"/>
    <s v="27-Aug-1985"/>
    <x v="20"/>
    <n v="16097.94"/>
    <s v="tier - 2"/>
    <s v="tier - 3"/>
    <s v="R1012"/>
  </r>
  <r>
    <s v="Id1724"/>
    <s v="  Sawomir"/>
    <n v="23.48"/>
    <x v="2"/>
    <n v="6.24"/>
    <x v="1"/>
    <s v="No"/>
    <s v="No"/>
    <x v="0"/>
    <n v="1"/>
    <x v="1"/>
    <s v="8-Aug-1993"/>
    <x v="1"/>
    <n v="16115.3"/>
    <s v="tier - 2"/>
    <s v="tier - 1"/>
    <s v="R1024"/>
  </r>
  <r>
    <s v="Id1725"/>
    <s v="  Micah"/>
    <n v="30.02"/>
    <x v="0"/>
    <n v="7.63"/>
    <x v="0"/>
    <s v="Yes"/>
    <s v="No"/>
    <x v="0"/>
    <n v="1"/>
    <x v="1"/>
    <s v="6-Oct-1987"/>
    <x v="17"/>
    <n v="16122.65"/>
    <s v="tier - 2"/>
    <s v="tier - 1"/>
    <s v="R1011"/>
  </r>
  <r>
    <s v="Id1726"/>
    <s v="  Kelly H"/>
    <n v="26.885000000000002"/>
    <x v="1"/>
    <n v="8.66"/>
    <x v="0"/>
    <s v="Yes"/>
    <s v="No"/>
    <x v="0"/>
    <n v="1"/>
    <x v="1"/>
    <s v="12-Dec-1993"/>
    <x v="1"/>
    <n v="16138.76"/>
    <s v="tier - 2"/>
    <s v="tier - 3"/>
    <s v="R1017"/>
  </r>
  <r>
    <s v="Id1727"/>
    <s v="  Lindsay M"/>
    <n v="25.84"/>
    <x v="1"/>
    <n v="8.5500000000000007"/>
    <x v="0"/>
    <s v="Yes"/>
    <s v="No"/>
    <x v="0"/>
    <n v="1"/>
    <x v="1"/>
    <s v="6-Jul-1982"/>
    <x v="23"/>
    <n v="16152.04"/>
    <s v="tier - 2"/>
    <s v="tier - 1"/>
    <s v="R1026"/>
  </r>
  <r>
    <s v="Id1728"/>
    <s v="  Austen G"/>
    <n v="27.454999999999998"/>
    <x v="1"/>
    <n v="4.54"/>
    <x v="2"/>
    <s v="No"/>
    <s v="No"/>
    <x v="0"/>
    <s v="No major surgery"/>
    <x v="1"/>
    <s v="11-Sep-1974"/>
    <x v="28"/>
    <n v="16190.97"/>
    <s v="tier - 2"/>
    <s v="tier - 3"/>
    <s v="R1012"/>
  </r>
  <r>
    <s v="Id1729"/>
    <s v="  Tory J"/>
    <n v="24.605"/>
    <x v="2"/>
    <n v="5.7"/>
    <x v="1"/>
    <s v="No"/>
    <s v="No"/>
    <x v="0"/>
    <s v="No major surgery"/>
    <x v="1"/>
    <s v="6-Aug-1988"/>
    <x v="15"/>
    <n v="16199.1"/>
    <s v="tier - 2"/>
    <s v="tier - 2"/>
    <s v="R1012"/>
  </r>
  <r>
    <s v="Id1730"/>
    <s v="  Robert J"/>
    <n v="30.8"/>
    <x v="0"/>
    <n v="5.07"/>
    <x v="2"/>
    <s v="No"/>
    <s v="No"/>
    <x v="0"/>
    <s v="No major surgery"/>
    <x v="1"/>
    <s v="21-Aug-1988"/>
    <x v="15"/>
    <n v="16205.88"/>
    <s v="tier - 2"/>
    <s v="tier - 1"/>
    <s v="R1012"/>
  </r>
  <r>
    <s v="Id1731"/>
    <s v="  Steph"/>
    <n v="34.799999999999997"/>
    <x v="0"/>
    <n v="4.38"/>
    <x v="2"/>
    <s v="No"/>
    <s v="No"/>
    <x v="0"/>
    <n v="1"/>
    <x v="1"/>
    <s v="8-Sep-2002"/>
    <x v="5"/>
    <n v="16232.85"/>
    <s v="tier - 2"/>
    <s v="tier - 1"/>
    <s v="R1011"/>
  </r>
  <r>
    <s v="Id1732"/>
    <s v="  Kate"/>
    <n v="34.21"/>
    <x v="0"/>
    <n v="4.54"/>
    <x v="2"/>
    <s v="No"/>
    <s v="No"/>
    <x v="0"/>
    <n v="1"/>
    <x v="1"/>
    <s v="30-Jul-1972"/>
    <x v="30"/>
    <n v="16267.32"/>
    <s v="tier - 2"/>
    <s v="tier - 2"/>
    <s v="R1023"/>
  </r>
  <r>
    <s v="Id1733"/>
    <s v="  Kristina"/>
    <n v="31"/>
    <x v="0"/>
    <n v="5.38"/>
    <x v="2"/>
    <s v="No"/>
    <s v="No"/>
    <x v="0"/>
    <n v="1"/>
    <x v="1"/>
    <s v="24-Aug-2003"/>
    <x v="12"/>
    <n v="16297.85"/>
    <s v="tier - 2"/>
    <s v="tier - 3"/>
    <s v="R1011"/>
  </r>
  <r>
    <s v="Id1734"/>
    <s v="  Flo"/>
    <n v="26.125"/>
    <x v="1"/>
    <n v="5.55"/>
    <x v="2"/>
    <s v="No"/>
    <s v="No"/>
    <x v="0"/>
    <n v="1"/>
    <x v="1"/>
    <s v="8-Aug-1969"/>
    <x v="34"/>
    <n v="16311.05"/>
    <s v="tier - 2"/>
    <s v="tier - 3"/>
    <s v="R1026"/>
  </r>
  <r>
    <s v="Id1735"/>
    <s v="  Sarah P"/>
    <n v="30.13"/>
    <x v="0"/>
    <n v="4.03"/>
    <x v="2"/>
    <s v="Yes"/>
    <s v="No"/>
    <x v="0"/>
    <n v="1"/>
    <x v="1"/>
    <s v="5-Dec-1965"/>
    <x v="38"/>
    <n v="16351.42"/>
    <s v="tier - 2"/>
    <s v="tier - 3"/>
    <s v="R1026"/>
  </r>
  <r>
    <s v="Id1736"/>
    <s v="  Anabel"/>
    <n v="34.19"/>
    <x v="0"/>
    <n v="4.1900000000000004"/>
    <x v="2"/>
    <s v="No"/>
    <s v="No"/>
    <x v="0"/>
    <s v="No major surgery"/>
    <x v="1"/>
    <s v="28-Sep-1995"/>
    <x v="4"/>
    <n v="16420.490000000002"/>
    <s v="tier - 2"/>
    <s v="tier - 3"/>
    <s v="R1012"/>
  </r>
  <r>
    <s v="Id1737"/>
    <s v="  Ian"/>
    <n v="22.515000000000001"/>
    <x v="2"/>
    <n v="4.37"/>
    <x v="2"/>
    <s v="No"/>
    <s v="No"/>
    <x v="1"/>
    <n v="1"/>
    <x v="1"/>
    <s v="20-Dec-2003"/>
    <x v="12"/>
    <n v="16450.89"/>
    <s v="tier - 2"/>
    <s v="tier - 1"/>
    <s v="R1012"/>
  </r>
  <r>
    <s v="Id1738"/>
    <s v="  Alex"/>
    <n v="18.239999999999998"/>
    <x v="4"/>
    <n v="5.31"/>
    <x v="2"/>
    <s v="Yes"/>
    <s v="No"/>
    <x v="1"/>
    <n v="1"/>
    <x v="1"/>
    <s v="10-Oct-1958"/>
    <x v="46"/>
    <n v="16455.71"/>
    <s v="tier - 2"/>
    <s v="tier - 2"/>
    <s v="R1012"/>
  </r>
  <r>
    <s v="Id1739"/>
    <s v="  Richard J"/>
    <n v="37.28"/>
    <x v="0"/>
    <n v="4.66"/>
    <x v="2"/>
    <s v="No"/>
    <s v="Yes"/>
    <x v="0"/>
    <n v="1"/>
    <x v="1"/>
    <s v="23-Dec-1995"/>
    <x v="4"/>
    <n v="16577.78"/>
    <s v="tier - 2"/>
    <s v="tier - 1"/>
    <s v="R1013"/>
  </r>
  <r>
    <s v="Id1740"/>
    <s v="  Jacqueline N"/>
    <n v="18.2"/>
    <x v="4"/>
    <n v="6.19"/>
    <x v="1"/>
    <s v="No"/>
    <s v="No"/>
    <x v="1"/>
    <n v="1"/>
    <x v="1"/>
    <s v="25-Jun-2001"/>
    <x v="3"/>
    <n v="16586.5"/>
    <s v="tier - 2"/>
    <s v="tier - 1"/>
    <s v="R1013"/>
  </r>
  <r>
    <s v="Id1741"/>
    <s v="  Cindy"/>
    <n v="20.53"/>
    <x v="2"/>
    <n v="4.8600000000000003"/>
    <x v="2"/>
    <s v="No"/>
    <s v="No"/>
    <x v="0"/>
    <n v="1"/>
    <x v="1"/>
    <s v="25-Jun-1963"/>
    <x v="41"/>
    <n v="16587.96"/>
    <s v="tier - 2"/>
    <s v="tier - 2"/>
    <s v="R1023"/>
  </r>
  <r>
    <s v="Id1742"/>
    <s v="  Marcia"/>
    <n v="23.79"/>
    <x v="2"/>
    <n v="4.74"/>
    <x v="2"/>
    <s v="No"/>
    <s v="No"/>
    <x v="0"/>
    <s v="No major surgery"/>
    <x v="1"/>
    <s v="10-Jul-1970"/>
    <x v="33"/>
    <n v="16600.16"/>
    <s v="tier - 2"/>
    <s v="tier - 2"/>
    <s v="R1011"/>
  </r>
  <r>
    <s v="Id1743"/>
    <s v="  Samantha R"/>
    <n v="29.8"/>
    <x v="1"/>
    <n v="6.03"/>
    <x v="1"/>
    <s v="No"/>
    <s v="No"/>
    <x v="0"/>
    <s v="No major surgery"/>
    <x v="1"/>
    <s v="24-Jul-1975"/>
    <x v="31"/>
    <n v="16602.18"/>
    <s v="tier - 2"/>
    <s v="tier - 1"/>
    <s v="R1026"/>
  </r>
  <r>
    <s v="Id1744"/>
    <s v="  Katie"/>
    <n v="31.54"/>
    <x v="0"/>
    <n v="4.71"/>
    <x v="2"/>
    <s v="No"/>
    <s v="No"/>
    <x v="0"/>
    <s v="No major surgery"/>
    <x v="1"/>
    <s v="25-Sep-1977"/>
    <x v="26"/>
    <n v="16631.61"/>
    <s v="tier - 2"/>
    <s v="tier - 1"/>
    <s v="R1012"/>
  </r>
  <r>
    <s v="Id1745"/>
    <s v="  John P"/>
    <n v="20.82"/>
    <x v="2"/>
    <n v="5.55"/>
    <x v="2"/>
    <s v="No"/>
    <s v="No"/>
    <x v="0"/>
    <n v="1"/>
    <x v="1"/>
    <s v="5-Nov-1993"/>
    <x v="1"/>
    <n v="16657.72"/>
    <s v="tier - 2"/>
    <s v="tier - 1"/>
    <s v="R1024"/>
  </r>
  <r>
    <s v="Id1746"/>
    <s v="  Rachel"/>
    <n v="38.83"/>
    <x v="0"/>
    <n v="4.78"/>
    <x v="2"/>
    <s v="No"/>
    <s v="No"/>
    <x v="1"/>
    <n v="1"/>
    <x v="1"/>
    <s v="28-Aug-1974"/>
    <x v="28"/>
    <n v="16770.990000000002"/>
    <s v="tier - 2"/>
    <s v="tier - 1"/>
    <s v="R1012"/>
  </r>
  <r>
    <s v="Id1747"/>
    <s v="  Isabelle"/>
    <n v="23.44"/>
    <x v="2"/>
    <n v="4.6500000000000004"/>
    <x v="2"/>
    <s v="Yes"/>
    <s v="No"/>
    <x v="0"/>
    <n v="1"/>
    <x v="1"/>
    <s v="23-Sep-1989"/>
    <x v="13"/>
    <n v="16776.3"/>
    <s v="tier - 2"/>
    <s v="tier - 2"/>
    <s v="R1024"/>
  </r>
  <r>
    <s v="Id1748"/>
    <s v="  Neil"/>
    <n v="24.13"/>
    <x v="2"/>
    <n v="5.2"/>
    <x v="2"/>
    <s v="No"/>
    <s v="No"/>
    <x v="0"/>
    <n v="1"/>
    <x v="1"/>
    <s v="29-Jul-1962"/>
    <x v="40"/>
    <n v="16779.400000000001"/>
    <s v="tier - 2"/>
    <s v="tier - 2"/>
    <s v="R1026"/>
  </r>
  <r>
    <s v="Id1749"/>
    <s v="  Tom"/>
    <n v="42.13"/>
    <x v="0"/>
    <n v="4.54"/>
    <x v="2"/>
    <s v="Yes"/>
    <s v="No"/>
    <x v="0"/>
    <n v="1"/>
    <x v="1"/>
    <s v="19-Oct-1995"/>
    <x v="4"/>
    <n v="16796.41"/>
    <s v="tier - 2"/>
    <s v="tier - 3"/>
    <s v="R1024"/>
  </r>
  <r>
    <s v="Id1750"/>
    <s v="  Nathan"/>
    <n v="17.86"/>
    <x v="4"/>
    <n v="4.1100000000000003"/>
    <x v="2"/>
    <s v="No"/>
    <s v="No"/>
    <x v="0"/>
    <n v="1"/>
    <x v="1"/>
    <s v="8-Aug-1974"/>
    <x v="28"/>
    <n v="16841.32"/>
    <s v="tier - 2"/>
    <s v="tier - 3"/>
    <s v="R1011"/>
  </r>
  <r>
    <s v="Id1751"/>
    <s v="  Kelli N"/>
    <n v="32.78"/>
    <x v="0"/>
    <n v="4.63"/>
    <x v="2"/>
    <s v="No"/>
    <s v="No"/>
    <x v="0"/>
    <s v="No major surgery"/>
    <x v="1"/>
    <s v="10-Sep-2003"/>
    <x v="12"/>
    <n v="16884.919999999998"/>
    <s v="tier - 2"/>
    <s v="tier - 2"/>
    <s v="R1011"/>
  </r>
  <r>
    <s v="Id1752"/>
    <s v="  Scott M"/>
    <n v="23.9"/>
    <x v="2"/>
    <n v="6.06"/>
    <x v="1"/>
    <s v="Yes"/>
    <s v="No"/>
    <x v="1"/>
    <n v="1"/>
    <x v="1"/>
    <s v="21-Oct-1968"/>
    <x v="36"/>
    <n v="16903.5"/>
    <s v="tier - 2"/>
    <s v="tier - 3"/>
    <s v="R1012"/>
  </r>
  <r>
    <s v="Id1753"/>
    <s v="  Grant A"/>
    <n v="15.47"/>
    <x v="4"/>
    <n v="8.43"/>
    <x v="0"/>
    <s v="No"/>
    <s v="No"/>
    <x v="0"/>
    <s v="No major surgery"/>
    <x v="1"/>
    <s v="25-Aug-1977"/>
    <x v="26"/>
    <n v="16921.09"/>
    <s v="tier - 2"/>
    <s v="tier - 3"/>
    <s v="R1023"/>
  </r>
  <r>
    <s v="Id1754"/>
    <s v="  Jonathan C"/>
    <n v="28.54"/>
    <x v="1"/>
    <n v="5.51"/>
    <x v="2"/>
    <s v="No"/>
    <s v="No"/>
    <x v="1"/>
    <n v="1"/>
    <x v="1"/>
    <s v="16-Jul-1980"/>
    <x v="24"/>
    <n v="16990.55"/>
    <s v="tier - 2"/>
    <s v="tier - 3"/>
    <s v="R1012"/>
  </r>
  <r>
    <s v="Id1755"/>
    <s v="  Rachael M"/>
    <n v="18.54"/>
    <x v="2"/>
    <n v="4.95"/>
    <x v="2"/>
    <s v="No"/>
    <s v="No"/>
    <x v="0"/>
    <s v="No major surgery"/>
    <x v="1"/>
    <s v="22-Aug-1971"/>
    <x v="32"/>
    <n v="17016.009999999998"/>
    <s v="tier - 2"/>
    <s v="tier - 2"/>
    <s v="R1023"/>
  </r>
  <r>
    <s v="Id1756"/>
    <s v="  Pilar"/>
    <n v="32.18"/>
    <x v="0"/>
    <n v="6.44"/>
    <x v="3"/>
    <s v="Yes"/>
    <s v="No"/>
    <x v="1"/>
    <n v="1"/>
    <x v="1"/>
    <s v="10-Jun-1996"/>
    <x v="8"/>
    <n v="17043.34"/>
    <s v="tier - 2"/>
    <s v="tier - 3"/>
    <s v="R1013"/>
  </r>
  <r>
    <s v="Id1757"/>
    <s v="  Kyle M"/>
    <n v="37.380000000000003"/>
    <x v="0"/>
    <n v="6.05"/>
    <x v="1"/>
    <s v="Yes"/>
    <s v="No"/>
    <x v="0"/>
    <s v="No major surgery"/>
    <x v="1"/>
    <s v="26-Dec-2003"/>
    <x v="12"/>
    <n v="17081.080000000002"/>
    <s v="tier - 2"/>
    <s v="tier - 2"/>
    <s v="R1011"/>
  </r>
  <r>
    <s v="Id1758"/>
    <s v="  Christie"/>
    <n v="31.12"/>
    <x v="0"/>
    <n v="4.76"/>
    <x v="2"/>
    <s v="Yes"/>
    <s v="No"/>
    <x v="1"/>
    <n v="1"/>
    <x v="1"/>
    <s v="28-Jun-2002"/>
    <x v="5"/>
    <n v="17085.27"/>
    <s v="tier - 2"/>
    <s v="tier - 3"/>
    <s v="R1013"/>
  </r>
  <r>
    <s v="Id1759"/>
    <s v="  David A"/>
    <n v="22.01"/>
    <x v="2"/>
    <n v="6.72"/>
    <x v="0"/>
    <s v="Yes"/>
    <s v="No"/>
    <x v="0"/>
    <n v="1"/>
    <x v="1"/>
    <s v="3-Jun-1998"/>
    <x v="2"/>
    <n v="17128.43"/>
    <s v="tier - 2"/>
    <s v="tier - 3"/>
    <s v="R1016"/>
  </r>
  <r>
    <s v="Id1760"/>
    <s v="  Masahiro"/>
    <n v="27.645"/>
    <x v="1"/>
    <n v="5.7"/>
    <x v="1"/>
    <s v="No"/>
    <s v="No"/>
    <x v="0"/>
    <s v="No major surgery"/>
    <x v="1"/>
    <s v="16-Sep-1965"/>
    <x v="38"/>
    <n v="17172.27"/>
    <s v="tier - 2"/>
    <s v="tier - 2"/>
    <s v="R1026"/>
  </r>
  <r>
    <s v="Id1761"/>
    <s v="  Logan B"/>
    <n v="29.64"/>
    <x v="1"/>
    <n v="5.31"/>
    <x v="2"/>
    <s v="Yes"/>
    <s v="No"/>
    <x v="0"/>
    <s v="No major surgery"/>
    <x v="1"/>
    <s v="7-Jun-1964"/>
    <x v="42"/>
    <n v="17174.52"/>
    <s v="tier - 2"/>
    <s v="tier - 2"/>
    <s v="R1012"/>
  </r>
  <r>
    <s v="Id1762"/>
    <s v="  Stephanie L"/>
    <n v="33.700000000000003"/>
    <x v="0"/>
    <n v="4.32"/>
    <x v="2"/>
    <s v="Yes"/>
    <s v="No"/>
    <x v="0"/>
    <n v="1"/>
    <x v="1"/>
    <s v="18-Aug-2004"/>
    <x v="9"/>
    <n v="17178.68"/>
    <s v="tier - 2"/>
    <s v="tier - 2"/>
    <s v="R1019"/>
  </r>
  <r>
    <s v="Id1763"/>
    <s v="  Angela H"/>
    <n v="27.5"/>
    <x v="1"/>
    <n v="4.2300000000000004"/>
    <x v="2"/>
    <s v="Yes"/>
    <s v="No"/>
    <x v="0"/>
    <n v="1"/>
    <x v="1"/>
    <s v="22-Oct-1982"/>
    <x v="23"/>
    <n v="17179.52"/>
    <s v="tier - 2"/>
    <s v="tier - 1"/>
    <s v="R1013"/>
  </r>
  <r>
    <s v="Id1764"/>
    <s v="  Britt K"/>
    <n v="16.12"/>
    <x v="4"/>
    <n v="6.09"/>
    <x v="1"/>
    <s v="No"/>
    <s v="No"/>
    <x v="0"/>
    <s v="No major surgery"/>
    <x v="1"/>
    <s v="25-Aug-1975"/>
    <x v="31"/>
    <n v="17253.43"/>
    <s v="tier - 2"/>
    <s v="tier - 3"/>
    <s v="R1026"/>
  </r>
  <r>
    <s v="Id1765"/>
    <s v="  Joyce R"/>
    <n v="26.73"/>
    <x v="1"/>
    <n v="4.74"/>
    <x v="2"/>
    <s v="Yes"/>
    <s v="No"/>
    <x v="0"/>
    <n v="1"/>
    <x v="1"/>
    <s v="12-Jul-1963"/>
    <x v="41"/>
    <n v="17337.580000000002"/>
    <s v="tier - 2"/>
    <s v="tier - 3"/>
    <s v="R1023"/>
  </r>
  <r>
    <s v="Id1766"/>
    <s v="  Ben"/>
    <n v="37.25"/>
    <x v="0"/>
    <n v="6.23"/>
    <x v="1"/>
    <s v="Yes"/>
    <s v="No"/>
    <x v="0"/>
    <s v="No major surgery"/>
    <x v="1"/>
    <s v="1-Nov-2003"/>
    <x v="12"/>
    <n v="17352.68"/>
    <s v="tier - 2"/>
    <s v="tier - 3"/>
    <s v="R1012"/>
  </r>
  <r>
    <s v="Id1767"/>
    <s v="  Sarah M"/>
    <n v="23.56"/>
    <x v="2"/>
    <n v="5.45"/>
    <x v="2"/>
    <s v="Yes"/>
    <s v="No"/>
    <x v="0"/>
    <n v="1"/>
    <x v="1"/>
    <s v="18-Oct-1992"/>
    <x v="0"/>
    <n v="17361.77"/>
    <s v="tier - 2"/>
    <s v="tier - 1"/>
    <s v="R1012"/>
  </r>
  <r>
    <s v="Id1768"/>
    <s v="  Sarah"/>
    <n v="15.84"/>
    <x v="4"/>
    <n v="10.34"/>
    <x v="0"/>
    <s v="No"/>
    <s v="No"/>
    <x v="0"/>
    <n v="2"/>
    <x v="1"/>
    <s v="2-Nov-2003"/>
    <x v="12"/>
    <n v="17468.98"/>
    <s v="tier - 2"/>
    <s v="tier - 1"/>
    <s v="R1012"/>
  </r>
  <r>
    <s v="Id1769"/>
    <s v="  Katie"/>
    <n v="36.630000000000003"/>
    <x v="0"/>
    <n v="5.15"/>
    <x v="2"/>
    <s v="No"/>
    <s v="No"/>
    <x v="0"/>
    <s v="No major surgery"/>
    <x v="1"/>
    <s v="8-Jun-1971"/>
    <x v="32"/>
    <n v="17479.53"/>
    <s v="tier - 1"/>
    <s v="tier - 1"/>
    <s v="R1012"/>
  </r>
  <r>
    <s v="Id1770"/>
    <s v="  Michaela L"/>
    <n v="16.47"/>
    <x v="4"/>
    <n v="11.72"/>
    <x v="0"/>
    <s v="No"/>
    <s v="No"/>
    <x v="0"/>
    <s v="No major surgery"/>
    <x v="1"/>
    <s v="29-Dec-1990"/>
    <x v="16"/>
    <n v="17496.310000000001"/>
    <s v="tier - 1"/>
    <s v="tier - 2"/>
    <s v="R1011"/>
  </r>
  <r>
    <s v="Id1771"/>
    <s v="  Shalaleh"/>
    <n v="25.8"/>
    <x v="1"/>
    <n v="5.29"/>
    <x v="2"/>
    <s v="No"/>
    <s v="No"/>
    <x v="0"/>
    <s v="No major surgery"/>
    <x v="1"/>
    <s v="16-Jun-1965"/>
    <x v="38"/>
    <n v="17505.650000000001"/>
    <s v="tier - 1"/>
    <s v="tier - 2"/>
    <s v="R1023"/>
  </r>
  <r>
    <s v="Id1772"/>
    <s v="  Karen"/>
    <n v="23.6"/>
    <x v="2"/>
    <n v="4.33"/>
    <x v="2"/>
    <s v="No"/>
    <s v="No"/>
    <x v="0"/>
    <s v="No major surgery"/>
    <x v="1"/>
    <s v="12-Jul-1968"/>
    <x v="36"/>
    <n v="17507.47"/>
    <s v="tier - 1"/>
    <s v="tier - 1"/>
    <s v="R1026"/>
  </r>
  <r>
    <s v="Id1773"/>
    <s v="  Zuzana"/>
    <n v="32.11"/>
    <x v="0"/>
    <n v="6.24"/>
    <x v="1"/>
    <s v="No"/>
    <s v="No"/>
    <x v="1"/>
    <n v="1"/>
    <x v="1"/>
    <s v="16-Nov-1963"/>
    <x v="41"/>
    <n v="17556.88"/>
    <s v="tier - 1"/>
    <s v="tier - 2"/>
    <s v="R1012"/>
  </r>
  <r>
    <s v="Id1774"/>
    <s v="  Daniel J"/>
    <n v="30.114999999999998"/>
    <x v="0"/>
    <n v="11.61"/>
    <x v="0"/>
    <s v="No"/>
    <s v="No"/>
    <x v="0"/>
    <s v="No major surgery"/>
    <x v="1"/>
    <s v="25-Aug-2002"/>
    <x v="5"/>
    <n v="17560.38"/>
    <s v="tier - 1"/>
    <s v="tier - 1"/>
    <s v="R1012"/>
  </r>
  <r>
    <s v="Id1775"/>
    <s v="  Alexandra"/>
    <n v="20.28"/>
    <x v="2"/>
    <n v="11.07"/>
    <x v="0"/>
    <s v="Yes"/>
    <s v="No"/>
    <x v="0"/>
    <s v="No major surgery"/>
    <x v="1"/>
    <s v="26-Jul-1970"/>
    <x v="33"/>
    <n v="17584.72"/>
    <s v="tier - 1"/>
    <s v="tier - 3"/>
    <s v="R1012"/>
  </r>
  <r>
    <s v="Id1776"/>
    <s v="  Jessica"/>
    <n v="20.234999999999999"/>
    <x v="2"/>
    <n v="5.19"/>
    <x v="2"/>
    <s v="No"/>
    <s v="No"/>
    <x v="1"/>
    <n v="1"/>
    <x v="1"/>
    <s v="25-Oct-1990"/>
    <x v="16"/>
    <n v="17626.240000000002"/>
    <s v="tier - 1"/>
    <s v="tier - 3"/>
    <s v="R1013"/>
  </r>
  <r>
    <s v="Id1777"/>
    <s v="  Matthew M"/>
    <n v="25.27"/>
    <x v="1"/>
    <n v="5.7"/>
    <x v="1"/>
    <s v="Yes"/>
    <s v="No"/>
    <x v="0"/>
    <n v="1"/>
    <x v="1"/>
    <s v="1-Jul-1994"/>
    <x v="11"/>
    <n v="17663.14"/>
    <s v="tier - 1"/>
    <s v="tier - 3"/>
    <s v="R1013"/>
  </r>
  <r>
    <s v="Id1778"/>
    <s v="  Nadine A"/>
    <n v="24.24"/>
    <x v="2"/>
    <n v="6.15"/>
    <x v="1"/>
    <s v="No"/>
    <s v="No"/>
    <x v="0"/>
    <s v="No major surgery"/>
    <x v="1"/>
    <s v="14-Jul-2003"/>
    <x v="12"/>
    <n v="17748.509999999998"/>
    <s v="tier - 1"/>
    <s v="tier - 1"/>
    <s v="R1012"/>
  </r>
  <r>
    <s v="Id1779"/>
    <s v="  Peter J"/>
    <n v="35.75"/>
    <x v="0"/>
    <n v="5.07"/>
    <x v="2"/>
    <s v="No"/>
    <s v="No"/>
    <x v="0"/>
    <s v="No major surgery"/>
    <x v="1"/>
    <s v="21-Jun-1966"/>
    <x v="37"/>
    <n v="17777.73"/>
    <s v="tier - 1"/>
    <s v="tier - 3"/>
    <s v="R1012"/>
  </r>
  <r>
    <s v="Id1780"/>
    <s v="  Colleen M"/>
    <n v="29.92"/>
    <x v="3"/>
    <n v="10.97"/>
    <x v="0"/>
    <s v="Yes"/>
    <s v="No"/>
    <x v="0"/>
    <n v="1"/>
    <x v="1"/>
    <s v="10-Oct-1979"/>
    <x v="25"/>
    <n v="17779.939999999999"/>
    <s v="tier - 1"/>
    <s v="tier - 2"/>
    <s v="R1012"/>
  </r>
  <r>
    <s v="Id1781"/>
    <s v="  Julie A"/>
    <n v="26.2"/>
    <x v="1"/>
    <n v="10.93"/>
    <x v="0"/>
    <s v="Yes"/>
    <s v="No"/>
    <x v="0"/>
    <n v="1"/>
    <x v="1"/>
    <s v="8-Dec-1963"/>
    <x v="41"/>
    <n v="17832.599999999999"/>
    <s v="tier - 1"/>
    <s v="tier - 2"/>
    <s v="R1012"/>
  </r>
  <r>
    <s v="Id1782"/>
    <s v="  Douglas W"/>
    <n v="26.695"/>
    <x v="1"/>
    <n v="4.21"/>
    <x v="2"/>
    <s v="Yes"/>
    <s v="No"/>
    <x v="1"/>
    <n v="1"/>
    <x v="1"/>
    <s v="12-Dec-1976"/>
    <x v="35"/>
    <n v="17862.919999999998"/>
    <s v="tier - 1"/>
    <s v="tier - 2"/>
    <s v="R1012"/>
  </r>
  <r>
    <s v="Id1783"/>
    <s v="  Catherine"/>
    <n v="23.16"/>
    <x v="2"/>
    <n v="5.5"/>
    <x v="2"/>
    <s v="No"/>
    <s v="No"/>
    <x v="0"/>
    <s v="No major surgery"/>
    <x v="1"/>
    <s v="26-Aug-1997"/>
    <x v="6"/>
    <n v="17878.900000000001"/>
    <s v="tier - 1"/>
    <s v="tier - 2"/>
    <s v="R1024"/>
  </r>
  <r>
    <s v="Id1784"/>
    <s v="  James A"/>
    <n v="32.585000000000001"/>
    <x v="0"/>
    <n v="4.93"/>
    <x v="2"/>
    <s v="Yes"/>
    <s v="No"/>
    <x v="0"/>
    <n v="1"/>
    <x v="1"/>
    <s v="12-Nov-1979"/>
    <x v="25"/>
    <n v="17882.669999999998"/>
    <s v="tier - 1"/>
    <s v="tier - 3"/>
    <s v="R1012"/>
  </r>
  <r>
    <s v="Id1785"/>
    <s v="  Youngseong"/>
    <n v="33.97"/>
    <x v="0"/>
    <n v="5.6"/>
    <x v="2"/>
    <s v="Yes"/>
    <s v="No"/>
    <x v="0"/>
    <s v="No major surgery"/>
    <x v="1"/>
    <s v="4-Dec-1989"/>
    <x v="13"/>
    <n v="17904.53"/>
    <s v="tier - 1"/>
    <s v="tier - 2"/>
    <s v="R1017"/>
  </r>
  <r>
    <s v="Id1786"/>
    <s v="  John"/>
    <n v="16.57"/>
    <x v="4"/>
    <n v="9.99"/>
    <x v="0"/>
    <s v="No"/>
    <s v="No"/>
    <x v="0"/>
    <s v="No major surgery"/>
    <x v="1"/>
    <s v="17-Oct-1977"/>
    <x v="26"/>
    <n v="17929.3"/>
    <s v="tier - 1"/>
    <s v="tier - 2"/>
    <s v="R1013"/>
  </r>
  <r>
    <s v="Id1787"/>
    <s v="  Brandon S"/>
    <n v="17.55"/>
    <x v="4"/>
    <n v="5.93"/>
    <x v="1"/>
    <s v="No"/>
    <s v="No"/>
    <x v="1"/>
    <n v="1"/>
    <x v="1"/>
    <s v="28-Sep-2001"/>
    <x v="3"/>
    <n v="17942.11"/>
    <s v="tier - 1"/>
    <s v="tier - 2"/>
    <s v="R1011"/>
  </r>
  <r>
    <s v="Id1788"/>
    <s v="  Sean P"/>
    <n v="29.41"/>
    <x v="1"/>
    <n v="6.29"/>
    <x v="1"/>
    <s v="Yes"/>
    <s v="No"/>
    <x v="0"/>
    <n v="1"/>
    <x v="1"/>
    <s v="27-Jun-1975"/>
    <x v="31"/>
    <n v="18031.16"/>
    <s v="tier - 1"/>
    <s v="tier - 3"/>
    <s v="R1023"/>
  </r>
  <r>
    <s v="Id1789"/>
    <s v="  Scott"/>
    <n v="17.91"/>
    <x v="4"/>
    <n v="5.65"/>
    <x v="2"/>
    <s v="No"/>
    <s v="No"/>
    <x v="0"/>
    <n v="1"/>
    <x v="1"/>
    <s v="17-Oct-1965"/>
    <x v="38"/>
    <n v="18031.189999999999"/>
    <s v="tier - 1"/>
    <s v="tier - 2"/>
    <s v="R1012"/>
  </r>
  <r>
    <s v="Id1790"/>
    <s v="  Janez"/>
    <n v="31.57"/>
    <x v="0"/>
    <n v="6.15"/>
    <x v="1"/>
    <s v="No"/>
    <s v="No"/>
    <x v="0"/>
    <n v="1"/>
    <x v="1"/>
    <s v="24-Oct-1999"/>
    <x v="7"/>
    <n v="18033.97"/>
    <s v="tier - 1"/>
    <s v="tier - 1"/>
    <s v="R1012"/>
  </r>
  <r>
    <s v="Id1791"/>
    <s v="  John I"/>
    <n v="33.18"/>
    <x v="0"/>
    <n v="5.22"/>
    <x v="2"/>
    <s v="No"/>
    <s v="Yes"/>
    <x v="0"/>
    <n v="1"/>
    <x v="1"/>
    <s v="12-Jul-1993"/>
    <x v="1"/>
    <n v="18157.88"/>
    <s v="tier - 1"/>
    <s v="tier - 1"/>
    <s v="R1012"/>
  </r>
  <r>
    <s v="Id1792"/>
    <s v="  Heather"/>
    <n v="37"/>
    <x v="0"/>
    <n v="11.66"/>
    <x v="0"/>
    <s v="No"/>
    <s v="No"/>
    <x v="0"/>
    <s v="No major surgery"/>
    <x v="1"/>
    <s v="4-Jul-1963"/>
    <x v="41"/>
    <n v="18208.34"/>
    <s v="tier - 1"/>
    <s v="tier - 2"/>
    <s v="R1026"/>
  </r>
  <r>
    <s v="Id1793"/>
    <s v="  Michael"/>
    <n v="18.905000000000001"/>
    <x v="2"/>
    <n v="4.91"/>
    <x v="2"/>
    <s v="Yes"/>
    <s v="No"/>
    <x v="0"/>
    <n v="1"/>
    <x v="1"/>
    <s v="15-Jun-1997"/>
    <x v="6"/>
    <n v="18218.16"/>
    <s v="tier - 1"/>
    <s v="tier - 1"/>
    <s v="R1013"/>
  </r>
  <r>
    <s v="Id1794"/>
    <s v="  Kathleen"/>
    <n v="20.03"/>
    <x v="2"/>
    <n v="9.25"/>
    <x v="0"/>
    <s v="Yes"/>
    <s v="No"/>
    <x v="0"/>
    <s v="No major surgery"/>
    <x v="1"/>
    <s v="10-Sep-2004"/>
    <x v="9"/>
    <n v="18223.45"/>
    <s v="tier - 1"/>
    <s v="tier - 3"/>
    <s v="R1013"/>
  </r>
  <r>
    <s v="Id1795"/>
    <s v="  Ryan M"/>
    <n v="16.7"/>
    <x v="4"/>
    <n v="11.48"/>
    <x v="0"/>
    <s v="No"/>
    <s v="No"/>
    <x v="0"/>
    <s v="No major surgery"/>
    <x v="1"/>
    <s v="3-Aug-1995"/>
    <x v="4"/>
    <n v="18246.5"/>
    <s v="tier - 1"/>
    <s v="tier - 1"/>
    <s v="R1013"/>
  </r>
  <r>
    <s v="Id1796"/>
    <s v="  Sara"/>
    <n v="39.82"/>
    <x v="0"/>
    <n v="6.06"/>
    <x v="1"/>
    <s v="No"/>
    <s v="No"/>
    <x v="0"/>
    <s v="No major surgery"/>
    <x v="1"/>
    <s v="25-Dec-1992"/>
    <x v="0"/>
    <n v="18259.22"/>
    <s v="tier - 1"/>
    <s v="tier - 3"/>
    <s v="R1011"/>
  </r>
  <r>
    <s v="Id1797"/>
    <s v="  Deniz"/>
    <n v="22.04"/>
    <x v="2"/>
    <n v="5.86"/>
    <x v="1"/>
    <s v="No"/>
    <s v="No"/>
    <x v="0"/>
    <n v="1"/>
    <x v="1"/>
    <s v="4-Jul-1995"/>
    <x v="4"/>
    <n v="18310.740000000002"/>
    <s v="tier - 1"/>
    <s v="tier - 3"/>
    <s v="R1012"/>
  </r>
  <r>
    <s v="Id1798"/>
    <s v="  Shannon L"/>
    <n v="28.27"/>
    <x v="1"/>
    <n v="5.33"/>
    <x v="2"/>
    <s v="No"/>
    <s v="No"/>
    <x v="0"/>
    <s v="No major surgery"/>
    <x v="1"/>
    <s v="15-Dec-1999"/>
    <x v="7"/>
    <n v="18328.240000000002"/>
    <s v="tier - 1"/>
    <s v="tier - 2"/>
    <s v="R1013"/>
  </r>
  <r>
    <s v="Id1799"/>
    <s v="  Kaitlin M"/>
    <n v="18.5"/>
    <x v="2"/>
    <n v="5.33"/>
    <x v="2"/>
    <s v="No"/>
    <s v="No"/>
    <x v="0"/>
    <s v="No major surgery"/>
    <x v="1"/>
    <s v="26-Sep-1964"/>
    <x v="42"/>
    <n v="18443.11"/>
    <s v="tier - 1"/>
    <s v="tier - 2"/>
    <s v="R1012"/>
  </r>
  <r>
    <s v="Id1800"/>
    <s v="  Alfredo"/>
    <n v="38.6"/>
    <x v="0"/>
    <n v="6.02"/>
    <x v="1"/>
    <s v="No"/>
    <s v="No"/>
    <x v="0"/>
    <n v="1"/>
    <x v="1"/>
    <s v="12-Aug-1986"/>
    <x v="18"/>
    <n v="18608.259999999998"/>
    <s v="tier - 1"/>
    <s v="tier - 3"/>
    <s v="R1011"/>
  </r>
  <r>
    <s v="Id1801"/>
    <s v="  Kristen"/>
    <n v="43.12"/>
    <x v="0"/>
    <n v="6.25"/>
    <x v="1"/>
    <s v="No"/>
    <s v="No"/>
    <x v="0"/>
    <n v="1"/>
    <x v="1"/>
    <s v="23-Sep-1998"/>
    <x v="2"/>
    <n v="18648.419999999998"/>
    <s v="tier - 1"/>
    <s v="tier - 1"/>
    <s v="R1019"/>
  </r>
  <r>
    <s v="Id1802"/>
    <s v="  Daniel"/>
    <n v="30.5"/>
    <x v="0"/>
    <n v="4.8099999999999996"/>
    <x v="2"/>
    <s v="No"/>
    <s v="No"/>
    <x v="0"/>
    <n v="1"/>
    <x v="1"/>
    <s v="17-Oct-1970"/>
    <x v="33"/>
    <n v="18682.740000000002"/>
    <s v="tier - 1"/>
    <s v="tier - 3"/>
    <s v="R1012"/>
  </r>
  <r>
    <s v="Id1803"/>
    <s v="  Jonathan"/>
    <n v="27.61"/>
    <x v="1"/>
    <n v="4.5999999999999996"/>
    <x v="2"/>
    <s v="No"/>
    <s v="No"/>
    <x v="0"/>
    <n v="1"/>
    <x v="1"/>
    <s v="30-Aug-1967"/>
    <x v="39"/>
    <n v="18694.689999999999"/>
    <s v="tier - 1"/>
    <s v="tier - 1"/>
    <s v="R1023"/>
  </r>
  <r>
    <s v="Id1804"/>
    <s v="  Troy"/>
    <n v="27.1"/>
    <x v="1"/>
    <n v="5.08"/>
    <x v="2"/>
    <s v="No"/>
    <s v="No"/>
    <x v="0"/>
    <n v="1"/>
    <x v="1"/>
    <s v="27-Dec-1992"/>
    <x v="0"/>
    <n v="18765.88"/>
    <s v="tier - 1"/>
    <s v="tier - 2"/>
    <s v="R1012"/>
  </r>
  <r>
    <s v="Id1805"/>
    <s v="  Daniel C"/>
    <n v="35.93"/>
    <x v="0"/>
    <n v="5.43"/>
    <x v="2"/>
    <s v="No"/>
    <s v="Yes"/>
    <x v="0"/>
    <n v="1"/>
    <x v="1"/>
    <s v="19-Nov-1979"/>
    <x v="25"/>
    <n v="18767.740000000002"/>
    <s v="tier - 1"/>
    <s v="tier - 1"/>
    <s v="R1013"/>
  </r>
  <r>
    <s v="Id1806"/>
    <s v="  Lauren"/>
    <n v="32.68"/>
    <x v="0"/>
    <n v="5.44"/>
    <x v="2"/>
    <s v="No"/>
    <s v="No"/>
    <x v="0"/>
    <s v="No major surgery"/>
    <x v="1"/>
    <s v="28-Nov-1995"/>
    <x v="4"/>
    <n v="18804.75"/>
    <s v="tier - 1"/>
    <s v="tier - 1"/>
    <s v="R1012"/>
  </r>
  <r>
    <s v="Id1807"/>
    <s v="  Jennefer"/>
    <n v="20.74"/>
    <x v="2"/>
    <n v="11.69"/>
    <x v="0"/>
    <s v="Yes"/>
    <s v="No"/>
    <x v="0"/>
    <n v="1"/>
    <x v="1"/>
    <s v="15-Oct-1979"/>
    <x v="25"/>
    <n v="18806.150000000001"/>
    <s v="tier - 1"/>
    <s v="tier - 2"/>
    <s v="R1013"/>
  </r>
  <r>
    <s v="Id1808"/>
    <s v="  Tracey L"/>
    <n v="15.57"/>
    <x v="4"/>
    <n v="6.07"/>
    <x v="1"/>
    <s v="No"/>
    <s v="No"/>
    <x v="0"/>
    <s v="No major surgery"/>
    <x v="1"/>
    <s v="18-Dec-1962"/>
    <x v="40"/>
    <n v="18815.53"/>
    <s v="tier - 1"/>
    <s v="tier - 1"/>
    <s v="R1023"/>
  </r>
  <r>
    <s v="Id1809"/>
    <s v="  Ashley"/>
    <n v="23.844999999999999"/>
    <x v="2"/>
    <n v="4.3600000000000003"/>
    <x v="2"/>
    <s v="No"/>
    <s v="No"/>
    <x v="0"/>
    <s v="No major surgery"/>
    <x v="1"/>
    <s v="24-Jul-2003"/>
    <x v="12"/>
    <n v="18838.7"/>
    <s v="tier - 1"/>
    <s v="tier - 3"/>
    <s v="R1012"/>
  </r>
  <r>
    <s v="Id1810"/>
    <s v="  Cindy"/>
    <n v="22.895"/>
    <x v="2"/>
    <n v="5.24"/>
    <x v="2"/>
    <s v="No"/>
    <s v="No"/>
    <x v="0"/>
    <n v="1"/>
    <x v="1"/>
    <s v="6-Dec-1963"/>
    <x v="41"/>
    <n v="18883.330000000002"/>
    <s v="tier - 1"/>
    <s v="tier - 1"/>
    <s v="R1026"/>
  </r>
  <r>
    <s v="Id1811"/>
    <s v="  Esther"/>
    <n v="21.945"/>
    <x v="2"/>
    <n v="5.37"/>
    <x v="2"/>
    <s v="No"/>
    <s v="No"/>
    <x v="0"/>
    <n v="1"/>
    <x v="1"/>
    <s v="27-Sep-1995"/>
    <x v="4"/>
    <n v="18903.490000000002"/>
    <s v="tier - 1"/>
    <s v="tier - 2"/>
    <s v="R1024"/>
  </r>
  <r>
    <s v="Id1812"/>
    <s v="  Jackie"/>
    <n v="19.47"/>
    <x v="2"/>
    <n v="6.6"/>
    <x v="0"/>
    <s v="Yes"/>
    <s v="No"/>
    <x v="0"/>
    <s v="No major surgery"/>
    <x v="1"/>
    <s v="3-Aug-1969"/>
    <x v="34"/>
    <n v="18932.810000000001"/>
    <s v="tier - 1"/>
    <s v="tier - 3"/>
    <s v="R1012"/>
  </r>
  <r>
    <s v="Id1813"/>
    <s v="  Timothy P"/>
    <n v="15.61"/>
    <x v="4"/>
    <n v="5.77"/>
    <x v="1"/>
    <s v="No"/>
    <s v="No"/>
    <x v="0"/>
    <s v="No major surgery"/>
    <x v="1"/>
    <s v="20-Oct-1963"/>
    <x v="41"/>
    <n v="18954.560000000001"/>
    <s v="tier - 1"/>
    <s v="tier - 1"/>
    <s v="R1026"/>
  </r>
  <r>
    <s v="Id1814"/>
    <s v="  Lauren"/>
    <n v="28.6"/>
    <x v="1"/>
    <n v="6.08"/>
    <x v="1"/>
    <s v="No"/>
    <s v="No"/>
    <x v="1"/>
    <n v="1"/>
    <x v="1"/>
    <s v="6-Aug-1998"/>
    <x v="2"/>
    <n v="18955.22"/>
    <s v="tier - 1"/>
    <s v="tier - 3"/>
    <s v="R1011"/>
  </r>
  <r>
    <s v="Id1815"/>
    <s v="  Benjamin"/>
    <n v="46.53"/>
    <x v="0"/>
    <n v="4.16"/>
    <x v="2"/>
    <s v="No"/>
    <s v="No"/>
    <x v="0"/>
    <s v="No major surgery"/>
    <x v="1"/>
    <s v="30-Nov-1992"/>
    <x v="0"/>
    <n v="18963.169999999998"/>
    <s v="tier - 1"/>
    <s v="tier - 1"/>
    <s v="R1013"/>
  </r>
  <r>
    <s v="Id1816"/>
    <s v="  Hugo M"/>
    <n v="34.99"/>
    <x v="0"/>
    <n v="5.0999999999999996"/>
    <x v="2"/>
    <s v="No"/>
    <s v="No"/>
    <x v="1"/>
    <n v="1"/>
    <x v="1"/>
    <s v="24-Oct-1988"/>
    <x v="15"/>
    <n v="18972.5"/>
    <s v="tier - 1"/>
    <s v="tier - 3"/>
    <s v="R1013"/>
  </r>
  <r>
    <s v="Id1817"/>
    <s v="  Daniel J"/>
    <n v="17.05"/>
    <x v="4"/>
    <n v="5.3"/>
    <x v="2"/>
    <s v="No"/>
    <s v="No"/>
    <x v="1"/>
    <n v="1"/>
    <x v="1"/>
    <s v="19-Dec-1983"/>
    <x v="22"/>
    <n v="19023.259999999998"/>
    <s v="tier - 1"/>
    <s v="tier - 3"/>
    <s v="R1011"/>
  </r>
  <r>
    <s v="Id1818"/>
    <s v="  Justin R"/>
    <n v="37.18"/>
    <x v="0"/>
    <n v="4.9000000000000004"/>
    <x v="2"/>
    <s v="No"/>
    <s v="No"/>
    <x v="0"/>
    <s v="No major surgery"/>
    <x v="1"/>
    <s v="5-Jun-1989"/>
    <x v="13"/>
    <n v="19040.88"/>
    <s v="tier - 1"/>
    <s v="tier - 3"/>
    <s v="R1011"/>
  </r>
  <r>
    <s v="Id1819"/>
    <s v="  Colin"/>
    <n v="35.200000000000003"/>
    <x v="0"/>
    <n v="5.55"/>
    <x v="2"/>
    <s v="No"/>
    <s v="No"/>
    <x v="0"/>
    <s v="No major surgery"/>
    <x v="1"/>
    <s v="28-Sep-1993"/>
    <x v="1"/>
    <n v="19107.78"/>
    <s v="tier - 1"/>
    <s v="tier - 2"/>
    <s v="R1013"/>
  </r>
  <r>
    <s v="Id1820"/>
    <s v="  Rob"/>
    <n v="37.335000000000001"/>
    <x v="0"/>
    <n v="4.95"/>
    <x v="2"/>
    <s v="No"/>
    <s v="No"/>
    <x v="0"/>
    <s v="No major surgery"/>
    <x v="1"/>
    <s v="2-Jul-1979"/>
    <x v="25"/>
    <n v="19144.580000000002"/>
    <s v="tier - 1"/>
    <s v="tier - 1"/>
    <s v="R1024"/>
  </r>
  <r>
    <s v="Id1821"/>
    <s v="  Patrick"/>
    <n v="27.265000000000001"/>
    <x v="1"/>
    <n v="6.46"/>
    <x v="3"/>
    <s v="Yes"/>
    <s v="No"/>
    <x v="0"/>
    <s v="No major surgery"/>
    <x v="1"/>
    <s v="16-Sep-1991"/>
    <x v="14"/>
    <n v="19199.939999999999"/>
    <s v="tier - 1"/>
    <s v="tier - 3"/>
    <s v="R1011"/>
  </r>
  <r>
    <s v="Id1822"/>
    <s v="  Austin D"/>
    <n v="30.8"/>
    <x v="0"/>
    <n v="4.9000000000000004"/>
    <x v="2"/>
    <s v="Yes"/>
    <s v="No"/>
    <x v="0"/>
    <s v="No major surgery"/>
    <x v="1"/>
    <s v="28-Dec-1985"/>
    <x v="20"/>
    <n v="19214.71"/>
    <s v="tier - 1"/>
    <s v="tier - 3"/>
    <s v="R1013"/>
  </r>
  <r>
    <s v="Id1823"/>
    <s v="  Brittany"/>
    <n v="30.21"/>
    <x v="0"/>
    <n v="5.21"/>
    <x v="2"/>
    <s v="No"/>
    <s v="No"/>
    <x v="0"/>
    <n v="1"/>
    <x v="1"/>
    <s v="29-Jul-1967"/>
    <x v="39"/>
    <n v="19259.96"/>
    <s v="tier - 1"/>
    <s v="tier - 1"/>
    <s v="R1012"/>
  </r>
  <r>
    <s v="Id1824"/>
    <s v="  Matthew T"/>
    <n v="35.340000000000003"/>
    <x v="0"/>
    <n v="4.13"/>
    <x v="2"/>
    <s v="No"/>
    <s v="Yes"/>
    <x v="0"/>
    <n v="1"/>
    <x v="1"/>
    <s v="15-Nov-1966"/>
    <x v="37"/>
    <n v="19321.060000000001"/>
    <s v="tier - 1"/>
    <s v="tier - 1"/>
    <s v="R1012"/>
  </r>
  <r>
    <s v="Id1825"/>
    <s v="  Becky G"/>
    <n v="26.695"/>
    <x v="1"/>
    <n v="5.28"/>
    <x v="2"/>
    <s v="No"/>
    <s v="No"/>
    <x v="0"/>
    <s v="No major surgery"/>
    <x v="1"/>
    <s v="24-Aug-1991"/>
    <x v="14"/>
    <n v="19350.37"/>
    <s v="tier - 1"/>
    <s v="tier - 3"/>
    <s v="R1013"/>
  </r>
  <r>
    <s v="Id1826"/>
    <s v="  Virginie"/>
    <n v="29.355"/>
    <x v="1"/>
    <n v="4.68"/>
    <x v="2"/>
    <s v="Yes"/>
    <s v="No"/>
    <x v="0"/>
    <s v="No major surgery"/>
    <x v="1"/>
    <s v="30-Jun-1987"/>
    <x v="17"/>
    <n v="19362"/>
    <s v="tier - 1"/>
    <s v="tier - 3"/>
    <s v="R1013"/>
  </r>
  <r>
    <s v="Id1827"/>
    <s v="  Allison A"/>
    <n v="29.59"/>
    <x v="1"/>
    <n v="4.0599999999999996"/>
    <x v="2"/>
    <s v="No"/>
    <s v="No"/>
    <x v="0"/>
    <s v="No major surgery"/>
    <x v="1"/>
    <s v="6-Sep-1993"/>
    <x v="1"/>
    <n v="19442.349999999999"/>
    <s v="tier - 1"/>
    <s v="tier - 3"/>
    <s v="R1012"/>
  </r>
  <r>
    <s v="Id1828"/>
    <s v="  Julie"/>
    <n v="31.35"/>
    <x v="0"/>
    <n v="4.2"/>
    <x v="2"/>
    <s v="No"/>
    <s v="Yes"/>
    <x v="0"/>
    <n v="1"/>
    <x v="1"/>
    <s v="15-Dec-1982"/>
    <x v="23"/>
    <n v="19444.27"/>
    <s v="tier - 1"/>
    <s v="tier - 1"/>
    <s v="R1013"/>
  </r>
  <r>
    <s v="Id1829"/>
    <s v="  Katherine"/>
    <n v="20.52"/>
    <x v="2"/>
    <n v="4.83"/>
    <x v="2"/>
    <s v="No"/>
    <s v="No"/>
    <x v="0"/>
    <s v="No major surgery"/>
    <x v="1"/>
    <s v="30-Nov-1987"/>
    <x v="17"/>
    <n v="19496.72"/>
    <s v="tier - 1"/>
    <s v="tier - 3"/>
    <s v="R1019"/>
  </r>
  <r>
    <s v="Id1830"/>
    <s v="  Caleb"/>
    <n v="42.9"/>
    <x v="0"/>
    <n v="4.87"/>
    <x v="2"/>
    <s v="Yes"/>
    <s v="No"/>
    <x v="0"/>
    <n v="1"/>
    <x v="1"/>
    <s v="8-Nov-1980"/>
    <x v="24"/>
    <n v="19515.54"/>
    <s v="tier - 1"/>
    <s v="tier - 1"/>
    <s v="R1013"/>
  </r>
  <r>
    <s v="Id1831"/>
    <s v="  Jaime"/>
    <n v="24.6"/>
    <x v="2"/>
    <n v="5.86"/>
    <x v="1"/>
    <s v="No"/>
    <s v="No"/>
    <x v="1"/>
    <n v="1"/>
    <x v="1"/>
    <s v="19-Aug-1992"/>
    <x v="0"/>
    <n v="19521.97"/>
    <s v="tier - 1"/>
    <s v="tier - 2"/>
    <s v="R1013"/>
  </r>
  <r>
    <s v="Id1832"/>
    <s v="  Hannah"/>
    <n v="28.405000000000001"/>
    <x v="1"/>
    <n v="4.12"/>
    <x v="2"/>
    <s v="No"/>
    <s v="No"/>
    <x v="0"/>
    <n v="1"/>
    <x v="1"/>
    <s v="17-Sep-1985"/>
    <x v="20"/>
    <n v="19539.240000000002"/>
    <s v="tier - 1"/>
    <s v="tier - 1"/>
    <s v="R1013"/>
  </r>
  <r>
    <s v="Id1833"/>
    <s v="  Zachariah"/>
    <n v="34.674999999999997"/>
    <x v="0"/>
    <n v="5.71"/>
    <x v="1"/>
    <s v="Yes"/>
    <s v="No"/>
    <x v="0"/>
    <n v="1"/>
    <x v="1"/>
    <s v="14-Jul-1963"/>
    <x v="41"/>
    <n v="19551.34"/>
    <s v="tier - 1"/>
    <s v="tier - 3"/>
    <s v="R1012"/>
  </r>
  <r>
    <s v="Id1834"/>
    <s v="  Patricia A"/>
    <n v="18.850000000000001"/>
    <x v="2"/>
    <n v="6.03"/>
    <x v="1"/>
    <s v="No"/>
    <s v="No"/>
    <x v="0"/>
    <n v="1"/>
    <x v="1"/>
    <s v="24-Sep-1978"/>
    <x v="27"/>
    <n v="19594.810000000001"/>
    <s v="tier - 1"/>
    <s v="tier - 1"/>
    <s v="R1024"/>
  </r>
  <r>
    <s v="Id1835"/>
    <s v="  Elizabeth A"/>
    <n v="34.130000000000003"/>
    <x v="0"/>
    <n v="5.65"/>
    <x v="2"/>
    <s v="No"/>
    <s v="No"/>
    <x v="1"/>
    <n v="1"/>
    <x v="1"/>
    <s v="27-Aug-1994"/>
    <x v="11"/>
    <n v="19673.34"/>
    <s v="tier - 1"/>
    <s v="tier - 2"/>
    <s v="R1012"/>
  </r>
  <r>
    <s v="Id1836"/>
    <s v="  Benjamin"/>
    <n v="17.34"/>
    <x v="4"/>
    <n v="5.05"/>
    <x v="2"/>
    <s v="No"/>
    <s v="No"/>
    <x v="0"/>
    <s v="No major surgery"/>
    <x v="1"/>
    <s v="8-Aug-1990"/>
    <x v="16"/>
    <n v="19719.689999999999"/>
    <s v="tier - 1"/>
    <s v="tier - 2"/>
    <s v="R1013"/>
  </r>
  <r>
    <s v="Id1837"/>
    <s v="  Breno"/>
    <n v="17.440000000000001"/>
    <x v="4"/>
    <n v="6.26"/>
    <x v="1"/>
    <s v="No"/>
    <s v="No"/>
    <x v="0"/>
    <s v="No major surgery"/>
    <x v="1"/>
    <s v="14-Jun-1972"/>
    <x v="30"/>
    <n v="19749.38"/>
    <s v="tier - 1"/>
    <s v="tier - 3"/>
    <s v="R1013"/>
  </r>
  <r>
    <s v="Id1838"/>
    <s v="  Takaya"/>
    <n v="33.659999999999997"/>
    <x v="0"/>
    <n v="4.08"/>
    <x v="2"/>
    <s v="Yes"/>
    <s v="No"/>
    <x v="1"/>
    <n v="1"/>
    <x v="1"/>
    <s v="30-Oct-1979"/>
    <x v="25"/>
    <n v="19798.05"/>
    <s v="tier - 1"/>
    <s v="tier - 1"/>
    <s v="R1024"/>
  </r>
  <r>
    <s v="Id1839"/>
    <s v="  Thomas IV"/>
    <n v="21.375"/>
    <x v="2"/>
    <n v="6.19"/>
    <x v="1"/>
    <s v="Yes"/>
    <s v="No"/>
    <x v="0"/>
    <n v="1"/>
    <x v="1"/>
    <s v="18-Oct-1997"/>
    <x v="6"/>
    <n v="19933.46"/>
    <s v="tier - 1"/>
    <s v="tier - 3"/>
    <s v="R1011"/>
  </r>
  <r>
    <s v="Id1840"/>
    <s v="  Bradley E"/>
    <n v="27.14"/>
    <x v="1"/>
    <n v="6.01"/>
    <x v="1"/>
    <s v="No"/>
    <s v="No"/>
    <x v="0"/>
    <n v="1"/>
    <x v="1"/>
    <s v="9-Oct-1980"/>
    <x v="24"/>
    <n v="19964.75"/>
    <s v="tier - 1"/>
    <s v="tier - 2"/>
    <s v="R1024"/>
  </r>
  <r>
    <s v="Id1841"/>
    <s v="  Megan"/>
    <n v="35.78"/>
    <x v="0"/>
    <n v="6.07"/>
    <x v="1"/>
    <s v="No"/>
    <s v="Yes"/>
    <x v="0"/>
    <n v="1"/>
    <x v="1"/>
    <s v="10-Aug-1966"/>
    <x v="37"/>
    <n v="19995.29"/>
    <s v="tier - 1"/>
    <s v="tier - 3"/>
    <s v="R1026"/>
  </r>
  <r>
    <s v="Id1842"/>
    <s v="  Ruby J"/>
    <n v="34.96"/>
    <x v="0"/>
    <n v="5.63"/>
    <x v="2"/>
    <s v="No"/>
    <s v="No"/>
    <x v="0"/>
    <s v="No major surgery"/>
    <x v="1"/>
    <s v="25-Jul-1988"/>
    <x v="15"/>
    <n v="20009.63"/>
    <s v="tier - 2"/>
    <s v="tier - 1"/>
    <s v="R1012"/>
  </r>
  <r>
    <s v="Id1843"/>
    <s v="  Bart"/>
    <n v="38.39"/>
    <x v="0"/>
    <n v="6.05"/>
    <x v="1"/>
    <s v="No"/>
    <s v="No"/>
    <x v="0"/>
    <s v="No major surgery"/>
    <x v="1"/>
    <s v="6-Oct-1983"/>
    <x v="22"/>
    <n v="20149.32"/>
    <s v="tier - 2"/>
    <s v="tier - 1"/>
    <s v="R1016"/>
  </r>
  <r>
    <s v="Id1844"/>
    <s v="  Robert A"/>
    <n v="33.82"/>
    <x v="0"/>
    <n v="4.6500000000000004"/>
    <x v="2"/>
    <s v="No"/>
    <s v="No"/>
    <x v="0"/>
    <s v="No major surgery"/>
    <x v="1"/>
    <s v="9-Jul-2002"/>
    <x v="5"/>
    <n v="20167.34"/>
    <s v="tier - 3"/>
    <s v="tier - 3"/>
    <s v="R1011"/>
  </r>
  <r>
    <s v="Id1845"/>
    <s v="  Adam"/>
    <n v="27.835000000000001"/>
    <x v="1"/>
    <n v="5.37"/>
    <x v="2"/>
    <s v="No"/>
    <s v="No"/>
    <x v="0"/>
    <s v="No major surgery"/>
    <x v="1"/>
    <s v="8-Jun-1994"/>
    <x v="11"/>
    <n v="20177.669999999998"/>
    <s v="tier - 2"/>
    <s v="tier - 1"/>
    <s v="R1011"/>
  </r>
  <r>
    <s v="Id1846"/>
    <s v="  Yemane Adhane"/>
    <n v="33"/>
    <x v="0"/>
    <n v="5.39"/>
    <x v="2"/>
    <s v="No"/>
    <s v="No"/>
    <x v="0"/>
    <s v="No major surgery"/>
    <x v="1"/>
    <s v="17-Oct-1987"/>
    <x v="17"/>
    <n v="20234.849999999999"/>
    <s v="tier - 2"/>
    <s v="tier - 3"/>
    <s v="R1012"/>
  </r>
  <r>
    <s v="Id1847"/>
    <s v="  Jesse A"/>
    <n v="26.885000000000002"/>
    <x v="1"/>
    <n v="5.86"/>
    <x v="1"/>
    <s v="No"/>
    <s v="No"/>
    <x v="0"/>
    <s v="No major surgery"/>
    <x v="1"/>
    <s v="22-Aug-1966"/>
    <x v="37"/>
    <n v="20253.84"/>
    <s v="tier - 2"/>
    <s v="tier - 3"/>
    <s v="R1012"/>
  </r>
  <r>
    <s v="Id1848"/>
    <s v="  Bird"/>
    <n v="29.26"/>
    <x v="1"/>
    <n v="4.4400000000000004"/>
    <x v="2"/>
    <s v="No"/>
    <s v="No"/>
    <x v="0"/>
    <s v="No major surgery"/>
    <x v="1"/>
    <s v="7-Sep-1993"/>
    <x v="1"/>
    <n v="20277.810000000001"/>
    <s v="tier - 3"/>
    <s v="tier - 3"/>
    <s v="R1016"/>
  </r>
  <r>
    <s v="Id1849"/>
    <s v="  Patrick M"/>
    <n v="26.98"/>
    <x v="1"/>
    <n v="4.41"/>
    <x v="2"/>
    <s v="No"/>
    <s v="No"/>
    <x v="0"/>
    <s v="No major surgery"/>
    <x v="1"/>
    <s v="17-Sep-1985"/>
    <x v="20"/>
    <n v="20296.86"/>
    <s v="tier - 3"/>
    <s v="tier - 1"/>
    <s v="R1024"/>
  </r>
  <r>
    <s v="Id1850"/>
    <s v="  Kyle"/>
    <n v="32.11"/>
    <x v="0"/>
    <n v="5.19"/>
    <x v="2"/>
    <s v="No"/>
    <s v="No"/>
    <x v="1"/>
    <n v="1"/>
    <x v="1"/>
    <s v="2-Jul-1962"/>
    <x v="40"/>
    <n v="20354.5"/>
    <s v="tier - 3"/>
    <s v="tier - 2"/>
    <s v="R1026"/>
  </r>
  <r>
    <s v="Id1851"/>
    <s v="  Ryan"/>
    <n v="31.73"/>
    <x v="0"/>
    <n v="5.16"/>
    <x v="2"/>
    <s v="No"/>
    <s v="No"/>
    <x v="1"/>
    <n v="1"/>
    <x v="1"/>
    <s v="12-Jul-1985"/>
    <x v="20"/>
    <n v="20420.599999999999"/>
    <s v="tier - 3"/>
    <s v="tier - 2"/>
    <s v="R1011"/>
  </r>
  <r>
    <s v="Id1852"/>
    <s v="  Yuri"/>
    <n v="22.515000000000001"/>
    <x v="2"/>
    <n v="4.24"/>
    <x v="2"/>
    <s v="No"/>
    <s v="No"/>
    <x v="0"/>
    <s v="No major surgery"/>
    <x v="1"/>
    <s v="18-Oct-1962"/>
    <x v="40"/>
    <n v="20446.849999999999"/>
    <s v="tier - 2"/>
    <s v="tier - 1"/>
    <s v="R1012"/>
  </r>
  <r>
    <s v="Id1853"/>
    <s v="  Ryan"/>
    <n v="25.9"/>
    <x v="1"/>
    <n v="5.45"/>
    <x v="2"/>
    <s v="No"/>
    <s v="No"/>
    <x v="0"/>
    <n v="1"/>
    <x v="1"/>
    <s v="13-Oct-1969"/>
    <x v="34"/>
    <n v="20463"/>
    <s v="tier - 2"/>
    <s v="tier - 2"/>
    <s v="R1013"/>
  </r>
  <r>
    <s v="Id1854"/>
    <s v="  Debbie"/>
    <n v="27.72"/>
    <x v="1"/>
    <n v="5.03"/>
    <x v="2"/>
    <s v="Yes"/>
    <s v="No"/>
    <x v="0"/>
    <n v="1"/>
    <x v="1"/>
    <s v="9-Jul-1966"/>
    <x v="37"/>
    <n v="20568.32"/>
    <s v="tier - 3"/>
    <s v="tier - 2"/>
    <s v="R1012"/>
  </r>
  <r>
    <s v="Id1855"/>
    <s v="  Mark D"/>
    <n v="31.5"/>
    <x v="0"/>
    <n v="9.6199999999999992"/>
    <x v="0"/>
    <s v="Yes"/>
    <s v="No"/>
    <x v="0"/>
    <n v="1"/>
    <x v="1"/>
    <s v="17-Dec-1967"/>
    <x v="39"/>
    <n v="20630.28"/>
    <s v="tier - 2"/>
    <s v="tier - 3"/>
    <s v="R1011"/>
  </r>
  <r>
    <s v="Id1856"/>
    <s v="  Christopher"/>
    <n v="29.7"/>
    <x v="1"/>
    <n v="6.77"/>
    <x v="0"/>
    <s v="Yes"/>
    <s v="No"/>
    <x v="0"/>
    <n v="1"/>
    <x v="1"/>
    <s v="1-Aug-1965"/>
    <x v="38"/>
    <n v="20709.02"/>
    <s v="tier - 3"/>
    <s v="tier - 2"/>
    <s v="R1019"/>
  </r>
  <r>
    <s v="Id1857"/>
    <s v="  Daniell L"/>
    <n v="21.26"/>
    <x v="2"/>
    <n v="5.36"/>
    <x v="2"/>
    <s v="Yes"/>
    <s v="No"/>
    <x v="0"/>
    <n v="1"/>
    <x v="1"/>
    <s v="14-Sep-1992"/>
    <x v="0"/>
    <n v="20745.990000000002"/>
    <s v="tier - 3"/>
    <s v="tier - 1"/>
    <s v="R1012"/>
  </r>
  <r>
    <s v="Id1858"/>
    <s v="  Janne"/>
    <n v="17.09"/>
    <x v="4"/>
    <n v="5.69"/>
    <x v="2"/>
    <s v="No"/>
    <s v="No"/>
    <x v="0"/>
    <s v="No major surgery"/>
    <x v="1"/>
    <s v="4-Aug-1986"/>
    <x v="18"/>
    <n v="20773.63"/>
    <s v="tier - 2"/>
    <s v="tier - 3"/>
    <s v="R1017"/>
  </r>
  <r>
    <s v="Id1859"/>
    <s v="  Martina"/>
    <n v="24.3"/>
    <x v="2"/>
    <n v="4.9000000000000004"/>
    <x v="2"/>
    <s v="Yes"/>
    <s v="No"/>
    <x v="1"/>
    <n v="1"/>
    <x v="1"/>
    <s v="8-Sep-1967"/>
    <x v="39"/>
    <n v="20781.490000000002"/>
    <s v="tier - 2"/>
    <s v="tier - 3"/>
    <s v="R1013"/>
  </r>
  <r>
    <s v="Id1860"/>
    <s v="  Elizabeth L"/>
    <n v="29.734999999999999"/>
    <x v="1"/>
    <n v="5.78"/>
    <x v="1"/>
    <s v="No"/>
    <s v="No"/>
    <x v="0"/>
    <s v="No major surgery"/>
    <x v="1"/>
    <s v="8-Dec-1975"/>
    <x v="31"/>
    <n v="20878.78"/>
    <s v="tier - 2"/>
    <s v="tier - 1"/>
    <s v="R1024"/>
  </r>
  <r>
    <s v="Id1861"/>
    <s v="  Stephanie C"/>
    <n v="29.26"/>
    <x v="1"/>
    <n v="4.7"/>
    <x v="2"/>
    <s v="No"/>
    <s v="No"/>
    <x v="0"/>
    <s v="No major surgery"/>
    <x v="1"/>
    <s v="19-Nov-1964"/>
    <x v="42"/>
    <n v="20893.060000000001"/>
    <s v="tier - 2"/>
    <s v="tier - 3"/>
    <s v="R1012"/>
  </r>
  <r>
    <s v="Id1862"/>
    <s v="  Katie"/>
    <n v="33"/>
    <x v="0"/>
    <n v="6.28"/>
    <x v="1"/>
    <s v="No"/>
    <s v="No"/>
    <x v="0"/>
    <s v="No major surgery"/>
    <x v="1"/>
    <s v="27-Nov-1987"/>
    <x v="17"/>
    <n v="20984.09"/>
    <s v="tier - 2"/>
    <s v="tier - 2"/>
    <s v="R1015"/>
  </r>
  <r>
    <s v="Id1863"/>
    <s v="  Callie"/>
    <n v="31.065000000000001"/>
    <x v="0"/>
    <n v="4.2300000000000004"/>
    <x v="2"/>
    <s v="No"/>
    <s v="No"/>
    <x v="0"/>
    <s v="No major surgery"/>
    <x v="1"/>
    <s v="2-Jul-1983"/>
    <x v="22"/>
    <n v="21082.16"/>
    <s v="tier - 3"/>
    <s v="tier - 2"/>
    <s v="R1011"/>
  </r>
  <r>
    <s v="Id1864"/>
    <s v="  Inna"/>
    <n v="26.51"/>
    <x v="1"/>
    <n v="6.17"/>
    <x v="1"/>
    <s v="No"/>
    <s v="No"/>
    <x v="0"/>
    <s v="No major surgery"/>
    <x v="1"/>
    <s v="23-Nov-1977"/>
    <x v="26"/>
    <n v="21098.55"/>
    <s v="tier - 3"/>
    <s v="tier - 3"/>
    <s v="R1012"/>
  </r>
  <r>
    <s v="Id1865"/>
    <s v="  Mary K"/>
    <n v="28.88"/>
    <x v="1"/>
    <n v="4.96"/>
    <x v="2"/>
    <s v="No"/>
    <s v="No"/>
    <x v="0"/>
    <s v="No major surgery"/>
    <x v="1"/>
    <s v="26-Aug-1969"/>
    <x v="34"/>
    <n v="21195.82"/>
    <s v="tier - 3"/>
    <s v="tier - 1"/>
    <s v="R1013"/>
  </r>
  <r>
    <s v="Id1866"/>
    <s v="  Samuel M"/>
    <n v="35.814999999999998"/>
    <x v="0"/>
    <n v="5.1100000000000003"/>
    <x v="2"/>
    <s v="Yes"/>
    <s v="No"/>
    <x v="0"/>
    <n v="1"/>
    <x v="1"/>
    <s v="14-Oct-1974"/>
    <x v="28"/>
    <n v="21223.68"/>
    <s v="tier - 3"/>
    <s v="tier - 2"/>
    <s v="R1013"/>
  </r>
  <r>
    <s v="Id1867"/>
    <s v="  Kimberly"/>
    <n v="21.28"/>
    <x v="2"/>
    <n v="4.05"/>
    <x v="2"/>
    <s v="No"/>
    <s v="Yes"/>
    <x v="0"/>
    <n v="1"/>
    <x v="1"/>
    <s v="3-Sep-1974"/>
    <x v="28"/>
    <n v="21232.18"/>
    <s v="tier - 3"/>
    <s v="tier - 2"/>
    <s v="R1011"/>
  </r>
  <r>
    <s v="Id1868"/>
    <s v="  Tom J"/>
    <n v="33.81"/>
    <x v="0"/>
    <n v="6.49"/>
    <x v="3"/>
    <s v="No"/>
    <s v="No"/>
    <x v="1"/>
    <n v="1"/>
    <x v="1"/>
    <s v="10-Dec-1980"/>
    <x v="24"/>
    <n v="21259.38"/>
    <s v="tier - 3"/>
    <s v="tier - 3"/>
    <s v="R1019"/>
  </r>
  <r>
    <s v="Id1869"/>
    <s v="  Zachary"/>
    <n v="44.22"/>
    <x v="0"/>
    <n v="4.1900000000000004"/>
    <x v="2"/>
    <s v="No"/>
    <s v="No"/>
    <x v="0"/>
    <n v="1"/>
    <x v="1"/>
    <s v="4-Aug-2004"/>
    <x v="9"/>
    <n v="21344.85"/>
    <s v="tier - 3"/>
    <s v="tier - 1"/>
    <s v="R1024"/>
  </r>
  <r>
    <s v="Id1870"/>
    <s v="  Dane"/>
    <n v="15.46"/>
    <x v="4"/>
    <n v="4.99"/>
    <x v="2"/>
    <s v="Yes"/>
    <s v="No"/>
    <x v="1"/>
    <n v="1"/>
    <x v="1"/>
    <s v="4-Sep-1980"/>
    <x v="24"/>
    <n v="21348.71"/>
    <s v="tier - 2"/>
    <s v="tier - 1"/>
    <s v="R1012"/>
  </r>
  <r>
    <s v="Id1871"/>
    <s v="  Dougie J"/>
    <n v="30.3"/>
    <x v="0"/>
    <n v="4.7699999999999996"/>
    <x v="2"/>
    <s v="Yes"/>
    <s v="No"/>
    <x v="0"/>
    <n v="1"/>
    <x v="1"/>
    <s v="21-Nov-1990"/>
    <x v="16"/>
    <n v="21472.48"/>
    <s v="tier - 2"/>
    <s v="tier - 2"/>
    <s v="R1012"/>
  </r>
  <r>
    <s v="Id1872"/>
    <s v="  Jeremiah H"/>
    <n v="16.670000000000002"/>
    <x v="4"/>
    <n v="5.46"/>
    <x v="2"/>
    <s v="No"/>
    <s v="No"/>
    <x v="0"/>
    <s v="No major surgery"/>
    <x v="1"/>
    <s v="12-Jun-1999"/>
    <x v="7"/>
    <n v="21595.38"/>
    <s v="tier - 2"/>
    <s v="tier - 3"/>
    <s v="R1012"/>
  </r>
  <r>
    <s v="Id1873"/>
    <s v="  Ashley J"/>
    <n v="28.594999999999999"/>
    <x v="1"/>
    <n v="5.43"/>
    <x v="2"/>
    <s v="No"/>
    <s v="No"/>
    <x v="0"/>
    <s v="No major surgery"/>
    <x v="1"/>
    <s v="25-Dec-1983"/>
    <x v="22"/>
    <n v="21659.93"/>
    <s v="tier - 3"/>
    <s v="tier - 3"/>
    <s v="R1024"/>
  </r>
  <r>
    <s v="Id1874"/>
    <s v="  Turner J"/>
    <n v="25.934999999999999"/>
    <x v="1"/>
    <n v="4.29"/>
    <x v="2"/>
    <s v="No"/>
    <s v="No"/>
    <x v="0"/>
    <s v="No major surgery"/>
    <x v="1"/>
    <s v="16-Nov-1962"/>
    <x v="40"/>
    <n v="21661.16"/>
    <s v="tier - 2"/>
    <s v="tier - 2"/>
    <s v="R1012"/>
  </r>
  <r>
    <s v="Id1875"/>
    <s v="  Roger"/>
    <n v="27.645"/>
    <x v="1"/>
    <n v="5.25"/>
    <x v="2"/>
    <s v="No"/>
    <s v="No"/>
    <x v="0"/>
    <n v="1"/>
    <x v="1"/>
    <s v="18-Jul-1976"/>
    <x v="35"/>
    <n v="21677.279999999999"/>
    <s v="tier - 3"/>
    <s v="tier - 1"/>
    <s v="R1012"/>
  </r>
  <r>
    <s v="Id1876"/>
    <s v="  Pamela"/>
    <n v="30.1"/>
    <x v="0"/>
    <n v="4.04"/>
    <x v="2"/>
    <s v="No"/>
    <s v="No"/>
    <x v="0"/>
    <n v="1"/>
    <x v="1"/>
    <s v="20-Sep-1979"/>
    <x v="25"/>
    <n v="21771.34"/>
    <s v="tier - 3"/>
    <s v="tier - 1"/>
    <s v="R1024"/>
  </r>
  <r>
    <s v="Id1877"/>
    <s v="  Allison M"/>
    <n v="26.79"/>
    <x v="1"/>
    <n v="5"/>
    <x v="2"/>
    <s v="Yes"/>
    <s v="No"/>
    <x v="1"/>
    <n v="1"/>
    <x v="1"/>
    <s v="28-Sep-1979"/>
    <x v="25"/>
    <n v="21774.32"/>
    <s v="tier - 3"/>
    <s v="tier - 2"/>
    <s v="R1012"/>
  </r>
  <r>
    <s v="Id1878"/>
    <s v="  Katherine H"/>
    <n v="27.1"/>
    <x v="1"/>
    <n v="4.01"/>
    <x v="2"/>
    <s v="Yes"/>
    <s v="No"/>
    <x v="0"/>
    <n v="1"/>
    <x v="1"/>
    <s v="27-Aug-1963"/>
    <x v="41"/>
    <n v="21797"/>
    <s v="tier - 3"/>
    <s v="tier - 1"/>
    <s v="R1011"/>
  </r>
  <r>
    <s v="Id1879"/>
    <s v="  Robin"/>
    <n v="24.31"/>
    <x v="2"/>
    <n v="5.4"/>
    <x v="2"/>
    <s v="No"/>
    <s v="No"/>
    <x v="0"/>
    <s v="No major surgery"/>
    <x v="1"/>
    <s v="17-Aug-1979"/>
    <x v="25"/>
    <n v="21880.82"/>
    <s v="tier - 3"/>
    <s v="tier - 1"/>
    <s v="R1012"/>
  </r>
  <r>
    <s v="Id1880"/>
    <s v="  Terri"/>
    <n v="15.53"/>
    <x v="4"/>
    <n v="5.81"/>
    <x v="1"/>
    <s v="No"/>
    <s v="No"/>
    <x v="0"/>
    <n v="1"/>
    <x v="1"/>
    <s v="28-Sep-2003"/>
    <x v="12"/>
    <n v="21882.400000000001"/>
    <s v="tier - 2"/>
    <s v="tier - 1"/>
    <s v="R1011"/>
  </r>
  <r>
    <s v="Id1881"/>
    <s v="  Eddie"/>
    <n v="30.7"/>
    <x v="0"/>
    <n v="5.82"/>
    <x v="1"/>
    <s v="No"/>
    <s v="No"/>
    <x v="0"/>
    <n v="1"/>
    <x v="1"/>
    <s v="19-Dec-1975"/>
    <x v="31"/>
    <n v="21978.68"/>
    <s v="tier - 3"/>
    <s v="tier - 3"/>
    <s v="R1013"/>
  </r>
  <r>
    <s v="Id1882"/>
    <s v="  Pamela"/>
    <n v="33.33"/>
    <x v="0"/>
    <n v="4.82"/>
    <x v="2"/>
    <s v="No"/>
    <s v="No"/>
    <x v="0"/>
    <n v="1"/>
    <x v="1"/>
    <s v="14-Oct-1989"/>
    <x v="13"/>
    <n v="21984.47"/>
    <s v="tier - 3"/>
    <s v="tier - 1"/>
    <s v="R1012"/>
  </r>
  <r>
    <s v="Id1883"/>
    <s v="  Joyce"/>
    <n v="32.4"/>
    <x v="0"/>
    <n v="5.08"/>
    <x v="2"/>
    <s v="No"/>
    <s v="No"/>
    <x v="0"/>
    <n v="1"/>
    <x v="1"/>
    <s v="28-Aug-2001"/>
    <x v="3"/>
    <n v="22097.62"/>
    <s v="tier - 3"/>
    <s v="tier - 1"/>
    <s v="R1011"/>
  </r>
  <r>
    <s v="Id1884"/>
    <s v="  Alison W"/>
    <n v="27.93"/>
    <x v="1"/>
    <n v="5.59"/>
    <x v="2"/>
    <s v="No"/>
    <s v="No"/>
    <x v="0"/>
    <n v="1"/>
    <x v="1"/>
    <s v="12-Sep-1980"/>
    <x v="24"/>
    <n v="22144.03"/>
    <s v="tier - 2"/>
    <s v="tier - 2"/>
    <s v="R1011"/>
  </r>
  <r>
    <s v="Id1885"/>
    <s v="  Tammara C"/>
    <n v="21.754999999999999"/>
    <x v="2"/>
    <n v="5.12"/>
    <x v="2"/>
    <s v="No"/>
    <s v="No"/>
    <x v="0"/>
    <s v="No major surgery"/>
    <x v="1"/>
    <s v="24-Aug-1965"/>
    <x v="38"/>
    <n v="22192.44"/>
    <s v="tier - 3"/>
    <s v="tier - 1"/>
    <s v="R1013"/>
  </r>
  <r>
    <s v="Id1886"/>
    <s v="  Dorota"/>
    <n v="25.934999999999999"/>
    <x v="1"/>
    <n v="4.95"/>
    <x v="2"/>
    <s v="No"/>
    <s v="No"/>
    <x v="0"/>
    <s v="No major surgery"/>
    <x v="1"/>
    <s v="16-Jun-1971"/>
    <x v="32"/>
    <n v="22218.11"/>
    <s v="tier - 2"/>
    <s v="tier - 3"/>
    <s v="R1013"/>
  </r>
  <r>
    <s v="Id1887"/>
    <s v="  Jose Norberto Sr"/>
    <n v="31.5"/>
    <x v="0"/>
    <n v="6.16"/>
    <x v="1"/>
    <s v="No"/>
    <s v="No"/>
    <x v="0"/>
    <s v="No major surgery"/>
    <x v="1"/>
    <s v="27-Dec-1982"/>
    <x v="23"/>
    <n v="22331.57"/>
    <s v="tier - 2"/>
    <s v="tier - 3"/>
    <s v="R1024"/>
  </r>
  <r>
    <s v="Id1888"/>
    <s v="  Peter"/>
    <n v="30.03"/>
    <x v="0"/>
    <n v="6.41"/>
    <x v="3"/>
    <s v="No"/>
    <s v="No"/>
    <x v="0"/>
    <s v="No major surgery"/>
    <x v="1"/>
    <s v="26-Aug-1999"/>
    <x v="7"/>
    <n v="22395.74"/>
    <s v="tier - 3"/>
    <s v="tier - 2"/>
    <s v="R1024"/>
  </r>
  <r>
    <s v="Id1889"/>
    <s v="  Bryant"/>
    <n v="33.479999999999997"/>
    <x v="0"/>
    <n v="8.94"/>
    <x v="0"/>
    <s v="No"/>
    <s v="No"/>
    <x v="0"/>
    <s v="No major surgery"/>
    <x v="1"/>
    <s v="18-Aug-1966"/>
    <x v="37"/>
    <n v="22412.65"/>
    <s v="tier - 3"/>
    <s v="tier - 3"/>
    <s v="R1014"/>
  </r>
  <r>
    <s v="Id1890"/>
    <s v="  Christina"/>
    <n v="16.510000000000002"/>
    <x v="4"/>
    <n v="4.42"/>
    <x v="2"/>
    <s v="Yes"/>
    <s v="No"/>
    <x v="1"/>
    <n v="1"/>
    <x v="1"/>
    <s v="21-Dec-1983"/>
    <x v="22"/>
    <n v="22462.04"/>
    <s v="tier - 3"/>
    <s v="tier - 1"/>
    <s v="R1019"/>
  </r>
  <r>
    <s v="Id1891"/>
    <s v="  John"/>
    <n v="33.155000000000001"/>
    <x v="0"/>
    <n v="5.3"/>
    <x v="2"/>
    <s v="Yes"/>
    <s v="No"/>
    <x v="0"/>
    <n v="1"/>
    <x v="1"/>
    <s v="14-Nov-1979"/>
    <x v="25"/>
    <n v="22478.6"/>
    <s v="tier - 3"/>
    <s v="tier - 2"/>
    <s v="R1011"/>
  </r>
  <r>
    <s v="Id1892"/>
    <s v="  Eduardo"/>
    <n v="37.29"/>
    <x v="0"/>
    <n v="4.6399999999999997"/>
    <x v="2"/>
    <s v="No"/>
    <s v="No"/>
    <x v="1"/>
    <n v="1"/>
    <x v="1"/>
    <s v="25-Jul-2003"/>
    <x v="12"/>
    <n v="22493.66"/>
    <s v="tier - 2"/>
    <s v="tier - 1"/>
    <s v="R1012"/>
  </r>
  <r>
    <s v="Id1893"/>
    <s v="  Laura M"/>
    <n v="20.23"/>
    <x v="2"/>
    <n v="6.16"/>
    <x v="1"/>
    <s v="Yes"/>
    <s v="No"/>
    <x v="0"/>
    <n v="1"/>
    <x v="1"/>
    <s v="9-Nov-1970"/>
    <x v="33"/>
    <n v="23045.57"/>
    <s v="tier - 2"/>
    <s v="tier - 2"/>
    <s v="R1024"/>
  </r>
  <r>
    <s v="Id1894"/>
    <s v="  Charlie"/>
    <n v="28.975000000000001"/>
    <x v="1"/>
    <n v="4.12"/>
    <x v="2"/>
    <s v="No"/>
    <s v="No"/>
    <x v="1"/>
    <n v="1"/>
    <x v="1"/>
    <s v="9-Sep-1975"/>
    <x v="31"/>
    <n v="23065.42"/>
    <s v="tier - 2"/>
    <s v="tier - 2"/>
    <s v="R1013"/>
  </r>
  <r>
    <s v="Id1895"/>
    <s v="  Melissa D"/>
    <n v="16.420000000000002"/>
    <x v="4"/>
    <n v="5.77"/>
    <x v="1"/>
    <s v="Yes"/>
    <s v="No"/>
    <x v="1"/>
    <n v="1"/>
    <x v="1"/>
    <s v="14-Dec-2003"/>
    <x v="12"/>
    <n v="23082.959999999999"/>
    <s v="tier - 2"/>
    <s v="tier - 2"/>
    <s v="R1011"/>
  </r>
  <r>
    <s v="Id1896"/>
    <s v="  Dan C"/>
    <n v="17.559999999999999"/>
    <x v="4"/>
    <n v="6.2"/>
    <x v="1"/>
    <s v="No"/>
    <s v="No"/>
    <x v="0"/>
    <n v="1"/>
    <x v="1"/>
    <s v="7-Aug-1997"/>
    <x v="6"/>
    <n v="23241.47"/>
    <s v="tier - 2"/>
    <s v="tier - 3"/>
    <s v="R1018"/>
  </r>
  <r>
    <s v="Id1897"/>
    <s v="  Matthew"/>
    <n v="24.13"/>
    <x v="2"/>
    <n v="4.3899999999999997"/>
    <x v="2"/>
    <s v="No"/>
    <s v="No"/>
    <x v="0"/>
    <n v="1"/>
    <x v="1"/>
    <s v="14-Nov-1969"/>
    <x v="34"/>
    <n v="23244.79"/>
    <s v="tier - 2"/>
    <s v="tier - 3"/>
    <s v="R1013"/>
  </r>
  <r>
    <s v="Id1898"/>
    <s v="  Wesley C"/>
    <n v="19.95"/>
    <x v="2"/>
    <n v="5.13"/>
    <x v="2"/>
    <s v="No"/>
    <s v="Yes"/>
    <x v="0"/>
    <n v="2"/>
    <x v="1"/>
    <s v="3-Oct-1994"/>
    <x v="11"/>
    <n v="23288.93"/>
    <s v="tier - 2"/>
    <s v="tier - 3"/>
    <s v="R1024"/>
  </r>
  <r>
    <s v="Id1899"/>
    <s v="  Christopher"/>
    <n v="21.24"/>
    <x v="2"/>
    <n v="4.49"/>
    <x v="2"/>
    <s v="No"/>
    <s v="No"/>
    <x v="0"/>
    <s v="No major surgery"/>
    <x v="1"/>
    <s v="22-Oct-1973"/>
    <x v="29"/>
    <n v="23306.55"/>
    <s v="tier - 2"/>
    <s v="tier - 2"/>
    <s v="R1011"/>
  </r>
  <r>
    <s v="Id1900"/>
    <s v="  Jessica"/>
    <n v="44.22"/>
    <x v="0"/>
    <n v="6.35"/>
    <x v="1"/>
    <s v="No"/>
    <s v="No"/>
    <x v="0"/>
    <s v="No major surgery"/>
    <x v="1"/>
    <s v="13-Nov-1975"/>
    <x v="31"/>
    <n v="23401.31"/>
    <s v="tier - 2"/>
    <s v="tier - 3"/>
    <s v="R1024"/>
  </r>
  <r>
    <s v="Id1901"/>
    <s v="  Christin"/>
    <n v="41.1"/>
    <x v="0"/>
    <n v="5.79"/>
    <x v="1"/>
    <s v="No"/>
    <s v="No"/>
    <x v="0"/>
    <s v="No major surgery"/>
    <x v="1"/>
    <s v="26-Aug-1983"/>
    <x v="22"/>
    <n v="23563.02"/>
    <s v="tier - 2"/>
    <s v="tier - 2"/>
    <s v="R1013"/>
  </r>
  <r>
    <s v="Id1902"/>
    <s v="  Sara"/>
    <n v="34.200000000000003"/>
    <x v="0"/>
    <n v="4.78"/>
    <x v="2"/>
    <s v="Yes"/>
    <s v="No"/>
    <x v="0"/>
    <s v="No major surgery"/>
    <x v="1"/>
    <s v="2-Jun-1974"/>
    <x v="28"/>
    <n v="23568.27"/>
    <s v="tier - 2"/>
    <s v="tier - 2"/>
    <s v="R1011"/>
  </r>
  <r>
    <s v="Id1903"/>
    <s v="  Elizabeth"/>
    <n v="29.92"/>
    <x v="3"/>
    <n v="6.02"/>
    <x v="1"/>
    <s v="Yes"/>
    <s v="No"/>
    <x v="0"/>
    <s v="No major surgery"/>
    <x v="1"/>
    <s v="27-Jun-1973"/>
    <x v="29"/>
    <n v="23807.24"/>
    <s v="tier - 2"/>
    <s v="tier - 3"/>
    <s v="R1012"/>
  </r>
  <r>
    <s v="Id1904"/>
    <s v="  Margaret P"/>
    <n v="28.93"/>
    <x v="1"/>
    <n v="4.4400000000000004"/>
    <x v="2"/>
    <s v="No"/>
    <s v="No"/>
    <x v="0"/>
    <s v="No major surgery"/>
    <x v="1"/>
    <s v="8-Aug-1970"/>
    <x v="33"/>
    <n v="23887.66"/>
    <s v="tier - 2"/>
    <s v="tier - 3"/>
    <s v="R1012"/>
  </r>
  <r>
    <s v="Id1905"/>
    <s v="  Tiffany K"/>
    <n v="31.254999999999999"/>
    <x v="0"/>
    <n v="5.84"/>
    <x v="1"/>
    <s v="Yes"/>
    <s v="No"/>
    <x v="0"/>
    <n v="1"/>
    <x v="1"/>
    <s v="10-Jul-1971"/>
    <x v="32"/>
    <n v="23967.38"/>
    <s v="tier - 2"/>
    <s v="tier - 2"/>
    <s v="R1012"/>
  </r>
  <r>
    <s v="Id1906"/>
    <s v="  David M"/>
    <n v="29.83"/>
    <x v="1"/>
    <n v="5.39"/>
    <x v="2"/>
    <s v="No"/>
    <s v="No"/>
    <x v="0"/>
    <s v="No major surgery"/>
    <x v="1"/>
    <s v="30-Dec-2003"/>
    <x v="12"/>
    <n v="24059.68"/>
    <s v="tier - 2"/>
    <s v="tier - 2"/>
    <s v="R1012"/>
  </r>
  <r>
    <s v="Id1907"/>
    <s v="  Christine E"/>
    <n v="29.59"/>
    <x v="1"/>
    <n v="6.16"/>
    <x v="1"/>
    <s v="No"/>
    <s v="No"/>
    <x v="1"/>
    <n v="1"/>
    <x v="1"/>
    <s v="13-Jun-1973"/>
    <x v="29"/>
    <n v="24106.91"/>
    <s v="tier - 2"/>
    <s v="tier - 2"/>
    <s v="R1024"/>
  </r>
  <r>
    <s v="Id1908"/>
    <s v="  Donna"/>
    <n v="31.16"/>
    <x v="0"/>
    <n v="4.49"/>
    <x v="2"/>
    <s v="No"/>
    <s v="No"/>
    <x v="1"/>
    <n v="1"/>
    <x v="1"/>
    <s v="10-Sep-1974"/>
    <x v="28"/>
    <n v="24180.93"/>
    <s v="tier - 2"/>
    <s v="tier - 1"/>
    <s v="R1013"/>
  </r>
  <r>
    <s v="Id1909"/>
    <s v="  Rod"/>
    <n v="34.21"/>
    <x v="0"/>
    <n v="4.4800000000000004"/>
    <x v="2"/>
    <s v="Yes"/>
    <s v="No"/>
    <x v="0"/>
    <n v="1"/>
    <x v="1"/>
    <s v="16-Dec-1964"/>
    <x v="42"/>
    <n v="24227.34"/>
    <s v="tier - 2"/>
    <s v="tier - 1"/>
    <s v="R1013"/>
  </r>
  <r>
    <s v="Id1910"/>
    <s v="  Joe"/>
    <n v="34.86"/>
    <x v="0"/>
    <n v="10.97"/>
    <x v="0"/>
    <s v="No"/>
    <s v="No"/>
    <x v="0"/>
    <s v="No major surgery"/>
    <x v="1"/>
    <s v="3-Aug-2004"/>
    <x v="9"/>
    <n v="24294.02"/>
    <s v="tier - 2"/>
    <s v="tier - 1"/>
    <s v="R1011"/>
  </r>
  <r>
    <s v="Id1911"/>
    <s v="  Kayleigh"/>
    <n v="34.58"/>
    <x v="0"/>
    <n v="5.14"/>
    <x v="2"/>
    <s v="No"/>
    <s v="Yes"/>
    <x v="0"/>
    <n v="2"/>
    <x v="1"/>
    <s v="7-Oct-1999"/>
    <x v="7"/>
    <n v="24387.74"/>
    <s v="tier - 2"/>
    <s v="tier - 1"/>
    <s v="R1011"/>
  </r>
  <r>
    <s v="Id1912"/>
    <s v="  Lorcan A"/>
    <n v="17.940000000000001"/>
    <x v="4"/>
    <n v="5.17"/>
    <x v="2"/>
    <s v="Yes"/>
    <s v="No"/>
    <x v="0"/>
    <s v="No major surgery"/>
    <x v="1"/>
    <s v="30-Nov-1970"/>
    <x v="33"/>
    <n v="24393.62"/>
    <s v="tier - 2"/>
    <s v="tier - 3"/>
    <s v="R1012"/>
  </r>
  <r>
    <s v="Id1913"/>
    <s v="  Billy"/>
    <n v="26.8"/>
    <x v="1"/>
    <n v="6.18"/>
    <x v="1"/>
    <s v="Yes"/>
    <s v="No"/>
    <x v="1"/>
    <n v="1"/>
    <x v="1"/>
    <s v="6-Jul-1968"/>
    <x v="36"/>
    <n v="24476.48"/>
    <s v="tier - 2"/>
    <s v="tier - 2"/>
    <s v="R1012"/>
  </r>
  <r>
    <s v="Id1914"/>
    <s v="  Paul M"/>
    <n v="17.690000000000001"/>
    <x v="4"/>
    <n v="9.07"/>
    <x v="0"/>
    <s v="Yes"/>
    <s v="No"/>
    <x v="0"/>
    <s v="No major surgery"/>
    <x v="1"/>
    <s v="21-Oct-1961"/>
    <x v="43"/>
    <n v="24513.09"/>
    <s v="tier - 2"/>
    <s v="tier - 2"/>
    <s v="R1013"/>
  </r>
  <r>
    <s v="Id1915"/>
    <s v="  Brenda M"/>
    <n v="25.77"/>
    <x v="1"/>
    <n v="4.43"/>
    <x v="2"/>
    <s v="No"/>
    <s v="No"/>
    <x v="1"/>
    <n v="1"/>
    <x v="1"/>
    <s v="14-Sep-1972"/>
    <x v="30"/>
    <n v="24520.26"/>
    <s v="tier - 2"/>
    <s v="tier - 3"/>
    <s v="R1011"/>
  </r>
  <r>
    <s v="Id1916"/>
    <s v="  Jeff H"/>
    <n v="34.46"/>
    <x v="0"/>
    <n v="4.17"/>
    <x v="2"/>
    <s v="No"/>
    <s v="Yes"/>
    <x v="0"/>
    <n v="1"/>
    <x v="1"/>
    <s v="13-Jun-1975"/>
    <x v="31"/>
    <n v="24535.7"/>
    <s v="tier - 2"/>
    <s v="tier - 2"/>
    <s v="R1012"/>
  </r>
  <r>
    <s v="Id1917"/>
    <s v="  Michael"/>
    <n v="30.875"/>
    <x v="0"/>
    <n v="4.95"/>
    <x v="2"/>
    <s v="Yes"/>
    <s v="No"/>
    <x v="0"/>
    <s v="No major surgery"/>
    <x v="1"/>
    <s v="12-Oct-1976"/>
    <x v="35"/>
    <n v="24603.05"/>
    <s v="tier - 2"/>
    <s v="tier - 2"/>
    <s v="R1011"/>
  </r>
  <r>
    <s v="Id1918"/>
    <s v="  Jan"/>
    <n v="39.49"/>
    <x v="0"/>
    <n v="5.13"/>
    <x v="2"/>
    <s v="No"/>
    <s v="No"/>
    <x v="0"/>
    <s v="No major surgery"/>
    <x v="1"/>
    <s v="12-Jun-1970"/>
    <x v="33"/>
    <n v="24667.42"/>
    <s v="tier - 2"/>
    <s v="tier - 3"/>
    <s v="R1013"/>
  </r>
  <r>
    <s v="Id1919"/>
    <s v="  Bernard"/>
    <n v="28.88"/>
    <x v="1"/>
    <n v="4.0999999999999996"/>
    <x v="2"/>
    <s v="No"/>
    <s v="No"/>
    <x v="0"/>
    <s v="No major surgery"/>
    <x v="1"/>
    <s v="28-Aug-1996"/>
    <x v="8"/>
    <n v="24671.66"/>
    <s v="tier - 2"/>
    <s v="tier - 1"/>
    <s v="R1024"/>
  </r>
  <r>
    <s v="Id1920"/>
    <s v="  Craig"/>
    <n v="20.234999999999999"/>
    <x v="2"/>
    <n v="5.01"/>
    <x v="2"/>
    <s v="Yes"/>
    <s v="No"/>
    <x v="0"/>
    <s v="No major surgery"/>
    <x v="1"/>
    <s v="11-Oct-1992"/>
    <x v="0"/>
    <n v="24795.040000000001"/>
    <s v="tier - 2"/>
    <s v="tier - 3"/>
    <s v="R1011"/>
  </r>
  <r>
    <s v="Id1921"/>
    <s v="  Bryn"/>
    <n v="30.67"/>
    <x v="0"/>
    <n v="5.09"/>
    <x v="2"/>
    <s v="Yes"/>
    <s v="No"/>
    <x v="0"/>
    <s v="No major surgery"/>
    <x v="1"/>
    <s v="9-Sep-1994"/>
    <x v="11"/>
    <n v="24817.25"/>
    <s v="tier - 2"/>
    <s v="tier - 2"/>
    <s v="R1011"/>
  </r>
  <r>
    <s v="Id1922"/>
    <s v="  Michael"/>
    <n v="30.875"/>
    <x v="0"/>
    <n v="6.49"/>
    <x v="3"/>
    <s v="No"/>
    <s v="No"/>
    <x v="0"/>
    <s v="No major surgery"/>
    <x v="1"/>
    <s v="10-Jun-1995"/>
    <x v="4"/>
    <n v="24863.25"/>
    <s v="tier - 2"/>
    <s v="tier - 3"/>
    <s v="R1011"/>
  </r>
  <r>
    <s v="Id1923"/>
    <s v="  Benjamin"/>
    <n v="23.8"/>
    <x v="2"/>
    <n v="4.08"/>
    <x v="2"/>
    <s v="No"/>
    <s v="No"/>
    <x v="0"/>
    <s v="No major surgery"/>
    <x v="1"/>
    <s v="26-Nov-1970"/>
    <x v="33"/>
    <n v="24869.84"/>
    <s v="tier - 2"/>
    <s v="tier - 2"/>
    <s v="R1016"/>
  </r>
  <r>
    <s v="Id1924"/>
    <s v="  Jay"/>
    <n v="15.37"/>
    <x v="4"/>
    <n v="8.6300000000000008"/>
    <x v="0"/>
    <s v="Yes"/>
    <s v="No"/>
    <x v="0"/>
    <s v="No major surgery"/>
    <x v="1"/>
    <s v="23-Jul-1969"/>
    <x v="34"/>
    <n v="24873.38"/>
    <s v="tier - 2"/>
    <s v="tier - 1"/>
    <s v="R1024"/>
  </r>
  <r>
    <s v="Id1925"/>
    <s v="  William"/>
    <n v="30.4"/>
    <x v="0"/>
    <n v="5.28"/>
    <x v="2"/>
    <s v="No"/>
    <s v="No"/>
    <x v="0"/>
    <s v="No major surgery"/>
    <x v="1"/>
    <s v="14-Jun-1987"/>
    <x v="17"/>
    <n v="24915.05"/>
    <s v="tier - 2"/>
    <s v="tier - 1"/>
    <s v="R1024"/>
  </r>
  <r>
    <s v="Id1926"/>
    <s v="  Shelley"/>
    <n v="19.48"/>
    <x v="2"/>
    <n v="5.63"/>
    <x v="2"/>
    <s v="Yes"/>
    <s v="No"/>
    <x v="0"/>
    <n v="1"/>
    <x v="1"/>
    <s v="14-Nov-1975"/>
    <x v="31"/>
    <n v="24915.22"/>
    <s v="tier - 2"/>
    <s v="tier - 3"/>
    <s v="R1012"/>
  </r>
  <r>
    <s v="Id1927"/>
    <s v="  Jekaterina"/>
    <n v="16.96"/>
    <x v="4"/>
    <n v="11.47"/>
    <x v="0"/>
    <s v="Yes"/>
    <s v="No"/>
    <x v="0"/>
    <s v="No major surgery"/>
    <x v="1"/>
    <s v="4-Dec-1995"/>
    <x v="4"/>
    <n v="25075.97"/>
    <s v="tier - 2"/>
    <s v="tier - 2"/>
    <s v="R1011"/>
  </r>
  <r>
    <s v="Id1928"/>
    <s v="  Daniel"/>
    <n v="19.05"/>
    <x v="2"/>
    <n v="4.92"/>
    <x v="2"/>
    <s v="No"/>
    <s v="No"/>
    <x v="0"/>
    <n v="1"/>
    <x v="1"/>
    <s v="14-Jun-1998"/>
    <x v="2"/>
    <n v="25081.77"/>
    <s v="tier - 2"/>
    <s v="tier - 2"/>
    <s v="R1013"/>
  </r>
  <r>
    <s v="Id1929"/>
    <s v="  Pauline"/>
    <n v="37.619999999999997"/>
    <x v="0"/>
    <n v="4.18"/>
    <x v="2"/>
    <s v="No"/>
    <s v="No"/>
    <x v="0"/>
    <s v="No major surgery"/>
    <x v="1"/>
    <s v="24-Nov-1998"/>
    <x v="2"/>
    <n v="25127.22"/>
    <s v="tier - 2"/>
    <s v="tier - 3"/>
    <s v="R1011"/>
  </r>
  <r>
    <s v="Id1930"/>
    <s v="  Colleen"/>
    <n v="29.1"/>
    <x v="1"/>
    <n v="4.67"/>
    <x v="2"/>
    <s v="No"/>
    <s v="No"/>
    <x v="0"/>
    <s v="No major surgery"/>
    <x v="1"/>
    <s v="14-Dec-1975"/>
    <x v="31"/>
    <n v="25309.49"/>
    <s v="tier - 2"/>
    <s v="tier - 1"/>
    <s v="R1011"/>
  </r>
  <r>
    <s v="Id1931"/>
    <s v="  Aleah K"/>
    <n v="26.62"/>
    <x v="1"/>
    <n v="6.24"/>
    <x v="1"/>
    <s v="No"/>
    <s v="No"/>
    <x v="0"/>
    <s v="No major surgery"/>
    <x v="1"/>
    <s v="26-Sep-1972"/>
    <x v="30"/>
    <n v="25333.33"/>
    <s v="tier - 2"/>
    <s v="tier - 2"/>
    <s v="R1017"/>
  </r>
  <r>
    <s v="Id1932"/>
    <s v="  Mare"/>
    <n v="25.74"/>
    <x v="1"/>
    <n v="5.99"/>
    <x v="1"/>
    <s v="No"/>
    <s v="No"/>
    <x v="0"/>
    <s v="No major surgery"/>
    <x v="1"/>
    <s v="22-Aug-1968"/>
    <x v="36"/>
    <n v="25382.3"/>
    <s v="tier - 2"/>
    <s v="tier - 2"/>
    <s v="R1011"/>
  </r>
  <r>
    <s v="Id1933"/>
    <s v="  Kevin"/>
    <n v="18.22"/>
    <x v="4"/>
    <n v="10.27"/>
    <x v="0"/>
    <s v="Yes"/>
    <s v="No"/>
    <x v="0"/>
    <n v="1"/>
    <x v="1"/>
    <s v="11-Dec-1968"/>
    <x v="36"/>
    <n v="25517.11"/>
    <s v="tier - 2"/>
    <s v="tier - 3"/>
    <s v="R1017"/>
  </r>
  <r>
    <s v="Id1934"/>
    <s v="  Jessica"/>
    <n v="26.03"/>
    <x v="1"/>
    <n v="5.97"/>
    <x v="1"/>
    <s v="No"/>
    <s v="No"/>
    <x v="1"/>
    <n v="1"/>
    <x v="1"/>
    <s v="2-Aug-2001"/>
    <x v="3"/>
    <n v="25648.98"/>
    <s v="tier - 2"/>
    <s v="tier - 1"/>
    <s v="R1011"/>
  </r>
  <r>
    <s v="Id1935"/>
    <s v="  Amanda R"/>
    <n v="17.29"/>
    <x v="4"/>
    <n v="4.9800000000000004"/>
    <x v="2"/>
    <s v="No"/>
    <s v="No"/>
    <x v="0"/>
    <s v="No major surgery"/>
    <x v="1"/>
    <s v="17-Jul-1972"/>
    <x v="30"/>
    <n v="25656.58"/>
    <s v="tier - 2"/>
    <s v="tier - 3"/>
    <s v="R1024"/>
  </r>
  <r>
    <s v="Id1936"/>
    <s v="  Murray W"/>
    <n v="18.170000000000002"/>
    <x v="4"/>
    <n v="6.91"/>
    <x v="0"/>
    <s v="Yes"/>
    <s v="No"/>
    <x v="0"/>
    <n v="1"/>
    <x v="1"/>
    <s v="21-Aug-1963"/>
    <x v="41"/>
    <n v="25678.78"/>
    <s v="tier - 2"/>
    <s v="tier - 3"/>
    <s v="R1012"/>
  </r>
  <r>
    <s v="Id1937"/>
    <s v="  Meghan P"/>
    <n v="32.54"/>
    <x v="0"/>
    <n v="6.38"/>
    <x v="1"/>
    <s v="No"/>
    <s v="Yes"/>
    <x v="0"/>
    <n v="1"/>
    <x v="1"/>
    <s v="3-Dec-1970"/>
    <x v="33"/>
    <n v="25992.82"/>
    <s v="tier - 2"/>
    <s v="tier - 2"/>
    <s v="R1013"/>
  </r>
  <r>
    <s v="Id1938"/>
    <s v="  David"/>
    <n v="30.25"/>
    <x v="0"/>
    <n v="4.7699999999999996"/>
    <x v="2"/>
    <s v="No"/>
    <s v="No"/>
    <x v="0"/>
    <s v="No major surgery"/>
    <x v="1"/>
    <s v="5-Jun-2001"/>
    <x v="3"/>
    <n v="26018.95"/>
    <s v="tier - 2"/>
    <s v="tier - 2"/>
    <s v="R1012"/>
  </r>
  <r>
    <s v="Id1939"/>
    <s v="  Seth"/>
    <n v="19.59"/>
    <x v="2"/>
    <n v="6.04"/>
    <x v="1"/>
    <s v="Yes"/>
    <s v="No"/>
    <x v="0"/>
    <n v="1"/>
    <x v="1"/>
    <s v="26-Dec-2000"/>
    <x v="10"/>
    <n v="26026.97"/>
    <s v="tier - 2"/>
    <s v="tier - 3"/>
    <s v="R1011"/>
  </r>
  <r>
    <s v="Id1940"/>
    <s v="  Michael P"/>
    <n v="45.9"/>
    <x v="0"/>
    <n v="4.3"/>
    <x v="2"/>
    <s v="Yes"/>
    <s v="No"/>
    <x v="0"/>
    <n v="1"/>
    <x v="1"/>
    <s v="9-Jul-1966"/>
    <x v="37"/>
    <n v="26109.33"/>
    <s v="tier - 2"/>
    <s v="tier - 3"/>
    <s v="R1012"/>
  </r>
  <r>
    <s v="Id1941"/>
    <s v="  Russell M"/>
    <n v="17.059999999999999"/>
    <x v="4"/>
    <n v="8.75"/>
    <x v="0"/>
    <s v="Yes"/>
    <s v="No"/>
    <x v="0"/>
    <s v="No major surgery"/>
    <x v="1"/>
    <s v="11-Oct-2002"/>
    <x v="5"/>
    <n v="26125.67"/>
    <s v="tier - 2"/>
    <s v="tier - 1"/>
    <s v="R1013"/>
  </r>
  <r>
    <s v="Id1942"/>
    <s v="  Martin"/>
    <n v="32.07"/>
    <x v="0"/>
    <n v="5.25"/>
    <x v="2"/>
    <s v="No"/>
    <s v="No"/>
    <x v="1"/>
    <n v="1"/>
    <x v="1"/>
    <s v="7-Jul-1973"/>
    <x v="29"/>
    <n v="26140.36"/>
    <s v="tier - 2"/>
    <s v="tier - 3"/>
    <s v="R1011"/>
  </r>
  <r>
    <s v="Id1943"/>
    <s v="  Michael"/>
    <n v="16.5"/>
    <x v="4"/>
    <n v="5.03"/>
    <x v="2"/>
    <s v="No"/>
    <s v="No"/>
    <x v="0"/>
    <n v="1"/>
    <x v="1"/>
    <s v="4-Jun-1975"/>
    <x v="31"/>
    <n v="26236.58"/>
    <s v="tier - 2"/>
    <s v="tier - 1"/>
    <s v="R1011"/>
  </r>
  <r>
    <s v="Id1944"/>
    <s v="  Miles"/>
    <n v="31.4"/>
    <x v="0"/>
    <n v="5.88"/>
    <x v="1"/>
    <s v="No"/>
    <s v="No"/>
    <x v="0"/>
    <n v="1"/>
    <x v="1"/>
    <s v="5-Dec-2004"/>
    <x v="9"/>
    <n v="26316.59"/>
    <s v="tier - 2"/>
    <s v="tier - 3"/>
    <s v="R1011"/>
  </r>
  <r>
    <s v="Id1945"/>
    <s v="  Amanda"/>
    <n v="20.36"/>
    <x v="2"/>
    <n v="4.49"/>
    <x v="2"/>
    <s v="No"/>
    <s v="No"/>
    <x v="0"/>
    <s v="No major surgery"/>
    <x v="1"/>
    <s v="21-Sep-1974"/>
    <x v="28"/>
    <n v="26392.26"/>
    <s v="tier - 2"/>
    <s v="tier - 2"/>
    <s v="R1024"/>
  </r>
  <r>
    <s v="Id1946"/>
    <s v="  Roger"/>
    <n v="25.46"/>
    <x v="1"/>
    <n v="4.1399999999999997"/>
    <x v="2"/>
    <s v="No"/>
    <s v="No"/>
    <x v="0"/>
    <n v="1"/>
    <x v="1"/>
    <s v="27-Aug-1970"/>
    <x v="33"/>
    <n v="26467.1"/>
    <s v="tier - 2"/>
    <s v="tier - 3"/>
    <s v="R1012"/>
  </r>
  <r>
    <s v="Id1947"/>
    <s v="  Brock J"/>
    <n v="17.09"/>
    <x v="4"/>
    <n v="5.8"/>
    <x v="1"/>
    <s v="Yes"/>
    <s v="No"/>
    <x v="0"/>
    <s v="No major surgery"/>
    <x v="1"/>
    <s v="5-Sep-2004"/>
    <x v="9"/>
    <n v="26479.4"/>
    <s v="tier - 2"/>
    <s v="tier - 2"/>
    <s v="R1011"/>
  </r>
  <r>
    <s v="Id1948"/>
    <s v="  Stephen F"/>
    <n v="20.83"/>
    <x v="2"/>
    <n v="5.12"/>
    <x v="2"/>
    <s v="No"/>
    <s v="No"/>
    <x v="0"/>
    <s v="No major surgery"/>
    <x v="1"/>
    <s v="22-Jul-1988"/>
    <x v="15"/>
    <n v="26607.89"/>
    <s v="tier - 2"/>
    <s v="tier - 1"/>
    <s v="R1011"/>
  </r>
  <r>
    <s v="Id1949"/>
    <s v="  Missy"/>
    <n v="18.920000000000002"/>
    <x v="2"/>
    <n v="5.98"/>
    <x v="1"/>
    <s v="Yes"/>
    <s v="No"/>
    <x v="0"/>
    <n v="1"/>
    <x v="1"/>
    <s v="22-Aug-1991"/>
    <x v="14"/>
    <n v="26912.560000000001"/>
    <s v="tier - 2"/>
    <s v="tier - 2"/>
    <s v="R1011"/>
  </r>
  <r>
    <s v="Id1950"/>
    <s v="  William"/>
    <n v="37.1"/>
    <x v="0"/>
    <n v="5.46"/>
    <x v="2"/>
    <s v="No"/>
    <s v="No"/>
    <x v="0"/>
    <s v="No major surgery"/>
    <x v="1"/>
    <s v="25-Dec-1958"/>
    <x v="46"/>
    <n v="26926.51"/>
    <s v="tier - 2"/>
    <s v="tier - 1"/>
    <s v="R1013"/>
  </r>
  <r>
    <s v="Id1951"/>
    <s v="  Lauren M"/>
    <n v="22.515000000000001"/>
    <x v="2"/>
    <n v="4.91"/>
    <x v="2"/>
    <s v="Yes"/>
    <s v="No"/>
    <x v="1"/>
    <n v="1"/>
    <x v="1"/>
    <s v="17-Jun-2002"/>
    <x v="5"/>
    <n v="26927.69"/>
    <s v="tier - 2"/>
    <s v="tier - 2"/>
    <s v="R1011"/>
  </r>
  <r>
    <s v="Id1952"/>
    <s v="  Apolo U"/>
    <n v="32.700000000000003"/>
    <x v="0"/>
    <n v="4.66"/>
    <x v="2"/>
    <s v="No"/>
    <s v="No"/>
    <x v="0"/>
    <s v="No major surgery"/>
    <x v="1"/>
    <s v="9-Nov-2000"/>
    <x v="10"/>
    <n v="26936.98"/>
    <s v="tier - 2"/>
    <s v="tier - 3"/>
    <s v="R1011"/>
  </r>
  <r>
    <s v="Id1953"/>
    <s v="  Alfons"/>
    <n v="17.75"/>
    <x v="4"/>
    <n v="6.8"/>
    <x v="0"/>
    <s v="Yes"/>
    <s v="No"/>
    <x v="0"/>
    <n v="1"/>
    <x v="1"/>
    <s v="9-Jul-1960"/>
    <x v="44"/>
    <n v="27000.98"/>
    <s v="tier - 2"/>
    <s v="tier - 2"/>
    <s v="R1013"/>
  </r>
  <r>
    <s v="Id1954"/>
    <s v="  Amber"/>
    <n v="33.630000000000003"/>
    <x v="0"/>
    <n v="4.47"/>
    <x v="2"/>
    <s v="Yes"/>
    <s v="No"/>
    <x v="0"/>
    <s v="No major surgery"/>
    <x v="1"/>
    <s v="30-Jun-1958"/>
    <x v="46"/>
    <n v="27037.91"/>
    <s v="tier - 2"/>
    <s v="tier - 2"/>
    <s v="R1013"/>
  </r>
  <r>
    <s v="Id1955"/>
    <s v="  Leah C"/>
    <n v="34.799999999999997"/>
    <x v="0"/>
    <n v="4.08"/>
    <x v="2"/>
    <s v="Yes"/>
    <s v="No"/>
    <x v="0"/>
    <n v="1"/>
    <x v="1"/>
    <s v="2-Jul-1994"/>
    <x v="11"/>
    <n v="27080.639999999999"/>
    <s v="tier - 2"/>
    <s v="tier - 2"/>
    <s v="R1011"/>
  </r>
  <r>
    <s v="Id1956"/>
    <s v="  Lilia"/>
    <n v="16.809999999999999"/>
    <x v="4"/>
    <n v="5.51"/>
    <x v="2"/>
    <s v="Yes"/>
    <s v="No"/>
    <x v="0"/>
    <n v="1"/>
    <x v="1"/>
    <s v="13-Dec-1990"/>
    <x v="16"/>
    <n v="27092.38"/>
    <s v="tier - 2"/>
    <s v="tier - 3"/>
    <s v="R1011"/>
  </r>
  <r>
    <s v="Id1957"/>
    <s v="  Danny"/>
    <n v="16.690000000000001"/>
    <x v="4"/>
    <n v="8.4"/>
    <x v="0"/>
    <s v="Yes"/>
    <s v="No"/>
    <x v="0"/>
    <s v="No major surgery"/>
    <x v="1"/>
    <s v="2-Oct-1970"/>
    <x v="33"/>
    <n v="27117.99"/>
    <s v="tier - 2"/>
    <s v="tier - 2"/>
    <s v="R1013"/>
  </r>
  <r>
    <s v="Id1958"/>
    <s v="  Lauren"/>
    <n v="23.21"/>
    <x v="2"/>
    <n v="5.14"/>
    <x v="2"/>
    <s v="Yes"/>
    <s v="No"/>
    <x v="0"/>
    <n v="1"/>
    <x v="1"/>
    <s v="21-Dec-1965"/>
    <x v="38"/>
    <n v="27218.44"/>
    <s v="tier - 2"/>
    <s v="tier - 1"/>
    <s v="R1017"/>
  </r>
  <r>
    <s v="Id1959"/>
    <s v="  Courtney"/>
    <n v="25.175000000000001"/>
    <x v="1"/>
    <n v="5.21"/>
    <x v="2"/>
    <s v="Yes"/>
    <s v="No"/>
    <x v="0"/>
    <n v="1"/>
    <x v="1"/>
    <s v="2-Dec-1999"/>
    <x v="7"/>
    <n v="27236.959999999999"/>
    <s v="tier - 2"/>
    <s v="tier - 1"/>
    <s v="R1011"/>
  </r>
  <r>
    <s v="Id1960"/>
    <s v="  Elizabeth"/>
    <n v="34.770000000000003"/>
    <x v="0"/>
    <n v="6.23"/>
    <x v="1"/>
    <s v="No"/>
    <s v="No"/>
    <x v="0"/>
    <s v="No major surgery"/>
    <x v="1"/>
    <s v="6-Jun-1968"/>
    <x v="36"/>
    <n v="27322.73"/>
    <s v="tier - 2"/>
    <s v="tier - 2"/>
    <s v="R1013"/>
  </r>
  <r>
    <s v="Id1961"/>
    <s v="  Satomi"/>
    <n v="27.7"/>
    <x v="1"/>
    <n v="5.6"/>
    <x v="2"/>
    <s v="No"/>
    <s v="No"/>
    <x v="0"/>
    <n v="1"/>
    <x v="1"/>
    <s v="16-Oct-1969"/>
    <x v="34"/>
    <n v="27346.04"/>
    <s v="tier - 2"/>
    <s v="tier - 2"/>
    <s v="R1013"/>
  </r>
  <r>
    <s v="Id1962"/>
    <s v="  Matthew D"/>
    <n v="19.12"/>
    <x v="2"/>
    <n v="4.72"/>
    <x v="2"/>
    <s v="Yes"/>
    <s v="No"/>
    <x v="0"/>
    <n v="1"/>
    <x v="1"/>
    <s v="15-Sep-1988"/>
    <x v="15"/>
    <n v="27375.9"/>
    <s v="tier - 2"/>
    <s v="tier - 3"/>
    <s v="R1015"/>
  </r>
  <r>
    <s v="Id1963"/>
    <s v="  Peter T II"/>
    <n v="32.67"/>
    <x v="0"/>
    <n v="4.67"/>
    <x v="2"/>
    <s v="No"/>
    <s v="No"/>
    <x v="1"/>
    <n v="1"/>
    <x v="1"/>
    <s v="5-Dec-1985"/>
    <x v="20"/>
    <n v="27432.73"/>
    <s v="tier - 2"/>
    <s v="tier - 1"/>
    <s v="R1011"/>
  </r>
  <r>
    <s v="Id1964"/>
    <s v="  Manuel"/>
    <n v="28.5"/>
    <x v="1"/>
    <n v="6.11"/>
    <x v="1"/>
    <s v="No"/>
    <s v="No"/>
    <x v="0"/>
    <n v="1"/>
    <x v="1"/>
    <s v="3-Oct-1981"/>
    <x v="19"/>
    <n v="27495.59"/>
    <s v="tier - 2"/>
    <s v="tier - 1"/>
    <s v="R1011"/>
  </r>
  <r>
    <s v="Id1965"/>
    <s v="  Kindsey P"/>
    <n v="39.270000000000003"/>
    <x v="0"/>
    <n v="6.25"/>
    <x v="1"/>
    <s v="No"/>
    <s v="No"/>
    <x v="0"/>
    <s v="No major surgery"/>
    <x v="1"/>
    <s v="19-Oct-1965"/>
    <x v="38"/>
    <n v="27533.91"/>
    <s v="tier - 2"/>
    <s v="tier - 3"/>
    <s v="R1013"/>
  </r>
  <r>
    <s v="Id1966"/>
    <s v="  Thomas G"/>
    <n v="32.49"/>
    <x v="0"/>
    <n v="4"/>
    <x v="2"/>
    <s v="Yes"/>
    <s v="No"/>
    <x v="0"/>
    <s v="No major surgery"/>
    <x v="1"/>
    <s v="22-Jul-1984"/>
    <x v="21"/>
    <n v="27534.53"/>
    <s v="tier - 2"/>
    <s v="tier - 2"/>
    <s v="R1011"/>
  </r>
  <r>
    <s v="Id1967"/>
    <s v="  Kyle S"/>
    <n v="23.7"/>
    <x v="2"/>
    <n v="5.55"/>
    <x v="2"/>
    <s v="Yes"/>
    <s v="No"/>
    <x v="0"/>
    <s v="No major surgery"/>
    <x v="1"/>
    <s v="6-Nov-1985"/>
    <x v="20"/>
    <n v="27598.93"/>
    <s v="tier - 2"/>
    <s v="tier - 1"/>
    <s v="R1011"/>
  </r>
  <r>
    <s v="Id1968"/>
    <s v="  Alexander J"/>
    <n v="30.4"/>
    <x v="0"/>
    <n v="5.95"/>
    <x v="1"/>
    <s v="No"/>
    <s v="Yes"/>
    <x v="0"/>
    <n v="1"/>
    <x v="1"/>
    <s v="11-Jun-1992"/>
    <x v="0"/>
    <n v="27614.71"/>
    <s v="tier - 2"/>
    <s v="tier - 3"/>
    <s v="R1011"/>
  </r>
  <r>
    <s v="Id1969"/>
    <s v="  Dustin L"/>
    <n v="38.94"/>
    <x v="0"/>
    <n v="4.3600000000000003"/>
    <x v="2"/>
    <s v="No"/>
    <s v="No"/>
    <x v="1"/>
    <n v="1"/>
    <x v="1"/>
    <s v="9-Sep-1997"/>
    <x v="6"/>
    <n v="27619.360000000001"/>
    <s v="tier - 2"/>
    <s v="tier - 3"/>
    <s v="R1011"/>
  </r>
  <r>
    <s v="Id1970"/>
    <s v="  Chloe"/>
    <n v="31.02"/>
    <x v="0"/>
    <n v="4.84"/>
    <x v="2"/>
    <s v="No"/>
    <s v="No"/>
    <x v="1"/>
    <n v="1"/>
    <x v="1"/>
    <s v="7-Oct-1997"/>
    <x v="6"/>
    <n v="27625.17"/>
    <s v="tier - 1"/>
    <s v="tier - 1"/>
    <s v="R1011"/>
  </r>
  <r>
    <s v="Id1971"/>
    <s v="  Cailtlin"/>
    <n v="17.5"/>
    <x v="4"/>
    <n v="4.5599999999999996"/>
    <x v="2"/>
    <s v="No"/>
    <s v="No"/>
    <x v="0"/>
    <n v="1"/>
    <x v="1"/>
    <s v="3-Jul-1992"/>
    <x v="0"/>
    <n v="27696.11"/>
    <s v="tier - 1"/>
    <s v="tier - 2"/>
    <s v="R1011"/>
  </r>
  <r>
    <s v="Id1972"/>
    <s v="  Joshua"/>
    <n v="34.799999999999997"/>
    <x v="0"/>
    <n v="4.42"/>
    <x v="2"/>
    <s v="Yes"/>
    <s v="Yes"/>
    <x v="0"/>
    <n v="2"/>
    <x v="1"/>
    <s v="6-Dec-2002"/>
    <x v="5"/>
    <n v="27724.29"/>
    <s v="tier - 1"/>
    <s v="tier - 3"/>
    <s v="R1013"/>
  </r>
  <r>
    <s v="Id1973"/>
    <s v="  Chuy"/>
    <n v="17.3"/>
    <x v="4"/>
    <n v="7.66"/>
    <x v="0"/>
    <s v="Yes"/>
    <s v="No"/>
    <x v="0"/>
    <n v="1"/>
    <x v="1"/>
    <s v="6-Jul-1960"/>
    <x v="44"/>
    <n v="27808.73"/>
    <s v="tier - 1"/>
    <s v="tier - 1"/>
    <s v="R1013"/>
  </r>
  <r>
    <s v="Id1974"/>
    <s v="  Laurie B"/>
    <n v="32.25"/>
    <x v="0"/>
    <n v="5.2"/>
    <x v="2"/>
    <s v="Yes"/>
    <s v="No"/>
    <x v="0"/>
    <s v="No major surgery"/>
    <x v="1"/>
    <s v="4-Dec-1985"/>
    <x v="20"/>
    <n v="27849.94"/>
    <s v="tier - 1"/>
    <s v="tier - 1"/>
    <s v="R1011"/>
  </r>
  <r>
    <s v="Id1975"/>
    <s v="  Rachel B"/>
    <n v="42.4"/>
    <x v="0"/>
    <n v="5.53"/>
    <x v="2"/>
    <s v="Yes"/>
    <s v="No"/>
    <x v="0"/>
    <s v="No major surgery"/>
    <x v="1"/>
    <s v="21-Nov-1989"/>
    <x v="13"/>
    <n v="27925.86"/>
    <s v="tier - 1"/>
    <s v="tier - 2"/>
    <s v="R1011"/>
  </r>
  <r>
    <s v="Id1976"/>
    <s v="  Liza"/>
    <n v="38.664999999999999"/>
    <x v="0"/>
    <n v="4.8600000000000003"/>
    <x v="2"/>
    <s v="No"/>
    <s v="Yes"/>
    <x v="0"/>
    <n v="1"/>
    <x v="1"/>
    <s v="4-Jun-1991"/>
    <x v="14"/>
    <n v="27931.11"/>
    <s v="tier - 1"/>
    <s v="tier - 3"/>
    <s v="R1011"/>
  </r>
  <r>
    <s v="Id1977"/>
    <s v="  Lindsey"/>
    <n v="29.92"/>
    <x v="3"/>
    <n v="5.49"/>
    <x v="2"/>
    <s v="Yes"/>
    <s v="No"/>
    <x v="0"/>
    <s v="No major surgery"/>
    <x v="1"/>
    <s v="28-Jul-1961"/>
    <x v="43"/>
    <n v="27941.29"/>
    <s v="tier - 1"/>
    <s v="tier - 3"/>
    <s v="R1011"/>
  </r>
  <r>
    <s v="Id1978"/>
    <s v="  Lindsay E"/>
    <n v="29.48"/>
    <x v="1"/>
    <n v="4.09"/>
    <x v="2"/>
    <s v="Yes"/>
    <s v="No"/>
    <x v="0"/>
    <s v="No major surgery"/>
    <x v="1"/>
    <s v="21-Dec-1999"/>
    <x v="7"/>
    <n v="27980.77"/>
    <s v="tier - 1"/>
    <s v="tier - 1"/>
    <s v="R1011"/>
  </r>
  <r>
    <s v="Id1979"/>
    <s v="  Kathleen M"/>
    <n v="28.785"/>
    <x v="1"/>
    <n v="4.3099999999999996"/>
    <x v="2"/>
    <s v="Yes"/>
    <s v="No"/>
    <x v="0"/>
    <s v="No major surgery"/>
    <x v="1"/>
    <s v="29-Nov-1985"/>
    <x v="20"/>
    <n v="28006.94"/>
    <s v="tier - 1"/>
    <s v="tier - 2"/>
    <s v="R1011"/>
  </r>
  <r>
    <s v="Id1980"/>
    <s v="  Aya"/>
    <n v="19.8"/>
    <x v="2"/>
    <n v="4"/>
    <x v="2"/>
    <s v="Yes"/>
    <s v="No"/>
    <x v="0"/>
    <s v="No major surgery"/>
    <x v="1"/>
    <s v="22-Nov-1960"/>
    <x v="44"/>
    <n v="28101.33"/>
    <s v="tier - 1"/>
    <s v="tier - 2"/>
    <s v="R1019"/>
  </r>
  <r>
    <s v="Id1981"/>
    <s v="  Carolyn R"/>
    <n v="35.53"/>
    <x v="0"/>
    <n v="4.68"/>
    <x v="2"/>
    <s v="No"/>
    <s v="No"/>
    <x v="1"/>
    <n v="1"/>
    <x v="1"/>
    <s v="6-Sep-1999"/>
    <x v="7"/>
    <n v="28245.34"/>
    <s v="tier - 1"/>
    <s v="tier - 3"/>
    <s v="R1011"/>
  </r>
  <r>
    <s v="Id1982"/>
    <s v="  Bethany"/>
    <n v="21.47"/>
    <x v="2"/>
    <n v="4.0199999999999996"/>
    <x v="2"/>
    <s v="Yes"/>
    <s v="No"/>
    <x v="0"/>
    <n v="1"/>
    <x v="1"/>
    <s v="25-Nov-1963"/>
    <x v="41"/>
    <n v="28287.9"/>
    <s v="tier - 1"/>
    <s v="tier - 1"/>
    <s v="R1013"/>
  </r>
  <r>
    <s v="Id1983"/>
    <s v="  Holly A"/>
    <n v="25.9"/>
    <x v="1"/>
    <n v="5.12"/>
    <x v="2"/>
    <s v="No"/>
    <s v="No"/>
    <x v="1"/>
    <n v="1"/>
    <x v="1"/>
    <s v="24-Dec-1990"/>
    <x v="16"/>
    <n v="28302.33"/>
    <s v="tier - 1"/>
    <s v="tier - 2"/>
    <s v="R1011"/>
  </r>
  <r>
    <s v="Id1984"/>
    <s v="  Ping"/>
    <n v="20.81"/>
    <x v="2"/>
    <n v="5.52"/>
    <x v="2"/>
    <s v="No"/>
    <s v="No"/>
    <x v="0"/>
    <s v="No major surgery"/>
    <x v="1"/>
    <s v="2-Dec-1977"/>
    <x v="26"/>
    <n v="28340.19"/>
    <s v="tier - 1"/>
    <s v="tier - 2"/>
    <s v="R1012"/>
  </r>
  <r>
    <s v="Id1985"/>
    <s v="  Tim"/>
    <n v="25.84"/>
    <x v="1"/>
    <n v="5.81"/>
    <x v="1"/>
    <s v="Yes"/>
    <s v="No"/>
    <x v="1"/>
    <n v="1"/>
    <x v="1"/>
    <s v="16-Sep-1974"/>
    <x v="28"/>
    <n v="28468.92"/>
    <s v="tier - 1"/>
    <s v="tier - 1"/>
    <s v="R1012"/>
  </r>
  <r>
    <s v="Id1986"/>
    <s v="  John"/>
    <n v="30.95"/>
    <x v="0"/>
    <n v="5.16"/>
    <x v="2"/>
    <s v="No"/>
    <s v="No"/>
    <x v="1"/>
    <n v="1"/>
    <x v="1"/>
    <s v="11-Dec-1982"/>
    <x v="23"/>
    <n v="28476.73"/>
    <s v="tier - 1"/>
    <s v="tier - 2"/>
    <s v="R1012"/>
  </r>
  <r>
    <s v="Id1987"/>
    <s v="  Cynthia"/>
    <n v="30.54"/>
    <x v="0"/>
    <n v="5"/>
    <x v="2"/>
    <s v="No"/>
    <s v="No"/>
    <x v="1"/>
    <n v="1"/>
    <x v="1"/>
    <s v="27-Sep-1985"/>
    <x v="20"/>
    <n v="28542.86"/>
    <s v="tier - 1"/>
    <s v="tier - 3"/>
    <s v="R1011"/>
  </r>
  <r>
    <s v="Id1988"/>
    <s v="  Emmett"/>
    <n v="33.914999999999999"/>
    <x v="0"/>
    <n v="5.84"/>
    <x v="1"/>
    <s v="Yes"/>
    <s v="No"/>
    <x v="0"/>
    <s v="No major surgery"/>
    <x v="1"/>
    <s v="5-Dec-1990"/>
    <x v="16"/>
    <n v="28716.14"/>
    <s v="tier - 1"/>
    <s v="tier - 3"/>
    <s v="R1011"/>
  </r>
  <r>
    <s v="Id1989"/>
    <s v="  Kate"/>
    <n v="33.31"/>
    <x v="0"/>
    <n v="4.1900000000000004"/>
    <x v="2"/>
    <s v="No"/>
    <s v="No"/>
    <x v="1"/>
    <n v="1"/>
    <x v="1"/>
    <s v="3-Aug-1961"/>
    <x v="43"/>
    <n v="28868.66"/>
    <s v="tier - 1"/>
    <s v="tier - 2"/>
    <s v="R1012"/>
  </r>
  <r>
    <s v="Id1990"/>
    <s v="  Christopher L"/>
    <n v="25.745000000000001"/>
    <x v="1"/>
    <n v="4.62"/>
    <x v="2"/>
    <s v="Yes"/>
    <s v="No"/>
    <x v="0"/>
    <s v="No major surgery"/>
    <x v="1"/>
    <s v="25-Jul-1962"/>
    <x v="40"/>
    <n v="28923.14"/>
    <s v="tier - 1"/>
    <s v="tier - 1"/>
    <s v="R1012"/>
  </r>
  <r>
    <s v="Id1991"/>
    <s v="  Christopher P"/>
    <n v="37.1"/>
    <x v="0"/>
    <n v="6.24"/>
    <x v="1"/>
    <s v="No"/>
    <s v="No"/>
    <x v="0"/>
    <s v="No major surgery"/>
    <x v="1"/>
    <s v="5-Dec-1959"/>
    <x v="45"/>
    <n v="28950.47"/>
    <s v="tier - 1"/>
    <s v="tier - 1"/>
    <s v="R1012"/>
  </r>
  <r>
    <s v="Id1992"/>
    <s v="  Christopher W"/>
    <n v="35.435000000000002"/>
    <x v="0"/>
    <n v="5.81"/>
    <x v="1"/>
    <s v="No"/>
    <s v="No"/>
    <x v="0"/>
    <s v="No major surgery"/>
    <x v="1"/>
    <s v="1-Sep-2003"/>
    <x v="12"/>
    <n v="28998.68"/>
    <s v="tier - 1"/>
    <s v="tier - 3"/>
    <s v="R1011"/>
  </r>
  <r>
    <s v="Id1993"/>
    <s v="  Norman H"/>
    <n v="20.399999999999999"/>
    <x v="2"/>
    <n v="4.83"/>
    <x v="2"/>
    <s v="No"/>
    <s v="No"/>
    <x v="0"/>
    <s v="No major surgery"/>
    <x v="1"/>
    <s v="7-Jul-1992"/>
    <x v="0"/>
    <n v="29007.82"/>
    <s v="tier - 1"/>
    <s v="tier - 3"/>
    <s v="R1011"/>
  </r>
  <r>
    <s v="Id1994"/>
    <s v="  Susan"/>
    <n v="42.13"/>
    <x v="0"/>
    <n v="5.72"/>
    <x v="1"/>
    <s v="Yes"/>
    <s v="No"/>
    <x v="1"/>
    <n v="1"/>
    <x v="1"/>
    <s v="14-Jul-1980"/>
    <x v="24"/>
    <n v="29114.21"/>
    <s v="tier - 1"/>
    <s v="tier - 3"/>
    <s v="R1011"/>
  </r>
  <r>
    <s v="Id1995"/>
    <s v="  Tatyana K"/>
    <n v="33.99"/>
    <x v="0"/>
    <n v="4.83"/>
    <x v="2"/>
    <s v="Yes"/>
    <s v="No"/>
    <x v="1"/>
    <n v="1"/>
    <x v="1"/>
    <s v="29-Nov-1978"/>
    <x v="27"/>
    <n v="29114.77"/>
    <s v="tier - 1"/>
    <s v="tier - 1"/>
    <s v="R1011"/>
  </r>
  <r>
    <s v="Id1996"/>
    <s v="  Chrissy"/>
    <n v="28.594999999999999"/>
    <x v="1"/>
    <n v="4.1399999999999997"/>
    <x v="2"/>
    <s v="Yes"/>
    <s v="No"/>
    <x v="1"/>
    <n v="1"/>
    <x v="1"/>
    <s v="24-Dec-1961"/>
    <x v="43"/>
    <n v="29141.360000000001"/>
    <s v="tier - 1"/>
    <s v="tier - 3"/>
    <s v="R1012"/>
  </r>
  <r>
    <s v="Id1997"/>
    <s v="  Carrie"/>
    <n v="20.8"/>
    <x v="2"/>
    <n v="4.07"/>
    <x v="2"/>
    <s v="Yes"/>
    <s v="No"/>
    <x v="1"/>
    <n v="1"/>
    <x v="1"/>
    <s v="8-Nov-1976"/>
    <x v="35"/>
    <n v="29160.39"/>
    <s v="tier - 1"/>
    <s v="tier - 2"/>
    <s v="R1011"/>
  </r>
  <r>
    <s v="Id1998"/>
    <s v="  Halle"/>
    <n v="23.465"/>
    <x v="2"/>
    <n v="6.26"/>
    <x v="1"/>
    <s v="Yes"/>
    <s v="No"/>
    <x v="1"/>
    <n v="1"/>
    <x v="1"/>
    <s v="9-Jul-1969"/>
    <x v="34"/>
    <n v="29186.48"/>
    <s v="tier - 1"/>
    <s v="tier - 3"/>
    <s v="R1024"/>
  </r>
  <r>
    <s v="Id1999"/>
    <s v="  Carolyn"/>
    <n v="40.185000000000002"/>
    <x v="0"/>
    <n v="5.88"/>
    <x v="1"/>
    <s v="Yes"/>
    <s v="No"/>
    <x v="0"/>
    <s v="No major surgery"/>
    <x v="1"/>
    <s v="21-Jul-1978"/>
    <x v="27"/>
    <n v="29227.599999999999"/>
    <s v="tier - 1"/>
    <s v="tier - 3"/>
    <s v="R1012"/>
  </r>
  <r>
    <s v="Id2000"/>
    <s v="  Tara D"/>
    <n v="21.89"/>
    <x v="2"/>
    <n v="5.72"/>
    <x v="1"/>
    <s v="Yes"/>
    <s v="No"/>
    <x v="0"/>
    <s v="No major surgery"/>
    <x v="1"/>
    <s v="5-Jun-1958"/>
    <x v="46"/>
    <n v="29330.98"/>
    <s v="tier - 1"/>
    <s v="tier - 2"/>
    <s v="R1012"/>
  </r>
  <r>
    <s v="Id2001"/>
    <s v="  Rasim M"/>
    <n v="29.34"/>
    <x v="1"/>
    <n v="6.09"/>
    <x v="1"/>
    <s v="Yes"/>
    <s v="Yes"/>
    <x v="0"/>
    <n v="2"/>
    <x v="1"/>
    <s v="7-Nov-1985"/>
    <x v="20"/>
    <n v="29352.560000000001"/>
    <s v="tier - 1"/>
    <s v="tier - 1"/>
    <s v="R1011"/>
  </r>
  <r>
    <s v="Id2002"/>
    <s v="  Dina"/>
    <n v="22.61"/>
    <x v="2"/>
    <n v="4.25"/>
    <x v="2"/>
    <s v="Yes"/>
    <s v="No"/>
    <x v="0"/>
    <s v="No major surgery"/>
    <x v="1"/>
    <s v="16-Jul-1987"/>
    <x v="17"/>
    <n v="29443.59"/>
    <s v="tier - 1"/>
    <s v="tier - 1"/>
    <s v="R1011"/>
  </r>
  <r>
    <s v="Id2003"/>
    <s v="  Lisa"/>
    <n v="22.23"/>
    <x v="2"/>
    <n v="6.09"/>
    <x v="1"/>
    <s v="Yes"/>
    <s v="No"/>
    <x v="0"/>
    <s v="No major surgery"/>
    <x v="1"/>
    <s v="20-Oct-1959"/>
    <x v="45"/>
    <n v="29523.17"/>
    <s v="tier - 1"/>
    <s v="tier - 2"/>
    <s v="R1024"/>
  </r>
  <r>
    <s v="Id2004"/>
    <s v="  Caitrin"/>
    <n v="33.4"/>
    <x v="0"/>
    <n v="5.51"/>
    <x v="2"/>
    <s v="No"/>
    <s v="No"/>
    <x v="0"/>
    <s v="No major surgery"/>
    <x v="1"/>
    <s v="3-Nov-1975"/>
    <x v="31"/>
    <n v="29583.8"/>
    <s v="tier - 1"/>
    <s v="tier - 1"/>
    <s v="R1011"/>
  </r>
  <r>
    <s v="Id2005"/>
    <s v="  Adriana S"/>
    <n v="33.11"/>
    <x v="0"/>
    <n v="5.63"/>
    <x v="2"/>
    <s v="No"/>
    <s v="No"/>
    <x v="0"/>
    <s v="No major surgery"/>
    <x v="1"/>
    <s v="27-Jul-1993"/>
    <x v="1"/>
    <n v="29622.69"/>
    <s v="tier - 1"/>
    <s v="tier - 1"/>
    <s v="R1011"/>
  </r>
  <r>
    <s v="Id2006"/>
    <s v="  Megan"/>
    <n v="16.815000000000001"/>
    <x v="4"/>
    <n v="5.29"/>
    <x v="2"/>
    <s v="Yes"/>
    <s v="No"/>
    <x v="0"/>
    <s v="No major surgery"/>
    <x v="1"/>
    <s v="23-Aug-1973"/>
    <x v="29"/>
    <n v="29757.69"/>
    <s v="tier - 1"/>
    <s v="tier - 3"/>
    <s v="R1011"/>
  </r>
  <r>
    <s v="Id2007"/>
    <s v="  Kristen M"/>
    <n v="25.61"/>
    <x v="1"/>
    <n v="4"/>
    <x v="2"/>
    <s v="No"/>
    <s v="No"/>
    <x v="1"/>
    <n v="1"/>
    <x v="1"/>
    <s v="20-Jun-1998"/>
    <x v="2"/>
    <n v="29760.6"/>
    <s v="tier - 1"/>
    <s v="tier - 2"/>
    <s v="R1011"/>
  </r>
  <r>
    <s v="Id2008"/>
    <s v="  Alix"/>
    <n v="25.8"/>
    <x v="1"/>
    <n v="5.49"/>
    <x v="2"/>
    <s v="No"/>
    <s v="No"/>
    <x v="0"/>
    <s v="No major surgery"/>
    <x v="1"/>
    <s v="13-Aug-1981"/>
    <x v="19"/>
    <n v="29816.639999999999"/>
    <s v="tier - 1"/>
    <s v="tier - 2"/>
    <s v="R1011"/>
  </r>
  <r>
    <s v="Id2009"/>
    <s v="  Kakushin"/>
    <n v="27.39"/>
    <x v="1"/>
    <n v="5.34"/>
    <x v="2"/>
    <s v="No"/>
    <s v="No"/>
    <x v="0"/>
    <s v="No major surgery"/>
    <x v="1"/>
    <s v="29-Oct-1982"/>
    <x v="23"/>
    <n v="29818.76"/>
    <s v="tier - 1"/>
    <s v="tier - 1"/>
    <s v="R1012"/>
  </r>
  <r>
    <s v="Id2010"/>
    <s v="  Michael J"/>
    <n v="17.03"/>
    <x v="4"/>
    <n v="4.12"/>
    <x v="2"/>
    <s v="No"/>
    <s v="No"/>
    <x v="0"/>
    <n v="1"/>
    <x v="1"/>
    <s v="30-Dec-1989"/>
    <x v="13"/>
    <n v="29852.48"/>
    <s v="tier - 1"/>
    <s v="tier - 3"/>
    <s v="R1011"/>
  </r>
  <r>
    <s v="Id2011"/>
    <s v="  Bradley"/>
    <n v="23.75"/>
    <x v="2"/>
    <n v="5.49"/>
    <x v="2"/>
    <s v="Yes"/>
    <s v="No"/>
    <x v="0"/>
    <s v="No major surgery"/>
    <x v="1"/>
    <s v="19-Aug-1975"/>
    <x v="31"/>
    <n v="29899.25"/>
    <s v="tier - 1"/>
    <s v="tier - 3"/>
    <s v="R1011"/>
  </r>
  <r>
    <s v="Id2012"/>
    <s v="  Matt"/>
    <n v="26.03"/>
    <x v="1"/>
    <n v="5.1100000000000003"/>
    <x v="2"/>
    <s v="Yes"/>
    <s v="No"/>
    <x v="0"/>
    <n v="1"/>
    <x v="1"/>
    <s v="30-Dec-1988"/>
    <x v="15"/>
    <n v="29929.56"/>
    <s v="tier - 1"/>
    <s v="tier - 1"/>
    <s v="R1011"/>
  </r>
  <r>
    <s v="Id2013"/>
    <s v="  Amanda C"/>
    <n v="16.079999999999998"/>
    <x v="4"/>
    <n v="5.94"/>
    <x v="1"/>
    <s v="No"/>
    <s v="No"/>
    <x v="0"/>
    <s v="No major surgery"/>
    <x v="1"/>
    <s v="12-Jun-1976"/>
    <x v="35"/>
    <n v="29933.75"/>
    <s v="tier - 1"/>
    <s v="tier - 1"/>
    <s v="R1011"/>
  </r>
  <r>
    <s v="Id2014"/>
    <s v="  Valur"/>
    <n v="30.875"/>
    <x v="0"/>
    <n v="5.54"/>
    <x v="2"/>
    <s v="No"/>
    <s v="No"/>
    <x v="0"/>
    <s v="No major surgery"/>
    <x v="1"/>
    <s v="5-Oct-1991"/>
    <x v="14"/>
    <n v="29969.67"/>
    <s v="tier - 1"/>
    <s v="tier - 1"/>
    <s v="R1011"/>
  </r>
  <r>
    <s v="Id2015"/>
    <s v="  Erica J"/>
    <n v="31.79"/>
    <x v="0"/>
    <n v="7.09"/>
    <x v="0"/>
    <s v="No"/>
    <s v="No"/>
    <x v="0"/>
    <s v="No major surgery"/>
    <x v="1"/>
    <s v="4-Aug-1981"/>
    <x v="19"/>
    <n v="30026.87"/>
    <s v="tier - 2"/>
    <s v="tier - 3"/>
    <s v="R1012"/>
  </r>
  <r>
    <s v="Id2016"/>
    <s v="  Stephen F"/>
    <n v="28.48"/>
    <x v="1"/>
    <n v="6.22"/>
    <x v="1"/>
    <s v="Yes"/>
    <s v="No"/>
    <x v="1"/>
    <n v="1"/>
    <x v="1"/>
    <s v="16-Jun-1967"/>
    <x v="39"/>
    <n v="30063.58"/>
    <s v="tier - 1"/>
    <s v="tier - 1"/>
    <s v="R1012"/>
  </r>
  <r>
    <s v="Id2017"/>
    <s v="  Lissa"/>
    <n v="26.6"/>
    <x v="1"/>
    <n v="4.33"/>
    <x v="2"/>
    <s v="No"/>
    <s v="No"/>
    <x v="0"/>
    <n v="1"/>
    <x v="1"/>
    <s v="2-Sep-1979"/>
    <x v="25"/>
    <n v="30095.97"/>
    <s v="tier - 2"/>
    <s v="tier - 3"/>
    <s v="R1011"/>
  </r>
  <r>
    <s v="Id2018"/>
    <s v="  Megan"/>
    <n v="25.27"/>
    <x v="1"/>
    <n v="5.83"/>
    <x v="1"/>
    <s v="No"/>
    <s v="No"/>
    <x v="0"/>
    <n v="1"/>
    <x v="1"/>
    <s v="25-Dec-1971"/>
    <x v="32"/>
    <n v="30134.75"/>
    <s v="tier - 2"/>
    <s v="tier - 3"/>
    <s v="R1011"/>
  </r>
  <r>
    <s v="Id2019"/>
    <s v="  Alyson"/>
    <n v="34.484999999999999"/>
    <x v="0"/>
    <n v="4.7"/>
    <x v="2"/>
    <s v="Yes"/>
    <s v="No"/>
    <x v="1"/>
    <n v="1"/>
    <x v="1"/>
    <s v="11-Aug-1958"/>
    <x v="46"/>
    <n v="30166.62"/>
    <s v="tier - 1"/>
    <s v="tier - 3"/>
    <s v="R1012"/>
  </r>
  <r>
    <s v="Id2020"/>
    <s v="  Chance B"/>
    <n v="15.57"/>
    <x v="4"/>
    <n v="4.07"/>
    <x v="2"/>
    <s v="Yes"/>
    <s v="No"/>
    <x v="0"/>
    <n v="1"/>
    <x v="1"/>
    <s v="13-Sep-1963"/>
    <x v="41"/>
    <n v="30184.94"/>
    <s v="tier - 1"/>
    <s v="tier - 1"/>
    <s v="R1014"/>
  </r>
  <r>
    <s v="Id2021"/>
    <s v="  Sean P"/>
    <n v="30.36"/>
    <x v="0"/>
    <n v="9.39"/>
    <x v="0"/>
    <s v="No"/>
    <s v="No"/>
    <x v="0"/>
    <s v="No major surgery"/>
    <x v="1"/>
    <s v="15-Sep-1962"/>
    <x v="40"/>
    <n v="30260"/>
    <s v="tier - 1"/>
    <s v="tier - 1"/>
    <s v="R1014"/>
  </r>
  <r>
    <s v="Id2022"/>
    <s v="  Therese"/>
    <n v="19.37"/>
    <x v="2"/>
    <n v="4.18"/>
    <x v="2"/>
    <s v="No"/>
    <s v="No"/>
    <x v="0"/>
    <s v="No major surgery"/>
    <x v="1"/>
    <s v="24-Jul-1972"/>
    <x v="30"/>
    <n v="30284.639999999999"/>
    <s v="tier - 1"/>
    <s v="tier - 1"/>
    <s v="R1012"/>
  </r>
  <r>
    <s v="Id2023"/>
    <s v="  Beau"/>
    <n v="16.71"/>
    <x v="4"/>
    <n v="4.18"/>
    <x v="2"/>
    <s v="No"/>
    <s v="No"/>
    <x v="0"/>
    <n v="1"/>
    <x v="1"/>
    <s v="1-Jun-2004"/>
    <x v="9"/>
    <n v="30328.27"/>
    <s v="tier - 2"/>
    <s v="tier - 2"/>
    <s v="R1011"/>
  </r>
  <r>
    <s v="Id2024"/>
    <s v="  Kelsey M"/>
    <n v="24.1"/>
    <x v="2"/>
    <n v="4.4000000000000004"/>
    <x v="2"/>
    <s v="Yes"/>
    <s v="No"/>
    <x v="0"/>
    <n v="1"/>
    <x v="1"/>
    <s v="30-Jul-1969"/>
    <x v="34"/>
    <n v="30366.93"/>
    <s v="tier - 2"/>
    <s v="tier - 2"/>
    <s v="R1011"/>
  </r>
  <r>
    <s v="Id2025"/>
    <s v="  Gretchen"/>
    <n v="29.77"/>
    <x v="1"/>
    <n v="9.9"/>
    <x v="0"/>
    <s v="No"/>
    <s v="No"/>
    <x v="0"/>
    <s v="No major surgery"/>
    <x v="1"/>
    <s v="3-Sep-1976"/>
    <x v="35"/>
    <n v="30409.53"/>
    <s v="tier - 2"/>
    <s v="tier - 3"/>
    <s v="R1012"/>
  </r>
  <r>
    <s v="Id2026"/>
    <s v="  Nicholas E"/>
    <n v="46.53"/>
    <x v="0"/>
    <n v="4.84"/>
    <x v="2"/>
    <s v="Yes"/>
    <s v="No"/>
    <x v="0"/>
    <s v="No major surgery"/>
    <x v="1"/>
    <s v="28-Oct-1998"/>
    <x v="2"/>
    <n v="30422.03"/>
    <s v="tier - 2"/>
    <s v="tier - 3"/>
    <s v="R1011"/>
  </r>
  <r>
    <s v="Id2027"/>
    <s v="  Deborah"/>
    <n v="23.4"/>
    <x v="2"/>
    <n v="5.53"/>
    <x v="2"/>
    <s v="No"/>
    <s v="No"/>
    <x v="1"/>
    <n v="1"/>
    <x v="1"/>
    <s v="3-Sep-1983"/>
    <x v="22"/>
    <n v="30457.37"/>
    <s v="tier - 2"/>
    <s v="tier - 1"/>
    <s v="R1012"/>
  </r>
  <r>
    <s v="Id2028"/>
    <s v="  Chuck W"/>
    <n v="30"/>
    <x v="0"/>
    <n v="4.33"/>
    <x v="2"/>
    <s v="Yes"/>
    <s v="No"/>
    <x v="0"/>
    <s v="No major surgery"/>
    <x v="1"/>
    <s v="10-Aug-1986"/>
    <x v="18"/>
    <n v="30530.5"/>
    <s v="tier - 2"/>
    <s v="tier - 1"/>
    <s v="R1011"/>
  </r>
  <r>
    <s v="Id2029"/>
    <s v="  Daniel"/>
    <n v="29.15"/>
    <x v="1"/>
    <n v="4.91"/>
    <x v="2"/>
    <s v="Yes"/>
    <s v="No"/>
    <x v="0"/>
    <s v="No major surgery"/>
    <x v="1"/>
    <s v="11-Nov-1970"/>
    <x v="33"/>
    <n v="30625.65"/>
    <s v="tier - 2"/>
    <s v="tier - 3"/>
    <s v="R1011"/>
  </r>
  <r>
    <s v="Id2030"/>
    <s v="  Amany"/>
    <n v="34.865000000000002"/>
    <x v="0"/>
    <n v="4.8"/>
    <x v="2"/>
    <s v="No"/>
    <s v="No"/>
    <x v="0"/>
    <s v="No major surgery"/>
    <x v="1"/>
    <s v="21-Sep-1999"/>
    <x v="7"/>
    <n v="30697.71"/>
    <s v="tier - 1"/>
    <s v="tier - 2"/>
    <s v="R1011"/>
  </r>
  <r>
    <s v="Id2031"/>
    <s v="  Kipling"/>
    <n v="28.12"/>
    <x v="1"/>
    <n v="5.55"/>
    <x v="2"/>
    <s v="Yes"/>
    <s v="Yes"/>
    <x v="0"/>
    <n v="2"/>
    <x v="1"/>
    <s v="21-Dec-1983"/>
    <x v="22"/>
    <n v="30724.44"/>
    <s v="tier - 2"/>
    <s v="tier - 3"/>
    <s v="R1011"/>
  </r>
  <r>
    <s v="Id2032"/>
    <s v="  Duncan"/>
    <n v="29.45"/>
    <x v="1"/>
    <n v="5.24"/>
    <x v="2"/>
    <s v="Yes"/>
    <s v="No"/>
    <x v="0"/>
    <s v="No major surgery"/>
    <x v="1"/>
    <s v="5-Sep-1988"/>
    <x v="15"/>
    <n v="30763.01"/>
    <s v="tier - 2"/>
    <s v="tier - 1"/>
    <s v="R1011"/>
  </r>
  <r>
    <s v="Id2033"/>
    <s v="  Louis C"/>
    <n v="27.94"/>
    <x v="1"/>
    <n v="6.08"/>
    <x v="1"/>
    <s v="No"/>
    <s v="No"/>
    <x v="1"/>
    <n v="1"/>
    <x v="1"/>
    <s v="9-Sep-1961"/>
    <x v="43"/>
    <n v="30942.19"/>
    <s v="tier - 2"/>
    <s v="tier - 2"/>
    <s v="R1013"/>
  </r>
  <r>
    <s v="Id2034"/>
    <s v="  Daniel J"/>
    <n v="27.2"/>
    <x v="1"/>
    <n v="5.83"/>
    <x v="1"/>
    <s v="No"/>
    <s v="No"/>
    <x v="1"/>
    <n v="1"/>
    <x v="1"/>
    <s v="9-Nov-2004"/>
    <x v="9"/>
    <n v="31196.61"/>
    <s v="tier - 2"/>
    <s v="tier - 1"/>
    <s v="R1011"/>
  </r>
  <r>
    <s v="Id2035"/>
    <s v="  Ildiko M"/>
    <n v="33.344999999999999"/>
    <x v="0"/>
    <n v="4.29"/>
    <x v="2"/>
    <s v="No"/>
    <s v="No"/>
    <x v="0"/>
    <n v="1"/>
    <x v="1"/>
    <s v="22-Jul-2000"/>
    <x v="10"/>
    <n v="31234.560000000001"/>
    <s v="tier - 1"/>
    <s v="tier - 1"/>
    <s v="R1011"/>
  </r>
  <r>
    <s v="Id2036"/>
    <s v="  Melinda E"/>
    <n v="29.925000000000001"/>
    <x v="3"/>
    <n v="5.3"/>
    <x v="2"/>
    <s v="No"/>
    <s v="No"/>
    <x v="0"/>
    <n v="1"/>
    <x v="1"/>
    <s v="9-Jul-1968"/>
    <x v="36"/>
    <n v="31322.53"/>
    <s v="tier - 2"/>
    <s v="tier - 1"/>
    <s v="R1011"/>
  </r>
  <r>
    <s v="Id2037"/>
    <s v="  Ashley M"/>
    <n v="24.225000000000001"/>
    <x v="2"/>
    <n v="4.42"/>
    <x v="2"/>
    <s v="No"/>
    <s v="No"/>
    <x v="0"/>
    <n v="1"/>
    <x v="1"/>
    <s v="27-Sep-1995"/>
    <x v="4"/>
    <n v="31328.27"/>
    <s v="tier - 2"/>
    <s v="tier - 2"/>
    <s v="R1011"/>
  </r>
  <r>
    <s v="Id2038"/>
    <s v="  Stephanie"/>
    <n v="29.68"/>
    <x v="1"/>
    <n v="5.68"/>
    <x v="2"/>
    <s v="No"/>
    <s v="Yes"/>
    <x v="0"/>
    <n v="1"/>
    <x v="1"/>
    <s v="8-Oct-1974"/>
    <x v="28"/>
    <n v="31368.81"/>
    <s v="tier - 2"/>
    <s v="tier - 3"/>
    <s v="R1011"/>
  </r>
  <r>
    <s v="Id2039"/>
    <s v="  Sean P"/>
    <n v="20.614999999999998"/>
    <x v="2"/>
    <n v="6.05"/>
    <x v="1"/>
    <s v="No"/>
    <s v="No"/>
    <x v="1"/>
    <n v="1"/>
    <x v="1"/>
    <s v="29-Oct-1975"/>
    <x v="31"/>
    <n v="31591.82"/>
    <s v="tier - 2"/>
    <s v="tier - 1"/>
    <s v="R1011"/>
  </r>
  <r>
    <s v="Id2040"/>
    <s v="  Emily G"/>
    <n v="32.119999999999997"/>
    <x v="0"/>
    <n v="5.33"/>
    <x v="2"/>
    <s v="No"/>
    <s v="Yes"/>
    <x v="0"/>
    <n v="1"/>
    <x v="1"/>
    <s v="13-Dec-1960"/>
    <x v="44"/>
    <n v="31620"/>
    <s v="tier - 2"/>
    <s v="tier - 1"/>
    <s v="R1024"/>
  </r>
  <r>
    <s v="Id2041"/>
    <s v="  Malcolm"/>
    <n v="27.36"/>
    <x v="1"/>
    <n v="6.22"/>
    <x v="1"/>
    <s v="No"/>
    <s v="No"/>
    <x v="0"/>
    <s v="No major surgery"/>
    <x v="1"/>
    <s v="14-Oct-1977"/>
    <x v="26"/>
    <n v="31736.7"/>
    <s v="tier - 2"/>
    <s v="tier - 2"/>
    <s v="R1012"/>
  </r>
  <r>
    <s v="Id2042"/>
    <s v="  Danilo"/>
    <n v="17.385000000000002"/>
    <x v="4"/>
    <n v="5.84"/>
    <x v="1"/>
    <s v="No"/>
    <s v="No"/>
    <x v="0"/>
    <s v="No major surgery"/>
    <x v="1"/>
    <s v="10-Sep-1984"/>
    <x v="21"/>
    <n v="31743.919999999998"/>
    <s v="tier - 2"/>
    <s v="tier - 1"/>
    <s v="R1011"/>
  </r>
  <r>
    <s v="Id2043"/>
    <s v="  Mikko"/>
    <n v="30.13"/>
    <x v="0"/>
    <n v="5.71"/>
    <x v="1"/>
    <s v="No"/>
    <s v="Yes"/>
    <x v="0"/>
    <n v="1"/>
    <x v="1"/>
    <s v="25-Sep-1975"/>
    <x v="31"/>
    <n v="31897.1"/>
    <s v="tier - 2"/>
    <s v="tier - 3"/>
    <s v="R1011"/>
  </r>
  <r>
    <s v="Id2044"/>
    <s v="  Paula C"/>
    <n v="25.44"/>
    <x v="1"/>
    <n v="6.04"/>
    <x v="1"/>
    <s v="Yes"/>
    <s v="No"/>
    <x v="1"/>
    <n v="1"/>
    <x v="1"/>
    <s v="21-Sep-1972"/>
    <x v="30"/>
    <n v="31980.89"/>
    <s v="tier - 2"/>
    <s v="tier - 1"/>
    <s v="R1011"/>
  </r>
  <r>
    <s v="Id2045"/>
    <s v="  Kirsten N"/>
    <n v="39.805"/>
    <x v="0"/>
    <n v="4.38"/>
    <x v="2"/>
    <s v="No"/>
    <s v="Yes"/>
    <x v="0"/>
    <n v="1"/>
    <x v="1"/>
    <s v="13-Sep-1993"/>
    <x v="1"/>
    <n v="32086.21"/>
    <s v="tier - 1"/>
    <s v="tier - 3"/>
    <s v="R1011"/>
  </r>
  <r>
    <s v="Id2046"/>
    <s v="  Christy"/>
    <n v="30.4"/>
    <x v="0"/>
    <n v="5.56"/>
    <x v="2"/>
    <s v="Yes"/>
    <s v="Yes"/>
    <x v="0"/>
    <n v="1"/>
    <x v="1"/>
    <s v="10-Nov-1978"/>
    <x v="27"/>
    <n v="32108.66"/>
    <s v="tier - 1"/>
    <s v="tier - 3"/>
    <s v="R1017"/>
  </r>
  <r>
    <s v="Id2047"/>
    <s v="  Jennifer"/>
    <n v="23.18"/>
    <x v="2"/>
    <n v="4.24"/>
    <x v="2"/>
    <s v="No"/>
    <s v="Yes"/>
    <x v="0"/>
    <n v="1"/>
    <x v="1"/>
    <s v="11-Sep-1969"/>
    <x v="34"/>
    <n v="32192.76"/>
    <s v="tier - 1"/>
    <s v="tier - 2"/>
    <s v="R1011"/>
  </r>
  <r>
    <s v="Id2048"/>
    <s v="  Jingjing"/>
    <n v="39.615000000000002"/>
    <x v="0"/>
    <n v="6.32"/>
    <x v="1"/>
    <s v="No"/>
    <s v="No"/>
    <x v="1"/>
    <n v="1"/>
    <x v="1"/>
    <s v="8-Sep-1994"/>
    <x v="11"/>
    <n v="32222.81"/>
    <s v="tier - 2"/>
    <s v="tier - 1"/>
    <s v="R1011"/>
  </r>
  <r>
    <s v="Id2049"/>
    <s v="  Morgan"/>
    <n v="30.59"/>
    <x v="0"/>
    <n v="6.3"/>
    <x v="1"/>
    <s v="Yes"/>
    <s v="No"/>
    <x v="1"/>
    <n v="1"/>
    <x v="1"/>
    <s v="17-Dec-1975"/>
    <x v="31"/>
    <n v="32259.96"/>
    <s v="tier - 2"/>
    <s v="tier - 3"/>
    <s v="R1012"/>
  </r>
  <r>
    <s v="Id2050"/>
    <s v="  Patrick J"/>
    <n v="16.72"/>
    <x v="4"/>
    <n v="4.38"/>
    <x v="2"/>
    <s v="Yes"/>
    <s v="No"/>
    <x v="0"/>
    <n v="1"/>
    <x v="1"/>
    <s v="2-Dec-1986"/>
    <x v="18"/>
    <n v="32288.49"/>
    <s v="tier - 2"/>
    <s v="tier - 2"/>
    <s v="R1011"/>
  </r>
  <r>
    <s v="Id2051"/>
    <s v="  Frankline"/>
    <n v="26.22"/>
    <x v="1"/>
    <n v="4.6500000000000004"/>
    <x v="2"/>
    <s v="Yes"/>
    <s v="No"/>
    <x v="1"/>
    <n v="1"/>
    <x v="1"/>
    <s v="19-Oct-1972"/>
    <x v="30"/>
    <n v="32428.63"/>
    <s v="tier - 2"/>
    <s v="tier - 2"/>
    <s v="R1011"/>
  </r>
  <r>
    <s v="Id2052"/>
    <s v="  Laura T"/>
    <n v="31.824999999999999"/>
    <x v="0"/>
    <n v="4.7"/>
    <x v="2"/>
    <s v="No"/>
    <s v="No"/>
    <x v="1"/>
    <n v="1"/>
    <x v="1"/>
    <s v="9-Aug-1976"/>
    <x v="35"/>
    <n v="32430.22"/>
    <s v="tier - 2"/>
    <s v="tier - 3"/>
    <s v="R1011"/>
  </r>
  <r>
    <s v="Id2053"/>
    <s v="  Natalia"/>
    <n v="25.745000000000001"/>
    <x v="1"/>
    <n v="4.34"/>
    <x v="2"/>
    <s v="No"/>
    <s v="No"/>
    <x v="1"/>
    <n v="1"/>
    <x v="1"/>
    <s v="27-Sep-1981"/>
    <x v="19"/>
    <n v="32462.35"/>
    <s v="tier - 2"/>
    <s v="tier - 2"/>
    <s v="R1011"/>
  </r>
  <r>
    <s v="Id2054"/>
    <s v="  Jennifer L"/>
    <n v="24.605"/>
    <x v="2"/>
    <n v="5.62"/>
    <x v="2"/>
    <s v="No"/>
    <s v="No"/>
    <x v="1"/>
    <n v="1"/>
    <x v="1"/>
    <s v="19-Sep-1976"/>
    <x v="35"/>
    <n v="32485.46"/>
    <s v="tier - 2"/>
    <s v="tier - 1"/>
    <s v="R1011"/>
  </r>
  <r>
    <s v="Id2055"/>
    <s v="  Brooke"/>
    <n v="24.51"/>
    <x v="2"/>
    <n v="4.24"/>
    <x v="2"/>
    <s v="No"/>
    <s v="No"/>
    <x v="1"/>
    <n v="1"/>
    <x v="1"/>
    <s v="8-Oct-2003"/>
    <x v="12"/>
    <n v="32548.34"/>
    <s v="tier - 1"/>
    <s v="tier - 2"/>
    <s v="R1013"/>
  </r>
  <r>
    <s v="Id2056"/>
    <s v="  Jeremy M"/>
    <n v="31.065000000000001"/>
    <x v="0"/>
    <n v="4.57"/>
    <x v="2"/>
    <s v="Yes"/>
    <s v="No"/>
    <x v="0"/>
    <s v="No major surgery"/>
    <x v="1"/>
    <s v="13-Jul-1990"/>
    <x v="16"/>
    <n v="32672.11"/>
    <s v="tier - 1"/>
    <s v="tier - 1"/>
    <s v="R1011"/>
  </r>
  <r>
    <s v="Id2057"/>
    <s v="  Megan L"/>
    <n v="28.12"/>
    <x v="1"/>
    <n v="5.05"/>
    <x v="2"/>
    <s v="No"/>
    <s v="No"/>
    <x v="0"/>
    <s v="No major surgery"/>
    <x v="1"/>
    <s v="1-Nov-1968"/>
    <x v="36"/>
    <n v="32686.080000000002"/>
    <s v="tier - 2"/>
    <s v="tier - 3"/>
    <s v="R1011"/>
  </r>
  <r>
    <s v="Id2058"/>
    <s v="  Bryan"/>
    <n v="38.06"/>
    <x v="0"/>
    <n v="6.16"/>
    <x v="1"/>
    <s v="No"/>
    <s v="No"/>
    <x v="0"/>
    <s v="No major surgery"/>
    <x v="1"/>
    <s v="30-Sep-1990"/>
    <x v="16"/>
    <n v="32716.2"/>
    <s v="tier - 1"/>
    <s v="tier - 2"/>
    <s v="R1011"/>
  </r>
  <r>
    <s v="Id2059"/>
    <s v="  Marny"/>
    <n v="24.96"/>
    <x v="3"/>
    <n v="4.57"/>
    <x v="2"/>
    <s v="No"/>
    <s v="No"/>
    <x v="0"/>
    <s v="No major surgery"/>
    <x v="1"/>
    <s v="9-Jul-1990"/>
    <x v="16"/>
    <n v="32734.19"/>
    <s v="tier - 2"/>
    <s v="tier - 1"/>
    <s v="R1012"/>
  </r>
  <r>
    <s v="Id2060"/>
    <s v="  Marc"/>
    <n v="17.670000000000002"/>
    <x v="4"/>
    <n v="5.53"/>
    <x v="2"/>
    <s v="Yes"/>
    <s v="No"/>
    <x v="0"/>
    <s v="No major surgery"/>
    <x v="1"/>
    <s v="6-Dec-1974"/>
    <x v="28"/>
    <n v="32760.48"/>
    <s v="tier - 1"/>
    <s v="tier - 1"/>
    <s v="R1011"/>
  </r>
  <r>
    <s v="Id2061"/>
    <s v="  Benjamin L"/>
    <n v="31.35"/>
    <x v="0"/>
    <n v="5.84"/>
    <x v="1"/>
    <s v="No"/>
    <s v="Yes"/>
    <x v="0"/>
    <n v="1"/>
    <x v="1"/>
    <s v="7-Nov-1972"/>
    <x v="30"/>
    <n v="32765.33"/>
    <s v="tier - 2"/>
    <s v="tier - 2"/>
    <s v="R1012"/>
  </r>
  <r>
    <s v="Id2062"/>
    <s v="  Rob G"/>
    <n v="28.31"/>
    <x v="1"/>
    <n v="6.41"/>
    <x v="3"/>
    <s v="No"/>
    <s v="Yes"/>
    <x v="0"/>
    <n v="1"/>
    <x v="1"/>
    <s v="12-Dec-1980"/>
    <x v="24"/>
    <n v="32787.46"/>
    <s v="tier - 1"/>
    <s v="tier - 3"/>
    <s v="R1012"/>
  </r>
  <r>
    <s v="Id2063"/>
    <s v="  Stefanie A"/>
    <n v="30.3"/>
    <x v="0"/>
    <n v="4.7300000000000004"/>
    <x v="2"/>
    <s v="Yes"/>
    <s v="No"/>
    <x v="1"/>
    <n v="1"/>
    <x v="1"/>
    <s v="4-Dec-1995"/>
    <x v="4"/>
    <n v="32827.51"/>
    <s v="tier - 1"/>
    <s v="tier - 2"/>
    <s v="R1011"/>
  </r>
  <r>
    <s v="Id2064"/>
    <s v="  Stephanie"/>
    <n v="26.4"/>
    <x v="1"/>
    <n v="6.22"/>
    <x v="1"/>
    <s v="Yes"/>
    <s v="No"/>
    <x v="0"/>
    <s v="No major surgery"/>
    <x v="1"/>
    <s v="17-Nov-1981"/>
    <x v="19"/>
    <n v="32906.69"/>
    <s v="tier - 2"/>
    <s v="tier - 3"/>
    <s v="R1011"/>
  </r>
  <r>
    <s v="Id2065"/>
    <s v="  Caroline F"/>
    <n v="22.135000000000002"/>
    <x v="2"/>
    <n v="4.46"/>
    <x v="2"/>
    <s v="Yes"/>
    <s v="No"/>
    <x v="0"/>
    <s v="No major surgery"/>
    <x v="1"/>
    <s v="24-Aug-1971"/>
    <x v="32"/>
    <n v="32947.629999999997"/>
    <s v="tier - 2"/>
    <s v="tier - 1"/>
    <s v="R1011"/>
  </r>
  <r>
    <s v="Id2066"/>
    <s v="  Julia J"/>
    <n v="17.399999999999999"/>
    <x v="4"/>
    <n v="4.5"/>
    <x v="2"/>
    <s v="Yes"/>
    <s v="No"/>
    <x v="0"/>
    <s v="No major surgery"/>
    <x v="1"/>
    <s v="8-Jul-1995"/>
    <x v="4"/>
    <n v="33017.46"/>
    <s v="tier - 1"/>
    <s v="tier - 1"/>
    <s v="R1011"/>
  </r>
  <r>
    <s v="Id2067"/>
    <s v="  Jack"/>
    <n v="28.06"/>
    <x v="1"/>
    <n v="8.93"/>
    <x v="0"/>
    <s v="No"/>
    <s v="No"/>
    <x v="0"/>
    <s v="No major surgery"/>
    <x v="1"/>
    <s v="10-Jul-1967"/>
    <x v="39"/>
    <n v="33025.32"/>
    <s v="tier - 2"/>
    <s v="tier - 3"/>
    <s v="R1011"/>
  </r>
  <r>
    <s v="Id2068"/>
    <s v="  Bernat"/>
    <n v="31.13"/>
    <x v="0"/>
    <n v="11.02"/>
    <x v="0"/>
    <s v="No"/>
    <s v="No"/>
    <x v="0"/>
    <s v="No major surgery"/>
    <x v="1"/>
    <s v="28-Jul-1994"/>
    <x v="11"/>
    <n v="33057.230000000003"/>
    <s v="tier - 1"/>
    <s v="tier - 2"/>
    <s v="R1011"/>
  </r>
  <r>
    <s v="Id2069"/>
    <s v="  Hicham"/>
    <n v="18.46"/>
    <x v="4"/>
    <n v="5.25"/>
    <x v="2"/>
    <s v="No"/>
    <s v="No"/>
    <x v="0"/>
    <s v="No major surgery"/>
    <x v="1"/>
    <s v="1-Jul-1962"/>
    <x v="40"/>
    <n v="33074.94"/>
    <s v="tier - 1"/>
    <s v="tier - 2"/>
    <s v="R1011"/>
  </r>
  <r>
    <s v="Id2070"/>
    <s v="  Sarah"/>
    <n v="17.3"/>
    <x v="4"/>
    <n v="4.75"/>
    <x v="2"/>
    <s v="No"/>
    <s v="No"/>
    <x v="0"/>
    <s v="No major surgery"/>
    <x v="1"/>
    <s v="30-Oct-1969"/>
    <x v="34"/>
    <n v="33090.660000000003"/>
    <s v="tier - 2"/>
    <s v="tier - 2"/>
    <s v="R1011"/>
  </r>
  <r>
    <s v="Id2071"/>
    <s v="  Anthony S"/>
    <n v="35.625"/>
    <x v="0"/>
    <n v="4.68"/>
    <x v="2"/>
    <s v="Yes"/>
    <s v="No"/>
    <x v="1"/>
    <n v="1"/>
    <x v="1"/>
    <s v="15-Jul-1985"/>
    <x v="20"/>
    <n v="33121"/>
    <s v="tier - 2"/>
    <s v="tier - 1"/>
    <s v="R1011"/>
  </r>
  <r>
    <s v="Id2072"/>
    <s v="  Elisabetta"/>
    <n v="20.234999999999999"/>
    <x v="2"/>
    <n v="6.17"/>
    <x v="1"/>
    <s v="Yes"/>
    <s v="Yes"/>
    <x v="0"/>
    <n v="2"/>
    <x v="1"/>
    <s v="12-Oct-1990"/>
    <x v="16"/>
    <n v="33292.83"/>
    <s v="tier - 2"/>
    <s v="tier - 1"/>
    <s v="R1011"/>
  </r>
  <r>
    <s v="Id2073"/>
    <s v="  Trevor N"/>
    <n v="27.55"/>
    <x v="1"/>
    <n v="4.5599999999999996"/>
    <x v="2"/>
    <s v="Yes"/>
    <s v="No"/>
    <x v="1"/>
    <n v="1"/>
    <x v="1"/>
    <s v="28-Nov-2003"/>
    <x v="12"/>
    <n v="33307.550000000003"/>
    <s v="tier - 2"/>
    <s v="tier - 3"/>
    <s v="R1012"/>
  </r>
  <r>
    <s v="Id2074"/>
    <s v="  Nancy"/>
    <n v="17.97"/>
    <x v="4"/>
    <n v="6.3"/>
    <x v="1"/>
    <s v="No"/>
    <s v="No"/>
    <x v="0"/>
    <s v="No major surgery"/>
    <x v="1"/>
    <s v="5-Sep-1972"/>
    <x v="30"/>
    <n v="33344.449999999997"/>
    <s v="tier - 2"/>
    <s v="tier - 3"/>
    <s v="R1011"/>
  </r>
  <r>
    <s v="Id2075"/>
    <s v="  Allison R"/>
    <n v="29.98"/>
    <x v="3"/>
    <n v="6.03"/>
    <x v="1"/>
    <s v="No"/>
    <s v="Yes"/>
    <x v="0"/>
    <n v="1"/>
    <x v="1"/>
    <s v="7-Dec-1985"/>
    <x v="20"/>
    <n v="33450.99"/>
    <s v="tier - 2"/>
    <s v="tier - 2"/>
    <s v="R1011"/>
  </r>
  <r>
    <s v="Id2076"/>
    <s v="  Robert J"/>
    <n v="33.659999999999997"/>
    <x v="0"/>
    <n v="4.2"/>
    <x v="2"/>
    <s v="Yes"/>
    <s v="No"/>
    <x v="0"/>
    <n v="1"/>
    <x v="1"/>
    <s v="18-Jun-1970"/>
    <x v="33"/>
    <n v="33471.97"/>
    <s v="tier - 2"/>
    <s v="tier - 2"/>
    <s v="R1012"/>
  </r>
  <r>
    <s v="Id2077"/>
    <s v="  Nicholas"/>
    <n v="32.67"/>
    <x v="0"/>
    <n v="5.61"/>
    <x v="2"/>
    <s v="Yes"/>
    <s v="No"/>
    <x v="0"/>
    <n v="1"/>
    <x v="1"/>
    <s v="25-Aug-2002"/>
    <x v="5"/>
    <n v="33475.82"/>
    <s v="tier - 1"/>
    <s v="tier - 1"/>
    <s v="R1018"/>
  </r>
  <r>
    <s v="Id2078"/>
    <s v="  Kevin L"/>
    <n v="30.5"/>
    <x v="0"/>
    <n v="5.88"/>
    <x v="1"/>
    <s v="Yes"/>
    <s v="No"/>
    <x v="0"/>
    <n v="1"/>
    <x v="1"/>
    <s v="22-Jul-1984"/>
    <x v="21"/>
    <n v="33527.1"/>
    <s v="tier - 2"/>
    <s v="tier - 3"/>
    <s v="R1011"/>
  </r>
  <r>
    <s v="Id2079"/>
    <s v="  Bryan"/>
    <n v="23.1"/>
    <x v="2"/>
    <n v="5.92"/>
    <x v="1"/>
    <s v="Yes"/>
    <s v="No"/>
    <x v="0"/>
    <n v="1"/>
    <x v="1"/>
    <s v="9-Sep-2003"/>
    <x v="12"/>
    <n v="33611.71"/>
    <s v="tier - 1"/>
    <s v="tier - 2"/>
    <s v="R1011"/>
  </r>
  <r>
    <s v="Id2080"/>
    <s v="  Janae N"/>
    <n v="39.49"/>
    <x v="0"/>
    <n v="4.8099999999999996"/>
    <x v="2"/>
    <s v="No"/>
    <s v="No"/>
    <x v="0"/>
    <n v="1"/>
    <x v="1"/>
    <s v="28-Nov-1993"/>
    <x v="1"/>
    <n v="33707.550000000003"/>
    <s v="tier - 2"/>
    <s v="tier - 2"/>
    <s v="R1011"/>
  </r>
  <r>
    <s v="Id2081"/>
    <s v="  Audrey"/>
    <n v="33.99"/>
    <x v="0"/>
    <n v="4.55"/>
    <x v="2"/>
    <s v="No"/>
    <s v="No"/>
    <x v="0"/>
    <n v="1"/>
    <x v="1"/>
    <s v="1-Nov-2004"/>
    <x v="9"/>
    <n v="33732.69"/>
    <s v="tier - 1"/>
    <s v="tier - 1"/>
    <s v="R1017"/>
  </r>
  <r>
    <s v="Id2082"/>
    <s v="  Laura"/>
    <n v="27.72"/>
    <x v="1"/>
    <n v="6.43"/>
    <x v="3"/>
    <s v="No"/>
    <s v="No"/>
    <x v="0"/>
    <n v="1"/>
    <x v="1"/>
    <s v="12-Sep-2003"/>
    <x v="12"/>
    <n v="33750.29"/>
    <s v="tier - 1"/>
    <s v="tier - 3"/>
    <s v="R1012"/>
  </r>
  <r>
    <s v="Id2083"/>
    <s v="  Nicole F"/>
    <n v="30.59"/>
    <x v="0"/>
    <n v="11.62"/>
    <x v="0"/>
    <s v="No"/>
    <s v="No"/>
    <x v="0"/>
    <s v="No major surgery"/>
    <x v="1"/>
    <s v="11-Dec-1962"/>
    <x v="40"/>
    <n v="33753.32"/>
    <s v="tier - 1"/>
    <s v="tier - 3"/>
    <s v="R1011"/>
  </r>
  <r>
    <s v="Id2084"/>
    <s v="  Krista L"/>
    <n v="22.6"/>
    <x v="2"/>
    <n v="6.04"/>
    <x v="1"/>
    <s v="No"/>
    <s v="No"/>
    <x v="0"/>
    <n v="1"/>
    <x v="1"/>
    <s v="26-Oct-2000"/>
    <x v="10"/>
    <n v="33829.39"/>
    <s v="tier - 2"/>
    <s v="tier - 3"/>
    <s v="R1011"/>
  </r>
  <r>
    <s v="Id2085"/>
    <s v="  Denise"/>
    <n v="28.785"/>
    <x v="1"/>
    <n v="8.82"/>
    <x v="0"/>
    <s v="No"/>
    <s v="No"/>
    <x v="0"/>
    <s v="No major surgery"/>
    <x v="1"/>
    <s v="9-Aug-1997"/>
    <x v="6"/>
    <n v="33900.65"/>
    <s v="tier - 2"/>
    <s v="tier - 3"/>
    <s v="R1011"/>
  </r>
  <r>
    <s v="Id2086"/>
    <s v="  Ariel"/>
    <n v="50.38"/>
    <x v="0"/>
    <n v="5.8"/>
    <x v="1"/>
    <s v="No"/>
    <s v="No"/>
    <x v="0"/>
    <s v="No major surgery"/>
    <x v="1"/>
    <s v="27-Dec-2000"/>
    <x v="10"/>
    <n v="33907.550000000003"/>
    <s v="tier - 2"/>
    <s v="tier - 2"/>
    <s v="R1012"/>
  </r>
  <r>
    <s v="Id2087"/>
    <s v="  Jeremy"/>
    <n v="35.200000000000003"/>
    <x v="0"/>
    <n v="4.28"/>
    <x v="2"/>
    <s v="No"/>
    <s v="No"/>
    <x v="0"/>
    <s v="No major surgery"/>
    <x v="1"/>
    <s v="25-Sep-1994"/>
    <x v="11"/>
    <n v="33975.47"/>
    <s v="tier - 2"/>
    <s v="tier - 2"/>
    <s v="R1011"/>
  </r>
  <r>
    <s v="Id2088"/>
    <s v="  Rosalie"/>
    <n v="35.72"/>
    <x v="0"/>
    <n v="5.5"/>
    <x v="2"/>
    <s v="Yes"/>
    <s v="No"/>
    <x v="0"/>
    <s v="No major surgery"/>
    <x v="1"/>
    <s v="26-Jul-1972"/>
    <x v="30"/>
    <n v="34053.360000000001"/>
    <s v="tier - 2"/>
    <s v="tier - 2"/>
    <s v="R1011"/>
  </r>
  <r>
    <s v="Id2089"/>
    <s v="  Jay"/>
    <n v="24.51"/>
    <x v="2"/>
    <n v="4.6900000000000004"/>
    <x v="2"/>
    <s v="No"/>
    <s v="No"/>
    <x v="0"/>
    <s v="No major surgery"/>
    <x v="1"/>
    <s v="26-Dec-2002"/>
    <x v="5"/>
    <n v="34084.68"/>
    <s v="tier - 2"/>
    <s v="tier - 3"/>
    <s v="R1011"/>
  </r>
  <r>
    <s v="Id2090"/>
    <s v="  Vitaliy"/>
    <n v="23.844999999999999"/>
    <x v="2"/>
    <n v="4.43"/>
    <x v="2"/>
    <s v="No"/>
    <s v="No"/>
    <x v="0"/>
    <s v="No major surgery"/>
    <x v="1"/>
    <s v="6-Nov-1999"/>
    <x v="7"/>
    <n v="34166.269999999997"/>
    <s v="tier - 2"/>
    <s v="tier - 3"/>
    <s v="R1011"/>
  </r>
  <r>
    <s v="Id2091"/>
    <s v="  Benjamin W"/>
    <n v="15.68"/>
    <x v="4"/>
    <n v="6.16"/>
    <x v="1"/>
    <s v="Yes"/>
    <s v="No"/>
    <x v="0"/>
    <n v="1"/>
    <x v="1"/>
    <s v="25-Aug-1971"/>
    <x v="32"/>
    <n v="34205.07"/>
    <s v="tier - 2"/>
    <s v="tier - 2"/>
    <s v="R1011"/>
  </r>
  <r>
    <s v="Id2092"/>
    <s v="  Jesse"/>
    <n v="32.395000000000003"/>
    <x v="0"/>
    <n v="6.66"/>
    <x v="0"/>
    <s v="No"/>
    <s v="No"/>
    <x v="0"/>
    <s v="No major surgery"/>
    <x v="1"/>
    <s v="21-Jul-1975"/>
    <x v="31"/>
    <n v="34210.33"/>
    <s v="tier - 2"/>
    <s v="tier - 1"/>
    <s v="R1012"/>
  </r>
  <r>
    <s v="Id2093"/>
    <s v="  Mark"/>
    <n v="23.655000000000001"/>
    <x v="2"/>
    <n v="5.92"/>
    <x v="1"/>
    <s v="No"/>
    <s v="No"/>
    <x v="0"/>
    <n v="1"/>
    <x v="1"/>
    <s v="5-Jul-1962"/>
    <x v="40"/>
    <n v="34218.019999999997"/>
    <s v="tier - 1"/>
    <s v="tier - 1"/>
    <s v="R1011"/>
  </r>
  <r>
    <s v="Id2094"/>
    <s v="  Lauren"/>
    <n v="28.4"/>
    <x v="1"/>
    <n v="5.97"/>
    <x v="1"/>
    <s v="No"/>
    <s v="No"/>
    <x v="1"/>
    <n v="1"/>
    <x v="1"/>
    <s v="11-Jun-1998"/>
    <x v="2"/>
    <n v="34254.050000000003"/>
    <s v="tier - 1"/>
    <s v="tier - 3"/>
    <s v="R1019"/>
  </r>
  <r>
    <s v="Id2095"/>
    <s v="  Massimiliano"/>
    <n v="35.42"/>
    <x v="0"/>
    <n v="4.6399999999999997"/>
    <x v="2"/>
    <s v="Yes"/>
    <s v="No"/>
    <x v="0"/>
    <s v="No major surgery"/>
    <x v="1"/>
    <s v="30-Oct-1995"/>
    <x v="4"/>
    <n v="34289.43"/>
    <s v="tier - 1"/>
    <s v="tier - 1"/>
    <s v="R1011"/>
  </r>
  <r>
    <s v="Id2096"/>
    <s v="  Josh"/>
    <n v="26.18"/>
    <x v="1"/>
    <n v="6.12"/>
    <x v="1"/>
    <s v="No"/>
    <s v="Yes"/>
    <x v="0"/>
    <n v="1"/>
    <x v="1"/>
    <s v="11-Oct-1986"/>
    <x v="18"/>
    <n v="34293.120000000003"/>
    <s v="tier - 1"/>
    <s v="tier - 2"/>
    <s v="R1011"/>
  </r>
  <r>
    <s v="Id2097"/>
    <s v="  Kiyokatsu"/>
    <n v="20.8"/>
    <x v="2"/>
    <n v="4.87"/>
    <x v="2"/>
    <s v="Yes"/>
    <s v="No"/>
    <x v="0"/>
    <s v="No major surgery"/>
    <x v="1"/>
    <s v="1-Nov-2004"/>
    <x v="9"/>
    <n v="34303.17"/>
    <s v="tier - 1"/>
    <s v="tier - 3"/>
    <s v="R1013"/>
  </r>
  <r>
    <s v="Id2098"/>
    <s v="  Amanda L"/>
    <n v="15.82"/>
    <x v="4"/>
    <n v="4.5999999999999996"/>
    <x v="2"/>
    <s v="No"/>
    <s v="No"/>
    <x v="0"/>
    <s v="No major surgery"/>
    <x v="1"/>
    <s v="2-Oct-1983"/>
    <x v="22"/>
    <n v="34307.22"/>
    <s v="tier - 2"/>
    <s v="tier - 2"/>
    <s v="R1012"/>
  </r>
  <r>
    <s v="Id2099"/>
    <s v="  Matthew"/>
    <n v="17.670000000000002"/>
    <x v="4"/>
    <n v="4.78"/>
    <x v="2"/>
    <s v="No"/>
    <s v="No"/>
    <x v="0"/>
    <s v="No major surgery"/>
    <x v="1"/>
    <s v="1-Oct-1984"/>
    <x v="21"/>
    <n v="34402.22"/>
    <s v="tier - 2"/>
    <s v="tier - 3"/>
    <s v="R1011"/>
  </r>
  <r>
    <s v="Id2100"/>
    <s v="  Julia M"/>
    <n v="31.92"/>
    <x v="0"/>
    <n v="11.05"/>
    <x v="0"/>
    <s v="No"/>
    <s v="No"/>
    <x v="0"/>
    <s v="No major surgery"/>
    <x v="1"/>
    <s v="5-Oct-2003"/>
    <x v="12"/>
    <n v="34439.86"/>
    <s v="tier - 2"/>
    <s v="tier - 1"/>
    <s v="R1013"/>
  </r>
  <r>
    <s v="Id2101"/>
    <s v="  Rhea"/>
    <n v="28.975000000000001"/>
    <x v="1"/>
    <n v="7.62"/>
    <x v="0"/>
    <s v="No"/>
    <s v="No"/>
    <x v="0"/>
    <s v="No major surgery"/>
    <x v="1"/>
    <s v="24-Sep-1990"/>
    <x v="16"/>
    <n v="34456.269999999997"/>
    <s v="tier - 1"/>
    <s v="tier - 2"/>
    <s v="R1011"/>
  </r>
  <r>
    <s v="Id2102"/>
    <s v="  Justin"/>
    <n v="31.73"/>
    <x v="0"/>
    <n v="4.78"/>
    <x v="2"/>
    <s v="Yes"/>
    <s v="Yes"/>
    <x v="0"/>
    <n v="2"/>
    <x v="1"/>
    <s v="24-Jun-1998"/>
    <x v="2"/>
    <n v="34472.839999999997"/>
    <s v="tier - 1"/>
    <s v="tier - 3"/>
    <s v="R1011"/>
  </r>
  <r>
    <s v="Id2103"/>
    <s v="  Shamus M"/>
    <n v="28.88"/>
    <x v="1"/>
    <n v="6.09"/>
    <x v="1"/>
    <s v="Yes"/>
    <s v="Yes"/>
    <x v="0"/>
    <n v="2"/>
    <x v="1"/>
    <s v="25-Nov-1976"/>
    <x v="35"/>
    <n v="34543.39"/>
    <s v="tier - 2"/>
    <s v="tier - 3"/>
    <s v="R1011"/>
  </r>
  <r>
    <s v="Id2104"/>
    <s v="  Mike"/>
    <n v="25.555"/>
    <x v="1"/>
    <n v="5.1100000000000003"/>
    <x v="2"/>
    <s v="No"/>
    <s v="No"/>
    <x v="1"/>
    <n v="1"/>
    <x v="1"/>
    <s v="9-Oct-2004"/>
    <x v="9"/>
    <n v="34617.839999999997"/>
    <s v="tier - 1"/>
    <s v="tier - 3"/>
    <s v="R1016"/>
  </r>
  <r>
    <s v="Id2105"/>
    <s v="  Mary Beth"/>
    <n v="37.29"/>
    <x v="0"/>
    <n v="4.46"/>
    <x v="2"/>
    <s v="No"/>
    <s v="Yes"/>
    <x v="0"/>
    <n v="1"/>
    <x v="1"/>
    <s v="7-Jul-1994"/>
    <x v="11"/>
    <n v="34672.15"/>
    <s v="tier - 1"/>
    <s v="tier - 3"/>
    <s v="R1013"/>
  </r>
  <r>
    <s v="Id2106"/>
    <s v="  Erin"/>
    <n v="40.28"/>
    <x v="0"/>
    <n v="6.11"/>
    <x v="1"/>
    <s v="No"/>
    <s v="Yes"/>
    <x v="0"/>
    <n v="1"/>
    <x v="1"/>
    <s v="3-Jul-2003"/>
    <x v="12"/>
    <n v="34779.620000000003"/>
    <s v="tier - 1"/>
    <s v="tier - 2"/>
    <s v="R1011"/>
  </r>
  <r>
    <s v="Id2107"/>
    <s v="  Hallie"/>
    <n v="40.185000000000002"/>
    <x v="0"/>
    <n v="4.66"/>
    <x v="2"/>
    <s v="No"/>
    <s v="Yes"/>
    <x v="0"/>
    <n v="1"/>
    <x v="1"/>
    <s v="27-Dec-1995"/>
    <x v="4"/>
    <n v="34806.47"/>
    <s v="tier - 1"/>
    <s v="tier - 2"/>
    <s v="R1013"/>
  </r>
  <r>
    <s v="Id2108"/>
    <s v="  Paige P"/>
    <n v="23.57"/>
    <x v="2"/>
    <n v="6.14"/>
    <x v="1"/>
    <s v="No"/>
    <s v="No"/>
    <x v="0"/>
    <s v="No major surgery"/>
    <x v="1"/>
    <s v="17-Sep-2003"/>
    <x v="12"/>
    <n v="34828.65"/>
    <s v="tier - 1"/>
    <s v="tier - 3"/>
    <s v="R1011"/>
  </r>
  <r>
    <s v="Id2109"/>
    <s v="  Ji"/>
    <n v="35.625"/>
    <x v="0"/>
    <n v="6.21"/>
    <x v="1"/>
    <s v="No"/>
    <s v="Yes"/>
    <x v="0"/>
    <n v="1"/>
    <x v="1"/>
    <s v="17-Oct-1995"/>
    <x v="4"/>
    <n v="34838.870000000003"/>
    <s v="tier - 2"/>
    <s v="tier - 3"/>
    <s v="R1011"/>
  </r>
  <r>
    <s v="Id2110"/>
    <s v="  Carissa A"/>
    <n v="33.155000000000001"/>
    <x v="0"/>
    <n v="4.5999999999999996"/>
    <x v="2"/>
    <s v="No"/>
    <s v="Yes"/>
    <x v="0"/>
    <n v="1"/>
    <x v="1"/>
    <s v="29-Jul-1983"/>
    <x v="22"/>
    <n v="34940.61"/>
    <s v="tier - 2"/>
    <s v="tier - 3"/>
    <s v="R1011"/>
  </r>
  <r>
    <s v="Id2111"/>
    <s v="  Mona"/>
    <n v="31.92"/>
    <x v="0"/>
    <n v="5.04"/>
    <x v="2"/>
    <s v="No"/>
    <s v="Yes"/>
    <x v="0"/>
    <n v="1"/>
    <x v="1"/>
    <s v="7-Oct-1967"/>
    <x v="39"/>
    <n v="34975.68"/>
    <s v="tier - 2"/>
    <s v="tier - 2"/>
    <s v="R1011"/>
  </r>
  <r>
    <s v="Id2112"/>
    <s v="  Kristin R"/>
    <n v="30.305"/>
    <x v="0"/>
    <n v="5.08"/>
    <x v="2"/>
    <s v="No"/>
    <s v="Yes"/>
    <x v="0"/>
    <n v="1"/>
    <x v="1"/>
    <s v="22-Aug-1998"/>
    <x v="2"/>
    <n v="34976.42"/>
    <s v="tier - 2"/>
    <s v="tier - 1"/>
    <s v="R1011"/>
  </r>
  <r>
    <s v="Id2113"/>
    <s v="  Beth"/>
    <n v="30.114999999999998"/>
    <x v="0"/>
    <n v="4.38"/>
    <x v="2"/>
    <s v="No"/>
    <s v="Yes"/>
    <x v="0"/>
    <n v="1"/>
    <x v="1"/>
    <s v="22-Aug-1997"/>
    <x v="6"/>
    <n v="34979.86"/>
    <s v="tier - 2"/>
    <s v="tier - 2"/>
    <s v="R1011"/>
  </r>
  <r>
    <s v="Id2114"/>
    <s v="  Allison"/>
    <n v="24.09"/>
    <x v="2"/>
    <n v="4.79"/>
    <x v="2"/>
    <s v="No"/>
    <s v="Yes"/>
    <x v="0"/>
    <n v="1"/>
    <x v="1"/>
    <s v="5-Jul-1982"/>
    <x v="23"/>
    <n v="35000.730000000003"/>
    <s v="tier - 2"/>
    <s v="tier - 3"/>
    <s v="R1011"/>
  </r>
  <r>
    <s v="Id2115"/>
    <s v="  Ashley E"/>
    <n v="28.215"/>
    <x v="1"/>
    <n v="4.21"/>
    <x v="2"/>
    <s v="No"/>
    <s v="Yes"/>
    <x v="0"/>
    <n v="1"/>
    <x v="1"/>
    <s v="29-Aug-1975"/>
    <x v="31"/>
    <n v="35050.620000000003"/>
    <s v="tier - 2"/>
    <s v="tier - 1"/>
    <s v="R1011"/>
  </r>
  <r>
    <s v="Id2116"/>
    <s v="  Hilary K"/>
    <n v="26.315000000000001"/>
    <x v="1"/>
    <n v="5.47"/>
    <x v="2"/>
    <s v="No"/>
    <s v="Yes"/>
    <x v="0"/>
    <n v="1"/>
    <x v="1"/>
    <s v="29-Jun-1977"/>
    <x v="26"/>
    <n v="35069.370000000003"/>
    <s v="tier - 1"/>
    <s v="tier - 1"/>
    <s v="R1017"/>
  </r>
  <r>
    <s v="Id2117"/>
    <s v="  Dominique"/>
    <n v="25.08"/>
    <x v="1"/>
    <n v="5.09"/>
    <x v="2"/>
    <s v="No"/>
    <s v="Yes"/>
    <x v="0"/>
    <n v="1"/>
    <x v="1"/>
    <s v="22-Dec-1998"/>
    <x v="2"/>
    <n v="35147.53"/>
    <s v="tier - 1"/>
    <s v="tier - 1"/>
    <s v="R1016"/>
  </r>
  <r>
    <s v="Id2118"/>
    <s v="  Carlos I"/>
    <n v="15.41"/>
    <x v="4"/>
    <n v="5.08"/>
    <x v="2"/>
    <s v="No"/>
    <s v="No"/>
    <x v="0"/>
    <s v="No major surgery"/>
    <x v="1"/>
    <s v="30-Dec-1967"/>
    <x v="39"/>
    <n v="35160.129999999997"/>
    <s v="tier - 2"/>
    <s v="tier - 2"/>
    <s v="R1011"/>
  </r>
  <r>
    <s v="Id2119"/>
    <s v="  Matthew"/>
    <n v="23.83"/>
    <x v="2"/>
    <n v="5.68"/>
    <x v="2"/>
    <s v="No"/>
    <s v="No"/>
    <x v="0"/>
    <s v="No major surgery"/>
    <x v="1"/>
    <s v="9-Jul-1997"/>
    <x v="6"/>
    <n v="35302.089999999997"/>
    <s v="tier - 1"/>
    <s v="tier - 2"/>
    <s v="R1011"/>
  </r>
  <r>
    <s v="Id2120"/>
    <s v="  Kara"/>
    <n v="36"/>
    <x v="0"/>
    <n v="4.66"/>
    <x v="2"/>
    <s v="No"/>
    <s v="Yes"/>
    <x v="0"/>
    <n v="1"/>
    <x v="1"/>
    <s v="19-Sep-1988"/>
    <x v="15"/>
    <n v="35315.96"/>
    <s v="tier - 2"/>
    <s v="tier - 1"/>
    <s v="R1011"/>
  </r>
  <r>
    <s v="Id2121"/>
    <s v="  Sarah S"/>
    <n v="28.82"/>
    <x v="1"/>
    <n v="5.59"/>
    <x v="2"/>
    <s v="No"/>
    <s v="Yes"/>
    <x v="0"/>
    <n v="1"/>
    <x v="1"/>
    <s v="22-Sep-1971"/>
    <x v="32"/>
    <n v="35345.730000000003"/>
    <s v="tier - 2"/>
    <s v="tier - 3"/>
    <s v="R1011"/>
  </r>
  <r>
    <s v="Id2122"/>
    <s v="  Shauna R"/>
    <n v="28.05"/>
    <x v="1"/>
    <n v="6.2"/>
    <x v="1"/>
    <s v="No"/>
    <s v="Yes"/>
    <x v="0"/>
    <n v="1"/>
    <x v="1"/>
    <s v="20-Nov-1988"/>
    <x v="15"/>
    <n v="35491.64"/>
    <s v="tier - 1"/>
    <s v="tier - 2"/>
    <s v="R1011"/>
  </r>
  <r>
    <s v="Id2123"/>
    <s v="  Lindsay J"/>
    <n v="27.1"/>
    <x v="1"/>
    <n v="4.45"/>
    <x v="2"/>
    <s v="No"/>
    <s v="Yes"/>
    <x v="0"/>
    <n v="1"/>
    <x v="1"/>
    <s v="16-Dec-1973"/>
    <x v="29"/>
    <n v="35517.19"/>
    <s v="tier - 2"/>
    <s v="tier - 2"/>
    <s v="R1011"/>
  </r>
  <r>
    <s v="Id2124"/>
    <s v="  Danya A"/>
    <n v="24.3"/>
    <x v="2"/>
    <n v="6.1"/>
    <x v="1"/>
    <s v="Yes"/>
    <s v="Yes"/>
    <x v="0"/>
    <n v="1"/>
    <x v="1"/>
    <s v="13-Sep-1992"/>
    <x v="0"/>
    <n v="35547.47"/>
    <s v="tier - 2"/>
    <s v="tier - 3"/>
    <s v="R1011"/>
  </r>
  <r>
    <s v="Id2125"/>
    <s v="  Lorraine"/>
    <n v="30.72"/>
    <x v="0"/>
    <n v="6.06"/>
    <x v="1"/>
    <s v="No"/>
    <s v="Yes"/>
    <x v="0"/>
    <n v="1"/>
    <x v="1"/>
    <s v="27-Oct-1973"/>
    <x v="29"/>
    <n v="35547.72"/>
    <s v="tier - 1"/>
    <s v="tier - 1"/>
    <s v="R1011"/>
  </r>
  <r>
    <s v="Id2126"/>
    <s v="  Jennifer L"/>
    <n v="37.43"/>
    <x v="0"/>
    <n v="4.5599999999999996"/>
    <x v="2"/>
    <s v="No"/>
    <s v="No"/>
    <x v="1"/>
    <n v="1"/>
    <x v="1"/>
    <s v="29-Aug-1964"/>
    <x v="42"/>
    <n v="35573.26"/>
    <s v="tier - 2"/>
    <s v="tier - 1"/>
    <s v="R1011"/>
  </r>
  <r>
    <s v="Id2127"/>
    <s v="  Jesus Sr"/>
    <n v="25.74"/>
    <x v="1"/>
    <n v="6.41"/>
    <x v="3"/>
    <s v="Yes"/>
    <s v="No"/>
    <x v="1"/>
    <n v="1"/>
    <x v="1"/>
    <s v="10-Aug-1971"/>
    <x v="32"/>
    <n v="35583.17"/>
    <s v="tier - 1"/>
    <s v="tier - 3"/>
    <s v="R1011"/>
  </r>
  <r>
    <s v="Id2128"/>
    <s v="  Kristen"/>
    <n v="36.575000000000003"/>
    <x v="0"/>
    <n v="5.57"/>
    <x v="2"/>
    <s v="No"/>
    <s v="No"/>
    <x v="1"/>
    <n v="1"/>
    <x v="1"/>
    <s v="19-Nov-2000"/>
    <x v="10"/>
    <n v="35585.58"/>
    <s v="tier - 2"/>
    <s v="tier - 3"/>
    <s v="R1011"/>
  </r>
  <r>
    <s v="Id2129"/>
    <s v="  Catherine C"/>
    <n v="35.15"/>
    <x v="0"/>
    <n v="5.47"/>
    <x v="2"/>
    <s v="No"/>
    <s v="No"/>
    <x v="1"/>
    <n v="1"/>
    <x v="1"/>
    <s v="17-Dec-2000"/>
    <x v="10"/>
    <n v="35595.589999999997"/>
    <s v="tier - 2"/>
    <s v="tier - 3"/>
    <s v="R1013"/>
  </r>
  <r>
    <s v="Id2130"/>
    <s v="  Paula"/>
    <n v="32.11"/>
    <x v="0"/>
    <n v="4.43"/>
    <x v="2"/>
    <s v="No"/>
    <s v="No"/>
    <x v="1"/>
    <n v="1"/>
    <x v="1"/>
    <s v="19-Dec-1978"/>
    <x v="27"/>
    <n v="35701.9"/>
    <s v="tier - 2"/>
    <s v="tier - 1"/>
    <s v="R1011"/>
  </r>
  <r>
    <s v="Id2131"/>
    <s v="  Evan"/>
    <n v="30.495000000000001"/>
    <x v="0"/>
    <n v="4.95"/>
    <x v="2"/>
    <s v="No"/>
    <s v="No"/>
    <x v="1"/>
    <n v="1"/>
    <x v="1"/>
    <s v="15-Jul-1974"/>
    <x v="28"/>
    <n v="35711.39"/>
    <s v="tier - 2"/>
    <s v="tier - 3"/>
    <s v="R1012"/>
  </r>
  <r>
    <s v="Id2132"/>
    <s v="  Nathan J"/>
    <n v="29.24"/>
    <x v="1"/>
    <n v="4.04"/>
    <x v="2"/>
    <s v="No"/>
    <s v="Yes"/>
    <x v="0"/>
    <n v="1"/>
    <x v="1"/>
    <s v="4-Oct-1976"/>
    <x v="35"/>
    <n v="35733.96"/>
    <s v="tier - 2"/>
    <s v="tier - 2"/>
    <s v="R1011"/>
  </r>
  <r>
    <s v="Id2133"/>
    <s v="  Ashley M"/>
    <n v="22.515000000000001"/>
    <x v="2"/>
    <n v="5.93"/>
    <x v="1"/>
    <s v="No"/>
    <s v="No"/>
    <x v="1"/>
    <n v="1"/>
    <x v="1"/>
    <s v="18-Jun-1992"/>
    <x v="0"/>
    <n v="35883.269999999997"/>
    <s v="tier - 2"/>
    <s v="tier - 1"/>
    <s v="R1011"/>
  </r>
  <r>
    <s v="Id2134"/>
    <s v="  Jason"/>
    <n v="15.65"/>
    <x v="4"/>
    <n v="4.2300000000000004"/>
    <x v="2"/>
    <s v="No"/>
    <s v="No"/>
    <x v="0"/>
    <s v="No major surgery"/>
    <x v="1"/>
    <s v="22-Nov-1981"/>
    <x v="19"/>
    <n v="35952.65"/>
    <s v="tier - 1"/>
    <s v="tier - 3"/>
    <s v="R1011"/>
  </r>
  <r>
    <s v="Id2135"/>
    <s v="  Marshall"/>
    <n v="27.36"/>
    <x v="1"/>
    <n v="5.59"/>
    <x v="2"/>
    <s v="Yes"/>
    <s v="No"/>
    <x v="0"/>
    <s v="No major surgery"/>
    <x v="1"/>
    <s v="4-Sep-1999"/>
    <x v="7"/>
    <n v="36021.01"/>
    <s v="tier - 2"/>
    <s v="tier - 3"/>
    <s v="R1013"/>
  </r>
  <r>
    <s v="Id2136"/>
    <s v="  Lavar"/>
    <n v="22.3"/>
    <x v="2"/>
    <n v="4.8899999999999997"/>
    <x v="2"/>
    <s v="Yes"/>
    <s v="No"/>
    <x v="0"/>
    <s v="No major surgery"/>
    <x v="1"/>
    <s v="22-Jul-1963"/>
    <x v="41"/>
    <n v="36074.339999999997"/>
    <s v="tier - 2"/>
    <s v="tier - 1"/>
    <s v="R1011"/>
  </r>
  <r>
    <s v="Id2137"/>
    <s v="  Charlie T"/>
    <n v="26.03"/>
    <x v="1"/>
    <n v="5.81"/>
    <x v="1"/>
    <s v="Yes"/>
    <s v="No"/>
    <x v="0"/>
    <s v="No major surgery"/>
    <x v="1"/>
    <s v="20-Aug-1996"/>
    <x v="8"/>
    <n v="36085.22"/>
    <s v="tier - 1"/>
    <s v="tier - 1"/>
    <s v="R1011"/>
  </r>
  <r>
    <s v="Id2138"/>
    <s v="  Lauren"/>
    <n v="27.74"/>
    <x v="1"/>
    <n v="4.29"/>
    <x v="2"/>
    <s v="No"/>
    <s v="Yes"/>
    <x v="0"/>
    <n v="1"/>
    <x v="1"/>
    <s v="4-Nov-1979"/>
    <x v="25"/>
    <n v="36090.49"/>
    <s v="tier - 2"/>
    <s v="tier - 2"/>
    <s v="R1011"/>
  </r>
  <r>
    <s v="Id2139"/>
    <s v="  Arthur"/>
    <n v="32.11"/>
    <x v="0"/>
    <n v="4.03"/>
    <x v="2"/>
    <s v="Yes"/>
    <s v="Yes"/>
    <x v="0"/>
    <n v="2"/>
    <x v="1"/>
    <s v="12-Jun-1997"/>
    <x v="6"/>
    <n v="36124.57"/>
    <s v="tier - 1"/>
    <s v="tier - 3"/>
    <s v="R1013"/>
  </r>
  <r>
    <s v="Id2140"/>
    <s v="  Thomas"/>
    <n v="25.175000000000001"/>
    <x v="1"/>
    <n v="6.29"/>
    <x v="1"/>
    <s v="Yes"/>
    <s v="Yes"/>
    <x v="0"/>
    <n v="2"/>
    <x v="1"/>
    <s v="30-Aug-2004"/>
    <x v="9"/>
    <n v="36149.480000000003"/>
    <s v="tier - 2"/>
    <s v="tier - 2"/>
    <s v="R1013"/>
  </r>
  <r>
    <s v="Id2141"/>
    <s v="  Jennifer"/>
    <n v="39.49"/>
    <x v="0"/>
    <n v="4.4800000000000004"/>
    <x v="2"/>
    <s v="Yes"/>
    <s v="No"/>
    <x v="0"/>
    <s v="No major surgery"/>
    <x v="1"/>
    <s v="6-Dec-1974"/>
    <x v="28"/>
    <n v="36182.870000000003"/>
    <s v="tier - 2"/>
    <s v="tier - 3"/>
    <s v="R1012"/>
  </r>
  <r>
    <s v="Id2142"/>
    <s v="  Tammy"/>
    <n v="34.869999999999997"/>
    <x v="0"/>
    <n v="5.51"/>
    <x v="2"/>
    <s v="Yes"/>
    <s v="No"/>
    <x v="0"/>
    <s v="No major surgery"/>
    <x v="1"/>
    <s v="1-Oct-1999"/>
    <x v="7"/>
    <n v="36189.1"/>
    <s v="tier - 1"/>
    <s v="tier - 3"/>
    <s v="R1016"/>
  </r>
  <r>
    <s v="Id2143"/>
    <s v="  Lena"/>
    <n v="34.6"/>
    <x v="0"/>
    <n v="4.5"/>
    <x v="2"/>
    <s v="Yes"/>
    <s v="No"/>
    <x v="0"/>
    <s v="No major surgery"/>
    <x v="1"/>
    <s v="28-Dec-1993"/>
    <x v="1"/>
    <n v="36197.699999999997"/>
    <s v="tier - 1"/>
    <s v="tier - 3"/>
    <s v="R1011"/>
  </r>
  <r>
    <s v="Id2144"/>
    <s v="  Valentina"/>
    <n v="25.8"/>
    <x v="1"/>
    <n v="6.29"/>
    <x v="1"/>
    <s v="Yes"/>
    <s v="No"/>
    <x v="0"/>
    <s v="No major surgery"/>
    <x v="1"/>
    <s v="5-Sep-2003"/>
    <x v="12"/>
    <n v="36219.410000000003"/>
    <s v="tier - 1"/>
    <s v="tier - 1"/>
    <s v="R1012"/>
  </r>
  <r>
    <s v="Id2145"/>
    <s v="  Russell N"/>
    <n v="35.86"/>
    <x v="0"/>
    <n v="4.33"/>
    <x v="2"/>
    <s v="No"/>
    <s v="No"/>
    <x v="0"/>
    <n v="1"/>
    <x v="1"/>
    <s v="25-Dec-2004"/>
    <x v="9"/>
    <n v="36307.800000000003"/>
    <s v="tier - 1"/>
    <s v="tier - 2"/>
    <s v="R1013"/>
  </r>
  <r>
    <s v="Id2146"/>
    <s v="  Scott R"/>
    <n v="40.47"/>
    <x v="0"/>
    <n v="11.15"/>
    <x v="0"/>
    <s v="No"/>
    <s v="No"/>
    <x v="0"/>
    <s v="No major surgery"/>
    <x v="1"/>
    <s v="16-Jun-1992"/>
    <x v="0"/>
    <n v="36314.050000000003"/>
    <s v="tier - 2"/>
    <s v="tier - 2"/>
    <s v="R1011"/>
  </r>
  <r>
    <s v="Id2147"/>
    <s v="  Jose Francisco Sr"/>
    <n v="32.01"/>
    <x v="0"/>
    <n v="6.45"/>
    <x v="3"/>
    <s v="No"/>
    <s v="No"/>
    <x v="0"/>
    <n v="1"/>
    <x v="1"/>
    <s v="18-Oct-1967"/>
    <x v="39"/>
    <n v="36332.449999999997"/>
    <s v="tier - 1"/>
    <s v="tier - 3"/>
    <s v="R1011"/>
  </r>
  <r>
    <s v="Id2148"/>
    <s v="  Paul J"/>
    <n v="33"/>
    <x v="0"/>
    <n v="9.27"/>
    <x v="0"/>
    <s v="No"/>
    <s v="No"/>
    <x v="0"/>
    <s v="No major surgery"/>
    <x v="1"/>
    <s v="5-Jun-1975"/>
    <x v="31"/>
    <n v="36350.71"/>
    <s v="tier - 1"/>
    <s v="tier - 2"/>
    <s v="R1011"/>
  </r>
  <r>
    <s v="Id2149"/>
    <s v="  Adam"/>
    <n v="29.3"/>
    <x v="1"/>
    <n v="6.15"/>
    <x v="1"/>
    <s v="No"/>
    <s v="No"/>
    <x v="0"/>
    <n v="1"/>
    <x v="1"/>
    <s v="9-Dec-2003"/>
    <x v="12"/>
    <n v="36397.58"/>
    <s v="tier - 2"/>
    <s v="tier - 3"/>
    <s v="R1011"/>
  </r>
  <r>
    <s v="Id2150"/>
    <s v="  Edward J"/>
    <n v="25.8"/>
    <x v="1"/>
    <n v="4.13"/>
    <x v="2"/>
    <s v="No"/>
    <s v="No"/>
    <x v="0"/>
    <n v="1"/>
    <x v="1"/>
    <s v="19-Nov-1962"/>
    <x v="40"/>
    <n v="36445.550000000003"/>
    <s v="tier - 2"/>
    <s v="tier - 2"/>
    <s v="R1011"/>
  </r>
  <r>
    <s v="Id2151"/>
    <s v="  Patrick A"/>
    <n v="23.4"/>
    <x v="2"/>
    <n v="4.24"/>
    <x v="2"/>
    <s v="No"/>
    <s v="No"/>
    <x v="0"/>
    <n v="1"/>
    <x v="1"/>
    <s v="9-Aug-1973"/>
    <x v="29"/>
    <n v="36541.550000000003"/>
    <s v="tier - 2"/>
    <s v="tier - 3"/>
    <s v="R1011"/>
  </r>
  <r>
    <s v="Id2152"/>
    <s v="  Geraint H"/>
    <n v="27.93"/>
    <x v="1"/>
    <n v="9.8800000000000008"/>
    <x v="0"/>
    <s v="No"/>
    <s v="No"/>
    <x v="0"/>
    <s v="No major surgery"/>
    <x v="1"/>
    <s v="9-Oct-1992"/>
    <x v="0"/>
    <n v="36572.800000000003"/>
    <s v="tier - 1"/>
    <s v="tier - 2"/>
    <s v="R1011"/>
  </r>
  <r>
    <s v="Id2153"/>
    <s v="  Dj"/>
    <n v="22"/>
    <x v="2"/>
    <n v="9.5"/>
    <x v="0"/>
    <s v="No"/>
    <s v="No"/>
    <x v="0"/>
    <s v="No major surgery"/>
    <x v="1"/>
    <s v="29-Jul-1961"/>
    <x v="43"/>
    <n v="36580.28"/>
    <s v="tier - 2"/>
    <s v="tier - 2"/>
    <s v="R1013"/>
  </r>
  <r>
    <s v="Id2154"/>
    <s v="  Zachary A"/>
    <n v="36.86"/>
    <x v="0"/>
    <n v="4.97"/>
    <x v="2"/>
    <s v="Yes"/>
    <s v="No"/>
    <x v="0"/>
    <s v="No major surgery"/>
    <x v="1"/>
    <s v="14-Jul-1970"/>
    <x v="33"/>
    <n v="36786.370000000003"/>
    <s v="tier - 1"/>
    <s v="tier - 1"/>
    <s v="R1011"/>
  </r>
  <r>
    <s v="Id2155"/>
    <s v="  Brian W"/>
    <n v="31.254999999999999"/>
    <x v="0"/>
    <n v="5.49"/>
    <x v="2"/>
    <s v="Yes"/>
    <s v="No"/>
    <x v="0"/>
    <s v="No major surgery"/>
    <x v="1"/>
    <s v="28-Dec-1965"/>
    <x v="38"/>
    <n v="36795.29"/>
    <s v="tier - 2"/>
    <s v="tier - 1"/>
    <s v="R1011"/>
  </r>
  <r>
    <s v="Id2156"/>
    <s v="  Joe"/>
    <n v="23.06"/>
    <x v="2"/>
    <n v="4.47"/>
    <x v="2"/>
    <s v="No"/>
    <s v="No"/>
    <x v="0"/>
    <s v="No major surgery"/>
    <x v="1"/>
    <s v="4-Jul-1992"/>
    <x v="0"/>
    <n v="36837.47"/>
    <s v="tier - 2"/>
    <s v="tier - 3"/>
    <s v="R1011"/>
  </r>
  <r>
    <s v="Id2157"/>
    <s v="  Stephen"/>
    <n v="28.975000000000001"/>
    <x v="1"/>
    <n v="4.34"/>
    <x v="2"/>
    <s v="Yes"/>
    <s v="No"/>
    <x v="0"/>
    <s v="No major surgery"/>
    <x v="1"/>
    <s v="5-Dec-1972"/>
    <x v="30"/>
    <n v="36889.99"/>
    <s v="tier - 1"/>
    <s v="tier - 3"/>
    <s v="R1011"/>
  </r>
  <r>
    <s v="Id2158"/>
    <s v="  Ellen L"/>
    <n v="33.299999999999997"/>
    <x v="0"/>
    <n v="9.49"/>
    <x v="0"/>
    <s v="No"/>
    <s v="No"/>
    <x v="0"/>
    <s v="No major surgery"/>
    <x v="1"/>
    <s v="21-Jun-2003"/>
    <x v="12"/>
    <n v="36898.730000000003"/>
    <s v="tier - 2"/>
    <s v="tier - 1"/>
    <s v="R1012"/>
  </r>
  <r>
    <s v="Id2159"/>
    <s v="  Cindy"/>
    <n v="33"/>
    <x v="0"/>
    <n v="10.16"/>
    <x v="0"/>
    <s v="No"/>
    <s v="No"/>
    <x v="0"/>
    <s v="No major surgery"/>
    <x v="1"/>
    <s v="24-Jul-1963"/>
    <x v="41"/>
    <n v="36910.61"/>
    <s v="tier - 2"/>
    <s v="tier - 2"/>
    <s v="R1011"/>
  </r>
  <r>
    <s v="Id2160"/>
    <s v="  Abigail R"/>
    <n v="31.46"/>
    <x v="0"/>
    <n v="11.19"/>
    <x v="0"/>
    <s v="No"/>
    <s v="No"/>
    <x v="0"/>
    <s v="No major surgery"/>
    <x v="1"/>
    <s v="10-Jun-1991"/>
    <x v="14"/>
    <n v="36911.99"/>
    <s v="tier - 2"/>
    <s v="tier - 2"/>
    <s v="R1011"/>
  </r>
  <r>
    <s v="Id2161"/>
    <s v="  Amy L"/>
    <n v="29.6"/>
    <x v="1"/>
    <n v="11.03"/>
    <x v="0"/>
    <s v="No"/>
    <s v="No"/>
    <x v="0"/>
    <s v="No major surgery"/>
    <x v="1"/>
    <s v="22-Oct-1968"/>
    <x v="36"/>
    <n v="36922.61"/>
    <s v="tier - 2"/>
    <s v="tier - 1"/>
    <s v="R1011"/>
  </r>
  <r>
    <s v="Id2162"/>
    <s v="  Amy"/>
    <n v="22.05"/>
    <x v="2"/>
    <n v="4.43"/>
    <x v="2"/>
    <s v="Yes"/>
    <s v="No"/>
    <x v="0"/>
    <s v="No major surgery"/>
    <x v="1"/>
    <s v="13-Aug-1977"/>
    <x v="26"/>
    <n v="36935.64"/>
    <s v="tier - 2"/>
    <s v="tier - 1"/>
    <s v="R1011"/>
  </r>
  <r>
    <s v="Id2163"/>
    <s v="  Grace H"/>
    <n v="27.06"/>
    <x v="1"/>
    <n v="6.14"/>
    <x v="1"/>
    <s v="No"/>
    <s v="Yes"/>
    <x v="0"/>
    <n v="1"/>
    <x v="1"/>
    <s v="25-Aug-1992"/>
    <x v="0"/>
    <n v="36950.26"/>
    <s v="tier - 1"/>
    <s v="tier - 1"/>
    <s v="R1013"/>
  </r>
  <r>
    <s v="Id2164"/>
    <s v="  Caitie J"/>
    <n v="20.49"/>
    <x v="2"/>
    <n v="4.87"/>
    <x v="2"/>
    <s v="No"/>
    <s v="No"/>
    <x v="0"/>
    <s v="No major surgery"/>
    <x v="1"/>
    <s v="13-Sep-1992"/>
    <x v="0"/>
    <n v="36976.449999999997"/>
    <s v="tier - 2"/>
    <s v="tier - 3"/>
    <s v="R1011"/>
  </r>
  <r>
    <s v="Id2165"/>
    <s v="  Benjamin"/>
    <n v="28.4"/>
    <x v="1"/>
    <n v="4.3"/>
    <x v="2"/>
    <s v="No"/>
    <s v="No"/>
    <x v="1"/>
    <n v="1"/>
    <x v="1"/>
    <s v="1-Nov-1991"/>
    <x v="14"/>
    <n v="37040.879999999997"/>
    <s v="tier - 2"/>
    <s v="tier - 2"/>
    <s v="R1011"/>
  </r>
  <r>
    <s v="Id2166"/>
    <s v="  Ian T"/>
    <n v="41.91"/>
    <x v="0"/>
    <n v="6.19"/>
    <x v="1"/>
    <s v="No"/>
    <s v="No"/>
    <x v="0"/>
    <s v="No major surgery"/>
    <x v="1"/>
    <s v="17-Dec-1988"/>
    <x v="15"/>
    <n v="37076.370000000003"/>
    <s v="tier - 2"/>
    <s v="tier - 1"/>
    <s v="R1011"/>
  </r>
  <r>
    <s v="Id2167"/>
    <s v="  Tadese"/>
    <n v="24.6"/>
    <x v="2"/>
    <n v="6.19"/>
    <x v="1"/>
    <s v="No"/>
    <s v="No"/>
    <x v="1"/>
    <n v="1"/>
    <x v="1"/>
    <s v="10-Jun-1989"/>
    <x v="13"/>
    <n v="37079.370000000003"/>
    <s v="tier - 2"/>
    <s v="tier - 3"/>
    <s v="R1011"/>
  </r>
  <r>
    <s v="Id2168"/>
    <s v="  Jonathan"/>
    <n v="20.9"/>
    <x v="2"/>
    <n v="5.12"/>
    <x v="2"/>
    <s v="No"/>
    <s v="No"/>
    <x v="1"/>
    <n v="1"/>
    <x v="1"/>
    <s v="30-Oct-1995"/>
    <x v="4"/>
    <n v="37133.9"/>
    <s v="tier - 2"/>
    <s v="tier - 2"/>
    <s v="R1013"/>
  </r>
  <r>
    <s v="Id2169"/>
    <s v="  Dathan"/>
    <n v="34.4"/>
    <x v="0"/>
    <n v="4.04"/>
    <x v="2"/>
    <s v="No"/>
    <s v="No"/>
    <x v="0"/>
    <s v="No major surgery"/>
    <x v="1"/>
    <s v="5-Sep-2000"/>
    <x v="10"/>
    <n v="37165.160000000003"/>
    <s v="tier - 1"/>
    <s v="tier - 3"/>
    <s v="?"/>
  </r>
  <r>
    <s v="Id2170"/>
    <s v="  Eric"/>
    <n v="32.56"/>
    <x v="0"/>
    <n v="5.36"/>
    <x v="2"/>
    <s v="No"/>
    <s v="No"/>
    <x v="0"/>
    <s v="No major surgery"/>
    <x v="1"/>
    <s v="17-Oct-1990"/>
    <x v="16"/>
    <n v="37251.22"/>
    <s v="tier - 2"/>
    <s v="tier - 2"/>
    <s v="R1011"/>
  </r>
  <r>
    <s v="Id2171"/>
    <s v="  Allison M"/>
    <n v="27.98"/>
    <x v="1"/>
    <n v="4.38"/>
    <x v="2"/>
    <s v="No"/>
    <s v="Yes"/>
    <x v="0"/>
    <n v="1"/>
    <x v="1"/>
    <s v="17-Nov-1985"/>
    <x v="20"/>
    <n v="37270.15"/>
    <s v="tier - 2"/>
    <s v="tier - 1"/>
    <s v="R1024"/>
  </r>
  <r>
    <s v="Id2172"/>
    <s v="  Paul"/>
    <n v="26.51"/>
    <x v="1"/>
    <n v="4.58"/>
    <x v="2"/>
    <s v="No"/>
    <s v="No"/>
    <x v="0"/>
    <s v="No major surgery"/>
    <x v="1"/>
    <s v="9-Nov-1975"/>
    <x v="31"/>
    <n v="37272.339999999997"/>
    <s v="tier - 2"/>
    <s v="tier - 3"/>
    <s v="R1011"/>
  </r>
  <r>
    <s v="Id2173"/>
    <s v="  Aaron R"/>
    <n v="29.734999999999999"/>
    <x v="1"/>
    <n v="11.92"/>
    <x v="0"/>
    <s v="No"/>
    <s v="No"/>
    <x v="0"/>
    <s v="No major surgery"/>
    <x v="1"/>
    <s v="30-Oct-1969"/>
    <x v="34"/>
    <n v="37277.269999999997"/>
    <s v="tier - 1"/>
    <s v="tier - 3"/>
    <s v="R1011"/>
  </r>
  <r>
    <s v="Id2174"/>
    <s v="  Caitlin H"/>
    <n v="40.5"/>
    <x v="0"/>
    <n v="5.4"/>
    <x v="2"/>
    <s v="No"/>
    <s v="No"/>
    <x v="1"/>
    <n v="1"/>
    <x v="1"/>
    <s v="3-Aug-1979"/>
    <x v="25"/>
    <n v="37425.94"/>
    <s v="tier - 2"/>
    <s v="tier - 1"/>
    <s v="R1011"/>
  </r>
  <r>
    <s v="Id2175"/>
    <s v="  Harald E"/>
    <n v="25.64"/>
    <x v="1"/>
    <n v="4.76"/>
    <x v="2"/>
    <s v="No"/>
    <s v="No"/>
    <x v="0"/>
    <n v="1"/>
    <x v="1"/>
    <s v="27-Sep-2002"/>
    <x v="5"/>
    <n v="37465.339999999997"/>
    <s v="tier - 1"/>
    <s v="tier - 2"/>
    <s v="R1012"/>
  </r>
  <r>
    <s v="Id2176"/>
    <s v="  Siobhan A"/>
    <n v="32.9"/>
    <x v="0"/>
    <n v="4.78"/>
    <x v="2"/>
    <s v="No"/>
    <s v="No"/>
    <x v="1"/>
    <n v="1"/>
    <x v="1"/>
    <s v="12-Oct-2000"/>
    <x v="10"/>
    <n v="37484.449999999997"/>
    <s v="tier - 1"/>
    <s v="tier - 1"/>
    <s v="R1013"/>
  </r>
  <r>
    <s v="Id2177"/>
    <s v="  Andrea J"/>
    <n v="29.8"/>
    <x v="1"/>
    <n v="4.26"/>
    <x v="2"/>
    <s v="No"/>
    <s v="No"/>
    <x v="1"/>
    <n v="1"/>
    <x v="1"/>
    <s v="16-Nov-1990"/>
    <x v="16"/>
    <n v="37607.53"/>
    <s v="tier - 1"/>
    <s v="tier - 2"/>
    <s v="R1019"/>
  </r>
  <r>
    <s v="Id2178"/>
    <s v="  Marie"/>
    <n v="28.9"/>
    <x v="1"/>
    <n v="5.85"/>
    <x v="1"/>
    <s v="No"/>
    <s v="No"/>
    <x v="1"/>
    <n v="1"/>
    <x v="1"/>
    <s v="20-Jun-1982"/>
    <x v="23"/>
    <n v="37650.74"/>
    <s v="tier - 2"/>
    <s v="tier - 2"/>
    <s v="R1012"/>
  </r>
  <r>
    <s v="Id2179"/>
    <s v="  Rachel A"/>
    <n v="24.7"/>
    <x v="2"/>
    <n v="5.32"/>
    <x v="2"/>
    <s v="No"/>
    <s v="No"/>
    <x v="1"/>
    <n v="1"/>
    <x v="1"/>
    <s v="28-Oct-1970"/>
    <x v="33"/>
    <n v="37675.06"/>
    <s v="tier - 2"/>
    <s v="tier - 3"/>
    <s v="R1011"/>
  </r>
  <r>
    <s v="Id2180"/>
    <s v="  Emma"/>
    <n v="20.6"/>
    <x v="2"/>
    <n v="5.14"/>
    <x v="2"/>
    <s v="No"/>
    <s v="No"/>
    <x v="1"/>
    <n v="1"/>
    <x v="1"/>
    <s v="10-Oct-1988"/>
    <x v="15"/>
    <n v="37701.879999999997"/>
    <s v="tier - 2"/>
    <s v="tier - 3"/>
    <s v="R1023"/>
  </r>
  <r>
    <s v="Id2181"/>
    <s v="  Kiersten"/>
    <n v="18.600000000000001"/>
    <x v="2"/>
    <n v="5"/>
    <x v="2"/>
    <s v="No"/>
    <s v="No"/>
    <x v="1"/>
    <n v="1"/>
    <x v="1"/>
    <s v="18-Sep-1976"/>
    <x v="35"/>
    <n v="37735.199999999997"/>
    <s v="tier - 2"/>
    <s v="tier - 2"/>
    <s v="R1011"/>
  </r>
  <r>
    <s v="Id2182"/>
    <s v="  Rachael"/>
    <n v="17.8"/>
    <x v="4"/>
    <n v="4.55"/>
    <x v="2"/>
    <s v="No"/>
    <s v="No"/>
    <x v="1"/>
    <n v="1"/>
    <x v="1"/>
    <s v="15-Aug-1986"/>
    <x v="18"/>
    <n v="37742.58"/>
    <s v="tier - 1"/>
    <s v="tier - 1"/>
    <s v="R1013"/>
  </r>
  <r>
    <s v="Id2183"/>
    <s v="  Timothy P"/>
    <n v="35.200000000000003"/>
    <x v="0"/>
    <n v="5.97"/>
    <x v="1"/>
    <s v="No"/>
    <s v="Yes"/>
    <x v="0"/>
    <n v="1"/>
    <x v="1"/>
    <s v="26-Jul-1983"/>
    <x v="22"/>
    <n v="37800.980000000003"/>
    <s v="tier - 2"/>
    <s v="tier - 2"/>
    <s v="R1011"/>
  </r>
  <r>
    <s v="Id2184"/>
    <s v="  Lelisa"/>
    <n v="33.770000000000003"/>
    <x v="0"/>
    <n v="4.0199999999999996"/>
    <x v="2"/>
    <s v="No"/>
    <s v="Yes"/>
    <x v="0"/>
    <n v="1"/>
    <x v="1"/>
    <s v="9-Sep-1979"/>
    <x v="25"/>
    <n v="37829.72"/>
    <s v="tier - 1"/>
    <s v="tier - 2"/>
    <s v="R1011"/>
  </r>
  <r>
    <s v="Id2185"/>
    <s v="  Nate"/>
    <n v="30.03"/>
    <x v="0"/>
    <n v="4.04"/>
    <x v="2"/>
    <s v="No"/>
    <s v="Yes"/>
    <x v="0"/>
    <n v="1"/>
    <x v="1"/>
    <s v="29-Jul-1998"/>
    <x v="2"/>
    <n v="38126.25"/>
    <s v="tier - 1"/>
    <s v="tier - 3"/>
    <s v="R1013"/>
  </r>
  <r>
    <s v="Id2186"/>
    <s v="  Chris C"/>
    <n v="29.37"/>
    <x v="1"/>
    <n v="5.54"/>
    <x v="2"/>
    <s v="No"/>
    <s v="Yes"/>
    <x v="0"/>
    <n v="1"/>
    <x v="1"/>
    <s v="19-Nov-1972"/>
    <x v="30"/>
    <n v="38189.1"/>
    <s v="tier - 2"/>
    <s v="tier - 2"/>
    <s v="R1011"/>
  </r>
  <r>
    <s v="Id2187"/>
    <s v="  Scott"/>
    <n v="28.5"/>
    <x v="1"/>
    <n v="4.03"/>
    <x v="2"/>
    <s v="No"/>
    <s v="Yes"/>
    <x v="0"/>
    <n v="1"/>
    <x v="1"/>
    <s v="8-Sep-1989"/>
    <x v="13"/>
    <n v="38237.339999999997"/>
    <s v="tier - 2"/>
    <s v="tier - 3"/>
    <s v="R1011"/>
  </r>
  <r>
    <s v="Id2188"/>
    <s v="  Kevin"/>
    <n v="23.32"/>
    <x v="2"/>
    <n v="5.62"/>
    <x v="2"/>
    <s v="No"/>
    <s v="Yes"/>
    <x v="0"/>
    <n v="1"/>
    <x v="1"/>
    <s v="16-Jun-1964"/>
    <x v="42"/>
    <n v="38241.74"/>
    <s v="tier - 2"/>
    <s v="tier - 3"/>
    <s v="R1011"/>
  </r>
  <r>
    <s v="Id2189"/>
    <s v="  Erik C"/>
    <n v="26.125"/>
    <x v="1"/>
    <n v="5.27"/>
    <x v="2"/>
    <s v="No"/>
    <s v="Yes"/>
    <x v="0"/>
    <n v="1"/>
    <x v="1"/>
    <s v="16-Aug-1980"/>
    <x v="24"/>
    <n v="38245.589999999997"/>
    <s v="tier - 1"/>
    <s v="tier - 2"/>
    <s v="R1013"/>
  </r>
  <r>
    <s v="Id2190"/>
    <s v="  Shawn C"/>
    <n v="25.46"/>
    <x v="1"/>
    <n v="5.18"/>
    <x v="2"/>
    <s v="No"/>
    <s v="Yes"/>
    <x v="0"/>
    <n v="1"/>
    <x v="1"/>
    <s v="30-Oct-1989"/>
    <x v="13"/>
    <n v="38282.75"/>
    <s v="tier - 1"/>
    <s v="tier - 2"/>
    <s v="R1013"/>
  </r>
  <r>
    <s v="Id2191"/>
    <s v="  Vajin L"/>
    <n v="23.75"/>
    <x v="2"/>
    <n v="5.27"/>
    <x v="2"/>
    <s v="No"/>
    <s v="Yes"/>
    <x v="0"/>
    <n v="1"/>
    <x v="1"/>
    <s v="12-Jun-1980"/>
    <x v="24"/>
    <n v="38313.129999999997"/>
    <s v="tier - 1"/>
    <s v="tier - 3"/>
    <s v="R1011"/>
  </r>
  <r>
    <s v="Id2192"/>
    <s v="  John K"/>
    <n v="23.085000000000001"/>
    <x v="2"/>
    <n v="5.62"/>
    <x v="2"/>
    <s v="No"/>
    <s v="Yes"/>
    <x v="0"/>
    <n v="1"/>
    <x v="1"/>
    <s v="17-Sep-2002"/>
    <x v="5"/>
    <n v="38344.57"/>
    <s v="tier - 1"/>
    <s v="tier - 3"/>
    <s v="R1011"/>
  </r>
  <r>
    <s v="Id2193"/>
    <s v="  Kevin J"/>
    <n v="22.99"/>
    <x v="2"/>
    <n v="5.0599999999999996"/>
    <x v="2"/>
    <s v="No"/>
    <s v="Yes"/>
    <x v="0"/>
    <n v="1"/>
    <x v="1"/>
    <s v="22-Aug-1970"/>
    <x v="33"/>
    <n v="38389.79"/>
    <s v="tier - 2"/>
    <s v="tier - 3"/>
    <s v="R1011"/>
  </r>
  <r>
    <s v="Id2194"/>
    <s v="  Kirby W"/>
    <n v="21.47"/>
    <x v="2"/>
    <n v="4.6900000000000004"/>
    <x v="2"/>
    <s v="No"/>
    <s v="Yes"/>
    <x v="0"/>
    <n v="1"/>
    <x v="1"/>
    <s v="23-Dec-1971"/>
    <x v="32"/>
    <n v="38405.26"/>
    <s v="tier - 2"/>
    <s v="tier - 1"/>
    <s v="R1011"/>
  </r>
  <r>
    <s v="Id2195"/>
    <s v="  J A"/>
    <n v="15.96"/>
    <x v="4"/>
    <n v="5.44"/>
    <x v="2"/>
    <s v="No"/>
    <s v="Yes"/>
    <x v="0"/>
    <n v="1"/>
    <x v="1"/>
    <s v="21-Jun-1986"/>
    <x v="18"/>
    <n v="38415.47"/>
    <s v="tier - 1"/>
    <s v="tier - 2"/>
    <s v="R1011"/>
  </r>
  <r>
    <s v="Id2196"/>
    <s v="  Dustin G"/>
    <n v="39.5"/>
    <x v="0"/>
    <n v="5.05"/>
    <x v="2"/>
    <s v="No"/>
    <s v="Yes"/>
    <x v="0"/>
    <n v="1"/>
    <x v="1"/>
    <s v="12-Nov-1999"/>
    <x v="7"/>
    <n v="38511.629999999997"/>
    <s v="tier - 2"/>
    <s v="tier - 2"/>
    <s v="R1024"/>
  </r>
  <r>
    <s v="Id2197"/>
    <s v="  Anthony G"/>
    <n v="33.770000000000003"/>
    <x v="0"/>
    <n v="6"/>
    <x v="1"/>
    <s v="No"/>
    <s v="Yes"/>
    <x v="0"/>
    <n v="1"/>
    <x v="1"/>
    <s v="13-Jul-1990"/>
    <x v="16"/>
    <n v="38652.089999999997"/>
    <s v="tier - 2"/>
    <s v="tier - 2"/>
    <s v="R1011"/>
  </r>
  <r>
    <s v="Id2198"/>
    <s v="  Ryan"/>
    <n v="26.84"/>
    <x v="1"/>
    <n v="5.99"/>
    <x v="1"/>
    <s v="Yes"/>
    <s v="Yes"/>
    <x v="0"/>
    <n v="1"/>
    <x v="1"/>
    <s v="20-Jul-1986"/>
    <x v="18"/>
    <n v="38709.18"/>
    <s v="tier - 1"/>
    <s v="tier - 3"/>
    <s v="R1013"/>
  </r>
  <r>
    <s v="Id2199"/>
    <s v="  Eric N"/>
    <n v="35.53"/>
    <x v="0"/>
    <n v="4.3600000000000003"/>
    <x v="2"/>
    <s v="No"/>
    <s v="No"/>
    <x v="1"/>
    <n v="1"/>
    <x v="1"/>
    <s v="2-Nov-1991"/>
    <x v="14"/>
    <n v="38711"/>
    <s v="tier - 2"/>
    <s v="tier - 2"/>
    <s v="R1011"/>
  </r>
  <r>
    <s v="Id2200"/>
    <s v="  Connor"/>
    <n v="30.59"/>
    <x v="0"/>
    <n v="4.41"/>
    <x v="2"/>
    <s v="No"/>
    <s v="No"/>
    <x v="1"/>
    <n v="1"/>
    <x v="1"/>
    <s v="15-Jun-1976"/>
    <x v="35"/>
    <n v="38740.120000000003"/>
    <s v="tier - 2"/>
    <s v="tier - 2"/>
    <s v="R1012"/>
  </r>
  <r>
    <s v="Id2201"/>
    <s v="  Patrick H"/>
    <n v="30.59"/>
    <x v="0"/>
    <n v="4.17"/>
    <x v="2"/>
    <s v="No"/>
    <s v="No"/>
    <x v="1"/>
    <n v="1"/>
    <x v="1"/>
    <s v="8-Nov-1991"/>
    <x v="14"/>
    <n v="38746.36"/>
    <s v="tier - 1"/>
    <s v="tier - 2"/>
    <s v="R1012"/>
  </r>
  <r>
    <s v="Id2202"/>
    <s v="  Tyler"/>
    <n v="27.835000000000001"/>
    <x v="1"/>
    <n v="4.4400000000000004"/>
    <x v="2"/>
    <s v="No"/>
    <s v="No"/>
    <x v="1"/>
    <n v="1"/>
    <x v="1"/>
    <s v="5-Dec-2004"/>
    <x v="9"/>
    <n v="38792.69"/>
    <s v="tier - 2"/>
    <s v="tier - 2"/>
    <s v="R1013"/>
  </r>
  <r>
    <s v="Id2203"/>
    <s v="  Deborah L"/>
    <n v="40.26"/>
    <x v="0"/>
    <n v="5.52"/>
    <x v="2"/>
    <s v="No"/>
    <s v="Yes"/>
    <x v="0"/>
    <n v="1"/>
    <x v="1"/>
    <s v="3-Dec-1979"/>
    <x v="25"/>
    <n v="38836.980000000003"/>
    <s v="tier - 2"/>
    <s v="tier - 1"/>
    <s v="R1011"/>
  </r>
  <r>
    <s v="Id2204"/>
    <s v="  Andrea K"/>
    <n v="39.82"/>
    <x v="0"/>
    <n v="6.01"/>
    <x v="1"/>
    <s v="No"/>
    <s v="Yes"/>
    <x v="0"/>
    <n v="1"/>
    <x v="1"/>
    <s v="6-Jun-1964"/>
    <x v="42"/>
    <n v="38869.25"/>
    <s v="tier - 2"/>
    <s v="tier - 2"/>
    <s v="R1011"/>
  </r>
  <r>
    <s v="Id2205"/>
    <s v="  Elleree"/>
    <n v="39.159999999999997"/>
    <x v="0"/>
    <n v="5.81"/>
    <x v="1"/>
    <s v="No"/>
    <s v="Yes"/>
    <x v="0"/>
    <n v="1"/>
    <x v="1"/>
    <s v="30-Jul-1967"/>
    <x v="39"/>
    <n v="38893.360000000001"/>
    <s v="tier - 1"/>
    <s v="tier - 2"/>
    <s v="R1011"/>
  </r>
  <r>
    <s v="Id2206"/>
    <s v="  Brandon J"/>
    <n v="25.555"/>
    <x v="1"/>
    <n v="4.37"/>
    <x v="2"/>
    <s v="No"/>
    <s v="No"/>
    <x v="1"/>
    <n v="1"/>
    <x v="1"/>
    <s v="16-Jun-1987"/>
    <x v="17"/>
    <n v="38924.04"/>
    <s v="tier - 2"/>
    <s v="tier - 2"/>
    <s v="R1011"/>
  </r>
  <r>
    <s v="Id2207"/>
    <s v="  Steve"/>
    <n v="25.175000000000001"/>
    <x v="1"/>
    <n v="5.74"/>
    <x v="1"/>
    <s v="No"/>
    <s v="No"/>
    <x v="1"/>
    <n v="1"/>
    <x v="1"/>
    <s v="15-Dec-1976"/>
    <x v="35"/>
    <n v="38932.559999999998"/>
    <s v="tier - 2"/>
    <s v="tier - 3"/>
    <s v="R1011"/>
  </r>
  <r>
    <s v="Id2208"/>
    <s v="  Nina Wavik Sr"/>
    <n v="38.28"/>
    <x v="0"/>
    <n v="5.39"/>
    <x v="2"/>
    <s v="No"/>
    <s v="Yes"/>
    <x v="0"/>
    <n v="1"/>
    <x v="1"/>
    <s v="24-Sep-1980"/>
    <x v="24"/>
    <n v="38947.43"/>
    <s v="tier - 2"/>
    <s v="tier - 3"/>
    <s v="R1011"/>
  </r>
  <r>
    <s v="Id2209"/>
    <s v="  Dani"/>
    <n v="38.17"/>
    <x v="0"/>
    <n v="4.07"/>
    <x v="2"/>
    <s v="No"/>
    <s v="Yes"/>
    <x v="0"/>
    <n v="1"/>
    <x v="1"/>
    <s v="12-Oct-1978"/>
    <x v="27"/>
    <n v="38998.550000000003"/>
    <s v="tier - 1"/>
    <s v="tier - 1"/>
    <s v="R1011"/>
  </r>
  <r>
    <s v="Id2210"/>
    <s v="  Jennifer A"/>
    <n v="36.85"/>
    <x v="0"/>
    <n v="5.49"/>
    <x v="2"/>
    <s v="No"/>
    <s v="Yes"/>
    <x v="0"/>
    <n v="1"/>
    <x v="1"/>
    <s v="20-Sep-1985"/>
    <x v="20"/>
    <n v="39047.29"/>
    <s v="tier - 1"/>
    <s v="tier - 3"/>
    <s v="R1017"/>
  </r>
  <r>
    <s v="Id2211"/>
    <s v="  Martin"/>
    <n v="22.61"/>
    <x v="2"/>
    <n v="5.68"/>
    <x v="2"/>
    <s v="No"/>
    <s v="No"/>
    <x v="1"/>
    <n v="1"/>
    <x v="1"/>
    <s v="4-Aug-1982"/>
    <x v="23"/>
    <n v="39125.33"/>
    <s v="tier - 1"/>
    <s v="tier - 1"/>
    <s v="R1016"/>
  </r>
  <r>
    <s v="Id2212"/>
    <s v="  Steve"/>
    <n v="21.754999999999999"/>
    <x v="2"/>
    <n v="6.09"/>
    <x v="1"/>
    <s v="No"/>
    <s v="No"/>
    <x v="1"/>
    <n v="1"/>
    <x v="1"/>
    <s v="7-Jul-1962"/>
    <x v="40"/>
    <n v="39221.120000000003"/>
    <s v="tier - 2"/>
    <s v="tier - 1"/>
    <s v="R1011"/>
  </r>
  <r>
    <s v="Id2213"/>
    <s v="  Christopher"/>
    <n v="20.425000000000001"/>
    <x v="2"/>
    <n v="5.53"/>
    <x v="2"/>
    <s v="No"/>
    <s v="No"/>
    <x v="1"/>
    <n v="1"/>
    <x v="1"/>
    <s v="30-Nov-1992"/>
    <x v="0"/>
    <n v="39241.440000000002"/>
    <s v="tier - 1"/>
    <s v="tier - 3"/>
    <s v="R1011"/>
  </r>
  <r>
    <s v="Id2214"/>
    <s v="  Kathryn M"/>
    <n v="31.35"/>
    <x v="0"/>
    <n v="4.28"/>
    <x v="2"/>
    <s v="No"/>
    <s v="Yes"/>
    <x v="0"/>
    <n v="1"/>
    <x v="1"/>
    <s v="16-Aug-1982"/>
    <x v="23"/>
    <n v="39315.279999999999"/>
    <s v="tier - 2"/>
    <s v="tier - 3"/>
    <s v="R1011"/>
  </r>
  <r>
    <s v="Id2215"/>
    <s v="  Emily"/>
    <n v="31.13"/>
    <x v="0"/>
    <n v="6.01"/>
    <x v="1"/>
    <s v="No"/>
    <s v="Yes"/>
    <x v="0"/>
    <n v="1"/>
    <x v="1"/>
    <s v="5-Aug-1978"/>
    <x v="27"/>
    <n v="39352.6"/>
    <s v="tier - 2"/>
    <s v="tier - 3"/>
    <s v="R1011"/>
  </r>
  <r>
    <s v="Id2216"/>
    <s v="  Trent A"/>
    <n v="17.48"/>
    <x v="4"/>
    <n v="4.59"/>
    <x v="2"/>
    <s v="No"/>
    <s v="No"/>
    <x v="1"/>
    <n v="1"/>
    <x v="1"/>
    <s v="24-Jun-1966"/>
    <x v="37"/>
    <n v="39396.86"/>
    <s v="tier - 2"/>
    <s v="tier - 2"/>
    <s v="R1011"/>
  </r>
  <r>
    <s v="Id2217"/>
    <s v="  Jennifer E"/>
    <n v="22.57"/>
    <x v="2"/>
    <n v="5.8"/>
    <x v="1"/>
    <s v="Yes"/>
    <s v="No"/>
    <x v="0"/>
    <n v="1"/>
    <x v="1"/>
    <s v="12-Jul-1978"/>
    <x v="27"/>
    <n v="39556.49"/>
    <s v="tier - 1"/>
    <s v="tier - 2"/>
    <s v="R1015"/>
  </r>
  <r>
    <s v="Id2218"/>
    <s v="  Polly"/>
    <n v="26.73"/>
    <x v="1"/>
    <n v="5.08"/>
    <x v="2"/>
    <s v="No"/>
    <s v="Yes"/>
    <x v="0"/>
    <n v="1"/>
    <x v="1"/>
    <s v="5-Jul-1981"/>
    <x v="19"/>
    <n v="39597.410000000003"/>
    <s v="tier - 1"/>
    <s v="tier - 2"/>
    <s v="R1017"/>
  </r>
  <r>
    <s v="Id2219"/>
    <s v="  Elizabeth"/>
    <n v="20.79"/>
    <x v="2"/>
    <n v="5.84"/>
    <x v="1"/>
    <s v="No"/>
    <s v="Yes"/>
    <x v="0"/>
    <n v="1"/>
    <x v="1"/>
    <s v="7-Aug-1995"/>
    <x v="4"/>
    <n v="39611.760000000002"/>
    <s v="tier - 1"/>
    <s v="tier - 3"/>
    <s v="R1013"/>
  </r>
  <r>
    <s v="Id2220"/>
    <s v="  Tiffany A"/>
    <n v="20.149999999999999"/>
    <x v="2"/>
    <n v="4.1500000000000004"/>
    <x v="2"/>
    <s v="No"/>
    <s v="No"/>
    <x v="0"/>
    <n v="1"/>
    <x v="1"/>
    <s v="17-Dec-1977"/>
    <x v="26"/>
    <n v="39670.44"/>
    <s v="tier - 2"/>
    <s v="tier - 1"/>
    <s v="R1012"/>
  </r>
  <r>
    <s v="Id2221"/>
    <s v="  Cole"/>
    <n v="36.85"/>
    <x v="0"/>
    <n v="4.3600000000000003"/>
    <x v="2"/>
    <s v="Yes"/>
    <s v="No"/>
    <x v="0"/>
    <s v="No major surgery"/>
    <x v="1"/>
    <s v="29-Sep-1968"/>
    <x v="36"/>
    <n v="39721.93"/>
    <s v="tier - 2"/>
    <s v="tier - 2"/>
    <s v="R1011"/>
  </r>
  <r>
    <s v="Id2222"/>
    <s v="  Matthew T"/>
    <n v="35.53"/>
    <x v="0"/>
    <n v="4.55"/>
    <x v="2"/>
    <s v="Yes"/>
    <s v="No"/>
    <x v="0"/>
    <s v="No major surgery"/>
    <x v="1"/>
    <s v="16-Jul-2003"/>
    <x v="12"/>
    <n v="39722.75"/>
    <s v="tier - 1"/>
    <s v="tier - 1"/>
    <s v="R1013"/>
  </r>
  <r>
    <s v="Id2223"/>
    <s v="  Zachary"/>
    <n v="31.1"/>
    <x v="0"/>
    <n v="4.37"/>
    <x v="2"/>
    <s v="Yes"/>
    <s v="No"/>
    <x v="0"/>
    <s v="No major surgery"/>
    <x v="1"/>
    <s v="12-Aug-1977"/>
    <x v="26"/>
    <n v="39725.519999999997"/>
    <s v="tier - 2"/>
    <s v="tier - 1"/>
    <s v="R1012"/>
  </r>
  <r>
    <s v="Id2224"/>
    <s v="  Matthew T"/>
    <n v="23.21"/>
    <x v="2"/>
    <n v="5.24"/>
    <x v="2"/>
    <s v="Yes"/>
    <s v="No"/>
    <x v="0"/>
    <s v="No major surgery"/>
    <x v="1"/>
    <s v="17-Dec-1973"/>
    <x v="29"/>
    <n v="39727.61"/>
    <s v="tier - 1"/>
    <s v="tier - 2"/>
    <s v="R1011"/>
  </r>
  <r>
    <s v="Id2225"/>
    <s v="  Pat"/>
    <n v="18.36"/>
    <x v="4"/>
    <n v="5.96"/>
    <x v="1"/>
    <s v="No"/>
    <s v="No"/>
    <x v="0"/>
    <n v="1"/>
    <x v="1"/>
    <s v="24-Jul-1987"/>
    <x v="17"/>
    <n v="39774.28"/>
    <s v="tier - 1"/>
    <s v="tier - 1"/>
    <s v="R1014"/>
  </r>
  <r>
    <s v="Id2226"/>
    <s v="  Ashley"/>
    <n v="15.92"/>
    <x v="4"/>
    <n v="4.76"/>
    <x v="2"/>
    <s v="Yes"/>
    <s v="No"/>
    <x v="0"/>
    <n v="1"/>
    <x v="1"/>
    <s v="17-Jul-1985"/>
    <x v="20"/>
    <n v="39836.519999999997"/>
    <s v="tier - 2"/>
    <s v="tier - 1"/>
    <s v="R1011"/>
  </r>
  <r>
    <s v="Id2227"/>
    <s v="  Elizabeth A"/>
    <n v="15.17"/>
    <x v="4"/>
    <n v="4.3"/>
    <x v="2"/>
    <s v="Yes"/>
    <s v="No"/>
    <x v="1"/>
    <n v="1"/>
    <x v="1"/>
    <s v="1-Jun-1983"/>
    <x v="22"/>
    <n v="39865.699999999997"/>
    <s v="tier - 2"/>
    <s v="tier - 2"/>
    <s v="R1011"/>
  </r>
  <r>
    <s v="Id2228"/>
    <s v="  Rebecca M"/>
    <n v="16.63"/>
    <x v="4"/>
    <n v="4.5"/>
    <x v="2"/>
    <s v="No"/>
    <s v="No"/>
    <x v="0"/>
    <n v="1"/>
    <x v="1"/>
    <s v="22-Aug-1985"/>
    <x v="20"/>
    <n v="39871.699999999997"/>
    <s v="tier - 1"/>
    <s v="tier - 2"/>
    <s v="R1013"/>
  </r>
  <r>
    <s v="Id2229"/>
    <s v="  Ruth"/>
    <n v="19.39"/>
    <x v="2"/>
    <n v="5.59"/>
    <x v="2"/>
    <s v="No"/>
    <s v="No"/>
    <x v="1"/>
    <n v="1"/>
    <x v="1"/>
    <s v="2-Dec-1975"/>
    <x v="31"/>
    <n v="39963.120000000003"/>
    <s v="tier - 2"/>
    <s v="tier - 2"/>
    <s v="R1011"/>
  </r>
  <r>
    <s v="Id2230"/>
    <s v="  Gregory S"/>
    <n v="17.34"/>
    <x v="4"/>
    <n v="6.29"/>
    <x v="1"/>
    <s v="Yes"/>
    <s v="No"/>
    <x v="1"/>
    <n v="1"/>
    <x v="1"/>
    <s v="8-Aug-1987"/>
    <x v="17"/>
    <n v="39983.43"/>
    <s v="tier - 2"/>
    <s v="tier - 3"/>
    <s v="R1012"/>
  </r>
  <r>
    <s v="Id2231"/>
    <s v="  Alexandra S"/>
    <n v="17.940000000000001"/>
    <x v="4"/>
    <n v="4.1900000000000004"/>
    <x v="2"/>
    <s v="No"/>
    <s v="Yes"/>
    <x v="0"/>
    <n v="1"/>
    <x v="1"/>
    <s v="25-Dec-1982"/>
    <x v="23"/>
    <n v="40003.33"/>
    <s v="tier - 1"/>
    <s v="tier - 1"/>
    <s v="R1012"/>
  </r>
  <r>
    <s v="Id2232"/>
    <s v="  Hillary"/>
    <n v="16.670000000000002"/>
    <x v="4"/>
    <n v="4.7"/>
    <x v="2"/>
    <s v="Yes"/>
    <s v="No"/>
    <x v="1"/>
    <n v="1"/>
    <x v="1"/>
    <s v="20-Dec-1978"/>
    <x v="27"/>
    <n v="40054.730000000003"/>
    <s v="tier - 1"/>
    <s v="tier - 3"/>
    <s v="R1011"/>
  </r>
  <r>
    <s v="Id2233"/>
    <s v="  Amy K"/>
    <n v="20.58"/>
    <x v="2"/>
    <n v="5.64"/>
    <x v="2"/>
    <s v="Yes"/>
    <s v="No"/>
    <x v="0"/>
    <s v="No major surgery"/>
    <x v="1"/>
    <s v="12-Aug-1966"/>
    <x v="37"/>
    <n v="40069.440000000002"/>
    <s v="tier - 1"/>
    <s v="tier - 3"/>
    <s v="R1011"/>
  </r>
  <r>
    <s v="Id2234"/>
    <s v="  Scott"/>
    <n v="16.5"/>
    <x v="4"/>
    <n v="4.1100000000000003"/>
    <x v="2"/>
    <s v="Yes"/>
    <s v="No"/>
    <x v="0"/>
    <s v="No major surgery"/>
    <x v="1"/>
    <s v="14-Oct-1983"/>
    <x v="22"/>
    <n v="40103.89"/>
    <s v="tier - 1"/>
    <s v="tier - 2"/>
    <s v="R1011"/>
  </r>
  <r>
    <s v="Id2235"/>
    <s v="  John"/>
    <n v="15.41"/>
    <x v="4"/>
    <n v="5.43"/>
    <x v="2"/>
    <s v="Yes"/>
    <s v="No"/>
    <x v="1"/>
    <n v="1"/>
    <x v="1"/>
    <s v="21-Oct-1985"/>
    <x v="20"/>
    <n v="40182.25"/>
    <s v="tier - 1"/>
    <s v="tier - 2"/>
    <s v="R1011"/>
  </r>
  <r>
    <s v="Id2236"/>
    <s v="  Maaikel"/>
    <n v="24.59"/>
    <x v="2"/>
    <n v="4.38"/>
    <x v="2"/>
    <s v="No"/>
    <s v="No"/>
    <x v="0"/>
    <n v="1"/>
    <x v="1"/>
    <s v="18-Aug-1979"/>
    <x v="25"/>
    <n v="40204.83"/>
    <s v="tier - 1"/>
    <s v="tier - 3"/>
    <s v="R1012"/>
  </r>
  <r>
    <s v="Id2237"/>
    <s v="  Daniel C"/>
    <n v="33.33"/>
    <x v="0"/>
    <n v="9.7899999999999991"/>
    <x v="0"/>
    <s v="No"/>
    <s v="No"/>
    <x v="0"/>
    <s v="No major surgery"/>
    <x v="1"/>
    <s v="28-Jul-1981"/>
    <x v="19"/>
    <n v="40208.559999999998"/>
    <s v="tier - 1"/>
    <s v="tier - 2"/>
    <s v="R1011"/>
  </r>
  <r>
    <s v="Id2238"/>
    <s v="  Christopher S"/>
    <n v="18.5"/>
    <x v="2"/>
    <n v="11.84"/>
    <x v="0"/>
    <s v="No"/>
    <s v="No"/>
    <x v="0"/>
    <s v="No major surgery"/>
    <x v="1"/>
    <s v="4-Oct-1981"/>
    <x v="19"/>
    <n v="40273.65"/>
    <s v="tier - 1"/>
    <s v="tier - 3"/>
    <s v="R1013"/>
  </r>
  <r>
    <s v="Id2239"/>
    <s v="  William R"/>
    <n v="18.579999999999998"/>
    <x v="2"/>
    <n v="6.22"/>
    <x v="1"/>
    <s v="No"/>
    <s v="No"/>
    <x v="0"/>
    <s v="No major surgery"/>
    <x v="1"/>
    <s v="27-Jun-1977"/>
    <x v="26"/>
    <n v="40284.379999999997"/>
    <s v="tier - 1"/>
    <s v="tier - 3"/>
    <s v="R1012"/>
  </r>
  <r>
    <s v="Id2240"/>
    <s v="  Lyndsy"/>
    <n v="16.64"/>
    <x v="4"/>
    <n v="10.01"/>
    <x v="0"/>
    <s v="No"/>
    <s v="No"/>
    <x v="0"/>
    <s v="No major surgery"/>
    <x v="1"/>
    <s v="4-Sep-1962"/>
    <x v="40"/>
    <n v="40309.93"/>
    <s v="tier - 1"/>
    <s v="tier - 3"/>
    <s v="R1011"/>
  </r>
  <r>
    <s v="Id2241"/>
    <s v="  Jessica"/>
    <n v="19.329999999999998"/>
    <x v="2"/>
    <n v="4.32"/>
    <x v="2"/>
    <s v="No"/>
    <s v="No"/>
    <x v="0"/>
    <n v="1"/>
    <x v="1"/>
    <s v="12-Aug-1966"/>
    <x v="37"/>
    <n v="40373.74"/>
    <s v="tier - 1"/>
    <s v="tier - 3"/>
    <s v="R1011"/>
  </r>
  <r>
    <s v="Id2242"/>
    <s v="  Anna"/>
    <n v="21.26"/>
    <x v="2"/>
    <n v="5.65"/>
    <x v="2"/>
    <s v="Yes"/>
    <s v="No"/>
    <x v="1"/>
    <n v="1"/>
    <x v="1"/>
    <s v="3-Nov-1985"/>
    <x v="20"/>
    <n v="40419.019999999997"/>
    <s v="tier - 1"/>
    <s v="tier - 2"/>
    <s v="R1013"/>
  </r>
  <r>
    <s v="Id2243"/>
    <s v="  Jordan"/>
    <n v="15.6"/>
    <x v="4"/>
    <n v="4.12"/>
    <x v="2"/>
    <s v="Yes"/>
    <s v="No"/>
    <x v="0"/>
    <n v="1"/>
    <x v="1"/>
    <s v="10-Jul-1975"/>
    <x v="31"/>
    <n v="40590.550000000003"/>
    <s v="tier - 1"/>
    <s v="tier - 3"/>
    <s v="R1012"/>
  </r>
  <r>
    <s v="Id2244"/>
    <s v="  Brian"/>
    <n v="24.39"/>
    <x v="2"/>
    <n v="6.24"/>
    <x v="1"/>
    <s v="No"/>
    <s v="No"/>
    <x v="0"/>
    <n v="1"/>
    <x v="1"/>
    <s v="25-Sep-1970"/>
    <x v="33"/>
    <n v="40692.910000000003"/>
    <s v="tier - 1"/>
    <s v="tier - 1"/>
    <s v="R1011"/>
  </r>
  <r>
    <s v="Id2245"/>
    <s v="  Katherine A"/>
    <n v="24.75"/>
    <x v="2"/>
    <n v="4.83"/>
    <x v="2"/>
    <s v="No"/>
    <s v="No"/>
    <x v="0"/>
    <s v="No major surgery"/>
    <x v="1"/>
    <s v="26-Dec-1976"/>
    <x v="35"/>
    <n v="40720.550000000003"/>
    <s v="tier - 1"/>
    <s v="tier - 3"/>
    <s v="R1012"/>
  </r>
  <r>
    <s v="Id2246"/>
    <s v="  Melanie"/>
    <n v="20.88"/>
    <x v="2"/>
    <n v="7.4"/>
    <x v="0"/>
    <s v="No"/>
    <s v="No"/>
    <x v="0"/>
    <s v="No major surgery"/>
    <x v="1"/>
    <s v="10-Jun-1972"/>
    <x v="30"/>
    <n v="40817.85"/>
    <s v="tier - 1"/>
    <s v="tier - 3"/>
    <s v="R1011"/>
  </r>
  <r>
    <s v="Id2247"/>
    <s v="  Jessica"/>
    <n v="20.43"/>
    <x v="2"/>
    <n v="4.54"/>
    <x v="2"/>
    <s v="No"/>
    <s v="No"/>
    <x v="0"/>
    <s v="No major surgery"/>
    <x v="1"/>
    <s v="2-Jul-1999"/>
    <x v="7"/>
    <n v="40904.199999999997"/>
    <s v="tier - 1"/>
    <s v="tier - 1"/>
    <s v="R1024"/>
  </r>
  <r>
    <s v="Id2248"/>
    <s v="  Eric S"/>
    <n v="15.18"/>
    <x v="4"/>
    <n v="11.11"/>
    <x v="0"/>
    <s v="No"/>
    <s v="No"/>
    <x v="0"/>
    <s v="No major surgery"/>
    <x v="1"/>
    <s v="4-Aug-1992"/>
    <x v="0"/>
    <n v="40932.43"/>
    <s v="tier - 1"/>
    <s v="tier - 2"/>
    <s v="R1013"/>
  </r>
  <r>
    <s v="Id2249"/>
    <s v="  Joseph"/>
    <n v="15.12"/>
    <x v="4"/>
    <n v="4.03"/>
    <x v="2"/>
    <s v="Yes"/>
    <s v="No"/>
    <x v="0"/>
    <s v="No major surgery"/>
    <x v="1"/>
    <s v="16-Sep-1979"/>
    <x v="25"/>
    <n v="40941.29"/>
    <s v="tier - 1"/>
    <s v="tier - 2"/>
    <s v="R1013"/>
  </r>
  <r>
    <s v="Id2250"/>
    <s v="  Mary"/>
    <n v="23.88"/>
    <x v="2"/>
    <n v="4.51"/>
    <x v="2"/>
    <s v="No"/>
    <s v="No"/>
    <x v="0"/>
    <n v="1"/>
    <x v="1"/>
    <s v="8-Sep-1983"/>
    <x v="22"/>
    <n v="40961.29"/>
    <s v="tier - 1"/>
    <s v="tier - 2"/>
    <s v="R1011"/>
  </r>
  <r>
    <s v="Id2251"/>
    <s v="  Natalie"/>
    <n v="16.13"/>
    <x v="4"/>
    <n v="5.56"/>
    <x v="2"/>
    <s v="No"/>
    <s v="Yes"/>
    <x v="0"/>
    <n v="1"/>
    <x v="1"/>
    <s v="5-Jun-1974"/>
    <x v="28"/>
    <n v="40974.160000000003"/>
    <s v="tier - 1"/>
    <s v="tier - 2"/>
    <s v="R1013"/>
  </r>
  <r>
    <s v="Id2252"/>
    <s v="  Christopher"/>
    <n v="24.09"/>
    <x v="2"/>
    <n v="4.0999999999999996"/>
    <x v="2"/>
    <s v="No"/>
    <s v="Yes"/>
    <x v="0"/>
    <n v="1"/>
    <x v="1"/>
    <s v="11-Oct-1979"/>
    <x v="25"/>
    <n v="41034.22"/>
    <s v="tier - 1"/>
    <s v="tier - 3"/>
    <s v="R1017"/>
  </r>
  <r>
    <s v="Id2253"/>
    <s v="  Sonja"/>
    <n v="19.43"/>
    <x v="2"/>
    <n v="5.85"/>
    <x v="1"/>
    <s v="No"/>
    <s v="Yes"/>
    <x v="0"/>
    <n v="1"/>
    <x v="1"/>
    <s v="12-Aug-1972"/>
    <x v="30"/>
    <n v="41055.29"/>
    <s v="tier - 1"/>
    <s v="tier - 2"/>
    <s v="R1011"/>
  </r>
  <r>
    <s v="Id2254"/>
    <s v="  Alexandra"/>
    <n v="15.22"/>
    <x v="4"/>
    <n v="4.92"/>
    <x v="2"/>
    <s v="Yes"/>
    <s v="No"/>
    <x v="1"/>
    <n v="1"/>
    <x v="1"/>
    <s v="6-Sep-1972"/>
    <x v="30"/>
    <n v="41097.160000000003"/>
    <s v="tier - 1"/>
    <s v="tier - 3"/>
    <s v="R1016"/>
  </r>
  <r>
    <s v="Id2255"/>
    <s v="  Martha L"/>
    <n v="20.72"/>
    <x v="2"/>
    <n v="9.4600000000000009"/>
    <x v="0"/>
    <s v="No"/>
    <s v="No"/>
    <x v="0"/>
    <s v="No major surgery"/>
    <x v="1"/>
    <s v="8-Aug-1969"/>
    <x v="34"/>
    <n v="41191.57"/>
    <s v="tier - 1"/>
    <s v="tier - 2"/>
    <s v="R1011"/>
  </r>
  <r>
    <s v="Id2256"/>
    <s v="  Ryan C"/>
    <n v="35.4"/>
    <x v="0"/>
    <n v="5.94"/>
    <x v="1"/>
    <s v="No"/>
    <s v="No"/>
    <x v="1"/>
    <n v="1"/>
    <x v="1"/>
    <s v="6-Jun-1964"/>
    <x v="42"/>
    <n v="41250.39"/>
    <s v="tier - 1"/>
    <s v="tier - 3"/>
    <s v="R1011"/>
  </r>
  <r>
    <s v="Id2257"/>
    <s v="  Cliff"/>
    <n v="34.4"/>
    <x v="0"/>
    <n v="5.7"/>
    <x v="1"/>
    <s v="No"/>
    <s v="No"/>
    <x v="1"/>
    <n v="1"/>
    <x v="1"/>
    <s v="27-Aug-1977"/>
    <x v="26"/>
    <n v="41271.5"/>
    <s v="tier - 1"/>
    <s v="tier - 2"/>
    <s v="R1011"/>
  </r>
  <r>
    <s v="Id2258"/>
    <s v="  Blue"/>
    <n v="34.1"/>
    <x v="0"/>
    <n v="4.13"/>
    <x v="2"/>
    <s v="No"/>
    <s v="No"/>
    <x v="1"/>
    <n v="1"/>
    <x v="1"/>
    <s v="7-Oct-1964"/>
    <x v="42"/>
    <n v="41331.79"/>
    <s v="tier - 1"/>
    <s v="tier - 2"/>
    <s v="R1011"/>
  </r>
  <r>
    <s v="Id2259"/>
    <s v="  Jeffrey M"/>
    <n v="30.4"/>
    <x v="0"/>
    <n v="4.7699999999999996"/>
    <x v="2"/>
    <s v="No"/>
    <s v="No"/>
    <x v="1"/>
    <n v="1"/>
    <x v="1"/>
    <s v="16-Oct-1971"/>
    <x v="32"/>
    <n v="41351.879999999997"/>
    <s v="tier - 1"/>
    <s v="tier - 2"/>
    <s v="R1011"/>
  </r>
  <r>
    <s v="Id2260"/>
    <s v="  Andrew"/>
    <n v="28.7"/>
    <x v="1"/>
    <n v="4.99"/>
    <x v="2"/>
    <s v="No"/>
    <s v="No"/>
    <x v="1"/>
    <n v="1"/>
    <x v="1"/>
    <s v="22-Dec-1967"/>
    <x v="39"/>
    <n v="41505.15"/>
    <s v="tier - 1"/>
    <s v="tier - 2"/>
    <s v="R1011"/>
  </r>
  <r>
    <s v="Id2261"/>
    <s v="  Julia"/>
    <n v="17.440000000000001"/>
    <x v="4"/>
    <n v="4.42"/>
    <x v="2"/>
    <s v="Yes"/>
    <s v="No"/>
    <x v="1"/>
    <n v="1"/>
    <x v="1"/>
    <s v="24-Nov-1974"/>
    <x v="28"/>
    <n v="41636.199999999997"/>
    <s v="tier - 1"/>
    <s v="tier - 1"/>
    <s v="R1011"/>
  </r>
  <r>
    <s v="Id2262"/>
    <s v="  Daniel"/>
    <n v="27.6"/>
    <x v="1"/>
    <n v="4.01"/>
    <x v="2"/>
    <s v="No"/>
    <s v="No"/>
    <x v="1"/>
    <n v="1"/>
    <x v="1"/>
    <s v="29-Oct-1976"/>
    <x v="35"/>
    <n v="41661.599999999999"/>
    <s v="tier - 1"/>
    <s v="tier - 3"/>
    <s v="R1011"/>
  </r>
  <r>
    <s v="Id2263"/>
    <s v="  Jaime"/>
    <n v="20.7"/>
    <x v="2"/>
    <n v="4.49"/>
    <x v="2"/>
    <s v="No"/>
    <s v="No"/>
    <x v="1"/>
    <n v="1"/>
    <x v="1"/>
    <s v="14-Nov-1975"/>
    <x v="31"/>
    <n v="41676.080000000002"/>
    <s v="tier - 1"/>
    <s v="tier - 2"/>
    <s v="R1013"/>
  </r>
  <r>
    <s v="Id2264"/>
    <s v="  Mohd Syahidan"/>
    <n v="20.3"/>
    <x v="2"/>
    <n v="6.37"/>
    <x v="1"/>
    <s v="No"/>
    <s v="No"/>
    <x v="1"/>
    <n v="1"/>
    <x v="1"/>
    <s v="29-Sep-1975"/>
    <x v="31"/>
    <n v="41681.86"/>
    <s v="tier - 1"/>
    <s v="tier - 1"/>
    <s v="R1011"/>
  </r>
  <r>
    <s v="Id2265"/>
    <s v="  Matthew"/>
    <n v="19.8"/>
    <x v="2"/>
    <n v="5.12"/>
    <x v="2"/>
    <s v="No"/>
    <s v="No"/>
    <x v="1"/>
    <n v="1"/>
    <x v="1"/>
    <s v="22-Sep-1962"/>
    <x v="40"/>
    <n v="41794.629999999997"/>
    <s v="tier - 1"/>
    <s v="tier - 3"/>
    <s v="R1011"/>
  </r>
  <r>
    <s v="Id2266"/>
    <s v="  Elizabeth S"/>
    <n v="21.87"/>
    <x v="2"/>
    <n v="8.59"/>
    <x v="0"/>
    <s v="No"/>
    <s v="No"/>
    <x v="0"/>
    <s v="No major surgery"/>
    <x v="1"/>
    <s v="21-Sep-1966"/>
    <x v="37"/>
    <n v="41886.54"/>
    <s v="tier - 1"/>
    <s v="tier - 3"/>
    <s v="R1011"/>
  </r>
  <r>
    <s v="Id2267"/>
    <s v="  Katie"/>
    <n v="16.600000000000001"/>
    <x v="4"/>
    <n v="5.87"/>
    <x v="1"/>
    <s v="No"/>
    <s v="No"/>
    <x v="0"/>
    <n v="1"/>
    <x v="1"/>
    <s v="8-Jun-1972"/>
    <x v="30"/>
    <n v="41919.1"/>
    <s v="tier - 1"/>
    <s v="tier - 1"/>
    <s v="R1016"/>
  </r>
  <r>
    <s v="Id2268"/>
    <s v="  Christi A"/>
    <n v="21.98"/>
    <x v="2"/>
    <n v="7.03"/>
    <x v="0"/>
    <s v="No"/>
    <s v="No"/>
    <x v="0"/>
    <s v="No major surgery"/>
    <x v="1"/>
    <s v="10-Nov-1984"/>
    <x v="21"/>
    <n v="41949.24"/>
    <s v="tier - 1"/>
    <s v="tier - 1"/>
    <s v="R1013"/>
  </r>
  <r>
    <s v="Id2269"/>
    <s v="  Sandra K"/>
    <n v="19.7"/>
    <x v="2"/>
    <n v="5.51"/>
    <x v="2"/>
    <s v="No"/>
    <s v="No"/>
    <x v="0"/>
    <n v="1"/>
    <x v="1"/>
    <s v="19-Dec-1968"/>
    <x v="36"/>
    <n v="41999.519999999997"/>
    <s v="tier - 1"/>
    <s v="tier - 3"/>
    <s v="R1013"/>
  </r>
  <r>
    <s v="Id2270"/>
    <s v="  Katharine"/>
    <n v="19.21"/>
    <x v="2"/>
    <n v="4.76"/>
    <x v="2"/>
    <s v="No"/>
    <s v="Yes"/>
    <x v="0"/>
    <n v="1"/>
    <x v="1"/>
    <s v="28-Nov-1976"/>
    <x v="35"/>
    <n v="42111.66"/>
    <s v="tier - 1"/>
    <s v="tier - 1"/>
    <s v="R1024"/>
  </r>
  <r>
    <s v="Id2271"/>
    <s v="  Jerome"/>
    <n v="19.3"/>
    <x v="2"/>
    <n v="4.7"/>
    <x v="2"/>
    <s v="No"/>
    <s v="Yes"/>
    <x v="0"/>
    <n v="1"/>
    <x v="1"/>
    <s v="9-Dec-1997"/>
    <x v="6"/>
    <n v="42112.24"/>
    <s v="tier - 1"/>
    <s v="tier - 3"/>
    <s v="R1013"/>
  </r>
  <r>
    <s v="Id2272"/>
    <s v="  Julia R"/>
    <n v="16.22"/>
    <x v="4"/>
    <n v="6.21"/>
    <x v="1"/>
    <s v="Yes"/>
    <s v="No"/>
    <x v="0"/>
    <s v="No major surgery"/>
    <x v="1"/>
    <s v="3-Jul-1979"/>
    <x v="25"/>
    <n v="42124.52"/>
    <s v="tier - 1"/>
    <s v="tier - 1"/>
    <s v="R1013"/>
  </r>
  <r>
    <s v="Id2273"/>
    <s v="  Sean Henry"/>
    <n v="17.12"/>
    <x v="4"/>
    <n v="4.5199999999999996"/>
    <x v="2"/>
    <s v="No"/>
    <s v="Yes"/>
    <x v="0"/>
    <n v="1"/>
    <x v="1"/>
    <s v="18-Sep-1973"/>
    <x v="29"/>
    <n v="42188.15"/>
    <s v="tier - 1"/>
    <s v="tier - 1"/>
    <s v="R1011"/>
  </r>
  <r>
    <s v="Id2274"/>
    <s v="  Rachel A"/>
    <n v="19.07"/>
    <x v="2"/>
    <n v="5.45"/>
    <x v="2"/>
    <s v="No"/>
    <s v="No"/>
    <x v="0"/>
    <n v="1"/>
    <x v="1"/>
    <s v="15-Aug-1975"/>
    <x v="31"/>
    <n v="42211.14"/>
    <s v="tier - 1"/>
    <s v="tier - 3"/>
    <s v="R1013"/>
  </r>
  <r>
    <s v="Id2275"/>
    <s v="  Jim"/>
    <n v="15.56"/>
    <x v="4"/>
    <n v="4.42"/>
    <x v="2"/>
    <s v="No"/>
    <s v="No"/>
    <x v="0"/>
    <s v="No major surgery"/>
    <x v="1"/>
    <s v="28-Jun-1967"/>
    <x v="39"/>
    <n v="42303.69"/>
    <s v="tier - 1"/>
    <s v="tier - 2"/>
    <s v="R1016"/>
  </r>
  <r>
    <s v="Id2276"/>
    <s v="  Tim"/>
    <n v="22.76"/>
    <x v="2"/>
    <n v="9.44"/>
    <x v="0"/>
    <s v="No"/>
    <s v="No"/>
    <x v="0"/>
    <s v="No major surgery"/>
    <x v="1"/>
    <s v="3-Aug-1968"/>
    <x v="36"/>
    <n v="42478.6"/>
    <s v="tier - 1"/>
    <s v="tier - 2"/>
    <s v="R1011"/>
  </r>
  <r>
    <s v="Id2277"/>
    <s v="  Abby L"/>
    <n v="22.79"/>
    <x v="2"/>
    <n v="6.15"/>
    <x v="1"/>
    <s v="Yes"/>
    <s v="No"/>
    <x v="1"/>
    <n v="1"/>
    <x v="1"/>
    <s v="27-Jun-1967"/>
    <x v="39"/>
    <n v="42538.720000000001"/>
    <s v="tier - 1"/>
    <s v="tier - 3"/>
    <s v="R1011"/>
  </r>
  <r>
    <s v="Id2278"/>
    <s v="  Mark"/>
    <n v="17.41"/>
    <x v="4"/>
    <n v="5.13"/>
    <x v="2"/>
    <s v="Yes"/>
    <s v="No"/>
    <x v="0"/>
    <s v="No major surgery"/>
    <x v="1"/>
    <s v="27-Dec-1979"/>
    <x v="25"/>
    <n v="42560.43"/>
    <s v="tier - 1"/>
    <s v="tier - 3"/>
    <s v="R1013"/>
  </r>
  <r>
    <s v="Id2279"/>
    <s v="  Ali"/>
    <n v="19.32"/>
    <x v="2"/>
    <n v="4.96"/>
    <x v="2"/>
    <s v="Yes"/>
    <s v="No"/>
    <x v="0"/>
    <s v="No major surgery"/>
    <x v="1"/>
    <s v="3-Nov-1971"/>
    <x v="32"/>
    <n v="42644.2"/>
    <s v="tier - 1"/>
    <s v="tier - 3"/>
    <s v="R1011"/>
  </r>
  <r>
    <s v="Id2280"/>
    <s v="  Joshua"/>
    <n v="18.25"/>
    <x v="4"/>
    <n v="10.95"/>
    <x v="0"/>
    <s v="No"/>
    <s v="No"/>
    <x v="0"/>
    <s v="No major surgery"/>
    <x v="1"/>
    <s v="21-Oct-1977"/>
    <x v="26"/>
    <n v="42760.5"/>
    <s v="tier - 1"/>
    <s v="tier - 2"/>
    <s v="R1012"/>
  </r>
  <r>
    <s v="Id2281"/>
    <s v="  Pierre"/>
    <n v="53.13"/>
    <x v="0"/>
    <n v="4.4400000000000004"/>
    <x v="2"/>
    <s v="No"/>
    <s v="Yes"/>
    <x v="0"/>
    <n v="1"/>
    <x v="1"/>
    <s v="29-Oct-1965"/>
    <x v="38"/>
    <n v="42764.12"/>
    <s v="tier - 1"/>
    <s v="tier - 2"/>
    <s v="R1011"/>
  </r>
  <r>
    <s v="Id2282"/>
    <s v="  Kate"/>
    <n v="20.46"/>
    <x v="2"/>
    <n v="4.0199999999999996"/>
    <x v="2"/>
    <s v="No"/>
    <s v="No"/>
    <x v="0"/>
    <s v="No major surgery"/>
    <x v="1"/>
    <s v="10-Sep-1972"/>
    <x v="30"/>
    <n v="42856.84"/>
    <s v="tier - 1"/>
    <s v="tier - 1"/>
    <s v="R1011"/>
  </r>
  <r>
    <s v="Id2283"/>
    <s v="  David"/>
    <n v="43.01"/>
    <x v="0"/>
    <n v="5.44"/>
    <x v="2"/>
    <s v="No"/>
    <s v="Yes"/>
    <x v="0"/>
    <n v="1"/>
    <x v="1"/>
    <s v="23-Oct-1975"/>
    <x v="31"/>
    <n v="42969.85"/>
    <s v="tier - 1"/>
    <s v="tier - 3"/>
    <s v="R1013"/>
  </r>
  <r>
    <s v="Id2284"/>
    <s v="  Carla"/>
    <n v="15.01"/>
    <x v="4"/>
    <n v="4.1500000000000004"/>
    <x v="2"/>
    <s v="No"/>
    <s v="No"/>
    <x v="1"/>
    <n v="1"/>
    <x v="1"/>
    <s v="4-Nov-1978"/>
    <x v="27"/>
    <n v="42983.46"/>
    <s v="tier - 1"/>
    <s v="tier - 2"/>
    <s v="R1012"/>
  </r>
  <r>
    <s v="Id2285"/>
    <s v="  Alvaro Sr"/>
    <n v="41.14"/>
    <x v="0"/>
    <n v="6.02"/>
    <x v="1"/>
    <s v="No"/>
    <s v="Yes"/>
    <x v="0"/>
    <n v="1"/>
    <x v="1"/>
    <s v="29-Nov-1965"/>
    <x v="38"/>
    <n v="43073.760000000002"/>
    <s v="tier - 2"/>
    <s v="tier - 2"/>
    <s v="R1011"/>
  </r>
  <r>
    <s v="Id2286"/>
    <s v="  Hope"/>
    <n v="16.55"/>
    <x v="4"/>
    <n v="7.73"/>
    <x v="0"/>
    <s v="No"/>
    <s v="No"/>
    <x v="0"/>
    <s v="No major surgery"/>
    <x v="1"/>
    <s v="3-Dec-1969"/>
    <x v="34"/>
    <n v="43254.42"/>
    <s v="tier - 2"/>
    <s v="tier - 2"/>
    <s v="R1016"/>
  </r>
  <r>
    <s v="Id2287"/>
    <s v="  Mark P"/>
    <n v="37.29"/>
    <x v="0"/>
    <n v="5.03"/>
    <x v="2"/>
    <s v="No"/>
    <s v="Yes"/>
    <x v="0"/>
    <n v="1"/>
    <x v="1"/>
    <s v="22-Aug-1965"/>
    <x v="38"/>
    <n v="43578.94"/>
    <s v="tier - 2"/>
    <s v="tier - 2"/>
    <s v="R1012"/>
  </r>
  <r>
    <s v="Id2288"/>
    <s v="  Desiree"/>
    <n v="16.739999999999998"/>
    <x v="4"/>
    <n v="4.08"/>
    <x v="2"/>
    <s v="Yes"/>
    <s v="No"/>
    <x v="0"/>
    <s v="No major surgery"/>
    <x v="1"/>
    <s v="29-Dec-1986"/>
    <x v="18"/>
    <n v="43753.34"/>
    <s v="tier - 2"/>
    <s v="tier - 1"/>
    <s v="R1015"/>
  </r>
  <r>
    <s v="Id2289"/>
    <s v="  Mario Jr"/>
    <n v="34.43"/>
    <x v="0"/>
    <n v="4.2699999999999996"/>
    <x v="2"/>
    <s v="No"/>
    <s v="Yes"/>
    <x v="0"/>
    <n v="1"/>
    <x v="1"/>
    <s v="25-Oct-1966"/>
    <x v="37"/>
    <n v="43813.87"/>
    <s v="tier - 2"/>
    <s v="tier - 2"/>
    <s v="R1013"/>
  </r>
  <r>
    <s v="Id2290"/>
    <s v="  Lusapho"/>
    <n v="34.1"/>
    <x v="0"/>
    <n v="4.07"/>
    <x v="2"/>
    <s v="No"/>
    <s v="Yes"/>
    <x v="0"/>
    <n v="1"/>
    <x v="1"/>
    <s v="2-Jul-1966"/>
    <x v="37"/>
    <n v="43817.45"/>
    <s v="tier - 2"/>
    <s v="tier - 3"/>
    <s v="R1012"/>
  </r>
  <r>
    <s v="Id2291"/>
    <s v="  Erin C"/>
    <n v="19.3"/>
    <x v="2"/>
    <n v="10.36"/>
    <x v="0"/>
    <s v="No"/>
    <s v="No"/>
    <x v="0"/>
    <s v="No major surgery"/>
    <x v="1"/>
    <s v="10-Nov-1980"/>
    <x v="24"/>
    <n v="43896.38"/>
    <s v="tier - 2"/>
    <s v="tier - 1"/>
    <s v="R1013"/>
  </r>
  <r>
    <s v="Id2292"/>
    <s v="  Alan F"/>
    <n v="33.659999999999997"/>
    <x v="0"/>
    <n v="5.71"/>
    <x v="1"/>
    <s v="No"/>
    <s v="Yes"/>
    <x v="0"/>
    <n v="1"/>
    <x v="1"/>
    <s v="5-Oct-1966"/>
    <x v="37"/>
    <n v="43921.18"/>
    <s v="tier - 2"/>
    <s v="tier - 2"/>
    <s v="R1012"/>
  </r>
  <r>
    <s v="Id2293"/>
    <s v="  Ryan"/>
    <n v="33.33"/>
    <x v="0"/>
    <n v="6.08"/>
    <x v="1"/>
    <s v="No"/>
    <s v="Yes"/>
    <x v="0"/>
    <n v="1"/>
    <x v="1"/>
    <s v="16-Jul-1988"/>
    <x v="15"/>
    <n v="43943.88"/>
    <s v="tier - 2"/>
    <s v="tier - 1"/>
    <s v="R1012"/>
  </r>
  <r>
    <s v="Id2294"/>
    <s v="  Hope"/>
    <n v="21.84"/>
    <x v="2"/>
    <n v="5.71"/>
    <x v="1"/>
    <s v="No"/>
    <s v="Yes"/>
    <x v="0"/>
    <n v="1"/>
    <x v="1"/>
    <s v="1-Jun-1975"/>
    <x v="31"/>
    <n v="44202.65"/>
    <s v="tier - 2"/>
    <s v="tier - 2"/>
    <s v="R1013"/>
  </r>
  <r>
    <s v="Id2295"/>
    <s v="  Josh"/>
    <n v="16.87"/>
    <x v="4"/>
    <n v="9.1300000000000008"/>
    <x v="0"/>
    <s v="No"/>
    <s v="No"/>
    <x v="0"/>
    <s v="No major surgery"/>
    <x v="1"/>
    <s v="24-Nov-1968"/>
    <x v="36"/>
    <n v="44260.75"/>
    <s v="tier - 2"/>
    <s v="tier - 1"/>
    <s v="R1013"/>
  </r>
  <r>
    <s v="Id2296"/>
    <s v="  Jacob J"/>
    <n v="30.14"/>
    <x v="0"/>
    <n v="5.49"/>
    <x v="2"/>
    <s v="No"/>
    <s v="Yes"/>
    <x v="0"/>
    <n v="1"/>
    <x v="1"/>
    <s v="29-Oct-1971"/>
    <x v="32"/>
    <n v="44400.41"/>
    <s v="tier - 2"/>
    <s v="tier - 2"/>
    <s v="R1013"/>
  </r>
  <r>
    <s v="Id2297"/>
    <s v="  Jose Tomas"/>
    <n v="23.21"/>
    <x v="2"/>
    <n v="4.37"/>
    <x v="2"/>
    <s v="No"/>
    <s v="Yes"/>
    <x v="0"/>
    <n v="1"/>
    <x v="1"/>
    <s v="14-Sep-1967"/>
    <x v="39"/>
    <n v="44423.8"/>
    <s v="tier - 2"/>
    <s v="tier - 3"/>
    <s v="R1013"/>
  </r>
  <r>
    <s v="Id2298"/>
    <s v="  Mary Evan"/>
    <n v="17.170000000000002"/>
    <x v="4"/>
    <n v="8.4600000000000009"/>
    <x v="0"/>
    <s v="No"/>
    <s v="No"/>
    <x v="0"/>
    <s v="No major surgery"/>
    <x v="1"/>
    <s v="2-Aug-2000"/>
    <x v="10"/>
    <n v="44501.4"/>
    <s v="tier - 2"/>
    <s v="tier - 3"/>
    <s v="R1013"/>
  </r>
  <r>
    <s v="Id2299"/>
    <s v="  Justin K"/>
    <n v="15.61"/>
    <x v="4"/>
    <n v="5.28"/>
    <x v="2"/>
    <s v="No"/>
    <s v="No"/>
    <x v="0"/>
    <n v="1"/>
    <x v="1"/>
    <s v="11-Oct-1993"/>
    <x v="1"/>
    <n v="44585.46"/>
    <s v="tier - 2"/>
    <s v="tier - 2"/>
    <s v="R1011"/>
  </r>
  <r>
    <s v="Id2300"/>
    <s v="  Patrick"/>
    <n v="17.98"/>
    <x v="4"/>
    <n v="5.33"/>
    <x v="2"/>
    <s v="Yes"/>
    <s v="No"/>
    <x v="1"/>
    <n v="1"/>
    <x v="1"/>
    <s v="13-Aug-1971"/>
    <x v="32"/>
    <n v="44641.2"/>
    <s v="tier - 2"/>
    <s v="tier - 3"/>
    <s v="R1024"/>
  </r>
  <r>
    <s v="Id2301"/>
    <s v="  Roman"/>
    <n v="21.64"/>
    <x v="2"/>
    <n v="5.5"/>
    <x v="2"/>
    <s v="No"/>
    <s v="Yes"/>
    <x v="0"/>
    <n v="1"/>
    <x v="1"/>
    <s v="17-Dec-1962"/>
    <x v="40"/>
    <n v="45008.959999999999"/>
    <s v="tier - 2"/>
    <s v="tier - 2"/>
    <s v="R1013"/>
  </r>
  <r>
    <s v="Id2302"/>
    <s v="  David"/>
    <n v="16.399999999999999"/>
    <x v="4"/>
    <n v="5.4"/>
    <x v="2"/>
    <s v="No"/>
    <s v="No"/>
    <x v="1"/>
    <n v="1"/>
    <x v="1"/>
    <s v="9-Aug-1974"/>
    <x v="28"/>
    <n v="45702.02"/>
    <s v="tier - 2"/>
    <s v="tier - 2"/>
    <s v="R1012"/>
  </r>
  <r>
    <s v="Id2303"/>
    <s v="  Evelyn L"/>
    <n v="15.77"/>
    <x v="4"/>
    <n v="6.05"/>
    <x v="1"/>
    <s v="Yes"/>
    <s v="No"/>
    <x v="0"/>
    <n v="1"/>
    <x v="1"/>
    <s v="21-Dec-1960"/>
    <x v="44"/>
    <n v="45710.21"/>
    <s v="tier - 2"/>
    <s v="tier - 2"/>
    <s v="R1016"/>
  </r>
  <r>
    <s v="Id2304"/>
    <s v="  Jim"/>
    <n v="18.27"/>
    <x v="4"/>
    <n v="11.46"/>
    <x v="0"/>
    <s v="No"/>
    <s v="No"/>
    <x v="0"/>
    <s v="No major surgery"/>
    <x v="1"/>
    <s v="12-Aug-1979"/>
    <x v="25"/>
    <n v="45863.21"/>
    <s v="tier - 2"/>
    <s v="tier - 1"/>
    <s v="R1013"/>
  </r>
  <r>
    <s v="Id2305"/>
    <s v="  Matthew S"/>
    <n v="16.489999999999998"/>
    <x v="4"/>
    <n v="8.48"/>
    <x v="0"/>
    <s v="No"/>
    <s v="No"/>
    <x v="0"/>
    <s v="No major surgery"/>
    <x v="1"/>
    <s v="30-Sep-1985"/>
    <x v="20"/>
    <n v="46113.51"/>
    <s v="tier - 2"/>
    <s v="tier - 3"/>
    <s v="R1011"/>
  </r>
  <r>
    <s v="Id2306"/>
    <s v="  Kenneth"/>
    <n v="16.14"/>
    <x v="4"/>
    <n v="4.8600000000000003"/>
    <x v="2"/>
    <s v="No"/>
    <s v="No"/>
    <x v="0"/>
    <s v="No major surgery"/>
    <x v="1"/>
    <s v="4-Dec-1962"/>
    <x v="40"/>
    <n v="46130.53"/>
    <s v="tier - 1"/>
    <s v="tier - 1"/>
    <s v="R1012"/>
  </r>
  <r>
    <s v="Id2307"/>
    <s v="  Andrea"/>
    <n v="20.85"/>
    <x v="2"/>
    <n v="4.45"/>
    <x v="2"/>
    <s v="Yes"/>
    <s v="No"/>
    <x v="0"/>
    <n v="1"/>
    <x v="1"/>
    <s v="2-Dec-1976"/>
    <x v="35"/>
    <n v="46151.12"/>
    <s v="tier - 1"/>
    <s v="tier - 3"/>
    <s v="R1013"/>
  </r>
  <r>
    <s v="Id2308"/>
    <s v="  Kristina"/>
    <n v="15.88"/>
    <x v="4"/>
    <n v="4.3600000000000003"/>
    <x v="2"/>
    <s v="No"/>
    <s v="No"/>
    <x v="0"/>
    <s v="No major surgery"/>
    <x v="1"/>
    <s v="17-Aug-1978"/>
    <x v="27"/>
    <n v="46200.99"/>
    <s v="tier - 1"/>
    <s v="tier - 1"/>
    <s v="R1013"/>
  </r>
  <r>
    <s v="Id2309"/>
    <s v="  Kristen"/>
    <n v="20.66"/>
    <x v="2"/>
    <n v="5.8"/>
    <x v="1"/>
    <s v="No"/>
    <s v="Yes"/>
    <x v="0"/>
    <n v="1"/>
    <x v="1"/>
    <s v="6-Dec-1971"/>
    <x v="32"/>
    <n v="46255.11"/>
    <s v="tier - 1"/>
    <s v="tier - 3"/>
    <s v="R1024"/>
  </r>
  <r>
    <s v="Id2310"/>
    <s v="  Matthew"/>
    <n v="20.399999999999999"/>
    <x v="2"/>
    <n v="5.27"/>
    <x v="2"/>
    <s v="No"/>
    <s v="No"/>
    <x v="0"/>
    <s v="No major surgery"/>
    <x v="1"/>
    <s v="8-Aug-1961"/>
    <x v="43"/>
    <n v="46599.11"/>
    <s v="tier - 1"/>
    <s v="tier - 1"/>
    <s v="R1013"/>
  </r>
  <r>
    <s v="Id2311"/>
    <s v="  Kathleen"/>
    <n v="25.19"/>
    <x v="1"/>
    <n v="5.64"/>
    <x v="2"/>
    <s v="Yes"/>
    <s v="No"/>
    <x v="0"/>
    <s v="No major surgery"/>
    <x v="1"/>
    <s v="23-Jun-1969"/>
    <x v="34"/>
    <n v="46661.440000000002"/>
    <s v="tier - 1"/>
    <s v="tier - 3"/>
    <s v="R1012"/>
  </r>
  <r>
    <s v="Id2312"/>
    <s v="  Lindsey"/>
    <n v="20.54"/>
    <x v="2"/>
    <n v="4.2"/>
    <x v="2"/>
    <s v="Yes"/>
    <s v="No"/>
    <x v="0"/>
    <n v="1"/>
    <x v="1"/>
    <s v="17-Nov-1960"/>
    <x v="44"/>
    <n v="46718.16"/>
    <s v="tier - 1"/>
    <s v="tier - 1"/>
    <s v="R1012"/>
  </r>
  <r>
    <s v="Id2313"/>
    <s v="  Robert"/>
    <n v="20.13"/>
    <x v="2"/>
    <n v="5.42"/>
    <x v="2"/>
    <s v="No"/>
    <s v="No"/>
    <x v="0"/>
    <s v="No major surgery"/>
    <x v="1"/>
    <s v="15-Sep-1958"/>
    <x v="46"/>
    <n v="46889.26"/>
    <s v="tier - 2"/>
    <s v="tier - 3"/>
    <s v="R1013"/>
  </r>
  <r>
    <s v="Id2314"/>
    <s v="  Sarah E"/>
    <n v="18.93"/>
    <x v="2"/>
    <n v="6.11"/>
    <x v="1"/>
    <s v="No"/>
    <s v="No"/>
    <x v="1"/>
    <n v="1"/>
    <x v="1"/>
    <s v="14-Jul-1959"/>
    <x v="45"/>
    <n v="47055.53"/>
    <s v="tier - 2"/>
    <s v="tier - 1"/>
    <s v="R1013"/>
  </r>
  <r>
    <s v="Id2315"/>
    <s v="  Flannery"/>
    <n v="24.14"/>
    <x v="2"/>
    <n v="5.29"/>
    <x v="2"/>
    <s v="No"/>
    <s v="Yes"/>
    <x v="0"/>
    <n v="1"/>
    <x v="1"/>
    <s v="28-Dec-1970"/>
    <x v="33"/>
    <n v="47269.85"/>
    <s v="tier - 1"/>
    <s v="tier - 2"/>
    <s v="R1013"/>
  </r>
  <r>
    <s v="Id2316"/>
    <s v="  John T"/>
    <n v="25.03"/>
    <x v="1"/>
    <n v="5.91"/>
    <x v="1"/>
    <s v="No"/>
    <s v="Yes"/>
    <x v="0"/>
    <n v="1"/>
    <x v="1"/>
    <s v="3-Sep-1958"/>
    <x v="46"/>
    <n v="47291.06"/>
    <s v="tier - 2"/>
    <s v="tier - 1"/>
    <s v="R1011"/>
  </r>
  <r>
    <s v="Id2317"/>
    <s v="  Koji"/>
    <n v="20.47"/>
    <x v="2"/>
    <n v="5.81"/>
    <x v="1"/>
    <s v="Yes"/>
    <s v="No"/>
    <x v="0"/>
    <n v="1"/>
    <x v="1"/>
    <s v="4-Oct-1959"/>
    <x v="45"/>
    <n v="47305.31"/>
    <s v="tier - 2"/>
    <s v="tier - 1"/>
    <s v="R1011"/>
  </r>
  <r>
    <s v="Id2318"/>
    <s v="  Candice M"/>
    <n v="18.82"/>
    <x v="2"/>
    <n v="5.51"/>
    <x v="2"/>
    <s v="Yes"/>
    <s v="No"/>
    <x v="0"/>
    <s v="No major surgery"/>
    <x v="1"/>
    <s v="13-Jun-1961"/>
    <x v="43"/>
    <n v="47403.88"/>
    <s v="tier - 1"/>
    <s v="tier - 3"/>
    <s v="R1011"/>
  </r>
  <r>
    <s v="Id2319"/>
    <s v="  Theodore A"/>
    <n v="17.079999999999998"/>
    <x v="4"/>
    <n v="5.73"/>
    <x v="1"/>
    <s v="No"/>
    <s v="No"/>
    <x v="1"/>
    <n v="1"/>
    <x v="1"/>
    <s v="27-Sep-1971"/>
    <x v="32"/>
    <n v="47462.89"/>
    <s v="tier - 1"/>
    <s v="tier - 2"/>
    <s v="R1013"/>
  </r>
  <r>
    <s v="Id2320"/>
    <s v="  Lindy"/>
    <n v="19.21"/>
    <x v="2"/>
    <n v="5.53"/>
    <x v="2"/>
    <s v="Yes"/>
    <s v="No"/>
    <x v="0"/>
    <s v="No major surgery"/>
    <x v="1"/>
    <s v="7-Nov-1964"/>
    <x v="42"/>
    <n v="47496.49"/>
    <s v="tier - 1"/>
    <s v="tier - 3"/>
    <s v="R1012"/>
  </r>
  <r>
    <s v="Id2321"/>
    <s v="  Thomas"/>
    <n v="17.86"/>
    <x v="4"/>
    <n v="5.43"/>
    <x v="2"/>
    <s v="No"/>
    <s v="No"/>
    <x v="1"/>
    <n v="1"/>
    <x v="1"/>
    <s v="5-Aug-1963"/>
    <x v="41"/>
    <n v="47896.79"/>
    <s v="tier - 1"/>
    <s v="tier - 3"/>
    <s v="R1024"/>
  </r>
  <r>
    <s v="Id2322"/>
    <s v="  Holly"/>
    <n v="21.38"/>
    <x v="2"/>
    <n v="8.01"/>
    <x v="0"/>
    <s v="No"/>
    <s v="No"/>
    <x v="0"/>
    <s v="No major surgery"/>
    <x v="1"/>
    <s v="16-Nov-1958"/>
    <x v="46"/>
    <n v="47928.03"/>
    <s v="tier - 2"/>
    <s v="tier - 3"/>
    <s v="R1011"/>
  </r>
  <r>
    <s v="Id2323"/>
    <s v="  Matthew"/>
    <n v="23.35"/>
    <x v="2"/>
    <n v="5.94"/>
    <x v="1"/>
    <s v="No"/>
    <s v="No"/>
    <x v="0"/>
    <s v="No major surgery"/>
    <x v="1"/>
    <s v="27-Aug-1962"/>
    <x v="40"/>
    <n v="48173.36"/>
    <s v="tier - 1"/>
    <s v="tier - 3"/>
    <s v="R1011"/>
  </r>
  <r>
    <s v="Id2324"/>
    <s v="  Meghan K"/>
    <n v="22.24"/>
    <x v="2"/>
    <n v="5.04"/>
    <x v="2"/>
    <s v="No"/>
    <s v="No"/>
    <x v="0"/>
    <s v="No major surgery"/>
    <x v="1"/>
    <s v="21-Dec-1961"/>
    <x v="43"/>
    <n v="48517.56"/>
    <s v="tier - 1"/>
    <s v="tier - 3"/>
    <s v="R1024"/>
  </r>
  <r>
    <s v="Id2325"/>
    <s v="  Fred"/>
    <n v="24.76"/>
    <x v="2"/>
    <n v="4.54"/>
    <x v="2"/>
    <s v="Yes"/>
    <s v="No"/>
    <x v="0"/>
    <s v="No major surgery"/>
    <x v="1"/>
    <s v="1-Dec-1968"/>
    <x v="36"/>
    <n v="48549.18"/>
    <s v="tier - 1"/>
    <s v="tier - 3"/>
    <s v="R1016"/>
  </r>
  <r>
    <s v="Id2326"/>
    <s v="  Sebastian"/>
    <n v="20.100000000000001"/>
    <x v="2"/>
    <n v="5.6"/>
    <x v="2"/>
    <s v="Yes"/>
    <s v="No"/>
    <x v="1"/>
    <n v="1"/>
    <x v="1"/>
    <s v="11-Oct-1962"/>
    <x v="40"/>
    <n v="48673.56"/>
    <s v="tier - 1"/>
    <s v="tier - 2"/>
    <s v="R1013"/>
  </r>
  <r>
    <s v="Id2327"/>
    <s v="  Laura"/>
    <n v="21.77"/>
    <x v="2"/>
    <n v="10.67"/>
    <x v="0"/>
    <s v="No"/>
    <s v="No"/>
    <x v="0"/>
    <s v="No major surgery"/>
    <x v="1"/>
    <s v="27-Oct-1965"/>
    <x v="38"/>
    <n v="48675.519999999997"/>
    <s v="tier - 1"/>
    <s v="tier - 2"/>
    <s v="R1013"/>
  </r>
  <r>
    <s v="Id2328"/>
    <s v="  Nicole"/>
    <n v="17.82"/>
    <x v="4"/>
    <n v="5.26"/>
    <x v="2"/>
    <s v="Yes"/>
    <s v="No"/>
    <x v="0"/>
    <n v="1"/>
    <x v="1"/>
    <s v="22-Jul-1959"/>
    <x v="45"/>
    <n v="48824.45"/>
    <s v="tier - 2"/>
    <s v="tier - 1"/>
    <s v="R1011"/>
  </r>
  <r>
    <s v="Id2329"/>
    <s v="  Susan E"/>
    <n v="17.07"/>
    <x v="4"/>
    <n v="5.22"/>
    <x v="2"/>
    <s v="No"/>
    <s v="No"/>
    <x v="1"/>
    <n v="1"/>
    <x v="1"/>
    <s v="29-Dec-1978"/>
    <x v="27"/>
    <n v="48885.14"/>
    <s v="tier - 1"/>
    <s v="tier - 2"/>
    <s v="R1013"/>
  </r>
  <r>
    <s v="Id2330"/>
    <s v="  Katy"/>
    <n v="22.24"/>
    <x v="2"/>
    <n v="4.29"/>
    <x v="2"/>
    <s v="Yes"/>
    <s v="No"/>
    <x v="0"/>
    <s v="No major surgery"/>
    <x v="1"/>
    <s v="4-Sep-1963"/>
    <x v="41"/>
    <n v="48970.25"/>
    <s v="tier - 1"/>
    <s v="tier - 2"/>
    <s v="R1013"/>
  </r>
  <r>
    <s v="Id2331"/>
    <s v="  Jordan"/>
    <n v="22.34"/>
    <x v="2"/>
    <n v="5.57"/>
    <x v="2"/>
    <s v="No"/>
    <s v="No"/>
    <x v="0"/>
    <n v="1"/>
    <x v="1"/>
    <s v="27-Jun-1958"/>
    <x v="46"/>
    <n v="49577.66"/>
    <s v="tier - 2"/>
    <s v="tier - 2"/>
    <s v="R1013"/>
  </r>
  <r>
    <s v="Id2332"/>
    <s v="  Juan D"/>
    <n v="17.7"/>
    <x v="4"/>
    <n v="6.28"/>
    <x v="1"/>
    <s v="No"/>
    <s v="No"/>
    <x v="0"/>
    <n v="1"/>
    <x v="1"/>
    <s v="27-Oct-1994"/>
    <x v="11"/>
    <n v="51194.559999999998"/>
    <s v="tier - 1"/>
    <s v="tier - 3"/>
    <s v="R1011"/>
  </r>
  <r>
    <s v="Id2333"/>
    <s v="  Julie"/>
    <n v="16.47"/>
    <x v="4"/>
    <n v="6.35"/>
    <x v="1"/>
    <s v="No"/>
    <s v="No"/>
    <x v="1"/>
    <n v="1"/>
    <x v="1"/>
    <s v="4-Aug-1962"/>
    <x v="40"/>
    <n v="52590.83"/>
    <s v="tier - 1"/>
    <s v="tier - 3"/>
    <s v="R1011"/>
  </r>
  <r>
    <s v="Id2334"/>
    <s v="  Evan P"/>
    <n v="17.600000000000001"/>
    <x v="4"/>
    <n v="4.3899999999999997"/>
    <x v="2"/>
    <s v="No"/>
    <s v="No"/>
    <x v="0"/>
    <n v="1"/>
    <x v="1"/>
    <s v="19-Jun-1989"/>
    <x v="13"/>
    <n v="55135.4"/>
    <s v="tier - 1"/>
    <s v="tier - 2"/>
    <s v="R1012"/>
  </r>
  <r>
    <s v="Id2335"/>
    <s v="  Aaron K"/>
    <n v="17.579999999999998"/>
    <x v="4"/>
    <n v="4.51"/>
    <x v="2"/>
    <s v="No"/>
    <s v="No"/>
    <x v="0"/>
    <n v="1"/>
    <x v="1"/>
    <s v="6-Jun-1991"/>
    <x v="14"/>
    <n v="58571.07"/>
    <s v="tier - 1"/>
    <s v="tier - 3"/>
    <s v="R1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Healthcare Analysis-1" cacheId="9" applyNumberFormats="0" applyBorderFormats="0" applyFontFormats="0" applyPatternFormats="0" applyAlignmentFormats="0" applyWidthHeightFormats="0" dataCaption="" updatedVersion="8" compact="0" compactData="0" chartFormat="4">
  <location ref="A4:C8" firstHeaderRow="1" firstDataRow="1" firstDataCol="2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WEIGHT STATUS" compact="0" outline="0" multipleItemSelectionAllowed="1" showAll="0"/>
    <pivotField name="HBA1C" compact="0" outline="0" multipleItemSelectionAllowed="1" showAll="0"/>
    <pivotField name="DIABETES STATUS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axis="axisRow" dataField="1" compact="0" outline="0" multipleItemSelectionAllowed="1" showAll="0">
      <items count="3">
        <item h="1" x="0"/>
        <item x="1"/>
        <item t="default"/>
      </items>
    </pivotField>
    <pivotField name="NUMBER OF MAJOR SURGERIES" compact="0" outline="0" multipleItemSelectionAllowed="1" showAll="0"/>
    <pivotField name="SMOKE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DATE OF BIRTH" compact="0" outline="0" multipleItemSelectionAllowed="1" showAll="0"/>
    <pivotField name="AGE" compact="0" outline="0" multipleItemSelectionAllowed="1" showAll="0"/>
    <pivotField name="CHARGES" compact="0" numFmtId="165" outline="0" multipleItemSelectionAllowed="1" showAll="0"/>
    <pivotField name="HOSPITAL TIER" compact="0" outline="0" multipleItemSelectionAllowed="1" showAll="0"/>
    <pivotField name="CITY TIER" compact="0" outline="0" multipleItemSelectionAllowed="1" showAll="0"/>
    <pivotField name="STATE ID" compact="0" outline="0" multipleItemSelectionAllowed="1" showAll="0"/>
  </pivotFields>
  <rowFields count="2">
    <field x="8"/>
    <field x="10"/>
  </rowFields>
  <rowItems count="4">
    <i>
      <x v="1"/>
      <x v="1"/>
    </i>
    <i r="1">
      <x v="2"/>
    </i>
    <i t="default">
      <x v="1"/>
    </i>
    <i t="grand">
      <x/>
    </i>
  </rowItems>
  <colItems count="1">
    <i/>
  </colItems>
  <dataFields count="1">
    <dataField name="Count of CANCER HISTORY" fld="8" subtotal="count" baseField="0" baseItem="0"/>
  </dataFields>
  <formats count="55">
    <format dxfId="205">
      <pivotArea type="all" dataOnly="0" outline="0" fieldPosition="0"/>
    </format>
    <format dxfId="204">
      <pivotArea outline="0" fieldPosition="0"/>
    </format>
    <format dxfId="203">
      <pivotArea field="8" type="button" dataOnly="0" labelOnly="1" outline="0" axis="axisRow" fieldPosition="0"/>
    </format>
    <format dxfId="202">
      <pivotArea field="10" type="button" dataOnly="0" labelOnly="1" outline="0" axis="axisRow" fieldPosition="1"/>
    </format>
    <format dxfId="201">
      <pivotArea dataOnly="0" labelOnly="1" outline="0" axis="axisValues" fieldPosition="0"/>
    </format>
    <format dxfId="200">
      <pivotArea dataOnly="0" labelOnly="1" outline="0" fieldPosition="0">
        <references count="1">
          <reference field="8" count="0"/>
        </references>
      </pivotArea>
    </format>
    <format dxfId="199">
      <pivotArea dataOnly="0" labelOnly="1" outline="0" fieldPosition="0">
        <references count="1">
          <reference field="8" count="0" defaultSubtotal="1"/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2">
          <reference field="8" count="0" selected="0"/>
          <reference field="10" count="2">
            <x v="1"/>
            <x v="2"/>
          </reference>
        </references>
      </pivotArea>
    </format>
    <format dxfId="196">
      <pivotArea dataOnly="0" labelOnly="1" outline="0" axis="axisValues" fieldPosition="0"/>
    </format>
    <format dxfId="195">
      <pivotArea field="8" type="button" dataOnly="0" labelOnly="1" outline="0" axis="axisRow" fieldPosition="0"/>
    </format>
    <format dxfId="194">
      <pivotArea field="10" type="button" dataOnly="0" labelOnly="1" outline="0" axis="axisRow" fieldPosition="1"/>
    </format>
    <format dxfId="193">
      <pivotArea dataOnly="0" labelOnly="1" outline="0" axis="axisValues" fieldPosition="0"/>
    </format>
    <format dxfId="192">
      <pivotArea dataOnly="0" labelOnly="1" outline="0" axis="axisValues" fieldPosition="0"/>
    </format>
    <format dxfId="191">
      <pivotArea dataOnly="0" labelOnly="1" outline="0" fieldPosition="0">
        <references count="1">
          <reference field="8" count="0"/>
        </references>
      </pivotArea>
    </format>
    <format dxfId="190">
      <pivotArea dataOnly="0" labelOnly="1" outline="0" offset="A256" fieldPosition="0">
        <references count="1">
          <reference field="8" count="0" defaultSubtotal="1"/>
        </references>
      </pivotArea>
    </format>
    <format dxfId="189">
      <pivotArea dataOnly="0" labelOnly="1" grandRow="1" outline="0" offset="A256" fieldPosition="0"/>
    </format>
    <format dxfId="188">
      <pivotArea field="10" type="button" dataOnly="0" labelOnly="1" outline="0" axis="axisRow" fieldPosition="1"/>
    </format>
    <format dxfId="187">
      <pivotArea dataOnly="0" labelOnly="1" outline="0" offset="IV256" fieldPosition="0">
        <references count="1">
          <reference field="8" count="0" defaultSubtotal="1"/>
        </references>
      </pivotArea>
    </format>
    <format dxfId="186">
      <pivotArea dataOnly="0" labelOnly="1" grandRow="1" outline="0" offset="IV256" fieldPosition="0"/>
    </format>
    <format dxfId="185">
      <pivotArea dataOnly="0" labelOnly="1" outline="0" fieldPosition="0">
        <references count="2">
          <reference field="8" count="0" selected="0"/>
          <reference field="10" count="2">
            <x v="1"/>
            <x v="2"/>
          </reference>
        </references>
      </pivotArea>
    </format>
    <format dxfId="184">
      <pivotArea field="8" type="button" dataOnly="0" labelOnly="1" outline="0" axis="axisRow" fieldPosition="0"/>
    </format>
    <format dxfId="183">
      <pivotArea field="10" type="button" dataOnly="0" labelOnly="1" outline="0" axis="axisRow" fieldPosition="1"/>
    </format>
    <format dxfId="182">
      <pivotArea dataOnly="0" labelOnly="1" outline="0" axis="axisValues" fieldPosition="0"/>
    </format>
    <format dxfId="181">
      <pivotArea dataOnly="0" labelOnly="1" outline="0" axis="axisValues" fieldPosition="0"/>
    </format>
    <format dxfId="180">
      <pivotArea field="8" type="button" dataOnly="0" labelOnly="1" outline="0" axis="axisRow" fieldPosition="0"/>
    </format>
    <format dxfId="179">
      <pivotArea field="10" type="button" dataOnly="0" labelOnly="1" outline="0" axis="axisRow" fieldPosition="1"/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  <format dxfId="176">
      <pivotArea field="8" type="button" dataOnly="0" labelOnly="1" outline="0" axis="axisRow" fieldPosition="0"/>
    </format>
    <format dxfId="175">
      <pivotArea field="10" type="button" dataOnly="0" labelOnly="1" outline="0" axis="axisRow" fieldPosition="1"/>
    </format>
    <format dxfId="174">
      <pivotArea dataOnly="0" labelOnly="1" outline="0" axis="axisValues" fieldPosition="0"/>
    </format>
    <format dxfId="173">
      <pivotArea dataOnly="0" labelOnly="1" outline="0" axis="axisValues" fieldPosition="0"/>
    </format>
    <format dxfId="172">
      <pivotArea field="8" type="button" dataOnly="0" labelOnly="1" outline="0" axis="axisRow" fieldPosition="0"/>
    </format>
    <format dxfId="171">
      <pivotArea field="10" type="button" dataOnly="0" labelOnly="1" outline="0" axis="axisRow" fieldPosition="1"/>
    </format>
    <format dxfId="170">
      <pivotArea dataOnly="0" labelOnly="1" outline="0" axis="axisValues" fieldPosition="0"/>
    </format>
    <format dxfId="169">
      <pivotArea dataOnly="0" labelOnly="1" outline="0" axis="axisValues" fieldPosition="0"/>
    </format>
    <format dxfId="168">
      <pivotArea outline="0" fieldPosition="0"/>
    </format>
    <format dxfId="167">
      <pivotArea dataOnly="0" labelOnly="1" outline="0" fieldPosition="0">
        <references count="1">
          <reference field="8" count="0"/>
        </references>
      </pivotArea>
    </format>
    <format dxfId="166">
      <pivotArea dataOnly="0" labelOnly="1" outline="0" fieldPosition="0">
        <references count="1">
          <reference field="8" count="0" defaultSubtotal="1"/>
        </references>
      </pivotArea>
    </format>
    <format dxfId="165">
      <pivotArea dataOnly="0" labelOnly="1" grandRow="1" outline="0" fieldPosition="0"/>
    </format>
    <format dxfId="164">
      <pivotArea dataOnly="0" labelOnly="1" outline="0" fieldPosition="0">
        <references count="2">
          <reference field="8" count="0" selected="0"/>
          <reference field="10" count="2">
            <x v="1"/>
            <x v="2"/>
          </reference>
        </references>
      </pivotArea>
    </format>
    <format dxfId="163">
      <pivotArea outline="0" fieldPosition="0"/>
    </format>
    <format dxfId="162">
      <pivotArea dataOnly="0" labelOnly="1" outline="0" fieldPosition="0">
        <references count="1">
          <reference field="8" count="0"/>
        </references>
      </pivotArea>
    </format>
    <format dxfId="161">
      <pivotArea dataOnly="0" labelOnly="1" outline="0" fieldPosition="0">
        <references count="1">
          <reference field="8" count="0" defaultSubtotal="1"/>
        </references>
      </pivotArea>
    </format>
    <format dxfId="160">
      <pivotArea dataOnly="0" labelOnly="1" grandRow="1" outline="0" fieldPosition="0"/>
    </format>
    <format dxfId="159">
      <pivotArea dataOnly="0" labelOnly="1" outline="0" fieldPosition="0">
        <references count="2">
          <reference field="8" count="0" selected="0"/>
          <reference field="10" count="2">
            <x v="1"/>
            <x v="2"/>
          </reference>
        </references>
      </pivotArea>
    </format>
    <format dxfId="158">
      <pivotArea field="8" type="button" dataOnly="0" labelOnly="1" outline="0" axis="axisRow" fieldPosition="0"/>
    </format>
    <format dxfId="157">
      <pivotArea field="10" type="button" dataOnly="0" labelOnly="1" outline="0" axis="axisRow" fieldPosition="1"/>
    </format>
    <format dxfId="156">
      <pivotArea dataOnly="0" labelOnly="1" outline="0" axis="axisValues" fieldPosition="0"/>
    </format>
    <format dxfId="155">
      <pivotArea dataOnly="0" labelOnly="1" outline="0" axis="axisValues" fieldPosition="0"/>
    </format>
    <format dxfId="154">
      <pivotArea grandRow="1" outline="0" fieldPosition="0"/>
    </format>
    <format dxfId="153">
      <pivotArea dataOnly="0" labelOnly="1" grandRow="1" outline="0" fieldPosition="0"/>
    </format>
    <format dxfId="152">
      <pivotArea outline="0" fieldPosition="0">
        <references count="1">
          <reference field="8" count="0" selected="0" defaultSubtotal="1"/>
        </references>
      </pivotArea>
    </format>
    <format dxfId="151">
      <pivotArea dataOnly="0" labelOnly="1" outline="0" fieldPosition="0">
        <references count="1">
          <reference field="8" count="0" defaultSubtotal="1"/>
        </references>
      </pivotArea>
    </format>
  </format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ANY TRANSPLANTS">
  <location ref="A2:C5" firstHeaderRow="0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UMBER OF MAJOR SURGERIES" fld="9" subtotal="average" baseField="7" baseItem="0"/>
    <dataField name="Average of HBA1C" fld="4" subtotal="average" baseField="7" baseItem="0"/>
  </dataFields>
  <formats count="22"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7" type="button" dataOnly="0" labelOnly="1" outline="0" axis="axisRow" fieldPosition="0"/>
    </format>
    <format dxfId="147">
      <pivotArea dataOnly="0" labelOnly="1" fieldPosition="0">
        <references count="1">
          <reference field="7" count="0"/>
        </references>
      </pivotArea>
    </format>
    <format dxfId="146">
      <pivotArea dataOnly="0" labelOnly="1" grandRow="1" outline="0" fieldPosition="0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">
      <pivotArea field="7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collapsedLevelsAreSubtotals="1" fieldPosition="0">
        <references count="1">
          <reference field="7" count="0"/>
        </references>
      </pivotArea>
    </format>
    <format dxfId="139">
      <pivotArea dataOnly="0" labelOnly="1" fieldPosition="0">
        <references count="1">
          <reference field="7" count="0"/>
        </references>
      </pivotArea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7" type="button" dataOnly="0" labelOnly="1" outline="0" axis="axisRow" fieldPosition="0"/>
    </format>
    <format dxfId="135">
      <pivotArea dataOnly="0" labelOnly="1" fieldPosition="0">
        <references count="1">
          <reference field="7" count="0"/>
        </references>
      </pivotArea>
    </format>
    <format dxfId="134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field="7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grandRow="1" outline="0" collapsedLevelsAreSubtotals="1" fieldPosition="0"/>
    </format>
    <format dxfId="129">
      <pivotArea dataOnly="0" labelOnly="1" grandRow="1" outline="0" fieldPosition="0"/>
    </format>
  </format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Healthcare Analysis-2" cacheId="9" applyNumberFormats="0" applyBorderFormats="0" applyFontFormats="0" applyPatternFormats="0" applyAlignmentFormats="0" applyWidthHeightFormats="0" dataCaption="" updatedVersion="8" compact="0" compactData="0" chartFormat="1">
  <location ref="A1:E7" firstHeaderRow="1" firstDataRow="2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WEIGHT STATUS" axis="axisRow" compact="0" outline="0" multipleItemSelectionAllowed="1" showAll="0">
      <items count="6">
        <item x="0"/>
        <item x="1"/>
        <item x="2"/>
        <item h="1" x="3"/>
        <item x="4"/>
        <item t="default"/>
      </items>
    </pivotField>
    <pivotField name="HBA1C" compact="0" outline="0" multipleItemSelectionAllowed="1" showAll="0"/>
    <pivotField name="DIABETES STATUS" axis="axisCol" compact="0" outline="0" multipleItemSelectionAllowed="1" showAll="0" sortType="ascending">
      <items count="5">
        <item sd="0" x="0"/>
        <item sd="0" x="2"/>
        <item sd="0" x="1"/>
        <item h="1" sd="0" x="3"/>
        <item t="default"/>
      </items>
    </pivotField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 OF MAJOR SURGERIES" compact="0" outline="0" multipleItemSelectionAllowed="1" showAll="0"/>
    <pivotField name="SMOKER" compact="0" outline="0" multipleItemSelectionAllowed="1" showAll="0"/>
    <pivotField name="DATE OF BIRTH" compact="0" outline="0" multipleItemSelectionAllowed="1" showAll="0"/>
    <pivotField name="AGE" compact="0" outline="0" multipleItemSelectionAllowed="1" showAll="0"/>
    <pivotField name="CHARGES" dataField="1" compact="0" numFmtId="165" outline="0" multipleItemSelectionAllowed="1" showAll="0"/>
    <pivotField name="HOSPITAL TIER" compact="0" outline="0" multipleItemSelectionAllowed="1" showAll="0" sortType="ascending"/>
    <pivotField name="CITY TIER" compact="0" outline="0" multipleItemSelectionAllowed="1" showAll="0"/>
    <pivotField name="STATE ID" compact="0" outline="0" multipleItemSelectionAllowed="1" showAll="0" sortType="ascending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CHARGES" fld="13" subtotal="average" baseField="3" baseItem="0"/>
  </dataFields>
  <formats count="25">
    <format dxfId="128">
      <pivotArea type="origin" dataOnly="0" labelOnly="1" outline="0" fieldPosition="0"/>
    </format>
    <format dxfId="127">
      <pivotArea field="5" type="button" dataOnly="0" labelOnly="1" outline="0" axis="axisCol" fieldPosition="0"/>
    </format>
    <format dxfId="126">
      <pivotArea field="3" type="button" dataOnly="0" labelOnly="1" outline="0" axis="axisRow" fieldPosition="0"/>
    </format>
    <format dxfId="125">
      <pivotArea dataOnly="0" labelOnly="1" outline="0" fieldPosition="0">
        <references count="1">
          <reference field="5" count="0"/>
        </references>
      </pivotArea>
    </format>
    <format dxfId="124">
      <pivotArea dataOnly="0" labelOnly="1" grandCol="1" outline="0" fieldPosition="0"/>
    </format>
    <format dxfId="123">
      <pivotArea grandRow="1" outline="0" fieldPosition="0"/>
    </format>
    <format dxfId="122">
      <pivotArea dataOnly="0" labelOnly="1" grandRow="1" outline="0" fieldPosition="0"/>
    </format>
    <format dxfId="121">
      <pivotArea type="origin" dataOnly="0" labelOnly="1" outline="0" fieldPosition="0"/>
    </format>
    <format dxfId="120">
      <pivotArea field="5" type="button" dataOnly="0" labelOnly="1" outline="0" axis="axisCol" fieldPosition="0"/>
    </format>
    <format dxfId="119">
      <pivotArea field="3" type="button" dataOnly="0" labelOnly="1" outline="0" axis="axisRow" fieldPosition="0"/>
    </format>
    <format dxfId="118">
      <pivotArea dataOnly="0" labelOnly="1" outline="0" fieldPosition="0">
        <references count="1">
          <reference field="5" count="0"/>
        </references>
      </pivotArea>
    </format>
    <format dxfId="117">
      <pivotArea dataOnly="0" labelOnly="1" grandCol="1" outline="0" fieldPosition="0"/>
    </format>
    <format dxfId="116">
      <pivotArea grandRow="1" outline="0" fieldPosition="0"/>
    </format>
    <format dxfId="115">
      <pivotArea dataOnly="0" labelOnly="1" grandRow="1" outline="0" fieldPosition="0"/>
    </format>
    <format dxfId="114">
      <pivotArea outline="0" fieldPosition="0">
        <references count="1">
          <reference field="3" count="0" selected="0"/>
        </references>
      </pivotArea>
    </format>
    <format dxfId="113">
      <pivotArea dataOnly="0" labelOnly="1" outline="0" fieldPosition="0">
        <references count="1">
          <reference field="3" count="0"/>
        </references>
      </pivotArea>
    </format>
    <format dxfId="112">
      <pivotArea outline="0" fieldPosition="0">
        <references count="1">
          <reference field="3" count="0" selected="0"/>
        </references>
      </pivotArea>
    </format>
    <format dxfId="111">
      <pivotArea dataOnly="0" labelOnly="1" outline="0" fieldPosition="0">
        <references count="1">
          <reference field="3" count="0"/>
        </references>
      </pivotArea>
    </format>
    <format dxfId="110">
      <pivotArea type="origin" dataOnly="0" labelOnly="1" outline="0" fieldPosition="0"/>
    </format>
    <format dxfId="109">
      <pivotArea field="5" grandRow="1" outline="0" axis="axisCol" fieldPosition="0">
        <references count="1">
          <reference field="5" count="1" selected="0">
            <x v="0"/>
          </reference>
        </references>
      </pivotArea>
    </format>
    <format dxfId="108">
      <pivotArea field="5" grandRow="1" outline="0" axis="axisCol" fieldPosition="0">
        <references count="1">
          <reference field="5" count="1" selected="0">
            <x v="1"/>
          </reference>
        </references>
      </pivotArea>
    </format>
    <format dxfId="107">
      <pivotArea field="5" grandRow="1" outline="0" axis="axisCol" fieldPosition="0">
        <references count="1">
          <reference field="5" count="1" selected="0">
            <x v="2"/>
          </reference>
        </references>
      </pivotArea>
    </format>
    <format dxfId="106">
      <pivotArea grandRow="1" grandCol="1" outline="0" fieldPosition="0"/>
    </format>
    <format dxfId="105">
      <pivotArea type="all" dataOnly="0" outline="0" fieldPosition="0"/>
    </format>
    <format dxfId="104">
      <pivotArea type="all" dataOnly="0" outline="0" fieldPosition="0"/>
    </format>
  </format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HOSPITAL TIER" colHeaderCaption="STATE ID">
  <location ref="A1:R6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5">
        <item h="1" x="2"/>
        <item x="3"/>
        <item x="0"/>
        <item x="1"/>
        <item t="default"/>
      </items>
    </pivotField>
    <pivotField showAll="0"/>
    <pivotField axis="axisCol" showAll="0">
      <items count="18">
        <item h="1" x="15"/>
        <item x="2"/>
        <item x="1"/>
        <item x="0"/>
        <item x="10"/>
        <item x="3"/>
        <item x="5"/>
        <item x="12"/>
        <item x="6"/>
        <item x="4"/>
        <item x="13"/>
        <item x="11"/>
        <item x="16"/>
        <item x="9"/>
        <item x="8"/>
        <item x="7"/>
        <item x="14"/>
        <item t="default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16"/>
  </colFields>
  <col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Average of CHARGES" fld="13" subtotal="average" baseField="0" baseItem="445636384"/>
  </dataFields>
  <formats count="42">
    <format dxfId="103">
      <pivotArea type="origin" dataOnly="0" labelOnly="1" outline="0" fieldPosition="0"/>
    </format>
    <format dxfId="102">
      <pivotArea field="16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14" type="button" dataOnly="0" labelOnly="1" outline="0" axis="axisRow" fieldPosition="0"/>
    </format>
    <format dxfId="99">
      <pivotArea dataOnly="0" labelOnly="1" fieldPosition="0">
        <references count="1">
          <reference field="16" count="0"/>
        </references>
      </pivotArea>
    </format>
    <format dxfId="98">
      <pivotArea dataOnly="0" labelOnly="1" grandCol="1" outline="0" fieldPosition="0"/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6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14" type="button" dataOnly="0" labelOnly="1" outline="0" axis="axisRow" fieldPosition="0"/>
    </format>
    <format dxfId="89">
      <pivotArea dataOnly="0" labelOnly="1" fieldPosition="0">
        <references count="1">
          <reference field="14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16" count="0"/>
        </references>
      </pivotArea>
    </format>
    <format dxfId="86">
      <pivotArea dataOnly="0" labelOnly="1" grandCol="1" outline="0" fieldPosition="0"/>
    </format>
    <format dxfId="85">
      <pivotArea collapsedLevelsAreSubtotals="1" fieldPosition="0">
        <references count="1">
          <reference field="14" count="0"/>
        </references>
      </pivotArea>
    </format>
    <format dxfId="84">
      <pivotArea dataOnly="0" labelOnly="1" fieldPosition="0">
        <references count="1">
          <reference field="14" count="0"/>
        </references>
      </pivotArea>
    </format>
    <format dxfId="83">
      <pivotArea collapsedLevelsAreSubtotals="1" fieldPosition="0">
        <references count="1">
          <reference field="14" count="0"/>
        </references>
      </pivotArea>
    </format>
    <format dxfId="82">
      <pivotArea dataOnly="0" labelOnly="1" fieldPosition="0">
        <references count="1">
          <reference field="14" count="0"/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16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14" type="button" dataOnly="0" labelOnly="1" outline="0" axis="axisRow" fieldPosition="0"/>
    </format>
    <format dxfId="75">
      <pivotArea dataOnly="0" labelOnly="1" fieldPosition="0">
        <references count="1">
          <reference field="14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16" count="0"/>
        </references>
      </pivotArea>
    </format>
    <format dxfId="72">
      <pivotArea dataOnly="0" labelOnly="1" grandCol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6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14" type="button" dataOnly="0" labelOnly="1" outline="0" axis="axisRow" fieldPosition="0"/>
    </format>
    <format dxfId="65">
      <pivotArea dataOnly="0" labelOnly="1" fieldPosition="0">
        <references count="1">
          <reference field="14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6" count="0"/>
        </references>
      </pivotArea>
    </format>
    <format dxfId="62">
      <pivotArea dataOnly="0" labelOnly="1" grandCol="1" outline="0" fieldPosition="0"/>
    </format>
  </formats>
  <chartFormats count="16"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1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3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5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HealthCare Analysis-3A" cacheId="9" applyNumberFormats="0" applyBorderFormats="0" applyFontFormats="0" applyPatternFormats="0" applyAlignmentFormats="0" applyWidthHeightFormats="0" dataCaption="" updatedVersion="8" compact="0" compactData="0">
  <location ref="A3:C52" firstHeaderRow="1" firstDataRow="2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dataField="1" compact="0" outline="0" multipleItemSelectionAllowed="1" showAll="0"/>
    <pivotField name="WEIGHT STATUS" compact="0" outline="0" multipleItemSelectionAllowed="1" showAll="0"/>
    <pivotField name="HBA1C" dataField="1" compact="0" outline="0" multipleItemSelectionAllowed="1" showAll="0"/>
    <pivotField name="DIABETES STATUS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 OF MAJOR SURGERIES" compact="0" outline="0" multipleItemSelectionAllowed="1" showAll="0"/>
    <pivotField name="SMOKER" compact="0" outline="0" multipleItemSelectionAllowed="1" showAll="0"/>
    <pivotField name="DATE OF BIRTH" compact="0" outline="0" multipleItemSelectionAllowed="1" showAll="0"/>
    <pivotField name="AGE" axis="axisRow" compact="0" outline="0" multipleItemSelectionAllowed="1" showAll="0" sortType="ascending">
      <items count="48">
        <item x="9"/>
        <item x="12"/>
        <item x="5"/>
        <item x="3"/>
        <item x="10"/>
        <item x="7"/>
        <item x="2"/>
        <item x="6"/>
        <item x="8"/>
        <item x="4"/>
        <item x="11"/>
        <item x="1"/>
        <item x="0"/>
        <item x="14"/>
        <item x="16"/>
        <item x="13"/>
        <item x="15"/>
        <item x="17"/>
        <item x="18"/>
        <item x="20"/>
        <item x="21"/>
        <item x="22"/>
        <item x="23"/>
        <item x="19"/>
        <item x="24"/>
        <item x="25"/>
        <item x="27"/>
        <item x="26"/>
        <item x="35"/>
        <item x="31"/>
        <item x="28"/>
        <item x="29"/>
        <item x="30"/>
        <item x="32"/>
        <item x="33"/>
        <item x="34"/>
        <item x="36"/>
        <item x="39"/>
        <item x="37"/>
        <item x="38"/>
        <item x="42"/>
        <item x="41"/>
        <item x="40"/>
        <item x="43"/>
        <item x="44"/>
        <item x="45"/>
        <item x="46"/>
        <item t="default"/>
      </items>
    </pivotField>
    <pivotField name="CHARGES" compact="0" numFmtId="165" outline="0" multipleItemSelectionAllowed="1" showAll="0"/>
    <pivotField name="HOSPITAL TIER" compact="0" outline="0" multipleItemSelectionAllowed="1" showAll="0"/>
    <pivotField name="CITY TIER" compact="0" outline="0" multipleItemSelectionAllowed="1" showAll="0"/>
    <pivotField name="STATE ID" compact="0" outline="0" multipleItemSelectionAllowed="1" showAll="0"/>
  </pivotFields>
  <rowFields count="1">
    <field x="1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4" subtotal="average" baseField="0" numFmtId="2"/>
    <dataField name="Average of BMI" fld="2" subtotal="average" baseField="0" numFmtId="2"/>
  </dataFields>
  <formats count="38">
    <format dxfId="61">
      <pivotArea outline="0" fieldPosition="0">
        <references count="1">
          <reference field="12" count="0" selected="0"/>
        </references>
      </pivotArea>
    </format>
    <format dxfId="60">
      <pivotArea field="12" type="button" dataOnly="0" labelOnly="1" outline="0" axis="axisRow" fieldPosition="0"/>
    </format>
    <format dxfId="59">
      <pivotArea dataOnly="0" labelOnly="1" outline="0" fieldPosition="0">
        <references count="1">
          <reference field="12" count="0"/>
        </references>
      </pivotArea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12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field="12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grandRow="1" outline="0" fieldPosition="0"/>
    </format>
    <format dxfId="50">
      <pivotArea dataOnly="0" labelOnly="1" grandRow="1" outline="0" fieldPosition="0"/>
    </format>
    <format dxfId="49">
      <pivotArea grandRow="1" outline="0" fieldPosition="0"/>
    </format>
    <format dxfId="48">
      <pivotArea dataOnly="0" labelOnly="1" grandRow="1" outline="0" fieldPosition="0"/>
    </format>
    <format dxfId="47">
      <pivotArea field="12" grandRow="1" outline="0" axis="axisRow" fieldPosition="0">
        <references count="1">
          <reference field="4294967294" count="1" selected="0">
            <x v="0"/>
          </reference>
        </references>
      </pivotArea>
    </format>
    <format dxfId="46">
      <pivotArea type="all" dataOnly="0" outline="0" fieldPosition="0"/>
    </format>
    <format dxfId="45">
      <pivotArea outline="0" fieldPosition="0"/>
    </format>
    <format dxfId="44">
      <pivotArea type="origin" dataOnly="0" labelOnly="1" outline="0" fieldPosition="0"/>
    </format>
    <format dxfId="43">
      <pivotArea field="-2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12" type="button" dataOnly="0" labelOnly="1" outline="0" axis="axisRow" fieldPosition="0"/>
    </format>
    <format dxfId="40">
      <pivotArea dataOnly="0" labelOnly="1" outline="0" fieldPosition="0">
        <references count="1">
          <reference field="1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outline="0" fieldPosition="0"/>
    </format>
    <format dxfId="35">
      <pivotArea type="origin" dataOnly="0" labelOnly="1" outline="0" fieldPosition="0"/>
    </format>
    <format dxfId="34">
      <pivotArea field="-2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12" type="button" dataOnly="0" labelOnly="1" outline="0" axis="axisRow" fieldPosition="0"/>
    </format>
    <format dxfId="31">
      <pivotArea dataOnly="0" labelOnly="1" outline="0" fieldPosition="0">
        <references count="1">
          <reference field="12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fieldPosition="0">
        <references count="1">
          <reference field="4294967294" count="1" selected="0">
            <x v="0"/>
          </reference>
        </references>
      </pivotArea>
    </format>
    <format dxfId="27">
      <pivotArea outline="0" fieldPosition="0">
        <references count="1">
          <reference field="4294967294" count="1" selected="0">
            <x v="0"/>
          </reference>
        </references>
      </pivotArea>
    </format>
    <format dxfId="26">
      <pivotArea outline="0" fieldPosition="0">
        <references count="1">
          <reference field="4294967294" count="1" selected="0">
            <x v="1"/>
          </reference>
        </references>
      </pivotArea>
    </format>
    <format dxfId="25">
      <pivotArea outline="0" fieldPosition="0">
        <references count="1">
          <reference field="4294967294" count="1" selected="0">
            <x v="1"/>
          </reference>
        </references>
      </pivotArea>
    </format>
    <format dxfId="2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7"/>
  <sheetViews>
    <sheetView topLeftCell="A29" zoomScale="76" workbookViewId="0">
      <selection activeCell="C1" sqref="C1"/>
    </sheetView>
  </sheetViews>
  <sheetFormatPr defaultColWidth="14.44140625" defaultRowHeight="15" customHeight="1" x14ac:dyDescent="0.3"/>
  <cols>
    <col min="1" max="1" width="8.6640625" customWidth="1"/>
    <col min="2" max="2" width="14.5546875" customWidth="1"/>
    <col min="3" max="3" width="37.44140625" customWidth="1"/>
    <col min="4" max="4" width="13.6640625" customWidth="1"/>
    <col min="5" max="5" width="35.109375" customWidth="1"/>
    <col min="6" max="7" width="13.6640625" customWidth="1"/>
    <col min="8" max="8" width="23.6640625" customWidth="1"/>
    <col min="9" max="9" width="22.33203125" customWidth="1"/>
    <col min="10" max="14" width="8.6640625" customWidth="1"/>
  </cols>
  <sheetData>
    <row r="1" spans="1:10" ht="15" customHeight="1" thickBot="1" x14ac:dyDescent="0.35"/>
    <row r="2" spans="1:10" ht="30" customHeight="1" thickBot="1" x14ac:dyDescent="0.35">
      <c r="A2" s="1"/>
      <c r="B2" s="2" t="s">
        <v>0</v>
      </c>
      <c r="C2" s="3" t="s">
        <v>1</v>
      </c>
      <c r="D2" s="4" t="s">
        <v>2</v>
      </c>
      <c r="E2" s="4" t="s">
        <v>3</v>
      </c>
      <c r="F2" s="5" t="s">
        <v>4</v>
      </c>
      <c r="G2" s="4" t="s">
        <v>5</v>
      </c>
      <c r="H2" s="4" t="s">
        <v>6</v>
      </c>
      <c r="I2" s="6" t="s">
        <v>7</v>
      </c>
      <c r="J2" s="1"/>
    </row>
    <row r="3" spans="1:10" ht="15.75" customHeight="1" thickBot="1" x14ac:dyDescent="0.35">
      <c r="B3" s="7" t="s">
        <v>8</v>
      </c>
      <c r="C3" s="8" t="s">
        <v>9</v>
      </c>
      <c r="D3" s="9">
        <f t="shared" ref="D3:D66" si="0">LEN(C3)</f>
        <v>17</v>
      </c>
      <c r="E3" s="10" t="str">
        <f t="shared" ref="E3:E66" si="1">TRIM(C3)</f>
        <v>Hawks, Ms. Kelly</v>
      </c>
      <c r="F3" s="9">
        <f t="shared" ref="F3:F66" si="2">LEN(E3)</f>
        <v>16</v>
      </c>
      <c r="G3" s="9" t="s">
        <v>10</v>
      </c>
      <c r="H3" s="10" t="s">
        <v>11</v>
      </c>
      <c r="I3" s="11" t="s">
        <v>12</v>
      </c>
    </row>
    <row r="4" spans="1:10" ht="15.6" thickBot="1" x14ac:dyDescent="0.35">
      <c r="B4" s="7" t="s">
        <v>13</v>
      </c>
      <c r="C4" s="13" t="s">
        <v>14</v>
      </c>
      <c r="D4" s="14">
        <f t="shared" si="0"/>
        <v>22</v>
      </c>
      <c r="E4" s="15" t="str">
        <f t="shared" si="1"/>
        <v>Lehner, Mr. Matthew D</v>
      </c>
      <c r="F4" s="14">
        <f t="shared" si="2"/>
        <v>21</v>
      </c>
      <c r="G4" s="14" t="s">
        <v>15</v>
      </c>
      <c r="H4" s="15" t="s">
        <v>16</v>
      </c>
      <c r="I4" s="16" t="s">
        <v>17</v>
      </c>
    </row>
    <row r="5" spans="1:10" ht="15.6" thickBot="1" x14ac:dyDescent="0.35">
      <c r="B5" s="7" t="s">
        <v>18</v>
      </c>
      <c r="C5" s="13" t="s">
        <v>19</v>
      </c>
      <c r="D5" s="14">
        <f t="shared" si="0"/>
        <v>13</v>
      </c>
      <c r="E5" s="15" t="str">
        <f t="shared" si="1"/>
        <v>Lu, Mr. Phil</v>
      </c>
      <c r="F5" s="14">
        <f t="shared" si="2"/>
        <v>12</v>
      </c>
      <c r="G5" s="14" t="s">
        <v>15</v>
      </c>
      <c r="H5" s="15" t="s">
        <v>20</v>
      </c>
      <c r="I5" s="16" t="s">
        <v>21</v>
      </c>
    </row>
    <row r="6" spans="1:10" ht="15.75" customHeight="1" thickBot="1" x14ac:dyDescent="0.35">
      <c r="B6" s="7" t="s">
        <v>22</v>
      </c>
      <c r="C6" s="13" t="s">
        <v>23</v>
      </c>
      <c r="D6" s="14">
        <f t="shared" si="0"/>
        <v>20</v>
      </c>
      <c r="E6" s="15" t="str">
        <f t="shared" si="1"/>
        <v>Osborne, Ms. Kelsey</v>
      </c>
      <c r="F6" s="14">
        <f t="shared" si="2"/>
        <v>19</v>
      </c>
      <c r="G6" s="14" t="s">
        <v>10</v>
      </c>
      <c r="H6" s="15" t="s">
        <v>24</v>
      </c>
      <c r="I6" s="16" t="s">
        <v>25</v>
      </c>
    </row>
    <row r="7" spans="1:10" ht="15.6" thickBot="1" x14ac:dyDescent="0.35">
      <c r="B7" s="7" t="s">
        <v>26</v>
      </c>
      <c r="C7" s="13" t="s">
        <v>27</v>
      </c>
      <c r="D7" s="14">
        <f t="shared" si="0"/>
        <v>20</v>
      </c>
      <c r="E7" s="15" t="str">
        <f t="shared" si="1"/>
        <v>Kadala, Ms. Kristyn</v>
      </c>
      <c r="F7" s="14">
        <f t="shared" si="2"/>
        <v>19</v>
      </c>
      <c r="G7" s="14" t="s">
        <v>10</v>
      </c>
      <c r="H7" s="15" t="s">
        <v>28</v>
      </c>
      <c r="I7" s="16" t="s">
        <v>29</v>
      </c>
    </row>
    <row r="8" spans="1:10" ht="15.6" thickBot="1" x14ac:dyDescent="0.35">
      <c r="B8" s="7" t="s">
        <v>30</v>
      </c>
      <c r="C8" s="13" t="s">
        <v>31</v>
      </c>
      <c r="D8" s="14">
        <f t="shared" si="0"/>
        <v>22</v>
      </c>
      <c r="E8" s="15" t="str">
        <f t="shared" si="1"/>
        <v>Baker, Mr. Russell B.</v>
      </c>
      <c r="F8" s="14">
        <f t="shared" si="2"/>
        <v>21</v>
      </c>
      <c r="G8" s="14" t="s">
        <v>15</v>
      </c>
      <c r="H8" s="15" t="s">
        <v>32</v>
      </c>
      <c r="I8" s="16" t="s">
        <v>33</v>
      </c>
    </row>
    <row r="9" spans="1:10" ht="15.6" thickBot="1" x14ac:dyDescent="0.35">
      <c r="B9" s="7" t="s">
        <v>34</v>
      </c>
      <c r="C9" s="13" t="s">
        <v>35</v>
      </c>
      <c r="D9" s="14">
        <f t="shared" si="0"/>
        <v>22</v>
      </c>
      <c r="E9" s="15" t="str">
        <f t="shared" si="1"/>
        <v>Macpherson, Mr. Scott</v>
      </c>
      <c r="F9" s="14">
        <f t="shared" si="2"/>
        <v>21</v>
      </c>
      <c r="G9" s="14" t="s">
        <v>15</v>
      </c>
      <c r="H9" s="15" t="s">
        <v>36</v>
      </c>
      <c r="I9" s="16" t="s">
        <v>37</v>
      </c>
    </row>
    <row r="10" spans="1:10" ht="15.6" thickBot="1" x14ac:dyDescent="0.35">
      <c r="B10" s="7" t="s">
        <v>38</v>
      </c>
      <c r="C10" s="13" t="s">
        <v>39</v>
      </c>
      <c r="D10" s="14">
        <f t="shared" si="0"/>
        <v>21</v>
      </c>
      <c r="E10" s="15" t="str">
        <f t="shared" si="1"/>
        <v>Hallman, Mr. Stephen</v>
      </c>
      <c r="F10" s="14">
        <f t="shared" si="2"/>
        <v>20</v>
      </c>
      <c r="G10" s="14" t="s">
        <v>15</v>
      </c>
      <c r="H10" s="15" t="s">
        <v>40</v>
      </c>
      <c r="I10" s="16" t="s">
        <v>41</v>
      </c>
    </row>
    <row r="11" spans="1:10" ht="15.6" thickBot="1" x14ac:dyDescent="0.35">
      <c r="B11" s="7" t="s">
        <v>42</v>
      </c>
      <c r="C11" s="13" t="s">
        <v>43</v>
      </c>
      <c r="D11" s="14">
        <f t="shared" si="0"/>
        <v>22</v>
      </c>
      <c r="E11" s="15" t="str">
        <f t="shared" si="1"/>
        <v>Moran, Mr. Patrick R.</v>
      </c>
      <c r="F11" s="14">
        <f t="shared" si="2"/>
        <v>21</v>
      </c>
      <c r="G11" s="14" t="s">
        <v>15</v>
      </c>
      <c r="H11" s="15" t="s">
        <v>44</v>
      </c>
      <c r="I11" s="16" t="s">
        <v>45</v>
      </c>
    </row>
    <row r="12" spans="1:10" ht="15.6" thickBot="1" x14ac:dyDescent="0.35">
      <c r="B12" s="7" t="s">
        <v>46</v>
      </c>
      <c r="C12" s="13" t="s">
        <v>47</v>
      </c>
      <c r="D12" s="14">
        <f t="shared" si="0"/>
        <v>22</v>
      </c>
      <c r="E12" s="15" t="str">
        <f t="shared" si="1"/>
        <v>Benner, Ms. Brooke N.</v>
      </c>
      <c r="F12" s="14">
        <f t="shared" si="2"/>
        <v>21</v>
      </c>
      <c r="G12" s="14" t="s">
        <v>10</v>
      </c>
      <c r="H12" s="15" t="s">
        <v>48</v>
      </c>
      <c r="I12" s="16" t="s">
        <v>49</v>
      </c>
    </row>
    <row r="13" spans="1:10" ht="15.6" thickBot="1" x14ac:dyDescent="0.35">
      <c r="B13" s="7" t="s">
        <v>50</v>
      </c>
      <c r="C13" s="13" t="s">
        <v>51</v>
      </c>
      <c r="D13" s="14">
        <f t="shared" si="0"/>
        <v>32</v>
      </c>
      <c r="E13" s="15" t="str">
        <f t="shared" si="1"/>
        <v>Fierro Vargas, Ms. Paola Andrea</v>
      </c>
      <c r="F13" s="14">
        <f t="shared" si="2"/>
        <v>31</v>
      </c>
      <c r="G13" s="14" t="s">
        <v>10</v>
      </c>
      <c r="H13" s="15" t="s">
        <v>52</v>
      </c>
      <c r="I13" s="16" t="s">
        <v>53</v>
      </c>
    </row>
    <row r="14" spans="1:10" ht="15.6" thickBot="1" x14ac:dyDescent="0.35">
      <c r="B14" s="7" t="s">
        <v>54</v>
      </c>
      <c r="C14" s="13" t="s">
        <v>55</v>
      </c>
      <c r="D14" s="14">
        <f t="shared" si="0"/>
        <v>17</v>
      </c>
      <c r="E14" s="15" t="str">
        <f t="shared" si="1"/>
        <v>Franz, Mr. David</v>
      </c>
      <c r="F14" s="14">
        <f t="shared" si="2"/>
        <v>16</v>
      </c>
      <c r="G14" s="14" t="s">
        <v>15</v>
      </c>
      <c r="H14" s="15" t="s">
        <v>56</v>
      </c>
      <c r="I14" s="16" t="s">
        <v>57</v>
      </c>
    </row>
    <row r="15" spans="1:10" ht="15.6" thickBot="1" x14ac:dyDescent="0.35">
      <c r="B15" s="7" t="s">
        <v>58</v>
      </c>
      <c r="C15" s="13" t="s">
        <v>59</v>
      </c>
      <c r="D15" s="14">
        <f t="shared" si="0"/>
        <v>17</v>
      </c>
      <c r="E15" s="15" t="str">
        <f t="shared" si="1"/>
        <v>Foster, Mr. Wade</v>
      </c>
      <c r="F15" s="14">
        <f t="shared" si="2"/>
        <v>16</v>
      </c>
      <c r="G15" s="14" t="s">
        <v>15</v>
      </c>
      <c r="H15" s="15" t="s">
        <v>60</v>
      </c>
      <c r="I15" s="16" t="s">
        <v>61</v>
      </c>
    </row>
    <row r="16" spans="1:10" ht="15.6" thickBot="1" x14ac:dyDescent="0.35">
      <c r="B16" s="7" t="s">
        <v>62</v>
      </c>
      <c r="C16" s="13" t="s">
        <v>63</v>
      </c>
      <c r="D16" s="14">
        <f t="shared" si="0"/>
        <v>22</v>
      </c>
      <c r="E16" s="15" t="str">
        <f t="shared" si="1"/>
        <v>Tenorio, Mr. Franklin</v>
      </c>
      <c r="F16" s="14">
        <f t="shared" si="2"/>
        <v>21</v>
      </c>
      <c r="G16" s="14" t="s">
        <v>15</v>
      </c>
      <c r="H16" s="15" t="s">
        <v>64</v>
      </c>
      <c r="I16" s="16" t="s">
        <v>65</v>
      </c>
    </row>
    <row r="17" spans="2:9" ht="15.6" thickBot="1" x14ac:dyDescent="0.35">
      <c r="B17" s="7" t="s">
        <v>66</v>
      </c>
      <c r="C17" s="13" t="s">
        <v>67</v>
      </c>
      <c r="D17" s="14">
        <f t="shared" si="0"/>
        <v>21</v>
      </c>
      <c r="E17" s="15" t="str">
        <f t="shared" si="1"/>
        <v>Rios, Ms. Leilani M.</v>
      </c>
      <c r="F17" s="14">
        <f t="shared" si="2"/>
        <v>20</v>
      </c>
      <c r="G17" s="14" t="s">
        <v>10</v>
      </c>
      <c r="H17" s="15" t="s">
        <v>68</v>
      </c>
      <c r="I17" s="16" t="s">
        <v>69</v>
      </c>
    </row>
    <row r="18" spans="2:9" ht="15.6" thickBot="1" x14ac:dyDescent="0.35">
      <c r="B18" s="7" t="s">
        <v>70</v>
      </c>
      <c r="C18" s="13" t="s">
        <v>71</v>
      </c>
      <c r="D18" s="14">
        <f t="shared" si="0"/>
        <v>26</v>
      </c>
      <c r="E18" s="15" t="str">
        <f t="shared" si="1"/>
        <v>Viau-Dupuis, Mr. Philippe</v>
      </c>
      <c r="F18" s="14">
        <f t="shared" si="2"/>
        <v>25</v>
      </c>
      <c r="G18" s="14" t="s">
        <v>15</v>
      </c>
      <c r="H18" s="15" t="s">
        <v>72</v>
      </c>
      <c r="I18" s="16" t="s">
        <v>73</v>
      </c>
    </row>
    <row r="19" spans="2:9" ht="15.6" thickBot="1" x14ac:dyDescent="0.35">
      <c r="B19" s="7" t="s">
        <v>74</v>
      </c>
      <c r="C19" s="13" t="s">
        <v>75</v>
      </c>
      <c r="D19" s="14">
        <f t="shared" si="0"/>
        <v>24</v>
      </c>
      <c r="E19" s="15" t="str">
        <f t="shared" si="1"/>
        <v>Cronin, Ms. Jennifer A.</v>
      </c>
      <c r="F19" s="14">
        <f t="shared" si="2"/>
        <v>23</v>
      </c>
      <c r="G19" s="14" t="s">
        <v>10</v>
      </c>
      <c r="H19" s="15" t="s">
        <v>76</v>
      </c>
      <c r="I19" s="16" t="s">
        <v>77</v>
      </c>
    </row>
    <row r="20" spans="2:9" ht="15.6" thickBot="1" x14ac:dyDescent="0.35">
      <c r="B20" s="7" t="s">
        <v>78</v>
      </c>
      <c r="C20" s="13" t="s">
        <v>79</v>
      </c>
      <c r="D20" s="14">
        <f t="shared" si="0"/>
        <v>28</v>
      </c>
      <c r="E20" s="15" t="str">
        <f t="shared" si="1"/>
        <v>Noordstar, Ms. Christina M.</v>
      </c>
      <c r="F20" s="14">
        <f t="shared" si="2"/>
        <v>27</v>
      </c>
      <c r="G20" s="14" t="s">
        <v>10</v>
      </c>
      <c r="H20" s="15" t="s">
        <v>80</v>
      </c>
      <c r="I20" s="16" t="s">
        <v>81</v>
      </c>
    </row>
    <row r="21" spans="2:9" ht="15.75" customHeight="1" thickBot="1" x14ac:dyDescent="0.35">
      <c r="B21" s="7" t="s">
        <v>82</v>
      </c>
      <c r="C21" s="13" t="s">
        <v>83</v>
      </c>
      <c r="D21" s="14">
        <f t="shared" si="0"/>
        <v>23</v>
      </c>
      <c r="E21" s="15" t="str">
        <f t="shared" si="1"/>
        <v>Boudalia, Mr. Said Sr.</v>
      </c>
      <c r="F21" s="14">
        <f t="shared" si="2"/>
        <v>22</v>
      </c>
      <c r="G21" s="14" t="s">
        <v>15</v>
      </c>
      <c r="H21" s="15" t="s">
        <v>84</v>
      </c>
      <c r="I21" s="16" t="s">
        <v>85</v>
      </c>
    </row>
    <row r="22" spans="2:9" ht="15.75" customHeight="1" thickBot="1" x14ac:dyDescent="0.35">
      <c r="B22" s="7" t="s">
        <v>86</v>
      </c>
      <c r="C22" s="13" t="s">
        <v>87</v>
      </c>
      <c r="D22" s="14">
        <f t="shared" si="0"/>
        <v>15</v>
      </c>
      <c r="E22" s="15" t="str">
        <f t="shared" si="1"/>
        <v>Flor, Mr. John</v>
      </c>
      <c r="F22" s="14">
        <f t="shared" si="2"/>
        <v>14</v>
      </c>
      <c r="G22" s="14" t="s">
        <v>15</v>
      </c>
      <c r="H22" s="15" t="s">
        <v>88</v>
      </c>
      <c r="I22" s="16" t="s">
        <v>89</v>
      </c>
    </row>
    <row r="23" spans="2:9" ht="15.75" customHeight="1" thickBot="1" x14ac:dyDescent="0.35">
      <c r="B23" s="7" t="s">
        <v>90</v>
      </c>
      <c r="C23" s="13" t="s">
        <v>91</v>
      </c>
      <c r="D23" s="14">
        <f t="shared" si="0"/>
        <v>18</v>
      </c>
      <c r="E23" s="15" t="str">
        <f t="shared" si="1"/>
        <v>Fennon, Mr. Myles</v>
      </c>
      <c r="F23" s="14">
        <f t="shared" si="2"/>
        <v>17</v>
      </c>
      <c r="G23" s="14" t="s">
        <v>15</v>
      </c>
      <c r="H23" s="15" t="s">
        <v>92</v>
      </c>
      <c r="I23" s="16" t="s">
        <v>93</v>
      </c>
    </row>
    <row r="24" spans="2:9" ht="15.75" customHeight="1" thickBot="1" x14ac:dyDescent="0.35">
      <c r="B24" s="7" t="s">
        <v>94</v>
      </c>
      <c r="C24" s="13" t="s">
        <v>95</v>
      </c>
      <c r="D24" s="14">
        <f t="shared" si="0"/>
        <v>22</v>
      </c>
      <c r="E24" s="15" t="str">
        <f t="shared" si="1"/>
        <v>Hribar, Ms. Madelyn C</v>
      </c>
      <c r="F24" s="14">
        <f t="shared" si="2"/>
        <v>21</v>
      </c>
      <c r="G24" s="14" t="s">
        <v>10</v>
      </c>
      <c r="H24" s="15" t="s">
        <v>96</v>
      </c>
      <c r="I24" s="16" t="s">
        <v>97</v>
      </c>
    </row>
    <row r="25" spans="2:9" ht="15.75" customHeight="1" thickBot="1" x14ac:dyDescent="0.35">
      <c r="B25" s="7" t="s">
        <v>98</v>
      </c>
      <c r="C25" s="13" t="s">
        <v>99</v>
      </c>
      <c r="D25" s="14">
        <f t="shared" si="0"/>
        <v>21</v>
      </c>
      <c r="E25" s="15" t="str">
        <f t="shared" si="1"/>
        <v>Tassello, Ms. Nicole</v>
      </c>
      <c r="F25" s="14">
        <f t="shared" si="2"/>
        <v>20</v>
      </c>
      <c r="G25" s="14" t="s">
        <v>10</v>
      </c>
      <c r="H25" s="15" t="s">
        <v>100</v>
      </c>
      <c r="I25" s="16" t="s">
        <v>101</v>
      </c>
    </row>
    <row r="26" spans="2:9" ht="15.75" customHeight="1" thickBot="1" x14ac:dyDescent="0.35">
      <c r="B26" s="7" t="s">
        <v>102</v>
      </c>
      <c r="C26" s="13" t="s">
        <v>103</v>
      </c>
      <c r="D26" s="14">
        <f t="shared" si="0"/>
        <v>24</v>
      </c>
      <c r="E26" s="15" t="str">
        <f t="shared" si="1"/>
        <v>Mauricette, Mr. Eric A.</v>
      </c>
      <c r="F26" s="14">
        <f t="shared" si="2"/>
        <v>23</v>
      </c>
      <c r="G26" s="14" t="s">
        <v>15</v>
      </c>
      <c r="H26" s="15" t="s">
        <v>104</v>
      </c>
      <c r="I26" s="16" t="s">
        <v>105</v>
      </c>
    </row>
    <row r="27" spans="2:9" ht="15.75" customHeight="1" thickBot="1" x14ac:dyDescent="0.35">
      <c r="B27" s="7" t="s">
        <v>106</v>
      </c>
      <c r="C27" s="13" t="s">
        <v>107</v>
      </c>
      <c r="D27" s="14">
        <f t="shared" si="0"/>
        <v>24</v>
      </c>
      <c r="E27" s="15" t="str">
        <f t="shared" si="1"/>
        <v>Garcia, Mr. Emiliano I.</v>
      </c>
      <c r="F27" s="14">
        <f t="shared" si="2"/>
        <v>23</v>
      </c>
      <c r="G27" s="14" t="s">
        <v>15</v>
      </c>
      <c r="H27" s="15" t="s">
        <v>108</v>
      </c>
      <c r="I27" s="16" t="s">
        <v>109</v>
      </c>
    </row>
    <row r="28" spans="2:9" ht="15.75" customHeight="1" thickBot="1" x14ac:dyDescent="0.35">
      <c r="B28" s="7" t="s">
        <v>110</v>
      </c>
      <c r="C28" s="13" t="s">
        <v>111</v>
      </c>
      <c r="D28" s="14">
        <f t="shared" si="0"/>
        <v>18</v>
      </c>
      <c r="E28" s="15" t="str">
        <f t="shared" si="1"/>
        <v>Airoldi, Mr. Adam</v>
      </c>
      <c r="F28" s="14">
        <f t="shared" si="2"/>
        <v>17</v>
      </c>
      <c r="G28" s="14" t="s">
        <v>15</v>
      </c>
      <c r="H28" s="15" t="s">
        <v>112</v>
      </c>
      <c r="I28" s="16" t="s">
        <v>113</v>
      </c>
    </row>
    <row r="29" spans="2:9" ht="15.75" customHeight="1" thickBot="1" x14ac:dyDescent="0.35">
      <c r="B29" s="7" t="s">
        <v>114</v>
      </c>
      <c r="C29" s="13" t="s">
        <v>115</v>
      </c>
      <c r="D29" s="14">
        <f t="shared" si="0"/>
        <v>22</v>
      </c>
      <c r="E29" s="15" t="str">
        <f t="shared" si="1"/>
        <v>Cater-Cyker, Mr. Zach</v>
      </c>
      <c r="F29" s="14">
        <f t="shared" si="2"/>
        <v>21</v>
      </c>
      <c r="G29" s="14" t="s">
        <v>15</v>
      </c>
      <c r="H29" s="15" t="s">
        <v>116</v>
      </c>
      <c r="I29" s="16" t="s">
        <v>117</v>
      </c>
    </row>
    <row r="30" spans="2:9" ht="15.75" customHeight="1" thickBot="1" x14ac:dyDescent="0.35">
      <c r="B30" s="7" t="s">
        <v>118</v>
      </c>
      <c r="C30" s="13" t="s">
        <v>119</v>
      </c>
      <c r="D30" s="14">
        <f t="shared" si="0"/>
        <v>23</v>
      </c>
      <c r="E30" s="15" t="str">
        <f t="shared" si="1"/>
        <v>Hamm, Ms. Stephanie W.</v>
      </c>
      <c r="F30" s="14">
        <f t="shared" si="2"/>
        <v>22</v>
      </c>
      <c r="G30" s="14" t="s">
        <v>10</v>
      </c>
      <c r="H30" s="15" t="s">
        <v>120</v>
      </c>
      <c r="I30" s="16" t="s">
        <v>121</v>
      </c>
    </row>
    <row r="31" spans="2:9" ht="15.75" customHeight="1" thickBot="1" x14ac:dyDescent="0.35">
      <c r="B31" s="7" t="s">
        <v>122</v>
      </c>
      <c r="C31" s="13" t="s">
        <v>123</v>
      </c>
      <c r="D31" s="14">
        <f t="shared" si="0"/>
        <v>17</v>
      </c>
      <c r="E31" s="15" t="str">
        <f t="shared" si="1"/>
        <v>Cox, Mr. Stephen</v>
      </c>
      <c r="F31" s="14">
        <f t="shared" si="2"/>
        <v>16</v>
      </c>
      <c r="G31" s="14" t="s">
        <v>15</v>
      </c>
      <c r="H31" s="15" t="s">
        <v>40</v>
      </c>
      <c r="I31" s="16" t="s">
        <v>124</v>
      </c>
    </row>
    <row r="32" spans="2:9" ht="15.75" customHeight="1" thickBot="1" x14ac:dyDescent="0.35">
      <c r="B32" s="7" t="s">
        <v>125</v>
      </c>
      <c r="C32" s="13" t="s">
        <v>126</v>
      </c>
      <c r="D32" s="14">
        <f t="shared" si="0"/>
        <v>23</v>
      </c>
      <c r="E32" s="15" t="str">
        <f t="shared" si="1"/>
        <v>Sachrajda, Ms. Natalie</v>
      </c>
      <c r="F32" s="14">
        <f t="shared" si="2"/>
        <v>22</v>
      </c>
      <c r="G32" s="14" t="s">
        <v>10</v>
      </c>
      <c r="H32" s="15" t="s">
        <v>127</v>
      </c>
      <c r="I32" s="16" t="s">
        <v>128</v>
      </c>
    </row>
    <row r="33" spans="2:9" ht="15.75" customHeight="1" thickBot="1" x14ac:dyDescent="0.35">
      <c r="B33" s="7" t="s">
        <v>129</v>
      </c>
      <c r="C33" s="13" t="s">
        <v>130</v>
      </c>
      <c r="D33" s="14">
        <f t="shared" si="0"/>
        <v>22</v>
      </c>
      <c r="E33" s="15" t="str">
        <f t="shared" si="1"/>
        <v>Gareri, Ms. Nicole J.</v>
      </c>
      <c r="F33" s="14">
        <f t="shared" si="2"/>
        <v>21</v>
      </c>
      <c r="G33" s="14" t="s">
        <v>10</v>
      </c>
      <c r="H33" s="15" t="s">
        <v>131</v>
      </c>
      <c r="I33" s="16" t="s">
        <v>132</v>
      </c>
    </row>
    <row r="34" spans="2:9" ht="15.75" customHeight="1" thickBot="1" x14ac:dyDescent="0.35">
      <c r="B34" s="7" t="s">
        <v>133</v>
      </c>
      <c r="C34" s="13" t="s">
        <v>134</v>
      </c>
      <c r="D34" s="14">
        <f t="shared" si="0"/>
        <v>23</v>
      </c>
      <c r="E34" s="15" t="str">
        <f t="shared" si="1"/>
        <v>Welch, Mr. Jefferson D</v>
      </c>
      <c r="F34" s="14">
        <f t="shared" si="2"/>
        <v>22</v>
      </c>
      <c r="G34" s="14" t="s">
        <v>15</v>
      </c>
      <c r="H34" s="15" t="s">
        <v>135</v>
      </c>
      <c r="I34" s="16" t="s">
        <v>136</v>
      </c>
    </row>
    <row r="35" spans="2:9" ht="15.75" customHeight="1" thickBot="1" x14ac:dyDescent="0.35">
      <c r="B35" s="7" t="s">
        <v>137</v>
      </c>
      <c r="C35" s="13" t="s">
        <v>138</v>
      </c>
      <c r="D35" s="14">
        <f t="shared" si="0"/>
        <v>28</v>
      </c>
      <c r="E35" s="15" t="str">
        <f t="shared" si="1"/>
        <v>Prindiville, Mr. Brendan D.</v>
      </c>
      <c r="F35" s="14">
        <f t="shared" si="2"/>
        <v>27</v>
      </c>
      <c r="G35" s="14" t="s">
        <v>15</v>
      </c>
      <c r="H35" s="15" t="s">
        <v>139</v>
      </c>
      <c r="I35" s="16" t="s">
        <v>140</v>
      </c>
    </row>
    <row r="36" spans="2:9" ht="15.75" customHeight="1" thickBot="1" x14ac:dyDescent="0.35">
      <c r="B36" s="7" t="s">
        <v>141</v>
      </c>
      <c r="C36" s="13" t="s">
        <v>142</v>
      </c>
      <c r="D36" s="14">
        <f t="shared" si="0"/>
        <v>22</v>
      </c>
      <c r="E36" s="15" t="str">
        <f t="shared" si="1"/>
        <v>Kincaid, Ms. Courtney</v>
      </c>
      <c r="F36" s="14">
        <f t="shared" si="2"/>
        <v>21</v>
      </c>
      <c r="G36" s="14" t="s">
        <v>10</v>
      </c>
      <c r="H36" s="15" t="s">
        <v>143</v>
      </c>
      <c r="I36" s="16" t="s">
        <v>144</v>
      </c>
    </row>
    <row r="37" spans="2:9" ht="15.75" customHeight="1" thickBot="1" x14ac:dyDescent="0.35">
      <c r="B37" s="7" t="s">
        <v>145</v>
      </c>
      <c r="C37" s="13" t="s">
        <v>146</v>
      </c>
      <c r="D37" s="14">
        <f t="shared" si="0"/>
        <v>24</v>
      </c>
      <c r="E37" s="15" t="str">
        <f t="shared" si="1"/>
        <v>Bruestle, Ms. Sydney L.</v>
      </c>
      <c r="F37" s="14">
        <f t="shared" si="2"/>
        <v>23</v>
      </c>
      <c r="G37" s="14" t="s">
        <v>10</v>
      </c>
      <c r="H37" s="15" t="s">
        <v>147</v>
      </c>
      <c r="I37" s="16" t="s">
        <v>148</v>
      </c>
    </row>
    <row r="38" spans="2:9" ht="15.75" customHeight="1" thickBot="1" x14ac:dyDescent="0.35">
      <c r="B38" s="7" t="s">
        <v>149</v>
      </c>
      <c r="C38" s="13" t="s">
        <v>150</v>
      </c>
      <c r="D38" s="14">
        <f t="shared" si="0"/>
        <v>21</v>
      </c>
      <c r="E38" s="15" t="str">
        <f t="shared" si="1"/>
        <v>Lachance, Mr. Julien</v>
      </c>
      <c r="F38" s="14">
        <f t="shared" si="2"/>
        <v>20</v>
      </c>
      <c r="G38" s="14" t="s">
        <v>15</v>
      </c>
      <c r="H38" s="15" t="s">
        <v>151</v>
      </c>
      <c r="I38" s="16" t="s">
        <v>152</v>
      </c>
    </row>
    <row r="39" spans="2:9" ht="15.75" customHeight="1" thickBot="1" x14ac:dyDescent="0.35">
      <c r="B39" s="7" t="s">
        <v>153</v>
      </c>
      <c r="C39" s="13" t="s">
        <v>154</v>
      </c>
      <c r="D39" s="14">
        <f t="shared" si="0"/>
        <v>18</v>
      </c>
      <c r="E39" s="15" t="str">
        <f t="shared" si="1"/>
        <v>Eason, Mr. Ryan M</v>
      </c>
      <c r="F39" s="14">
        <f t="shared" si="2"/>
        <v>17</v>
      </c>
      <c r="G39" s="14" t="s">
        <v>15</v>
      </c>
      <c r="H39" s="15" t="s">
        <v>155</v>
      </c>
      <c r="I39" s="16" t="s">
        <v>156</v>
      </c>
    </row>
    <row r="40" spans="2:9" ht="15.75" customHeight="1" thickBot="1" x14ac:dyDescent="0.35">
      <c r="B40" s="7" t="s">
        <v>157</v>
      </c>
      <c r="C40" s="13" t="s">
        <v>158</v>
      </c>
      <c r="D40" s="14">
        <f t="shared" si="0"/>
        <v>21</v>
      </c>
      <c r="E40" s="15" t="str">
        <f t="shared" si="1"/>
        <v>Grummon, Ms. Anna H.</v>
      </c>
      <c r="F40" s="14">
        <f t="shared" si="2"/>
        <v>20</v>
      </c>
      <c r="G40" s="14" t="s">
        <v>10</v>
      </c>
      <c r="H40" s="15" t="s">
        <v>159</v>
      </c>
      <c r="I40" s="16" t="s">
        <v>160</v>
      </c>
    </row>
    <row r="41" spans="2:9" ht="15.75" customHeight="1" thickBot="1" x14ac:dyDescent="0.35">
      <c r="B41" s="7" t="s">
        <v>161</v>
      </c>
      <c r="C41" s="13" t="s">
        <v>162</v>
      </c>
      <c r="D41" s="14">
        <f t="shared" si="0"/>
        <v>24</v>
      </c>
      <c r="E41" s="15" t="str">
        <f t="shared" si="1"/>
        <v>Vanwechel, Ms. Samantha</v>
      </c>
      <c r="F41" s="14">
        <f t="shared" si="2"/>
        <v>23</v>
      </c>
      <c r="G41" s="14" t="s">
        <v>10</v>
      </c>
      <c r="H41" s="15" t="s">
        <v>163</v>
      </c>
      <c r="I41" s="16" t="s">
        <v>164</v>
      </c>
    </row>
    <row r="42" spans="2:9" ht="15.75" customHeight="1" thickBot="1" x14ac:dyDescent="0.35">
      <c r="B42" s="7" t="s">
        <v>165</v>
      </c>
      <c r="C42" s="13" t="s">
        <v>166</v>
      </c>
      <c r="D42" s="14">
        <f t="shared" si="0"/>
        <v>19</v>
      </c>
      <c r="E42" s="15" t="str">
        <f t="shared" si="1"/>
        <v>Fisher, Mr. Robert</v>
      </c>
      <c r="F42" s="14">
        <f t="shared" si="2"/>
        <v>18</v>
      </c>
      <c r="G42" s="14" t="s">
        <v>15</v>
      </c>
      <c r="H42" s="15" t="s">
        <v>167</v>
      </c>
      <c r="I42" s="16" t="s">
        <v>168</v>
      </c>
    </row>
    <row r="43" spans="2:9" ht="15.75" customHeight="1" thickBot="1" x14ac:dyDescent="0.35">
      <c r="B43" s="7" t="s">
        <v>169</v>
      </c>
      <c r="C43" s="13" t="s">
        <v>170</v>
      </c>
      <c r="D43" s="14">
        <f t="shared" si="0"/>
        <v>22</v>
      </c>
      <c r="E43" s="15" t="str">
        <f t="shared" si="1"/>
        <v>Jenkins, Mr. James R.</v>
      </c>
      <c r="F43" s="14">
        <f t="shared" si="2"/>
        <v>21</v>
      </c>
      <c r="G43" s="14" t="s">
        <v>15</v>
      </c>
      <c r="H43" s="15" t="s">
        <v>171</v>
      </c>
      <c r="I43" s="16" t="s">
        <v>172</v>
      </c>
    </row>
    <row r="44" spans="2:9" ht="15.75" customHeight="1" thickBot="1" x14ac:dyDescent="0.35">
      <c r="B44" s="7" t="s">
        <v>173</v>
      </c>
      <c r="C44" s="13" t="s">
        <v>174</v>
      </c>
      <c r="D44" s="14">
        <f t="shared" si="0"/>
        <v>20</v>
      </c>
      <c r="E44" s="15" t="str">
        <f t="shared" si="1"/>
        <v>Peters, Ms. Roseann</v>
      </c>
      <c r="F44" s="14">
        <f t="shared" si="2"/>
        <v>19</v>
      </c>
      <c r="G44" s="14" t="s">
        <v>10</v>
      </c>
      <c r="H44" s="15" t="s">
        <v>175</v>
      </c>
      <c r="I44" s="16" t="s">
        <v>176</v>
      </c>
    </row>
    <row r="45" spans="2:9" ht="15.75" customHeight="1" thickBot="1" x14ac:dyDescent="0.35">
      <c r="B45" s="7" t="s">
        <v>177</v>
      </c>
      <c r="C45" s="13" t="s">
        <v>178</v>
      </c>
      <c r="D45" s="14">
        <f t="shared" si="0"/>
        <v>16</v>
      </c>
      <c r="E45" s="15" t="str">
        <f t="shared" si="1"/>
        <v>Aha, Ms. Nicole</v>
      </c>
      <c r="F45" s="14">
        <f t="shared" si="2"/>
        <v>15</v>
      </c>
      <c r="G45" s="14" t="s">
        <v>10</v>
      </c>
      <c r="H45" s="15" t="s">
        <v>100</v>
      </c>
      <c r="I45" s="16" t="s">
        <v>179</v>
      </c>
    </row>
    <row r="46" spans="2:9" ht="15.75" customHeight="1" thickBot="1" x14ac:dyDescent="0.35">
      <c r="B46" s="7" t="s">
        <v>180</v>
      </c>
      <c r="C46" s="13" t="s">
        <v>181</v>
      </c>
      <c r="D46" s="14">
        <f t="shared" si="0"/>
        <v>22</v>
      </c>
      <c r="E46" s="15" t="str">
        <f t="shared" si="1"/>
        <v>McElwain, Mr. Spencer</v>
      </c>
      <c r="F46" s="14">
        <f t="shared" si="2"/>
        <v>21</v>
      </c>
      <c r="G46" s="14" t="s">
        <v>15</v>
      </c>
      <c r="H46" s="15" t="s">
        <v>182</v>
      </c>
      <c r="I46" s="16" t="s">
        <v>183</v>
      </c>
    </row>
    <row r="47" spans="2:9" ht="15.75" customHeight="1" thickBot="1" x14ac:dyDescent="0.35">
      <c r="B47" s="7" t="s">
        <v>184</v>
      </c>
      <c r="C47" s="13" t="s">
        <v>185</v>
      </c>
      <c r="D47" s="14">
        <f t="shared" si="0"/>
        <v>24</v>
      </c>
      <c r="E47" s="15" t="str">
        <f t="shared" si="1"/>
        <v>Januszewski, Mr. Eric W</v>
      </c>
      <c r="F47" s="14">
        <f t="shared" si="2"/>
        <v>23</v>
      </c>
      <c r="G47" s="14" t="s">
        <v>15</v>
      </c>
      <c r="H47" s="15" t="s">
        <v>186</v>
      </c>
      <c r="I47" s="16" t="s">
        <v>187</v>
      </c>
    </row>
    <row r="48" spans="2:9" ht="15.75" customHeight="1" thickBot="1" x14ac:dyDescent="0.35">
      <c r="B48" s="7" t="s">
        <v>188</v>
      </c>
      <c r="C48" s="13" t="s">
        <v>189</v>
      </c>
      <c r="D48" s="14">
        <f t="shared" si="0"/>
        <v>21</v>
      </c>
      <c r="E48" s="15" t="str">
        <f t="shared" si="1"/>
        <v>Rohne, Ms. Brianna L</v>
      </c>
      <c r="F48" s="14">
        <f t="shared" si="2"/>
        <v>20</v>
      </c>
      <c r="G48" s="14" t="s">
        <v>10</v>
      </c>
      <c r="H48" s="15" t="s">
        <v>190</v>
      </c>
      <c r="I48" s="16" t="s">
        <v>191</v>
      </c>
    </row>
    <row r="49" spans="2:9" ht="15.75" customHeight="1" thickBot="1" x14ac:dyDescent="0.35">
      <c r="B49" s="7" t="s">
        <v>192</v>
      </c>
      <c r="C49" s="13" t="s">
        <v>193</v>
      </c>
      <c r="D49" s="14">
        <f t="shared" si="0"/>
        <v>23</v>
      </c>
      <c r="E49" s="15" t="str">
        <f t="shared" si="1"/>
        <v>O'Grady, Mr. Thomas J.</v>
      </c>
      <c r="F49" s="14">
        <f t="shared" si="2"/>
        <v>22</v>
      </c>
      <c r="G49" s="14" t="s">
        <v>15</v>
      </c>
      <c r="H49" s="15" t="s">
        <v>194</v>
      </c>
      <c r="I49" s="16" t="s">
        <v>195</v>
      </c>
    </row>
    <row r="50" spans="2:9" ht="15.75" customHeight="1" thickBot="1" x14ac:dyDescent="0.35">
      <c r="B50" s="7" t="s">
        <v>196</v>
      </c>
      <c r="C50" s="13" t="s">
        <v>197</v>
      </c>
      <c r="D50" s="14">
        <f t="shared" si="0"/>
        <v>22</v>
      </c>
      <c r="E50" s="15" t="str">
        <f t="shared" si="1"/>
        <v>Peters, Ms. Melissa L</v>
      </c>
      <c r="F50" s="14">
        <f t="shared" si="2"/>
        <v>21</v>
      </c>
      <c r="G50" s="14" t="s">
        <v>10</v>
      </c>
      <c r="H50" s="15" t="s">
        <v>198</v>
      </c>
      <c r="I50" s="16" t="s">
        <v>176</v>
      </c>
    </row>
    <row r="51" spans="2:9" ht="15.75" customHeight="1" thickBot="1" x14ac:dyDescent="0.35">
      <c r="B51" s="7" t="s">
        <v>199</v>
      </c>
      <c r="C51" s="13" t="s">
        <v>200</v>
      </c>
      <c r="D51" s="14">
        <f t="shared" si="0"/>
        <v>22</v>
      </c>
      <c r="E51" s="15" t="str">
        <f t="shared" si="1"/>
        <v>De Simone, Mr. Flavio</v>
      </c>
      <c r="F51" s="14">
        <f t="shared" si="2"/>
        <v>21</v>
      </c>
      <c r="G51" s="14" t="s">
        <v>15</v>
      </c>
      <c r="H51" s="15" t="s">
        <v>201</v>
      </c>
      <c r="I51" s="16" t="s">
        <v>202</v>
      </c>
    </row>
    <row r="52" spans="2:9" ht="15.75" customHeight="1" thickBot="1" x14ac:dyDescent="0.35">
      <c r="B52" s="7" t="s">
        <v>203</v>
      </c>
      <c r="C52" s="13" t="s">
        <v>204</v>
      </c>
      <c r="D52" s="14">
        <f t="shared" si="0"/>
        <v>18</v>
      </c>
      <c r="E52" s="15" t="str">
        <f t="shared" si="1"/>
        <v>Beckett, Mr. Ryan</v>
      </c>
      <c r="F52" s="14">
        <f t="shared" si="2"/>
        <v>17</v>
      </c>
      <c r="G52" s="14" t="s">
        <v>15</v>
      </c>
      <c r="H52" s="15" t="s">
        <v>205</v>
      </c>
      <c r="I52" s="16" t="s">
        <v>206</v>
      </c>
    </row>
    <row r="53" spans="2:9" ht="15.75" customHeight="1" thickBot="1" x14ac:dyDescent="0.35">
      <c r="B53" s="7" t="s">
        <v>207</v>
      </c>
      <c r="C53" s="13" t="s">
        <v>208</v>
      </c>
      <c r="D53" s="14">
        <f t="shared" si="0"/>
        <v>26</v>
      </c>
      <c r="E53" s="15" t="str">
        <f t="shared" si="1"/>
        <v>Sobrilsky, Mr. Anthony J.</v>
      </c>
      <c r="F53" s="14">
        <f t="shared" si="2"/>
        <v>25</v>
      </c>
      <c r="G53" s="14" t="s">
        <v>15</v>
      </c>
      <c r="H53" s="15" t="s">
        <v>209</v>
      </c>
      <c r="I53" s="16" t="s">
        <v>210</v>
      </c>
    </row>
    <row r="54" spans="2:9" ht="15.75" customHeight="1" thickBot="1" x14ac:dyDescent="0.35">
      <c r="B54" s="7" t="s">
        <v>211</v>
      </c>
      <c r="C54" s="13" t="s">
        <v>212</v>
      </c>
      <c r="D54" s="14">
        <f t="shared" si="0"/>
        <v>15</v>
      </c>
      <c r="E54" s="15" t="str">
        <f t="shared" si="1"/>
        <v>Wang, Ms. Alex</v>
      </c>
      <c r="F54" s="14">
        <f t="shared" si="2"/>
        <v>14</v>
      </c>
      <c r="G54" s="14" t="s">
        <v>10</v>
      </c>
      <c r="H54" s="15" t="s">
        <v>213</v>
      </c>
      <c r="I54" s="16" t="s">
        <v>214</v>
      </c>
    </row>
    <row r="55" spans="2:9" ht="15.75" customHeight="1" thickBot="1" x14ac:dyDescent="0.35">
      <c r="B55" s="7" t="s">
        <v>215</v>
      </c>
      <c r="C55" s="13" t="s">
        <v>216</v>
      </c>
      <c r="D55" s="14">
        <f t="shared" si="0"/>
        <v>17</v>
      </c>
      <c r="E55" s="15" t="str">
        <f t="shared" si="1"/>
        <v>Campa, Mr. David</v>
      </c>
      <c r="F55" s="14">
        <f t="shared" si="2"/>
        <v>16</v>
      </c>
      <c r="G55" s="14" t="s">
        <v>15</v>
      </c>
      <c r="H55" s="15" t="s">
        <v>56</v>
      </c>
      <c r="I55" s="16" t="s">
        <v>217</v>
      </c>
    </row>
    <row r="56" spans="2:9" ht="15.75" customHeight="1" thickBot="1" x14ac:dyDescent="0.35">
      <c r="B56" s="7" t="s">
        <v>218</v>
      </c>
      <c r="C56" s="13" t="s">
        <v>219</v>
      </c>
      <c r="D56" s="14">
        <f t="shared" si="0"/>
        <v>23</v>
      </c>
      <c r="E56" s="15" t="str">
        <f t="shared" si="1"/>
        <v>Clifford, Mr. Andrew B</v>
      </c>
      <c r="F56" s="14">
        <f t="shared" si="2"/>
        <v>22</v>
      </c>
      <c r="G56" s="14" t="s">
        <v>15</v>
      </c>
      <c r="H56" s="15" t="s">
        <v>220</v>
      </c>
      <c r="I56" s="16" t="s">
        <v>221</v>
      </c>
    </row>
    <row r="57" spans="2:9" ht="15.75" customHeight="1" thickBot="1" x14ac:dyDescent="0.35">
      <c r="B57" s="7" t="s">
        <v>222</v>
      </c>
      <c r="C57" s="13" t="s">
        <v>223</v>
      </c>
      <c r="D57" s="14">
        <f t="shared" si="0"/>
        <v>20</v>
      </c>
      <c r="E57" s="15" t="str">
        <f t="shared" si="1"/>
        <v>Dalmata, Ms. Dara E</v>
      </c>
      <c r="F57" s="14">
        <f t="shared" si="2"/>
        <v>19</v>
      </c>
      <c r="G57" s="14" t="s">
        <v>10</v>
      </c>
      <c r="H57" s="15" t="s">
        <v>224</v>
      </c>
      <c r="I57" s="16" t="s">
        <v>225</v>
      </c>
    </row>
    <row r="58" spans="2:9" ht="15.75" customHeight="1" thickBot="1" x14ac:dyDescent="0.35">
      <c r="B58" s="7" t="s">
        <v>226</v>
      </c>
      <c r="C58" s="13" t="s">
        <v>227</v>
      </c>
      <c r="D58" s="14">
        <f t="shared" si="0"/>
        <v>17</v>
      </c>
      <c r="E58" s="15" t="str">
        <f t="shared" si="1"/>
        <v>Vishik, Ms. Inna</v>
      </c>
      <c r="F58" s="14">
        <f t="shared" si="2"/>
        <v>16</v>
      </c>
      <c r="G58" s="14" t="s">
        <v>10</v>
      </c>
      <c r="H58" s="15" t="s">
        <v>228</v>
      </c>
      <c r="I58" s="16" t="s">
        <v>229</v>
      </c>
    </row>
    <row r="59" spans="2:9" ht="15.75" customHeight="1" thickBot="1" x14ac:dyDescent="0.35">
      <c r="B59" s="7" t="s">
        <v>230</v>
      </c>
      <c r="C59" s="13" t="s">
        <v>231</v>
      </c>
      <c r="D59" s="14">
        <f t="shared" si="0"/>
        <v>16</v>
      </c>
      <c r="E59" s="15" t="str">
        <f t="shared" si="1"/>
        <v>Schorr, Mr. Ari</v>
      </c>
      <c r="F59" s="14">
        <f t="shared" si="2"/>
        <v>15</v>
      </c>
      <c r="G59" s="14" t="s">
        <v>15</v>
      </c>
      <c r="H59" s="15" t="s">
        <v>232</v>
      </c>
      <c r="I59" s="16" t="s">
        <v>233</v>
      </c>
    </row>
    <row r="60" spans="2:9" ht="15.75" customHeight="1" thickBot="1" x14ac:dyDescent="0.35">
      <c r="B60" s="7" t="s">
        <v>234</v>
      </c>
      <c r="C60" s="13" t="s">
        <v>235</v>
      </c>
      <c r="D60" s="14">
        <f t="shared" si="0"/>
        <v>21</v>
      </c>
      <c r="E60" s="15" t="str">
        <f t="shared" si="1"/>
        <v>Lusardi, Ms. Lindsey</v>
      </c>
      <c r="F60" s="14">
        <f t="shared" si="2"/>
        <v>20</v>
      </c>
      <c r="G60" s="14" t="s">
        <v>10</v>
      </c>
      <c r="H60" s="15" t="s">
        <v>236</v>
      </c>
      <c r="I60" s="16" t="s">
        <v>237</v>
      </c>
    </row>
    <row r="61" spans="2:9" ht="15.75" customHeight="1" thickBot="1" x14ac:dyDescent="0.35">
      <c r="B61" s="7" t="s">
        <v>238</v>
      </c>
      <c r="C61" s="13" t="s">
        <v>239</v>
      </c>
      <c r="D61" s="14">
        <f t="shared" si="0"/>
        <v>18</v>
      </c>
      <c r="E61" s="15" t="str">
        <f t="shared" si="1"/>
        <v>Rayner, Mr. Kenny</v>
      </c>
      <c r="F61" s="14">
        <f t="shared" si="2"/>
        <v>17</v>
      </c>
      <c r="G61" s="14" t="s">
        <v>15</v>
      </c>
      <c r="H61" s="15" t="s">
        <v>240</v>
      </c>
      <c r="I61" s="16" t="s">
        <v>241</v>
      </c>
    </row>
    <row r="62" spans="2:9" ht="15.75" customHeight="1" thickBot="1" x14ac:dyDescent="0.35">
      <c r="B62" s="7" t="s">
        <v>242</v>
      </c>
      <c r="C62" s="13" t="s">
        <v>243</v>
      </c>
      <c r="D62" s="14">
        <f t="shared" si="0"/>
        <v>19</v>
      </c>
      <c r="E62" s="15" t="str">
        <f t="shared" si="1"/>
        <v>Voghel, Ms. Louise</v>
      </c>
      <c r="F62" s="14">
        <f t="shared" si="2"/>
        <v>18</v>
      </c>
      <c r="G62" s="14" t="s">
        <v>10</v>
      </c>
      <c r="H62" s="15" t="s">
        <v>244</v>
      </c>
      <c r="I62" s="16" t="s">
        <v>245</v>
      </c>
    </row>
    <row r="63" spans="2:9" ht="15.75" customHeight="1" thickBot="1" x14ac:dyDescent="0.35">
      <c r="B63" s="7" t="s">
        <v>246</v>
      </c>
      <c r="C63" s="13" t="s">
        <v>247</v>
      </c>
      <c r="D63" s="14">
        <f t="shared" si="0"/>
        <v>19</v>
      </c>
      <c r="E63" s="15" t="str">
        <f t="shared" si="1"/>
        <v>Rieth, Mr. Cameron</v>
      </c>
      <c r="F63" s="14">
        <f t="shared" si="2"/>
        <v>18</v>
      </c>
      <c r="G63" s="14" t="s">
        <v>15</v>
      </c>
      <c r="H63" s="15" t="s">
        <v>248</v>
      </c>
      <c r="I63" s="16" t="s">
        <v>249</v>
      </c>
    </row>
    <row r="64" spans="2:9" ht="15.75" customHeight="1" thickBot="1" x14ac:dyDescent="0.35">
      <c r="B64" s="7" t="s">
        <v>250</v>
      </c>
      <c r="C64" s="13" t="s">
        <v>251</v>
      </c>
      <c r="D64" s="14">
        <f t="shared" si="0"/>
        <v>23</v>
      </c>
      <c r="E64" s="15" t="str">
        <f t="shared" si="1"/>
        <v>Gollotto, Ms. Katie T.</v>
      </c>
      <c r="F64" s="14">
        <f t="shared" si="2"/>
        <v>22</v>
      </c>
      <c r="G64" s="14" t="s">
        <v>10</v>
      </c>
      <c r="H64" s="15" t="s">
        <v>252</v>
      </c>
      <c r="I64" s="16" t="s">
        <v>253</v>
      </c>
    </row>
    <row r="65" spans="2:9" ht="15.75" customHeight="1" thickBot="1" x14ac:dyDescent="0.35">
      <c r="B65" s="7" t="s">
        <v>254</v>
      </c>
      <c r="C65" s="13" t="s">
        <v>255</v>
      </c>
      <c r="D65" s="14">
        <f t="shared" si="0"/>
        <v>16</v>
      </c>
      <c r="E65" s="15" t="str">
        <f t="shared" si="1"/>
        <v>Dunn, Ms. Casey</v>
      </c>
      <c r="F65" s="14">
        <f t="shared" si="2"/>
        <v>15</v>
      </c>
      <c r="G65" s="14" t="s">
        <v>10</v>
      </c>
      <c r="H65" s="15" t="s">
        <v>256</v>
      </c>
      <c r="I65" s="16" t="s">
        <v>257</v>
      </c>
    </row>
    <row r="66" spans="2:9" ht="15.75" customHeight="1" thickBot="1" x14ac:dyDescent="0.35">
      <c r="B66" s="7" t="s">
        <v>258</v>
      </c>
      <c r="C66" s="13" t="s">
        <v>259</v>
      </c>
      <c r="D66" s="14">
        <f t="shared" si="0"/>
        <v>19</v>
      </c>
      <c r="E66" s="15" t="str">
        <f t="shared" si="1"/>
        <v>Blitzer, Mr. David</v>
      </c>
      <c r="F66" s="14">
        <f t="shared" si="2"/>
        <v>18</v>
      </c>
      <c r="G66" s="14" t="s">
        <v>15</v>
      </c>
      <c r="H66" s="15" t="s">
        <v>56</v>
      </c>
      <c r="I66" s="16" t="s">
        <v>260</v>
      </c>
    </row>
    <row r="67" spans="2:9" ht="15.75" customHeight="1" thickBot="1" x14ac:dyDescent="0.35">
      <c r="B67" s="7" t="s">
        <v>261</v>
      </c>
      <c r="C67" s="13" t="s">
        <v>262</v>
      </c>
      <c r="D67" s="14">
        <f t="shared" ref="D67:D130" si="3">LEN(C67)</f>
        <v>21</v>
      </c>
      <c r="E67" s="15" t="str">
        <f t="shared" ref="E67:E130" si="4">TRIM(C67)</f>
        <v>Smith, Mr. Bryson C.</v>
      </c>
      <c r="F67" s="14">
        <f t="shared" ref="F67:F130" si="5">LEN(E67)</f>
        <v>20</v>
      </c>
      <c r="G67" s="14" t="s">
        <v>15</v>
      </c>
      <c r="H67" s="15" t="s">
        <v>263</v>
      </c>
      <c r="I67" s="16" t="s">
        <v>264</v>
      </c>
    </row>
    <row r="68" spans="2:9" ht="15.75" customHeight="1" thickBot="1" x14ac:dyDescent="0.35">
      <c r="B68" s="7" t="s">
        <v>265</v>
      </c>
      <c r="C68" s="13" t="s">
        <v>266</v>
      </c>
      <c r="D68" s="14">
        <f t="shared" si="3"/>
        <v>18</v>
      </c>
      <c r="E68" s="15" t="str">
        <f t="shared" si="4"/>
        <v>Hyland, Ms. Megan</v>
      </c>
      <c r="F68" s="14">
        <f t="shared" si="5"/>
        <v>17</v>
      </c>
      <c r="G68" s="14" t="s">
        <v>10</v>
      </c>
      <c r="H68" s="15" t="s">
        <v>267</v>
      </c>
      <c r="I68" s="16" t="s">
        <v>268</v>
      </c>
    </row>
    <row r="69" spans="2:9" ht="15.75" customHeight="1" thickBot="1" x14ac:dyDescent="0.35">
      <c r="B69" s="7" t="s">
        <v>269</v>
      </c>
      <c r="C69" s="13" t="s">
        <v>270</v>
      </c>
      <c r="D69" s="14">
        <f t="shared" si="3"/>
        <v>21</v>
      </c>
      <c r="E69" s="15" t="str">
        <f t="shared" si="4"/>
        <v>Ducharme, Mr. Daniel</v>
      </c>
      <c r="F69" s="14">
        <f t="shared" si="5"/>
        <v>20</v>
      </c>
      <c r="G69" s="14" t="s">
        <v>15</v>
      </c>
      <c r="H69" s="15" t="s">
        <v>271</v>
      </c>
      <c r="I69" s="16" t="s">
        <v>272</v>
      </c>
    </row>
    <row r="70" spans="2:9" ht="15.75" customHeight="1" thickBot="1" x14ac:dyDescent="0.35">
      <c r="B70" s="7" t="s">
        <v>273</v>
      </c>
      <c r="C70" s="13" t="s">
        <v>274</v>
      </c>
      <c r="D70" s="14">
        <f t="shared" si="3"/>
        <v>23</v>
      </c>
      <c r="E70" s="15" t="str">
        <f t="shared" si="4"/>
        <v>Johnson, Mr. Steven M.</v>
      </c>
      <c r="F70" s="14">
        <f t="shared" si="5"/>
        <v>22</v>
      </c>
      <c r="G70" s="14" t="s">
        <v>15</v>
      </c>
      <c r="H70" s="15" t="s">
        <v>275</v>
      </c>
      <c r="I70" s="16" t="s">
        <v>276</v>
      </c>
    </row>
    <row r="71" spans="2:9" ht="15.75" customHeight="1" thickBot="1" x14ac:dyDescent="0.35">
      <c r="B71" s="7" t="s">
        <v>277</v>
      </c>
      <c r="C71" s="13" t="s">
        <v>278</v>
      </c>
      <c r="D71" s="14">
        <f t="shared" si="3"/>
        <v>19</v>
      </c>
      <c r="E71" s="15" t="str">
        <f t="shared" si="4"/>
        <v>Mutz, Ms. Jenna L.</v>
      </c>
      <c r="F71" s="14">
        <f t="shared" si="5"/>
        <v>18</v>
      </c>
      <c r="G71" s="14" t="s">
        <v>10</v>
      </c>
      <c r="H71" s="15" t="s">
        <v>279</v>
      </c>
      <c r="I71" s="16" t="s">
        <v>280</v>
      </c>
    </row>
    <row r="72" spans="2:9" ht="15.75" customHeight="1" thickBot="1" x14ac:dyDescent="0.35">
      <c r="B72" s="7" t="s">
        <v>281</v>
      </c>
      <c r="C72" s="13" t="s">
        <v>282</v>
      </c>
      <c r="D72" s="14">
        <f t="shared" si="3"/>
        <v>17</v>
      </c>
      <c r="E72" s="15" t="str">
        <f t="shared" si="4"/>
        <v>Lee, Mr. Freeman</v>
      </c>
      <c r="F72" s="14">
        <f t="shared" si="5"/>
        <v>16</v>
      </c>
      <c r="G72" s="14" t="s">
        <v>15</v>
      </c>
      <c r="H72" s="15" t="s">
        <v>283</v>
      </c>
      <c r="I72" s="16" t="s">
        <v>284</v>
      </c>
    </row>
    <row r="73" spans="2:9" ht="15.75" customHeight="1" thickBot="1" x14ac:dyDescent="0.35">
      <c r="B73" s="7" t="s">
        <v>285</v>
      </c>
      <c r="C73" s="13" t="s">
        <v>286</v>
      </c>
      <c r="D73" s="14">
        <f t="shared" si="3"/>
        <v>17</v>
      </c>
      <c r="E73" s="15" t="str">
        <f t="shared" si="4"/>
        <v>Turner, Mr. Jeff</v>
      </c>
      <c r="F73" s="14">
        <f t="shared" si="5"/>
        <v>16</v>
      </c>
      <c r="G73" s="14" t="s">
        <v>15</v>
      </c>
      <c r="H73" s="15" t="s">
        <v>287</v>
      </c>
      <c r="I73" s="16" t="s">
        <v>288</v>
      </c>
    </row>
    <row r="74" spans="2:9" ht="15.75" customHeight="1" thickBot="1" x14ac:dyDescent="0.35">
      <c r="B74" s="7" t="s">
        <v>289</v>
      </c>
      <c r="C74" s="13" t="s">
        <v>290</v>
      </c>
      <c r="D74" s="14">
        <f t="shared" si="3"/>
        <v>29</v>
      </c>
      <c r="E74" s="15" t="str">
        <f t="shared" si="4"/>
        <v>Rangel, Mr. Elenilton V. Sr.</v>
      </c>
      <c r="F74" s="14">
        <f t="shared" si="5"/>
        <v>28</v>
      </c>
      <c r="G74" s="14" t="s">
        <v>15</v>
      </c>
      <c r="H74" s="15" t="s">
        <v>291</v>
      </c>
      <c r="I74" s="16" t="s">
        <v>292</v>
      </c>
    </row>
    <row r="75" spans="2:9" ht="15.75" customHeight="1" thickBot="1" x14ac:dyDescent="0.35">
      <c r="B75" s="7" t="s">
        <v>293</v>
      </c>
      <c r="C75" s="13" t="s">
        <v>294</v>
      </c>
      <c r="D75" s="14">
        <f t="shared" si="3"/>
        <v>18</v>
      </c>
      <c r="E75" s="15" t="str">
        <f t="shared" si="4"/>
        <v>Lacey, Ms. Maurya</v>
      </c>
      <c r="F75" s="14">
        <f t="shared" si="5"/>
        <v>17</v>
      </c>
      <c r="G75" s="14" t="s">
        <v>10</v>
      </c>
      <c r="H75" s="15" t="s">
        <v>295</v>
      </c>
      <c r="I75" s="16" t="s">
        <v>296</v>
      </c>
    </row>
    <row r="76" spans="2:9" ht="15.75" customHeight="1" thickBot="1" x14ac:dyDescent="0.35">
      <c r="B76" s="7" t="s">
        <v>297</v>
      </c>
      <c r="C76" s="13" t="s">
        <v>298</v>
      </c>
      <c r="D76" s="14">
        <f t="shared" si="3"/>
        <v>23</v>
      </c>
      <c r="E76" s="15" t="str">
        <f t="shared" si="4"/>
        <v>Stiger, Ms. Samantha C</v>
      </c>
      <c r="F76" s="14">
        <f t="shared" si="5"/>
        <v>22</v>
      </c>
      <c r="G76" s="14" t="s">
        <v>10</v>
      </c>
      <c r="H76" s="15" t="s">
        <v>299</v>
      </c>
      <c r="I76" s="16" t="s">
        <v>300</v>
      </c>
    </row>
    <row r="77" spans="2:9" ht="15.75" customHeight="1" thickBot="1" x14ac:dyDescent="0.35">
      <c r="B77" s="7" t="s">
        <v>301</v>
      </c>
      <c r="C77" s="13" t="s">
        <v>302</v>
      </c>
      <c r="D77" s="14">
        <f t="shared" si="3"/>
        <v>24</v>
      </c>
      <c r="E77" s="15" t="str">
        <f t="shared" si="4"/>
        <v>Caldwell, Ms. Bethany A</v>
      </c>
      <c r="F77" s="14">
        <f t="shared" si="5"/>
        <v>23</v>
      </c>
      <c r="G77" s="14" t="s">
        <v>10</v>
      </c>
      <c r="H77" s="15" t="s">
        <v>303</v>
      </c>
      <c r="I77" s="16" t="s">
        <v>304</v>
      </c>
    </row>
    <row r="78" spans="2:9" ht="15.75" customHeight="1" thickBot="1" x14ac:dyDescent="0.35">
      <c r="B78" s="7" t="s">
        <v>305</v>
      </c>
      <c r="C78" s="13" t="s">
        <v>306</v>
      </c>
      <c r="D78" s="14">
        <f t="shared" si="3"/>
        <v>20</v>
      </c>
      <c r="E78" s="15" t="str">
        <f t="shared" si="4"/>
        <v>Marmillod, Mr. Yves</v>
      </c>
      <c r="F78" s="14">
        <f t="shared" si="5"/>
        <v>19</v>
      </c>
      <c r="G78" s="14" t="s">
        <v>15</v>
      </c>
      <c r="H78" s="15" t="s">
        <v>307</v>
      </c>
      <c r="I78" s="16" t="s">
        <v>308</v>
      </c>
    </row>
    <row r="79" spans="2:9" ht="15.75" customHeight="1" thickBot="1" x14ac:dyDescent="0.35">
      <c r="B79" s="7" t="s">
        <v>309</v>
      </c>
      <c r="C79" s="13" t="s">
        <v>310</v>
      </c>
      <c r="D79" s="14">
        <f t="shared" si="3"/>
        <v>30</v>
      </c>
      <c r="E79" s="15" t="str">
        <f t="shared" si="4"/>
        <v>Cloutier-Simons, Ms. Danielle</v>
      </c>
      <c r="F79" s="14">
        <f t="shared" si="5"/>
        <v>29</v>
      </c>
      <c r="G79" s="14" t="s">
        <v>10</v>
      </c>
      <c r="H79" s="15" t="s">
        <v>311</v>
      </c>
      <c r="I79" s="16" t="s">
        <v>312</v>
      </c>
    </row>
    <row r="80" spans="2:9" ht="15.75" customHeight="1" thickBot="1" x14ac:dyDescent="0.35">
      <c r="B80" s="7" t="s">
        <v>313</v>
      </c>
      <c r="C80" s="13" t="s">
        <v>314</v>
      </c>
      <c r="D80" s="14">
        <f t="shared" si="3"/>
        <v>17</v>
      </c>
      <c r="E80" s="15" t="str">
        <f t="shared" si="4"/>
        <v>Vegas, Ms. Julia</v>
      </c>
      <c r="F80" s="14">
        <f t="shared" si="5"/>
        <v>16</v>
      </c>
      <c r="G80" s="14" t="s">
        <v>10</v>
      </c>
      <c r="H80" s="15" t="s">
        <v>315</v>
      </c>
      <c r="I80" s="16" t="s">
        <v>316</v>
      </c>
    </row>
    <row r="81" spans="2:9" ht="15.75" customHeight="1" thickBot="1" x14ac:dyDescent="0.35">
      <c r="B81" s="7" t="s">
        <v>317</v>
      </c>
      <c r="C81" s="13" t="s">
        <v>318</v>
      </c>
      <c r="D81" s="14">
        <f t="shared" si="3"/>
        <v>20</v>
      </c>
      <c r="E81" s="15" t="str">
        <f t="shared" si="4"/>
        <v>Cochran, Mr. Joshua</v>
      </c>
      <c r="F81" s="14">
        <f t="shared" si="5"/>
        <v>19</v>
      </c>
      <c r="G81" s="14" t="s">
        <v>15</v>
      </c>
      <c r="H81" s="15" t="s">
        <v>319</v>
      </c>
      <c r="I81" s="16" t="s">
        <v>320</v>
      </c>
    </row>
    <row r="82" spans="2:9" ht="15.75" customHeight="1" thickBot="1" x14ac:dyDescent="0.35">
      <c r="B82" s="7" t="s">
        <v>321</v>
      </c>
      <c r="C82" s="13" t="s">
        <v>322</v>
      </c>
      <c r="D82" s="14">
        <f t="shared" si="3"/>
        <v>25</v>
      </c>
      <c r="E82" s="15" t="str">
        <f t="shared" si="4"/>
        <v>Holtzapple, Ms. Jennifer</v>
      </c>
      <c r="F82" s="14">
        <f t="shared" si="5"/>
        <v>24</v>
      </c>
      <c r="G82" s="14" t="s">
        <v>10</v>
      </c>
      <c r="H82" s="15" t="s">
        <v>323</v>
      </c>
      <c r="I82" s="16" t="s">
        <v>324</v>
      </c>
    </row>
    <row r="83" spans="2:9" ht="15.75" customHeight="1" thickBot="1" x14ac:dyDescent="0.35">
      <c r="B83" s="7" t="s">
        <v>325</v>
      </c>
      <c r="C83" s="13" t="s">
        <v>326</v>
      </c>
      <c r="D83" s="14">
        <f t="shared" si="3"/>
        <v>19</v>
      </c>
      <c r="E83" s="15" t="str">
        <f t="shared" si="4"/>
        <v>Meyer, Ms. Gwen M.</v>
      </c>
      <c r="F83" s="14">
        <f t="shared" si="5"/>
        <v>18</v>
      </c>
      <c r="G83" s="14" t="s">
        <v>10</v>
      </c>
      <c r="H83" s="15" t="s">
        <v>327</v>
      </c>
      <c r="I83" s="16" t="s">
        <v>328</v>
      </c>
    </row>
    <row r="84" spans="2:9" ht="15.75" customHeight="1" thickBot="1" x14ac:dyDescent="0.35">
      <c r="B84" s="7" t="s">
        <v>329</v>
      </c>
      <c r="C84" s="13" t="s">
        <v>330</v>
      </c>
      <c r="D84" s="14">
        <f t="shared" si="3"/>
        <v>22</v>
      </c>
      <c r="E84" s="15" t="str">
        <f t="shared" si="4"/>
        <v>Brickley, Mr. Patrick</v>
      </c>
      <c r="F84" s="14">
        <f t="shared" si="5"/>
        <v>21</v>
      </c>
      <c r="G84" s="14" t="s">
        <v>15</v>
      </c>
      <c r="H84" s="15" t="s">
        <v>331</v>
      </c>
      <c r="I84" s="16" t="s">
        <v>332</v>
      </c>
    </row>
    <row r="85" spans="2:9" ht="15.75" customHeight="1" thickBot="1" x14ac:dyDescent="0.35">
      <c r="B85" s="7" t="s">
        <v>333</v>
      </c>
      <c r="C85" s="13" t="s">
        <v>334</v>
      </c>
      <c r="D85" s="14">
        <f t="shared" si="3"/>
        <v>16</v>
      </c>
      <c r="E85" s="15" t="str">
        <f t="shared" si="4"/>
        <v>Magee, Ms. Kate</v>
      </c>
      <c r="F85" s="14">
        <f t="shared" si="5"/>
        <v>15</v>
      </c>
      <c r="G85" s="14" t="s">
        <v>10</v>
      </c>
      <c r="H85" s="15" t="s">
        <v>335</v>
      </c>
      <c r="I85" s="16" t="s">
        <v>336</v>
      </c>
    </row>
    <row r="86" spans="2:9" ht="15.75" customHeight="1" thickBot="1" x14ac:dyDescent="0.35">
      <c r="B86" s="7" t="s">
        <v>337</v>
      </c>
      <c r="C86" s="13" t="s">
        <v>338</v>
      </c>
      <c r="D86" s="14">
        <f t="shared" si="3"/>
        <v>17</v>
      </c>
      <c r="E86" s="15" t="str">
        <f t="shared" si="4"/>
        <v>Thoma, Mr. Kevin</v>
      </c>
      <c r="F86" s="14">
        <f t="shared" si="5"/>
        <v>16</v>
      </c>
      <c r="G86" s="14" t="s">
        <v>15</v>
      </c>
      <c r="H86" s="15" t="s">
        <v>339</v>
      </c>
      <c r="I86" s="16" t="s">
        <v>340</v>
      </c>
    </row>
    <row r="87" spans="2:9" ht="15.75" customHeight="1" thickBot="1" x14ac:dyDescent="0.35">
      <c r="B87" s="7" t="s">
        <v>341</v>
      </c>
      <c r="C87" s="13" t="s">
        <v>342</v>
      </c>
      <c r="D87" s="14">
        <f t="shared" si="3"/>
        <v>22</v>
      </c>
      <c r="E87" s="15" t="str">
        <f t="shared" si="4"/>
        <v>Heagy, Mr. Stephen II</v>
      </c>
      <c r="F87" s="14">
        <f t="shared" si="5"/>
        <v>21</v>
      </c>
      <c r="G87" s="14" t="s">
        <v>15</v>
      </c>
      <c r="H87" s="15" t="s">
        <v>343</v>
      </c>
      <c r="I87" s="16" t="s">
        <v>344</v>
      </c>
    </row>
    <row r="88" spans="2:9" ht="15.75" customHeight="1" thickBot="1" x14ac:dyDescent="0.35">
      <c r="B88" s="7" t="s">
        <v>345</v>
      </c>
      <c r="C88" s="13" t="s">
        <v>346</v>
      </c>
      <c r="D88" s="14">
        <f t="shared" si="3"/>
        <v>20</v>
      </c>
      <c r="E88" s="15" t="str">
        <f t="shared" si="4"/>
        <v>Regnier, Mr. Philip</v>
      </c>
      <c r="F88" s="14">
        <f t="shared" si="5"/>
        <v>19</v>
      </c>
      <c r="G88" s="14" t="s">
        <v>15</v>
      </c>
      <c r="H88" s="15" t="s">
        <v>347</v>
      </c>
      <c r="I88" s="16" t="s">
        <v>348</v>
      </c>
    </row>
    <row r="89" spans="2:9" ht="15.75" customHeight="1" thickBot="1" x14ac:dyDescent="0.35">
      <c r="B89" s="7" t="s">
        <v>349</v>
      </c>
      <c r="C89" s="13" t="s">
        <v>350</v>
      </c>
      <c r="D89" s="14">
        <f t="shared" si="3"/>
        <v>21</v>
      </c>
      <c r="E89" s="15" t="str">
        <f t="shared" si="4"/>
        <v>Parendo, Mr. Brett A</v>
      </c>
      <c r="F89" s="14">
        <f t="shared" si="5"/>
        <v>20</v>
      </c>
      <c r="G89" s="14" t="s">
        <v>15</v>
      </c>
      <c r="H89" s="15" t="s">
        <v>351</v>
      </c>
      <c r="I89" s="16" t="s">
        <v>352</v>
      </c>
    </row>
    <row r="90" spans="2:9" ht="15.75" customHeight="1" thickBot="1" x14ac:dyDescent="0.35">
      <c r="B90" s="7" t="s">
        <v>353</v>
      </c>
      <c r="C90" s="13" t="s">
        <v>354</v>
      </c>
      <c r="D90" s="14">
        <f t="shared" si="3"/>
        <v>20</v>
      </c>
      <c r="E90" s="15" t="str">
        <f t="shared" si="4"/>
        <v>Schell, Ms. Rebecca</v>
      </c>
      <c r="F90" s="14">
        <f t="shared" si="5"/>
        <v>19</v>
      </c>
      <c r="G90" s="14" t="s">
        <v>10</v>
      </c>
      <c r="H90" s="15" t="s">
        <v>355</v>
      </c>
      <c r="I90" s="16" t="s">
        <v>356</v>
      </c>
    </row>
    <row r="91" spans="2:9" ht="15.75" customHeight="1" thickBot="1" x14ac:dyDescent="0.35">
      <c r="B91" s="7" t="s">
        <v>357</v>
      </c>
      <c r="C91" s="13" t="s">
        <v>358</v>
      </c>
      <c r="D91" s="14">
        <f t="shared" si="3"/>
        <v>21</v>
      </c>
      <c r="E91" s="15" t="str">
        <f t="shared" si="4"/>
        <v>Driscoll, Ms. Kelley</v>
      </c>
      <c r="F91" s="14">
        <f t="shared" si="5"/>
        <v>20</v>
      </c>
      <c r="G91" s="14" t="s">
        <v>10</v>
      </c>
      <c r="H91" s="15" t="s">
        <v>359</v>
      </c>
      <c r="I91" s="16" t="s">
        <v>360</v>
      </c>
    </row>
    <row r="92" spans="2:9" ht="15.75" customHeight="1" thickBot="1" x14ac:dyDescent="0.35">
      <c r="B92" s="7" t="s">
        <v>361</v>
      </c>
      <c r="C92" s="13" t="s">
        <v>362</v>
      </c>
      <c r="D92" s="14">
        <f t="shared" si="3"/>
        <v>24</v>
      </c>
      <c r="E92" s="15" t="str">
        <f t="shared" si="4"/>
        <v>Mitchell, Ms. Abigail K</v>
      </c>
      <c r="F92" s="14">
        <f t="shared" si="5"/>
        <v>23</v>
      </c>
      <c r="G92" s="14" t="s">
        <v>10</v>
      </c>
      <c r="H92" s="15" t="s">
        <v>363</v>
      </c>
      <c r="I92" s="16" t="s">
        <v>364</v>
      </c>
    </row>
    <row r="93" spans="2:9" ht="15.75" customHeight="1" thickBot="1" x14ac:dyDescent="0.35">
      <c r="B93" s="7" t="s">
        <v>365</v>
      </c>
      <c r="C93" s="13" t="s">
        <v>366</v>
      </c>
      <c r="D93" s="14">
        <f t="shared" si="3"/>
        <v>17</v>
      </c>
      <c r="E93" s="15" t="str">
        <f t="shared" si="4"/>
        <v>Cutler, Ms. Hope</v>
      </c>
      <c r="F93" s="14">
        <f t="shared" si="5"/>
        <v>16</v>
      </c>
      <c r="G93" s="14" t="s">
        <v>10</v>
      </c>
      <c r="H93" s="15" t="s">
        <v>367</v>
      </c>
      <c r="I93" s="16" t="s">
        <v>368</v>
      </c>
    </row>
    <row r="94" spans="2:9" ht="15.75" customHeight="1" thickBot="1" x14ac:dyDescent="0.35">
      <c r="B94" s="7" t="s">
        <v>369</v>
      </c>
      <c r="C94" s="13" t="s">
        <v>370</v>
      </c>
      <c r="D94" s="14">
        <f t="shared" si="3"/>
        <v>21</v>
      </c>
      <c r="E94" s="15" t="str">
        <f t="shared" si="4"/>
        <v>Derian, Ms. Elyse M.</v>
      </c>
      <c r="F94" s="14">
        <f t="shared" si="5"/>
        <v>20</v>
      </c>
      <c r="G94" s="14" t="s">
        <v>10</v>
      </c>
      <c r="H94" s="15" t="s">
        <v>371</v>
      </c>
      <c r="I94" s="16" t="s">
        <v>372</v>
      </c>
    </row>
    <row r="95" spans="2:9" ht="15.75" customHeight="1" thickBot="1" x14ac:dyDescent="0.35">
      <c r="B95" s="7" t="s">
        <v>373</v>
      </c>
      <c r="C95" s="13" t="s">
        <v>374</v>
      </c>
      <c r="D95" s="14">
        <f t="shared" si="3"/>
        <v>21</v>
      </c>
      <c r="E95" s="15" t="str">
        <f t="shared" si="4"/>
        <v>Farina, Mr. Nicholas</v>
      </c>
      <c r="F95" s="14">
        <f t="shared" si="5"/>
        <v>20</v>
      </c>
      <c r="G95" s="14" t="s">
        <v>15</v>
      </c>
      <c r="H95" s="15" t="s">
        <v>375</v>
      </c>
      <c r="I95" s="16" t="s">
        <v>376</v>
      </c>
    </row>
    <row r="96" spans="2:9" ht="15.75" customHeight="1" thickBot="1" x14ac:dyDescent="0.35">
      <c r="B96" s="7" t="s">
        <v>377</v>
      </c>
      <c r="C96" s="13" t="s">
        <v>378</v>
      </c>
      <c r="D96" s="14">
        <f t="shared" si="3"/>
        <v>20</v>
      </c>
      <c r="E96" s="15" t="str">
        <f t="shared" si="4"/>
        <v>Saunders, Mr. David</v>
      </c>
      <c r="F96" s="14">
        <f t="shared" si="5"/>
        <v>19</v>
      </c>
      <c r="G96" s="14" t="s">
        <v>15</v>
      </c>
      <c r="H96" s="15" t="s">
        <v>56</v>
      </c>
      <c r="I96" s="16" t="s">
        <v>379</v>
      </c>
    </row>
    <row r="97" spans="2:9" ht="15.75" customHeight="1" thickBot="1" x14ac:dyDescent="0.35">
      <c r="B97" s="7" t="s">
        <v>380</v>
      </c>
      <c r="C97" s="13" t="s">
        <v>381</v>
      </c>
      <c r="D97" s="14">
        <f t="shared" si="3"/>
        <v>19</v>
      </c>
      <c r="E97" s="15" t="str">
        <f t="shared" si="4"/>
        <v>Kratz, Ms. Natalie</v>
      </c>
      <c r="F97" s="14">
        <f t="shared" si="5"/>
        <v>18</v>
      </c>
      <c r="G97" s="14" t="s">
        <v>10</v>
      </c>
      <c r="H97" s="15" t="s">
        <v>127</v>
      </c>
      <c r="I97" s="16" t="s">
        <v>382</v>
      </c>
    </row>
    <row r="98" spans="2:9" ht="15.75" customHeight="1" thickBot="1" x14ac:dyDescent="0.35">
      <c r="B98" s="7" t="s">
        <v>383</v>
      </c>
      <c r="C98" s="13" t="s">
        <v>384</v>
      </c>
      <c r="D98" s="14">
        <f t="shared" si="3"/>
        <v>19</v>
      </c>
      <c r="E98" s="15" t="str">
        <f t="shared" si="4"/>
        <v>Boland, Mr. Thomas</v>
      </c>
      <c r="F98" s="14">
        <f t="shared" si="5"/>
        <v>18</v>
      </c>
      <c r="G98" s="14" t="s">
        <v>15</v>
      </c>
      <c r="H98" s="15" t="s">
        <v>385</v>
      </c>
      <c r="I98" s="16" t="s">
        <v>386</v>
      </c>
    </row>
    <row r="99" spans="2:9" ht="15.75" customHeight="1" thickBot="1" x14ac:dyDescent="0.35">
      <c r="B99" s="7" t="s">
        <v>387</v>
      </c>
      <c r="C99" s="13" t="s">
        <v>388</v>
      </c>
      <c r="D99" s="14">
        <f t="shared" si="3"/>
        <v>24</v>
      </c>
      <c r="E99" s="15" t="str">
        <f t="shared" si="4"/>
        <v>Van Hout, Ms. Pamela J.</v>
      </c>
      <c r="F99" s="14">
        <f t="shared" si="5"/>
        <v>23</v>
      </c>
      <c r="G99" s="14" t="s">
        <v>10</v>
      </c>
      <c r="H99" s="15" t="s">
        <v>389</v>
      </c>
      <c r="I99" s="16" t="s">
        <v>390</v>
      </c>
    </row>
    <row r="100" spans="2:9" ht="15.75" customHeight="1" thickBot="1" x14ac:dyDescent="0.35">
      <c r="B100" s="7" t="s">
        <v>391</v>
      </c>
      <c r="C100" s="13" t="s">
        <v>392</v>
      </c>
      <c r="D100" s="14">
        <f t="shared" si="3"/>
        <v>20</v>
      </c>
      <c r="E100" s="15" t="str">
        <f t="shared" si="4"/>
        <v>Ramsey, Ms. Jessica</v>
      </c>
      <c r="F100" s="14">
        <f t="shared" si="5"/>
        <v>19</v>
      </c>
      <c r="G100" s="14" t="s">
        <v>10</v>
      </c>
      <c r="H100" s="15" t="s">
        <v>393</v>
      </c>
      <c r="I100" s="16" t="s">
        <v>394</v>
      </c>
    </row>
    <row r="101" spans="2:9" ht="15.75" customHeight="1" thickBot="1" x14ac:dyDescent="0.35">
      <c r="B101" s="7" t="s">
        <v>395</v>
      </c>
      <c r="C101" s="13" t="s">
        <v>396</v>
      </c>
      <c r="D101" s="14">
        <f t="shared" si="3"/>
        <v>16</v>
      </c>
      <c r="E101" s="15" t="str">
        <f t="shared" si="4"/>
        <v>Gage, Mr. Ron N</v>
      </c>
      <c r="F101" s="14">
        <f t="shared" si="5"/>
        <v>15</v>
      </c>
      <c r="G101" s="14" t="s">
        <v>15</v>
      </c>
      <c r="H101" s="15" t="s">
        <v>397</v>
      </c>
      <c r="I101" s="16" t="s">
        <v>398</v>
      </c>
    </row>
    <row r="102" spans="2:9" ht="15.75" customHeight="1" thickBot="1" x14ac:dyDescent="0.35">
      <c r="B102" s="7" t="s">
        <v>399</v>
      </c>
      <c r="C102" s="13" t="s">
        <v>400</v>
      </c>
      <c r="D102" s="14">
        <f t="shared" si="3"/>
        <v>20</v>
      </c>
      <c r="E102" s="15" t="str">
        <f t="shared" si="4"/>
        <v>Gollins, Mr. Daniel</v>
      </c>
      <c r="F102" s="14">
        <f t="shared" si="5"/>
        <v>19</v>
      </c>
      <c r="G102" s="14" t="s">
        <v>15</v>
      </c>
      <c r="H102" s="15" t="s">
        <v>271</v>
      </c>
      <c r="I102" s="16" t="s">
        <v>401</v>
      </c>
    </row>
    <row r="103" spans="2:9" ht="15.75" customHeight="1" thickBot="1" x14ac:dyDescent="0.35">
      <c r="B103" s="7" t="s">
        <v>402</v>
      </c>
      <c r="C103" s="13" t="s">
        <v>403</v>
      </c>
      <c r="D103" s="14">
        <f t="shared" si="3"/>
        <v>20</v>
      </c>
      <c r="E103" s="15" t="str">
        <f t="shared" si="4"/>
        <v>Benestad, Mr. Brian</v>
      </c>
      <c r="F103" s="14">
        <f t="shared" si="5"/>
        <v>19</v>
      </c>
      <c r="G103" s="14" t="s">
        <v>15</v>
      </c>
      <c r="H103" s="15" t="s">
        <v>404</v>
      </c>
      <c r="I103" s="16" t="s">
        <v>405</v>
      </c>
    </row>
    <row r="104" spans="2:9" ht="15.75" customHeight="1" thickBot="1" x14ac:dyDescent="0.35">
      <c r="B104" s="7" t="s">
        <v>406</v>
      </c>
      <c r="C104" s="13" t="s">
        <v>407</v>
      </c>
      <c r="D104" s="14">
        <f t="shared" si="3"/>
        <v>15</v>
      </c>
      <c r="E104" s="15" t="str">
        <f t="shared" si="4"/>
        <v>Aviv, Ms. Sari</v>
      </c>
      <c r="F104" s="14">
        <f t="shared" si="5"/>
        <v>14</v>
      </c>
      <c r="G104" s="14" t="s">
        <v>10</v>
      </c>
      <c r="H104" s="15" t="s">
        <v>408</v>
      </c>
      <c r="I104" s="16" t="s">
        <v>409</v>
      </c>
    </row>
    <row r="105" spans="2:9" ht="15.75" customHeight="1" thickBot="1" x14ac:dyDescent="0.35">
      <c r="B105" s="7" t="s">
        <v>410</v>
      </c>
      <c r="C105" s="13" t="s">
        <v>411</v>
      </c>
      <c r="D105" s="14">
        <f t="shared" si="3"/>
        <v>21</v>
      </c>
      <c r="E105" s="15" t="str">
        <f t="shared" si="4"/>
        <v>Burns, Mr. Robert M.</v>
      </c>
      <c r="F105" s="14">
        <f t="shared" si="5"/>
        <v>20</v>
      </c>
      <c r="G105" s="14" t="s">
        <v>15</v>
      </c>
      <c r="H105" s="15" t="s">
        <v>412</v>
      </c>
      <c r="I105" s="16" t="s">
        <v>413</v>
      </c>
    </row>
    <row r="106" spans="2:9" ht="15.75" customHeight="1" thickBot="1" x14ac:dyDescent="0.35">
      <c r="B106" s="7" t="s">
        <v>414</v>
      </c>
      <c r="C106" s="13" t="s">
        <v>415</v>
      </c>
      <c r="D106" s="14">
        <f t="shared" si="3"/>
        <v>23</v>
      </c>
      <c r="E106" s="15" t="str">
        <f t="shared" si="4"/>
        <v>Maldonado, Mr. Ricardo</v>
      </c>
      <c r="F106" s="14">
        <f t="shared" si="5"/>
        <v>22</v>
      </c>
      <c r="G106" s="14" t="s">
        <v>15</v>
      </c>
      <c r="H106" s="15" t="s">
        <v>416</v>
      </c>
      <c r="I106" s="16" t="s">
        <v>417</v>
      </c>
    </row>
    <row r="107" spans="2:9" ht="15.75" customHeight="1" thickBot="1" x14ac:dyDescent="0.35">
      <c r="B107" s="7" t="s">
        <v>418</v>
      </c>
      <c r="C107" s="13" t="s">
        <v>419</v>
      </c>
      <c r="D107" s="14">
        <f t="shared" si="3"/>
        <v>19</v>
      </c>
      <c r="E107" s="15" t="str">
        <f t="shared" si="4"/>
        <v>Yitref, Mr. Gedion</v>
      </c>
      <c r="F107" s="14">
        <f t="shared" si="5"/>
        <v>18</v>
      </c>
      <c r="G107" s="14" t="s">
        <v>15</v>
      </c>
      <c r="H107" s="15" t="s">
        <v>420</v>
      </c>
      <c r="I107" s="16" t="s">
        <v>421</v>
      </c>
    </row>
    <row r="108" spans="2:9" ht="15.75" customHeight="1" thickBot="1" x14ac:dyDescent="0.35">
      <c r="B108" s="7" t="s">
        <v>422</v>
      </c>
      <c r="C108" s="13" t="s">
        <v>423</v>
      </c>
      <c r="D108" s="14">
        <f t="shared" si="3"/>
        <v>23</v>
      </c>
      <c r="E108" s="15" t="str">
        <f t="shared" si="4"/>
        <v>Loudon-Brown, Mr. Mark</v>
      </c>
      <c r="F108" s="14">
        <f t="shared" si="5"/>
        <v>22</v>
      </c>
      <c r="G108" s="14" t="s">
        <v>15</v>
      </c>
      <c r="H108" s="15" t="s">
        <v>424</v>
      </c>
      <c r="I108" s="16" t="s">
        <v>425</v>
      </c>
    </row>
    <row r="109" spans="2:9" ht="15.75" customHeight="1" thickBot="1" x14ac:dyDescent="0.35">
      <c r="B109" s="7" t="s">
        <v>426</v>
      </c>
      <c r="C109" s="13" t="s">
        <v>427</v>
      </c>
      <c r="D109" s="14">
        <f t="shared" si="3"/>
        <v>27</v>
      </c>
      <c r="E109" s="15" t="str">
        <f t="shared" si="4"/>
        <v>Sugathadasa, Mr. Gamini P.</v>
      </c>
      <c r="F109" s="14">
        <f t="shared" si="5"/>
        <v>26</v>
      </c>
      <c r="G109" s="14" t="s">
        <v>15</v>
      </c>
      <c r="H109" s="15" t="s">
        <v>428</v>
      </c>
      <c r="I109" s="16" t="s">
        <v>429</v>
      </c>
    </row>
    <row r="110" spans="2:9" ht="15.75" customHeight="1" thickBot="1" x14ac:dyDescent="0.35">
      <c r="B110" s="7" t="s">
        <v>430</v>
      </c>
      <c r="C110" s="13" t="s">
        <v>431</v>
      </c>
      <c r="D110" s="14">
        <f t="shared" si="3"/>
        <v>20</v>
      </c>
      <c r="E110" s="15" t="str">
        <f t="shared" si="4"/>
        <v>Ganley, Ms. Emily J</v>
      </c>
      <c r="F110" s="14">
        <f t="shared" si="5"/>
        <v>19</v>
      </c>
      <c r="G110" s="14" t="s">
        <v>10</v>
      </c>
      <c r="H110" s="15" t="s">
        <v>432</v>
      </c>
      <c r="I110" s="16" t="s">
        <v>433</v>
      </c>
    </row>
    <row r="111" spans="2:9" ht="15.75" customHeight="1" thickBot="1" x14ac:dyDescent="0.35">
      <c r="B111" s="7" t="s">
        <v>434</v>
      </c>
      <c r="C111" s="13" t="s">
        <v>435</v>
      </c>
      <c r="D111" s="14">
        <f t="shared" si="3"/>
        <v>19</v>
      </c>
      <c r="E111" s="15" t="str">
        <f t="shared" si="4"/>
        <v>Potter, Ms. Amanda</v>
      </c>
      <c r="F111" s="14">
        <f t="shared" si="5"/>
        <v>18</v>
      </c>
      <c r="G111" s="14" t="s">
        <v>10</v>
      </c>
      <c r="H111" s="15" t="s">
        <v>436</v>
      </c>
      <c r="I111" s="16" t="s">
        <v>437</v>
      </c>
    </row>
    <row r="112" spans="2:9" ht="15.75" customHeight="1" thickBot="1" x14ac:dyDescent="0.35">
      <c r="B112" s="7" t="s">
        <v>438</v>
      </c>
      <c r="C112" s="13" t="s">
        <v>439</v>
      </c>
      <c r="D112" s="14">
        <f t="shared" si="3"/>
        <v>24</v>
      </c>
      <c r="E112" s="15" t="str">
        <f t="shared" si="4"/>
        <v>Rasmussen, Mr. Nicholas</v>
      </c>
      <c r="F112" s="14">
        <f t="shared" si="5"/>
        <v>23</v>
      </c>
      <c r="G112" s="14" t="s">
        <v>15</v>
      </c>
      <c r="H112" s="15" t="s">
        <v>375</v>
      </c>
      <c r="I112" s="16" t="s">
        <v>440</v>
      </c>
    </row>
    <row r="113" spans="2:9" ht="15.75" customHeight="1" thickBot="1" x14ac:dyDescent="0.35">
      <c r="B113" s="7" t="s">
        <v>441</v>
      </c>
      <c r="C113" s="13" t="s">
        <v>442</v>
      </c>
      <c r="D113" s="14">
        <f t="shared" si="3"/>
        <v>19</v>
      </c>
      <c r="E113" s="15" t="str">
        <f t="shared" si="4"/>
        <v>Robinson, Mr. Knox</v>
      </c>
      <c r="F113" s="14">
        <f t="shared" si="5"/>
        <v>18</v>
      </c>
      <c r="G113" s="14" t="s">
        <v>15</v>
      </c>
      <c r="H113" s="15" t="s">
        <v>443</v>
      </c>
      <c r="I113" s="16" t="s">
        <v>444</v>
      </c>
    </row>
    <row r="114" spans="2:9" ht="15.75" customHeight="1" thickBot="1" x14ac:dyDescent="0.35">
      <c r="B114" s="7" t="s">
        <v>445</v>
      </c>
      <c r="C114" s="13" t="s">
        <v>446</v>
      </c>
      <c r="D114" s="14">
        <f t="shared" si="3"/>
        <v>25</v>
      </c>
      <c r="E114" s="15" t="str">
        <f t="shared" si="4"/>
        <v>Antonopoulos, Ms. Yianna</v>
      </c>
      <c r="F114" s="14">
        <f t="shared" si="5"/>
        <v>24</v>
      </c>
      <c r="G114" s="14" t="s">
        <v>10</v>
      </c>
      <c r="H114" s="15" t="s">
        <v>447</v>
      </c>
      <c r="I114" s="16" t="s">
        <v>448</v>
      </c>
    </row>
    <row r="115" spans="2:9" ht="15.75" customHeight="1" thickBot="1" x14ac:dyDescent="0.35">
      <c r="B115" s="7" t="s">
        <v>449</v>
      </c>
      <c r="C115" s="13" t="s">
        <v>450</v>
      </c>
      <c r="D115" s="14">
        <f t="shared" si="3"/>
        <v>20</v>
      </c>
      <c r="E115" s="15" t="str">
        <f t="shared" si="4"/>
        <v>Groner, Ms. Roberta</v>
      </c>
      <c r="F115" s="14">
        <f t="shared" si="5"/>
        <v>19</v>
      </c>
      <c r="G115" s="14" t="s">
        <v>10</v>
      </c>
      <c r="H115" s="15" t="s">
        <v>451</v>
      </c>
      <c r="I115" s="16" t="s">
        <v>452</v>
      </c>
    </row>
    <row r="116" spans="2:9" ht="15.75" customHeight="1" thickBot="1" x14ac:dyDescent="0.35">
      <c r="B116" s="7" t="s">
        <v>453</v>
      </c>
      <c r="C116" s="13" t="s">
        <v>454</v>
      </c>
      <c r="D116" s="14">
        <f t="shared" si="3"/>
        <v>25</v>
      </c>
      <c r="E116" s="15" t="str">
        <f t="shared" si="4"/>
        <v>Zywicki, Mr. Benjamin P.</v>
      </c>
      <c r="F116" s="14">
        <f t="shared" si="5"/>
        <v>24</v>
      </c>
      <c r="G116" s="14" t="s">
        <v>15</v>
      </c>
      <c r="H116" s="15" t="s">
        <v>455</v>
      </c>
      <c r="I116" s="16" t="s">
        <v>456</v>
      </c>
    </row>
    <row r="117" spans="2:9" ht="15.75" customHeight="1" thickBot="1" x14ac:dyDescent="0.35">
      <c r="B117" s="7" t="s">
        <v>457</v>
      </c>
      <c r="C117" s="13" t="s">
        <v>458</v>
      </c>
      <c r="D117" s="14">
        <f t="shared" si="3"/>
        <v>20</v>
      </c>
      <c r="E117" s="15" t="str">
        <f t="shared" si="4"/>
        <v>Cardinal, Mr. Craig</v>
      </c>
      <c r="F117" s="14">
        <f t="shared" si="5"/>
        <v>19</v>
      </c>
      <c r="G117" s="14" t="s">
        <v>15</v>
      </c>
      <c r="H117" s="15" t="s">
        <v>459</v>
      </c>
      <c r="I117" s="16" t="s">
        <v>460</v>
      </c>
    </row>
    <row r="118" spans="2:9" ht="15.75" customHeight="1" thickBot="1" x14ac:dyDescent="0.35">
      <c r="B118" s="7" t="s">
        <v>461</v>
      </c>
      <c r="C118" s="13" t="s">
        <v>462</v>
      </c>
      <c r="D118" s="14">
        <f t="shared" si="3"/>
        <v>17</v>
      </c>
      <c r="E118" s="15" t="str">
        <f t="shared" si="4"/>
        <v>Alleman, Ms. Ann</v>
      </c>
      <c r="F118" s="14">
        <f t="shared" si="5"/>
        <v>16</v>
      </c>
      <c r="G118" s="14" t="s">
        <v>10</v>
      </c>
      <c r="H118" s="15" t="s">
        <v>463</v>
      </c>
      <c r="I118" s="16" t="s">
        <v>464</v>
      </c>
    </row>
    <row r="119" spans="2:9" ht="15.75" customHeight="1" thickBot="1" x14ac:dyDescent="0.35">
      <c r="B119" s="7" t="s">
        <v>465</v>
      </c>
      <c r="C119" s="13" t="s">
        <v>466</v>
      </c>
      <c r="D119" s="14">
        <f t="shared" si="3"/>
        <v>25</v>
      </c>
      <c r="E119" s="15" t="str">
        <f t="shared" si="4"/>
        <v>Stroffolino, Mr. Jamie P</v>
      </c>
      <c r="F119" s="14">
        <f t="shared" si="5"/>
        <v>24</v>
      </c>
      <c r="G119" s="14" t="s">
        <v>15</v>
      </c>
      <c r="H119" s="15" t="s">
        <v>467</v>
      </c>
      <c r="I119" s="16" t="s">
        <v>468</v>
      </c>
    </row>
    <row r="120" spans="2:9" ht="15.75" customHeight="1" thickBot="1" x14ac:dyDescent="0.35">
      <c r="B120" s="7" t="s">
        <v>469</v>
      </c>
      <c r="C120" s="13" t="s">
        <v>470</v>
      </c>
      <c r="D120" s="14">
        <f t="shared" si="3"/>
        <v>16</v>
      </c>
      <c r="E120" s="15" t="str">
        <f t="shared" si="4"/>
        <v>Clubb, Mr. John</v>
      </c>
      <c r="F120" s="14">
        <f t="shared" si="5"/>
        <v>15</v>
      </c>
      <c r="G120" s="14" t="s">
        <v>15</v>
      </c>
      <c r="H120" s="15" t="s">
        <v>88</v>
      </c>
      <c r="I120" s="16" t="s">
        <v>471</v>
      </c>
    </row>
    <row r="121" spans="2:9" ht="15.75" customHeight="1" thickBot="1" x14ac:dyDescent="0.35">
      <c r="B121" s="7" t="s">
        <v>472</v>
      </c>
      <c r="C121" s="13" t="s">
        <v>473</v>
      </c>
      <c r="D121" s="14">
        <f t="shared" si="3"/>
        <v>22</v>
      </c>
      <c r="E121" s="15" t="str">
        <f t="shared" si="4"/>
        <v>McGoogan, Mr. Charlie</v>
      </c>
      <c r="F121" s="14">
        <f t="shared" si="5"/>
        <v>21</v>
      </c>
      <c r="G121" s="14" t="s">
        <v>15</v>
      </c>
      <c r="H121" s="15" t="s">
        <v>474</v>
      </c>
      <c r="I121" s="16" t="s">
        <v>475</v>
      </c>
    </row>
    <row r="122" spans="2:9" ht="15.75" customHeight="1" thickBot="1" x14ac:dyDescent="0.35">
      <c r="B122" s="7" t="s">
        <v>476</v>
      </c>
      <c r="C122" s="13" t="s">
        <v>477</v>
      </c>
      <c r="D122" s="14">
        <f t="shared" si="3"/>
        <v>20</v>
      </c>
      <c r="E122" s="15" t="str">
        <f t="shared" si="4"/>
        <v>Keflezighi, Mr. Meb</v>
      </c>
      <c r="F122" s="14">
        <f t="shared" si="5"/>
        <v>19</v>
      </c>
      <c r="G122" s="14" t="s">
        <v>15</v>
      </c>
      <c r="H122" s="15" t="s">
        <v>478</v>
      </c>
      <c r="I122" s="16" t="s">
        <v>479</v>
      </c>
    </row>
    <row r="123" spans="2:9" ht="15.75" customHeight="1" thickBot="1" x14ac:dyDescent="0.35">
      <c r="B123" s="7" t="s">
        <v>480</v>
      </c>
      <c r="C123" s="13" t="s">
        <v>481</v>
      </c>
      <c r="D123" s="14">
        <f t="shared" si="3"/>
        <v>19</v>
      </c>
      <c r="E123" s="15" t="str">
        <f t="shared" si="4"/>
        <v>Syed, Mr. Aaqib L.</v>
      </c>
      <c r="F123" s="14">
        <f t="shared" si="5"/>
        <v>18</v>
      </c>
      <c r="G123" s="14" t="s">
        <v>15</v>
      </c>
      <c r="H123" s="15" t="s">
        <v>482</v>
      </c>
      <c r="I123" s="16" t="s">
        <v>483</v>
      </c>
    </row>
    <row r="124" spans="2:9" ht="15.75" customHeight="1" thickBot="1" x14ac:dyDescent="0.35">
      <c r="B124" s="7" t="s">
        <v>484</v>
      </c>
      <c r="C124" s="13" t="s">
        <v>485</v>
      </c>
      <c r="D124" s="14">
        <f t="shared" si="3"/>
        <v>20</v>
      </c>
      <c r="E124" s="15" t="str">
        <f t="shared" si="4"/>
        <v>Segal, Mr. Craig A.</v>
      </c>
      <c r="F124" s="14">
        <f t="shared" si="5"/>
        <v>19</v>
      </c>
      <c r="G124" s="14" t="s">
        <v>15</v>
      </c>
      <c r="H124" s="15" t="s">
        <v>486</v>
      </c>
      <c r="I124" s="16" t="s">
        <v>487</v>
      </c>
    </row>
    <row r="125" spans="2:9" ht="15.75" customHeight="1" thickBot="1" x14ac:dyDescent="0.35">
      <c r="B125" s="7" t="s">
        <v>488</v>
      </c>
      <c r="C125" s="13" t="s">
        <v>489</v>
      </c>
      <c r="D125" s="14">
        <f t="shared" si="3"/>
        <v>23</v>
      </c>
      <c r="E125" s="15" t="str">
        <f t="shared" si="4"/>
        <v>Defranco, Ms. Meredith</v>
      </c>
      <c r="F125" s="14">
        <f t="shared" si="5"/>
        <v>22</v>
      </c>
      <c r="G125" s="14" t="s">
        <v>10</v>
      </c>
      <c r="H125" s="15" t="s">
        <v>490</v>
      </c>
      <c r="I125" s="16" t="s">
        <v>491</v>
      </c>
    </row>
    <row r="126" spans="2:9" ht="15.75" customHeight="1" thickBot="1" x14ac:dyDescent="0.35">
      <c r="B126" s="7" t="s">
        <v>492</v>
      </c>
      <c r="C126" s="13" t="s">
        <v>493</v>
      </c>
      <c r="D126" s="14">
        <f t="shared" si="3"/>
        <v>16</v>
      </c>
      <c r="E126" s="15" t="str">
        <f t="shared" si="4"/>
        <v>Kells, Mr. Doug</v>
      </c>
      <c r="F126" s="14">
        <f t="shared" si="5"/>
        <v>15</v>
      </c>
      <c r="G126" s="14" t="s">
        <v>15</v>
      </c>
      <c r="H126" s="15" t="s">
        <v>494</v>
      </c>
      <c r="I126" s="16" t="s">
        <v>495</v>
      </c>
    </row>
    <row r="127" spans="2:9" ht="15.75" customHeight="1" thickBot="1" x14ac:dyDescent="0.35">
      <c r="B127" s="7" t="s">
        <v>496</v>
      </c>
      <c r="C127" s="13" t="s">
        <v>497</v>
      </c>
      <c r="D127" s="14">
        <f t="shared" si="3"/>
        <v>25</v>
      </c>
      <c r="E127" s="15" t="str">
        <f t="shared" si="4"/>
        <v>Lawton, Ms. Elizabeth J.</v>
      </c>
      <c r="F127" s="14">
        <f t="shared" si="5"/>
        <v>24</v>
      </c>
      <c r="G127" s="14" t="s">
        <v>10</v>
      </c>
      <c r="H127" s="15" t="s">
        <v>498</v>
      </c>
      <c r="I127" s="16" t="s">
        <v>499</v>
      </c>
    </row>
    <row r="128" spans="2:9" ht="15.75" customHeight="1" thickBot="1" x14ac:dyDescent="0.35">
      <c r="B128" s="7" t="s">
        <v>500</v>
      </c>
      <c r="C128" s="13" t="s">
        <v>501</v>
      </c>
      <c r="D128" s="14">
        <f t="shared" si="3"/>
        <v>21</v>
      </c>
      <c r="E128" s="15" t="str">
        <f t="shared" si="4"/>
        <v>Bejar, Mr. Matthew P</v>
      </c>
      <c r="F128" s="14">
        <f t="shared" si="5"/>
        <v>20</v>
      </c>
      <c r="G128" s="14" t="s">
        <v>15</v>
      </c>
      <c r="H128" s="15" t="s">
        <v>502</v>
      </c>
      <c r="I128" s="16" t="s">
        <v>503</v>
      </c>
    </row>
    <row r="129" spans="2:9" ht="15.75" customHeight="1" thickBot="1" x14ac:dyDescent="0.35">
      <c r="B129" s="7" t="s">
        <v>504</v>
      </c>
      <c r="C129" s="13" t="s">
        <v>505</v>
      </c>
      <c r="D129" s="14">
        <f t="shared" si="3"/>
        <v>34</v>
      </c>
      <c r="E129" s="15" t="str">
        <f t="shared" si="4"/>
        <v>Navarro Castro, Mr. Guillermo Sr.</v>
      </c>
      <c r="F129" s="14">
        <f t="shared" si="5"/>
        <v>33</v>
      </c>
      <c r="G129" s="14" t="s">
        <v>15</v>
      </c>
      <c r="H129" s="15" t="s">
        <v>506</v>
      </c>
      <c r="I129" s="16" t="s">
        <v>507</v>
      </c>
    </row>
    <row r="130" spans="2:9" ht="15.75" customHeight="1" thickBot="1" x14ac:dyDescent="0.35">
      <c r="B130" s="7" t="s">
        <v>508</v>
      </c>
      <c r="C130" s="13" t="s">
        <v>509</v>
      </c>
      <c r="D130" s="14">
        <f t="shared" si="3"/>
        <v>17</v>
      </c>
      <c r="E130" s="15" t="str">
        <f t="shared" si="4"/>
        <v>Tice, Mr. Ryan C</v>
      </c>
      <c r="F130" s="14">
        <f t="shared" si="5"/>
        <v>16</v>
      </c>
      <c r="G130" s="14" t="s">
        <v>15</v>
      </c>
      <c r="H130" s="15" t="s">
        <v>510</v>
      </c>
      <c r="I130" s="16" t="s">
        <v>511</v>
      </c>
    </row>
    <row r="131" spans="2:9" ht="15.75" customHeight="1" thickBot="1" x14ac:dyDescent="0.35">
      <c r="B131" s="7" t="s">
        <v>512</v>
      </c>
      <c r="C131" s="13" t="s">
        <v>513</v>
      </c>
      <c r="D131" s="14">
        <f t="shared" ref="D131:D194" si="6">LEN(C131)</f>
        <v>15</v>
      </c>
      <c r="E131" s="15" t="str">
        <f t="shared" ref="E131:E194" si="7">TRIM(C131)</f>
        <v>Wolf, Mr. Dane</v>
      </c>
      <c r="F131" s="14">
        <f t="shared" ref="F131:F194" si="8">LEN(E131)</f>
        <v>14</v>
      </c>
      <c r="G131" s="14" t="s">
        <v>15</v>
      </c>
      <c r="H131" s="15" t="s">
        <v>514</v>
      </c>
      <c r="I131" s="16" t="s">
        <v>515</v>
      </c>
    </row>
    <row r="132" spans="2:9" ht="15.75" customHeight="1" thickBot="1" x14ac:dyDescent="0.35">
      <c r="B132" s="7" t="s">
        <v>516</v>
      </c>
      <c r="C132" s="13" t="s">
        <v>517</v>
      </c>
      <c r="D132" s="14">
        <f t="shared" si="6"/>
        <v>19</v>
      </c>
      <c r="E132" s="15" t="str">
        <f t="shared" si="7"/>
        <v>Oppedal, Mr. Jonas</v>
      </c>
      <c r="F132" s="14">
        <f t="shared" si="8"/>
        <v>18</v>
      </c>
      <c r="G132" s="14" t="s">
        <v>15</v>
      </c>
      <c r="H132" s="15" t="s">
        <v>518</v>
      </c>
      <c r="I132" s="16" t="s">
        <v>519</v>
      </c>
    </row>
    <row r="133" spans="2:9" ht="15.75" customHeight="1" thickBot="1" x14ac:dyDescent="0.35">
      <c r="B133" s="7" t="s">
        <v>520</v>
      </c>
      <c r="C133" s="13" t="s">
        <v>521</v>
      </c>
      <c r="D133" s="14">
        <f t="shared" si="6"/>
        <v>21</v>
      </c>
      <c r="E133" s="15" t="str">
        <f t="shared" si="7"/>
        <v>Wright, Mr. George E</v>
      </c>
      <c r="F133" s="14">
        <f t="shared" si="8"/>
        <v>20</v>
      </c>
      <c r="G133" s="14" t="s">
        <v>15</v>
      </c>
      <c r="H133" s="15" t="s">
        <v>522</v>
      </c>
      <c r="I133" s="16" t="s">
        <v>523</v>
      </c>
    </row>
    <row r="134" spans="2:9" ht="15.75" customHeight="1" thickBot="1" x14ac:dyDescent="0.35">
      <c r="B134" s="7" t="s">
        <v>524</v>
      </c>
      <c r="C134" s="13" t="s">
        <v>525</v>
      </c>
      <c r="D134" s="14">
        <f t="shared" si="6"/>
        <v>18</v>
      </c>
      <c r="E134" s="15" t="str">
        <f t="shared" si="7"/>
        <v>Ellis, Ms. Sara S</v>
      </c>
      <c r="F134" s="14">
        <f t="shared" si="8"/>
        <v>17</v>
      </c>
      <c r="G134" s="14" t="s">
        <v>10</v>
      </c>
      <c r="H134" s="15" t="s">
        <v>526</v>
      </c>
      <c r="I134" s="16" t="s">
        <v>527</v>
      </c>
    </row>
    <row r="135" spans="2:9" ht="15.75" customHeight="1" thickBot="1" x14ac:dyDescent="0.35">
      <c r="B135" s="7" t="s">
        <v>528</v>
      </c>
      <c r="C135" s="13" t="s">
        <v>529</v>
      </c>
      <c r="D135" s="14">
        <f t="shared" si="6"/>
        <v>19</v>
      </c>
      <c r="E135" s="15" t="str">
        <f t="shared" si="7"/>
        <v>Taormina, Mr. Nick</v>
      </c>
      <c r="F135" s="14">
        <f t="shared" si="8"/>
        <v>18</v>
      </c>
      <c r="G135" s="14" t="s">
        <v>15</v>
      </c>
      <c r="H135" s="15" t="s">
        <v>530</v>
      </c>
      <c r="I135" s="16" t="s">
        <v>531</v>
      </c>
    </row>
    <row r="136" spans="2:9" ht="15.75" customHeight="1" thickBot="1" x14ac:dyDescent="0.35">
      <c r="B136" s="7" t="s">
        <v>532</v>
      </c>
      <c r="C136" s="13" t="s">
        <v>533</v>
      </c>
      <c r="D136" s="14">
        <f t="shared" si="6"/>
        <v>19</v>
      </c>
      <c r="E136" s="15" t="str">
        <f t="shared" si="7"/>
        <v>Lynch, Mr. Timothy</v>
      </c>
      <c r="F136" s="14">
        <f t="shared" si="8"/>
        <v>18</v>
      </c>
      <c r="G136" s="14" t="s">
        <v>15</v>
      </c>
      <c r="H136" s="15" t="s">
        <v>534</v>
      </c>
      <c r="I136" s="16" t="s">
        <v>535</v>
      </c>
    </row>
    <row r="137" spans="2:9" ht="15.75" customHeight="1" thickBot="1" x14ac:dyDescent="0.35">
      <c r="B137" s="7" t="s">
        <v>536</v>
      </c>
      <c r="C137" s="13" t="s">
        <v>537</v>
      </c>
      <c r="D137" s="14">
        <f t="shared" si="6"/>
        <v>21</v>
      </c>
      <c r="E137" s="15" t="str">
        <f t="shared" si="7"/>
        <v>Tavella, Ms. Becky L</v>
      </c>
      <c r="F137" s="14">
        <f t="shared" si="8"/>
        <v>20</v>
      </c>
      <c r="G137" s="14" t="s">
        <v>10</v>
      </c>
      <c r="H137" s="15" t="s">
        <v>538</v>
      </c>
      <c r="I137" s="16" t="s">
        <v>539</v>
      </c>
    </row>
    <row r="138" spans="2:9" ht="15.75" customHeight="1" thickBot="1" x14ac:dyDescent="0.35">
      <c r="B138" s="7" t="s">
        <v>540</v>
      </c>
      <c r="C138" s="13" t="s">
        <v>541</v>
      </c>
      <c r="D138" s="14">
        <f t="shared" si="6"/>
        <v>22</v>
      </c>
      <c r="E138" s="15" t="str">
        <f t="shared" si="7"/>
        <v>Neufeld, Ms. Steph K.</v>
      </c>
      <c r="F138" s="14">
        <f t="shared" si="8"/>
        <v>21</v>
      </c>
      <c r="G138" s="14" t="s">
        <v>10</v>
      </c>
      <c r="H138" s="15" t="s">
        <v>542</v>
      </c>
      <c r="I138" s="16" t="s">
        <v>543</v>
      </c>
    </row>
    <row r="139" spans="2:9" ht="15.75" customHeight="1" thickBot="1" x14ac:dyDescent="0.35">
      <c r="B139" s="7" t="s">
        <v>544</v>
      </c>
      <c r="C139" s="13" t="s">
        <v>545</v>
      </c>
      <c r="D139" s="14">
        <f t="shared" si="6"/>
        <v>25</v>
      </c>
      <c r="E139" s="15" t="str">
        <f t="shared" si="7"/>
        <v>Walhovd, Ms. Kristine B.</v>
      </c>
      <c r="F139" s="14">
        <f t="shared" si="8"/>
        <v>24</v>
      </c>
      <c r="G139" s="14" t="s">
        <v>10</v>
      </c>
      <c r="H139" s="15" t="s">
        <v>546</v>
      </c>
      <c r="I139" s="16" t="s">
        <v>547</v>
      </c>
    </row>
    <row r="140" spans="2:9" ht="15.75" customHeight="1" thickBot="1" x14ac:dyDescent="0.35">
      <c r="B140" s="7" t="s">
        <v>548</v>
      </c>
      <c r="C140" s="13" t="s">
        <v>549</v>
      </c>
      <c r="D140" s="14">
        <f t="shared" si="6"/>
        <v>23</v>
      </c>
      <c r="E140" s="15" t="str">
        <f t="shared" si="7"/>
        <v>Washburn, Mr. Taylor B</v>
      </c>
      <c r="F140" s="14">
        <f t="shared" si="8"/>
        <v>22</v>
      </c>
      <c r="G140" s="14" t="s">
        <v>15</v>
      </c>
      <c r="H140" s="15" t="s">
        <v>550</v>
      </c>
      <c r="I140" s="16" t="s">
        <v>551</v>
      </c>
    </row>
    <row r="141" spans="2:9" ht="15.75" customHeight="1" thickBot="1" x14ac:dyDescent="0.35">
      <c r="B141" s="7" t="s">
        <v>552</v>
      </c>
      <c r="C141" s="13" t="s">
        <v>553</v>
      </c>
      <c r="D141" s="14">
        <f t="shared" si="6"/>
        <v>18</v>
      </c>
      <c r="E141" s="15" t="str">
        <f t="shared" si="7"/>
        <v>Mroz, Mr. William</v>
      </c>
      <c r="F141" s="14">
        <f t="shared" si="8"/>
        <v>17</v>
      </c>
      <c r="G141" s="14" t="s">
        <v>15</v>
      </c>
      <c r="H141" s="15" t="s">
        <v>554</v>
      </c>
      <c r="I141" s="16" t="s">
        <v>555</v>
      </c>
    </row>
    <row r="142" spans="2:9" ht="15.75" customHeight="1" thickBot="1" x14ac:dyDescent="0.35">
      <c r="B142" s="7" t="s">
        <v>556</v>
      </c>
      <c r="C142" s="13" t="s">
        <v>557</v>
      </c>
      <c r="D142" s="14">
        <f t="shared" si="6"/>
        <v>18</v>
      </c>
      <c r="E142" s="15" t="str">
        <f t="shared" si="7"/>
        <v>Canaday, Mr. Sage</v>
      </c>
      <c r="F142" s="14">
        <f t="shared" si="8"/>
        <v>17</v>
      </c>
      <c r="G142" s="14" t="s">
        <v>15</v>
      </c>
      <c r="H142" s="15" t="s">
        <v>558</v>
      </c>
      <c r="I142" s="16" t="s">
        <v>559</v>
      </c>
    </row>
    <row r="143" spans="2:9" ht="15.75" customHeight="1" thickBot="1" x14ac:dyDescent="0.35">
      <c r="B143" s="7" t="s">
        <v>560</v>
      </c>
      <c r="C143" s="13" t="s">
        <v>561</v>
      </c>
      <c r="D143" s="14">
        <f t="shared" si="6"/>
        <v>17</v>
      </c>
      <c r="E143" s="15" t="str">
        <f t="shared" si="7"/>
        <v>Atkins, Mr. Cole</v>
      </c>
      <c r="F143" s="14">
        <f t="shared" si="8"/>
        <v>16</v>
      </c>
      <c r="G143" s="14" t="s">
        <v>15</v>
      </c>
      <c r="H143" s="15" t="s">
        <v>562</v>
      </c>
      <c r="I143" s="16" t="s">
        <v>563</v>
      </c>
    </row>
    <row r="144" spans="2:9" ht="15.75" customHeight="1" thickBot="1" x14ac:dyDescent="0.35">
      <c r="B144" s="7" t="s">
        <v>564</v>
      </c>
      <c r="C144" s="13" t="s">
        <v>565</v>
      </c>
      <c r="D144" s="14">
        <f t="shared" si="6"/>
        <v>23</v>
      </c>
      <c r="E144" s="15" t="str">
        <f t="shared" si="7"/>
        <v>Kropelnicki, Mr. Jesse</v>
      </c>
      <c r="F144" s="14">
        <f t="shared" si="8"/>
        <v>22</v>
      </c>
      <c r="G144" s="14" t="s">
        <v>15</v>
      </c>
      <c r="H144" s="15" t="s">
        <v>566</v>
      </c>
      <c r="I144" s="16" t="s">
        <v>567</v>
      </c>
    </row>
    <row r="145" spans="2:9" ht="15.75" customHeight="1" thickBot="1" x14ac:dyDescent="0.35">
      <c r="B145" s="7" t="s">
        <v>568</v>
      </c>
      <c r="C145" s="13" t="s">
        <v>569</v>
      </c>
      <c r="D145" s="14">
        <f t="shared" si="6"/>
        <v>21</v>
      </c>
      <c r="E145" s="15" t="str">
        <f t="shared" si="7"/>
        <v>Braund, Ms. Tammi J.</v>
      </c>
      <c r="F145" s="14">
        <f t="shared" si="8"/>
        <v>20</v>
      </c>
      <c r="G145" s="14" t="s">
        <v>10</v>
      </c>
      <c r="H145" s="15" t="s">
        <v>570</v>
      </c>
      <c r="I145" s="16" t="s">
        <v>571</v>
      </c>
    </row>
    <row r="146" spans="2:9" ht="15.75" customHeight="1" thickBot="1" x14ac:dyDescent="0.35">
      <c r="B146" s="7" t="s">
        <v>572</v>
      </c>
      <c r="C146" s="13" t="s">
        <v>573</v>
      </c>
      <c r="D146" s="14">
        <f t="shared" si="6"/>
        <v>25</v>
      </c>
      <c r="E146" s="15" t="str">
        <f t="shared" si="7"/>
        <v>Anderson, Mr. Matthew S.</v>
      </c>
      <c r="F146" s="14">
        <f t="shared" si="8"/>
        <v>24</v>
      </c>
      <c r="G146" s="14" t="s">
        <v>15</v>
      </c>
      <c r="H146" s="15" t="s">
        <v>574</v>
      </c>
      <c r="I146" s="16" t="s">
        <v>575</v>
      </c>
    </row>
    <row r="147" spans="2:9" ht="15.75" customHeight="1" thickBot="1" x14ac:dyDescent="0.35">
      <c r="B147" s="7" t="s">
        <v>576</v>
      </c>
      <c r="C147" s="13" t="s">
        <v>577</v>
      </c>
      <c r="D147" s="14">
        <f t="shared" si="6"/>
        <v>18</v>
      </c>
      <c r="E147" s="15" t="str">
        <f t="shared" si="7"/>
        <v>Bilbrey, Mr. Eric</v>
      </c>
      <c r="F147" s="14">
        <f t="shared" si="8"/>
        <v>17</v>
      </c>
      <c r="G147" s="14" t="s">
        <v>15</v>
      </c>
      <c r="H147" s="15" t="s">
        <v>578</v>
      </c>
      <c r="I147" s="16" t="s">
        <v>579</v>
      </c>
    </row>
    <row r="148" spans="2:9" ht="15.75" customHeight="1" thickBot="1" x14ac:dyDescent="0.35">
      <c r="B148" s="7" t="s">
        <v>580</v>
      </c>
      <c r="C148" s="13" t="s">
        <v>581</v>
      </c>
      <c r="D148" s="14">
        <f t="shared" si="6"/>
        <v>22</v>
      </c>
      <c r="E148" s="15" t="str">
        <f t="shared" si="7"/>
        <v>Curtis, Ms. Valeria R</v>
      </c>
      <c r="F148" s="14">
        <f t="shared" si="8"/>
        <v>21</v>
      </c>
      <c r="G148" s="14" t="s">
        <v>10</v>
      </c>
      <c r="H148" s="15" t="s">
        <v>582</v>
      </c>
      <c r="I148" s="16" t="s">
        <v>583</v>
      </c>
    </row>
    <row r="149" spans="2:9" ht="15.75" customHeight="1" thickBot="1" x14ac:dyDescent="0.35">
      <c r="B149" s="7" t="s">
        <v>584</v>
      </c>
      <c r="C149" s="13" t="s">
        <v>585</v>
      </c>
      <c r="D149" s="14">
        <f t="shared" si="6"/>
        <v>21</v>
      </c>
      <c r="E149" s="15" t="str">
        <f t="shared" si="7"/>
        <v>Meyer, Mr. Michael P</v>
      </c>
      <c r="F149" s="14">
        <f t="shared" si="8"/>
        <v>20</v>
      </c>
      <c r="G149" s="14" t="s">
        <v>15</v>
      </c>
      <c r="H149" s="15" t="s">
        <v>586</v>
      </c>
      <c r="I149" s="16" t="s">
        <v>328</v>
      </c>
    </row>
    <row r="150" spans="2:9" ht="15.75" customHeight="1" thickBot="1" x14ac:dyDescent="0.35">
      <c r="B150" s="7" t="s">
        <v>587</v>
      </c>
      <c r="C150" s="13" t="s">
        <v>588</v>
      </c>
      <c r="D150" s="14">
        <f t="shared" si="6"/>
        <v>19</v>
      </c>
      <c r="E150" s="15" t="str">
        <f t="shared" si="7"/>
        <v>Bardeesy, Mr. Rami</v>
      </c>
      <c r="F150" s="14">
        <f t="shared" si="8"/>
        <v>18</v>
      </c>
      <c r="G150" s="14" t="s">
        <v>15</v>
      </c>
      <c r="H150" s="15" t="s">
        <v>589</v>
      </c>
      <c r="I150" s="16" t="s">
        <v>590</v>
      </c>
    </row>
    <row r="151" spans="2:9" ht="15.75" customHeight="1" thickBot="1" x14ac:dyDescent="0.35">
      <c r="B151" s="7" t="s">
        <v>591</v>
      </c>
      <c r="C151" s="13" t="s">
        <v>592</v>
      </c>
      <c r="D151" s="14">
        <f t="shared" si="6"/>
        <v>20</v>
      </c>
      <c r="E151" s="15" t="str">
        <f t="shared" si="7"/>
        <v>Shanahan, Mr. Denis</v>
      </c>
      <c r="F151" s="14">
        <f t="shared" si="8"/>
        <v>19</v>
      </c>
      <c r="G151" s="14" t="s">
        <v>15</v>
      </c>
      <c r="H151" s="15" t="s">
        <v>593</v>
      </c>
      <c r="I151" s="16" t="s">
        <v>594</v>
      </c>
    </row>
    <row r="152" spans="2:9" ht="15.75" customHeight="1" thickBot="1" x14ac:dyDescent="0.35">
      <c r="B152" s="7" t="s">
        <v>595</v>
      </c>
      <c r="C152" s="13" t="s">
        <v>596</v>
      </c>
      <c r="D152" s="14">
        <f t="shared" si="6"/>
        <v>20</v>
      </c>
      <c r="E152" s="15" t="str">
        <f t="shared" si="7"/>
        <v>Sutter, Mr. Brian E</v>
      </c>
      <c r="F152" s="14">
        <f t="shared" si="8"/>
        <v>19</v>
      </c>
      <c r="G152" s="14" t="s">
        <v>15</v>
      </c>
      <c r="H152" s="15" t="s">
        <v>597</v>
      </c>
      <c r="I152" s="16" t="s">
        <v>598</v>
      </c>
    </row>
    <row r="153" spans="2:9" ht="15.75" customHeight="1" thickBot="1" x14ac:dyDescent="0.35">
      <c r="B153" s="7" t="s">
        <v>599</v>
      </c>
      <c r="C153" s="13" t="s">
        <v>600</v>
      </c>
      <c r="D153" s="14">
        <f t="shared" si="6"/>
        <v>19</v>
      </c>
      <c r="E153" s="15" t="str">
        <f t="shared" si="7"/>
        <v>Yesian, Ms. Bonnie</v>
      </c>
      <c r="F153" s="14">
        <f t="shared" si="8"/>
        <v>18</v>
      </c>
      <c r="G153" s="14" t="s">
        <v>10</v>
      </c>
      <c r="H153" s="15" t="s">
        <v>601</v>
      </c>
      <c r="I153" s="16" t="s">
        <v>602</v>
      </c>
    </row>
    <row r="154" spans="2:9" ht="15.75" customHeight="1" thickBot="1" x14ac:dyDescent="0.35">
      <c r="B154" s="7" t="s">
        <v>603</v>
      </c>
      <c r="C154" s="13" t="s">
        <v>604</v>
      </c>
      <c r="D154" s="14">
        <f t="shared" si="6"/>
        <v>21</v>
      </c>
      <c r="E154" s="15" t="str">
        <f t="shared" si="7"/>
        <v>Meers, Mr. Michael P</v>
      </c>
      <c r="F154" s="14">
        <f t="shared" si="8"/>
        <v>20</v>
      </c>
      <c r="G154" s="14" t="s">
        <v>15</v>
      </c>
      <c r="H154" s="15" t="s">
        <v>586</v>
      </c>
      <c r="I154" s="16" t="s">
        <v>605</v>
      </c>
    </row>
    <row r="155" spans="2:9" ht="15.75" customHeight="1" thickBot="1" x14ac:dyDescent="0.35">
      <c r="B155" s="7" t="s">
        <v>606</v>
      </c>
      <c r="C155" s="13" t="s">
        <v>607</v>
      </c>
      <c r="D155" s="14">
        <f t="shared" si="6"/>
        <v>17</v>
      </c>
      <c r="E155" s="15" t="str">
        <f t="shared" si="7"/>
        <v>Conlon, Mr. Paul</v>
      </c>
      <c r="F155" s="14">
        <f t="shared" si="8"/>
        <v>16</v>
      </c>
      <c r="G155" s="14" t="s">
        <v>15</v>
      </c>
      <c r="H155" s="15" t="s">
        <v>608</v>
      </c>
      <c r="I155" s="16" t="s">
        <v>609</v>
      </c>
    </row>
    <row r="156" spans="2:9" ht="15.75" customHeight="1" thickBot="1" x14ac:dyDescent="0.35">
      <c r="B156" s="7" t="s">
        <v>610</v>
      </c>
      <c r="C156" s="13" t="s">
        <v>611</v>
      </c>
      <c r="D156" s="14">
        <f t="shared" si="6"/>
        <v>22</v>
      </c>
      <c r="E156" s="15" t="str">
        <f t="shared" si="7"/>
        <v>Arnstein, Mr. Michael</v>
      </c>
      <c r="F156" s="14">
        <f t="shared" si="8"/>
        <v>21</v>
      </c>
      <c r="G156" s="14" t="s">
        <v>15</v>
      </c>
      <c r="H156" s="15" t="s">
        <v>612</v>
      </c>
      <c r="I156" s="16" t="s">
        <v>613</v>
      </c>
    </row>
    <row r="157" spans="2:9" ht="15.75" customHeight="1" thickBot="1" x14ac:dyDescent="0.35">
      <c r="B157" s="7" t="s">
        <v>614</v>
      </c>
      <c r="C157" s="13" t="s">
        <v>615</v>
      </c>
      <c r="D157" s="14">
        <f t="shared" si="6"/>
        <v>18</v>
      </c>
      <c r="E157" s="15" t="str">
        <f t="shared" si="7"/>
        <v>Jurek, Mr. Samuel</v>
      </c>
      <c r="F157" s="14">
        <f t="shared" si="8"/>
        <v>17</v>
      </c>
      <c r="G157" s="14" t="s">
        <v>15</v>
      </c>
      <c r="H157" s="15" t="s">
        <v>616</v>
      </c>
      <c r="I157" s="16" t="s">
        <v>617</v>
      </c>
    </row>
    <row r="158" spans="2:9" ht="15.75" customHeight="1" thickBot="1" x14ac:dyDescent="0.35">
      <c r="B158" s="7" t="s">
        <v>618</v>
      </c>
      <c r="C158" s="13" t="s">
        <v>619</v>
      </c>
      <c r="D158" s="14">
        <f t="shared" si="6"/>
        <v>19</v>
      </c>
      <c r="E158" s="15" t="str">
        <f t="shared" si="7"/>
        <v>Thill, Mr. Matthew</v>
      </c>
      <c r="F158" s="14">
        <f t="shared" si="8"/>
        <v>18</v>
      </c>
      <c r="G158" s="14" t="s">
        <v>15</v>
      </c>
      <c r="H158" s="15" t="s">
        <v>620</v>
      </c>
      <c r="I158" s="16" t="s">
        <v>621</v>
      </c>
    </row>
    <row r="159" spans="2:9" ht="15.75" customHeight="1" thickBot="1" x14ac:dyDescent="0.35">
      <c r="B159" s="7" t="s">
        <v>622</v>
      </c>
      <c r="C159" s="13" t="s">
        <v>623</v>
      </c>
      <c r="D159" s="14">
        <f t="shared" si="6"/>
        <v>17</v>
      </c>
      <c r="E159" s="15" t="str">
        <f t="shared" si="7"/>
        <v>Glaz, Mr. Daniel</v>
      </c>
      <c r="F159" s="14">
        <f t="shared" si="8"/>
        <v>16</v>
      </c>
      <c r="G159" s="14" t="s">
        <v>15</v>
      </c>
      <c r="H159" s="15" t="s">
        <v>271</v>
      </c>
      <c r="I159" s="16" t="s">
        <v>624</v>
      </c>
    </row>
    <row r="160" spans="2:9" ht="15.75" customHeight="1" thickBot="1" x14ac:dyDescent="0.35">
      <c r="B160" s="7" t="s">
        <v>625</v>
      </c>
      <c r="C160" s="13" t="s">
        <v>626</v>
      </c>
      <c r="D160" s="14">
        <f t="shared" si="6"/>
        <v>19</v>
      </c>
      <c r="E160" s="15" t="str">
        <f t="shared" si="7"/>
        <v>Sampson, Ms. Syndy</v>
      </c>
      <c r="F160" s="14">
        <f t="shared" si="8"/>
        <v>18</v>
      </c>
      <c r="G160" s="14" t="s">
        <v>10</v>
      </c>
      <c r="H160" s="15" t="s">
        <v>627</v>
      </c>
      <c r="I160" s="16" t="s">
        <v>628</v>
      </c>
    </row>
    <row r="161" spans="2:9" ht="15.75" customHeight="1" thickBot="1" x14ac:dyDescent="0.35">
      <c r="B161" s="7" t="s">
        <v>629</v>
      </c>
      <c r="C161" s="13" t="s">
        <v>630</v>
      </c>
      <c r="D161" s="14">
        <f t="shared" si="6"/>
        <v>23</v>
      </c>
      <c r="E161" s="15" t="str">
        <f t="shared" si="7"/>
        <v>Duliba, Ms. Aleksandra</v>
      </c>
      <c r="F161" s="14">
        <f t="shared" si="8"/>
        <v>22</v>
      </c>
      <c r="G161" s="14" t="s">
        <v>10</v>
      </c>
      <c r="H161" s="15" t="s">
        <v>631</v>
      </c>
      <c r="I161" s="16" t="s">
        <v>632</v>
      </c>
    </row>
    <row r="162" spans="2:9" ht="15.75" customHeight="1" thickBot="1" x14ac:dyDescent="0.35">
      <c r="B162" s="7" t="s">
        <v>633</v>
      </c>
      <c r="C162" s="13" t="s">
        <v>634</v>
      </c>
      <c r="D162" s="14">
        <f t="shared" si="6"/>
        <v>26</v>
      </c>
      <c r="E162" s="15" t="str">
        <f t="shared" si="7"/>
        <v>Tanguay, Mr. Steeve T Sr.</v>
      </c>
      <c r="F162" s="14">
        <f t="shared" si="8"/>
        <v>25</v>
      </c>
      <c r="G162" s="14" t="s">
        <v>15</v>
      </c>
      <c r="H162" s="15" t="s">
        <v>635</v>
      </c>
      <c r="I162" s="16" t="s">
        <v>636</v>
      </c>
    </row>
    <row r="163" spans="2:9" ht="15.75" customHeight="1" thickBot="1" x14ac:dyDescent="0.35">
      <c r="B163" s="7" t="s">
        <v>637</v>
      </c>
      <c r="C163" s="13" t="s">
        <v>638</v>
      </c>
      <c r="D163" s="14">
        <f t="shared" si="6"/>
        <v>24</v>
      </c>
      <c r="E163" s="15" t="str">
        <f t="shared" si="7"/>
        <v>McClelland, Mr. Richard</v>
      </c>
      <c r="F163" s="14">
        <f t="shared" si="8"/>
        <v>23</v>
      </c>
      <c r="G163" s="14" t="s">
        <v>15</v>
      </c>
      <c r="H163" s="15" t="s">
        <v>639</v>
      </c>
      <c r="I163" s="16" t="s">
        <v>640</v>
      </c>
    </row>
    <row r="164" spans="2:9" ht="15.75" customHeight="1" thickBot="1" x14ac:dyDescent="0.35">
      <c r="B164" s="7" t="s">
        <v>641</v>
      </c>
      <c r="C164" s="13" t="s">
        <v>642</v>
      </c>
      <c r="D164" s="14">
        <f t="shared" si="6"/>
        <v>20</v>
      </c>
      <c r="E164" s="15" t="str">
        <f t="shared" si="7"/>
        <v>Gorman, Mr. Aaron T</v>
      </c>
      <c r="F164" s="14">
        <f t="shared" si="8"/>
        <v>19</v>
      </c>
      <c r="G164" s="14" t="s">
        <v>15</v>
      </c>
      <c r="H164" s="15" t="s">
        <v>643</v>
      </c>
      <c r="I164" s="16" t="s">
        <v>644</v>
      </c>
    </row>
    <row r="165" spans="2:9" ht="15.75" customHeight="1" thickBot="1" x14ac:dyDescent="0.35">
      <c r="B165" s="7" t="s">
        <v>645</v>
      </c>
      <c r="C165" s="13" t="s">
        <v>646</v>
      </c>
      <c r="D165" s="14">
        <f t="shared" si="6"/>
        <v>21</v>
      </c>
      <c r="E165" s="15" t="str">
        <f t="shared" si="7"/>
        <v>Nishimura, Mr. Akira</v>
      </c>
      <c r="F165" s="14">
        <f t="shared" si="8"/>
        <v>20</v>
      </c>
      <c r="G165" s="14" t="s">
        <v>15</v>
      </c>
      <c r="H165" s="15" t="s">
        <v>647</v>
      </c>
      <c r="I165" s="16" t="s">
        <v>648</v>
      </c>
    </row>
    <row r="166" spans="2:9" ht="15.75" customHeight="1" thickBot="1" x14ac:dyDescent="0.35">
      <c r="B166" s="7" t="s">
        <v>649</v>
      </c>
      <c r="C166" s="13" t="s">
        <v>650</v>
      </c>
      <c r="D166" s="14">
        <f t="shared" si="6"/>
        <v>17</v>
      </c>
      <c r="E166" s="15" t="str">
        <f t="shared" si="7"/>
        <v>Brimble, Mr. Ben</v>
      </c>
      <c r="F166" s="14">
        <f t="shared" si="8"/>
        <v>16</v>
      </c>
      <c r="G166" s="14" t="s">
        <v>15</v>
      </c>
      <c r="H166" s="15" t="s">
        <v>651</v>
      </c>
      <c r="I166" s="16" t="s">
        <v>652</v>
      </c>
    </row>
    <row r="167" spans="2:9" ht="15.75" customHeight="1" thickBot="1" x14ac:dyDescent="0.35">
      <c r="B167" s="7" t="s">
        <v>653</v>
      </c>
      <c r="C167" s="13" t="s">
        <v>654</v>
      </c>
      <c r="D167" s="14">
        <f t="shared" si="6"/>
        <v>16</v>
      </c>
      <c r="E167" s="15" t="str">
        <f t="shared" si="7"/>
        <v>Trenk, Ms. Jana</v>
      </c>
      <c r="F167" s="14">
        <f t="shared" si="8"/>
        <v>15</v>
      </c>
      <c r="G167" s="14" t="s">
        <v>10</v>
      </c>
      <c r="H167" s="15" t="s">
        <v>655</v>
      </c>
      <c r="I167" s="16" t="s">
        <v>656</v>
      </c>
    </row>
    <row r="168" spans="2:9" ht="15.75" customHeight="1" thickBot="1" x14ac:dyDescent="0.35">
      <c r="B168" s="7" t="s">
        <v>657</v>
      </c>
      <c r="C168" s="13" t="s">
        <v>658</v>
      </c>
      <c r="D168" s="14">
        <f t="shared" si="6"/>
        <v>21</v>
      </c>
      <c r="E168" s="15" t="str">
        <f t="shared" si="7"/>
        <v>Wittmann, Mr. Jay T.</v>
      </c>
      <c r="F168" s="14">
        <f t="shared" si="8"/>
        <v>20</v>
      </c>
      <c r="G168" s="14" t="s">
        <v>15</v>
      </c>
      <c r="H168" s="15" t="s">
        <v>659</v>
      </c>
      <c r="I168" s="16" t="s">
        <v>660</v>
      </c>
    </row>
    <row r="169" spans="2:9" ht="15.75" customHeight="1" thickBot="1" x14ac:dyDescent="0.35">
      <c r="B169" s="7" t="s">
        <v>661</v>
      </c>
      <c r="C169" s="13" t="s">
        <v>662</v>
      </c>
      <c r="D169" s="14">
        <f t="shared" si="6"/>
        <v>27</v>
      </c>
      <c r="E169" s="15" t="str">
        <f t="shared" si="7"/>
        <v>Tremblay, Ms. Marie-Helene</v>
      </c>
      <c r="F169" s="14">
        <f t="shared" si="8"/>
        <v>26</v>
      </c>
      <c r="G169" s="14" t="s">
        <v>10</v>
      </c>
      <c r="H169" s="15" t="s">
        <v>663</v>
      </c>
      <c r="I169" s="16" t="s">
        <v>664</v>
      </c>
    </row>
    <row r="170" spans="2:9" ht="15.75" customHeight="1" thickBot="1" x14ac:dyDescent="0.35">
      <c r="B170" s="7" t="s">
        <v>665</v>
      </c>
      <c r="C170" s="13" t="s">
        <v>666</v>
      </c>
      <c r="D170" s="14">
        <f t="shared" si="6"/>
        <v>21</v>
      </c>
      <c r="E170" s="15" t="str">
        <f t="shared" si="7"/>
        <v>Scofield, Ms. Bret R</v>
      </c>
      <c r="F170" s="14">
        <f t="shared" si="8"/>
        <v>20</v>
      </c>
      <c r="G170" s="14" t="s">
        <v>10</v>
      </c>
      <c r="H170" s="15" t="s">
        <v>667</v>
      </c>
      <c r="I170" s="16" t="s">
        <v>668</v>
      </c>
    </row>
    <row r="171" spans="2:9" ht="15.75" customHeight="1" thickBot="1" x14ac:dyDescent="0.35">
      <c r="B171" s="7" t="s">
        <v>669</v>
      </c>
      <c r="C171" s="13" t="s">
        <v>670</v>
      </c>
      <c r="D171" s="14">
        <f t="shared" si="6"/>
        <v>20</v>
      </c>
      <c r="E171" s="15" t="str">
        <f t="shared" si="7"/>
        <v>Yost, Mr. Gardner L</v>
      </c>
      <c r="F171" s="14">
        <f t="shared" si="8"/>
        <v>19</v>
      </c>
      <c r="G171" s="14" t="s">
        <v>15</v>
      </c>
      <c r="H171" s="15" t="s">
        <v>671</v>
      </c>
      <c r="I171" s="16" t="s">
        <v>672</v>
      </c>
    </row>
    <row r="172" spans="2:9" ht="15.75" customHeight="1" thickBot="1" x14ac:dyDescent="0.35">
      <c r="B172" s="7" t="s">
        <v>673</v>
      </c>
      <c r="C172" s="13" t="s">
        <v>674</v>
      </c>
      <c r="D172" s="14">
        <f t="shared" si="6"/>
        <v>18</v>
      </c>
      <c r="E172" s="15" t="str">
        <f t="shared" si="7"/>
        <v>Torphy, Mr. Bobby</v>
      </c>
      <c r="F172" s="14">
        <f t="shared" si="8"/>
        <v>17</v>
      </c>
      <c r="G172" s="14" t="s">
        <v>15</v>
      </c>
      <c r="H172" s="15" t="s">
        <v>675</v>
      </c>
      <c r="I172" s="16" t="s">
        <v>676</v>
      </c>
    </row>
    <row r="173" spans="2:9" ht="15.75" customHeight="1" thickBot="1" x14ac:dyDescent="0.35">
      <c r="B173" s="7" t="s">
        <v>677</v>
      </c>
      <c r="C173" s="13" t="s">
        <v>678</v>
      </c>
      <c r="D173" s="14">
        <f t="shared" si="6"/>
        <v>19</v>
      </c>
      <c r="E173" s="15" t="str">
        <f t="shared" si="7"/>
        <v>Busby, Ms. Natalie</v>
      </c>
      <c r="F173" s="14">
        <f t="shared" si="8"/>
        <v>18</v>
      </c>
      <c r="G173" s="14" t="s">
        <v>10</v>
      </c>
      <c r="H173" s="15" t="s">
        <v>127</v>
      </c>
      <c r="I173" s="16" t="s">
        <v>679</v>
      </c>
    </row>
    <row r="174" spans="2:9" ht="15.75" customHeight="1" thickBot="1" x14ac:dyDescent="0.35">
      <c r="B174" s="7" t="s">
        <v>680</v>
      </c>
      <c r="C174" s="13" t="s">
        <v>681</v>
      </c>
      <c r="D174" s="14">
        <f t="shared" si="6"/>
        <v>17</v>
      </c>
      <c r="E174" s="15" t="str">
        <f t="shared" si="7"/>
        <v>Nguyen, Ms. Lina</v>
      </c>
      <c r="F174" s="14">
        <f t="shared" si="8"/>
        <v>16</v>
      </c>
      <c r="G174" s="14" t="s">
        <v>10</v>
      </c>
      <c r="H174" s="15" t="s">
        <v>682</v>
      </c>
      <c r="I174" s="16" t="s">
        <v>683</v>
      </c>
    </row>
    <row r="175" spans="2:9" ht="15.75" customHeight="1" thickBot="1" x14ac:dyDescent="0.35">
      <c r="B175" s="7" t="s">
        <v>684</v>
      </c>
      <c r="C175" s="13" t="s">
        <v>685</v>
      </c>
      <c r="D175" s="14">
        <f t="shared" si="6"/>
        <v>20</v>
      </c>
      <c r="E175" s="15" t="str">
        <f t="shared" si="7"/>
        <v>Hanley, Mr. Zebulon</v>
      </c>
      <c r="F175" s="14">
        <f t="shared" si="8"/>
        <v>19</v>
      </c>
      <c r="G175" s="14" t="s">
        <v>15</v>
      </c>
      <c r="H175" s="15" t="s">
        <v>686</v>
      </c>
      <c r="I175" s="16" t="s">
        <v>687</v>
      </c>
    </row>
    <row r="176" spans="2:9" ht="15.75" customHeight="1" thickBot="1" x14ac:dyDescent="0.35">
      <c r="B176" s="7" t="s">
        <v>688</v>
      </c>
      <c r="C176" s="13" t="s">
        <v>689</v>
      </c>
      <c r="D176" s="14">
        <f t="shared" si="6"/>
        <v>19</v>
      </c>
      <c r="E176" s="15" t="str">
        <f t="shared" si="7"/>
        <v>Scheer, Ms. Amanda</v>
      </c>
      <c r="F176" s="14">
        <f t="shared" si="8"/>
        <v>18</v>
      </c>
      <c r="G176" s="14" t="s">
        <v>10</v>
      </c>
      <c r="H176" s="15" t="s">
        <v>436</v>
      </c>
      <c r="I176" s="16" t="s">
        <v>690</v>
      </c>
    </row>
    <row r="177" spans="2:9" ht="15.75" customHeight="1" thickBot="1" x14ac:dyDescent="0.35">
      <c r="B177" s="7" t="s">
        <v>691</v>
      </c>
      <c r="C177" s="13" t="s">
        <v>692</v>
      </c>
      <c r="D177" s="14">
        <f t="shared" si="6"/>
        <v>17</v>
      </c>
      <c r="E177" s="15" t="str">
        <f t="shared" si="7"/>
        <v>Rankin, Mr. Greg</v>
      </c>
      <c r="F177" s="14">
        <f t="shared" si="8"/>
        <v>16</v>
      </c>
      <c r="G177" s="14" t="s">
        <v>15</v>
      </c>
      <c r="H177" s="15" t="s">
        <v>693</v>
      </c>
      <c r="I177" s="16" t="s">
        <v>694</v>
      </c>
    </row>
    <row r="178" spans="2:9" ht="15.75" customHeight="1" thickBot="1" x14ac:dyDescent="0.35">
      <c r="B178" s="7" t="s">
        <v>695</v>
      </c>
      <c r="C178" s="13" t="s">
        <v>696</v>
      </c>
      <c r="D178" s="14">
        <f t="shared" si="6"/>
        <v>18</v>
      </c>
      <c r="E178" s="15" t="str">
        <f t="shared" si="7"/>
        <v>Ricardi, Mr. John</v>
      </c>
      <c r="F178" s="14">
        <f t="shared" si="8"/>
        <v>17</v>
      </c>
      <c r="G178" s="14" t="s">
        <v>15</v>
      </c>
      <c r="H178" s="15" t="s">
        <v>88</v>
      </c>
      <c r="I178" s="16" t="s">
        <v>697</v>
      </c>
    </row>
    <row r="179" spans="2:9" ht="15.75" customHeight="1" thickBot="1" x14ac:dyDescent="0.35">
      <c r="B179" s="7" t="s">
        <v>698</v>
      </c>
      <c r="C179" s="13" t="s">
        <v>699</v>
      </c>
      <c r="D179" s="14">
        <f t="shared" si="6"/>
        <v>22</v>
      </c>
      <c r="E179" s="15" t="str">
        <f t="shared" si="7"/>
        <v>Karkos, Ms. Kelsey A.</v>
      </c>
      <c r="F179" s="14">
        <f t="shared" si="8"/>
        <v>21</v>
      </c>
      <c r="G179" s="14" t="s">
        <v>10</v>
      </c>
      <c r="H179" s="15" t="s">
        <v>700</v>
      </c>
      <c r="I179" s="16" t="s">
        <v>701</v>
      </c>
    </row>
    <row r="180" spans="2:9" ht="15.75" customHeight="1" thickBot="1" x14ac:dyDescent="0.35">
      <c r="B180" s="7" t="s">
        <v>702</v>
      </c>
      <c r="C180" s="13" t="s">
        <v>703</v>
      </c>
      <c r="D180" s="14">
        <f t="shared" si="6"/>
        <v>30</v>
      </c>
      <c r="E180" s="15" t="str">
        <f t="shared" si="7"/>
        <v>Price-Dierksen, Ms. Bronwen L</v>
      </c>
      <c r="F180" s="14">
        <f t="shared" si="8"/>
        <v>29</v>
      </c>
      <c r="G180" s="14" t="s">
        <v>10</v>
      </c>
      <c r="H180" s="15" t="s">
        <v>704</v>
      </c>
      <c r="I180" s="16" t="s">
        <v>705</v>
      </c>
    </row>
    <row r="181" spans="2:9" ht="15.75" customHeight="1" thickBot="1" x14ac:dyDescent="0.35">
      <c r="B181" s="7" t="s">
        <v>706</v>
      </c>
      <c r="C181" s="13" t="s">
        <v>707</v>
      </c>
      <c r="D181" s="14">
        <f t="shared" si="6"/>
        <v>21</v>
      </c>
      <c r="E181" s="15" t="str">
        <f t="shared" si="7"/>
        <v>Knispel, Ms. Manuela</v>
      </c>
      <c r="F181" s="14">
        <f t="shared" si="8"/>
        <v>20</v>
      </c>
      <c r="G181" s="14" t="s">
        <v>10</v>
      </c>
      <c r="H181" s="15" t="s">
        <v>708</v>
      </c>
      <c r="I181" s="16" t="s">
        <v>709</v>
      </c>
    </row>
    <row r="182" spans="2:9" ht="15.75" customHeight="1" thickBot="1" x14ac:dyDescent="0.35">
      <c r="B182" s="7" t="s">
        <v>710</v>
      </c>
      <c r="C182" s="13" t="s">
        <v>711</v>
      </c>
      <c r="D182" s="14">
        <f t="shared" si="6"/>
        <v>21</v>
      </c>
      <c r="E182" s="15" t="str">
        <f t="shared" si="7"/>
        <v>King, Ms. Jennifer L</v>
      </c>
      <c r="F182" s="14">
        <f t="shared" si="8"/>
        <v>20</v>
      </c>
      <c r="G182" s="14" t="s">
        <v>10</v>
      </c>
      <c r="H182" s="15" t="s">
        <v>712</v>
      </c>
      <c r="I182" s="16" t="s">
        <v>713</v>
      </c>
    </row>
    <row r="183" spans="2:9" ht="15.75" customHeight="1" thickBot="1" x14ac:dyDescent="0.35">
      <c r="B183" s="7" t="s">
        <v>714</v>
      </c>
      <c r="C183" s="13" t="s">
        <v>715</v>
      </c>
      <c r="D183" s="14">
        <f t="shared" si="6"/>
        <v>23</v>
      </c>
      <c r="E183" s="15" t="str">
        <f t="shared" si="7"/>
        <v>Samuelson, Ms. Abby W.</v>
      </c>
      <c r="F183" s="14">
        <f t="shared" si="8"/>
        <v>22</v>
      </c>
      <c r="G183" s="14" t="s">
        <v>10</v>
      </c>
      <c r="H183" s="15" t="s">
        <v>716</v>
      </c>
      <c r="I183" s="16" t="s">
        <v>717</v>
      </c>
    </row>
    <row r="184" spans="2:9" ht="15.75" customHeight="1" thickBot="1" x14ac:dyDescent="0.35">
      <c r="B184" s="7" t="s">
        <v>718</v>
      </c>
      <c r="C184" s="13" t="s">
        <v>719</v>
      </c>
      <c r="D184" s="14">
        <f t="shared" si="6"/>
        <v>20</v>
      </c>
      <c r="E184" s="15" t="str">
        <f t="shared" si="7"/>
        <v>Fredsall, Mr. Tyler</v>
      </c>
      <c r="F184" s="14">
        <f t="shared" si="8"/>
        <v>19</v>
      </c>
      <c r="G184" s="14" t="s">
        <v>15</v>
      </c>
      <c r="H184" s="15" t="s">
        <v>720</v>
      </c>
      <c r="I184" s="16" t="s">
        <v>721</v>
      </c>
    </row>
    <row r="185" spans="2:9" ht="15.75" customHeight="1" thickBot="1" x14ac:dyDescent="0.35">
      <c r="B185" s="7" t="s">
        <v>722</v>
      </c>
      <c r="C185" s="13" t="s">
        <v>723</v>
      </c>
      <c r="D185" s="14">
        <f t="shared" si="6"/>
        <v>23</v>
      </c>
      <c r="E185" s="15" t="str">
        <f t="shared" si="7"/>
        <v>Eggleston, Mr. Jeffrey</v>
      </c>
      <c r="F185" s="14">
        <f t="shared" si="8"/>
        <v>22</v>
      </c>
      <c r="G185" s="14" t="s">
        <v>15</v>
      </c>
      <c r="H185" s="15" t="s">
        <v>724</v>
      </c>
      <c r="I185" s="16" t="s">
        <v>725</v>
      </c>
    </row>
    <row r="186" spans="2:9" ht="15.75" customHeight="1" thickBot="1" x14ac:dyDescent="0.35">
      <c r="B186" s="7" t="s">
        <v>726</v>
      </c>
      <c r="C186" s="13" t="s">
        <v>727</v>
      </c>
      <c r="D186" s="14">
        <f t="shared" si="6"/>
        <v>25</v>
      </c>
      <c r="E186" s="15" t="str">
        <f t="shared" si="7"/>
        <v>Palombaro, Mr. Matthew F</v>
      </c>
      <c r="F186" s="14">
        <f t="shared" si="8"/>
        <v>24</v>
      </c>
      <c r="G186" s="14" t="s">
        <v>15</v>
      </c>
      <c r="H186" s="15" t="s">
        <v>728</v>
      </c>
      <c r="I186" s="16" t="s">
        <v>729</v>
      </c>
    </row>
    <row r="187" spans="2:9" ht="15.75" customHeight="1" thickBot="1" x14ac:dyDescent="0.35">
      <c r="B187" s="7" t="s">
        <v>730</v>
      </c>
      <c r="C187" s="13" t="s">
        <v>731</v>
      </c>
      <c r="D187" s="14">
        <f t="shared" si="6"/>
        <v>19</v>
      </c>
      <c r="E187" s="15" t="str">
        <f t="shared" si="7"/>
        <v>Silva, Mr. Ryan J.</v>
      </c>
      <c r="F187" s="14">
        <f t="shared" si="8"/>
        <v>18</v>
      </c>
      <c r="G187" s="14" t="s">
        <v>15</v>
      </c>
      <c r="H187" s="15" t="s">
        <v>732</v>
      </c>
      <c r="I187" s="16" t="s">
        <v>733</v>
      </c>
    </row>
    <row r="188" spans="2:9" ht="15.75" customHeight="1" thickBot="1" x14ac:dyDescent="0.35">
      <c r="B188" s="7" t="s">
        <v>734</v>
      </c>
      <c r="C188" s="13" t="s">
        <v>735</v>
      </c>
      <c r="D188" s="14">
        <f t="shared" si="6"/>
        <v>16</v>
      </c>
      <c r="E188" s="15" t="str">
        <f t="shared" si="7"/>
        <v>Bugala, Ms. Amy</v>
      </c>
      <c r="F188" s="14">
        <f t="shared" si="8"/>
        <v>15</v>
      </c>
      <c r="G188" s="14" t="s">
        <v>10</v>
      </c>
      <c r="H188" s="15" t="s">
        <v>736</v>
      </c>
      <c r="I188" s="16" t="s">
        <v>737</v>
      </c>
    </row>
    <row r="189" spans="2:9" ht="15.75" customHeight="1" thickBot="1" x14ac:dyDescent="0.35">
      <c r="B189" s="7" t="s">
        <v>738</v>
      </c>
      <c r="C189" s="13" t="s">
        <v>739</v>
      </c>
      <c r="D189" s="14">
        <f t="shared" si="6"/>
        <v>21</v>
      </c>
      <c r="E189" s="15" t="str">
        <f t="shared" si="7"/>
        <v>Dublin, Mr. Andrew P</v>
      </c>
      <c r="F189" s="14">
        <f t="shared" si="8"/>
        <v>20</v>
      </c>
      <c r="G189" s="14" t="s">
        <v>15</v>
      </c>
      <c r="H189" s="15" t="s">
        <v>740</v>
      </c>
      <c r="I189" s="16" t="s">
        <v>741</v>
      </c>
    </row>
    <row r="190" spans="2:9" ht="15.75" customHeight="1" thickBot="1" x14ac:dyDescent="0.35">
      <c r="B190" s="7" t="s">
        <v>742</v>
      </c>
      <c r="C190" s="13" t="s">
        <v>743</v>
      </c>
      <c r="D190" s="14">
        <f t="shared" si="6"/>
        <v>25</v>
      </c>
      <c r="E190" s="15" t="str">
        <f t="shared" si="7"/>
        <v>Cleland, Mr. George M. V</v>
      </c>
      <c r="F190" s="14">
        <f t="shared" si="8"/>
        <v>24</v>
      </c>
      <c r="G190" s="14" t="s">
        <v>15</v>
      </c>
      <c r="H190" s="15" t="s">
        <v>744</v>
      </c>
      <c r="I190" s="16" t="s">
        <v>745</v>
      </c>
    </row>
    <row r="191" spans="2:9" ht="15.75" customHeight="1" thickBot="1" x14ac:dyDescent="0.35">
      <c r="B191" s="7" t="s">
        <v>746</v>
      </c>
      <c r="C191" s="13" t="s">
        <v>747</v>
      </c>
      <c r="D191" s="14">
        <f t="shared" si="6"/>
        <v>17</v>
      </c>
      <c r="E191" s="15" t="str">
        <f t="shared" si="7"/>
        <v>Evans, Ms. Sarah</v>
      </c>
      <c r="F191" s="14">
        <f t="shared" si="8"/>
        <v>16</v>
      </c>
      <c r="G191" s="14" t="s">
        <v>10</v>
      </c>
      <c r="H191" s="15" t="s">
        <v>748</v>
      </c>
      <c r="I191" s="16" t="s">
        <v>749</v>
      </c>
    </row>
    <row r="192" spans="2:9" ht="15.75" customHeight="1" thickBot="1" x14ac:dyDescent="0.35">
      <c r="B192" s="7" t="s">
        <v>750</v>
      </c>
      <c r="C192" s="13" t="s">
        <v>751</v>
      </c>
      <c r="D192" s="14">
        <f t="shared" si="6"/>
        <v>15</v>
      </c>
      <c r="E192" s="15" t="str">
        <f t="shared" si="7"/>
        <v>Boyd, Ms. Lara</v>
      </c>
      <c r="F192" s="14">
        <f t="shared" si="8"/>
        <v>14</v>
      </c>
      <c r="G192" s="14" t="s">
        <v>10</v>
      </c>
      <c r="H192" s="15" t="s">
        <v>752</v>
      </c>
      <c r="I192" s="16" t="s">
        <v>753</v>
      </c>
    </row>
    <row r="193" spans="2:9" ht="15.75" customHeight="1" thickBot="1" x14ac:dyDescent="0.35">
      <c r="B193" s="7" t="s">
        <v>754</v>
      </c>
      <c r="C193" s="13" t="s">
        <v>755</v>
      </c>
      <c r="D193" s="14">
        <f t="shared" si="6"/>
        <v>23</v>
      </c>
      <c r="E193" s="15" t="str">
        <f t="shared" si="7"/>
        <v>Roulier, Mr. Sebastien</v>
      </c>
      <c r="F193" s="14">
        <f t="shared" si="8"/>
        <v>22</v>
      </c>
      <c r="G193" s="14" t="s">
        <v>15</v>
      </c>
      <c r="H193" s="15" t="s">
        <v>756</v>
      </c>
      <c r="I193" s="16" t="s">
        <v>757</v>
      </c>
    </row>
    <row r="194" spans="2:9" ht="15.75" customHeight="1" thickBot="1" x14ac:dyDescent="0.35">
      <c r="B194" s="7" t="s">
        <v>758</v>
      </c>
      <c r="C194" s="13" t="s">
        <v>759</v>
      </c>
      <c r="D194" s="14">
        <f t="shared" si="6"/>
        <v>21</v>
      </c>
      <c r="E194" s="15" t="str">
        <f t="shared" si="7"/>
        <v>Mullins, Mr. Padraig</v>
      </c>
      <c r="F194" s="14">
        <f t="shared" si="8"/>
        <v>20</v>
      </c>
      <c r="G194" s="14" t="s">
        <v>15</v>
      </c>
      <c r="H194" s="15" t="s">
        <v>760</v>
      </c>
      <c r="I194" s="16" t="s">
        <v>761</v>
      </c>
    </row>
    <row r="195" spans="2:9" ht="15.75" customHeight="1" thickBot="1" x14ac:dyDescent="0.35">
      <c r="B195" s="7" t="s">
        <v>762</v>
      </c>
      <c r="C195" s="13" t="s">
        <v>763</v>
      </c>
      <c r="D195" s="14">
        <f t="shared" ref="D195:D258" si="9">LEN(C195)</f>
        <v>21</v>
      </c>
      <c r="E195" s="15" t="str">
        <f t="shared" ref="E195:E258" si="10">TRIM(C195)</f>
        <v>Hofmann, Ms. Heather</v>
      </c>
      <c r="F195" s="14">
        <f t="shared" ref="F195:F258" si="11">LEN(E195)</f>
        <v>20</v>
      </c>
      <c r="G195" s="14" t="s">
        <v>10</v>
      </c>
      <c r="H195" s="15" t="s">
        <v>764</v>
      </c>
      <c r="I195" s="16" t="s">
        <v>765</v>
      </c>
    </row>
    <row r="196" spans="2:9" ht="15.75" customHeight="1" thickBot="1" x14ac:dyDescent="0.35">
      <c r="B196" s="7" t="s">
        <v>766</v>
      </c>
      <c r="C196" s="13" t="s">
        <v>767</v>
      </c>
      <c r="D196" s="14">
        <f t="shared" si="9"/>
        <v>25</v>
      </c>
      <c r="E196" s="15" t="str">
        <f t="shared" si="10"/>
        <v>Garcia Garcia, Mr. Jorge</v>
      </c>
      <c r="F196" s="14">
        <f t="shared" si="11"/>
        <v>24</v>
      </c>
      <c r="G196" s="14" t="s">
        <v>15</v>
      </c>
      <c r="H196" s="15" t="s">
        <v>768</v>
      </c>
      <c r="I196" s="16" t="s">
        <v>769</v>
      </c>
    </row>
    <row r="197" spans="2:9" ht="15.75" customHeight="1" thickBot="1" x14ac:dyDescent="0.35">
      <c r="B197" s="7" t="s">
        <v>770</v>
      </c>
      <c r="C197" s="13" t="s">
        <v>771</v>
      </c>
      <c r="D197" s="14">
        <f t="shared" si="9"/>
        <v>20</v>
      </c>
      <c r="E197" s="15" t="str">
        <f t="shared" si="10"/>
        <v>Klecker, Mr. Jack R</v>
      </c>
      <c r="F197" s="14">
        <f t="shared" si="11"/>
        <v>19</v>
      </c>
      <c r="G197" s="14" t="s">
        <v>15</v>
      </c>
      <c r="H197" s="15" t="s">
        <v>772</v>
      </c>
      <c r="I197" s="16" t="s">
        <v>773</v>
      </c>
    </row>
    <row r="198" spans="2:9" ht="15.75" customHeight="1" thickBot="1" x14ac:dyDescent="0.35">
      <c r="B198" s="7" t="s">
        <v>774</v>
      </c>
      <c r="C198" s="13" t="s">
        <v>775</v>
      </c>
      <c r="D198" s="14">
        <f t="shared" si="9"/>
        <v>18</v>
      </c>
      <c r="E198" s="15" t="str">
        <f t="shared" si="10"/>
        <v>Cancre, Mr. Felix</v>
      </c>
      <c r="F198" s="14">
        <f t="shared" si="11"/>
        <v>17</v>
      </c>
      <c r="G198" s="14" t="s">
        <v>15</v>
      </c>
      <c r="H198" s="15" t="s">
        <v>776</v>
      </c>
      <c r="I198" s="16" t="s">
        <v>777</v>
      </c>
    </row>
    <row r="199" spans="2:9" ht="15.75" customHeight="1" thickBot="1" x14ac:dyDescent="0.35">
      <c r="B199" s="7" t="s">
        <v>778</v>
      </c>
      <c r="C199" s="13" t="s">
        <v>779</v>
      </c>
      <c r="D199" s="14">
        <f t="shared" si="9"/>
        <v>27</v>
      </c>
      <c r="E199" s="15" t="str">
        <f t="shared" si="10"/>
        <v>Denucci, Mr. Christopher C</v>
      </c>
      <c r="F199" s="14">
        <f t="shared" si="11"/>
        <v>26</v>
      </c>
      <c r="G199" s="14" t="s">
        <v>15</v>
      </c>
      <c r="H199" s="15" t="s">
        <v>780</v>
      </c>
      <c r="I199" s="16" t="s">
        <v>781</v>
      </c>
    </row>
    <row r="200" spans="2:9" ht="15.75" customHeight="1" thickBot="1" x14ac:dyDescent="0.35">
      <c r="B200" s="7" t="s">
        <v>782</v>
      </c>
      <c r="C200" s="13" t="s">
        <v>783</v>
      </c>
      <c r="D200" s="14">
        <f t="shared" si="9"/>
        <v>19</v>
      </c>
      <c r="E200" s="15" t="str">
        <f t="shared" si="10"/>
        <v>Saldana, Mr. Jesse</v>
      </c>
      <c r="F200" s="14">
        <f t="shared" si="11"/>
        <v>18</v>
      </c>
      <c r="G200" s="14" t="s">
        <v>15</v>
      </c>
      <c r="H200" s="15" t="s">
        <v>566</v>
      </c>
      <c r="I200" s="16" t="s">
        <v>784</v>
      </c>
    </row>
    <row r="201" spans="2:9" ht="15.75" customHeight="1" thickBot="1" x14ac:dyDescent="0.35">
      <c r="B201" s="7" t="s">
        <v>785</v>
      </c>
      <c r="C201" s="13" t="s">
        <v>786</v>
      </c>
      <c r="D201" s="14">
        <f t="shared" si="9"/>
        <v>19</v>
      </c>
      <c r="E201" s="15" t="str">
        <f t="shared" si="10"/>
        <v>Weinberg, Ms. Jill</v>
      </c>
      <c r="F201" s="14">
        <f t="shared" si="11"/>
        <v>18</v>
      </c>
      <c r="G201" s="14" t="s">
        <v>10</v>
      </c>
      <c r="H201" s="15" t="s">
        <v>787</v>
      </c>
      <c r="I201" s="16" t="s">
        <v>788</v>
      </c>
    </row>
    <row r="202" spans="2:9" ht="15.75" customHeight="1" thickBot="1" x14ac:dyDescent="0.35">
      <c r="B202" s="7" t="s">
        <v>789</v>
      </c>
      <c r="C202" s="13" t="s">
        <v>790</v>
      </c>
      <c r="D202" s="14">
        <f t="shared" si="9"/>
        <v>19</v>
      </c>
      <c r="E202" s="15" t="str">
        <f t="shared" si="10"/>
        <v>Walsh, Mr. William</v>
      </c>
      <c r="F202" s="14">
        <f t="shared" si="11"/>
        <v>18</v>
      </c>
      <c r="G202" s="14" t="s">
        <v>15</v>
      </c>
      <c r="H202" s="15" t="s">
        <v>554</v>
      </c>
      <c r="I202" s="16" t="s">
        <v>791</v>
      </c>
    </row>
    <row r="203" spans="2:9" ht="15.75" customHeight="1" thickBot="1" x14ac:dyDescent="0.35">
      <c r="B203" s="7" t="s">
        <v>792</v>
      </c>
      <c r="C203" s="13" t="s">
        <v>793</v>
      </c>
      <c r="D203" s="14">
        <f t="shared" si="9"/>
        <v>22</v>
      </c>
      <c r="E203" s="15" t="str">
        <f t="shared" si="10"/>
        <v>Pasten, Mr. Alejandro</v>
      </c>
      <c r="F203" s="14">
        <f t="shared" si="11"/>
        <v>21</v>
      </c>
      <c r="G203" s="14" t="s">
        <v>15</v>
      </c>
      <c r="H203" s="15" t="s">
        <v>794</v>
      </c>
      <c r="I203" s="16" t="s">
        <v>795</v>
      </c>
    </row>
    <row r="204" spans="2:9" ht="15.75" customHeight="1" thickBot="1" x14ac:dyDescent="0.35">
      <c r="B204" s="7" t="s">
        <v>796</v>
      </c>
      <c r="C204" s="13" t="s">
        <v>797</v>
      </c>
      <c r="D204" s="14">
        <f t="shared" si="9"/>
        <v>20</v>
      </c>
      <c r="E204" s="15" t="str">
        <f t="shared" si="10"/>
        <v>LaBelle, Mr. Ian E.</v>
      </c>
      <c r="F204" s="14">
        <f t="shared" si="11"/>
        <v>19</v>
      </c>
      <c r="G204" s="14" t="s">
        <v>15</v>
      </c>
      <c r="H204" s="15" t="s">
        <v>798</v>
      </c>
      <c r="I204" s="16" t="s">
        <v>799</v>
      </c>
    </row>
    <row r="205" spans="2:9" ht="15.75" customHeight="1" thickBot="1" x14ac:dyDescent="0.35">
      <c r="B205" s="7" t="s">
        <v>800</v>
      </c>
      <c r="C205" s="13" t="s">
        <v>801</v>
      </c>
      <c r="D205" s="14">
        <f t="shared" si="9"/>
        <v>23</v>
      </c>
      <c r="E205" s="15" t="str">
        <f t="shared" si="10"/>
        <v>Guzman, Mr. Hector Sr.</v>
      </c>
      <c r="F205" s="14">
        <f t="shared" si="11"/>
        <v>22</v>
      </c>
      <c r="G205" s="14" t="s">
        <v>15</v>
      </c>
      <c r="H205" s="15" t="s">
        <v>802</v>
      </c>
      <c r="I205" s="16" t="s">
        <v>803</v>
      </c>
    </row>
    <row r="206" spans="2:9" ht="15.75" customHeight="1" thickBot="1" x14ac:dyDescent="0.35">
      <c r="B206" s="7" t="s">
        <v>804</v>
      </c>
      <c r="C206" s="13" t="s">
        <v>805</v>
      </c>
      <c r="D206" s="14">
        <f t="shared" si="9"/>
        <v>22</v>
      </c>
      <c r="E206" s="15" t="str">
        <f t="shared" si="10"/>
        <v>Turnbull, Ms. Rebecca</v>
      </c>
      <c r="F206" s="14">
        <f t="shared" si="11"/>
        <v>21</v>
      </c>
      <c r="G206" s="14" t="s">
        <v>10</v>
      </c>
      <c r="H206" s="15" t="s">
        <v>355</v>
      </c>
      <c r="I206" s="16" t="s">
        <v>806</v>
      </c>
    </row>
    <row r="207" spans="2:9" ht="15.75" customHeight="1" thickBot="1" x14ac:dyDescent="0.35">
      <c r="B207" s="7" t="s">
        <v>807</v>
      </c>
      <c r="C207" s="13" t="s">
        <v>808</v>
      </c>
      <c r="D207" s="14">
        <f t="shared" si="9"/>
        <v>17</v>
      </c>
      <c r="E207" s="15" t="str">
        <f t="shared" si="10"/>
        <v>Aguero, Mr. Matt</v>
      </c>
      <c r="F207" s="14">
        <f t="shared" si="11"/>
        <v>16</v>
      </c>
      <c r="G207" s="14" t="s">
        <v>15</v>
      </c>
      <c r="H207" s="15" t="s">
        <v>809</v>
      </c>
      <c r="I207" s="16" t="s">
        <v>810</v>
      </c>
    </row>
    <row r="208" spans="2:9" ht="15.75" customHeight="1" thickBot="1" x14ac:dyDescent="0.35">
      <c r="B208" s="7" t="s">
        <v>811</v>
      </c>
      <c r="C208" s="13" t="s">
        <v>812</v>
      </c>
      <c r="D208" s="14">
        <f t="shared" si="9"/>
        <v>26</v>
      </c>
      <c r="E208" s="15" t="str">
        <f t="shared" si="10"/>
        <v>Woodward, Ms. Elizabeth H</v>
      </c>
      <c r="F208" s="14">
        <f t="shared" si="11"/>
        <v>25</v>
      </c>
      <c r="G208" s="14" t="s">
        <v>10</v>
      </c>
      <c r="H208" s="15" t="s">
        <v>813</v>
      </c>
      <c r="I208" s="16" t="s">
        <v>814</v>
      </c>
    </row>
    <row r="209" spans="2:9" ht="15.75" customHeight="1" thickBot="1" x14ac:dyDescent="0.35">
      <c r="B209" s="7" t="s">
        <v>815</v>
      </c>
      <c r="C209" s="13" t="s">
        <v>816</v>
      </c>
      <c r="D209" s="14">
        <f t="shared" si="9"/>
        <v>19</v>
      </c>
      <c r="E209" s="15" t="str">
        <f t="shared" si="10"/>
        <v>McElroy, Ms. Grace</v>
      </c>
      <c r="F209" s="14">
        <f t="shared" si="11"/>
        <v>18</v>
      </c>
      <c r="G209" s="14" t="s">
        <v>10</v>
      </c>
      <c r="H209" s="15" t="s">
        <v>817</v>
      </c>
      <c r="I209" s="16" t="s">
        <v>818</v>
      </c>
    </row>
    <row r="210" spans="2:9" ht="15.75" customHeight="1" thickBot="1" x14ac:dyDescent="0.35">
      <c r="B210" s="7" t="s">
        <v>819</v>
      </c>
      <c r="C210" s="13" t="s">
        <v>820</v>
      </c>
      <c r="D210" s="14">
        <f t="shared" si="9"/>
        <v>17</v>
      </c>
      <c r="E210" s="15" t="str">
        <f t="shared" si="10"/>
        <v>Lopez, Mr. Jaime</v>
      </c>
      <c r="F210" s="14">
        <f t="shared" si="11"/>
        <v>16</v>
      </c>
      <c r="G210" s="14" t="s">
        <v>15</v>
      </c>
      <c r="H210" s="15" t="s">
        <v>821</v>
      </c>
      <c r="I210" s="16" t="s">
        <v>822</v>
      </c>
    </row>
    <row r="211" spans="2:9" ht="15.75" customHeight="1" thickBot="1" x14ac:dyDescent="0.35">
      <c r="B211" s="7" t="s">
        <v>823</v>
      </c>
      <c r="C211" s="13" t="s">
        <v>824</v>
      </c>
      <c r="D211" s="14">
        <f t="shared" si="9"/>
        <v>21</v>
      </c>
      <c r="E211" s="15" t="str">
        <f t="shared" si="10"/>
        <v>Cardosi, Ms. Calesse</v>
      </c>
      <c r="F211" s="14">
        <f t="shared" si="11"/>
        <v>20</v>
      </c>
      <c r="G211" s="14" t="s">
        <v>10</v>
      </c>
      <c r="H211" s="15" t="s">
        <v>825</v>
      </c>
      <c r="I211" s="16" t="s">
        <v>826</v>
      </c>
    </row>
    <row r="212" spans="2:9" ht="15.75" customHeight="1" thickBot="1" x14ac:dyDescent="0.35">
      <c r="B212" s="7" t="s">
        <v>827</v>
      </c>
      <c r="C212" s="13" t="s">
        <v>828</v>
      </c>
      <c r="D212" s="14">
        <f t="shared" si="9"/>
        <v>19</v>
      </c>
      <c r="E212" s="15" t="str">
        <f t="shared" si="10"/>
        <v>Looney, Ms. Kate L</v>
      </c>
      <c r="F212" s="14">
        <f t="shared" si="11"/>
        <v>18</v>
      </c>
      <c r="G212" s="14" t="s">
        <v>10</v>
      </c>
      <c r="H212" s="15" t="s">
        <v>829</v>
      </c>
      <c r="I212" s="16" t="s">
        <v>830</v>
      </c>
    </row>
    <row r="213" spans="2:9" ht="15.75" customHeight="1" thickBot="1" x14ac:dyDescent="0.35">
      <c r="B213" s="7" t="s">
        <v>831</v>
      </c>
      <c r="C213" s="13" t="s">
        <v>832</v>
      </c>
      <c r="D213" s="14">
        <f t="shared" si="9"/>
        <v>21</v>
      </c>
      <c r="E213" s="15" t="str">
        <f t="shared" si="10"/>
        <v>Zyryanov, Mr. Sergey</v>
      </c>
      <c r="F213" s="14">
        <f t="shared" si="11"/>
        <v>20</v>
      </c>
      <c r="G213" s="14" t="s">
        <v>15</v>
      </c>
      <c r="H213" s="15" t="s">
        <v>833</v>
      </c>
      <c r="I213" s="16" t="s">
        <v>834</v>
      </c>
    </row>
    <row r="214" spans="2:9" ht="15.75" customHeight="1" thickBot="1" x14ac:dyDescent="0.35">
      <c r="B214" s="7" t="s">
        <v>835</v>
      </c>
      <c r="C214" s="13" t="s">
        <v>836</v>
      </c>
      <c r="D214" s="14">
        <f t="shared" si="9"/>
        <v>21</v>
      </c>
      <c r="E214" s="15" t="str">
        <f t="shared" si="10"/>
        <v>Gavin, Mr. Timothy V</v>
      </c>
      <c r="F214" s="14">
        <f t="shared" si="11"/>
        <v>20</v>
      </c>
      <c r="G214" s="14" t="s">
        <v>15</v>
      </c>
      <c r="H214" s="15" t="s">
        <v>837</v>
      </c>
      <c r="I214" s="16" t="s">
        <v>838</v>
      </c>
    </row>
    <row r="215" spans="2:9" ht="15.75" customHeight="1" thickBot="1" x14ac:dyDescent="0.35">
      <c r="B215" s="7" t="s">
        <v>839</v>
      </c>
      <c r="C215" s="13" t="s">
        <v>840</v>
      </c>
      <c r="D215" s="14">
        <f t="shared" si="9"/>
        <v>26</v>
      </c>
      <c r="E215" s="15" t="str">
        <f t="shared" si="10"/>
        <v>Littlefield, Mr. Andrew S</v>
      </c>
      <c r="F215" s="14">
        <f t="shared" si="11"/>
        <v>25</v>
      </c>
      <c r="G215" s="14" t="s">
        <v>15</v>
      </c>
      <c r="H215" s="15" t="s">
        <v>841</v>
      </c>
      <c r="I215" s="16" t="s">
        <v>842</v>
      </c>
    </row>
    <row r="216" spans="2:9" ht="15.75" customHeight="1" thickBot="1" x14ac:dyDescent="0.35">
      <c r="B216" s="7" t="s">
        <v>843</v>
      </c>
      <c r="C216" s="13" t="s">
        <v>844</v>
      </c>
      <c r="D216" s="14">
        <f t="shared" si="9"/>
        <v>23</v>
      </c>
      <c r="E216" s="15" t="str">
        <f t="shared" si="10"/>
        <v>Shearer, Mr. Matthew D</v>
      </c>
      <c r="F216" s="14">
        <f t="shared" si="11"/>
        <v>22</v>
      </c>
      <c r="G216" s="14" t="s">
        <v>15</v>
      </c>
      <c r="H216" s="15" t="s">
        <v>16</v>
      </c>
      <c r="I216" s="16" t="s">
        <v>845</v>
      </c>
    </row>
    <row r="217" spans="2:9" ht="15.75" customHeight="1" thickBot="1" x14ac:dyDescent="0.35">
      <c r="B217" s="7" t="s">
        <v>846</v>
      </c>
      <c r="C217" s="13" t="s">
        <v>847</v>
      </c>
      <c r="D217" s="14">
        <f t="shared" si="9"/>
        <v>23</v>
      </c>
      <c r="E217" s="15" t="str">
        <f t="shared" si="10"/>
        <v>Armstrong, Ms. Jessica</v>
      </c>
      <c r="F217" s="14">
        <f t="shared" si="11"/>
        <v>22</v>
      </c>
      <c r="G217" s="14" t="s">
        <v>10</v>
      </c>
      <c r="H217" s="15" t="s">
        <v>393</v>
      </c>
      <c r="I217" s="16" t="s">
        <v>848</v>
      </c>
    </row>
    <row r="218" spans="2:9" ht="15.75" customHeight="1" thickBot="1" x14ac:dyDescent="0.35">
      <c r="B218" s="7" t="s">
        <v>849</v>
      </c>
      <c r="C218" s="13" t="s">
        <v>850</v>
      </c>
      <c r="D218" s="14">
        <f t="shared" si="9"/>
        <v>23</v>
      </c>
      <c r="E218" s="15" t="str">
        <f t="shared" si="10"/>
        <v>Warriner, Mr. Lawrence</v>
      </c>
      <c r="F218" s="14">
        <f t="shared" si="11"/>
        <v>22</v>
      </c>
      <c r="G218" s="14" t="s">
        <v>15</v>
      </c>
      <c r="H218" s="15" t="s">
        <v>851</v>
      </c>
      <c r="I218" s="16" t="s">
        <v>852</v>
      </c>
    </row>
    <row r="219" spans="2:9" ht="15.75" customHeight="1" thickBot="1" x14ac:dyDescent="0.35">
      <c r="B219" s="7" t="s">
        <v>853</v>
      </c>
      <c r="C219" s="13" t="s">
        <v>854</v>
      </c>
      <c r="D219" s="14">
        <f t="shared" si="9"/>
        <v>16</v>
      </c>
      <c r="E219" s="15" t="str">
        <f t="shared" si="10"/>
        <v>White, Mr. Alex</v>
      </c>
      <c r="F219" s="14">
        <f t="shared" si="11"/>
        <v>15</v>
      </c>
      <c r="G219" s="14" t="s">
        <v>15</v>
      </c>
      <c r="H219" s="15" t="s">
        <v>213</v>
      </c>
      <c r="I219" s="16" t="s">
        <v>855</v>
      </c>
    </row>
    <row r="220" spans="2:9" ht="15.75" customHeight="1" thickBot="1" x14ac:dyDescent="0.35">
      <c r="B220" s="7" t="s">
        <v>856</v>
      </c>
      <c r="C220" s="13" t="s">
        <v>857</v>
      </c>
      <c r="D220" s="14">
        <f t="shared" si="9"/>
        <v>19</v>
      </c>
      <c r="E220" s="15" t="str">
        <f t="shared" si="10"/>
        <v>Cordaro, Mr. Kevin</v>
      </c>
      <c r="F220" s="14">
        <f t="shared" si="11"/>
        <v>18</v>
      </c>
      <c r="G220" s="14" t="s">
        <v>15</v>
      </c>
      <c r="H220" s="15" t="s">
        <v>339</v>
      </c>
      <c r="I220" s="16" t="s">
        <v>858</v>
      </c>
    </row>
    <row r="221" spans="2:9" ht="15.75" customHeight="1" thickBot="1" x14ac:dyDescent="0.35">
      <c r="B221" s="7" t="s">
        <v>859</v>
      </c>
      <c r="C221" s="13" t="s">
        <v>860</v>
      </c>
      <c r="D221" s="14">
        <f t="shared" si="9"/>
        <v>23</v>
      </c>
      <c r="E221" s="15" t="str">
        <f t="shared" si="10"/>
        <v>Hamilton, Mr. Gavin M.</v>
      </c>
      <c r="F221" s="14">
        <f t="shared" si="11"/>
        <v>22</v>
      </c>
      <c r="G221" s="14" t="s">
        <v>15</v>
      </c>
      <c r="H221" s="15" t="s">
        <v>861</v>
      </c>
      <c r="I221" s="16" t="s">
        <v>862</v>
      </c>
    </row>
    <row r="222" spans="2:9" ht="15.75" customHeight="1" thickBot="1" x14ac:dyDescent="0.35">
      <c r="B222" s="7" t="s">
        <v>863</v>
      </c>
      <c r="C222" s="13" t="s">
        <v>864</v>
      </c>
      <c r="D222" s="14">
        <f t="shared" si="9"/>
        <v>18</v>
      </c>
      <c r="E222" s="15" t="str">
        <f t="shared" si="10"/>
        <v>Meyer, Mr. Rick E</v>
      </c>
      <c r="F222" s="14">
        <f t="shared" si="11"/>
        <v>17</v>
      </c>
      <c r="G222" s="14" t="s">
        <v>15</v>
      </c>
      <c r="H222" s="15" t="s">
        <v>865</v>
      </c>
      <c r="I222" s="16" t="s">
        <v>328</v>
      </c>
    </row>
    <row r="223" spans="2:9" ht="15.75" customHeight="1" thickBot="1" x14ac:dyDescent="0.35">
      <c r="B223" s="7" t="s">
        <v>866</v>
      </c>
      <c r="C223" s="13" t="s">
        <v>867</v>
      </c>
      <c r="D223" s="14">
        <f t="shared" si="9"/>
        <v>20</v>
      </c>
      <c r="E223" s="15" t="str">
        <f t="shared" si="10"/>
        <v>Duke, Ms. Andrea H.</v>
      </c>
      <c r="F223" s="14">
        <f t="shared" si="11"/>
        <v>19</v>
      </c>
      <c r="G223" s="14" t="s">
        <v>10</v>
      </c>
      <c r="H223" s="15" t="s">
        <v>868</v>
      </c>
      <c r="I223" s="16" t="s">
        <v>869</v>
      </c>
    </row>
    <row r="224" spans="2:9" ht="15.75" customHeight="1" thickBot="1" x14ac:dyDescent="0.35">
      <c r="B224" s="7" t="s">
        <v>870</v>
      </c>
      <c r="C224" s="13" t="s">
        <v>871</v>
      </c>
      <c r="D224" s="14">
        <f t="shared" si="9"/>
        <v>25</v>
      </c>
      <c r="E224" s="15" t="str">
        <f t="shared" si="10"/>
        <v>Malatesta, Mr. Anthony S</v>
      </c>
      <c r="F224" s="14">
        <f t="shared" si="11"/>
        <v>24</v>
      </c>
      <c r="G224" s="14" t="s">
        <v>15</v>
      </c>
      <c r="H224" s="15" t="s">
        <v>872</v>
      </c>
      <c r="I224" s="16" t="s">
        <v>873</v>
      </c>
    </row>
    <row r="225" spans="2:9" ht="15.75" customHeight="1" thickBot="1" x14ac:dyDescent="0.35">
      <c r="B225" s="7" t="s">
        <v>874</v>
      </c>
      <c r="C225" s="13" t="s">
        <v>875</v>
      </c>
      <c r="D225" s="14">
        <f t="shared" si="9"/>
        <v>21</v>
      </c>
      <c r="E225" s="15" t="str">
        <f t="shared" si="10"/>
        <v>Hinrichsen, Mr. Erik</v>
      </c>
      <c r="F225" s="14">
        <f t="shared" si="11"/>
        <v>20</v>
      </c>
      <c r="G225" s="14" t="s">
        <v>15</v>
      </c>
      <c r="H225" s="15" t="s">
        <v>876</v>
      </c>
      <c r="I225" s="16" t="s">
        <v>877</v>
      </c>
    </row>
    <row r="226" spans="2:9" ht="15.75" customHeight="1" thickBot="1" x14ac:dyDescent="0.35">
      <c r="B226" s="7" t="s">
        <v>878</v>
      </c>
      <c r="C226" s="13" t="s">
        <v>879</v>
      </c>
      <c r="D226" s="14">
        <f t="shared" si="9"/>
        <v>19</v>
      </c>
      <c r="E226" s="15" t="str">
        <f t="shared" si="10"/>
        <v>Lucan, Ms. Kiley D</v>
      </c>
      <c r="F226" s="14">
        <f t="shared" si="11"/>
        <v>18</v>
      </c>
      <c r="G226" s="14" t="s">
        <v>10</v>
      </c>
      <c r="H226" s="15" t="s">
        <v>880</v>
      </c>
      <c r="I226" s="16" t="s">
        <v>881</v>
      </c>
    </row>
    <row r="227" spans="2:9" ht="15.75" customHeight="1" thickBot="1" x14ac:dyDescent="0.35">
      <c r="B227" s="7" t="s">
        <v>882</v>
      </c>
      <c r="C227" s="13" t="s">
        <v>883</v>
      </c>
      <c r="D227" s="14">
        <f t="shared" si="9"/>
        <v>19</v>
      </c>
      <c r="E227" s="15" t="str">
        <f t="shared" si="10"/>
        <v>Koch, Ms. Jennifer</v>
      </c>
      <c r="F227" s="14">
        <f t="shared" si="11"/>
        <v>18</v>
      </c>
      <c r="G227" s="14" t="s">
        <v>10</v>
      </c>
      <c r="H227" s="15" t="s">
        <v>323</v>
      </c>
      <c r="I227" s="16" t="s">
        <v>884</v>
      </c>
    </row>
    <row r="228" spans="2:9" ht="15.75" customHeight="1" thickBot="1" x14ac:dyDescent="0.35">
      <c r="B228" s="7" t="s">
        <v>885</v>
      </c>
      <c r="C228" s="13" t="s">
        <v>886</v>
      </c>
      <c r="D228" s="14">
        <f t="shared" si="9"/>
        <v>17</v>
      </c>
      <c r="E228" s="15" t="str">
        <f t="shared" si="10"/>
        <v>Smith, Mr. Chris</v>
      </c>
      <c r="F228" s="14">
        <f t="shared" si="11"/>
        <v>16</v>
      </c>
      <c r="G228" s="14" t="s">
        <v>15</v>
      </c>
      <c r="H228" s="15" t="s">
        <v>887</v>
      </c>
      <c r="I228" s="16" t="s">
        <v>264</v>
      </c>
    </row>
    <row r="229" spans="2:9" ht="15.75" customHeight="1" thickBot="1" x14ac:dyDescent="0.35">
      <c r="B229" s="7" t="s">
        <v>888</v>
      </c>
      <c r="C229" s="13" t="s">
        <v>889</v>
      </c>
      <c r="D229" s="14">
        <f t="shared" si="9"/>
        <v>24</v>
      </c>
      <c r="E229" s="15" t="str">
        <f t="shared" si="10"/>
        <v>O'Connor, Ms. Marian M.</v>
      </c>
      <c r="F229" s="14">
        <f t="shared" si="11"/>
        <v>23</v>
      </c>
      <c r="G229" s="14" t="s">
        <v>10</v>
      </c>
      <c r="H229" s="15" t="s">
        <v>890</v>
      </c>
      <c r="I229" s="16" t="s">
        <v>891</v>
      </c>
    </row>
    <row r="230" spans="2:9" ht="15.75" customHeight="1" thickBot="1" x14ac:dyDescent="0.35">
      <c r="B230" s="7" t="s">
        <v>892</v>
      </c>
      <c r="C230" s="13" t="s">
        <v>893</v>
      </c>
      <c r="D230" s="14">
        <f t="shared" si="9"/>
        <v>22</v>
      </c>
      <c r="E230" s="15" t="str">
        <f t="shared" si="10"/>
        <v>Kampwerth, Mr. Jeremy</v>
      </c>
      <c r="F230" s="14">
        <f t="shared" si="11"/>
        <v>21</v>
      </c>
      <c r="G230" s="14" t="s">
        <v>15</v>
      </c>
      <c r="H230" s="15" t="s">
        <v>894</v>
      </c>
      <c r="I230" s="16" t="s">
        <v>895</v>
      </c>
    </row>
    <row r="231" spans="2:9" ht="15.75" customHeight="1" thickBot="1" x14ac:dyDescent="0.35">
      <c r="B231" s="7" t="s">
        <v>896</v>
      </c>
      <c r="C231" s="13" t="s">
        <v>897</v>
      </c>
      <c r="D231" s="14">
        <f t="shared" si="9"/>
        <v>24</v>
      </c>
      <c r="E231" s="15" t="str">
        <f t="shared" si="10"/>
        <v>Federoff, Ms. Allison H</v>
      </c>
      <c r="F231" s="14">
        <f t="shared" si="11"/>
        <v>23</v>
      </c>
      <c r="G231" s="14" t="s">
        <v>10</v>
      </c>
      <c r="H231" s="15" t="s">
        <v>898</v>
      </c>
      <c r="I231" s="16" t="s">
        <v>899</v>
      </c>
    </row>
    <row r="232" spans="2:9" ht="15.75" customHeight="1" thickBot="1" x14ac:dyDescent="0.35">
      <c r="B232" s="7" t="s">
        <v>900</v>
      </c>
      <c r="C232" s="13" t="s">
        <v>901</v>
      </c>
      <c r="D232" s="14">
        <f t="shared" si="9"/>
        <v>20</v>
      </c>
      <c r="E232" s="15" t="str">
        <f t="shared" si="10"/>
        <v>Goya, Ms. Elizabeth</v>
      </c>
      <c r="F232" s="14">
        <f t="shared" si="11"/>
        <v>19</v>
      </c>
      <c r="G232" s="14" t="s">
        <v>10</v>
      </c>
      <c r="H232" s="15" t="s">
        <v>902</v>
      </c>
      <c r="I232" s="16" t="s">
        <v>903</v>
      </c>
    </row>
    <row r="233" spans="2:9" ht="15.75" customHeight="1" thickBot="1" x14ac:dyDescent="0.35">
      <c r="B233" s="7" t="s">
        <v>904</v>
      </c>
      <c r="C233" s="13" t="s">
        <v>905</v>
      </c>
      <c r="D233" s="14">
        <f t="shared" si="9"/>
        <v>19</v>
      </c>
      <c r="E233" s="15" t="str">
        <f t="shared" si="10"/>
        <v>Hodges, Mr. Andrew</v>
      </c>
      <c r="F233" s="14">
        <f t="shared" si="11"/>
        <v>18</v>
      </c>
      <c r="G233" s="14" t="s">
        <v>15</v>
      </c>
      <c r="H233" s="15" t="s">
        <v>906</v>
      </c>
      <c r="I233" s="16" t="s">
        <v>907</v>
      </c>
    </row>
    <row r="234" spans="2:9" ht="15.75" customHeight="1" thickBot="1" x14ac:dyDescent="0.35">
      <c r="B234" s="7" t="s">
        <v>908</v>
      </c>
      <c r="C234" s="13" t="s">
        <v>909</v>
      </c>
      <c r="D234" s="14">
        <f t="shared" si="9"/>
        <v>23</v>
      </c>
      <c r="E234" s="15" t="str">
        <f t="shared" si="10"/>
        <v>Erickson, Mr. Anders J</v>
      </c>
      <c r="F234" s="14">
        <f t="shared" si="11"/>
        <v>22</v>
      </c>
      <c r="G234" s="14" t="s">
        <v>15</v>
      </c>
      <c r="H234" s="15" t="s">
        <v>910</v>
      </c>
      <c r="I234" s="16" t="s">
        <v>911</v>
      </c>
    </row>
    <row r="235" spans="2:9" ht="15.75" customHeight="1" thickBot="1" x14ac:dyDescent="0.35">
      <c r="B235" s="7" t="s">
        <v>912</v>
      </c>
      <c r="C235" s="13" t="s">
        <v>913</v>
      </c>
      <c r="D235" s="14">
        <f t="shared" si="9"/>
        <v>18</v>
      </c>
      <c r="E235" s="15" t="str">
        <f t="shared" si="10"/>
        <v>Welleck, Mr. Sean</v>
      </c>
      <c r="F235" s="14">
        <f t="shared" si="11"/>
        <v>17</v>
      </c>
      <c r="G235" s="14" t="s">
        <v>15</v>
      </c>
      <c r="H235" s="15" t="s">
        <v>914</v>
      </c>
      <c r="I235" s="16" t="s">
        <v>915</v>
      </c>
    </row>
    <row r="236" spans="2:9" ht="15.75" customHeight="1" thickBot="1" x14ac:dyDescent="0.35">
      <c r="B236" s="7" t="s">
        <v>916</v>
      </c>
      <c r="C236" s="13" t="s">
        <v>917</v>
      </c>
      <c r="D236" s="14">
        <f t="shared" si="9"/>
        <v>20</v>
      </c>
      <c r="E236" s="15" t="str">
        <f t="shared" si="10"/>
        <v>Polen, Mr. Brian M.</v>
      </c>
      <c r="F236" s="14">
        <f t="shared" si="11"/>
        <v>19</v>
      </c>
      <c r="G236" s="14" t="s">
        <v>15</v>
      </c>
      <c r="H236" s="15" t="s">
        <v>918</v>
      </c>
      <c r="I236" s="16" t="s">
        <v>919</v>
      </c>
    </row>
    <row r="237" spans="2:9" ht="15.75" customHeight="1" thickBot="1" x14ac:dyDescent="0.35">
      <c r="B237" s="7" t="s">
        <v>920</v>
      </c>
      <c r="C237" s="13" t="s">
        <v>921</v>
      </c>
      <c r="D237" s="14">
        <f t="shared" si="9"/>
        <v>18</v>
      </c>
      <c r="E237" s="15" t="str">
        <f t="shared" si="10"/>
        <v>Lynch, Mr. Jeremy</v>
      </c>
      <c r="F237" s="14">
        <f t="shared" si="11"/>
        <v>17</v>
      </c>
      <c r="G237" s="14" t="s">
        <v>15</v>
      </c>
      <c r="H237" s="15" t="s">
        <v>894</v>
      </c>
      <c r="I237" s="16" t="s">
        <v>535</v>
      </c>
    </row>
    <row r="238" spans="2:9" ht="15.75" customHeight="1" thickBot="1" x14ac:dyDescent="0.35">
      <c r="B238" s="7" t="s">
        <v>922</v>
      </c>
      <c r="C238" s="13" t="s">
        <v>923</v>
      </c>
      <c r="D238" s="14">
        <f t="shared" si="9"/>
        <v>24</v>
      </c>
      <c r="E238" s="15" t="str">
        <f t="shared" si="10"/>
        <v>Hufstader, Ms. Susannah</v>
      </c>
      <c r="F238" s="14">
        <f t="shared" si="11"/>
        <v>23</v>
      </c>
      <c r="G238" s="14" t="s">
        <v>10</v>
      </c>
      <c r="H238" s="15" t="s">
        <v>924</v>
      </c>
      <c r="I238" s="16" t="s">
        <v>925</v>
      </c>
    </row>
    <row r="239" spans="2:9" ht="15.75" customHeight="1" thickBot="1" x14ac:dyDescent="0.35">
      <c r="B239" s="7" t="s">
        <v>926</v>
      </c>
      <c r="C239" s="13" t="s">
        <v>927</v>
      </c>
      <c r="D239" s="14">
        <f t="shared" si="9"/>
        <v>16</v>
      </c>
      <c r="E239" s="15" t="str">
        <f t="shared" si="10"/>
        <v>Doak, Mr. Randy</v>
      </c>
      <c r="F239" s="14">
        <f t="shared" si="11"/>
        <v>15</v>
      </c>
      <c r="G239" s="14" t="s">
        <v>15</v>
      </c>
      <c r="H239" s="15" t="s">
        <v>928</v>
      </c>
      <c r="I239" s="16" t="s">
        <v>929</v>
      </c>
    </row>
    <row r="240" spans="2:9" ht="15.75" customHeight="1" thickBot="1" x14ac:dyDescent="0.35">
      <c r="B240" s="7" t="s">
        <v>930</v>
      </c>
      <c r="C240" s="13" t="s">
        <v>931</v>
      </c>
      <c r="D240" s="14">
        <f t="shared" si="9"/>
        <v>17</v>
      </c>
      <c r="E240" s="15" t="str">
        <f t="shared" si="10"/>
        <v>Noya, Mr. Leslie</v>
      </c>
      <c r="F240" s="14">
        <f t="shared" si="11"/>
        <v>16</v>
      </c>
      <c r="G240" s="14" t="s">
        <v>15</v>
      </c>
      <c r="H240" s="15" t="s">
        <v>932</v>
      </c>
      <c r="I240" s="16" t="s">
        <v>933</v>
      </c>
    </row>
    <row r="241" spans="2:9" ht="15.75" customHeight="1" thickBot="1" x14ac:dyDescent="0.35">
      <c r="B241" s="7" t="s">
        <v>934</v>
      </c>
      <c r="C241" s="13" t="s">
        <v>935</v>
      </c>
      <c r="D241" s="14">
        <f t="shared" si="9"/>
        <v>26</v>
      </c>
      <c r="E241" s="15" t="str">
        <f t="shared" si="10"/>
        <v>Heninger, Ms. Brittany L.</v>
      </c>
      <c r="F241" s="14">
        <f t="shared" si="11"/>
        <v>25</v>
      </c>
      <c r="G241" s="14" t="s">
        <v>10</v>
      </c>
      <c r="H241" s="15" t="s">
        <v>936</v>
      </c>
      <c r="I241" s="16" t="s">
        <v>937</v>
      </c>
    </row>
    <row r="242" spans="2:9" ht="15.75" customHeight="1" thickBot="1" x14ac:dyDescent="0.35">
      <c r="B242" s="7" t="s">
        <v>938</v>
      </c>
      <c r="C242" s="13" t="s">
        <v>939</v>
      </c>
      <c r="D242" s="14">
        <f t="shared" si="9"/>
        <v>26</v>
      </c>
      <c r="E242" s="15" t="str">
        <f t="shared" si="10"/>
        <v>Richardson, Ms. Cassie J.</v>
      </c>
      <c r="F242" s="14">
        <f t="shared" si="11"/>
        <v>25</v>
      </c>
      <c r="G242" s="14" t="s">
        <v>10</v>
      </c>
      <c r="H242" s="15" t="s">
        <v>940</v>
      </c>
      <c r="I242" s="16" t="s">
        <v>941</v>
      </c>
    </row>
    <row r="243" spans="2:9" ht="15.75" customHeight="1" thickBot="1" x14ac:dyDescent="0.35">
      <c r="B243" s="7" t="s">
        <v>942</v>
      </c>
      <c r="C243" s="13" t="s">
        <v>943</v>
      </c>
      <c r="D243" s="14">
        <f t="shared" si="9"/>
        <v>21</v>
      </c>
      <c r="E243" s="15" t="str">
        <f t="shared" si="10"/>
        <v>Deucher, Mr. Peter W</v>
      </c>
      <c r="F243" s="14">
        <f t="shared" si="11"/>
        <v>20</v>
      </c>
      <c r="G243" s="14" t="s">
        <v>15</v>
      </c>
      <c r="H243" s="15" t="s">
        <v>944</v>
      </c>
      <c r="I243" s="16" t="s">
        <v>945</v>
      </c>
    </row>
    <row r="244" spans="2:9" ht="15.75" customHeight="1" thickBot="1" x14ac:dyDescent="0.35">
      <c r="B244" s="7" t="s">
        <v>946</v>
      </c>
      <c r="C244" s="13" t="s">
        <v>947</v>
      </c>
      <c r="D244" s="14">
        <f t="shared" si="9"/>
        <v>20</v>
      </c>
      <c r="E244" s="15" t="str">
        <f t="shared" si="10"/>
        <v>Wilson, Mr. Douglas</v>
      </c>
      <c r="F244" s="14">
        <f t="shared" si="11"/>
        <v>19</v>
      </c>
      <c r="G244" s="14" t="s">
        <v>15</v>
      </c>
      <c r="H244" s="15" t="s">
        <v>948</v>
      </c>
      <c r="I244" s="16" t="s">
        <v>949</v>
      </c>
    </row>
    <row r="245" spans="2:9" ht="15.75" customHeight="1" thickBot="1" x14ac:dyDescent="0.35">
      <c r="B245" s="7" t="s">
        <v>950</v>
      </c>
      <c r="C245" s="13" t="s">
        <v>951</v>
      </c>
      <c r="D245" s="14">
        <f t="shared" si="9"/>
        <v>14</v>
      </c>
      <c r="E245" s="15" t="str">
        <f t="shared" si="10"/>
        <v>Hall, Mr. Dan</v>
      </c>
      <c r="F245" s="14">
        <f t="shared" si="11"/>
        <v>13</v>
      </c>
      <c r="G245" s="14" t="s">
        <v>15</v>
      </c>
      <c r="H245" s="15" t="s">
        <v>952</v>
      </c>
      <c r="I245" s="16" t="s">
        <v>953</v>
      </c>
    </row>
    <row r="246" spans="2:9" ht="15.75" customHeight="1" thickBot="1" x14ac:dyDescent="0.35">
      <c r="B246" s="7" t="s">
        <v>954</v>
      </c>
      <c r="C246" s="13" t="s">
        <v>955</v>
      </c>
      <c r="D246" s="14">
        <f t="shared" si="9"/>
        <v>17</v>
      </c>
      <c r="E246" s="15" t="str">
        <f t="shared" si="10"/>
        <v>Reed, Mr. Dan M.</v>
      </c>
      <c r="F246" s="14">
        <f t="shared" si="11"/>
        <v>16</v>
      </c>
      <c r="G246" s="14" t="s">
        <v>15</v>
      </c>
      <c r="H246" s="15" t="s">
        <v>956</v>
      </c>
      <c r="I246" s="16" t="s">
        <v>957</v>
      </c>
    </row>
    <row r="247" spans="2:9" ht="15.75" customHeight="1" thickBot="1" x14ac:dyDescent="0.35">
      <c r="B247" s="7" t="s">
        <v>958</v>
      </c>
      <c r="C247" s="13" t="s">
        <v>959</v>
      </c>
      <c r="D247" s="14">
        <f t="shared" si="9"/>
        <v>19</v>
      </c>
      <c r="E247" s="15" t="str">
        <f t="shared" si="10"/>
        <v>Frome, Mr. Eric L.</v>
      </c>
      <c r="F247" s="14">
        <f t="shared" si="11"/>
        <v>18</v>
      </c>
      <c r="G247" s="14" t="s">
        <v>15</v>
      </c>
      <c r="H247" s="15" t="s">
        <v>960</v>
      </c>
      <c r="I247" s="16" t="s">
        <v>961</v>
      </c>
    </row>
    <row r="248" spans="2:9" ht="15.75" customHeight="1" thickBot="1" x14ac:dyDescent="0.35">
      <c r="B248" s="7" t="s">
        <v>962</v>
      </c>
      <c r="C248" s="13" t="s">
        <v>963</v>
      </c>
      <c r="D248" s="14">
        <f t="shared" si="9"/>
        <v>18</v>
      </c>
      <c r="E248" s="15" t="str">
        <f t="shared" si="10"/>
        <v>Creasy, Mr. Les J</v>
      </c>
      <c r="F248" s="14">
        <f t="shared" si="11"/>
        <v>17</v>
      </c>
      <c r="G248" s="14" t="s">
        <v>15</v>
      </c>
      <c r="H248" s="15" t="s">
        <v>964</v>
      </c>
      <c r="I248" s="16" t="s">
        <v>965</v>
      </c>
    </row>
    <row r="249" spans="2:9" ht="15.75" customHeight="1" thickBot="1" x14ac:dyDescent="0.35">
      <c r="B249" s="7" t="s">
        <v>966</v>
      </c>
      <c r="C249" s="13" t="s">
        <v>967</v>
      </c>
      <c r="D249" s="14">
        <f t="shared" si="9"/>
        <v>23</v>
      </c>
      <c r="E249" s="15" t="str">
        <f t="shared" si="10"/>
        <v>Latimer, Ms. Stephanie</v>
      </c>
      <c r="F249" s="14">
        <f t="shared" si="11"/>
        <v>22</v>
      </c>
      <c r="G249" s="14" t="s">
        <v>10</v>
      </c>
      <c r="H249" s="15" t="s">
        <v>968</v>
      </c>
      <c r="I249" s="16" t="s">
        <v>969</v>
      </c>
    </row>
    <row r="250" spans="2:9" ht="15.75" customHeight="1" thickBot="1" x14ac:dyDescent="0.35">
      <c r="B250" s="7" t="s">
        <v>970</v>
      </c>
      <c r="C250" s="13" t="s">
        <v>971</v>
      </c>
      <c r="D250" s="14">
        <f t="shared" si="9"/>
        <v>19</v>
      </c>
      <c r="E250" s="15" t="str">
        <f t="shared" si="10"/>
        <v>Wei, Ms. Melissa Y</v>
      </c>
      <c r="F250" s="14">
        <f t="shared" si="11"/>
        <v>18</v>
      </c>
      <c r="G250" s="14" t="s">
        <v>10</v>
      </c>
      <c r="H250" s="15" t="s">
        <v>972</v>
      </c>
      <c r="I250" s="16" t="s">
        <v>973</v>
      </c>
    </row>
    <row r="251" spans="2:9" ht="15.75" customHeight="1" thickBot="1" x14ac:dyDescent="0.35">
      <c r="B251" s="7" t="s">
        <v>974</v>
      </c>
      <c r="C251" s="13" t="s">
        <v>975</v>
      </c>
      <c r="D251" s="14">
        <f t="shared" si="9"/>
        <v>18</v>
      </c>
      <c r="E251" s="15" t="str">
        <f t="shared" si="10"/>
        <v>Hayes, Ms. Ashley</v>
      </c>
      <c r="F251" s="14">
        <f t="shared" si="11"/>
        <v>17</v>
      </c>
      <c r="G251" s="14" t="s">
        <v>10</v>
      </c>
      <c r="H251" s="15" t="s">
        <v>976</v>
      </c>
      <c r="I251" s="16" t="s">
        <v>977</v>
      </c>
    </row>
    <row r="252" spans="2:9" ht="15.75" customHeight="1" thickBot="1" x14ac:dyDescent="0.35">
      <c r="B252" s="7" t="s">
        <v>978</v>
      </c>
      <c r="C252" s="13" t="s">
        <v>979</v>
      </c>
      <c r="D252" s="14">
        <f t="shared" si="9"/>
        <v>26</v>
      </c>
      <c r="E252" s="15" t="str">
        <f t="shared" si="10"/>
        <v>Velardo, Ms. Stephanie M.</v>
      </c>
      <c r="F252" s="14">
        <f t="shared" si="11"/>
        <v>25</v>
      </c>
      <c r="G252" s="14" t="s">
        <v>10</v>
      </c>
      <c r="H252" s="15" t="s">
        <v>980</v>
      </c>
      <c r="I252" s="16" t="s">
        <v>981</v>
      </c>
    </row>
    <row r="253" spans="2:9" ht="15.75" customHeight="1" thickBot="1" x14ac:dyDescent="0.35">
      <c r="B253" s="7" t="s">
        <v>982</v>
      </c>
      <c r="C253" s="13" t="s">
        <v>983</v>
      </c>
      <c r="D253" s="14">
        <f t="shared" si="9"/>
        <v>18</v>
      </c>
      <c r="E253" s="15" t="str">
        <f t="shared" si="10"/>
        <v>Kastes, Ms. Kylie</v>
      </c>
      <c r="F253" s="14">
        <f t="shared" si="11"/>
        <v>17</v>
      </c>
      <c r="G253" s="14" t="s">
        <v>10</v>
      </c>
      <c r="H253" s="15" t="s">
        <v>984</v>
      </c>
      <c r="I253" s="16" t="s">
        <v>985</v>
      </c>
    </row>
    <row r="254" spans="2:9" ht="15.75" customHeight="1" thickBot="1" x14ac:dyDescent="0.35">
      <c r="B254" s="7" t="s">
        <v>986</v>
      </c>
      <c r="C254" s="13" t="s">
        <v>987</v>
      </c>
      <c r="D254" s="14">
        <f t="shared" si="9"/>
        <v>20</v>
      </c>
      <c r="E254" s="15" t="str">
        <f t="shared" si="10"/>
        <v>Escorcia, Ms. Kelly</v>
      </c>
      <c r="F254" s="14">
        <f t="shared" si="11"/>
        <v>19</v>
      </c>
      <c r="G254" s="14" t="s">
        <v>10</v>
      </c>
      <c r="H254" s="15" t="s">
        <v>11</v>
      </c>
      <c r="I254" s="16" t="s">
        <v>988</v>
      </c>
    </row>
    <row r="255" spans="2:9" ht="15.75" customHeight="1" thickBot="1" x14ac:dyDescent="0.35">
      <c r="B255" s="7" t="s">
        <v>989</v>
      </c>
      <c r="C255" s="13" t="s">
        <v>990</v>
      </c>
      <c r="D255" s="14">
        <f t="shared" si="9"/>
        <v>22</v>
      </c>
      <c r="E255" s="15" t="str">
        <f t="shared" si="10"/>
        <v>Larscheid, Ms. Carrie</v>
      </c>
      <c r="F255" s="14">
        <f t="shared" si="11"/>
        <v>21</v>
      </c>
      <c r="G255" s="14" t="s">
        <v>10</v>
      </c>
      <c r="H255" s="15" t="s">
        <v>991</v>
      </c>
      <c r="I255" s="16" t="s">
        <v>992</v>
      </c>
    </row>
    <row r="256" spans="2:9" ht="15.75" customHeight="1" thickBot="1" x14ac:dyDescent="0.35">
      <c r="B256" s="7" t="s">
        <v>993</v>
      </c>
      <c r="C256" s="13" t="s">
        <v>994</v>
      </c>
      <c r="D256" s="14">
        <f t="shared" si="9"/>
        <v>19</v>
      </c>
      <c r="E256" s="15" t="str">
        <f t="shared" si="10"/>
        <v>O'Bannon, Mr. Alex</v>
      </c>
      <c r="F256" s="14">
        <f t="shared" si="11"/>
        <v>18</v>
      </c>
      <c r="G256" s="14" t="s">
        <v>15</v>
      </c>
      <c r="H256" s="15" t="s">
        <v>213</v>
      </c>
      <c r="I256" s="16" t="s">
        <v>995</v>
      </c>
    </row>
    <row r="257" spans="2:9" ht="15.75" customHeight="1" thickBot="1" x14ac:dyDescent="0.35">
      <c r="B257" s="7" t="s">
        <v>996</v>
      </c>
      <c r="C257" s="13" t="s">
        <v>997</v>
      </c>
      <c r="D257" s="14">
        <f t="shared" si="9"/>
        <v>20</v>
      </c>
      <c r="E257" s="15" t="str">
        <f t="shared" si="10"/>
        <v>Ridgway, Mr. Zach S</v>
      </c>
      <c r="F257" s="14">
        <f t="shared" si="11"/>
        <v>19</v>
      </c>
      <c r="G257" s="14" t="s">
        <v>15</v>
      </c>
      <c r="H257" s="15" t="s">
        <v>998</v>
      </c>
      <c r="I257" s="16" t="s">
        <v>999</v>
      </c>
    </row>
    <row r="258" spans="2:9" ht="15.75" customHeight="1" thickBot="1" x14ac:dyDescent="0.35">
      <c r="B258" s="7" t="s">
        <v>1000</v>
      </c>
      <c r="C258" s="13" t="s">
        <v>1001</v>
      </c>
      <c r="D258" s="14">
        <f t="shared" si="9"/>
        <v>16</v>
      </c>
      <c r="E258" s="15" t="str">
        <f t="shared" si="10"/>
        <v>Black, Mr. Alan</v>
      </c>
      <c r="F258" s="14">
        <f t="shared" si="11"/>
        <v>15</v>
      </c>
      <c r="G258" s="14" t="s">
        <v>15</v>
      </c>
      <c r="H258" s="15" t="s">
        <v>1002</v>
      </c>
      <c r="I258" s="16" t="s">
        <v>1003</v>
      </c>
    </row>
    <row r="259" spans="2:9" ht="15.75" customHeight="1" thickBot="1" x14ac:dyDescent="0.35">
      <c r="B259" s="7" t="s">
        <v>1004</v>
      </c>
      <c r="C259" s="13" t="s">
        <v>1005</v>
      </c>
      <c r="D259" s="14">
        <f t="shared" ref="D259:D322" si="12">LEN(C259)</f>
        <v>17</v>
      </c>
      <c r="E259" s="15" t="str">
        <f t="shared" ref="E259:E322" si="13">TRIM(C259)</f>
        <v>Canton, Mr. Nate</v>
      </c>
      <c r="F259" s="14">
        <f t="shared" ref="F259:F322" si="14">LEN(E259)</f>
        <v>16</v>
      </c>
      <c r="G259" s="14" t="s">
        <v>15</v>
      </c>
      <c r="H259" s="15" t="s">
        <v>1006</v>
      </c>
      <c r="I259" s="16" t="s">
        <v>1007</v>
      </c>
    </row>
    <row r="260" spans="2:9" ht="15.75" customHeight="1" thickBot="1" x14ac:dyDescent="0.35">
      <c r="B260" s="7" t="s">
        <v>1008</v>
      </c>
      <c r="C260" s="13" t="s">
        <v>1009</v>
      </c>
      <c r="D260" s="14">
        <f t="shared" si="12"/>
        <v>19</v>
      </c>
      <c r="E260" s="15" t="str">
        <f t="shared" si="13"/>
        <v>Fine, Mr. Jesse G.</v>
      </c>
      <c r="F260" s="14">
        <f t="shared" si="14"/>
        <v>18</v>
      </c>
      <c r="G260" s="14" t="s">
        <v>15</v>
      </c>
      <c r="H260" s="15" t="s">
        <v>1010</v>
      </c>
      <c r="I260" s="16" t="s">
        <v>1011</v>
      </c>
    </row>
    <row r="261" spans="2:9" ht="15.75" customHeight="1" thickBot="1" x14ac:dyDescent="0.35">
      <c r="B261" s="7" t="s">
        <v>1012</v>
      </c>
      <c r="C261" s="13" t="s">
        <v>1013</v>
      </c>
      <c r="D261" s="14">
        <f t="shared" si="12"/>
        <v>15</v>
      </c>
      <c r="E261" s="15" t="str">
        <f t="shared" si="13"/>
        <v>Bui, Mr. Jason</v>
      </c>
      <c r="F261" s="14">
        <f t="shared" si="14"/>
        <v>14</v>
      </c>
      <c r="G261" s="14" t="s">
        <v>15</v>
      </c>
      <c r="H261" s="15" t="s">
        <v>1014</v>
      </c>
      <c r="I261" s="16" t="s">
        <v>1015</v>
      </c>
    </row>
    <row r="262" spans="2:9" ht="15.75" customHeight="1" thickBot="1" x14ac:dyDescent="0.35">
      <c r="B262" s="7" t="s">
        <v>1016</v>
      </c>
      <c r="C262" s="13" t="s">
        <v>1017</v>
      </c>
      <c r="D262" s="14">
        <f t="shared" si="12"/>
        <v>21</v>
      </c>
      <c r="E262" s="15" t="str">
        <f t="shared" si="13"/>
        <v>Riepma, Ms. Megan A.</v>
      </c>
      <c r="F262" s="14">
        <f t="shared" si="14"/>
        <v>20</v>
      </c>
      <c r="G262" s="14" t="s">
        <v>10</v>
      </c>
      <c r="H262" s="15" t="s">
        <v>1018</v>
      </c>
      <c r="I262" s="16" t="s">
        <v>1019</v>
      </c>
    </row>
    <row r="263" spans="2:9" ht="15.75" customHeight="1" thickBot="1" x14ac:dyDescent="0.35">
      <c r="B263" s="7" t="s">
        <v>1020</v>
      </c>
      <c r="C263" s="13" t="s">
        <v>1021</v>
      </c>
      <c r="D263" s="14">
        <f t="shared" si="12"/>
        <v>18</v>
      </c>
      <c r="E263" s="15" t="str">
        <f t="shared" si="13"/>
        <v>Inman, Mr. Luke M</v>
      </c>
      <c r="F263" s="14">
        <f t="shared" si="14"/>
        <v>17</v>
      </c>
      <c r="G263" s="14" t="s">
        <v>15</v>
      </c>
      <c r="H263" s="15" t="s">
        <v>1022</v>
      </c>
      <c r="I263" s="16" t="s">
        <v>1023</v>
      </c>
    </row>
    <row r="264" spans="2:9" ht="15.75" customHeight="1" thickBot="1" x14ac:dyDescent="0.35">
      <c r="B264" s="7" t="s">
        <v>1024</v>
      </c>
      <c r="C264" s="13" t="s">
        <v>1025</v>
      </c>
      <c r="D264" s="14">
        <f t="shared" si="12"/>
        <v>19</v>
      </c>
      <c r="E264" s="15" t="str">
        <f t="shared" si="13"/>
        <v>Kruzel, Ms. Jacy D</v>
      </c>
      <c r="F264" s="14">
        <f t="shared" si="14"/>
        <v>18</v>
      </c>
      <c r="G264" s="14" t="s">
        <v>10</v>
      </c>
      <c r="H264" s="15" t="s">
        <v>1026</v>
      </c>
      <c r="I264" s="16" t="s">
        <v>1027</v>
      </c>
    </row>
    <row r="265" spans="2:9" ht="15.75" customHeight="1" thickBot="1" x14ac:dyDescent="0.35">
      <c r="B265" s="7" t="s">
        <v>1028</v>
      </c>
      <c r="C265" s="13" t="s">
        <v>1029</v>
      </c>
      <c r="D265" s="14">
        <f t="shared" si="12"/>
        <v>22</v>
      </c>
      <c r="E265" s="15" t="str">
        <f t="shared" si="13"/>
        <v>Lindsay, Mr. Simon G.</v>
      </c>
      <c r="F265" s="14">
        <f t="shared" si="14"/>
        <v>21</v>
      </c>
      <c r="G265" s="14" t="s">
        <v>15</v>
      </c>
      <c r="H265" s="15" t="s">
        <v>1030</v>
      </c>
      <c r="I265" s="16" t="s">
        <v>1031</v>
      </c>
    </row>
    <row r="266" spans="2:9" ht="15.75" customHeight="1" thickBot="1" x14ac:dyDescent="0.35">
      <c r="B266" s="7" t="s">
        <v>1032</v>
      </c>
      <c r="C266" s="13" t="s">
        <v>1033</v>
      </c>
      <c r="D266" s="14">
        <f t="shared" si="12"/>
        <v>21</v>
      </c>
      <c r="E266" s="15" t="str">
        <f t="shared" si="13"/>
        <v>Land, Ms. Ainsley E.</v>
      </c>
      <c r="F266" s="14">
        <f t="shared" si="14"/>
        <v>20</v>
      </c>
      <c r="G266" s="14" t="s">
        <v>10</v>
      </c>
      <c r="H266" s="15" t="s">
        <v>1034</v>
      </c>
      <c r="I266" s="16" t="s">
        <v>1035</v>
      </c>
    </row>
    <row r="267" spans="2:9" ht="15.75" customHeight="1" thickBot="1" x14ac:dyDescent="0.35">
      <c r="B267" s="7" t="s">
        <v>1036</v>
      </c>
      <c r="C267" s="13" t="s">
        <v>1037</v>
      </c>
      <c r="D267" s="14">
        <f t="shared" si="12"/>
        <v>22</v>
      </c>
      <c r="E267" s="15" t="str">
        <f t="shared" si="13"/>
        <v>Brecher, Ms. Erica A.</v>
      </c>
      <c r="F267" s="14">
        <f t="shared" si="14"/>
        <v>21</v>
      </c>
      <c r="G267" s="14" t="s">
        <v>10</v>
      </c>
      <c r="H267" s="15" t="s">
        <v>1038</v>
      </c>
      <c r="I267" s="16" t="s">
        <v>1039</v>
      </c>
    </row>
    <row r="268" spans="2:9" ht="15.75" customHeight="1" thickBot="1" x14ac:dyDescent="0.35">
      <c r="B268" s="7" t="s">
        <v>1040</v>
      </c>
      <c r="C268" s="13" t="s">
        <v>1041</v>
      </c>
      <c r="D268" s="14">
        <f t="shared" si="12"/>
        <v>17</v>
      </c>
      <c r="E268" s="15" t="str">
        <f t="shared" si="13"/>
        <v>Debolt, Mr. Erik</v>
      </c>
      <c r="F268" s="14">
        <f t="shared" si="14"/>
        <v>16</v>
      </c>
      <c r="G268" s="14" t="s">
        <v>15</v>
      </c>
      <c r="H268" s="15" t="s">
        <v>876</v>
      </c>
      <c r="I268" s="16" t="s">
        <v>1042</v>
      </c>
    </row>
    <row r="269" spans="2:9" ht="15.75" customHeight="1" thickBot="1" x14ac:dyDescent="0.35">
      <c r="B269" s="7" t="s">
        <v>1043</v>
      </c>
      <c r="C269" s="13" t="s">
        <v>1044</v>
      </c>
      <c r="D269" s="14">
        <f t="shared" si="12"/>
        <v>20</v>
      </c>
      <c r="E269" s="15" t="str">
        <f t="shared" si="13"/>
        <v>Oswalt, Ms. Erin C.</v>
      </c>
      <c r="F269" s="14">
        <f t="shared" si="14"/>
        <v>19</v>
      </c>
      <c r="G269" s="14" t="s">
        <v>10</v>
      </c>
      <c r="H269" s="15" t="s">
        <v>1045</v>
      </c>
      <c r="I269" s="16" t="s">
        <v>1046</v>
      </c>
    </row>
    <row r="270" spans="2:9" ht="15.75" customHeight="1" thickBot="1" x14ac:dyDescent="0.35">
      <c r="B270" s="7" t="s">
        <v>1047</v>
      </c>
      <c r="C270" s="13" t="s">
        <v>1048</v>
      </c>
      <c r="D270" s="14">
        <f t="shared" si="12"/>
        <v>19</v>
      </c>
      <c r="E270" s="15" t="str">
        <f t="shared" si="13"/>
        <v>Boyd, Ms. Adrienne</v>
      </c>
      <c r="F270" s="14">
        <f t="shared" si="14"/>
        <v>18</v>
      </c>
      <c r="G270" s="14" t="s">
        <v>10</v>
      </c>
      <c r="H270" s="15" t="s">
        <v>1049</v>
      </c>
      <c r="I270" s="16" t="s">
        <v>753</v>
      </c>
    </row>
    <row r="271" spans="2:9" ht="15.75" customHeight="1" thickBot="1" x14ac:dyDescent="0.35">
      <c r="B271" s="7" t="s">
        <v>1050</v>
      </c>
      <c r="C271" s="13" t="s">
        <v>1051</v>
      </c>
      <c r="D271" s="14">
        <f t="shared" si="12"/>
        <v>19</v>
      </c>
      <c r="E271" s="15" t="str">
        <f t="shared" si="13"/>
        <v>Bulewich, Mr. Adam</v>
      </c>
      <c r="F271" s="14">
        <f t="shared" si="14"/>
        <v>18</v>
      </c>
      <c r="G271" s="14" t="s">
        <v>15</v>
      </c>
      <c r="H271" s="15" t="s">
        <v>112</v>
      </c>
      <c r="I271" s="16" t="s">
        <v>1052</v>
      </c>
    </row>
    <row r="272" spans="2:9" ht="15.75" customHeight="1" thickBot="1" x14ac:dyDescent="0.35">
      <c r="B272" s="7" t="s">
        <v>1053</v>
      </c>
      <c r="C272" s="13" t="s">
        <v>1054</v>
      </c>
      <c r="D272" s="14">
        <f t="shared" si="12"/>
        <v>19</v>
      </c>
      <c r="E272" s="15" t="str">
        <f t="shared" si="13"/>
        <v>Fukuda, Mr. Yutaka</v>
      </c>
      <c r="F272" s="14">
        <f t="shared" si="14"/>
        <v>18</v>
      </c>
      <c r="G272" s="14" t="s">
        <v>15</v>
      </c>
      <c r="H272" s="15" t="s">
        <v>1055</v>
      </c>
      <c r="I272" s="16" t="s">
        <v>1056</v>
      </c>
    </row>
    <row r="273" spans="2:9" ht="15.75" customHeight="1" thickBot="1" x14ac:dyDescent="0.35">
      <c r="B273" s="7" t="s">
        <v>1057</v>
      </c>
      <c r="C273" s="13" t="s">
        <v>1058</v>
      </c>
      <c r="D273" s="14">
        <f t="shared" si="12"/>
        <v>22</v>
      </c>
      <c r="E273" s="15" t="str">
        <f t="shared" si="13"/>
        <v>Phillips, Mr. Tyler M</v>
      </c>
      <c r="F273" s="14">
        <f t="shared" si="14"/>
        <v>21</v>
      </c>
      <c r="G273" s="14" t="s">
        <v>15</v>
      </c>
      <c r="H273" s="15" t="s">
        <v>1059</v>
      </c>
      <c r="I273" s="16" t="s">
        <v>1060</v>
      </c>
    </row>
    <row r="274" spans="2:9" ht="15.75" customHeight="1" thickBot="1" x14ac:dyDescent="0.35">
      <c r="B274" s="7" t="s">
        <v>1061</v>
      </c>
      <c r="C274" s="13" t="s">
        <v>1062</v>
      </c>
      <c r="D274" s="14">
        <f t="shared" si="12"/>
        <v>22</v>
      </c>
      <c r="E274" s="15" t="str">
        <f t="shared" si="13"/>
        <v>Maddison, Mr. Stephen</v>
      </c>
      <c r="F274" s="14">
        <f t="shared" si="14"/>
        <v>21</v>
      </c>
      <c r="G274" s="14" t="s">
        <v>15</v>
      </c>
      <c r="H274" s="15" t="s">
        <v>40</v>
      </c>
      <c r="I274" s="16" t="s">
        <v>1063</v>
      </c>
    </row>
    <row r="275" spans="2:9" ht="15.75" customHeight="1" thickBot="1" x14ac:dyDescent="0.35">
      <c r="B275" s="7" t="s">
        <v>1064</v>
      </c>
      <c r="C275" s="13" t="s">
        <v>1065</v>
      </c>
      <c r="D275" s="14">
        <f t="shared" si="12"/>
        <v>24</v>
      </c>
      <c r="E275" s="15" t="str">
        <f t="shared" si="13"/>
        <v>Lockwood, Mr. Andrew B.</v>
      </c>
      <c r="F275" s="14">
        <f t="shared" si="14"/>
        <v>23</v>
      </c>
      <c r="G275" s="14" t="s">
        <v>15</v>
      </c>
      <c r="H275" s="15" t="s">
        <v>220</v>
      </c>
      <c r="I275" s="16" t="s">
        <v>1066</v>
      </c>
    </row>
    <row r="276" spans="2:9" ht="15.75" customHeight="1" thickBot="1" x14ac:dyDescent="0.35">
      <c r="B276" s="7" t="s">
        <v>1067</v>
      </c>
      <c r="C276" s="13" t="s">
        <v>1068</v>
      </c>
      <c r="D276" s="14">
        <f t="shared" si="12"/>
        <v>21</v>
      </c>
      <c r="E276" s="15" t="str">
        <f t="shared" si="13"/>
        <v>Defilippi, Mr. James</v>
      </c>
      <c r="F276" s="14">
        <f t="shared" si="14"/>
        <v>20</v>
      </c>
      <c r="G276" s="14" t="s">
        <v>15</v>
      </c>
      <c r="H276" s="15" t="s">
        <v>1069</v>
      </c>
      <c r="I276" s="16" t="s">
        <v>1070</v>
      </c>
    </row>
    <row r="277" spans="2:9" ht="15.75" customHeight="1" thickBot="1" x14ac:dyDescent="0.35">
      <c r="B277" s="7" t="s">
        <v>1071</v>
      </c>
      <c r="C277" s="13" t="s">
        <v>1072</v>
      </c>
      <c r="D277" s="14">
        <f t="shared" si="12"/>
        <v>22</v>
      </c>
      <c r="E277" s="15" t="str">
        <f t="shared" si="13"/>
        <v>Jackson, Mr. Shawn P.</v>
      </c>
      <c r="F277" s="14">
        <f t="shared" si="14"/>
        <v>21</v>
      </c>
      <c r="G277" s="14" t="s">
        <v>15</v>
      </c>
      <c r="H277" s="15" t="s">
        <v>1073</v>
      </c>
      <c r="I277" s="16" t="s">
        <v>1074</v>
      </c>
    </row>
    <row r="278" spans="2:9" ht="15.75" customHeight="1" thickBot="1" x14ac:dyDescent="0.35">
      <c r="B278" s="7" t="s">
        <v>1075</v>
      </c>
      <c r="C278" s="13" t="s">
        <v>1076</v>
      </c>
      <c r="D278" s="14">
        <f t="shared" si="12"/>
        <v>20</v>
      </c>
      <c r="E278" s="15" t="str">
        <f t="shared" si="13"/>
        <v>Ozahowski, Mr. Matt</v>
      </c>
      <c r="F278" s="14">
        <f t="shared" si="14"/>
        <v>19</v>
      </c>
      <c r="G278" s="14" t="s">
        <v>15</v>
      </c>
      <c r="H278" s="15" t="s">
        <v>809</v>
      </c>
      <c r="I278" s="16" t="s">
        <v>1077</v>
      </c>
    </row>
    <row r="279" spans="2:9" ht="15.75" customHeight="1" thickBot="1" x14ac:dyDescent="0.35">
      <c r="B279" s="7" t="s">
        <v>1078</v>
      </c>
      <c r="C279" s="13" t="s">
        <v>1079</v>
      </c>
      <c r="D279" s="14">
        <f t="shared" si="12"/>
        <v>23</v>
      </c>
      <c r="E279" s="15" t="str">
        <f t="shared" si="13"/>
        <v>Guthals, Mr. Nathaniel</v>
      </c>
      <c r="F279" s="14">
        <f t="shared" si="14"/>
        <v>22</v>
      </c>
      <c r="G279" s="14" t="s">
        <v>15</v>
      </c>
      <c r="H279" s="15" t="s">
        <v>1080</v>
      </c>
      <c r="I279" s="16" t="s">
        <v>1081</v>
      </c>
    </row>
    <row r="280" spans="2:9" ht="15.75" customHeight="1" thickBot="1" x14ac:dyDescent="0.35">
      <c r="B280" s="7" t="s">
        <v>1082</v>
      </c>
      <c r="C280" s="13" t="s">
        <v>1083</v>
      </c>
      <c r="D280" s="14">
        <f t="shared" si="12"/>
        <v>20</v>
      </c>
      <c r="E280" s="15" t="str">
        <f t="shared" si="13"/>
        <v>Yates, Mr. Kevin D.</v>
      </c>
      <c r="F280" s="14">
        <f t="shared" si="14"/>
        <v>19</v>
      </c>
      <c r="G280" s="14" t="s">
        <v>15</v>
      </c>
      <c r="H280" s="15" t="s">
        <v>1084</v>
      </c>
      <c r="I280" s="16" t="s">
        <v>1085</v>
      </c>
    </row>
    <row r="281" spans="2:9" ht="15.75" customHeight="1" thickBot="1" x14ac:dyDescent="0.35">
      <c r="B281" s="7" t="s">
        <v>1086</v>
      </c>
      <c r="C281" s="13" t="s">
        <v>1087</v>
      </c>
      <c r="D281" s="14">
        <f t="shared" si="12"/>
        <v>20</v>
      </c>
      <c r="E281" s="15" t="str">
        <f t="shared" si="13"/>
        <v>Samuelson, Ms. Joan</v>
      </c>
      <c r="F281" s="14">
        <f t="shared" si="14"/>
        <v>19</v>
      </c>
      <c r="G281" s="14" t="s">
        <v>10</v>
      </c>
      <c r="H281" s="15" t="s">
        <v>1088</v>
      </c>
      <c r="I281" s="16" t="s">
        <v>717</v>
      </c>
    </row>
    <row r="282" spans="2:9" ht="15.75" customHeight="1" thickBot="1" x14ac:dyDescent="0.35">
      <c r="B282" s="7" t="s">
        <v>1089</v>
      </c>
      <c r="C282" s="13" t="s">
        <v>1090</v>
      </c>
      <c r="D282" s="14">
        <f t="shared" si="12"/>
        <v>25</v>
      </c>
      <c r="E282" s="15" t="str">
        <f t="shared" si="13"/>
        <v>Lemos, Mr. Christopher A</v>
      </c>
      <c r="F282" s="14">
        <f t="shared" si="14"/>
        <v>24</v>
      </c>
      <c r="G282" s="14" t="s">
        <v>15</v>
      </c>
      <c r="H282" s="15" t="s">
        <v>1091</v>
      </c>
      <c r="I282" s="16" t="s">
        <v>1092</v>
      </c>
    </row>
    <row r="283" spans="2:9" ht="15.75" customHeight="1" thickBot="1" x14ac:dyDescent="0.35">
      <c r="B283" s="7" t="s">
        <v>1093</v>
      </c>
      <c r="C283" s="13" t="s">
        <v>1094</v>
      </c>
      <c r="D283" s="14">
        <f t="shared" si="12"/>
        <v>22</v>
      </c>
      <c r="E283" s="15" t="str">
        <f t="shared" si="13"/>
        <v>Seynders, Ms. Kacy L.</v>
      </c>
      <c r="F283" s="14">
        <f t="shared" si="14"/>
        <v>21</v>
      </c>
      <c r="G283" s="14" t="s">
        <v>10</v>
      </c>
      <c r="H283" s="15" t="s">
        <v>1095</v>
      </c>
      <c r="I283" s="16" t="s">
        <v>1096</v>
      </c>
    </row>
    <row r="284" spans="2:9" ht="15.75" customHeight="1" thickBot="1" x14ac:dyDescent="0.35">
      <c r="B284" s="7" t="s">
        <v>1097</v>
      </c>
      <c r="C284" s="13" t="s">
        <v>1098</v>
      </c>
      <c r="D284" s="14">
        <f t="shared" si="12"/>
        <v>26</v>
      </c>
      <c r="E284" s="15" t="str">
        <f t="shared" si="13"/>
        <v>Saunders, Mr. Benjamin H.</v>
      </c>
      <c r="F284" s="14">
        <f t="shared" si="14"/>
        <v>25</v>
      </c>
      <c r="G284" s="14" t="s">
        <v>15</v>
      </c>
      <c r="H284" s="15" t="s">
        <v>1099</v>
      </c>
      <c r="I284" s="16" t="s">
        <v>379</v>
      </c>
    </row>
    <row r="285" spans="2:9" ht="15.75" customHeight="1" thickBot="1" x14ac:dyDescent="0.35">
      <c r="B285" s="7" t="s">
        <v>1100</v>
      </c>
      <c r="C285" s="13" t="s">
        <v>1101</v>
      </c>
      <c r="D285" s="14">
        <f t="shared" si="12"/>
        <v>23</v>
      </c>
      <c r="E285" s="15" t="str">
        <f t="shared" si="13"/>
        <v>Walker, Mr. Xaviour J.</v>
      </c>
      <c r="F285" s="14">
        <f t="shared" si="14"/>
        <v>22</v>
      </c>
      <c r="G285" s="14" t="s">
        <v>15</v>
      </c>
      <c r="H285" s="15" t="s">
        <v>1102</v>
      </c>
      <c r="I285" s="16" t="s">
        <v>1103</v>
      </c>
    </row>
    <row r="286" spans="2:9" ht="15.75" customHeight="1" thickBot="1" x14ac:dyDescent="0.35">
      <c r="B286" s="7" t="s">
        <v>1104</v>
      </c>
      <c r="C286" s="13" t="s">
        <v>1105</v>
      </c>
      <c r="D286" s="14">
        <f t="shared" si="12"/>
        <v>20</v>
      </c>
      <c r="E286" s="15" t="str">
        <f t="shared" si="13"/>
        <v>Lam, Mr. Michael T.</v>
      </c>
      <c r="F286" s="14">
        <f t="shared" si="14"/>
        <v>19</v>
      </c>
      <c r="G286" s="14" t="s">
        <v>15</v>
      </c>
      <c r="H286" s="15" t="s">
        <v>1106</v>
      </c>
      <c r="I286" s="16" t="s">
        <v>1107</v>
      </c>
    </row>
    <row r="287" spans="2:9" ht="15.75" customHeight="1" thickBot="1" x14ac:dyDescent="0.35">
      <c r="B287" s="7" t="s">
        <v>1108</v>
      </c>
      <c r="C287" s="13" t="s">
        <v>1109</v>
      </c>
      <c r="D287" s="14">
        <f t="shared" si="12"/>
        <v>22</v>
      </c>
      <c r="E287" s="15" t="str">
        <f t="shared" si="13"/>
        <v>Sweigart, Mr. Bradley</v>
      </c>
      <c r="F287" s="14">
        <f t="shared" si="14"/>
        <v>21</v>
      </c>
      <c r="G287" s="14" t="s">
        <v>15</v>
      </c>
      <c r="H287" s="15" t="s">
        <v>1110</v>
      </c>
      <c r="I287" s="16" t="s">
        <v>1111</v>
      </c>
    </row>
    <row r="288" spans="2:9" ht="15.75" customHeight="1" thickBot="1" x14ac:dyDescent="0.35">
      <c r="B288" s="7" t="s">
        <v>1112</v>
      </c>
      <c r="C288" s="13" t="s">
        <v>1113</v>
      </c>
      <c r="D288" s="14">
        <f t="shared" si="12"/>
        <v>24</v>
      </c>
      <c r="E288" s="15" t="str">
        <f t="shared" si="13"/>
        <v>Sieczkowski, Ms. Andrea</v>
      </c>
      <c r="F288" s="14">
        <f t="shared" si="14"/>
        <v>23</v>
      </c>
      <c r="G288" s="14" t="s">
        <v>10</v>
      </c>
      <c r="H288" s="15" t="s">
        <v>1114</v>
      </c>
      <c r="I288" s="16" t="s">
        <v>1115</v>
      </c>
    </row>
    <row r="289" spans="2:9" ht="15.75" customHeight="1" thickBot="1" x14ac:dyDescent="0.35">
      <c r="B289" s="7" t="s">
        <v>1116</v>
      </c>
      <c r="C289" s="13" t="s">
        <v>1117</v>
      </c>
      <c r="D289" s="14">
        <f t="shared" si="12"/>
        <v>21</v>
      </c>
      <c r="E289" s="15" t="str">
        <f t="shared" si="13"/>
        <v>Jurgens, Ms. Nancy M</v>
      </c>
      <c r="F289" s="14">
        <f t="shared" si="14"/>
        <v>20</v>
      </c>
      <c r="G289" s="14" t="s">
        <v>10</v>
      </c>
      <c r="H289" s="15" t="s">
        <v>1118</v>
      </c>
      <c r="I289" s="16" t="s">
        <v>1119</v>
      </c>
    </row>
    <row r="290" spans="2:9" ht="15.75" customHeight="1" thickBot="1" x14ac:dyDescent="0.35">
      <c r="B290" s="7" t="s">
        <v>1120</v>
      </c>
      <c r="C290" s="13" t="s">
        <v>1121</v>
      </c>
      <c r="D290" s="14">
        <f t="shared" si="12"/>
        <v>18</v>
      </c>
      <c r="E290" s="15" t="str">
        <f t="shared" si="13"/>
        <v>Hackman, Mr. Matt</v>
      </c>
      <c r="F290" s="14">
        <f t="shared" si="14"/>
        <v>17</v>
      </c>
      <c r="G290" s="14" t="s">
        <v>15</v>
      </c>
      <c r="H290" s="15" t="s">
        <v>809</v>
      </c>
      <c r="I290" s="16" t="s">
        <v>1122</v>
      </c>
    </row>
    <row r="291" spans="2:9" ht="15.75" customHeight="1" thickBot="1" x14ac:dyDescent="0.35">
      <c r="B291" s="7" t="s">
        <v>1123</v>
      </c>
      <c r="C291" s="13" t="s">
        <v>1124</v>
      </c>
      <c r="D291" s="14">
        <f t="shared" si="12"/>
        <v>17</v>
      </c>
      <c r="E291" s="15" t="str">
        <f t="shared" si="13"/>
        <v>Klarich, Mr. Lee</v>
      </c>
      <c r="F291" s="14">
        <f t="shared" si="14"/>
        <v>16</v>
      </c>
      <c r="G291" s="14" t="s">
        <v>15</v>
      </c>
      <c r="H291" s="15" t="s">
        <v>1125</v>
      </c>
      <c r="I291" s="16" t="s">
        <v>1126</v>
      </c>
    </row>
    <row r="292" spans="2:9" ht="15.75" customHeight="1" thickBot="1" x14ac:dyDescent="0.35">
      <c r="B292" s="7" t="s">
        <v>1127</v>
      </c>
      <c r="C292" s="13" t="s">
        <v>1128</v>
      </c>
      <c r="D292" s="14">
        <f t="shared" si="12"/>
        <v>20</v>
      </c>
      <c r="E292" s="15" t="str">
        <f t="shared" si="13"/>
        <v>Schulten, Mr. Chris</v>
      </c>
      <c r="F292" s="14">
        <f t="shared" si="14"/>
        <v>19</v>
      </c>
      <c r="G292" s="14" t="s">
        <v>15</v>
      </c>
      <c r="H292" s="15" t="s">
        <v>887</v>
      </c>
      <c r="I292" s="16" t="s">
        <v>1129</v>
      </c>
    </row>
    <row r="293" spans="2:9" ht="15.75" customHeight="1" thickBot="1" x14ac:dyDescent="0.35">
      <c r="B293" s="7" t="s">
        <v>1130</v>
      </c>
      <c r="C293" s="13" t="s">
        <v>1131</v>
      </c>
      <c r="D293" s="14">
        <f t="shared" si="12"/>
        <v>24</v>
      </c>
      <c r="E293" s="15" t="str">
        <f t="shared" si="13"/>
        <v>Fagerstrom, Mr. Erik T.</v>
      </c>
      <c r="F293" s="14">
        <f t="shared" si="14"/>
        <v>23</v>
      </c>
      <c r="G293" s="14" t="s">
        <v>15</v>
      </c>
      <c r="H293" s="15" t="s">
        <v>1132</v>
      </c>
      <c r="I293" s="16" t="s">
        <v>1133</v>
      </c>
    </row>
    <row r="294" spans="2:9" ht="15.75" customHeight="1" thickBot="1" x14ac:dyDescent="0.35">
      <c r="B294" s="7" t="s">
        <v>1134</v>
      </c>
      <c r="C294" s="13" t="s">
        <v>1135</v>
      </c>
      <c r="D294" s="14">
        <f t="shared" si="12"/>
        <v>16</v>
      </c>
      <c r="E294" s="15" t="str">
        <f t="shared" si="13"/>
        <v>Bien, Mr. Rod W</v>
      </c>
      <c r="F294" s="14">
        <f t="shared" si="14"/>
        <v>15</v>
      </c>
      <c r="G294" s="14" t="s">
        <v>15</v>
      </c>
      <c r="H294" s="15" t="s">
        <v>1136</v>
      </c>
      <c r="I294" s="16" t="s">
        <v>1137</v>
      </c>
    </row>
    <row r="295" spans="2:9" ht="15.75" customHeight="1" thickBot="1" x14ac:dyDescent="0.35">
      <c r="B295" s="7" t="s">
        <v>1138</v>
      </c>
      <c r="C295" s="13" t="s">
        <v>1139</v>
      </c>
      <c r="D295" s="14">
        <f t="shared" si="12"/>
        <v>15</v>
      </c>
      <c r="E295" s="15" t="str">
        <f t="shared" si="13"/>
        <v>Hess, Mr. Joey</v>
      </c>
      <c r="F295" s="14">
        <f t="shared" si="14"/>
        <v>14</v>
      </c>
      <c r="G295" s="14" t="s">
        <v>15</v>
      </c>
      <c r="H295" s="15" t="s">
        <v>1140</v>
      </c>
      <c r="I295" s="16" t="s">
        <v>1141</v>
      </c>
    </row>
    <row r="296" spans="2:9" ht="15.75" customHeight="1" thickBot="1" x14ac:dyDescent="0.35">
      <c r="B296" s="7" t="s">
        <v>1142</v>
      </c>
      <c r="C296" s="13" t="s">
        <v>1143</v>
      </c>
      <c r="D296" s="14">
        <f t="shared" si="12"/>
        <v>21</v>
      </c>
      <c r="E296" s="15" t="str">
        <f t="shared" si="13"/>
        <v>Shaw, Ms. Hillary L.</v>
      </c>
      <c r="F296" s="14">
        <f t="shared" si="14"/>
        <v>20</v>
      </c>
      <c r="G296" s="14" t="s">
        <v>10</v>
      </c>
      <c r="H296" s="15" t="s">
        <v>1144</v>
      </c>
      <c r="I296" s="16" t="s">
        <v>1145</v>
      </c>
    </row>
    <row r="297" spans="2:9" ht="15.75" customHeight="1" thickBot="1" x14ac:dyDescent="0.35">
      <c r="B297" s="7" t="s">
        <v>1146</v>
      </c>
      <c r="C297" s="13" t="s">
        <v>1147</v>
      </c>
      <c r="D297" s="14">
        <f t="shared" si="12"/>
        <v>21</v>
      </c>
      <c r="E297" s="15" t="str">
        <f t="shared" si="13"/>
        <v>Williams, Mr. Eric J</v>
      </c>
      <c r="F297" s="14">
        <f t="shared" si="14"/>
        <v>20</v>
      </c>
      <c r="G297" s="14" t="s">
        <v>15</v>
      </c>
      <c r="H297" s="15" t="s">
        <v>1148</v>
      </c>
      <c r="I297" s="16" t="s">
        <v>1149</v>
      </c>
    </row>
    <row r="298" spans="2:9" ht="15.75" customHeight="1" thickBot="1" x14ac:dyDescent="0.35">
      <c r="B298" s="7" t="s">
        <v>1150</v>
      </c>
      <c r="C298" s="13" t="s">
        <v>1151</v>
      </c>
      <c r="D298" s="14">
        <f t="shared" si="12"/>
        <v>21</v>
      </c>
      <c r="E298" s="15" t="str">
        <f t="shared" si="13"/>
        <v>Menzies, Mr. Nicolas</v>
      </c>
      <c r="F298" s="14">
        <f t="shared" si="14"/>
        <v>20</v>
      </c>
      <c r="G298" s="14" t="s">
        <v>15</v>
      </c>
      <c r="H298" s="15" t="s">
        <v>1152</v>
      </c>
      <c r="I298" s="16" t="s">
        <v>1153</v>
      </c>
    </row>
    <row r="299" spans="2:9" ht="15.75" customHeight="1" thickBot="1" x14ac:dyDescent="0.35">
      <c r="B299" s="7" t="s">
        <v>1154</v>
      </c>
      <c r="C299" s="13" t="s">
        <v>1155</v>
      </c>
      <c r="D299" s="14">
        <f t="shared" si="12"/>
        <v>20</v>
      </c>
      <c r="E299" s="15" t="str">
        <f t="shared" si="13"/>
        <v>Buehler, Mr. Marcel</v>
      </c>
      <c r="F299" s="14">
        <f t="shared" si="14"/>
        <v>19</v>
      </c>
      <c r="G299" s="14" t="s">
        <v>15</v>
      </c>
      <c r="H299" s="15" t="s">
        <v>1156</v>
      </c>
      <c r="I299" s="16" t="s">
        <v>1157</v>
      </c>
    </row>
    <row r="300" spans="2:9" ht="15.75" customHeight="1" thickBot="1" x14ac:dyDescent="0.35">
      <c r="B300" s="7" t="s">
        <v>1158</v>
      </c>
      <c r="C300" s="13" t="s">
        <v>1159</v>
      </c>
      <c r="D300" s="14">
        <f t="shared" si="12"/>
        <v>20</v>
      </c>
      <c r="E300" s="15" t="str">
        <f t="shared" si="13"/>
        <v>Degen, Ms. Ashley N</v>
      </c>
      <c r="F300" s="14">
        <f t="shared" si="14"/>
        <v>19</v>
      </c>
      <c r="G300" s="14" t="s">
        <v>10</v>
      </c>
      <c r="H300" s="15" t="s">
        <v>1160</v>
      </c>
      <c r="I300" s="16" t="s">
        <v>1161</v>
      </c>
    </row>
    <row r="301" spans="2:9" ht="15.75" customHeight="1" thickBot="1" x14ac:dyDescent="0.35">
      <c r="B301" s="7" t="s">
        <v>1162</v>
      </c>
      <c r="C301" s="13" t="s">
        <v>1163</v>
      </c>
      <c r="D301" s="14">
        <f t="shared" si="12"/>
        <v>22</v>
      </c>
      <c r="E301" s="15" t="str">
        <f t="shared" si="13"/>
        <v>Arsenault, Mr. Evan D</v>
      </c>
      <c r="F301" s="14">
        <f t="shared" si="14"/>
        <v>21</v>
      </c>
      <c r="G301" s="14" t="s">
        <v>15</v>
      </c>
      <c r="H301" s="15" t="s">
        <v>1164</v>
      </c>
      <c r="I301" s="16" t="s">
        <v>1165</v>
      </c>
    </row>
    <row r="302" spans="2:9" ht="15.75" customHeight="1" thickBot="1" x14ac:dyDescent="0.35">
      <c r="B302" s="7" t="s">
        <v>1166</v>
      </c>
      <c r="C302" s="13" t="s">
        <v>1167</v>
      </c>
      <c r="D302" s="14">
        <f t="shared" si="12"/>
        <v>18</v>
      </c>
      <c r="E302" s="15" t="str">
        <f t="shared" si="13"/>
        <v>Hoff, Ms. Krisana</v>
      </c>
      <c r="F302" s="14">
        <f t="shared" si="14"/>
        <v>17</v>
      </c>
      <c r="G302" s="14" t="s">
        <v>10</v>
      </c>
      <c r="H302" s="15" t="s">
        <v>1168</v>
      </c>
      <c r="I302" s="16" t="s">
        <v>1169</v>
      </c>
    </row>
    <row r="303" spans="2:9" ht="15.75" customHeight="1" thickBot="1" x14ac:dyDescent="0.35">
      <c r="B303" s="7" t="s">
        <v>1170</v>
      </c>
      <c r="C303" s="13" t="s">
        <v>1171</v>
      </c>
      <c r="D303" s="14">
        <f t="shared" si="12"/>
        <v>15</v>
      </c>
      <c r="E303" s="15" t="str">
        <f t="shared" si="13"/>
        <v>Hall, Mr. Kyle</v>
      </c>
      <c r="F303" s="14">
        <f t="shared" si="14"/>
        <v>14</v>
      </c>
      <c r="G303" s="14" t="s">
        <v>15</v>
      </c>
      <c r="H303" s="15" t="s">
        <v>1172</v>
      </c>
      <c r="I303" s="16" t="s">
        <v>953</v>
      </c>
    </row>
    <row r="304" spans="2:9" ht="15.75" customHeight="1" thickBot="1" x14ac:dyDescent="0.35">
      <c r="B304" s="7" t="s">
        <v>1173</v>
      </c>
      <c r="C304" s="13" t="s">
        <v>1174</v>
      </c>
      <c r="D304" s="14">
        <f t="shared" si="12"/>
        <v>17</v>
      </c>
      <c r="E304" s="15" t="str">
        <f t="shared" si="13"/>
        <v>Ashley, Ms. Kate</v>
      </c>
      <c r="F304" s="14">
        <f t="shared" si="14"/>
        <v>16</v>
      </c>
      <c r="G304" s="14" t="s">
        <v>10</v>
      </c>
      <c r="H304" s="15" t="s">
        <v>335</v>
      </c>
      <c r="I304" s="16" t="s">
        <v>1175</v>
      </c>
    </row>
    <row r="305" spans="2:9" ht="15.75" customHeight="1" thickBot="1" x14ac:dyDescent="0.35">
      <c r="B305" s="7" t="s">
        <v>1176</v>
      </c>
      <c r="C305" s="13" t="s">
        <v>1177</v>
      </c>
      <c r="D305" s="14">
        <f t="shared" si="12"/>
        <v>23</v>
      </c>
      <c r="E305" s="15" t="str">
        <f t="shared" si="13"/>
        <v>Rindahl, Mr. Martin A.</v>
      </c>
      <c r="F305" s="14">
        <f t="shared" si="14"/>
        <v>22</v>
      </c>
      <c r="G305" s="14" t="s">
        <v>15</v>
      </c>
      <c r="H305" s="15" t="s">
        <v>1178</v>
      </c>
      <c r="I305" s="16" t="s">
        <v>1179</v>
      </c>
    </row>
    <row r="306" spans="2:9" ht="15.75" customHeight="1" thickBot="1" x14ac:dyDescent="0.35">
      <c r="B306" s="7" t="s">
        <v>1180</v>
      </c>
      <c r="C306" s="13" t="s">
        <v>1181</v>
      </c>
      <c r="D306" s="14">
        <f t="shared" si="12"/>
        <v>18</v>
      </c>
      <c r="E306" s="15" t="str">
        <f t="shared" si="13"/>
        <v>Clark, Ms. Stacey</v>
      </c>
      <c r="F306" s="14">
        <f t="shared" si="14"/>
        <v>17</v>
      </c>
      <c r="G306" s="14" t="s">
        <v>10</v>
      </c>
      <c r="H306" s="15" t="s">
        <v>1182</v>
      </c>
      <c r="I306" s="16" t="s">
        <v>1183</v>
      </c>
    </row>
    <row r="307" spans="2:9" ht="15.75" customHeight="1" thickBot="1" x14ac:dyDescent="0.35">
      <c r="B307" s="7" t="s">
        <v>1184</v>
      </c>
      <c r="C307" s="13" t="s">
        <v>1185</v>
      </c>
      <c r="D307" s="14">
        <f t="shared" si="12"/>
        <v>21</v>
      </c>
      <c r="E307" s="15" t="str">
        <f t="shared" si="13"/>
        <v>Irish, Ms. Christine</v>
      </c>
      <c r="F307" s="14">
        <f t="shared" si="14"/>
        <v>20</v>
      </c>
      <c r="G307" s="14" t="s">
        <v>10</v>
      </c>
      <c r="H307" s="15" t="s">
        <v>1186</v>
      </c>
      <c r="I307" s="16" t="s">
        <v>1187</v>
      </c>
    </row>
    <row r="308" spans="2:9" ht="15.75" customHeight="1" thickBot="1" x14ac:dyDescent="0.35">
      <c r="B308" s="7" t="s">
        <v>1188</v>
      </c>
      <c r="C308" s="13" t="s">
        <v>1189</v>
      </c>
      <c r="D308" s="14">
        <f t="shared" si="12"/>
        <v>25</v>
      </c>
      <c r="E308" s="15" t="str">
        <f t="shared" si="13"/>
        <v>Richardson, Ms. Sarah C.</v>
      </c>
      <c r="F308" s="14">
        <f t="shared" si="14"/>
        <v>24</v>
      </c>
      <c r="G308" s="14" t="s">
        <v>10</v>
      </c>
      <c r="H308" s="15" t="s">
        <v>1190</v>
      </c>
      <c r="I308" s="16" t="s">
        <v>941</v>
      </c>
    </row>
    <row r="309" spans="2:9" ht="15.75" customHeight="1" thickBot="1" x14ac:dyDescent="0.35">
      <c r="B309" s="7" t="s">
        <v>1191</v>
      </c>
      <c r="C309" s="13" t="s">
        <v>1192</v>
      </c>
      <c r="D309" s="14">
        <f t="shared" si="12"/>
        <v>18</v>
      </c>
      <c r="E309" s="15" t="str">
        <f t="shared" si="13"/>
        <v>Dewitt, Ms. Megan</v>
      </c>
      <c r="F309" s="14">
        <f t="shared" si="14"/>
        <v>17</v>
      </c>
      <c r="G309" s="14" t="s">
        <v>10</v>
      </c>
      <c r="H309" s="15" t="s">
        <v>267</v>
      </c>
      <c r="I309" s="16" t="s">
        <v>1193</v>
      </c>
    </row>
    <row r="310" spans="2:9" ht="15.75" customHeight="1" thickBot="1" x14ac:dyDescent="0.35">
      <c r="B310" s="7" t="s">
        <v>1194</v>
      </c>
      <c r="C310" s="13" t="s">
        <v>1195</v>
      </c>
      <c r="D310" s="14">
        <f t="shared" si="12"/>
        <v>21</v>
      </c>
      <c r="E310" s="15" t="str">
        <f t="shared" si="13"/>
        <v>Hickman, Mr. Jason W</v>
      </c>
      <c r="F310" s="14">
        <f t="shared" si="14"/>
        <v>20</v>
      </c>
      <c r="G310" s="14" t="s">
        <v>15</v>
      </c>
      <c r="H310" s="15" t="s">
        <v>1196</v>
      </c>
      <c r="I310" s="16" t="s">
        <v>1197</v>
      </c>
    </row>
    <row r="311" spans="2:9" ht="15.75" customHeight="1" thickBot="1" x14ac:dyDescent="0.35">
      <c r="B311" s="7" t="s">
        <v>1198</v>
      </c>
      <c r="C311" s="13" t="s">
        <v>1199</v>
      </c>
      <c r="D311" s="14">
        <f t="shared" si="12"/>
        <v>22</v>
      </c>
      <c r="E311" s="15" t="str">
        <f t="shared" si="13"/>
        <v>Gonzalez, Ms. Michele</v>
      </c>
      <c r="F311" s="14">
        <f t="shared" si="14"/>
        <v>21</v>
      </c>
      <c r="G311" s="14" t="s">
        <v>10</v>
      </c>
      <c r="H311" s="15" t="s">
        <v>1200</v>
      </c>
      <c r="I311" s="16" t="s">
        <v>1201</v>
      </c>
    </row>
    <row r="312" spans="2:9" ht="15.75" customHeight="1" thickBot="1" x14ac:dyDescent="0.35">
      <c r="B312" s="7" t="s">
        <v>1202</v>
      </c>
      <c r="C312" s="13" t="s">
        <v>1203</v>
      </c>
      <c r="D312" s="14">
        <f t="shared" si="12"/>
        <v>18</v>
      </c>
      <c r="E312" s="15" t="str">
        <f t="shared" si="13"/>
        <v>Difani, Ms. Nikki</v>
      </c>
      <c r="F312" s="14">
        <f t="shared" si="14"/>
        <v>17</v>
      </c>
      <c r="G312" s="14" t="s">
        <v>10</v>
      </c>
      <c r="H312" s="15" t="s">
        <v>1204</v>
      </c>
      <c r="I312" s="16" t="s">
        <v>1205</v>
      </c>
    </row>
    <row r="313" spans="2:9" ht="15.75" customHeight="1" thickBot="1" x14ac:dyDescent="0.35">
      <c r="B313" s="7" t="s">
        <v>1206</v>
      </c>
      <c r="C313" s="13" t="s">
        <v>1207</v>
      </c>
      <c r="D313" s="14">
        <f t="shared" si="12"/>
        <v>22</v>
      </c>
      <c r="E313" s="15" t="str">
        <f t="shared" si="13"/>
        <v>Turner, Mr. Philip J.</v>
      </c>
      <c r="F313" s="14">
        <f t="shared" si="14"/>
        <v>21</v>
      </c>
      <c r="G313" s="14" t="s">
        <v>15</v>
      </c>
      <c r="H313" s="15" t="s">
        <v>1208</v>
      </c>
      <c r="I313" s="16" t="s">
        <v>288</v>
      </c>
    </row>
    <row r="314" spans="2:9" ht="15.75" customHeight="1" thickBot="1" x14ac:dyDescent="0.35">
      <c r="B314" s="7" t="s">
        <v>1209</v>
      </c>
      <c r="C314" s="13" t="s">
        <v>1210</v>
      </c>
      <c r="D314" s="14">
        <f t="shared" si="12"/>
        <v>21</v>
      </c>
      <c r="E314" s="15" t="str">
        <f t="shared" si="13"/>
        <v>Widmann, Mr. Bryan L</v>
      </c>
      <c r="F314" s="14">
        <f t="shared" si="14"/>
        <v>20</v>
      </c>
      <c r="G314" s="14" t="s">
        <v>15</v>
      </c>
      <c r="H314" s="15" t="s">
        <v>1211</v>
      </c>
      <c r="I314" s="16" t="s">
        <v>1212</v>
      </c>
    </row>
    <row r="315" spans="2:9" ht="15.75" customHeight="1" thickBot="1" x14ac:dyDescent="0.35">
      <c r="B315" s="7" t="s">
        <v>1213</v>
      </c>
      <c r="C315" s="13" t="s">
        <v>1214</v>
      </c>
      <c r="D315" s="14">
        <f t="shared" si="12"/>
        <v>22</v>
      </c>
      <c r="E315" s="15" t="str">
        <f t="shared" si="13"/>
        <v>Tunney, Mr. Timothy F</v>
      </c>
      <c r="F315" s="14">
        <f t="shared" si="14"/>
        <v>21</v>
      </c>
      <c r="G315" s="14" t="s">
        <v>15</v>
      </c>
      <c r="H315" s="15" t="s">
        <v>1215</v>
      </c>
      <c r="I315" s="16" t="s">
        <v>1216</v>
      </c>
    </row>
    <row r="316" spans="2:9" ht="15.75" customHeight="1" thickBot="1" x14ac:dyDescent="0.35">
      <c r="B316" s="7" t="s">
        <v>1217</v>
      </c>
      <c r="C316" s="13" t="s">
        <v>1218</v>
      </c>
      <c r="D316" s="14">
        <f t="shared" si="12"/>
        <v>25</v>
      </c>
      <c r="E316" s="15" t="str">
        <f t="shared" si="13"/>
        <v>San Juan, Ms. Angielyn M</v>
      </c>
      <c r="F316" s="14">
        <f t="shared" si="14"/>
        <v>24</v>
      </c>
      <c r="G316" s="14" t="s">
        <v>10</v>
      </c>
      <c r="H316" s="15" t="s">
        <v>1219</v>
      </c>
      <c r="I316" s="16" t="s">
        <v>1220</v>
      </c>
    </row>
    <row r="317" spans="2:9" ht="15.75" customHeight="1" thickBot="1" x14ac:dyDescent="0.35">
      <c r="B317" s="7" t="s">
        <v>1221</v>
      </c>
      <c r="C317" s="13" t="s">
        <v>1222</v>
      </c>
      <c r="D317" s="14">
        <f t="shared" si="12"/>
        <v>21</v>
      </c>
      <c r="E317" s="15" t="str">
        <f t="shared" si="13"/>
        <v>Croll, Ms. Jeanie M.</v>
      </c>
      <c r="F317" s="14">
        <f t="shared" si="14"/>
        <v>20</v>
      </c>
      <c r="G317" s="14" t="s">
        <v>10</v>
      </c>
      <c r="H317" s="15" t="s">
        <v>1223</v>
      </c>
      <c r="I317" s="16" t="s">
        <v>1224</v>
      </c>
    </row>
    <row r="318" spans="2:9" ht="15.75" customHeight="1" thickBot="1" x14ac:dyDescent="0.35">
      <c r="B318" s="7" t="s">
        <v>1225</v>
      </c>
      <c r="C318" s="13" t="s">
        <v>1226</v>
      </c>
      <c r="D318" s="14">
        <f t="shared" si="12"/>
        <v>17</v>
      </c>
      <c r="E318" s="15" t="str">
        <f t="shared" si="13"/>
        <v>Rolfes, Mr. Greg</v>
      </c>
      <c r="F318" s="14">
        <f t="shared" si="14"/>
        <v>16</v>
      </c>
      <c r="G318" s="14" t="s">
        <v>15</v>
      </c>
      <c r="H318" s="15" t="s">
        <v>693</v>
      </c>
      <c r="I318" s="16" t="s">
        <v>1227</v>
      </c>
    </row>
    <row r="319" spans="2:9" ht="15.75" customHeight="1" thickBot="1" x14ac:dyDescent="0.35">
      <c r="B319" s="7" t="s">
        <v>1228</v>
      </c>
      <c r="C319" s="13" t="s">
        <v>1229</v>
      </c>
      <c r="D319" s="14">
        <f t="shared" si="12"/>
        <v>17</v>
      </c>
      <c r="E319" s="15" t="str">
        <f t="shared" si="13"/>
        <v>Hinkle, Mr. John</v>
      </c>
      <c r="F319" s="14">
        <f t="shared" si="14"/>
        <v>16</v>
      </c>
      <c r="G319" s="14" t="s">
        <v>15</v>
      </c>
      <c r="H319" s="15" t="s">
        <v>88</v>
      </c>
      <c r="I319" s="16" t="s">
        <v>1230</v>
      </c>
    </row>
    <row r="320" spans="2:9" ht="15.75" customHeight="1" thickBot="1" x14ac:dyDescent="0.35">
      <c r="B320" s="7" t="s">
        <v>1231</v>
      </c>
      <c r="C320" s="13" t="s">
        <v>1232</v>
      </c>
      <c r="D320" s="14">
        <f t="shared" si="12"/>
        <v>26</v>
      </c>
      <c r="E320" s="15" t="str">
        <f t="shared" si="13"/>
        <v>Leuchanka, Mr. Aliaksandr</v>
      </c>
      <c r="F320" s="14">
        <f t="shared" si="14"/>
        <v>25</v>
      </c>
      <c r="G320" s="14" t="s">
        <v>15</v>
      </c>
      <c r="H320" s="15" t="s">
        <v>1233</v>
      </c>
      <c r="I320" s="16" t="s">
        <v>1234</v>
      </c>
    </row>
    <row r="321" spans="2:9" ht="15.75" customHeight="1" thickBot="1" x14ac:dyDescent="0.35">
      <c r="B321" s="7" t="s">
        <v>1235</v>
      </c>
      <c r="C321" s="13" t="s">
        <v>1236</v>
      </c>
      <c r="D321" s="14">
        <f t="shared" si="12"/>
        <v>18</v>
      </c>
      <c r="E321" s="15" t="str">
        <f t="shared" si="13"/>
        <v>Ayr, Mr. Jason M.</v>
      </c>
      <c r="F321" s="14">
        <f t="shared" si="14"/>
        <v>17</v>
      </c>
      <c r="G321" s="14" t="s">
        <v>15</v>
      </c>
      <c r="H321" s="15" t="s">
        <v>1237</v>
      </c>
      <c r="I321" s="16" t="s">
        <v>1238</v>
      </c>
    </row>
    <row r="322" spans="2:9" ht="15.75" customHeight="1" thickBot="1" x14ac:dyDescent="0.35">
      <c r="B322" s="7" t="s">
        <v>1239</v>
      </c>
      <c r="C322" s="13" t="s">
        <v>1240</v>
      </c>
      <c r="D322" s="14">
        <f t="shared" si="12"/>
        <v>21</v>
      </c>
      <c r="E322" s="15" t="str">
        <f t="shared" si="13"/>
        <v>Siegel, Ms. Sheera K</v>
      </c>
      <c r="F322" s="14">
        <f t="shared" si="14"/>
        <v>20</v>
      </c>
      <c r="G322" s="14" t="s">
        <v>10</v>
      </c>
      <c r="H322" s="15" t="s">
        <v>1241</v>
      </c>
      <c r="I322" s="16" t="s">
        <v>1242</v>
      </c>
    </row>
    <row r="323" spans="2:9" ht="15.75" customHeight="1" thickBot="1" x14ac:dyDescent="0.35">
      <c r="B323" s="7" t="s">
        <v>1243</v>
      </c>
      <c r="C323" s="13" t="s">
        <v>1244</v>
      </c>
      <c r="D323" s="14">
        <f t="shared" ref="D323:D386" si="15">LEN(C323)</f>
        <v>20</v>
      </c>
      <c r="E323" s="15" t="str">
        <f t="shared" ref="E323:E386" si="16">TRIM(C323)</f>
        <v>Penrose, Ms. Janice</v>
      </c>
      <c r="F323" s="14">
        <f t="shared" ref="F323:F386" si="17">LEN(E323)</f>
        <v>19</v>
      </c>
      <c r="G323" s="14" t="s">
        <v>10</v>
      </c>
      <c r="H323" s="15" t="s">
        <v>1245</v>
      </c>
      <c r="I323" s="16" t="s">
        <v>1246</v>
      </c>
    </row>
    <row r="324" spans="2:9" ht="15.75" customHeight="1" thickBot="1" x14ac:dyDescent="0.35">
      <c r="B324" s="7" t="s">
        <v>1247</v>
      </c>
      <c r="C324" s="13" t="s">
        <v>1248</v>
      </c>
      <c r="D324" s="14">
        <f t="shared" si="15"/>
        <v>24</v>
      </c>
      <c r="E324" s="15" t="str">
        <f t="shared" si="16"/>
        <v>Schuler, Mr. Timothy G.</v>
      </c>
      <c r="F324" s="14">
        <f t="shared" si="17"/>
        <v>23</v>
      </c>
      <c r="G324" s="14" t="s">
        <v>15</v>
      </c>
      <c r="H324" s="15" t="s">
        <v>1249</v>
      </c>
      <c r="I324" s="16" t="s">
        <v>1250</v>
      </c>
    </row>
    <row r="325" spans="2:9" ht="15.75" customHeight="1" thickBot="1" x14ac:dyDescent="0.35">
      <c r="B325" s="7" t="s">
        <v>1251</v>
      </c>
      <c r="C325" s="13" t="s">
        <v>1252</v>
      </c>
      <c r="D325" s="14">
        <f t="shared" si="15"/>
        <v>19</v>
      </c>
      <c r="E325" s="15" t="str">
        <f t="shared" si="16"/>
        <v>Walker, Mr. Alan R</v>
      </c>
      <c r="F325" s="14">
        <f t="shared" si="17"/>
        <v>18</v>
      </c>
      <c r="G325" s="14" t="s">
        <v>15</v>
      </c>
      <c r="H325" s="15" t="s">
        <v>1253</v>
      </c>
      <c r="I325" s="16" t="s">
        <v>1103</v>
      </c>
    </row>
    <row r="326" spans="2:9" ht="15.75" customHeight="1" thickBot="1" x14ac:dyDescent="0.35">
      <c r="B326" s="7" t="s">
        <v>1254</v>
      </c>
      <c r="C326" s="13" t="s">
        <v>1255</v>
      </c>
      <c r="D326" s="14">
        <f t="shared" si="15"/>
        <v>20</v>
      </c>
      <c r="E326" s="15" t="str">
        <f t="shared" si="16"/>
        <v>Stange, Mr. Michael</v>
      </c>
      <c r="F326" s="14">
        <f t="shared" si="17"/>
        <v>19</v>
      </c>
      <c r="G326" s="14" t="s">
        <v>15</v>
      </c>
      <c r="H326" s="15" t="s">
        <v>612</v>
      </c>
      <c r="I326" s="16" t="s">
        <v>1256</v>
      </c>
    </row>
    <row r="327" spans="2:9" ht="15.75" customHeight="1" thickBot="1" x14ac:dyDescent="0.35">
      <c r="B327" s="7" t="s">
        <v>1257</v>
      </c>
      <c r="C327" s="13" t="s">
        <v>1258</v>
      </c>
      <c r="D327" s="14">
        <f t="shared" si="15"/>
        <v>22</v>
      </c>
      <c r="E327" s="15" t="str">
        <f t="shared" si="16"/>
        <v>Roy, Ms. Marie-France</v>
      </c>
      <c r="F327" s="14">
        <f t="shared" si="17"/>
        <v>21</v>
      </c>
      <c r="G327" s="14" t="s">
        <v>10</v>
      </c>
      <c r="H327" s="15" t="s">
        <v>1259</v>
      </c>
      <c r="I327" s="16" t="s">
        <v>1260</v>
      </c>
    </row>
    <row r="328" spans="2:9" ht="15.75" customHeight="1" thickBot="1" x14ac:dyDescent="0.35">
      <c r="B328" s="7" t="s">
        <v>1261</v>
      </c>
      <c r="C328" s="13" t="s">
        <v>1262</v>
      </c>
      <c r="D328" s="14">
        <f t="shared" si="15"/>
        <v>20</v>
      </c>
      <c r="E328" s="15" t="str">
        <f t="shared" si="16"/>
        <v>Potere, Mr. Erik F.</v>
      </c>
      <c r="F328" s="14">
        <f t="shared" si="17"/>
        <v>19</v>
      </c>
      <c r="G328" s="14" t="s">
        <v>15</v>
      </c>
      <c r="H328" s="15" t="s">
        <v>1263</v>
      </c>
      <c r="I328" s="16" t="s">
        <v>1264</v>
      </c>
    </row>
    <row r="329" spans="2:9" ht="15.75" customHeight="1" thickBot="1" x14ac:dyDescent="0.35">
      <c r="B329" s="7" t="s">
        <v>1265</v>
      </c>
      <c r="C329" s="13" t="s">
        <v>1266</v>
      </c>
      <c r="D329" s="14">
        <f t="shared" si="15"/>
        <v>22</v>
      </c>
      <c r="E329" s="15" t="str">
        <f t="shared" si="16"/>
        <v>Podgurski, Mr. Andrew</v>
      </c>
      <c r="F329" s="14">
        <f t="shared" si="17"/>
        <v>21</v>
      </c>
      <c r="G329" s="14" t="s">
        <v>15</v>
      </c>
      <c r="H329" s="15" t="s">
        <v>906</v>
      </c>
      <c r="I329" s="16" t="s">
        <v>1267</v>
      </c>
    </row>
    <row r="330" spans="2:9" ht="15.75" customHeight="1" thickBot="1" x14ac:dyDescent="0.35">
      <c r="B330" s="7" t="s">
        <v>1268</v>
      </c>
      <c r="C330" s="13" t="s">
        <v>1269</v>
      </c>
      <c r="D330" s="14">
        <f t="shared" si="15"/>
        <v>21</v>
      </c>
      <c r="E330" s="15" t="str">
        <f t="shared" si="16"/>
        <v>Diamond, Mr. Anthony</v>
      </c>
      <c r="F330" s="14">
        <f t="shared" si="17"/>
        <v>20</v>
      </c>
      <c r="G330" s="14" t="s">
        <v>15</v>
      </c>
      <c r="H330" s="15" t="s">
        <v>1270</v>
      </c>
      <c r="I330" s="16" t="s">
        <v>1271</v>
      </c>
    </row>
    <row r="331" spans="2:9" ht="15.75" customHeight="1" thickBot="1" x14ac:dyDescent="0.35">
      <c r="B331" s="7" t="s">
        <v>1272</v>
      </c>
      <c r="C331" s="13" t="s">
        <v>1273</v>
      </c>
      <c r="D331" s="14">
        <f t="shared" si="15"/>
        <v>19</v>
      </c>
      <c r="E331" s="15" t="str">
        <f t="shared" si="16"/>
        <v>Sallade, Mr. Chris</v>
      </c>
      <c r="F331" s="14">
        <f t="shared" si="17"/>
        <v>18</v>
      </c>
      <c r="G331" s="14" t="s">
        <v>15</v>
      </c>
      <c r="H331" s="15" t="s">
        <v>887</v>
      </c>
      <c r="I331" s="16" t="s">
        <v>1274</v>
      </c>
    </row>
    <row r="332" spans="2:9" ht="15.75" customHeight="1" thickBot="1" x14ac:dyDescent="0.35">
      <c r="B332" s="7" t="s">
        <v>1275</v>
      </c>
      <c r="C332" s="13" t="s">
        <v>1276</v>
      </c>
      <c r="D332" s="14">
        <f t="shared" si="15"/>
        <v>14</v>
      </c>
      <c r="E332" s="15" t="str">
        <f t="shared" si="16"/>
        <v>Zhang, Mr. Yu</v>
      </c>
      <c r="F332" s="14">
        <f t="shared" si="17"/>
        <v>13</v>
      </c>
      <c r="G332" s="14" t="s">
        <v>15</v>
      </c>
      <c r="H332" s="15" t="s">
        <v>1277</v>
      </c>
      <c r="I332" s="16" t="s">
        <v>1278</v>
      </c>
    </row>
    <row r="333" spans="2:9" ht="15.75" customHeight="1" thickBot="1" x14ac:dyDescent="0.35">
      <c r="B333" s="7" t="s">
        <v>1279</v>
      </c>
      <c r="C333" s="13" t="s">
        <v>1280</v>
      </c>
      <c r="D333" s="14">
        <f t="shared" si="15"/>
        <v>23</v>
      </c>
      <c r="E333" s="15" t="str">
        <f t="shared" si="16"/>
        <v>Chatfield, Mr. Caleb N</v>
      </c>
      <c r="F333" s="14">
        <f t="shared" si="17"/>
        <v>22</v>
      </c>
      <c r="G333" s="14" t="s">
        <v>15</v>
      </c>
      <c r="H333" s="15" t="s">
        <v>1281</v>
      </c>
      <c r="I333" s="16" t="s">
        <v>1282</v>
      </c>
    </row>
    <row r="334" spans="2:9" ht="15.75" customHeight="1" thickBot="1" x14ac:dyDescent="0.35">
      <c r="B334" s="7" t="s">
        <v>1283</v>
      </c>
      <c r="C334" s="13" t="s">
        <v>1284</v>
      </c>
      <c r="D334" s="14">
        <f t="shared" si="15"/>
        <v>20</v>
      </c>
      <c r="E334" s="15" t="str">
        <f t="shared" si="16"/>
        <v>Bruns, Mr. Jason M.</v>
      </c>
      <c r="F334" s="14">
        <f t="shared" si="17"/>
        <v>19</v>
      </c>
      <c r="G334" s="14" t="s">
        <v>15</v>
      </c>
      <c r="H334" s="15" t="s">
        <v>1237</v>
      </c>
      <c r="I334" s="16" t="s">
        <v>1285</v>
      </c>
    </row>
    <row r="335" spans="2:9" ht="15.75" customHeight="1" thickBot="1" x14ac:dyDescent="0.35">
      <c r="B335" s="7" t="s">
        <v>1286</v>
      </c>
      <c r="C335" s="13" t="s">
        <v>1287</v>
      </c>
      <c r="D335" s="14">
        <f t="shared" si="15"/>
        <v>21</v>
      </c>
      <c r="E335" s="15" t="str">
        <f t="shared" si="16"/>
        <v>Yochum, Ms. Angela R</v>
      </c>
      <c r="F335" s="14">
        <f t="shared" si="17"/>
        <v>20</v>
      </c>
      <c r="G335" s="14" t="s">
        <v>10</v>
      </c>
      <c r="H335" s="15" t="s">
        <v>1288</v>
      </c>
      <c r="I335" s="16" t="s">
        <v>1289</v>
      </c>
    </row>
    <row r="336" spans="2:9" ht="15.75" customHeight="1" thickBot="1" x14ac:dyDescent="0.35">
      <c r="B336" s="7" t="s">
        <v>1290</v>
      </c>
      <c r="C336" s="13" t="s">
        <v>1291</v>
      </c>
      <c r="D336" s="14">
        <f t="shared" si="15"/>
        <v>22</v>
      </c>
      <c r="E336" s="15" t="str">
        <f t="shared" si="16"/>
        <v>Freeburn, Mr. Keith J</v>
      </c>
      <c r="F336" s="14">
        <f t="shared" si="17"/>
        <v>21</v>
      </c>
      <c r="G336" s="14" t="s">
        <v>15</v>
      </c>
      <c r="H336" s="15" t="s">
        <v>1292</v>
      </c>
      <c r="I336" s="16" t="s">
        <v>1293</v>
      </c>
    </row>
    <row r="337" spans="2:9" ht="15.75" customHeight="1" thickBot="1" x14ac:dyDescent="0.35">
      <c r="B337" s="7" t="s">
        <v>1294</v>
      </c>
      <c r="C337" s="13" t="s">
        <v>1295</v>
      </c>
      <c r="D337" s="14">
        <f t="shared" si="15"/>
        <v>18</v>
      </c>
      <c r="E337" s="15" t="str">
        <f t="shared" si="16"/>
        <v>Spencer, Ms. Emma</v>
      </c>
      <c r="F337" s="14">
        <f t="shared" si="17"/>
        <v>17</v>
      </c>
      <c r="G337" s="14" t="s">
        <v>10</v>
      </c>
      <c r="H337" s="15" t="s">
        <v>1296</v>
      </c>
      <c r="I337" s="16" t="s">
        <v>1297</v>
      </c>
    </row>
    <row r="338" spans="2:9" ht="15.75" customHeight="1" thickBot="1" x14ac:dyDescent="0.35">
      <c r="B338" s="7" t="s">
        <v>1298</v>
      </c>
      <c r="C338" s="13" t="s">
        <v>1299</v>
      </c>
      <c r="D338" s="14">
        <f t="shared" si="15"/>
        <v>22</v>
      </c>
      <c r="E338" s="15" t="str">
        <f t="shared" si="16"/>
        <v>Jarosik, Mr. Nathan A</v>
      </c>
      <c r="F338" s="14">
        <f t="shared" si="17"/>
        <v>21</v>
      </c>
      <c r="G338" s="14" t="s">
        <v>15</v>
      </c>
      <c r="H338" s="15" t="s">
        <v>1300</v>
      </c>
      <c r="I338" s="16" t="s">
        <v>1301</v>
      </c>
    </row>
    <row r="339" spans="2:9" ht="15.75" customHeight="1" thickBot="1" x14ac:dyDescent="0.35">
      <c r="B339" s="7" t="s">
        <v>1302</v>
      </c>
      <c r="C339" s="13" t="s">
        <v>1303</v>
      </c>
      <c r="D339" s="14">
        <f t="shared" si="15"/>
        <v>21</v>
      </c>
      <c r="E339" s="15" t="str">
        <f t="shared" si="16"/>
        <v>Heinzen, Ms. Kathryn</v>
      </c>
      <c r="F339" s="14">
        <f t="shared" si="17"/>
        <v>20</v>
      </c>
      <c r="G339" s="14" t="s">
        <v>10</v>
      </c>
      <c r="H339" s="15" t="s">
        <v>1304</v>
      </c>
      <c r="I339" s="16" t="s">
        <v>1305</v>
      </c>
    </row>
    <row r="340" spans="2:9" ht="15.75" customHeight="1" thickBot="1" x14ac:dyDescent="0.35">
      <c r="B340" s="7" t="s">
        <v>1306</v>
      </c>
      <c r="C340" s="13" t="s">
        <v>1307</v>
      </c>
      <c r="D340" s="14">
        <f t="shared" si="15"/>
        <v>25</v>
      </c>
      <c r="E340" s="15" t="str">
        <f t="shared" si="16"/>
        <v>Kelley, Ms. Elizabeth H.</v>
      </c>
      <c r="F340" s="14">
        <f t="shared" si="17"/>
        <v>24</v>
      </c>
      <c r="G340" s="14" t="s">
        <v>10</v>
      </c>
      <c r="H340" s="15" t="s">
        <v>813</v>
      </c>
      <c r="I340" s="16" t="s">
        <v>1308</v>
      </c>
    </row>
    <row r="341" spans="2:9" ht="15.75" customHeight="1" thickBot="1" x14ac:dyDescent="0.35">
      <c r="B341" s="7" t="s">
        <v>1309</v>
      </c>
      <c r="C341" s="13" t="s">
        <v>1310</v>
      </c>
      <c r="D341" s="14">
        <f t="shared" si="15"/>
        <v>17</v>
      </c>
      <c r="E341" s="15" t="str">
        <f t="shared" si="16"/>
        <v>Thacker, Mr. Ben</v>
      </c>
      <c r="F341" s="14">
        <f t="shared" si="17"/>
        <v>16</v>
      </c>
      <c r="G341" s="14" t="s">
        <v>15</v>
      </c>
      <c r="H341" s="15" t="s">
        <v>651</v>
      </c>
      <c r="I341" s="16" t="s">
        <v>1311</v>
      </c>
    </row>
    <row r="342" spans="2:9" ht="15.75" customHeight="1" thickBot="1" x14ac:dyDescent="0.35">
      <c r="B342" s="7" t="s">
        <v>1312</v>
      </c>
      <c r="C342" s="13" t="s">
        <v>1313</v>
      </c>
      <c r="D342" s="14">
        <f t="shared" si="15"/>
        <v>23</v>
      </c>
      <c r="E342" s="15" t="str">
        <f t="shared" si="16"/>
        <v>Jeseritz, Ms. Cheryl A</v>
      </c>
      <c r="F342" s="14">
        <f t="shared" si="17"/>
        <v>22</v>
      </c>
      <c r="G342" s="14" t="s">
        <v>10</v>
      </c>
      <c r="H342" s="15" t="s">
        <v>1314</v>
      </c>
      <c r="I342" s="16" t="s">
        <v>1315</v>
      </c>
    </row>
    <row r="343" spans="2:9" ht="15.75" customHeight="1" thickBot="1" x14ac:dyDescent="0.35">
      <c r="B343" s="7" t="s">
        <v>1316</v>
      </c>
      <c r="C343" s="13" t="s">
        <v>1317</v>
      </c>
      <c r="D343" s="14">
        <f t="shared" si="15"/>
        <v>23</v>
      </c>
      <c r="E343" s="15" t="str">
        <f t="shared" si="16"/>
        <v>Hohman, Ms. Kimberly A</v>
      </c>
      <c r="F343" s="14">
        <f t="shared" si="17"/>
        <v>22</v>
      </c>
      <c r="G343" s="14" t="s">
        <v>10</v>
      </c>
      <c r="H343" s="15" t="s">
        <v>1318</v>
      </c>
      <c r="I343" s="16" t="s">
        <v>1319</v>
      </c>
    </row>
    <row r="344" spans="2:9" ht="15.75" customHeight="1" thickBot="1" x14ac:dyDescent="0.35">
      <c r="B344" s="7" t="s">
        <v>1320</v>
      </c>
      <c r="C344" s="13" t="s">
        <v>1321</v>
      </c>
      <c r="D344" s="14">
        <f t="shared" si="15"/>
        <v>18</v>
      </c>
      <c r="E344" s="15" t="str">
        <f t="shared" si="16"/>
        <v>Hill, Ms. Cynthia</v>
      </c>
      <c r="F344" s="14">
        <f t="shared" si="17"/>
        <v>17</v>
      </c>
      <c r="G344" s="14" t="s">
        <v>10</v>
      </c>
      <c r="H344" s="15" t="s">
        <v>1322</v>
      </c>
      <c r="I344" s="16" t="s">
        <v>1323</v>
      </c>
    </row>
    <row r="345" spans="2:9" ht="15.75" customHeight="1" thickBot="1" x14ac:dyDescent="0.35">
      <c r="B345" s="7" t="s">
        <v>1324</v>
      </c>
      <c r="C345" s="13" t="s">
        <v>1325</v>
      </c>
      <c r="D345" s="14">
        <f t="shared" si="15"/>
        <v>21</v>
      </c>
      <c r="E345" s="15" t="str">
        <f t="shared" si="16"/>
        <v>Kuepfer, Ms. Jessica</v>
      </c>
      <c r="F345" s="14">
        <f t="shared" si="17"/>
        <v>20</v>
      </c>
      <c r="G345" s="14" t="s">
        <v>10</v>
      </c>
      <c r="H345" s="15" t="s">
        <v>393</v>
      </c>
      <c r="I345" s="16" t="s">
        <v>1326</v>
      </c>
    </row>
    <row r="346" spans="2:9" ht="15.75" customHeight="1" thickBot="1" x14ac:dyDescent="0.35">
      <c r="B346" s="7" t="s">
        <v>1327</v>
      </c>
      <c r="C346" s="13" t="s">
        <v>1328</v>
      </c>
      <c r="D346" s="14">
        <f t="shared" si="15"/>
        <v>21</v>
      </c>
      <c r="E346" s="15" t="str">
        <f t="shared" si="16"/>
        <v>Kaczmarek, Mr. Bruce</v>
      </c>
      <c r="F346" s="14">
        <f t="shared" si="17"/>
        <v>20</v>
      </c>
      <c r="G346" s="14" t="s">
        <v>15</v>
      </c>
      <c r="H346" s="15" t="s">
        <v>1329</v>
      </c>
      <c r="I346" s="16" t="s">
        <v>1330</v>
      </c>
    </row>
    <row r="347" spans="2:9" ht="15.75" customHeight="1" thickBot="1" x14ac:dyDescent="0.35">
      <c r="B347" s="7" t="s">
        <v>1331</v>
      </c>
      <c r="C347" s="13" t="s">
        <v>1332</v>
      </c>
      <c r="D347" s="14">
        <f t="shared" si="15"/>
        <v>18</v>
      </c>
      <c r="E347" s="15" t="str">
        <f t="shared" si="16"/>
        <v>Pitt, Ms. Allison</v>
      </c>
      <c r="F347" s="14">
        <f t="shared" si="17"/>
        <v>17</v>
      </c>
      <c r="G347" s="14" t="s">
        <v>10</v>
      </c>
      <c r="H347" s="15" t="s">
        <v>1333</v>
      </c>
      <c r="I347" s="16" t="s">
        <v>1334</v>
      </c>
    </row>
    <row r="348" spans="2:9" ht="15.75" customHeight="1" thickBot="1" x14ac:dyDescent="0.35">
      <c r="B348" s="7" t="s">
        <v>1335</v>
      </c>
      <c r="C348" s="13" t="s">
        <v>1336</v>
      </c>
      <c r="D348" s="14">
        <f t="shared" si="15"/>
        <v>17</v>
      </c>
      <c r="E348" s="15" t="str">
        <f t="shared" si="16"/>
        <v>Lorton, Mr. Alex</v>
      </c>
      <c r="F348" s="14">
        <f t="shared" si="17"/>
        <v>16</v>
      </c>
      <c r="G348" s="14" t="s">
        <v>15</v>
      </c>
      <c r="H348" s="15" t="s">
        <v>213</v>
      </c>
      <c r="I348" s="16" t="s">
        <v>1337</v>
      </c>
    </row>
    <row r="349" spans="2:9" ht="15.75" customHeight="1" thickBot="1" x14ac:dyDescent="0.35">
      <c r="B349" s="7" t="s">
        <v>1338</v>
      </c>
      <c r="C349" s="13" t="s">
        <v>1339</v>
      </c>
      <c r="D349" s="14">
        <f t="shared" si="15"/>
        <v>24</v>
      </c>
      <c r="E349" s="15" t="str">
        <f t="shared" si="16"/>
        <v>Castaneda, Ms. Gabriela</v>
      </c>
      <c r="F349" s="14">
        <f t="shared" si="17"/>
        <v>23</v>
      </c>
      <c r="G349" s="14" t="s">
        <v>10</v>
      </c>
      <c r="H349" s="15" t="s">
        <v>1340</v>
      </c>
      <c r="I349" s="16" t="s">
        <v>1341</v>
      </c>
    </row>
    <row r="350" spans="2:9" ht="15.75" customHeight="1" thickBot="1" x14ac:dyDescent="0.35">
      <c r="B350" s="7" t="s">
        <v>1342</v>
      </c>
      <c r="C350" s="13" t="s">
        <v>1343</v>
      </c>
      <c r="D350" s="14">
        <f t="shared" si="15"/>
        <v>19</v>
      </c>
      <c r="E350" s="15" t="str">
        <f t="shared" si="16"/>
        <v>Cherop, Ms. Sharon</v>
      </c>
      <c r="F350" s="14">
        <f t="shared" si="17"/>
        <v>18</v>
      </c>
      <c r="G350" s="14" t="s">
        <v>10</v>
      </c>
      <c r="H350" s="15" t="s">
        <v>1344</v>
      </c>
      <c r="I350" s="16" t="s">
        <v>1345</v>
      </c>
    </row>
    <row r="351" spans="2:9" ht="15.75" customHeight="1" thickBot="1" x14ac:dyDescent="0.35">
      <c r="B351" s="7" t="s">
        <v>1346</v>
      </c>
      <c r="C351" s="13" t="s">
        <v>1347</v>
      </c>
      <c r="D351" s="14">
        <f t="shared" si="15"/>
        <v>20</v>
      </c>
      <c r="E351" s="15" t="str">
        <f t="shared" si="16"/>
        <v>Howell, Mr. Jason A</v>
      </c>
      <c r="F351" s="14">
        <f t="shared" si="17"/>
        <v>19</v>
      </c>
      <c r="G351" s="14" t="s">
        <v>15</v>
      </c>
      <c r="H351" s="15" t="s">
        <v>1348</v>
      </c>
      <c r="I351" s="16" t="s">
        <v>1349</v>
      </c>
    </row>
    <row r="352" spans="2:9" ht="15.75" customHeight="1" thickBot="1" x14ac:dyDescent="0.35">
      <c r="B352" s="7" t="s">
        <v>1350</v>
      </c>
      <c r="C352" s="13" t="s">
        <v>1351</v>
      </c>
      <c r="D352" s="14">
        <f t="shared" si="15"/>
        <v>23</v>
      </c>
      <c r="E352" s="15" t="str">
        <f t="shared" si="16"/>
        <v>Palmer, Ms. Chelsey C.</v>
      </c>
      <c r="F352" s="14">
        <f t="shared" si="17"/>
        <v>22</v>
      </c>
      <c r="G352" s="14" t="s">
        <v>10</v>
      </c>
      <c r="H352" s="15" t="s">
        <v>1352</v>
      </c>
      <c r="I352" s="16" t="s">
        <v>1353</v>
      </c>
    </row>
    <row r="353" spans="2:9" ht="15.75" customHeight="1" thickBot="1" x14ac:dyDescent="0.35">
      <c r="B353" s="7" t="s">
        <v>1354</v>
      </c>
      <c r="C353" s="13" t="s">
        <v>1355</v>
      </c>
      <c r="D353" s="14">
        <f t="shared" si="15"/>
        <v>20</v>
      </c>
      <c r="E353" s="15" t="str">
        <f t="shared" si="16"/>
        <v>Olson, Mr. Devon A.</v>
      </c>
      <c r="F353" s="14">
        <f t="shared" si="17"/>
        <v>19</v>
      </c>
      <c r="G353" s="14" t="s">
        <v>15</v>
      </c>
      <c r="H353" s="15" t="s">
        <v>1356</v>
      </c>
      <c r="I353" s="16" t="s">
        <v>1357</v>
      </c>
    </row>
    <row r="354" spans="2:9" ht="15.75" customHeight="1" thickBot="1" x14ac:dyDescent="0.35">
      <c r="B354" s="7" t="s">
        <v>1358</v>
      </c>
      <c r="C354" s="13" t="s">
        <v>1359</v>
      </c>
      <c r="D354" s="14">
        <f t="shared" si="15"/>
        <v>20</v>
      </c>
      <c r="E354" s="15" t="str">
        <f t="shared" si="16"/>
        <v>Waldron, Ms. Joni L</v>
      </c>
      <c r="F354" s="14">
        <f t="shared" si="17"/>
        <v>19</v>
      </c>
      <c r="G354" s="14" t="s">
        <v>10</v>
      </c>
      <c r="H354" s="15" t="s">
        <v>1360</v>
      </c>
      <c r="I354" s="16" t="s">
        <v>1361</v>
      </c>
    </row>
    <row r="355" spans="2:9" ht="15.75" customHeight="1" thickBot="1" x14ac:dyDescent="0.35">
      <c r="B355" s="7" t="s">
        <v>1362</v>
      </c>
      <c r="C355" s="13" t="s">
        <v>1363</v>
      </c>
      <c r="D355" s="14">
        <f t="shared" si="15"/>
        <v>17</v>
      </c>
      <c r="E355" s="15" t="str">
        <f t="shared" si="16"/>
        <v>Meyer, Mr. Colin</v>
      </c>
      <c r="F355" s="14">
        <f t="shared" si="17"/>
        <v>16</v>
      </c>
      <c r="G355" s="14" t="s">
        <v>15</v>
      </c>
      <c r="H355" s="15" t="s">
        <v>1364</v>
      </c>
      <c r="I355" s="16" t="s">
        <v>328</v>
      </c>
    </row>
    <row r="356" spans="2:9" ht="15.75" customHeight="1" thickBot="1" x14ac:dyDescent="0.35">
      <c r="B356" s="7" t="s">
        <v>1365</v>
      </c>
      <c r="C356" s="13" t="s">
        <v>1366</v>
      </c>
      <c r="D356" s="14">
        <f t="shared" si="15"/>
        <v>19</v>
      </c>
      <c r="E356" s="15" t="str">
        <f t="shared" si="16"/>
        <v>Stack, Ms. Rachael</v>
      </c>
      <c r="F356" s="14">
        <f t="shared" si="17"/>
        <v>18</v>
      </c>
      <c r="G356" s="14" t="s">
        <v>10</v>
      </c>
      <c r="H356" s="15" t="s">
        <v>1367</v>
      </c>
      <c r="I356" s="16" t="s">
        <v>1368</v>
      </c>
    </row>
    <row r="357" spans="2:9" ht="15.75" customHeight="1" thickBot="1" x14ac:dyDescent="0.35">
      <c r="B357" s="7" t="s">
        <v>1369</v>
      </c>
      <c r="C357" s="13" t="s">
        <v>1370</v>
      </c>
      <c r="D357" s="14">
        <f t="shared" si="15"/>
        <v>31</v>
      </c>
      <c r="E357" s="15" t="str">
        <f t="shared" si="16"/>
        <v>Sanchez Y Torres, Ms. Maricela</v>
      </c>
      <c r="F357" s="14">
        <f t="shared" si="17"/>
        <v>30</v>
      </c>
      <c r="G357" s="14" t="s">
        <v>10</v>
      </c>
      <c r="H357" s="15" t="s">
        <v>1371</v>
      </c>
      <c r="I357" s="16" t="s">
        <v>1372</v>
      </c>
    </row>
    <row r="358" spans="2:9" ht="15.75" customHeight="1" thickBot="1" x14ac:dyDescent="0.35">
      <c r="B358" s="7" t="s">
        <v>1373</v>
      </c>
      <c r="C358" s="13" t="s">
        <v>1374</v>
      </c>
      <c r="D358" s="14">
        <f t="shared" si="15"/>
        <v>19</v>
      </c>
      <c r="E358" s="15" t="str">
        <f t="shared" si="16"/>
        <v>Daniels, Ms. Marie</v>
      </c>
      <c r="F358" s="14">
        <f t="shared" si="17"/>
        <v>18</v>
      </c>
      <c r="G358" s="14" t="s">
        <v>10</v>
      </c>
      <c r="H358" s="15" t="s">
        <v>1375</v>
      </c>
      <c r="I358" s="16" t="s">
        <v>1376</v>
      </c>
    </row>
    <row r="359" spans="2:9" ht="15.75" customHeight="1" thickBot="1" x14ac:dyDescent="0.35">
      <c r="B359" s="7" t="s">
        <v>1377</v>
      </c>
      <c r="C359" s="13" t="s">
        <v>1378</v>
      </c>
      <c r="D359" s="14">
        <f t="shared" si="15"/>
        <v>16</v>
      </c>
      <c r="E359" s="15" t="str">
        <f t="shared" si="16"/>
        <v>Pepp, Mr. Frank</v>
      </c>
      <c r="F359" s="14">
        <f t="shared" si="17"/>
        <v>15</v>
      </c>
      <c r="G359" s="14" t="s">
        <v>15</v>
      </c>
      <c r="H359" s="15" t="s">
        <v>1379</v>
      </c>
      <c r="I359" s="16" t="s">
        <v>1380</v>
      </c>
    </row>
    <row r="360" spans="2:9" ht="15.75" customHeight="1" thickBot="1" x14ac:dyDescent="0.35">
      <c r="B360" s="7" t="s">
        <v>1381</v>
      </c>
      <c r="C360" s="13" t="s">
        <v>1382</v>
      </c>
      <c r="D360" s="14">
        <f t="shared" si="15"/>
        <v>21</v>
      </c>
      <c r="E360" s="15" t="str">
        <f t="shared" si="16"/>
        <v>Buechler, Mr. Jeffry</v>
      </c>
      <c r="F360" s="14">
        <f t="shared" si="17"/>
        <v>20</v>
      </c>
      <c r="G360" s="14" t="s">
        <v>15</v>
      </c>
      <c r="H360" s="15" t="s">
        <v>1383</v>
      </c>
      <c r="I360" s="16" t="s">
        <v>1384</v>
      </c>
    </row>
    <row r="361" spans="2:9" ht="15.75" customHeight="1" thickBot="1" x14ac:dyDescent="0.35">
      <c r="B361" s="7" t="s">
        <v>1385</v>
      </c>
      <c r="C361" s="13" t="s">
        <v>1386</v>
      </c>
      <c r="D361" s="14">
        <f t="shared" si="15"/>
        <v>19</v>
      </c>
      <c r="E361" s="15" t="str">
        <f t="shared" si="16"/>
        <v>Buenting, Mr. Mike</v>
      </c>
      <c r="F361" s="14">
        <f t="shared" si="17"/>
        <v>18</v>
      </c>
      <c r="G361" s="14" t="s">
        <v>15</v>
      </c>
      <c r="H361" s="15" t="s">
        <v>1387</v>
      </c>
      <c r="I361" s="16" t="s">
        <v>1388</v>
      </c>
    </row>
    <row r="362" spans="2:9" ht="15.75" customHeight="1" thickBot="1" x14ac:dyDescent="0.35">
      <c r="B362" s="7" t="s">
        <v>1389</v>
      </c>
      <c r="C362" s="13" t="s">
        <v>1390</v>
      </c>
      <c r="D362" s="14">
        <f t="shared" si="15"/>
        <v>16</v>
      </c>
      <c r="E362" s="15" t="str">
        <f t="shared" si="16"/>
        <v>Evans, Mr. Rick</v>
      </c>
      <c r="F362" s="14">
        <f t="shared" si="17"/>
        <v>15</v>
      </c>
      <c r="G362" s="14" t="s">
        <v>15</v>
      </c>
      <c r="H362" s="15" t="s">
        <v>1391</v>
      </c>
      <c r="I362" s="16" t="s">
        <v>749</v>
      </c>
    </row>
    <row r="363" spans="2:9" ht="15.75" customHeight="1" thickBot="1" x14ac:dyDescent="0.35">
      <c r="B363" s="7" t="s">
        <v>1392</v>
      </c>
      <c r="C363" s="13" t="s">
        <v>1393</v>
      </c>
      <c r="D363" s="14">
        <f t="shared" si="15"/>
        <v>26</v>
      </c>
      <c r="E363" s="15" t="str">
        <f t="shared" si="16"/>
        <v>Arcand, Mr. Pierre-Michel</v>
      </c>
      <c r="F363" s="14">
        <f t="shared" si="17"/>
        <v>25</v>
      </c>
      <c r="G363" s="14" t="s">
        <v>15</v>
      </c>
      <c r="H363" s="15" t="s">
        <v>1394</v>
      </c>
      <c r="I363" s="16" t="s">
        <v>1395</v>
      </c>
    </row>
    <row r="364" spans="2:9" ht="15.75" customHeight="1" thickBot="1" x14ac:dyDescent="0.35">
      <c r="B364" s="7" t="s">
        <v>1396</v>
      </c>
      <c r="C364" s="13" t="s">
        <v>1397</v>
      </c>
      <c r="D364" s="14">
        <f t="shared" si="15"/>
        <v>19</v>
      </c>
      <c r="E364" s="15" t="str">
        <f t="shared" si="16"/>
        <v>Kesack, Mr. Daniel</v>
      </c>
      <c r="F364" s="14">
        <f t="shared" si="17"/>
        <v>18</v>
      </c>
      <c r="G364" s="14" t="s">
        <v>15</v>
      </c>
      <c r="H364" s="15" t="s">
        <v>271</v>
      </c>
      <c r="I364" s="16" t="s">
        <v>1398</v>
      </c>
    </row>
    <row r="365" spans="2:9" ht="15.75" customHeight="1" thickBot="1" x14ac:dyDescent="0.35">
      <c r="B365" s="7" t="s">
        <v>1399</v>
      </c>
      <c r="C365" s="13" t="s">
        <v>1400</v>
      </c>
      <c r="D365" s="14">
        <f t="shared" si="15"/>
        <v>19</v>
      </c>
      <c r="E365" s="15" t="str">
        <f t="shared" si="16"/>
        <v>Post, Mr. Brian L.</v>
      </c>
      <c r="F365" s="14">
        <f t="shared" si="17"/>
        <v>18</v>
      </c>
      <c r="G365" s="14" t="s">
        <v>15</v>
      </c>
      <c r="H365" s="15" t="s">
        <v>1401</v>
      </c>
      <c r="I365" s="16" t="s">
        <v>1402</v>
      </c>
    </row>
    <row r="366" spans="2:9" ht="15.75" customHeight="1" thickBot="1" x14ac:dyDescent="0.35">
      <c r="B366" s="7" t="s">
        <v>1403</v>
      </c>
      <c r="C366" s="13" t="s">
        <v>1404</v>
      </c>
      <c r="D366" s="14">
        <f t="shared" si="15"/>
        <v>21</v>
      </c>
      <c r="E366" s="15" t="str">
        <f t="shared" si="16"/>
        <v>Dunne, Ms. Morgan M.</v>
      </c>
      <c r="F366" s="14">
        <f t="shared" si="17"/>
        <v>20</v>
      </c>
      <c r="G366" s="14" t="s">
        <v>10</v>
      </c>
      <c r="H366" s="15" t="s">
        <v>1405</v>
      </c>
      <c r="I366" s="16" t="s">
        <v>1406</v>
      </c>
    </row>
    <row r="367" spans="2:9" ht="15.75" customHeight="1" thickBot="1" x14ac:dyDescent="0.35">
      <c r="B367" s="7" t="s">
        <v>1407</v>
      </c>
      <c r="C367" s="13" t="s">
        <v>1408</v>
      </c>
      <c r="D367" s="14">
        <f t="shared" si="15"/>
        <v>20</v>
      </c>
      <c r="E367" s="15" t="str">
        <f t="shared" si="16"/>
        <v>Kilel, Ms. Caroline</v>
      </c>
      <c r="F367" s="14">
        <f t="shared" si="17"/>
        <v>19</v>
      </c>
      <c r="G367" s="14" t="s">
        <v>10</v>
      </c>
      <c r="H367" s="15" t="s">
        <v>1409</v>
      </c>
      <c r="I367" s="16" t="s">
        <v>1410</v>
      </c>
    </row>
    <row r="368" spans="2:9" ht="15.75" customHeight="1" thickBot="1" x14ac:dyDescent="0.35">
      <c r="B368" s="7" t="s">
        <v>1411</v>
      </c>
      <c r="C368" s="13" t="s">
        <v>1412</v>
      </c>
      <c r="D368" s="14">
        <f t="shared" si="15"/>
        <v>23</v>
      </c>
      <c r="E368" s="15" t="str">
        <f t="shared" si="16"/>
        <v>Nicholson, Mr. Drew T.</v>
      </c>
      <c r="F368" s="14">
        <f t="shared" si="17"/>
        <v>22</v>
      </c>
      <c r="G368" s="14" t="s">
        <v>15</v>
      </c>
      <c r="H368" s="15" t="s">
        <v>1413</v>
      </c>
      <c r="I368" s="16" t="s">
        <v>1414</v>
      </c>
    </row>
    <row r="369" spans="2:9" ht="15.75" customHeight="1" thickBot="1" x14ac:dyDescent="0.35">
      <c r="B369" s="7" t="s">
        <v>1415</v>
      </c>
      <c r="C369" s="13" t="s">
        <v>1416</v>
      </c>
      <c r="D369" s="14">
        <f t="shared" si="15"/>
        <v>22</v>
      </c>
      <c r="E369" s="15" t="str">
        <f t="shared" si="16"/>
        <v>Susmann, Mr. Austin W</v>
      </c>
      <c r="F369" s="14">
        <f t="shared" si="17"/>
        <v>21</v>
      </c>
      <c r="G369" s="14" t="s">
        <v>15</v>
      </c>
      <c r="H369" s="15" t="s">
        <v>1417</v>
      </c>
      <c r="I369" s="16" t="s">
        <v>1418</v>
      </c>
    </row>
    <row r="370" spans="2:9" ht="15.75" customHeight="1" thickBot="1" x14ac:dyDescent="0.35">
      <c r="B370" s="7" t="s">
        <v>1419</v>
      </c>
      <c r="C370" s="13" t="s">
        <v>1420</v>
      </c>
      <c r="D370" s="14">
        <f t="shared" si="15"/>
        <v>20</v>
      </c>
      <c r="E370" s="15" t="str">
        <f t="shared" si="16"/>
        <v>Harsh, Ms. Berenice</v>
      </c>
      <c r="F370" s="14">
        <f t="shared" si="17"/>
        <v>19</v>
      </c>
      <c r="G370" s="14" t="s">
        <v>10</v>
      </c>
      <c r="H370" s="15" t="s">
        <v>1421</v>
      </c>
      <c r="I370" s="16" t="s">
        <v>1422</v>
      </c>
    </row>
    <row r="371" spans="2:9" ht="15.75" customHeight="1" thickBot="1" x14ac:dyDescent="0.35">
      <c r="B371" s="7" t="s">
        <v>1423</v>
      </c>
      <c r="C371" s="13" t="s">
        <v>1424</v>
      </c>
      <c r="D371" s="14">
        <f t="shared" si="15"/>
        <v>26</v>
      </c>
      <c r="E371" s="15" t="str">
        <f t="shared" si="16"/>
        <v>Pocasangre, Mr. Kenneth A</v>
      </c>
      <c r="F371" s="14">
        <f t="shared" si="17"/>
        <v>25</v>
      </c>
      <c r="G371" s="14" t="s">
        <v>15</v>
      </c>
      <c r="H371" s="15" t="s">
        <v>1425</v>
      </c>
      <c r="I371" s="16" t="s">
        <v>1426</v>
      </c>
    </row>
    <row r="372" spans="2:9" ht="15.75" customHeight="1" thickBot="1" x14ac:dyDescent="0.35">
      <c r="B372" s="7" t="s">
        <v>1427</v>
      </c>
      <c r="C372" s="13" t="s">
        <v>1428</v>
      </c>
      <c r="D372" s="14">
        <f t="shared" si="15"/>
        <v>27</v>
      </c>
      <c r="E372" s="15" t="str">
        <f t="shared" si="16"/>
        <v>Martinez Lopez, Mr. Miguel</v>
      </c>
      <c r="F372" s="14">
        <f t="shared" si="17"/>
        <v>26</v>
      </c>
      <c r="G372" s="14" t="s">
        <v>15</v>
      </c>
      <c r="H372" s="15" t="s">
        <v>1429</v>
      </c>
      <c r="I372" s="16" t="s">
        <v>1430</v>
      </c>
    </row>
    <row r="373" spans="2:9" ht="15.75" customHeight="1" thickBot="1" x14ac:dyDescent="0.35">
      <c r="B373" s="7" t="s">
        <v>1431</v>
      </c>
      <c r="C373" s="13" t="s">
        <v>1432</v>
      </c>
      <c r="D373" s="14">
        <f t="shared" si="15"/>
        <v>22</v>
      </c>
      <c r="E373" s="15" t="str">
        <f t="shared" si="16"/>
        <v>Riegel, Ms. Hadley T.</v>
      </c>
      <c r="F373" s="14">
        <f t="shared" si="17"/>
        <v>21</v>
      </c>
      <c r="G373" s="14" t="s">
        <v>10</v>
      </c>
      <c r="H373" s="15" t="s">
        <v>1433</v>
      </c>
      <c r="I373" s="16" t="s">
        <v>1434</v>
      </c>
    </row>
    <row r="374" spans="2:9" ht="15.75" customHeight="1" thickBot="1" x14ac:dyDescent="0.35">
      <c r="B374" s="7" t="s">
        <v>1435</v>
      </c>
      <c r="C374" s="13" t="s">
        <v>1436</v>
      </c>
      <c r="D374" s="14">
        <f t="shared" si="15"/>
        <v>19</v>
      </c>
      <c r="E374" s="15" t="str">
        <f t="shared" si="16"/>
        <v>Monson, Mr. Taylor</v>
      </c>
      <c r="F374" s="14">
        <f t="shared" si="17"/>
        <v>18</v>
      </c>
      <c r="G374" s="14" t="s">
        <v>15</v>
      </c>
      <c r="H374" s="15" t="s">
        <v>1437</v>
      </c>
      <c r="I374" s="16" t="s">
        <v>1438</v>
      </c>
    </row>
    <row r="375" spans="2:9" ht="15.75" customHeight="1" thickBot="1" x14ac:dyDescent="0.35">
      <c r="B375" s="7" t="s">
        <v>1439</v>
      </c>
      <c r="C375" s="13" t="s">
        <v>1440</v>
      </c>
      <c r="D375" s="14">
        <f t="shared" si="15"/>
        <v>24</v>
      </c>
      <c r="E375" s="15" t="str">
        <f t="shared" si="16"/>
        <v>Klubben, Ms. Tenielle M</v>
      </c>
      <c r="F375" s="14">
        <f t="shared" si="17"/>
        <v>23</v>
      </c>
      <c r="G375" s="14" t="s">
        <v>10</v>
      </c>
      <c r="H375" s="15" t="s">
        <v>1441</v>
      </c>
      <c r="I375" s="16" t="s">
        <v>1442</v>
      </c>
    </row>
    <row r="376" spans="2:9" ht="15.75" customHeight="1" thickBot="1" x14ac:dyDescent="0.35">
      <c r="B376" s="7" t="s">
        <v>1443</v>
      </c>
      <c r="C376" s="13" t="s">
        <v>1444</v>
      </c>
      <c r="D376" s="14">
        <f t="shared" si="15"/>
        <v>20</v>
      </c>
      <c r="E376" s="15" t="str">
        <f t="shared" si="16"/>
        <v>Mascaro, Ms. Andrea</v>
      </c>
      <c r="F376" s="14">
        <f t="shared" si="17"/>
        <v>19</v>
      </c>
      <c r="G376" s="14" t="s">
        <v>10</v>
      </c>
      <c r="H376" s="15" t="s">
        <v>1114</v>
      </c>
      <c r="I376" s="16" t="s">
        <v>1445</v>
      </c>
    </row>
    <row r="377" spans="2:9" ht="15.75" customHeight="1" thickBot="1" x14ac:dyDescent="0.35">
      <c r="B377" s="7" t="s">
        <v>1446</v>
      </c>
      <c r="C377" s="13" t="s">
        <v>1447</v>
      </c>
      <c r="D377" s="14">
        <f t="shared" si="15"/>
        <v>20</v>
      </c>
      <c r="E377" s="15" t="str">
        <f t="shared" si="16"/>
        <v>Norvell, Ms. Nora P</v>
      </c>
      <c r="F377" s="14">
        <f t="shared" si="17"/>
        <v>19</v>
      </c>
      <c r="G377" s="14" t="s">
        <v>10</v>
      </c>
      <c r="H377" s="15" t="s">
        <v>1448</v>
      </c>
      <c r="I377" s="16" t="s">
        <v>1449</v>
      </c>
    </row>
    <row r="378" spans="2:9" ht="15.75" customHeight="1" thickBot="1" x14ac:dyDescent="0.35">
      <c r="B378" s="7" t="s">
        <v>1450</v>
      </c>
      <c r="C378" s="13" t="s">
        <v>1451</v>
      </c>
      <c r="D378" s="14">
        <f t="shared" si="15"/>
        <v>21</v>
      </c>
      <c r="E378" s="15" t="str">
        <f t="shared" si="16"/>
        <v>Ornelas, Mr. Zachary</v>
      </c>
      <c r="F378" s="14">
        <f t="shared" si="17"/>
        <v>20</v>
      </c>
      <c r="G378" s="14" t="s">
        <v>15</v>
      </c>
      <c r="H378" s="15" t="s">
        <v>1452</v>
      </c>
      <c r="I378" s="16" t="s">
        <v>1453</v>
      </c>
    </row>
    <row r="379" spans="2:9" ht="15.75" customHeight="1" thickBot="1" x14ac:dyDescent="0.35">
      <c r="B379" s="7" t="s">
        <v>1454</v>
      </c>
      <c r="C379" s="13" t="s">
        <v>1455</v>
      </c>
      <c r="D379" s="14">
        <f t="shared" si="15"/>
        <v>25</v>
      </c>
      <c r="E379" s="15" t="str">
        <f t="shared" si="16"/>
        <v>Fitzpatrick, Mr. Michael</v>
      </c>
      <c r="F379" s="14">
        <f t="shared" si="17"/>
        <v>24</v>
      </c>
      <c r="G379" s="14" t="s">
        <v>15</v>
      </c>
      <c r="H379" s="15" t="s">
        <v>612</v>
      </c>
      <c r="I379" s="16" t="s">
        <v>1456</v>
      </c>
    </row>
    <row r="380" spans="2:9" ht="15.75" customHeight="1" thickBot="1" x14ac:dyDescent="0.35">
      <c r="B380" s="7" t="s">
        <v>1457</v>
      </c>
      <c r="C380" s="13" t="s">
        <v>1458</v>
      </c>
      <c r="D380" s="14">
        <f t="shared" si="15"/>
        <v>26</v>
      </c>
      <c r="E380" s="15" t="str">
        <f t="shared" si="16"/>
        <v>Bloomquist, Ms. Alyssa K.</v>
      </c>
      <c r="F380" s="14">
        <f t="shared" si="17"/>
        <v>25</v>
      </c>
      <c r="G380" s="14" t="s">
        <v>10</v>
      </c>
      <c r="H380" s="15" t="s">
        <v>1459</v>
      </c>
      <c r="I380" s="16" t="s">
        <v>1460</v>
      </c>
    </row>
    <row r="381" spans="2:9" ht="15.75" customHeight="1" thickBot="1" x14ac:dyDescent="0.35">
      <c r="B381" s="7" t="s">
        <v>1461</v>
      </c>
      <c r="C381" s="13" t="s">
        <v>1462</v>
      </c>
      <c r="D381" s="14">
        <f t="shared" si="15"/>
        <v>18</v>
      </c>
      <c r="E381" s="15" t="str">
        <f t="shared" si="16"/>
        <v>Wick, Ms. Heather</v>
      </c>
      <c r="F381" s="14">
        <f t="shared" si="17"/>
        <v>17</v>
      </c>
      <c r="G381" s="14" t="s">
        <v>10</v>
      </c>
      <c r="H381" s="15" t="s">
        <v>764</v>
      </c>
      <c r="I381" s="16" t="s">
        <v>1463</v>
      </c>
    </row>
    <row r="382" spans="2:9" ht="15.75" customHeight="1" thickBot="1" x14ac:dyDescent="0.35">
      <c r="B382" s="7" t="s">
        <v>1464</v>
      </c>
      <c r="C382" s="13" t="s">
        <v>1465</v>
      </c>
      <c r="D382" s="14">
        <f t="shared" si="15"/>
        <v>19</v>
      </c>
      <c r="E382" s="15" t="str">
        <f t="shared" si="16"/>
        <v>Zappala, Mr. Dante</v>
      </c>
      <c r="F382" s="14">
        <f t="shared" si="17"/>
        <v>18</v>
      </c>
      <c r="G382" s="14" t="s">
        <v>15</v>
      </c>
      <c r="H382" s="15" t="s">
        <v>1466</v>
      </c>
      <c r="I382" s="16" t="s">
        <v>1467</v>
      </c>
    </row>
    <row r="383" spans="2:9" ht="15.75" customHeight="1" thickBot="1" x14ac:dyDescent="0.35">
      <c r="B383" s="7" t="s">
        <v>1468</v>
      </c>
      <c r="C383" s="13" t="s">
        <v>1469</v>
      </c>
      <c r="D383" s="14">
        <f t="shared" si="15"/>
        <v>19</v>
      </c>
      <c r="E383" s="15" t="str">
        <f t="shared" si="16"/>
        <v>Earle, Ms. Sara E.</v>
      </c>
      <c r="F383" s="14">
        <f t="shared" si="17"/>
        <v>18</v>
      </c>
      <c r="G383" s="14" t="s">
        <v>10</v>
      </c>
      <c r="H383" s="15" t="s">
        <v>1470</v>
      </c>
      <c r="I383" s="16" t="s">
        <v>1471</v>
      </c>
    </row>
    <row r="384" spans="2:9" ht="15.75" customHeight="1" thickBot="1" x14ac:dyDescent="0.35">
      <c r="B384" s="7" t="s">
        <v>1472</v>
      </c>
      <c r="C384" s="13" t="s">
        <v>1473</v>
      </c>
      <c r="D384" s="14">
        <f t="shared" si="15"/>
        <v>20</v>
      </c>
      <c r="E384" s="15" t="str">
        <f t="shared" si="16"/>
        <v>Majewski, Mr. Scott</v>
      </c>
      <c r="F384" s="14">
        <f t="shared" si="17"/>
        <v>19</v>
      </c>
      <c r="G384" s="14" t="s">
        <v>15</v>
      </c>
      <c r="H384" s="15" t="s">
        <v>36</v>
      </c>
      <c r="I384" s="16" t="s">
        <v>1474</v>
      </c>
    </row>
    <row r="385" spans="2:9" ht="15.75" customHeight="1" thickBot="1" x14ac:dyDescent="0.35">
      <c r="B385" s="7" t="s">
        <v>1475</v>
      </c>
      <c r="C385" s="13" t="s">
        <v>1476</v>
      </c>
      <c r="D385" s="14">
        <f t="shared" si="15"/>
        <v>20</v>
      </c>
      <c r="E385" s="15" t="str">
        <f t="shared" si="16"/>
        <v>Apfelbaum, Mr. Sean</v>
      </c>
      <c r="F385" s="14">
        <f t="shared" si="17"/>
        <v>19</v>
      </c>
      <c r="G385" s="14" t="s">
        <v>15</v>
      </c>
      <c r="H385" s="15" t="s">
        <v>914</v>
      </c>
      <c r="I385" s="16" t="s">
        <v>1477</v>
      </c>
    </row>
    <row r="386" spans="2:9" ht="15.75" customHeight="1" thickBot="1" x14ac:dyDescent="0.35">
      <c r="B386" s="7" t="s">
        <v>1478</v>
      </c>
      <c r="C386" s="13" t="s">
        <v>1479</v>
      </c>
      <c r="D386" s="14">
        <f t="shared" si="15"/>
        <v>21</v>
      </c>
      <c r="E386" s="15" t="str">
        <f t="shared" si="16"/>
        <v>Graham, Ms. Danielle</v>
      </c>
      <c r="F386" s="14">
        <f t="shared" si="17"/>
        <v>20</v>
      </c>
      <c r="G386" s="14" t="s">
        <v>10</v>
      </c>
      <c r="H386" s="15" t="s">
        <v>311</v>
      </c>
      <c r="I386" s="16" t="s">
        <v>1480</v>
      </c>
    </row>
    <row r="387" spans="2:9" ht="15.75" customHeight="1" thickBot="1" x14ac:dyDescent="0.35">
      <c r="B387" s="7" t="s">
        <v>1481</v>
      </c>
      <c r="C387" s="13" t="s">
        <v>1482</v>
      </c>
      <c r="D387" s="14">
        <f t="shared" ref="D387:D450" si="18">LEN(C387)</f>
        <v>24</v>
      </c>
      <c r="E387" s="15" t="str">
        <f t="shared" ref="E387:E450" si="19">TRIM(C387)</f>
        <v>Whitacre, Mr. Andrew D.</v>
      </c>
      <c r="F387" s="14">
        <f t="shared" ref="F387:F450" si="20">LEN(E387)</f>
        <v>23</v>
      </c>
      <c r="G387" s="14" t="s">
        <v>15</v>
      </c>
      <c r="H387" s="15" t="s">
        <v>1483</v>
      </c>
      <c r="I387" s="16" t="s">
        <v>1484</v>
      </c>
    </row>
    <row r="388" spans="2:9" ht="15.75" customHeight="1" thickBot="1" x14ac:dyDescent="0.35">
      <c r="B388" s="7" t="s">
        <v>1485</v>
      </c>
      <c r="C388" s="13" t="s">
        <v>1486</v>
      </c>
      <c r="D388" s="14">
        <f t="shared" si="18"/>
        <v>20</v>
      </c>
      <c r="E388" s="15" t="str">
        <f t="shared" si="19"/>
        <v>Wegener, Mr. Joel D</v>
      </c>
      <c r="F388" s="14">
        <f t="shared" si="20"/>
        <v>19</v>
      </c>
      <c r="G388" s="14" t="s">
        <v>15</v>
      </c>
      <c r="H388" s="15" t="s">
        <v>1487</v>
      </c>
      <c r="I388" s="16" t="s">
        <v>1488</v>
      </c>
    </row>
    <row r="389" spans="2:9" ht="15.75" customHeight="1" thickBot="1" x14ac:dyDescent="0.35">
      <c r="B389" s="7" t="s">
        <v>1489</v>
      </c>
      <c r="C389" s="13" t="s">
        <v>1490</v>
      </c>
      <c r="D389" s="14">
        <f t="shared" si="18"/>
        <v>21</v>
      </c>
      <c r="E389" s="15" t="str">
        <f t="shared" si="19"/>
        <v>Collie, Ms. Michelle</v>
      </c>
      <c r="F389" s="14">
        <f t="shared" si="20"/>
        <v>20</v>
      </c>
      <c r="G389" s="14" t="s">
        <v>10</v>
      </c>
      <c r="H389" s="15" t="s">
        <v>1491</v>
      </c>
      <c r="I389" s="16" t="s">
        <v>1492</v>
      </c>
    </row>
    <row r="390" spans="2:9" ht="15.75" customHeight="1" thickBot="1" x14ac:dyDescent="0.35">
      <c r="B390" s="7" t="s">
        <v>1493</v>
      </c>
      <c r="C390" s="13" t="s">
        <v>1494</v>
      </c>
      <c r="D390" s="14">
        <f t="shared" si="18"/>
        <v>23</v>
      </c>
      <c r="E390" s="15" t="str">
        <f t="shared" si="19"/>
        <v>Murphy, Mr. Michael J.</v>
      </c>
      <c r="F390" s="14">
        <f t="shared" si="20"/>
        <v>22</v>
      </c>
      <c r="G390" s="14" t="s">
        <v>15</v>
      </c>
      <c r="H390" s="15" t="s">
        <v>1495</v>
      </c>
      <c r="I390" s="16" t="s">
        <v>1496</v>
      </c>
    </row>
    <row r="391" spans="2:9" ht="15.75" customHeight="1" thickBot="1" x14ac:dyDescent="0.35">
      <c r="B391" s="7" t="s">
        <v>1497</v>
      </c>
      <c r="C391" s="13" t="s">
        <v>1498</v>
      </c>
      <c r="D391" s="14">
        <f t="shared" si="18"/>
        <v>19</v>
      </c>
      <c r="E391" s="15" t="str">
        <f t="shared" si="19"/>
        <v>Butters, Ms. Nikki</v>
      </c>
      <c r="F391" s="14">
        <f t="shared" si="20"/>
        <v>18</v>
      </c>
      <c r="G391" s="14" t="s">
        <v>10</v>
      </c>
      <c r="H391" s="15" t="s">
        <v>1204</v>
      </c>
      <c r="I391" s="16" t="s">
        <v>1499</v>
      </c>
    </row>
    <row r="392" spans="2:9" ht="15.75" customHeight="1" thickBot="1" x14ac:dyDescent="0.35">
      <c r="B392" s="7" t="s">
        <v>1500</v>
      </c>
      <c r="C392" s="13" t="s">
        <v>1501</v>
      </c>
      <c r="D392" s="14">
        <f t="shared" si="18"/>
        <v>20</v>
      </c>
      <c r="E392" s="15" t="str">
        <f t="shared" si="19"/>
        <v>Cook, Ms. Summer B.</v>
      </c>
      <c r="F392" s="14">
        <f t="shared" si="20"/>
        <v>19</v>
      </c>
      <c r="G392" s="14" t="s">
        <v>10</v>
      </c>
      <c r="H392" s="15" t="s">
        <v>1502</v>
      </c>
      <c r="I392" s="16" t="s">
        <v>1503</v>
      </c>
    </row>
    <row r="393" spans="2:9" ht="15.75" customHeight="1" thickBot="1" x14ac:dyDescent="0.35">
      <c r="B393" s="7" t="s">
        <v>1504</v>
      </c>
      <c r="C393" s="13" t="s">
        <v>1505</v>
      </c>
      <c r="D393" s="14">
        <f t="shared" si="18"/>
        <v>18</v>
      </c>
      <c r="E393" s="15" t="str">
        <f t="shared" si="19"/>
        <v>Breen, Mr. Edward</v>
      </c>
      <c r="F393" s="14">
        <f t="shared" si="20"/>
        <v>17</v>
      </c>
      <c r="G393" s="14" t="s">
        <v>15</v>
      </c>
      <c r="H393" s="15" t="s">
        <v>1506</v>
      </c>
      <c r="I393" s="16" t="s">
        <v>1507</v>
      </c>
    </row>
    <row r="394" spans="2:9" ht="15.75" customHeight="1" thickBot="1" x14ac:dyDescent="0.35">
      <c r="B394" s="7" t="s">
        <v>1508</v>
      </c>
      <c r="C394" s="13" t="s">
        <v>1509</v>
      </c>
      <c r="D394" s="14">
        <f t="shared" si="18"/>
        <v>21</v>
      </c>
      <c r="E394" s="15" t="str">
        <f t="shared" si="19"/>
        <v>Fitzsimons, Mr. Ryan</v>
      </c>
      <c r="F394" s="14">
        <f t="shared" si="20"/>
        <v>20</v>
      </c>
      <c r="G394" s="14" t="s">
        <v>15</v>
      </c>
      <c r="H394" s="15" t="s">
        <v>205</v>
      </c>
      <c r="I394" s="16" t="s">
        <v>1510</v>
      </c>
    </row>
    <row r="395" spans="2:9" ht="15.75" customHeight="1" thickBot="1" x14ac:dyDescent="0.35">
      <c r="B395" s="7" t="s">
        <v>1511</v>
      </c>
      <c r="C395" s="13" t="s">
        <v>1512</v>
      </c>
      <c r="D395" s="14">
        <f t="shared" si="18"/>
        <v>17</v>
      </c>
      <c r="E395" s="15" t="str">
        <f t="shared" si="19"/>
        <v>Houle, Ms. Kacee</v>
      </c>
      <c r="F395" s="14">
        <f t="shared" si="20"/>
        <v>16</v>
      </c>
      <c r="G395" s="14" t="s">
        <v>10</v>
      </c>
      <c r="H395" s="15" t="s">
        <v>1513</v>
      </c>
      <c r="I395" s="16" t="s">
        <v>1514</v>
      </c>
    </row>
    <row r="396" spans="2:9" ht="15.75" customHeight="1" thickBot="1" x14ac:dyDescent="0.35">
      <c r="B396" s="7" t="s">
        <v>1515</v>
      </c>
      <c r="C396" s="13" t="s">
        <v>1516</v>
      </c>
      <c r="D396" s="14">
        <f t="shared" si="18"/>
        <v>19</v>
      </c>
      <c r="E396" s="15" t="str">
        <f t="shared" si="19"/>
        <v>Woodward, Mr. Dave</v>
      </c>
      <c r="F396" s="14">
        <f t="shared" si="20"/>
        <v>18</v>
      </c>
      <c r="G396" s="14" t="s">
        <v>15</v>
      </c>
      <c r="H396" s="15" t="s">
        <v>1517</v>
      </c>
      <c r="I396" s="16" t="s">
        <v>814</v>
      </c>
    </row>
    <row r="397" spans="2:9" ht="15.75" customHeight="1" thickBot="1" x14ac:dyDescent="0.35">
      <c r="B397" s="7" t="s">
        <v>1518</v>
      </c>
      <c r="C397" s="13" t="s">
        <v>1519</v>
      </c>
      <c r="D397" s="14">
        <f t="shared" si="18"/>
        <v>18</v>
      </c>
      <c r="E397" s="15" t="str">
        <f t="shared" si="19"/>
        <v>Ray, Ms. Maryanna</v>
      </c>
      <c r="F397" s="14">
        <f t="shared" si="20"/>
        <v>17</v>
      </c>
      <c r="G397" s="14" t="s">
        <v>10</v>
      </c>
      <c r="H397" s="15" t="s">
        <v>1520</v>
      </c>
      <c r="I397" s="16" t="s">
        <v>1521</v>
      </c>
    </row>
    <row r="398" spans="2:9" ht="15.75" customHeight="1" thickBot="1" x14ac:dyDescent="0.35">
      <c r="B398" s="7" t="s">
        <v>1522</v>
      </c>
      <c r="C398" s="13" t="s">
        <v>1523</v>
      </c>
      <c r="D398" s="14">
        <f t="shared" si="18"/>
        <v>25</v>
      </c>
      <c r="E398" s="15" t="str">
        <f t="shared" si="19"/>
        <v>Jennings, Ms. Jessica H.</v>
      </c>
      <c r="F398" s="14">
        <f t="shared" si="20"/>
        <v>24</v>
      </c>
      <c r="G398" s="14" t="s">
        <v>10</v>
      </c>
      <c r="H398" s="15" t="s">
        <v>1524</v>
      </c>
      <c r="I398" s="16" t="s">
        <v>1525</v>
      </c>
    </row>
    <row r="399" spans="2:9" ht="15.75" customHeight="1" thickBot="1" x14ac:dyDescent="0.35">
      <c r="B399" s="7" t="s">
        <v>1526</v>
      </c>
      <c r="C399" s="13" t="s">
        <v>1527</v>
      </c>
      <c r="D399" s="14">
        <f t="shared" si="18"/>
        <v>19</v>
      </c>
      <c r="E399" s="15" t="str">
        <f t="shared" si="19"/>
        <v>Fuller, Ms. Deanna</v>
      </c>
      <c r="F399" s="14">
        <f t="shared" si="20"/>
        <v>18</v>
      </c>
      <c r="G399" s="14" t="s">
        <v>10</v>
      </c>
      <c r="H399" s="15" t="s">
        <v>1528</v>
      </c>
      <c r="I399" s="16" t="s">
        <v>1529</v>
      </c>
    </row>
    <row r="400" spans="2:9" ht="15.75" customHeight="1" thickBot="1" x14ac:dyDescent="0.35">
      <c r="B400" s="7" t="s">
        <v>1530</v>
      </c>
      <c r="C400" s="13" t="s">
        <v>1531</v>
      </c>
      <c r="D400" s="14">
        <f t="shared" si="18"/>
        <v>19</v>
      </c>
      <c r="E400" s="15" t="str">
        <f t="shared" si="19"/>
        <v>Lovisek, Mr. Peter</v>
      </c>
      <c r="F400" s="14">
        <f t="shared" si="20"/>
        <v>18</v>
      </c>
      <c r="G400" s="14" t="s">
        <v>15</v>
      </c>
      <c r="H400" s="15" t="s">
        <v>1532</v>
      </c>
      <c r="I400" s="16" t="s">
        <v>1533</v>
      </c>
    </row>
    <row r="401" spans="2:9" ht="15.75" customHeight="1" thickBot="1" x14ac:dyDescent="0.35">
      <c r="B401" s="7" t="s">
        <v>1534</v>
      </c>
      <c r="C401" s="13" t="s">
        <v>1535</v>
      </c>
      <c r="D401" s="14">
        <f t="shared" si="18"/>
        <v>21</v>
      </c>
      <c r="E401" s="15" t="str">
        <f t="shared" si="19"/>
        <v>Painter, Ms. Rebecca</v>
      </c>
      <c r="F401" s="14">
        <f t="shared" si="20"/>
        <v>20</v>
      </c>
      <c r="G401" s="14" t="s">
        <v>10</v>
      </c>
      <c r="H401" s="15" t="s">
        <v>355</v>
      </c>
      <c r="I401" s="16" t="s">
        <v>1536</v>
      </c>
    </row>
    <row r="402" spans="2:9" ht="15.75" customHeight="1" thickBot="1" x14ac:dyDescent="0.35">
      <c r="B402" s="7" t="s">
        <v>1537</v>
      </c>
      <c r="C402" s="13" t="s">
        <v>1538</v>
      </c>
      <c r="D402" s="14">
        <f t="shared" si="18"/>
        <v>26</v>
      </c>
      <c r="E402" s="15" t="str">
        <f t="shared" si="19"/>
        <v>Edwards, Ms. Elizabeth M.</v>
      </c>
      <c r="F402" s="14">
        <f t="shared" si="20"/>
        <v>25</v>
      </c>
      <c r="G402" s="14" t="s">
        <v>10</v>
      </c>
      <c r="H402" s="15" t="s">
        <v>1539</v>
      </c>
      <c r="I402" s="16" t="s">
        <v>1540</v>
      </c>
    </row>
    <row r="403" spans="2:9" ht="15.75" customHeight="1" thickBot="1" x14ac:dyDescent="0.35">
      <c r="B403" s="7" t="s">
        <v>1541</v>
      </c>
      <c r="C403" s="13" t="s">
        <v>1542</v>
      </c>
      <c r="D403" s="14">
        <f t="shared" si="18"/>
        <v>19</v>
      </c>
      <c r="E403" s="15" t="str">
        <f t="shared" si="19"/>
        <v>Liebl, Mr. Gregory</v>
      </c>
      <c r="F403" s="14">
        <f t="shared" si="20"/>
        <v>18</v>
      </c>
      <c r="G403" s="14" t="s">
        <v>15</v>
      </c>
      <c r="H403" s="15" t="s">
        <v>1543</v>
      </c>
      <c r="I403" s="16" t="s">
        <v>1544</v>
      </c>
    </row>
    <row r="404" spans="2:9" ht="15.75" customHeight="1" thickBot="1" x14ac:dyDescent="0.35">
      <c r="B404" s="7" t="s">
        <v>1545</v>
      </c>
      <c r="C404" s="13" t="s">
        <v>1546</v>
      </c>
      <c r="D404" s="14">
        <f t="shared" si="18"/>
        <v>30</v>
      </c>
      <c r="E404" s="15" t="str">
        <f t="shared" si="19"/>
        <v>Kasabian-Larson, Ms. Sarah E.</v>
      </c>
      <c r="F404" s="14">
        <f t="shared" si="20"/>
        <v>29</v>
      </c>
      <c r="G404" s="14" t="s">
        <v>10</v>
      </c>
      <c r="H404" s="15" t="s">
        <v>1547</v>
      </c>
      <c r="I404" s="16" t="s">
        <v>1548</v>
      </c>
    </row>
    <row r="405" spans="2:9" ht="15.75" customHeight="1" thickBot="1" x14ac:dyDescent="0.35">
      <c r="B405" s="7" t="s">
        <v>1549</v>
      </c>
      <c r="C405" s="13" t="s">
        <v>1550</v>
      </c>
      <c r="D405" s="14">
        <f t="shared" si="18"/>
        <v>24</v>
      </c>
      <c r="E405" s="15" t="str">
        <f t="shared" si="19"/>
        <v>Creamer, Ms. Anne Elise</v>
      </c>
      <c r="F405" s="14">
        <f t="shared" si="20"/>
        <v>23</v>
      </c>
      <c r="G405" s="14" t="s">
        <v>10</v>
      </c>
      <c r="H405" s="15" t="s">
        <v>1551</v>
      </c>
      <c r="I405" s="16" t="s">
        <v>1552</v>
      </c>
    </row>
    <row r="406" spans="2:9" ht="15.75" customHeight="1" thickBot="1" x14ac:dyDescent="0.35">
      <c r="B406" s="7" t="s">
        <v>1553</v>
      </c>
      <c r="C406" s="13" t="s">
        <v>1554</v>
      </c>
      <c r="D406" s="14">
        <f t="shared" si="18"/>
        <v>26</v>
      </c>
      <c r="E406" s="15" t="str">
        <f t="shared" si="19"/>
        <v>Kimbel, Mr. Christopher R</v>
      </c>
      <c r="F406" s="14">
        <f t="shared" si="20"/>
        <v>25</v>
      </c>
      <c r="G406" s="14" t="s">
        <v>15</v>
      </c>
      <c r="H406" s="15" t="s">
        <v>1555</v>
      </c>
      <c r="I406" s="16" t="s">
        <v>1556</v>
      </c>
    </row>
    <row r="407" spans="2:9" ht="15.75" customHeight="1" thickBot="1" x14ac:dyDescent="0.35">
      <c r="B407" s="7" t="s">
        <v>1557</v>
      </c>
      <c r="C407" s="13" t="s">
        <v>1558</v>
      </c>
      <c r="D407" s="14">
        <f t="shared" si="18"/>
        <v>25</v>
      </c>
      <c r="E407" s="15" t="str">
        <f t="shared" si="19"/>
        <v>Livensparger, Mr. Elliot</v>
      </c>
      <c r="F407" s="14">
        <f t="shared" si="20"/>
        <v>24</v>
      </c>
      <c r="G407" s="14" t="s">
        <v>15</v>
      </c>
      <c r="H407" s="15" t="s">
        <v>1559</v>
      </c>
      <c r="I407" s="16" t="s">
        <v>1560</v>
      </c>
    </row>
    <row r="408" spans="2:9" ht="15.75" customHeight="1" thickBot="1" x14ac:dyDescent="0.35">
      <c r="B408" s="7" t="s">
        <v>1561</v>
      </c>
      <c r="C408" s="13" t="s">
        <v>1562</v>
      </c>
      <c r="D408" s="14">
        <f t="shared" si="18"/>
        <v>27</v>
      </c>
      <c r="E408" s="15" t="str">
        <f t="shared" si="19"/>
        <v>Grange, Mr. Christopher D.</v>
      </c>
      <c r="F408" s="14">
        <f t="shared" si="20"/>
        <v>26</v>
      </c>
      <c r="G408" s="14" t="s">
        <v>15</v>
      </c>
      <c r="H408" s="15" t="s">
        <v>1563</v>
      </c>
      <c r="I408" s="16" t="s">
        <v>1564</v>
      </c>
    </row>
    <row r="409" spans="2:9" ht="15.75" customHeight="1" thickBot="1" x14ac:dyDescent="0.35">
      <c r="B409" s="7" t="s">
        <v>1565</v>
      </c>
      <c r="C409" s="13" t="s">
        <v>1566</v>
      </c>
      <c r="D409" s="14">
        <f t="shared" si="18"/>
        <v>19</v>
      </c>
      <c r="E409" s="15" t="str">
        <f t="shared" si="19"/>
        <v>Nunlist, Mr. Corey</v>
      </c>
      <c r="F409" s="14">
        <f t="shared" si="20"/>
        <v>18</v>
      </c>
      <c r="G409" s="14" t="s">
        <v>15</v>
      </c>
      <c r="H409" s="15" t="s">
        <v>1567</v>
      </c>
      <c r="I409" s="16" t="s">
        <v>1568</v>
      </c>
    </row>
    <row r="410" spans="2:9" ht="15.75" customHeight="1" thickBot="1" x14ac:dyDescent="0.35">
      <c r="B410" s="7" t="s">
        <v>1569</v>
      </c>
      <c r="C410" s="13" t="s">
        <v>1570</v>
      </c>
      <c r="D410" s="14">
        <f t="shared" si="18"/>
        <v>23</v>
      </c>
      <c r="E410" s="15" t="str">
        <f t="shared" si="19"/>
        <v>Cutter, Mr. Patrick D.</v>
      </c>
      <c r="F410" s="14">
        <f t="shared" si="20"/>
        <v>22</v>
      </c>
      <c r="G410" s="14" t="s">
        <v>15</v>
      </c>
      <c r="H410" s="15" t="s">
        <v>1571</v>
      </c>
      <c r="I410" s="16" t="s">
        <v>1572</v>
      </c>
    </row>
    <row r="411" spans="2:9" ht="15.75" customHeight="1" thickBot="1" x14ac:dyDescent="0.35">
      <c r="B411" s="7" t="s">
        <v>1573</v>
      </c>
      <c r="C411" s="13" t="s">
        <v>1574</v>
      </c>
      <c r="D411" s="14">
        <f t="shared" si="18"/>
        <v>23</v>
      </c>
      <c r="E411" s="15" t="str">
        <f t="shared" si="19"/>
        <v>Martin, Mr. Anthony D.</v>
      </c>
      <c r="F411" s="14">
        <f t="shared" si="20"/>
        <v>22</v>
      </c>
      <c r="G411" s="14" t="s">
        <v>15</v>
      </c>
      <c r="H411" s="15" t="s">
        <v>1575</v>
      </c>
      <c r="I411" s="16" t="s">
        <v>1576</v>
      </c>
    </row>
    <row r="412" spans="2:9" ht="15.75" customHeight="1" thickBot="1" x14ac:dyDescent="0.35">
      <c r="B412" s="7" t="s">
        <v>1577</v>
      </c>
      <c r="C412" s="13" t="s">
        <v>1578</v>
      </c>
      <c r="D412" s="14">
        <f t="shared" si="18"/>
        <v>20</v>
      </c>
      <c r="E412" s="15" t="str">
        <f t="shared" si="19"/>
        <v>Cooney, Ms. Melissa</v>
      </c>
      <c r="F412" s="14">
        <f t="shared" si="20"/>
        <v>19</v>
      </c>
      <c r="G412" s="14" t="s">
        <v>10</v>
      </c>
      <c r="H412" s="15" t="s">
        <v>1579</v>
      </c>
      <c r="I412" s="16" t="s">
        <v>1580</v>
      </c>
    </row>
    <row r="413" spans="2:9" ht="15.75" customHeight="1" thickBot="1" x14ac:dyDescent="0.35">
      <c r="B413" s="7" t="s">
        <v>1581</v>
      </c>
      <c r="C413" s="13" t="s">
        <v>1582</v>
      </c>
      <c r="D413" s="14">
        <f t="shared" si="18"/>
        <v>16</v>
      </c>
      <c r="E413" s="15" t="str">
        <f t="shared" si="19"/>
        <v>Bier, Ms. Raven</v>
      </c>
      <c r="F413" s="14">
        <f t="shared" si="20"/>
        <v>15</v>
      </c>
      <c r="G413" s="14" t="s">
        <v>10</v>
      </c>
      <c r="H413" s="15" t="s">
        <v>1583</v>
      </c>
      <c r="I413" s="16" t="s">
        <v>1584</v>
      </c>
    </row>
    <row r="414" spans="2:9" ht="15.75" customHeight="1" thickBot="1" x14ac:dyDescent="0.35">
      <c r="B414" s="7" t="s">
        <v>1585</v>
      </c>
      <c r="C414" s="13" t="s">
        <v>1586</v>
      </c>
      <c r="D414" s="14">
        <f t="shared" si="18"/>
        <v>25</v>
      </c>
      <c r="E414" s="15" t="str">
        <f t="shared" si="19"/>
        <v>Muskopf, Mr. Christopher</v>
      </c>
      <c r="F414" s="14">
        <f t="shared" si="20"/>
        <v>24</v>
      </c>
      <c r="G414" s="14" t="s">
        <v>15</v>
      </c>
      <c r="H414" s="15" t="s">
        <v>1587</v>
      </c>
      <c r="I414" s="16" t="s">
        <v>1588</v>
      </c>
    </row>
    <row r="415" spans="2:9" ht="15.75" customHeight="1" thickBot="1" x14ac:dyDescent="0.35">
      <c r="B415" s="7" t="s">
        <v>1589</v>
      </c>
      <c r="C415" s="13" t="s">
        <v>1590</v>
      </c>
      <c r="D415" s="14">
        <f t="shared" si="18"/>
        <v>20</v>
      </c>
      <c r="E415" s="15" t="str">
        <f t="shared" si="19"/>
        <v>Sirak, Ms. Kendra A</v>
      </c>
      <c r="F415" s="14">
        <f t="shared" si="20"/>
        <v>19</v>
      </c>
      <c r="G415" s="14" t="s">
        <v>10</v>
      </c>
      <c r="H415" s="15" t="s">
        <v>1591</v>
      </c>
      <c r="I415" s="16" t="s">
        <v>1592</v>
      </c>
    </row>
    <row r="416" spans="2:9" ht="15.75" customHeight="1" thickBot="1" x14ac:dyDescent="0.35">
      <c r="B416" s="7" t="s">
        <v>1593</v>
      </c>
      <c r="C416" s="13" t="s">
        <v>1594</v>
      </c>
      <c r="D416" s="14">
        <f t="shared" si="18"/>
        <v>19</v>
      </c>
      <c r="E416" s="15" t="str">
        <f t="shared" si="19"/>
        <v>Nelsen, Ms. Jordan</v>
      </c>
      <c r="F416" s="14">
        <f t="shared" si="20"/>
        <v>18</v>
      </c>
      <c r="G416" s="14" t="s">
        <v>10</v>
      </c>
      <c r="H416" s="15" t="s">
        <v>1595</v>
      </c>
      <c r="I416" s="16" t="s">
        <v>1596</v>
      </c>
    </row>
    <row r="417" spans="2:9" ht="15.75" customHeight="1" thickBot="1" x14ac:dyDescent="0.35">
      <c r="B417" s="7" t="s">
        <v>1597</v>
      </c>
      <c r="C417" s="13" t="s">
        <v>1598</v>
      </c>
      <c r="D417" s="14">
        <f t="shared" si="18"/>
        <v>20</v>
      </c>
      <c r="E417" s="15" t="str">
        <f t="shared" si="19"/>
        <v>Schallner, Mr. Nils</v>
      </c>
      <c r="F417" s="14">
        <f t="shared" si="20"/>
        <v>19</v>
      </c>
      <c r="G417" s="14" t="s">
        <v>15</v>
      </c>
      <c r="H417" s="15" t="s">
        <v>1599</v>
      </c>
      <c r="I417" s="16" t="s">
        <v>1600</v>
      </c>
    </row>
    <row r="418" spans="2:9" ht="15.75" customHeight="1" thickBot="1" x14ac:dyDescent="0.35">
      <c r="B418" s="7" t="s">
        <v>1601</v>
      </c>
      <c r="C418" s="13" t="s">
        <v>1602</v>
      </c>
      <c r="D418" s="14">
        <f t="shared" si="18"/>
        <v>18</v>
      </c>
      <c r="E418" s="15" t="str">
        <f t="shared" si="19"/>
        <v>Dunlap, Mr. Scott</v>
      </c>
      <c r="F418" s="14">
        <f t="shared" si="20"/>
        <v>17</v>
      </c>
      <c r="G418" s="14" t="s">
        <v>15</v>
      </c>
      <c r="H418" s="15" t="s">
        <v>36</v>
      </c>
      <c r="I418" s="16" t="s">
        <v>1603</v>
      </c>
    </row>
    <row r="419" spans="2:9" ht="15.75" customHeight="1" thickBot="1" x14ac:dyDescent="0.35">
      <c r="B419" s="7" t="s">
        <v>1604</v>
      </c>
      <c r="C419" s="13" t="s">
        <v>1605</v>
      </c>
      <c r="D419" s="14">
        <f t="shared" si="18"/>
        <v>20</v>
      </c>
      <c r="E419" s="15" t="str">
        <f t="shared" si="19"/>
        <v>Messing, Ms. Angela</v>
      </c>
      <c r="F419" s="14">
        <f t="shared" si="20"/>
        <v>19</v>
      </c>
      <c r="G419" s="14" t="s">
        <v>10</v>
      </c>
      <c r="H419" s="15" t="s">
        <v>1606</v>
      </c>
      <c r="I419" s="16" t="s">
        <v>1607</v>
      </c>
    </row>
    <row r="420" spans="2:9" ht="15.75" customHeight="1" thickBot="1" x14ac:dyDescent="0.35">
      <c r="B420" s="7" t="s">
        <v>1608</v>
      </c>
      <c r="C420" s="13" t="s">
        <v>1609</v>
      </c>
      <c r="D420" s="14">
        <f t="shared" si="18"/>
        <v>21</v>
      </c>
      <c r="E420" s="15" t="str">
        <f t="shared" si="19"/>
        <v>Bondell, Ms. Allison</v>
      </c>
      <c r="F420" s="14">
        <f t="shared" si="20"/>
        <v>20</v>
      </c>
      <c r="G420" s="14" t="s">
        <v>10</v>
      </c>
      <c r="H420" s="15" t="s">
        <v>1333</v>
      </c>
      <c r="I420" s="16" t="s">
        <v>1610</v>
      </c>
    </row>
    <row r="421" spans="2:9" ht="15.75" customHeight="1" thickBot="1" x14ac:dyDescent="0.35">
      <c r="B421" s="7" t="s">
        <v>1611</v>
      </c>
      <c r="C421" s="13" t="s">
        <v>1612</v>
      </c>
      <c r="D421" s="14">
        <f t="shared" si="18"/>
        <v>24</v>
      </c>
      <c r="E421" s="15" t="str">
        <f t="shared" si="19"/>
        <v>Gaughan, Ms. Caitlin O.</v>
      </c>
      <c r="F421" s="14">
        <f t="shared" si="20"/>
        <v>23</v>
      </c>
      <c r="G421" s="14" t="s">
        <v>10</v>
      </c>
      <c r="H421" s="15" t="s">
        <v>1613</v>
      </c>
      <c r="I421" s="16" t="s">
        <v>1614</v>
      </c>
    </row>
    <row r="422" spans="2:9" ht="15.75" customHeight="1" thickBot="1" x14ac:dyDescent="0.35">
      <c r="B422" s="7" t="s">
        <v>1615</v>
      </c>
      <c r="C422" s="13" t="s">
        <v>1616</v>
      </c>
      <c r="D422" s="14">
        <f t="shared" si="18"/>
        <v>20</v>
      </c>
      <c r="E422" s="15" t="str">
        <f t="shared" si="19"/>
        <v>Gruman, Ms. Tracy M</v>
      </c>
      <c r="F422" s="14">
        <f t="shared" si="20"/>
        <v>19</v>
      </c>
      <c r="G422" s="14" t="s">
        <v>10</v>
      </c>
      <c r="H422" s="15" t="s">
        <v>1617</v>
      </c>
      <c r="I422" s="16" t="s">
        <v>1618</v>
      </c>
    </row>
    <row r="423" spans="2:9" ht="15.75" customHeight="1" thickBot="1" x14ac:dyDescent="0.35">
      <c r="B423" s="7" t="s">
        <v>1619</v>
      </c>
      <c r="C423" s="13" t="s">
        <v>1620</v>
      </c>
      <c r="D423" s="14">
        <f t="shared" si="18"/>
        <v>23</v>
      </c>
      <c r="E423" s="15" t="str">
        <f t="shared" si="19"/>
        <v>Whitlow, Mr. Dustin M.</v>
      </c>
      <c r="F423" s="14">
        <f t="shared" si="20"/>
        <v>22</v>
      </c>
      <c r="G423" s="14" t="s">
        <v>15</v>
      </c>
      <c r="H423" s="15" t="s">
        <v>1621</v>
      </c>
      <c r="I423" s="16" t="s">
        <v>1622</v>
      </c>
    </row>
    <row r="424" spans="2:9" ht="15.75" customHeight="1" thickBot="1" x14ac:dyDescent="0.35">
      <c r="B424" s="7" t="s">
        <v>1623</v>
      </c>
      <c r="C424" s="13" t="s">
        <v>1624</v>
      </c>
      <c r="D424" s="14">
        <f t="shared" si="18"/>
        <v>20</v>
      </c>
      <c r="E424" s="15" t="str">
        <f t="shared" si="19"/>
        <v>Robinson, Ms. Jenny</v>
      </c>
      <c r="F424" s="14">
        <f t="shared" si="20"/>
        <v>19</v>
      </c>
      <c r="G424" s="14" t="s">
        <v>10</v>
      </c>
      <c r="H424" s="15" t="s">
        <v>1625</v>
      </c>
      <c r="I424" s="16" t="s">
        <v>444</v>
      </c>
    </row>
    <row r="425" spans="2:9" ht="15.75" customHeight="1" thickBot="1" x14ac:dyDescent="0.35">
      <c r="B425" s="7" t="s">
        <v>1626</v>
      </c>
      <c r="C425" s="13" t="s">
        <v>1627</v>
      </c>
      <c r="D425" s="14">
        <f t="shared" si="18"/>
        <v>16</v>
      </c>
      <c r="E425" s="15" t="str">
        <f t="shared" si="19"/>
        <v>Sabo, Ms. Emily</v>
      </c>
      <c r="F425" s="14">
        <f t="shared" si="20"/>
        <v>15</v>
      </c>
      <c r="G425" s="14" t="s">
        <v>10</v>
      </c>
      <c r="H425" s="15" t="s">
        <v>1628</v>
      </c>
      <c r="I425" s="16" t="s">
        <v>1629</v>
      </c>
    </row>
    <row r="426" spans="2:9" ht="15.75" customHeight="1" thickBot="1" x14ac:dyDescent="0.35">
      <c r="B426" s="7" t="s">
        <v>1630</v>
      </c>
      <c r="C426" s="13" t="s">
        <v>1631</v>
      </c>
      <c r="D426" s="14">
        <f t="shared" si="18"/>
        <v>23</v>
      </c>
      <c r="E426" s="15" t="str">
        <f t="shared" si="19"/>
        <v>Nazarian, Ms. Fabienne</v>
      </c>
      <c r="F426" s="14">
        <f t="shared" si="20"/>
        <v>22</v>
      </c>
      <c r="G426" s="14" t="s">
        <v>10</v>
      </c>
      <c r="H426" s="15" t="s">
        <v>1632</v>
      </c>
      <c r="I426" s="16" t="s">
        <v>1633</v>
      </c>
    </row>
    <row r="427" spans="2:9" ht="15.75" customHeight="1" thickBot="1" x14ac:dyDescent="0.35">
      <c r="B427" s="7" t="s">
        <v>1634</v>
      </c>
      <c r="C427" s="13" t="s">
        <v>1635</v>
      </c>
      <c r="D427" s="14">
        <f t="shared" si="18"/>
        <v>18</v>
      </c>
      <c r="E427" s="15" t="str">
        <f t="shared" si="19"/>
        <v>Lerma, Mr. Jordan</v>
      </c>
      <c r="F427" s="14">
        <f t="shared" si="20"/>
        <v>17</v>
      </c>
      <c r="G427" s="14" t="s">
        <v>15</v>
      </c>
      <c r="H427" s="15" t="s">
        <v>1595</v>
      </c>
      <c r="I427" s="16" t="s">
        <v>1636</v>
      </c>
    </row>
    <row r="428" spans="2:9" ht="15.75" customHeight="1" thickBot="1" x14ac:dyDescent="0.35">
      <c r="B428" s="7" t="s">
        <v>1637</v>
      </c>
      <c r="C428" s="13" t="s">
        <v>1638</v>
      </c>
      <c r="D428" s="14">
        <f t="shared" si="18"/>
        <v>15</v>
      </c>
      <c r="E428" s="15" t="str">
        <f t="shared" si="19"/>
        <v>Dahl, Mr. Matt</v>
      </c>
      <c r="F428" s="14">
        <f t="shared" si="20"/>
        <v>14</v>
      </c>
      <c r="G428" s="14" t="s">
        <v>15</v>
      </c>
      <c r="H428" s="15" t="s">
        <v>809</v>
      </c>
      <c r="I428" s="16" t="s">
        <v>1639</v>
      </c>
    </row>
    <row r="429" spans="2:9" ht="15.75" customHeight="1" thickBot="1" x14ac:dyDescent="0.35">
      <c r="B429" s="7" t="s">
        <v>1640</v>
      </c>
      <c r="C429" s="13" t="s">
        <v>1641</v>
      </c>
      <c r="D429" s="14">
        <f t="shared" si="18"/>
        <v>21</v>
      </c>
      <c r="E429" s="15" t="str">
        <f t="shared" si="19"/>
        <v>Surtees, Ms. Taryn L</v>
      </c>
      <c r="F429" s="14">
        <f t="shared" si="20"/>
        <v>20</v>
      </c>
      <c r="G429" s="14" t="s">
        <v>10</v>
      </c>
      <c r="H429" s="15" t="s">
        <v>1642</v>
      </c>
      <c r="I429" s="16" t="s">
        <v>1643</v>
      </c>
    </row>
    <row r="430" spans="2:9" ht="15.75" customHeight="1" thickBot="1" x14ac:dyDescent="0.35">
      <c r="B430" s="7" t="s">
        <v>1644</v>
      </c>
      <c r="C430" s="13" t="s">
        <v>1645</v>
      </c>
      <c r="D430" s="14">
        <f t="shared" si="18"/>
        <v>20</v>
      </c>
      <c r="E430" s="15" t="str">
        <f t="shared" si="19"/>
        <v>Spetner, Ms. Temima</v>
      </c>
      <c r="F430" s="14">
        <f t="shared" si="20"/>
        <v>19</v>
      </c>
      <c r="G430" s="14" t="s">
        <v>10</v>
      </c>
      <c r="H430" s="15" t="s">
        <v>1646</v>
      </c>
      <c r="I430" s="16" t="s">
        <v>1647</v>
      </c>
    </row>
    <row r="431" spans="2:9" ht="15.75" customHeight="1" thickBot="1" x14ac:dyDescent="0.35">
      <c r="B431" s="7" t="s">
        <v>1648</v>
      </c>
      <c r="C431" s="13" t="s">
        <v>1649</v>
      </c>
      <c r="D431" s="14">
        <f t="shared" si="18"/>
        <v>22</v>
      </c>
      <c r="E431" s="15" t="str">
        <f t="shared" si="19"/>
        <v>Brandon, Ms. Jennifer</v>
      </c>
      <c r="F431" s="14">
        <f t="shared" si="20"/>
        <v>21</v>
      </c>
      <c r="G431" s="14" t="s">
        <v>10</v>
      </c>
      <c r="H431" s="15" t="s">
        <v>323</v>
      </c>
      <c r="I431" s="16" t="s">
        <v>1650</v>
      </c>
    </row>
    <row r="432" spans="2:9" ht="15.75" customHeight="1" thickBot="1" x14ac:dyDescent="0.35">
      <c r="B432" s="7" t="s">
        <v>1651</v>
      </c>
      <c r="C432" s="13" t="s">
        <v>1652</v>
      </c>
      <c r="D432" s="14">
        <f t="shared" si="18"/>
        <v>20</v>
      </c>
      <c r="E432" s="15" t="str">
        <f t="shared" si="19"/>
        <v>Eley, Ms. Serena M.</v>
      </c>
      <c r="F432" s="14">
        <f t="shared" si="20"/>
        <v>19</v>
      </c>
      <c r="G432" s="14" t="s">
        <v>10</v>
      </c>
      <c r="H432" s="15" t="s">
        <v>1653</v>
      </c>
      <c r="I432" s="16" t="s">
        <v>1654</v>
      </c>
    </row>
    <row r="433" spans="2:9" ht="15.75" customHeight="1" thickBot="1" x14ac:dyDescent="0.35">
      <c r="B433" s="7" t="s">
        <v>1655</v>
      </c>
      <c r="C433" s="13" t="s">
        <v>1656</v>
      </c>
      <c r="D433" s="14">
        <f t="shared" si="18"/>
        <v>25</v>
      </c>
      <c r="E433" s="15" t="str">
        <f t="shared" si="19"/>
        <v>Sedicum, Ms. Victoria M.</v>
      </c>
      <c r="F433" s="14">
        <f t="shared" si="20"/>
        <v>24</v>
      </c>
      <c r="G433" s="14" t="s">
        <v>10</v>
      </c>
      <c r="H433" s="15" t="s">
        <v>1657</v>
      </c>
      <c r="I433" s="16" t="s">
        <v>1658</v>
      </c>
    </row>
    <row r="434" spans="2:9" ht="15.75" customHeight="1" thickBot="1" x14ac:dyDescent="0.35">
      <c r="B434" s="7" t="s">
        <v>1659</v>
      </c>
      <c r="C434" s="13" t="s">
        <v>1660</v>
      </c>
      <c r="D434" s="14">
        <f t="shared" si="18"/>
        <v>19</v>
      </c>
      <c r="E434" s="15" t="str">
        <f t="shared" si="19"/>
        <v>Markle, Ms. Phoebe</v>
      </c>
      <c r="F434" s="14">
        <f t="shared" si="20"/>
        <v>18</v>
      </c>
      <c r="G434" s="14" t="s">
        <v>10</v>
      </c>
      <c r="H434" s="15" t="s">
        <v>1661</v>
      </c>
      <c r="I434" s="16" t="s">
        <v>1662</v>
      </c>
    </row>
    <row r="435" spans="2:9" ht="15.75" customHeight="1" thickBot="1" x14ac:dyDescent="0.35">
      <c r="B435" s="7" t="s">
        <v>1663</v>
      </c>
      <c r="C435" s="13" t="s">
        <v>1664</v>
      </c>
      <c r="D435" s="14">
        <f t="shared" si="18"/>
        <v>16</v>
      </c>
      <c r="E435" s="15" t="str">
        <f t="shared" si="19"/>
        <v>Kunz, Mr. Corey</v>
      </c>
      <c r="F435" s="14">
        <f t="shared" si="20"/>
        <v>15</v>
      </c>
      <c r="G435" s="14" t="s">
        <v>15</v>
      </c>
      <c r="H435" s="15" t="s">
        <v>1567</v>
      </c>
      <c r="I435" s="16" t="s">
        <v>1665</v>
      </c>
    </row>
    <row r="436" spans="2:9" ht="15.75" customHeight="1" thickBot="1" x14ac:dyDescent="0.35">
      <c r="B436" s="7" t="s">
        <v>1666</v>
      </c>
      <c r="C436" s="13" t="s">
        <v>1667</v>
      </c>
      <c r="D436" s="14">
        <f t="shared" si="18"/>
        <v>20</v>
      </c>
      <c r="E436" s="15" t="str">
        <f t="shared" si="19"/>
        <v>Wimert, Ms. Rebecca</v>
      </c>
      <c r="F436" s="14">
        <f t="shared" si="20"/>
        <v>19</v>
      </c>
      <c r="G436" s="14" t="s">
        <v>10</v>
      </c>
      <c r="H436" s="15" t="s">
        <v>355</v>
      </c>
      <c r="I436" s="16" t="s">
        <v>1668</v>
      </c>
    </row>
    <row r="437" spans="2:9" ht="15.75" customHeight="1" thickBot="1" x14ac:dyDescent="0.35">
      <c r="B437" s="7" t="s">
        <v>1669</v>
      </c>
      <c r="C437" s="13" t="s">
        <v>1670</v>
      </c>
      <c r="D437" s="14">
        <f t="shared" si="18"/>
        <v>25</v>
      </c>
      <c r="E437" s="15" t="str">
        <f t="shared" si="19"/>
        <v>Peterson, Mr. Nicholas D</v>
      </c>
      <c r="F437" s="14">
        <f t="shared" si="20"/>
        <v>24</v>
      </c>
      <c r="G437" s="14" t="s">
        <v>15</v>
      </c>
      <c r="H437" s="15" t="s">
        <v>1671</v>
      </c>
      <c r="I437" s="16" t="s">
        <v>1672</v>
      </c>
    </row>
    <row r="438" spans="2:9" ht="15.75" customHeight="1" thickBot="1" x14ac:dyDescent="0.35">
      <c r="B438" s="7" t="s">
        <v>1673</v>
      </c>
      <c r="C438" s="13" t="s">
        <v>1674</v>
      </c>
      <c r="D438" s="14">
        <f t="shared" si="18"/>
        <v>23</v>
      </c>
      <c r="E438" s="15" t="str">
        <f t="shared" si="19"/>
        <v>Mercier, Mr. Christian</v>
      </c>
      <c r="F438" s="14">
        <f t="shared" si="20"/>
        <v>22</v>
      </c>
      <c r="G438" s="14" t="s">
        <v>15</v>
      </c>
      <c r="H438" s="15" t="s">
        <v>1675</v>
      </c>
      <c r="I438" s="16" t="s">
        <v>1676</v>
      </c>
    </row>
    <row r="439" spans="2:9" ht="15.75" customHeight="1" thickBot="1" x14ac:dyDescent="0.35">
      <c r="B439" s="7" t="s">
        <v>1677</v>
      </c>
      <c r="C439" s="13" t="s">
        <v>1678</v>
      </c>
      <c r="D439" s="14">
        <f t="shared" si="18"/>
        <v>24</v>
      </c>
      <c r="E439" s="15" t="str">
        <f t="shared" si="19"/>
        <v>Laurie, Mr. Jonathon S.</v>
      </c>
      <c r="F439" s="14">
        <f t="shared" si="20"/>
        <v>23</v>
      </c>
      <c r="G439" s="14" t="s">
        <v>15</v>
      </c>
      <c r="H439" s="15" t="s">
        <v>1679</v>
      </c>
      <c r="I439" s="16" t="s">
        <v>1680</v>
      </c>
    </row>
    <row r="440" spans="2:9" ht="15.75" customHeight="1" thickBot="1" x14ac:dyDescent="0.35">
      <c r="B440" s="7" t="s">
        <v>1681</v>
      </c>
      <c r="C440" s="13" t="s">
        <v>1682</v>
      </c>
      <c r="D440" s="14">
        <f t="shared" si="18"/>
        <v>27</v>
      </c>
      <c r="E440" s="15" t="str">
        <f t="shared" si="19"/>
        <v>Sekaquaptewa, Ms. Caroline</v>
      </c>
      <c r="F440" s="14">
        <f t="shared" si="20"/>
        <v>26</v>
      </c>
      <c r="G440" s="14" t="s">
        <v>10</v>
      </c>
      <c r="H440" s="15" t="s">
        <v>1409</v>
      </c>
      <c r="I440" s="16" t="s">
        <v>1683</v>
      </c>
    </row>
    <row r="441" spans="2:9" ht="15.75" customHeight="1" thickBot="1" x14ac:dyDescent="0.35">
      <c r="B441" s="7" t="s">
        <v>1684</v>
      </c>
      <c r="C441" s="13" t="s">
        <v>1685</v>
      </c>
      <c r="D441" s="14">
        <f t="shared" si="18"/>
        <v>21</v>
      </c>
      <c r="E441" s="15" t="str">
        <f t="shared" si="19"/>
        <v>Frash, Mr. Joshua D.</v>
      </c>
      <c r="F441" s="14">
        <f t="shared" si="20"/>
        <v>20</v>
      </c>
      <c r="G441" s="14" t="s">
        <v>15</v>
      </c>
      <c r="H441" s="15" t="s">
        <v>1686</v>
      </c>
      <c r="I441" s="16" t="s">
        <v>1687</v>
      </c>
    </row>
    <row r="442" spans="2:9" ht="15.75" customHeight="1" thickBot="1" x14ac:dyDescent="0.35">
      <c r="B442" s="7" t="s">
        <v>1688</v>
      </c>
      <c r="C442" s="13" t="s">
        <v>1689</v>
      </c>
      <c r="D442" s="14">
        <f t="shared" si="18"/>
        <v>22</v>
      </c>
      <c r="E442" s="15" t="str">
        <f t="shared" si="19"/>
        <v>Bukowski, Ms. Nichole</v>
      </c>
      <c r="F442" s="14">
        <f t="shared" si="20"/>
        <v>21</v>
      </c>
      <c r="G442" s="14" t="s">
        <v>10</v>
      </c>
      <c r="H442" s="15" t="s">
        <v>1690</v>
      </c>
      <c r="I442" s="16" t="s">
        <v>1691</v>
      </c>
    </row>
    <row r="443" spans="2:9" ht="15.75" customHeight="1" thickBot="1" x14ac:dyDescent="0.35">
      <c r="B443" s="7" t="s">
        <v>1692</v>
      </c>
      <c r="C443" s="13" t="s">
        <v>1693</v>
      </c>
      <c r="D443" s="14">
        <f t="shared" si="18"/>
        <v>22</v>
      </c>
      <c r="E443" s="15" t="str">
        <f t="shared" si="19"/>
        <v>Sandahl, Ms. Denise M</v>
      </c>
      <c r="F443" s="14">
        <f t="shared" si="20"/>
        <v>21</v>
      </c>
      <c r="G443" s="14" t="s">
        <v>10</v>
      </c>
      <c r="H443" s="15" t="s">
        <v>1694</v>
      </c>
      <c r="I443" s="16" t="s">
        <v>1695</v>
      </c>
    </row>
    <row r="444" spans="2:9" ht="15.75" customHeight="1" thickBot="1" x14ac:dyDescent="0.35">
      <c r="B444" s="7" t="s">
        <v>1696</v>
      </c>
      <c r="C444" s="13" t="s">
        <v>1697</v>
      </c>
      <c r="D444" s="14">
        <f t="shared" si="18"/>
        <v>22</v>
      </c>
      <c r="E444" s="15" t="str">
        <f t="shared" si="19"/>
        <v>Speight, Mr. Peter R.</v>
      </c>
      <c r="F444" s="14">
        <f t="shared" si="20"/>
        <v>21</v>
      </c>
      <c r="G444" s="14" t="s">
        <v>15</v>
      </c>
      <c r="H444" s="15" t="s">
        <v>1698</v>
      </c>
      <c r="I444" s="16" t="s">
        <v>1699</v>
      </c>
    </row>
    <row r="445" spans="2:9" ht="15.75" customHeight="1" thickBot="1" x14ac:dyDescent="0.35">
      <c r="B445" s="7" t="s">
        <v>1700</v>
      </c>
      <c r="C445" s="13" t="s">
        <v>1701</v>
      </c>
      <c r="D445" s="14">
        <f t="shared" si="18"/>
        <v>19</v>
      </c>
      <c r="E445" s="15" t="str">
        <f t="shared" si="19"/>
        <v>Lee, Mr. Johnson K</v>
      </c>
      <c r="F445" s="14">
        <f t="shared" si="20"/>
        <v>18</v>
      </c>
      <c r="G445" s="14" t="s">
        <v>15</v>
      </c>
      <c r="H445" s="15" t="s">
        <v>1702</v>
      </c>
      <c r="I445" s="16" t="s">
        <v>284</v>
      </c>
    </row>
    <row r="446" spans="2:9" ht="15.75" customHeight="1" thickBot="1" x14ac:dyDescent="0.35">
      <c r="B446" s="7" t="s">
        <v>1703</v>
      </c>
      <c r="C446" s="13" t="s">
        <v>1704</v>
      </c>
      <c r="D446" s="14">
        <f t="shared" si="18"/>
        <v>23</v>
      </c>
      <c r="E446" s="15" t="str">
        <f t="shared" si="19"/>
        <v>Nielsen, Ms. Katherine</v>
      </c>
      <c r="F446" s="14">
        <f t="shared" si="20"/>
        <v>22</v>
      </c>
      <c r="G446" s="14" t="s">
        <v>10</v>
      </c>
      <c r="H446" s="15" t="s">
        <v>1705</v>
      </c>
      <c r="I446" s="16" t="s">
        <v>1706</v>
      </c>
    </row>
    <row r="447" spans="2:9" ht="15.75" customHeight="1" thickBot="1" x14ac:dyDescent="0.35">
      <c r="B447" s="7" t="s">
        <v>1707</v>
      </c>
      <c r="C447" s="13" t="s">
        <v>1708</v>
      </c>
      <c r="D447" s="14">
        <f t="shared" si="18"/>
        <v>18</v>
      </c>
      <c r="E447" s="15" t="str">
        <f t="shared" si="19"/>
        <v>Zirdok, Ms. Lynda</v>
      </c>
      <c r="F447" s="14">
        <f t="shared" si="20"/>
        <v>17</v>
      </c>
      <c r="G447" s="14" t="s">
        <v>10</v>
      </c>
      <c r="H447" s="15" t="s">
        <v>1709</v>
      </c>
      <c r="I447" s="16" t="s">
        <v>1710</v>
      </c>
    </row>
    <row r="448" spans="2:9" ht="15.75" customHeight="1" thickBot="1" x14ac:dyDescent="0.35">
      <c r="B448" s="7" t="s">
        <v>1711</v>
      </c>
      <c r="C448" s="13" t="s">
        <v>1712</v>
      </c>
      <c r="D448" s="14">
        <f t="shared" si="18"/>
        <v>21</v>
      </c>
      <c r="E448" s="15" t="str">
        <f t="shared" si="19"/>
        <v>Crudale, Mr. Anthony</v>
      </c>
      <c r="F448" s="14">
        <f t="shared" si="20"/>
        <v>20</v>
      </c>
      <c r="G448" s="14" t="s">
        <v>15</v>
      </c>
      <c r="H448" s="15" t="s">
        <v>1270</v>
      </c>
      <c r="I448" s="16" t="s">
        <v>1713</v>
      </c>
    </row>
    <row r="449" spans="2:9" ht="15.75" customHeight="1" thickBot="1" x14ac:dyDescent="0.35">
      <c r="B449" s="7" t="s">
        <v>1714</v>
      </c>
      <c r="C449" s="13" t="s">
        <v>1715</v>
      </c>
      <c r="D449" s="14">
        <f t="shared" si="18"/>
        <v>24</v>
      </c>
      <c r="E449" s="15" t="str">
        <f t="shared" si="19"/>
        <v>Koopmans, Ms. Linnea C.</v>
      </c>
      <c r="F449" s="14">
        <f t="shared" si="20"/>
        <v>23</v>
      </c>
      <c r="G449" s="14" t="s">
        <v>10</v>
      </c>
      <c r="H449" s="15" t="s">
        <v>1716</v>
      </c>
      <c r="I449" s="16" t="s">
        <v>1717</v>
      </c>
    </row>
    <row r="450" spans="2:9" ht="15.75" customHeight="1" thickBot="1" x14ac:dyDescent="0.35">
      <c r="B450" s="7" t="s">
        <v>1718</v>
      </c>
      <c r="C450" s="13" t="s">
        <v>1719</v>
      </c>
      <c r="D450" s="14">
        <f t="shared" si="18"/>
        <v>28</v>
      </c>
      <c r="E450" s="15" t="str">
        <f t="shared" si="19"/>
        <v>Milani, Mr. Massimiliano A.</v>
      </c>
      <c r="F450" s="14">
        <f t="shared" si="20"/>
        <v>27</v>
      </c>
      <c r="G450" s="14" t="s">
        <v>15</v>
      </c>
      <c r="H450" s="15" t="s">
        <v>1720</v>
      </c>
      <c r="I450" s="16" t="s">
        <v>1721</v>
      </c>
    </row>
    <row r="451" spans="2:9" ht="15.75" customHeight="1" thickBot="1" x14ac:dyDescent="0.35">
      <c r="B451" s="7" t="s">
        <v>1722</v>
      </c>
      <c r="C451" s="13" t="s">
        <v>1723</v>
      </c>
      <c r="D451" s="14">
        <f t="shared" ref="D451:D514" si="21">LEN(C451)</f>
        <v>20</v>
      </c>
      <c r="E451" s="15" t="str">
        <f t="shared" ref="E451:E514" si="22">TRIM(C451)</f>
        <v>Kelly, Mr. James M.</v>
      </c>
      <c r="F451" s="14">
        <f t="shared" ref="F451:F514" si="23">LEN(E451)</f>
        <v>19</v>
      </c>
      <c r="G451" s="14" t="s">
        <v>15</v>
      </c>
      <c r="H451" s="15" t="s">
        <v>1724</v>
      </c>
      <c r="I451" s="16" t="s">
        <v>1725</v>
      </c>
    </row>
    <row r="452" spans="2:9" ht="15.75" customHeight="1" thickBot="1" x14ac:dyDescent="0.35">
      <c r="B452" s="7" t="s">
        <v>1726</v>
      </c>
      <c r="C452" s="13" t="s">
        <v>1727</v>
      </c>
      <c r="D452" s="14">
        <f t="shared" si="21"/>
        <v>20</v>
      </c>
      <c r="E452" s="15" t="str">
        <f t="shared" si="22"/>
        <v>Finelli, Ms. Lauren</v>
      </c>
      <c r="F452" s="14">
        <f t="shared" si="23"/>
        <v>19</v>
      </c>
      <c r="G452" s="14" t="s">
        <v>10</v>
      </c>
      <c r="H452" s="15" t="s">
        <v>1728</v>
      </c>
      <c r="I452" s="16" t="s">
        <v>1729</v>
      </c>
    </row>
    <row r="453" spans="2:9" ht="15.75" customHeight="1" thickBot="1" x14ac:dyDescent="0.35">
      <c r="B453" s="7" t="s">
        <v>1730</v>
      </c>
      <c r="C453" s="13" t="s">
        <v>1731</v>
      </c>
      <c r="D453" s="14">
        <f t="shared" si="21"/>
        <v>23</v>
      </c>
      <c r="E453" s="15" t="str">
        <f t="shared" si="22"/>
        <v>Palmer, Ms. Michele V.</v>
      </c>
      <c r="F453" s="14">
        <f t="shared" si="23"/>
        <v>22</v>
      </c>
      <c r="G453" s="14" t="s">
        <v>10</v>
      </c>
      <c r="H453" s="15" t="s">
        <v>1732</v>
      </c>
      <c r="I453" s="16" t="s">
        <v>1353</v>
      </c>
    </row>
    <row r="454" spans="2:9" ht="15.75" customHeight="1" thickBot="1" x14ac:dyDescent="0.35">
      <c r="B454" s="7" t="s">
        <v>1733</v>
      </c>
      <c r="C454" s="13" t="s">
        <v>1734</v>
      </c>
      <c r="D454" s="14">
        <f t="shared" si="21"/>
        <v>15</v>
      </c>
      <c r="E454" s="15" t="str">
        <f t="shared" si="22"/>
        <v>Wang, Mr. Xiao</v>
      </c>
      <c r="F454" s="14">
        <f t="shared" si="23"/>
        <v>14</v>
      </c>
      <c r="G454" s="14" t="s">
        <v>15</v>
      </c>
      <c r="H454" s="15" t="s">
        <v>1735</v>
      </c>
      <c r="I454" s="16" t="s">
        <v>214</v>
      </c>
    </row>
    <row r="455" spans="2:9" ht="15.75" customHeight="1" thickBot="1" x14ac:dyDescent="0.35">
      <c r="B455" s="7" t="s">
        <v>1736</v>
      </c>
      <c r="C455" s="13" t="s">
        <v>1737</v>
      </c>
      <c r="D455" s="14">
        <f t="shared" si="21"/>
        <v>22</v>
      </c>
      <c r="E455" s="15" t="str">
        <f t="shared" si="22"/>
        <v>Beasley, Ms. Harper L</v>
      </c>
      <c r="F455" s="14">
        <f t="shared" si="23"/>
        <v>21</v>
      </c>
      <c r="G455" s="14" t="s">
        <v>10</v>
      </c>
      <c r="H455" s="15" t="s">
        <v>1738</v>
      </c>
      <c r="I455" s="16" t="s">
        <v>1739</v>
      </c>
    </row>
    <row r="456" spans="2:9" ht="15.75" customHeight="1" thickBot="1" x14ac:dyDescent="0.35">
      <c r="B456" s="7" t="s">
        <v>1740</v>
      </c>
      <c r="C456" s="13" t="s">
        <v>1741</v>
      </c>
      <c r="D456" s="14">
        <f t="shared" si="21"/>
        <v>18</v>
      </c>
      <c r="E456" s="15" t="str">
        <f t="shared" si="22"/>
        <v>Bedbury, Mr. Nick</v>
      </c>
      <c r="F456" s="14">
        <f t="shared" si="23"/>
        <v>17</v>
      </c>
      <c r="G456" s="14" t="s">
        <v>15</v>
      </c>
      <c r="H456" s="15" t="s">
        <v>530</v>
      </c>
      <c r="I456" s="16" t="s">
        <v>1742</v>
      </c>
    </row>
    <row r="457" spans="2:9" ht="15.75" customHeight="1" thickBot="1" x14ac:dyDescent="0.35">
      <c r="B457" s="7" t="s">
        <v>1743</v>
      </c>
      <c r="C457" s="13" t="s">
        <v>1744</v>
      </c>
      <c r="D457" s="14">
        <f t="shared" si="21"/>
        <v>22</v>
      </c>
      <c r="E457" s="15" t="str">
        <f t="shared" si="22"/>
        <v>Stemberger, Mr. Scott</v>
      </c>
      <c r="F457" s="14">
        <f t="shared" si="23"/>
        <v>21</v>
      </c>
      <c r="G457" s="14" t="s">
        <v>15</v>
      </c>
      <c r="H457" s="15" t="s">
        <v>36</v>
      </c>
      <c r="I457" s="16" t="s">
        <v>1745</v>
      </c>
    </row>
    <row r="458" spans="2:9" ht="15.75" customHeight="1" thickBot="1" x14ac:dyDescent="0.35">
      <c r="B458" s="7" t="s">
        <v>1746</v>
      </c>
      <c r="C458" s="13" t="s">
        <v>1747</v>
      </c>
      <c r="D458" s="14">
        <f t="shared" si="21"/>
        <v>19</v>
      </c>
      <c r="E458" s="15" t="str">
        <f t="shared" si="22"/>
        <v>Chebet, Mr. Wilson</v>
      </c>
      <c r="F458" s="14">
        <f t="shared" si="23"/>
        <v>18</v>
      </c>
      <c r="G458" s="14" t="s">
        <v>15</v>
      </c>
      <c r="H458" s="15" t="s">
        <v>1748</v>
      </c>
      <c r="I458" s="16" t="s">
        <v>1749</v>
      </c>
    </row>
    <row r="459" spans="2:9" ht="15.75" customHeight="1" thickBot="1" x14ac:dyDescent="0.35">
      <c r="B459" s="7" t="s">
        <v>1750</v>
      </c>
      <c r="C459" s="13" t="s">
        <v>1751</v>
      </c>
      <c r="D459" s="14">
        <f t="shared" si="21"/>
        <v>14</v>
      </c>
      <c r="E459" s="15" t="str">
        <f t="shared" si="22"/>
        <v>Muir, Mr. Lee</v>
      </c>
      <c r="F459" s="14">
        <f t="shared" si="23"/>
        <v>13</v>
      </c>
      <c r="G459" s="14" t="s">
        <v>15</v>
      </c>
      <c r="H459" s="15" t="s">
        <v>1125</v>
      </c>
      <c r="I459" s="16" t="s">
        <v>1752</v>
      </c>
    </row>
    <row r="460" spans="2:9" ht="15.75" customHeight="1" thickBot="1" x14ac:dyDescent="0.35">
      <c r="B460" s="7" t="s">
        <v>1753</v>
      </c>
      <c r="C460" s="13" t="s">
        <v>1754</v>
      </c>
      <c r="D460" s="14">
        <f t="shared" si="21"/>
        <v>19</v>
      </c>
      <c r="E460" s="15" t="str">
        <f t="shared" si="22"/>
        <v>Yang, Mr. Shizhong</v>
      </c>
      <c r="F460" s="14">
        <f t="shared" si="23"/>
        <v>18</v>
      </c>
      <c r="G460" s="14" t="s">
        <v>15</v>
      </c>
      <c r="H460" s="15" t="s">
        <v>1755</v>
      </c>
      <c r="I460" s="16" t="s">
        <v>1756</v>
      </c>
    </row>
    <row r="461" spans="2:9" ht="15.75" customHeight="1" thickBot="1" x14ac:dyDescent="0.35">
      <c r="B461" s="7" t="s">
        <v>1757</v>
      </c>
      <c r="C461" s="13" t="s">
        <v>1758</v>
      </c>
      <c r="D461" s="14">
        <f t="shared" si="21"/>
        <v>25</v>
      </c>
      <c r="E461" s="15" t="str">
        <f t="shared" si="22"/>
        <v>Gravel, Ms. Marie-Claire</v>
      </c>
      <c r="F461" s="14">
        <f t="shared" si="23"/>
        <v>24</v>
      </c>
      <c r="G461" s="14" t="s">
        <v>10</v>
      </c>
      <c r="H461" s="15" t="s">
        <v>1759</v>
      </c>
      <c r="I461" s="16" t="s">
        <v>1760</v>
      </c>
    </row>
    <row r="462" spans="2:9" ht="15.75" customHeight="1" thickBot="1" x14ac:dyDescent="0.35">
      <c r="B462" s="7" t="s">
        <v>1761</v>
      </c>
      <c r="C462" s="13" t="s">
        <v>1762</v>
      </c>
      <c r="D462" s="14">
        <f t="shared" si="21"/>
        <v>19</v>
      </c>
      <c r="E462" s="15" t="str">
        <f t="shared" si="22"/>
        <v>Smith, Mr. Todd J.</v>
      </c>
      <c r="F462" s="14">
        <f t="shared" si="23"/>
        <v>18</v>
      </c>
      <c r="G462" s="14" t="s">
        <v>15</v>
      </c>
      <c r="H462" s="15" t="s">
        <v>1763</v>
      </c>
      <c r="I462" s="16" t="s">
        <v>264</v>
      </c>
    </row>
    <row r="463" spans="2:9" ht="15.75" customHeight="1" thickBot="1" x14ac:dyDescent="0.35">
      <c r="B463" s="7" t="s">
        <v>1764</v>
      </c>
      <c r="C463" s="13" t="s">
        <v>1765</v>
      </c>
      <c r="D463" s="14">
        <f t="shared" si="21"/>
        <v>22</v>
      </c>
      <c r="E463" s="15" t="str">
        <f t="shared" si="22"/>
        <v>Williams, Ms. Carolyn</v>
      </c>
      <c r="F463" s="14">
        <f t="shared" si="23"/>
        <v>21</v>
      </c>
      <c r="G463" s="14" t="s">
        <v>10</v>
      </c>
      <c r="H463" s="15" t="s">
        <v>1766</v>
      </c>
      <c r="I463" s="16" t="s">
        <v>1149</v>
      </c>
    </row>
    <row r="464" spans="2:9" ht="15.75" customHeight="1" thickBot="1" x14ac:dyDescent="0.35">
      <c r="B464" s="7" t="s">
        <v>1767</v>
      </c>
      <c r="C464" s="13" t="s">
        <v>1768</v>
      </c>
      <c r="D464" s="14">
        <f t="shared" si="21"/>
        <v>19</v>
      </c>
      <c r="E464" s="15" t="str">
        <f t="shared" si="22"/>
        <v>Meyer, Ms. Lindsey</v>
      </c>
      <c r="F464" s="14">
        <f t="shared" si="23"/>
        <v>18</v>
      </c>
      <c r="G464" s="14" t="s">
        <v>10</v>
      </c>
      <c r="H464" s="15" t="s">
        <v>236</v>
      </c>
      <c r="I464" s="16" t="s">
        <v>328</v>
      </c>
    </row>
    <row r="465" spans="2:9" ht="15.75" customHeight="1" thickBot="1" x14ac:dyDescent="0.35">
      <c r="B465" s="7" t="s">
        <v>1769</v>
      </c>
      <c r="C465" s="13" t="s">
        <v>1770</v>
      </c>
      <c r="D465" s="14">
        <f t="shared" si="21"/>
        <v>24</v>
      </c>
      <c r="E465" s="15" t="str">
        <f t="shared" si="22"/>
        <v>Jamieson, Ms. Marissa D</v>
      </c>
      <c r="F465" s="14">
        <f t="shared" si="23"/>
        <v>23</v>
      </c>
      <c r="G465" s="14" t="s">
        <v>10</v>
      </c>
      <c r="H465" s="15" t="s">
        <v>1771</v>
      </c>
      <c r="I465" s="16" t="s">
        <v>1772</v>
      </c>
    </row>
    <row r="466" spans="2:9" ht="15.75" customHeight="1" thickBot="1" x14ac:dyDescent="0.35">
      <c r="B466" s="7" t="s">
        <v>1773</v>
      </c>
      <c r="C466" s="13" t="s">
        <v>1774</v>
      </c>
      <c r="D466" s="14">
        <f t="shared" si="21"/>
        <v>21</v>
      </c>
      <c r="E466" s="15" t="str">
        <f t="shared" si="22"/>
        <v>Dufeal, Mr. Jean Luc</v>
      </c>
      <c r="F466" s="14">
        <f t="shared" si="23"/>
        <v>20</v>
      </c>
      <c r="G466" s="14" t="s">
        <v>15</v>
      </c>
      <c r="H466" s="15" t="s">
        <v>1775</v>
      </c>
      <c r="I466" s="16" t="s">
        <v>1776</v>
      </c>
    </row>
    <row r="467" spans="2:9" ht="15.75" customHeight="1" thickBot="1" x14ac:dyDescent="0.35">
      <c r="B467" s="7" t="s">
        <v>1777</v>
      </c>
      <c r="C467" s="13" t="s">
        <v>1778</v>
      </c>
      <c r="D467" s="14">
        <f t="shared" si="21"/>
        <v>25</v>
      </c>
      <c r="E467" s="15" t="str">
        <f t="shared" si="22"/>
        <v>Sansonetti, Ms. Danielle</v>
      </c>
      <c r="F467" s="14">
        <f t="shared" si="23"/>
        <v>24</v>
      </c>
      <c r="G467" s="14" t="s">
        <v>10</v>
      </c>
      <c r="H467" s="15" t="s">
        <v>311</v>
      </c>
      <c r="I467" s="16" t="s">
        <v>1779</v>
      </c>
    </row>
    <row r="468" spans="2:9" ht="15.75" customHeight="1" thickBot="1" x14ac:dyDescent="0.35">
      <c r="B468" s="7" t="s">
        <v>1780</v>
      </c>
      <c r="C468" s="13" t="s">
        <v>1781</v>
      </c>
      <c r="D468" s="14">
        <f t="shared" si="21"/>
        <v>18</v>
      </c>
      <c r="E468" s="15" t="str">
        <f t="shared" si="22"/>
        <v>Koneazny, Mr. Jim</v>
      </c>
      <c r="F468" s="14">
        <f t="shared" si="23"/>
        <v>17</v>
      </c>
      <c r="G468" s="14" t="s">
        <v>15</v>
      </c>
      <c r="H468" s="15" t="s">
        <v>1782</v>
      </c>
      <c r="I468" s="16" t="s">
        <v>1783</v>
      </c>
    </row>
    <row r="469" spans="2:9" ht="15.75" customHeight="1" thickBot="1" x14ac:dyDescent="0.35">
      <c r="B469" s="7" t="s">
        <v>1784</v>
      </c>
      <c r="C469" s="13" t="s">
        <v>1785</v>
      </c>
      <c r="D469" s="14">
        <f t="shared" si="21"/>
        <v>23</v>
      </c>
      <c r="E469" s="15" t="str">
        <f t="shared" si="22"/>
        <v>Johnson, Mr. Matthew T</v>
      </c>
      <c r="F469" s="14">
        <f t="shared" si="23"/>
        <v>22</v>
      </c>
      <c r="G469" s="14" t="s">
        <v>15</v>
      </c>
      <c r="H469" s="15" t="s">
        <v>1786</v>
      </c>
      <c r="I469" s="16" t="s">
        <v>276</v>
      </c>
    </row>
    <row r="470" spans="2:9" ht="15.75" customHeight="1" thickBot="1" x14ac:dyDescent="0.35">
      <c r="B470" s="7" t="s">
        <v>1787</v>
      </c>
      <c r="C470" s="13" t="s">
        <v>1788</v>
      </c>
      <c r="D470" s="14">
        <f t="shared" si="21"/>
        <v>23</v>
      </c>
      <c r="E470" s="15" t="str">
        <f t="shared" si="22"/>
        <v>Glasson, Ms. Rachel L.</v>
      </c>
      <c r="F470" s="14">
        <f t="shared" si="23"/>
        <v>22</v>
      </c>
      <c r="G470" s="14" t="s">
        <v>10</v>
      </c>
      <c r="H470" s="15" t="s">
        <v>1789</v>
      </c>
      <c r="I470" s="16" t="s">
        <v>1790</v>
      </c>
    </row>
    <row r="471" spans="2:9" ht="15.75" customHeight="1" thickBot="1" x14ac:dyDescent="0.35">
      <c r="B471" s="7" t="s">
        <v>1791</v>
      </c>
      <c r="C471" s="13" t="s">
        <v>1792</v>
      </c>
      <c r="D471" s="14">
        <f t="shared" si="21"/>
        <v>19</v>
      </c>
      <c r="E471" s="15" t="str">
        <f t="shared" si="22"/>
        <v>Canitz, Ms. Corina</v>
      </c>
      <c r="F471" s="14">
        <f t="shared" si="23"/>
        <v>18</v>
      </c>
      <c r="G471" s="14" t="s">
        <v>10</v>
      </c>
      <c r="H471" s="15" t="s">
        <v>1793</v>
      </c>
      <c r="I471" s="16" t="s">
        <v>1794</v>
      </c>
    </row>
    <row r="472" spans="2:9" ht="15.75" customHeight="1" thickBot="1" x14ac:dyDescent="0.35">
      <c r="B472" s="7" t="s">
        <v>1795</v>
      </c>
      <c r="C472" s="13" t="s">
        <v>1796</v>
      </c>
      <c r="D472" s="14">
        <f t="shared" si="21"/>
        <v>16</v>
      </c>
      <c r="E472" s="15" t="str">
        <f t="shared" si="22"/>
        <v>Li, Mr. Guannan</v>
      </c>
      <c r="F472" s="14">
        <f t="shared" si="23"/>
        <v>15</v>
      </c>
      <c r="G472" s="14" t="s">
        <v>15</v>
      </c>
      <c r="H472" s="15" t="s">
        <v>1797</v>
      </c>
      <c r="I472" s="16" t="s">
        <v>1798</v>
      </c>
    </row>
    <row r="473" spans="2:9" ht="15.75" customHeight="1" thickBot="1" x14ac:dyDescent="0.35">
      <c r="B473" s="7" t="s">
        <v>1799</v>
      </c>
      <c r="C473" s="13" t="s">
        <v>1800</v>
      </c>
      <c r="D473" s="14">
        <f t="shared" si="21"/>
        <v>17</v>
      </c>
      <c r="E473" s="15" t="str">
        <f t="shared" si="22"/>
        <v>Parsons, Mr. Don</v>
      </c>
      <c r="F473" s="14">
        <f t="shared" si="23"/>
        <v>16</v>
      </c>
      <c r="G473" s="14" t="s">
        <v>15</v>
      </c>
      <c r="H473" s="15" t="s">
        <v>1801</v>
      </c>
      <c r="I473" s="16" t="s">
        <v>1802</v>
      </c>
    </row>
    <row r="474" spans="2:9" ht="15.75" customHeight="1" thickBot="1" x14ac:dyDescent="0.35">
      <c r="B474" s="7" t="s">
        <v>1803</v>
      </c>
      <c r="C474" s="13" t="s">
        <v>1804</v>
      </c>
      <c r="D474" s="14">
        <f t="shared" si="21"/>
        <v>18</v>
      </c>
      <c r="E474" s="15" t="str">
        <f t="shared" si="22"/>
        <v>Raulli, Mr. Chris</v>
      </c>
      <c r="F474" s="14">
        <f t="shared" si="23"/>
        <v>17</v>
      </c>
      <c r="G474" s="14" t="s">
        <v>15</v>
      </c>
      <c r="H474" s="15" t="s">
        <v>887</v>
      </c>
      <c r="I474" s="16" t="s">
        <v>1805</v>
      </c>
    </row>
    <row r="475" spans="2:9" ht="15.75" customHeight="1" thickBot="1" x14ac:dyDescent="0.35">
      <c r="B475" s="7" t="s">
        <v>1806</v>
      </c>
      <c r="C475" s="13" t="s">
        <v>1807</v>
      </c>
      <c r="D475" s="14">
        <f t="shared" si="21"/>
        <v>20</v>
      </c>
      <c r="E475" s="15" t="str">
        <f t="shared" si="22"/>
        <v>Frome, Mr. Gavin V.</v>
      </c>
      <c r="F475" s="14">
        <f t="shared" si="23"/>
        <v>19</v>
      </c>
      <c r="G475" s="14" t="s">
        <v>15</v>
      </c>
      <c r="H475" s="15" t="s">
        <v>1808</v>
      </c>
      <c r="I475" s="16" t="s">
        <v>961</v>
      </c>
    </row>
    <row r="476" spans="2:9" ht="15.75" customHeight="1" thickBot="1" x14ac:dyDescent="0.35">
      <c r="B476" s="7" t="s">
        <v>1809</v>
      </c>
      <c r="C476" s="13" t="s">
        <v>1810</v>
      </c>
      <c r="D476" s="14">
        <f t="shared" si="21"/>
        <v>18</v>
      </c>
      <c r="E476" s="15" t="str">
        <f t="shared" si="22"/>
        <v>Sevcik, Mr. David</v>
      </c>
      <c r="F476" s="14">
        <f t="shared" si="23"/>
        <v>17</v>
      </c>
      <c r="G476" s="14" t="s">
        <v>15</v>
      </c>
      <c r="H476" s="15" t="s">
        <v>56</v>
      </c>
      <c r="I476" s="16" t="s">
        <v>1811</v>
      </c>
    </row>
    <row r="477" spans="2:9" ht="15.75" customHeight="1" thickBot="1" x14ac:dyDescent="0.35">
      <c r="B477" s="7" t="s">
        <v>1812</v>
      </c>
      <c r="C477" s="13" t="s">
        <v>1813</v>
      </c>
      <c r="D477" s="14">
        <f t="shared" si="21"/>
        <v>18</v>
      </c>
      <c r="E477" s="15" t="str">
        <f t="shared" si="22"/>
        <v>Narang, Mr. Jatin</v>
      </c>
      <c r="F477" s="14">
        <f t="shared" si="23"/>
        <v>17</v>
      </c>
      <c r="G477" s="14" t="s">
        <v>15</v>
      </c>
      <c r="H477" s="15" t="s">
        <v>1814</v>
      </c>
      <c r="I477" s="16" t="s">
        <v>1815</v>
      </c>
    </row>
    <row r="478" spans="2:9" ht="15.75" customHeight="1" thickBot="1" x14ac:dyDescent="0.35">
      <c r="B478" s="7" t="s">
        <v>1816</v>
      </c>
      <c r="C478" s="13" t="s">
        <v>1817</v>
      </c>
      <c r="D478" s="14">
        <f t="shared" si="21"/>
        <v>21</v>
      </c>
      <c r="E478" s="15" t="str">
        <f t="shared" si="22"/>
        <v>Royston, Mr. J P. II</v>
      </c>
      <c r="F478" s="14">
        <f t="shared" si="23"/>
        <v>20</v>
      </c>
      <c r="G478" s="14" t="s">
        <v>15</v>
      </c>
      <c r="H478" s="15" t="s">
        <v>1818</v>
      </c>
      <c r="I478" s="16" t="s">
        <v>1819</v>
      </c>
    </row>
    <row r="479" spans="2:9" ht="15.75" customHeight="1" thickBot="1" x14ac:dyDescent="0.35">
      <c r="B479" s="7" t="s">
        <v>1820</v>
      </c>
      <c r="C479" s="13" t="s">
        <v>1821</v>
      </c>
      <c r="D479" s="14">
        <f t="shared" si="21"/>
        <v>21</v>
      </c>
      <c r="E479" s="15" t="str">
        <f t="shared" si="22"/>
        <v>Tieri, Ms. Angela M.</v>
      </c>
      <c r="F479" s="14">
        <f t="shared" si="23"/>
        <v>20</v>
      </c>
      <c r="G479" s="14" t="s">
        <v>10</v>
      </c>
      <c r="H479" s="15" t="s">
        <v>1822</v>
      </c>
      <c r="I479" s="16" t="s">
        <v>1823</v>
      </c>
    </row>
    <row r="480" spans="2:9" ht="15.75" customHeight="1" thickBot="1" x14ac:dyDescent="0.35">
      <c r="B480" s="7" t="s">
        <v>1824</v>
      </c>
      <c r="C480" s="13" t="s">
        <v>1825</v>
      </c>
      <c r="D480" s="14">
        <f t="shared" si="21"/>
        <v>22</v>
      </c>
      <c r="E480" s="15" t="str">
        <f t="shared" si="22"/>
        <v>Whitney, Mr. Blake K.</v>
      </c>
      <c r="F480" s="14">
        <f t="shared" si="23"/>
        <v>21</v>
      </c>
      <c r="G480" s="14" t="s">
        <v>15</v>
      </c>
      <c r="H480" s="15" t="s">
        <v>1826</v>
      </c>
      <c r="I480" s="16" t="s">
        <v>1827</v>
      </c>
    </row>
    <row r="481" spans="2:9" ht="15.75" customHeight="1" thickBot="1" x14ac:dyDescent="0.35">
      <c r="B481" s="7" t="s">
        <v>1828</v>
      </c>
      <c r="C481" s="13" t="s">
        <v>1829</v>
      </c>
      <c r="D481" s="14">
        <f t="shared" si="21"/>
        <v>24</v>
      </c>
      <c r="E481" s="15" t="str">
        <f t="shared" si="22"/>
        <v>Wandzilak, Mr. Brian T.</v>
      </c>
      <c r="F481" s="14">
        <f t="shared" si="23"/>
        <v>23</v>
      </c>
      <c r="G481" s="14" t="s">
        <v>15</v>
      </c>
      <c r="H481" s="15" t="s">
        <v>1830</v>
      </c>
      <c r="I481" s="16" t="s">
        <v>1831</v>
      </c>
    </row>
    <row r="482" spans="2:9" ht="15.75" customHeight="1" thickBot="1" x14ac:dyDescent="0.35">
      <c r="B482" s="7" t="s">
        <v>1832</v>
      </c>
      <c r="C482" s="13" t="s">
        <v>1833</v>
      </c>
      <c r="D482" s="14">
        <f t="shared" si="21"/>
        <v>21</v>
      </c>
      <c r="E482" s="15" t="str">
        <f t="shared" si="22"/>
        <v>Valenzona, Mr. Damon</v>
      </c>
      <c r="F482" s="14">
        <f t="shared" si="23"/>
        <v>20</v>
      </c>
      <c r="G482" s="14" t="s">
        <v>15</v>
      </c>
      <c r="H482" s="15" t="s">
        <v>1834</v>
      </c>
      <c r="I482" s="16" t="s">
        <v>1835</v>
      </c>
    </row>
    <row r="483" spans="2:9" ht="15.75" customHeight="1" thickBot="1" x14ac:dyDescent="0.35">
      <c r="B483" s="7" t="s">
        <v>1836</v>
      </c>
      <c r="C483" s="13" t="s">
        <v>1837</v>
      </c>
      <c r="D483" s="14">
        <f t="shared" si="21"/>
        <v>19</v>
      </c>
      <c r="E483" s="15" t="str">
        <f t="shared" si="22"/>
        <v>Young, Mr. Jeffrey</v>
      </c>
      <c r="F483" s="14">
        <f t="shared" si="23"/>
        <v>18</v>
      </c>
      <c r="G483" s="14" t="s">
        <v>15</v>
      </c>
      <c r="H483" s="15" t="s">
        <v>724</v>
      </c>
      <c r="I483" s="16" t="s">
        <v>1838</v>
      </c>
    </row>
    <row r="484" spans="2:9" ht="15.75" customHeight="1" thickBot="1" x14ac:dyDescent="0.35">
      <c r="B484" s="7" t="s">
        <v>1839</v>
      </c>
      <c r="C484" s="13" t="s">
        <v>1840</v>
      </c>
      <c r="D484" s="14">
        <f t="shared" si="21"/>
        <v>25</v>
      </c>
      <c r="E484" s="15" t="str">
        <f t="shared" si="22"/>
        <v>Richards, Mr. Malcolm J.</v>
      </c>
      <c r="F484" s="14">
        <f t="shared" si="23"/>
        <v>24</v>
      </c>
      <c r="G484" s="14" t="s">
        <v>15</v>
      </c>
      <c r="H484" s="15" t="s">
        <v>1841</v>
      </c>
      <c r="I484" s="16" t="s">
        <v>1842</v>
      </c>
    </row>
    <row r="485" spans="2:9" ht="15.75" customHeight="1" thickBot="1" x14ac:dyDescent="0.35">
      <c r="B485" s="7" t="s">
        <v>1843</v>
      </c>
      <c r="C485" s="13" t="s">
        <v>1844</v>
      </c>
      <c r="D485" s="14">
        <f t="shared" si="21"/>
        <v>25</v>
      </c>
      <c r="E485" s="15" t="str">
        <f t="shared" si="22"/>
        <v>Alexson, Ms. Margaret B.</v>
      </c>
      <c r="F485" s="14">
        <f t="shared" si="23"/>
        <v>24</v>
      </c>
      <c r="G485" s="14" t="s">
        <v>10</v>
      </c>
      <c r="H485" s="15" t="s">
        <v>1845</v>
      </c>
      <c r="I485" s="16" t="s">
        <v>1846</v>
      </c>
    </row>
    <row r="486" spans="2:9" ht="15.75" customHeight="1" thickBot="1" x14ac:dyDescent="0.35">
      <c r="B486" s="7" t="s">
        <v>1847</v>
      </c>
      <c r="C486" s="13" t="s">
        <v>1848</v>
      </c>
      <c r="D486" s="14">
        <f t="shared" si="21"/>
        <v>18</v>
      </c>
      <c r="E486" s="15" t="str">
        <f t="shared" si="22"/>
        <v>Wright, Ms. Helen</v>
      </c>
      <c r="F486" s="14">
        <f t="shared" si="23"/>
        <v>17</v>
      </c>
      <c r="G486" s="14" t="s">
        <v>10</v>
      </c>
      <c r="H486" s="15" t="s">
        <v>1849</v>
      </c>
      <c r="I486" s="16" t="s">
        <v>523</v>
      </c>
    </row>
    <row r="487" spans="2:9" ht="15.75" customHeight="1" thickBot="1" x14ac:dyDescent="0.35">
      <c r="B487" s="7" t="s">
        <v>1850</v>
      </c>
      <c r="C487" s="13" t="s">
        <v>1851</v>
      </c>
      <c r="D487" s="14">
        <f t="shared" si="21"/>
        <v>21</v>
      </c>
      <c r="E487" s="15" t="str">
        <f t="shared" si="22"/>
        <v>McKenna, Mr. Matthew</v>
      </c>
      <c r="F487" s="14">
        <f t="shared" si="23"/>
        <v>20</v>
      </c>
      <c r="G487" s="14" t="s">
        <v>15</v>
      </c>
      <c r="H487" s="15" t="s">
        <v>620</v>
      </c>
      <c r="I487" s="16" t="s">
        <v>1852</v>
      </c>
    </row>
    <row r="488" spans="2:9" ht="15.75" customHeight="1" thickBot="1" x14ac:dyDescent="0.35">
      <c r="B488" s="7" t="s">
        <v>1853</v>
      </c>
      <c r="C488" s="13" t="s">
        <v>1854</v>
      </c>
      <c r="D488" s="14">
        <f t="shared" si="21"/>
        <v>18</v>
      </c>
      <c r="E488" s="15" t="str">
        <f t="shared" si="22"/>
        <v>Sallade, Mr. Jeff</v>
      </c>
      <c r="F488" s="14">
        <f t="shared" si="23"/>
        <v>17</v>
      </c>
      <c r="G488" s="14" t="s">
        <v>15</v>
      </c>
      <c r="H488" s="15" t="s">
        <v>287</v>
      </c>
      <c r="I488" s="16" t="s">
        <v>1274</v>
      </c>
    </row>
    <row r="489" spans="2:9" ht="15.75" customHeight="1" thickBot="1" x14ac:dyDescent="0.35">
      <c r="B489" s="7" t="s">
        <v>1855</v>
      </c>
      <c r="C489" s="13" t="s">
        <v>1856</v>
      </c>
      <c r="D489" s="14">
        <f t="shared" si="21"/>
        <v>20</v>
      </c>
      <c r="E489" s="15" t="str">
        <f t="shared" si="22"/>
        <v>Argall, Mrs. Tara R</v>
      </c>
      <c r="F489" s="14">
        <f t="shared" si="23"/>
        <v>19</v>
      </c>
      <c r="G489" s="14" t="s">
        <v>1857</v>
      </c>
      <c r="H489" s="15" t="s">
        <v>1858</v>
      </c>
      <c r="I489" s="16" t="s">
        <v>1859</v>
      </c>
    </row>
    <row r="490" spans="2:9" ht="15.75" customHeight="1" thickBot="1" x14ac:dyDescent="0.35">
      <c r="B490" s="7" t="s">
        <v>1860</v>
      </c>
      <c r="C490" s="13" t="s">
        <v>1861</v>
      </c>
      <c r="D490" s="14">
        <f t="shared" si="21"/>
        <v>22</v>
      </c>
      <c r="E490" s="15" t="str">
        <f t="shared" si="22"/>
        <v>Patchell, Ms. Kristin</v>
      </c>
      <c r="F490" s="14">
        <f t="shared" si="23"/>
        <v>21</v>
      </c>
      <c r="G490" s="14" t="s">
        <v>10</v>
      </c>
      <c r="H490" s="15" t="s">
        <v>1862</v>
      </c>
      <c r="I490" s="16" t="s">
        <v>1863</v>
      </c>
    </row>
    <row r="491" spans="2:9" ht="15.75" customHeight="1" thickBot="1" x14ac:dyDescent="0.35">
      <c r="B491" s="7" t="s">
        <v>1864</v>
      </c>
      <c r="C491" s="13" t="s">
        <v>1865</v>
      </c>
      <c r="D491" s="14">
        <f t="shared" si="21"/>
        <v>22</v>
      </c>
      <c r="E491" s="15" t="str">
        <f t="shared" si="22"/>
        <v>Catoggio, Mr. Timothy</v>
      </c>
      <c r="F491" s="14">
        <f t="shared" si="23"/>
        <v>21</v>
      </c>
      <c r="G491" s="14" t="s">
        <v>15</v>
      </c>
      <c r="H491" s="15" t="s">
        <v>534</v>
      </c>
      <c r="I491" s="16" t="s">
        <v>1866</v>
      </c>
    </row>
    <row r="492" spans="2:9" ht="15.75" customHeight="1" thickBot="1" x14ac:dyDescent="0.35">
      <c r="B492" s="7" t="s">
        <v>1867</v>
      </c>
      <c r="C492" s="13" t="s">
        <v>1868</v>
      </c>
      <c r="D492" s="14">
        <f t="shared" si="21"/>
        <v>17</v>
      </c>
      <c r="E492" s="15" t="str">
        <f t="shared" si="22"/>
        <v>Adams, Mr. Scott</v>
      </c>
      <c r="F492" s="14">
        <f t="shared" si="23"/>
        <v>16</v>
      </c>
      <c r="G492" s="14" t="s">
        <v>15</v>
      </c>
      <c r="H492" s="15" t="s">
        <v>36</v>
      </c>
      <c r="I492" s="16" t="s">
        <v>1869</v>
      </c>
    </row>
    <row r="493" spans="2:9" ht="15.75" customHeight="1" thickBot="1" x14ac:dyDescent="0.35">
      <c r="B493" s="7" t="s">
        <v>1870</v>
      </c>
      <c r="C493" s="13" t="s">
        <v>1871</v>
      </c>
      <c r="D493" s="14">
        <f t="shared" si="21"/>
        <v>19</v>
      </c>
      <c r="E493" s="15" t="str">
        <f t="shared" si="22"/>
        <v>Windt, Ms. Carly E</v>
      </c>
      <c r="F493" s="14">
        <f t="shared" si="23"/>
        <v>18</v>
      </c>
      <c r="G493" s="14" t="s">
        <v>10</v>
      </c>
      <c r="H493" s="15" t="s">
        <v>1872</v>
      </c>
      <c r="I493" s="16" t="s">
        <v>1873</v>
      </c>
    </row>
    <row r="494" spans="2:9" ht="15.75" customHeight="1" thickBot="1" x14ac:dyDescent="0.35">
      <c r="B494" s="7" t="s">
        <v>1874</v>
      </c>
      <c r="C494" s="13" t="s">
        <v>1875</v>
      </c>
      <c r="D494" s="14">
        <f t="shared" si="21"/>
        <v>15</v>
      </c>
      <c r="E494" s="15" t="str">
        <f t="shared" si="22"/>
        <v>Ryan, Ms. Lisa</v>
      </c>
      <c r="F494" s="14">
        <f t="shared" si="23"/>
        <v>14</v>
      </c>
      <c r="G494" s="14" t="s">
        <v>10</v>
      </c>
      <c r="H494" s="15" t="s">
        <v>1876</v>
      </c>
      <c r="I494" s="16" t="s">
        <v>1877</v>
      </c>
    </row>
    <row r="495" spans="2:9" ht="15.75" customHeight="1" thickBot="1" x14ac:dyDescent="0.35">
      <c r="B495" s="7" t="s">
        <v>1878</v>
      </c>
      <c r="C495" s="13" t="s">
        <v>1879</v>
      </c>
      <c r="D495" s="14">
        <f t="shared" si="21"/>
        <v>19</v>
      </c>
      <c r="E495" s="15" t="str">
        <f t="shared" si="22"/>
        <v>Marion, Ms. Stacey</v>
      </c>
      <c r="F495" s="14">
        <f t="shared" si="23"/>
        <v>18</v>
      </c>
      <c r="G495" s="14" t="s">
        <v>10</v>
      </c>
      <c r="H495" s="15" t="s">
        <v>1182</v>
      </c>
      <c r="I495" s="16" t="s">
        <v>1880</v>
      </c>
    </row>
    <row r="496" spans="2:9" ht="15.75" customHeight="1" thickBot="1" x14ac:dyDescent="0.35">
      <c r="B496" s="7" t="s">
        <v>1881</v>
      </c>
      <c r="C496" s="13" t="s">
        <v>1882</v>
      </c>
      <c r="D496" s="14">
        <f t="shared" si="21"/>
        <v>20</v>
      </c>
      <c r="E496" s="15" t="str">
        <f t="shared" si="22"/>
        <v>Raffetto, Mr. Louis</v>
      </c>
      <c r="F496" s="14">
        <f t="shared" si="23"/>
        <v>19</v>
      </c>
      <c r="G496" s="14" t="s">
        <v>15</v>
      </c>
      <c r="H496" s="15" t="s">
        <v>1883</v>
      </c>
      <c r="I496" s="16" t="s">
        <v>1884</v>
      </c>
    </row>
    <row r="497" spans="2:9" ht="15.75" customHeight="1" thickBot="1" x14ac:dyDescent="0.35">
      <c r="B497" s="7" t="s">
        <v>1885</v>
      </c>
      <c r="C497" s="13" t="s">
        <v>1886</v>
      </c>
      <c r="D497" s="14">
        <f t="shared" si="21"/>
        <v>20</v>
      </c>
      <c r="E497" s="15" t="str">
        <f t="shared" si="22"/>
        <v>Young, Mr. Brian R.</v>
      </c>
      <c r="F497" s="14">
        <f t="shared" si="23"/>
        <v>19</v>
      </c>
      <c r="G497" s="14" t="s">
        <v>15</v>
      </c>
      <c r="H497" s="15" t="s">
        <v>1887</v>
      </c>
      <c r="I497" s="16" t="s">
        <v>1838</v>
      </c>
    </row>
    <row r="498" spans="2:9" ht="15.75" customHeight="1" thickBot="1" x14ac:dyDescent="0.35">
      <c r="B498" s="7" t="s">
        <v>1888</v>
      </c>
      <c r="C498" s="13" t="s">
        <v>1889</v>
      </c>
      <c r="D498" s="14">
        <f t="shared" si="21"/>
        <v>21</v>
      </c>
      <c r="E498" s="15" t="str">
        <f t="shared" si="22"/>
        <v>Oehlke, Mrs. Jessica</v>
      </c>
      <c r="F498" s="14">
        <f t="shared" si="23"/>
        <v>20</v>
      </c>
      <c r="G498" s="14" t="s">
        <v>1857</v>
      </c>
      <c r="H498" s="15" t="s">
        <v>393</v>
      </c>
      <c r="I498" s="16" t="s">
        <v>1890</v>
      </c>
    </row>
    <row r="499" spans="2:9" ht="15.75" customHeight="1" thickBot="1" x14ac:dyDescent="0.35">
      <c r="B499" s="7" t="s">
        <v>1891</v>
      </c>
      <c r="C499" s="13" t="s">
        <v>1892</v>
      </c>
      <c r="D499" s="14">
        <f t="shared" si="21"/>
        <v>19</v>
      </c>
      <c r="E499" s="15" t="str">
        <f t="shared" si="22"/>
        <v>Sudol, Ms. Dawn M.</v>
      </c>
      <c r="F499" s="14">
        <f t="shared" si="23"/>
        <v>18</v>
      </c>
      <c r="G499" s="14" t="s">
        <v>10</v>
      </c>
      <c r="H499" s="15" t="s">
        <v>1893</v>
      </c>
      <c r="I499" s="16" t="s">
        <v>1894</v>
      </c>
    </row>
    <row r="500" spans="2:9" ht="15.75" customHeight="1" thickBot="1" x14ac:dyDescent="0.35">
      <c r="B500" s="7" t="s">
        <v>1895</v>
      </c>
      <c r="C500" s="13" t="s">
        <v>1896</v>
      </c>
      <c r="D500" s="14">
        <f t="shared" si="21"/>
        <v>18</v>
      </c>
      <c r="E500" s="15" t="str">
        <f t="shared" si="22"/>
        <v>Van Es, Mr. Chris</v>
      </c>
      <c r="F500" s="14">
        <f t="shared" si="23"/>
        <v>17</v>
      </c>
      <c r="G500" s="14" t="s">
        <v>15</v>
      </c>
      <c r="H500" s="15" t="s">
        <v>887</v>
      </c>
      <c r="I500" s="16" t="s">
        <v>1897</v>
      </c>
    </row>
    <row r="501" spans="2:9" ht="15.75" customHeight="1" thickBot="1" x14ac:dyDescent="0.35">
      <c r="B501" s="7" t="s">
        <v>1898</v>
      </c>
      <c r="C501" s="13" t="s">
        <v>1899</v>
      </c>
      <c r="D501" s="14">
        <f t="shared" si="21"/>
        <v>17</v>
      </c>
      <c r="E501" s="15" t="str">
        <f t="shared" si="22"/>
        <v>Dolge, Ms. Karen</v>
      </c>
      <c r="F501" s="14">
        <f t="shared" si="23"/>
        <v>16</v>
      </c>
      <c r="G501" s="14" t="s">
        <v>10</v>
      </c>
      <c r="H501" s="15" t="s">
        <v>1900</v>
      </c>
      <c r="I501" s="16" t="s">
        <v>1901</v>
      </c>
    </row>
    <row r="502" spans="2:9" ht="15.75" customHeight="1" thickBot="1" x14ac:dyDescent="0.35">
      <c r="B502" s="7" t="s">
        <v>1902</v>
      </c>
      <c r="C502" s="13" t="s">
        <v>1903</v>
      </c>
      <c r="D502" s="14">
        <f t="shared" si="21"/>
        <v>21</v>
      </c>
      <c r="E502" s="15" t="str">
        <f t="shared" si="22"/>
        <v>Marlier, Ms. Jessica</v>
      </c>
      <c r="F502" s="14">
        <f t="shared" si="23"/>
        <v>20</v>
      </c>
      <c r="G502" s="14" t="s">
        <v>10</v>
      </c>
      <c r="H502" s="15" t="s">
        <v>393</v>
      </c>
      <c r="I502" s="16" t="s">
        <v>1904</v>
      </c>
    </row>
    <row r="503" spans="2:9" ht="15.75" customHeight="1" thickBot="1" x14ac:dyDescent="0.35">
      <c r="B503" s="7" t="s">
        <v>1905</v>
      </c>
      <c r="C503" s="13" t="s">
        <v>1906</v>
      </c>
      <c r="D503" s="14">
        <f t="shared" si="21"/>
        <v>20</v>
      </c>
      <c r="E503" s="15" t="str">
        <f t="shared" si="22"/>
        <v>Girard, Mr. Mathieu</v>
      </c>
      <c r="F503" s="14">
        <f t="shared" si="23"/>
        <v>19</v>
      </c>
      <c r="G503" s="14" t="s">
        <v>15</v>
      </c>
      <c r="H503" s="15" t="s">
        <v>1907</v>
      </c>
      <c r="I503" s="16" t="s">
        <v>1908</v>
      </c>
    </row>
    <row r="504" spans="2:9" ht="15.75" customHeight="1" thickBot="1" x14ac:dyDescent="0.35">
      <c r="B504" s="7" t="s">
        <v>1909</v>
      </c>
      <c r="C504" s="13" t="s">
        <v>1910</v>
      </c>
      <c r="D504" s="14">
        <f t="shared" si="21"/>
        <v>16</v>
      </c>
      <c r="E504" s="15" t="str">
        <f t="shared" si="22"/>
        <v>Lee, Mr. Kam S.</v>
      </c>
      <c r="F504" s="14">
        <f t="shared" si="23"/>
        <v>15</v>
      </c>
      <c r="G504" s="14" t="s">
        <v>15</v>
      </c>
      <c r="H504" s="15" t="s">
        <v>1911</v>
      </c>
      <c r="I504" s="16" t="s">
        <v>284</v>
      </c>
    </row>
    <row r="505" spans="2:9" ht="15.75" customHeight="1" thickBot="1" x14ac:dyDescent="0.35">
      <c r="B505" s="7" t="s">
        <v>1912</v>
      </c>
      <c r="C505" s="13" t="s">
        <v>1913</v>
      </c>
      <c r="D505" s="14">
        <f t="shared" si="21"/>
        <v>23</v>
      </c>
      <c r="E505" s="15" t="str">
        <f t="shared" si="22"/>
        <v>Hubbard, Ms. Valerie A</v>
      </c>
      <c r="F505" s="14">
        <f t="shared" si="23"/>
        <v>22</v>
      </c>
      <c r="G505" s="14" t="s">
        <v>10</v>
      </c>
      <c r="H505" s="15" t="s">
        <v>1914</v>
      </c>
      <c r="I505" s="16" t="s">
        <v>1915</v>
      </c>
    </row>
    <row r="506" spans="2:9" ht="15.75" customHeight="1" thickBot="1" x14ac:dyDescent="0.35">
      <c r="B506" s="7" t="s">
        <v>1916</v>
      </c>
      <c r="C506" s="13" t="s">
        <v>1917</v>
      </c>
      <c r="D506" s="14">
        <f t="shared" si="21"/>
        <v>21</v>
      </c>
      <c r="E506" s="15" t="str">
        <f t="shared" si="22"/>
        <v>Koester, Ms. Freya R</v>
      </c>
      <c r="F506" s="14">
        <f t="shared" si="23"/>
        <v>20</v>
      </c>
      <c r="G506" s="14" t="s">
        <v>10</v>
      </c>
      <c r="H506" s="15" t="s">
        <v>1918</v>
      </c>
      <c r="I506" s="16" t="s">
        <v>1919</v>
      </c>
    </row>
    <row r="507" spans="2:9" ht="15.75" customHeight="1" thickBot="1" x14ac:dyDescent="0.35">
      <c r="B507" s="7" t="s">
        <v>1920</v>
      </c>
      <c r="C507" s="13" t="s">
        <v>1921</v>
      </c>
      <c r="D507" s="14">
        <f t="shared" si="21"/>
        <v>23</v>
      </c>
      <c r="E507" s="15" t="str">
        <f t="shared" si="22"/>
        <v>Matthews, Ms. Jennifer</v>
      </c>
      <c r="F507" s="14">
        <f t="shared" si="23"/>
        <v>22</v>
      </c>
      <c r="G507" s="14" t="s">
        <v>10</v>
      </c>
      <c r="H507" s="15" t="s">
        <v>323</v>
      </c>
      <c r="I507" s="16" t="s">
        <v>1922</v>
      </c>
    </row>
    <row r="508" spans="2:9" ht="15.75" customHeight="1" thickBot="1" x14ac:dyDescent="0.35">
      <c r="B508" s="7" t="s">
        <v>1923</v>
      </c>
      <c r="C508" s="13" t="s">
        <v>1924</v>
      </c>
      <c r="D508" s="14">
        <f t="shared" si="21"/>
        <v>19</v>
      </c>
      <c r="E508" s="15" t="str">
        <f t="shared" si="22"/>
        <v>Rubinich, Ms. Kara</v>
      </c>
      <c r="F508" s="14">
        <f t="shared" si="23"/>
        <v>18</v>
      </c>
      <c r="G508" s="14" t="s">
        <v>10</v>
      </c>
      <c r="H508" s="15" t="s">
        <v>1925</v>
      </c>
      <c r="I508" s="16" t="s">
        <v>1926</v>
      </c>
    </row>
    <row r="509" spans="2:9" ht="15.75" customHeight="1" thickBot="1" x14ac:dyDescent="0.35">
      <c r="B509" s="7" t="s">
        <v>1927</v>
      </c>
      <c r="C509" s="13" t="s">
        <v>1928</v>
      </c>
      <c r="D509" s="14">
        <f t="shared" si="21"/>
        <v>22</v>
      </c>
      <c r="E509" s="15" t="str">
        <f t="shared" si="22"/>
        <v>Alban, Mr. Bradley A.</v>
      </c>
      <c r="F509" s="14">
        <f t="shared" si="23"/>
        <v>21</v>
      </c>
      <c r="G509" s="14" t="s">
        <v>15</v>
      </c>
      <c r="H509" s="15" t="s">
        <v>1929</v>
      </c>
      <c r="I509" s="16" t="s">
        <v>1930</v>
      </c>
    </row>
    <row r="510" spans="2:9" ht="15.75" customHeight="1" thickBot="1" x14ac:dyDescent="0.35">
      <c r="B510" s="7" t="s">
        <v>1931</v>
      </c>
      <c r="C510" s="13" t="s">
        <v>1932</v>
      </c>
      <c r="D510" s="14">
        <f t="shared" si="21"/>
        <v>22</v>
      </c>
      <c r="E510" s="15" t="str">
        <f t="shared" si="22"/>
        <v>Corcoran, Mr. Brendan</v>
      </c>
      <c r="F510" s="14">
        <f t="shared" si="23"/>
        <v>21</v>
      </c>
      <c r="G510" s="14" t="s">
        <v>15</v>
      </c>
      <c r="H510" s="15" t="s">
        <v>1933</v>
      </c>
      <c r="I510" s="16" t="s">
        <v>1934</v>
      </c>
    </row>
    <row r="511" spans="2:9" ht="15.75" customHeight="1" thickBot="1" x14ac:dyDescent="0.35">
      <c r="B511" s="7" t="s">
        <v>1935</v>
      </c>
      <c r="C511" s="13" t="s">
        <v>1936</v>
      </c>
      <c r="D511" s="14">
        <f t="shared" si="21"/>
        <v>21</v>
      </c>
      <c r="E511" s="15" t="str">
        <f t="shared" si="22"/>
        <v>Sargent, Ms. Amber R</v>
      </c>
      <c r="F511" s="14">
        <f t="shared" si="23"/>
        <v>20</v>
      </c>
      <c r="G511" s="14" t="s">
        <v>10</v>
      </c>
      <c r="H511" s="15" t="s">
        <v>1937</v>
      </c>
      <c r="I511" s="16" t="s">
        <v>1938</v>
      </c>
    </row>
    <row r="512" spans="2:9" ht="15.75" customHeight="1" thickBot="1" x14ac:dyDescent="0.35">
      <c r="B512" s="7" t="s">
        <v>1939</v>
      </c>
      <c r="C512" s="13" t="s">
        <v>1940</v>
      </c>
      <c r="D512" s="14">
        <f t="shared" si="21"/>
        <v>19</v>
      </c>
      <c r="E512" s="15" t="str">
        <f t="shared" si="22"/>
        <v>Watson, Mr. Sean K</v>
      </c>
      <c r="F512" s="14">
        <f t="shared" si="23"/>
        <v>18</v>
      </c>
      <c r="G512" s="14" t="s">
        <v>15</v>
      </c>
      <c r="H512" s="15" t="s">
        <v>1941</v>
      </c>
      <c r="I512" s="16" t="s">
        <v>1942</v>
      </c>
    </row>
    <row r="513" spans="2:9" ht="15.75" customHeight="1" thickBot="1" x14ac:dyDescent="0.35">
      <c r="B513" s="7" t="s">
        <v>1943</v>
      </c>
      <c r="C513" s="13" t="s">
        <v>1944</v>
      </c>
      <c r="D513" s="14">
        <f t="shared" si="21"/>
        <v>18</v>
      </c>
      <c r="E513" s="15" t="str">
        <f t="shared" si="22"/>
        <v>Esponda, Mr. Rick</v>
      </c>
      <c r="F513" s="14">
        <f t="shared" si="23"/>
        <v>17</v>
      </c>
      <c r="G513" s="14" t="s">
        <v>15</v>
      </c>
      <c r="H513" s="15" t="s">
        <v>1391</v>
      </c>
      <c r="I513" s="16" t="s">
        <v>1945</v>
      </c>
    </row>
    <row r="514" spans="2:9" ht="15.75" customHeight="1" thickBot="1" x14ac:dyDescent="0.35">
      <c r="B514" s="7" t="s">
        <v>1946</v>
      </c>
      <c r="C514" s="13" t="s">
        <v>1947</v>
      </c>
      <c r="D514" s="14">
        <f t="shared" si="21"/>
        <v>19</v>
      </c>
      <c r="E514" s="15" t="str">
        <f t="shared" si="22"/>
        <v>Krall, Mr. Matthew</v>
      </c>
      <c r="F514" s="14">
        <f t="shared" si="23"/>
        <v>18</v>
      </c>
      <c r="G514" s="14" t="s">
        <v>15</v>
      </c>
      <c r="H514" s="15" t="s">
        <v>620</v>
      </c>
      <c r="I514" s="16" t="s">
        <v>1948</v>
      </c>
    </row>
    <row r="515" spans="2:9" ht="15.75" customHeight="1" thickBot="1" x14ac:dyDescent="0.35">
      <c r="B515" s="7" t="s">
        <v>1949</v>
      </c>
      <c r="C515" s="13" t="s">
        <v>1950</v>
      </c>
      <c r="D515" s="14">
        <f t="shared" ref="D515:D578" si="24">LEN(C515)</f>
        <v>18</v>
      </c>
      <c r="E515" s="15" t="str">
        <f t="shared" ref="E515:E578" si="25">TRIM(C515)</f>
        <v>Poskin, Mr. Brady</v>
      </c>
      <c r="F515" s="14">
        <f t="shared" ref="F515:F578" si="26">LEN(E515)</f>
        <v>17</v>
      </c>
      <c r="G515" s="14" t="s">
        <v>15</v>
      </c>
      <c r="H515" s="15" t="s">
        <v>1951</v>
      </c>
      <c r="I515" s="16" t="s">
        <v>1952</v>
      </c>
    </row>
    <row r="516" spans="2:9" ht="15.75" customHeight="1" thickBot="1" x14ac:dyDescent="0.35">
      <c r="B516" s="7" t="s">
        <v>1953</v>
      </c>
      <c r="C516" s="13" t="s">
        <v>1954</v>
      </c>
      <c r="D516" s="14">
        <f t="shared" si="24"/>
        <v>21</v>
      </c>
      <c r="E516" s="15" t="str">
        <f t="shared" si="25"/>
        <v>Halfmann, Ms. Kameko</v>
      </c>
      <c r="F516" s="14">
        <f t="shared" si="26"/>
        <v>20</v>
      </c>
      <c r="G516" s="14" t="s">
        <v>10</v>
      </c>
      <c r="H516" s="15" t="s">
        <v>1955</v>
      </c>
      <c r="I516" s="16" t="s">
        <v>1956</v>
      </c>
    </row>
    <row r="517" spans="2:9" ht="15.75" customHeight="1" thickBot="1" x14ac:dyDescent="0.35">
      <c r="B517" s="7" t="s">
        <v>1957</v>
      </c>
      <c r="C517" s="13" t="s">
        <v>1958</v>
      </c>
      <c r="D517" s="14">
        <f t="shared" si="24"/>
        <v>22</v>
      </c>
      <c r="E517" s="15" t="str">
        <f t="shared" si="25"/>
        <v>Klapper, Mr. Jeremy A</v>
      </c>
      <c r="F517" s="14">
        <f t="shared" si="26"/>
        <v>21</v>
      </c>
      <c r="G517" s="14" t="s">
        <v>15</v>
      </c>
      <c r="H517" s="15" t="s">
        <v>1959</v>
      </c>
      <c r="I517" s="16" t="s">
        <v>1960</v>
      </c>
    </row>
    <row r="518" spans="2:9" ht="15.75" customHeight="1" thickBot="1" x14ac:dyDescent="0.35">
      <c r="B518" s="7" t="s">
        <v>1961</v>
      </c>
      <c r="C518" s="13" t="s">
        <v>1962</v>
      </c>
      <c r="D518" s="14">
        <f t="shared" si="24"/>
        <v>19</v>
      </c>
      <c r="E518" s="15" t="str">
        <f t="shared" si="25"/>
        <v>George, Mr. Daniel</v>
      </c>
      <c r="F518" s="14">
        <f t="shared" si="26"/>
        <v>18</v>
      </c>
      <c r="G518" s="14" t="s">
        <v>15</v>
      </c>
      <c r="H518" s="15" t="s">
        <v>271</v>
      </c>
      <c r="I518" s="16" t="s">
        <v>1963</v>
      </c>
    </row>
    <row r="519" spans="2:9" ht="15.75" customHeight="1" thickBot="1" x14ac:dyDescent="0.35">
      <c r="B519" s="7" t="s">
        <v>1964</v>
      </c>
      <c r="C519" s="13" t="s">
        <v>1965</v>
      </c>
      <c r="D519" s="14">
        <f t="shared" si="24"/>
        <v>18</v>
      </c>
      <c r="E519" s="15" t="str">
        <f t="shared" si="25"/>
        <v>Hicks, Ms. Amanda</v>
      </c>
      <c r="F519" s="14">
        <f t="shared" si="26"/>
        <v>17</v>
      </c>
      <c r="G519" s="14" t="s">
        <v>10</v>
      </c>
      <c r="H519" s="15" t="s">
        <v>436</v>
      </c>
      <c r="I519" s="16" t="s">
        <v>1966</v>
      </c>
    </row>
    <row r="520" spans="2:9" ht="15.75" customHeight="1" thickBot="1" x14ac:dyDescent="0.35">
      <c r="B520" s="7" t="s">
        <v>1967</v>
      </c>
      <c r="C520" s="13" t="s">
        <v>1968</v>
      </c>
      <c r="D520" s="14">
        <f t="shared" si="24"/>
        <v>19</v>
      </c>
      <c r="E520" s="15" t="str">
        <f t="shared" si="25"/>
        <v>Lockyer, Ms. Karen</v>
      </c>
      <c r="F520" s="14">
        <f t="shared" si="26"/>
        <v>18</v>
      </c>
      <c r="G520" s="14" t="s">
        <v>10</v>
      </c>
      <c r="H520" s="15" t="s">
        <v>1900</v>
      </c>
      <c r="I520" s="16" t="s">
        <v>1969</v>
      </c>
    </row>
    <row r="521" spans="2:9" ht="15.75" customHeight="1" thickBot="1" x14ac:dyDescent="0.35">
      <c r="B521" s="7" t="s">
        <v>1970</v>
      </c>
      <c r="C521" s="13" t="s">
        <v>1971</v>
      </c>
      <c r="D521" s="14">
        <f t="shared" si="24"/>
        <v>20</v>
      </c>
      <c r="E521" s="15" t="str">
        <f t="shared" si="25"/>
        <v>Byrnes, Mr. Gregory</v>
      </c>
      <c r="F521" s="14">
        <f t="shared" si="26"/>
        <v>19</v>
      </c>
      <c r="G521" s="14" t="s">
        <v>15</v>
      </c>
      <c r="H521" s="15" t="s">
        <v>1543</v>
      </c>
      <c r="I521" s="16" t="s">
        <v>1972</v>
      </c>
    </row>
    <row r="522" spans="2:9" ht="15.75" customHeight="1" thickBot="1" x14ac:dyDescent="0.35">
      <c r="B522" s="7" t="s">
        <v>1973</v>
      </c>
      <c r="C522" s="13" t="s">
        <v>1974</v>
      </c>
      <c r="D522" s="14">
        <f t="shared" si="24"/>
        <v>19</v>
      </c>
      <c r="E522" s="15" t="str">
        <f t="shared" si="25"/>
        <v>Norris, Ms. Sabine</v>
      </c>
      <c r="F522" s="14">
        <f t="shared" si="26"/>
        <v>18</v>
      </c>
      <c r="G522" s="14" t="s">
        <v>10</v>
      </c>
      <c r="H522" s="15" t="s">
        <v>1975</v>
      </c>
      <c r="I522" s="16" t="s">
        <v>1976</v>
      </c>
    </row>
    <row r="523" spans="2:9" ht="15.75" customHeight="1" thickBot="1" x14ac:dyDescent="0.35">
      <c r="B523" s="7" t="s">
        <v>1977</v>
      </c>
      <c r="C523" s="13" t="s">
        <v>1978</v>
      </c>
      <c r="D523" s="14">
        <f t="shared" si="24"/>
        <v>18</v>
      </c>
      <c r="E523" s="15" t="str">
        <f t="shared" si="25"/>
        <v>Darda, Mr. Joseph</v>
      </c>
      <c r="F523" s="14">
        <f t="shared" si="26"/>
        <v>17</v>
      </c>
      <c r="G523" s="14" t="s">
        <v>15</v>
      </c>
      <c r="H523" s="15" t="s">
        <v>1979</v>
      </c>
      <c r="I523" s="16" t="s">
        <v>1980</v>
      </c>
    </row>
    <row r="524" spans="2:9" ht="15.75" customHeight="1" thickBot="1" x14ac:dyDescent="0.35">
      <c r="B524" s="7" t="s">
        <v>1981</v>
      </c>
      <c r="C524" s="13" t="s">
        <v>1982</v>
      </c>
      <c r="D524" s="14">
        <f t="shared" si="24"/>
        <v>17</v>
      </c>
      <c r="E524" s="15" t="str">
        <f t="shared" si="25"/>
        <v>Otstot, Mr. Adam</v>
      </c>
      <c r="F524" s="14">
        <f t="shared" si="26"/>
        <v>16</v>
      </c>
      <c r="G524" s="14" t="s">
        <v>15</v>
      </c>
      <c r="H524" s="15" t="s">
        <v>112</v>
      </c>
      <c r="I524" s="16" t="s">
        <v>1983</v>
      </c>
    </row>
    <row r="525" spans="2:9" ht="15.75" customHeight="1" thickBot="1" x14ac:dyDescent="0.35">
      <c r="B525" s="7" t="s">
        <v>1984</v>
      </c>
      <c r="C525" s="13" t="s">
        <v>1985</v>
      </c>
      <c r="D525" s="14">
        <f t="shared" si="24"/>
        <v>22</v>
      </c>
      <c r="E525" s="15" t="str">
        <f t="shared" si="25"/>
        <v>Bowley, Ms. Karolyn A</v>
      </c>
      <c r="F525" s="14">
        <f t="shared" si="26"/>
        <v>21</v>
      </c>
      <c r="G525" s="14" t="s">
        <v>10</v>
      </c>
      <c r="H525" s="15" t="s">
        <v>1986</v>
      </c>
      <c r="I525" s="16" t="s">
        <v>1987</v>
      </c>
    </row>
    <row r="526" spans="2:9" ht="15.75" customHeight="1" thickBot="1" x14ac:dyDescent="0.35">
      <c r="B526" s="7" t="s">
        <v>1988</v>
      </c>
      <c r="C526" s="13" t="s">
        <v>1989</v>
      </c>
      <c r="D526" s="14">
        <f t="shared" si="24"/>
        <v>22</v>
      </c>
      <c r="E526" s="15" t="str">
        <f t="shared" si="25"/>
        <v>Rogers, Mrs. Anita L.</v>
      </c>
      <c r="F526" s="14">
        <f t="shared" si="26"/>
        <v>21</v>
      </c>
      <c r="G526" s="14" t="s">
        <v>1857</v>
      </c>
      <c r="H526" s="15" t="s">
        <v>1990</v>
      </c>
      <c r="I526" s="16" t="s">
        <v>1991</v>
      </c>
    </row>
    <row r="527" spans="2:9" ht="15.75" customHeight="1" thickBot="1" x14ac:dyDescent="0.35">
      <c r="B527" s="7" t="s">
        <v>1992</v>
      </c>
      <c r="C527" s="13" t="s">
        <v>1993</v>
      </c>
      <c r="D527" s="14">
        <f t="shared" si="24"/>
        <v>25</v>
      </c>
      <c r="E527" s="15" t="str">
        <f t="shared" si="25"/>
        <v>Mclaughlin, Ms. Laura E.</v>
      </c>
      <c r="F527" s="14">
        <f t="shared" si="26"/>
        <v>24</v>
      </c>
      <c r="G527" s="14" t="s">
        <v>10</v>
      </c>
      <c r="H527" s="15" t="s">
        <v>1994</v>
      </c>
      <c r="I527" s="16" t="s">
        <v>1995</v>
      </c>
    </row>
    <row r="528" spans="2:9" ht="15.75" customHeight="1" thickBot="1" x14ac:dyDescent="0.35">
      <c r="B528" s="7" t="s">
        <v>1996</v>
      </c>
      <c r="C528" s="13" t="s">
        <v>1997</v>
      </c>
      <c r="D528" s="14">
        <f t="shared" si="24"/>
        <v>19</v>
      </c>
      <c r="E528" s="15" t="str">
        <f t="shared" si="25"/>
        <v>Ziegler, Ms. Sarah</v>
      </c>
      <c r="F528" s="14">
        <f t="shared" si="26"/>
        <v>18</v>
      </c>
      <c r="G528" s="14" t="s">
        <v>10</v>
      </c>
      <c r="H528" s="15" t="s">
        <v>748</v>
      </c>
      <c r="I528" s="16" t="s">
        <v>1998</v>
      </c>
    </row>
    <row r="529" spans="2:9" ht="15.75" customHeight="1" thickBot="1" x14ac:dyDescent="0.35">
      <c r="B529" s="7" t="s">
        <v>1999</v>
      </c>
      <c r="C529" s="13" t="s">
        <v>2000</v>
      </c>
      <c r="D529" s="14">
        <f t="shared" si="24"/>
        <v>22</v>
      </c>
      <c r="E529" s="15" t="str">
        <f t="shared" si="25"/>
        <v>Hughey, Mrs. Ashley E</v>
      </c>
      <c r="F529" s="14">
        <f t="shared" si="26"/>
        <v>21</v>
      </c>
      <c r="G529" s="14" t="s">
        <v>1857</v>
      </c>
      <c r="H529" s="15" t="s">
        <v>2001</v>
      </c>
      <c r="I529" s="16" t="s">
        <v>2002</v>
      </c>
    </row>
    <row r="530" spans="2:9" ht="15.75" customHeight="1" thickBot="1" x14ac:dyDescent="0.35">
      <c r="B530" s="7" t="s">
        <v>2003</v>
      </c>
      <c r="C530" s="13" t="s">
        <v>2004</v>
      </c>
      <c r="D530" s="14">
        <f t="shared" si="24"/>
        <v>19</v>
      </c>
      <c r="E530" s="15" t="str">
        <f t="shared" si="25"/>
        <v>Knast, Ms. Lindsey</v>
      </c>
      <c r="F530" s="14">
        <f t="shared" si="26"/>
        <v>18</v>
      </c>
      <c r="G530" s="14" t="s">
        <v>10</v>
      </c>
      <c r="H530" s="15" t="s">
        <v>236</v>
      </c>
      <c r="I530" s="16" t="s">
        <v>2005</v>
      </c>
    </row>
    <row r="531" spans="2:9" ht="15.75" customHeight="1" thickBot="1" x14ac:dyDescent="0.35">
      <c r="B531" s="7" t="s">
        <v>2006</v>
      </c>
      <c r="C531" s="13" t="s">
        <v>2007</v>
      </c>
      <c r="D531" s="14">
        <f t="shared" si="24"/>
        <v>15</v>
      </c>
      <c r="E531" s="15" t="str">
        <f t="shared" si="25"/>
        <v>Stob, Mr. Alan</v>
      </c>
      <c r="F531" s="14">
        <f t="shared" si="26"/>
        <v>14</v>
      </c>
      <c r="G531" s="14" t="s">
        <v>15</v>
      </c>
      <c r="H531" s="15" t="s">
        <v>1002</v>
      </c>
      <c r="I531" s="16" t="s">
        <v>2008</v>
      </c>
    </row>
    <row r="532" spans="2:9" ht="15.75" customHeight="1" thickBot="1" x14ac:dyDescent="0.35">
      <c r="B532" s="7" t="s">
        <v>2009</v>
      </c>
      <c r="C532" s="13" t="s">
        <v>2010</v>
      </c>
      <c r="D532" s="14">
        <f t="shared" si="24"/>
        <v>19</v>
      </c>
      <c r="E532" s="15" t="str">
        <f t="shared" si="25"/>
        <v>Jensen, Mr. Dan R.</v>
      </c>
      <c r="F532" s="14">
        <f t="shared" si="26"/>
        <v>18</v>
      </c>
      <c r="G532" s="14" t="s">
        <v>15</v>
      </c>
      <c r="H532" s="15" t="s">
        <v>2011</v>
      </c>
      <c r="I532" s="16" t="s">
        <v>2012</v>
      </c>
    </row>
    <row r="533" spans="2:9" ht="15.75" customHeight="1" thickBot="1" x14ac:dyDescent="0.35">
      <c r="B533" s="7" t="s">
        <v>2013</v>
      </c>
      <c r="C533" s="13" t="s">
        <v>2014</v>
      </c>
      <c r="D533" s="14">
        <f t="shared" si="24"/>
        <v>18</v>
      </c>
      <c r="E533" s="15" t="str">
        <f t="shared" si="25"/>
        <v>Mutter, Ms. Katie</v>
      </c>
      <c r="F533" s="14">
        <f t="shared" si="26"/>
        <v>17</v>
      </c>
      <c r="G533" s="14" t="s">
        <v>10</v>
      </c>
      <c r="H533" s="15" t="s">
        <v>2015</v>
      </c>
      <c r="I533" s="16" t="s">
        <v>2016</v>
      </c>
    </row>
    <row r="534" spans="2:9" ht="15.75" customHeight="1" thickBot="1" x14ac:dyDescent="0.35">
      <c r="B534" s="7" t="s">
        <v>2017</v>
      </c>
      <c r="C534" s="13" t="s">
        <v>2018</v>
      </c>
      <c r="D534" s="14">
        <f t="shared" si="24"/>
        <v>16</v>
      </c>
      <c r="E534" s="15" t="str">
        <f t="shared" si="25"/>
        <v>Ahern, Mr. Eric</v>
      </c>
      <c r="F534" s="14">
        <f t="shared" si="26"/>
        <v>15</v>
      </c>
      <c r="G534" s="14" t="s">
        <v>15</v>
      </c>
      <c r="H534" s="15" t="s">
        <v>578</v>
      </c>
      <c r="I534" s="16" t="s">
        <v>2019</v>
      </c>
    </row>
    <row r="535" spans="2:9" ht="15.75" customHeight="1" thickBot="1" x14ac:dyDescent="0.35">
      <c r="B535" s="7" t="s">
        <v>2020</v>
      </c>
      <c r="C535" s="13" t="s">
        <v>2021</v>
      </c>
      <c r="D535" s="14">
        <f t="shared" si="24"/>
        <v>21</v>
      </c>
      <c r="E535" s="15" t="str">
        <f t="shared" si="25"/>
        <v>Chviruk, Ms. Cathryn</v>
      </c>
      <c r="F535" s="14">
        <f t="shared" si="26"/>
        <v>20</v>
      </c>
      <c r="G535" s="14" t="s">
        <v>10</v>
      </c>
      <c r="H535" s="15" t="s">
        <v>2022</v>
      </c>
      <c r="I535" s="16" t="s">
        <v>2023</v>
      </c>
    </row>
    <row r="536" spans="2:9" ht="15.75" customHeight="1" thickBot="1" x14ac:dyDescent="0.35">
      <c r="B536" s="7" t="s">
        <v>2024</v>
      </c>
      <c r="C536" s="13" t="s">
        <v>2025</v>
      </c>
      <c r="D536" s="14">
        <f t="shared" si="24"/>
        <v>20</v>
      </c>
      <c r="E536" s="15" t="str">
        <f t="shared" si="25"/>
        <v>Meehan, Mr. Brendan</v>
      </c>
      <c r="F536" s="14">
        <f t="shared" si="26"/>
        <v>19</v>
      </c>
      <c r="G536" s="14" t="s">
        <v>15</v>
      </c>
      <c r="H536" s="15" t="s">
        <v>1933</v>
      </c>
      <c r="I536" s="16" t="s">
        <v>2026</v>
      </c>
    </row>
    <row r="537" spans="2:9" ht="15.75" customHeight="1" thickBot="1" x14ac:dyDescent="0.35">
      <c r="B537" s="7" t="s">
        <v>2027</v>
      </c>
      <c r="C537" s="13" t="s">
        <v>2028</v>
      </c>
      <c r="D537" s="14">
        <f t="shared" si="24"/>
        <v>19</v>
      </c>
      <c r="E537" s="15" t="str">
        <f t="shared" si="25"/>
        <v>Gammon, Ms. Shauna</v>
      </c>
      <c r="F537" s="14">
        <f t="shared" si="26"/>
        <v>18</v>
      </c>
      <c r="G537" s="14" t="s">
        <v>10</v>
      </c>
      <c r="H537" s="15" t="s">
        <v>2029</v>
      </c>
      <c r="I537" s="16" t="s">
        <v>2030</v>
      </c>
    </row>
    <row r="538" spans="2:9" ht="15.75" customHeight="1" thickBot="1" x14ac:dyDescent="0.35">
      <c r="B538" s="7" t="s">
        <v>2031</v>
      </c>
      <c r="C538" s="13" t="s">
        <v>2032</v>
      </c>
      <c r="D538" s="14">
        <f t="shared" si="24"/>
        <v>17</v>
      </c>
      <c r="E538" s="15" t="str">
        <f t="shared" si="25"/>
        <v>Lee, Mr. Terence</v>
      </c>
      <c r="F538" s="14">
        <f t="shared" si="26"/>
        <v>16</v>
      </c>
      <c r="G538" s="14" t="s">
        <v>15</v>
      </c>
      <c r="H538" s="15" t="s">
        <v>2033</v>
      </c>
      <c r="I538" s="16" t="s">
        <v>284</v>
      </c>
    </row>
    <row r="539" spans="2:9" ht="15.75" customHeight="1" thickBot="1" x14ac:dyDescent="0.35">
      <c r="B539" s="7" t="s">
        <v>2034</v>
      </c>
      <c r="C539" s="13" t="s">
        <v>2035</v>
      </c>
      <c r="D539" s="14">
        <f t="shared" si="24"/>
        <v>20</v>
      </c>
      <c r="E539" s="15" t="str">
        <f t="shared" si="25"/>
        <v>Franco, Ms. Marisol</v>
      </c>
      <c r="F539" s="14">
        <f t="shared" si="26"/>
        <v>19</v>
      </c>
      <c r="G539" s="14" t="s">
        <v>10</v>
      </c>
      <c r="H539" s="15" t="s">
        <v>2036</v>
      </c>
      <c r="I539" s="16" t="s">
        <v>2037</v>
      </c>
    </row>
    <row r="540" spans="2:9" ht="15.75" customHeight="1" thickBot="1" x14ac:dyDescent="0.35">
      <c r="B540" s="7" t="s">
        <v>2038</v>
      </c>
      <c r="C540" s="13" t="s">
        <v>2039</v>
      </c>
      <c r="D540" s="14">
        <f t="shared" si="24"/>
        <v>23</v>
      </c>
      <c r="E540" s="15" t="str">
        <f t="shared" si="25"/>
        <v>Patterson, Ms. Lindsay</v>
      </c>
      <c r="F540" s="14">
        <f t="shared" si="26"/>
        <v>22</v>
      </c>
      <c r="G540" s="14" t="s">
        <v>10</v>
      </c>
      <c r="H540" s="15" t="s">
        <v>2040</v>
      </c>
      <c r="I540" s="16" t="s">
        <v>2041</v>
      </c>
    </row>
    <row r="541" spans="2:9" ht="15.75" customHeight="1" thickBot="1" x14ac:dyDescent="0.35">
      <c r="B541" s="7" t="s">
        <v>2042</v>
      </c>
      <c r="C541" s="13" t="s">
        <v>2043</v>
      </c>
      <c r="D541" s="14">
        <f t="shared" si="24"/>
        <v>18</v>
      </c>
      <c r="E541" s="15" t="str">
        <f t="shared" si="25"/>
        <v>Valdes, Ms. Katie</v>
      </c>
      <c r="F541" s="14">
        <f t="shared" si="26"/>
        <v>17</v>
      </c>
      <c r="G541" s="14" t="s">
        <v>10</v>
      </c>
      <c r="H541" s="15" t="s">
        <v>2015</v>
      </c>
      <c r="I541" s="16" t="s">
        <v>2044</v>
      </c>
    </row>
    <row r="542" spans="2:9" ht="15.75" customHeight="1" thickBot="1" x14ac:dyDescent="0.35">
      <c r="B542" s="7" t="s">
        <v>2045</v>
      </c>
      <c r="C542" s="13" t="s">
        <v>2046</v>
      </c>
      <c r="D542" s="14">
        <f t="shared" si="24"/>
        <v>18</v>
      </c>
      <c r="E542" s="15" t="str">
        <f t="shared" si="25"/>
        <v>Craig, Mr. Daniel</v>
      </c>
      <c r="F542" s="14">
        <f t="shared" si="26"/>
        <v>17</v>
      </c>
      <c r="G542" s="14" t="s">
        <v>15</v>
      </c>
      <c r="H542" s="15" t="s">
        <v>271</v>
      </c>
      <c r="I542" s="16" t="s">
        <v>2047</v>
      </c>
    </row>
    <row r="543" spans="2:9" ht="15.75" customHeight="1" thickBot="1" x14ac:dyDescent="0.35">
      <c r="B543" s="7" t="s">
        <v>2048</v>
      </c>
      <c r="C543" s="13" t="s">
        <v>2049</v>
      </c>
      <c r="D543" s="14">
        <f t="shared" si="24"/>
        <v>21</v>
      </c>
      <c r="E543" s="15" t="str">
        <f t="shared" si="25"/>
        <v>Whipple, Mr. Brett W</v>
      </c>
      <c r="F543" s="14">
        <f t="shared" si="26"/>
        <v>20</v>
      </c>
      <c r="G543" s="14" t="s">
        <v>15</v>
      </c>
      <c r="H543" s="15" t="s">
        <v>2050</v>
      </c>
      <c r="I543" s="16" t="s">
        <v>2051</v>
      </c>
    </row>
    <row r="544" spans="2:9" ht="15.75" customHeight="1" thickBot="1" x14ac:dyDescent="0.35">
      <c r="B544" s="7" t="s">
        <v>2052</v>
      </c>
      <c r="C544" s="13" t="s">
        <v>2053</v>
      </c>
      <c r="D544" s="14">
        <f t="shared" si="24"/>
        <v>20</v>
      </c>
      <c r="E544" s="15" t="str">
        <f t="shared" si="25"/>
        <v>Marton, Mr. Dylan J</v>
      </c>
      <c r="F544" s="14">
        <f t="shared" si="26"/>
        <v>19</v>
      </c>
      <c r="G544" s="14" t="s">
        <v>15</v>
      </c>
      <c r="H544" s="15" t="s">
        <v>2054</v>
      </c>
      <c r="I544" s="16" t="s">
        <v>2055</v>
      </c>
    </row>
    <row r="545" spans="2:9" ht="15.75" customHeight="1" thickBot="1" x14ac:dyDescent="0.35">
      <c r="B545" s="7" t="s">
        <v>2056</v>
      </c>
      <c r="C545" s="13" t="s">
        <v>2057</v>
      </c>
      <c r="D545" s="14">
        <f t="shared" si="24"/>
        <v>27</v>
      </c>
      <c r="E545" s="15" t="str">
        <f t="shared" si="25"/>
        <v>Hildebrandt, Ms. Elizabeth</v>
      </c>
      <c r="F545" s="14">
        <f t="shared" si="26"/>
        <v>26</v>
      </c>
      <c r="G545" s="14" t="s">
        <v>10</v>
      </c>
      <c r="H545" s="15" t="s">
        <v>902</v>
      </c>
      <c r="I545" s="16" t="s">
        <v>2058</v>
      </c>
    </row>
    <row r="546" spans="2:9" ht="15.75" customHeight="1" thickBot="1" x14ac:dyDescent="0.35">
      <c r="B546" s="7" t="s">
        <v>2059</v>
      </c>
      <c r="C546" s="13" t="s">
        <v>2060</v>
      </c>
      <c r="D546" s="14">
        <f t="shared" si="24"/>
        <v>21</v>
      </c>
      <c r="E546" s="15" t="str">
        <f t="shared" si="25"/>
        <v>Biggs, Ms. Brooke M.</v>
      </c>
      <c r="F546" s="14">
        <f t="shared" si="26"/>
        <v>20</v>
      </c>
      <c r="G546" s="14" t="s">
        <v>10</v>
      </c>
      <c r="H546" s="15" t="s">
        <v>2061</v>
      </c>
      <c r="I546" s="16" t="s">
        <v>2062</v>
      </c>
    </row>
    <row r="547" spans="2:9" ht="15.75" customHeight="1" thickBot="1" x14ac:dyDescent="0.35">
      <c r="B547" s="7" t="s">
        <v>2063</v>
      </c>
      <c r="C547" s="13" t="s">
        <v>2064</v>
      </c>
      <c r="D547" s="14">
        <f t="shared" si="24"/>
        <v>22</v>
      </c>
      <c r="E547" s="15" t="str">
        <f t="shared" si="25"/>
        <v>Shigezumi, Mrs. Teiko</v>
      </c>
      <c r="F547" s="14">
        <f t="shared" si="26"/>
        <v>21</v>
      </c>
      <c r="G547" s="14" t="s">
        <v>1857</v>
      </c>
      <c r="H547" s="15" t="s">
        <v>2065</v>
      </c>
      <c r="I547" s="16" t="s">
        <v>2066</v>
      </c>
    </row>
    <row r="548" spans="2:9" ht="15.75" customHeight="1" thickBot="1" x14ac:dyDescent="0.35">
      <c r="B548" s="7" t="s">
        <v>2067</v>
      </c>
      <c r="C548" s="13" t="s">
        <v>2068</v>
      </c>
      <c r="D548" s="14">
        <f t="shared" si="24"/>
        <v>21</v>
      </c>
      <c r="E548" s="15" t="str">
        <f t="shared" si="25"/>
        <v>Meineke, Mr. Zachary</v>
      </c>
      <c r="F548" s="14">
        <f t="shared" si="26"/>
        <v>20</v>
      </c>
      <c r="G548" s="14" t="s">
        <v>15</v>
      </c>
      <c r="H548" s="15" t="s">
        <v>1452</v>
      </c>
      <c r="I548" s="16" t="s">
        <v>2069</v>
      </c>
    </row>
    <row r="549" spans="2:9" ht="15.75" customHeight="1" thickBot="1" x14ac:dyDescent="0.35">
      <c r="B549" s="7" t="s">
        <v>2070</v>
      </c>
      <c r="C549" s="13" t="s">
        <v>2071</v>
      </c>
      <c r="D549" s="14">
        <f t="shared" si="24"/>
        <v>24</v>
      </c>
      <c r="E549" s="15" t="str">
        <f t="shared" si="25"/>
        <v>Ludington, Ms. Johannah</v>
      </c>
      <c r="F549" s="14">
        <f t="shared" si="26"/>
        <v>23</v>
      </c>
      <c r="G549" s="14" t="s">
        <v>10</v>
      </c>
      <c r="H549" s="15" t="s">
        <v>2072</v>
      </c>
      <c r="I549" s="16" t="s">
        <v>2073</v>
      </c>
    </row>
    <row r="550" spans="2:9" ht="15.75" customHeight="1" thickBot="1" x14ac:dyDescent="0.35">
      <c r="B550" s="7" t="s">
        <v>2074</v>
      </c>
      <c r="C550" s="13" t="s">
        <v>2075</v>
      </c>
      <c r="D550" s="14">
        <f t="shared" si="24"/>
        <v>20</v>
      </c>
      <c r="E550" s="15" t="str">
        <f t="shared" si="25"/>
        <v>Perrich, Mr. Ryan A</v>
      </c>
      <c r="F550" s="14">
        <f t="shared" si="26"/>
        <v>19</v>
      </c>
      <c r="G550" s="14" t="s">
        <v>15</v>
      </c>
      <c r="H550" s="15" t="s">
        <v>2076</v>
      </c>
      <c r="I550" s="16" t="s">
        <v>2077</v>
      </c>
    </row>
    <row r="551" spans="2:9" ht="15.75" customHeight="1" thickBot="1" x14ac:dyDescent="0.35">
      <c r="B551" s="7" t="s">
        <v>2078</v>
      </c>
      <c r="C551" s="13" t="s">
        <v>2079</v>
      </c>
      <c r="D551" s="14">
        <f t="shared" si="24"/>
        <v>26</v>
      </c>
      <c r="E551" s="15" t="str">
        <f t="shared" si="25"/>
        <v>Cervantes, Mr. Andres Sr.</v>
      </c>
      <c r="F551" s="14">
        <f t="shared" si="26"/>
        <v>25</v>
      </c>
      <c r="G551" s="14" t="s">
        <v>15</v>
      </c>
      <c r="H551" s="15" t="s">
        <v>2080</v>
      </c>
      <c r="I551" s="16" t="s">
        <v>2081</v>
      </c>
    </row>
    <row r="552" spans="2:9" ht="15.75" customHeight="1" thickBot="1" x14ac:dyDescent="0.35">
      <c r="B552" s="7" t="s">
        <v>2082</v>
      </c>
      <c r="C552" s="13" t="s">
        <v>2083</v>
      </c>
      <c r="D552" s="14">
        <f t="shared" si="24"/>
        <v>19</v>
      </c>
      <c r="E552" s="15" t="str">
        <f t="shared" si="25"/>
        <v>Andrews, Mr. Bryan</v>
      </c>
      <c r="F552" s="14">
        <f t="shared" si="26"/>
        <v>18</v>
      </c>
      <c r="G552" s="14" t="s">
        <v>15</v>
      </c>
      <c r="H552" s="15" t="s">
        <v>2084</v>
      </c>
      <c r="I552" s="16" t="s">
        <v>2085</v>
      </c>
    </row>
    <row r="553" spans="2:9" ht="15.75" customHeight="1" thickBot="1" x14ac:dyDescent="0.35">
      <c r="B553" s="7" t="s">
        <v>2086</v>
      </c>
      <c r="C553" s="13" t="s">
        <v>2087</v>
      </c>
      <c r="D553" s="14">
        <f t="shared" si="24"/>
        <v>23</v>
      </c>
      <c r="E553" s="15" t="str">
        <f t="shared" si="25"/>
        <v>Ruvalcaba, Ms. Lizette</v>
      </c>
      <c r="F553" s="14">
        <f t="shared" si="26"/>
        <v>22</v>
      </c>
      <c r="G553" s="14" t="s">
        <v>10</v>
      </c>
      <c r="H553" s="15" t="s">
        <v>2088</v>
      </c>
      <c r="I553" s="16" t="s">
        <v>2089</v>
      </c>
    </row>
    <row r="554" spans="2:9" ht="15.75" customHeight="1" thickBot="1" x14ac:dyDescent="0.35">
      <c r="B554" s="7" t="s">
        <v>2090</v>
      </c>
      <c r="C554" s="13" t="s">
        <v>2091</v>
      </c>
      <c r="D554" s="14">
        <f t="shared" si="24"/>
        <v>14</v>
      </c>
      <c r="E554" s="15" t="str">
        <f t="shared" si="25"/>
        <v>King, Mr. Don</v>
      </c>
      <c r="F554" s="14">
        <f t="shared" si="26"/>
        <v>13</v>
      </c>
      <c r="G554" s="14" t="s">
        <v>15</v>
      </c>
      <c r="H554" s="15" t="s">
        <v>1801</v>
      </c>
      <c r="I554" s="16" t="s">
        <v>713</v>
      </c>
    </row>
    <row r="555" spans="2:9" ht="15.75" customHeight="1" thickBot="1" x14ac:dyDescent="0.35">
      <c r="B555" s="7" t="s">
        <v>2092</v>
      </c>
      <c r="C555" s="13" t="s">
        <v>2093</v>
      </c>
      <c r="D555" s="14">
        <f t="shared" si="24"/>
        <v>15</v>
      </c>
      <c r="E555" s="15" t="str">
        <f t="shared" si="25"/>
        <v>Stone, Mr. Jeb</v>
      </c>
      <c r="F555" s="14">
        <f t="shared" si="26"/>
        <v>14</v>
      </c>
      <c r="G555" s="14" t="s">
        <v>15</v>
      </c>
      <c r="H555" s="15" t="s">
        <v>2094</v>
      </c>
      <c r="I555" s="16" t="s">
        <v>2095</v>
      </c>
    </row>
    <row r="556" spans="2:9" ht="15.75" customHeight="1" thickBot="1" x14ac:dyDescent="0.35">
      <c r="B556" s="7" t="s">
        <v>2096</v>
      </c>
      <c r="C556" s="13" t="s">
        <v>2097</v>
      </c>
      <c r="D556" s="14">
        <f t="shared" si="24"/>
        <v>21</v>
      </c>
      <c r="E556" s="15" t="str">
        <f t="shared" si="25"/>
        <v>Campbell, Ms. Amy R.</v>
      </c>
      <c r="F556" s="14">
        <f t="shared" si="26"/>
        <v>20</v>
      </c>
      <c r="G556" s="14" t="s">
        <v>10</v>
      </c>
      <c r="H556" s="15" t="s">
        <v>2098</v>
      </c>
      <c r="I556" s="16" t="s">
        <v>2099</v>
      </c>
    </row>
    <row r="557" spans="2:9" ht="15.75" customHeight="1" thickBot="1" x14ac:dyDescent="0.35">
      <c r="B557" s="7" t="s">
        <v>2100</v>
      </c>
      <c r="C557" s="13" t="s">
        <v>2101</v>
      </c>
      <c r="D557" s="14">
        <f t="shared" si="24"/>
        <v>17</v>
      </c>
      <c r="E557" s="15" t="str">
        <f t="shared" si="25"/>
        <v>Asher, Mr. Brian</v>
      </c>
      <c r="F557" s="14">
        <f t="shared" si="26"/>
        <v>16</v>
      </c>
      <c r="G557" s="14" t="s">
        <v>15</v>
      </c>
      <c r="H557" s="15" t="s">
        <v>404</v>
      </c>
      <c r="I557" s="16" t="s">
        <v>2102</v>
      </c>
    </row>
    <row r="558" spans="2:9" ht="15.75" customHeight="1" thickBot="1" x14ac:dyDescent="0.35">
      <c r="B558" s="7" t="s">
        <v>2103</v>
      </c>
      <c r="C558" s="13" t="s">
        <v>2104</v>
      </c>
      <c r="D558" s="14">
        <f t="shared" si="24"/>
        <v>21</v>
      </c>
      <c r="E558" s="15" t="str">
        <f t="shared" si="25"/>
        <v>Mazzotta, Mr. Mike G</v>
      </c>
      <c r="F558" s="14">
        <f t="shared" si="26"/>
        <v>20</v>
      </c>
      <c r="G558" s="14" t="s">
        <v>15</v>
      </c>
      <c r="H558" s="15" t="s">
        <v>2105</v>
      </c>
      <c r="I558" s="16" t="s">
        <v>2106</v>
      </c>
    </row>
    <row r="559" spans="2:9" ht="15.75" customHeight="1" thickBot="1" x14ac:dyDescent="0.35">
      <c r="B559" s="7" t="s">
        <v>2107</v>
      </c>
      <c r="C559" s="13" t="s">
        <v>2108</v>
      </c>
      <c r="D559" s="14">
        <f t="shared" si="24"/>
        <v>29</v>
      </c>
      <c r="E559" s="15" t="str">
        <f t="shared" si="25"/>
        <v>Huttl, Ms. Simonezitrone Sr.</v>
      </c>
      <c r="F559" s="14">
        <f t="shared" si="26"/>
        <v>28</v>
      </c>
      <c r="G559" s="14" t="s">
        <v>10</v>
      </c>
      <c r="H559" s="15" t="s">
        <v>2109</v>
      </c>
      <c r="I559" s="16" t="s">
        <v>2110</v>
      </c>
    </row>
    <row r="560" spans="2:9" ht="15.75" customHeight="1" thickBot="1" x14ac:dyDescent="0.35">
      <c r="B560" s="7" t="s">
        <v>2111</v>
      </c>
      <c r="C560" s="13" t="s">
        <v>2112</v>
      </c>
      <c r="D560" s="14">
        <f t="shared" si="24"/>
        <v>21</v>
      </c>
      <c r="E560" s="15" t="str">
        <f t="shared" si="25"/>
        <v>Ferron, Mr. Nicholas</v>
      </c>
      <c r="F560" s="14">
        <f t="shared" si="26"/>
        <v>20</v>
      </c>
      <c r="G560" s="14" t="s">
        <v>15</v>
      </c>
      <c r="H560" s="15" t="s">
        <v>375</v>
      </c>
      <c r="I560" s="16" t="s">
        <v>2113</v>
      </c>
    </row>
    <row r="561" spans="2:9" ht="15.75" customHeight="1" thickBot="1" x14ac:dyDescent="0.35">
      <c r="B561" s="7" t="s">
        <v>2114</v>
      </c>
      <c r="C561" s="13" t="s">
        <v>2115</v>
      </c>
      <c r="D561" s="14">
        <f t="shared" si="24"/>
        <v>24</v>
      </c>
      <c r="E561" s="15" t="str">
        <f t="shared" si="25"/>
        <v>Colarusso, Ms. Angela M</v>
      </c>
      <c r="F561" s="14">
        <f t="shared" si="26"/>
        <v>23</v>
      </c>
      <c r="G561" s="14" t="s">
        <v>10</v>
      </c>
      <c r="H561" s="15" t="s">
        <v>1822</v>
      </c>
      <c r="I561" s="16" t="s">
        <v>2116</v>
      </c>
    </row>
    <row r="562" spans="2:9" ht="15.75" customHeight="1" thickBot="1" x14ac:dyDescent="0.35">
      <c r="B562" s="7" t="s">
        <v>2117</v>
      </c>
      <c r="C562" s="13" t="s">
        <v>2118</v>
      </c>
      <c r="D562" s="14">
        <f t="shared" si="24"/>
        <v>17</v>
      </c>
      <c r="E562" s="15" t="str">
        <f t="shared" si="25"/>
        <v>Pearlman, Mr. Oz</v>
      </c>
      <c r="F562" s="14">
        <f t="shared" si="26"/>
        <v>16</v>
      </c>
      <c r="G562" s="14" t="s">
        <v>15</v>
      </c>
      <c r="H562" s="15" t="s">
        <v>2119</v>
      </c>
      <c r="I562" s="16" t="s">
        <v>2120</v>
      </c>
    </row>
    <row r="563" spans="2:9" ht="15.75" customHeight="1" thickBot="1" x14ac:dyDescent="0.35">
      <c r="B563" s="7" t="s">
        <v>2121</v>
      </c>
      <c r="C563" s="13" t="s">
        <v>2122</v>
      </c>
      <c r="D563" s="14">
        <f t="shared" si="24"/>
        <v>20</v>
      </c>
      <c r="E563" s="15" t="str">
        <f t="shared" si="25"/>
        <v>O'Mara, Ms. Erin M.</v>
      </c>
      <c r="F563" s="14">
        <f t="shared" si="26"/>
        <v>19</v>
      </c>
      <c r="G563" s="14" t="s">
        <v>10</v>
      </c>
      <c r="H563" s="15" t="s">
        <v>2123</v>
      </c>
      <c r="I563" s="16" t="s">
        <v>2124</v>
      </c>
    </row>
    <row r="564" spans="2:9" ht="15.75" customHeight="1" thickBot="1" x14ac:dyDescent="0.35">
      <c r="B564" s="7" t="s">
        <v>2125</v>
      </c>
      <c r="C564" s="13" t="s">
        <v>2126</v>
      </c>
      <c r="D564" s="14">
        <f t="shared" si="24"/>
        <v>20</v>
      </c>
      <c r="E564" s="15" t="str">
        <f t="shared" si="25"/>
        <v>Niska, Mr. Bobby E.</v>
      </c>
      <c r="F564" s="14">
        <f t="shared" si="26"/>
        <v>19</v>
      </c>
      <c r="G564" s="14" t="s">
        <v>15</v>
      </c>
      <c r="H564" s="15" t="s">
        <v>2127</v>
      </c>
      <c r="I564" s="16" t="s">
        <v>2128</v>
      </c>
    </row>
    <row r="565" spans="2:9" ht="15.75" customHeight="1" thickBot="1" x14ac:dyDescent="0.35">
      <c r="B565" s="7" t="s">
        <v>2129</v>
      </c>
      <c r="C565" s="13" t="s">
        <v>2130</v>
      </c>
      <c r="D565" s="14">
        <f t="shared" si="24"/>
        <v>23</v>
      </c>
      <c r="E565" s="15" t="str">
        <f t="shared" si="25"/>
        <v>Schlich, Mr. Daniel P.</v>
      </c>
      <c r="F565" s="14">
        <f t="shared" si="26"/>
        <v>22</v>
      </c>
      <c r="G565" s="14" t="s">
        <v>15</v>
      </c>
      <c r="H565" s="15" t="s">
        <v>2131</v>
      </c>
      <c r="I565" s="16" t="s">
        <v>2132</v>
      </c>
    </row>
    <row r="566" spans="2:9" ht="15.75" customHeight="1" thickBot="1" x14ac:dyDescent="0.35">
      <c r="B566" s="7" t="s">
        <v>2133</v>
      </c>
      <c r="C566" s="13" t="s">
        <v>2134</v>
      </c>
      <c r="D566" s="14">
        <f t="shared" si="24"/>
        <v>20</v>
      </c>
      <c r="E566" s="15" t="str">
        <f t="shared" si="25"/>
        <v>Zidek, Ms. Marie E.</v>
      </c>
      <c r="F566" s="14">
        <f t="shared" si="26"/>
        <v>19</v>
      </c>
      <c r="G566" s="14" t="s">
        <v>10</v>
      </c>
      <c r="H566" s="15" t="s">
        <v>2135</v>
      </c>
      <c r="I566" s="16" t="s">
        <v>2136</v>
      </c>
    </row>
    <row r="567" spans="2:9" ht="15.75" customHeight="1" thickBot="1" x14ac:dyDescent="0.35">
      <c r="B567" s="7" t="s">
        <v>2137</v>
      </c>
      <c r="C567" s="13" t="s">
        <v>2138</v>
      </c>
      <c r="D567" s="14">
        <f t="shared" si="24"/>
        <v>20</v>
      </c>
      <c r="E567" s="15" t="str">
        <f t="shared" si="25"/>
        <v>Ellgass, Mrs. Katie</v>
      </c>
      <c r="F567" s="14">
        <f t="shared" si="26"/>
        <v>19</v>
      </c>
      <c r="G567" s="14" t="s">
        <v>1857</v>
      </c>
      <c r="H567" s="15" t="s">
        <v>2015</v>
      </c>
      <c r="I567" s="16" t="s">
        <v>2139</v>
      </c>
    </row>
    <row r="568" spans="2:9" ht="15.75" customHeight="1" thickBot="1" x14ac:dyDescent="0.35">
      <c r="B568" s="7" t="s">
        <v>2140</v>
      </c>
      <c r="C568" s="13" t="s">
        <v>2141</v>
      </c>
      <c r="D568" s="14">
        <f t="shared" si="24"/>
        <v>17</v>
      </c>
      <c r="E568" s="15" t="str">
        <f t="shared" si="25"/>
        <v>Lowe, Mr. Eric D</v>
      </c>
      <c r="F568" s="14">
        <f t="shared" si="26"/>
        <v>16</v>
      </c>
      <c r="G568" s="14" t="s">
        <v>15</v>
      </c>
      <c r="H568" s="15" t="s">
        <v>2142</v>
      </c>
      <c r="I568" s="16" t="s">
        <v>2143</v>
      </c>
    </row>
    <row r="569" spans="2:9" ht="15.75" customHeight="1" thickBot="1" x14ac:dyDescent="0.35">
      <c r="B569" s="7" t="s">
        <v>2144</v>
      </c>
      <c r="C569" s="13" t="s">
        <v>2145</v>
      </c>
      <c r="D569" s="14">
        <f t="shared" si="24"/>
        <v>17</v>
      </c>
      <c r="E569" s="15" t="str">
        <f t="shared" si="25"/>
        <v>Malone, Ms. Tara</v>
      </c>
      <c r="F569" s="14">
        <f t="shared" si="26"/>
        <v>16</v>
      </c>
      <c r="G569" s="14" t="s">
        <v>10</v>
      </c>
      <c r="H569" s="15" t="s">
        <v>2146</v>
      </c>
      <c r="I569" s="16" t="s">
        <v>2147</v>
      </c>
    </row>
    <row r="570" spans="2:9" ht="15.75" customHeight="1" thickBot="1" x14ac:dyDescent="0.35">
      <c r="B570" s="7" t="s">
        <v>2148</v>
      </c>
      <c r="C570" s="13" t="s">
        <v>2149</v>
      </c>
      <c r="D570" s="14">
        <f t="shared" si="24"/>
        <v>19</v>
      </c>
      <c r="E570" s="15" t="str">
        <f t="shared" si="25"/>
        <v>Dumke, Ms. Haley L</v>
      </c>
      <c r="F570" s="14">
        <f t="shared" si="26"/>
        <v>18</v>
      </c>
      <c r="G570" s="14" t="s">
        <v>10</v>
      </c>
      <c r="H570" s="15" t="s">
        <v>2150</v>
      </c>
      <c r="I570" s="16" t="s">
        <v>2151</v>
      </c>
    </row>
    <row r="571" spans="2:9" ht="15.75" customHeight="1" thickBot="1" x14ac:dyDescent="0.35">
      <c r="B571" s="7" t="s">
        <v>2152</v>
      </c>
      <c r="C571" s="13" t="s">
        <v>2153</v>
      </c>
      <c r="D571" s="14">
        <f t="shared" si="24"/>
        <v>21</v>
      </c>
      <c r="E571" s="15" t="str">
        <f t="shared" si="25"/>
        <v>Strong, Ms. Kayla B.</v>
      </c>
      <c r="F571" s="14">
        <f t="shared" si="26"/>
        <v>20</v>
      </c>
      <c r="G571" s="14" t="s">
        <v>10</v>
      </c>
      <c r="H571" s="15" t="s">
        <v>2154</v>
      </c>
      <c r="I571" s="16" t="s">
        <v>2155</v>
      </c>
    </row>
    <row r="572" spans="2:9" ht="15.75" customHeight="1" thickBot="1" x14ac:dyDescent="0.35">
      <c r="B572" s="7" t="s">
        <v>2156</v>
      </c>
      <c r="C572" s="13" t="s">
        <v>2157</v>
      </c>
      <c r="D572" s="14">
        <f t="shared" si="24"/>
        <v>22</v>
      </c>
      <c r="E572" s="15" t="str">
        <f t="shared" si="25"/>
        <v>Ferguson, Mr. Mark D.</v>
      </c>
      <c r="F572" s="14">
        <f t="shared" si="26"/>
        <v>21</v>
      </c>
      <c r="G572" s="14" t="s">
        <v>15</v>
      </c>
      <c r="H572" s="15" t="s">
        <v>2158</v>
      </c>
      <c r="I572" s="16" t="s">
        <v>2159</v>
      </c>
    </row>
    <row r="573" spans="2:9" ht="15.75" customHeight="1" thickBot="1" x14ac:dyDescent="0.35">
      <c r="B573" s="7" t="s">
        <v>2160</v>
      </c>
      <c r="C573" s="13" t="s">
        <v>2161</v>
      </c>
      <c r="D573" s="14">
        <f t="shared" si="24"/>
        <v>22</v>
      </c>
      <c r="E573" s="15" t="str">
        <f t="shared" si="25"/>
        <v>Klein, Mr. Patrick J.</v>
      </c>
      <c r="F573" s="14">
        <f t="shared" si="26"/>
        <v>21</v>
      </c>
      <c r="G573" s="14" t="s">
        <v>15</v>
      </c>
      <c r="H573" s="15" t="s">
        <v>2162</v>
      </c>
      <c r="I573" s="16" t="s">
        <v>2163</v>
      </c>
    </row>
    <row r="574" spans="2:9" ht="15.75" customHeight="1" thickBot="1" x14ac:dyDescent="0.35">
      <c r="B574" s="7" t="s">
        <v>2164</v>
      </c>
      <c r="C574" s="13" t="s">
        <v>2165</v>
      </c>
      <c r="D574" s="14">
        <f t="shared" si="24"/>
        <v>23</v>
      </c>
      <c r="E574" s="15" t="str">
        <f t="shared" si="25"/>
        <v>Eusebio, Mr. Alejandro</v>
      </c>
      <c r="F574" s="14">
        <f t="shared" si="26"/>
        <v>22</v>
      </c>
      <c r="G574" s="14" t="s">
        <v>15</v>
      </c>
      <c r="H574" s="15" t="s">
        <v>794</v>
      </c>
      <c r="I574" s="16" t="s">
        <v>2166</v>
      </c>
    </row>
    <row r="575" spans="2:9" ht="15.75" customHeight="1" thickBot="1" x14ac:dyDescent="0.35">
      <c r="B575" s="7" t="s">
        <v>2167</v>
      </c>
      <c r="C575" s="13" t="s">
        <v>2168</v>
      </c>
      <c r="D575" s="14">
        <f t="shared" si="24"/>
        <v>21</v>
      </c>
      <c r="E575" s="15" t="str">
        <f t="shared" si="25"/>
        <v>Szolosi, Mrs. Beth A</v>
      </c>
      <c r="F575" s="14">
        <f t="shared" si="26"/>
        <v>20</v>
      </c>
      <c r="G575" s="14" t="s">
        <v>1857</v>
      </c>
      <c r="H575" s="15" t="s">
        <v>2169</v>
      </c>
      <c r="I575" s="16" t="s">
        <v>2170</v>
      </c>
    </row>
    <row r="576" spans="2:9" ht="15.75" customHeight="1" thickBot="1" x14ac:dyDescent="0.35">
      <c r="B576" s="7" t="s">
        <v>2171</v>
      </c>
      <c r="C576" s="13" t="s">
        <v>2172</v>
      </c>
      <c r="D576" s="14">
        <f t="shared" si="24"/>
        <v>20</v>
      </c>
      <c r="E576" s="15" t="str">
        <f t="shared" si="25"/>
        <v>Butler, Mr. Jason R</v>
      </c>
      <c r="F576" s="14">
        <f t="shared" si="26"/>
        <v>19</v>
      </c>
      <c r="G576" s="14" t="s">
        <v>15</v>
      </c>
      <c r="H576" s="15" t="s">
        <v>2173</v>
      </c>
      <c r="I576" s="16" t="s">
        <v>2174</v>
      </c>
    </row>
    <row r="577" spans="2:9" ht="15.75" customHeight="1" thickBot="1" x14ac:dyDescent="0.35">
      <c r="B577" s="7" t="s">
        <v>2175</v>
      </c>
      <c r="C577" s="13" t="s">
        <v>2176</v>
      </c>
      <c r="D577" s="14">
        <f t="shared" si="24"/>
        <v>23</v>
      </c>
      <c r="E577" s="15" t="str">
        <f t="shared" si="25"/>
        <v>Fukuchi, Mr. Yoshinori</v>
      </c>
      <c r="F577" s="14">
        <f t="shared" si="26"/>
        <v>22</v>
      </c>
      <c r="G577" s="14" t="s">
        <v>15</v>
      </c>
      <c r="H577" s="15" t="s">
        <v>2177</v>
      </c>
      <c r="I577" s="16" t="s">
        <v>2178</v>
      </c>
    </row>
    <row r="578" spans="2:9" ht="15.75" customHeight="1" thickBot="1" x14ac:dyDescent="0.35">
      <c r="B578" s="7" t="s">
        <v>2179</v>
      </c>
      <c r="C578" s="13" t="s">
        <v>2180</v>
      </c>
      <c r="D578" s="14">
        <f t="shared" si="24"/>
        <v>25</v>
      </c>
      <c r="E578" s="15" t="str">
        <f t="shared" si="25"/>
        <v>Drucker, Ms. Adrienne G.</v>
      </c>
      <c r="F578" s="14">
        <f t="shared" si="26"/>
        <v>24</v>
      </c>
      <c r="G578" s="14" t="s">
        <v>10</v>
      </c>
      <c r="H578" s="15" t="s">
        <v>2181</v>
      </c>
      <c r="I578" s="16" t="s">
        <v>2182</v>
      </c>
    </row>
    <row r="579" spans="2:9" ht="15.75" customHeight="1" thickBot="1" x14ac:dyDescent="0.35">
      <c r="B579" s="7" t="s">
        <v>2183</v>
      </c>
      <c r="C579" s="13" t="s">
        <v>2184</v>
      </c>
      <c r="D579" s="14">
        <f t="shared" ref="D579:D642" si="27">LEN(C579)</f>
        <v>20</v>
      </c>
      <c r="E579" s="15" t="str">
        <f t="shared" ref="E579:E642" si="28">TRIM(C579)</f>
        <v>Aziz, Mrs. Meredith</v>
      </c>
      <c r="F579" s="14">
        <f t="shared" ref="F579:F642" si="29">LEN(E579)</f>
        <v>19</v>
      </c>
      <c r="G579" s="14" t="s">
        <v>1857</v>
      </c>
      <c r="H579" s="15" t="s">
        <v>490</v>
      </c>
      <c r="I579" s="16" t="s">
        <v>2185</v>
      </c>
    </row>
    <row r="580" spans="2:9" ht="15.75" customHeight="1" thickBot="1" x14ac:dyDescent="0.35">
      <c r="B580" s="7" t="s">
        <v>2186</v>
      </c>
      <c r="C580" s="13" t="s">
        <v>2187</v>
      </c>
      <c r="D580" s="14">
        <f t="shared" si="27"/>
        <v>17</v>
      </c>
      <c r="E580" s="15" t="str">
        <f t="shared" si="28"/>
        <v>Pak, Mr. Junyong</v>
      </c>
      <c r="F580" s="14">
        <f t="shared" si="29"/>
        <v>16</v>
      </c>
      <c r="G580" s="14" t="s">
        <v>15</v>
      </c>
      <c r="H580" s="15" t="s">
        <v>2188</v>
      </c>
      <c r="I580" s="16" t="s">
        <v>2189</v>
      </c>
    </row>
    <row r="581" spans="2:9" ht="15.75" customHeight="1" thickBot="1" x14ac:dyDescent="0.35">
      <c r="B581" s="7" t="s">
        <v>2190</v>
      </c>
      <c r="C581" s="13" t="s">
        <v>2191</v>
      </c>
      <c r="D581" s="14">
        <f t="shared" si="27"/>
        <v>22</v>
      </c>
      <c r="E581" s="15" t="str">
        <f t="shared" si="28"/>
        <v>Kieta, Ms. Kristen A.</v>
      </c>
      <c r="F581" s="14">
        <f t="shared" si="29"/>
        <v>21</v>
      </c>
      <c r="G581" s="14" t="s">
        <v>10</v>
      </c>
      <c r="H581" s="15" t="s">
        <v>2192</v>
      </c>
      <c r="I581" s="16" t="s">
        <v>2193</v>
      </c>
    </row>
    <row r="582" spans="2:9" ht="15.75" customHeight="1" thickBot="1" x14ac:dyDescent="0.35">
      <c r="B582" s="7" t="s">
        <v>2194</v>
      </c>
      <c r="C582" s="13" t="s">
        <v>2195</v>
      </c>
      <c r="D582" s="14">
        <f t="shared" si="27"/>
        <v>20</v>
      </c>
      <c r="E582" s="15" t="str">
        <f t="shared" si="28"/>
        <v>Velez, Ms. Maria I.</v>
      </c>
      <c r="F582" s="14">
        <f t="shared" si="29"/>
        <v>19</v>
      </c>
      <c r="G582" s="14" t="s">
        <v>10</v>
      </c>
      <c r="H582" s="15" t="s">
        <v>2196</v>
      </c>
      <c r="I582" s="16" t="s">
        <v>2197</v>
      </c>
    </row>
    <row r="583" spans="2:9" ht="15.75" customHeight="1" thickBot="1" x14ac:dyDescent="0.35">
      <c r="B583" s="7" t="s">
        <v>2198</v>
      </c>
      <c r="C583" s="13" t="s">
        <v>2199</v>
      </c>
      <c r="D583" s="14">
        <f t="shared" si="27"/>
        <v>23</v>
      </c>
      <c r="E583" s="15" t="str">
        <f t="shared" si="28"/>
        <v>Bussiere, Mr. Jonathan</v>
      </c>
      <c r="F583" s="14">
        <f t="shared" si="29"/>
        <v>22</v>
      </c>
      <c r="G583" s="14" t="s">
        <v>15</v>
      </c>
      <c r="H583" s="15" t="s">
        <v>2200</v>
      </c>
      <c r="I583" s="16" t="s">
        <v>2201</v>
      </c>
    </row>
    <row r="584" spans="2:9" ht="15.75" customHeight="1" thickBot="1" x14ac:dyDescent="0.35">
      <c r="B584" s="7" t="s">
        <v>2202</v>
      </c>
      <c r="C584" s="13" t="s">
        <v>2203</v>
      </c>
      <c r="D584" s="14">
        <f t="shared" si="27"/>
        <v>20</v>
      </c>
      <c r="E584" s="15" t="str">
        <f t="shared" si="28"/>
        <v>McCartney, Mr. Phil</v>
      </c>
      <c r="F584" s="14">
        <f t="shared" si="29"/>
        <v>19</v>
      </c>
      <c r="G584" s="14" t="s">
        <v>15</v>
      </c>
      <c r="H584" s="15" t="s">
        <v>20</v>
      </c>
      <c r="I584" s="16" t="s">
        <v>2204</v>
      </c>
    </row>
    <row r="585" spans="2:9" ht="15.75" customHeight="1" thickBot="1" x14ac:dyDescent="0.35">
      <c r="B585" s="7" t="s">
        <v>2205</v>
      </c>
      <c r="C585" s="13" t="s">
        <v>2206</v>
      </c>
      <c r="D585" s="14">
        <f t="shared" si="27"/>
        <v>26</v>
      </c>
      <c r="E585" s="15" t="str">
        <f t="shared" si="28"/>
        <v>Bambauer, Ms. Benjamina C</v>
      </c>
      <c r="F585" s="14">
        <f t="shared" si="29"/>
        <v>25</v>
      </c>
      <c r="G585" s="14" t="s">
        <v>10</v>
      </c>
      <c r="H585" s="15" t="s">
        <v>2207</v>
      </c>
      <c r="I585" s="16" t="s">
        <v>2208</v>
      </c>
    </row>
    <row r="586" spans="2:9" ht="15.75" customHeight="1" thickBot="1" x14ac:dyDescent="0.35">
      <c r="B586" s="7" t="s">
        <v>2209</v>
      </c>
      <c r="C586" s="13" t="s">
        <v>2210</v>
      </c>
      <c r="D586" s="14">
        <f t="shared" si="27"/>
        <v>23</v>
      </c>
      <c r="E586" s="15" t="str">
        <f t="shared" si="28"/>
        <v>Mertz, Mr. Christopher</v>
      </c>
      <c r="F586" s="14">
        <f t="shared" si="29"/>
        <v>22</v>
      </c>
      <c r="G586" s="14" t="s">
        <v>15</v>
      </c>
      <c r="H586" s="15" t="s">
        <v>1587</v>
      </c>
      <c r="I586" s="16" t="s">
        <v>2211</v>
      </c>
    </row>
    <row r="587" spans="2:9" ht="15.75" customHeight="1" thickBot="1" x14ac:dyDescent="0.35">
      <c r="B587" s="7" t="s">
        <v>2212</v>
      </c>
      <c r="C587" s="13" t="s">
        <v>2213</v>
      </c>
      <c r="D587" s="14">
        <f t="shared" si="27"/>
        <v>20</v>
      </c>
      <c r="E587" s="15" t="str">
        <f t="shared" si="28"/>
        <v>Mason, Ms. Alison B</v>
      </c>
      <c r="F587" s="14">
        <f t="shared" si="29"/>
        <v>19</v>
      </c>
      <c r="G587" s="14" t="s">
        <v>10</v>
      </c>
      <c r="H587" s="15" t="s">
        <v>2214</v>
      </c>
      <c r="I587" s="16" t="s">
        <v>2215</v>
      </c>
    </row>
    <row r="588" spans="2:9" ht="15.75" customHeight="1" thickBot="1" x14ac:dyDescent="0.35">
      <c r="B588" s="7" t="s">
        <v>2216</v>
      </c>
      <c r="C588" s="13" t="s">
        <v>2217</v>
      </c>
      <c r="D588" s="14">
        <f t="shared" si="27"/>
        <v>21</v>
      </c>
      <c r="E588" s="15" t="str">
        <f t="shared" si="28"/>
        <v>Rotich, Ms. Caroline</v>
      </c>
      <c r="F588" s="14">
        <f t="shared" si="29"/>
        <v>20</v>
      </c>
      <c r="G588" s="14" t="s">
        <v>10</v>
      </c>
      <c r="H588" s="15" t="s">
        <v>1409</v>
      </c>
      <c r="I588" s="16" t="s">
        <v>2218</v>
      </c>
    </row>
    <row r="589" spans="2:9" ht="15.75" customHeight="1" thickBot="1" x14ac:dyDescent="0.35">
      <c r="B589" s="7" t="s">
        <v>2219</v>
      </c>
      <c r="C589" s="13" t="s">
        <v>2220</v>
      </c>
      <c r="D589" s="14">
        <f t="shared" si="27"/>
        <v>21</v>
      </c>
      <c r="E589" s="15" t="str">
        <f t="shared" si="28"/>
        <v>Fetzer, Ms. Alexis N</v>
      </c>
      <c r="F589" s="14">
        <f t="shared" si="29"/>
        <v>20</v>
      </c>
      <c r="G589" s="14" t="s">
        <v>10</v>
      </c>
      <c r="H589" s="15" t="s">
        <v>2221</v>
      </c>
      <c r="I589" s="16" t="s">
        <v>2222</v>
      </c>
    </row>
    <row r="590" spans="2:9" ht="15.75" customHeight="1" thickBot="1" x14ac:dyDescent="0.35">
      <c r="B590" s="7" t="s">
        <v>2223</v>
      </c>
      <c r="C590" s="13" t="s">
        <v>2224</v>
      </c>
      <c r="D590" s="14">
        <f t="shared" si="27"/>
        <v>21</v>
      </c>
      <c r="E590" s="15" t="str">
        <f t="shared" si="28"/>
        <v>Mattis, Ms. Shanda L</v>
      </c>
      <c r="F590" s="14">
        <f t="shared" si="29"/>
        <v>20</v>
      </c>
      <c r="G590" s="14" t="s">
        <v>10</v>
      </c>
      <c r="H590" s="15" t="s">
        <v>2225</v>
      </c>
      <c r="I590" s="16" t="s">
        <v>2226</v>
      </c>
    </row>
    <row r="591" spans="2:9" ht="15.75" customHeight="1" thickBot="1" x14ac:dyDescent="0.35">
      <c r="B591" s="7" t="s">
        <v>2227</v>
      </c>
      <c r="C591" s="13" t="s">
        <v>2228</v>
      </c>
      <c r="D591" s="14">
        <f t="shared" si="27"/>
        <v>20</v>
      </c>
      <c r="E591" s="15" t="str">
        <f t="shared" si="28"/>
        <v>Cochran, Mrs. Lacey</v>
      </c>
      <c r="F591" s="14">
        <f t="shared" si="29"/>
        <v>19</v>
      </c>
      <c r="G591" s="14" t="s">
        <v>1857</v>
      </c>
      <c r="H591" s="15" t="s">
        <v>2229</v>
      </c>
      <c r="I591" s="16" t="s">
        <v>320</v>
      </c>
    </row>
    <row r="592" spans="2:9" ht="15.75" customHeight="1" thickBot="1" x14ac:dyDescent="0.35">
      <c r="B592" s="7" t="s">
        <v>2230</v>
      </c>
      <c r="C592" s="13" t="s">
        <v>2231</v>
      </c>
      <c r="D592" s="14">
        <f t="shared" si="27"/>
        <v>23</v>
      </c>
      <c r="E592" s="15" t="str">
        <f t="shared" si="28"/>
        <v>Balinsky, Ms. Laurette</v>
      </c>
      <c r="F592" s="14">
        <f t="shared" si="29"/>
        <v>22</v>
      </c>
      <c r="G592" s="14" t="s">
        <v>10</v>
      </c>
      <c r="H592" s="15" t="s">
        <v>2232</v>
      </c>
      <c r="I592" s="16" t="s">
        <v>2233</v>
      </c>
    </row>
    <row r="593" spans="2:9" ht="15.75" customHeight="1" thickBot="1" x14ac:dyDescent="0.35">
      <c r="B593" s="7" t="s">
        <v>2234</v>
      </c>
      <c r="C593" s="13" t="s">
        <v>2235</v>
      </c>
      <c r="D593" s="14">
        <f t="shared" si="27"/>
        <v>18</v>
      </c>
      <c r="E593" s="15" t="str">
        <f t="shared" si="28"/>
        <v>Reilly, Mr. Jason</v>
      </c>
      <c r="F593" s="14">
        <f t="shared" si="29"/>
        <v>17</v>
      </c>
      <c r="G593" s="14" t="s">
        <v>15</v>
      </c>
      <c r="H593" s="15" t="s">
        <v>1014</v>
      </c>
      <c r="I593" s="16" t="s">
        <v>2236</v>
      </c>
    </row>
    <row r="594" spans="2:9" ht="15.75" customHeight="1" thickBot="1" x14ac:dyDescent="0.35">
      <c r="B594" s="7" t="s">
        <v>2237</v>
      </c>
      <c r="C594" s="13" t="s">
        <v>2238</v>
      </c>
      <c r="D594" s="14">
        <f t="shared" si="27"/>
        <v>18</v>
      </c>
      <c r="E594" s="15" t="str">
        <f t="shared" si="28"/>
        <v>Johnson, Ms. Mary</v>
      </c>
      <c r="F594" s="14">
        <f t="shared" si="29"/>
        <v>17</v>
      </c>
      <c r="G594" s="14" t="s">
        <v>10</v>
      </c>
      <c r="H594" s="15" t="s">
        <v>2239</v>
      </c>
      <c r="I594" s="16" t="s">
        <v>276</v>
      </c>
    </row>
    <row r="595" spans="2:9" ht="15.75" customHeight="1" thickBot="1" x14ac:dyDescent="0.35">
      <c r="B595" s="7" t="s">
        <v>2240</v>
      </c>
      <c r="C595" s="13" t="s">
        <v>2241</v>
      </c>
      <c r="D595" s="14">
        <f t="shared" si="27"/>
        <v>18</v>
      </c>
      <c r="E595" s="15" t="str">
        <f t="shared" si="28"/>
        <v>Petry, Ms. Kati A</v>
      </c>
      <c r="F595" s="14">
        <f t="shared" si="29"/>
        <v>17</v>
      </c>
      <c r="G595" s="14" t="s">
        <v>10</v>
      </c>
      <c r="H595" s="15" t="s">
        <v>2242</v>
      </c>
      <c r="I595" s="16" t="s">
        <v>2243</v>
      </c>
    </row>
    <row r="596" spans="2:9" ht="15.75" customHeight="1" thickBot="1" x14ac:dyDescent="0.35">
      <c r="B596" s="7" t="s">
        <v>2244</v>
      </c>
      <c r="C596" s="13" t="s">
        <v>2245</v>
      </c>
      <c r="D596" s="14">
        <f t="shared" si="27"/>
        <v>22</v>
      </c>
      <c r="E596" s="15" t="str">
        <f t="shared" si="28"/>
        <v>Laleman, Mrs. Kelly J</v>
      </c>
      <c r="F596" s="14">
        <f t="shared" si="29"/>
        <v>21</v>
      </c>
      <c r="G596" s="14" t="s">
        <v>1857</v>
      </c>
      <c r="H596" s="15" t="s">
        <v>2246</v>
      </c>
      <c r="I596" s="16" t="s">
        <v>2247</v>
      </c>
    </row>
    <row r="597" spans="2:9" ht="15.75" customHeight="1" thickBot="1" x14ac:dyDescent="0.35">
      <c r="B597" s="7" t="s">
        <v>2248</v>
      </c>
      <c r="C597" s="13" t="s">
        <v>2249</v>
      </c>
      <c r="D597" s="14">
        <f t="shared" si="27"/>
        <v>19</v>
      </c>
      <c r="E597" s="15" t="str">
        <f t="shared" si="28"/>
        <v>Colby, Ms. Greer D</v>
      </c>
      <c r="F597" s="14">
        <f t="shared" si="29"/>
        <v>18</v>
      </c>
      <c r="G597" s="14" t="s">
        <v>10</v>
      </c>
      <c r="H597" s="15" t="s">
        <v>2250</v>
      </c>
      <c r="I597" s="16" t="s">
        <v>2251</v>
      </c>
    </row>
    <row r="598" spans="2:9" ht="15.75" customHeight="1" thickBot="1" x14ac:dyDescent="0.35">
      <c r="B598" s="7" t="s">
        <v>2252</v>
      </c>
      <c r="C598" s="13" t="s">
        <v>2253</v>
      </c>
      <c r="D598" s="14">
        <f t="shared" si="27"/>
        <v>18</v>
      </c>
      <c r="E598" s="15" t="str">
        <f t="shared" si="28"/>
        <v>Wathke, Mr. Brent</v>
      </c>
      <c r="F598" s="14">
        <f t="shared" si="29"/>
        <v>17</v>
      </c>
      <c r="G598" s="14" t="s">
        <v>15</v>
      </c>
      <c r="H598" s="15" t="s">
        <v>2254</v>
      </c>
      <c r="I598" s="16" t="s">
        <v>2255</v>
      </c>
    </row>
    <row r="599" spans="2:9" ht="15.75" customHeight="1" thickBot="1" x14ac:dyDescent="0.35">
      <c r="B599" s="7" t="s">
        <v>2256</v>
      </c>
      <c r="C599" s="13" t="s">
        <v>2257</v>
      </c>
      <c r="D599" s="14">
        <f t="shared" si="27"/>
        <v>19</v>
      </c>
      <c r="E599" s="15" t="str">
        <f t="shared" si="28"/>
        <v>Daly, Mr. Eugene M</v>
      </c>
      <c r="F599" s="14">
        <f t="shared" si="29"/>
        <v>18</v>
      </c>
      <c r="G599" s="14" t="s">
        <v>15</v>
      </c>
      <c r="H599" s="15" t="s">
        <v>2258</v>
      </c>
      <c r="I599" s="16" t="s">
        <v>2259</v>
      </c>
    </row>
    <row r="600" spans="2:9" ht="15.75" customHeight="1" thickBot="1" x14ac:dyDescent="0.35">
      <c r="B600" s="7" t="s">
        <v>2260</v>
      </c>
      <c r="C600" s="13" t="s">
        <v>2261</v>
      </c>
      <c r="D600" s="14">
        <f t="shared" si="27"/>
        <v>19</v>
      </c>
      <c r="E600" s="15" t="str">
        <f t="shared" si="28"/>
        <v>Dillon, Ms. Erin D</v>
      </c>
      <c r="F600" s="14">
        <f t="shared" si="29"/>
        <v>18</v>
      </c>
      <c r="G600" s="14" t="s">
        <v>10</v>
      </c>
      <c r="H600" s="15" t="s">
        <v>2262</v>
      </c>
      <c r="I600" s="16" t="s">
        <v>2263</v>
      </c>
    </row>
    <row r="601" spans="2:9" ht="15.75" customHeight="1" thickBot="1" x14ac:dyDescent="0.35">
      <c r="B601" s="7" t="s">
        <v>2264</v>
      </c>
      <c r="C601" s="13" t="s">
        <v>2265</v>
      </c>
      <c r="D601" s="14">
        <f t="shared" si="27"/>
        <v>20</v>
      </c>
      <c r="E601" s="15" t="str">
        <f t="shared" si="28"/>
        <v>Pontes, Ms. Kamilla</v>
      </c>
      <c r="F601" s="14">
        <f t="shared" si="29"/>
        <v>19</v>
      </c>
      <c r="G601" s="14" t="s">
        <v>10</v>
      </c>
      <c r="H601" s="15" t="s">
        <v>2266</v>
      </c>
      <c r="I601" s="16" t="s">
        <v>2267</v>
      </c>
    </row>
    <row r="602" spans="2:9" ht="15.75" customHeight="1" thickBot="1" x14ac:dyDescent="0.35">
      <c r="B602" s="7" t="s">
        <v>2268</v>
      </c>
      <c r="C602" s="13" t="s">
        <v>2269</v>
      </c>
      <c r="D602" s="14">
        <f t="shared" si="27"/>
        <v>20</v>
      </c>
      <c r="E602" s="15" t="str">
        <f t="shared" si="28"/>
        <v>Spies, Mr. Wayne I.</v>
      </c>
      <c r="F602" s="14">
        <f t="shared" si="29"/>
        <v>19</v>
      </c>
      <c r="G602" s="14" t="s">
        <v>15</v>
      </c>
      <c r="H602" s="15" t="s">
        <v>2270</v>
      </c>
      <c r="I602" s="16" t="s">
        <v>2271</v>
      </c>
    </row>
    <row r="603" spans="2:9" ht="15.75" customHeight="1" thickBot="1" x14ac:dyDescent="0.35">
      <c r="B603" s="7" t="s">
        <v>2272</v>
      </c>
      <c r="C603" s="13" t="s">
        <v>2273</v>
      </c>
      <c r="D603" s="14">
        <f t="shared" si="27"/>
        <v>19</v>
      </c>
      <c r="E603" s="15" t="str">
        <f t="shared" si="28"/>
        <v>Greig, Ms. Tracy L</v>
      </c>
      <c r="F603" s="14">
        <f t="shared" si="29"/>
        <v>18</v>
      </c>
      <c r="G603" s="14" t="s">
        <v>10</v>
      </c>
      <c r="H603" s="15" t="s">
        <v>2274</v>
      </c>
      <c r="I603" s="16" t="s">
        <v>2275</v>
      </c>
    </row>
    <row r="604" spans="2:9" ht="15.75" customHeight="1" thickBot="1" x14ac:dyDescent="0.35">
      <c r="B604" s="7" t="s">
        <v>2276</v>
      </c>
      <c r="C604" s="13" t="s">
        <v>2277</v>
      </c>
      <c r="D604" s="14">
        <f t="shared" si="27"/>
        <v>20</v>
      </c>
      <c r="E604" s="15" t="str">
        <f t="shared" si="28"/>
        <v>Scott, Mrs. Heather</v>
      </c>
      <c r="F604" s="14">
        <f t="shared" si="29"/>
        <v>19</v>
      </c>
      <c r="G604" s="14" t="s">
        <v>1857</v>
      </c>
      <c r="H604" s="15" t="s">
        <v>764</v>
      </c>
      <c r="I604" s="16" t="s">
        <v>2278</v>
      </c>
    </row>
    <row r="605" spans="2:9" ht="15.75" customHeight="1" thickBot="1" x14ac:dyDescent="0.35">
      <c r="B605" s="7" t="s">
        <v>2279</v>
      </c>
      <c r="C605" s="13" t="s">
        <v>2280</v>
      </c>
      <c r="D605" s="14">
        <f t="shared" si="27"/>
        <v>24</v>
      </c>
      <c r="E605" s="15" t="str">
        <f t="shared" si="28"/>
        <v>Erlandson, Mrs. Megan C</v>
      </c>
      <c r="F605" s="14">
        <f t="shared" si="29"/>
        <v>23</v>
      </c>
      <c r="G605" s="14" t="s">
        <v>1857</v>
      </c>
      <c r="H605" s="15" t="s">
        <v>2281</v>
      </c>
      <c r="I605" s="16" t="s">
        <v>2282</v>
      </c>
    </row>
    <row r="606" spans="2:9" ht="15.75" customHeight="1" thickBot="1" x14ac:dyDescent="0.35">
      <c r="B606" s="7" t="s">
        <v>2283</v>
      </c>
      <c r="C606" s="13" t="s">
        <v>2284</v>
      </c>
      <c r="D606" s="14">
        <f t="shared" si="27"/>
        <v>21</v>
      </c>
      <c r="E606" s="15" t="str">
        <f t="shared" si="28"/>
        <v>Autrey, Mr. Jonathan</v>
      </c>
      <c r="F606" s="14">
        <f t="shared" si="29"/>
        <v>20</v>
      </c>
      <c r="G606" s="14" t="s">
        <v>15</v>
      </c>
      <c r="H606" s="15" t="s">
        <v>2200</v>
      </c>
      <c r="I606" s="16" t="s">
        <v>2285</v>
      </c>
    </row>
    <row r="607" spans="2:9" ht="15.75" customHeight="1" thickBot="1" x14ac:dyDescent="0.35">
      <c r="B607" s="7" t="s">
        <v>2286</v>
      </c>
      <c r="C607" s="13" t="s">
        <v>2287</v>
      </c>
      <c r="D607" s="14">
        <f t="shared" si="27"/>
        <v>21</v>
      </c>
      <c r="E607" s="15" t="str">
        <f t="shared" si="28"/>
        <v>Alleman, Mr. Greg D.</v>
      </c>
      <c r="F607" s="14">
        <f t="shared" si="29"/>
        <v>20</v>
      </c>
      <c r="G607" s="14" t="s">
        <v>15</v>
      </c>
      <c r="H607" s="15" t="s">
        <v>2288</v>
      </c>
      <c r="I607" s="16" t="s">
        <v>464</v>
      </c>
    </row>
    <row r="608" spans="2:9" ht="15.75" customHeight="1" thickBot="1" x14ac:dyDescent="0.35">
      <c r="B608" s="7" t="s">
        <v>2289</v>
      </c>
      <c r="C608" s="13" t="s">
        <v>2290</v>
      </c>
      <c r="D608" s="14">
        <f t="shared" si="27"/>
        <v>25</v>
      </c>
      <c r="E608" s="15" t="str">
        <f t="shared" si="28"/>
        <v>Michalski, Mr. Steven L.</v>
      </c>
      <c r="F608" s="14">
        <f t="shared" si="29"/>
        <v>24</v>
      </c>
      <c r="G608" s="14" t="s">
        <v>15</v>
      </c>
      <c r="H608" s="15" t="s">
        <v>2291</v>
      </c>
      <c r="I608" s="16" t="s">
        <v>2292</v>
      </c>
    </row>
    <row r="609" spans="2:9" ht="15.75" customHeight="1" thickBot="1" x14ac:dyDescent="0.35">
      <c r="B609" s="7" t="s">
        <v>2293</v>
      </c>
      <c r="C609" s="13" t="s">
        <v>2294</v>
      </c>
      <c r="D609" s="14">
        <f t="shared" si="27"/>
        <v>24</v>
      </c>
      <c r="E609" s="15" t="str">
        <f t="shared" si="28"/>
        <v>Grillo, Mr. Gianfilippo</v>
      </c>
      <c r="F609" s="14">
        <f t="shared" si="29"/>
        <v>23</v>
      </c>
      <c r="G609" s="14" t="s">
        <v>15</v>
      </c>
      <c r="H609" s="15" t="s">
        <v>2295</v>
      </c>
      <c r="I609" s="16" t="s">
        <v>2296</v>
      </c>
    </row>
    <row r="610" spans="2:9" ht="15.75" customHeight="1" thickBot="1" x14ac:dyDescent="0.35">
      <c r="B610" s="7" t="s">
        <v>2297</v>
      </c>
      <c r="C610" s="13" t="s">
        <v>2298</v>
      </c>
      <c r="D610" s="14">
        <f t="shared" si="27"/>
        <v>21</v>
      </c>
      <c r="E610" s="15" t="str">
        <f t="shared" si="28"/>
        <v>Coronado, Mr. Hector</v>
      </c>
      <c r="F610" s="14">
        <f t="shared" si="29"/>
        <v>20</v>
      </c>
      <c r="G610" s="14" t="s">
        <v>15</v>
      </c>
      <c r="H610" s="15" t="s">
        <v>2299</v>
      </c>
      <c r="I610" s="16" t="s">
        <v>2300</v>
      </c>
    </row>
    <row r="611" spans="2:9" ht="15.75" customHeight="1" thickBot="1" x14ac:dyDescent="0.35">
      <c r="B611" s="7" t="s">
        <v>2301</v>
      </c>
      <c r="C611" s="13" t="s">
        <v>2302</v>
      </c>
      <c r="D611" s="14">
        <f t="shared" si="27"/>
        <v>20</v>
      </c>
      <c r="E611" s="15" t="str">
        <f t="shared" si="28"/>
        <v>Dewine, Mr. Mark W.</v>
      </c>
      <c r="F611" s="14">
        <f t="shared" si="29"/>
        <v>19</v>
      </c>
      <c r="G611" s="14" t="s">
        <v>15</v>
      </c>
      <c r="H611" s="15" t="s">
        <v>2303</v>
      </c>
      <c r="I611" s="16" t="s">
        <v>2304</v>
      </c>
    </row>
    <row r="612" spans="2:9" ht="15.75" customHeight="1" thickBot="1" x14ac:dyDescent="0.35">
      <c r="B612" s="7" t="s">
        <v>2305</v>
      </c>
      <c r="C612" s="13" t="s">
        <v>2306</v>
      </c>
      <c r="D612" s="14">
        <f t="shared" si="27"/>
        <v>19</v>
      </c>
      <c r="E612" s="15" t="str">
        <f t="shared" si="28"/>
        <v>Carman, Mrs. Aubri</v>
      </c>
      <c r="F612" s="14">
        <f t="shared" si="29"/>
        <v>18</v>
      </c>
      <c r="G612" s="14" t="s">
        <v>1857</v>
      </c>
      <c r="H612" s="15" t="s">
        <v>2307</v>
      </c>
      <c r="I612" s="16" t="s">
        <v>2308</v>
      </c>
    </row>
    <row r="613" spans="2:9" ht="15.75" customHeight="1" thickBot="1" x14ac:dyDescent="0.35">
      <c r="B613" s="7" t="s">
        <v>2309</v>
      </c>
      <c r="C613" s="13" t="s">
        <v>2310</v>
      </c>
      <c r="D613" s="14">
        <f t="shared" si="27"/>
        <v>18</v>
      </c>
      <c r="E613" s="15" t="str">
        <f t="shared" si="28"/>
        <v>Neems, Mr. Justin</v>
      </c>
      <c r="F613" s="14">
        <f t="shared" si="29"/>
        <v>17</v>
      </c>
      <c r="G613" s="14" t="s">
        <v>15</v>
      </c>
      <c r="H613" s="15" t="s">
        <v>2311</v>
      </c>
      <c r="I613" s="16" t="s">
        <v>2312</v>
      </c>
    </row>
    <row r="614" spans="2:9" ht="15.75" customHeight="1" thickBot="1" x14ac:dyDescent="0.35">
      <c r="B614" s="7" t="s">
        <v>2313</v>
      </c>
      <c r="C614" s="13" t="s">
        <v>2314</v>
      </c>
      <c r="D614" s="14">
        <f t="shared" si="27"/>
        <v>21</v>
      </c>
      <c r="E614" s="15" t="str">
        <f t="shared" si="28"/>
        <v>Pesyna, Ms. Megan A.</v>
      </c>
      <c r="F614" s="14">
        <f t="shared" si="29"/>
        <v>20</v>
      </c>
      <c r="G614" s="14" t="s">
        <v>10</v>
      </c>
      <c r="H614" s="15" t="s">
        <v>1018</v>
      </c>
      <c r="I614" s="16" t="s">
        <v>2315</v>
      </c>
    </row>
    <row r="615" spans="2:9" ht="15.75" customHeight="1" thickBot="1" x14ac:dyDescent="0.35">
      <c r="B615" s="7" t="s">
        <v>2316</v>
      </c>
      <c r="C615" s="13" t="s">
        <v>2317</v>
      </c>
      <c r="D615" s="14">
        <f t="shared" si="27"/>
        <v>21</v>
      </c>
      <c r="E615" s="15" t="str">
        <f t="shared" si="28"/>
        <v>Meling, Ms. Erika M.</v>
      </c>
      <c r="F615" s="14">
        <f t="shared" si="29"/>
        <v>20</v>
      </c>
      <c r="G615" s="14" t="s">
        <v>10</v>
      </c>
      <c r="H615" s="15" t="s">
        <v>2318</v>
      </c>
      <c r="I615" s="16" t="s">
        <v>2319</v>
      </c>
    </row>
    <row r="616" spans="2:9" ht="15.75" customHeight="1" thickBot="1" x14ac:dyDescent="0.35">
      <c r="B616" s="7" t="s">
        <v>2320</v>
      </c>
      <c r="C616" s="13" t="s">
        <v>2321</v>
      </c>
      <c r="D616" s="14">
        <f t="shared" si="27"/>
        <v>25</v>
      </c>
      <c r="E616" s="15" t="str">
        <f t="shared" si="28"/>
        <v>Widlowski, Mr. Daniel G.</v>
      </c>
      <c r="F616" s="14">
        <f t="shared" si="29"/>
        <v>24</v>
      </c>
      <c r="G616" s="14" t="s">
        <v>15</v>
      </c>
      <c r="H616" s="15" t="s">
        <v>2322</v>
      </c>
      <c r="I616" s="16" t="s">
        <v>2323</v>
      </c>
    </row>
    <row r="617" spans="2:9" ht="15.75" customHeight="1" thickBot="1" x14ac:dyDescent="0.35">
      <c r="B617" s="7" t="s">
        <v>2324</v>
      </c>
      <c r="C617" s="13" t="s">
        <v>2325</v>
      </c>
      <c r="D617" s="14">
        <f t="shared" si="27"/>
        <v>20</v>
      </c>
      <c r="E617" s="15" t="str">
        <f t="shared" si="28"/>
        <v>Nadar, Ms. Devin C.</v>
      </c>
      <c r="F617" s="14">
        <f t="shared" si="29"/>
        <v>19</v>
      </c>
      <c r="G617" s="14" t="s">
        <v>10</v>
      </c>
      <c r="H617" s="15" t="s">
        <v>2326</v>
      </c>
      <c r="I617" s="16" t="s">
        <v>2327</v>
      </c>
    </row>
    <row r="618" spans="2:9" ht="15.75" customHeight="1" thickBot="1" x14ac:dyDescent="0.35">
      <c r="B618" s="7" t="s">
        <v>2328</v>
      </c>
      <c r="C618" s="13" t="s">
        <v>2329</v>
      </c>
      <c r="D618" s="14">
        <f t="shared" si="27"/>
        <v>21</v>
      </c>
      <c r="E618" s="15" t="str">
        <f t="shared" si="28"/>
        <v>Turner, Ms. Louise A</v>
      </c>
      <c r="F618" s="14">
        <f t="shared" si="29"/>
        <v>20</v>
      </c>
      <c r="G618" s="14" t="s">
        <v>10</v>
      </c>
      <c r="H618" s="15" t="s">
        <v>2330</v>
      </c>
      <c r="I618" s="16" t="s">
        <v>288</v>
      </c>
    </row>
    <row r="619" spans="2:9" ht="15.75" customHeight="1" thickBot="1" x14ac:dyDescent="0.35">
      <c r="B619" s="7" t="s">
        <v>2331</v>
      </c>
      <c r="C619" s="13" t="s">
        <v>2332</v>
      </c>
      <c r="D619" s="14">
        <f t="shared" si="27"/>
        <v>19</v>
      </c>
      <c r="E619" s="15" t="str">
        <f t="shared" si="28"/>
        <v>Walker, Mrs. Sarah</v>
      </c>
      <c r="F619" s="14">
        <f t="shared" si="29"/>
        <v>18</v>
      </c>
      <c r="G619" s="14" t="s">
        <v>1857</v>
      </c>
      <c r="H619" s="15" t="s">
        <v>748</v>
      </c>
      <c r="I619" s="16" t="s">
        <v>1103</v>
      </c>
    </row>
    <row r="620" spans="2:9" ht="15.75" customHeight="1" thickBot="1" x14ac:dyDescent="0.35">
      <c r="B620" s="7" t="s">
        <v>2333</v>
      </c>
      <c r="C620" s="13" t="s">
        <v>2334</v>
      </c>
      <c r="D620" s="14">
        <f t="shared" si="27"/>
        <v>17</v>
      </c>
      <c r="E620" s="15" t="str">
        <f t="shared" si="28"/>
        <v>Leedham, Ms. Amy</v>
      </c>
      <c r="F620" s="14">
        <f t="shared" si="29"/>
        <v>16</v>
      </c>
      <c r="G620" s="14" t="s">
        <v>10</v>
      </c>
      <c r="H620" s="15" t="s">
        <v>736</v>
      </c>
      <c r="I620" s="16" t="s">
        <v>2335</v>
      </c>
    </row>
    <row r="621" spans="2:9" ht="15.75" customHeight="1" thickBot="1" x14ac:dyDescent="0.35">
      <c r="B621" s="7" t="s">
        <v>2336</v>
      </c>
      <c r="C621" s="13" t="s">
        <v>2337</v>
      </c>
      <c r="D621" s="14">
        <f t="shared" si="27"/>
        <v>25</v>
      </c>
      <c r="E621" s="15" t="str">
        <f t="shared" si="28"/>
        <v>Haglund, Ms. Brittany L.</v>
      </c>
      <c r="F621" s="14">
        <f t="shared" si="29"/>
        <v>24</v>
      </c>
      <c r="G621" s="14" t="s">
        <v>10</v>
      </c>
      <c r="H621" s="15" t="s">
        <v>936</v>
      </c>
      <c r="I621" s="16" t="s">
        <v>2338</v>
      </c>
    </row>
    <row r="622" spans="2:9" ht="15.75" customHeight="1" thickBot="1" x14ac:dyDescent="0.35">
      <c r="B622" s="7" t="s">
        <v>2339</v>
      </c>
      <c r="C622" s="13" t="s">
        <v>2340</v>
      </c>
      <c r="D622" s="14">
        <f t="shared" si="27"/>
        <v>21</v>
      </c>
      <c r="E622" s="15" t="str">
        <f t="shared" si="28"/>
        <v>Mills, Ms. Jessica L</v>
      </c>
      <c r="F622" s="14">
        <f t="shared" si="29"/>
        <v>20</v>
      </c>
      <c r="G622" s="14" t="s">
        <v>10</v>
      </c>
      <c r="H622" s="15" t="s">
        <v>2341</v>
      </c>
      <c r="I622" s="16" t="s">
        <v>2342</v>
      </c>
    </row>
    <row r="623" spans="2:9" ht="15.75" customHeight="1" thickBot="1" x14ac:dyDescent="0.35">
      <c r="B623" s="7" t="s">
        <v>2343</v>
      </c>
      <c r="C623" s="13" t="s">
        <v>2344</v>
      </c>
      <c r="D623" s="14">
        <f t="shared" si="27"/>
        <v>27</v>
      </c>
      <c r="E623" s="15" t="str">
        <f t="shared" si="28"/>
        <v>Drnjevich, Mrs. Kristina K</v>
      </c>
      <c r="F623" s="14">
        <f t="shared" si="29"/>
        <v>26</v>
      </c>
      <c r="G623" s="14" t="s">
        <v>1857</v>
      </c>
      <c r="H623" s="15" t="s">
        <v>2345</v>
      </c>
      <c r="I623" s="16" t="s">
        <v>2346</v>
      </c>
    </row>
    <row r="624" spans="2:9" ht="15.75" customHeight="1" thickBot="1" x14ac:dyDescent="0.35">
      <c r="B624" s="7" t="s">
        <v>2347</v>
      </c>
      <c r="C624" s="13" t="s">
        <v>2348</v>
      </c>
      <c r="D624" s="14">
        <f t="shared" si="27"/>
        <v>15</v>
      </c>
      <c r="E624" s="15" t="str">
        <f t="shared" si="28"/>
        <v>Clay, Mr. Brad</v>
      </c>
      <c r="F624" s="14">
        <f t="shared" si="29"/>
        <v>14</v>
      </c>
      <c r="G624" s="14" t="s">
        <v>15</v>
      </c>
      <c r="H624" s="15" t="s">
        <v>2349</v>
      </c>
      <c r="I624" s="16" t="s">
        <v>2350</v>
      </c>
    </row>
    <row r="625" spans="2:9" ht="15.75" customHeight="1" thickBot="1" x14ac:dyDescent="0.35">
      <c r="B625" s="7" t="s">
        <v>2351</v>
      </c>
      <c r="C625" s="13" t="s">
        <v>2352</v>
      </c>
      <c r="D625" s="14">
        <f t="shared" si="27"/>
        <v>24</v>
      </c>
      <c r="E625" s="15" t="str">
        <f t="shared" si="28"/>
        <v>Marbury, Ms. Margaret O</v>
      </c>
      <c r="F625" s="14">
        <f t="shared" si="29"/>
        <v>23</v>
      </c>
      <c r="G625" s="14" t="s">
        <v>10</v>
      </c>
      <c r="H625" s="15" t="s">
        <v>2353</v>
      </c>
      <c r="I625" s="16" t="s">
        <v>2354</v>
      </c>
    </row>
    <row r="626" spans="2:9" ht="15.75" customHeight="1" thickBot="1" x14ac:dyDescent="0.35">
      <c r="B626" s="7" t="s">
        <v>2355</v>
      </c>
      <c r="C626" s="13" t="s">
        <v>2356</v>
      </c>
      <c r="D626" s="14">
        <f t="shared" si="27"/>
        <v>19</v>
      </c>
      <c r="E626" s="15" t="str">
        <f t="shared" si="28"/>
        <v>Coon, Mr. Craig R.</v>
      </c>
      <c r="F626" s="14">
        <f t="shared" si="29"/>
        <v>18</v>
      </c>
      <c r="G626" s="14" t="s">
        <v>15</v>
      </c>
      <c r="H626" s="15" t="s">
        <v>2357</v>
      </c>
      <c r="I626" s="16" t="s">
        <v>2358</v>
      </c>
    </row>
    <row r="627" spans="2:9" ht="15.75" customHeight="1" thickBot="1" x14ac:dyDescent="0.35">
      <c r="B627" s="7" t="s">
        <v>2359</v>
      </c>
      <c r="C627" s="13" t="s">
        <v>2360</v>
      </c>
      <c r="D627" s="14">
        <f t="shared" si="27"/>
        <v>20</v>
      </c>
      <c r="E627" s="15" t="str">
        <f t="shared" si="28"/>
        <v>Vanttinen, Mr. Simo</v>
      </c>
      <c r="F627" s="14">
        <f t="shared" si="29"/>
        <v>19</v>
      </c>
      <c r="G627" s="14" t="s">
        <v>15</v>
      </c>
      <c r="H627" s="15" t="s">
        <v>2361</v>
      </c>
      <c r="I627" s="16" t="s">
        <v>2362</v>
      </c>
    </row>
    <row r="628" spans="2:9" ht="15.75" customHeight="1" thickBot="1" x14ac:dyDescent="0.35">
      <c r="B628" s="7" t="s">
        <v>2363</v>
      </c>
      <c r="C628" s="13" t="s">
        <v>2364</v>
      </c>
      <c r="D628" s="14">
        <f t="shared" si="27"/>
        <v>26</v>
      </c>
      <c r="E628" s="15" t="str">
        <f t="shared" si="28"/>
        <v>Garges, Mr. Christopher J</v>
      </c>
      <c r="F628" s="14">
        <f t="shared" si="29"/>
        <v>25</v>
      </c>
      <c r="G628" s="14" t="s">
        <v>15</v>
      </c>
      <c r="H628" s="15" t="s">
        <v>2365</v>
      </c>
      <c r="I628" s="16" t="s">
        <v>2366</v>
      </c>
    </row>
    <row r="629" spans="2:9" ht="15.75" customHeight="1" thickBot="1" x14ac:dyDescent="0.35">
      <c r="B629" s="7" t="s">
        <v>2367</v>
      </c>
      <c r="C629" s="13" t="s">
        <v>2368</v>
      </c>
      <c r="D629" s="14">
        <f t="shared" si="27"/>
        <v>21</v>
      </c>
      <c r="E629" s="15" t="str">
        <f t="shared" si="28"/>
        <v>Rivel, Mr. Mario Sr.</v>
      </c>
      <c r="F629" s="14">
        <f t="shared" si="29"/>
        <v>20</v>
      </c>
      <c r="G629" s="14" t="s">
        <v>15</v>
      </c>
      <c r="H629" s="15" t="s">
        <v>2369</v>
      </c>
      <c r="I629" s="16" t="s">
        <v>2370</v>
      </c>
    </row>
    <row r="630" spans="2:9" ht="15.75" customHeight="1" thickBot="1" x14ac:dyDescent="0.35">
      <c r="B630" s="7" t="s">
        <v>2371</v>
      </c>
      <c r="C630" s="13" t="s">
        <v>2372</v>
      </c>
      <c r="D630" s="14">
        <f t="shared" si="27"/>
        <v>24</v>
      </c>
      <c r="E630" s="15" t="str">
        <f t="shared" si="28"/>
        <v>Lawson, Mrs. Meghann R.</v>
      </c>
      <c r="F630" s="14">
        <f t="shared" si="29"/>
        <v>23</v>
      </c>
      <c r="G630" s="14" t="s">
        <v>1857</v>
      </c>
      <c r="H630" s="15" t="s">
        <v>2373</v>
      </c>
      <c r="I630" s="16" t="s">
        <v>2374</v>
      </c>
    </row>
    <row r="631" spans="2:9" ht="15.75" customHeight="1" thickBot="1" x14ac:dyDescent="0.35">
      <c r="B631" s="7" t="s">
        <v>2375</v>
      </c>
      <c r="C631" s="13" t="s">
        <v>2376</v>
      </c>
      <c r="D631" s="14">
        <f t="shared" si="27"/>
        <v>18</v>
      </c>
      <c r="E631" s="15" t="str">
        <f t="shared" si="28"/>
        <v>Cale, Mr. Scott M</v>
      </c>
      <c r="F631" s="14">
        <f t="shared" si="29"/>
        <v>17</v>
      </c>
      <c r="G631" s="14" t="s">
        <v>15</v>
      </c>
      <c r="H631" s="15" t="s">
        <v>2377</v>
      </c>
      <c r="I631" s="16" t="s">
        <v>2378</v>
      </c>
    </row>
    <row r="632" spans="2:9" ht="15.75" customHeight="1" thickBot="1" x14ac:dyDescent="0.35">
      <c r="B632" s="7" t="s">
        <v>2379</v>
      </c>
      <c r="C632" s="13" t="s">
        <v>2380</v>
      </c>
      <c r="D632" s="14">
        <f t="shared" si="27"/>
        <v>25</v>
      </c>
      <c r="E632" s="15" t="str">
        <f t="shared" si="28"/>
        <v>Phillips, Ms. Caitlin E.</v>
      </c>
      <c r="F632" s="14">
        <f t="shared" si="29"/>
        <v>24</v>
      </c>
      <c r="G632" s="14" t="s">
        <v>10</v>
      </c>
      <c r="H632" s="15" t="s">
        <v>2381</v>
      </c>
      <c r="I632" s="16" t="s">
        <v>1060</v>
      </c>
    </row>
    <row r="633" spans="2:9" ht="15.75" customHeight="1" thickBot="1" x14ac:dyDescent="0.35">
      <c r="B633" s="7" t="s">
        <v>2382</v>
      </c>
      <c r="C633" s="13" t="s">
        <v>2383</v>
      </c>
      <c r="D633" s="14">
        <f t="shared" si="27"/>
        <v>26</v>
      </c>
      <c r="E633" s="15" t="str">
        <f t="shared" si="28"/>
        <v>Stewart, Mrs. Samantha A.</v>
      </c>
      <c r="F633" s="14">
        <f t="shared" si="29"/>
        <v>25</v>
      </c>
      <c r="G633" s="14" t="s">
        <v>1857</v>
      </c>
      <c r="H633" s="15" t="s">
        <v>2384</v>
      </c>
      <c r="I633" s="16" t="s">
        <v>2385</v>
      </c>
    </row>
    <row r="634" spans="2:9" ht="15.75" customHeight="1" thickBot="1" x14ac:dyDescent="0.35">
      <c r="B634" s="7" t="s">
        <v>2386</v>
      </c>
      <c r="C634" s="13" t="s">
        <v>2387</v>
      </c>
      <c r="D634" s="14">
        <f t="shared" si="27"/>
        <v>16</v>
      </c>
      <c r="E634" s="15" t="str">
        <f t="shared" si="28"/>
        <v>Drotz, Mr. Erik</v>
      </c>
      <c r="F634" s="14">
        <f t="shared" si="29"/>
        <v>15</v>
      </c>
      <c r="G634" s="14" t="s">
        <v>15</v>
      </c>
      <c r="H634" s="15" t="s">
        <v>876</v>
      </c>
      <c r="I634" s="16" t="s">
        <v>2388</v>
      </c>
    </row>
    <row r="635" spans="2:9" ht="15.75" customHeight="1" thickBot="1" x14ac:dyDescent="0.35">
      <c r="B635" s="7" t="s">
        <v>2389</v>
      </c>
      <c r="C635" s="13" t="s">
        <v>2390</v>
      </c>
      <c r="D635" s="14">
        <f t="shared" si="27"/>
        <v>23</v>
      </c>
      <c r="E635" s="15" t="str">
        <f t="shared" si="28"/>
        <v>Mutai, Mr. Christopher</v>
      </c>
      <c r="F635" s="14">
        <f t="shared" si="29"/>
        <v>22</v>
      </c>
      <c r="G635" s="14" t="s">
        <v>15</v>
      </c>
      <c r="H635" s="15" t="s">
        <v>1587</v>
      </c>
      <c r="I635" s="16" t="s">
        <v>2391</v>
      </c>
    </row>
    <row r="636" spans="2:9" ht="15.75" customHeight="1" thickBot="1" x14ac:dyDescent="0.35">
      <c r="B636" s="7" t="s">
        <v>2392</v>
      </c>
      <c r="C636" s="13" t="s">
        <v>2393</v>
      </c>
      <c r="D636" s="14">
        <f t="shared" si="27"/>
        <v>19</v>
      </c>
      <c r="E636" s="15" t="str">
        <f t="shared" si="28"/>
        <v>Lovlien, Mrs. Maya</v>
      </c>
      <c r="F636" s="14">
        <f t="shared" si="29"/>
        <v>18</v>
      </c>
      <c r="G636" s="14" t="s">
        <v>1857</v>
      </c>
      <c r="H636" s="15" t="s">
        <v>2394</v>
      </c>
      <c r="I636" s="16" t="s">
        <v>2395</v>
      </c>
    </row>
    <row r="637" spans="2:9" ht="15.75" customHeight="1" thickBot="1" x14ac:dyDescent="0.35">
      <c r="B637" s="7" t="s">
        <v>2396</v>
      </c>
      <c r="C637" s="13" t="s">
        <v>2397</v>
      </c>
      <c r="D637" s="14">
        <f t="shared" si="27"/>
        <v>21</v>
      </c>
      <c r="E637" s="15" t="str">
        <f t="shared" si="28"/>
        <v>Bruns, Mr. Zachary T</v>
      </c>
      <c r="F637" s="14">
        <f t="shared" si="29"/>
        <v>20</v>
      </c>
      <c r="G637" s="14" t="s">
        <v>15</v>
      </c>
      <c r="H637" s="15" t="s">
        <v>2398</v>
      </c>
      <c r="I637" s="16" t="s">
        <v>1285</v>
      </c>
    </row>
    <row r="638" spans="2:9" ht="15.75" customHeight="1" thickBot="1" x14ac:dyDescent="0.35">
      <c r="B638" s="7" t="s">
        <v>2399</v>
      </c>
      <c r="C638" s="13" t="s">
        <v>2400</v>
      </c>
      <c r="D638" s="14">
        <f t="shared" si="27"/>
        <v>19</v>
      </c>
      <c r="E638" s="15" t="str">
        <f t="shared" si="28"/>
        <v>Stoney, Mrs. Hilda</v>
      </c>
      <c r="F638" s="14">
        <f t="shared" si="29"/>
        <v>18</v>
      </c>
      <c r="G638" s="14" t="s">
        <v>1857</v>
      </c>
      <c r="H638" s="15" t="s">
        <v>2401</v>
      </c>
      <c r="I638" s="16" t="s">
        <v>2402</v>
      </c>
    </row>
    <row r="639" spans="2:9" ht="15.75" customHeight="1" thickBot="1" x14ac:dyDescent="0.35">
      <c r="B639" s="7" t="s">
        <v>2403</v>
      </c>
      <c r="C639" s="13" t="s">
        <v>2404</v>
      </c>
      <c r="D639" s="14">
        <f t="shared" si="27"/>
        <v>23</v>
      </c>
      <c r="E639" s="15" t="str">
        <f t="shared" si="28"/>
        <v>Markert, Ms. Stephanie</v>
      </c>
      <c r="F639" s="14">
        <f t="shared" si="29"/>
        <v>22</v>
      </c>
      <c r="G639" s="14" t="s">
        <v>10</v>
      </c>
      <c r="H639" s="15" t="s">
        <v>968</v>
      </c>
      <c r="I639" s="16" t="s">
        <v>2405</v>
      </c>
    </row>
    <row r="640" spans="2:9" ht="15.75" customHeight="1" thickBot="1" x14ac:dyDescent="0.35">
      <c r="B640" s="7" t="s">
        <v>2406</v>
      </c>
      <c r="C640" s="13" t="s">
        <v>2407</v>
      </c>
      <c r="D640" s="14">
        <f t="shared" si="27"/>
        <v>18</v>
      </c>
      <c r="E640" s="15" t="str">
        <f t="shared" si="28"/>
        <v>McLucas, Mr. Doug</v>
      </c>
      <c r="F640" s="14">
        <f t="shared" si="29"/>
        <v>17</v>
      </c>
      <c r="G640" s="14" t="s">
        <v>15</v>
      </c>
      <c r="H640" s="15" t="s">
        <v>494</v>
      </c>
      <c r="I640" s="16" t="s">
        <v>2408</v>
      </c>
    </row>
    <row r="641" spans="2:9" ht="15.75" customHeight="1" thickBot="1" x14ac:dyDescent="0.35">
      <c r="B641" s="7" t="s">
        <v>2409</v>
      </c>
      <c r="C641" s="13" t="s">
        <v>2410</v>
      </c>
      <c r="D641" s="14">
        <f t="shared" si="27"/>
        <v>22</v>
      </c>
      <c r="E641" s="15" t="str">
        <f t="shared" si="28"/>
        <v>Erwin, Ms. Bethany N.</v>
      </c>
      <c r="F641" s="14">
        <f t="shared" si="29"/>
        <v>21</v>
      </c>
      <c r="G641" s="14" t="s">
        <v>10</v>
      </c>
      <c r="H641" s="15" t="s">
        <v>2411</v>
      </c>
      <c r="I641" s="16" t="s">
        <v>2412</v>
      </c>
    </row>
    <row r="642" spans="2:9" ht="15.75" customHeight="1" thickBot="1" x14ac:dyDescent="0.35">
      <c r="B642" s="7" t="s">
        <v>2413</v>
      </c>
      <c r="C642" s="13" t="s">
        <v>2414</v>
      </c>
      <c r="D642" s="14">
        <f t="shared" si="27"/>
        <v>23</v>
      </c>
      <c r="E642" s="15" t="str">
        <f t="shared" si="28"/>
        <v>Osborne, Mrs. Sandra H</v>
      </c>
      <c r="F642" s="14">
        <f t="shared" si="29"/>
        <v>22</v>
      </c>
      <c r="G642" s="14" t="s">
        <v>1857</v>
      </c>
      <c r="H642" s="15" t="s">
        <v>2415</v>
      </c>
      <c r="I642" s="16" t="s">
        <v>25</v>
      </c>
    </row>
    <row r="643" spans="2:9" ht="15.75" customHeight="1" thickBot="1" x14ac:dyDescent="0.35">
      <c r="B643" s="7" t="s">
        <v>2416</v>
      </c>
      <c r="C643" s="13" t="s">
        <v>2417</v>
      </c>
      <c r="D643" s="14">
        <f t="shared" ref="D643:D706" si="30">LEN(C643)</f>
        <v>18</v>
      </c>
      <c r="E643" s="15" t="str">
        <f t="shared" ref="E643:E706" si="31">TRIM(C643)</f>
        <v>Otsuka, Mr. Takuo</v>
      </c>
      <c r="F643" s="14">
        <f t="shared" ref="F643:F706" si="32">LEN(E643)</f>
        <v>17</v>
      </c>
      <c r="G643" s="14" t="s">
        <v>15</v>
      </c>
      <c r="H643" s="15" t="s">
        <v>2418</v>
      </c>
      <c r="I643" s="16" t="s">
        <v>2419</v>
      </c>
    </row>
    <row r="644" spans="2:9" ht="15.75" customHeight="1" thickBot="1" x14ac:dyDescent="0.35">
      <c r="B644" s="7" t="s">
        <v>2420</v>
      </c>
      <c r="C644" s="13" t="s">
        <v>2421</v>
      </c>
      <c r="D644" s="14">
        <f t="shared" si="30"/>
        <v>20</v>
      </c>
      <c r="E644" s="15" t="str">
        <f t="shared" si="31"/>
        <v>Smith, Ms. Kelly A.</v>
      </c>
      <c r="F644" s="14">
        <f t="shared" si="32"/>
        <v>19</v>
      </c>
      <c r="G644" s="14" t="s">
        <v>10</v>
      </c>
      <c r="H644" s="15" t="s">
        <v>2422</v>
      </c>
      <c r="I644" s="16" t="s">
        <v>264</v>
      </c>
    </row>
    <row r="645" spans="2:9" ht="15.75" customHeight="1" thickBot="1" x14ac:dyDescent="0.35">
      <c r="B645" s="7" t="s">
        <v>2423</v>
      </c>
      <c r="C645" s="13" t="s">
        <v>2424</v>
      </c>
      <c r="D645" s="14">
        <f t="shared" si="30"/>
        <v>17</v>
      </c>
      <c r="E645" s="15" t="str">
        <f t="shared" si="31"/>
        <v>Myers, Mr. Scott</v>
      </c>
      <c r="F645" s="14">
        <f t="shared" si="32"/>
        <v>16</v>
      </c>
      <c r="G645" s="14" t="s">
        <v>15</v>
      </c>
      <c r="H645" s="15" t="s">
        <v>36</v>
      </c>
      <c r="I645" s="16" t="s">
        <v>2425</v>
      </c>
    </row>
    <row r="646" spans="2:9" ht="15.75" customHeight="1" thickBot="1" x14ac:dyDescent="0.35">
      <c r="B646" s="7" t="s">
        <v>2426</v>
      </c>
      <c r="C646" s="13" t="s">
        <v>2427</v>
      </c>
      <c r="D646" s="14">
        <f t="shared" si="30"/>
        <v>17</v>
      </c>
      <c r="E646" s="15" t="str">
        <f t="shared" si="31"/>
        <v>Cote, Mr. Benoit</v>
      </c>
      <c r="F646" s="14">
        <f t="shared" si="32"/>
        <v>16</v>
      </c>
      <c r="G646" s="14" t="s">
        <v>15</v>
      </c>
      <c r="H646" s="15" t="s">
        <v>2428</v>
      </c>
      <c r="I646" s="16" t="s">
        <v>2429</v>
      </c>
    </row>
    <row r="647" spans="2:9" ht="15.75" customHeight="1" thickBot="1" x14ac:dyDescent="0.35">
      <c r="B647" s="7" t="s">
        <v>2430</v>
      </c>
      <c r="C647" s="13" t="s">
        <v>2431</v>
      </c>
      <c r="D647" s="14">
        <f t="shared" si="30"/>
        <v>27</v>
      </c>
      <c r="E647" s="15" t="str">
        <f t="shared" si="31"/>
        <v>Ehrhardt, Ms. Elizabeth M.</v>
      </c>
      <c r="F647" s="14">
        <f t="shared" si="32"/>
        <v>26</v>
      </c>
      <c r="G647" s="14" t="s">
        <v>10</v>
      </c>
      <c r="H647" s="15" t="s">
        <v>1539</v>
      </c>
      <c r="I647" s="16" t="s">
        <v>2432</v>
      </c>
    </row>
    <row r="648" spans="2:9" ht="15.75" customHeight="1" thickBot="1" x14ac:dyDescent="0.35">
      <c r="B648" s="7" t="s">
        <v>2433</v>
      </c>
      <c r="C648" s="13" t="s">
        <v>2434</v>
      </c>
      <c r="D648" s="14">
        <f t="shared" si="30"/>
        <v>25</v>
      </c>
      <c r="E648" s="15" t="str">
        <f t="shared" si="31"/>
        <v>Petersen, Ms. Jessica A.</v>
      </c>
      <c r="F648" s="14">
        <f t="shared" si="32"/>
        <v>24</v>
      </c>
      <c r="G648" s="14" t="s">
        <v>10</v>
      </c>
      <c r="H648" s="15" t="s">
        <v>2435</v>
      </c>
      <c r="I648" s="16" t="s">
        <v>2436</v>
      </c>
    </row>
    <row r="649" spans="2:9" ht="15.75" customHeight="1" thickBot="1" x14ac:dyDescent="0.35">
      <c r="B649" s="7" t="s">
        <v>2437</v>
      </c>
      <c r="C649" s="13" t="s">
        <v>2438</v>
      </c>
      <c r="D649" s="14">
        <f t="shared" si="30"/>
        <v>20</v>
      </c>
      <c r="E649" s="15" t="str">
        <f t="shared" si="31"/>
        <v>Ertel, Ms. Monica K</v>
      </c>
      <c r="F649" s="14">
        <f t="shared" si="32"/>
        <v>19</v>
      </c>
      <c r="G649" s="14" t="s">
        <v>10</v>
      </c>
      <c r="H649" s="15" t="s">
        <v>2439</v>
      </c>
      <c r="I649" s="16" t="s">
        <v>2440</v>
      </c>
    </row>
    <row r="650" spans="2:9" ht="15.75" customHeight="1" thickBot="1" x14ac:dyDescent="0.35">
      <c r="B650" s="7" t="s">
        <v>2441</v>
      </c>
      <c r="C650" s="13" t="s">
        <v>2442</v>
      </c>
      <c r="D650" s="14">
        <f t="shared" si="30"/>
        <v>19</v>
      </c>
      <c r="E650" s="15" t="str">
        <f t="shared" si="31"/>
        <v>Lanza, Mr. Kevin L</v>
      </c>
      <c r="F650" s="14">
        <f t="shared" si="32"/>
        <v>18</v>
      </c>
      <c r="G650" s="14" t="s">
        <v>15</v>
      </c>
      <c r="H650" s="15" t="s">
        <v>2443</v>
      </c>
      <c r="I650" s="16" t="s">
        <v>2444</v>
      </c>
    </row>
    <row r="651" spans="2:9" ht="15.75" customHeight="1" thickBot="1" x14ac:dyDescent="0.35">
      <c r="B651" s="7" t="s">
        <v>2445</v>
      </c>
      <c r="C651" s="13" t="s">
        <v>2446</v>
      </c>
      <c r="D651" s="14">
        <f t="shared" si="30"/>
        <v>25</v>
      </c>
      <c r="E651" s="15" t="str">
        <f t="shared" si="31"/>
        <v>Picklesimer, Mr. Gregory</v>
      </c>
      <c r="F651" s="14">
        <f t="shared" si="32"/>
        <v>24</v>
      </c>
      <c r="G651" s="14" t="s">
        <v>15</v>
      </c>
      <c r="H651" s="15" t="s">
        <v>1543</v>
      </c>
      <c r="I651" s="16" t="s">
        <v>2447</v>
      </c>
    </row>
    <row r="652" spans="2:9" ht="15.75" customHeight="1" thickBot="1" x14ac:dyDescent="0.35">
      <c r="B652" s="7" t="s">
        <v>2448</v>
      </c>
      <c r="C652" s="13" t="s">
        <v>2449</v>
      </c>
      <c r="D652" s="14">
        <f t="shared" si="30"/>
        <v>17</v>
      </c>
      <c r="E652" s="15" t="str">
        <f t="shared" si="31"/>
        <v>Giles, Ms. Della</v>
      </c>
      <c r="F652" s="14">
        <f t="shared" si="32"/>
        <v>16</v>
      </c>
      <c r="G652" s="14" t="s">
        <v>10</v>
      </c>
      <c r="H652" s="15" t="s">
        <v>2450</v>
      </c>
      <c r="I652" s="16" t="s">
        <v>2451</v>
      </c>
    </row>
    <row r="653" spans="2:9" ht="15.75" customHeight="1" thickBot="1" x14ac:dyDescent="0.35">
      <c r="B653" s="7" t="s">
        <v>2452</v>
      </c>
      <c r="C653" s="13" t="s">
        <v>2453</v>
      </c>
      <c r="D653" s="14">
        <f t="shared" si="30"/>
        <v>18</v>
      </c>
      <c r="E653" s="15" t="str">
        <f t="shared" si="31"/>
        <v>Harmon, Mr. David</v>
      </c>
      <c r="F653" s="14">
        <f t="shared" si="32"/>
        <v>17</v>
      </c>
      <c r="G653" s="14" t="s">
        <v>15</v>
      </c>
      <c r="H653" s="15" t="s">
        <v>56</v>
      </c>
      <c r="I653" s="16" t="s">
        <v>2454</v>
      </c>
    </row>
    <row r="654" spans="2:9" ht="15.75" customHeight="1" thickBot="1" x14ac:dyDescent="0.35">
      <c r="B654" s="7" t="s">
        <v>2455</v>
      </c>
      <c r="C654" s="13" t="s">
        <v>2456</v>
      </c>
      <c r="D654" s="14">
        <f t="shared" si="30"/>
        <v>23</v>
      </c>
      <c r="E654" s="15" t="str">
        <f t="shared" si="31"/>
        <v>Pennings, Ms. Victoria</v>
      </c>
      <c r="F654" s="14">
        <f t="shared" si="32"/>
        <v>22</v>
      </c>
      <c r="G654" s="14" t="s">
        <v>10</v>
      </c>
      <c r="H654" s="15" t="s">
        <v>2457</v>
      </c>
      <c r="I654" s="16" t="s">
        <v>2458</v>
      </c>
    </row>
    <row r="655" spans="2:9" ht="15.75" customHeight="1" thickBot="1" x14ac:dyDescent="0.35">
      <c r="B655" s="7" t="s">
        <v>2459</v>
      </c>
      <c r="C655" s="13" t="s">
        <v>2460</v>
      </c>
      <c r="D655" s="14">
        <f t="shared" si="30"/>
        <v>20</v>
      </c>
      <c r="E655" s="15" t="str">
        <f t="shared" si="31"/>
        <v>Tseronis, Mr. Tasos</v>
      </c>
      <c r="F655" s="14">
        <f t="shared" si="32"/>
        <v>19</v>
      </c>
      <c r="G655" s="14" t="s">
        <v>15</v>
      </c>
      <c r="H655" s="15" t="s">
        <v>2461</v>
      </c>
      <c r="I655" s="16" t="s">
        <v>2462</v>
      </c>
    </row>
    <row r="656" spans="2:9" ht="15.75" customHeight="1" thickBot="1" x14ac:dyDescent="0.35">
      <c r="B656" s="7" t="s">
        <v>2463</v>
      </c>
      <c r="C656" s="13" t="s">
        <v>2464</v>
      </c>
      <c r="D656" s="14">
        <f t="shared" si="30"/>
        <v>18</v>
      </c>
      <c r="E656" s="15" t="str">
        <f t="shared" si="31"/>
        <v>Aliff, Mr. Thomas</v>
      </c>
      <c r="F656" s="14">
        <f t="shared" si="32"/>
        <v>17</v>
      </c>
      <c r="G656" s="14" t="s">
        <v>15</v>
      </c>
      <c r="H656" s="15" t="s">
        <v>385</v>
      </c>
      <c r="I656" s="16" t="s">
        <v>2465</v>
      </c>
    </row>
    <row r="657" spans="2:9" ht="15.75" customHeight="1" thickBot="1" x14ac:dyDescent="0.35">
      <c r="B657" s="7" t="s">
        <v>2466</v>
      </c>
      <c r="C657" s="13" t="s">
        <v>2467</v>
      </c>
      <c r="D657" s="14">
        <f t="shared" si="30"/>
        <v>23</v>
      </c>
      <c r="E657" s="15" t="str">
        <f t="shared" si="31"/>
        <v>Willenberg, Mr. Lukasz</v>
      </c>
      <c r="F657" s="14">
        <f t="shared" si="32"/>
        <v>22</v>
      </c>
      <c r="G657" s="14" t="s">
        <v>15</v>
      </c>
      <c r="H657" s="15" t="s">
        <v>2468</v>
      </c>
      <c r="I657" s="16" t="s">
        <v>2469</v>
      </c>
    </row>
    <row r="658" spans="2:9" ht="15.75" customHeight="1" thickBot="1" x14ac:dyDescent="0.35">
      <c r="B658" s="7" t="s">
        <v>2470</v>
      </c>
      <c r="C658" s="13" t="s">
        <v>2471</v>
      </c>
      <c r="D658" s="14">
        <f t="shared" si="30"/>
        <v>24</v>
      </c>
      <c r="E658" s="15" t="str">
        <f t="shared" si="31"/>
        <v>Millett, Mr. Matthew A.</v>
      </c>
      <c r="F658" s="14">
        <f t="shared" si="32"/>
        <v>23</v>
      </c>
      <c r="G658" s="14" t="s">
        <v>15</v>
      </c>
      <c r="H658" s="15" t="s">
        <v>2472</v>
      </c>
      <c r="I658" s="16" t="s">
        <v>2473</v>
      </c>
    </row>
    <row r="659" spans="2:9" ht="15.75" customHeight="1" thickBot="1" x14ac:dyDescent="0.35">
      <c r="B659" s="7" t="s">
        <v>2474</v>
      </c>
      <c r="C659" s="13" t="s">
        <v>2475</v>
      </c>
      <c r="D659" s="14">
        <f t="shared" si="30"/>
        <v>16</v>
      </c>
      <c r="E659" s="15" t="str">
        <f t="shared" si="31"/>
        <v>Haley, Ms. Meta</v>
      </c>
      <c r="F659" s="14">
        <f t="shared" si="32"/>
        <v>15</v>
      </c>
      <c r="G659" s="14" t="s">
        <v>10</v>
      </c>
      <c r="H659" s="15" t="s">
        <v>2476</v>
      </c>
      <c r="I659" s="16" t="s">
        <v>2477</v>
      </c>
    </row>
    <row r="660" spans="2:9" ht="15.75" customHeight="1" thickBot="1" x14ac:dyDescent="0.35">
      <c r="B660" s="7" t="s">
        <v>2478</v>
      </c>
      <c r="C660" s="13" t="s">
        <v>2479</v>
      </c>
      <c r="D660" s="14">
        <f t="shared" si="30"/>
        <v>23</v>
      </c>
      <c r="E660" s="15" t="str">
        <f t="shared" si="31"/>
        <v>Ackerman, Ms. Rachel E</v>
      </c>
      <c r="F660" s="14">
        <f t="shared" si="32"/>
        <v>22</v>
      </c>
      <c r="G660" s="14" t="s">
        <v>10</v>
      </c>
      <c r="H660" s="15" t="s">
        <v>2480</v>
      </c>
      <c r="I660" s="16" t="s">
        <v>2481</v>
      </c>
    </row>
    <row r="661" spans="2:9" ht="15.75" customHeight="1" thickBot="1" x14ac:dyDescent="0.35">
      <c r="B661" s="7" t="s">
        <v>2482</v>
      </c>
      <c r="C661" s="13" t="s">
        <v>2483</v>
      </c>
      <c r="D661" s="14">
        <f t="shared" si="30"/>
        <v>21</v>
      </c>
      <c r="E661" s="15" t="str">
        <f t="shared" si="31"/>
        <v>Valdez, Ms. Angelica</v>
      </c>
      <c r="F661" s="14">
        <f t="shared" si="32"/>
        <v>20</v>
      </c>
      <c r="G661" s="14" t="s">
        <v>10</v>
      </c>
      <c r="H661" s="15" t="s">
        <v>2484</v>
      </c>
      <c r="I661" s="16" t="s">
        <v>2485</v>
      </c>
    </row>
    <row r="662" spans="2:9" ht="15.75" customHeight="1" thickBot="1" x14ac:dyDescent="0.35">
      <c r="B662" s="7" t="s">
        <v>2486</v>
      </c>
      <c r="C662" s="13" t="s">
        <v>2487</v>
      </c>
      <c r="D662" s="14">
        <f t="shared" si="30"/>
        <v>22</v>
      </c>
      <c r="E662" s="15" t="str">
        <f t="shared" si="31"/>
        <v>Michaud, Ms. Kathleen</v>
      </c>
      <c r="F662" s="14">
        <f t="shared" si="32"/>
        <v>21</v>
      </c>
      <c r="G662" s="14" t="s">
        <v>10</v>
      </c>
      <c r="H662" s="15" t="s">
        <v>2488</v>
      </c>
      <c r="I662" s="16" t="s">
        <v>2489</v>
      </c>
    </row>
    <row r="663" spans="2:9" ht="15.75" customHeight="1" thickBot="1" x14ac:dyDescent="0.35">
      <c r="B663" s="7" t="s">
        <v>2490</v>
      </c>
      <c r="C663" s="13" t="s">
        <v>2491</v>
      </c>
      <c r="D663" s="14">
        <f t="shared" si="30"/>
        <v>24</v>
      </c>
      <c r="E663" s="15" t="str">
        <f t="shared" si="31"/>
        <v>Gunnink, Mr. Gabriel D.</v>
      </c>
      <c r="F663" s="14">
        <f t="shared" si="32"/>
        <v>23</v>
      </c>
      <c r="G663" s="14" t="s">
        <v>15</v>
      </c>
      <c r="H663" s="15" t="s">
        <v>2492</v>
      </c>
      <c r="I663" s="16" t="s">
        <v>2493</v>
      </c>
    </row>
    <row r="664" spans="2:9" ht="15.75" customHeight="1" thickBot="1" x14ac:dyDescent="0.35">
      <c r="B664" s="7" t="s">
        <v>2494</v>
      </c>
      <c r="C664" s="13" t="s">
        <v>2495</v>
      </c>
      <c r="D664" s="14">
        <f t="shared" si="30"/>
        <v>19</v>
      </c>
      <c r="E664" s="15" t="str">
        <f t="shared" si="31"/>
        <v>Knight, Mr. Jeff T</v>
      </c>
      <c r="F664" s="14">
        <f t="shared" si="32"/>
        <v>18</v>
      </c>
      <c r="G664" s="14" t="s">
        <v>15</v>
      </c>
      <c r="H664" s="15" t="s">
        <v>2496</v>
      </c>
      <c r="I664" s="16" t="s">
        <v>2497</v>
      </c>
    </row>
    <row r="665" spans="2:9" ht="15.75" customHeight="1" thickBot="1" x14ac:dyDescent="0.35">
      <c r="B665" s="7" t="s">
        <v>2498</v>
      </c>
      <c r="C665" s="13" t="s">
        <v>2499</v>
      </c>
      <c r="D665" s="14">
        <f t="shared" si="30"/>
        <v>21</v>
      </c>
      <c r="E665" s="15" t="str">
        <f t="shared" si="31"/>
        <v>Grosscup, Mr. Neil D</v>
      </c>
      <c r="F665" s="14">
        <f t="shared" si="32"/>
        <v>20</v>
      </c>
      <c r="G665" s="14" t="s">
        <v>15</v>
      </c>
      <c r="H665" s="15" t="s">
        <v>2500</v>
      </c>
      <c r="I665" s="16" t="s">
        <v>2501</v>
      </c>
    </row>
    <row r="666" spans="2:9" ht="15.75" customHeight="1" thickBot="1" x14ac:dyDescent="0.35">
      <c r="B666" s="7" t="s">
        <v>2502</v>
      </c>
      <c r="C666" s="13" t="s">
        <v>2503</v>
      </c>
      <c r="D666" s="14">
        <f t="shared" si="30"/>
        <v>26</v>
      </c>
      <c r="E666" s="15" t="str">
        <f t="shared" si="31"/>
        <v>Koniuch, Ms. Katherine L.</v>
      </c>
      <c r="F666" s="14">
        <f t="shared" si="32"/>
        <v>25</v>
      </c>
      <c r="G666" s="14" t="s">
        <v>10</v>
      </c>
      <c r="H666" s="15" t="s">
        <v>2504</v>
      </c>
      <c r="I666" s="16" t="s">
        <v>2505</v>
      </c>
    </row>
    <row r="667" spans="2:9" ht="15.75" customHeight="1" thickBot="1" x14ac:dyDescent="0.35">
      <c r="B667" s="7" t="s">
        <v>2506</v>
      </c>
      <c r="C667" s="13" t="s">
        <v>2507</v>
      </c>
      <c r="D667" s="14">
        <f t="shared" si="30"/>
        <v>22</v>
      </c>
      <c r="E667" s="15" t="str">
        <f t="shared" si="31"/>
        <v>Heitzman, Ms. Ariel E</v>
      </c>
      <c r="F667" s="14">
        <f t="shared" si="32"/>
        <v>21</v>
      </c>
      <c r="G667" s="14" t="s">
        <v>10</v>
      </c>
      <c r="H667" s="15" t="s">
        <v>2508</v>
      </c>
      <c r="I667" s="16" t="s">
        <v>2509</v>
      </c>
    </row>
    <row r="668" spans="2:9" ht="15.75" customHeight="1" thickBot="1" x14ac:dyDescent="0.35">
      <c r="B668" s="7" t="s">
        <v>2510</v>
      </c>
      <c r="C668" s="13" t="s">
        <v>2511</v>
      </c>
      <c r="D668" s="14">
        <f t="shared" si="30"/>
        <v>26</v>
      </c>
      <c r="E668" s="15" t="str">
        <f t="shared" si="31"/>
        <v>Tatton, Mr. Christopher P</v>
      </c>
      <c r="F668" s="14">
        <f t="shared" si="32"/>
        <v>25</v>
      </c>
      <c r="G668" s="14" t="s">
        <v>15</v>
      </c>
      <c r="H668" s="15" t="s">
        <v>2512</v>
      </c>
      <c r="I668" s="16" t="s">
        <v>2513</v>
      </c>
    </row>
    <row r="669" spans="2:9" ht="15.75" customHeight="1" thickBot="1" x14ac:dyDescent="0.35">
      <c r="B669" s="7" t="s">
        <v>2514</v>
      </c>
      <c r="C669" s="13" t="s">
        <v>2515</v>
      </c>
      <c r="D669" s="14">
        <f t="shared" si="30"/>
        <v>23</v>
      </c>
      <c r="E669" s="15" t="str">
        <f t="shared" si="31"/>
        <v>Flanagan, Mrs. Erin M.</v>
      </c>
      <c r="F669" s="14">
        <f t="shared" si="32"/>
        <v>22</v>
      </c>
      <c r="G669" s="14" t="s">
        <v>1857</v>
      </c>
      <c r="H669" s="15" t="s">
        <v>2123</v>
      </c>
      <c r="I669" s="16" t="s">
        <v>2516</v>
      </c>
    </row>
    <row r="670" spans="2:9" ht="15.75" customHeight="1" thickBot="1" x14ac:dyDescent="0.35">
      <c r="B670" s="7" t="s">
        <v>2517</v>
      </c>
      <c r="C670" s="13" t="s">
        <v>2518</v>
      </c>
      <c r="D670" s="14">
        <f t="shared" si="30"/>
        <v>20</v>
      </c>
      <c r="E670" s="15" t="str">
        <f t="shared" si="31"/>
        <v>Funk, Mrs. Molly K.</v>
      </c>
      <c r="F670" s="14">
        <f t="shared" si="32"/>
        <v>19</v>
      </c>
      <c r="G670" s="14" t="s">
        <v>1857</v>
      </c>
      <c r="H670" s="15" t="s">
        <v>2519</v>
      </c>
      <c r="I670" s="16" t="s">
        <v>2520</v>
      </c>
    </row>
    <row r="671" spans="2:9" ht="15.75" customHeight="1" thickBot="1" x14ac:dyDescent="0.35">
      <c r="B671" s="7" t="s">
        <v>2521</v>
      </c>
      <c r="C671" s="13" t="s">
        <v>2522</v>
      </c>
      <c r="D671" s="14">
        <f t="shared" si="30"/>
        <v>23</v>
      </c>
      <c r="E671" s="15" t="str">
        <f t="shared" si="31"/>
        <v>Davenport, Mr. Ryan J.</v>
      </c>
      <c r="F671" s="14">
        <f t="shared" si="32"/>
        <v>22</v>
      </c>
      <c r="G671" s="14" t="s">
        <v>15</v>
      </c>
      <c r="H671" s="15" t="s">
        <v>732</v>
      </c>
      <c r="I671" s="16" t="s">
        <v>2523</v>
      </c>
    </row>
    <row r="672" spans="2:9" ht="15.75" customHeight="1" thickBot="1" x14ac:dyDescent="0.35">
      <c r="B672" s="7" t="s">
        <v>2524</v>
      </c>
      <c r="C672" s="13" t="s">
        <v>2525</v>
      </c>
      <c r="D672" s="14">
        <f t="shared" si="30"/>
        <v>25</v>
      </c>
      <c r="E672" s="15" t="str">
        <f t="shared" si="31"/>
        <v>Nicholson, Mrs. Jennifer</v>
      </c>
      <c r="F672" s="14">
        <f t="shared" si="32"/>
        <v>24</v>
      </c>
      <c r="G672" s="14" t="s">
        <v>1857</v>
      </c>
      <c r="H672" s="15" t="s">
        <v>323</v>
      </c>
      <c r="I672" s="16" t="s">
        <v>1414</v>
      </c>
    </row>
    <row r="673" spans="2:9" ht="15.75" customHeight="1" thickBot="1" x14ac:dyDescent="0.35">
      <c r="B673" s="7" t="s">
        <v>2526</v>
      </c>
      <c r="C673" s="13" t="s">
        <v>2527</v>
      </c>
      <c r="D673" s="14">
        <f t="shared" si="30"/>
        <v>24</v>
      </c>
      <c r="E673" s="15" t="str">
        <f t="shared" si="31"/>
        <v>Lindbloom, Mr. Daniel M</v>
      </c>
      <c r="F673" s="14">
        <f t="shared" si="32"/>
        <v>23</v>
      </c>
      <c r="G673" s="14" t="s">
        <v>15</v>
      </c>
      <c r="H673" s="15" t="s">
        <v>2528</v>
      </c>
      <c r="I673" s="16" t="s">
        <v>2529</v>
      </c>
    </row>
    <row r="674" spans="2:9" ht="15.75" customHeight="1" thickBot="1" x14ac:dyDescent="0.35">
      <c r="B674" s="7" t="s">
        <v>2530</v>
      </c>
      <c r="C674" s="13" t="s">
        <v>2531</v>
      </c>
      <c r="D674" s="14">
        <f t="shared" si="30"/>
        <v>24</v>
      </c>
      <c r="E674" s="15" t="str">
        <f t="shared" si="31"/>
        <v>Wijayaratne, Ms. Hiruni</v>
      </c>
      <c r="F674" s="14">
        <f t="shared" si="32"/>
        <v>23</v>
      </c>
      <c r="G674" s="14" t="s">
        <v>10</v>
      </c>
      <c r="H674" s="15" t="s">
        <v>2532</v>
      </c>
      <c r="I674" s="16" t="s">
        <v>2533</v>
      </c>
    </row>
    <row r="675" spans="2:9" ht="15.75" customHeight="1" thickBot="1" x14ac:dyDescent="0.35">
      <c r="B675" s="7" t="s">
        <v>2534</v>
      </c>
      <c r="C675" s="13" t="s">
        <v>2535</v>
      </c>
      <c r="D675" s="14">
        <f t="shared" si="30"/>
        <v>24</v>
      </c>
      <c r="E675" s="15" t="str">
        <f t="shared" si="31"/>
        <v>Ainsworth, Ms. Reina H.</v>
      </c>
      <c r="F675" s="14">
        <f t="shared" si="32"/>
        <v>23</v>
      </c>
      <c r="G675" s="14" t="s">
        <v>10</v>
      </c>
      <c r="H675" s="15" t="s">
        <v>2536</v>
      </c>
      <c r="I675" s="16" t="s">
        <v>2537</v>
      </c>
    </row>
    <row r="676" spans="2:9" ht="15.75" customHeight="1" thickBot="1" x14ac:dyDescent="0.35">
      <c r="B676" s="7" t="s">
        <v>2538</v>
      </c>
      <c r="C676" s="13" t="s">
        <v>2539</v>
      </c>
      <c r="D676" s="14">
        <f t="shared" si="30"/>
        <v>20</v>
      </c>
      <c r="E676" s="15" t="str">
        <f t="shared" si="31"/>
        <v>Gayagoy, Ms. Kristi</v>
      </c>
      <c r="F676" s="14">
        <f t="shared" si="32"/>
        <v>19</v>
      </c>
      <c r="G676" s="14" t="s">
        <v>10</v>
      </c>
      <c r="H676" s="15" t="s">
        <v>2540</v>
      </c>
      <c r="I676" s="16" t="s">
        <v>2541</v>
      </c>
    </row>
    <row r="677" spans="2:9" ht="15.75" customHeight="1" thickBot="1" x14ac:dyDescent="0.35">
      <c r="B677" s="7" t="s">
        <v>2542</v>
      </c>
      <c r="C677" s="13" t="s">
        <v>2543</v>
      </c>
      <c r="D677" s="14">
        <f t="shared" si="30"/>
        <v>29</v>
      </c>
      <c r="E677" s="15" t="str">
        <f t="shared" si="31"/>
        <v>Fitzmaurice, Ms. Meredith L.</v>
      </c>
      <c r="F677" s="14">
        <f t="shared" si="32"/>
        <v>28</v>
      </c>
      <c r="G677" s="14" t="s">
        <v>10</v>
      </c>
      <c r="H677" s="15" t="s">
        <v>2544</v>
      </c>
      <c r="I677" s="16" t="s">
        <v>2545</v>
      </c>
    </row>
    <row r="678" spans="2:9" ht="15.75" customHeight="1" thickBot="1" x14ac:dyDescent="0.35">
      <c r="B678" s="7" t="s">
        <v>2546</v>
      </c>
      <c r="C678" s="13" t="s">
        <v>2547</v>
      </c>
      <c r="D678" s="14">
        <f t="shared" si="30"/>
        <v>23</v>
      </c>
      <c r="E678" s="15" t="str">
        <f t="shared" si="31"/>
        <v>Rodriguez, Ms. Jocelyn</v>
      </c>
      <c r="F678" s="14">
        <f t="shared" si="32"/>
        <v>22</v>
      </c>
      <c r="G678" s="14" t="s">
        <v>10</v>
      </c>
      <c r="H678" s="15" t="s">
        <v>2548</v>
      </c>
      <c r="I678" s="16" t="s">
        <v>2549</v>
      </c>
    </row>
    <row r="679" spans="2:9" ht="15.75" customHeight="1" thickBot="1" x14ac:dyDescent="0.35">
      <c r="B679" s="7" t="s">
        <v>2550</v>
      </c>
      <c r="C679" s="13" t="s">
        <v>2551</v>
      </c>
      <c r="D679" s="14">
        <f t="shared" si="30"/>
        <v>21</v>
      </c>
      <c r="E679" s="15" t="str">
        <f t="shared" si="31"/>
        <v>Tsoucas, Mrs. Daphne</v>
      </c>
      <c r="F679" s="14">
        <f t="shared" si="32"/>
        <v>20</v>
      </c>
      <c r="G679" s="14" t="s">
        <v>1857</v>
      </c>
      <c r="H679" s="15" t="s">
        <v>2552</v>
      </c>
      <c r="I679" s="16" t="s">
        <v>2553</v>
      </c>
    </row>
    <row r="680" spans="2:9" ht="15.75" customHeight="1" thickBot="1" x14ac:dyDescent="0.35">
      <c r="B680" s="7" t="s">
        <v>2554</v>
      </c>
      <c r="C680" s="13" t="s">
        <v>2555</v>
      </c>
      <c r="D680" s="14">
        <f t="shared" si="30"/>
        <v>22</v>
      </c>
      <c r="E680" s="15" t="str">
        <f t="shared" si="31"/>
        <v>Muhly, Ms. Margaret E</v>
      </c>
      <c r="F680" s="14">
        <f t="shared" si="32"/>
        <v>21</v>
      </c>
      <c r="G680" s="14" t="s">
        <v>10</v>
      </c>
      <c r="H680" s="15" t="s">
        <v>2556</v>
      </c>
      <c r="I680" s="16" t="s">
        <v>2557</v>
      </c>
    </row>
    <row r="681" spans="2:9" ht="15.75" customHeight="1" thickBot="1" x14ac:dyDescent="0.35">
      <c r="B681" s="7" t="s">
        <v>2558</v>
      </c>
      <c r="C681" s="13" t="s">
        <v>2559</v>
      </c>
      <c r="D681" s="14">
        <f t="shared" si="30"/>
        <v>19</v>
      </c>
      <c r="E681" s="15" t="str">
        <f t="shared" si="31"/>
        <v>Lund, Mr. Mario J.</v>
      </c>
      <c r="F681" s="14">
        <f t="shared" si="32"/>
        <v>18</v>
      </c>
      <c r="G681" s="14" t="s">
        <v>15</v>
      </c>
      <c r="H681" s="15" t="s">
        <v>2560</v>
      </c>
      <c r="I681" s="16" t="s">
        <v>2561</v>
      </c>
    </row>
    <row r="682" spans="2:9" ht="15.75" customHeight="1" thickBot="1" x14ac:dyDescent="0.35">
      <c r="B682" s="7" t="s">
        <v>2562</v>
      </c>
      <c r="C682" s="13" t="s">
        <v>2563</v>
      </c>
      <c r="D682" s="14">
        <f t="shared" si="30"/>
        <v>22</v>
      </c>
      <c r="E682" s="15" t="str">
        <f t="shared" si="31"/>
        <v>Battaglino, Mr. Peter</v>
      </c>
      <c r="F682" s="14">
        <f t="shared" si="32"/>
        <v>21</v>
      </c>
      <c r="G682" s="14" t="s">
        <v>15</v>
      </c>
      <c r="H682" s="15" t="s">
        <v>1532</v>
      </c>
      <c r="I682" s="16" t="s">
        <v>2564</v>
      </c>
    </row>
    <row r="683" spans="2:9" ht="15.75" customHeight="1" thickBot="1" x14ac:dyDescent="0.35">
      <c r="B683" s="7" t="s">
        <v>2565</v>
      </c>
      <c r="C683" s="13" t="s">
        <v>2566</v>
      </c>
      <c r="D683" s="14">
        <f t="shared" si="30"/>
        <v>19</v>
      </c>
      <c r="E683" s="15" t="str">
        <f t="shared" si="31"/>
        <v>Pena, Ms. Carolina</v>
      </c>
      <c r="F683" s="14">
        <f t="shared" si="32"/>
        <v>18</v>
      </c>
      <c r="G683" s="14" t="s">
        <v>10</v>
      </c>
      <c r="H683" s="15" t="s">
        <v>2567</v>
      </c>
      <c r="I683" s="16" t="s">
        <v>2568</v>
      </c>
    </row>
    <row r="684" spans="2:9" ht="15.75" customHeight="1" thickBot="1" x14ac:dyDescent="0.35">
      <c r="B684" s="7" t="s">
        <v>2569</v>
      </c>
      <c r="C684" s="13" t="s">
        <v>2570</v>
      </c>
      <c r="D684" s="14">
        <f t="shared" si="30"/>
        <v>24</v>
      </c>
      <c r="E684" s="15" t="str">
        <f t="shared" si="31"/>
        <v>Thomason, Mrs. Jenny K.</v>
      </c>
      <c r="F684" s="14">
        <f t="shared" si="32"/>
        <v>23</v>
      </c>
      <c r="G684" s="14" t="s">
        <v>1857</v>
      </c>
      <c r="H684" s="15" t="s">
        <v>2571</v>
      </c>
      <c r="I684" s="16" t="s">
        <v>2572</v>
      </c>
    </row>
    <row r="685" spans="2:9" ht="15.75" customHeight="1" thickBot="1" x14ac:dyDescent="0.35">
      <c r="B685" s="7" t="s">
        <v>2573</v>
      </c>
      <c r="C685" s="13" t="s">
        <v>2574</v>
      </c>
      <c r="D685" s="14">
        <f t="shared" si="30"/>
        <v>20</v>
      </c>
      <c r="E685" s="15" t="str">
        <f t="shared" si="31"/>
        <v>Hancox, Ms. Jessica</v>
      </c>
      <c r="F685" s="14">
        <f t="shared" si="32"/>
        <v>19</v>
      </c>
      <c r="G685" s="14" t="s">
        <v>10</v>
      </c>
      <c r="H685" s="15" t="s">
        <v>393</v>
      </c>
      <c r="I685" s="16" t="s">
        <v>2575</v>
      </c>
    </row>
    <row r="686" spans="2:9" ht="15.75" customHeight="1" thickBot="1" x14ac:dyDescent="0.35">
      <c r="B686" s="7" t="s">
        <v>2576</v>
      </c>
      <c r="C686" s="13" t="s">
        <v>2577</v>
      </c>
      <c r="D686" s="14">
        <f t="shared" si="30"/>
        <v>26</v>
      </c>
      <c r="E686" s="15" t="str">
        <f t="shared" si="31"/>
        <v>Canarecci, Ms. Kimberly D</v>
      </c>
      <c r="F686" s="14">
        <f t="shared" si="32"/>
        <v>25</v>
      </c>
      <c r="G686" s="14" t="s">
        <v>10</v>
      </c>
      <c r="H686" s="15" t="s">
        <v>2578</v>
      </c>
      <c r="I686" s="16" t="s">
        <v>2579</v>
      </c>
    </row>
    <row r="687" spans="2:9" ht="15.75" customHeight="1" thickBot="1" x14ac:dyDescent="0.35">
      <c r="B687" s="7" t="s">
        <v>2580</v>
      </c>
      <c r="C687" s="13" t="s">
        <v>2581</v>
      </c>
      <c r="D687" s="14">
        <f t="shared" si="30"/>
        <v>25</v>
      </c>
      <c r="E687" s="15" t="str">
        <f t="shared" si="31"/>
        <v>Toupin, Mr. Marc-Olivier</v>
      </c>
      <c r="F687" s="14">
        <f t="shared" si="32"/>
        <v>24</v>
      </c>
      <c r="G687" s="14" t="s">
        <v>15</v>
      </c>
      <c r="H687" s="15" t="s">
        <v>2582</v>
      </c>
      <c r="I687" s="16" t="s">
        <v>2583</v>
      </c>
    </row>
    <row r="688" spans="2:9" ht="15.75" customHeight="1" thickBot="1" x14ac:dyDescent="0.35">
      <c r="B688" s="7" t="s">
        <v>2584</v>
      </c>
      <c r="C688" s="13" t="s">
        <v>2585</v>
      </c>
      <c r="D688" s="14">
        <f t="shared" si="30"/>
        <v>22</v>
      </c>
      <c r="E688" s="15" t="str">
        <f t="shared" si="31"/>
        <v>Mulley, Mr. Russell J</v>
      </c>
      <c r="F688" s="14">
        <f t="shared" si="32"/>
        <v>21</v>
      </c>
      <c r="G688" s="14" t="s">
        <v>15</v>
      </c>
      <c r="H688" s="15" t="s">
        <v>2586</v>
      </c>
      <c r="I688" s="16" t="s">
        <v>2587</v>
      </c>
    </row>
    <row r="689" spans="2:9" ht="15.75" customHeight="1" thickBot="1" x14ac:dyDescent="0.35">
      <c r="B689" s="7" t="s">
        <v>2588</v>
      </c>
      <c r="C689" s="13" t="s">
        <v>2589</v>
      </c>
      <c r="D689" s="14">
        <f t="shared" si="30"/>
        <v>18</v>
      </c>
      <c r="E689" s="15" t="str">
        <f t="shared" si="31"/>
        <v>Parry, Ms. Karine</v>
      </c>
      <c r="F689" s="14">
        <f t="shared" si="32"/>
        <v>17</v>
      </c>
      <c r="G689" s="14" t="s">
        <v>10</v>
      </c>
      <c r="H689" s="15" t="s">
        <v>2590</v>
      </c>
      <c r="I689" s="16" t="s">
        <v>2591</v>
      </c>
    </row>
    <row r="690" spans="2:9" ht="15.75" customHeight="1" thickBot="1" x14ac:dyDescent="0.35">
      <c r="B690" s="7" t="s">
        <v>2592</v>
      </c>
      <c r="C690" s="13" t="s">
        <v>2593</v>
      </c>
      <c r="D690" s="14">
        <f t="shared" si="30"/>
        <v>22</v>
      </c>
      <c r="E690" s="15" t="str">
        <f t="shared" si="31"/>
        <v>Mason Cox, Ms. Cheryl</v>
      </c>
      <c r="F690" s="14">
        <f t="shared" si="32"/>
        <v>21</v>
      </c>
      <c r="G690" s="14" t="s">
        <v>10</v>
      </c>
      <c r="H690" s="15" t="s">
        <v>2594</v>
      </c>
      <c r="I690" s="16" t="s">
        <v>2595</v>
      </c>
    </row>
    <row r="691" spans="2:9" ht="15.75" customHeight="1" thickBot="1" x14ac:dyDescent="0.35">
      <c r="B691" s="7" t="s">
        <v>2596</v>
      </c>
      <c r="C691" s="13" t="s">
        <v>2597</v>
      </c>
      <c r="D691" s="14">
        <f t="shared" si="30"/>
        <v>25</v>
      </c>
      <c r="E691" s="15" t="str">
        <f t="shared" si="31"/>
        <v>Thompson, Ms. Allison M.</v>
      </c>
      <c r="F691" s="14">
        <f t="shared" si="32"/>
        <v>24</v>
      </c>
      <c r="G691" s="14" t="s">
        <v>10</v>
      </c>
      <c r="H691" s="15" t="s">
        <v>2598</v>
      </c>
      <c r="I691" s="16" t="s">
        <v>2599</v>
      </c>
    </row>
    <row r="692" spans="2:9" ht="15.75" customHeight="1" thickBot="1" x14ac:dyDescent="0.35">
      <c r="B692" s="7" t="s">
        <v>2600</v>
      </c>
      <c r="C692" s="13" t="s">
        <v>2601</v>
      </c>
      <c r="D692" s="14">
        <f t="shared" si="30"/>
        <v>20</v>
      </c>
      <c r="E692" s="15" t="str">
        <f t="shared" si="31"/>
        <v>Nelson, Ms. Adriana</v>
      </c>
      <c r="F692" s="14">
        <f t="shared" si="32"/>
        <v>19</v>
      </c>
      <c r="G692" s="14" t="s">
        <v>10</v>
      </c>
      <c r="H692" s="15" t="s">
        <v>2602</v>
      </c>
      <c r="I692" s="16" t="s">
        <v>2603</v>
      </c>
    </row>
    <row r="693" spans="2:9" ht="15.75" customHeight="1" thickBot="1" x14ac:dyDescent="0.35">
      <c r="B693" s="7" t="s">
        <v>2604</v>
      </c>
      <c r="C693" s="13" t="s">
        <v>2605</v>
      </c>
      <c r="D693" s="14">
        <f t="shared" si="30"/>
        <v>21</v>
      </c>
      <c r="E693" s="15" t="str">
        <f t="shared" si="31"/>
        <v>Forte, Ms. Miranda J</v>
      </c>
      <c r="F693" s="14">
        <f t="shared" si="32"/>
        <v>20</v>
      </c>
      <c r="G693" s="14" t="s">
        <v>10</v>
      </c>
      <c r="H693" s="15" t="s">
        <v>2606</v>
      </c>
      <c r="I693" s="16" t="s">
        <v>2607</v>
      </c>
    </row>
    <row r="694" spans="2:9" ht="15.75" customHeight="1" thickBot="1" x14ac:dyDescent="0.35">
      <c r="B694" s="7" t="s">
        <v>2608</v>
      </c>
      <c r="C694" s="13" t="s">
        <v>2609</v>
      </c>
      <c r="D694" s="14">
        <f t="shared" si="30"/>
        <v>30</v>
      </c>
      <c r="E694" s="15" t="str">
        <f t="shared" si="31"/>
        <v>Corona Iturriaga, Mr. Roberto</v>
      </c>
      <c r="F694" s="14">
        <f t="shared" si="32"/>
        <v>29</v>
      </c>
      <c r="G694" s="14" t="s">
        <v>15</v>
      </c>
      <c r="H694" s="15" t="s">
        <v>2610</v>
      </c>
      <c r="I694" s="16" t="s">
        <v>2611</v>
      </c>
    </row>
    <row r="695" spans="2:9" ht="15.75" customHeight="1" thickBot="1" x14ac:dyDescent="0.35">
      <c r="B695" s="7" t="s">
        <v>2612</v>
      </c>
      <c r="C695" s="13" t="s">
        <v>2613</v>
      </c>
      <c r="D695" s="14">
        <f t="shared" si="30"/>
        <v>26</v>
      </c>
      <c r="E695" s="15" t="str">
        <f t="shared" si="31"/>
        <v>McCollum, Mrs. Rebecca B.</v>
      </c>
      <c r="F695" s="14">
        <f t="shared" si="32"/>
        <v>25</v>
      </c>
      <c r="G695" s="14" t="s">
        <v>1857</v>
      </c>
      <c r="H695" s="15" t="s">
        <v>2614</v>
      </c>
      <c r="I695" s="16" t="s">
        <v>2615</v>
      </c>
    </row>
    <row r="696" spans="2:9" ht="15.75" customHeight="1" thickBot="1" x14ac:dyDescent="0.35">
      <c r="B696" s="7" t="s">
        <v>2616</v>
      </c>
      <c r="C696" s="13" t="s">
        <v>2617</v>
      </c>
      <c r="D696" s="14">
        <f t="shared" si="30"/>
        <v>20</v>
      </c>
      <c r="E696" s="15" t="str">
        <f t="shared" si="31"/>
        <v>Hevner, Ms. Tiffany</v>
      </c>
      <c r="F696" s="14">
        <f t="shared" si="32"/>
        <v>19</v>
      </c>
      <c r="G696" s="14" t="s">
        <v>10</v>
      </c>
      <c r="H696" s="15" t="s">
        <v>2618</v>
      </c>
      <c r="I696" s="16" t="s">
        <v>2619</v>
      </c>
    </row>
    <row r="697" spans="2:9" ht="15.75" customHeight="1" thickBot="1" x14ac:dyDescent="0.35">
      <c r="B697" s="7" t="s">
        <v>2620</v>
      </c>
      <c r="C697" s="13" t="s">
        <v>2621</v>
      </c>
      <c r="D697" s="14">
        <f t="shared" si="30"/>
        <v>20</v>
      </c>
      <c r="E697" s="15" t="str">
        <f t="shared" si="31"/>
        <v>Looi, Mr. Alexander</v>
      </c>
      <c r="F697" s="14">
        <f t="shared" si="32"/>
        <v>19</v>
      </c>
      <c r="G697" s="14" t="s">
        <v>15</v>
      </c>
      <c r="H697" s="15" t="s">
        <v>2622</v>
      </c>
      <c r="I697" s="16" t="s">
        <v>2623</v>
      </c>
    </row>
    <row r="698" spans="2:9" ht="15.75" customHeight="1" thickBot="1" x14ac:dyDescent="0.35">
      <c r="B698" s="7" t="s">
        <v>2624</v>
      </c>
      <c r="C698" s="13" t="s">
        <v>2625</v>
      </c>
      <c r="D698" s="14">
        <f t="shared" si="30"/>
        <v>18</v>
      </c>
      <c r="E698" s="15" t="str">
        <f t="shared" si="31"/>
        <v>Power, Mr. Rich M</v>
      </c>
      <c r="F698" s="14">
        <f t="shared" si="32"/>
        <v>17</v>
      </c>
      <c r="G698" s="14" t="s">
        <v>15</v>
      </c>
      <c r="H698" s="15" t="s">
        <v>2626</v>
      </c>
      <c r="I698" s="16" t="s">
        <v>2627</v>
      </c>
    </row>
    <row r="699" spans="2:9" ht="15.75" customHeight="1" thickBot="1" x14ac:dyDescent="0.35">
      <c r="B699" s="7" t="s">
        <v>2628</v>
      </c>
      <c r="C699" s="13" t="s">
        <v>2629</v>
      </c>
      <c r="D699" s="14">
        <f t="shared" si="30"/>
        <v>20</v>
      </c>
      <c r="E699" s="15" t="str">
        <f t="shared" si="31"/>
        <v>Routon, Mr. Aaron C</v>
      </c>
      <c r="F699" s="14">
        <f t="shared" si="32"/>
        <v>19</v>
      </c>
      <c r="G699" s="14" t="s">
        <v>15</v>
      </c>
      <c r="H699" s="15" t="s">
        <v>2630</v>
      </c>
      <c r="I699" s="16" t="s">
        <v>2631</v>
      </c>
    </row>
    <row r="700" spans="2:9" ht="15.75" customHeight="1" thickBot="1" x14ac:dyDescent="0.35">
      <c r="B700" s="7" t="s">
        <v>2632</v>
      </c>
      <c r="C700" s="13" t="s">
        <v>2633</v>
      </c>
      <c r="D700" s="14">
        <f t="shared" si="30"/>
        <v>19</v>
      </c>
      <c r="E700" s="15" t="str">
        <f t="shared" si="31"/>
        <v>Dochelli, Ms. Kate</v>
      </c>
      <c r="F700" s="14">
        <f t="shared" si="32"/>
        <v>18</v>
      </c>
      <c r="G700" s="14" t="s">
        <v>10</v>
      </c>
      <c r="H700" s="15" t="s">
        <v>335</v>
      </c>
      <c r="I700" s="16" t="s">
        <v>2634</v>
      </c>
    </row>
    <row r="701" spans="2:9" ht="15.75" customHeight="1" thickBot="1" x14ac:dyDescent="0.35">
      <c r="B701" s="7" t="s">
        <v>2635</v>
      </c>
      <c r="C701" s="13" t="s">
        <v>2636</v>
      </c>
      <c r="D701" s="14">
        <f t="shared" si="30"/>
        <v>23</v>
      </c>
      <c r="E701" s="15" t="str">
        <f t="shared" si="31"/>
        <v>Gillespie, Ms. Maria M</v>
      </c>
      <c r="F701" s="14">
        <f t="shared" si="32"/>
        <v>22</v>
      </c>
      <c r="G701" s="14" t="s">
        <v>10</v>
      </c>
      <c r="H701" s="15" t="s">
        <v>2637</v>
      </c>
      <c r="I701" s="16" t="s">
        <v>2638</v>
      </c>
    </row>
    <row r="702" spans="2:9" ht="15.75" customHeight="1" thickBot="1" x14ac:dyDescent="0.35">
      <c r="B702" s="7" t="s">
        <v>2639</v>
      </c>
      <c r="C702" s="13" t="s">
        <v>2640</v>
      </c>
      <c r="D702" s="14">
        <f t="shared" si="30"/>
        <v>20</v>
      </c>
      <c r="E702" s="15" t="str">
        <f t="shared" si="31"/>
        <v>Oskvig, Mr. Daven W</v>
      </c>
      <c r="F702" s="14">
        <f t="shared" si="32"/>
        <v>19</v>
      </c>
      <c r="G702" s="14" t="s">
        <v>15</v>
      </c>
      <c r="H702" s="15" t="s">
        <v>2641</v>
      </c>
      <c r="I702" s="16" t="s">
        <v>2642</v>
      </c>
    </row>
    <row r="703" spans="2:9" ht="15.75" customHeight="1" thickBot="1" x14ac:dyDescent="0.35">
      <c r="B703" s="7" t="s">
        <v>2643</v>
      </c>
      <c r="C703" s="13" t="s">
        <v>2644</v>
      </c>
      <c r="D703" s="14">
        <f t="shared" si="30"/>
        <v>30</v>
      </c>
      <c r="E703" s="15" t="str">
        <f t="shared" si="31"/>
        <v>Holland-Stergar, Mrs. Brianne</v>
      </c>
      <c r="F703" s="14">
        <f t="shared" si="32"/>
        <v>29</v>
      </c>
      <c r="G703" s="14" t="s">
        <v>1857</v>
      </c>
      <c r="H703" s="15" t="s">
        <v>2645</v>
      </c>
      <c r="I703" s="16" t="s">
        <v>2646</v>
      </c>
    </row>
    <row r="704" spans="2:9" ht="15.75" customHeight="1" thickBot="1" x14ac:dyDescent="0.35">
      <c r="B704" s="7" t="s">
        <v>2647</v>
      </c>
      <c r="C704" s="13" t="s">
        <v>2648</v>
      </c>
      <c r="D704" s="14">
        <f t="shared" si="30"/>
        <v>17</v>
      </c>
      <c r="E704" s="15" t="str">
        <f t="shared" si="31"/>
        <v>Arai, Mr. Hiroki</v>
      </c>
      <c r="F704" s="14">
        <f t="shared" si="32"/>
        <v>16</v>
      </c>
      <c r="G704" s="14" t="s">
        <v>15</v>
      </c>
      <c r="H704" s="15" t="s">
        <v>2649</v>
      </c>
      <c r="I704" s="16" t="s">
        <v>2650</v>
      </c>
    </row>
    <row r="705" spans="2:9" ht="15.75" customHeight="1" thickBot="1" x14ac:dyDescent="0.35">
      <c r="B705" s="7" t="s">
        <v>2651</v>
      </c>
      <c r="C705" s="13" t="s">
        <v>2652</v>
      </c>
      <c r="D705" s="14">
        <f t="shared" si="30"/>
        <v>21</v>
      </c>
      <c r="E705" s="15" t="str">
        <f t="shared" si="31"/>
        <v>Olausson, Mr. Anders</v>
      </c>
      <c r="F705" s="14">
        <f t="shared" si="32"/>
        <v>20</v>
      </c>
      <c r="G705" s="14" t="s">
        <v>15</v>
      </c>
      <c r="H705" s="15" t="s">
        <v>2653</v>
      </c>
      <c r="I705" s="16" t="s">
        <v>2654</v>
      </c>
    </row>
    <row r="706" spans="2:9" ht="15.75" customHeight="1" thickBot="1" x14ac:dyDescent="0.35">
      <c r="B706" s="7" t="s">
        <v>2655</v>
      </c>
      <c r="C706" s="13" t="s">
        <v>2656</v>
      </c>
      <c r="D706" s="14">
        <f t="shared" si="30"/>
        <v>21</v>
      </c>
      <c r="E706" s="15" t="str">
        <f t="shared" si="31"/>
        <v>Wagner, Ms. Danielle</v>
      </c>
      <c r="F706" s="14">
        <f t="shared" si="32"/>
        <v>20</v>
      </c>
      <c r="G706" s="14" t="s">
        <v>10</v>
      </c>
      <c r="H706" s="15" t="s">
        <v>311</v>
      </c>
      <c r="I706" s="16" t="s">
        <v>2657</v>
      </c>
    </row>
    <row r="707" spans="2:9" ht="15.75" customHeight="1" thickBot="1" x14ac:dyDescent="0.35">
      <c r="B707" s="7" t="s">
        <v>2658</v>
      </c>
      <c r="C707" s="13" t="s">
        <v>2659</v>
      </c>
      <c r="D707" s="14">
        <f t="shared" ref="D707:D770" si="33">LEN(C707)</f>
        <v>22</v>
      </c>
      <c r="E707" s="15" t="str">
        <f t="shared" ref="E707:E770" si="34">TRIM(C707)</f>
        <v>Delong, Ms. Candace N</v>
      </c>
      <c r="F707" s="14">
        <f t="shared" ref="F707:F770" si="35">LEN(E707)</f>
        <v>21</v>
      </c>
      <c r="G707" s="14" t="s">
        <v>10</v>
      </c>
      <c r="H707" s="15" t="s">
        <v>2660</v>
      </c>
      <c r="I707" s="16" t="s">
        <v>2661</v>
      </c>
    </row>
    <row r="708" spans="2:9" ht="15.75" customHeight="1" thickBot="1" x14ac:dyDescent="0.35">
      <c r="B708" s="7" t="s">
        <v>2662</v>
      </c>
      <c r="C708" s="13" t="s">
        <v>2663</v>
      </c>
      <c r="D708" s="14">
        <f t="shared" si="33"/>
        <v>21</v>
      </c>
      <c r="E708" s="15" t="str">
        <f t="shared" si="34"/>
        <v>Mehech, Mr. Bruno F.</v>
      </c>
      <c r="F708" s="14">
        <f t="shared" si="35"/>
        <v>20</v>
      </c>
      <c r="G708" s="14" t="s">
        <v>15</v>
      </c>
      <c r="H708" s="15" t="s">
        <v>2664</v>
      </c>
      <c r="I708" s="16" t="s">
        <v>2665</v>
      </c>
    </row>
    <row r="709" spans="2:9" ht="15.75" customHeight="1" thickBot="1" x14ac:dyDescent="0.35">
      <c r="B709" s="7" t="s">
        <v>2666</v>
      </c>
      <c r="C709" s="13" t="s">
        <v>2667</v>
      </c>
      <c r="D709" s="14">
        <f t="shared" si="33"/>
        <v>20</v>
      </c>
      <c r="E709" s="15" t="str">
        <f t="shared" si="34"/>
        <v>Machiela, Ms. Emily</v>
      </c>
      <c r="F709" s="14">
        <f t="shared" si="35"/>
        <v>19</v>
      </c>
      <c r="G709" s="14" t="s">
        <v>10</v>
      </c>
      <c r="H709" s="15" t="s">
        <v>1628</v>
      </c>
      <c r="I709" s="16" t="s">
        <v>2668</v>
      </c>
    </row>
    <row r="710" spans="2:9" ht="15.75" customHeight="1" thickBot="1" x14ac:dyDescent="0.35">
      <c r="B710" s="7" t="s">
        <v>2669</v>
      </c>
      <c r="C710" s="13" t="s">
        <v>2670</v>
      </c>
      <c r="D710" s="14">
        <f t="shared" si="33"/>
        <v>18</v>
      </c>
      <c r="E710" s="15" t="str">
        <f t="shared" si="34"/>
        <v>Young, Mrs. Katie</v>
      </c>
      <c r="F710" s="14">
        <f t="shared" si="35"/>
        <v>17</v>
      </c>
      <c r="G710" s="14" t="s">
        <v>1857</v>
      </c>
      <c r="H710" s="15" t="s">
        <v>2015</v>
      </c>
      <c r="I710" s="16" t="s">
        <v>1838</v>
      </c>
    </row>
    <row r="711" spans="2:9" ht="15.75" customHeight="1" thickBot="1" x14ac:dyDescent="0.35">
      <c r="B711" s="7" t="s">
        <v>2671</v>
      </c>
      <c r="C711" s="13" t="s">
        <v>2672</v>
      </c>
      <c r="D711" s="14">
        <f t="shared" si="33"/>
        <v>19</v>
      </c>
      <c r="E711" s="15" t="str">
        <f t="shared" si="34"/>
        <v>Dupere, Mrs. Sally</v>
      </c>
      <c r="F711" s="14">
        <f t="shared" si="35"/>
        <v>18</v>
      </c>
      <c r="G711" s="14" t="s">
        <v>1857</v>
      </c>
      <c r="H711" s="15" t="s">
        <v>2673</v>
      </c>
      <c r="I711" s="16" t="s">
        <v>2674</v>
      </c>
    </row>
    <row r="712" spans="2:9" ht="15.75" customHeight="1" thickBot="1" x14ac:dyDescent="0.35">
      <c r="B712" s="7" t="s">
        <v>2675</v>
      </c>
      <c r="C712" s="13" t="s">
        <v>2676</v>
      </c>
      <c r="D712" s="14">
        <f t="shared" si="33"/>
        <v>23</v>
      </c>
      <c r="E712" s="15" t="str">
        <f t="shared" si="34"/>
        <v>Iandolo, Ms. Meaghan J</v>
      </c>
      <c r="F712" s="14">
        <f t="shared" si="35"/>
        <v>22</v>
      </c>
      <c r="G712" s="14" t="s">
        <v>10</v>
      </c>
      <c r="H712" s="15" t="s">
        <v>2677</v>
      </c>
      <c r="I712" s="16" t="s">
        <v>2678</v>
      </c>
    </row>
    <row r="713" spans="2:9" ht="15.75" customHeight="1" thickBot="1" x14ac:dyDescent="0.35">
      <c r="B713" s="7" t="s">
        <v>2679</v>
      </c>
      <c r="C713" s="13" t="s">
        <v>2680</v>
      </c>
      <c r="D713" s="14">
        <f t="shared" si="33"/>
        <v>14</v>
      </c>
      <c r="E713" s="15" t="str">
        <f t="shared" si="34"/>
        <v>Ito, Ms. Rina</v>
      </c>
      <c r="F713" s="14">
        <f t="shared" si="35"/>
        <v>13</v>
      </c>
      <c r="G713" s="14" t="s">
        <v>10</v>
      </c>
      <c r="H713" s="15" t="s">
        <v>2681</v>
      </c>
      <c r="I713" s="16" t="s">
        <v>2682</v>
      </c>
    </row>
    <row r="714" spans="2:9" ht="15.75" customHeight="1" thickBot="1" x14ac:dyDescent="0.35">
      <c r="B714" s="7" t="s">
        <v>2683</v>
      </c>
      <c r="C714" s="13" t="s">
        <v>2684</v>
      </c>
      <c r="D714" s="14">
        <f t="shared" si="33"/>
        <v>22</v>
      </c>
      <c r="E714" s="15" t="str">
        <f t="shared" si="34"/>
        <v>Barry, Ms. Kristin P.</v>
      </c>
      <c r="F714" s="14">
        <f t="shared" si="35"/>
        <v>21</v>
      </c>
      <c r="G714" s="14" t="s">
        <v>10</v>
      </c>
      <c r="H714" s="15" t="s">
        <v>2685</v>
      </c>
      <c r="I714" s="16" t="s">
        <v>2686</v>
      </c>
    </row>
    <row r="715" spans="2:9" ht="15.75" customHeight="1" thickBot="1" x14ac:dyDescent="0.35">
      <c r="B715" s="7" t="s">
        <v>2687</v>
      </c>
      <c r="C715" s="13" t="s">
        <v>2688</v>
      </c>
      <c r="D715" s="14">
        <f t="shared" si="33"/>
        <v>18</v>
      </c>
      <c r="E715" s="15" t="str">
        <f t="shared" si="34"/>
        <v>Boyce, Mr. Albert</v>
      </c>
      <c r="F715" s="14">
        <f t="shared" si="35"/>
        <v>17</v>
      </c>
      <c r="G715" s="14" t="s">
        <v>15</v>
      </c>
      <c r="H715" s="15" t="s">
        <v>2689</v>
      </c>
      <c r="I715" s="16" t="s">
        <v>2690</v>
      </c>
    </row>
    <row r="716" spans="2:9" ht="15.75" customHeight="1" thickBot="1" x14ac:dyDescent="0.35">
      <c r="B716" s="7" t="s">
        <v>2691</v>
      </c>
      <c r="C716" s="13" t="s">
        <v>2692</v>
      </c>
      <c r="D716" s="14">
        <f t="shared" si="33"/>
        <v>17</v>
      </c>
      <c r="E716" s="15" t="str">
        <f t="shared" si="34"/>
        <v>Lin, Mrs. Ashley</v>
      </c>
      <c r="F716" s="14">
        <f t="shared" si="35"/>
        <v>16</v>
      </c>
      <c r="G716" s="14" t="s">
        <v>1857</v>
      </c>
      <c r="H716" s="15" t="s">
        <v>976</v>
      </c>
      <c r="I716" s="16" t="s">
        <v>2693</v>
      </c>
    </row>
    <row r="717" spans="2:9" ht="15.75" customHeight="1" thickBot="1" x14ac:dyDescent="0.35">
      <c r="B717" s="7" t="s">
        <v>2694</v>
      </c>
      <c r="C717" s="13" t="s">
        <v>2695</v>
      </c>
      <c r="D717" s="14">
        <f t="shared" si="33"/>
        <v>22</v>
      </c>
      <c r="E717" s="15" t="str">
        <f t="shared" si="34"/>
        <v>Smith, Mrs. Shannon L</v>
      </c>
      <c r="F717" s="14">
        <f t="shared" si="35"/>
        <v>21</v>
      </c>
      <c r="G717" s="14" t="s">
        <v>1857</v>
      </c>
      <c r="H717" s="15" t="s">
        <v>2696</v>
      </c>
      <c r="I717" s="16" t="s">
        <v>264</v>
      </c>
    </row>
    <row r="718" spans="2:9" ht="15.75" customHeight="1" thickBot="1" x14ac:dyDescent="0.35">
      <c r="B718" s="7" t="s">
        <v>2697</v>
      </c>
      <c r="C718" s="13" t="s">
        <v>2698</v>
      </c>
      <c r="D718" s="14">
        <f t="shared" si="33"/>
        <v>18</v>
      </c>
      <c r="E718" s="15" t="str">
        <f t="shared" si="34"/>
        <v>Nalven, Ms. Amy B</v>
      </c>
      <c r="F718" s="14">
        <f t="shared" si="35"/>
        <v>17</v>
      </c>
      <c r="G718" s="14" t="s">
        <v>10</v>
      </c>
      <c r="H718" s="15" t="s">
        <v>2699</v>
      </c>
      <c r="I718" s="16" t="s">
        <v>2700</v>
      </c>
    </row>
    <row r="719" spans="2:9" ht="15.75" customHeight="1" thickBot="1" x14ac:dyDescent="0.35">
      <c r="B719" s="7" t="s">
        <v>2701</v>
      </c>
      <c r="C719" s="13" t="s">
        <v>2702</v>
      </c>
      <c r="D719" s="14">
        <f t="shared" si="33"/>
        <v>26</v>
      </c>
      <c r="E719" s="15" t="str">
        <f t="shared" si="34"/>
        <v>Bourgeois, Ms. A Danielle</v>
      </c>
      <c r="F719" s="14">
        <f t="shared" si="35"/>
        <v>25</v>
      </c>
      <c r="G719" s="14" t="s">
        <v>10</v>
      </c>
      <c r="H719" s="15" t="s">
        <v>2703</v>
      </c>
      <c r="I719" s="16" t="s">
        <v>2704</v>
      </c>
    </row>
    <row r="720" spans="2:9" ht="15.75" customHeight="1" thickBot="1" x14ac:dyDescent="0.35">
      <c r="B720" s="7" t="s">
        <v>2705</v>
      </c>
      <c r="C720" s="13" t="s">
        <v>2706</v>
      </c>
      <c r="D720" s="14">
        <f t="shared" si="33"/>
        <v>21</v>
      </c>
      <c r="E720" s="15" t="str">
        <f t="shared" si="34"/>
        <v>Orloff, Mr. Conrad F</v>
      </c>
      <c r="F720" s="14">
        <f t="shared" si="35"/>
        <v>20</v>
      </c>
      <c r="G720" s="14" t="s">
        <v>15</v>
      </c>
      <c r="H720" s="15" t="s">
        <v>2707</v>
      </c>
      <c r="I720" s="16" t="s">
        <v>2708</v>
      </c>
    </row>
    <row r="721" spans="2:9" ht="15.75" customHeight="1" thickBot="1" x14ac:dyDescent="0.35">
      <c r="B721" s="7" t="s">
        <v>2709</v>
      </c>
      <c r="C721" s="13" t="s">
        <v>2710</v>
      </c>
      <c r="D721" s="14">
        <f t="shared" si="33"/>
        <v>18</v>
      </c>
      <c r="E721" s="15" t="str">
        <f t="shared" si="34"/>
        <v>Ramirez, Mr. Josh</v>
      </c>
      <c r="F721" s="14">
        <f t="shared" si="35"/>
        <v>17</v>
      </c>
      <c r="G721" s="14" t="s">
        <v>15</v>
      </c>
      <c r="H721" s="15" t="s">
        <v>2711</v>
      </c>
      <c r="I721" s="16" t="s">
        <v>2712</v>
      </c>
    </row>
    <row r="722" spans="2:9" ht="15.75" customHeight="1" thickBot="1" x14ac:dyDescent="0.35">
      <c r="B722" s="7" t="s">
        <v>2713</v>
      </c>
      <c r="C722" s="13" t="s">
        <v>2714</v>
      </c>
      <c r="D722" s="14">
        <f t="shared" si="33"/>
        <v>20</v>
      </c>
      <c r="E722" s="15" t="str">
        <f t="shared" si="34"/>
        <v>Fouquet, Mr. Maxime</v>
      </c>
      <c r="F722" s="14">
        <f t="shared" si="35"/>
        <v>19</v>
      </c>
      <c r="G722" s="14" t="s">
        <v>15</v>
      </c>
      <c r="H722" s="15" t="s">
        <v>2715</v>
      </c>
      <c r="I722" s="16" t="s">
        <v>2716</v>
      </c>
    </row>
    <row r="723" spans="2:9" ht="15.75" customHeight="1" thickBot="1" x14ac:dyDescent="0.35">
      <c r="B723" s="7" t="s">
        <v>2717</v>
      </c>
      <c r="C723" s="13" t="s">
        <v>2718</v>
      </c>
      <c r="D723" s="14">
        <f t="shared" si="33"/>
        <v>24</v>
      </c>
      <c r="E723" s="15" t="str">
        <f t="shared" si="34"/>
        <v>McPhillips, Ms. Natalie</v>
      </c>
      <c r="F723" s="14">
        <f t="shared" si="35"/>
        <v>23</v>
      </c>
      <c r="G723" s="14" t="s">
        <v>10</v>
      </c>
      <c r="H723" s="15" t="s">
        <v>127</v>
      </c>
      <c r="I723" s="16" t="s">
        <v>2719</v>
      </c>
    </row>
    <row r="724" spans="2:9" ht="15.75" customHeight="1" thickBot="1" x14ac:dyDescent="0.35">
      <c r="B724" s="7" t="s">
        <v>2720</v>
      </c>
      <c r="C724" s="13" t="s">
        <v>2721</v>
      </c>
      <c r="D724" s="14">
        <f t="shared" si="33"/>
        <v>20</v>
      </c>
      <c r="E724" s="15" t="str">
        <f t="shared" si="34"/>
        <v>Burgin, Ms. Melissa</v>
      </c>
      <c r="F724" s="14">
        <f t="shared" si="35"/>
        <v>19</v>
      </c>
      <c r="G724" s="14" t="s">
        <v>10</v>
      </c>
      <c r="H724" s="15" t="s">
        <v>1579</v>
      </c>
      <c r="I724" s="16" t="s">
        <v>2722</v>
      </c>
    </row>
    <row r="725" spans="2:9" ht="15.75" customHeight="1" thickBot="1" x14ac:dyDescent="0.35">
      <c r="B725" s="7" t="s">
        <v>2723</v>
      </c>
      <c r="C725" s="13" t="s">
        <v>2724</v>
      </c>
      <c r="D725" s="14">
        <f t="shared" si="33"/>
        <v>22</v>
      </c>
      <c r="E725" s="15" t="str">
        <f t="shared" si="34"/>
        <v>Roberts, Ms. Laura P.</v>
      </c>
      <c r="F725" s="14">
        <f t="shared" si="35"/>
        <v>21</v>
      </c>
      <c r="G725" s="14" t="s">
        <v>10</v>
      </c>
      <c r="H725" s="15" t="s">
        <v>2725</v>
      </c>
      <c r="I725" s="16" t="s">
        <v>2726</v>
      </c>
    </row>
    <row r="726" spans="2:9" ht="15.75" customHeight="1" thickBot="1" x14ac:dyDescent="0.35">
      <c r="B726" s="7" t="s">
        <v>2727</v>
      </c>
      <c r="C726" s="13" t="s">
        <v>2728</v>
      </c>
      <c r="D726" s="14">
        <f t="shared" si="33"/>
        <v>17</v>
      </c>
      <c r="E726" s="15" t="str">
        <f t="shared" si="34"/>
        <v>Nemec, Mrs. Lisa</v>
      </c>
      <c r="F726" s="14">
        <f t="shared" si="35"/>
        <v>16</v>
      </c>
      <c r="G726" s="14" t="s">
        <v>1857</v>
      </c>
      <c r="H726" s="15" t="s">
        <v>1876</v>
      </c>
      <c r="I726" s="16" t="s">
        <v>2729</v>
      </c>
    </row>
    <row r="727" spans="2:9" ht="15.75" customHeight="1" thickBot="1" x14ac:dyDescent="0.35">
      <c r="B727" s="7" t="s">
        <v>2730</v>
      </c>
      <c r="C727" s="13" t="s">
        <v>2731</v>
      </c>
      <c r="D727" s="14">
        <f t="shared" si="33"/>
        <v>27</v>
      </c>
      <c r="E727" s="15" t="str">
        <f t="shared" si="34"/>
        <v>Appman, Mr. William D. Jr.</v>
      </c>
      <c r="F727" s="14">
        <f t="shared" si="35"/>
        <v>26</v>
      </c>
      <c r="G727" s="14" t="s">
        <v>15</v>
      </c>
      <c r="H727" s="15" t="s">
        <v>2732</v>
      </c>
      <c r="I727" s="16" t="s">
        <v>2733</v>
      </c>
    </row>
    <row r="728" spans="2:9" ht="15.75" customHeight="1" thickBot="1" x14ac:dyDescent="0.35">
      <c r="B728" s="7" t="s">
        <v>2734</v>
      </c>
      <c r="C728" s="13" t="s">
        <v>2735</v>
      </c>
      <c r="D728" s="14">
        <f t="shared" si="33"/>
        <v>20</v>
      </c>
      <c r="E728" s="15" t="str">
        <f t="shared" si="34"/>
        <v>Driscoll, Mr. James</v>
      </c>
      <c r="F728" s="14">
        <f t="shared" si="35"/>
        <v>19</v>
      </c>
      <c r="G728" s="14" t="s">
        <v>15</v>
      </c>
      <c r="H728" s="15" t="s">
        <v>1069</v>
      </c>
      <c r="I728" s="16" t="s">
        <v>360</v>
      </c>
    </row>
    <row r="729" spans="2:9" ht="15.75" customHeight="1" thickBot="1" x14ac:dyDescent="0.35">
      <c r="B729" s="7" t="s">
        <v>2736</v>
      </c>
      <c r="C729" s="13" t="s">
        <v>2737</v>
      </c>
      <c r="D729" s="14">
        <f t="shared" si="33"/>
        <v>20</v>
      </c>
      <c r="E729" s="15" t="str">
        <f t="shared" si="34"/>
        <v>Glotzbach, Mr. John</v>
      </c>
      <c r="F729" s="14">
        <f t="shared" si="35"/>
        <v>19</v>
      </c>
      <c r="G729" s="14" t="s">
        <v>15</v>
      </c>
      <c r="H729" s="15" t="s">
        <v>88</v>
      </c>
      <c r="I729" s="16" t="s">
        <v>2738</v>
      </c>
    </row>
    <row r="730" spans="2:9" ht="15.75" customHeight="1" thickBot="1" x14ac:dyDescent="0.35">
      <c r="B730" s="7" t="s">
        <v>2739</v>
      </c>
      <c r="C730" s="13" t="s">
        <v>2740</v>
      </c>
      <c r="D730" s="14">
        <f t="shared" si="33"/>
        <v>21</v>
      </c>
      <c r="E730" s="15" t="str">
        <f t="shared" si="34"/>
        <v>Tenforde, Mr. Adam S</v>
      </c>
      <c r="F730" s="14">
        <f t="shared" si="35"/>
        <v>20</v>
      </c>
      <c r="G730" s="14" t="s">
        <v>15</v>
      </c>
      <c r="H730" s="15" t="s">
        <v>2741</v>
      </c>
      <c r="I730" s="16" t="s">
        <v>2742</v>
      </c>
    </row>
    <row r="731" spans="2:9" ht="15.75" customHeight="1" thickBot="1" x14ac:dyDescent="0.35">
      <c r="B731" s="7" t="s">
        <v>2743</v>
      </c>
      <c r="C731" s="13" t="s">
        <v>2744</v>
      </c>
      <c r="D731" s="14">
        <f t="shared" si="33"/>
        <v>21</v>
      </c>
      <c r="E731" s="15" t="str">
        <f t="shared" si="34"/>
        <v>Ramirez, Mr. Armando</v>
      </c>
      <c r="F731" s="14">
        <f t="shared" si="35"/>
        <v>20</v>
      </c>
      <c r="G731" s="14" t="s">
        <v>15</v>
      </c>
      <c r="H731" s="15" t="s">
        <v>2745</v>
      </c>
      <c r="I731" s="16" t="s">
        <v>2712</v>
      </c>
    </row>
    <row r="732" spans="2:9" ht="15.75" customHeight="1" thickBot="1" x14ac:dyDescent="0.35">
      <c r="B732" s="7" t="s">
        <v>2746</v>
      </c>
      <c r="C732" s="13" t="s">
        <v>2747</v>
      </c>
      <c r="D732" s="14">
        <f t="shared" si="33"/>
        <v>25</v>
      </c>
      <c r="E732" s="15" t="str">
        <f t="shared" si="34"/>
        <v>Stanley Torres, Ms. Dana</v>
      </c>
      <c r="F732" s="14">
        <f t="shared" si="35"/>
        <v>24</v>
      </c>
      <c r="G732" s="14" t="s">
        <v>10</v>
      </c>
      <c r="H732" s="15" t="s">
        <v>2748</v>
      </c>
      <c r="I732" s="16" t="s">
        <v>2749</v>
      </c>
    </row>
    <row r="733" spans="2:9" ht="15.75" customHeight="1" thickBot="1" x14ac:dyDescent="0.35">
      <c r="B733" s="7" t="s">
        <v>2750</v>
      </c>
      <c r="C733" s="13" t="s">
        <v>2751</v>
      </c>
      <c r="D733" s="14">
        <f t="shared" si="33"/>
        <v>26</v>
      </c>
      <c r="E733" s="15" t="str">
        <f t="shared" si="34"/>
        <v>Vandongen, Ms. Jennifer L</v>
      </c>
      <c r="F733" s="14">
        <f t="shared" si="35"/>
        <v>25</v>
      </c>
      <c r="G733" s="14" t="s">
        <v>10</v>
      </c>
      <c r="H733" s="15" t="s">
        <v>712</v>
      </c>
      <c r="I733" s="16" t="s">
        <v>2752</v>
      </c>
    </row>
    <row r="734" spans="2:9" ht="15.75" customHeight="1" thickBot="1" x14ac:dyDescent="0.35">
      <c r="B734" s="7" t="s">
        <v>2753</v>
      </c>
      <c r="C734" s="13" t="s">
        <v>2754</v>
      </c>
      <c r="D734" s="14">
        <f t="shared" si="33"/>
        <v>22</v>
      </c>
      <c r="E734" s="15" t="str">
        <f t="shared" si="34"/>
        <v>Liebald, Mr. Benjamin</v>
      </c>
      <c r="F734" s="14">
        <f t="shared" si="35"/>
        <v>21</v>
      </c>
      <c r="G734" s="14" t="s">
        <v>15</v>
      </c>
      <c r="H734" s="15" t="s">
        <v>2755</v>
      </c>
      <c r="I734" s="16" t="s">
        <v>2756</v>
      </c>
    </row>
    <row r="735" spans="2:9" ht="15.75" customHeight="1" thickBot="1" x14ac:dyDescent="0.35">
      <c r="B735" s="7" t="s">
        <v>2757</v>
      </c>
      <c r="C735" s="13" t="s">
        <v>2758</v>
      </c>
      <c r="D735" s="14">
        <f t="shared" si="33"/>
        <v>17</v>
      </c>
      <c r="E735" s="15" t="str">
        <f t="shared" si="34"/>
        <v>Holte, Ms. Tanya</v>
      </c>
      <c r="F735" s="14">
        <f t="shared" si="35"/>
        <v>16</v>
      </c>
      <c r="G735" s="14" t="s">
        <v>10</v>
      </c>
      <c r="H735" s="15" t="s">
        <v>2759</v>
      </c>
      <c r="I735" s="16" t="s">
        <v>2760</v>
      </c>
    </row>
    <row r="736" spans="2:9" ht="15.75" customHeight="1" thickBot="1" x14ac:dyDescent="0.35">
      <c r="B736" s="7" t="s">
        <v>2761</v>
      </c>
      <c r="C736" s="13" t="s">
        <v>2762</v>
      </c>
      <c r="D736" s="14">
        <f t="shared" si="33"/>
        <v>19</v>
      </c>
      <c r="E736" s="15" t="str">
        <f t="shared" si="34"/>
        <v>Johnson, Ms. Tracy</v>
      </c>
      <c r="F736" s="14">
        <f t="shared" si="35"/>
        <v>18</v>
      </c>
      <c r="G736" s="14" t="s">
        <v>10</v>
      </c>
      <c r="H736" s="15" t="s">
        <v>2763</v>
      </c>
      <c r="I736" s="16" t="s">
        <v>276</v>
      </c>
    </row>
    <row r="737" spans="2:9" ht="15.75" customHeight="1" thickBot="1" x14ac:dyDescent="0.35">
      <c r="B737" s="7" t="s">
        <v>2764</v>
      </c>
      <c r="C737" s="13" t="s">
        <v>2765</v>
      </c>
      <c r="D737" s="14">
        <f t="shared" si="33"/>
        <v>22</v>
      </c>
      <c r="E737" s="15" t="str">
        <f t="shared" si="34"/>
        <v>Bartlett, Ms. Emily S</v>
      </c>
      <c r="F737" s="14">
        <f t="shared" si="35"/>
        <v>21</v>
      </c>
      <c r="G737" s="14" t="s">
        <v>10</v>
      </c>
      <c r="H737" s="15" t="s">
        <v>2766</v>
      </c>
      <c r="I737" s="16" t="s">
        <v>2767</v>
      </c>
    </row>
    <row r="738" spans="2:9" ht="15.75" customHeight="1" thickBot="1" x14ac:dyDescent="0.35">
      <c r="B738" s="7" t="s">
        <v>2768</v>
      </c>
      <c r="C738" s="13" t="s">
        <v>2769</v>
      </c>
      <c r="D738" s="14">
        <f t="shared" si="33"/>
        <v>21</v>
      </c>
      <c r="E738" s="15" t="str">
        <f t="shared" si="34"/>
        <v>Bergman, Ms. Kelly R</v>
      </c>
      <c r="F738" s="14">
        <f t="shared" si="35"/>
        <v>20</v>
      </c>
      <c r="G738" s="14" t="s">
        <v>10</v>
      </c>
      <c r="H738" s="15" t="s">
        <v>2770</v>
      </c>
      <c r="I738" s="16" t="s">
        <v>2771</v>
      </c>
    </row>
    <row r="739" spans="2:9" ht="15.75" customHeight="1" thickBot="1" x14ac:dyDescent="0.35">
      <c r="B739" s="7" t="s">
        <v>2772</v>
      </c>
      <c r="C739" s="13" t="s">
        <v>2773</v>
      </c>
      <c r="D739" s="14">
        <f t="shared" si="33"/>
        <v>17</v>
      </c>
      <c r="E739" s="15" t="str">
        <f t="shared" si="34"/>
        <v>Aitken, Mr. Kyle</v>
      </c>
      <c r="F739" s="14">
        <f t="shared" si="35"/>
        <v>16</v>
      </c>
      <c r="G739" s="14" t="s">
        <v>15</v>
      </c>
      <c r="H739" s="15" t="s">
        <v>1172</v>
      </c>
      <c r="I739" s="16" t="s">
        <v>2774</v>
      </c>
    </row>
    <row r="740" spans="2:9" ht="15.75" customHeight="1" thickBot="1" x14ac:dyDescent="0.35">
      <c r="B740" s="7" t="s">
        <v>2775</v>
      </c>
      <c r="C740" s="13" t="s">
        <v>2776</v>
      </c>
      <c r="D740" s="14">
        <f t="shared" si="33"/>
        <v>24</v>
      </c>
      <c r="E740" s="15" t="str">
        <f t="shared" si="34"/>
        <v>Berger, Mr. Bruce A Jr.</v>
      </c>
      <c r="F740" s="14">
        <f t="shared" si="35"/>
        <v>23</v>
      </c>
      <c r="G740" s="14" t="s">
        <v>15</v>
      </c>
      <c r="H740" s="15" t="s">
        <v>2777</v>
      </c>
      <c r="I740" s="16" t="s">
        <v>2778</v>
      </c>
    </row>
    <row r="741" spans="2:9" ht="15.75" customHeight="1" thickBot="1" x14ac:dyDescent="0.35">
      <c r="B741" s="7" t="s">
        <v>2779</v>
      </c>
      <c r="C741" s="13" t="s">
        <v>2780</v>
      </c>
      <c r="D741" s="14">
        <f t="shared" si="33"/>
        <v>19</v>
      </c>
      <c r="E741" s="15" t="str">
        <f t="shared" si="34"/>
        <v>Richey, Mr. Cary J</v>
      </c>
      <c r="F741" s="14">
        <f t="shared" si="35"/>
        <v>18</v>
      </c>
      <c r="G741" s="14" t="s">
        <v>15</v>
      </c>
      <c r="H741" s="15" t="s">
        <v>2781</v>
      </c>
      <c r="I741" s="16" t="s">
        <v>2782</v>
      </c>
    </row>
    <row r="742" spans="2:9" ht="15.75" customHeight="1" thickBot="1" x14ac:dyDescent="0.35">
      <c r="B742" s="7" t="s">
        <v>2783</v>
      </c>
      <c r="C742" s="13" t="s">
        <v>2784</v>
      </c>
      <c r="D742" s="14">
        <f t="shared" si="33"/>
        <v>21</v>
      </c>
      <c r="E742" s="15" t="str">
        <f t="shared" si="34"/>
        <v>Trotter, Mrs. Jill M</v>
      </c>
      <c r="F742" s="14">
        <f t="shared" si="35"/>
        <v>20</v>
      </c>
      <c r="G742" s="14" t="s">
        <v>1857</v>
      </c>
      <c r="H742" s="15" t="s">
        <v>2785</v>
      </c>
      <c r="I742" s="16" t="s">
        <v>2786</v>
      </c>
    </row>
    <row r="743" spans="2:9" ht="15.75" customHeight="1" thickBot="1" x14ac:dyDescent="0.35">
      <c r="B743" s="7" t="s">
        <v>2787</v>
      </c>
      <c r="C743" s="13" t="s">
        <v>2788</v>
      </c>
      <c r="D743" s="14">
        <f t="shared" si="33"/>
        <v>18</v>
      </c>
      <c r="E743" s="15" t="str">
        <f t="shared" si="34"/>
        <v>Chavez, Mr. Chris</v>
      </c>
      <c r="F743" s="14">
        <f t="shared" si="35"/>
        <v>17</v>
      </c>
      <c r="G743" s="14" t="s">
        <v>15</v>
      </c>
      <c r="H743" s="15" t="s">
        <v>887</v>
      </c>
      <c r="I743" s="16" t="s">
        <v>2789</v>
      </c>
    </row>
    <row r="744" spans="2:9" ht="15.75" customHeight="1" thickBot="1" x14ac:dyDescent="0.35">
      <c r="B744" s="7" t="s">
        <v>2790</v>
      </c>
      <c r="C744" s="13" t="s">
        <v>2791</v>
      </c>
      <c r="D744" s="14">
        <f t="shared" si="33"/>
        <v>24</v>
      </c>
      <c r="E744" s="15" t="str">
        <f t="shared" si="34"/>
        <v>Orifice, Mr. Michael E.</v>
      </c>
      <c r="F744" s="14">
        <f t="shared" si="35"/>
        <v>23</v>
      </c>
      <c r="G744" s="14" t="s">
        <v>15</v>
      </c>
      <c r="H744" s="15" t="s">
        <v>2792</v>
      </c>
      <c r="I744" s="16" t="s">
        <v>2793</v>
      </c>
    </row>
    <row r="745" spans="2:9" ht="15.75" customHeight="1" thickBot="1" x14ac:dyDescent="0.35">
      <c r="B745" s="7" t="s">
        <v>2794</v>
      </c>
      <c r="C745" s="13" t="s">
        <v>2795</v>
      </c>
      <c r="D745" s="14">
        <f t="shared" si="33"/>
        <v>21</v>
      </c>
      <c r="E745" s="15" t="str">
        <f t="shared" si="34"/>
        <v>Farkash, Mrs. Lauren</v>
      </c>
      <c r="F745" s="14">
        <f t="shared" si="35"/>
        <v>20</v>
      </c>
      <c r="G745" s="14" t="s">
        <v>1857</v>
      </c>
      <c r="H745" s="15" t="s">
        <v>1728</v>
      </c>
      <c r="I745" s="16" t="s">
        <v>2796</v>
      </c>
    </row>
    <row r="746" spans="2:9" ht="15.75" customHeight="1" thickBot="1" x14ac:dyDescent="0.35">
      <c r="B746" s="7" t="s">
        <v>2797</v>
      </c>
      <c r="C746" s="13" t="s">
        <v>2798</v>
      </c>
      <c r="D746" s="14">
        <f t="shared" si="33"/>
        <v>23</v>
      </c>
      <c r="E746" s="15" t="str">
        <f t="shared" si="34"/>
        <v>Hribar, Mrs. Kathryn E</v>
      </c>
      <c r="F746" s="14">
        <f t="shared" si="35"/>
        <v>22</v>
      </c>
      <c r="G746" s="14" t="s">
        <v>1857</v>
      </c>
      <c r="H746" s="15" t="s">
        <v>2799</v>
      </c>
      <c r="I746" s="16" t="s">
        <v>97</v>
      </c>
    </row>
    <row r="747" spans="2:9" ht="15.75" customHeight="1" thickBot="1" x14ac:dyDescent="0.35">
      <c r="B747" s="7" t="s">
        <v>2800</v>
      </c>
      <c r="C747" s="13" t="s">
        <v>2801</v>
      </c>
      <c r="D747" s="14">
        <f t="shared" si="33"/>
        <v>20</v>
      </c>
      <c r="E747" s="15" t="str">
        <f t="shared" si="34"/>
        <v>Crawford, Ms. Polly</v>
      </c>
      <c r="F747" s="14">
        <f t="shared" si="35"/>
        <v>19</v>
      </c>
      <c r="G747" s="14" t="s">
        <v>10</v>
      </c>
      <c r="H747" s="15" t="s">
        <v>2802</v>
      </c>
      <c r="I747" s="16" t="s">
        <v>2803</v>
      </c>
    </row>
    <row r="748" spans="2:9" ht="15.75" customHeight="1" thickBot="1" x14ac:dyDescent="0.35">
      <c r="B748" s="7" t="s">
        <v>2804</v>
      </c>
      <c r="C748" s="13" t="s">
        <v>2805</v>
      </c>
      <c r="D748" s="14">
        <f t="shared" si="33"/>
        <v>25</v>
      </c>
      <c r="E748" s="15" t="str">
        <f t="shared" si="34"/>
        <v>Sittlington, Mr. Mark H.</v>
      </c>
      <c r="F748" s="14">
        <f t="shared" si="35"/>
        <v>24</v>
      </c>
      <c r="G748" s="14" t="s">
        <v>15</v>
      </c>
      <c r="H748" s="15" t="s">
        <v>2806</v>
      </c>
      <c r="I748" s="16" t="s">
        <v>2807</v>
      </c>
    </row>
    <row r="749" spans="2:9" ht="15.75" customHeight="1" thickBot="1" x14ac:dyDescent="0.35">
      <c r="B749" s="7" t="s">
        <v>2808</v>
      </c>
      <c r="C749" s="13" t="s">
        <v>2809</v>
      </c>
      <c r="D749" s="14">
        <f t="shared" si="33"/>
        <v>24</v>
      </c>
      <c r="E749" s="15" t="str">
        <f t="shared" si="34"/>
        <v>Silbert, Mrs. Jessie M.</v>
      </c>
      <c r="F749" s="14">
        <f t="shared" si="35"/>
        <v>23</v>
      </c>
      <c r="G749" s="14" t="s">
        <v>1857</v>
      </c>
      <c r="H749" s="15" t="s">
        <v>2810</v>
      </c>
      <c r="I749" s="16" t="s">
        <v>2811</v>
      </c>
    </row>
    <row r="750" spans="2:9" ht="15.75" customHeight="1" thickBot="1" x14ac:dyDescent="0.35">
      <c r="B750" s="7" t="s">
        <v>2812</v>
      </c>
      <c r="C750" s="13" t="s">
        <v>2813</v>
      </c>
      <c r="D750" s="14">
        <f t="shared" si="33"/>
        <v>20</v>
      </c>
      <c r="E750" s="15" t="str">
        <f t="shared" si="34"/>
        <v>Carrique, Mr. Chris</v>
      </c>
      <c r="F750" s="14">
        <f t="shared" si="35"/>
        <v>19</v>
      </c>
      <c r="G750" s="14" t="s">
        <v>15</v>
      </c>
      <c r="H750" s="15" t="s">
        <v>887</v>
      </c>
      <c r="I750" s="16" t="s">
        <v>2814</v>
      </c>
    </row>
    <row r="751" spans="2:9" ht="15.75" customHeight="1" thickBot="1" x14ac:dyDescent="0.35">
      <c r="B751" s="7" t="s">
        <v>2815</v>
      </c>
      <c r="C751" s="13" t="s">
        <v>2816</v>
      </c>
      <c r="D751" s="14">
        <f t="shared" si="33"/>
        <v>18</v>
      </c>
      <c r="E751" s="15" t="str">
        <f t="shared" si="34"/>
        <v>Kosla, Mr. Daniel</v>
      </c>
      <c r="F751" s="14">
        <f t="shared" si="35"/>
        <v>17</v>
      </c>
      <c r="G751" s="14" t="s">
        <v>15</v>
      </c>
      <c r="H751" s="15" t="s">
        <v>271</v>
      </c>
      <c r="I751" s="16" t="s">
        <v>2817</v>
      </c>
    </row>
    <row r="752" spans="2:9" ht="15.75" customHeight="1" thickBot="1" x14ac:dyDescent="0.35">
      <c r="B752" s="7" t="s">
        <v>2818</v>
      </c>
      <c r="C752" s="13" t="s">
        <v>2819</v>
      </c>
      <c r="D752" s="14">
        <f t="shared" si="33"/>
        <v>18</v>
      </c>
      <c r="E752" s="15" t="str">
        <f t="shared" si="34"/>
        <v>Parker, Ms. Megan</v>
      </c>
      <c r="F752" s="14">
        <f t="shared" si="35"/>
        <v>17</v>
      </c>
      <c r="G752" s="14" t="s">
        <v>10</v>
      </c>
      <c r="H752" s="15" t="s">
        <v>267</v>
      </c>
      <c r="I752" s="16" t="s">
        <v>2820</v>
      </c>
    </row>
    <row r="753" spans="2:9" ht="15.75" customHeight="1" thickBot="1" x14ac:dyDescent="0.35">
      <c r="B753" s="7" t="s">
        <v>2821</v>
      </c>
      <c r="C753" s="13" t="s">
        <v>2822</v>
      </c>
      <c r="D753" s="14">
        <f t="shared" si="33"/>
        <v>18</v>
      </c>
      <c r="E753" s="15" t="str">
        <f t="shared" si="34"/>
        <v>Horton, Mr. Kevin</v>
      </c>
      <c r="F753" s="14">
        <f t="shared" si="35"/>
        <v>17</v>
      </c>
      <c r="G753" s="14" t="s">
        <v>15</v>
      </c>
      <c r="H753" s="15" t="s">
        <v>339</v>
      </c>
      <c r="I753" s="16" t="s">
        <v>2823</v>
      </c>
    </row>
    <row r="754" spans="2:9" ht="15.75" customHeight="1" thickBot="1" x14ac:dyDescent="0.35">
      <c r="B754" s="7" t="s">
        <v>2824</v>
      </c>
      <c r="C754" s="13" t="s">
        <v>2825</v>
      </c>
      <c r="D754" s="14">
        <f t="shared" si="33"/>
        <v>24</v>
      </c>
      <c r="E754" s="15" t="str">
        <f t="shared" si="34"/>
        <v>Boller, Ms. Caroline S.</v>
      </c>
      <c r="F754" s="14">
        <f t="shared" si="35"/>
        <v>23</v>
      </c>
      <c r="G754" s="14" t="s">
        <v>10</v>
      </c>
      <c r="H754" s="15" t="s">
        <v>2826</v>
      </c>
      <c r="I754" s="16" t="s">
        <v>2827</v>
      </c>
    </row>
    <row r="755" spans="2:9" ht="15.75" customHeight="1" thickBot="1" x14ac:dyDescent="0.35">
      <c r="B755" s="7" t="s">
        <v>2828</v>
      </c>
      <c r="C755" s="13" t="s">
        <v>2829</v>
      </c>
      <c r="D755" s="14">
        <f t="shared" si="33"/>
        <v>16</v>
      </c>
      <c r="E755" s="15" t="str">
        <f t="shared" si="34"/>
        <v>Olaru, Ms. Nuta</v>
      </c>
      <c r="F755" s="14">
        <f t="shared" si="35"/>
        <v>15</v>
      </c>
      <c r="G755" s="14" t="s">
        <v>10</v>
      </c>
      <c r="H755" s="15" t="s">
        <v>2830</v>
      </c>
      <c r="I755" s="16" t="s">
        <v>2831</v>
      </c>
    </row>
    <row r="756" spans="2:9" ht="15.75" customHeight="1" thickBot="1" x14ac:dyDescent="0.35">
      <c r="B756" s="7" t="s">
        <v>2832</v>
      </c>
      <c r="C756" s="13" t="s">
        <v>2833</v>
      </c>
      <c r="D756" s="14">
        <f t="shared" si="33"/>
        <v>21</v>
      </c>
      <c r="E756" s="15" t="str">
        <f t="shared" si="34"/>
        <v>Prescott, Ms. Margie</v>
      </c>
      <c r="F756" s="14">
        <f t="shared" si="35"/>
        <v>20</v>
      </c>
      <c r="G756" s="14" t="s">
        <v>10</v>
      </c>
      <c r="H756" s="15" t="s">
        <v>2834</v>
      </c>
      <c r="I756" s="16" t="s">
        <v>2835</v>
      </c>
    </row>
    <row r="757" spans="2:9" ht="15.75" customHeight="1" thickBot="1" x14ac:dyDescent="0.35">
      <c r="B757" s="7" t="s">
        <v>2836</v>
      </c>
      <c r="C757" s="13" t="s">
        <v>2837</v>
      </c>
      <c r="D757" s="14">
        <f t="shared" si="33"/>
        <v>18</v>
      </c>
      <c r="E757" s="15" t="str">
        <f t="shared" si="34"/>
        <v>Hines, Mrs. Heidi</v>
      </c>
      <c r="F757" s="14">
        <f t="shared" si="35"/>
        <v>17</v>
      </c>
      <c r="G757" s="14" t="s">
        <v>1857</v>
      </c>
      <c r="H757" s="15" t="s">
        <v>2838</v>
      </c>
      <c r="I757" s="16" t="s">
        <v>2839</v>
      </c>
    </row>
    <row r="758" spans="2:9" ht="15.75" customHeight="1" thickBot="1" x14ac:dyDescent="0.35">
      <c r="B758" s="7" t="s">
        <v>2840</v>
      </c>
      <c r="C758" s="13" t="s">
        <v>2841</v>
      </c>
      <c r="D758" s="14">
        <f t="shared" si="33"/>
        <v>21</v>
      </c>
      <c r="E758" s="15" t="str">
        <f t="shared" si="34"/>
        <v>Blanton, Mr. Diego J</v>
      </c>
      <c r="F758" s="14">
        <f t="shared" si="35"/>
        <v>20</v>
      </c>
      <c r="G758" s="14" t="s">
        <v>15</v>
      </c>
      <c r="H758" s="15" t="s">
        <v>2842</v>
      </c>
      <c r="I758" s="16" t="s">
        <v>2843</v>
      </c>
    </row>
    <row r="759" spans="2:9" ht="15.75" customHeight="1" thickBot="1" x14ac:dyDescent="0.35">
      <c r="B759" s="7" t="s">
        <v>2844</v>
      </c>
      <c r="C759" s="13" t="s">
        <v>2845</v>
      </c>
      <c r="D759" s="14">
        <f t="shared" si="33"/>
        <v>30</v>
      </c>
      <c r="E759" s="15" t="str">
        <f t="shared" si="34"/>
        <v>Bustamante, Mr. Enrique M Sr.</v>
      </c>
      <c r="F759" s="14">
        <f t="shared" si="35"/>
        <v>29</v>
      </c>
      <c r="G759" s="14" t="s">
        <v>15</v>
      </c>
      <c r="H759" s="15" t="s">
        <v>2846</v>
      </c>
      <c r="I759" s="16" t="s">
        <v>2847</v>
      </c>
    </row>
    <row r="760" spans="2:9" ht="15.75" customHeight="1" thickBot="1" x14ac:dyDescent="0.35">
      <c r="B760" s="7" t="s">
        <v>2848</v>
      </c>
      <c r="C760" s="13" t="s">
        <v>2849</v>
      </c>
      <c r="D760" s="14">
        <f t="shared" si="33"/>
        <v>17</v>
      </c>
      <c r="E760" s="15" t="str">
        <f t="shared" si="34"/>
        <v>McCann, Mr. Greg</v>
      </c>
      <c r="F760" s="14">
        <f t="shared" si="35"/>
        <v>16</v>
      </c>
      <c r="G760" s="14" t="s">
        <v>15</v>
      </c>
      <c r="H760" s="15" t="s">
        <v>693</v>
      </c>
      <c r="I760" s="16" t="s">
        <v>2850</v>
      </c>
    </row>
    <row r="761" spans="2:9" ht="15.75" customHeight="1" thickBot="1" x14ac:dyDescent="0.35">
      <c r="B761" s="7" t="s">
        <v>2851</v>
      </c>
      <c r="C761" s="13" t="s">
        <v>2852</v>
      </c>
      <c r="D761" s="14">
        <f t="shared" si="33"/>
        <v>19</v>
      </c>
      <c r="E761" s="15" t="str">
        <f t="shared" si="34"/>
        <v>Schmole, Mr. Filip</v>
      </c>
      <c r="F761" s="14">
        <f t="shared" si="35"/>
        <v>18</v>
      </c>
      <c r="G761" s="14" t="s">
        <v>15</v>
      </c>
      <c r="H761" s="15" t="s">
        <v>2853</v>
      </c>
      <c r="I761" s="16" t="s">
        <v>2854</v>
      </c>
    </row>
    <row r="762" spans="2:9" ht="15.75" customHeight="1" thickBot="1" x14ac:dyDescent="0.35">
      <c r="B762" s="7" t="s">
        <v>2855</v>
      </c>
      <c r="C762" s="13" t="s">
        <v>2856</v>
      </c>
      <c r="D762" s="14">
        <f t="shared" si="33"/>
        <v>24</v>
      </c>
      <c r="E762" s="15" t="str">
        <f t="shared" si="34"/>
        <v>Barber, Ms. Rosemary E.</v>
      </c>
      <c r="F762" s="14">
        <f t="shared" si="35"/>
        <v>23</v>
      </c>
      <c r="G762" s="14" t="s">
        <v>10</v>
      </c>
      <c r="H762" s="15" t="s">
        <v>2857</v>
      </c>
      <c r="I762" s="16" t="s">
        <v>2858</v>
      </c>
    </row>
    <row r="763" spans="2:9" ht="15.75" customHeight="1" thickBot="1" x14ac:dyDescent="0.35">
      <c r="B763" s="7" t="s">
        <v>2859</v>
      </c>
      <c r="C763" s="13" t="s">
        <v>2860</v>
      </c>
      <c r="D763" s="14">
        <f t="shared" si="33"/>
        <v>20</v>
      </c>
      <c r="E763" s="15" t="str">
        <f t="shared" si="34"/>
        <v>Reichmann, Ms. Lisa</v>
      </c>
      <c r="F763" s="14">
        <f t="shared" si="35"/>
        <v>19</v>
      </c>
      <c r="G763" s="14" t="s">
        <v>10</v>
      </c>
      <c r="H763" s="15" t="s">
        <v>1876</v>
      </c>
      <c r="I763" s="16" t="s">
        <v>2861</v>
      </c>
    </row>
    <row r="764" spans="2:9" ht="15.75" customHeight="1" thickBot="1" x14ac:dyDescent="0.35">
      <c r="B764" s="7" t="s">
        <v>2862</v>
      </c>
      <c r="C764" s="13" t="s">
        <v>2863</v>
      </c>
      <c r="D764" s="14">
        <f t="shared" si="33"/>
        <v>21</v>
      </c>
      <c r="E764" s="15" t="str">
        <f t="shared" si="34"/>
        <v>Cavatorta, Mr. Jason</v>
      </c>
      <c r="F764" s="14">
        <f t="shared" si="35"/>
        <v>20</v>
      </c>
      <c r="G764" s="14" t="s">
        <v>15</v>
      </c>
      <c r="H764" s="15" t="s">
        <v>1014</v>
      </c>
      <c r="I764" s="16" t="s">
        <v>2864</v>
      </c>
    </row>
    <row r="765" spans="2:9" ht="15.75" customHeight="1" thickBot="1" x14ac:dyDescent="0.35">
      <c r="B765" s="7" t="s">
        <v>2865</v>
      </c>
      <c r="C765" s="13" t="s">
        <v>2866</v>
      </c>
      <c r="D765" s="14">
        <f t="shared" si="33"/>
        <v>21</v>
      </c>
      <c r="E765" s="15" t="str">
        <f t="shared" si="34"/>
        <v>Yaeger, Ms. Courtney</v>
      </c>
      <c r="F765" s="14">
        <f t="shared" si="35"/>
        <v>20</v>
      </c>
      <c r="G765" s="14" t="s">
        <v>10</v>
      </c>
      <c r="H765" s="15" t="s">
        <v>143</v>
      </c>
      <c r="I765" s="16" t="s">
        <v>2867</v>
      </c>
    </row>
    <row r="766" spans="2:9" ht="15.75" customHeight="1" thickBot="1" x14ac:dyDescent="0.35">
      <c r="B766" s="7" t="s">
        <v>2868</v>
      </c>
      <c r="C766" s="13" t="s">
        <v>2869</v>
      </c>
      <c r="D766" s="14">
        <f t="shared" si="33"/>
        <v>24</v>
      </c>
      <c r="E766" s="15" t="str">
        <f t="shared" si="34"/>
        <v>Hughes, Ms. Jennifer R.</v>
      </c>
      <c r="F766" s="14">
        <f t="shared" si="35"/>
        <v>23</v>
      </c>
      <c r="G766" s="14" t="s">
        <v>10</v>
      </c>
      <c r="H766" s="15" t="s">
        <v>2870</v>
      </c>
      <c r="I766" s="16" t="s">
        <v>2871</v>
      </c>
    </row>
    <row r="767" spans="2:9" ht="15.75" customHeight="1" thickBot="1" x14ac:dyDescent="0.35">
      <c r="B767" s="7" t="s">
        <v>2872</v>
      </c>
      <c r="C767" s="13" t="s">
        <v>2873</v>
      </c>
      <c r="D767" s="14">
        <f t="shared" si="33"/>
        <v>22</v>
      </c>
      <c r="E767" s="15" t="str">
        <f t="shared" si="34"/>
        <v>Donahue, Ms. Lauren E</v>
      </c>
      <c r="F767" s="14">
        <f t="shared" si="35"/>
        <v>21</v>
      </c>
      <c r="G767" s="14" t="s">
        <v>10</v>
      </c>
      <c r="H767" s="15" t="s">
        <v>2874</v>
      </c>
      <c r="I767" s="16" t="s">
        <v>2875</v>
      </c>
    </row>
    <row r="768" spans="2:9" ht="15.75" customHeight="1" thickBot="1" x14ac:dyDescent="0.35">
      <c r="B768" s="7" t="s">
        <v>2876</v>
      </c>
      <c r="C768" s="13" t="s">
        <v>2877</v>
      </c>
      <c r="D768" s="14">
        <f t="shared" si="33"/>
        <v>25</v>
      </c>
      <c r="E768" s="15" t="str">
        <f t="shared" si="34"/>
        <v>Greenwell, Ms. Ashley M.</v>
      </c>
      <c r="F768" s="14">
        <f t="shared" si="35"/>
        <v>24</v>
      </c>
      <c r="G768" s="14" t="s">
        <v>10</v>
      </c>
      <c r="H768" s="15" t="s">
        <v>2878</v>
      </c>
      <c r="I768" s="16" t="s">
        <v>2879</v>
      </c>
    </row>
    <row r="769" spans="2:9" ht="15.75" customHeight="1" thickBot="1" x14ac:dyDescent="0.35">
      <c r="B769" s="7" t="s">
        <v>2880</v>
      </c>
      <c r="C769" s="13" t="s">
        <v>2881</v>
      </c>
      <c r="D769" s="14">
        <f t="shared" si="33"/>
        <v>22</v>
      </c>
      <c r="E769" s="15" t="str">
        <f t="shared" si="34"/>
        <v>Steele, Ms. Alison R.</v>
      </c>
      <c r="F769" s="14">
        <f t="shared" si="35"/>
        <v>21</v>
      </c>
      <c r="G769" s="14" t="s">
        <v>10</v>
      </c>
      <c r="H769" s="15" t="s">
        <v>2882</v>
      </c>
      <c r="I769" s="16" t="s">
        <v>2883</v>
      </c>
    </row>
    <row r="770" spans="2:9" ht="15.75" customHeight="1" thickBot="1" x14ac:dyDescent="0.35">
      <c r="B770" s="7" t="s">
        <v>2884</v>
      </c>
      <c r="C770" s="13" t="s">
        <v>2885</v>
      </c>
      <c r="D770" s="14">
        <f t="shared" si="33"/>
        <v>22</v>
      </c>
      <c r="E770" s="15" t="str">
        <f t="shared" si="34"/>
        <v>Gunter, Ms. Madeleine</v>
      </c>
      <c r="F770" s="14">
        <f t="shared" si="35"/>
        <v>21</v>
      </c>
      <c r="G770" s="14" t="s">
        <v>10</v>
      </c>
      <c r="H770" s="15" t="s">
        <v>2886</v>
      </c>
      <c r="I770" s="16" t="s">
        <v>2887</v>
      </c>
    </row>
    <row r="771" spans="2:9" ht="15.75" customHeight="1" thickBot="1" x14ac:dyDescent="0.35">
      <c r="B771" s="7" t="s">
        <v>2888</v>
      </c>
      <c r="C771" s="13" t="s">
        <v>2889</v>
      </c>
      <c r="D771" s="14">
        <f t="shared" ref="D771:D834" si="36">LEN(C771)</f>
        <v>22</v>
      </c>
      <c r="E771" s="15" t="str">
        <f t="shared" ref="E771:E834" si="37">TRIM(C771)</f>
        <v>McDonough, Ms. Stacey</v>
      </c>
      <c r="F771" s="14">
        <f t="shared" ref="F771:F834" si="38">LEN(E771)</f>
        <v>21</v>
      </c>
      <c r="G771" s="14" t="s">
        <v>10</v>
      </c>
      <c r="H771" s="15" t="s">
        <v>1182</v>
      </c>
      <c r="I771" s="16" t="s">
        <v>2890</v>
      </c>
    </row>
    <row r="772" spans="2:9" ht="15.75" customHeight="1" thickBot="1" x14ac:dyDescent="0.35">
      <c r="B772" s="7" t="s">
        <v>2891</v>
      </c>
      <c r="C772" s="13" t="s">
        <v>2892</v>
      </c>
      <c r="D772" s="14">
        <f t="shared" si="36"/>
        <v>24</v>
      </c>
      <c r="E772" s="15" t="str">
        <f t="shared" si="37"/>
        <v>Sweetland, Ms. Kimberly</v>
      </c>
      <c r="F772" s="14">
        <f t="shared" si="38"/>
        <v>23</v>
      </c>
      <c r="G772" s="14" t="s">
        <v>10</v>
      </c>
      <c r="H772" s="15" t="s">
        <v>2893</v>
      </c>
      <c r="I772" s="16" t="s">
        <v>2894</v>
      </c>
    </row>
    <row r="773" spans="2:9" ht="15.75" customHeight="1" thickBot="1" x14ac:dyDescent="0.35">
      <c r="B773" s="7" t="s">
        <v>2895</v>
      </c>
      <c r="C773" s="13" t="s">
        <v>2896</v>
      </c>
      <c r="D773" s="14">
        <f t="shared" si="36"/>
        <v>27</v>
      </c>
      <c r="E773" s="15" t="str">
        <f t="shared" si="37"/>
        <v>Hammersmith, Mr. Matthew D</v>
      </c>
      <c r="F773" s="14">
        <f t="shared" si="38"/>
        <v>26</v>
      </c>
      <c r="G773" s="14" t="s">
        <v>15</v>
      </c>
      <c r="H773" s="15" t="s">
        <v>16</v>
      </c>
      <c r="I773" s="16" t="s">
        <v>2897</v>
      </c>
    </row>
    <row r="774" spans="2:9" ht="15.75" customHeight="1" thickBot="1" x14ac:dyDescent="0.35">
      <c r="B774" s="7" t="s">
        <v>2898</v>
      </c>
      <c r="C774" s="13" t="s">
        <v>2899</v>
      </c>
      <c r="D774" s="14">
        <f t="shared" si="36"/>
        <v>20</v>
      </c>
      <c r="E774" s="15" t="str">
        <f t="shared" si="37"/>
        <v>French, Mr. Michael</v>
      </c>
      <c r="F774" s="14">
        <f t="shared" si="38"/>
        <v>19</v>
      </c>
      <c r="G774" s="14" t="s">
        <v>15</v>
      </c>
      <c r="H774" s="15" t="s">
        <v>612</v>
      </c>
      <c r="I774" s="16" t="s">
        <v>2900</v>
      </c>
    </row>
    <row r="775" spans="2:9" ht="15.75" customHeight="1" thickBot="1" x14ac:dyDescent="0.35">
      <c r="B775" s="7" t="s">
        <v>2901</v>
      </c>
      <c r="C775" s="13" t="s">
        <v>2902</v>
      </c>
      <c r="D775" s="14">
        <f t="shared" si="36"/>
        <v>15</v>
      </c>
      <c r="E775" s="15" t="str">
        <f t="shared" si="37"/>
        <v>Garbe, Mr. Ben</v>
      </c>
      <c r="F775" s="14">
        <f t="shared" si="38"/>
        <v>14</v>
      </c>
      <c r="G775" s="14" t="s">
        <v>15</v>
      </c>
      <c r="H775" s="15" t="s">
        <v>651</v>
      </c>
      <c r="I775" s="16" t="s">
        <v>2903</v>
      </c>
    </row>
    <row r="776" spans="2:9" ht="15.75" customHeight="1" thickBot="1" x14ac:dyDescent="0.35">
      <c r="B776" s="7" t="s">
        <v>2904</v>
      </c>
      <c r="C776" s="13" t="s">
        <v>2905</v>
      </c>
      <c r="D776" s="14">
        <f t="shared" si="36"/>
        <v>18</v>
      </c>
      <c r="E776" s="15" t="str">
        <f t="shared" si="37"/>
        <v>Duncan, Mr. Chris</v>
      </c>
      <c r="F776" s="14">
        <f t="shared" si="38"/>
        <v>17</v>
      </c>
      <c r="G776" s="14" t="s">
        <v>15</v>
      </c>
      <c r="H776" s="15" t="s">
        <v>887</v>
      </c>
      <c r="I776" s="16" t="s">
        <v>2906</v>
      </c>
    </row>
    <row r="777" spans="2:9" ht="15.75" customHeight="1" thickBot="1" x14ac:dyDescent="0.35">
      <c r="B777" s="7" t="s">
        <v>2907</v>
      </c>
      <c r="C777" s="13" t="s">
        <v>2908</v>
      </c>
      <c r="D777" s="14">
        <f t="shared" si="36"/>
        <v>22</v>
      </c>
      <c r="E777" s="15" t="str">
        <f t="shared" si="37"/>
        <v>Wallace, Mr. Jeremy J</v>
      </c>
      <c r="F777" s="14">
        <f t="shared" si="38"/>
        <v>21</v>
      </c>
      <c r="G777" s="14" t="s">
        <v>15</v>
      </c>
      <c r="H777" s="15" t="s">
        <v>2909</v>
      </c>
      <c r="I777" s="16" t="s">
        <v>2910</v>
      </c>
    </row>
    <row r="778" spans="2:9" ht="15.75" customHeight="1" thickBot="1" x14ac:dyDescent="0.35">
      <c r="B778" s="7" t="s">
        <v>2911</v>
      </c>
      <c r="C778" s="13" t="s">
        <v>2912</v>
      </c>
      <c r="D778" s="14">
        <f t="shared" si="36"/>
        <v>21</v>
      </c>
      <c r="E778" s="15" t="str">
        <f t="shared" si="37"/>
        <v>Tillman, Mrs. Amy L.</v>
      </c>
      <c r="F778" s="14">
        <f t="shared" si="38"/>
        <v>20</v>
      </c>
      <c r="G778" s="14" t="s">
        <v>1857</v>
      </c>
      <c r="H778" s="15" t="s">
        <v>2913</v>
      </c>
      <c r="I778" s="16" t="s">
        <v>2914</v>
      </c>
    </row>
    <row r="779" spans="2:9" ht="15.75" customHeight="1" thickBot="1" x14ac:dyDescent="0.35">
      <c r="B779" s="7" t="s">
        <v>2915</v>
      </c>
      <c r="C779" s="13" t="s">
        <v>2916</v>
      </c>
      <c r="D779" s="14">
        <f t="shared" si="36"/>
        <v>19</v>
      </c>
      <c r="E779" s="15" t="str">
        <f t="shared" si="37"/>
        <v>Lee, Mrs. Karen L.</v>
      </c>
      <c r="F779" s="14">
        <f t="shared" si="38"/>
        <v>18</v>
      </c>
      <c r="G779" s="14" t="s">
        <v>1857</v>
      </c>
      <c r="H779" s="15" t="s">
        <v>2917</v>
      </c>
      <c r="I779" s="16" t="s">
        <v>284</v>
      </c>
    </row>
    <row r="780" spans="2:9" ht="15.75" customHeight="1" thickBot="1" x14ac:dyDescent="0.35">
      <c r="B780" s="7" t="s">
        <v>2918</v>
      </c>
      <c r="C780" s="13" t="s">
        <v>2919</v>
      </c>
      <c r="D780" s="14">
        <f t="shared" si="36"/>
        <v>21</v>
      </c>
      <c r="E780" s="15" t="str">
        <f t="shared" si="37"/>
        <v>Taylor, Ms. Tennille</v>
      </c>
      <c r="F780" s="14">
        <f t="shared" si="38"/>
        <v>20</v>
      </c>
      <c r="G780" s="14" t="s">
        <v>10</v>
      </c>
      <c r="H780" s="15" t="s">
        <v>2920</v>
      </c>
      <c r="I780" s="16" t="s">
        <v>2921</v>
      </c>
    </row>
    <row r="781" spans="2:9" ht="15.75" customHeight="1" thickBot="1" x14ac:dyDescent="0.35">
      <c r="B781" s="7" t="s">
        <v>2922</v>
      </c>
      <c r="C781" s="13" t="s">
        <v>2923</v>
      </c>
      <c r="D781" s="14">
        <f t="shared" si="36"/>
        <v>18</v>
      </c>
      <c r="E781" s="15" t="str">
        <f t="shared" si="37"/>
        <v>McSween, Mr. Matt</v>
      </c>
      <c r="F781" s="14">
        <f t="shared" si="38"/>
        <v>17</v>
      </c>
      <c r="G781" s="14" t="s">
        <v>15</v>
      </c>
      <c r="H781" s="15" t="s">
        <v>809</v>
      </c>
      <c r="I781" s="16" t="s">
        <v>2924</v>
      </c>
    </row>
    <row r="782" spans="2:9" ht="15.75" customHeight="1" thickBot="1" x14ac:dyDescent="0.35">
      <c r="B782" s="7" t="s">
        <v>2925</v>
      </c>
      <c r="C782" s="13" t="s">
        <v>2926</v>
      </c>
      <c r="D782" s="14">
        <f t="shared" si="36"/>
        <v>20</v>
      </c>
      <c r="E782" s="15" t="str">
        <f t="shared" si="37"/>
        <v>Schubert, Ms. Emily</v>
      </c>
      <c r="F782" s="14">
        <f t="shared" si="38"/>
        <v>19</v>
      </c>
      <c r="G782" s="14" t="s">
        <v>10</v>
      </c>
      <c r="H782" s="15" t="s">
        <v>1628</v>
      </c>
      <c r="I782" s="16" t="s">
        <v>2927</v>
      </c>
    </row>
    <row r="783" spans="2:9" ht="15.75" customHeight="1" thickBot="1" x14ac:dyDescent="0.35">
      <c r="B783" s="7" t="s">
        <v>2928</v>
      </c>
      <c r="C783" s="13" t="s">
        <v>2929</v>
      </c>
      <c r="D783" s="14">
        <f t="shared" si="36"/>
        <v>22</v>
      </c>
      <c r="E783" s="15" t="str">
        <f t="shared" si="37"/>
        <v>Lalanne, Mr. Justin E</v>
      </c>
      <c r="F783" s="14">
        <f t="shared" si="38"/>
        <v>21</v>
      </c>
      <c r="G783" s="14" t="s">
        <v>15</v>
      </c>
      <c r="H783" s="15" t="s">
        <v>2930</v>
      </c>
      <c r="I783" s="16" t="s">
        <v>2931</v>
      </c>
    </row>
    <row r="784" spans="2:9" ht="15.75" customHeight="1" thickBot="1" x14ac:dyDescent="0.35">
      <c r="B784" s="7" t="s">
        <v>2932</v>
      </c>
      <c r="C784" s="13" t="s">
        <v>2933</v>
      </c>
      <c r="D784" s="14">
        <f t="shared" si="36"/>
        <v>22</v>
      </c>
      <c r="E784" s="15" t="str">
        <f t="shared" si="37"/>
        <v>Flanagan, Ms. Shalane</v>
      </c>
      <c r="F784" s="14">
        <f t="shared" si="38"/>
        <v>21</v>
      </c>
      <c r="G784" s="14" t="s">
        <v>10</v>
      </c>
      <c r="H784" s="15" t="s">
        <v>2934</v>
      </c>
      <c r="I784" s="16" t="s">
        <v>2516</v>
      </c>
    </row>
    <row r="785" spans="2:9" ht="15.75" customHeight="1" thickBot="1" x14ac:dyDescent="0.35">
      <c r="B785" s="7" t="s">
        <v>2935</v>
      </c>
      <c r="C785" s="13" t="s">
        <v>2936</v>
      </c>
      <c r="D785" s="14">
        <f t="shared" si="36"/>
        <v>25</v>
      </c>
      <c r="E785" s="15" t="str">
        <f t="shared" si="37"/>
        <v>Arellano, Ms. Jessica N.</v>
      </c>
      <c r="F785" s="14">
        <f t="shared" si="38"/>
        <v>24</v>
      </c>
      <c r="G785" s="14" t="s">
        <v>10</v>
      </c>
      <c r="H785" s="15" t="s">
        <v>2937</v>
      </c>
      <c r="I785" s="16" t="s">
        <v>2938</v>
      </c>
    </row>
    <row r="786" spans="2:9" ht="15.75" customHeight="1" thickBot="1" x14ac:dyDescent="0.35">
      <c r="B786" s="7" t="s">
        <v>2939</v>
      </c>
      <c r="C786" s="13" t="s">
        <v>2940</v>
      </c>
      <c r="D786" s="14">
        <f t="shared" si="36"/>
        <v>22</v>
      </c>
      <c r="E786" s="15" t="str">
        <f t="shared" si="37"/>
        <v>Charette, Ms. Melanie</v>
      </c>
      <c r="F786" s="14">
        <f t="shared" si="38"/>
        <v>21</v>
      </c>
      <c r="G786" s="14" t="s">
        <v>10</v>
      </c>
      <c r="H786" s="15" t="s">
        <v>2941</v>
      </c>
      <c r="I786" s="16" t="s">
        <v>2942</v>
      </c>
    </row>
    <row r="787" spans="2:9" ht="15.75" customHeight="1" thickBot="1" x14ac:dyDescent="0.35">
      <c r="B787" s="7" t="s">
        <v>2943</v>
      </c>
      <c r="C787" s="13" t="s">
        <v>2944</v>
      </c>
      <c r="D787" s="14">
        <f t="shared" si="36"/>
        <v>30</v>
      </c>
      <c r="E787" s="15" t="str">
        <f t="shared" si="37"/>
        <v>Pena Reyes, Ms. Ruth Angelica</v>
      </c>
      <c r="F787" s="14">
        <f t="shared" si="38"/>
        <v>29</v>
      </c>
      <c r="G787" s="14" t="s">
        <v>10</v>
      </c>
      <c r="H787" s="15" t="s">
        <v>2945</v>
      </c>
      <c r="I787" s="16" t="s">
        <v>2946</v>
      </c>
    </row>
    <row r="788" spans="2:9" ht="15.75" customHeight="1" thickBot="1" x14ac:dyDescent="0.35">
      <c r="B788" s="7" t="s">
        <v>2947</v>
      </c>
      <c r="C788" s="13" t="s">
        <v>2948</v>
      </c>
      <c r="D788" s="14">
        <f t="shared" si="36"/>
        <v>21</v>
      </c>
      <c r="E788" s="15" t="str">
        <f t="shared" si="37"/>
        <v>Broderick, Ms. Una M</v>
      </c>
      <c r="F788" s="14">
        <f t="shared" si="38"/>
        <v>20</v>
      </c>
      <c r="G788" s="14" t="s">
        <v>10</v>
      </c>
      <c r="H788" s="15" t="s">
        <v>2949</v>
      </c>
      <c r="I788" s="16" t="s">
        <v>2950</v>
      </c>
    </row>
    <row r="789" spans="2:9" ht="15.75" customHeight="1" thickBot="1" x14ac:dyDescent="0.35">
      <c r="B789" s="7" t="s">
        <v>2951</v>
      </c>
      <c r="C789" s="13" t="s">
        <v>2952</v>
      </c>
      <c r="D789" s="14">
        <f t="shared" si="36"/>
        <v>21</v>
      </c>
      <c r="E789" s="15" t="str">
        <f t="shared" si="37"/>
        <v>Summers, Ms. Taralyn</v>
      </c>
      <c r="F789" s="14">
        <f t="shared" si="38"/>
        <v>20</v>
      </c>
      <c r="G789" s="14" t="s">
        <v>10</v>
      </c>
      <c r="H789" s="15" t="s">
        <v>2953</v>
      </c>
      <c r="I789" s="16" t="s">
        <v>2954</v>
      </c>
    </row>
    <row r="790" spans="2:9" ht="15.75" customHeight="1" thickBot="1" x14ac:dyDescent="0.35">
      <c r="B790" s="7" t="s">
        <v>2955</v>
      </c>
      <c r="C790" s="13" t="s">
        <v>2956</v>
      </c>
      <c r="D790" s="14">
        <f t="shared" si="36"/>
        <v>20</v>
      </c>
      <c r="E790" s="15" t="str">
        <f t="shared" si="37"/>
        <v>Fisher, Mr. James A</v>
      </c>
      <c r="F790" s="14">
        <f t="shared" si="38"/>
        <v>19</v>
      </c>
      <c r="G790" s="14" t="s">
        <v>15</v>
      </c>
      <c r="H790" s="15" t="s">
        <v>2957</v>
      </c>
      <c r="I790" s="16" t="s">
        <v>168</v>
      </c>
    </row>
    <row r="791" spans="2:9" ht="15.75" customHeight="1" thickBot="1" x14ac:dyDescent="0.35">
      <c r="B791" s="7" t="s">
        <v>2958</v>
      </c>
      <c r="C791" s="13" t="s">
        <v>2959</v>
      </c>
      <c r="D791" s="14">
        <f t="shared" si="36"/>
        <v>15</v>
      </c>
      <c r="E791" s="15" t="str">
        <f t="shared" si="37"/>
        <v>Zhou, Mr. Ning</v>
      </c>
      <c r="F791" s="14">
        <f t="shared" si="38"/>
        <v>14</v>
      </c>
      <c r="G791" s="14" t="s">
        <v>15</v>
      </c>
      <c r="H791" s="15" t="s">
        <v>2960</v>
      </c>
      <c r="I791" s="16" t="s">
        <v>2961</v>
      </c>
    </row>
    <row r="792" spans="2:9" ht="15.75" customHeight="1" thickBot="1" x14ac:dyDescent="0.35">
      <c r="B792" s="7" t="s">
        <v>2962</v>
      </c>
      <c r="C792" s="13" t="s">
        <v>2963</v>
      </c>
      <c r="D792" s="14">
        <f t="shared" si="36"/>
        <v>22</v>
      </c>
      <c r="E792" s="15" t="str">
        <f t="shared" si="37"/>
        <v>Clarke-Ames, Mr. Joel</v>
      </c>
      <c r="F792" s="14">
        <f t="shared" si="38"/>
        <v>21</v>
      </c>
      <c r="G792" s="14" t="s">
        <v>15</v>
      </c>
      <c r="H792" s="15" t="s">
        <v>2964</v>
      </c>
      <c r="I792" s="16" t="s">
        <v>2965</v>
      </c>
    </row>
    <row r="793" spans="2:9" ht="15.75" customHeight="1" thickBot="1" x14ac:dyDescent="0.35">
      <c r="B793" s="7" t="s">
        <v>2966</v>
      </c>
      <c r="C793" s="13" t="s">
        <v>2967</v>
      </c>
      <c r="D793" s="14">
        <f t="shared" si="36"/>
        <v>22</v>
      </c>
      <c r="E793" s="15" t="str">
        <f t="shared" si="37"/>
        <v>Staton, Ms. Pamela J.</v>
      </c>
      <c r="F793" s="14">
        <f t="shared" si="38"/>
        <v>21</v>
      </c>
      <c r="G793" s="14" t="s">
        <v>10</v>
      </c>
      <c r="H793" s="15" t="s">
        <v>389</v>
      </c>
      <c r="I793" s="16" t="s">
        <v>2968</v>
      </c>
    </row>
    <row r="794" spans="2:9" ht="15.75" customHeight="1" thickBot="1" x14ac:dyDescent="0.35">
      <c r="B794" s="7" t="s">
        <v>2969</v>
      </c>
      <c r="C794" s="13" t="s">
        <v>2970</v>
      </c>
      <c r="D794" s="14">
        <f t="shared" si="36"/>
        <v>22</v>
      </c>
      <c r="E794" s="15" t="str">
        <f t="shared" si="37"/>
        <v>Forster, Ms. Brittney</v>
      </c>
      <c r="F794" s="14">
        <f t="shared" si="38"/>
        <v>21</v>
      </c>
      <c r="G794" s="14" t="s">
        <v>10</v>
      </c>
      <c r="H794" s="15" t="s">
        <v>2971</v>
      </c>
      <c r="I794" s="16" t="s">
        <v>2972</v>
      </c>
    </row>
    <row r="795" spans="2:9" ht="15.75" customHeight="1" thickBot="1" x14ac:dyDescent="0.35">
      <c r="B795" s="7" t="s">
        <v>2973</v>
      </c>
      <c r="C795" s="13" t="s">
        <v>2974</v>
      </c>
      <c r="D795" s="14">
        <f t="shared" si="36"/>
        <v>22</v>
      </c>
      <c r="E795" s="15" t="str">
        <f t="shared" si="37"/>
        <v>Monaghan, Mrs. Sheila</v>
      </c>
      <c r="F795" s="14">
        <f t="shared" si="38"/>
        <v>21</v>
      </c>
      <c r="G795" s="14" t="s">
        <v>1857</v>
      </c>
      <c r="H795" s="15" t="s">
        <v>2975</v>
      </c>
      <c r="I795" s="16" t="s">
        <v>2976</v>
      </c>
    </row>
    <row r="796" spans="2:9" ht="15.75" customHeight="1" thickBot="1" x14ac:dyDescent="0.35">
      <c r="B796" s="7" t="s">
        <v>2977</v>
      </c>
      <c r="C796" s="13" t="s">
        <v>2978</v>
      </c>
      <c r="D796" s="14">
        <f t="shared" si="36"/>
        <v>19</v>
      </c>
      <c r="E796" s="15" t="str">
        <f t="shared" si="37"/>
        <v>Kawamoto, Mr. Koji</v>
      </c>
      <c r="F796" s="14">
        <f t="shared" si="38"/>
        <v>18</v>
      </c>
      <c r="G796" s="14" t="s">
        <v>15</v>
      </c>
      <c r="H796" s="15" t="s">
        <v>2979</v>
      </c>
      <c r="I796" s="16" t="s">
        <v>2980</v>
      </c>
    </row>
    <row r="797" spans="2:9" ht="15.75" customHeight="1" thickBot="1" x14ac:dyDescent="0.35">
      <c r="B797" s="7" t="s">
        <v>2981</v>
      </c>
      <c r="C797" s="13" t="s">
        <v>2982</v>
      </c>
      <c r="D797" s="14">
        <f t="shared" si="36"/>
        <v>20</v>
      </c>
      <c r="E797" s="15" t="str">
        <f t="shared" si="37"/>
        <v>Dicharry, Ms. Sarah</v>
      </c>
      <c r="F797" s="14">
        <f t="shared" si="38"/>
        <v>19</v>
      </c>
      <c r="G797" s="14" t="s">
        <v>10</v>
      </c>
      <c r="H797" s="15" t="s">
        <v>748</v>
      </c>
      <c r="I797" s="16" t="s">
        <v>2983</v>
      </c>
    </row>
    <row r="798" spans="2:9" ht="15.75" customHeight="1" thickBot="1" x14ac:dyDescent="0.35">
      <c r="B798" s="7" t="s">
        <v>2984</v>
      </c>
      <c r="C798" s="13" t="s">
        <v>2985</v>
      </c>
      <c r="D798" s="14">
        <f t="shared" si="36"/>
        <v>22</v>
      </c>
      <c r="E798" s="15" t="str">
        <f t="shared" si="37"/>
        <v>Berry, Mrs. Colleen M</v>
      </c>
      <c r="F798" s="14">
        <f t="shared" si="38"/>
        <v>21</v>
      </c>
      <c r="G798" s="14" t="s">
        <v>1857</v>
      </c>
      <c r="H798" s="15" t="s">
        <v>2986</v>
      </c>
      <c r="I798" s="16" t="s">
        <v>2987</v>
      </c>
    </row>
    <row r="799" spans="2:9" ht="15.75" customHeight="1" thickBot="1" x14ac:dyDescent="0.35">
      <c r="B799" s="7" t="s">
        <v>2988</v>
      </c>
      <c r="C799" s="13" t="s">
        <v>2989</v>
      </c>
      <c r="D799" s="14">
        <f t="shared" si="36"/>
        <v>24</v>
      </c>
      <c r="E799" s="15" t="str">
        <f t="shared" si="37"/>
        <v>Porfirio, Ms. Deedra G.</v>
      </c>
      <c r="F799" s="14">
        <f t="shared" si="38"/>
        <v>23</v>
      </c>
      <c r="G799" s="14" t="s">
        <v>10</v>
      </c>
      <c r="H799" s="15" t="s">
        <v>2990</v>
      </c>
      <c r="I799" s="16" t="s">
        <v>2991</v>
      </c>
    </row>
    <row r="800" spans="2:9" ht="15.75" customHeight="1" thickBot="1" x14ac:dyDescent="0.35">
      <c r="B800" s="7" t="s">
        <v>2992</v>
      </c>
      <c r="C800" s="13" t="s">
        <v>2993</v>
      </c>
      <c r="D800" s="14">
        <f t="shared" si="36"/>
        <v>22</v>
      </c>
      <c r="E800" s="15" t="str">
        <f t="shared" si="37"/>
        <v>Thind, Mrs. Kulwinder</v>
      </c>
      <c r="F800" s="14">
        <f t="shared" si="38"/>
        <v>21</v>
      </c>
      <c r="G800" s="14" t="s">
        <v>1857</v>
      </c>
      <c r="H800" s="15" t="s">
        <v>2994</v>
      </c>
      <c r="I800" s="16" t="s">
        <v>2995</v>
      </c>
    </row>
    <row r="801" spans="2:9" ht="15.75" customHeight="1" thickBot="1" x14ac:dyDescent="0.35">
      <c r="B801" s="7" t="s">
        <v>2996</v>
      </c>
      <c r="C801" s="13" t="s">
        <v>2997</v>
      </c>
      <c r="D801" s="14">
        <f t="shared" si="36"/>
        <v>17</v>
      </c>
      <c r="E801" s="15" t="str">
        <f t="shared" si="37"/>
        <v>Ryan, Ms. Ann M.</v>
      </c>
      <c r="F801" s="14">
        <f t="shared" si="38"/>
        <v>16</v>
      </c>
      <c r="G801" s="14" t="s">
        <v>10</v>
      </c>
      <c r="H801" s="15" t="s">
        <v>2998</v>
      </c>
      <c r="I801" s="16" t="s">
        <v>1877</v>
      </c>
    </row>
    <row r="802" spans="2:9" ht="15.75" customHeight="1" thickBot="1" x14ac:dyDescent="0.35">
      <c r="B802" s="7" t="s">
        <v>2999</v>
      </c>
      <c r="C802" s="13" t="s">
        <v>3000</v>
      </c>
      <c r="D802" s="14">
        <f t="shared" si="36"/>
        <v>18</v>
      </c>
      <c r="E802" s="15" t="str">
        <f t="shared" si="37"/>
        <v>Horn, Ms. Sarah E</v>
      </c>
      <c r="F802" s="14">
        <f t="shared" si="38"/>
        <v>17</v>
      </c>
      <c r="G802" s="14" t="s">
        <v>10</v>
      </c>
      <c r="H802" s="15" t="s">
        <v>1547</v>
      </c>
      <c r="I802" s="16" t="s">
        <v>3001</v>
      </c>
    </row>
    <row r="803" spans="2:9" ht="15.75" customHeight="1" thickBot="1" x14ac:dyDescent="0.35">
      <c r="B803" s="7" t="s">
        <v>3002</v>
      </c>
      <c r="C803" s="13" t="s">
        <v>3003</v>
      </c>
      <c r="D803" s="14">
        <f t="shared" si="36"/>
        <v>23</v>
      </c>
      <c r="E803" s="15" t="str">
        <f t="shared" si="37"/>
        <v>Sabadosa, Ms. Apryl J.</v>
      </c>
      <c r="F803" s="14">
        <f t="shared" si="38"/>
        <v>22</v>
      </c>
      <c r="G803" s="14" t="s">
        <v>10</v>
      </c>
      <c r="H803" s="15" t="s">
        <v>3004</v>
      </c>
      <c r="I803" s="16" t="s">
        <v>3005</v>
      </c>
    </row>
    <row r="804" spans="2:9" ht="15.75" customHeight="1" thickBot="1" x14ac:dyDescent="0.35">
      <c r="B804" s="7" t="s">
        <v>3006</v>
      </c>
      <c r="C804" s="13" t="s">
        <v>3007</v>
      </c>
      <c r="D804" s="14">
        <f t="shared" si="36"/>
        <v>19</v>
      </c>
      <c r="E804" s="15" t="str">
        <f t="shared" si="37"/>
        <v>Casady, Mrs. Ilana</v>
      </c>
      <c r="F804" s="14">
        <f t="shared" si="38"/>
        <v>18</v>
      </c>
      <c r="G804" s="14" t="s">
        <v>1857</v>
      </c>
      <c r="H804" s="15" t="s">
        <v>3008</v>
      </c>
      <c r="I804" s="16" t="s">
        <v>3009</v>
      </c>
    </row>
    <row r="805" spans="2:9" ht="15.75" customHeight="1" thickBot="1" x14ac:dyDescent="0.35">
      <c r="B805" s="7" t="s">
        <v>3010</v>
      </c>
      <c r="C805" s="13" t="s">
        <v>3011</v>
      </c>
      <c r="D805" s="14">
        <f t="shared" si="36"/>
        <v>24</v>
      </c>
      <c r="E805" s="15" t="str">
        <f t="shared" si="37"/>
        <v>Phillips, Ms. Katherine</v>
      </c>
      <c r="F805" s="14">
        <f t="shared" si="38"/>
        <v>23</v>
      </c>
      <c r="G805" s="14" t="s">
        <v>10</v>
      </c>
      <c r="H805" s="15" t="s">
        <v>1705</v>
      </c>
      <c r="I805" s="16" t="s">
        <v>1060</v>
      </c>
    </row>
    <row r="806" spans="2:9" ht="15.75" customHeight="1" thickBot="1" x14ac:dyDescent="0.35">
      <c r="B806" s="7" t="s">
        <v>3012</v>
      </c>
      <c r="C806" s="13" t="s">
        <v>3013</v>
      </c>
      <c r="D806" s="14">
        <f t="shared" si="36"/>
        <v>22</v>
      </c>
      <c r="E806" s="15" t="str">
        <f t="shared" si="37"/>
        <v>Ahokas, Ms. Katherine</v>
      </c>
      <c r="F806" s="14">
        <f t="shared" si="38"/>
        <v>21</v>
      </c>
      <c r="G806" s="14" t="s">
        <v>10</v>
      </c>
      <c r="H806" s="15" t="s">
        <v>1705</v>
      </c>
      <c r="I806" s="16" t="s">
        <v>3014</v>
      </c>
    </row>
    <row r="807" spans="2:9" ht="15.75" customHeight="1" thickBot="1" x14ac:dyDescent="0.35">
      <c r="B807" s="7" t="s">
        <v>3015</v>
      </c>
      <c r="C807" s="13" t="s">
        <v>3016</v>
      </c>
      <c r="D807" s="14">
        <f t="shared" si="36"/>
        <v>17</v>
      </c>
      <c r="E807" s="15" t="str">
        <f t="shared" si="37"/>
        <v>Hebert, Mr. Karl</v>
      </c>
      <c r="F807" s="14">
        <f t="shared" si="38"/>
        <v>16</v>
      </c>
      <c r="G807" s="14" t="s">
        <v>15</v>
      </c>
      <c r="H807" s="15" t="s">
        <v>3017</v>
      </c>
      <c r="I807" s="16" t="s">
        <v>3018</v>
      </c>
    </row>
    <row r="808" spans="2:9" ht="15.75" customHeight="1" thickBot="1" x14ac:dyDescent="0.35">
      <c r="B808" s="7" t="s">
        <v>3019</v>
      </c>
      <c r="C808" s="13" t="s">
        <v>3020</v>
      </c>
      <c r="D808" s="14">
        <f t="shared" si="36"/>
        <v>18</v>
      </c>
      <c r="E808" s="15" t="str">
        <f t="shared" si="37"/>
        <v>Fair, Mr. Stephen</v>
      </c>
      <c r="F808" s="14">
        <f t="shared" si="38"/>
        <v>17</v>
      </c>
      <c r="G808" s="14" t="s">
        <v>15</v>
      </c>
      <c r="H808" s="15" t="s">
        <v>40</v>
      </c>
      <c r="I808" s="16" t="s">
        <v>3021</v>
      </c>
    </row>
    <row r="809" spans="2:9" ht="15.75" customHeight="1" thickBot="1" x14ac:dyDescent="0.35">
      <c r="B809" s="7" t="s">
        <v>3022</v>
      </c>
      <c r="C809" s="13" t="s">
        <v>3023</v>
      </c>
      <c r="D809" s="14">
        <f t="shared" si="36"/>
        <v>18</v>
      </c>
      <c r="E809" s="15" t="str">
        <f t="shared" si="37"/>
        <v>Swenson, Mr. Will</v>
      </c>
      <c r="F809" s="14">
        <f t="shared" si="38"/>
        <v>17</v>
      </c>
      <c r="G809" s="14" t="s">
        <v>15</v>
      </c>
      <c r="H809" s="15" t="s">
        <v>3024</v>
      </c>
      <c r="I809" s="16" t="s">
        <v>3025</v>
      </c>
    </row>
    <row r="810" spans="2:9" ht="15.75" customHeight="1" thickBot="1" x14ac:dyDescent="0.35">
      <c r="B810" s="7" t="s">
        <v>3026</v>
      </c>
      <c r="C810" s="13" t="s">
        <v>3027</v>
      </c>
      <c r="D810" s="14">
        <f t="shared" si="36"/>
        <v>23</v>
      </c>
      <c r="E810" s="15" t="str">
        <f t="shared" si="37"/>
        <v>Revenis, Mr. Bradley D</v>
      </c>
      <c r="F810" s="14">
        <f t="shared" si="38"/>
        <v>22</v>
      </c>
      <c r="G810" s="14" t="s">
        <v>15</v>
      </c>
      <c r="H810" s="15" t="s">
        <v>3028</v>
      </c>
      <c r="I810" s="16" t="s">
        <v>3029</v>
      </c>
    </row>
    <row r="811" spans="2:9" ht="15.75" customHeight="1" thickBot="1" x14ac:dyDescent="0.35">
      <c r="B811" s="7" t="s">
        <v>3030</v>
      </c>
      <c r="C811" s="13" t="s">
        <v>3031</v>
      </c>
      <c r="D811" s="14">
        <f t="shared" si="36"/>
        <v>19</v>
      </c>
      <c r="E811" s="15" t="str">
        <f t="shared" si="37"/>
        <v>Engnes, Mrs. Amy M</v>
      </c>
      <c r="F811" s="14">
        <f t="shared" si="38"/>
        <v>18</v>
      </c>
      <c r="G811" s="14" t="s">
        <v>1857</v>
      </c>
      <c r="H811" s="15" t="s">
        <v>3032</v>
      </c>
      <c r="I811" s="16" t="s">
        <v>3033</v>
      </c>
    </row>
    <row r="812" spans="2:9" ht="15.75" customHeight="1" thickBot="1" x14ac:dyDescent="0.35">
      <c r="B812" s="7" t="s">
        <v>3034</v>
      </c>
      <c r="C812" s="13" t="s">
        <v>3035</v>
      </c>
      <c r="D812" s="14">
        <f t="shared" si="36"/>
        <v>23</v>
      </c>
      <c r="E812" s="15" t="str">
        <f t="shared" si="37"/>
        <v>Wiltse, Mr. Matthew W.</v>
      </c>
      <c r="F812" s="14">
        <f t="shared" si="38"/>
        <v>22</v>
      </c>
      <c r="G812" s="14" t="s">
        <v>15</v>
      </c>
      <c r="H812" s="15" t="s">
        <v>3036</v>
      </c>
      <c r="I812" s="16" t="s">
        <v>3037</v>
      </c>
    </row>
    <row r="813" spans="2:9" ht="15.75" customHeight="1" thickBot="1" x14ac:dyDescent="0.35">
      <c r="B813" s="7" t="s">
        <v>3038</v>
      </c>
      <c r="C813" s="13" t="s">
        <v>3039</v>
      </c>
      <c r="D813" s="14">
        <f t="shared" si="36"/>
        <v>20</v>
      </c>
      <c r="E813" s="15" t="str">
        <f t="shared" si="37"/>
        <v>Fernandez, Mr. Doug</v>
      </c>
      <c r="F813" s="14">
        <f t="shared" si="38"/>
        <v>19</v>
      </c>
      <c r="G813" s="14" t="s">
        <v>15</v>
      </c>
      <c r="H813" s="15" t="s">
        <v>494</v>
      </c>
      <c r="I813" s="16" t="s">
        <v>3040</v>
      </c>
    </row>
    <row r="814" spans="2:9" ht="15.75" customHeight="1" thickBot="1" x14ac:dyDescent="0.35">
      <c r="B814" s="7" t="s">
        <v>3041</v>
      </c>
      <c r="C814" s="13" t="s">
        <v>3042</v>
      </c>
      <c r="D814" s="14">
        <f t="shared" si="36"/>
        <v>17</v>
      </c>
      <c r="E814" s="15" t="str">
        <f t="shared" si="37"/>
        <v>Edwards, Mr. Tom</v>
      </c>
      <c r="F814" s="14">
        <f t="shared" si="38"/>
        <v>16</v>
      </c>
      <c r="G814" s="14" t="s">
        <v>15</v>
      </c>
      <c r="H814" s="15" t="s">
        <v>3043</v>
      </c>
      <c r="I814" s="16" t="s">
        <v>1540</v>
      </c>
    </row>
    <row r="815" spans="2:9" ht="15.75" customHeight="1" thickBot="1" x14ac:dyDescent="0.35">
      <c r="B815" s="7" t="s">
        <v>3044</v>
      </c>
      <c r="C815" s="13" t="s">
        <v>3045</v>
      </c>
      <c r="D815" s="14">
        <f t="shared" si="36"/>
        <v>21</v>
      </c>
      <c r="E815" s="15" t="str">
        <f t="shared" si="37"/>
        <v>Pinney, Mr. Jonathan</v>
      </c>
      <c r="F815" s="14">
        <f t="shared" si="38"/>
        <v>20</v>
      </c>
      <c r="G815" s="14" t="s">
        <v>15</v>
      </c>
      <c r="H815" s="15" t="s">
        <v>2200</v>
      </c>
      <c r="I815" s="16" t="s">
        <v>3046</v>
      </c>
    </row>
    <row r="816" spans="2:9" ht="15.75" customHeight="1" thickBot="1" x14ac:dyDescent="0.35">
      <c r="B816" s="7" t="s">
        <v>3047</v>
      </c>
      <c r="C816" s="13" t="s">
        <v>3048</v>
      </c>
      <c r="D816" s="14">
        <f t="shared" si="36"/>
        <v>19</v>
      </c>
      <c r="E816" s="15" t="str">
        <f t="shared" si="37"/>
        <v>Levy, Mr. Wayne A.</v>
      </c>
      <c r="F816" s="14">
        <f t="shared" si="38"/>
        <v>18</v>
      </c>
      <c r="G816" s="14" t="s">
        <v>15</v>
      </c>
      <c r="H816" s="15" t="s">
        <v>3049</v>
      </c>
      <c r="I816" s="16" t="s">
        <v>3050</v>
      </c>
    </row>
    <row r="817" spans="2:9" ht="15.75" customHeight="1" thickBot="1" x14ac:dyDescent="0.35">
      <c r="B817" s="7" t="s">
        <v>3051</v>
      </c>
      <c r="C817" s="13" t="s">
        <v>3052</v>
      </c>
      <c r="D817" s="14">
        <f t="shared" si="36"/>
        <v>21</v>
      </c>
      <c r="E817" s="15" t="str">
        <f t="shared" si="37"/>
        <v>Takeda, Mr. Nobuyori</v>
      </c>
      <c r="F817" s="14">
        <f t="shared" si="38"/>
        <v>20</v>
      </c>
      <c r="G817" s="14" t="s">
        <v>15</v>
      </c>
      <c r="H817" s="15" t="s">
        <v>3053</v>
      </c>
      <c r="I817" s="16" t="s">
        <v>3054</v>
      </c>
    </row>
    <row r="818" spans="2:9" ht="15.75" customHeight="1" thickBot="1" x14ac:dyDescent="0.35">
      <c r="B818" s="7" t="s">
        <v>3055</v>
      </c>
      <c r="C818" s="13" t="s">
        <v>3056</v>
      </c>
      <c r="D818" s="14">
        <f t="shared" si="36"/>
        <v>16</v>
      </c>
      <c r="E818" s="15" t="str">
        <f t="shared" si="37"/>
        <v>Burke, Mr. Rich</v>
      </c>
      <c r="F818" s="14">
        <f t="shared" si="38"/>
        <v>15</v>
      </c>
      <c r="G818" s="14" t="s">
        <v>15</v>
      </c>
      <c r="H818" s="15" t="s">
        <v>3057</v>
      </c>
      <c r="I818" s="16" t="s">
        <v>3058</v>
      </c>
    </row>
    <row r="819" spans="2:9" ht="15.75" customHeight="1" thickBot="1" x14ac:dyDescent="0.35">
      <c r="B819" s="7" t="s">
        <v>3059</v>
      </c>
      <c r="C819" s="13" t="s">
        <v>3060</v>
      </c>
      <c r="D819" s="14">
        <f t="shared" si="36"/>
        <v>21</v>
      </c>
      <c r="E819" s="15" t="str">
        <f t="shared" si="37"/>
        <v>Duarte, Mr. Marcos S</v>
      </c>
      <c r="F819" s="14">
        <f t="shared" si="38"/>
        <v>20</v>
      </c>
      <c r="G819" s="14" t="s">
        <v>15</v>
      </c>
      <c r="H819" s="15" t="s">
        <v>3061</v>
      </c>
      <c r="I819" s="16" t="s">
        <v>3062</v>
      </c>
    </row>
    <row r="820" spans="2:9" ht="15.75" customHeight="1" thickBot="1" x14ac:dyDescent="0.35">
      <c r="B820" s="7" t="s">
        <v>3063</v>
      </c>
      <c r="C820" s="13" t="s">
        <v>3064</v>
      </c>
      <c r="D820" s="14">
        <f t="shared" si="36"/>
        <v>16</v>
      </c>
      <c r="E820" s="15" t="str">
        <f t="shared" si="37"/>
        <v>Clark, Mr. Dave</v>
      </c>
      <c r="F820" s="14">
        <f t="shared" si="38"/>
        <v>15</v>
      </c>
      <c r="G820" s="14" t="s">
        <v>15</v>
      </c>
      <c r="H820" s="15" t="s">
        <v>1517</v>
      </c>
      <c r="I820" s="16" t="s">
        <v>1183</v>
      </c>
    </row>
    <row r="821" spans="2:9" ht="15.75" customHeight="1" thickBot="1" x14ac:dyDescent="0.35">
      <c r="B821" s="7" t="s">
        <v>3065</v>
      </c>
      <c r="C821" s="13" t="s">
        <v>3066</v>
      </c>
      <c r="D821" s="14">
        <f t="shared" si="36"/>
        <v>15</v>
      </c>
      <c r="E821" s="15" t="str">
        <f t="shared" si="37"/>
        <v>Nice, Mr. Andy</v>
      </c>
      <c r="F821" s="14">
        <f t="shared" si="38"/>
        <v>14</v>
      </c>
      <c r="G821" s="14" t="s">
        <v>15</v>
      </c>
      <c r="H821" s="15" t="s">
        <v>3067</v>
      </c>
      <c r="I821" s="16" t="s">
        <v>3068</v>
      </c>
    </row>
    <row r="822" spans="2:9" ht="15.75" customHeight="1" thickBot="1" x14ac:dyDescent="0.35">
      <c r="B822" s="7" t="s">
        <v>3069</v>
      </c>
      <c r="C822" s="13" t="s">
        <v>3070</v>
      </c>
      <c r="D822" s="14">
        <f t="shared" si="36"/>
        <v>18</v>
      </c>
      <c r="E822" s="15" t="str">
        <f t="shared" si="37"/>
        <v>Windler, Ms. Mary</v>
      </c>
      <c r="F822" s="14">
        <f t="shared" si="38"/>
        <v>17</v>
      </c>
      <c r="G822" s="14" t="s">
        <v>10</v>
      </c>
      <c r="H822" s="15" t="s">
        <v>2239</v>
      </c>
      <c r="I822" s="16" t="s">
        <v>3071</v>
      </c>
    </row>
    <row r="823" spans="2:9" ht="15.75" customHeight="1" thickBot="1" x14ac:dyDescent="0.35">
      <c r="B823" s="7" t="s">
        <v>3072</v>
      </c>
      <c r="C823" s="13" t="s">
        <v>3073</v>
      </c>
      <c r="D823" s="14">
        <f t="shared" si="36"/>
        <v>20</v>
      </c>
      <c r="E823" s="15" t="str">
        <f t="shared" si="37"/>
        <v>Jones, Mr. Marcus B</v>
      </c>
      <c r="F823" s="14">
        <f t="shared" si="38"/>
        <v>19</v>
      </c>
      <c r="G823" s="14" t="s">
        <v>15</v>
      </c>
      <c r="H823" s="15" t="s">
        <v>3074</v>
      </c>
      <c r="I823" s="16" t="s">
        <v>3075</v>
      </c>
    </row>
    <row r="824" spans="2:9" ht="15.75" customHeight="1" thickBot="1" x14ac:dyDescent="0.35">
      <c r="B824" s="7" t="s">
        <v>3076</v>
      </c>
      <c r="C824" s="13" t="s">
        <v>3077</v>
      </c>
      <c r="D824" s="14">
        <f t="shared" si="36"/>
        <v>25</v>
      </c>
      <c r="E824" s="15" t="str">
        <f t="shared" si="37"/>
        <v>Stevenson, Mr. Thomas K.</v>
      </c>
      <c r="F824" s="14">
        <f t="shared" si="38"/>
        <v>24</v>
      </c>
      <c r="G824" s="14" t="s">
        <v>15</v>
      </c>
      <c r="H824" s="15" t="s">
        <v>3078</v>
      </c>
      <c r="I824" s="16" t="s">
        <v>3079</v>
      </c>
    </row>
    <row r="825" spans="2:9" ht="15.75" customHeight="1" thickBot="1" x14ac:dyDescent="0.35">
      <c r="B825" s="7" t="s">
        <v>3080</v>
      </c>
      <c r="C825" s="13" t="s">
        <v>3081</v>
      </c>
      <c r="D825" s="14">
        <f t="shared" si="36"/>
        <v>21</v>
      </c>
      <c r="E825" s="15" t="str">
        <f t="shared" si="37"/>
        <v>Humphrey, Mr. Robert</v>
      </c>
      <c r="F825" s="14">
        <f t="shared" si="38"/>
        <v>20</v>
      </c>
      <c r="G825" s="14" t="s">
        <v>15</v>
      </c>
      <c r="H825" s="15" t="s">
        <v>167</v>
      </c>
      <c r="I825" s="16" t="s">
        <v>3082</v>
      </c>
    </row>
    <row r="826" spans="2:9" ht="15.75" customHeight="1" thickBot="1" x14ac:dyDescent="0.35">
      <c r="B826" s="7" t="s">
        <v>3083</v>
      </c>
      <c r="C826" s="13" t="s">
        <v>3084</v>
      </c>
      <c r="D826" s="14">
        <f t="shared" si="36"/>
        <v>18</v>
      </c>
      <c r="E826" s="15" t="str">
        <f t="shared" si="37"/>
        <v>Nelson, Mr. Geoff</v>
      </c>
      <c r="F826" s="14">
        <f t="shared" si="38"/>
        <v>17</v>
      </c>
      <c r="G826" s="14" t="s">
        <v>15</v>
      </c>
      <c r="H826" s="15" t="s">
        <v>3085</v>
      </c>
      <c r="I826" s="16" t="s">
        <v>2603</v>
      </c>
    </row>
    <row r="827" spans="2:9" ht="15.75" customHeight="1" thickBot="1" x14ac:dyDescent="0.35">
      <c r="B827" s="7" t="s">
        <v>3086</v>
      </c>
      <c r="C827" s="13" t="s">
        <v>3087</v>
      </c>
      <c r="D827" s="14">
        <f t="shared" si="36"/>
        <v>20</v>
      </c>
      <c r="E827" s="15" t="str">
        <f t="shared" si="37"/>
        <v>Payne, Mr. Chris J.</v>
      </c>
      <c r="F827" s="14">
        <f t="shared" si="38"/>
        <v>19</v>
      </c>
      <c r="G827" s="14" t="s">
        <v>15</v>
      </c>
      <c r="H827" s="15" t="s">
        <v>3088</v>
      </c>
      <c r="I827" s="16" t="s">
        <v>3089</v>
      </c>
    </row>
    <row r="828" spans="2:9" ht="15.75" customHeight="1" thickBot="1" x14ac:dyDescent="0.35">
      <c r="B828" s="7" t="s">
        <v>3090</v>
      </c>
      <c r="C828" s="13" t="s">
        <v>3091</v>
      </c>
      <c r="D828" s="14">
        <f t="shared" si="36"/>
        <v>19</v>
      </c>
      <c r="E828" s="15" t="str">
        <f t="shared" si="37"/>
        <v>Hails, Ms. Kate A.</v>
      </c>
      <c r="F828" s="14">
        <f t="shared" si="38"/>
        <v>18</v>
      </c>
      <c r="G828" s="14" t="s">
        <v>10</v>
      </c>
      <c r="H828" s="15" t="s">
        <v>3092</v>
      </c>
      <c r="I828" s="16" t="s">
        <v>3093</v>
      </c>
    </row>
    <row r="829" spans="2:9" ht="15.75" customHeight="1" thickBot="1" x14ac:dyDescent="0.35">
      <c r="B829" s="7" t="s">
        <v>3094</v>
      </c>
      <c r="C829" s="13" t="s">
        <v>3095</v>
      </c>
      <c r="D829" s="14">
        <f t="shared" si="36"/>
        <v>19</v>
      </c>
      <c r="E829" s="15" t="str">
        <f t="shared" si="37"/>
        <v>Proctor, Ms. Kelli</v>
      </c>
      <c r="F829" s="14">
        <f t="shared" si="38"/>
        <v>18</v>
      </c>
      <c r="G829" s="14" t="s">
        <v>10</v>
      </c>
      <c r="H829" s="15" t="s">
        <v>3096</v>
      </c>
      <c r="I829" s="16" t="s">
        <v>3097</v>
      </c>
    </row>
    <row r="830" spans="2:9" ht="15.75" customHeight="1" thickBot="1" x14ac:dyDescent="0.35">
      <c r="B830" s="7" t="s">
        <v>3098</v>
      </c>
      <c r="C830" s="13" t="s">
        <v>3099</v>
      </c>
      <c r="D830" s="14">
        <f t="shared" si="36"/>
        <v>20</v>
      </c>
      <c r="E830" s="15" t="str">
        <f t="shared" si="37"/>
        <v>Ryan, Mrs. Maggie M</v>
      </c>
      <c r="F830" s="14">
        <f t="shared" si="38"/>
        <v>19</v>
      </c>
      <c r="G830" s="14" t="s">
        <v>1857</v>
      </c>
      <c r="H830" s="15" t="s">
        <v>3100</v>
      </c>
      <c r="I830" s="16" t="s">
        <v>1877</v>
      </c>
    </row>
    <row r="831" spans="2:9" ht="15.75" customHeight="1" thickBot="1" x14ac:dyDescent="0.35">
      <c r="B831" s="7" t="s">
        <v>3101</v>
      </c>
      <c r="C831" s="13" t="s">
        <v>3102</v>
      </c>
      <c r="D831" s="14">
        <f t="shared" si="36"/>
        <v>25</v>
      </c>
      <c r="E831" s="15" t="str">
        <f t="shared" si="37"/>
        <v>Watson, Mrs. Michelle L.</v>
      </c>
      <c r="F831" s="14">
        <f t="shared" si="38"/>
        <v>24</v>
      </c>
      <c r="G831" s="14" t="s">
        <v>1857</v>
      </c>
      <c r="H831" s="15" t="s">
        <v>3103</v>
      </c>
      <c r="I831" s="16" t="s">
        <v>1942</v>
      </c>
    </row>
    <row r="832" spans="2:9" ht="15.75" customHeight="1" thickBot="1" x14ac:dyDescent="0.35">
      <c r="B832" s="7" t="s">
        <v>3104</v>
      </c>
      <c r="C832" s="13" t="s">
        <v>3105</v>
      </c>
      <c r="D832" s="14">
        <f t="shared" si="36"/>
        <v>21</v>
      </c>
      <c r="E832" s="15" t="str">
        <f t="shared" si="37"/>
        <v>Gresh, Mrs. Ashley K</v>
      </c>
      <c r="F832" s="14">
        <f t="shared" si="38"/>
        <v>20</v>
      </c>
      <c r="G832" s="14" t="s">
        <v>1857</v>
      </c>
      <c r="H832" s="15" t="s">
        <v>3106</v>
      </c>
      <c r="I832" s="16" t="s">
        <v>3107</v>
      </c>
    </row>
    <row r="833" spans="2:9" ht="15.75" customHeight="1" thickBot="1" x14ac:dyDescent="0.35">
      <c r="B833" s="7" t="s">
        <v>3108</v>
      </c>
      <c r="C833" s="13" t="s">
        <v>3109</v>
      </c>
      <c r="D833" s="14">
        <f t="shared" si="36"/>
        <v>18</v>
      </c>
      <c r="E833" s="15" t="str">
        <f t="shared" si="37"/>
        <v>Anis, Mr. Michael</v>
      </c>
      <c r="F833" s="14">
        <f t="shared" si="38"/>
        <v>17</v>
      </c>
      <c r="G833" s="14" t="s">
        <v>15</v>
      </c>
      <c r="H833" s="15" t="s">
        <v>612</v>
      </c>
      <c r="I833" s="16" t="s">
        <v>3110</v>
      </c>
    </row>
    <row r="834" spans="2:9" ht="15.75" customHeight="1" thickBot="1" x14ac:dyDescent="0.35">
      <c r="B834" s="7" t="s">
        <v>3111</v>
      </c>
      <c r="C834" s="13" t="s">
        <v>3112</v>
      </c>
      <c r="D834" s="14">
        <f t="shared" si="36"/>
        <v>20</v>
      </c>
      <c r="E834" s="15" t="str">
        <f t="shared" si="37"/>
        <v>Swartz, Mr. Ryan K.</v>
      </c>
      <c r="F834" s="14">
        <f t="shared" si="38"/>
        <v>19</v>
      </c>
      <c r="G834" s="14" t="s">
        <v>15</v>
      </c>
      <c r="H834" s="15" t="s">
        <v>3113</v>
      </c>
      <c r="I834" s="16" t="s">
        <v>3114</v>
      </c>
    </row>
    <row r="835" spans="2:9" ht="15.75" customHeight="1" thickBot="1" x14ac:dyDescent="0.35">
      <c r="B835" s="7" t="s">
        <v>3115</v>
      </c>
      <c r="C835" s="13" t="s">
        <v>3116</v>
      </c>
      <c r="D835" s="14">
        <f t="shared" ref="D835:D898" si="39">LEN(C835)</f>
        <v>26</v>
      </c>
      <c r="E835" s="15" t="str">
        <f t="shared" ref="E835:E898" si="40">TRIM(C835)</f>
        <v>Schluneker, Mr. Matthew J</v>
      </c>
      <c r="F835" s="14">
        <f t="shared" ref="F835:F898" si="41">LEN(E835)</f>
        <v>25</v>
      </c>
      <c r="G835" s="14" t="s">
        <v>15</v>
      </c>
      <c r="H835" s="15" t="s">
        <v>3117</v>
      </c>
      <c r="I835" s="16" t="s">
        <v>3118</v>
      </c>
    </row>
    <row r="836" spans="2:9" ht="15.75" customHeight="1" thickBot="1" x14ac:dyDescent="0.35">
      <c r="B836" s="7" t="s">
        <v>3119</v>
      </c>
      <c r="C836" s="13" t="s">
        <v>3120</v>
      </c>
      <c r="D836" s="14">
        <f t="shared" si="39"/>
        <v>23</v>
      </c>
      <c r="E836" s="15" t="str">
        <f t="shared" si="40"/>
        <v>Bellemare, Mrs. Karine</v>
      </c>
      <c r="F836" s="14">
        <f t="shared" si="41"/>
        <v>22</v>
      </c>
      <c r="G836" s="14" t="s">
        <v>1857</v>
      </c>
      <c r="H836" s="15" t="s">
        <v>2590</v>
      </c>
      <c r="I836" s="16" t="s">
        <v>3121</v>
      </c>
    </row>
    <row r="837" spans="2:9" ht="15.75" customHeight="1" thickBot="1" x14ac:dyDescent="0.35">
      <c r="B837" s="7" t="s">
        <v>3122</v>
      </c>
      <c r="C837" s="13" t="s">
        <v>3123</v>
      </c>
      <c r="D837" s="14">
        <f t="shared" si="39"/>
        <v>22</v>
      </c>
      <c r="E837" s="15" t="str">
        <f t="shared" si="40"/>
        <v>Vitalo, Ms. Antonia G</v>
      </c>
      <c r="F837" s="14">
        <f t="shared" si="41"/>
        <v>21</v>
      </c>
      <c r="G837" s="14" t="s">
        <v>10</v>
      </c>
      <c r="H837" s="15" t="s">
        <v>3124</v>
      </c>
      <c r="I837" s="16" t="s">
        <v>3125</v>
      </c>
    </row>
    <row r="838" spans="2:9" ht="15.75" customHeight="1" thickBot="1" x14ac:dyDescent="0.35">
      <c r="B838" s="7" t="s">
        <v>3126</v>
      </c>
      <c r="C838" s="13" t="s">
        <v>3127</v>
      </c>
      <c r="D838" s="14">
        <f t="shared" si="39"/>
        <v>25</v>
      </c>
      <c r="E838" s="15" t="str">
        <f t="shared" si="40"/>
        <v>Hamilton, Ms. Casondra L</v>
      </c>
      <c r="F838" s="14">
        <f t="shared" si="41"/>
        <v>24</v>
      </c>
      <c r="G838" s="14" t="s">
        <v>10</v>
      </c>
      <c r="H838" s="15" t="s">
        <v>3128</v>
      </c>
      <c r="I838" s="16" t="s">
        <v>862</v>
      </c>
    </row>
    <row r="839" spans="2:9" ht="15.75" customHeight="1" thickBot="1" x14ac:dyDescent="0.35">
      <c r="B839" s="7" t="s">
        <v>3129</v>
      </c>
      <c r="C839" s="13" t="s">
        <v>3130</v>
      </c>
      <c r="D839" s="14">
        <f t="shared" si="39"/>
        <v>20</v>
      </c>
      <c r="E839" s="15" t="str">
        <f t="shared" si="40"/>
        <v>Marshall, Ms. Wendy</v>
      </c>
      <c r="F839" s="14">
        <f t="shared" si="41"/>
        <v>19</v>
      </c>
      <c r="G839" s="14" t="s">
        <v>10</v>
      </c>
      <c r="H839" s="15" t="s">
        <v>3131</v>
      </c>
      <c r="I839" s="16" t="s">
        <v>3132</v>
      </c>
    </row>
    <row r="840" spans="2:9" ht="15.75" customHeight="1" thickBot="1" x14ac:dyDescent="0.35">
      <c r="B840" s="7" t="s">
        <v>3133</v>
      </c>
      <c r="C840" s="13" t="s">
        <v>3134</v>
      </c>
      <c r="D840" s="14">
        <f t="shared" si="39"/>
        <v>17</v>
      </c>
      <c r="E840" s="15" t="str">
        <f t="shared" si="40"/>
        <v>Cale, Mr. Eric D</v>
      </c>
      <c r="F840" s="14">
        <f t="shared" si="41"/>
        <v>16</v>
      </c>
      <c r="G840" s="14" t="s">
        <v>15</v>
      </c>
      <c r="H840" s="15" t="s">
        <v>2142</v>
      </c>
      <c r="I840" s="16" t="s">
        <v>2378</v>
      </c>
    </row>
    <row r="841" spans="2:9" ht="15.75" customHeight="1" thickBot="1" x14ac:dyDescent="0.35">
      <c r="B841" s="7" t="s">
        <v>3135</v>
      </c>
      <c r="C841" s="13" t="s">
        <v>3136</v>
      </c>
      <c r="D841" s="14">
        <f t="shared" si="39"/>
        <v>24</v>
      </c>
      <c r="E841" s="15" t="str">
        <f t="shared" si="40"/>
        <v>Pittaway, Ms. Elizabeth</v>
      </c>
      <c r="F841" s="14">
        <f t="shared" si="41"/>
        <v>23</v>
      </c>
      <c r="G841" s="14" t="s">
        <v>10</v>
      </c>
      <c r="H841" s="15" t="s">
        <v>902</v>
      </c>
      <c r="I841" s="16" t="s">
        <v>3137</v>
      </c>
    </row>
    <row r="842" spans="2:9" ht="15.75" customHeight="1" thickBot="1" x14ac:dyDescent="0.35">
      <c r="B842" s="7" t="s">
        <v>3138</v>
      </c>
      <c r="C842" s="13" t="s">
        <v>3139</v>
      </c>
      <c r="D842" s="14">
        <f t="shared" si="39"/>
        <v>18</v>
      </c>
      <c r="E842" s="15" t="str">
        <f t="shared" si="40"/>
        <v>Bill, Ms. Laura F</v>
      </c>
      <c r="F842" s="14">
        <f t="shared" si="41"/>
        <v>17</v>
      </c>
      <c r="G842" s="14" t="s">
        <v>10</v>
      </c>
      <c r="H842" s="15" t="s">
        <v>3140</v>
      </c>
      <c r="I842" s="16" t="s">
        <v>3141</v>
      </c>
    </row>
    <row r="843" spans="2:9" ht="15.75" customHeight="1" thickBot="1" x14ac:dyDescent="0.35">
      <c r="B843" s="7" t="s">
        <v>3142</v>
      </c>
      <c r="C843" s="13" t="s">
        <v>3143</v>
      </c>
      <c r="D843" s="14">
        <f t="shared" si="39"/>
        <v>22</v>
      </c>
      <c r="E843" s="15" t="str">
        <f t="shared" si="40"/>
        <v>Antrim, Ms. Amelia F.</v>
      </c>
      <c r="F843" s="14">
        <f t="shared" si="41"/>
        <v>21</v>
      </c>
      <c r="G843" s="14" t="s">
        <v>10</v>
      </c>
      <c r="H843" s="15" t="s">
        <v>3144</v>
      </c>
      <c r="I843" s="16" t="s">
        <v>3145</v>
      </c>
    </row>
    <row r="844" spans="2:9" ht="15.75" customHeight="1" thickBot="1" x14ac:dyDescent="0.35">
      <c r="B844" s="7" t="s">
        <v>3146</v>
      </c>
      <c r="C844" s="13" t="s">
        <v>3147</v>
      </c>
      <c r="D844" s="14">
        <f t="shared" si="39"/>
        <v>29</v>
      </c>
      <c r="E844" s="15" t="str">
        <f t="shared" si="40"/>
        <v>Doolittle-Crider, Ms. Amy L.</v>
      </c>
      <c r="F844" s="14">
        <f t="shared" si="41"/>
        <v>28</v>
      </c>
      <c r="G844" s="14" t="s">
        <v>10</v>
      </c>
      <c r="H844" s="15" t="s">
        <v>2913</v>
      </c>
      <c r="I844" s="16" t="s">
        <v>3148</v>
      </c>
    </row>
    <row r="845" spans="2:9" ht="15.75" customHeight="1" thickBot="1" x14ac:dyDescent="0.35">
      <c r="B845" s="7" t="s">
        <v>3149</v>
      </c>
      <c r="C845" s="13" t="s">
        <v>3150</v>
      </c>
      <c r="D845" s="14">
        <f t="shared" si="39"/>
        <v>21</v>
      </c>
      <c r="E845" s="15" t="str">
        <f t="shared" si="40"/>
        <v>Ruhlman, Ms. Katie J</v>
      </c>
      <c r="F845" s="14">
        <f t="shared" si="41"/>
        <v>20</v>
      </c>
      <c r="G845" s="14" t="s">
        <v>10</v>
      </c>
      <c r="H845" s="15" t="s">
        <v>3151</v>
      </c>
      <c r="I845" s="16" t="s">
        <v>3152</v>
      </c>
    </row>
    <row r="846" spans="2:9" ht="15.75" customHeight="1" thickBot="1" x14ac:dyDescent="0.35">
      <c r="B846" s="7" t="s">
        <v>3153</v>
      </c>
      <c r="C846" s="13" t="s">
        <v>3154</v>
      </c>
      <c r="D846" s="14">
        <f t="shared" si="39"/>
        <v>23</v>
      </c>
      <c r="E846" s="15" t="str">
        <f t="shared" si="40"/>
        <v>Anderson, Ms. Laura E.</v>
      </c>
      <c r="F846" s="14">
        <f t="shared" si="41"/>
        <v>22</v>
      </c>
      <c r="G846" s="14" t="s">
        <v>10</v>
      </c>
      <c r="H846" s="15" t="s">
        <v>1994</v>
      </c>
      <c r="I846" s="16" t="s">
        <v>575</v>
      </c>
    </row>
    <row r="847" spans="2:9" ht="15.75" customHeight="1" thickBot="1" x14ac:dyDescent="0.35">
      <c r="B847" s="7" t="s">
        <v>3155</v>
      </c>
      <c r="C847" s="13" t="s">
        <v>3156</v>
      </c>
      <c r="D847" s="14">
        <f t="shared" si="39"/>
        <v>22</v>
      </c>
      <c r="E847" s="15" t="str">
        <f t="shared" si="40"/>
        <v>Uchiyama, Mrs. Mayumi</v>
      </c>
      <c r="F847" s="14">
        <f t="shared" si="41"/>
        <v>21</v>
      </c>
      <c r="G847" s="14" t="s">
        <v>1857</v>
      </c>
      <c r="H847" s="15" t="s">
        <v>3157</v>
      </c>
      <c r="I847" s="16" t="s">
        <v>3158</v>
      </c>
    </row>
    <row r="848" spans="2:9" ht="15.75" customHeight="1" thickBot="1" x14ac:dyDescent="0.35">
      <c r="B848" s="7" t="s">
        <v>3159</v>
      </c>
      <c r="C848" s="13" t="s">
        <v>3160</v>
      </c>
      <c r="D848" s="14">
        <f t="shared" si="39"/>
        <v>20</v>
      </c>
      <c r="E848" s="15" t="str">
        <f t="shared" si="40"/>
        <v>Desota, Ms. Vanessa</v>
      </c>
      <c r="F848" s="14">
        <f t="shared" si="41"/>
        <v>19</v>
      </c>
      <c r="G848" s="14" t="s">
        <v>10</v>
      </c>
      <c r="H848" s="15" t="s">
        <v>3161</v>
      </c>
      <c r="I848" s="16" t="s">
        <v>3162</v>
      </c>
    </row>
    <row r="849" spans="2:9" ht="15.75" customHeight="1" thickBot="1" x14ac:dyDescent="0.35">
      <c r="B849" s="7" t="s">
        <v>3163</v>
      </c>
      <c r="C849" s="13" t="s">
        <v>3164</v>
      </c>
      <c r="D849" s="14">
        <f t="shared" si="39"/>
        <v>22</v>
      </c>
      <c r="E849" s="15" t="str">
        <f t="shared" si="40"/>
        <v>Edmonds, Ms. Natali N</v>
      </c>
      <c r="F849" s="14">
        <f t="shared" si="41"/>
        <v>21</v>
      </c>
      <c r="G849" s="14" t="s">
        <v>10</v>
      </c>
      <c r="H849" s="15" t="s">
        <v>3165</v>
      </c>
      <c r="I849" s="16" t="s">
        <v>3166</v>
      </c>
    </row>
    <row r="850" spans="2:9" ht="15.75" customHeight="1" thickBot="1" x14ac:dyDescent="0.35">
      <c r="B850" s="7" t="s">
        <v>3167</v>
      </c>
      <c r="C850" s="13" t="s">
        <v>3168</v>
      </c>
      <c r="D850" s="14">
        <f t="shared" si="39"/>
        <v>15</v>
      </c>
      <c r="E850" s="15" t="str">
        <f t="shared" si="40"/>
        <v>Otto, Ms. Beth</v>
      </c>
      <c r="F850" s="14">
        <f t="shared" si="41"/>
        <v>14</v>
      </c>
      <c r="G850" s="14" t="s">
        <v>10</v>
      </c>
      <c r="H850" s="15" t="s">
        <v>3169</v>
      </c>
      <c r="I850" s="16" t="s">
        <v>3170</v>
      </c>
    </row>
    <row r="851" spans="2:9" ht="15.75" customHeight="1" thickBot="1" x14ac:dyDescent="0.35">
      <c r="B851" s="7" t="s">
        <v>3171</v>
      </c>
      <c r="C851" s="13" t="s">
        <v>3172</v>
      </c>
      <c r="D851" s="14">
        <f t="shared" si="39"/>
        <v>15</v>
      </c>
      <c r="E851" s="15" t="str">
        <f t="shared" si="40"/>
        <v>Kurt, Mr. Alex</v>
      </c>
      <c r="F851" s="14">
        <f t="shared" si="41"/>
        <v>14</v>
      </c>
      <c r="G851" s="14" t="s">
        <v>15</v>
      </c>
      <c r="H851" s="15" t="s">
        <v>213</v>
      </c>
      <c r="I851" s="16" t="s">
        <v>3173</v>
      </c>
    </row>
    <row r="852" spans="2:9" ht="15.75" customHeight="1" thickBot="1" x14ac:dyDescent="0.35">
      <c r="B852" s="7" t="s">
        <v>3174</v>
      </c>
      <c r="C852" s="13" t="s">
        <v>3175</v>
      </c>
      <c r="D852" s="14">
        <f t="shared" si="39"/>
        <v>21</v>
      </c>
      <c r="E852" s="15" t="str">
        <f t="shared" si="40"/>
        <v>Duhaime, Mr. Spencer</v>
      </c>
      <c r="F852" s="14">
        <f t="shared" si="41"/>
        <v>20</v>
      </c>
      <c r="G852" s="14" t="s">
        <v>15</v>
      </c>
      <c r="H852" s="15" t="s">
        <v>182</v>
      </c>
      <c r="I852" s="16" t="s">
        <v>3176</v>
      </c>
    </row>
    <row r="853" spans="2:9" ht="15.75" customHeight="1" thickBot="1" x14ac:dyDescent="0.35">
      <c r="B853" s="7" t="s">
        <v>3177</v>
      </c>
      <c r="C853" s="13" t="s">
        <v>3178</v>
      </c>
      <c r="D853" s="14">
        <f t="shared" si="39"/>
        <v>20</v>
      </c>
      <c r="E853" s="15" t="str">
        <f t="shared" si="40"/>
        <v>Swann, Ms. Andee W.</v>
      </c>
      <c r="F853" s="14">
        <f t="shared" si="41"/>
        <v>19</v>
      </c>
      <c r="G853" s="14" t="s">
        <v>10</v>
      </c>
      <c r="H853" s="15" t="s">
        <v>3179</v>
      </c>
      <c r="I853" s="16" t="s">
        <v>3180</v>
      </c>
    </row>
    <row r="854" spans="2:9" ht="15.75" customHeight="1" thickBot="1" x14ac:dyDescent="0.35">
      <c r="B854" s="7" t="s">
        <v>3181</v>
      </c>
      <c r="C854" s="13" t="s">
        <v>3182</v>
      </c>
      <c r="D854" s="14">
        <f t="shared" si="39"/>
        <v>17</v>
      </c>
      <c r="E854" s="15" t="str">
        <f t="shared" si="40"/>
        <v>Burton, Mrs. Amy</v>
      </c>
      <c r="F854" s="14">
        <f t="shared" si="41"/>
        <v>16</v>
      </c>
      <c r="G854" s="14" t="s">
        <v>1857</v>
      </c>
      <c r="H854" s="15" t="s">
        <v>736</v>
      </c>
      <c r="I854" s="16" t="s">
        <v>3183</v>
      </c>
    </row>
    <row r="855" spans="2:9" ht="15.75" customHeight="1" thickBot="1" x14ac:dyDescent="0.35">
      <c r="B855" s="7" t="s">
        <v>3184</v>
      </c>
      <c r="C855" s="13" t="s">
        <v>3185</v>
      </c>
      <c r="D855" s="14">
        <f t="shared" si="39"/>
        <v>20</v>
      </c>
      <c r="E855" s="15" t="str">
        <f t="shared" si="40"/>
        <v>Ricardi, Mr. Joshua</v>
      </c>
      <c r="F855" s="14">
        <f t="shared" si="41"/>
        <v>19</v>
      </c>
      <c r="G855" s="14" t="s">
        <v>15</v>
      </c>
      <c r="H855" s="15" t="s">
        <v>319</v>
      </c>
      <c r="I855" s="16" t="s">
        <v>697</v>
      </c>
    </row>
    <row r="856" spans="2:9" ht="15.75" customHeight="1" thickBot="1" x14ac:dyDescent="0.35">
      <c r="B856" s="7" t="s">
        <v>3186</v>
      </c>
      <c r="C856" s="13" t="s">
        <v>3187</v>
      </c>
      <c r="D856" s="14">
        <f t="shared" si="39"/>
        <v>19</v>
      </c>
      <c r="E856" s="15" t="str">
        <f t="shared" si="40"/>
        <v>Joslyn, Mr. C Fred</v>
      </c>
      <c r="F856" s="14">
        <f t="shared" si="41"/>
        <v>18</v>
      </c>
      <c r="G856" s="14" t="s">
        <v>15</v>
      </c>
      <c r="H856" s="15" t="s">
        <v>3188</v>
      </c>
      <c r="I856" s="16" t="s">
        <v>3189</v>
      </c>
    </row>
    <row r="857" spans="2:9" ht="15.75" customHeight="1" thickBot="1" x14ac:dyDescent="0.35">
      <c r="B857" s="7" t="s">
        <v>3190</v>
      </c>
      <c r="C857" s="13" t="s">
        <v>3191</v>
      </c>
      <c r="D857" s="14">
        <f t="shared" si="39"/>
        <v>19</v>
      </c>
      <c r="E857" s="15" t="str">
        <f t="shared" si="40"/>
        <v>Bennie, Mr. Jeremy</v>
      </c>
      <c r="F857" s="14">
        <f t="shared" si="41"/>
        <v>18</v>
      </c>
      <c r="G857" s="14" t="s">
        <v>15</v>
      </c>
      <c r="H857" s="15" t="s">
        <v>894</v>
      </c>
      <c r="I857" s="16" t="s">
        <v>3192</v>
      </c>
    </row>
    <row r="858" spans="2:9" ht="15.75" customHeight="1" thickBot="1" x14ac:dyDescent="0.35">
      <c r="B858" s="7" t="s">
        <v>3193</v>
      </c>
      <c r="C858" s="13" t="s">
        <v>3194</v>
      </c>
      <c r="D858" s="14">
        <f t="shared" si="39"/>
        <v>25</v>
      </c>
      <c r="E858" s="15" t="str">
        <f t="shared" si="40"/>
        <v>Kanyane, Mr. Patrick Sr.</v>
      </c>
      <c r="F858" s="14">
        <f t="shared" si="41"/>
        <v>24</v>
      </c>
      <c r="G858" s="14" t="s">
        <v>15</v>
      </c>
      <c r="H858" s="15" t="s">
        <v>3195</v>
      </c>
      <c r="I858" s="16" t="s">
        <v>3196</v>
      </c>
    </row>
    <row r="859" spans="2:9" ht="15.75" customHeight="1" thickBot="1" x14ac:dyDescent="0.35">
      <c r="B859" s="7" t="s">
        <v>3197</v>
      </c>
      <c r="C859" s="13" t="s">
        <v>3198</v>
      </c>
      <c r="D859" s="14">
        <f t="shared" si="39"/>
        <v>23</v>
      </c>
      <c r="E859" s="15" t="str">
        <f t="shared" si="40"/>
        <v>McFadden, Ms. Kelly M.</v>
      </c>
      <c r="F859" s="14">
        <f t="shared" si="41"/>
        <v>22</v>
      </c>
      <c r="G859" s="14" t="s">
        <v>10</v>
      </c>
      <c r="H859" s="15" t="s">
        <v>3199</v>
      </c>
      <c r="I859" s="16" t="s">
        <v>3200</v>
      </c>
    </row>
    <row r="860" spans="2:9" ht="15.75" customHeight="1" thickBot="1" x14ac:dyDescent="0.35">
      <c r="B860" s="7" t="s">
        <v>3201</v>
      </c>
      <c r="C860" s="13" t="s">
        <v>3202</v>
      </c>
      <c r="D860" s="14">
        <f t="shared" si="39"/>
        <v>24</v>
      </c>
      <c r="E860" s="15" t="str">
        <f t="shared" si="40"/>
        <v>Connolly, Ms. Katherine</v>
      </c>
      <c r="F860" s="14">
        <f t="shared" si="41"/>
        <v>23</v>
      </c>
      <c r="G860" s="14" t="s">
        <v>10</v>
      </c>
      <c r="H860" s="15" t="s">
        <v>1705</v>
      </c>
      <c r="I860" s="16" t="s">
        <v>3203</v>
      </c>
    </row>
    <row r="861" spans="2:9" ht="15.75" customHeight="1" thickBot="1" x14ac:dyDescent="0.35">
      <c r="B861" s="7" t="s">
        <v>3204</v>
      </c>
      <c r="C861" s="13" t="s">
        <v>3205</v>
      </c>
      <c r="D861" s="14">
        <f t="shared" si="39"/>
        <v>20</v>
      </c>
      <c r="E861" s="15" t="str">
        <f t="shared" si="40"/>
        <v>Merino, Ms. Keila L</v>
      </c>
      <c r="F861" s="14">
        <f t="shared" si="41"/>
        <v>19</v>
      </c>
      <c r="G861" s="14" t="s">
        <v>10</v>
      </c>
      <c r="H861" s="15" t="s">
        <v>3206</v>
      </c>
      <c r="I861" s="16" t="s">
        <v>3207</v>
      </c>
    </row>
    <row r="862" spans="2:9" ht="15.75" customHeight="1" thickBot="1" x14ac:dyDescent="0.35">
      <c r="B862" s="7" t="s">
        <v>3208</v>
      </c>
      <c r="C862" s="13" t="s">
        <v>3209</v>
      </c>
      <c r="D862" s="14">
        <f t="shared" si="39"/>
        <v>19</v>
      </c>
      <c r="E862" s="15" t="str">
        <f t="shared" si="40"/>
        <v>Baird, Ms. Zanae E</v>
      </c>
      <c r="F862" s="14">
        <f t="shared" si="41"/>
        <v>18</v>
      </c>
      <c r="G862" s="14" t="s">
        <v>10</v>
      </c>
      <c r="H862" s="15" t="s">
        <v>3210</v>
      </c>
      <c r="I862" s="16" t="s">
        <v>3211</v>
      </c>
    </row>
    <row r="863" spans="2:9" ht="15.75" customHeight="1" thickBot="1" x14ac:dyDescent="0.35">
      <c r="B863" s="7" t="s">
        <v>3212</v>
      </c>
      <c r="C863" s="13" t="s">
        <v>3213</v>
      </c>
      <c r="D863" s="14">
        <f t="shared" si="39"/>
        <v>20</v>
      </c>
      <c r="E863" s="15" t="str">
        <f t="shared" si="40"/>
        <v>Locatelli, Mr. Alex</v>
      </c>
      <c r="F863" s="14">
        <f t="shared" si="41"/>
        <v>19</v>
      </c>
      <c r="G863" s="14" t="s">
        <v>15</v>
      </c>
      <c r="H863" s="15" t="s">
        <v>213</v>
      </c>
      <c r="I863" s="16" t="s">
        <v>3214</v>
      </c>
    </row>
    <row r="864" spans="2:9" ht="15.75" customHeight="1" thickBot="1" x14ac:dyDescent="0.35">
      <c r="B864" s="7" t="s">
        <v>3215</v>
      </c>
      <c r="C864" s="13" t="s">
        <v>3216</v>
      </c>
      <c r="D864" s="14">
        <f t="shared" si="39"/>
        <v>19</v>
      </c>
      <c r="E864" s="15" t="str">
        <f t="shared" si="40"/>
        <v>Brake, Ms. Kathryn</v>
      </c>
      <c r="F864" s="14">
        <f t="shared" si="41"/>
        <v>18</v>
      </c>
      <c r="G864" s="14" t="s">
        <v>10</v>
      </c>
      <c r="H864" s="15" t="s">
        <v>1304</v>
      </c>
      <c r="I864" s="16" t="s">
        <v>3217</v>
      </c>
    </row>
    <row r="865" spans="2:9" ht="15.75" customHeight="1" thickBot="1" x14ac:dyDescent="0.35">
      <c r="B865" s="7" t="s">
        <v>3218</v>
      </c>
      <c r="C865" s="13" t="s">
        <v>3219</v>
      </c>
      <c r="D865" s="14">
        <f t="shared" si="39"/>
        <v>21</v>
      </c>
      <c r="E865" s="15" t="str">
        <f t="shared" si="40"/>
        <v>Jacobs, Mr. Jason L.</v>
      </c>
      <c r="F865" s="14">
        <f t="shared" si="41"/>
        <v>20</v>
      </c>
      <c r="G865" s="14" t="s">
        <v>15</v>
      </c>
      <c r="H865" s="15" t="s">
        <v>3220</v>
      </c>
      <c r="I865" s="16" t="s">
        <v>3221</v>
      </c>
    </row>
    <row r="866" spans="2:9" ht="15.75" customHeight="1" thickBot="1" x14ac:dyDescent="0.35">
      <c r="B866" s="7" t="s">
        <v>3222</v>
      </c>
      <c r="C866" s="13" t="s">
        <v>3223</v>
      </c>
      <c r="D866" s="14">
        <f t="shared" si="39"/>
        <v>24</v>
      </c>
      <c r="E866" s="15" t="str">
        <f t="shared" si="40"/>
        <v>Vaught, Mr. Benjamin J.</v>
      </c>
      <c r="F866" s="14">
        <f t="shared" si="41"/>
        <v>23</v>
      </c>
      <c r="G866" s="14" t="s">
        <v>15</v>
      </c>
      <c r="H866" s="15" t="s">
        <v>3224</v>
      </c>
      <c r="I866" s="16" t="s">
        <v>3225</v>
      </c>
    </row>
    <row r="867" spans="2:9" ht="15.75" customHeight="1" thickBot="1" x14ac:dyDescent="0.35">
      <c r="B867" s="7" t="s">
        <v>3226</v>
      </c>
      <c r="C867" s="13" t="s">
        <v>3227</v>
      </c>
      <c r="D867" s="14">
        <f t="shared" si="39"/>
        <v>26</v>
      </c>
      <c r="E867" s="15" t="str">
        <f t="shared" si="40"/>
        <v>Monteleone, Mr. Steven M.</v>
      </c>
      <c r="F867" s="14">
        <f t="shared" si="41"/>
        <v>25</v>
      </c>
      <c r="G867" s="14" t="s">
        <v>15</v>
      </c>
      <c r="H867" s="15" t="s">
        <v>275</v>
      </c>
      <c r="I867" s="16" t="s">
        <v>3228</v>
      </c>
    </row>
    <row r="868" spans="2:9" ht="15.75" customHeight="1" thickBot="1" x14ac:dyDescent="0.35">
      <c r="B868" s="7" t="s">
        <v>3229</v>
      </c>
      <c r="C868" s="13" t="s">
        <v>3230</v>
      </c>
      <c r="D868" s="14">
        <f t="shared" si="39"/>
        <v>20</v>
      </c>
      <c r="E868" s="15" t="str">
        <f t="shared" si="40"/>
        <v>Verdugo, Mrs. Erika</v>
      </c>
      <c r="F868" s="14">
        <f t="shared" si="41"/>
        <v>19</v>
      </c>
      <c r="G868" s="14" t="s">
        <v>1857</v>
      </c>
      <c r="H868" s="15" t="s">
        <v>3231</v>
      </c>
      <c r="I868" s="16" t="s">
        <v>3232</v>
      </c>
    </row>
    <row r="869" spans="2:9" ht="15.75" customHeight="1" thickBot="1" x14ac:dyDescent="0.35">
      <c r="B869" s="7" t="s">
        <v>3233</v>
      </c>
      <c r="C869" s="13" t="s">
        <v>3234</v>
      </c>
      <c r="D869" s="14">
        <f t="shared" si="39"/>
        <v>18</v>
      </c>
      <c r="E869" s="15" t="str">
        <f t="shared" si="40"/>
        <v>Sellers, Mr. Chad</v>
      </c>
      <c r="F869" s="14">
        <f t="shared" si="41"/>
        <v>17</v>
      </c>
      <c r="G869" s="14" t="s">
        <v>15</v>
      </c>
      <c r="H869" s="15" t="s">
        <v>3235</v>
      </c>
      <c r="I869" s="16" t="s">
        <v>3236</v>
      </c>
    </row>
    <row r="870" spans="2:9" ht="15.75" customHeight="1" thickBot="1" x14ac:dyDescent="0.35">
      <c r="B870" s="7" t="s">
        <v>3237</v>
      </c>
      <c r="C870" s="13" t="s">
        <v>3238</v>
      </c>
      <c r="D870" s="14">
        <f t="shared" si="39"/>
        <v>17</v>
      </c>
      <c r="E870" s="15" t="str">
        <f t="shared" si="40"/>
        <v>Bowman, Mr. Mark</v>
      </c>
      <c r="F870" s="14">
        <f t="shared" si="41"/>
        <v>16</v>
      </c>
      <c r="G870" s="14" t="s">
        <v>15</v>
      </c>
      <c r="H870" s="15" t="s">
        <v>424</v>
      </c>
      <c r="I870" s="16" t="s">
        <v>3239</v>
      </c>
    </row>
    <row r="871" spans="2:9" ht="15.75" customHeight="1" thickBot="1" x14ac:dyDescent="0.35">
      <c r="B871" s="7" t="s">
        <v>3240</v>
      </c>
      <c r="C871" s="13" t="s">
        <v>3241</v>
      </c>
      <c r="D871" s="14">
        <f t="shared" si="39"/>
        <v>18</v>
      </c>
      <c r="E871" s="15" t="str">
        <f t="shared" si="40"/>
        <v>Marley, Mr. David</v>
      </c>
      <c r="F871" s="14">
        <f t="shared" si="41"/>
        <v>17</v>
      </c>
      <c r="G871" s="14" t="s">
        <v>15</v>
      </c>
      <c r="H871" s="15" t="s">
        <v>56</v>
      </c>
      <c r="I871" s="16" t="s">
        <v>3242</v>
      </c>
    </row>
    <row r="872" spans="2:9" ht="15.75" customHeight="1" thickBot="1" x14ac:dyDescent="0.35">
      <c r="B872" s="7" t="s">
        <v>3243</v>
      </c>
      <c r="C872" s="13" t="s">
        <v>3244</v>
      </c>
      <c r="D872" s="14">
        <f t="shared" si="39"/>
        <v>20</v>
      </c>
      <c r="E872" s="15" t="str">
        <f t="shared" si="40"/>
        <v>Grey, Mr. Matthew R</v>
      </c>
      <c r="F872" s="14">
        <f t="shared" si="41"/>
        <v>19</v>
      </c>
      <c r="G872" s="14" t="s">
        <v>15</v>
      </c>
      <c r="H872" s="15" t="s">
        <v>3245</v>
      </c>
      <c r="I872" s="16" t="s">
        <v>3246</v>
      </c>
    </row>
    <row r="873" spans="2:9" ht="15.75" customHeight="1" thickBot="1" x14ac:dyDescent="0.35">
      <c r="B873" s="7" t="s">
        <v>3247</v>
      </c>
      <c r="C873" s="13" t="s">
        <v>3248</v>
      </c>
      <c r="D873" s="14">
        <f t="shared" si="39"/>
        <v>20</v>
      </c>
      <c r="E873" s="15" t="str">
        <f t="shared" si="40"/>
        <v>O'Rourke, Mrs. Orla</v>
      </c>
      <c r="F873" s="14">
        <f t="shared" si="41"/>
        <v>19</v>
      </c>
      <c r="G873" s="14" t="s">
        <v>1857</v>
      </c>
      <c r="H873" s="15" t="s">
        <v>3249</v>
      </c>
      <c r="I873" s="16" t="s">
        <v>3250</v>
      </c>
    </row>
    <row r="874" spans="2:9" ht="15.75" customHeight="1" thickBot="1" x14ac:dyDescent="0.35">
      <c r="B874" s="7" t="s">
        <v>3251</v>
      </c>
      <c r="C874" s="13" t="s">
        <v>3252</v>
      </c>
      <c r="D874" s="14">
        <f t="shared" si="39"/>
        <v>24</v>
      </c>
      <c r="E874" s="15" t="str">
        <f t="shared" si="40"/>
        <v>Fatehali, Ms. Shaista S</v>
      </c>
      <c r="F874" s="14">
        <f t="shared" si="41"/>
        <v>23</v>
      </c>
      <c r="G874" s="14" t="s">
        <v>10</v>
      </c>
      <c r="H874" s="15" t="s">
        <v>3253</v>
      </c>
      <c r="I874" s="16" t="s">
        <v>3254</v>
      </c>
    </row>
    <row r="875" spans="2:9" ht="15.75" customHeight="1" thickBot="1" x14ac:dyDescent="0.35">
      <c r="B875" s="7" t="s">
        <v>3255</v>
      </c>
      <c r="C875" s="13" t="s">
        <v>3256</v>
      </c>
      <c r="D875" s="14">
        <f t="shared" si="39"/>
        <v>24</v>
      </c>
      <c r="E875" s="15" t="str">
        <f t="shared" si="40"/>
        <v>Piza-Taylor, Mrs. Emily</v>
      </c>
      <c r="F875" s="14">
        <f t="shared" si="41"/>
        <v>23</v>
      </c>
      <c r="G875" s="14" t="s">
        <v>1857</v>
      </c>
      <c r="H875" s="15" t="s">
        <v>1628</v>
      </c>
      <c r="I875" s="16" t="s">
        <v>3257</v>
      </c>
    </row>
    <row r="876" spans="2:9" ht="15.75" customHeight="1" thickBot="1" x14ac:dyDescent="0.35">
      <c r="B876" s="7" t="s">
        <v>3258</v>
      </c>
      <c r="C876" s="13" t="s">
        <v>3259</v>
      </c>
      <c r="D876" s="14">
        <f t="shared" si="39"/>
        <v>24</v>
      </c>
      <c r="E876" s="15" t="str">
        <f t="shared" si="40"/>
        <v>Cavanaugh, Ms. Julie A.</v>
      </c>
      <c r="F876" s="14">
        <f t="shared" si="41"/>
        <v>23</v>
      </c>
      <c r="G876" s="14" t="s">
        <v>10</v>
      </c>
      <c r="H876" s="15" t="s">
        <v>3260</v>
      </c>
      <c r="I876" s="16" t="s">
        <v>3261</v>
      </c>
    </row>
    <row r="877" spans="2:9" ht="15.75" customHeight="1" thickBot="1" x14ac:dyDescent="0.35">
      <c r="B877" s="7" t="s">
        <v>3262</v>
      </c>
      <c r="C877" s="13" t="s">
        <v>3263</v>
      </c>
      <c r="D877" s="14">
        <f t="shared" si="39"/>
        <v>18</v>
      </c>
      <c r="E877" s="15" t="str">
        <f t="shared" si="40"/>
        <v>Amako, Ms. Megumi</v>
      </c>
      <c r="F877" s="14">
        <f t="shared" si="41"/>
        <v>17</v>
      </c>
      <c r="G877" s="14" t="s">
        <v>10</v>
      </c>
      <c r="H877" s="15" t="s">
        <v>3264</v>
      </c>
      <c r="I877" s="16" t="s">
        <v>3265</v>
      </c>
    </row>
    <row r="878" spans="2:9" ht="15.75" customHeight="1" thickBot="1" x14ac:dyDescent="0.35">
      <c r="B878" s="7" t="s">
        <v>3266</v>
      </c>
      <c r="C878" s="13" t="s">
        <v>3267</v>
      </c>
      <c r="D878" s="14">
        <f t="shared" si="39"/>
        <v>17</v>
      </c>
      <c r="E878" s="15" t="str">
        <f t="shared" si="40"/>
        <v>Musa, Ms. Skylar</v>
      </c>
      <c r="F878" s="14">
        <f t="shared" si="41"/>
        <v>16</v>
      </c>
      <c r="G878" s="14" t="s">
        <v>10</v>
      </c>
      <c r="H878" s="15" t="s">
        <v>3268</v>
      </c>
      <c r="I878" s="16" t="s">
        <v>3269</v>
      </c>
    </row>
    <row r="879" spans="2:9" ht="15.75" customHeight="1" thickBot="1" x14ac:dyDescent="0.35">
      <c r="B879" s="7" t="s">
        <v>3270</v>
      </c>
      <c r="C879" s="13" t="s">
        <v>3271</v>
      </c>
      <c r="D879" s="14">
        <f t="shared" si="39"/>
        <v>25</v>
      </c>
      <c r="E879" s="15" t="str">
        <f t="shared" si="40"/>
        <v>Phillippi, Mrs. Victoria</v>
      </c>
      <c r="F879" s="14">
        <f t="shared" si="41"/>
        <v>24</v>
      </c>
      <c r="G879" s="14" t="s">
        <v>1857</v>
      </c>
      <c r="H879" s="15" t="s">
        <v>2457</v>
      </c>
      <c r="I879" s="16" t="s">
        <v>3272</v>
      </c>
    </row>
    <row r="880" spans="2:9" ht="15.75" customHeight="1" thickBot="1" x14ac:dyDescent="0.35">
      <c r="B880" s="7" t="s">
        <v>3273</v>
      </c>
      <c r="C880" s="13" t="s">
        <v>3274</v>
      </c>
      <c r="D880" s="14">
        <f t="shared" si="39"/>
        <v>23</v>
      </c>
      <c r="E880" s="15" t="str">
        <f t="shared" si="40"/>
        <v>Hoskins, Mrs. Amanda L</v>
      </c>
      <c r="F880" s="14">
        <f t="shared" si="41"/>
        <v>22</v>
      </c>
      <c r="G880" s="14" t="s">
        <v>1857</v>
      </c>
      <c r="H880" s="15" t="s">
        <v>3275</v>
      </c>
      <c r="I880" s="16" t="s">
        <v>3276</v>
      </c>
    </row>
    <row r="881" spans="2:9" ht="15.75" customHeight="1" thickBot="1" x14ac:dyDescent="0.35">
      <c r="B881" s="7" t="s">
        <v>3277</v>
      </c>
      <c r="C881" s="13" t="s">
        <v>3278</v>
      </c>
      <c r="D881" s="14">
        <f t="shared" si="39"/>
        <v>27</v>
      </c>
      <c r="E881" s="15" t="str">
        <f t="shared" si="40"/>
        <v>Imbalzano Zegar, Ms. Renee</v>
      </c>
      <c r="F881" s="14">
        <f t="shared" si="41"/>
        <v>26</v>
      </c>
      <c r="G881" s="14" t="s">
        <v>10</v>
      </c>
      <c r="H881" s="15" t="s">
        <v>3279</v>
      </c>
      <c r="I881" s="16" t="s">
        <v>3280</v>
      </c>
    </row>
    <row r="882" spans="2:9" ht="15.75" customHeight="1" thickBot="1" x14ac:dyDescent="0.35">
      <c r="B882" s="7" t="s">
        <v>3281</v>
      </c>
      <c r="C882" s="13" t="s">
        <v>3282</v>
      </c>
      <c r="D882" s="14">
        <f t="shared" si="39"/>
        <v>24</v>
      </c>
      <c r="E882" s="15" t="str">
        <f t="shared" si="40"/>
        <v>Triedman, Ms. Nellie A.</v>
      </c>
      <c r="F882" s="14">
        <f t="shared" si="41"/>
        <v>23</v>
      </c>
      <c r="G882" s="14" t="s">
        <v>10</v>
      </c>
      <c r="H882" s="15" t="s">
        <v>3283</v>
      </c>
      <c r="I882" s="16" t="s">
        <v>3284</v>
      </c>
    </row>
    <row r="883" spans="2:9" ht="15.75" customHeight="1" thickBot="1" x14ac:dyDescent="0.35">
      <c r="B883" s="7" t="s">
        <v>3285</v>
      </c>
      <c r="C883" s="13" t="s">
        <v>3286</v>
      </c>
      <c r="D883" s="14">
        <f t="shared" si="39"/>
        <v>20</v>
      </c>
      <c r="E883" s="15" t="str">
        <f t="shared" si="40"/>
        <v>Lovuolo, Ms. Tamara</v>
      </c>
      <c r="F883" s="14">
        <f t="shared" si="41"/>
        <v>19</v>
      </c>
      <c r="G883" s="14" t="s">
        <v>10</v>
      </c>
      <c r="H883" s="15" t="s">
        <v>3287</v>
      </c>
      <c r="I883" s="16" t="s">
        <v>3288</v>
      </c>
    </row>
    <row r="884" spans="2:9" ht="15.75" customHeight="1" thickBot="1" x14ac:dyDescent="0.35">
      <c r="B884" s="7" t="s">
        <v>3289</v>
      </c>
      <c r="C884" s="13" t="s">
        <v>3290</v>
      </c>
      <c r="D884" s="14">
        <f t="shared" si="39"/>
        <v>16</v>
      </c>
      <c r="E884" s="15" t="str">
        <f t="shared" si="40"/>
        <v>Chung, Ms. Joan</v>
      </c>
      <c r="F884" s="14">
        <f t="shared" si="41"/>
        <v>15</v>
      </c>
      <c r="G884" s="14" t="s">
        <v>10</v>
      </c>
      <c r="H884" s="15" t="s">
        <v>1088</v>
      </c>
      <c r="I884" s="16" t="s">
        <v>3291</v>
      </c>
    </row>
    <row r="885" spans="2:9" ht="15.75" customHeight="1" thickBot="1" x14ac:dyDescent="0.35">
      <c r="B885" s="7" t="s">
        <v>3292</v>
      </c>
      <c r="C885" s="13" t="s">
        <v>3293</v>
      </c>
      <c r="D885" s="14">
        <f t="shared" si="39"/>
        <v>21</v>
      </c>
      <c r="E885" s="15" t="str">
        <f t="shared" si="40"/>
        <v>Newsom, Ms. Aimee J.</v>
      </c>
      <c r="F885" s="14">
        <f t="shared" si="41"/>
        <v>20</v>
      </c>
      <c r="G885" s="14" t="s">
        <v>10</v>
      </c>
      <c r="H885" s="15" t="s">
        <v>3294</v>
      </c>
      <c r="I885" s="16" t="s">
        <v>3295</v>
      </c>
    </row>
    <row r="886" spans="2:9" ht="15.75" customHeight="1" thickBot="1" x14ac:dyDescent="0.35">
      <c r="B886" s="7" t="s">
        <v>3296</v>
      </c>
      <c r="C886" s="13" t="s">
        <v>3297</v>
      </c>
      <c r="D886" s="14">
        <f t="shared" si="39"/>
        <v>24</v>
      </c>
      <c r="E886" s="15" t="str">
        <f t="shared" si="40"/>
        <v>Harrington, Ms. Suzanne</v>
      </c>
      <c r="F886" s="14">
        <f t="shared" si="41"/>
        <v>23</v>
      </c>
      <c r="G886" s="14" t="s">
        <v>10</v>
      </c>
      <c r="H886" s="15" t="s">
        <v>3298</v>
      </c>
      <c r="I886" s="16" t="s">
        <v>3299</v>
      </c>
    </row>
    <row r="887" spans="2:9" ht="15.75" customHeight="1" thickBot="1" x14ac:dyDescent="0.35">
      <c r="B887" s="7" t="s">
        <v>3300</v>
      </c>
      <c r="C887" s="13" t="s">
        <v>3301</v>
      </c>
      <c r="D887" s="14">
        <f t="shared" si="39"/>
        <v>24</v>
      </c>
      <c r="E887" s="15" t="str">
        <f t="shared" si="40"/>
        <v>Hoffman, Ms. Kristin A.</v>
      </c>
      <c r="F887" s="14">
        <f t="shared" si="41"/>
        <v>23</v>
      </c>
      <c r="G887" s="14" t="s">
        <v>10</v>
      </c>
      <c r="H887" s="15" t="s">
        <v>3302</v>
      </c>
      <c r="I887" s="16" t="s">
        <v>3303</v>
      </c>
    </row>
    <row r="888" spans="2:9" ht="15.75" customHeight="1" thickBot="1" x14ac:dyDescent="0.35">
      <c r="B888" s="7" t="s">
        <v>3304</v>
      </c>
      <c r="C888" s="13" t="s">
        <v>3305</v>
      </c>
      <c r="D888" s="14">
        <f t="shared" si="39"/>
        <v>22</v>
      </c>
      <c r="E888" s="15" t="str">
        <f t="shared" si="40"/>
        <v>Van Vugt, Ms. Bronwyn</v>
      </c>
      <c r="F888" s="14">
        <f t="shared" si="41"/>
        <v>21</v>
      </c>
      <c r="G888" s="14" t="s">
        <v>10</v>
      </c>
      <c r="H888" s="15" t="s">
        <v>3306</v>
      </c>
      <c r="I888" s="16" t="s">
        <v>3307</v>
      </c>
    </row>
    <row r="889" spans="2:9" ht="15.75" customHeight="1" thickBot="1" x14ac:dyDescent="0.35">
      <c r="B889" s="7" t="s">
        <v>3308</v>
      </c>
      <c r="C889" s="13" t="s">
        <v>3309</v>
      </c>
      <c r="D889" s="14">
        <f t="shared" si="39"/>
        <v>22</v>
      </c>
      <c r="E889" s="15" t="str">
        <f t="shared" si="40"/>
        <v>Feehley, Ms. Taylor J</v>
      </c>
      <c r="F889" s="14">
        <f t="shared" si="41"/>
        <v>21</v>
      </c>
      <c r="G889" s="14" t="s">
        <v>10</v>
      </c>
      <c r="H889" s="15" t="s">
        <v>3310</v>
      </c>
      <c r="I889" s="16" t="s">
        <v>3311</v>
      </c>
    </row>
    <row r="890" spans="2:9" ht="15.75" customHeight="1" thickBot="1" x14ac:dyDescent="0.35">
      <c r="B890" s="7" t="s">
        <v>3312</v>
      </c>
      <c r="C890" s="13" t="s">
        <v>3313</v>
      </c>
      <c r="D890" s="14">
        <f t="shared" si="39"/>
        <v>27</v>
      </c>
      <c r="E890" s="15" t="str">
        <f t="shared" si="40"/>
        <v>Ashworth, Mrs. Kimberly M.</v>
      </c>
      <c r="F890" s="14">
        <f t="shared" si="41"/>
        <v>26</v>
      </c>
      <c r="G890" s="14" t="s">
        <v>1857</v>
      </c>
      <c r="H890" s="15" t="s">
        <v>3314</v>
      </c>
      <c r="I890" s="16" t="s">
        <v>3315</v>
      </c>
    </row>
    <row r="891" spans="2:9" ht="15.75" customHeight="1" thickBot="1" x14ac:dyDescent="0.35">
      <c r="B891" s="7" t="s">
        <v>3316</v>
      </c>
      <c r="C891" s="13" t="s">
        <v>3317</v>
      </c>
      <c r="D891" s="14">
        <f t="shared" si="39"/>
        <v>22</v>
      </c>
      <c r="E891" s="15" t="str">
        <f t="shared" si="40"/>
        <v>Hansen, Mr. Joshua E.</v>
      </c>
      <c r="F891" s="14">
        <f t="shared" si="41"/>
        <v>21</v>
      </c>
      <c r="G891" s="14" t="s">
        <v>15</v>
      </c>
      <c r="H891" s="15" t="s">
        <v>3318</v>
      </c>
      <c r="I891" s="16" t="s">
        <v>3319</v>
      </c>
    </row>
    <row r="892" spans="2:9" ht="15.75" customHeight="1" thickBot="1" x14ac:dyDescent="0.35">
      <c r="B892" s="7" t="s">
        <v>3320</v>
      </c>
      <c r="C892" s="13" t="s">
        <v>3321</v>
      </c>
      <c r="D892" s="14">
        <f t="shared" si="39"/>
        <v>18</v>
      </c>
      <c r="E892" s="15" t="str">
        <f t="shared" si="40"/>
        <v>Czyz, Mr. Jeffrey</v>
      </c>
      <c r="F892" s="14">
        <f t="shared" si="41"/>
        <v>17</v>
      </c>
      <c r="G892" s="14" t="s">
        <v>15</v>
      </c>
      <c r="H892" s="15" t="s">
        <v>724</v>
      </c>
      <c r="I892" s="16" t="s">
        <v>3322</v>
      </c>
    </row>
    <row r="893" spans="2:9" ht="15.75" customHeight="1" thickBot="1" x14ac:dyDescent="0.35">
      <c r="B893" s="7" t="s">
        <v>3323</v>
      </c>
      <c r="C893" s="13" t="s">
        <v>3324</v>
      </c>
      <c r="D893" s="14">
        <f t="shared" si="39"/>
        <v>21</v>
      </c>
      <c r="E893" s="15" t="str">
        <f t="shared" si="40"/>
        <v>Bauder, Mr. Andrew R</v>
      </c>
      <c r="F893" s="14">
        <f t="shared" si="41"/>
        <v>20</v>
      </c>
      <c r="G893" s="14" t="s">
        <v>15</v>
      </c>
      <c r="H893" s="15" t="s">
        <v>3325</v>
      </c>
      <c r="I893" s="16" t="s">
        <v>3326</v>
      </c>
    </row>
    <row r="894" spans="2:9" ht="15.75" customHeight="1" thickBot="1" x14ac:dyDescent="0.35">
      <c r="B894" s="7" t="s">
        <v>3327</v>
      </c>
      <c r="C894" s="13" t="s">
        <v>3328</v>
      </c>
      <c r="D894" s="14">
        <f t="shared" si="39"/>
        <v>30</v>
      </c>
      <c r="E894" s="15" t="str">
        <f t="shared" si="40"/>
        <v>Mendoza, Mr. Francisco J. Sr.</v>
      </c>
      <c r="F894" s="14">
        <f t="shared" si="41"/>
        <v>29</v>
      </c>
      <c r="G894" s="14" t="s">
        <v>15</v>
      </c>
      <c r="H894" s="15" t="s">
        <v>3329</v>
      </c>
      <c r="I894" s="16" t="s">
        <v>3330</v>
      </c>
    </row>
    <row r="895" spans="2:9" ht="15.75" customHeight="1" thickBot="1" x14ac:dyDescent="0.35">
      <c r="B895" s="7" t="s">
        <v>3331</v>
      </c>
      <c r="C895" s="13" t="s">
        <v>3332</v>
      </c>
      <c r="D895" s="14">
        <f t="shared" si="39"/>
        <v>19</v>
      </c>
      <c r="E895" s="15" t="str">
        <f t="shared" si="40"/>
        <v>Glass, Mrs. Rhonda</v>
      </c>
      <c r="F895" s="14">
        <f t="shared" si="41"/>
        <v>18</v>
      </c>
      <c r="G895" s="14" t="s">
        <v>1857</v>
      </c>
      <c r="H895" s="15" t="s">
        <v>3333</v>
      </c>
      <c r="I895" s="16" t="s">
        <v>3334</v>
      </c>
    </row>
    <row r="896" spans="2:9" ht="15.75" customHeight="1" thickBot="1" x14ac:dyDescent="0.35">
      <c r="B896" s="7" t="s">
        <v>3335</v>
      </c>
      <c r="C896" s="13" t="s">
        <v>3336</v>
      </c>
      <c r="D896" s="14">
        <f t="shared" si="39"/>
        <v>18</v>
      </c>
      <c r="E896" s="15" t="str">
        <f t="shared" si="40"/>
        <v>Butcher, Mr. John</v>
      </c>
      <c r="F896" s="14">
        <f t="shared" si="41"/>
        <v>17</v>
      </c>
      <c r="G896" s="14" t="s">
        <v>15</v>
      </c>
      <c r="H896" s="15" t="s">
        <v>88</v>
      </c>
      <c r="I896" s="16" t="s">
        <v>3337</v>
      </c>
    </row>
    <row r="897" spans="2:9" ht="15.75" customHeight="1" thickBot="1" x14ac:dyDescent="0.35">
      <c r="B897" s="7" t="s">
        <v>3338</v>
      </c>
      <c r="C897" s="13" t="s">
        <v>3339</v>
      </c>
      <c r="D897" s="14">
        <f t="shared" si="39"/>
        <v>22</v>
      </c>
      <c r="E897" s="15" t="str">
        <f t="shared" si="40"/>
        <v>Traiser, Mr. Miles J.</v>
      </c>
      <c r="F897" s="14">
        <f t="shared" si="41"/>
        <v>21</v>
      </c>
      <c r="G897" s="14" t="s">
        <v>15</v>
      </c>
      <c r="H897" s="15" t="s">
        <v>3340</v>
      </c>
      <c r="I897" s="16" t="s">
        <v>3341</v>
      </c>
    </row>
    <row r="898" spans="2:9" ht="15.75" customHeight="1" thickBot="1" x14ac:dyDescent="0.35">
      <c r="B898" s="7" t="s">
        <v>3342</v>
      </c>
      <c r="C898" s="13" t="s">
        <v>3343</v>
      </c>
      <c r="D898" s="14">
        <f t="shared" si="39"/>
        <v>27</v>
      </c>
      <c r="E898" s="15" t="str">
        <f t="shared" si="40"/>
        <v>Mudy-Mader, Ms. Justyna I.</v>
      </c>
      <c r="F898" s="14">
        <f t="shared" si="41"/>
        <v>26</v>
      </c>
      <c r="G898" s="14" t="s">
        <v>10</v>
      </c>
      <c r="H898" s="15" t="s">
        <v>3344</v>
      </c>
      <c r="I898" s="16" t="s">
        <v>3345</v>
      </c>
    </row>
    <row r="899" spans="2:9" ht="15.75" customHeight="1" thickBot="1" x14ac:dyDescent="0.35">
      <c r="B899" s="7" t="s">
        <v>3346</v>
      </c>
      <c r="C899" s="13" t="s">
        <v>3347</v>
      </c>
      <c r="D899" s="14">
        <f t="shared" ref="D899:D962" si="42">LEN(C899)</f>
        <v>20</v>
      </c>
      <c r="E899" s="15" t="str">
        <f t="shared" ref="E899:E962" si="43">TRIM(C899)</f>
        <v>Rogers, Ms. Lucille</v>
      </c>
      <c r="F899" s="14">
        <f t="shared" ref="F899:F962" si="44">LEN(E899)</f>
        <v>19</v>
      </c>
      <c r="G899" s="14" t="s">
        <v>10</v>
      </c>
      <c r="H899" s="15" t="s">
        <v>3348</v>
      </c>
      <c r="I899" s="16" t="s">
        <v>1991</v>
      </c>
    </row>
    <row r="900" spans="2:9" ht="15.75" customHeight="1" thickBot="1" x14ac:dyDescent="0.35">
      <c r="B900" s="7" t="s">
        <v>3349</v>
      </c>
      <c r="C900" s="13" t="s">
        <v>3350</v>
      </c>
      <c r="D900" s="14">
        <f t="shared" si="42"/>
        <v>15</v>
      </c>
      <c r="E900" s="15" t="str">
        <f t="shared" si="43"/>
        <v>Woo, Ms. April</v>
      </c>
      <c r="F900" s="14">
        <f t="shared" si="44"/>
        <v>14</v>
      </c>
      <c r="G900" s="14" t="s">
        <v>10</v>
      </c>
      <c r="H900" s="15" t="s">
        <v>3351</v>
      </c>
      <c r="I900" s="16" t="s">
        <v>3352</v>
      </c>
    </row>
    <row r="901" spans="2:9" ht="15.75" customHeight="1" thickBot="1" x14ac:dyDescent="0.35">
      <c r="B901" s="7" t="s">
        <v>3353</v>
      </c>
      <c r="C901" s="13" t="s">
        <v>3354</v>
      </c>
      <c r="D901" s="14">
        <f t="shared" si="42"/>
        <v>18</v>
      </c>
      <c r="E901" s="15" t="str">
        <f t="shared" si="43"/>
        <v>Walsh, Mr. Robert</v>
      </c>
      <c r="F901" s="14">
        <f t="shared" si="44"/>
        <v>17</v>
      </c>
      <c r="G901" s="14" t="s">
        <v>15</v>
      </c>
      <c r="H901" s="15" t="s">
        <v>167</v>
      </c>
      <c r="I901" s="16" t="s">
        <v>791</v>
      </c>
    </row>
    <row r="902" spans="2:9" ht="15.75" customHeight="1" thickBot="1" x14ac:dyDescent="0.35">
      <c r="B902" s="7" t="s">
        <v>3355</v>
      </c>
      <c r="C902" s="13" t="s">
        <v>3356</v>
      </c>
      <c r="D902" s="14">
        <f t="shared" si="42"/>
        <v>19</v>
      </c>
      <c r="E902" s="15" t="str">
        <f t="shared" si="43"/>
        <v>White, Mrs. Alyssa</v>
      </c>
      <c r="F902" s="14">
        <f t="shared" si="44"/>
        <v>18</v>
      </c>
      <c r="G902" s="14" t="s">
        <v>1857</v>
      </c>
      <c r="H902" s="15" t="s">
        <v>3357</v>
      </c>
      <c r="I902" s="16" t="s">
        <v>855</v>
      </c>
    </row>
    <row r="903" spans="2:9" ht="15.75" customHeight="1" thickBot="1" x14ac:dyDescent="0.35">
      <c r="B903" s="7" t="s">
        <v>3358</v>
      </c>
      <c r="C903" s="13" t="s">
        <v>3359</v>
      </c>
      <c r="D903" s="14">
        <f t="shared" si="42"/>
        <v>25</v>
      </c>
      <c r="E903" s="15" t="str">
        <f t="shared" si="43"/>
        <v>Sheppard, Ms. Jessica E.</v>
      </c>
      <c r="F903" s="14">
        <f t="shared" si="44"/>
        <v>24</v>
      </c>
      <c r="G903" s="14" t="s">
        <v>10</v>
      </c>
      <c r="H903" s="15" t="s">
        <v>3360</v>
      </c>
      <c r="I903" s="16" t="s">
        <v>3361</v>
      </c>
    </row>
    <row r="904" spans="2:9" ht="15.75" customHeight="1" thickBot="1" x14ac:dyDescent="0.35">
      <c r="B904" s="7" t="s">
        <v>3362</v>
      </c>
      <c r="C904" s="13" t="s">
        <v>3363</v>
      </c>
      <c r="D904" s="14">
        <f t="shared" si="42"/>
        <v>22</v>
      </c>
      <c r="E904" s="15" t="str">
        <f t="shared" si="43"/>
        <v>Doran, Mr. Patrick J.</v>
      </c>
      <c r="F904" s="14">
        <f t="shared" si="44"/>
        <v>21</v>
      </c>
      <c r="G904" s="14" t="s">
        <v>15</v>
      </c>
      <c r="H904" s="15" t="s">
        <v>2162</v>
      </c>
      <c r="I904" s="16" t="s">
        <v>3364</v>
      </c>
    </row>
    <row r="905" spans="2:9" ht="15.75" customHeight="1" thickBot="1" x14ac:dyDescent="0.35">
      <c r="B905" s="7" t="s">
        <v>3365</v>
      </c>
      <c r="C905" s="13" t="s">
        <v>3366</v>
      </c>
      <c r="D905" s="14">
        <f t="shared" si="42"/>
        <v>21</v>
      </c>
      <c r="E905" s="15" t="str">
        <f t="shared" si="43"/>
        <v>Labrosse, Ms. Emilie</v>
      </c>
      <c r="F905" s="14">
        <f t="shared" si="44"/>
        <v>20</v>
      </c>
      <c r="G905" s="14" t="s">
        <v>10</v>
      </c>
      <c r="H905" s="15" t="s">
        <v>3367</v>
      </c>
      <c r="I905" s="16" t="s">
        <v>3368</v>
      </c>
    </row>
    <row r="906" spans="2:9" ht="15.75" customHeight="1" thickBot="1" x14ac:dyDescent="0.35">
      <c r="B906" s="7" t="s">
        <v>3369</v>
      </c>
      <c r="C906" s="13" t="s">
        <v>3370</v>
      </c>
      <c r="D906" s="14">
        <f t="shared" si="42"/>
        <v>23</v>
      </c>
      <c r="E906" s="15" t="str">
        <f t="shared" si="43"/>
        <v>Thomas, Ms. Caitlin B.</v>
      </c>
      <c r="F906" s="14">
        <f t="shared" si="44"/>
        <v>22</v>
      </c>
      <c r="G906" s="14" t="s">
        <v>10</v>
      </c>
      <c r="H906" s="15" t="s">
        <v>3371</v>
      </c>
      <c r="I906" s="16" t="s">
        <v>3372</v>
      </c>
    </row>
    <row r="907" spans="2:9" ht="15.75" customHeight="1" thickBot="1" x14ac:dyDescent="0.35">
      <c r="B907" s="7" t="s">
        <v>3373</v>
      </c>
      <c r="C907" s="13" t="s">
        <v>3374</v>
      </c>
      <c r="D907" s="14">
        <f t="shared" si="42"/>
        <v>22</v>
      </c>
      <c r="E907" s="15" t="str">
        <f t="shared" si="43"/>
        <v>Lesniak, Mr. Joseph W</v>
      </c>
      <c r="F907" s="14">
        <f t="shared" si="44"/>
        <v>21</v>
      </c>
      <c r="G907" s="14" t="s">
        <v>15</v>
      </c>
      <c r="H907" s="15" t="s">
        <v>3375</v>
      </c>
      <c r="I907" s="16" t="s">
        <v>3376</v>
      </c>
    </row>
    <row r="908" spans="2:9" ht="15.75" customHeight="1" thickBot="1" x14ac:dyDescent="0.35">
      <c r="B908" s="7" t="s">
        <v>3377</v>
      </c>
      <c r="C908" s="13" t="s">
        <v>3378</v>
      </c>
      <c r="D908" s="14">
        <f t="shared" si="42"/>
        <v>18</v>
      </c>
      <c r="E908" s="15" t="str">
        <f t="shared" si="43"/>
        <v>Prowse, Ms. Wendy</v>
      </c>
      <c r="F908" s="14">
        <f t="shared" si="44"/>
        <v>17</v>
      </c>
      <c r="G908" s="14" t="s">
        <v>10</v>
      </c>
      <c r="H908" s="15" t="s">
        <v>3131</v>
      </c>
      <c r="I908" s="16" t="s">
        <v>3379</v>
      </c>
    </row>
    <row r="909" spans="2:9" ht="15.75" customHeight="1" thickBot="1" x14ac:dyDescent="0.35">
      <c r="B909" s="7" t="s">
        <v>3380</v>
      </c>
      <c r="C909" s="13" t="s">
        <v>3381</v>
      </c>
      <c r="D909" s="14">
        <f t="shared" si="42"/>
        <v>21</v>
      </c>
      <c r="E909" s="15" t="str">
        <f t="shared" si="43"/>
        <v>Seigel, Mrs. Leah L.</v>
      </c>
      <c r="F909" s="14">
        <f t="shared" si="44"/>
        <v>20</v>
      </c>
      <c r="G909" s="14" t="s">
        <v>1857</v>
      </c>
      <c r="H909" s="15" t="s">
        <v>3382</v>
      </c>
      <c r="I909" s="16" t="s">
        <v>3383</v>
      </c>
    </row>
    <row r="910" spans="2:9" ht="15.75" customHeight="1" thickBot="1" x14ac:dyDescent="0.35">
      <c r="B910" s="7" t="s">
        <v>3384</v>
      </c>
      <c r="C910" s="13" t="s">
        <v>3385</v>
      </c>
      <c r="D910" s="14">
        <f t="shared" si="42"/>
        <v>19</v>
      </c>
      <c r="E910" s="15" t="str">
        <f t="shared" si="43"/>
        <v>Blas, Mr. Wayne L.</v>
      </c>
      <c r="F910" s="14">
        <f t="shared" si="44"/>
        <v>18</v>
      </c>
      <c r="G910" s="14" t="s">
        <v>15</v>
      </c>
      <c r="H910" s="15" t="s">
        <v>3386</v>
      </c>
      <c r="I910" s="16" t="s">
        <v>3387</v>
      </c>
    </row>
    <row r="911" spans="2:9" ht="15.75" customHeight="1" thickBot="1" x14ac:dyDescent="0.35">
      <c r="B911" s="7" t="s">
        <v>3388</v>
      </c>
      <c r="C911" s="13" t="s">
        <v>3389</v>
      </c>
      <c r="D911" s="14">
        <f t="shared" si="42"/>
        <v>22</v>
      </c>
      <c r="E911" s="15" t="str">
        <f t="shared" si="43"/>
        <v>Simpson, Mr. Jason M.</v>
      </c>
      <c r="F911" s="14">
        <f t="shared" si="44"/>
        <v>21</v>
      </c>
      <c r="G911" s="14" t="s">
        <v>15</v>
      </c>
      <c r="H911" s="15" t="s">
        <v>1237</v>
      </c>
      <c r="I911" s="16" t="s">
        <v>3390</v>
      </c>
    </row>
    <row r="912" spans="2:9" ht="15.75" customHeight="1" thickBot="1" x14ac:dyDescent="0.35">
      <c r="B912" s="7" t="s">
        <v>3391</v>
      </c>
      <c r="C912" s="13" t="s">
        <v>3392</v>
      </c>
      <c r="D912" s="14">
        <f t="shared" si="42"/>
        <v>20</v>
      </c>
      <c r="E912" s="15" t="str">
        <f t="shared" si="43"/>
        <v>Gierman, Mr. Floris</v>
      </c>
      <c r="F912" s="14">
        <f t="shared" si="44"/>
        <v>19</v>
      </c>
      <c r="G912" s="14" t="s">
        <v>15</v>
      </c>
      <c r="H912" s="15" t="s">
        <v>3393</v>
      </c>
      <c r="I912" s="16" t="s">
        <v>3394</v>
      </c>
    </row>
    <row r="913" spans="2:9" ht="15.75" customHeight="1" thickBot="1" x14ac:dyDescent="0.35">
      <c r="B913" s="7" t="s">
        <v>3395</v>
      </c>
      <c r="C913" s="13" t="s">
        <v>3396</v>
      </c>
      <c r="D913" s="14">
        <f t="shared" si="42"/>
        <v>18</v>
      </c>
      <c r="E913" s="15" t="str">
        <f t="shared" si="43"/>
        <v>Jeuland, Mr. Marc</v>
      </c>
      <c r="F913" s="14">
        <f t="shared" si="44"/>
        <v>17</v>
      </c>
      <c r="G913" s="14" t="s">
        <v>15</v>
      </c>
      <c r="H913" s="15" t="s">
        <v>3397</v>
      </c>
      <c r="I913" s="16" t="s">
        <v>3398</v>
      </c>
    </row>
    <row r="914" spans="2:9" ht="15.75" customHeight="1" thickBot="1" x14ac:dyDescent="0.35">
      <c r="B914" s="7" t="s">
        <v>3399</v>
      </c>
      <c r="C914" s="13" t="s">
        <v>3400</v>
      </c>
      <c r="D914" s="14">
        <f t="shared" si="42"/>
        <v>25</v>
      </c>
      <c r="E914" s="15" t="str">
        <f t="shared" si="43"/>
        <v>Chorney, Mr. Christopher</v>
      </c>
      <c r="F914" s="14">
        <f t="shared" si="44"/>
        <v>24</v>
      </c>
      <c r="G914" s="14" t="s">
        <v>15</v>
      </c>
      <c r="H914" s="15" t="s">
        <v>1587</v>
      </c>
      <c r="I914" s="16" t="s">
        <v>3401</v>
      </c>
    </row>
    <row r="915" spans="2:9" ht="15.75" customHeight="1" thickBot="1" x14ac:dyDescent="0.35">
      <c r="B915" s="7" t="s">
        <v>3402</v>
      </c>
      <c r="C915" s="13" t="s">
        <v>3403</v>
      </c>
      <c r="D915" s="14">
        <f t="shared" si="42"/>
        <v>16</v>
      </c>
      <c r="E915" s="15" t="str">
        <f t="shared" si="43"/>
        <v>Rook, Mr. Kevin</v>
      </c>
      <c r="F915" s="14">
        <f t="shared" si="44"/>
        <v>15</v>
      </c>
      <c r="G915" s="14" t="s">
        <v>15</v>
      </c>
      <c r="H915" s="15" t="s">
        <v>339</v>
      </c>
      <c r="I915" s="16" t="s">
        <v>3404</v>
      </c>
    </row>
    <row r="916" spans="2:9" ht="15.75" customHeight="1" thickBot="1" x14ac:dyDescent="0.35">
      <c r="B916" s="7" t="s">
        <v>3405</v>
      </c>
      <c r="C916" s="13" t="s">
        <v>3406</v>
      </c>
      <c r="D916" s="14">
        <f t="shared" si="42"/>
        <v>21</v>
      </c>
      <c r="E916" s="15" t="str">
        <f t="shared" si="43"/>
        <v>Wright, Mr. Aharon N</v>
      </c>
      <c r="F916" s="14">
        <f t="shared" si="44"/>
        <v>20</v>
      </c>
      <c r="G916" s="14" t="s">
        <v>15</v>
      </c>
      <c r="H916" s="15" t="s">
        <v>3407</v>
      </c>
      <c r="I916" s="16" t="s">
        <v>523</v>
      </c>
    </row>
    <row r="917" spans="2:9" ht="15.75" customHeight="1" thickBot="1" x14ac:dyDescent="0.35">
      <c r="B917" s="7" t="s">
        <v>3408</v>
      </c>
      <c r="C917" s="13" t="s">
        <v>3409</v>
      </c>
      <c r="D917" s="14">
        <f t="shared" si="42"/>
        <v>22</v>
      </c>
      <c r="E917" s="15" t="str">
        <f t="shared" si="43"/>
        <v>Chin, Mr. Lawrence D.</v>
      </c>
      <c r="F917" s="14">
        <f t="shared" si="44"/>
        <v>21</v>
      </c>
      <c r="G917" s="14" t="s">
        <v>15</v>
      </c>
      <c r="H917" s="15" t="s">
        <v>3410</v>
      </c>
      <c r="I917" s="16" t="s">
        <v>3411</v>
      </c>
    </row>
    <row r="918" spans="2:9" ht="15.75" customHeight="1" thickBot="1" x14ac:dyDescent="0.35">
      <c r="B918" s="7" t="s">
        <v>3412</v>
      </c>
      <c r="C918" s="13" t="s">
        <v>3413</v>
      </c>
      <c r="D918" s="14">
        <f t="shared" si="42"/>
        <v>19</v>
      </c>
      <c r="E918" s="15" t="str">
        <f t="shared" si="43"/>
        <v>White, Mr. Malcolm</v>
      </c>
      <c r="F918" s="14">
        <f t="shared" si="44"/>
        <v>18</v>
      </c>
      <c r="G918" s="14" t="s">
        <v>15</v>
      </c>
      <c r="H918" s="15" t="s">
        <v>3414</v>
      </c>
      <c r="I918" s="16" t="s">
        <v>855</v>
      </c>
    </row>
    <row r="919" spans="2:9" ht="15.75" customHeight="1" thickBot="1" x14ac:dyDescent="0.35">
      <c r="B919" s="7" t="s">
        <v>3415</v>
      </c>
      <c r="C919" s="13" t="s">
        <v>3416</v>
      </c>
      <c r="D919" s="14">
        <f t="shared" si="42"/>
        <v>20</v>
      </c>
      <c r="E919" s="15" t="str">
        <f t="shared" si="43"/>
        <v>Savage, Ms. Anna E.</v>
      </c>
      <c r="F919" s="14">
        <f t="shared" si="44"/>
        <v>19</v>
      </c>
      <c r="G919" s="14" t="s">
        <v>10</v>
      </c>
      <c r="H919" s="15" t="s">
        <v>3417</v>
      </c>
      <c r="I919" s="16" t="s">
        <v>3418</v>
      </c>
    </row>
    <row r="920" spans="2:9" ht="15.75" customHeight="1" thickBot="1" x14ac:dyDescent="0.35">
      <c r="B920" s="7" t="s">
        <v>3419</v>
      </c>
      <c r="C920" s="13" t="s">
        <v>3420</v>
      </c>
      <c r="D920" s="14">
        <f t="shared" si="42"/>
        <v>21</v>
      </c>
      <c r="E920" s="15" t="str">
        <f t="shared" si="43"/>
        <v>Hitchings, Ms. Jenny</v>
      </c>
      <c r="F920" s="14">
        <f t="shared" si="44"/>
        <v>20</v>
      </c>
      <c r="G920" s="14" t="s">
        <v>10</v>
      </c>
      <c r="H920" s="15" t="s">
        <v>1625</v>
      </c>
      <c r="I920" s="16" t="s">
        <v>3421</v>
      </c>
    </row>
    <row r="921" spans="2:9" ht="15.75" customHeight="1" thickBot="1" x14ac:dyDescent="0.35">
      <c r="B921" s="7" t="s">
        <v>3422</v>
      </c>
      <c r="C921" s="13" t="s">
        <v>3423</v>
      </c>
      <c r="D921" s="14">
        <f t="shared" si="42"/>
        <v>22</v>
      </c>
      <c r="E921" s="15" t="str">
        <f t="shared" si="43"/>
        <v>Truitt, Ms. Melissa L</v>
      </c>
      <c r="F921" s="14">
        <f t="shared" si="44"/>
        <v>21</v>
      </c>
      <c r="G921" s="14" t="s">
        <v>10</v>
      </c>
      <c r="H921" s="15" t="s">
        <v>198</v>
      </c>
      <c r="I921" s="16" t="s">
        <v>3424</v>
      </c>
    </row>
    <row r="922" spans="2:9" ht="15.75" customHeight="1" thickBot="1" x14ac:dyDescent="0.35">
      <c r="B922" s="7" t="s">
        <v>3425</v>
      </c>
      <c r="C922" s="13" t="s">
        <v>3426</v>
      </c>
      <c r="D922" s="14">
        <f t="shared" si="42"/>
        <v>19</v>
      </c>
      <c r="E922" s="15" t="str">
        <f t="shared" si="43"/>
        <v>Chang, Ms. Chia J.</v>
      </c>
      <c r="F922" s="14">
        <f t="shared" si="44"/>
        <v>18</v>
      </c>
      <c r="G922" s="14" t="s">
        <v>10</v>
      </c>
      <c r="H922" s="15" t="s">
        <v>3427</v>
      </c>
      <c r="I922" s="16" t="s">
        <v>3428</v>
      </c>
    </row>
    <row r="923" spans="2:9" ht="15.75" customHeight="1" thickBot="1" x14ac:dyDescent="0.35">
      <c r="B923" s="7" t="s">
        <v>3429</v>
      </c>
      <c r="C923" s="13" t="s">
        <v>3430</v>
      </c>
      <c r="D923" s="14">
        <f t="shared" si="42"/>
        <v>18</v>
      </c>
      <c r="E923" s="15" t="str">
        <f t="shared" si="43"/>
        <v>Frey, Ms. Laura A</v>
      </c>
      <c r="F923" s="14">
        <f t="shared" si="44"/>
        <v>17</v>
      </c>
      <c r="G923" s="14" t="s">
        <v>10</v>
      </c>
      <c r="H923" s="15" t="s">
        <v>3431</v>
      </c>
      <c r="I923" s="16" t="s">
        <v>3432</v>
      </c>
    </row>
    <row r="924" spans="2:9" ht="15.75" customHeight="1" thickBot="1" x14ac:dyDescent="0.35">
      <c r="B924" s="7" t="s">
        <v>3433</v>
      </c>
      <c r="C924" s="13" t="s">
        <v>3434</v>
      </c>
      <c r="D924" s="14">
        <f t="shared" si="42"/>
        <v>19</v>
      </c>
      <c r="E924" s="15" t="str">
        <f t="shared" si="43"/>
        <v>Krishna, Ms. Aditi</v>
      </c>
      <c r="F924" s="14">
        <f t="shared" si="44"/>
        <v>18</v>
      </c>
      <c r="G924" s="14" t="s">
        <v>10</v>
      </c>
      <c r="H924" s="15" t="s">
        <v>3435</v>
      </c>
      <c r="I924" s="16" t="s">
        <v>3436</v>
      </c>
    </row>
    <row r="925" spans="2:9" ht="15.75" customHeight="1" thickBot="1" x14ac:dyDescent="0.35">
      <c r="B925" s="7" t="s">
        <v>3437</v>
      </c>
      <c r="C925" s="13" t="s">
        <v>3438</v>
      </c>
      <c r="D925" s="14">
        <f t="shared" si="42"/>
        <v>19</v>
      </c>
      <c r="E925" s="15" t="str">
        <f t="shared" si="43"/>
        <v>Maher, Ms. Leah A.</v>
      </c>
      <c r="F925" s="14">
        <f t="shared" si="44"/>
        <v>18</v>
      </c>
      <c r="G925" s="14" t="s">
        <v>10</v>
      </c>
      <c r="H925" s="15" t="s">
        <v>3439</v>
      </c>
      <c r="I925" s="16" t="s">
        <v>3440</v>
      </c>
    </row>
    <row r="926" spans="2:9" ht="15.75" customHeight="1" thickBot="1" x14ac:dyDescent="0.35">
      <c r="B926" s="7" t="s">
        <v>3441</v>
      </c>
      <c r="C926" s="13" t="s">
        <v>3442</v>
      </c>
      <c r="D926" s="14">
        <f t="shared" si="42"/>
        <v>21</v>
      </c>
      <c r="E926" s="15" t="str">
        <f t="shared" si="43"/>
        <v>Boivin, Ms. Marianne</v>
      </c>
      <c r="F926" s="14">
        <f t="shared" si="44"/>
        <v>20</v>
      </c>
      <c r="G926" s="14" t="s">
        <v>10</v>
      </c>
      <c r="H926" s="15" t="s">
        <v>3443</v>
      </c>
      <c r="I926" s="16" t="s">
        <v>3444</v>
      </c>
    </row>
    <row r="927" spans="2:9" ht="15.75" customHeight="1" thickBot="1" x14ac:dyDescent="0.35">
      <c r="B927" s="7" t="s">
        <v>3445</v>
      </c>
      <c r="C927" s="13" t="s">
        <v>3446</v>
      </c>
      <c r="D927" s="14">
        <f t="shared" si="42"/>
        <v>21</v>
      </c>
      <c r="E927" s="15" t="str">
        <f t="shared" si="43"/>
        <v>McAlister, Ms. Carla</v>
      </c>
      <c r="F927" s="14">
        <f t="shared" si="44"/>
        <v>20</v>
      </c>
      <c r="G927" s="14" t="s">
        <v>10</v>
      </c>
      <c r="H927" s="15" t="s">
        <v>3447</v>
      </c>
      <c r="I927" s="16" t="s">
        <v>3448</v>
      </c>
    </row>
    <row r="928" spans="2:9" ht="15.75" customHeight="1" thickBot="1" x14ac:dyDescent="0.35">
      <c r="B928" s="7" t="s">
        <v>3449</v>
      </c>
      <c r="C928" s="13" t="s">
        <v>3450</v>
      </c>
      <c r="D928" s="14">
        <f t="shared" si="42"/>
        <v>22</v>
      </c>
      <c r="E928" s="15" t="str">
        <f t="shared" si="43"/>
        <v>Akhmedova, Ms. Oksana</v>
      </c>
      <c r="F928" s="14">
        <f t="shared" si="44"/>
        <v>21</v>
      </c>
      <c r="G928" s="14" t="s">
        <v>10</v>
      </c>
      <c r="H928" s="15" t="s">
        <v>3451</v>
      </c>
      <c r="I928" s="16" t="s">
        <v>3452</v>
      </c>
    </row>
    <row r="929" spans="2:9" ht="15.75" customHeight="1" thickBot="1" x14ac:dyDescent="0.35">
      <c r="B929" s="7" t="s">
        <v>3453</v>
      </c>
      <c r="C929" s="13" t="s">
        <v>3454</v>
      </c>
      <c r="D929" s="14">
        <f t="shared" si="42"/>
        <v>23</v>
      </c>
      <c r="E929" s="15" t="str">
        <f t="shared" si="43"/>
        <v>Tucker, Ms. Rebecca B.</v>
      </c>
      <c r="F929" s="14">
        <f t="shared" si="44"/>
        <v>22</v>
      </c>
      <c r="G929" s="14" t="s">
        <v>10</v>
      </c>
      <c r="H929" s="15" t="s">
        <v>2614</v>
      </c>
      <c r="I929" s="16" t="s">
        <v>3455</v>
      </c>
    </row>
    <row r="930" spans="2:9" ht="15.75" customHeight="1" thickBot="1" x14ac:dyDescent="0.35">
      <c r="B930" s="7" t="s">
        <v>3456</v>
      </c>
      <c r="C930" s="13" t="s">
        <v>3457</v>
      </c>
      <c r="D930" s="14">
        <f t="shared" si="42"/>
        <v>28</v>
      </c>
      <c r="E930" s="15" t="str">
        <f t="shared" si="43"/>
        <v>Gramelspacher, Ms. Maria A.</v>
      </c>
      <c r="F930" s="14">
        <f t="shared" si="44"/>
        <v>27</v>
      </c>
      <c r="G930" s="14" t="s">
        <v>10</v>
      </c>
      <c r="H930" s="15" t="s">
        <v>3458</v>
      </c>
      <c r="I930" s="16" t="s">
        <v>3459</v>
      </c>
    </row>
    <row r="931" spans="2:9" ht="15.75" customHeight="1" thickBot="1" x14ac:dyDescent="0.35">
      <c r="B931" s="7" t="s">
        <v>3460</v>
      </c>
      <c r="C931" s="13" t="s">
        <v>3461</v>
      </c>
      <c r="D931" s="14">
        <f t="shared" si="42"/>
        <v>23</v>
      </c>
      <c r="E931" s="15" t="str">
        <f t="shared" si="43"/>
        <v>Goldsmith, Mrs. Lisa M</v>
      </c>
      <c r="F931" s="14">
        <f t="shared" si="44"/>
        <v>22</v>
      </c>
      <c r="G931" s="14" t="s">
        <v>1857</v>
      </c>
      <c r="H931" s="15" t="s">
        <v>3462</v>
      </c>
      <c r="I931" s="16" t="s">
        <v>3463</v>
      </c>
    </row>
    <row r="932" spans="2:9" ht="15.75" customHeight="1" thickBot="1" x14ac:dyDescent="0.35">
      <c r="B932" s="7" t="s">
        <v>3464</v>
      </c>
      <c r="C932" s="13" t="s">
        <v>3465</v>
      </c>
      <c r="D932" s="14">
        <f t="shared" si="42"/>
        <v>23</v>
      </c>
      <c r="E932" s="15" t="str">
        <f t="shared" si="43"/>
        <v>Tranter, Mr. Steve Jr.</v>
      </c>
      <c r="F932" s="14">
        <f t="shared" si="44"/>
        <v>22</v>
      </c>
      <c r="G932" s="14" t="s">
        <v>15</v>
      </c>
      <c r="H932" s="15" t="s">
        <v>3466</v>
      </c>
      <c r="I932" s="16" t="s">
        <v>3467</v>
      </c>
    </row>
    <row r="933" spans="2:9" ht="15.75" customHeight="1" thickBot="1" x14ac:dyDescent="0.35">
      <c r="B933" s="7" t="s">
        <v>3468</v>
      </c>
      <c r="C933" s="13" t="s">
        <v>3469</v>
      </c>
      <c r="D933" s="14">
        <f t="shared" si="42"/>
        <v>17</v>
      </c>
      <c r="E933" s="15" t="str">
        <f t="shared" si="43"/>
        <v>Tu, Mrs. Tiffany</v>
      </c>
      <c r="F933" s="14">
        <f t="shared" si="44"/>
        <v>16</v>
      </c>
      <c r="G933" s="14" t="s">
        <v>1857</v>
      </c>
      <c r="H933" s="15" t="s">
        <v>2618</v>
      </c>
      <c r="I933" s="16" t="s">
        <v>3470</v>
      </c>
    </row>
    <row r="934" spans="2:9" ht="15.75" customHeight="1" thickBot="1" x14ac:dyDescent="0.35">
      <c r="B934" s="7" t="s">
        <v>3471</v>
      </c>
      <c r="C934" s="13" t="s">
        <v>3472</v>
      </c>
      <c r="D934" s="14">
        <f t="shared" si="42"/>
        <v>17</v>
      </c>
      <c r="E934" s="15" t="str">
        <f t="shared" si="43"/>
        <v>Kaczka, Mr. Greg</v>
      </c>
      <c r="F934" s="14">
        <f t="shared" si="44"/>
        <v>16</v>
      </c>
      <c r="G934" s="14" t="s">
        <v>15</v>
      </c>
      <c r="H934" s="15" t="s">
        <v>693</v>
      </c>
      <c r="I934" s="16" t="s">
        <v>3473</v>
      </c>
    </row>
    <row r="935" spans="2:9" ht="15.75" customHeight="1" thickBot="1" x14ac:dyDescent="0.35">
      <c r="B935" s="7" t="s">
        <v>3474</v>
      </c>
      <c r="C935" s="13" t="s">
        <v>3475</v>
      </c>
      <c r="D935" s="14">
        <f t="shared" si="42"/>
        <v>17</v>
      </c>
      <c r="E935" s="15" t="str">
        <f t="shared" si="43"/>
        <v>Hunter, Mr. Dale</v>
      </c>
      <c r="F935" s="14">
        <f t="shared" si="44"/>
        <v>16</v>
      </c>
      <c r="G935" s="14" t="s">
        <v>15</v>
      </c>
      <c r="H935" s="15" t="s">
        <v>3476</v>
      </c>
      <c r="I935" s="16" t="s">
        <v>3477</v>
      </c>
    </row>
    <row r="936" spans="2:9" ht="15.75" customHeight="1" thickBot="1" x14ac:dyDescent="0.35">
      <c r="B936" s="7" t="s">
        <v>3478</v>
      </c>
      <c r="C936" s="13" t="s">
        <v>3479</v>
      </c>
      <c r="D936" s="14">
        <f t="shared" si="42"/>
        <v>23</v>
      </c>
      <c r="E936" s="15" t="str">
        <f t="shared" si="43"/>
        <v>Moran, Ms. Brittany A.</v>
      </c>
      <c r="F936" s="14">
        <f t="shared" si="44"/>
        <v>22</v>
      </c>
      <c r="G936" s="14" t="s">
        <v>10</v>
      </c>
      <c r="H936" s="15" t="s">
        <v>3480</v>
      </c>
      <c r="I936" s="16" t="s">
        <v>45</v>
      </c>
    </row>
    <row r="937" spans="2:9" ht="15.75" customHeight="1" thickBot="1" x14ac:dyDescent="0.35">
      <c r="B937" s="7" t="s">
        <v>3481</v>
      </c>
      <c r="C937" s="13" t="s">
        <v>3482</v>
      </c>
      <c r="D937" s="14">
        <f t="shared" si="42"/>
        <v>20</v>
      </c>
      <c r="E937" s="15" t="str">
        <f t="shared" si="43"/>
        <v>Ashby, Mr. Robert S</v>
      </c>
      <c r="F937" s="14">
        <f t="shared" si="44"/>
        <v>19</v>
      </c>
      <c r="G937" s="14" t="s">
        <v>15</v>
      </c>
      <c r="H937" s="15" t="s">
        <v>3483</v>
      </c>
      <c r="I937" s="16" t="s">
        <v>3484</v>
      </c>
    </row>
    <row r="938" spans="2:9" ht="15.75" customHeight="1" thickBot="1" x14ac:dyDescent="0.35">
      <c r="B938" s="7" t="s">
        <v>3485</v>
      </c>
      <c r="C938" s="13" t="s">
        <v>3486</v>
      </c>
      <c r="D938" s="14">
        <f t="shared" si="42"/>
        <v>19</v>
      </c>
      <c r="E938" s="15" t="str">
        <f t="shared" si="43"/>
        <v>Ausen, Mr. Cameron</v>
      </c>
      <c r="F938" s="14">
        <f t="shared" si="44"/>
        <v>18</v>
      </c>
      <c r="G938" s="14" t="s">
        <v>15</v>
      </c>
      <c r="H938" s="15" t="s">
        <v>248</v>
      </c>
      <c r="I938" s="16" t="s">
        <v>3487</v>
      </c>
    </row>
    <row r="939" spans="2:9" ht="15.75" customHeight="1" thickBot="1" x14ac:dyDescent="0.35">
      <c r="B939" s="7" t="s">
        <v>3488</v>
      </c>
      <c r="C939" s="13" t="s">
        <v>3489</v>
      </c>
      <c r="D939" s="14">
        <f t="shared" si="42"/>
        <v>20</v>
      </c>
      <c r="E939" s="15" t="str">
        <f t="shared" si="43"/>
        <v>Savage, Mrs. Ulrike</v>
      </c>
      <c r="F939" s="14">
        <f t="shared" si="44"/>
        <v>19</v>
      </c>
      <c r="G939" s="14" t="s">
        <v>1857</v>
      </c>
      <c r="H939" s="15" t="s">
        <v>3490</v>
      </c>
      <c r="I939" s="16" t="s">
        <v>3418</v>
      </c>
    </row>
    <row r="940" spans="2:9" ht="15.75" customHeight="1" thickBot="1" x14ac:dyDescent="0.35">
      <c r="B940" s="7" t="s">
        <v>3491</v>
      </c>
      <c r="C940" s="13" t="s">
        <v>3492</v>
      </c>
      <c r="D940" s="14">
        <f t="shared" si="42"/>
        <v>23</v>
      </c>
      <c r="E940" s="15" t="str">
        <f t="shared" si="43"/>
        <v>O'Leary, Ms. Katlyn A.</v>
      </c>
      <c r="F940" s="14">
        <f t="shared" si="44"/>
        <v>22</v>
      </c>
      <c r="G940" s="14" t="s">
        <v>10</v>
      </c>
      <c r="H940" s="15" t="s">
        <v>3493</v>
      </c>
      <c r="I940" s="16" t="s">
        <v>3494</v>
      </c>
    </row>
    <row r="941" spans="2:9" ht="15.75" customHeight="1" thickBot="1" x14ac:dyDescent="0.35">
      <c r="B941" s="7" t="s">
        <v>3495</v>
      </c>
      <c r="C941" s="13" t="s">
        <v>3496</v>
      </c>
      <c r="D941" s="14">
        <f t="shared" si="42"/>
        <v>24</v>
      </c>
      <c r="E941" s="15" t="str">
        <f t="shared" si="43"/>
        <v>Scoville, Mr. Morgan B.</v>
      </c>
      <c r="F941" s="14">
        <f t="shared" si="44"/>
        <v>23</v>
      </c>
      <c r="G941" s="14" t="s">
        <v>15</v>
      </c>
      <c r="H941" s="15" t="s">
        <v>3497</v>
      </c>
      <c r="I941" s="16" t="s">
        <v>3498</v>
      </c>
    </row>
    <row r="942" spans="2:9" ht="15.75" customHeight="1" thickBot="1" x14ac:dyDescent="0.35">
      <c r="B942" s="7" t="s">
        <v>3499</v>
      </c>
      <c r="C942" s="13" t="s">
        <v>3500</v>
      </c>
      <c r="D942" s="14">
        <f t="shared" si="42"/>
        <v>16</v>
      </c>
      <c r="E942" s="15" t="str">
        <f t="shared" si="43"/>
        <v>Kaus, Mr. Peter</v>
      </c>
      <c r="F942" s="14">
        <f t="shared" si="44"/>
        <v>15</v>
      </c>
      <c r="G942" s="14" t="s">
        <v>15</v>
      </c>
      <c r="H942" s="15" t="s">
        <v>1532</v>
      </c>
      <c r="I942" s="16" t="s">
        <v>3501</v>
      </c>
    </row>
    <row r="943" spans="2:9" ht="15.75" customHeight="1" thickBot="1" x14ac:dyDescent="0.35">
      <c r="B943" s="7" t="s">
        <v>3502</v>
      </c>
      <c r="C943" s="13" t="s">
        <v>3503</v>
      </c>
      <c r="D943" s="14">
        <f t="shared" si="42"/>
        <v>21</v>
      </c>
      <c r="E943" s="15" t="str">
        <f t="shared" si="43"/>
        <v>Rainey, Ms. Chandler</v>
      </c>
      <c r="F943" s="14">
        <f t="shared" si="44"/>
        <v>20</v>
      </c>
      <c r="G943" s="14" t="s">
        <v>10</v>
      </c>
      <c r="H943" s="15" t="s">
        <v>3504</v>
      </c>
      <c r="I943" s="16" t="s">
        <v>3505</v>
      </c>
    </row>
    <row r="944" spans="2:9" ht="15.75" customHeight="1" thickBot="1" x14ac:dyDescent="0.35">
      <c r="B944" s="7" t="s">
        <v>3506</v>
      </c>
      <c r="C944" s="13" t="s">
        <v>3507</v>
      </c>
      <c r="D944" s="14">
        <f t="shared" si="42"/>
        <v>22</v>
      </c>
      <c r="E944" s="15" t="str">
        <f t="shared" si="43"/>
        <v>Rasch, Ms. Silvana M.</v>
      </c>
      <c r="F944" s="14">
        <f t="shared" si="44"/>
        <v>21</v>
      </c>
      <c r="G944" s="14" t="s">
        <v>10</v>
      </c>
      <c r="H944" s="15" t="s">
        <v>3508</v>
      </c>
      <c r="I944" s="16" t="s">
        <v>3509</v>
      </c>
    </row>
    <row r="945" spans="2:9" ht="15.75" customHeight="1" thickBot="1" x14ac:dyDescent="0.35">
      <c r="B945" s="7" t="s">
        <v>3510</v>
      </c>
      <c r="C945" s="13" t="s">
        <v>3511</v>
      </c>
      <c r="D945" s="14">
        <f t="shared" si="42"/>
        <v>20</v>
      </c>
      <c r="E945" s="15" t="str">
        <f t="shared" si="43"/>
        <v>Plunkett, Ms. Natty</v>
      </c>
      <c r="F945" s="14">
        <f t="shared" si="44"/>
        <v>19</v>
      </c>
      <c r="G945" s="14" t="s">
        <v>10</v>
      </c>
      <c r="H945" s="15" t="s">
        <v>3512</v>
      </c>
      <c r="I945" s="16" t="s">
        <v>3513</v>
      </c>
    </row>
    <row r="946" spans="2:9" ht="15.75" customHeight="1" thickBot="1" x14ac:dyDescent="0.35">
      <c r="B946" s="7" t="s">
        <v>3514</v>
      </c>
      <c r="C946" s="13" t="s">
        <v>3515</v>
      </c>
      <c r="D946" s="14">
        <f t="shared" si="42"/>
        <v>23</v>
      </c>
      <c r="E946" s="15" t="str">
        <f t="shared" si="43"/>
        <v>Murphy, Mr. Nicholas T</v>
      </c>
      <c r="F946" s="14">
        <f t="shared" si="44"/>
        <v>22</v>
      </c>
      <c r="G946" s="14" t="s">
        <v>15</v>
      </c>
      <c r="H946" s="15" t="s">
        <v>3516</v>
      </c>
      <c r="I946" s="16" t="s">
        <v>1496</v>
      </c>
    </row>
    <row r="947" spans="2:9" ht="15.75" customHeight="1" thickBot="1" x14ac:dyDescent="0.35">
      <c r="B947" s="7" t="s">
        <v>3517</v>
      </c>
      <c r="C947" s="13" t="s">
        <v>3518</v>
      </c>
      <c r="D947" s="14">
        <f t="shared" si="42"/>
        <v>20</v>
      </c>
      <c r="E947" s="15" t="str">
        <f t="shared" si="43"/>
        <v>Gusmer, Ms. Rebecca</v>
      </c>
      <c r="F947" s="14">
        <f t="shared" si="44"/>
        <v>19</v>
      </c>
      <c r="G947" s="14" t="s">
        <v>10</v>
      </c>
      <c r="H947" s="15" t="s">
        <v>355</v>
      </c>
      <c r="I947" s="16" t="s">
        <v>3519</v>
      </c>
    </row>
    <row r="948" spans="2:9" ht="15.75" customHeight="1" thickBot="1" x14ac:dyDescent="0.35">
      <c r="B948" s="7" t="s">
        <v>3520</v>
      </c>
      <c r="C948" s="13" t="s">
        <v>3521</v>
      </c>
      <c r="D948" s="14">
        <f t="shared" si="42"/>
        <v>17</v>
      </c>
      <c r="E948" s="15" t="str">
        <f t="shared" si="43"/>
        <v>Loftus, Mr. John</v>
      </c>
      <c r="F948" s="14">
        <f t="shared" si="44"/>
        <v>16</v>
      </c>
      <c r="G948" s="14" t="s">
        <v>15</v>
      </c>
      <c r="H948" s="15" t="s">
        <v>88</v>
      </c>
      <c r="I948" s="16" t="s">
        <v>3522</v>
      </c>
    </row>
    <row r="949" spans="2:9" ht="15.75" customHeight="1" thickBot="1" x14ac:dyDescent="0.35">
      <c r="B949" s="7" t="s">
        <v>3523</v>
      </c>
      <c r="C949" s="13" t="s">
        <v>3524</v>
      </c>
      <c r="D949" s="14">
        <f t="shared" si="42"/>
        <v>20</v>
      </c>
      <c r="E949" s="15" t="str">
        <f t="shared" si="43"/>
        <v>Scott, Mr. Antony G</v>
      </c>
      <c r="F949" s="14">
        <f t="shared" si="44"/>
        <v>19</v>
      </c>
      <c r="G949" s="14" t="s">
        <v>15</v>
      </c>
      <c r="H949" s="15" t="s">
        <v>3525</v>
      </c>
      <c r="I949" s="16" t="s">
        <v>2278</v>
      </c>
    </row>
    <row r="950" spans="2:9" ht="15.75" customHeight="1" thickBot="1" x14ac:dyDescent="0.35">
      <c r="B950" s="7" t="s">
        <v>3526</v>
      </c>
      <c r="C950" s="13" t="s">
        <v>3527</v>
      </c>
      <c r="D950" s="14">
        <f t="shared" si="42"/>
        <v>18</v>
      </c>
      <c r="E950" s="15" t="str">
        <f t="shared" si="43"/>
        <v>Alvarez, Mr. Eric</v>
      </c>
      <c r="F950" s="14">
        <f t="shared" si="44"/>
        <v>17</v>
      </c>
      <c r="G950" s="14" t="s">
        <v>15</v>
      </c>
      <c r="H950" s="15" t="s">
        <v>578</v>
      </c>
      <c r="I950" s="16" t="s">
        <v>3528</v>
      </c>
    </row>
    <row r="951" spans="2:9" ht="15.75" customHeight="1" thickBot="1" x14ac:dyDescent="0.35">
      <c r="B951" s="7" t="s">
        <v>3529</v>
      </c>
      <c r="C951" s="13" t="s">
        <v>3530</v>
      </c>
      <c r="D951" s="14">
        <f t="shared" si="42"/>
        <v>20</v>
      </c>
      <c r="E951" s="15" t="str">
        <f t="shared" si="43"/>
        <v>Petersson, Mr. Erik</v>
      </c>
      <c r="F951" s="14">
        <f t="shared" si="44"/>
        <v>19</v>
      </c>
      <c r="G951" s="14" t="s">
        <v>15</v>
      </c>
      <c r="H951" s="15" t="s">
        <v>876</v>
      </c>
      <c r="I951" s="16" t="s">
        <v>3531</v>
      </c>
    </row>
    <row r="952" spans="2:9" ht="15.75" customHeight="1" thickBot="1" x14ac:dyDescent="0.35">
      <c r="B952" s="7" t="s">
        <v>3532</v>
      </c>
      <c r="C952" s="13" t="s">
        <v>3533</v>
      </c>
      <c r="D952" s="14">
        <f t="shared" si="42"/>
        <v>20</v>
      </c>
      <c r="E952" s="15" t="str">
        <f t="shared" si="43"/>
        <v>Liaw, Mr. Matthew T</v>
      </c>
      <c r="F952" s="14">
        <f t="shared" si="44"/>
        <v>19</v>
      </c>
      <c r="G952" s="14" t="s">
        <v>15</v>
      </c>
      <c r="H952" s="15" t="s">
        <v>1786</v>
      </c>
      <c r="I952" s="16" t="s">
        <v>3534</v>
      </c>
    </row>
    <row r="953" spans="2:9" ht="15.75" customHeight="1" thickBot="1" x14ac:dyDescent="0.35">
      <c r="B953" s="7" t="s">
        <v>3535</v>
      </c>
      <c r="C953" s="13" t="s">
        <v>3536</v>
      </c>
      <c r="D953" s="14">
        <f t="shared" si="42"/>
        <v>24</v>
      </c>
      <c r="E953" s="15" t="str">
        <f t="shared" si="43"/>
        <v>Tripaldi, Ms. Cassandra</v>
      </c>
      <c r="F953" s="14">
        <f t="shared" si="44"/>
        <v>23</v>
      </c>
      <c r="G953" s="14" t="s">
        <v>10</v>
      </c>
      <c r="H953" s="15" t="s">
        <v>3537</v>
      </c>
      <c r="I953" s="16" t="s">
        <v>3538</v>
      </c>
    </row>
    <row r="954" spans="2:9" ht="15.75" customHeight="1" thickBot="1" x14ac:dyDescent="0.35">
      <c r="B954" s="7" t="s">
        <v>3539</v>
      </c>
      <c r="C954" s="13" t="s">
        <v>3540</v>
      </c>
      <c r="D954" s="14">
        <f t="shared" si="42"/>
        <v>23</v>
      </c>
      <c r="E954" s="15" t="str">
        <f t="shared" si="43"/>
        <v>Kelley, Ms. Rosemary C</v>
      </c>
      <c r="F954" s="14">
        <f t="shared" si="44"/>
        <v>22</v>
      </c>
      <c r="G954" s="14" t="s">
        <v>10</v>
      </c>
      <c r="H954" s="15" t="s">
        <v>3541</v>
      </c>
      <c r="I954" s="16" t="s">
        <v>1308</v>
      </c>
    </row>
    <row r="955" spans="2:9" ht="15.75" customHeight="1" thickBot="1" x14ac:dyDescent="0.35">
      <c r="B955" s="7" t="s">
        <v>3542</v>
      </c>
      <c r="C955" s="13" t="s">
        <v>3543</v>
      </c>
      <c r="D955" s="14">
        <f t="shared" si="42"/>
        <v>22</v>
      </c>
      <c r="E955" s="15" t="str">
        <f t="shared" si="43"/>
        <v>Endara, Ms. Carrie A.</v>
      </c>
      <c r="F955" s="14">
        <f t="shared" si="44"/>
        <v>21</v>
      </c>
      <c r="G955" s="14" t="s">
        <v>10</v>
      </c>
      <c r="H955" s="15" t="s">
        <v>3544</v>
      </c>
      <c r="I955" s="16" t="s">
        <v>3545</v>
      </c>
    </row>
    <row r="956" spans="2:9" ht="15.75" customHeight="1" thickBot="1" x14ac:dyDescent="0.35">
      <c r="B956" s="7" t="s">
        <v>3546</v>
      </c>
      <c r="C956" s="13" t="s">
        <v>3547</v>
      </c>
      <c r="D956" s="14">
        <f t="shared" si="42"/>
        <v>23</v>
      </c>
      <c r="E956" s="15" t="str">
        <f t="shared" si="43"/>
        <v>Valle, Mr. Gerardo Sr.</v>
      </c>
      <c r="F956" s="14">
        <f t="shared" si="44"/>
        <v>22</v>
      </c>
      <c r="G956" s="14" t="s">
        <v>15</v>
      </c>
      <c r="H956" s="15" t="s">
        <v>3548</v>
      </c>
      <c r="I956" s="16" t="s">
        <v>3549</v>
      </c>
    </row>
    <row r="957" spans="2:9" ht="15.75" customHeight="1" thickBot="1" x14ac:dyDescent="0.35">
      <c r="B957" s="7" t="s">
        <v>3550</v>
      </c>
      <c r="C957" s="13" t="s">
        <v>3551</v>
      </c>
      <c r="D957" s="14">
        <f t="shared" si="42"/>
        <v>24</v>
      </c>
      <c r="E957" s="15" t="str">
        <f t="shared" si="43"/>
        <v>Germain, Mr. Matthew R.</v>
      </c>
      <c r="F957" s="14">
        <f t="shared" si="44"/>
        <v>23</v>
      </c>
      <c r="G957" s="14" t="s">
        <v>15</v>
      </c>
      <c r="H957" s="15" t="s">
        <v>3245</v>
      </c>
      <c r="I957" s="16" t="s">
        <v>3552</v>
      </c>
    </row>
    <row r="958" spans="2:9" ht="15.75" customHeight="1" thickBot="1" x14ac:dyDescent="0.35">
      <c r="B958" s="7" t="s">
        <v>3553</v>
      </c>
      <c r="C958" s="13" t="s">
        <v>3554</v>
      </c>
      <c r="D958" s="14">
        <f t="shared" si="42"/>
        <v>23</v>
      </c>
      <c r="E958" s="15" t="str">
        <f t="shared" si="43"/>
        <v>Finecey, Mrs. Meghan E</v>
      </c>
      <c r="F958" s="14">
        <f t="shared" si="44"/>
        <v>22</v>
      </c>
      <c r="G958" s="14" t="s">
        <v>1857</v>
      </c>
      <c r="H958" s="15" t="s">
        <v>3555</v>
      </c>
      <c r="I958" s="16" t="s">
        <v>3556</v>
      </c>
    </row>
    <row r="959" spans="2:9" ht="15.75" customHeight="1" thickBot="1" x14ac:dyDescent="0.35">
      <c r="B959" s="7" t="s">
        <v>3557</v>
      </c>
      <c r="C959" s="13" t="s">
        <v>3558</v>
      </c>
      <c r="D959" s="14">
        <f t="shared" si="42"/>
        <v>18</v>
      </c>
      <c r="E959" s="15" t="str">
        <f t="shared" si="43"/>
        <v>Mendoza, Mr. Eric</v>
      </c>
      <c r="F959" s="14">
        <f t="shared" si="44"/>
        <v>17</v>
      </c>
      <c r="G959" s="14" t="s">
        <v>15</v>
      </c>
      <c r="H959" s="15" t="s">
        <v>578</v>
      </c>
      <c r="I959" s="16" t="s">
        <v>3330</v>
      </c>
    </row>
    <row r="960" spans="2:9" ht="15.75" customHeight="1" thickBot="1" x14ac:dyDescent="0.35">
      <c r="B960" s="7" t="s">
        <v>3559</v>
      </c>
      <c r="C960" s="13" t="s">
        <v>3560</v>
      </c>
      <c r="D960" s="14">
        <f t="shared" si="42"/>
        <v>16</v>
      </c>
      <c r="E960" s="15" t="str">
        <f t="shared" si="43"/>
        <v>Roe, Ms. Lisa B</v>
      </c>
      <c r="F960" s="14">
        <f t="shared" si="44"/>
        <v>15</v>
      </c>
      <c r="G960" s="14" t="s">
        <v>10</v>
      </c>
      <c r="H960" s="15" t="s">
        <v>3561</v>
      </c>
      <c r="I960" s="16" t="s">
        <v>3562</v>
      </c>
    </row>
    <row r="961" spans="2:9" ht="15.75" customHeight="1" thickBot="1" x14ac:dyDescent="0.35">
      <c r="B961" s="7" t="s">
        <v>3563</v>
      </c>
      <c r="C961" s="13" t="s">
        <v>3564</v>
      </c>
      <c r="D961" s="14">
        <f t="shared" si="42"/>
        <v>19</v>
      </c>
      <c r="E961" s="15" t="str">
        <f t="shared" si="43"/>
        <v>Webb, Mrs. Jane R.</v>
      </c>
      <c r="F961" s="14">
        <f t="shared" si="44"/>
        <v>18</v>
      </c>
      <c r="G961" s="14" t="s">
        <v>1857</v>
      </c>
      <c r="H961" s="15" t="s">
        <v>3565</v>
      </c>
      <c r="I961" s="16" t="s">
        <v>3566</v>
      </c>
    </row>
    <row r="962" spans="2:9" ht="15.75" customHeight="1" thickBot="1" x14ac:dyDescent="0.35">
      <c r="B962" s="7" t="s">
        <v>3567</v>
      </c>
      <c r="C962" s="13" t="s">
        <v>3568</v>
      </c>
      <c r="D962" s="14">
        <f t="shared" si="42"/>
        <v>23</v>
      </c>
      <c r="E962" s="15" t="str">
        <f t="shared" si="43"/>
        <v>Stocker, Ms. Allison M</v>
      </c>
      <c r="F962" s="14">
        <f t="shared" si="44"/>
        <v>22</v>
      </c>
      <c r="G962" s="14" t="s">
        <v>10</v>
      </c>
      <c r="H962" s="15" t="s">
        <v>2598</v>
      </c>
      <c r="I962" s="16" t="s">
        <v>3569</v>
      </c>
    </row>
    <row r="963" spans="2:9" ht="15.75" customHeight="1" thickBot="1" x14ac:dyDescent="0.35">
      <c r="B963" s="7" t="s">
        <v>3570</v>
      </c>
      <c r="C963" s="13" t="s">
        <v>3571</v>
      </c>
      <c r="D963" s="14">
        <f t="shared" ref="D963:D1026" si="45">LEN(C963)</f>
        <v>24</v>
      </c>
      <c r="E963" s="15" t="str">
        <f t="shared" ref="E963:E1026" si="46">TRIM(C963)</f>
        <v>Jacobson, Mrs. Sarah E.</v>
      </c>
      <c r="F963" s="14">
        <f t="shared" ref="F963:F1026" si="47">LEN(E963)</f>
        <v>23</v>
      </c>
      <c r="G963" s="14" t="s">
        <v>1857</v>
      </c>
      <c r="H963" s="15" t="s">
        <v>1547</v>
      </c>
      <c r="I963" s="16" t="s">
        <v>3572</v>
      </c>
    </row>
    <row r="964" spans="2:9" ht="15.75" customHeight="1" thickBot="1" x14ac:dyDescent="0.35">
      <c r="B964" s="7" t="s">
        <v>3573</v>
      </c>
      <c r="C964" s="13" t="s">
        <v>3574</v>
      </c>
      <c r="D964" s="14">
        <f t="shared" si="45"/>
        <v>19</v>
      </c>
      <c r="E964" s="15" t="str">
        <f t="shared" si="46"/>
        <v>Shaw, Mr. Philip J</v>
      </c>
      <c r="F964" s="14">
        <f t="shared" si="47"/>
        <v>18</v>
      </c>
      <c r="G964" s="14" t="s">
        <v>15</v>
      </c>
      <c r="H964" s="15" t="s">
        <v>1208</v>
      </c>
      <c r="I964" s="16" t="s">
        <v>1145</v>
      </c>
    </row>
    <row r="965" spans="2:9" ht="15.75" customHeight="1" thickBot="1" x14ac:dyDescent="0.35">
      <c r="B965" s="7" t="s">
        <v>3575</v>
      </c>
      <c r="C965" s="13" t="s">
        <v>3576</v>
      </c>
      <c r="D965" s="14">
        <f t="shared" si="45"/>
        <v>24</v>
      </c>
      <c r="E965" s="15" t="str">
        <f t="shared" si="46"/>
        <v>Goodwin, Ms. Jillian A.</v>
      </c>
      <c r="F965" s="14">
        <f t="shared" si="47"/>
        <v>23</v>
      </c>
      <c r="G965" s="14" t="s">
        <v>10</v>
      </c>
      <c r="H965" s="15" t="s">
        <v>3577</v>
      </c>
      <c r="I965" s="16" t="s">
        <v>3578</v>
      </c>
    </row>
    <row r="966" spans="2:9" ht="15.75" customHeight="1" thickBot="1" x14ac:dyDescent="0.35">
      <c r="B966" s="7" t="s">
        <v>3579</v>
      </c>
      <c r="C966" s="13" t="s">
        <v>3580</v>
      </c>
      <c r="D966" s="14">
        <f t="shared" si="45"/>
        <v>20</v>
      </c>
      <c r="E966" s="15" t="str">
        <f t="shared" si="46"/>
        <v>Brock, Mrs. Laura D</v>
      </c>
      <c r="F966" s="14">
        <f t="shared" si="47"/>
        <v>19</v>
      </c>
      <c r="G966" s="14" t="s">
        <v>1857</v>
      </c>
      <c r="H966" s="15" t="s">
        <v>3581</v>
      </c>
      <c r="I966" s="16" t="s">
        <v>3582</v>
      </c>
    </row>
    <row r="967" spans="2:9" ht="15.75" customHeight="1" thickBot="1" x14ac:dyDescent="0.35">
      <c r="B967" s="7" t="s">
        <v>3583</v>
      </c>
      <c r="C967" s="13" t="s">
        <v>3584</v>
      </c>
      <c r="D967" s="14">
        <f t="shared" si="45"/>
        <v>19</v>
      </c>
      <c r="E967" s="15" t="str">
        <f t="shared" si="46"/>
        <v>Papp, Ms. Megan E.</v>
      </c>
      <c r="F967" s="14">
        <f t="shared" si="47"/>
        <v>18</v>
      </c>
      <c r="G967" s="14" t="s">
        <v>10</v>
      </c>
      <c r="H967" s="15" t="s">
        <v>3585</v>
      </c>
      <c r="I967" s="16" t="s">
        <v>3586</v>
      </c>
    </row>
    <row r="968" spans="2:9" ht="15.75" customHeight="1" thickBot="1" x14ac:dyDescent="0.35">
      <c r="B968" s="7" t="s">
        <v>3587</v>
      </c>
      <c r="C968" s="13" t="s">
        <v>3588</v>
      </c>
      <c r="D968" s="14">
        <f t="shared" si="45"/>
        <v>25</v>
      </c>
      <c r="E968" s="15" t="str">
        <f t="shared" si="46"/>
        <v>Siragusa, Ms. Shannon J.</v>
      </c>
      <c r="F968" s="14">
        <f t="shared" si="47"/>
        <v>24</v>
      </c>
      <c r="G968" s="14" t="s">
        <v>10</v>
      </c>
      <c r="H968" s="15" t="s">
        <v>3589</v>
      </c>
      <c r="I968" s="16" t="s">
        <v>3590</v>
      </c>
    </row>
    <row r="969" spans="2:9" ht="15.75" customHeight="1" thickBot="1" x14ac:dyDescent="0.35">
      <c r="B969" s="7" t="s">
        <v>3591</v>
      </c>
      <c r="C969" s="13" t="s">
        <v>3592</v>
      </c>
      <c r="D969" s="14">
        <f t="shared" si="45"/>
        <v>24</v>
      </c>
      <c r="E969" s="15" t="str">
        <f t="shared" si="46"/>
        <v>Pizarro, Ms. Rachelle M</v>
      </c>
      <c r="F969" s="14">
        <f t="shared" si="47"/>
        <v>23</v>
      </c>
      <c r="G969" s="14" t="s">
        <v>10</v>
      </c>
      <c r="H969" s="15" t="s">
        <v>3593</v>
      </c>
      <c r="I969" s="16" t="s">
        <v>3594</v>
      </c>
    </row>
    <row r="970" spans="2:9" ht="15.75" customHeight="1" thickBot="1" x14ac:dyDescent="0.35">
      <c r="B970" s="7" t="s">
        <v>3595</v>
      </c>
      <c r="C970" s="13" t="s">
        <v>3596</v>
      </c>
      <c r="D970" s="14">
        <f t="shared" si="45"/>
        <v>19</v>
      </c>
      <c r="E970" s="15" t="str">
        <f t="shared" si="46"/>
        <v>Strange, Mr. Casey</v>
      </c>
      <c r="F970" s="14">
        <f t="shared" si="47"/>
        <v>18</v>
      </c>
      <c r="G970" s="14" t="s">
        <v>15</v>
      </c>
      <c r="H970" s="15" t="s">
        <v>256</v>
      </c>
      <c r="I970" s="16" t="s">
        <v>3597</v>
      </c>
    </row>
    <row r="971" spans="2:9" ht="15.75" customHeight="1" thickBot="1" x14ac:dyDescent="0.35">
      <c r="B971" s="7" t="s">
        <v>3598</v>
      </c>
      <c r="C971" s="13" t="s">
        <v>3599</v>
      </c>
      <c r="D971" s="14">
        <f t="shared" si="45"/>
        <v>24</v>
      </c>
      <c r="E971" s="15" t="str">
        <f t="shared" si="46"/>
        <v>Eidinger, Ms. Jessica L</v>
      </c>
      <c r="F971" s="14">
        <f t="shared" si="47"/>
        <v>23</v>
      </c>
      <c r="G971" s="14" t="s">
        <v>10</v>
      </c>
      <c r="H971" s="15" t="s">
        <v>2341</v>
      </c>
      <c r="I971" s="16" t="s">
        <v>3600</v>
      </c>
    </row>
    <row r="972" spans="2:9" ht="15.75" customHeight="1" thickBot="1" x14ac:dyDescent="0.35">
      <c r="B972" s="7" t="s">
        <v>3601</v>
      </c>
      <c r="C972" s="13" t="s">
        <v>3602</v>
      </c>
      <c r="D972" s="14">
        <f t="shared" si="45"/>
        <v>24</v>
      </c>
      <c r="E972" s="15" t="str">
        <f t="shared" si="46"/>
        <v>Ginsburg, Mr. Brandon F</v>
      </c>
      <c r="F972" s="14">
        <f t="shared" si="47"/>
        <v>23</v>
      </c>
      <c r="G972" s="14" t="s">
        <v>15</v>
      </c>
      <c r="H972" s="15" t="s">
        <v>3603</v>
      </c>
      <c r="I972" s="16" t="s">
        <v>3604</v>
      </c>
    </row>
    <row r="973" spans="2:9" ht="15.75" customHeight="1" thickBot="1" x14ac:dyDescent="0.35">
      <c r="B973" s="7" t="s">
        <v>3605</v>
      </c>
      <c r="C973" s="13" t="s">
        <v>3606</v>
      </c>
      <c r="D973" s="14">
        <f t="shared" si="45"/>
        <v>19</v>
      </c>
      <c r="E973" s="15" t="str">
        <f t="shared" si="46"/>
        <v>Truex, Ms. Melissa</v>
      </c>
      <c r="F973" s="14">
        <f t="shared" si="47"/>
        <v>18</v>
      </c>
      <c r="G973" s="14" t="s">
        <v>10</v>
      </c>
      <c r="H973" s="15" t="s">
        <v>1579</v>
      </c>
      <c r="I973" s="16" t="s">
        <v>3607</v>
      </c>
    </row>
    <row r="974" spans="2:9" ht="15.75" customHeight="1" thickBot="1" x14ac:dyDescent="0.35">
      <c r="B974" s="7" t="s">
        <v>3608</v>
      </c>
      <c r="C974" s="13" t="s">
        <v>3609</v>
      </c>
      <c r="D974" s="14">
        <f t="shared" si="45"/>
        <v>24</v>
      </c>
      <c r="E974" s="15" t="str">
        <f t="shared" si="46"/>
        <v>Higgins, Ms. Danielle N</v>
      </c>
      <c r="F974" s="14">
        <f t="shared" si="47"/>
        <v>23</v>
      </c>
      <c r="G974" s="14" t="s">
        <v>10</v>
      </c>
      <c r="H974" s="15" t="s">
        <v>3610</v>
      </c>
      <c r="I974" s="16" t="s">
        <v>3611</v>
      </c>
    </row>
    <row r="975" spans="2:9" ht="15.75" customHeight="1" thickBot="1" x14ac:dyDescent="0.35">
      <c r="B975" s="7" t="s">
        <v>3612</v>
      </c>
      <c r="C975" s="13" t="s">
        <v>3613</v>
      </c>
      <c r="D975" s="14">
        <f t="shared" si="45"/>
        <v>21</v>
      </c>
      <c r="E975" s="15" t="str">
        <f t="shared" si="46"/>
        <v>McCurdy, Mr. Matthew</v>
      </c>
      <c r="F975" s="14">
        <f t="shared" si="47"/>
        <v>20</v>
      </c>
      <c r="G975" s="14" t="s">
        <v>15</v>
      </c>
      <c r="H975" s="15" t="s">
        <v>620</v>
      </c>
      <c r="I975" s="16" t="s">
        <v>3614</v>
      </c>
    </row>
    <row r="976" spans="2:9" ht="15.75" customHeight="1" thickBot="1" x14ac:dyDescent="0.35">
      <c r="B976" s="7" t="s">
        <v>3615</v>
      </c>
      <c r="C976" s="13" t="s">
        <v>3616</v>
      </c>
      <c r="D976" s="14">
        <f t="shared" si="45"/>
        <v>21</v>
      </c>
      <c r="E976" s="15" t="str">
        <f t="shared" si="46"/>
        <v>Hughes, Mrs. Bettina</v>
      </c>
      <c r="F976" s="14">
        <f t="shared" si="47"/>
        <v>20</v>
      </c>
      <c r="G976" s="14" t="s">
        <v>1857</v>
      </c>
      <c r="H976" s="15" t="s">
        <v>3617</v>
      </c>
      <c r="I976" s="16" t="s">
        <v>2871</v>
      </c>
    </row>
    <row r="977" spans="2:9" ht="15.75" customHeight="1" thickBot="1" x14ac:dyDescent="0.35">
      <c r="B977" s="7" t="s">
        <v>3618</v>
      </c>
      <c r="C977" s="13" t="s">
        <v>3619</v>
      </c>
      <c r="D977" s="14">
        <f t="shared" si="45"/>
        <v>22</v>
      </c>
      <c r="E977" s="15" t="str">
        <f t="shared" si="46"/>
        <v>Varner, Mr. Alexander</v>
      </c>
      <c r="F977" s="14">
        <f t="shared" si="47"/>
        <v>21</v>
      </c>
      <c r="G977" s="14" t="s">
        <v>15</v>
      </c>
      <c r="H977" s="15" t="s">
        <v>2622</v>
      </c>
      <c r="I977" s="16" t="s">
        <v>3620</v>
      </c>
    </row>
    <row r="978" spans="2:9" ht="15.75" customHeight="1" thickBot="1" x14ac:dyDescent="0.35">
      <c r="B978" s="7" t="s">
        <v>3621</v>
      </c>
      <c r="C978" s="13" t="s">
        <v>3622</v>
      </c>
      <c r="D978" s="14">
        <f t="shared" si="45"/>
        <v>19</v>
      </c>
      <c r="E978" s="15" t="str">
        <f t="shared" si="46"/>
        <v>Dahmen, Mrs. Holli</v>
      </c>
      <c r="F978" s="14">
        <f t="shared" si="47"/>
        <v>18</v>
      </c>
      <c r="G978" s="14" t="s">
        <v>1857</v>
      </c>
      <c r="H978" s="15" t="s">
        <v>3623</v>
      </c>
      <c r="I978" s="16" t="s">
        <v>3624</v>
      </c>
    </row>
    <row r="979" spans="2:9" ht="15.75" customHeight="1" thickBot="1" x14ac:dyDescent="0.35">
      <c r="B979" s="7" t="s">
        <v>3625</v>
      </c>
      <c r="C979" s="13" t="s">
        <v>3626</v>
      </c>
      <c r="D979" s="14">
        <f t="shared" si="45"/>
        <v>22</v>
      </c>
      <c r="E979" s="15" t="str">
        <f t="shared" si="46"/>
        <v>Young, Mrs. Heather C</v>
      </c>
      <c r="F979" s="14">
        <f t="shared" si="47"/>
        <v>21</v>
      </c>
      <c r="G979" s="14" t="s">
        <v>1857</v>
      </c>
      <c r="H979" s="15" t="s">
        <v>3627</v>
      </c>
      <c r="I979" s="16" t="s">
        <v>1838</v>
      </c>
    </row>
    <row r="980" spans="2:9" ht="15.75" customHeight="1" thickBot="1" x14ac:dyDescent="0.35">
      <c r="B980" s="7" t="s">
        <v>3628</v>
      </c>
      <c r="C980" s="13" t="s">
        <v>3629</v>
      </c>
      <c r="D980" s="14">
        <f t="shared" si="45"/>
        <v>17</v>
      </c>
      <c r="E980" s="15" t="str">
        <f t="shared" si="46"/>
        <v>Fraser, Mr. Kyle</v>
      </c>
      <c r="F980" s="14">
        <f t="shared" si="47"/>
        <v>16</v>
      </c>
      <c r="G980" s="14" t="s">
        <v>15</v>
      </c>
      <c r="H980" s="15" t="s">
        <v>1172</v>
      </c>
      <c r="I980" s="16" t="s">
        <v>3630</v>
      </c>
    </row>
    <row r="981" spans="2:9" ht="15.75" customHeight="1" thickBot="1" x14ac:dyDescent="0.35">
      <c r="B981" s="7" t="s">
        <v>3631</v>
      </c>
      <c r="C981" s="13" t="s">
        <v>3632</v>
      </c>
      <c r="D981" s="14">
        <f t="shared" si="45"/>
        <v>19</v>
      </c>
      <c r="E981" s="15" t="str">
        <f t="shared" si="46"/>
        <v>Deeg, Mr. Thomas J</v>
      </c>
      <c r="F981" s="14">
        <f t="shared" si="47"/>
        <v>18</v>
      </c>
      <c r="G981" s="14" t="s">
        <v>15</v>
      </c>
      <c r="H981" s="15" t="s">
        <v>194</v>
      </c>
      <c r="I981" s="16" t="s">
        <v>3633</v>
      </c>
    </row>
    <row r="982" spans="2:9" ht="15.75" customHeight="1" thickBot="1" x14ac:dyDescent="0.35">
      <c r="B982" s="7" t="s">
        <v>3634</v>
      </c>
      <c r="C982" s="13" t="s">
        <v>3635</v>
      </c>
      <c r="D982" s="14">
        <f t="shared" si="45"/>
        <v>21</v>
      </c>
      <c r="E982" s="15" t="str">
        <f t="shared" si="46"/>
        <v>Robertson, Mr. Chris</v>
      </c>
      <c r="F982" s="14">
        <f t="shared" si="47"/>
        <v>20</v>
      </c>
      <c r="G982" s="14" t="s">
        <v>15</v>
      </c>
      <c r="H982" s="15" t="s">
        <v>887</v>
      </c>
      <c r="I982" s="16" t="s">
        <v>3636</v>
      </c>
    </row>
    <row r="983" spans="2:9" ht="15.75" customHeight="1" thickBot="1" x14ac:dyDescent="0.35">
      <c r="B983" s="7" t="s">
        <v>3637</v>
      </c>
      <c r="C983" s="13" t="s">
        <v>3638</v>
      </c>
      <c r="D983" s="14">
        <f t="shared" si="45"/>
        <v>17</v>
      </c>
      <c r="E983" s="15" t="str">
        <f t="shared" si="46"/>
        <v>Peck, Mr. Graham</v>
      </c>
      <c r="F983" s="14">
        <f t="shared" si="47"/>
        <v>16</v>
      </c>
      <c r="G983" s="14" t="s">
        <v>15</v>
      </c>
      <c r="H983" s="15" t="s">
        <v>3639</v>
      </c>
      <c r="I983" s="16" t="s">
        <v>3640</v>
      </c>
    </row>
    <row r="984" spans="2:9" ht="15.75" customHeight="1" thickBot="1" x14ac:dyDescent="0.35">
      <c r="B984" s="7" t="s">
        <v>3641</v>
      </c>
      <c r="C984" s="13" t="s">
        <v>3642</v>
      </c>
      <c r="D984" s="14">
        <f t="shared" si="45"/>
        <v>20</v>
      </c>
      <c r="E984" s="15" t="str">
        <f t="shared" si="46"/>
        <v>Burger, Mr. Garrett</v>
      </c>
      <c r="F984" s="14">
        <f t="shared" si="47"/>
        <v>19</v>
      </c>
      <c r="G984" s="14" t="s">
        <v>15</v>
      </c>
      <c r="H984" s="15" t="s">
        <v>3643</v>
      </c>
      <c r="I984" s="16" t="s">
        <v>3644</v>
      </c>
    </row>
    <row r="985" spans="2:9" ht="15.75" customHeight="1" thickBot="1" x14ac:dyDescent="0.35">
      <c r="B985" s="7" t="s">
        <v>3645</v>
      </c>
      <c r="C985" s="13" t="s">
        <v>3646</v>
      </c>
      <c r="D985" s="14">
        <f t="shared" si="45"/>
        <v>18</v>
      </c>
      <c r="E985" s="15" t="str">
        <f t="shared" si="46"/>
        <v>Blain, Mr. Andrew</v>
      </c>
      <c r="F985" s="14">
        <f t="shared" si="47"/>
        <v>17</v>
      </c>
      <c r="G985" s="14" t="s">
        <v>15</v>
      </c>
      <c r="H985" s="15" t="s">
        <v>906</v>
      </c>
      <c r="I985" s="16" t="s">
        <v>3647</v>
      </c>
    </row>
    <row r="986" spans="2:9" ht="15.75" customHeight="1" thickBot="1" x14ac:dyDescent="0.35">
      <c r="B986" s="7" t="s">
        <v>3648</v>
      </c>
      <c r="C986" s="13" t="s">
        <v>3649</v>
      </c>
      <c r="D986" s="14">
        <f t="shared" si="45"/>
        <v>26</v>
      </c>
      <c r="E986" s="15" t="str">
        <f t="shared" si="46"/>
        <v>Winters, Mrs. Annabelle M</v>
      </c>
      <c r="F986" s="14">
        <f t="shared" si="47"/>
        <v>25</v>
      </c>
      <c r="G986" s="14" t="s">
        <v>1857</v>
      </c>
      <c r="H986" s="15" t="s">
        <v>3650</v>
      </c>
      <c r="I986" s="16" t="s">
        <v>3651</v>
      </c>
    </row>
    <row r="987" spans="2:9" ht="15.75" customHeight="1" thickBot="1" x14ac:dyDescent="0.35">
      <c r="B987" s="7" t="s">
        <v>3652</v>
      </c>
      <c r="C987" s="13" t="s">
        <v>3653</v>
      </c>
      <c r="D987" s="14">
        <f t="shared" si="45"/>
        <v>21</v>
      </c>
      <c r="E987" s="15" t="str">
        <f t="shared" si="46"/>
        <v>McCue, Mr. Daniel T.</v>
      </c>
      <c r="F987" s="14">
        <f t="shared" si="47"/>
        <v>20</v>
      </c>
      <c r="G987" s="14" t="s">
        <v>15</v>
      </c>
      <c r="H987" s="15" t="s">
        <v>3654</v>
      </c>
      <c r="I987" s="16" t="s">
        <v>3655</v>
      </c>
    </row>
    <row r="988" spans="2:9" ht="15.75" customHeight="1" thickBot="1" x14ac:dyDescent="0.35">
      <c r="B988" s="7" t="s">
        <v>3656</v>
      </c>
      <c r="C988" s="13" t="s">
        <v>3657</v>
      </c>
      <c r="D988" s="14">
        <f t="shared" si="45"/>
        <v>20</v>
      </c>
      <c r="E988" s="15" t="str">
        <f t="shared" si="46"/>
        <v>Webster, Ms. Deanne</v>
      </c>
      <c r="F988" s="14">
        <f t="shared" si="47"/>
        <v>19</v>
      </c>
      <c r="G988" s="14" t="s">
        <v>10</v>
      </c>
      <c r="H988" s="15" t="s">
        <v>3658</v>
      </c>
      <c r="I988" s="16" t="s">
        <v>3659</v>
      </c>
    </row>
    <row r="989" spans="2:9" ht="15.75" customHeight="1" thickBot="1" x14ac:dyDescent="0.35">
      <c r="B989" s="7" t="s">
        <v>3660</v>
      </c>
      <c r="C989" s="13" t="s">
        <v>3661</v>
      </c>
      <c r="D989" s="14">
        <f t="shared" si="45"/>
        <v>21</v>
      </c>
      <c r="E989" s="15" t="str">
        <f t="shared" si="46"/>
        <v>Anderson, Ms. Carrie</v>
      </c>
      <c r="F989" s="14">
        <f t="shared" si="47"/>
        <v>20</v>
      </c>
      <c r="G989" s="14" t="s">
        <v>10</v>
      </c>
      <c r="H989" s="15" t="s">
        <v>991</v>
      </c>
      <c r="I989" s="16" t="s">
        <v>575</v>
      </c>
    </row>
    <row r="990" spans="2:9" ht="15.75" customHeight="1" thickBot="1" x14ac:dyDescent="0.35">
      <c r="B990" s="7" t="s">
        <v>3662</v>
      </c>
      <c r="C990" s="13" t="s">
        <v>3663</v>
      </c>
      <c r="D990" s="14">
        <f t="shared" si="45"/>
        <v>24</v>
      </c>
      <c r="E990" s="15" t="str">
        <f t="shared" si="46"/>
        <v>Chiappone, Mrs. Suzanne</v>
      </c>
      <c r="F990" s="14">
        <f t="shared" si="47"/>
        <v>23</v>
      </c>
      <c r="G990" s="14" t="s">
        <v>1857</v>
      </c>
      <c r="H990" s="15" t="s">
        <v>3298</v>
      </c>
      <c r="I990" s="16" t="s">
        <v>3664</v>
      </c>
    </row>
    <row r="991" spans="2:9" ht="15.75" customHeight="1" thickBot="1" x14ac:dyDescent="0.35">
      <c r="B991" s="7" t="s">
        <v>3665</v>
      </c>
      <c r="C991" s="13" t="s">
        <v>3666</v>
      </c>
      <c r="D991" s="14">
        <f t="shared" si="45"/>
        <v>21</v>
      </c>
      <c r="E991" s="15" t="str">
        <f t="shared" si="46"/>
        <v>Opie, Ms. Jasmine P.</v>
      </c>
      <c r="F991" s="14">
        <f t="shared" si="47"/>
        <v>20</v>
      </c>
      <c r="G991" s="14" t="s">
        <v>10</v>
      </c>
      <c r="H991" s="15" t="s">
        <v>3667</v>
      </c>
      <c r="I991" s="16" t="s">
        <v>3668</v>
      </c>
    </row>
    <row r="992" spans="2:9" ht="15.75" customHeight="1" thickBot="1" x14ac:dyDescent="0.35">
      <c r="B992" s="7" t="s">
        <v>3669</v>
      </c>
      <c r="C992" s="13" t="s">
        <v>3670</v>
      </c>
      <c r="D992" s="14">
        <f t="shared" si="45"/>
        <v>23</v>
      </c>
      <c r="E992" s="15" t="str">
        <f t="shared" si="46"/>
        <v>Donnelly, Ms. Jennifer</v>
      </c>
      <c r="F992" s="14">
        <f t="shared" si="47"/>
        <v>22</v>
      </c>
      <c r="G992" s="14" t="s">
        <v>10</v>
      </c>
      <c r="H992" s="15" t="s">
        <v>323</v>
      </c>
      <c r="I992" s="16" t="s">
        <v>3671</v>
      </c>
    </row>
    <row r="993" spans="2:9" ht="15.75" customHeight="1" thickBot="1" x14ac:dyDescent="0.35">
      <c r="B993" s="7" t="s">
        <v>3672</v>
      </c>
      <c r="C993" s="13" t="s">
        <v>3673</v>
      </c>
      <c r="D993" s="14">
        <f t="shared" si="45"/>
        <v>17</v>
      </c>
      <c r="E993" s="15" t="str">
        <f t="shared" si="46"/>
        <v>Rall, Ms. Tracie</v>
      </c>
      <c r="F993" s="14">
        <f t="shared" si="47"/>
        <v>16</v>
      </c>
      <c r="G993" s="14" t="s">
        <v>10</v>
      </c>
      <c r="H993" s="15" t="s">
        <v>3674</v>
      </c>
      <c r="I993" s="16" t="s">
        <v>3675</v>
      </c>
    </row>
    <row r="994" spans="2:9" ht="15.75" customHeight="1" thickBot="1" x14ac:dyDescent="0.35">
      <c r="B994" s="7" t="s">
        <v>3676</v>
      </c>
      <c r="C994" s="13" t="s">
        <v>3677</v>
      </c>
      <c r="D994" s="14">
        <f t="shared" si="45"/>
        <v>25</v>
      </c>
      <c r="E994" s="15" t="str">
        <f t="shared" si="46"/>
        <v>Mitchell, Mr. Tristan D.</v>
      </c>
      <c r="F994" s="14">
        <f t="shared" si="47"/>
        <v>24</v>
      </c>
      <c r="G994" s="14" t="s">
        <v>15</v>
      </c>
      <c r="H994" s="15" t="s">
        <v>3678</v>
      </c>
      <c r="I994" s="16" t="s">
        <v>364</v>
      </c>
    </row>
    <row r="995" spans="2:9" ht="15.75" customHeight="1" thickBot="1" x14ac:dyDescent="0.35">
      <c r="B995" s="7" t="s">
        <v>3679</v>
      </c>
      <c r="C995" s="13" t="s">
        <v>3680</v>
      </c>
      <c r="D995" s="14">
        <f t="shared" si="45"/>
        <v>18</v>
      </c>
      <c r="E995" s="15" t="str">
        <f t="shared" si="46"/>
        <v>Chen, Mr. Peiweng</v>
      </c>
      <c r="F995" s="14">
        <f t="shared" si="47"/>
        <v>17</v>
      </c>
      <c r="G995" s="14" t="s">
        <v>15</v>
      </c>
      <c r="H995" s="15" t="s">
        <v>3681</v>
      </c>
      <c r="I995" s="16" t="s">
        <v>3682</v>
      </c>
    </row>
    <row r="996" spans="2:9" ht="15.75" customHeight="1" thickBot="1" x14ac:dyDescent="0.35">
      <c r="B996" s="7" t="s">
        <v>3683</v>
      </c>
      <c r="C996" s="13" t="s">
        <v>3684</v>
      </c>
      <c r="D996" s="14">
        <f t="shared" si="45"/>
        <v>23</v>
      </c>
      <c r="E996" s="15" t="str">
        <f t="shared" si="46"/>
        <v>Tufaro, Ms. Theresa M.</v>
      </c>
      <c r="F996" s="14">
        <f t="shared" si="47"/>
        <v>22</v>
      </c>
      <c r="G996" s="14" t="s">
        <v>10</v>
      </c>
      <c r="H996" s="15" t="s">
        <v>3685</v>
      </c>
      <c r="I996" s="16" t="s">
        <v>3686</v>
      </c>
    </row>
    <row r="997" spans="2:9" ht="15.75" customHeight="1" thickBot="1" x14ac:dyDescent="0.35">
      <c r="B997" s="7" t="s">
        <v>3687</v>
      </c>
      <c r="C997" s="13" t="s">
        <v>3688</v>
      </c>
      <c r="D997" s="14">
        <f t="shared" si="45"/>
        <v>21</v>
      </c>
      <c r="E997" s="15" t="str">
        <f t="shared" si="46"/>
        <v>Peters, Mr. Daniel J</v>
      </c>
      <c r="F997" s="14">
        <f t="shared" si="47"/>
        <v>20</v>
      </c>
      <c r="G997" s="14" t="s">
        <v>15</v>
      </c>
      <c r="H997" s="15" t="s">
        <v>3689</v>
      </c>
      <c r="I997" s="16" t="s">
        <v>176</v>
      </c>
    </row>
    <row r="998" spans="2:9" ht="15.75" customHeight="1" thickBot="1" x14ac:dyDescent="0.35">
      <c r="B998" s="7" t="s">
        <v>3690</v>
      </c>
      <c r="C998" s="13" t="s">
        <v>3691</v>
      </c>
      <c r="D998" s="14">
        <f t="shared" si="45"/>
        <v>26</v>
      </c>
      <c r="E998" s="15" t="str">
        <f t="shared" si="46"/>
        <v>Susedik, Mrs. Courtney M.</v>
      </c>
      <c r="F998" s="14">
        <f t="shared" si="47"/>
        <v>25</v>
      </c>
      <c r="G998" s="14" t="s">
        <v>1857</v>
      </c>
      <c r="H998" s="15" t="s">
        <v>3692</v>
      </c>
      <c r="I998" s="16" t="s">
        <v>3693</v>
      </c>
    </row>
    <row r="999" spans="2:9" ht="15.75" customHeight="1" thickBot="1" x14ac:dyDescent="0.35">
      <c r="B999" s="7" t="s">
        <v>3694</v>
      </c>
      <c r="C999" s="13" t="s">
        <v>3695</v>
      </c>
      <c r="D999" s="14">
        <f t="shared" si="45"/>
        <v>20</v>
      </c>
      <c r="E999" s="15" t="str">
        <f t="shared" si="46"/>
        <v>Garcia, Mr. Jose A.</v>
      </c>
      <c r="F999" s="14">
        <f t="shared" si="47"/>
        <v>19</v>
      </c>
      <c r="G999" s="14" t="s">
        <v>15</v>
      </c>
      <c r="H999" s="15" t="s">
        <v>3696</v>
      </c>
      <c r="I999" s="16" t="s">
        <v>109</v>
      </c>
    </row>
    <row r="1000" spans="2:9" ht="15.75" customHeight="1" thickBot="1" x14ac:dyDescent="0.35">
      <c r="B1000" s="7" t="s">
        <v>3697</v>
      </c>
      <c r="C1000" s="13" t="s">
        <v>3698</v>
      </c>
      <c r="D1000" s="14">
        <f t="shared" si="45"/>
        <v>19</v>
      </c>
      <c r="E1000" s="15" t="str">
        <f t="shared" si="46"/>
        <v>Deady, Mrs. Lauren</v>
      </c>
      <c r="F1000" s="14">
        <f t="shared" si="47"/>
        <v>18</v>
      </c>
      <c r="G1000" s="14" t="s">
        <v>1857</v>
      </c>
      <c r="H1000" s="15" t="s">
        <v>1728</v>
      </c>
      <c r="I1000" s="16" t="s">
        <v>3699</v>
      </c>
    </row>
    <row r="1001" spans="2:9" ht="15.75" customHeight="1" thickBot="1" x14ac:dyDescent="0.35">
      <c r="B1001" s="7" t="s">
        <v>3700</v>
      </c>
      <c r="C1001" s="13" t="s">
        <v>3701</v>
      </c>
      <c r="D1001" s="14">
        <f t="shared" si="45"/>
        <v>26</v>
      </c>
      <c r="E1001" s="15" t="str">
        <f t="shared" si="46"/>
        <v>Campbell, Mr. Jonathon M.</v>
      </c>
      <c r="F1001" s="14">
        <f t="shared" si="47"/>
        <v>25</v>
      </c>
      <c r="G1001" s="14" t="s">
        <v>15</v>
      </c>
      <c r="H1001" s="15" t="s">
        <v>3702</v>
      </c>
      <c r="I1001" s="16" t="s">
        <v>2099</v>
      </c>
    </row>
    <row r="1002" spans="2:9" ht="15.75" customHeight="1" thickBot="1" x14ac:dyDescent="0.35">
      <c r="B1002" s="7" t="s">
        <v>3703</v>
      </c>
      <c r="C1002" s="13" t="s">
        <v>3704</v>
      </c>
      <c r="D1002" s="14">
        <f t="shared" si="45"/>
        <v>27</v>
      </c>
      <c r="E1002" s="15" t="str">
        <f t="shared" si="46"/>
        <v>Schaefer, Mrs. Stephanie A</v>
      </c>
      <c r="F1002" s="14">
        <f t="shared" si="47"/>
        <v>26</v>
      </c>
      <c r="G1002" s="14" t="s">
        <v>1857</v>
      </c>
      <c r="H1002" s="15" t="s">
        <v>3705</v>
      </c>
      <c r="I1002" s="16" t="s">
        <v>3706</v>
      </c>
    </row>
    <row r="1003" spans="2:9" ht="15.75" customHeight="1" thickBot="1" x14ac:dyDescent="0.35">
      <c r="B1003" s="7" t="s">
        <v>3707</v>
      </c>
      <c r="C1003" s="13" t="s">
        <v>3708</v>
      </c>
      <c r="D1003" s="14">
        <f t="shared" si="45"/>
        <v>26</v>
      </c>
      <c r="E1003" s="15" t="str">
        <f t="shared" si="46"/>
        <v>D'Alessandro, Mr. Patrick</v>
      </c>
      <c r="F1003" s="14">
        <f t="shared" si="47"/>
        <v>25</v>
      </c>
      <c r="G1003" s="14" t="s">
        <v>15</v>
      </c>
      <c r="H1003" s="15" t="s">
        <v>331</v>
      </c>
      <c r="I1003" s="16" t="s">
        <v>3709</v>
      </c>
    </row>
    <row r="1004" spans="2:9" ht="15.75" customHeight="1" thickBot="1" x14ac:dyDescent="0.35">
      <c r="B1004" s="7" t="s">
        <v>3710</v>
      </c>
      <c r="C1004" s="13" t="s">
        <v>3711</v>
      </c>
      <c r="D1004" s="14">
        <f t="shared" si="45"/>
        <v>18</v>
      </c>
      <c r="E1004" s="15" t="str">
        <f t="shared" si="46"/>
        <v>Wyss, Mrs. Krista</v>
      </c>
      <c r="F1004" s="14">
        <f t="shared" si="47"/>
        <v>17</v>
      </c>
      <c r="G1004" s="14" t="s">
        <v>1857</v>
      </c>
      <c r="H1004" s="15" t="s">
        <v>3712</v>
      </c>
      <c r="I1004" s="16" t="s">
        <v>3713</v>
      </c>
    </row>
    <row r="1005" spans="2:9" ht="15.75" customHeight="1" thickBot="1" x14ac:dyDescent="0.35">
      <c r="B1005" s="7" t="s">
        <v>3714</v>
      </c>
      <c r="C1005" s="13" t="s">
        <v>3715</v>
      </c>
      <c r="D1005" s="14">
        <f t="shared" si="45"/>
        <v>18</v>
      </c>
      <c r="E1005" s="15" t="str">
        <f t="shared" si="46"/>
        <v>Rose, Ms. Jenessa</v>
      </c>
      <c r="F1005" s="14">
        <f t="shared" si="47"/>
        <v>17</v>
      </c>
      <c r="G1005" s="14" t="s">
        <v>10</v>
      </c>
      <c r="H1005" s="15" t="s">
        <v>3716</v>
      </c>
      <c r="I1005" s="16" t="s">
        <v>3717</v>
      </c>
    </row>
    <row r="1006" spans="2:9" ht="15.75" customHeight="1" thickBot="1" x14ac:dyDescent="0.35">
      <c r="B1006" s="7" t="s">
        <v>3718</v>
      </c>
      <c r="C1006" s="13" t="s">
        <v>3719</v>
      </c>
      <c r="D1006" s="14">
        <f t="shared" si="45"/>
        <v>20</v>
      </c>
      <c r="E1006" s="15" t="str">
        <f t="shared" si="46"/>
        <v>Hopper, Mr. Ryan M.</v>
      </c>
      <c r="F1006" s="14">
        <f t="shared" si="47"/>
        <v>19</v>
      </c>
      <c r="G1006" s="14" t="s">
        <v>15</v>
      </c>
      <c r="H1006" s="15" t="s">
        <v>155</v>
      </c>
      <c r="I1006" s="16" t="s">
        <v>3720</v>
      </c>
    </row>
    <row r="1007" spans="2:9" ht="15.75" customHeight="1" thickBot="1" x14ac:dyDescent="0.35">
      <c r="B1007" s="7" t="s">
        <v>3721</v>
      </c>
      <c r="C1007" s="13" t="s">
        <v>3722</v>
      </c>
      <c r="D1007" s="14">
        <f t="shared" si="45"/>
        <v>21</v>
      </c>
      <c r="E1007" s="15" t="str">
        <f t="shared" si="46"/>
        <v>Finneran, Mr. Thomas</v>
      </c>
      <c r="F1007" s="14">
        <f t="shared" si="47"/>
        <v>20</v>
      </c>
      <c r="G1007" s="14" t="s">
        <v>15</v>
      </c>
      <c r="H1007" s="15" t="s">
        <v>385</v>
      </c>
      <c r="I1007" s="16" t="s">
        <v>3723</v>
      </c>
    </row>
    <row r="1008" spans="2:9" ht="15.75" customHeight="1" thickBot="1" x14ac:dyDescent="0.35">
      <c r="B1008" s="7" t="s">
        <v>3724</v>
      </c>
      <c r="C1008" s="13" t="s">
        <v>3725</v>
      </c>
      <c r="D1008" s="14">
        <f t="shared" si="45"/>
        <v>22</v>
      </c>
      <c r="E1008" s="15" t="str">
        <f t="shared" si="46"/>
        <v>Basham, Ms. Amanda N.</v>
      </c>
      <c r="F1008" s="14">
        <f t="shared" si="47"/>
        <v>21</v>
      </c>
      <c r="G1008" s="14" t="s">
        <v>10</v>
      </c>
      <c r="H1008" s="15" t="s">
        <v>3726</v>
      </c>
      <c r="I1008" s="16" t="s">
        <v>3727</v>
      </c>
    </row>
    <row r="1009" spans="2:9" ht="15.75" customHeight="1" thickBot="1" x14ac:dyDescent="0.35">
      <c r="B1009" s="7" t="s">
        <v>3728</v>
      </c>
      <c r="C1009" s="13" t="s">
        <v>3729</v>
      </c>
      <c r="D1009" s="14">
        <f t="shared" si="45"/>
        <v>21</v>
      </c>
      <c r="E1009" s="15" t="str">
        <f t="shared" si="46"/>
        <v>Inman, Ms. Teresa P.</v>
      </c>
      <c r="F1009" s="14">
        <f t="shared" si="47"/>
        <v>20</v>
      </c>
      <c r="G1009" s="14" t="s">
        <v>10</v>
      </c>
      <c r="H1009" s="15" t="s">
        <v>3730</v>
      </c>
      <c r="I1009" s="16" t="s">
        <v>1023</v>
      </c>
    </row>
    <row r="1010" spans="2:9" ht="15.75" customHeight="1" thickBot="1" x14ac:dyDescent="0.35">
      <c r="B1010" s="7" t="s">
        <v>3731</v>
      </c>
      <c r="C1010" s="13" t="s">
        <v>3732</v>
      </c>
      <c r="D1010" s="14">
        <f t="shared" si="45"/>
        <v>18</v>
      </c>
      <c r="E1010" s="15" t="str">
        <f t="shared" si="46"/>
        <v>Oscal, Mr. Dorian</v>
      </c>
      <c r="F1010" s="14">
        <f t="shared" si="47"/>
        <v>17</v>
      </c>
      <c r="G1010" s="14" t="s">
        <v>15</v>
      </c>
      <c r="H1010" s="15" t="s">
        <v>3733</v>
      </c>
      <c r="I1010" s="16" t="s">
        <v>3734</v>
      </c>
    </row>
    <row r="1011" spans="2:9" ht="15.75" customHeight="1" thickBot="1" x14ac:dyDescent="0.35">
      <c r="B1011" s="7" t="s">
        <v>3735</v>
      </c>
      <c r="C1011" s="13" t="s">
        <v>3736</v>
      </c>
      <c r="D1011" s="14">
        <f t="shared" si="45"/>
        <v>15</v>
      </c>
      <c r="E1011" s="15" t="str">
        <f t="shared" si="46"/>
        <v>Craft, Ms. Amy</v>
      </c>
      <c r="F1011" s="14">
        <f t="shared" si="47"/>
        <v>14</v>
      </c>
      <c r="G1011" s="14" t="s">
        <v>10</v>
      </c>
      <c r="H1011" s="15" t="s">
        <v>736</v>
      </c>
      <c r="I1011" s="16" t="s">
        <v>3737</v>
      </c>
    </row>
    <row r="1012" spans="2:9" ht="15.75" customHeight="1" thickBot="1" x14ac:dyDescent="0.35">
      <c r="B1012" s="7" t="s">
        <v>3738</v>
      </c>
      <c r="C1012" s="13" t="s">
        <v>3739</v>
      </c>
      <c r="D1012" s="14">
        <f t="shared" si="45"/>
        <v>18</v>
      </c>
      <c r="E1012" s="15" t="str">
        <f t="shared" si="46"/>
        <v>Kebede, Ms. Aberu</v>
      </c>
      <c r="F1012" s="14">
        <f t="shared" si="47"/>
        <v>17</v>
      </c>
      <c r="G1012" s="14" t="s">
        <v>10</v>
      </c>
      <c r="H1012" s="15" t="s">
        <v>3740</v>
      </c>
      <c r="I1012" s="16" t="s">
        <v>3741</v>
      </c>
    </row>
    <row r="1013" spans="2:9" ht="15.75" customHeight="1" thickBot="1" x14ac:dyDescent="0.35">
      <c r="B1013" s="7" t="s">
        <v>3742</v>
      </c>
      <c r="C1013" s="13" t="s">
        <v>3743</v>
      </c>
      <c r="D1013" s="14">
        <f t="shared" si="45"/>
        <v>20</v>
      </c>
      <c r="E1013" s="15" t="str">
        <f t="shared" si="46"/>
        <v>Strobel, Ms. Ashley</v>
      </c>
      <c r="F1013" s="14">
        <f t="shared" si="47"/>
        <v>19</v>
      </c>
      <c r="G1013" s="14" t="s">
        <v>10</v>
      </c>
      <c r="H1013" s="15" t="s">
        <v>976</v>
      </c>
      <c r="I1013" s="16" t="s">
        <v>3744</v>
      </c>
    </row>
    <row r="1014" spans="2:9" ht="15.75" customHeight="1" thickBot="1" x14ac:dyDescent="0.35">
      <c r="B1014" s="7" t="s">
        <v>3745</v>
      </c>
      <c r="C1014" s="13" t="s">
        <v>3746</v>
      </c>
      <c r="D1014" s="14">
        <f t="shared" si="45"/>
        <v>19</v>
      </c>
      <c r="E1014" s="15" t="str">
        <f t="shared" si="46"/>
        <v>Dalton, Ms. Anna E</v>
      </c>
      <c r="F1014" s="14">
        <f t="shared" si="47"/>
        <v>18</v>
      </c>
      <c r="G1014" s="14" t="s">
        <v>10</v>
      </c>
      <c r="H1014" s="15" t="s">
        <v>3417</v>
      </c>
      <c r="I1014" s="16" t="s">
        <v>3747</v>
      </c>
    </row>
    <row r="1015" spans="2:9" ht="15.75" customHeight="1" thickBot="1" x14ac:dyDescent="0.35">
      <c r="B1015" s="7" t="s">
        <v>3748</v>
      </c>
      <c r="C1015" s="13" t="s">
        <v>3749</v>
      </c>
      <c r="D1015" s="14">
        <f t="shared" si="45"/>
        <v>23</v>
      </c>
      <c r="E1015" s="15" t="str">
        <f t="shared" si="46"/>
        <v>Morimoto, Ms. Tania K.</v>
      </c>
      <c r="F1015" s="14">
        <f t="shared" si="47"/>
        <v>22</v>
      </c>
      <c r="G1015" s="14" t="s">
        <v>10</v>
      </c>
      <c r="H1015" s="15" t="s">
        <v>3750</v>
      </c>
      <c r="I1015" s="16" t="s">
        <v>3751</v>
      </c>
    </row>
    <row r="1016" spans="2:9" ht="15.75" customHeight="1" thickBot="1" x14ac:dyDescent="0.35">
      <c r="B1016" s="7" t="s">
        <v>3752</v>
      </c>
      <c r="C1016" s="13" t="s">
        <v>3753</v>
      </c>
      <c r="D1016" s="14">
        <f t="shared" si="45"/>
        <v>22</v>
      </c>
      <c r="E1016" s="15" t="str">
        <f t="shared" si="46"/>
        <v>Manlove, Ms. Ashley E</v>
      </c>
      <c r="F1016" s="14">
        <f t="shared" si="47"/>
        <v>21</v>
      </c>
      <c r="G1016" s="14" t="s">
        <v>10</v>
      </c>
      <c r="H1016" s="15" t="s">
        <v>2001</v>
      </c>
      <c r="I1016" s="16" t="s">
        <v>3754</v>
      </c>
    </row>
    <row r="1017" spans="2:9" ht="15.75" customHeight="1" thickBot="1" x14ac:dyDescent="0.35">
      <c r="B1017" s="7" t="s">
        <v>3755</v>
      </c>
      <c r="C1017" s="13" t="s">
        <v>3756</v>
      </c>
      <c r="D1017" s="14">
        <f t="shared" si="45"/>
        <v>23</v>
      </c>
      <c r="E1017" s="15" t="str">
        <f t="shared" si="46"/>
        <v>Madzik, Ms. Aleksandra</v>
      </c>
      <c r="F1017" s="14">
        <f t="shared" si="47"/>
        <v>22</v>
      </c>
      <c r="G1017" s="14" t="s">
        <v>10</v>
      </c>
      <c r="H1017" s="15" t="s">
        <v>631</v>
      </c>
      <c r="I1017" s="16" t="s">
        <v>3757</v>
      </c>
    </row>
    <row r="1018" spans="2:9" ht="15.75" customHeight="1" thickBot="1" x14ac:dyDescent="0.35">
      <c r="B1018" s="7" t="s">
        <v>3758</v>
      </c>
      <c r="C1018" s="13" t="s">
        <v>3759</v>
      </c>
      <c r="D1018" s="14">
        <f t="shared" si="45"/>
        <v>21</v>
      </c>
      <c r="E1018" s="15" t="str">
        <f t="shared" si="46"/>
        <v>Hobson, Ms. Valery L</v>
      </c>
      <c r="F1018" s="14">
        <f t="shared" si="47"/>
        <v>20</v>
      </c>
      <c r="G1018" s="14" t="s">
        <v>10</v>
      </c>
      <c r="H1018" s="15" t="s">
        <v>3760</v>
      </c>
      <c r="I1018" s="16" t="s">
        <v>3761</v>
      </c>
    </row>
    <row r="1019" spans="2:9" ht="15.75" customHeight="1" thickBot="1" x14ac:dyDescent="0.35">
      <c r="B1019" s="7" t="s">
        <v>3762</v>
      </c>
      <c r="C1019" s="13" t="s">
        <v>3763</v>
      </c>
      <c r="D1019" s="14">
        <f t="shared" si="45"/>
        <v>22</v>
      </c>
      <c r="E1019" s="15" t="str">
        <f t="shared" si="46"/>
        <v>Reyes, Mrs. Joanna G.</v>
      </c>
      <c r="F1019" s="14">
        <f t="shared" si="47"/>
        <v>21</v>
      </c>
      <c r="G1019" s="14" t="s">
        <v>1857</v>
      </c>
      <c r="H1019" s="15" t="s">
        <v>3764</v>
      </c>
      <c r="I1019" s="16" t="s">
        <v>3765</v>
      </c>
    </row>
    <row r="1020" spans="2:9" ht="15.75" customHeight="1" thickBot="1" x14ac:dyDescent="0.35">
      <c r="B1020" s="7" t="s">
        <v>3766</v>
      </c>
      <c r="C1020" s="13" t="s">
        <v>3767</v>
      </c>
      <c r="D1020" s="14">
        <f t="shared" si="45"/>
        <v>26</v>
      </c>
      <c r="E1020" s="15" t="str">
        <f t="shared" si="46"/>
        <v>Tierney, Mrs. Stefanie F.</v>
      </c>
      <c r="F1020" s="14">
        <f t="shared" si="47"/>
        <v>25</v>
      </c>
      <c r="G1020" s="14" t="s">
        <v>1857</v>
      </c>
      <c r="H1020" s="15" t="s">
        <v>3768</v>
      </c>
      <c r="I1020" s="16" t="s">
        <v>3769</v>
      </c>
    </row>
    <row r="1021" spans="2:9" ht="15.75" customHeight="1" thickBot="1" x14ac:dyDescent="0.35">
      <c r="B1021" s="7" t="s">
        <v>3770</v>
      </c>
      <c r="C1021" s="13" t="s">
        <v>3771</v>
      </c>
      <c r="D1021" s="14">
        <f t="shared" si="45"/>
        <v>20</v>
      </c>
      <c r="E1021" s="15" t="str">
        <f t="shared" si="46"/>
        <v>Gabris, Mr. Stephen</v>
      </c>
      <c r="F1021" s="14">
        <f t="shared" si="47"/>
        <v>19</v>
      </c>
      <c r="G1021" s="14" t="s">
        <v>15</v>
      </c>
      <c r="H1021" s="15" t="s">
        <v>40</v>
      </c>
      <c r="I1021" s="16" t="s">
        <v>3772</v>
      </c>
    </row>
    <row r="1022" spans="2:9" ht="15.75" customHeight="1" thickBot="1" x14ac:dyDescent="0.35">
      <c r="B1022" s="7" t="s">
        <v>3773</v>
      </c>
      <c r="C1022" s="13" t="s">
        <v>3774</v>
      </c>
      <c r="D1022" s="14">
        <f t="shared" si="45"/>
        <v>20</v>
      </c>
      <c r="E1022" s="15" t="str">
        <f t="shared" si="46"/>
        <v>Howard, Ms. Liza J.</v>
      </c>
      <c r="F1022" s="14">
        <f t="shared" si="47"/>
        <v>19</v>
      </c>
      <c r="G1022" s="14" t="s">
        <v>10</v>
      </c>
      <c r="H1022" s="15" t="s">
        <v>3775</v>
      </c>
      <c r="I1022" s="16" t="s">
        <v>3776</v>
      </c>
    </row>
    <row r="1023" spans="2:9" ht="15.75" customHeight="1" thickBot="1" x14ac:dyDescent="0.35">
      <c r="B1023" s="7" t="s">
        <v>3777</v>
      </c>
      <c r="C1023" s="13" t="s">
        <v>3778</v>
      </c>
      <c r="D1023" s="14">
        <f t="shared" si="45"/>
        <v>19</v>
      </c>
      <c r="E1023" s="15" t="str">
        <f t="shared" si="46"/>
        <v>Kallay, Mr. Ian M.</v>
      </c>
      <c r="F1023" s="14">
        <f t="shared" si="47"/>
        <v>18</v>
      </c>
      <c r="G1023" s="14" t="s">
        <v>15</v>
      </c>
      <c r="H1023" s="15" t="s">
        <v>3779</v>
      </c>
      <c r="I1023" s="16" t="s">
        <v>3780</v>
      </c>
    </row>
    <row r="1024" spans="2:9" ht="15.75" customHeight="1" thickBot="1" x14ac:dyDescent="0.35">
      <c r="B1024" s="7" t="s">
        <v>3781</v>
      </c>
      <c r="C1024" s="13" t="s">
        <v>3782</v>
      </c>
      <c r="D1024" s="14">
        <f t="shared" si="45"/>
        <v>26</v>
      </c>
      <c r="E1024" s="15" t="str">
        <f t="shared" si="46"/>
        <v>Leguizamo, Ms. Claudia L.</v>
      </c>
      <c r="F1024" s="14">
        <f t="shared" si="47"/>
        <v>25</v>
      </c>
      <c r="G1024" s="14" t="s">
        <v>10</v>
      </c>
      <c r="H1024" s="15" t="s">
        <v>3783</v>
      </c>
      <c r="I1024" s="16" t="s">
        <v>3784</v>
      </c>
    </row>
    <row r="1025" spans="2:9" ht="15.75" customHeight="1" thickBot="1" x14ac:dyDescent="0.35">
      <c r="B1025" s="7" t="s">
        <v>3785</v>
      </c>
      <c r="C1025" s="13" t="s">
        <v>3786</v>
      </c>
      <c r="D1025" s="14">
        <f t="shared" si="45"/>
        <v>24</v>
      </c>
      <c r="E1025" s="15" t="str">
        <f t="shared" si="46"/>
        <v>Escartin, Ms. Jessica M</v>
      </c>
      <c r="F1025" s="14">
        <f t="shared" si="47"/>
        <v>23</v>
      </c>
      <c r="G1025" s="14" t="s">
        <v>10</v>
      </c>
      <c r="H1025" s="15" t="s">
        <v>3787</v>
      </c>
      <c r="I1025" s="16" t="s">
        <v>3788</v>
      </c>
    </row>
    <row r="1026" spans="2:9" ht="15.75" customHeight="1" thickBot="1" x14ac:dyDescent="0.35">
      <c r="B1026" s="7" t="s">
        <v>3789</v>
      </c>
      <c r="C1026" s="13" t="s">
        <v>3790</v>
      </c>
      <c r="D1026" s="14">
        <f t="shared" si="45"/>
        <v>22</v>
      </c>
      <c r="E1026" s="15" t="str">
        <f t="shared" si="46"/>
        <v>Chorey, Mr. Billy Jr.</v>
      </c>
      <c r="F1026" s="14">
        <f t="shared" si="47"/>
        <v>21</v>
      </c>
      <c r="G1026" s="14" t="s">
        <v>15</v>
      </c>
      <c r="H1026" s="15" t="s">
        <v>3791</v>
      </c>
      <c r="I1026" s="16" t="s">
        <v>3792</v>
      </c>
    </row>
    <row r="1027" spans="2:9" ht="15.75" customHeight="1" thickBot="1" x14ac:dyDescent="0.35">
      <c r="B1027" s="7" t="s">
        <v>3793</v>
      </c>
      <c r="C1027" s="13" t="s">
        <v>3794</v>
      </c>
      <c r="D1027" s="14">
        <f t="shared" ref="D1027:D1090" si="48">LEN(C1027)</f>
        <v>17</v>
      </c>
      <c r="E1027" s="15" t="str">
        <f t="shared" ref="E1027:E1090" si="49">TRIM(C1027)</f>
        <v>McVay, Mr. David</v>
      </c>
      <c r="F1027" s="14">
        <f t="shared" ref="F1027:F1090" si="50">LEN(E1027)</f>
        <v>16</v>
      </c>
      <c r="G1027" s="14" t="s">
        <v>15</v>
      </c>
      <c r="H1027" s="15" t="s">
        <v>56</v>
      </c>
      <c r="I1027" s="16" t="s">
        <v>3795</v>
      </c>
    </row>
    <row r="1028" spans="2:9" ht="15.75" customHeight="1" thickBot="1" x14ac:dyDescent="0.35">
      <c r="B1028" s="7" t="s">
        <v>3796</v>
      </c>
      <c r="C1028" s="13" t="s">
        <v>3797</v>
      </c>
      <c r="D1028" s="14">
        <f t="shared" si="48"/>
        <v>16</v>
      </c>
      <c r="E1028" s="15" t="str">
        <f t="shared" si="49"/>
        <v>Vinson, Mr. Tim</v>
      </c>
      <c r="F1028" s="14">
        <f t="shared" si="50"/>
        <v>15</v>
      </c>
      <c r="G1028" s="14" t="s">
        <v>15</v>
      </c>
      <c r="H1028" s="15" t="s">
        <v>3798</v>
      </c>
      <c r="I1028" s="16" t="s">
        <v>3799</v>
      </c>
    </row>
    <row r="1029" spans="2:9" ht="15.75" customHeight="1" thickBot="1" x14ac:dyDescent="0.35">
      <c r="B1029" s="7" t="s">
        <v>3800</v>
      </c>
      <c r="C1029" s="13" t="s">
        <v>3801</v>
      </c>
      <c r="D1029" s="14">
        <f t="shared" si="48"/>
        <v>26</v>
      </c>
      <c r="E1029" s="15" t="str">
        <f t="shared" si="49"/>
        <v>Astrike-Davis, Ms. Emma M</v>
      </c>
      <c r="F1029" s="14">
        <f t="shared" si="50"/>
        <v>25</v>
      </c>
      <c r="G1029" s="14" t="s">
        <v>10</v>
      </c>
      <c r="H1029" s="15" t="s">
        <v>3802</v>
      </c>
      <c r="I1029" s="16" t="s">
        <v>3803</v>
      </c>
    </row>
    <row r="1030" spans="2:9" ht="15.75" customHeight="1" thickBot="1" x14ac:dyDescent="0.35">
      <c r="B1030" s="7" t="s">
        <v>3804</v>
      </c>
      <c r="C1030" s="13" t="s">
        <v>3805</v>
      </c>
      <c r="D1030" s="14">
        <f t="shared" si="48"/>
        <v>16</v>
      </c>
      <c r="E1030" s="15" t="str">
        <f t="shared" si="49"/>
        <v>Harder, Mr. Tim</v>
      </c>
      <c r="F1030" s="14">
        <f t="shared" si="50"/>
        <v>15</v>
      </c>
      <c r="G1030" s="14" t="s">
        <v>15</v>
      </c>
      <c r="H1030" s="15" t="s">
        <v>3798</v>
      </c>
      <c r="I1030" s="16" t="s">
        <v>3806</v>
      </c>
    </row>
    <row r="1031" spans="2:9" ht="15.75" customHeight="1" thickBot="1" x14ac:dyDescent="0.35">
      <c r="B1031" s="7" t="s">
        <v>3807</v>
      </c>
      <c r="C1031" s="13" t="s">
        <v>3808</v>
      </c>
      <c r="D1031" s="14">
        <f t="shared" si="48"/>
        <v>18</v>
      </c>
      <c r="E1031" s="15" t="str">
        <f t="shared" si="49"/>
        <v>Bell, Mr. Patrick</v>
      </c>
      <c r="F1031" s="14">
        <f t="shared" si="50"/>
        <v>17</v>
      </c>
      <c r="G1031" s="14" t="s">
        <v>15</v>
      </c>
      <c r="H1031" s="15" t="s">
        <v>331</v>
      </c>
      <c r="I1031" s="16" t="s">
        <v>3809</v>
      </c>
    </row>
    <row r="1032" spans="2:9" ht="15.75" customHeight="1" thickBot="1" x14ac:dyDescent="0.35">
      <c r="B1032" s="7" t="s">
        <v>3810</v>
      </c>
      <c r="C1032" s="13" t="s">
        <v>3811</v>
      </c>
      <c r="D1032" s="14">
        <f t="shared" si="48"/>
        <v>22</v>
      </c>
      <c r="E1032" s="15" t="str">
        <f t="shared" si="49"/>
        <v>Dawes, Ms. Bridget K.</v>
      </c>
      <c r="F1032" s="14">
        <f t="shared" si="50"/>
        <v>21</v>
      </c>
      <c r="G1032" s="14" t="s">
        <v>10</v>
      </c>
      <c r="H1032" s="15" t="s">
        <v>3812</v>
      </c>
      <c r="I1032" s="16" t="s">
        <v>3813</v>
      </c>
    </row>
    <row r="1033" spans="2:9" ht="15.75" customHeight="1" thickBot="1" x14ac:dyDescent="0.35">
      <c r="B1033" s="7" t="s">
        <v>3814</v>
      </c>
      <c r="C1033" s="13" t="s">
        <v>3815</v>
      </c>
      <c r="D1033" s="14">
        <f t="shared" si="48"/>
        <v>20</v>
      </c>
      <c r="E1033" s="15" t="str">
        <f t="shared" si="49"/>
        <v>Larios, Mr. Gabriel</v>
      </c>
      <c r="F1033" s="14">
        <f t="shared" si="50"/>
        <v>19</v>
      </c>
      <c r="G1033" s="14" t="s">
        <v>15</v>
      </c>
      <c r="H1033" s="15" t="s">
        <v>3816</v>
      </c>
      <c r="I1033" s="16" t="s">
        <v>3817</v>
      </c>
    </row>
    <row r="1034" spans="2:9" ht="15.75" customHeight="1" thickBot="1" x14ac:dyDescent="0.35">
      <c r="B1034" s="7" t="s">
        <v>3818</v>
      </c>
      <c r="C1034" s="13" t="s">
        <v>3819</v>
      </c>
      <c r="D1034" s="14">
        <f t="shared" si="48"/>
        <v>23</v>
      </c>
      <c r="E1034" s="15" t="str">
        <f t="shared" si="49"/>
        <v>Yaremczuk, Ms. Natasha</v>
      </c>
      <c r="F1034" s="14">
        <f t="shared" si="50"/>
        <v>22</v>
      </c>
      <c r="G1034" s="14" t="s">
        <v>10</v>
      </c>
      <c r="H1034" s="15" t="s">
        <v>3820</v>
      </c>
      <c r="I1034" s="16" t="s">
        <v>3821</v>
      </c>
    </row>
    <row r="1035" spans="2:9" ht="15.75" customHeight="1" thickBot="1" x14ac:dyDescent="0.35">
      <c r="B1035" s="7" t="s">
        <v>3822</v>
      </c>
      <c r="C1035" s="13" t="s">
        <v>3823</v>
      </c>
      <c r="D1035" s="14">
        <f t="shared" si="48"/>
        <v>20</v>
      </c>
      <c r="E1035" s="15" t="str">
        <f t="shared" si="49"/>
        <v>Knight, Ms. Abby A.</v>
      </c>
      <c r="F1035" s="14">
        <f t="shared" si="50"/>
        <v>19</v>
      </c>
      <c r="G1035" s="14" t="s">
        <v>10</v>
      </c>
      <c r="H1035" s="15" t="s">
        <v>3824</v>
      </c>
      <c r="I1035" s="16" t="s">
        <v>2497</v>
      </c>
    </row>
    <row r="1036" spans="2:9" ht="15.75" customHeight="1" thickBot="1" x14ac:dyDescent="0.35">
      <c r="B1036" s="7" t="s">
        <v>3825</v>
      </c>
      <c r="C1036" s="13" t="s">
        <v>3826</v>
      </c>
      <c r="D1036" s="14">
        <f t="shared" si="48"/>
        <v>23</v>
      </c>
      <c r="E1036" s="15" t="str">
        <f t="shared" si="49"/>
        <v>Eversman, Ms. Michelle</v>
      </c>
      <c r="F1036" s="14">
        <f t="shared" si="50"/>
        <v>22</v>
      </c>
      <c r="G1036" s="14" t="s">
        <v>10</v>
      </c>
      <c r="H1036" s="15" t="s">
        <v>1491</v>
      </c>
      <c r="I1036" s="16" t="s">
        <v>3827</v>
      </c>
    </row>
    <row r="1037" spans="2:9" ht="15.75" customHeight="1" thickBot="1" x14ac:dyDescent="0.35">
      <c r="B1037" s="7" t="s">
        <v>3828</v>
      </c>
      <c r="C1037" s="13" t="s">
        <v>3829</v>
      </c>
      <c r="D1037" s="14">
        <f t="shared" si="48"/>
        <v>23</v>
      </c>
      <c r="E1037" s="15" t="str">
        <f t="shared" si="49"/>
        <v>Hickory, Ms. Mckendree</v>
      </c>
      <c r="F1037" s="14">
        <f t="shared" si="50"/>
        <v>22</v>
      </c>
      <c r="G1037" s="14" t="s">
        <v>10</v>
      </c>
      <c r="H1037" s="15" t="s">
        <v>3830</v>
      </c>
      <c r="I1037" s="16" t="s">
        <v>3831</v>
      </c>
    </row>
    <row r="1038" spans="2:9" ht="15.75" customHeight="1" thickBot="1" x14ac:dyDescent="0.35">
      <c r="B1038" s="7" t="s">
        <v>3832</v>
      </c>
      <c r="C1038" s="13" t="s">
        <v>3833</v>
      </c>
      <c r="D1038" s="14">
        <f t="shared" si="48"/>
        <v>17</v>
      </c>
      <c r="E1038" s="15" t="str">
        <f t="shared" si="49"/>
        <v>Mooney, Ms. Tara</v>
      </c>
      <c r="F1038" s="14">
        <f t="shared" si="50"/>
        <v>16</v>
      </c>
      <c r="G1038" s="14" t="s">
        <v>10</v>
      </c>
      <c r="H1038" s="15" t="s">
        <v>2146</v>
      </c>
      <c r="I1038" s="16" t="s">
        <v>3834</v>
      </c>
    </row>
    <row r="1039" spans="2:9" ht="15.75" customHeight="1" thickBot="1" x14ac:dyDescent="0.35">
      <c r="B1039" s="7" t="s">
        <v>3835</v>
      </c>
      <c r="C1039" s="13" t="s">
        <v>3836</v>
      </c>
      <c r="D1039" s="14">
        <f t="shared" si="48"/>
        <v>22</v>
      </c>
      <c r="E1039" s="15" t="str">
        <f t="shared" si="49"/>
        <v>Craighead, Mr. Daniel</v>
      </c>
      <c r="F1039" s="14">
        <f t="shared" si="50"/>
        <v>21</v>
      </c>
      <c r="G1039" s="14" t="s">
        <v>15</v>
      </c>
      <c r="H1039" s="15" t="s">
        <v>271</v>
      </c>
      <c r="I1039" s="16" t="s">
        <v>3837</v>
      </c>
    </row>
    <row r="1040" spans="2:9" ht="15.75" customHeight="1" thickBot="1" x14ac:dyDescent="0.35">
      <c r="B1040" s="7" t="s">
        <v>3838</v>
      </c>
      <c r="C1040" s="13" t="s">
        <v>3839</v>
      </c>
      <c r="D1040" s="14">
        <f t="shared" si="48"/>
        <v>22</v>
      </c>
      <c r="E1040" s="15" t="str">
        <f t="shared" si="49"/>
        <v>Gardner, Mr. Joshua P</v>
      </c>
      <c r="F1040" s="14">
        <f t="shared" si="50"/>
        <v>21</v>
      </c>
      <c r="G1040" s="14" t="s">
        <v>15</v>
      </c>
      <c r="H1040" s="15" t="s">
        <v>3840</v>
      </c>
      <c r="I1040" s="16" t="s">
        <v>3841</v>
      </c>
    </row>
    <row r="1041" spans="2:9" ht="15.75" customHeight="1" thickBot="1" x14ac:dyDescent="0.35">
      <c r="B1041" s="7" t="s">
        <v>3842</v>
      </c>
      <c r="C1041" s="13" t="s">
        <v>3843</v>
      </c>
      <c r="D1041" s="14">
        <f t="shared" si="48"/>
        <v>20</v>
      </c>
      <c r="E1041" s="15" t="str">
        <f t="shared" si="49"/>
        <v>Lohrenz, Ms. Erin C</v>
      </c>
      <c r="F1041" s="14">
        <f t="shared" si="50"/>
        <v>19</v>
      </c>
      <c r="G1041" s="14" t="s">
        <v>10</v>
      </c>
      <c r="H1041" s="15" t="s">
        <v>1045</v>
      </c>
      <c r="I1041" s="16" t="s">
        <v>3844</v>
      </c>
    </row>
    <row r="1042" spans="2:9" ht="15.75" customHeight="1" thickBot="1" x14ac:dyDescent="0.35">
      <c r="B1042" s="7" t="s">
        <v>3845</v>
      </c>
      <c r="C1042" s="13" t="s">
        <v>3846</v>
      </c>
      <c r="D1042" s="14">
        <f t="shared" si="48"/>
        <v>18</v>
      </c>
      <c r="E1042" s="15" t="str">
        <f t="shared" si="49"/>
        <v>Demise, Ms. Shure</v>
      </c>
      <c r="F1042" s="14">
        <f t="shared" si="50"/>
        <v>17</v>
      </c>
      <c r="G1042" s="14" t="s">
        <v>10</v>
      </c>
      <c r="H1042" s="15" t="s">
        <v>3847</v>
      </c>
      <c r="I1042" s="16" t="s">
        <v>3848</v>
      </c>
    </row>
    <row r="1043" spans="2:9" ht="15.75" customHeight="1" thickBot="1" x14ac:dyDescent="0.35">
      <c r="B1043" s="7" t="s">
        <v>3849</v>
      </c>
      <c r="C1043" s="13" t="s">
        <v>3850</v>
      </c>
      <c r="D1043" s="14">
        <f t="shared" si="48"/>
        <v>20</v>
      </c>
      <c r="E1043" s="15" t="str">
        <f t="shared" si="49"/>
        <v>Nelson, Mr. Richard</v>
      </c>
      <c r="F1043" s="14">
        <f t="shared" si="50"/>
        <v>19</v>
      </c>
      <c r="G1043" s="14" t="s">
        <v>15</v>
      </c>
      <c r="H1043" s="15" t="s">
        <v>639</v>
      </c>
      <c r="I1043" s="16" t="s">
        <v>2603</v>
      </c>
    </row>
    <row r="1044" spans="2:9" ht="15.75" customHeight="1" thickBot="1" x14ac:dyDescent="0.35">
      <c r="B1044" s="7" t="s">
        <v>3851</v>
      </c>
      <c r="C1044" s="13" t="s">
        <v>3852</v>
      </c>
      <c r="D1044" s="14">
        <f t="shared" si="48"/>
        <v>20</v>
      </c>
      <c r="E1044" s="15" t="str">
        <f t="shared" si="49"/>
        <v>Guitard, Ms. Brenda</v>
      </c>
      <c r="F1044" s="14">
        <f t="shared" si="50"/>
        <v>19</v>
      </c>
      <c r="G1044" s="14" t="s">
        <v>10</v>
      </c>
      <c r="H1044" s="15" t="s">
        <v>3853</v>
      </c>
      <c r="I1044" s="16" t="s">
        <v>3854</v>
      </c>
    </row>
    <row r="1045" spans="2:9" ht="15.75" customHeight="1" thickBot="1" x14ac:dyDescent="0.35">
      <c r="B1045" s="7" t="s">
        <v>3855</v>
      </c>
      <c r="C1045" s="13" t="s">
        <v>3856</v>
      </c>
      <c r="D1045" s="14">
        <f t="shared" si="48"/>
        <v>20</v>
      </c>
      <c r="E1045" s="15" t="str">
        <f t="shared" si="49"/>
        <v>Navas, Mr. Joseph M</v>
      </c>
      <c r="F1045" s="14">
        <f t="shared" si="50"/>
        <v>19</v>
      </c>
      <c r="G1045" s="14" t="s">
        <v>15</v>
      </c>
      <c r="H1045" s="15" t="s">
        <v>3857</v>
      </c>
      <c r="I1045" s="16" t="s">
        <v>3858</v>
      </c>
    </row>
    <row r="1046" spans="2:9" ht="15.75" customHeight="1" thickBot="1" x14ac:dyDescent="0.35">
      <c r="B1046" s="7" t="s">
        <v>3859</v>
      </c>
      <c r="C1046" s="13" t="s">
        <v>3860</v>
      </c>
      <c r="D1046" s="14">
        <f t="shared" si="48"/>
        <v>23</v>
      </c>
      <c r="E1046" s="15" t="str">
        <f t="shared" si="49"/>
        <v>Ptucha, Mr. Stephen J.</v>
      </c>
      <c r="F1046" s="14">
        <f t="shared" si="50"/>
        <v>22</v>
      </c>
      <c r="G1046" s="14" t="s">
        <v>15</v>
      </c>
      <c r="H1046" s="15" t="s">
        <v>3861</v>
      </c>
      <c r="I1046" s="16" t="s">
        <v>3862</v>
      </c>
    </row>
    <row r="1047" spans="2:9" ht="15.75" customHeight="1" thickBot="1" x14ac:dyDescent="0.35">
      <c r="B1047" s="7" t="s">
        <v>3863</v>
      </c>
      <c r="C1047" s="13" t="s">
        <v>3864</v>
      </c>
      <c r="D1047" s="14">
        <f t="shared" si="48"/>
        <v>21</v>
      </c>
      <c r="E1047" s="15" t="str">
        <f t="shared" si="49"/>
        <v>Kirouac, Mrs. Kathya</v>
      </c>
      <c r="F1047" s="14">
        <f t="shared" si="50"/>
        <v>20</v>
      </c>
      <c r="G1047" s="14" t="s">
        <v>1857</v>
      </c>
      <c r="H1047" s="15" t="s">
        <v>3865</v>
      </c>
      <c r="I1047" s="16" t="s">
        <v>3866</v>
      </c>
    </row>
    <row r="1048" spans="2:9" ht="15.75" customHeight="1" thickBot="1" x14ac:dyDescent="0.35">
      <c r="B1048" s="7" t="s">
        <v>3867</v>
      </c>
      <c r="C1048" s="13" t="s">
        <v>3868</v>
      </c>
      <c r="D1048" s="14">
        <f t="shared" si="48"/>
        <v>18</v>
      </c>
      <c r="E1048" s="15" t="str">
        <f t="shared" si="49"/>
        <v>Toews, Mr. Wesley</v>
      </c>
      <c r="F1048" s="14">
        <f t="shared" si="50"/>
        <v>17</v>
      </c>
      <c r="G1048" s="14" t="s">
        <v>15</v>
      </c>
      <c r="H1048" s="15" t="s">
        <v>3869</v>
      </c>
      <c r="I1048" s="16" t="s">
        <v>3870</v>
      </c>
    </row>
    <row r="1049" spans="2:9" ht="15.75" customHeight="1" thickBot="1" x14ac:dyDescent="0.35">
      <c r="B1049" s="7" t="s">
        <v>3871</v>
      </c>
      <c r="C1049" s="13" t="s">
        <v>3872</v>
      </c>
      <c r="D1049" s="14">
        <f t="shared" si="48"/>
        <v>15</v>
      </c>
      <c r="E1049" s="15" t="str">
        <f t="shared" si="49"/>
        <v>Perry, Mr. Tim</v>
      </c>
      <c r="F1049" s="14">
        <f t="shared" si="50"/>
        <v>14</v>
      </c>
      <c r="G1049" s="14" t="s">
        <v>15</v>
      </c>
      <c r="H1049" s="15" t="s">
        <v>3798</v>
      </c>
      <c r="I1049" s="16" t="s">
        <v>3873</v>
      </c>
    </row>
    <row r="1050" spans="2:9" ht="15.75" customHeight="1" thickBot="1" x14ac:dyDescent="0.35">
      <c r="B1050" s="7" t="s">
        <v>3874</v>
      </c>
      <c r="C1050" s="13" t="s">
        <v>3875</v>
      </c>
      <c r="D1050" s="14">
        <f t="shared" si="48"/>
        <v>20</v>
      </c>
      <c r="E1050" s="15" t="str">
        <f t="shared" si="49"/>
        <v>Kretz, Ms. Jamie L.</v>
      </c>
      <c r="F1050" s="14">
        <f t="shared" si="50"/>
        <v>19</v>
      </c>
      <c r="G1050" s="14" t="s">
        <v>10</v>
      </c>
      <c r="H1050" s="15" t="s">
        <v>3876</v>
      </c>
      <c r="I1050" s="16" t="s">
        <v>3877</v>
      </c>
    </row>
    <row r="1051" spans="2:9" ht="15.75" customHeight="1" thickBot="1" x14ac:dyDescent="0.35">
      <c r="B1051" s="7" t="s">
        <v>3878</v>
      </c>
      <c r="C1051" s="13" t="s">
        <v>3879</v>
      </c>
      <c r="D1051" s="14">
        <f t="shared" si="48"/>
        <v>22</v>
      </c>
      <c r="E1051" s="15" t="str">
        <f t="shared" si="49"/>
        <v>Hempel, Ms. Alexandra</v>
      </c>
      <c r="F1051" s="14">
        <f t="shared" si="50"/>
        <v>21</v>
      </c>
      <c r="G1051" s="14" t="s">
        <v>10</v>
      </c>
      <c r="H1051" s="15" t="s">
        <v>3880</v>
      </c>
      <c r="I1051" s="16" t="s">
        <v>3881</v>
      </c>
    </row>
    <row r="1052" spans="2:9" ht="15.75" customHeight="1" thickBot="1" x14ac:dyDescent="0.35">
      <c r="B1052" s="7" t="s">
        <v>3882</v>
      </c>
      <c r="C1052" s="13" t="s">
        <v>3883</v>
      </c>
      <c r="D1052" s="14">
        <f t="shared" si="48"/>
        <v>21</v>
      </c>
      <c r="E1052" s="15" t="str">
        <f t="shared" si="49"/>
        <v>McBroom, Ms. Tiffany</v>
      </c>
      <c r="F1052" s="14">
        <f t="shared" si="50"/>
        <v>20</v>
      </c>
      <c r="G1052" s="14" t="s">
        <v>10</v>
      </c>
      <c r="H1052" s="15" t="s">
        <v>2618</v>
      </c>
      <c r="I1052" s="16" t="s">
        <v>3884</v>
      </c>
    </row>
    <row r="1053" spans="2:9" ht="15.75" customHeight="1" thickBot="1" x14ac:dyDescent="0.35">
      <c r="B1053" s="7" t="s">
        <v>3885</v>
      </c>
      <c r="C1053" s="13" t="s">
        <v>3886</v>
      </c>
      <c r="D1053" s="14">
        <f t="shared" si="48"/>
        <v>20</v>
      </c>
      <c r="E1053" s="15" t="str">
        <f t="shared" si="49"/>
        <v>Yoo, Mrs. Rebecca J</v>
      </c>
      <c r="F1053" s="14">
        <f t="shared" si="50"/>
        <v>19</v>
      </c>
      <c r="G1053" s="14" t="s">
        <v>1857</v>
      </c>
      <c r="H1053" s="15" t="s">
        <v>3887</v>
      </c>
      <c r="I1053" s="16" t="s">
        <v>3888</v>
      </c>
    </row>
    <row r="1054" spans="2:9" ht="15.75" customHeight="1" thickBot="1" x14ac:dyDescent="0.35">
      <c r="B1054" s="7" t="s">
        <v>3889</v>
      </c>
      <c r="C1054" s="13" t="s">
        <v>3890</v>
      </c>
      <c r="D1054" s="14">
        <f t="shared" si="48"/>
        <v>20</v>
      </c>
      <c r="E1054" s="15" t="str">
        <f t="shared" si="49"/>
        <v>Rand, Mr. Austin T.</v>
      </c>
      <c r="F1054" s="14">
        <f t="shared" si="50"/>
        <v>19</v>
      </c>
      <c r="G1054" s="14" t="s">
        <v>15</v>
      </c>
      <c r="H1054" s="15" t="s">
        <v>3891</v>
      </c>
      <c r="I1054" s="16" t="s">
        <v>3892</v>
      </c>
    </row>
    <row r="1055" spans="2:9" ht="15.75" customHeight="1" thickBot="1" x14ac:dyDescent="0.35">
      <c r="B1055" s="7" t="s">
        <v>3893</v>
      </c>
      <c r="C1055" s="13" t="s">
        <v>3894</v>
      </c>
      <c r="D1055" s="14">
        <f t="shared" si="48"/>
        <v>19</v>
      </c>
      <c r="E1055" s="15" t="str">
        <f t="shared" si="49"/>
        <v>Wolfe, Ms. Jamie T</v>
      </c>
      <c r="F1055" s="14">
        <f t="shared" si="50"/>
        <v>18</v>
      </c>
      <c r="G1055" s="14" t="s">
        <v>10</v>
      </c>
      <c r="H1055" s="15" t="s">
        <v>3895</v>
      </c>
      <c r="I1055" s="16" t="s">
        <v>3896</v>
      </c>
    </row>
    <row r="1056" spans="2:9" ht="15.75" customHeight="1" thickBot="1" x14ac:dyDescent="0.35">
      <c r="B1056" s="7" t="s">
        <v>3897</v>
      </c>
      <c r="C1056" s="13" t="s">
        <v>3898</v>
      </c>
      <c r="D1056" s="14">
        <f t="shared" si="48"/>
        <v>22</v>
      </c>
      <c r="E1056" s="15" t="str">
        <f t="shared" si="49"/>
        <v>Vance, Mr. Matthew T.</v>
      </c>
      <c r="F1056" s="14">
        <f t="shared" si="50"/>
        <v>21</v>
      </c>
      <c r="G1056" s="14" t="s">
        <v>15</v>
      </c>
      <c r="H1056" s="15" t="s">
        <v>1786</v>
      </c>
      <c r="I1056" s="16" t="s">
        <v>3899</v>
      </c>
    </row>
    <row r="1057" spans="2:9" ht="15.75" customHeight="1" thickBot="1" x14ac:dyDescent="0.35">
      <c r="B1057" s="7" t="s">
        <v>3900</v>
      </c>
      <c r="C1057" s="13" t="s">
        <v>3901</v>
      </c>
      <c r="D1057" s="14">
        <f t="shared" si="48"/>
        <v>20</v>
      </c>
      <c r="E1057" s="15" t="str">
        <f t="shared" si="49"/>
        <v>Burnett, Mrs. Emily</v>
      </c>
      <c r="F1057" s="14">
        <f t="shared" si="50"/>
        <v>19</v>
      </c>
      <c r="G1057" s="14" t="s">
        <v>1857</v>
      </c>
      <c r="H1057" s="15" t="s">
        <v>1628</v>
      </c>
      <c r="I1057" s="16" t="s">
        <v>3902</v>
      </c>
    </row>
    <row r="1058" spans="2:9" ht="15.75" customHeight="1" thickBot="1" x14ac:dyDescent="0.35">
      <c r="B1058" s="7" t="s">
        <v>3903</v>
      </c>
      <c r="C1058" s="13" t="s">
        <v>3904</v>
      </c>
      <c r="D1058" s="14">
        <f t="shared" si="48"/>
        <v>20</v>
      </c>
      <c r="E1058" s="15" t="str">
        <f t="shared" si="49"/>
        <v>Clason, Ms. Gillian</v>
      </c>
      <c r="F1058" s="14">
        <f t="shared" si="50"/>
        <v>19</v>
      </c>
      <c r="G1058" s="14" t="s">
        <v>10</v>
      </c>
      <c r="H1058" s="15" t="s">
        <v>3905</v>
      </c>
      <c r="I1058" s="16" t="s">
        <v>3906</v>
      </c>
    </row>
    <row r="1059" spans="2:9" ht="15.75" customHeight="1" thickBot="1" x14ac:dyDescent="0.35">
      <c r="B1059" s="7" t="s">
        <v>3907</v>
      </c>
      <c r="C1059" s="13" t="s">
        <v>3908</v>
      </c>
      <c r="D1059" s="14">
        <f t="shared" si="48"/>
        <v>24</v>
      </c>
      <c r="E1059" s="15" t="str">
        <f t="shared" si="49"/>
        <v>Donnelly, Mrs. Brenn E.</v>
      </c>
      <c r="F1059" s="14">
        <f t="shared" si="50"/>
        <v>23</v>
      </c>
      <c r="G1059" s="14" t="s">
        <v>1857</v>
      </c>
      <c r="H1059" s="15" t="s">
        <v>3909</v>
      </c>
      <c r="I1059" s="16" t="s">
        <v>3671</v>
      </c>
    </row>
    <row r="1060" spans="2:9" ht="15.75" customHeight="1" thickBot="1" x14ac:dyDescent="0.35">
      <c r="B1060" s="7" t="s">
        <v>3910</v>
      </c>
      <c r="C1060" s="13" t="s">
        <v>3911</v>
      </c>
      <c r="D1060" s="14">
        <f t="shared" si="48"/>
        <v>18</v>
      </c>
      <c r="E1060" s="15" t="str">
        <f t="shared" si="49"/>
        <v>Pietz, Ms. Lisa M</v>
      </c>
      <c r="F1060" s="14">
        <f t="shared" si="50"/>
        <v>17</v>
      </c>
      <c r="G1060" s="14" t="s">
        <v>10</v>
      </c>
      <c r="H1060" s="15" t="s">
        <v>3462</v>
      </c>
      <c r="I1060" s="16" t="s">
        <v>3912</v>
      </c>
    </row>
    <row r="1061" spans="2:9" ht="15.75" customHeight="1" thickBot="1" x14ac:dyDescent="0.35">
      <c r="B1061" s="7" t="s">
        <v>3913</v>
      </c>
      <c r="C1061" s="13" t="s">
        <v>3914</v>
      </c>
      <c r="D1061" s="14">
        <f t="shared" si="48"/>
        <v>20</v>
      </c>
      <c r="E1061" s="15" t="str">
        <f t="shared" si="49"/>
        <v>Tegenkamp, Mr. Matt</v>
      </c>
      <c r="F1061" s="14">
        <f t="shared" si="50"/>
        <v>19</v>
      </c>
      <c r="G1061" s="14" t="s">
        <v>15</v>
      </c>
      <c r="H1061" s="15" t="s">
        <v>809</v>
      </c>
      <c r="I1061" s="16" t="s">
        <v>3915</v>
      </c>
    </row>
    <row r="1062" spans="2:9" ht="15.75" customHeight="1" thickBot="1" x14ac:dyDescent="0.35">
      <c r="B1062" s="7" t="s">
        <v>3916</v>
      </c>
      <c r="C1062" s="13" t="s">
        <v>3917</v>
      </c>
      <c r="D1062" s="14">
        <f t="shared" si="48"/>
        <v>21</v>
      </c>
      <c r="E1062" s="15" t="str">
        <f t="shared" si="49"/>
        <v>Dover, Mr. Thomas A.</v>
      </c>
      <c r="F1062" s="14">
        <f t="shared" si="50"/>
        <v>20</v>
      </c>
      <c r="G1062" s="14" t="s">
        <v>15</v>
      </c>
      <c r="H1062" s="15" t="s">
        <v>3918</v>
      </c>
      <c r="I1062" s="16" t="s">
        <v>3919</v>
      </c>
    </row>
    <row r="1063" spans="2:9" ht="15.75" customHeight="1" thickBot="1" x14ac:dyDescent="0.35">
      <c r="B1063" s="7" t="s">
        <v>3920</v>
      </c>
      <c r="C1063" s="13" t="s">
        <v>3921</v>
      </c>
      <c r="D1063" s="14">
        <f t="shared" si="48"/>
        <v>24</v>
      </c>
      <c r="E1063" s="15" t="str">
        <f t="shared" si="49"/>
        <v>Dockemeyer, Mr. Kevin J</v>
      </c>
      <c r="F1063" s="14">
        <f t="shared" si="50"/>
        <v>23</v>
      </c>
      <c r="G1063" s="14" t="s">
        <v>15</v>
      </c>
      <c r="H1063" s="15" t="s">
        <v>3922</v>
      </c>
      <c r="I1063" s="16" t="s">
        <v>3923</v>
      </c>
    </row>
    <row r="1064" spans="2:9" ht="15.75" customHeight="1" thickBot="1" x14ac:dyDescent="0.35">
      <c r="B1064" s="7" t="s">
        <v>3924</v>
      </c>
      <c r="C1064" s="13" t="s">
        <v>3925</v>
      </c>
      <c r="D1064" s="14">
        <f t="shared" si="48"/>
        <v>27</v>
      </c>
      <c r="E1064" s="15" t="str">
        <f t="shared" si="49"/>
        <v>Steele, Mr. William H. III</v>
      </c>
      <c r="F1064" s="14">
        <f t="shared" si="50"/>
        <v>26</v>
      </c>
      <c r="G1064" s="14" t="s">
        <v>15</v>
      </c>
      <c r="H1064" s="15" t="s">
        <v>3926</v>
      </c>
      <c r="I1064" s="16" t="s">
        <v>2883</v>
      </c>
    </row>
    <row r="1065" spans="2:9" ht="15.75" customHeight="1" thickBot="1" x14ac:dyDescent="0.35">
      <c r="B1065" s="7" t="s">
        <v>3927</v>
      </c>
      <c r="C1065" s="13" t="s">
        <v>3928</v>
      </c>
      <c r="D1065" s="14">
        <f t="shared" si="48"/>
        <v>15</v>
      </c>
      <c r="E1065" s="15" t="str">
        <f t="shared" si="49"/>
        <v>Harel, Mr. Gal</v>
      </c>
      <c r="F1065" s="14">
        <f t="shared" si="50"/>
        <v>14</v>
      </c>
      <c r="G1065" s="14" t="s">
        <v>15</v>
      </c>
      <c r="H1065" s="15" t="s">
        <v>3929</v>
      </c>
      <c r="I1065" s="16" t="s">
        <v>3930</v>
      </c>
    </row>
    <row r="1066" spans="2:9" ht="15.75" customHeight="1" thickBot="1" x14ac:dyDescent="0.35">
      <c r="B1066" s="7" t="s">
        <v>3931</v>
      </c>
      <c r="C1066" s="13" t="s">
        <v>3932</v>
      </c>
      <c r="D1066" s="14">
        <f t="shared" si="48"/>
        <v>18</v>
      </c>
      <c r="E1066" s="15" t="str">
        <f t="shared" si="49"/>
        <v>Aguila, Mr. Anton</v>
      </c>
      <c r="F1066" s="14">
        <f t="shared" si="50"/>
        <v>17</v>
      </c>
      <c r="G1066" s="14" t="s">
        <v>15</v>
      </c>
      <c r="H1066" s="15" t="s">
        <v>3933</v>
      </c>
      <c r="I1066" s="16" t="s">
        <v>3934</v>
      </c>
    </row>
    <row r="1067" spans="2:9" ht="15.75" customHeight="1" thickBot="1" x14ac:dyDescent="0.35">
      <c r="B1067" s="7" t="s">
        <v>3935</v>
      </c>
      <c r="C1067" s="13" t="s">
        <v>3936</v>
      </c>
      <c r="D1067" s="14">
        <f t="shared" si="48"/>
        <v>30</v>
      </c>
      <c r="E1067" s="15" t="str">
        <f t="shared" si="49"/>
        <v>Vallejo Sarmiento, Ms. Yazmin</v>
      </c>
      <c r="F1067" s="14">
        <f t="shared" si="50"/>
        <v>29</v>
      </c>
      <c r="G1067" s="14" t="s">
        <v>10</v>
      </c>
      <c r="H1067" s="15" t="s">
        <v>3937</v>
      </c>
      <c r="I1067" s="16" t="s">
        <v>3938</v>
      </c>
    </row>
    <row r="1068" spans="2:9" ht="15.75" customHeight="1" thickBot="1" x14ac:dyDescent="0.35">
      <c r="B1068" s="7" t="s">
        <v>3939</v>
      </c>
      <c r="C1068" s="13" t="s">
        <v>3940</v>
      </c>
      <c r="D1068" s="14">
        <f t="shared" si="48"/>
        <v>22</v>
      </c>
      <c r="E1068" s="15" t="str">
        <f t="shared" si="49"/>
        <v>Beisheim, Mr. Florian</v>
      </c>
      <c r="F1068" s="14">
        <f t="shared" si="50"/>
        <v>21</v>
      </c>
      <c r="G1068" s="14" t="s">
        <v>15</v>
      </c>
      <c r="H1068" s="15" t="s">
        <v>3941</v>
      </c>
      <c r="I1068" s="16" t="s">
        <v>3942</v>
      </c>
    </row>
    <row r="1069" spans="2:9" ht="15.75" customHeight="1" thickBot="1" x14ac:dyDescent="0.35">
      <c r="B1069" s="7" t="s">
        <v>3943</v>
      </c>
      <c r="C1069" s="13" t="s">
        <v>3944</v>
      </c>
      <c r="D1069" s="14">
        <f t="shared" si="48"/>
        <v>21</v>
      </c>
      <c r="E1069" s="15" t="str">
        <f t="shared" si="49"/>
        <v>Lenhoff, Ms. Karen L</v>
      </c>
      <c r="F1069" s="14">
        <f t="shared" si="50"/>
        <v>20</v>
      </c>
      <c r="G1069" s="14" t="s">
        <v>10</v>
      </c>
      <c r="H1069" s="15" t="s">
        <v>2917</v>
      </c>
      <c r="I1069" s="16" t="s">
        <v>3945</v>
      </c>
    </row>
    <row r="1070" spans="2:9" ht="15.75" customHeight="1" thickBot="1" x14ac:dyDescent="0.35">
      <c r="B1070" s="7" t="s">
        <v>3946</v>
      </c>
      <c r="C1070" s="13" t="s">
        <v>3947</v>
      </c>
      <c r="D1070" s="14">
        <f t="shared" si="48"/>
        <v>20</v>
      </c>
      <c r="E1070" s="15" t="str">
        <f t="shared" si="49"/>
        <v>Wehrwein, Mr. Scott</v>
      </c>
      <c r="F1070" s="14">
        <f t="shared" si="50"/>
        <v>19</v>
      </c>
      <c r="G1070" s="14" t="s">
        <v>15</v>
      </c>
      <c r="H1070" s="15" t="s">
        <v>36</v>
      </c>
      <c r="I1070" s="16" t="s">
        <v>3948</v>
      </c>
    </row>
    <row r="1071" spans="2:9" ht="15.75" customHeight="1" thickBot="1" x14ac:dyDescent="0.35">
      <c r="B1071" s="7" t="s">
        <v>3949</v>
      </c>
      <c r="C1071" s="13" t="s">
        <v>3950</v>
      </c>
      <c r="D1071" s="14">
        <f t="shared" si="48"/>
        <v>20</v>
      </c>
      <c r="E1071" s="15" t="str">
        <f t="shared" si="49"/>
        <v>Wallace, Ms. Claire</v>
      </c>
      <c r="F1071" s="14">
        <f t="shared" si="50"/>
        <v>19</v>
      </c>
      <c r="G1071" s="14" t="s">
        <v>10</v>
      </c>
      <c r="H1071" s="15" t="s">
        <v>3951</v>
      </c>
      <c r="I1071" s="16" t="s">
        <v>2910</v>
      </c>
    </row>
    <row r="1072" spans="2:9" ht="15.75" customHeight="1" thickBot="1" x14ac:dyDescent="0.35">
      <c r="B1072" s="7" t="s">
        <v>3952</v>
      </c>
      <c r="C1072" s="13" t="s">
        <v>3953</v>
      </c>
      <c r="D1072" s="14">
        <f t="shared" si="48"/>
        <v>23</v>
      </c>
      <c r="E1072" s="15" t="str">
        <f t="shared" si="49"/>
        <v>Markowitz, Ms. Lynn M.</v>
      </c>
      <c r="F1072" s="14">
        <f t="shared" si="50"/>
        <v>22</v>
      </c>
      <c r="G1072" s="14" t="s">
        <v>10</v>
      </c>
      <c r="H1072" s="15" t="s">
        <v>3954</v>
      </c>
      <c r="I1072" s="16" t="s">
        <v>3955</v>
      </c>
    </row>
    <row r="1073" spans="2:9" ht="15.75" customHeight="1" thickBot="1" x14ac:dyDescent="0.35">
      <c r="B1073" s="7" t="s">
        <v>3956</v>
      </c>
      <c r="C1073" s="13" t="s">
        <v>3957</v>
      </c>
      <c r="D1073" s="14">
        <f t="shared" si="48"/>
        <v>16</v>
      </c>
      <c r="E1073" s="15" t="str">
        <f t="shared" si="49"/>
        <v>Vos, Ms. Sharon</v>
      </c>
      <c r="F1073" s="14">
        <f t="shared" si="50"/>
        <v>15</v>
      </c>
      <c r="G1073" s="14" t="s">
        <v>10</v>
      </c>
      <c r="H1073" s="15" t="s">
        <v>1344</v>
      </c>
      <c r="I1073" s="16" t="s">
        <v>3958</v>
      </c>
    </row>
    <row r="1074" spans="2:9" ht="15.75" customHeight="1" thickBot="1" x14ac:dyDescent="0.35">
      <c r="B1074" s="7" t="s">
        <v>3959</v>
      </c>
      <c r="C1074" s="13" t="s">
        <v>3960</v>
      </c>
      <c r="D1074" s="14">
        <f t="shared" si="48"/>
        <v>21</v>
      </c>
      <c r="E1074" s="15" t="str">
        <f t="shared" si="49"/>
        <v>McLeod, Mrs. Candice</v>
      </c>
      <c r="F1074" s="14">
        <f t="shared" si="50"/>
        <v>20</v>
      </c>
      <c r="G1074" s="14" t="s">
        <v>1857</v>
      </c>
      <c r="H1074" s="15" t="s">
        <v>3961</v>
      </c>
      <c r="I1074" s="16" t="s">
        <v>3962</v>
      </c>
    </row>
    <row r="1075" spans="2:9" ht="15.75" customHeight="1" thickBot="1" x14ac:dyDescent="0.35">
      <c r="B1075" s="7" t="s">
        <v>3963</v>
      </c>
      <c r="C1075" s="13" t="s">
        <v>3964</v>
      </c>
      <c r="D1075" s="14">
        <f t="shared" si="48"/>
        <v>23</v>
      </c>
      <c r="E1075" s="15" t="str">
        <f t="shared" si="49"/>
        <v>Balcom, Ms. Jennifer D</v>
      </c>
      <c r="F1075" s="14">
        <f t="shared" si="50"/>
        <v>22</v>
      </c>
      <c r="G1075" s="14" t="s">
        <v>10</v>
      </c>
      <c r="H1075" s="15" t="s">
        <v>3965</v>
      </c>
      <c r="I1075" s="16" t="s">
        <v>3966</v>
      </c>
    </row>
    <row r="1076" spans="2:9" ht="15.75" customHeight="1" thickBot="1" x14ac:dyDescent="0.35">
      <c r="B1076" s="7" t="s">
        <v>3967</v>
      </c>
      <c r="C1076" s="13" t="s">
        <v>3968</v>
      </c>
      <c r="D1076" s="14">
        <f t="shared" si="48"/>
        <v>16</v>
      </c>
      <c r="E1076" s="15" t="str">
        <f t="shared" si="49"/>
        <v>Dirth, Mr. Eric</v>
      </c>
      <c r="F1076" s="14">
        <f t="shared" si="50"/>
        <v>15</v>
      </c>
      <c r="G1076" s="14" t="s">
        <v>15</v>
      </c>
      <c r="H1076" s="15" t="s">
        <v>578</v>
      </c>
      <c r="I1076" s="16" t="s">
        <v>3969</v>
      </c>
    </row>
    <row r="1077" spans="2:9" ht="15.75" customHeight="1" thickBot="1" x14ac:dyDescent="0.35">
      <c r="B1077" s="7" t="s">
        <v>3970</v>
      </c>
      <c r="C1077" s="13" t="s">
        <v>3971</v>
      </c>
      <c r="D1077" s="14">
        <f t="shared" si="48"/>
        <v>19</v>
      </c>
      <c r="E1077" s="15" t="str">
        <f t="shared" si="49"/>
        <v>Inglish, Mr. Bryan</v>
      </c>
      <c r="F1077" s="14">
        <f t="shared" si="50"/>
        <v>18</v>
      </c>
      <c r="G1077" s="14" t="s">
        <v>15</v>
      </c>
      <c r="H1077" s="15" t="s">
        <v>2084</v>
      </c>
      <c r="I1077" s="16" t="s">
        <v>3972</v>
      </c>
    </row>
    <row r="1078" spans="2:9" ht="15.75" customHeight="1" thickBot="1" x14ac:dyDescent="0.35">
      <c r="B1078" s="7" t="s">
        <v>3973</v>
      </c>
      <c r="C1078" s="13" t="s">
        <v>3974</v>
      </c>
      <c r="D1078" s="14">
        <f t="shared" si="48"/>
        <v>23</v>
      </c>
      <c r="E1078" s="15" t="str">
        <f t="shared" si="49"/>
        <v>Matthews, Mr. Devon R.</v>
      </c>
      <c r="F1078" s="14">
        <f t="shared" si="50"/>
        <v>22</v>
      </c>
      <c r="G1078" s="14" t="s">
        <v>15</v>
      </c>
      <c r="H1078" s="15" t="s">
        <v>3975</v>
      </c>
      <c r="I1078" s="16" t="s">
        <v>1922</v>
      </c>
    </row>
    <row r="1079" spans="2:9" ht="15.75" customHeight="1" thickBot="1" x14ac:dyDescent="0.35">
      <c r="B1079" s="7" t="s">
        <v>3976</v>
      </c>
      <c r="C1079" s="13" t="s">
        <v>3977</v>
      </c>
      <c r="D1079" s="14">
        <f t="shared" si="48"/>
        <v>24</v>
      </c>
      <c r="E1079" s="15" t="str">
        <f t="shared" si="49"/>
        <v>Massa-Musiak, Ms. Elena</v>
      </c>
      <c r="F1079" s="14">
        <f t="shared" si="50"/>
        <v>23</v>
      </c>
      <c r="G1079" s="14" t="s">
        <v>10</v>
      </c>
      <c r="H1079" s="15" t="s">
        <v>3978</v>
      </c>
      <c r="I1079" s="16" t="s">
        <v>3979</v>
      </c>
    </row>
    <row r="1080" spans="2:9" ht="15.75" customHeight="1" thickBot="1" x14ac:dyDescent="0.35">
      <c r="B1080" s="7" t="s">
        <v>3980</v>
      </c>
      <c r="C1080" s="13" t="s">
        <v>3981</v>
      </c>
      <c r="D1080" s="14">
        <f t="shared" si="48"/>
        <v>18</v>
      </c>
      <c r="E1080" s="15" t="str">
        <f t="shared" si="49"/>
        <v>Bailey, Mr. Chris</v>
      </c>
      <c r="F1080" s="14">
        <f t="shared" si="50"/>
        <v>17</v>
      </c>
      <c r="G1080" s="14" t="s">
        <v>15</v>
      </c>
      <c r="H1080" s="15" t="s">
        <v>887</v>
      </c>
      <c r="I1080" s="16" t="s">
        <v>3982</v>
      </c>
    </row>
    <row r="1081" spans="2:9" ht="15.75" customHeight="1" thickBot="1" x14ac:dyDescent="0.35">
      <c r="B1081" s="7" t="s">
        <v>3983</v>
      </c>
      <c r="C1081" s="13" t="s">
        <v>3984</v>
      </c>
      <c r="D1081" s="14">
        <f t="shared" si="48"/>
        <v>17</v>
      </c>
      <c r="E1081" s="15" t="str">
        <f t="shared" si="49"/>
        <v>Jacoby, Mr. Bert</v>
      </c>
      <c r="F1081" s="14">
        <f t="shared" si="50"/>
        <v>16</v>
      </c>
      <c r="G1081" s="14" t="s">
        <v>15</v>
      </c>
      <c r="H1081" s="15" t="s">
        <v>3985</v>
      </c>
      <c r="I1081" s="16" t="s">
        <v>3986</v>
      </c>
    </row>
    <row r="1082" spans="2:9" ht="15.75" customHeight="1" thickBot="1" x14ac:dyDescent="0.35">
      <c r="B1082" s="7" t="s">
        <v>3987</v>
      </c>
      <c r="C1082" s="13" t="s">
        <v>3988</v>
      </c>
      <c r="D1082" s="14">
        <f t="shared" si="48"/>
        <v>23</v>
      </c>
      <c r="E1082" s="15" t="str">
        <f t="shared" si="49"/>
        <v>Crimmings, Mr. John P.</v>
      </c>
      <c r="F1082" s="14">
        <f t="shared" si="50"/>
        <v>22</v>
      </c>
      <c r="G1082" s="14" t="s">
        <v>15</v>
      </c>
      <c r="H1082" s="15" t="s">
        <v>3989</v>
      </c>
      <c r="I1082" s="16" t="s">
        <v>3990</v>
      </c>
    </row>
    <row r="1083" spans="2:9" ht="15.75" customHeight="1" thickBot="1" x14ac:dyDescent="0.35">
      <c r="B1083" s="7" t="s">
        <v>3991</v>
      </c>
      <c r="C1083" s="13" t="s">
        <v>3992</v>
      </c>
      <c r="D1083" s="14">
        <f t="shared" si="48"/>
        <v>20</v>
      </c>
      <c r="E1083" s="15" t="str">
        <f t="shared" si="49"/>
        <v>Crane, Mr. Daniel P</v>
      </c>
      <c r="F1083" s="14">
        <f t="shared" si="50"/>
        <v>19</v>
      </c>
      <c r="G1083" s="14" t="s">
        <v>15</v>
      </c>
      <c r="H1083" s="15" t="s">
        <v>2131</v>
      </c>
      <c r="I1083" s="16" t="s">
        <v>3993</v>
      </c>
    </row>
    <row r="1084" spans="2:9" ht="15.75" customHeight="1" thickBot="1" x14ac:dyDescent="0.35">
      <c r="B1084" s="7" t="s">
        <v>3994</v>
      </c>
      <c r="C1084" s="13" t="s">
        <v>3995</v>
      </c>
      <c r="D1084" s="14">
        <f t="shared" si="48"/>
        <v>26</v>
      </c>
      <c r="E1084" s="15" t="str">
        <f t="shared" si="49"/>
        <v>Swartzfager, Mrs. Lisa K.</v>
      </c>
      <c r="F1084" s="14">
        <f t="shared" si="50"/>
        <v>25</v>
      </c>
      <c r="G1084" s="14" t="s">
        <v>1857</v>
      </c>
      <c r="H1084" s="15" t="s">
        <v>3996</v>
      </c>
      <c r="I1084" s="16" t="s">
        <v>3997</v>
      </c>
    </row>
    <row r="1085" spans="2:9" ht="15.75" customHeight="1" thickBot="1" x14ac:dyDescent="0.35">
      <c r="B1085" s="7" t="s">
        <v>3998</v>
      </c>
      <c r="C1085" s="13" t="s">
        <v>3999</v>
      </c>
      <c r="D1085" s="14">
        <f t="shared" si="48"/>
        <v>25</v>
      </c>
      <c r="E1085" s="15" t="str">
        <f t="shared" si="49"/>
        <v>Clevenger, Mrs. Kristine</v>
      </c>
      <c r="F1085" s="14">
        <f t="shared" si="50"/>
        <v>24</v>
      </c>
      <c r="G1085" s="14" t="s">
        <v>1857</v>
      </c>
      <c r="H1085" s="15" t="s">
        <v>4000</v>
      </c>
      <c r="I1085" s="16" t="s">
        <v>4001</v>
      </c>
    </row>
    <row r="1086" spans="2:9" ht="15.75" customHeight="1" thickBot="1" x14ac:dyDescent="0.35">
      <c r="B1086" s="7" t="s">
        <v>4002</v>
      </c>
      <c r="C1086" s="13" t="s">
        <v>4003</v>
      </c>
      <c r="D1086" s="14">
        <f t="shared" si="48"/>
        <v>22</v>
      </c>
      <c r="E1086" s="15" t="str">
        <f t="shared" si="49"/>
        <v>Reichardt, Mr. Paul A</v>
      </c>
      <c r="F1086" s="14">
        <f t="shared" si="50"/>
        <v>21</v>
      </c>
      <c r="G1086" s="14" t="s">
        <v>15</v>
      </c>
      <c r="H1086" s="15" t="s">
        <v>4004</v>
      </c>
      <c r="I1086" s="16" t="s">
        <v>4005</v>
      </c>
    </row>
    <row r="1087" spans="2:9" ht="15.75" customHeight="1" thickBot="1" x14ac:dyDescent="0.35">
      <c r="B1087" s="7" t="s">
        <v>4006</v>
      </c>
      <c r="C1087" s="13" t="s">
        <v>4007</v>
      </c>
      <c r="D1087" s="14">
        <f t="shared" si="48"/>
        <v>18</v>
      </c>
      <c r="E1087" s="15" t="str">
        <f t="shared" si="49"/>
        <v>Morton, Mr. Bryan</v>
      </c>
      <c r="F1087" s="14">
        <f t="shared" si="50"/>
        <v>17</v>
      </c>
      <c r="G1087" s="14" t="s">
        <v>15</v>
      </c>
      <c r="H1087" s="15" t="s">
        <v>2084</v>
      </c>
      <c r="I1087" s="16" t="s">
        <v>4008</v>
      </c>
    </row>
    <row r="1088" spans="2:9" ht="15.75" customHeight="1" thickBot="1" x14ac:dyDescent="0.35">
      <c r="B1088" s="7" t="s">
        <v>4009</v>
      </c>
      <c r="C1088" s="13" t="s">
        <v>4010</v>
      </c>
      <c r="D1088" s="14">
        <f t="shared" si="48"/>
        <v>20</v>
      </c>
      <c r="E1088" s="15" t="str">
        <f t="shared" si="49"/>
        <v>Sunstrum, Mr. Chris</v>
      </c>
      <c r="F1088" s="14">
        <f t="shared" si="50"/>
        <v>19</v>
      </c>
      <c r="G1088" s="14" t="s">
        <v>15</v>
      </c>
      <c r="H1088" s="15" t="s">
        <v>887</v>
      </c>
      <c r="I1088" s="16" t="s">
        <v>4011</v>
      </c>
    </row>
    <row r="1089" spans="2:9" ht="15.75" customHeight="1" thickBot="1" x14ac:dyDescent="0.35">
      <c r="B1089" s="7" t="s">
        <v>4012</v>
      </c>
      <c r="C1089" s="13" t="s">
        <v>4013</v>
      </c>
      <c r="D1089" s="14">
        <f t="shared" si="48"/>
        <v>25</v>
      </c>
      <c r="E1089" s="15" t="str">
        <f t="shared" si="49"/>
        <v>Frownfelter, Ms. Milah B</v>
      </c>
      <c r="F1089" s="14">
        <f t="shared" si="50"/>
        <v>24</v>
      </c>
      <c r="G1089" s="14" t="s">
        <v>10</v>
      </c>
      <c r="H1089" s="15" t="s">
        <v>4014</v>
      </c>
      <c r="I1089" s="16" t="s">
        <v>4015</v>
      </c>
    </row>
    <row r="1090" spans="2:9" ht="15.75" customHeight="1" thickBot="1" x14ac:dyDescent="0.35">
      <c r="B1090" s="7" t="s">
        <v>4016</v>
      </c>
      <c r="C1090" s="13" t="s">
        <v>4017</v>
      </c>
      <c r="D1090" s="14">
        <f t="shared" si="48"/>
        <v>24</v>
      </c>
      <c r="E1090" s="15" t="str">
        <f t="shared" si="49"/>
        <v>Richter, Ms. Annette M.</v>
      </c>
      <c r="F1090" s="14">
        <f t="shared" si="50"/>
        <v>23</v>
      </c>
      <c r="G1090" s="14" t="s">
        <v>10</v>
      </c>
      <c r="H1090" s="15" t="s">
        <v>4018</v>
      </c>
      <c r="I1090" s="16" t="s">
        <v>4019</v>
      </c>
    </row>
    <row r="1091" spans="2:9" ht="15.75" customHeight="1" thickBot="1" x14ac:dyDescent="0.35">
      <c r="B1091" s="7" t="s">
        <v>4020</v>
      </c>
      <c r="C1091" s="13" t="s">
        <v>4021</v>
      </c>
      <c r="D1091" s="14">
        <f t="shared" ref="D1091:D1154" si="51">LEN(C1091)</f>
        <v>19</v>
      </c>
      <c r="E1091" s="15" t="str">
        <f t="shared" ref="E1091:E1154" si="52">TRIM(C1091)</f>
        <v>England, Mrs. Yoko</v>
      </c>
      <c r="F1091" s="14">
        <f t="shared" ref="F1091:F1154" si="53">LEN(E1091)</f>
        <v>18</v>
      </c>
      <c r="G1091" s="14" t="s">
        <v>1857</v>
      </c>
      <c r="H1091" s="15" t="s">
        <v>4022</v>
      </c>
      <c r="I1091" s="16" t="s">
        <v>4023</v>
      </c>
    </row>
    <row r="1092" spans="2:9" ht="15.75" customHeight="1" thickBot="1" x14ac:dyDescent="0.35">
      <c r="B1092" s="7" t="s">
        <v>4024</v>
      </c>
      <c r="C1092" s="13" t="s">
        <v>4025</v>
      </c>
      <c r="D1092" s="14">
        <f t="shared" si="51"/>
        <v>18</v>
      </c>
      <c r="E1092" s="15" t="str">
        <f t="shared" si="52"/>
        <v>McLean, Ms. Laura</v>
      </c>
      <c r="F1092" s="14">
        <f t="shared" si="53"/>
        <v>17</v>
      </c>
      <c r="G1092" s="14" t="s">
        <v>10</v>
      </c>
      <c r="H1092" s="15" t="s">
        <v>4026</v>
      </c>
      <c r="I1092" s="16" t="s">
        <v>4027</v>
      </c>
    </row>
    <row r="1093" spans="2:9" ht="15.75" customHeight="1" thickBot="1" x14ac:dyDescent="0.35">
      <c r="B1093" s="7" t="s">
        <v>4028</v>
      </c>
      <c r="C1093" s="13" t="s">
        <v>4029</v>
      </c>
      <c r="D1093" s="14">
        <f t="shared" si="51"/>
        <v>21</v>
      </c>
      <c r="E1093" s="15" t="str">
        <f t="shared" si="52"/>
        <v>Gardner, Ms. Tess A.</v>
      </c>
      <c r="F1093" s="14">
        <f t="shared" si="53"/>
        <v>20</v>
      </c>
      <c r="G1093" s="14" t="s">
        <v>10</v>
      </c>
      <c r="H1093" s="15" t="s">
        <v>4030</v>
      </c>
      <c r="I1093" s="16" t="s">
        <v>3841</v>
      </c>
    </row>
    <row r="1094" spans="2:9" ht="15.75" customHeight="1" thickBot="1" x14ac:dyDescent="0.35">
      <c r="B1094" s="7" t="s">
        <v>4031</v>
      </c>
      <c r="C1094" s="13" t="s">
        <v>4032</v>
      </c>
      <c r="D1094" s="14">
        <f t="shared" si="51"/>
        <v>21</v>
      </c>
      <c r="E1094" s="15" t="str">
        <f t="shared" si="52"/>
        <v>Lane, Mr. William G.</v>
      </c>
      <c r="F1094" s="14">
        <f t="shared" si="53"/>
        <v>20</v>
      </c>
      <c r="G1094" s="14" t="s">
        <v>15</v>
      </c>
      <c r="H1094" s="15" t="s">
        <v>4033</v>
      </c>
      <c r="I1094" s="16" t="s">
        <v>4034</v>
      </c>
    </row>
    <row r="1095" spans="2:9" ht="15.75" customHeight="1" thickBot="1" x14ac:dyDescent="0.35">
      <c r="B1095" s="7" t="s">
        <v>4035</v>
      </c>
      <c r="C1095" s="13" t="s">
        <v>4036</v>
      </c>
      <c r="D1095" s="14">
        <f t="shared" si="51"/>
        <v>20</v>
      </c>
      <c r="E1095" s="15" t="str">
        <f t="shared" si="52"/>
        <v>Vonachen, Ms. Paige</v>
      </c>
      <c r="F1095" s="14">
        <f t="shared" si="53"/>
        <v>19</v>
      </c>
      <c r="G1095" s="14" t="s">
        <v>10</v>
      </c>
      <c r="H1095" s="15" t="s">
        <v>4037</v>
      </c>
      <c r="I1095" s="16" t="s">
        <v>4038</v>
      </c>
    </row>
    <row r="1096" spans="2:9" ht="15.75" customHeight="1" thickBot="1" x14ac:dyDescent="0.35">
      <c r="B1096" s="7" t="s">
        <v>4039</v>
      </c>
      <c r="C1096" s="13" t="s">
        <v>4040</v>
      </c>
      <c r="D1096" s="14">
        <f t="shared" si="51"/>
        <v>21</v>
      </c>
      <c r="E1096" s="15" t="str">
        <f t="shared" si="52"/>
        <v>Smith, Mr. Matthew J</v>
      </c>
      <c r="F1096" s="14">
        <f t="shared" si="53"/>
        <v>20</v>
      </c>
      <c r="G1096" s="14" t="s">
        <v>15</v>
      </c>
      <c r="H1096" s="15" t="s">
        <v>3117</v>
      </c>
      <c r="I1096" s="16" t="s">
        <v>264</v>
      </c>
    </row>
    <row r="1097" spans="2:9" ht="15.75" customHeight="1" thickBot="1" x14ac:dyDescent="0.35">
      <c r="B1097" s="7" t="s">
        <v>4041</v>
      </c>
      <c r="C1097" s="13" t="s">
        <v>4042</v>
      </c>
      <c r="D1097" s="14">
        <f t="shared" si="51"/>
        <v>21</v>
      </c>
      <c r="E1097" s="15" t="str">
        <f t="shared" si="52"/>
        <v>Kidwell, Mr. Matthew</v>
      </c>
      <c r="F1097" s="14">
        <f t="shared" si="53"/>
        <v>20</v>
      </c>
      <c r="G1097" s="14" t="s">
        <v>15</v>
      </c>
      <c r="H1097" s="15" t="s">
        <v>620</v>
      </c>
      <c r="I1097" s="16" t="s">
        <v>4043</v>
      </c>
    </row>
    <row r="1098" spans="2:9" ht="15.75" customHeight="1" thickBot="1" x14ac:dyDescent="0.35">
      <c r="B1098" s="7" t="s">
        <v>4044</v>
      </c>
      <c r="C1098" s="13" t="s">
        <v>4045</v>
      </c>
      <c r="D1098" s="14">
        <f t="shared" si="51"/>
        <v>24</v>
      </c>
      <c r="E1098" s="15" t="str">
        <f t="shared" si="52"/>
        <v>Betancourth, Mrs. Maria</v>
      </c>
      <c r="F1098" s="14">
        <f t="shared" si="53"/>
        <v>23</v>
      </c>
      <c r="G1098" s="14" t="s">
        <v>1857</v>
      </c>
      <c r="H1098" s="15" t="s">
        <v>4046</v>
      </c>
      <c r="I1098" s="16" t="s">
        <v>4047</v>
      </c>
    </row>
    <row r="1099" spans="2:9" ht="15.75" customHeight="1" thickBot="1" x14ac:dyDescent="0.35">
      <c r="B1099" s="7" t="s">
        <v>4048</v>
      </c>
      <c r="C1099" s="13" t="s">
        <v>4049</v>
      </c>
      <c r="D1099" s="14">
        <f t="shared" si="51"/>
        <v>26</v>
      </c>
      <c r="E1099" s="15" t="str">
        <f t="shared" si="52"/>
        <v>Henstrom, Ms. Stephanie D</v>
      </c>
      <c r="F1099" s="14">
        <f t="shared" si="53"/>
        <v>25</v>
      </c>
      <c r="G1099" s="14" t="s">
        <v>10</v>
      </c>
      <c r="H1099" s="15" t="s">
        <v>4050</v>
      </c>
      <c r="I1099" s="16" t="s">
        <v>4051</v>
      </c>
    </row>
    <row r="1100" spans="2:9" ht="15.75" customHeight="1" thickBot="1" x14ac:dyDescent="0.35">
      <c r="B1100" s="7" t="s">
        <v>4052</v>
      </c>
      <c r="C1100" s="13" t="s">
        <v>4053</v>
      </c>
      <c r="D1100" s="14">
        <f t="shared" si="51"/>
        <v>21</v>
      </c>
      <c r="E1100" s="15" t="str">
        <f t="shared" si="52"/>
        <v>Pereira, Ms. Tiffany</v>
      </c>
      <c r="F1100" s="14">
        <f t="shared" si="53"/>
        <v>20</v>
      </c>
      <c r="G1100" s="14" t="s">
        <v>10</v>
      </c>
      <c r="H1100" s="15" t="s">
        <v>2618</v>
      </c>
      <c r="I1100" s="16" t="s">
        <v>4054</v>
      </c>
    </row>
    <row r="1101" spans="2:9" ht="15.75" customHeight="1" thickBot="1" x14ac:dyDescent="0.35">
      <c r="B1101" s="7" t="s">
        <v>4055</v>
      </c>
      <c r="C1101" s="13" t="s">
        <v>4056</v>
      </c>
      <c r="D1101" s="14">
        <f t="shared" si="51"/>
        <v>19</v>
      </c>
      <c r="E1101" s="15" t="str">
        <f t="shared" si="52"/>
        <v>Black, Ms. Sara M.</v>
      </c>
      <c r="F1101" s="14">
        <f t="shared" si="53"/>
        <v>18</v>
      </c>
      <c r="G1101" s="14" t="s">
        <v>10</v>
      </c>
      <c r="H1101" s="15" t="s">
        <v>4057</v>
      </c>
      <c r="I1101" s="16" t="s">
        <v>1003</v>
      </c>
    </row>
    <row r="1102" spans="2:9" ht="15.75" customHeight="1" thickBot="1" x14ac:dyDescent="0.35">
      <c r="B1102" s="7" t="s">
        <v>4058</v>
      </c>
      <c r="C1102" s="13" t="s">
        <v>4059</v>
      </c>
      <c r="D1102" s="14">
        <f t="shared" si="51"/>
        <v>20</v>
      </c>
      <c r="E1102" s="15" t="str">
        <f t="shared" si="52"/>
        <v>Brown, Mr. Scott A.</v>
      </c>
      <c r="F1102" s="14">
        <f t="shared" si="53"/>
        <v>19</v>
      </c>
      <c r="G1102" s="14" t="s">
        <v>15</v>
      </c>
      <c r="H1102" s="15" t="s">
        <v>4060</v>
      </c>
      <c r="I1102" s="16" t="s">
        <v>4061</v>
      </c>
    </row>
    <row r="1103" spans="2:9" ht="15.75" customHeight="1" thickBot="1" x14ac:dyDescent="0.35">
      <c r="B1103" s="7" t="s">
        <v>4062</v>
      </c>
      <c r="C1103" s="13" t="s">
        <v>4063</v>
      </c>
      <c r="D1103" s="14">
        <f t="shared" si="51"/>
        <v>22</v>
      </c>
      <c r="E1103" s="15" t="str">
        <f t="shared" si="52"/>
        <v>Reasoner, Mrs. Lauren</v>
      </c>
      <c r="F1103" s="14">
        <f t="shared" si="53"/>
        <v>21</v>
      </c>
      <c r="G1103" s="14" t="s">
        <v>1857</v>
      </c>
      <c r="H1103" s="15" t="s">
        <v>1728</v>
      </c>
      <c r="I1103" s="16" t="s">
        <v>4064</v>
      </c>
    </row>
    <row r="1104" spans="2:9" ht="15.75" customHeight="1" thickBot="1" x14ac:dyDescent="0.35">
      <c r="B1104" s="7" t="s">
        <v>4065</v>
      </c>
      <c r="C1104" s="13" t="s">
        <v>4066</v>
      </c>
      <c r="D1104" s="14">
        <f t="shared" si="51"/>
        <v>21</v>
      </c>
      <c r="E1104" s="15" t="str">
        <f t="shared" si="52"/>
        <v>Wandzilak, Mr. Scott</v>
      </c>
      <c r="F1104" s="14">
        <f t="shared" si="53"/>
        <v>20</v>
      </c>
      <c r="G1104" s="14" t="s">
        <v>15</v>
      </c>
      <c r="H1104" s="15" t="s">
        <v>36</v>
      </c>
      <c r="I1104" s="16" t="s">
        <v>1831</v>
      </c>
    </row>
    <row r="1105" spans="2:9" ht="15.75" customHeight="1" thickBot="1" x14ac:dyDescent="0.35">
      <c r="B1105" s="7" t="s">
        <v>4067</v>
      </c>
      <c r="C1105" s="13" t="s">
        <v>4068</v>
      </c>
      <c r="D1105" s="14">
        <f t="shared" si="51"/>
        <v>21</v>
      </c>
      <c r="E1105" s="15" t="str">
        <f t="shared" si="52"/>
        <v>Carver, Mr. Brian A.</v>
      </c>
      <c r="F1105" s="14">
        <f t="shared" si="53"/>
        <v>20</v>
      </c>
      <c r="G1105" s="14" t="s">
        <v>15</v>
      </c>
      <c r="H1105" s="15" t="s">
        <v>4069</v>
      </c>
      <c r="I1105" s="16" t="s">
        <v>4070</v>
      </c>
    </row>
    <row r="1106" spans="2:9" ht="15.75" customHeight="1" thickBot="1" x14ac:dyDescent="0.35">
      <c r="B1106" s="7" t="s">
        <v>4071</v>
      </c>
      <c r="C1106" s="13" t="s">
        <v>4072</v>
      </c>
      <c r="D1106" s="14">
        <f t="shared" si="51"/>
        <v>23</v>
      </c>
      <c r="E1106" s="15" t="str">
        <f t="shared" si="52"/>
        <v>Borror, Ms. Kaitlin R.</v>
      </c>
      <c r="F1106" s="14">
        <f t="shared" si="53"/>
        <v>22</v>
      </c>
      <c r="G1106" s="14" t="s">
        <v>10</v>
      </c>
      <c r="H1106" s="15" t="s">
        <v>4073</v>
      </c>
      <c r="I1106" s="16" t="s">
        <v>4074</v>
      </c>
    </row>
    <row r="1107" spans="2:9" ht="15.75" customHeight="1" thickBot="1" x14ac:dyDescent="0.35">
      <c r="B1107" s="7" t="s">
        <v>4075</v>
      </c>
      <c r="C1107" s="13" t="s">
        <v>4076</v>
      </c>
      <c r="D1107" s="14">
        <f t="shared" si="51"/>
        <v>19</v>
      </c>
      <c r="E1107" s="15" t="str">
        <f t="shared" si="52"/>
        <v>Saad, Mr. Mohammad</v>
      </c>
      <c r="F1107" s="14">
        <f t="shared" si="53"/>
        <v>18</v>
      </c>
      <c r="G1107" s="14" t="s">
        <v>15</v>
      </c>
      <c r="H1107" s="15" t="s">
        <v>4077</v>
      </c>
      <c r="I1107" s="16" t="s">
        <v>4078</v>
      </c>
    </row>
    <row r="1108" spans="2:9" ht="15.75" customHeight="1" thickBot="1" x14ac:dyDescent="0.35">
      <c r="B1108" s="7" t="s">
        <v>4079</v>
      </c>
      <c r="C1108" s="13" t="s">
        <v>4080</v>
      </c>
      <c r="D1108" s="14">
        <f t="shared" si="51"/>
        <v>18</v>
      </c>
      <c r="E1108" s="15" t="str">
        <f t="shared" si="52"/>
        <v>Paul, Mr. Charlie</v>
      </c>
      <c r="F1108" s="14">
        <f t="shared" si="53"/>
        <v>17</v>
      </c>
      <c r="G1108" s="14" t="s">
        <v>15</v>
      </c>
      <c r="H1108" s="15" t="s">
        <v>474</v>
      </c>
      <c r="I1108" s="16" t="s">
        <v>4081</v>
      </c>
    </row>
    <row r="1109" spans="2:9" ht="15.75" customHeight="1" thickBot="1" x14ac:dyDescent="0.35">
      <c r="B1109" s="7" t="s">
        <v>4082</v>
      </c>
      <c r="C1109" s="13" t="s">
        <v>4083</v>
      </c>
      <c r="D1109" s="14">
        <f t="shared" si="51"/>
        <v>17</v>
      </c>
      <c r="E1109" s="15" t="str">
        <f t="shared" si="52"/>
        <v>Trail, Mr. Brent</v>
      </c>
      <c r="F1109" s="14">
        <f t="shared" si="53"/>
        <v>16</v>
      </c>
      <c r="G1109" s="14" t="s">
        <v>15</v>
      </c>
      <c r="H1109" s="15" t="s">
        <v>2254</v>
      </c>
      <c r="I1109" s="16" t="s">
        <v>4084</v>
      </c>
    </row>
    <row r="1110" spans="2:9" ht="15.75" customHeight="1" thickBot="1" x14ac:dyDescent="0.35">
      <c r="B1110" s="7" t="s">
        <v>4085</v>
      </c>
      <c r="C1110" s="13" t="s">
        <v>4086</v>
      </c>
      <c r="D1110" s="14">
        <f t="shared" si="51"/>
        <v>20</v>
      </c>
      <c r="E1110" s="15" t="str">
        <f t="shared" si="52"/>
        <v>Benton, Ms. Kelli M</v>
      </c>
      <c r="F1110" s="14">
        <f t="shared" si="53"/>
        <v>19</v>
      </c>
      <c r="G1110" s="14" t="s">
        <v>10</v>
      </c>
      <c r="H1110" s="15" t="s">
        <v>4087</v>
      </c>
      <c r="I1110" s="16" t="s">
        <v>4088</v>
      </c>
    </row>
    <row r="1111" spans="2:9" ht="15.75" customHeight="1" thickBot="1" x14ac:dyDescent="0.35">
      <c r="B1111" s="7" t="s">
        <v>4089</v>
      </c>
      <c r="C1111" s="13" t="s">
        <v>4090</v>
      </c>
      <c r="D1111" s="14">
        <f t="shared" si="51"/>
        <v>24</v>
      </c>
      <c r="E1111" s="15" t="str">
        <f t="shared" si="52"/>
        <v>Bauman, Mrs. Sheridan H</v>
      </c>
      <c r="F1111" s="14">
        <f t="shared" si="53"/>
        <v>23</v>
      </c>
      <c r="G1111" s="14" t="s">
        <v>1857</v>
      </c>
      <c r="H1111" s="15" t="s">
        <v>4091</v>
      </c>
      <c r="I1111" s="16" t="s">
        <v>4092</v>
      </c>
    </row>
    <row r="1112" spans="2:9" ht="15.75" customHeight="1" thickBot="1" x14ac:dyDescent="0.35">
      <c r="B1112" s="7" t="s">
        <v>4093</v>
      </c>
      <c r="C1112" s="13" t="s">
        <v>4094</v>
      </c>
      <c r="D1112" s="14">
        <f t="shared" si="51"/>
        <v>22</v>
      </c>
      <c r="E1112" s="15" t="str">
        <f t="shared" si="52"/>
        <v>Bakula, Mrs. Sarah M.</v>
      </c>
      <c r="F1112" s="14">
        <f t="shared" si="53"/>
        <v>21</v>
      </c>
      <c r="G1112" s="14" t="s">
        <v>1857</v>
      </c>
      <c r="H1112" s="15" t="s">
        <v>4095</v>
      </c>
      <c r="I1112" s="16" t="s">
        <v>4096</v>
      </c>
    </row>
    <row r="1113" spans="2:9" ht="15.75" customHeight="1" thickBot="1" x14ac:dyDescent="0.35">
      <c r="B1113" s="7" t="s">
        <v>4097</v>
      </c>
      <c r="C1113" s="13" t="s">
        <v>4098</v>
      </c>
      <c r="D1113" s="14">
        <f t="shared" si="51"/>
        <v>22</v>
      </c>
      <c r="E1113" s="15" t="str">
        <f t="shared" si="52"/>
        <v>Edwards, Ms. Jennifer</v>
      </c>
      <c r="F1113" s="14">
        <f t="shared" si="53"/>
        <v>21</v>
      </c>
      <c r="G1113" s="14" t="s">
        <v>10</v>
      </c>
      <c r="H1113" s="15" t="s">
        <v>323</v>
      </c>
      <c r="I1113" s="16" t="s">
        <v>1540</v>
      </c>
    </row>
    <row r="1114" spans="2:9" ht="15.75" customHeight="1" thickBot="1" x14ac:dyDescent="0.35">
      <c r="B1114" s="7" t="s">
        <v>4099</v>
      </c>
      <c r="C1114" s="13" t="s">
        <v>4100</v>
      </c>
      <c r="D1114" s="14">
        <f t="shared" si="51"/>
        <v>20</v>
      </c>
      <c r="E1114" s="15" t="str">
        <f t="shared" si="52"/>
        <v>Davis, Mrs. Laura J</v>
      </c>
      <c r="F1114" s="14">
        <f t="shared" si="53"/>
        <v>19</v>
      </c>
      <c r="G1114" s="14" t="s">
        <v>1857</v>
      </c>
      <c r="H1114" s="15" t="s">
        <v>4101</v>
      </c>
      <c r="I1114" s="16" t="s">
        <v>4102</v>
      </c>
    </row>
    <row r="1115" spans="2:9" ht="15.75" customHeight="1" thickBot="1" x14ac:dyDescent="0.35">
      <c r="B1115" s="7" t="s">
        <v>4103</v>
      </c>
      <c r="C1115" s="13" t="s">
        <v>4104</v>
      </c>
      <c r="D1115" s="14">
        <f t="shared" si="51"/>
        <v>19</v>
      </c>
      <c r="E1115" s="15" t="str">
        <f t="shared" si="52"/>
        <v>Weiler, Mr. Thomas</v>
      </c>
      <c r="F1115" s="14">
        <f t="shared" si="53"/>
        <v>18</v>
      </c>
      <c r="G1115" s="14" t="s">
        <v>15</v>
      </c>
      <c r="H1115" s="15" t="s">
        <v>385</v>
      </c>
      <c r="I1115" s="16" t="s">
        <v>4105</v>
      </c>
    </row>
    <row r="1116" spans="2:9" ht="15.75" customHeight="1" thickBot="1" x14ac:dyDescent="0.35">
      <c r="B1116" s="7" t="s">
        <v>4106</v>
      </c>
      <c r="C1116" s="13" t="s">
        <v>4107</v>
      </c>
      <c r="D1116" s="14">
        <f t="shared" si="51"/>
        <v>19</v>
      </c>
      <c r="E1116" s="15" t="str">
        <f t="shared" si="52"/>
        <v>Schaaf, Ms. Gisele</v>
      </c>
      <c r="F1116" s="14">
        <f t="shared" si="53"/>
        <v>18</v>
      </c>
      <c r="G1116" s="14" t="s">
        <v>10</v>
      </c>
      <c r="H1116" s="15" t="s">
        <v>4108</v>
      </c>
      <c r="I1116" s="16" t="s">
        <v>4109</v>
      </c>
    </row>
    <row r="1117" spans="2:9" ht="15.75" customHeight="1" thickBot="1" x14ac:dyDescent="0.35">
      <c r="B1117" s="7" t="s">
        <v>4110</v>
      </c>
      <c r="C1117" s="13" t="s">
        <v>4111</v>
      </c>
      <c r="D1117" s="14">
        <f t="shared" si="51"/>
        <v>17</v>
      </c>
      <c r="E1117" s="15" t="str">
        <f t="shared" si="52"/>
        <v>Sack, Ms. Myra L</v>
      </c>
      <c r="F1117" s="14">
        <f t="shared" si="53"/>
        <v>16</v>
      </c>
      <c r="G1117" s="14" t="s">
        <v>10</v>
      </c>
      <c r="H1117" s="15" t="s">
        <v>4112</v>
      </c>
      <c r="I1117" s="16" t="s">
        <v>4113</v>
      </c>
    </row>
    <row r="1118" spans="2:9" ht="15.75" customHeight="1" thickBot="1" x14ac:dyDescent="0.35">
      <c r="B1118" s="7" t="s">
        <v>4114</v>
      </c>
      <c r="C1118" s="13" t="s">
        <v>4115</v>
      </c>
      <c r="D1118" s="14">
        <f t="shared" si="51"/>
        <v>24</v>
      </c>
      <c r="E1118" s="15" t="str">
        <f t="shared" si="52"/>
        <v>Chenard, Ms. Melissa M.</v>
      </c>
      <c r="F1118" s="14">
        <f t="shared" si="53"/>
        <v>23</v>
      </c>
      <c r="G1118" s="14" t="s">
        <v>10</v>
      </c>
      <c r="H1118" s="15" t="s">
        <v>4116</v>
      </c>
      <c r="I1118" s="16" t="s">
        <v>4117</v>
      </c>
    </row>
    <row r="1119" spans="2:9" ht="15.75" customHeight="1" thickBot="1" x14ac:dyDescent="0.35">
      <c r="B1119" s="7" t="s">
        <v>4118</v>
      </c>
      <c r="C1119" s="13" t="s">
        <v>4119</v>
      </c>
      <c r="D1119" s="14">
        <f t="shared" si="51"/>
        <v>27</v>
      </c>
      <c r="E1119" s="15" t="str">
        <f t="shared" si="52"/>
        <v>Williamson, Ms. Eleanor F.</v>
      </c>
      <c r="F1119" s="14">
        <f t="shared" si="53"/>
        <v>26</v>
      </c>
      <c r="G1119" s="14" t="s">
        <v>10</v>
      </c>
      <c r="H1119" s="15" t="s">
        <v>4120</v>
      </c>
      <c r="I1119" s="16" t="s">
        <v>4121</v>
      </c>
    </row>
    <row r="1120" spans="2:9" ht="15.75" customHeight="1" thickBot="1" x14ac:dyDescent="0.35">
      <c r="B1120" s="7" t="s">
        <v>4122</v>
      </c>
      <c r="C1120" s="13" t="s">
        <v>4123</v>
      </c>
      <c r="D1120" s="14">
        <f t="shared" si="51"/>
        <v>22</v>
      </c>
      <c r="E1120" s="15" t="str">
        <f t="shared" si="52"/>
        <v>Dollas, Ms. Elizabeth</v>
      </c>
      <c r="F1120" s="14">
        <f t="shared" si="53"/>
        <v>21</v>
      </c>
      <c r="G1120" s="14" t="s">
        <v>10</v>
      </c>
      <c r="H1120" s="15" t="s">
        <v>902</v>
      </c>
      <c r="I1120" s="16" t="s">
        <v>4124</v>
      </c>
    </row>
    <row r="1121" spans="2:9" ht="15.75" customHeight="1" thickBot="1" x14ac:dyDescent="0.35">
      <c r="B1121" s="7" t="s">
        <v>4125</v>
      </c>
      <c r="C1121" s="13" t="s">
        <v>4126</v>
      </c>
      <c r="D1121" s="14">
        <f t="shared" si="51"/>
        <v>21</v>
      </c>
      <c r="E1121" s="15" t="str">
        <f t="shared" si="52"/>
        <v>Sprague, Mr. Kenneth</v>
      </c>
      <c r="F1121" s="14">
        <f t="shared" si="53"/>
        <v>20</v>
      </c>
      <c r="G1121" s="14" t="s">
        <v>15</v>
      </c>
      <c r="H1121" s="15" t="s">
        <v>4127</v>
      </c>
      <c r="I1121" s="16" t="s">
        <v>4128</v>
      </c>
    </row>
    <row r="1122" spans="2:9" ht="15.75" customHeight="1" thickBot="1" x14ac:dyDescent="0.35">
      <c r="B1122" s="7" t="s">
        <v>4129</v>
      </c>
      <c r="C1122" s="13" t="s">
        <v>4130</v>
      </c>
      <c r="D1122" s="14">
        <f t="shared" si="51"/>
        <v>23</v>
      </c>
      <c r="E1122" s="15" t="str">
        <f t="shared" si="52"/>
        <v>Michell, Mr. Robert G.</v>
      </c>
      <c r="F1122" s="14">
        <f t="shared" si="53"/>
        <v>22</v>
      </c>
      <c r="G1122" s="14" t="s">
        <v>15</v>
      </c>
      <c r="H1122" s="15" t="s">
        <v>4131</v>
      </c>
      <c r="I1122" s="16" t="s">
        <v>4132</v>
      </c>
    </row>
    <row r="1123" spans="2:9" ht="15.75" customHeight="1" thickBot="1" x14ac:dyDescent="0.35">
      <c r="B1123" s="7" t="s">
        <v>4133</v>
      </c>
      <c r="C1123" s="13" t="s">
        <v>4134</v>
      </c>
      <c r="D1123" s="14">
        <f t="shared" si="51"/>
        <v>24</v>
      </c>
      <c r="E1123" s="15" t="str">
        <f t="shared" si="52"/>
        <v>Datwyler, Mr. Thomas C.</v>
      </c>
      <c r="F1123" s="14">
        <f t="shared" si="53"/>
        <v>23</v>
      </c>
      <c r="G1123" s="14" t="s">
        <v>15</v>
      </c>
      <c r="H1123" s="15" t="s">
        <v>4135</v>
      </c>
      <c r="I1123" s="16" t="s">
        <v>4136</v>
      </c>
    </row>
    <row r="1124" spans="2:9" ht="15.75" customHeight="1" thickBot="1" x14ac:dyDescent="0.35">
      <c r="B1124" s="7" t="s">
        <v>4137</v>
      </c>
      <c r="C1124" s="13" t="s">
        <v>4138</v>
      </c>
      <c r="D1124" s="14">
        <f t="shared" si="51"/>
        <v>21</v>
      </c>
      <c r="E1124" s="15" t="str">
        <f t="shared" si="52"/>
        <v>Mead, Mr. Matthew J.</v>
      </c>
      <c r="F1124" s="14">
        <f t="shared" si="53"/>
        <v>20</v>
      </c>
      <c r="G1124" s="14" t="s">
        <v>15</v>
      </c>
      <c r="H1124" s="15" t="s">
        <v>3117</v>
      </c>
      <c r="I1124" s="16" t="s">
        <v>4139</v>
      </c>
    </row>
    <row r="1125" spans="2:9" ht="15.75" customHeight="1" thickBot="1" x14ac:dyDescent="0.35">
      <c r="B1125" s="7" t="s">
        <v>4140</v>
      </c>
      <c r="C1125" s="13" t="s">
        <v>4141</v>
      </c>
      <c r="D1125" s="14">
        <f t="shared" si="51"/>
        <v>24</v>
      </c>
      <c r="E1125" s="15" t="str">
        <f t="shared" si="52"/>
        <v>Kennedy, Ms. Mallory D.</v>
      </c>
      <c r="F1125" s="14">
        <f t="shared" si="53"/>
        <v>23</v>
      </c>
      <c r="G1125" s="14" t="s">
        <v>10</v>
      </c>
      <c r="H1125" s="15" t="s">
        <v>4142</v>
      </c>
      <c r="I1125" s="16" t="s">
        <v>4143</v>
      </c>
    </row>
    <row r="1126" spans="2:9" ht="15.75" customHeight="1" thickBot="1" x14ac:dyDescent="0.35">
      <c r="B1126" s="7" t="s">
        <v>4144</v>
      </c>
      <c r="C1126" s="13" t="s">
        <v>4145</v>
      </c>
      <c r="D1126" s="14">
        <f t="shared" si="51"/>
        <v>26</v>
      </c>
      <c r="E1126" s="15" t="str">
        <f t="shared" si="52"/>
        <v>Czech, Mr. Christopher D.</v>
      </c>
      <c r="F1126" s="14">
        <f t="shared" si="53"/>
        <v>25</v>
      </c>
      <c r="G1126" s="14" t="s">
        <v>15</v>
      </c>
      <c r="H1126" s="15" t="s">
        <v>1563</v>
      </c>
      <c r="I1126" s="16" t="s">
        <v>4146</v>
      </c>
    </row>
    <row r="1127" spans="2:9" ht="15.75" customHeight="1" thickBot="1" x14ac:dyDescent="0.35">
      <c r="B1127" s="7" t="s">
        <v>4147</v>
      </c>
      <c r="C1127" s="13" t="s">
        <v>4148</v>
      </c>
      <c r="D1127" s="14">
        <f t="shared" si="51"/>
        <v>20</v>
      </c>
      <c r="E1127" s="15" t="str">
        <f t="shared" si="52"/>
        <v>O'Brien, Mrs. Jamie</v>
      </c>
      <c r="F1127" s="14">
        <f t="shared" si="53"/>
        <v>19</v>
      </c>
      <c r="G1127" s="14" t="s">
        <v>1857</v>
      </c>
      <c r="H1127" s="15" t="s">
        <v>4149</v>
      </c>
      <c r="I1127" s="16" t="s">
        <v>4150</v>
      </c>
    </row>
    <row r="1128" spans="2:9" ht="15.75" customHeight="1" thickBot="1" x14ac:dyDescent="0.35">
      <c r="B1128" s="7" t="s">
        <v>4151</v>
      </c>
      <c r="C1128" s="13" t="s">
        <v>4152</v>
      </c>
      <c r="D1128" s="14">
        <f t="shared" si="51"/>
        <v>20</v>
      </c>
      <c r="E1128" s="15" t="str">
        <f t="shared" si="52"/>
        <v>Bachman, Ms. Ariell</v>
      </c>
      <c r="F1128" s="14">
        <f t="shared" si="53"/>
        <v>19</v>
      </c>
      <c r="G1128" s="14" t="s">
        <v>10</v>
      </c>
      <c r="H1128" s="15" t="s">
        <v>4153</v>
      </c>
      <c r="I1128" s="16" t="s">
        <v>4154</v>
      </c>
    </row>
    <row r="1129" spans="2:9" ht="15.75" customHeight="1" thickBot="1" x14ac:dyDescent="0.35">
      <c r="B1129" s="7" t="s">
        <v>4155</v>
      </c>
      <c r="C1129" s="13" t="s">
        <v>4156</v>
      </c>
      <c r="D1129" s="14">
        <f t="shared" si="51"/>
        <v>24</v>
      </c>
      <c r="E1129" s="15" t="str">
        <f t="shared" si="52"/>
        <v>Bednar, Mr. Christopher</v>
      </c>
      <c r="F1129" s="14">
        <f t="shared" si="53"/>
        <v>23</v>
      </c>
      <c r="G1129" s="14" t="s">
        <v>15</v>
      </c>
      <c r="H1129" s="15" t="s">
        <v>1587</v>
      </c>
      <c r="I1129" s="16" t="s">
        <v>4157</v>
      </c>
    </row>
    <row r="1130" spans="2:9" ht="15.75" customHeight="1" thickBot="1" x14ac:dyDescent="0.35">
      <c r="B1130" s="7" t="s">
        <v>4158</v>
      </c>
      <c r="C1130" s="13" t="s">
        <v>4159</v>
      </c>
      <c r="D1130" s="14">
        <f t="shared" si="51"/>
        <v>15</v>
      </c>
      <c r="E1130" s="15" t="str">
        <f t="shared" si="52"/>
        <v>Daye, Mr. Ryan</v>
      </c>
      <c r="F1130" s="14">
        <f t="shared" si="53"/>
        <v>14</v>
      </c>
      <c r="G1130" s="14" t="s">
        <v>15</v>
      </c>
      <c r="H1130" s="15" t="s">
        <v>205</v>
      </c>
      <c r="I1130" s="16" t="s">
        <v>4160</v>
      </c>
    </row>
    <row r="1131" spans="2:9" ht="15.75" customHeight="1" thickBot="1" x14ac:dyDescent="0.35">
      <c r="B1131" s="7" t="s">
        <v>4161</v>
      </c>
      <c r="C1131" s="13" t="s">
        <v>4162</v>
      </c>
      <c r="D1131" s="14">
        <f t="shared" si="51"/>
        <v>22</v>
      </c>
      <c r="E1131" s="15" t="str">
        <f t="shared" si="52"/>
        <v>Clarke, Mr. Thomas B.</v>
      </c>
      <c r="F1131" s="14">
        <f t="shared" si="53"/>
        <v>21</v>
      </c>
      <c r="G1131" s="14" t="s">
        <v>15</v>
      </c>
      <c r="H1131" s="15" t="s">
        <v>4163</v>
      </c>
      <c r="I1131" s="16" t="s">
        <v>4164</v>
      </c>
    </row>
    <row r="1132" spans="2:9" ht="15.75" customHeight="1" thickBot="1" x14ac:dyDescent="0.35">
      <c r="B1132" s="7" t="s">
        <v>4165</v>
      </c>
      <c r="C1132" s="13" t="s">
        <v>4166</v>
      </c>
      <c r="D1132" s="14">
        <f t="shared" si="51"/>
        <v>17</v>
      </c>
      <c r="E1132" s="15" t="str">
        <f t="shared" si="52"/>
        <v>Koren, Ms. Katie</v>
      </c>
      <c r="F1132" s="14">
        <f t="shared" si="53"/>
        <v>16</v>
      </c>
      <c r="G1132" s="14" t="s">
        <v>10</v>
      </c>
      <c r="H1132" s="15" t="s">
        <v>2015</v>
      </c>
      <c r="I1132" s="16" t="s">
        <v>4167</v>
      </c>
    </row>
    <row r="1133" spans="2:9" ht="15.75" customHeight="1" thickBot="1" x14ac:dyDescent="0.35">
      <c r="B1133" s="7" t="s">
        <v>4168</v>
      </c>
      <c r="C1133" s="13" t="s">
        <v>4169</v>
      </c>
      <c r="D1133" s="14">
        <f t="shared" si="51"/>
        <v>26</v>
      </c>
      <c r="E1133" s="15" t="str">
        <f t="shared" si="52"/>
        <v>Kuramoto, Mrs. Rachelle L</v>
      </c>
      <c r="F1133" s="14">
        <f t="shared" si="53"/>
        <v>25</v>
      </c>
      <c r="G1133" s="14" t="s">
        <v>1857</v>
      </c>
      <c r="H1133" s="15" t="s">
        <v>4170</v>
      </c>
      <c r="I1133" s="16" t="s">
        <v>4171</v>
      </c>
    </row>
    <row r="1134" spans="2:9" ht="15.75" customHeight="1" thickBot="1" x14ac:dyDescent="0.35">
      <c r="B1134" s="7" t="s">
        <v>4172</v>
      </c>
      <c r="C1134" s="13" t="s">
        <v>4173</v>
      </c>
      <c r="D1134" s="14">
        <f t="shared" si="51"/>
        <v>18</v>
      </c>
      <c r="E1134" s="15" t="str">
        <f t="shared" si="52"/>
        <v>Lynn, Ms. Colleen</v>
      </c>
      <c r="F1134" s="14">
        <f t="shared" si="53"/>
        <v>17</v>
      </c>
      <c r="G1134" s="14" t="s">
        <v>10</v>
      </c>
      <c r="H1134" s="15" t="s">
        <v>4174</v>
      </c>
      <c r="I1134" s="16" t="s">
        <v>4175</v>
      </c>
    </row>
    <row r="1135" spans="2:9" ht="15.75" customHeight="1" thickBot="1" x14ac:dyDescent="0.35">
      <c r="B1135" s="7" t="s">
        <v>4176</v>
      </c>
      <c r="C1135" s="13" t="s">
        <v>4177</v>
      </c>
      <c r="D1135" s="14">
        <f t="shared" si="51"/>
        <v>24</v>
      </c>
      <c r="E1135" s="15" t="str">
        <f t="shared" si="52"/>
        <v>Dierksen, Mr. Gregory A</v>
      </c>
      <c r="F1135" s="14">
        <f t="shared" si="53"/>
        <v>23</v>
      </c>
      <c r="G1135" s="14" t="s">
        <v>15</v>
      </c>
      <c r="H1135" s="15" t="s">
        <v>4178</v>
      </c>
      <c r="I1135" s="16" t="s">
        <v>4179</v>
      </c>
    </row>
    <row r="1136" spans="2:9" ht="15.75" customHeight="1" thickBot="1" x14ac:dyDescent="0.35">
      <c r="B1136" s="7" t="s">
        <v>4180</v>
      </c>
      <c r="C1136" s="13" t="s">
        <v>4181</v>
      </c>
      <c r="D1136" s="14">
        <f t="shared" si="51"/>
        <v>18</v>
      </c>
      <c r="E1136" s="15" t="str">
        <f t="shared" si="52"/>
        <v>Zoeller, Ms. Lara</v>
      </c>
      <c r="F1136" s="14">
        <f t="shared" si="53"/>
        <v>17</v>
      </c>
      <c r="G1136" s="14" t="s">
        <v>10</v>
      </c>
      <c r="H1136" s="15" t="s">
        <v>752</v>
      </c>
      <c r="I1136" s="16" t="s">
        <v>4182</v>
      </c>
    </row>
    <row r="1137" spans="2:9" ht="15.75" customHeight="1" thickBot="1" x14ac:dyDescent="0.35">
      <c r="B1137" s="7" t="s">
        <v>4183</v>
      </c>
      <c r="C1137" s="13" t="s">
        <v>4184</v>
      </c>
      <c r="D1137" s="14">
        <f t="shared" si="51"/>
        <v>18</v>
      </c>
      <c r="E1137" s="15" t="str">
        <f t="shared" si="52"/>
        <v>Flesch, Ms. Megan</v>
      </c>
      <c r="F1137" s="14">
        <f t="shared" si="53"/>
        <v>17</v>
      </c>
      <c r="G1137" s="14" t="s">
        <v>10</v>
      </c>
      <c r="H1137" s="15" t="s">
        <v>267</v>
      </c>
      <c r="I1137" s="16" t="s">
        <v>4185</v>
      </c>
    </row>
    <row r="1138" spans="2:9" ht="15.75" customHeight="1" thickBot="1" x14ac:dyDescent="0.35">
      <c r="B1138" s="7" t="s">
        <v>4186</v>
      </c>
      <c r="C1138" s="13" t="s">
        <v>4187</v>
      </c>
      <c r="D1138" s="14">
        <f t="shared" si="51"/>
        <v>17</v>
      </c>
      <c r="E1138" s="15" t="str">
        <f t="shared" si="52"/>
        <v>Maltby, Ms. Sara</v>
      </c>
      <c r="F1138" s="14">
        <f t="shared" si="53"/>
        <v>16</v>
      </c>
      <c r="G1138" s="14" t="s">
        <v>10</v>
      </c>
      <c r="H1138" s="15" t="s">
        <v>4188</v>
      </c>
      <c r="I1138" s="16" t="s">
        <v>4189</v>
      </c>
    </row>
    <row r="1139" spans="2:9" ht="15.75" customHeight="1" thickBot="1" x14ac:dyDescent="0.35">
      <c r="B1139" s="7" t="s">
        <v>4190</v>
      </c>
      <c r="C1139" s="13" t="s">
        <v>4191</v>
      </c>
      <c r="D1139" s="14">
        <f t="shared" si="51"/>
        <v>23</v>
      </c>
      <c r="E1139" s="15" t="str">
        <f t="shared" si="52"/>
        <v>Custance, Ms. Lucie J.</v>
      </c>
      <c r="F1139" s="14">
        <f t="shared" si="53"/>
        <v>22</v>
      </c>
      <c r="G1139" s="14" t="s">
        <v>10</v>
      </c>
      <c r="H1139" s="15" t="s">
        <v>4192</v>
      </c>
      <c r="I1139" s="16" t="s">
        <v>4193</v>
      </c>
    </row>
    <row r="1140" spans="2:9" ht="15.75" customHeight="1" thickBot="1" x14ac:dyDescent="0.35">
      <c r="B1140" s="7" t="s">
        <v>4194</v>
      </c>
      <c r="C1140" s="13" t="s">
        <v>4195</v>
      </c>
      <c r="D1140" s="14">
        <f t="shared" si="51"/>
        <v>23</v>
      </c>
      <c r="E1140" s="15" t="str">
        <f t="shared" si="52"/>
        <v>Choi, Ms. Elizabeth S.</v>
      </c>
      <c r="F1140" s="14">
        <f t="shared" si="53"/>
        <v>22</v>
      </c>
      <c r="G1140" s="14" t="s">
        <v>10</v>
      </c>
      <c r="H1140" s="15" t="s">
        <v>4196</v>
      </c>
      <c r="I1140" s="16" t="s">
        <v>4197</v>
      </c>
    </row>
    <row r="1141" spans="2:9" ht="15.75" customHeight="1" thickBot="1" x14ac:dyDescent="0.35">
      <c r="B1141" s="7" t="s">
        <v>4198</v>
      </c>
      <c r="C1141" s="13" t="s">
        <v>4199</v>
      </c>
      <c r="D1141" s="14">
        <f t="shared" si="51"/>
        <v>21</v>
      </c>
      <c r="E1141" s="15" t="str">
        <f t="shared" si="52"/>
        <v>Barnett, Ms. Carma S</v>
      </c>
      <c r="F1141" s="14">
        <f t="shared" si="53"/>
        <v>20</v>
      </c>
      <c r="G1141" s="14" t="s">
        <v>10</v>
      </c>
      <c r="H1141" s="15" t="s">
        <v>4200</v>
      </c>
      <c r="I1141" s="16" t="s">
        <v>4201</v>
      </c>
    </row>
    <row r="1142" spans="2:9" ht="15.75" customHeight="1" thickBot="1" x14ac:dyDescent="0.35">
      <c r="B1142" s="7" t="s">
        <v>4202</v>
      </c>
      <c r="C1142" s="13" t="s">
        <v>4203</v>
      </c>
      <c r="D1142" s="14">
        <f t="shared" si="51"/>
        <v>17</v>
      </c>
      <c r="E1142" s="15" t="str">
        <f t="shared" si="52"/>
        <v>Proulx, Mr. Ryan</v>
      </c>
      <c r="F1142" s="14">
        <f t="shared" si="53"/>
        <v>16</v>
      </c>
      <c r="G1142" s="14" t="s">
        <v>15</v>
      </c>
      <c r="H1142" s="15" t="s">
        <v>205</v>
      </c>
      <c r="I1142" s="16" t="s">
        <v>4204</v>
      </c>
    </row>
    <row r="1143" spans="2:9" ht="15.75" customHeight="1" thickBot="1" x14ac:dyDescent="0.35">
      <c r="B1143" s="7" t="s">
        <v>4205</v>
      </c>
      <c r="C1143" s="13" t="s">
        <v>4206</v>
      </c>
      <c r="D1143" s="14">
        <f t="shared" si="51"/>
        <v>21</v>
      </c>
      <c r="E1143" s="15" t="str">
        <f t="shared" si="52"/>
        <v>Hamilton, Mr. Daniel</v>
      </c>
      <c r="F1143" s="14">
        <f t="shared" si="53"/>
        <v>20</v>
      </c>
      <c r="G1143" s="14" t="s">
        <v>15</v>
      </c>
      <c r="H1143" s="15" t="s">
        <v>271</v>
      </c>
      <c r="I1143" s="16" t="s">
        <v>862</v>
      </c>
    </row>
    <row r="1144" spans="2:9" ht="15.75" customHeight="1" thickBot="1" x14ac:dyDescent="0.35">
      <c r="B1144" s="7" t="s">
        <v>4207</v>
      </c>
      <c r="C1144" s="13" t="s">
        <v>4208</v>
      </c>
      <c r="D1144" s="14">
        <f t="shared" si="51"/>
        <v>19</v>
      </c>
      <c r="E1144" s="15" t="str">
        <f t="shared" si="52"/>
        <v>Lundine, Ms. Sarah</v>
      </c>
      <c r="F1144" s="14">
        <f t="shared" si="53"/>
        <v>18</v>
      </c>
      <c r="G1144" s="14" t="s">
        <v>10</v>
      </c>
      <c r="H1144" s="15" t="s">
        <v>748</v>
      </c>
      <c r="I1144" s="16" t="s">
        <v>4209</v>
      </c>
    </row>
    <row r="1145" spans="2:9" ht="15.75" customHeight="1" thickBot="1" x14ac:dyDescent="0.35">
      <c r="B1145" s="7" t="s">
        <v>4210</v>
      </c>
      <c r="C1145" s="13" t="s">
        <v>4211</v>
      </c>
      <c r="D1145" s="14">
        <f t="shared" si="51"/>
        <v>23</v>
      </c>
      <c r="E1145" s="15" t="str">
        <f t="shared" si="52"/>
        <v>Paullin, Mr. Matthew J</v>
      </c>
      <c r="F1145" s="14">
        <f t="shared" si="53"/>
        <v>22</v>
      </c>
      <c r="G1145" s="14" t="s">
        <v>15</v>
      </c>
      <c r="H1145" s="15" t="s">
        <v>3117</v>
      </c>
      <c r="I1145" s="16" t="s">
        <v>4212</v>
      </c>
    </row>
    <row r="1146" spans="2:9" ht="15.75" customHeight="1" thickBot="1" x14ac:dyDescent="0.35">
      <c r="B1146" s="7" t="s">
        <v>4213</v>
      </c>
      <c r="C1146" s="13" t="s">
        <v>4214</v>
      </c>
      <c r="D1146" s="14">
        <f t="shared" si="51"/>
        <v>23</v>
      </c>
      <c r="E1146" s="15" t="str">
        <f t="shared" si="52"/>
        <v>Delucia, Ms. Francesca</v>
      </c>
      <c r="F1146" s="14">
        <f t="shared" si="53"/>
        <v>22</v>
      </c>
      <c r="G1146" s="14" t="s">
        <v>10</v>
      </c>
      <c r="H1146" s="15" t="s">
        <v>4215</v>
      </c>
      <c r="I1146" s="16" t="s">
        <v>4216</v>
      </c>
    </row>
    <row r="1147" spans="2:9" ht="15.75" customHeight="1" thickBot="1" x14ac:dyDescent="0.35">
      <c r="B1147" s="7" t="s">
        <v>4217</v>
      </c>
      <c r="C1147" s="13" t="s">
        <v>4218</v>
      </c>
      <c r="D1147" s="14">
        <f t="shared" si="51"/>
        <v>22</v>
      </c>
      <c r="E1147" s="15" t="str">
        <f t="shared" si="52"/>
        <v>Valentine, Ms. Nicole</v>
      </c>
      <c r="F1147" s="14">
        <f t="shared" si="53"/>
        <v>21</v>
      </c>
      <c r="G1147" s="14" t="s">
        <v>10</v>
      </c>
      <c r="H1147" s="15" t="s">
        <v>100</v>
      </c>
      <c r="I1147" s="16" t="s">
        <v>4219</v>
      </c>
    </row>
    <row r="1148" spans="2:9" ht="15.75" customHeight="1" thickBot="1" x14ac:dyDescent="0.35">
      <c r="B1148" s="7" t="s">
        <v>4220</v>
      </c>
      <c r="C1148" s="13" t="s">
        <v>4221</v>
      </c>
      <c r="D1148" s="14">
        <f t="shared" si="51"/>
        <v>22</v>
      </c>
      <c r="E1148" s="15" t="str">
        <f t="shared" si="52"/>
        <v>Mohara, Mr. Toshiyuki</v>
      </c>
      <c r="F1148" s="14">
        <f t="shared" si="53"/>
        <v>21</v>
      </c>
      <c r="G1148" s="14" t="s">
        <v>15</v>
      </c>
      <c r="H1148" s="15" t="s">
        <v>4222</v>
      </c>
      <c r="I1148" s="16" t="s">
        <v>4223</v>
      </c>
    </row>
    <row r="1149" spans="2:9" ht="15.75" customHeight="1" thickBot="1" x14ac:dyDescent="0.35">
      <c r="B1149" s="7" t="s">
        <v>4224</v>
      </c>
      <c r="C1149" s="13" t="s">
        <v>4225</v>
      </c>
      <c r="D1149" s="14">
        <f t="shared" si="51"/>
        <v>24</v>
      </c>
      <c r="E1149" s="15" t="str">
        <f t="shared" si="52"/>
        <v>Fairbrother, Mr. Tom L.</v>
      </c>
      <c r="F1149" s="14">
        <f t="shared" si="53"/>
        <v>23</v>
      </c>
      <c r="G1149" s="14" t="s">
        <v>15</v>
      </c>
      <c r="H1149" s="15" t="s">
        <v>4226</v>
      </c>
      <c r="I1149" s="16" t="s">
        <v>4227</v>
      </c>
    </row>
    <row r="1150" spans="2:9" ht="15.75" customHeight="1" thickBot="1" x14ac:dyDescent="0.35">
      <c r="B1150" s="7" t="s">
        <v>4228</v>
      </c>
      <c r="C1150" s="13" t="s">
        <v>4229</v>
      </c>
      <c r="D1150" s="14">
        <f t="shared" si="51"/>
        <v>17</v>
      </c>
      <c r="E1150" s="15" t="str">
        <f t="shared" si="52"/>
        <v>Fagan, Mr. Brian</v>
      </c>
      <c r="F1150" s="14">
        <f t="shared" si="53"/>
        <v>16</v>
      </c>
      <c r="G1150" s="14" t="s">
        <v>15</v>
      </c>
      <c r="H1150" s="15" t="s">
        <v>404</v>
      </c>
      <c r="I1150" s="16" t="s">
        <v>4230</v>
      </c>
    </row>
    <row r="1151" spans="2:9" ht="15.75" customHeight="1" thickBot="1" x14ac:dyDescent="0.35">
      <c r="B1151" s="7" t="s">
        <v>4231</v>
      </c>
      <c r="C1151" s="13" t="s">
        <v>4232</v>
      </c>
      <c r="D1151" s="14">
        <f t="shared" si="51"/>
        <v>18</v>
      </c>
      <c r="E1151" s="15" t="str">
        <f t="shared" si="52"/>
        <v>Toth, Mr. Matthew</v>
      </c>
      <c r="F1151" s="14">
        <f t="shared" si="53"/>
        <v>17</v>
      </c>
      <c r="G1151" s="14" t="s">
        <v>15</v>
      </c>
      <c r="H1151" s="15" t="s">
        <v>620</v>
      </c>
      <c r="I1151" s="16" t="s">
        <v>4233</v>
      </c>
    </row>
    <row r="1152" spans="2:9" ht="15.75" customHeight="1" thickBot="1" x14ac:dyDescent="0.35">
      <c r="B1152" s="7" t="s">
        <v>4234</v>
      </c>
      <c r="C1152" s="13" t="s">
        <v>4235</v>
      </c>
      <c r="D1152" s="14">
        <f t="shared" si="51"/>
        <v>17</v>
      </c>
      <c r="E1152" s="15" t="str">
        <f t="shared" si="52"/>
        <v>Guinn, Ms. Julee</v>
      </c>
      <c r="F1152" s="14">
        <f t="shared" si="53"/>
        <v>16</v>
      </c>
      <c r="G1152" s="14" t="s">
        <v>10</v>
      </c>
      <c r="H1152" s="15" t="s">
        <v>4236</v>
      </c>
      <c r="I1152" s="16" t="s">
        <v>4237</v>
      </c>
    </row>
    <row r="1153" spans="2:9" ht="15.75" customHeight="1" thickBot="1" x14ac:dyDescent="0.35">
      <c r="B1153" s="7" t="s">
        <v>4238</v>
      </c>
      <c r="C1153" s="13" t="s">
        <v>4239</v>
      </c>
      <c r="D1153" s="14">
        <f t="shared" si="51"/>
        <v>27</v>
      </c>
      <c r="E1153" s="15" t="str">
        <f t="shared" si="52"/>
        <v>Rogers, Mr. Christopher M.</v>
      </c>
      <c r="F1153" s="14">
        <f t="shared" si="53"/>
        <v>26</v>
      </c>
      <c r="G1153" s="14" t="s">
        <v>15</v>
      </c>
      <c r="H1153" s="15" t="s">
        <v>4240</v>
      </c>
      <c r="I1153" s="16" t="s">
        <v>1991</v>
      </c>
    </row>
    <row r="1154" spans="2:9" ht="15.75" customHeight="1" thickBot="1" x14ac:dyDescent="0.35">
      <c r="B1154" s="7" t="s">
        <v>4241</v>
      </c>
      <c r="C1154" s="13" t="s">
        <v>4242</v>
      </c>
      <c r="D1154" s="14">
        <f t="shared" si="51"/>
        <v>20</v>
      </c>
      <c r="E1154" s="15" t="str">
        <f t="shared" si="52"/>
        <v>Diviney, Mr. Ciaran</v>
      </c>
      <c r="F1154" s="14">
        <f t="shared" si="53"/>
        <v>19</v>
      </c>
      <c r="G1154" s="14" t="s">
        <v>15</v>
      </c>
      <c r="H1154" s="15" t="s">
        <v>4243</v>
      </c>
      <c r="I1154" s="16" t="s">
        <v>4244</v>
      </c>
    </row>
    <row r="1155" spans="2:9" ht="15.75" customHeight="1" thickBot="1" x14ac:dyDescent="0.35">
      <c r="B1155" s="7" t="s">
        <v>4245</v>
      </c>
      <c r="C1155" s="13" t="s">
        <v>4246</v>
      </c>
      <c r="D1155" s="14">
        <f t="shared" ref="D1155:D1218" si="54">LEN(C1155)</f>
        <v>18</v>
      </c>
      <c r="E1155" s="15" t="str">
        <f t="shared" ref="E1155:E1218" si="55">TRIM(C1155)</f>
        <v>Marlatt, Ms. Kara</v>
      </c>
      <c r="F1155" s="14">
        <f t="shared" ref="F1155:F1218" si="56">LEN(E1155)</f>
        <v>17</v>
      </c>
      <c r="G1155" s="14" t="s">
        <v>10</v>
      </c>
      <c r="H1155" s="15" t="s">
        <v>1925</v>
      </c>
      <c r="I1155" s="16" t="s">
        <v>4247</v>
      </c>
    </row>
    <row r="1156" spans="2:9" ht="15.75" customHeight="1" thickBot="1" x14ac:dyDescent="0.35">
      <c r="B1156" s="7" t="s">
        <v>4248</v>
      </c>
      <c r="C1156" s="13" t="s">
        <v>4249</v>
      </c>
      <c r="D1156" s="14">
        <f t="shared" si="54"/>
        <v>17</v>
      </c>
      <c r="E1156" s="15" t="str">
        <f t="shared" si="55"/>
        <v>Ohler, Ms. Makie</v>
      </c>
      <c r="F1156" s="14">
        <f t="shared" si="56"/>
        <v>16</v>
      </c>
      <c r="G1156" s="14" t="s">
        <v>10</v>
      </c>
      <c r="H1156" s="15" t="s">
        <v>4250</v>
      </c>
      <c r="I1156" s="16" t="s">
        <v>4251</v>
      </c>
    </row>
    <row r="1157" spans="2:9" ht="15.75" customHeight="1" thickBot="1" x14ac:dyDescent="0.35">
      <c r="B1157" s="7" t="s">
        <v>4252</v>
      </c>
      <c r="C1157" s="13" t="s">
        <v>4253</v>
      </c>
      <c r="D1157" s="14">
        <f t="shared" si="54"/>
        <v>21</v>
      </c>
      <c r="E1157" s="15" t="str">
        <f t="shared" si="55"/>
        <v>Mossler, Ms. Emily E</v>
      </c>
      <c r="F1157" s="14">
        <f t="shared" si="56"/>
        <v>20</v>
      </c>
      <c r="G1157" s="14" t="s">
        <v>10</v>
      </c>
      <c r="H1157" s="15" t="s">
        <v>4254</v>
      </c>
      <c r="I1157" s="16" t="s">
        <v>4255</v>
      </c>
    </row>
    <row r="1158" spans="2:9" ht="15.75" customHeight="1" thickBot="1" x14ac:dyDescent="0.35">
      <c r="B1158" s="7" t="s">
        <v>4256</v>
      </c>
      <c r="C1158" s="13" t="s">
        <v>4257</v>
      </c>
      <c r="D1158" s="14">
        <f t="shared" si="54"/>
        <v>17</v>
      </c>
      <c r="E1158" s="15" t="str">
        <f t="shared" si="55"/>
        <v>Segall, Mr. Cary</v>
      </c>
      <c r="F1158" s="14">
        <f t="shared" si="56"/>
        <v>16</v>
      </c>
      <c r="G1158" s="14" t="s">
        <v>15</v>
      </c>
      <c r="H1158" s="15" t="s">
        <v>4258</v>
      </c>
      <c r="I1158" s="16" t="s">
        <v>4259</v>
      </c>
    </row>
    <row r="1159" spans="2:9" ht="15.75" customHeight="1" thickBot="1" x14ac:dyDescent="0.35">
      <c r="B1159" s="7" t="s">
        <v>4260</v>
      </c>
      <c r="C1159" s="13" t="s">
        <v>4261</v>
      </c>
      <c r="D1159" s="14">
        <f t="shared" si="54"/>
        <v>21</v>
      </c>
      <c r="E1159" s="15" t="str">
        <f t="shared" si="55"/>
        <v>Sprieser, Mr. Steven</v>
      </c>
      <c r="F1159" s="14">
        <f t="shared" si="56"/>
        <v>20</v>
      </c>
      <c r="G1159" s="14" t="s">
        <v>15</v>
      </c>
      <c r="H1159" s="15" t="s">
        <v>4262</v>
      </c>
      <c r="I1159" s="16" t="s">
        <v>4263</v>
      </c>
    </row>
    <row r="1160" spans="2:9" ht="15.75" customHeight="1" thickBot="1" x14ac:dyDescent="0.35">
      <c r="B1160" s="7" t="s">
        <v>4264</v>
      </c>
      <c r="C1160" s="13" t="s">
        <v>4265</v>
      </c>
      <c r="D1160" s="14">
        <f t="shared" si="54"/>
        <v>29</v>
      </c>
      <c r="E1160" s="15" t="str">
        <f t="shared" si="55"/>
        <v>Blanco, Mr. Jose Antonio Sr.</v>
      </c>
      <c r="F1160" s="14">
        <f t="shared" si="56"/>
        <v>28</v>
      </c>
      <c r="G1160" s="14" t="s">
        <v>15</v>
      </c>
      <c r="H1160" s="15" t="s">
        <v>4266</v>
      </c>
      <c r="I1160" s="16" t="s">
        <v>4267</v>
      </c>
    </row>
    <row r="1161" spans="2:9" ht="15.75" customHeight="1" thickBot="1" x14ac:dyDescent="0.35">
      <c r="B1161" s="7" t="s">
        <v>4268</v>
      </c>
      <c r="C1161" s="13" t="s">
        <v>4269</v>
      </c>
      <c r="D1161" s="14">
        <f t="shared" si="54"/>
        <v>22</v>
      </c>
      <c r="E1161" s="15" t="str">
        <f t="shared" si="55"/>
        <v>Sheptock, Ms. Tatiana</v>
      </c>
      <c r="F1161" s="14">
        <f t="shared" si="56"/>
        <v>21</v>
      </c>
      <c r="G1161" s="14" t="s">
        <v>10</v>
      </c>
      <c r="H1161" s="15" t="s">
        <v>4270</v>
      </c>
      <c r="I1161" s="16" t="s">
        <v>4271</v>
      </c>
    </row>
    <row r="1162" spans="2:9" ht="15.75" customHeight="1" thickBot="1" x14ac:dyDescent="0.35">
      <c r="B1162" s="7" t="s">
        <v>4272</v>
      </c>
      <c r="C1162" s="13" t="s">
        <v>4273</v>
      </c>
      <c r="D1162" s="14">
        <f t="shared" si="54"/>
        <v>21</v>
      </c>
      <c r="E1162" s="15" t="str">
        <f t="shared" si="55"/>
        <v>Chruniak, Mr. Dan T.</v>
      </c>
      <c r="F1162" s="14">
        <f t="shared" si="56"/>
        <v>20</v>
      </c>
      <c r="G1162" s="14" t="s">
        <v>15</v>
      </c>
      <c r="H1162" s="15" t="s">
        <v>4274</v>
      </c>
      <c r="I1162" s="16" t="s">
        <v>4275</v>
      </c>
    </row>
    <row r="1163" spans="2:9" ht="15.75" customHeight="1" thickBot="1" x14ac:dyDescent="0.35">
      <c r="B1163" s="7" t="s">
        <v>4276</v>
      </c>
      <c r="C1163" s="13" t="s">
        <v>4277</v>
      </c>
      <c r="D1163" s="14">
        <f t="shared" si="54"/>
        <v>21</v>
      </c>
      <c r="E1163" s="15" t="str">
        <f t="shared" si="55"/>
        <v>Miller, Ms. Liisa A.</v>
      </c>
      <c r="F1163" s="14">
        <f t="shared" si="56"/>
        <v>20</v>
      </c>
      <c r="G1163" s="14" t="s">
        <v>10</v>
      </c>
      <c r="H1163" s="15" t="s">
        <v>4278</v>
      </c>
      <c r="I1163" s="16" t="s">
        <v>4279</v>
      </c>
    </row>
    <row r="1164" spans="2:9" ht="15.75" customHeight="1" thickBot="1" x14ac:dyDescent="0.35">
      <c r="B1164" s="7" t="s">
        <v>4280</v>
      </c>
      <c r="C1164" s="13" t="s">
        <v>4281</v>
      </c>
      <c r="D1164" s="14">
        <f t="shared" si="54"/>
        <v>22</v>
      </c>
      <c r="E1164" s="15" t="str">
        <f t="shared" si="55"/>
        <v>Theis, Ms. Kathryn E.</v>
      </c>
      <c r="F1164" s="14">
        <f t="shared" si="56"/>
        <v>21</v>
      </c>
      <c r="G1164" s="14" t="s">
        <v>10</v>
      </c>
      <c r="H1164" s="15" t="s">
        <v>2799</v>
      </c>
      <c r="I1164" s="16" t="s">
        <v>4282</v>
      </c>
    </row>
    <row r="1165" spans="2:9" ht="15.75" customHeight="1" thickBot="1" x14ac:dyDescent="0.35">
      <c r="B1165" s="7" t="s">
        <v>4283</v>
      </c>
      <c r="C1165" s="13" t="s">
        <v>4284</v>
      </c>
      <c r="D1165" s="14">
        <f t="shared" si="54"/>
        <v>20</v>
      </c>
      <c r="E1165" s="15" t="str">
        <f t="shared" si="55"/>
        <v>Sadler, Mr. Maxwell</v>
      </c>
      <c r="F1165" s="14">
        <f t="shared" si="56"/>
        <v>19</v>
      </c>
      <c r="G1165" s="14" t="s">
        <v>15</v>
      </c>
      <c r="H1165" s="15" t="s">
        <v>4285</v>
      </c>
      <c r="I1165" s="16" t="s">
        <v>4286</v>
      </c>
    </row>
    <row r="1166" spans="2:9" ht="15.75" customHeight="1" thickBot="1" x14ac:dyDescent="0.35">
      <c r="B1166" s="7" t="s">
        <v>4287</v>
      </c>
      <c r="C1166" s="13" t="s">
        <v>4288</v>
      </c>
      <c r="D1166" s="14">
        <f t="shared" si="54"/>
        <v>19</v>
      </c>
      <c r="E1166" s="15" t="str">
        <f t="shared" si="55"/>
        <v>Auger, Ms. Pascale</v>
      </c>
      <c r="F1166" s="14">
        <f t="shared" si="56"/>
        <v>18</v>
      </c>
      <c r="G1166" s="14" t="s">
        <v>10</v>
      </c>
      <c r="H1166" s="15" t="s">
        <v>4289</v>
      </c>
      <c r="I1166" s="16" t="s">
        <v>4290</v>
      </c>
    </row>
    <row r="1167" spans="2:9" ht="15.75" customHeight="1" thickBot="1" x14ac:dyDescent="0.35">
      <c r="B1167" s="7" t="s">
        <v>4291</v>
      </c>
      <c r="C1167" s="13" t="s">
        <v>4292</v>
      </c>
      <c r="D1167" s="14">
        <f t="shared" si="54"/>
        <v>20</v>
      </c>
      <c r="E1167" s="15" t="str">
        <f t="shared" si="55"/>
        <v>Steadman, Ms. Becca</v>
      </c>
      <c r="F1167" s="14">
        <f t="shared" si="56"/>
        <v>19</v>
      </c>
      <c r="G1167" s="14" t="s">
        <v>10</v>
      </c>
      <c r="H1167" s="15" t="s">
        <v>4293</v>
      </c>
      <c r="I1167" s="16" t="s">
        <v>4294</v>
      </c>
    </row>
    <row r="1168" spans="2:9" ht="15.75" customHeight="1" thickBot="1" x14ac:dyDescent="0.35">
      <c r="B1168" s="7" t="s">
        <v>4295</v>
      </c>
      <c r="C1168" s="13" t="s">
        <v>4296</v>
      </c>
      <c r="D1168" s="14">
        <f t="shared" si="54"/>
        <v>20</v>
      </c>
      <c r="E1168" s="15" t="str">
        <f t="shared" si="55"/>
        <v>McCarron, Ms. Grace</v>
      </c>
      <c r="F1168" s="14">
        <f t="shared" si="56"/>
        <v>19</v>
      </c>
      <c r="G1168" s="14" t="s">
        <v>10</v>
      </c>
      <c r="H1168" s="15" t="s">
        <v>817</v>
      </c>
      <c r="I1168" s="16" t="s">
        <v>4297</v>
      </c>
    </row>
    <row r="1169" spans="2:9" ht="15.75" customHeight="1" thickBot="1" x14ac:dyDescent="0.35">
      <c r="B1169" s="7" t="s">
        <v>4298</v>
      </c>
      <c r="C1169" s="13" t="s">
        <v>4299</v>
      </c>
      <c r="D1169" s="14">
        <f t="shared" si="54"/>
        <v>22</v>
      </c>
      <c r="E1169" s="15" t="str">
        <f t="shared" si="55"/>
        <v>Roecker, Ms. Samantha</v>
      </c>
      <c r="F1169" s="14">
        <f t="shared" si="56"/>
        <v>21</v>
      </c>
      <c r="G1169" s="14" t="s">
        <v>10</v>
      </c>
      <c r="H1169" s="15" t="s">
        <v>163</v>
      </c>
      <c r="I1169" s="16" t="s">
        <v>4300</v>
      </c>
    </row>
    <row r="1170" spans="2:9" ht="15.75" customHeight="1" thickBot="1" x14ac:dyDescent="0.35">
      <c r="B1170" s="7" t="s">
        <v>4301</v>
      </c>
      <c r="C1170" s="13" t="s">
        <v>4302</v>
      </c>
      <c r="D1170" s="14">
        <f t="shared" si="54"/>
        <v>25</v>
      </c>
      <c r="E1170" s="15" t="str">
        <f t="shared" si="55"/>
        <v>Giumarra, Mrs. Nicole R.</v>
      </c>
      <c r="F1170" s="14">
        <f t="shared" si="56"/>
        <v>24</v>
      </c>
      <c r="G1170" s="14" t="s">
        <v>1857</v>
      </c>
      <c r="H1170" s="15" t="s">
        <v>4303</v>
      </c>
      <c r="I1170" s="16" t="s">
        <v>4304</v>
      </c>
    </row>
    <row r="1171" spans="2:9" ht="15.75" customHeight="1" thickBot="1" x14ac:dyDescent="0.35">
      <c r="B1171" s="7" t="s">
        <v>4305</v>
      </c>
      <c r="C1171" s="13" t="s">
        <v>4306</v>
      </c>
      <c r="D1171" s="14">
        <f t="shared" si="54"/>
        <v>20</v>
      </c>
      <c r="E1171" s="15" t="str">
        <f t="shared" si="55"/>
        <v>Peters, Mr. David W</v>
      </c>
      <c r="F1171" s="14">
        <f t="shared" si="56"/>
        <v>19</v>
      </c>
      <c r="G1171" s="14" t="s">
        <v>15</v>
      </c>
      <c r="H1171" s="15" t="s">
        <v>4307</v>
      </c>
      <c r="I1171" s="16" t="s">
        <v>176</v>
      </c>
    </row>
    <row r="1172" spans="2:9" ht="15.75" customHeight="1" thickBot="1" x14ac:dyDescent="0.35">
      <c r="B1172" s="7" t="s">
        <v>4308</v>
      </c>
      <c r="C1172" s="13" t="s">
        <v>4309</v>
      </c>
      <c r="D1172" s="14">
        <f t="shared" si="54"/>
        <v>17</v>
      </c>
      <c r="E1172" s="15" t="str">
        <f t="shared" si="55"/>
        <v>Bower, Mr. Grant</v>
      </c>
      <c r="F1172" s="14">
        <f t="shared" si="56"/>
        <v>16</v>
      </c>
      <c r="G1172" s="14" t="s">
        <v>15</v>
      </c>
      <c r="H1172" s="15" t="s">
        <v>4310</v>
      </c>
      <c r="I1172" s="16" t="s">
        <v>4311</v>
      </c>
    </row>
    <row r="1173" spans="2:9" ht="15.75" customHeight="1" thickBot="1" x14ac:dyDescent="0.35">
      <c r="B1173" s="7" t="s">
        <v>4312</v>
      </c>
      <c r="C1173" s="13" t="s">
        <v>4313</v>
      </c>
      <c r="D1173" s="14">
        <f t="shared" si="54"/>
        <v>18</v>
      </c>
      <c r="E1173" s="15" t="str">
        <f t="shared" si="55"/>
        <v>Chen, Mrs. Sophia</v>
      </c>
      <c r="F1173" s="14">
        <f t="shared" si="56"/>
        <v>17</v>
      </c>
      <c r="G1173" s="14" t="s">
        <v>1857</v>
      </c>
      <c r="H1173" s="15" t="s">
        <v>4314</v>
      </c>
      <c r="I1173" s="16" t="s">
        <v>3682</v>
      </c>
    </row>
    <row r="1174" spans="2:9" ht="15.75" customHeight="1" thickBot="1" x14ac:dyDescent="0.35">
      <c r="B1174" s="7" t="s">
        <v>4315</v>
      </c>
      <c r="C1174" s="13" t="s">
        <v>4316</v>
      </c>
      <c r="D1174" s="14">
        <f t="shared" si="54"/>
        <v>27</v>
      </c>
      <c r="E1174" s="15" t="str">
        <f t="shared" si="55"/>
        <v>Capriccioso, Ms. Christina</v>
      </c>
      <c r="F1174" s="14">
        <f t="shared" si="56"/>
        <v>26</v>
      </c>
      <c r="G1174" s="14" t="s">
        <v>10</v>
      </c>
      <c r="H1174" s="15" t="s">
        <v>4317</v>
      </c>
      <c r="I1174" s="16" t="s">
        <v>4318</v>
      </c>
    </row>
    <row r="1175" spans="2:9" ht="15.75" customHeight="1" thickBot="1" x14ac:dyDescent="0.35">
      <c r="B1175" s="7" t="s">
        <v>4319</v>
      </c>
      <c r="C1175" s="13" t="s">
        <v>4320</v>
      </c>
      <c r="D1175" s="14">
        <f t="shared" si="54"/>
        <v>21</v>
      </c>
      <c r="E1175" s="15" t="str">
        <f t="shared" si="55"/>
        <v>Starbuck, Mr. Sam L.</v>
      </c>
      <c r="F1175" s="14">
        <f t="shared" si="56"/>
        <v>20</v>
      </c>
      <c r="G1175" s="14" t="s">
        <v>15</v>
      </c>
      <c r="H1175" s="15" t="s">
        <v>4321</v>
      </c>
      <c r="I1175" s="16" t="s">
        <v>4322</v>
      </c>
    </row>
    <row r="1176" spans="2:9" ht="15.75" customHeight="1" thickBot="1" x14ac:dyDescent="0.35">
      <c r="B1176" s="7" t="s">
        <v>4323</v>
      </c>
      <c r="C1176" s="13" t="s">
        <v>4324</v>
      </c>
      <c r="D1176" s="14">
        <f t="shared" si="54"/>
        <v>23</v>
      </c>
      <c r="E1176" s="15" t="str">
        <f t="shared" si="55"/>
        <v>McMahon, Mrs. Haley R.</v>
      </c>
      <c r="F1176" s="14">
        <f t="shared" si="56"/>
        <v>22</v>
      </c>
      <c r="G1176" s="14" t="s">
        <v>1857</v>
      </c>
      <c r="H1176" s="15" t="s">
        <v>4325</v>
      </c>
      <c r="I1176" s="16" t="s">
        <v>4326</v>
      </c>
    </row>
    <row r="1177" spans="2:9" ht="15.75" customHeight="1" thickBot="1" x14ac:dyDescent="0.35">
      <c r="B1177" s="7" t="s">
        <v>4327</v>
      </c>
      <c r="C1177" s="13" t="s">
        <v>4328</v>
      </c>
      <c r="D1177" s="14">
        <f t="shared" si="54"/>
        <v>19</v>
      </c>
      <c r="E1177" s="15" t="str">
        <f t="shared" si="55"/>
        <v>Rissell, Mr. Ethan</v>
      </c>
      <c r="F1177" s="14">
        <f t="shared" si="56"/>
        <v>18</v>
      </c>
      <c r="G1177" s="14" t="s">
        <v>15</v>
      </c>
      <c r="H1177" s="15" t="s">
        <v>4329</v>
      </c>
      <c r="I1177" s="16" t="s">
        <v>4330</v>
      </c>
    </row>
    <row r="1178" spans="2:9" ht="15.75" customHeight="1" thickBot="1" x14ac:dyDescent="0.35">
      <c r="B1178" s="7" t="s">
        <v>4331</v>
      </c>
      <c r="C1178" s="13" t="s">
        <v>4332</v>
      </c>
      <c r="D1178" s="14">
        <f t="shared" si="54"/>
        <v>22</v>
      </c>
      <c r="E1178" s="15" t="str">
        <f t="shared" si="55"/>
        <v>Kromroy, Mr. Andrew W</v>
      </c>
      <c r="F1178" s="14">
        <f t="shared" si="56"/>
        <v>21</v>
      </c>
      <c r="G1178" s="14" t="s">
        <v>15</v>
      </c>
      <c r="H1178" s="15" t="s">
        <v>4333</v>
      </c>
      <c r="I1178" s="16" t="s">
        <v>4334</v>
      </c>
    </row>
    <row r="1179" spans="2:9" ht="15.75" customHeight="1" thickBot="1" x14ac:dyDescent="0.35">
      <c r="B1179" s="7" t="s">
        <v>4335</v>
      </c>
      <c r="C1179" s="13" t="s">
        <v>4336</v>
      </c>
      <c r="D1179" s="14">
        <f t="shared" si="54"/>
        <v>21</v>
      </c>
      <c r="E1179" s="15" t="str">
        <f t="shared" si="55"/>
        <v>Manfredi, Mr. Mark G</v>
      </c>
      <c r="F1179" s="14">
        <f t="shared" si="56"/>
        <v>20</v>
      </c>
      <c r="G1179" s="14" t="s">
        <v>15</v>
      </c>
      <c r="H1179" s="15" t="s">
        <v>4337</v>
      </c>
      <c r="I1179" s="16" t="s">
        <v>4338</v>
      </c>
    </row>
    <row r="1180" spans="2:9" ht="15.75" customHeight="1" thickBot="1" x14ac:dyDescent="0.35">
      <c r="B1180" s="7" t="s">
        <v>4339</v>
      </c>
      <c r="C1180" s="13" t="s">
        <v>4340</v>
      </c>
      <c r="D1180" s="14">
        <f t="shared" si="54"/>
        <v>24</v>
      </c>
      <c r="E1180" s="15" t="str">
        <f t="shared" si="55"/>
        <v>Manwaring, Ms. Kasey E.</v>
      </c>
      <c r="F1180" s="14">
        <f t="shared" si="56"/>
        <v>23</v>
      </c>
      <c r="G1180" s="14" t="s">
        <v>10</v>
      </c>
      <c r="H1180" s="15" t="s">
        <v>4341</v>
      </c>
      <c r="I1180" s="16" t="s">
        <v>4342</v>
      </c>
    </row>
    <row r="1181" spans="2:9" ht="15.75" customHeight="1" thickBot="1" x14ac:dyDescent="0.35">
      <c r="B1181" s="7" t="s">
        <v>4343</v>
      </c>
      <c r="C1181" s="13" t="s">
        <v>4344</v>
      </c>
      <c r="D1181" s="14">
        <f t="shared" si="54"/>
        <v>22</v>
      </c>
      <c r="E1181" s="15" t="str">
        <f t="shared" si="55"/>
        <v>Tomaszewski, Mr. Jeff</v>
      </c>
      <c r="F1181" s="14">
        <f t="shared" si="56"/>
        <v>21</v>
      </c>
      <c r="G1181" s="14" t="s">
        <v>15</v>
      </c>
      <c r="H1181" s="15" t="s">
        <v>287</v>
      </c>
      <c r="I1181" s="16" t="s">
        <v>4345</v>
      </c>
    </row>
    <row r="1182" spans="2:9" ht="15.75" customHeight="1" thickBot="1" x14ac:dyDescent="0.35">
      <c r="B1182" s="7" t="s">
        <v>4346</v>
      </c>
      <c r="C1182" s="13" t="s">
        <v>4347</v>
      </c>
      <c r="D1182" s="14">
        <f t="shared" si="54"/>
        <v>16</v>
      </c>
      <c r="E1182" s="15" t="str">
        <f t="shared" si="55"/>
        <v>Gannon, Ms. Amy</v>
      </c>
      <c r="F1182" s="14">
        <f t="shared" si="56"/>
        <v>15</v>
      </c>
      <c r="G1182" s="14" t="s">
        <v>10</v>
      </c>
      <c r="H1182" s="15" t="s">
        <v>736</v>
      </c>
      <c r="I1182" s="16" t="s">
        <v>4348</v>
      </c>
    </row>
    <row r="1183" spans="2:9" ht="15.75" customHeight="1" thickBot="1" x14ac:dyDescent="0.35">
      <c r="B1183" s="7" t="s">
        <v>4349</v>
      </c>
      <c r="C1183" s="13" t="s">
        <v>4350</v>
      </c>
      <c r="D1183" s="14">
        <f t="shared" si="54"/>
        <v>15</v>
      </c>
      <c r="E1183" s="15" t="str">
        <f t="shared" si="55"/>
        <v>Frye, Mr. Adam</v>
      </c>
      <c r="F1183" s="14">
        <f t="shared" si="56"/>
        <v>14</v>
      </c>
      <c r="G1183" s="14" t="s">
        <v>15</v>
      </c>
      <c r="H1183" s="15" t="s">
        <v>112</v>
      </c>
      <c r="I1183" s="16" t="s">
        <v>4351</v>
      </c>
    </row>
    <row r="1184" spans="2:9" ht="15.75" customHeight="1" thickBot="1" x14ac:dyDescent="0.35">
      <c r="B1184" s="7" t="s">
        <v>4352</v>
      </c>
      <c r="C1184" s="13" t="s">
        <v>4353</v>
      </c>
      <c r="D1184" s="14">
        <f t="shared" si="54"/>
        <v>23</v>
      </c>
      <c r="E1184" s="15" t="str">
        <f t="shared" si="55"/>
        <v>Jenkins, Ms. Kristin M</v>
      </c>
      <c r="F1184" s="14">
        <f t="shared" si="56"/>
        <v>22</v>
      </c>
      <c r="G1184" s="14" t="s">
        <v>10</v>
      </c>
      <c r="H1184" s="15" t="s">
        <v>4354</v>
      </c>
      <c r="I1184" s="16" t="s">
        <v>172</v>
      </c>
    </row>
    <row r="1185" spans="2:9" ht="15.75" customHeight="1" thickBot="1" x14ac:dyDescent="0.35">
      <c r="B1185" s="7" t="s">
        <v>4355</v>
      </c>
      <c r="C1185" s="13" t="s">
        <v>4356</v>
      </c>
      <c r="D1185" s="14">
        <f t="shared" si="54"/>
        <v>26</v>
      </c>
      <c r="E1185" s="15" t="str">
        <f t="shared" si="55"/>
        <v>Currier, Ms. Mary-Lynn B.</v>
      </c>
      <c r="F1185" s="14">
        <f t="shared" si="56"/>
        <v>25</v>
      </c>
      <c r="G1185" s="14" t="s">
        <v>10</v>
      </c>
      <c r="H1185" s="15" t="s">
        <v>4357</v>
      </c>
      <c r="I1185" s="16" t="s">
        <v>4358</v>
      </c>
    </row>
    <row r="1186" spans="2:9" ht="15.75" customHeight="1" thickBot="1" x14ac:dyDescent="0.35">
      <c r="B1186" s="7" t="s">
        <v>4359</v>
      </c>
      <c r="C1186" s="13" t="s">
        <v>4360</v>
      </c>
      <c r="D1186" s="14">
        <f t="shared" si="54"/>
        <v>26</v>
      </c>
      <c r="E1186" s="15" t="str">
        <f t="shared" si="55"/>
        <v>Whittendale, Mrs. Jamie A</v>
      </c>
      <c r="F1186" s="14">
        <f t="shared" si="56"/>
        <v>25</v>
      </c>
      <c r="G1186" s="14" t="s">
        <v>1857</v>
      </c>
      <c r="H1186" s="15" t="s">
        <v>4361</v>
      </c>
      <c r="I1186" s="16" t="s">
        <v>4362</v>
      </c>
    </row>
    <row r="1187" spans="2:9" ht="15.75" customHeight="1" thickBot="1" x14ac:dyDescent="0.35">
      <c r="B1187" s="7" t="s">
        <v>4363</v>
      </c>
      <c r="C1187" s="13" t="s">
        <v>4364</v>
      </c>
      <c r="D1187" s="14">
        <f t="shared" si="54"/>
        <v>21</v>
      </c>
      <c r="E1187" s="15" t="str">
        <f t="shared" si="55"/>
        <v>Rixe, Mr. Jeffrey A.</v>
      </c>
      <c r="F1187" s="14">
        <f t="shared" si="56"/>
        <v>20</v>
      </c>
      <c r="G1187" s="14" t="s">
        <v>15</v>
      </c>
      <c r="H1187" s="15" t="s">
        <v>4365</v>
      </c>
      <c r="I1187" s="16" t="s">
        <v>4366</v>
      </c>
    </row>
    <row r="1188" spans="2:9" ht="15.75" customHeight="1" thickBot="1" x14ac:dyDescent="0.35">
      <c r="B1188" s="7" t="s">
        <v>4367</v>
      </c>
      <c r="C1188" s="13" t="s">
        <v>4368</v>
      </c>
      <c r="D1188" s="14">
        <f t="shared" si="54"/>
        <v>25</v>
      </c>
      <c r="E1188" s="15" t="str">
        <f t="shared" si="55"/>
        <v>Ballon-Landa, Ms. Nicole</v>
      </c>
      <c r="F1188" s="14">
        <f t="shared" si="56"/>
        <v>24</v>
      </c>
      <c r="G1188" s="14" t="s">
        <v>10</v>
      </c>
      <c r="H1188" s="15" t="s">
        <v>100</v>
      </c>
      <c r="I1188" s="16" t="s">
        <v>4369</v>
      </c>
    </row>
    <row r="1189" spans="2:9" ht="15.75" customHeight="1" thickBot="1" x14ac:dyDescent="0.35">
      <c r="B1189" s="7" t="s">
        <v>4370</v>
      </c>
      <c r="C1189" s="13" t="s">
        <v>4371</v>
      </c>
      <c r="D1189" s="14">
        <f t="shared" si="54"/>
        <v>20</v>
      </c>
      <c r="E1189" s="15" t="str">
        <f t="shared" si="55"/>
        <v>Zaferos, Ms. Audrey</v>
      </c>
      <c r="F1189" s="14">
        <f t="shared" si="56"/>
        <v>19</v>
      </c>
      <c r="G1189" s="14" t="s">
        <v>10</v>
      </c>
      <c r="H1189" s="15" t="s">
        <v>4372</v>
      </c>
      <c r="I1189" s="16" t="s">
        <v>4373</v>
      </c>
    </row>
    <row r="1190" spans="2:9" ht="15.75" customHeight="1" thickBot="1" x14ac:dyDescent="0.35">
      <c r="B1190" s="7" t="s">
        <v>4374</v>
      </c>
      <c r="C1190" s="13" t="s">
        <v>4375</v>
      </c>
      <c r="D1190" s="14">
        <f t="shared" si="54"/>
        <v>19</v>
      </c>
      <c r="E1190" s="15" t="str">
        <f t="shared" si="55"/>
        <v>Jackson, Mr. Jacob</v>
      </c>
      <c r="F1190" s="14">
        <f t="shared" si="56"/>
        <v>18</v>
      </c>
      <c r="G1190" s="14" t="s">
        <v>15</v>
      </c>
      <c r="H1190" s="15" t="s">
        <v>4376</v>
      </c>
      <c r="I1190" s="16" t="s">
        <v>1074</v>
      </c>
    </row>
    <row r="1191" spans="2:9" ht="15.75" customHeight="1" thickBot="1" x14ac:dyDescent="0.35">
      <c r="B1191" s="7" t="s">
        <v>4377</v>
      </c>
      <c r="C1191" s="13" t="s">
        <v>4378</v>
      </c>
      <c r="D1191" s="14">
        <f t="shared" si="54"/>
        <v>26</v>
      </c>
      <c r="E1191" s="15" t="str">
        <f t="shared" si="55"/>
        <v>Evans Marke, Mr. Daniel S</v>
      </c>
      <c r="F1191" s="14">
        <f t="shared" si="56"/>
        <v>25</v>
      </c>
      <c r="G1191" s="14" t="s">
        <v>15</v>
      </c>
      <c r="H1191" s="15" t="s">
        <v>4379</v>
      </c>
      <c r="I1191" s="16" t="s">
        <v>4380</v>
      </c>
    </row>
    <row r="1192" spans="2:9" ht="15.75" customHeight="1" thickBot="1" x14ac:dyDescent="0.35">
      <c r="B1192" s="7" t="s">
        <v>4381</v>
      </c>
      <c r="C1192" s="13" t="s">
        <v>4382</v>
      </c>
      <c r="D1192" s="14">
        <f t="shared" si="54"/>
        <v>21</v>
      </c>
      <c r="E1192" s="15" t="str">
        <f t="shared" si="55"/>
        <v>Samland, Mr. Marc C.</v>
      </c>
      <c r="F1192" s="14">
        <f t="shared" si="56"/>
        <v>20</v>
      </c>
      <c r="G1192" s="14" t="s">
        <v>15</v>
      </c>
      <c r="H1192" s="15" t="s">
        <v>4383</v>
      </c>
      <c r="I1192" s="16" t="s">
        <v>4384</v>
      </c>
    </row>
    <row r="1193" spans="2:9" ht="15.75" customHeight="1" thickBot="1" x14ac:dyDescent="0.35">
      <c r="B1193" s="7" t="s">
        <v>4385</v>
      </c>
      <c r="C1193" s="13" t="s">
        <v>4386</v>
      </c>
      <c r="D1193" s="14">
        <f t="shared" si="54"/>
        <v>20</v>
      </c>
      <c r="E1193" s="15" t="str">
        <f t="shared" si="55"/>
        <v>Shapiro, Mr. Mark S</v>
      </c>
      <c r="F1193" s="14">
        <f t="shared" si="56"/>
        <v>19</v>
      </c>
      <c r="G1193" s="14" t="s">
        <v>15</v>
      </c>
      <c r="H1193" s="15" t="s">
        <v>4387</v>
      </c>
      <c r="I1193" s="16" t="s">
        <v>4388</v>
      </c>
    </row>
    <row r="1194" spans="2:9" ht="15.75" customHeight="1" thickBot="1" x14ac:dyDescent="0.35">
      <c r="B1194" s="7" t="s">
        <v>4389</v>
      </c>
      <c r="C1194" s="13" t="s">
        <v>4390</v>
      </c>
      <c r="D1194" s="14">
        <f t="shared" si="54"/>
        <v>17</v>
      </c>
      <c r="E1194" s="15" t="str">
        <f t="shared" si="55"/>
        <v>Snitzer, Mr. Dan</v>
      </c>
      <c r="F1194" s="14">
        <f t="shared" si="56"/>
        <v>16</v>
      </c>
      <c r="G1194" s="14" t="s">
        <v>15</v>
      </c>
      <c r="H1194" s="15" t="s">
        <v>952</v>
      </c>
      <c r="I1194" s="16" t="s">
        <v>4391</v>
      </c>
    </row>
    <row r="1195" spans="2:9" ht="15.75" customHeight="1" thickBot="1" x14ac:dyDescent="0.35">
      <c r="B1195" s="7" t="s">
        <v>4392</v>
      </c>
      <c r="C1195" s="13" t="s">
        <v>4393</v>
      </c>
      <c r="D1195" s="14">
        <f t="shared" si="54"/>
        <v>27</v>
      </c>
      <c r="E1195" s="15" t="str">
        <f t="shared" si="55"/>
        <v>Herra Arroyo, Ms. Gabriela</v>
      </c>
      <c r="F1195" s="14">
        <f t="shared" si="56"/>
        <v>26</v>
      </c>
      <c r="G1195" s="14" t="s">
        <v>10</v>
      </c>
      <c r="H1195" s="15" t="s">
        <v>1340</v>
      </c>
      <c r="I1195" s="16" t="s">
        <v>4394</v>
      </c>
    </row>
    <row r="1196" spans="2:9" ht="15.75" customHeight="1" thickBot="1" x14ac:dyDescent="0.35">
      <c r="B1196" s="7" t="s">
        <v>4395</v>
      </c>
      <c r="C1196" s="13" t="s">
        <v>4396</v>
      </c>
      <c r="D1196" s="14">
        <f t="shared" si="54"/>
        <v>20</v>
      </c>
      <c r="E1196" s="15" t="str">
        <f t="shared" si="55"/>
        <v>Watters, Ms. Amanda</v>
      </c>
      <c r="F1196" s="14">
        <f t="shared" si="56"/>
        <v>19</v>
      </c>
      <c r="G1196" s="14" t="s">
        <v>10</v>
      </c>
      <c r="H1196" s="15" t="s">
        <v>436</v>
      </c>
      <c r="I1196" s="16" t="s">
        <v>4397</v>
      </c>
    </row>
    <row r="1197" spans="2:9" ht="15.75" customHeight="1" thickBot="1" x14ac:dyDescent="0.35">
      <c r="B1197" s="7" t="s">
        <v>4398</v>
      </c>
      <c r="C1197" s="13" t="s">
        <v>4399</v>
      </c>
      <c r="D1197" s="14">
        <f t="shared" si="54"/>
        <v>24</v>
      </c>
      <c r="E1197" s="15" t="str">
        <f t="shared" si="55"/>
        <v>Steele-Belkin, Ms. Dara</v>
      </c>
      <c r="F1197" s="14">
        <f t="shared" si="56"/>
        <v>23</v>
      </c>
      <c r="G1197" s="14" t="s">
        <v>10</v>
      </c>
      <c r="H1197" s="15" t="s">
        <v>4400</v>
      </c>
      <c r="I1197" s="16" t="s">
        <v>4401</v>
      </c>
    </row>
    <row r="1198" spans="2:9" ht="15.75" customHeight="1" thickBot="1" x14ac:dyDescent="0.35">
      <c r="B1198" s="7" t="s">
        <v>4402</v>
      </c>
      <c r="C1198" s="13" t="s">
        <v>4403</v>
      </c>
      <c r="D1198" s="14">
        <f t="shared" si="54"/>
        <v>28</v>
      </c>
      <c r="E1198" s="15" t="str">
        <f t="shared" si="55"/>
        <v>Christensen, Ms. Rachelle R</v>
      </c>
      <c r="F1198" s="14">
        <f t="shared" si="56"/>
        <v>27</v>
      </c>
      <c r="G1198" s="14" t="s">
        <v>10</v>
      </c>
      <c r="H1198" s="15" t="s">
        <v>4404</v>
      </c>
      <c r="I1198" s="16" t="s">
        <v>4405</v>
      </c>
    </row>
    <row r="1199" spans="2:9" ht="15.75" customHeight="1" thickBot="1" x14ac:dyDescent="0.35">
      <c r="B1199" s="7" t="s">
        <v>4406</v>
      </c>
      <c r="C1199" s="13" t="s">
        <v>4407</v>
      </c>
      <c r="D1199" s="14">
        <f t="shared" si="54"/>
        <v>20</v>
      </c>
      <c r="E1199" s="15" t="str">
        <f t="shared" si="55"/>
        <v>Hodge, Ms. Brenda J</v>
      </c>
      <c r="F1199" s="14">
        <f t="shared" si="56"/>
        <v>19</v>
      </c>
      <c r="G1199" s="14" t="s">
        <v>10</v>
      </c>
      <c r="H1199" s="15" t="s">
        <v>4408</v>
      </c>
      <c r="I1199" s="16" t="s">
        <v>4409</v>
      </c>
    </row>
    <row r="1200" spans="2:9" ht="15.75" customHeight="1" thickBot="1" x14ac:dyDescent="0.35">
      <c r="B1200" s="7" t="s">
        <v>4410</v>
      </c>
      <c r="C1200" s="13" t="s">
        <v>4411</v>
      </c>
      <c r="D1200" s="14">
        <f t="shared" si="54"/>
        <v>20</v>
      </c>
      <c r="E1200" s="15" t="str">
        <f t="shared" si="55"/>
        <v>Rusterholz, Mr. Tim</v>
      </c>
      <c r="F1200" s="14">
        <f t="shared" si="56"/>
        <v>19</v>
      </c>
      <c r="G1200" s="14" t="s">
        <v>15</v>
      </c>
      <c r="H1200" s="15" t="s">
        <v>3798</v>
      </c>
      <c r="I1200" s="16" t="s">
        <v>4412</v>
      </c>
    </row>
    <row r="1201" spans="2:9" ht="15.75" customHeight="1" thickBot="1" x14ac:dyDescent="0.35">
      <c r="B1201" s="7" t="s">
        <v>4413</v>
      </c>
      <c r="C1201" s="13" t="s">
        <v>4414</v>
      </c>
      <c r="D1201" s="14">
        <f t="shared" si="54"/>
        <v>22</v>
      </c>
      <c r="E1201" s="15" t="str">
        <f t="shared" si="55"/>
        <v>Lafrance, Mr. Sylvain</v>
      </c>
      <c r="F1201" s="14">
        <f t="shared" si="56"/>
        <v>21</v>
      </c>
      <c r="G1201" s="14" t="s">
        <v>15</v>
      </c>
      <c r="H1201" s="15" t="s">
        <v>4415</v>
      </c>
      <c r="I1201" s="16" t="s">
        <v>4416</v>
      </c>
    </row>
    <row r="1202" spans="2:9" ht="15.75" customHeight="1" thickBot="1" x14ac:dyDescent="0.35">
      <c r="B1202" s="7" t="s">
        <v>4417</v>
      </c>
      <c r="C1202" s="13" t="s">
        <v>4418</v>
      </c>
      <c r="D1202" s="14">
        <f t="shared" si="54"/>
        <v>20</v>
      </c>
      <c r="E1202" s="15" t="str">
        <f t="shared" si="55"/>
        <v>Hallis, Mrs. Lisa M</v>
      </c>
      <c r="F1202" s="14">
        <f t="shared" si="56"/>
        <v>19</v>
      </c>
      <c r="G1202" s="14" t="s">
        <v>1857</v>
      </c>
      <c r="H1202" s="15" t="s">
        <v>3462</v>
      </c>
      <c r="I1202" s="16" t="s">
        <v>4419</v>
      </c>
    </row>
    <row r="1203" spans="2:9" ht="15.75" customHeight="1" thickBot="1" x14ac:dyDescent="0.35">
      <c r="B1203" s="7" t="s">
        <v>4420</v>
      </c>
      <c r="C1203" s="13" t="s">
        <v>4421</v>
      </c>
      <c r="D1203" s="14">
        <f t="shared" si="54"/>
        <v>19</v>
      </c>
      <c r="E1203" s="15" t="str">
        <f t="shared" si="55"/>
        <v>Marshall, Mr. Ryan</v>
      </c>
      <c r="F1203" s="14">
        <f t="shared" si="56"/>
        <v>18</v>
      </c>
      <c r="G1203" s="14" t="s">
        <v>15</v>
      </c>
      <c r="H1203" s="15" t="s">
        <v>205</v>
      </c>
      <c r="I1203" s="16" t="s">
        <v>3132</v>
      </c>
    </row>
    <row r="1204" spans="2:9" ht="15.75" customHeight="1" thickBot="1" x14ac:dyDescent="0.35">
      <c r="B1204" s="7" t="s">
        <v>4422</v>
      </c>
      <c r="C1204" s="13" t="s">
        <v>4423</v>
      </c>
      <c r="D1204" s="14">
        <f t="shared" si="54"/>
        <v>25</v>
      </c>
      <c r="E1204" s="15" t="str">
        <f t="shared" si="55"/>
        <v>Salowitz, Mrs. Kaitlin M</v>
      </c>
      <c r="F1204" s="14">
        <f t="shared" si="56"/>
        <v>24</v>
      </c>
      <c r="G1204" s="14" t="s">
        <v>1857</v>
      </c>
      <c r="H1204" s="15" t="s">
        <v>4424</v>
      </c>
      <c r="I1204" s="16" t="s">
        <v>4425</v>
      </c>
    </row>
    <row r="1205" spans="2:9" ht="15.75" customHeight="1" thickBot="1" x14ac:dyDescent="0.35">
      <c r="B1205" s="7" t="s">
        <v>4426</v>
      </c>
      <c r="C1205" s="13" t="s">
        <v>4427</v>
      </c>
      <c r="D1205" s="14">
        <f t="shared" si="54"/>
        <v>22</v>
      </c>
      <c r="E1205" s="15" t="str">
        <f t="shared" si="55"/>
        <v>Blake, Mr. William R.</v>
      </c>
      <c r="F1205" s="14">
        <f t="shared" si="56"/>
        <v>21</v>
      </c>
      <c r="G1205" s="14" t="s">
        <v>15</v>
      </c>
      <c r="H1205" s="15" t="s">
        <v>4428</v>
      </c>
      <c r="I1205" s="16" t="s">
        <v>4429</v>
      </c>
    </row>
    <row r="1206" spans="2:9" ht="15.75" customHeight="1" thickBot="1" x14ac:dyDescent="0.35">
      <c r="B1206" s="7" t="s">
        <v>4430</v>
      </c>
      <c r="C1206" s="13" t="s">
        <v>4431</v>
      </c>
      <c r="D1206" s="14">
        <f t="shared" si="54"/>
        <v>20</v>
      </c>
      <c r="E1206" s="15" t="str">
        <f t="shared" si="55"/>
        <v>Langerak, Mr. Bruce</v>
      </c>
      <c r="F1206" s="14">
        <f t="shared" si="56"/>
        <v>19</v>
      </c>
      <c r="G1206" s="14" t="s">
        <v>15</v>
      </c>
      <c r="H1206" s="15" t="s">
        <v>1329</v>
      </c>
      <c r="I1206" s="16" t="s">
        <v>4432</v>
      </c>
    </row>
    <row r="1207" spans="2:9" ht="15.75" customHeight="1" thickBot="1" x14ac:dyDescent="0.35">
      <c r="B1207" s="7" t="s">
        <v>4433</v>
      </c>
      <c r="C1207" s="13" t="s">
        <v>4434</v>
      </c>
      <c r="D1207" s="14">
        <f t="shared" si="54"/>
        <v>23</v>
      </c>
      <c r="E1207" s="15" t="str">
        <f t="shared" si="55"/>
        <v>Bonilla, Mrs. Veronica</v>
      </c>
      <c r="F1207" s="14">
        <f t="shared" si="56"/>
        <v>22</v>
      </c>
      <c r="G1207" s="14" t="s">
        <v>1857</v>
      </c>
      <c r="H1207" s="15" t="s">
        <v>4435</v>
      </c>
      <c r="I1207" s="16" t="s">
        <v>4436</v>
      </c>
    </row>
    <row r="1208" spans="2:9" ht="15.75" customHeight="1" thickBot="1" x14ac:dyDescent="0.35">
      <c r="B1208" s="7" t="s">
        <v>4437</v>
      </c>
      <c r="C1208" s="13" t="s">
        <v>4438</v>
      </c>
      <c r="D1208" s="14">
        <f t="shared" si="54"/>
        <v>23</v>
      </c>
      <c r="E1208" s="15" t="str">
        <f t="shared" si="55"/>
        <v>Ciabattoni, Mr. Warren</v>
      </c>
      <c r="F1208" s="14">
        <f t="shared" si="56"/>
        <v>22</v>
      </c>
      <c r="G1208" s="14" t="s">
        <v>15</v>
      </c>
      <c r="H1208" s="15" t="s">
        <v>4439</v>
      </c>
      <c r="I1208" s="16" t="s">
        <v>4440</v>
      </c>
    </row>
    <row r="1209" spans="2:9" ht="15.75" customHeight="1" thickBot="1" x14ac:dyDescent="0.35">
      <c r="B1209" s="7" t="s">
        <v>4441</v>
      </c>
      <c r="C1209" s="13" t="s">
        <v>4442</v>
      </c>
      <c r="D1209" s="14">
        <f t="shared" si="54"/>
        <v>30</v>
      </c>
      <c r="E1209" s="15" t="str">
        <f t="shared" si="55"/>
        <v>Escanero Palmer, Mrs. Daniela</v>
      </c>
      <c r="F1209" s="14">
        <f t="shared" si="56"/>
        <v>29</v>
      </c>
      <c r="G1209" s="14" t="s">
        <v>1857</v>
      </c>
      <c r="H1209" s="15" t="s">
        <v>4443</v>
      </c>
      <c r="I1209" s="16" t="s">
        <v>4444</v>
      </c>
    </row>
    <row r="1210" spans="2:9" ht="15.75" customHeight="1" thickBot="1" x14ac:dyDescent="0.35">
      <c r="B1210" s="7" t="s">
        <v>4445</v>
      </c>
      <c r="C1210" s="13" t="s">
        <v>4446</v>
      </c>
      <c r="D1210" s="14">
        <f t="shared" si="54"/>
        <v>20</v>
      </c>
      <c r="E1210" s="15" t="str">
        <f t="shared" si="55"/>
        <v>Lowe, Ms. Deirdre A</v>
      </c>
      <c r="F1210" s="14">
        <f t="shared" si="56"/>
        <v>19</v>
      </c>
      <c r="G1210" s="14" t="s">
        <v>10</v>
      </c>
      <c r="H1210" s="15" t="s">
        <v>4447</v>
      </c>
      <c r="I1210" s="16" t="s">
        <v>2143</v>
      </c>
    </row>
    <row r="1211" spans="2:9" ht="15.75" customHeight="1" thickBot="1" x14ac:dyDescent="0.35">
      <c r="B1211" s="7" t="s">
        <v>4448</v>
      </c>
      <c r="C1211" s="13" t="s">
        <v>4449</v>
      </c>
      <c r="D1211" s="14">
        <f t="shared" si="54"/>
        <v>20</v>
      </c>
      <c r="E1211" s="15" t="str">
        <f t="shared" si="55"/>
        <v>Osmark, Mr. Mathias</v>
      </c>
      <c r="F1211" s="14">
        <f t="shared" si="56"/>
        <v>19</v>
      </c>
      <c r="G1211" s="14" t="s">
        <v>15</v>
      </c>
      <c r="H1211" s="15" t="s">
        <v>4450</v>
      </c>
      <c r="I1211" s="16" t="s">
        <v>4451</v>
      </c>
    </row>
    <row r="1212" spans="2:9" ht="15.75" customHeight="1" thickBot="1" x14ac:dyDescent="0.35">
      <c r="B1212" s="7" t="s">
        <v>4452</v>
      </c>
      <c r="C1212" s="13" t="s">
        <v>4453</v>
      </c>
      <c r="D1212" s="14">
        <f t="shared" si="54"/>
        <v>20</v>
      </c>
      <c r="E1212" s="15" t="str">
        <f t="shared" si="55"/>
        <v>Lawson, Mr. Matthew</v>
      </c>
      <c r="F1212" s="14">
        <f t="shared" si="56"/>
        <v>19</v>
      </c>
      <c r="G1212" s="14" t="s">
        <v>15</v>
      </c>
      <c r="H1212" s="15" t="s">
        <v>620</v>
      </c>
      <c r="I1212" s="16" t="s">
        <v>2374</v>
      </c>
    </row>
    <row r="1213" spans="2:9" ht="15.75" customHeight="1" thickBot="1" x14ac:dyDescent="0.35">
      <c r="B1213" s="7" t="s">
        <v>4454</v>
      </c>
      <c r="C1213" s="13" t="s">
        <v>4455</v>
      </c>
      <c r="D1213" s="14">
        <f t="shared" si="54"/>
        <v>18</v>
      </c>
      <c r="E1213" s="15" t="str">
        <f t="shared" si="55"/>
        <v>Warwick, Mr. Kurt</v>
      </c>
      <c r="F1213" s="14">
        <f t="shared" si="56"/>
        <v>17</v>
      </c>
      <c r="G1213" s="14" t="s">
        <v>15</v>
      </c>
      <c r="H1213" s="15" t="s">
        <v>4456</v>
      </c>
      <c r="I1213" s="16" t="s">
        <v>4457</v>
      </c>
    </row>
    <row r="1214" spans="2:9" ht="15.75" customHeight="1" thickBot="1" x14ac:dyDescent="0.35">
      <c r="B1214" s="7" t="s">
        <v>4458</v>
      </c>
      <c r="C1214" s="13" t="s">
        <v>4459</v>
      </c>
      <c r="D1214" s="14">
        <f t="shared" si="54"/>
        <v>21</v>
      </c>
      <c r="E1214" s="15" t="str">
        <f t="shared" si="55"/>
        <v>Magnuson, Mr. Samuel</v>
      </c>
      <c r="F1214" s="14">
        <f t="shared" si="56"/>
        <v>20</v>
      </c>
      <c r="G1214" s="14" t="s">
        <v>15</v>
      </c>
      <c r="H1214" s="15" t="s">
        <v>616</v>
      </c>
      <c r="I1214" s="16" t="s">
        <v>4460</v>
      </c>
    </row>
    <row r="1215" spans="2:9" ht="15.75" customHeight="1" thickBot="1" x14ac:dyDescent="0.35">
      <c r="B1215" s="7" t="s">
        <v>4461</v>
      </c>
      <c r="C1215" s="13" t="s">
        <v>4462</v>
      </c>
      <c r="D1215" s="14">
        <f t="shared" si="54"/>
        <v>18</v>
      </c>
      <c r="E1215" s="15" t="str">
        <f t="shared" si="55"/>
        <v>Marsh, Mrs. Emily</v>
      </c>
      <c r="F1215" s="14">
        <f t="shared" si="56"/>
        <v>17</v>
      </c>
      <c r="G1215" s="14" t="s">
        <v>1857</v>
      </c>
      <c r="H1215" s="15" t="s">
        <v>1628</v>
      </c>
      <c r="I1215" s="16" t="s">
        <v>4463</v>
      </c>
    </row>
    <row r="1216" spans="2:9" ht="15.75" customHeight="1" thickBot="1" x14ac:dyDescent="0.35">
      <c r="B1216" s="7" t="s">
        <v>4464</v>
      </c>
      <c r="C1216" s="13" t="s">
        <v>4465</v>
      </c>
      <c r="D1216" s="14">
        <f t="shared" si="54"/>
        <v>18</v>
      </c>
      <c r="E1216" s="15" t="str">
        <f t="shared" si="55"/>
        <v>Kari, Ms. Tiffany</v>
      </c>
      <c r="F1216" s="14">
        <f t="shared" si="56"/>
        <v>17</v>
      </c>
      <c r="G1216" s="14" t="s">
        <v>10</v>
      </c>
      <c r="H1216" s="15" t="s">
        <v>2618</v>
      </c>
      <c r="I1216" s="16" t="s">
        <v>4466</v>
      </c>
    </row>
    <row r="1217" spans="2:9" ht="15.75" customHeight="1" thickBot="1" x14ac:dyDescent="0.35">
      <c r="B1217" s="7" t="s">
        <v>4467</v>
      </c>
      <c r="C1217" s="13" t="s">
        <v>4468</v>
      </c>
      <c r="D1217" s="14">
        <f t="shared" si="54"/>
        <v>23</v>
      </c>
      <c r="E1217" s="15" t="str">
        <f t="shared" si="55"/>
        <v>Standiford, Mr. Alex F</v>
      </c>
      <c r="F1217" s="14">
        <f t="shared" si="56"/>
        <v>22</v>
      </c>
      <c r="G1217" s="14" t="s">
        <v>15</v>
      </c>
      <c r="H1217" s="15" t="s">
        <v>4469</v>
      </c>
      <c r="I1217" s="16" t="s">
        <v>4470</v>
      </c>
    </row>
    <row r="1218" spans="2:9" ht="15.75" customHeight="1" thickBot="1" x14ac:dyDescent="0.35">
      <c r="B1218" s="7" t="s">
        <v>4471</v>
      </c>
      <c r="C1218" s="13" t="s">
        <v>4472</v>
      </c>
      <c r="D1218" s="14">
        <f t="shared" si="54"/>
        <v>19</v>
      </c>
      <c r="E1218" s="15" t="str">
        <f t="shared" si="55"/>
        <v>Sherwin, Ms. Alice</v>
      </c>
      <c r="F1218" s="14">
        <f t="shared" si="56"/>
        <v>18</v>
      </c>
      <c r="G1218" s="14" t="s">
        <v>10</v>
      </c>
      <c r="H1218" s="15" t="s">
        <v>4473</v>
      </c>
      <c r="I1218" s="16" t="s">
        <v>4474</v>
      </c>
    </row>
    <row r="1219" spans="2:9" ht="15.75" customHeight="1" thickBot="1" x14ac:dyDescent="0.35">
      <c r="B1219" s="7" t="s">
        <v>4475</v>
      </c>
      <c r="C1219" s="13" t="s">
        <v>4476</v>
      </c>
      <c r="D1219" s="14">
        <f t="shared" ref="D1219:D1282" si="57">LEN(C1219)</f>
        <v>23</v>
      </c>
      <c r="E1219" s="15" t="str">
        <f t="shared" ref="E1219:E1282" si="58">TRIM(C1219)</f>
        <v>Parker, Ms. Allison M.</v>
      </c>
      <c r="F1219" s="14">
        <f t="shared" ref="F1219:F1282" si="59">LEN(E1219)</f>
        <v>22</v>
      </c>
      <c r="G1219" s="14" t="s">
        <v>10</v>
      </c>
      <c r="H1219" s="15" t="s">
        <v>2598</v>
      </c>
      <c r="I1219" s="16" t="s">
        <v>2820</v>
      </c>
    </row>
    <row r="1220" spans="2:9" ht="15.75" customHeight="1" thickBot="1" x14ac:dyDescent="0.35">
      <c r="B1220" s="7" t="s">
        <v>4477</v>
      </c>
      <c r="C1220" s="13" t="s">
        <v>4478</v>
      </c>
      <c r="D1220" s="14">
        <f t="shared" si="57"/>
        <v>34</v>
      </c>
      <c r="E1220" s="15" t="str">
        <f t="shared" si="58"/>
        <v>Blekeli, Mr. Johannes Fiskerstand</v>
      </c>
      <c r="F1220" s="14">
        <f t="shared" si="59"/>
        <v>33</v>
      </c>
      <c r="G1220" s="14" t="s">
        <v>15</v>
      </c>
      <c r="H1220" s="15" t="s">
        <v>4479</v>
      </c>
      <c r="I1220" s="16" t="s">
        <v>4480</v>
      </c>
    </row>
    <row r="1221" spans="2:9" ht="15.75" customHeight="1" thickBot="1" x14ac:dyDescent="0.35">
      <c r="B1221" s="7" t="s">
        <v>4481</v>
      </c>
      <c r="C1221" s="13" t="s">
        <v>4482</v>
      </c>
      <c r="D1221" s="14">
        <f t="shared" si="57"/>
        <v>26</v>
      </c>
      <c r="E1221" s="15" t="str">
        <f t="shared" si="58"/>
        <v>Vangampleare, Mr. Stephen</v>
      </c>
      <c r="F1221" s="14">
        <f t="shared" si="59"/>
        <v>25</v>
      </c>
      <c r="G1221" s="14" t="s">
        <v>15</v>
      </c>
      <c r="H1221" s="15" t="s">
        <v>40</v>
      </c>
      <c r="I1221" s="16" t="s">
        <v>4483</v>
      </c>
    </row>
    <row r="1222" spans="2:9" ht="15.75" customHeight="1" thickBot="1" x14ac:dyDescent="0.35">
      <c r="B1222" s="7" t="s">
        <v>4484</v>
      </c>
      <c r="C1222" s="13" t="s">
        <v>4485</v>
      </c>
      <c r="D1222" s="14">
        <f t="shared" si="57"/>
        <v>17</v>
      </c>
      <c r="E1222" s="15" t="str">
        <f t="shared" si="58"/>
        <v>Hiatt, Mr. Jon M</v>
      </c>
      <c r="F1222" s="14">
        <f t="shared" si="59"/>
        <v>16</v>
      </c>
      <c r="G1222" s="14" t="s">
        <v>15</v>
      </c>
      <c r="H1222" s="15" t="s">
        <v>4486</v>
      </c>
      <c r="I1222" s="16" t="s">
        <v>4487</v>
      </c>
    </row>
    <row r="1223" spans="2:9" ht="15.75" customHeight="1" thickBot="1" x14ac:dyDescent="0.35">
      <c r="B1223" s="7" t="s">
        <v>4488</v>
      </c>
      <c r="C1223" s="13" t="s">
        <v>4489</v>
      </c>
      <c r="D1223" s="14">
        <f t="shared" si="57"/>
        <v>19</v>
      </c>
      <c r="E1223" s="15" t="str">
        <f t="shared" si="58"/>
        <v>Tadesse, Mr. Fasil</v>
      </c>
      <c r="F1223" s="14">
        <f t="shared" si="59"/>
        <v>18</v>
      </c>
      <c r="G1223" s="14" t="s">
        <v>15</v>
      </c>
      <c r="H1223" s="15" t="s">
        <v>4490</v>
      </c>
      <c r="I1223" s="16" t="s">
        <v>4491</v>
      </c>
    </row>
    <row r="1224" spans="2:9" ht="15.75" customHeight="1" thickBot="1" x14ac:dyDescent="0.35">
      <c r="B1224" s="7" t="s">
        <v>4492</v>
      </c>
      <c r="C1224" s="13" t="s">
        <v>4493</v>
      </c>
      <c r="D1224" s="14">
        <f t="shared" si="57"/>
        <v>22</v>
      </c>
      <c r="E1224" s="15" t="str">
        <f t="shared" si="58"/>
        <v>Jaswell, Ms. Megan C.</v>
      </c>
      <c r="F1224" s="14">
        <f t="shared" si="59"/>
        <v>21</v>
      </c>
      <c r="G1224" s="14" t="s">
        <v>10</v>
      </c>
      <c r="H1224" s="15" t="s">
        <v>2281</v>
      </c>
      <c r="I1224" s="16" t="s">
        <v>4494</v>
      </c>
    </row>
    <row r="1225" spans="2:9" ht="15.75" customHeight="1" thickBot="1" x14ac:dyDescent="0.35">
      <c r="B1225" s="7" t="s">
        <v>4495</v>
      </c>
      <c r="C1225" s="13" t="s">
        <v>4496</v>
      </c>
      <c r="D1225" s="14">
        <f t="shared" si="57"/>
        <v>27</v>
      </c>
      <c r="E1225" s="15" t="str">
        <f t="shared" si="58"/>
        <v>Phillips-Cook, Ms. Lisa J.</v>
      </c>
      <c r="F1225" s="14">
        <f t="shared" si="59"/>
        <v>26</v>
      </c>
      <c r="G1225" s="14" t="s">
        <v>10</v>
      </c>
      <c r="H1225" s="15" t="s">
        <v>4497</v>
      </c>
      <c r="I1225" s="16" t="s">
        <v>4498</v>
      </c>
    </row>
    <row r="1226" spans="2:9" ht="15.75" customHeight="1" thickBot="1" x14ac:dyDescent="0.35">
      <c r="B1226" s="7" t="s">
        <v>4499</v>
      </c>
      <c r="C1226" s="13" t="s">
        <v>4500</v>
      </c>
      <c r="D1226" s="14">
        <f t="shared" si="57"/>
        <v>19</v>
      </c>
      <c r="E1226" s="15" t="str">
        <f t="shared" si="58"/>
        <v>Clark, Mr. Doron P</v>
      </c>
      <c r="F1226" s="14">
        <f t="shared" si="59"/>
        <v>18</v>
      </c>
      <c r="G1226" s="14" t="s">
        <v>15</v>
      </c>
      <c r="H1226" s="15" t="s">
        <v>4501</v>
      </c>
      <c r="I1226" s="16" t="s">
        <v>1183</v>
      </c>
    </row>
    <row r="1227" spans="2:9" ht="15.75" customHeight="1" thickBot="1" x14ac:dyDescent="0.35">
      <c r="B1227" s="7" t="s">
        <v>4502</v>
      </c>
      <c r="C1227" s="13" t="s">
        <v>4503</v>
      </c>
      <c r="D1227" s="14">
        <f t="shared" si="57"/>
        <v>20</v>
      </c>
      <c r="E1227" s="15" t="str">
        <f t="shared" si="58"/>
        <v>Wang, Ms. Katharina</v>
      </c>
      <c r="F1227" s="14">
        <f t="shared" si="59"/>
        <v>19</v>
      </c>
      <c r="G1227" s="14" t="s">
        <v>10</v>
      </c>
      <c r="H1227" s="15" t="s">
        <v>4504</v>
      </c>
      <c r="I1227" s="16" t="s">
        <v>214</v>
      </c>
    </row>
    <row r="1228" spans="2:9" ht="15.75" customHeight="1" thickBot="1" x14ac:dyDescent="0.35">
      <c r="B1228" s="7" t="s">
        <v>4505</v>
      </c>
      <c r="C1228" s="13" t="s">
        <v>4506</v>
      </c>
      <c r="D1228" s="14">
        <f t="shared" si="57"/>
        <v>23</v>
      </c>
      <c r="E1228" s="15" t="str">
        <f t="shared" si="58"/>
        <v>Desruisseaux, Mr. Carl</v>
      </c>
      <c r="F1228" s="14">
        <f t="shared" si="59"/>
        <v>22</v>
      </c>
      <c r="G1228" s="14" t="s">
        <v>15</v>
      </c>
      <c r="H1228" s="15" t="s">
        <v>4507</v>
      </c>
      <c r="I1228" s="16" t="s">
        <v>4508</v>
      </c>
    </row>
    <row r="1229" spans="2:9" ht="15.75" customHeight="1" thickBot="1" x14ac:dyDescent="0.35">
      <c r="B1229" s="7" t="s">
        <v>4509</v>
      </c>
      <c r="C1229" s="13" t="s">
        <v>4510</v>
      </c>
      <c r="D1229" s="14">
        <f t="shared" si="57"/>
        <v>20</v>
      </c>
      <c r="E1229" s="15" t="str">
        <f t="shared" si="58"/>
        <v>Ripp, Ms. Kelsey J.</v>
      </c>
      <c r="F1229" s="14">
        <f t="shared" si="59"/>
        <v>19</v>
      </c>
      <c r="G1229" s="14" t="s">
        <v>10</v>
      </c>
      <c r="H1229" s="15" t="s">
        <v>4511</v>
      </c>
      <c r="I1229" s="16" t="s">
        <v>4512</v>
      </c>
    </row>
    <row r="1230" spans="2:9" ht="15.75" customHeight="1" thickBot="1" x14ac:dyDescent="0.35">
      <c r="B1230" s="7" t="s">
        <v>4513</v>
      </c>
      <c r="C1230" s="13" t="s">
        <v>4514</v>
      </c>
      <c r="D1230" s="14">
        <f t="shared" si="57"/>
        <v>23</v>
      </c>
      <c r="E1230" s="15" t="str">
        <f t="shared" si="58"/>
        <v>Harris, Mr. Stephen A.</v>
      </c>
      <c r="F1230" s="14">
        <f t="shared" si="59"/>
        <v>22</v>
      </c>
      <c r="G1230" s="14" t="s">
        <v>15</v>
      </c>
      <c r="H1230" s="15" t="s">
        <v>4515</v>
      </c>
      <c r="I1230" s="16" t="s">
        <v>4516</v>
      </c>
    </row>
    <row r="1231" spans="2:9" ht="15.75" customHeight="1" thickBot="1" x14ac:dyDescent="0.35">
      <c r="B1231" s="7" t="s">
        <v>4517</v>
      </c>
      <c r="C1231" s="13" t="s">
        <v>4518</v>
      </c>
      <c r="D1231" s="14">
        <f t="shared" si="57"/>
        <v>16</v>
      </c>
      <c r="E1231" s="15" t="str">
        <f t="shared" si="58"/>
        <v>Shafer, Mr. Dan</v>
      </c>
      <c r="F1231" s="14">
        <f t="shared" si="59"/>
        <v>15</v>
      </c>
      <c r="G1231" s="14" t="s">
        <v>15</v>
      </c>
      <c r="H1231" s="15" t="s">
        <v>952</v>
      </c>
      <c r="I1231" s="16" t="s">
        <v>4519</v>
      </c>
    </row>
    <row r="1232" spans="2:9" ht="15.75" customHeight="1" thickBot="1" x14ac:dyDescent="0.35">
      <c r="B1232" s="7" t="s">
        <v>4520</v>
      </c>
      <c r="C1232" s="13" t="s">
        <v>4521</v>
      </c>
      <c r="D1232" s="14">
        <f t="shared" si="57"/>
        <v>22</v>
      </c>
      <c r="E1232" s="15" t="str">
        <f t="shared" si="58"/>
        <v>Hemesath, Ms. Katie C</v>
      </c>
      <c r="F1232" s="14">
        <f t="shared" si="59"/>
        <v>21</v>
      </c>
      <c r="G1232" s="14" t="s">
        <v>10</v>
      </c>
      <c r="H1232" s="15" t="s">
        <v>4522</v>
      </c>
      <c r="I1232" s="16" t="s">
        <v>4523</v>
      </c>
    </row>
    <row r="1233" spans="2:9" ht="15.75" customHeight="1" thickBot="1" x14ac:dyDescent="0.35">
      <c r="B1233" s="7" t="s">
        <v>4524</v>
      </c>
      <c r="C1233" s="13" t="s">
        <v>4525</v>
      </c>
      <c r="D1233" s="14">
        <f t="shared" si="57"/>
        <v>21</v>
      </c>
      <c r="E1233" s="15" t="str">
        <f t="shared" si="58"/>
        <v>Vinci, Ms. Melissa K</v>
      </c>
      <c r="F1233" s="14">
        <f t="shared" si="59"/>
        <v>20</v>
      </c>
      <c r="G1233" s="14" t="s">
        <v>10</v>
      </c>
      <c r="H1233" s="15" t="s">
        <v>4526</v>
      </c>
      <c r="I1233" s="16" t="s">
        <v>4527</v>
      </c>
    </row>
    <row r="1234" spans="2:9" ht="15.75" customHeight="1" thickBot="1" x14ac:dyDescent="0.35">
      <c r="B1234" s="7" t="s">
        <v>4528</v>
      </c>
      <c r="C1234" s="13" t="s">
        <v>4529</v>
      </c>
      <c r="D1234" s="14">
        <f t="shared" si="57"/>
        <v>28</v>
      </c>
      <c r="E1234" s="15" t="str">
        <f t="shared" si="58"/>
        <v>Diamond-Husmann, Ms. Kara H</v>
      </c>
      <c r="F1234" s="14">
        <f t="shared" si="59"/>
        <v>27</v>
      </c>
      <c r="G1234" s="14" t="s">
        <v>10</v>
      </c>
      <c r="H1234" s="15" t="s">
        <v>4530</v>
      </c>
      <c r="I1234" s="16" t="s">
        <v>4531</v>
      </c>
    </row>
    <row r="1235" spans="2:9" ht="15.75" customHeight="1" thickBot="1" x14ac:dyDescent="0.35">
      <c r="B1235" s="7" t="s">
        <v>4532</v>
      </c>
      <c r="C1235" s="13" t="s">
        <v>4533</v>
      </c>
      <c r="D1235" s="14">
        <f t="shared" si="57"/>
        <v>22</v>
      </c>
      <c r="E1235" s="15" t="str">
        <f t="shared" si="58"/>
        <v>Soto, Mr. Juan Carlos</v>
      </c>
      <c r="F1235" s="14">
        <f t="shared" si="59"/>
        <v>21</v>
      </c>
      <c r="G1235" s="14" t="s">
        <v>15</v>
      </c>
      <c r="H1235" s="15" t="s">
        <v>4534</v>
      </c>
      <c r="I1235" s="16" t="s">
        <v>4535</v>
      </c>
    </row>
    <row r="1236" spans="2:9" ht="15.75" customHeight="1" thickBot="1" x14ac:dyDescent="0.35">
      <c r="B1236" s="7" t="s">
        <v>4536</v>
      </c>
      <c r="C1236" s="13" t="s">
        <v>4537</v>
      </c>
      <c r="D1236" s="14">
        <f t="shared" si="57"/>
        <v>21</v>
      </c>
      <c r="E1236" s="15" t="str">
        <f t="shared" si="58"/>
        <v>Howard, Mr. John III</v>
      </c>
      <c r="F1236" s="14">
        <f t="shared" si="59"/>
        <v>20</v>
      </c>
      <c r="G1236" s="14" t="s">
        <v>15</v>
      </c>
      <c r="H1236" s="15" t="s">
        <v>4538</v>
      </c>
      <c r="I1236" s="16" t="s">
        <v>3776</v>
      </c>
    </row>
    <row r="1237" spans="2:9" ht="15.75" customHeight="1" thickBot="1" x14ac:dyDescent="0.35">
      <c r="B1237" s="7" t="s">
        <v>4539</v>
      </c>
      <c r="C1237" s="13" t="s">
        <v>4540</v>
      </c>
      <c r="D1237" s="14">
        <f t="shared" si="57"/>
        <v>22</v>
      </c>
      <c r="E1237" s="15" t="str">
        <f t="shared" si="58"/>
        <v>Patrick, Mrs. Sarah M</v>
      </c>
      <c r="F1237" s="14">
        <f t="shared" si="59"/>
        <v>21</v>
      </c>
      <c r="G1237" s="14" t="s">
        <v>1857</v>
      </c>
      <c r="H1237" s="15" t="s">
        <v>4095</v>
      </c>
      <c r="I1237" s="16" t="s">
        <v>4541</v>
      </c>
    </row>
    <row r="1238" spans="2:9" ht="15.75" customHeight="1" thickBot="1" x14ac:dyDescent="0.35">
      <c r="B1238" s="7" t="s">
        <v>4542</v>
      </c>
      <c r="C1238" s="13" t="s">
        <v>4543</v>
      </c>
      <c r="D1238" s="14">
        <f t="shared" si="57"/>
        <v>22</v>
      </c>
      <c r="E1238" s="15" t="str">
        <f t="shared" si="58"/>
        <v>Dacko, Mrs. Kristin C</v>
      </c>
      <c r="F1238" s="14">
        <f t="shared" si="59"/>
        <v>21</v>
      </c>
      <c r="G1238" s="14" t="s">
        <v>1857</v>
      </c>
      <c r="H1238" s="15" t="s">
        <v>4544</v>
      </c>
      <c r="I1238" s="16" t="s">
        <v>4545</v>
      </c>
    </row>
    <row r="1239" spans="2:9" ht="15.75" customHeight="1" thickBot="1" x14ac:dyDescent="0.35">
      <c r="B1239" s="7" t="s">
        <v>4546</v>
      </c>
      <c r="C1239" s="13" t="s">
        <v>4547</v>
      </c>
      <c r="D1239" s="14">
        <f t="shared" si="57"/>
        <v>22</v>
      </c>
      <c r="E1239" s="15" t="str">
        <f t="shared" si="58"/>
        <v>Glassey, Ms. Casey M.</v>
      </c>
      <c r="F1239" s="14">
        <f t="shared" si="59"/>
        <v>21</v>
      </c>
      <c r="G1239" s="14" t="s">
        <v>10</v>
      </c>
      <c r="H1239" s="15" t="s">
        <v>4548</v>
      </c>
      <c r="I1239" s="16" t="s">
        <v>4549</v>
      </c>
    </row>
    <row r="1240" spans="2:9" ht="15.75" customHeight="1" thickBot="1" x14ac:dyDescent="0.35">
      <c r="B1240" s="7" t="s">
        <v>4550</v>
      </c>
      <c r="C1240" s="13" t="s">
        <v>4551</v>
      </c>
      <c r="D1240" s="14">
        <f t="shared" si="57"/>
        <v>22</v>
      </c>
      <c r="E1240" s="15" t="str">
        <f t="shared" si="58"/>
        <v>Frechette, Mr. Samuel</v>
      </c>
      <c r="F1240" s="14">
        <f t="shared" si="59"/>
        <v>21</v>
      </c>
      <c r="G1240" s="14" t="s">
        <v>15</v>
      </c>
      <c r="H1240" s="15" t="s">
        <v>616</v>
      </c>
      <c r="I1240" s="16" t="s">
        <v>4552</v>
      </c>
    </row>
    <row r="1241" spans="2:9" ht="15.75" customHeight="1" thickBot="1" x14ac:dyDescent="0.35">
      <c r="B1241" s="7" t="s">
        <v>4553</v>
      </c>
      <c r="C1241" s="13" t="s">
        <v>4554</v>
      </c>
      <c r="D1241" s="14">
        <f t="shared" si="57"/>
        <v>21</v>
      </c>
      <c r="E1241" s="15" t="str">
        <f t="shared" si="58"/>
        <v>Benitez, Mr. Braulio</v>
      </c>
      <c r="F1241" s="14">
        <f t="shared" si="59"/>
        <v>20</v>
      </c>
      <c r="G1241" s="14" t="s">
        <v>15</v>
      </c>
      <c r="H1241" s="15" t="s">
        <v>4555</v>
      </c>
      <c r="I1241" s="16" t="s">
        <v>4556</v>
      </c>
    </row>
    <row r="1242" spans="2:9" ht="15.75" customHeight="1" thickBot="1" x14ac:dyDescent="0.35">
      <c r="B1242" s="7" t="s">
        <v>4557</v>
      </c>
      <c r="C1242" s="13" t="s">
        <v>4558</v>
      </c>
      <c r="D1242" s="14">
        <f t="shared" si="57"/>
        <v>25</v>
      </c>
      <c r="E1242" s="15" t="str">
        <f t="shared" si="58"/>
        <v>Gauthier, Ms. Anne-Marie</v>
      </c>
      <c r="F1242" s="14">
        <f t="shared" si="59"/>
        <v>24</v>
      </c>
      <c r="G1242" s="14" t="s">
        <v>10</v>
      </c>
      <c r="H1242" s="15" t="s">
        <v>4559</v>
      </c>
      <c r="I1242" s="16" t="s">
        <v>4560</v>
      </c>
    </row>
    <row r="1243" spans="2:9" ht="15.75" customHeight="1" thickBot="1" x14ac:dyDescent="0.35">
      <c r="B1243" s="7" t="s">
        <v>4561</v>
      </c>
      <c r="C1243" s="13" t="s">
        <v>4562</v>
      </c>
      <c r="D1243" s="14">
        <f t="shared" si="57"/>
        <v>23</v>
      </c>
      <c r="E1243" s="15" t="str">
        <f t="shared" si="58"/>
        <v>Fazioli, Mr. Samuel K.</v>
      </c>
      <c r="F1243" s="14">
        <f t="shared" si="59"/>
        <v>22</v>
      </c>
      <c r="G1243" s="14" t="s">
        <v>15</v>
      </c>
      <c r="H1243" s="15" t="s">
        <v>4563</v>
      </c>
      <c r="I1243" s="16" t="s">
        <v>4564</v>
      </c>
    </row>
    <row r="1244" spans="2:9" ht="15.75" customHeight="1" thickBot="1" x14ac:dyDescent="0.35">
      <c r="B1244" s="7" t="s">
        <v>4565</v>
      </c>
      <c r="C1244" s="13" t="s">
        <v>4566</v>
      </c>
      <c r="D1244" s="14">
        <f t="shared" si="57"/>
        <v>19</v>
      </c>
      <c r="E1244" s="15" t="str">
        <f t="shared" si="58"/>
        <v>Chorney, Mrs. Yuki</v>
      </c>
      <c r="F1244" s="14">
        <f t="shared" si="59"/>
        <v>18</v>
      </c>
      <c r="G1244" s="14" t="s">
        <v>1857</v>
      </c>
      <c r="H1244" s="15" t="s">
        <v>4567</v>
      </c>
      <c r="I1244" s="16" t="s">
        <v>3401</v>
      </c>
    </row>
    <row r="1245" spans="2:9" ht="15.75" customHeight="1" thickBot="1" x14ac:dyDescent="0.35">
      <c r="B1245" s="7" t="s">
        <v>4568</v>
      </c>
      <c r="C1245" s="13" t="s">
        <v>4569</v>
      </c>
      <c r="D1245" s="14">
        <f t="shared" si="57"/>
        <v>23</v>
      </c>
      <c r="E1245" s="15" t="str">
        <f t="shared" si="58"/>
        <v>Dannenhauer, Mr. Rafer</v>
      </c>
      <c r="F1245" s="14">
        <f t="shared" si="59"/>
        <v>22</v>
      </c>
      <c r="G1245" s="14" t="s">
        <v>15</v>
      </c>
      <c r="H1245" s="15" t="s">
        <v>4570</v>
      </c>
      <c r="I1245" s="16" t="s">
        <v>4571</v>
      </c>
    </row>
    <row r="1246" spans="2:9" ht="15.75" customHeight="1" thickBot="1" x14ac:dyDescent="0.35">
      <c r="B1246" s="7" t="s">
        <v>4572</v>
      </c>
      <c r="C1246" s="13" t="s">
        <v>4573</v>
      </c>
      <c r="D1246" s="14">
        <f t="shared" si="57"/>
        <v>19</v>
      </c>
      <c r="E1246" s="15" t="str">
        <f t="shared" si="58"/>
        <v>McComb, Ms. Claire</v>
      </c>
      <c r="F1246" s="14">
        <f t="shared" si="59"/>
        <v>18</v>
      </c>
      <c r="G1246" s="14" t="s">
        <v>10</v>
      </c>
      <c r="H1246" s="15" t="s">
        <v>3951</v>
      </c>
      <c r="I1246" s="16" t="s">
        <v>4574</v>
      </c>
    </row>
    <row r="1247" spans="2:9" ht="15.75" customHeight="1" thickBot="1" x14ac:dyDescent="0.35">
      <c r="B1247" s="7" t="s">
        <v>4575</v>
      </c>
      <c r="C1247" s="13" t="s">
        <v>4576</v>
      </c>
      <c r="D1247" s="14">
        <f t="shared" si="57"/>
        <v>20</v>
      </c>
      <c r="E1247" s="15" t="str">
        <f t="shared" si="58"/>
        <v>Blake, Ms. Erynn J.</v>
      </c>
      <c r="F1247" s="14">
        <f t="shared" si="59"/>
        <v>19</v>
      </c>
      <c r="G1247" s="14" t="s">
        <v>10</v>
      </c>
      <c r="H1247" s="15" t="s">
        <v>4577</v>
      </c>
      <c r="I1247" s="16" t="s">
        <v>4429</v>
      </c>
    </row>
    <row r="1248" spans="2:9" ht="15.75" customHeight="1" thickBot="1" x14ac:dyDescent="0.35">
      <c r="B1248" s="7" t="s">
        <v>4578</v>
      </c>
      <c r="C1248" s="13" t="s">
        <v>4579</v>
      </c>
      <c r="D1248" s="14">
        <f t="shared" si="57"/>
        <v>23</v>
      </c>
      <c r="E1248" s="15" t="str">
        <f t="shared" si="58"/>
        <v>Sambasivam, Mr. Mahesh</v>
      </c>
      <c r="F1248" s="14">
        <f t="shared" si="59"/>
        <v>22</v>
      </c>
      <c r="G1248" s="14" t="s">
        <v>15</v>
      </c>
      <c r="H1248" s="15" t="s">
        <v>4580</v>
      </c>
      <c r="I1248" s="16" t="s">
        <v>4581</v>
      </c>
    </row>
    <row r="1249" spans="2:9" ht="15.75" customHeight="1" thickBot="1" x14ac:dyDescent="0.35">
      <c r="B1249" s="7" t="s">
        <v>4582</v>
      </c>
      <c r="C1249" s="13" t="s">
        <v>4583</v>
      </c>
      <c r="D1249" s="14">
        <f t="shared" si="57"/>
        <v>19</v>
      </c>
      <c r="E1249" s="15" t="str">
        <f t="shared" si="58"/>
        <v>Maina, Mr. Stanley</v>
      </c>
      <c r="F1249" s="14">
        <f t="shared" si="59"/>
        <v>18</v>
      </c>
      <c r="G1249" s="14" t="s">
        <v>15</v>
      </c>
      <c r="H1249" s="15" t="s">
        <v>4584</v>
      </c>
      <c r="I1249" s="16" t="s">
        <v>4585</v>
      </c>
    </row>
    <row r="1250" spans="2:9" ht="15.75" customHeight="1" thickBot="1" x14ac:dyDescent="0.35">
      <c r="B1250" s="7" t="s">
        <v>4586</v>
      </c>
      <c r="C1250" s="13" t="s">
        <v>4587</v>
      </c>
      <c r="D1250" s="14">
        <f t="shared" si="57"/>
        <v>21</v>
      </c>
      <c r="E1250" s="15" t="str">
        <f t="shared" si="58"/>
        <v>Keshian, Mr. Gregory</v>
      </c>
      <c r="F1250" s="14">
        <f t="shared" si="59"/>
        <v>20</v>
      </c>
      <c r="G1250" s="14" t="s">
        <v>15</v>
      </c>
      <c r="H1250" s="15" t="s">
        <v>1543</v>
      </c>
      <c r="I1250" s="16" t="s">
        <v>4588</v>
      </c>
    </row>
    <row r="1251" spans="2:9" ht="15.75" customHeight="1" thickBot="1" x14ac:dyDescent="0.35">
      <c r="B1251" s="7" t="s">
        <v>4589</v>
      </c>
      <c r="C1251" s="13" t="s">
        <v>4590</v>
      </c>
      <c r="D1251" s="14">
        <f t="shared" si="57"/>
        <v>15</v>
      </c>
      <c r="E1251" s="15" t="str">
        <f t="shared" si="58"/>
        <v>Maas, Mr. Eric</v>
      </c>
      <c r="F1251" s="14">
        <f t="shared" si="59"/>
        <v>14</v>
      </c>
      <c r="G1251" s="14" t="s">
        <v>15</v>
      </c>
      <c r="H1251" s="15" t="s">
        <v>578</v>
      </c>
      <c r="I1251" s="16" t="s">
        <v>4591</v>
      </c>
    </row>
    <row r="1252" spans="2:9" ht="15.75" customHeight="1" thickBot="1" x14ac:dyDescent="0.35">
      <c r="B1252" s="7" t="s">
        <v>4592</v>
      </c>
      <c r="C1252" s="13" t="s">
        <v>4593</v>
      </c>
      <c r="D1252" s="14">
        <f t="shared" si="57"/>
        <v>22</v>
      </c>
      <c r="E1252" s="15" t="str">
        <f t="shared" si="58"/>
        <v>Sinasac, Ms. Rachel M</v>
      </c>
      <c r="F1252" s="14">
        <f t="shared" si="59"/>
        <v>21</v>
      </c>
      <c r="G1252" s="14" t="s">
        <v>10</v>
      </c>
      <c r="H1252" s="15" t="s">
        <v>4594</v>
      </c>
      <c r="I1252" s="16" t="s">
        <v>4595</v>
      </c>
    </row>
    <row r="1253" spans="2:9" ht="15.75" customHeight="1" thickBot="1" x14ac:dyDescent="0.35">
      <c r="B1253" s="7" t="s">
        <v>4596</v>
      </c>
      <c r="C1253" s="13" t="s">
        <v>4597</v>
      </c>
      <c r="D1253" s="14">
        <f t="shared" si="57"/>
        <v>23</v>
      </c>
      <c r="E1253" s="15" t="str">
        <f t="shared" si="58"/>
        <v>Van De Kamp, Mr. Fritz</v>
      </c>
      <c r="F1253" s="14">
        <f t="shared" si="59"/>
        <v>22</v>
      </c>
      <c r="G1253" s="14" t="s">
        <v>15</v>
      </c>
      <c r="H1253" s="15" t="s">
        <v>4598</v>
      </c>
      <c r="I1253" s="16" t="s">
        <v>4599</v>
      </c>
    </row>
    <row r="1254" spans="2:9" ht="15.75" customHeight="1" thickBot="1" x14ac:dyDescent="0.35">
      <c r="B1254" s="7" t="s">
        <v>4600</v>
      </c>
      <c r="C1254" s="13" t="s">
        <v>4601</v>
      </c>
      <c r="D1254" s="14">
        <f t="shared" si="57"/>
        <v>16</v>
      </c>
      <c r="E1254" s="15" t="str">
        <f t="shared" si="58"/>
        <v>Ruffo, Mr. Brad</v>
      </c>
      <c r="F1254" s="14">
        <f t="shared" si="59"/>
        <v>15</v>
      </c>
      <c r="G1254" s="14" t="s">
        <v>15</v>
      </c>
      <c r="H1254" s="15" t="s">
        <v>2349</v>
      </c>
      <c r="I1254" s="16" t="s">
        <v>4602</v>
      </c>
    </row>
    <row r="1255" spans="2:9" ht="15.75" customHeight="1" thickBot="1" x14ac:dyDescent="0.35">
      <c r="B1255" s="7" t="s">
        <v>4603</v>
      </c>
      <c r="C1255" s="13" t="s">
        <v>4604</v>
      </c>
      <c r="D1255" s="14">
        <f t="shared" si="57"/>
        <v>19</v>
      </c>
      <c r="E1255" s="15" t="str">
        <f t="shared" si="58"/>
        <v>Long, Ms. Claire M</v>
      </c>
      <c r="F1255" s="14">
        <f t="shared" si="59"/>
        <v>18</v>
      </c>
      <c r="G1255" s="14" t="s">
        <v>10</v>
      </c>
      <c r="H1255" s="15" t="s">
        <v>4605</v>
      </c>
      <c r="I1255" s="16" t="s">
        <v>4606</v>
      </c>
    </row>
    <row r="1256" spans="2:9" ht="15.75" customHeight="1" thickBot="1" x14ac:dyDescent="0.35">
      <c r="B1256" s="7" t="s">
        <v>4607</v>
      </c>
      <c r="C1256" s="13" t="s">
        <v>4608</v>
      </c>
      <c r="D1256" s="14">
        <f t="shared" si="57"/>
        <v>21</v>
      </c>
      <c r="E1256" s="15" t="str">
        <f t="shared" si="58"/>
        <v>Rohde, Mrs. Jennifer</v>
      </c>
      <c r="F1256" s="14">
        <f t="shared" si="59"/>
        <v>20</v>
      </c>
      <c r="G1256" s="14" t="s">
        <v>1857</v>
      </c>
      <c r="H1256" s="15" t="s">
        <v>323</v>
      </c>
      <c r="I1256" s="16" t="s">
        <v>4609</v>
      </c>
    </row>
    <row r="1257" spans="2:9" ht="15.75" customHeight="1" thickBot="1" x14ac:dyDescent="0.35">
      <c r="B1257" s="7" t="s">
        <v>4610</v>
      </c>
      <c r="C1257" s="13" t="s">
        <v>4611</v>
      </c>
      <c r="D1257" s="14">
        <f t="shared" si="57"/>
        <v>20</v>
      </c>
      <c r="E1257" s="15" t="str">
        <f t="shared" si="58"/>
        <v>Bonzi, Ms. Maria S.</v>
      </c>
      <c r="F1257" s="14">
        <f t="shared" si="59"/>
        <v>19</v>
      </c>
      <c r="G1257" s="14" t="s">
        <v>10</v>
      </c>
      <c r="H1257" s="15" t="s">
        <v>4612</v>
      </c>
      <c r="I1257" s="16" t="s">
        <v>4613</v>
      </c>
    </row>
    <row r="1258" spans="2:9" ht="15.75" customHeight="1" thickBot="1" x14ac:dyDescent="0.35">
      <c r="B1258" s="7" t="s">
        <v>4614</v>
      </c>
      <c r="C1258" s="13" t="s">
        <v>4615</v>
      </c>
      <c r="D1258" s="14">
        <f t="shared" si="57"/>
        <v>23</v>
      </c>
      <c r="E1258" s="15" t="str">
        <f t="shared" si="58"/>
        <v>Moore, Ms. Katherine E</v>
      </c>
      <c r="F1258" s="14">
        <f t="shared" si="59"/>
        <v>22</v>
      </c>
      <c r="G1258" s="14" t="s">
        <v>10</v>
      </c>
      <c r="H1258" s="15" t="s">
        <v>4616</v>
      </c>
      <c r="I1258" s="16" t="s">
        <v>4617</v>
      </c>
    </row>
    <row r="1259" spans="2:9" ht="15.75" customHeight="1" thickBot="1" x14ac:dyDescent="0.35">
      <c r="B1259" s="7" t="s">
        <v>4618</v>
      </c>
      <c r="C1259" s="13" t="s">
        <v>4619</v>
      </c>
      <c r="D1259" s="14">
        <f t="shared" si="57"/>
        <v>21</v>
      </c>
      <c r="E1259" s="15" t="str">
        <f t="shared" si="58"/>
        <v>McGrane, Mr. Michael</v>
      </c>
      <c r="F1259" s="14">
        <f t="shared" si="59"/>
        <v>20</v>
      </c>
      <c r="G1259" s="14" t="s">
        <v>15</v>
      </c>
      <c r="H1259" s="15" t="s">
        <v>612</v>
      </c>
      <c r="I1259" s="16" t="s">
        <v>4620</v>
      </c>
    </row>
    <row r="1260" spans="2:9" ht="15.75" customHeight="1" thickBot="1" x14ac:dyDescent="0.35">
      <c r="B1260" s="7" t="s">
        <v>4621</v>
      </c>
      <c r="C1260" s="13" t="s">
        <v>4622</v>
      </c>
      <c r="D1260" s="14">
        <f t="shared" si="57"/>
        <v>24</v>
      </c>
      <c r="E1260" s="15" t="str">
        <f t="shared" si="58"/>
        <v>Stepnowski, Ms. Roxanne</v>
      </c>
      <c r="F1260" s="14">
        <f t="shared" si="59"/>
        <v>23</v>
      </c>
      <c r="G1260" s="14" t="s">
        <v>10</v>
      </c>
      <c r="H1260" s="15" t="s">
        <v>4623</v>
      </c>
      <c r="I1260" s="16" t="s">
        <v>4624</v>
      </c>
    </row>
    <row r="1261" spans="2:9" ht="15.75" customHeight="1" thickBot="1" x14ac:dyDescent="0.35">
      <c r="B1261" s="7" t="s">
        <v>4625</v>
      </c>
      <c r="C1261" s="13" t="s">
        <v>4626</v>
      </c>
      <c r="D1261" s="14">
        <f t="shared" si="57"/>
        <v>19</v>
      </c>
      <c r="E1261" s="15" t="str">
        <f t="shared" si="58"/>
        <v>Merkle, Mr. Israel</v>
      </c>
      <c r="F1261" s="14">
        <f t="shared" si="59"/>
        <v>18</v>
      </c>
      <c r="G1261" s="14" t="s">
        <v>15</v>
      </c>
      <c r="H1261" s="15" t="s">
        <v>4627</v>
      </c>
      <c r="I1261" s="16" t="s">
        <v>4628</v>
      </c>
    </row>
    <row r="1262" spans="2:9" ht="15.75" customHeight="1" thickBot="1" x14ac:dyDescent="0.35">
      <c r="B1262" s="7" t="s">
        <v>4629</v>
      </c>
      <c r="C1262" s="13" t="s">
        <v>4630</v>
      </c>
      <c r="D1262" s="14">
        <f t="shared" si="57"/>
        <v>22</v>
      </c>
      <c r="E1262" s="15" t="str">
        <f t="shared" si="58"/>
        <v>Schaefer, Mr. Samalya</v>
      </c>
      <c r="F1262" s="14">
        <f t="shared" si="59"/>
        <v>21</v>
      </c>
      <c r="G1262" s="14" t="s">
        <v>15</v>
      </c>
      <c r="H1262" s="15" t="s">
        <v>4631</v>
      </c>
      <c r="I1262" s="16" t="s">
        <v>3706</v>
      </c>
    </row>
    <row r="1263" spans="2:9" ht="15.75" customHeight="1" thickBot="1" x14ac:dyDescent="0.35">
      <c r="B1263" s="7" t="s">
        <v>4632</v>
      </c>
      <c r="C1263" s="13" t="s">
        <v>4633</v>
      </c>
      <c r="D1263" s="14">
        <f t="shared" si="57"/>
        <v>20</v>
      </c>
      <c r="E1263" s="15" t="str">
        <f t="shared" si="58"/>
        <v>Vigneron, Mr. Peter</v>
      </c>
      <c r="F1263" s="14">
        <f t="shared" si="59"/>
        <v>19</v>
      </c>
      <c r="G1263" s="14" t="s">
        <v>15</v>
      </c>
      <c r="H1263" s="15" t="s">
        <v>1532</v>
      </c>
      <c r="I1263" s="16" t="s">
        <v>4634</v>
      </c>
    </row>
    <row r="1264" spans="2:9" ht="15.75" customHeight="1" thickBot="1" x14ac:dyDescent="0.35">
      <c r="B1264" s="7" t="s">
        <v>4635</v>
      </c>
      <c r="C1264" s="13" t="s">
        <v>4636</v>
      </c>
      <c r="D1264" s="14">
        <f t="shared" si="57"/>
        <v>18</v>
      </c>
      <c r="E1264" s="15" t="str">
        <f t="shared" si="58"/>
        <v>Mucci, Ms. Alicia</v>
      </c>
      <c r="F1264" s="14">
        <f t="shared" si="59"/>
        <v>17</v>
      </c>
      <c r="G1264" s="14" t="s">
        <v>10</v>
      </c>
      <c r="H1264" s="15" t="s">
        <v>4637</v>
      </c>
      <c r="I1264" s="16" t="s">
        <v>4638</v>
      </c>
    </row>
    <row r="1265" spans="2:9" ht="15.75" customHeight="1" thickBot="1" x14ac:dyDescent="0.35">
      <c r="B1265" s="7" t="s">
        <v>4639</v>
      </c>
      <c r="C1265" s="13" t="s">
        <v>4640</v>
      </c>
      <c r="D1265" s="14">
        <f t="shared" si="57"/>
        <v>24</v>
      </c>
      <c r="E1265" s="15" t="str">
        <f t="shared" si="58"/>
        <v>MacDonald, Ms. Sarah K.</v>
      </c>
      <c r="F1265" s="14">
        <f t="shared" si="59"/>
        <v>23</v>
      </c>
      <c r="G1265" s="14" t="s">
        <v>10</v>
      </c>
      <c r="H1265" s="15" t="s">
        <v>4641</v>
      </c>
      <c r="I1265" s="16" t="s">
        <v>4642</v>
      </c>
    </row>
    <row r="1266" spans="2:9" ht="15.75" customHeight="1" thickBot="1" x14ac:dyDescent="0.35">
      <c r="B1266" s="7" t="s">
        <v>4643</v>
      </c>
      <c r="C1266" s="13" t="s">
        <v>4644</v>
      </c>
      <c r="D1266" s="14">
        <f t="shared" si="57"/>
        <v>17</v>
      </c>
      <c r="E1266" s="15" t="str">
        <f t="shared" si="58"/>
        <v>Deng, Mr. Guomin</v>
      </c>
      <c r="F1266" s="14">
        <f t="shared" si="59"/>
        <v>16</v>
      </c>
      <c r="G1266" s="14" t="s">
        <v>15</v>
      </c>
      <c r="H1266" s="15" t="s">
        <v>4645</v>
      </c>
      <c r="I1266" s="16" t="s">
        <v>4646</v>
      </c>
    </row>
    <row r="1267" spans="2:9" ht="15.75" customHeight="1" thickBot="1" x14ac:dyDescent="0.35">
      <c r="B1267" s="7" t="s">
        <v>4647</v>
      </c>
      <c r="C1267" s="13" t="s">
        <v>4648</v>
      </c>
      <c r="D1267" s="14">
        <f t="shared" si="57"/>
        <v>20</v>
      </c>
      <c r="E1267" s="15" t="str">
        <f t="shared" si="58"/>
        <v>De Mata, Mr. Javier</v>
      </c>
      <c r="F1267" s="14">
        <f t="shared" si="59"/>
        <v>19</v>
      </c>
      <c r="G1267" s="14" t="s">
        <v>15</v>
      </c>
      <c r="H1267" s="15" t="s">
        <v>4649</v>
      </c>
      <c r="I1267" s="16" t="s">
        <v>4650</v>
      </c>
    </row>
    <row r="1268" spans="2:9" ht="15.75" customHeight="1" thickBot="1" x14ac:dyDescent="0.35">
      <c r="B1268" s="7" t="s">
        <v>4651</v>
      </c>
      <c r="C1268" s="13" t="s">
        <v>4652</v>
      </c>
      <c r="D1268" s="14">
        <f t="shared" si="57"/>
        <v>21</v>
      </c>
      <c r="E1268" s="15" t="str">
        <f t="shared" si="58"/>
        <v>Strickland, Mr. Matt</v>
      </c>
      <c r="F1268" s="14">
        <f t="shared" si="59"/>
        <v>20</v>
      </c>
      <c r="G1268" s="14" t="s">
        <v>15</v>
      </c>
      <c r="H1268" s="15" t="s">
        <v>809</v>
      </c>
      <c r="I1268" s="16" t="s">
        <v>4653</v>
      </c>
    </row>
    <row r="1269" spans="2:9" ht="15.75" customHeight="1" thickBot="1" x14ac:dyDescent="0.35">
      <c r="B1269" s="7" t="s">
        <v>4654</v>
      </c>
      <c r="C1269" s="13" t="s">
        <v>4655</v>
      </c>
      <c r="D1269" s="14">
        <f t="shared" si="57"/>
        <v>21</v>
      </c>
      <c r="E1269" s="15" t="str">
        <f t="shared" si="58"/>
        <v>Cheney, Mr. Thomas S</v>
      </c>
      <c r="F1269" s="14">
        <f t="shared" si="59"/>
        <v>20</v>
      </c>
      <c r="G1269" s="14" t="s">
        <v>15</v>
      </c>
      <c r="H1269" s="15" t="s">
        <v>4656</v>
      </c>
      <c r="I1269" s="16" t="s">
        <v>4657</v>
      </c>
    </row>
    <row r="1270" spans="2:9" ht="15.75" customHeight="1" thickBot="1" x14ac:dyDescent="0.35">
      <c r="B1270" s="7" t="s">
        <v>4658</v>
      </c>
      <c r="C1270" s="13" t="s">
        <v>4659</v>
      </c>
      <c r="D1270" s="14">
        <f t="shared" si="57"/>
        <v>27</v>
      </c>
      <c r="E1270" s="15" t="str">
        <f t="shared" si="58"/>
        <v>Godoy, Ms. Martha Patricia</v>
      </c>
      <c r="F1270" s="14">
        <f t="shared" si="59"/>
        <v>26</v>
      </c>
      <c r="G1270" s="14" t="s">
        <v>10</v>
      </c>
      <c r="H1270" s="15" t="s">
        <v>4660</v>
      </c>
      <c r="I1270" s="16" t="s">
        <v>4661</v>
      </c>
    </row>
    <row r="1271" spans="2:9" ht="15.75" customHeight="1" thickBot="1" x14ac:dyDescent="0.35">
      <c r="B1271" s="7" t="s">
        <v>4662</v>
      </c>
      <c r="C1271" s="13" t="s">
        <v>4663</v>
      </c>
      <c r="D1271" s="14">
        <f t="shared" si="57"/>
        <v>18</v>
      </c>
      <c r="E1271" s="15" t="str">
        <f t="shared" si="58"/>
        <v>Rider, Ms. Alicia</v>
      </c>
      <c r="F1271" s="14">
        <f t="shared" si="59"/>
        <v>17</v>
      </c>
      <c r="G1271" s="14" t="s">
        <v>10</v>
      </c>
      <c r="H1271" s="15" t="s">
        <v>4637</v>
      </c>
      <c r="I1271" s="16" t="s">
        <v>4664</v>
      </c>
    </row>
    <row r="1272" spans="2:9" ht="15.75" customHeight="1" thickBot="1" x14ac:dyDescent="0.35">
      <c r="B1272" s="7" t="s">
        <v>4665</v>
      </c>
      <c r="C1272" s="13" t="s">
        <v>4666</v>
      </c>
      <c r="D1272" s="14">
        <f t="shared" si="57"/>
        <v>23</v>
      </c>
      <c r="E1272" s="15" t="str">
        <f t="shared" si="58"/>
        <v>Evans, Ms. Jennifer V.</v>
      </c>
      <c r="F1272" s="14">
        <f t="shared" si="59"/>
        <v>22</v>
      </c>
      <c r="G1272" s="14" t="s">
        <v>10</v>
      </c>
      <c r="H1272" s="15" t="s">
        <v>4667</v>
      </c>
      <c r="I1272" s="16" t="s">
        <v>749</v>
      </c>
    </row>
    <row r="1273" spans="2:9" ht="15.75" customHeight="1" thickBot="1" x14ac:dyDescent="0.35">
      <c r="B1273" s="7" t="s">
        <v>4668</v>
      </c>
      <c r="C1273" s="13" t="s">
        <v>4669</v>
      </c>
      <c r="D1273" s="14">
        <f t="shared" si="57"/>
        <v>25</v>
      </c>
      <c r="E1273" s="15" t="str">
        <f t="shared" si="58"/>
        <v>Anderson, Mr. Michael W.</v>
      </c>
      <c r="F1273" s="14">
        <f t="shared" si="59"/>
        <v>24</v>
      </c>
      <c r="G1273" s="14" t="s">
        <v>15</v>
      </c>
      <c r="H1273" s="15" t="s">
        <v>4670</v>
      </c>
      <c r="I1273" s="16" t="s">
        <v>575</v>
      </c>
    </row>
    <row r="1274" spans="2:9" ht="15.75" customHeight="1" thickBot="1" x14ac:dyDescent="0.35">
      <c r="B1274" s="7" t="s">
        <v>4671</v>
      </c>
      <c r="C1274" s="13" t="s">
        <v>4672</v>
      </c>
      <c r="D1274" s="14">
        <f t="shared" si="57"/>
        <v>21</v>
      </c>
      <c r="E1274" s="15" t="str">
        <f t="shared" si="58"/>
        <v>Walters, Mr. Eddie C</v>
      </c>
      <c r="F1274" s="14">
        <f t="shared" si="59"/>
        <v>20</v>
      </c>
      <c r="G1274" s="14" t="s">
        <v>15</v>
      </c>
      <c r="H1274" s="15" t="s">
        <v>4673</v>
      </c>
      <c r="I1274" s="16" t="s">
        <v>4674</v>
      </c>
    </row>
    <row r="1275" spans="2:9" ht="15.75" customHeight="1" thickBot="1" x14ac:dyDescent="0.35">
      <c r="B1275" s="7" t="s">
        <v>4675</v>
      </c>
      <c r="C1275" s="13" t="s">
        <v>4676</v>
      </c>
      <c r="D1275" s="14">
        <f t="shared" si="57"/>
        <v>22</v>
      </c>
      <c r="E1275" s="15" t="str">
        <f t="shared" si="58"/>
        <v>Leboeuf, Mr. Maxime M</v>
      </c>
      <c r="F1275" s="14">
        <f t="shared" si="59"/>
        <v>21</v>
      </c>
      <c r="G1275" s="14" t="s">
        <v>15</v>
      </c>
      <c r="H1275" s="15" t="s">
        <v>4677</v>
      </c>
      <c r="I1275" s="16" t="s">
        <v>4678</v>
      </c>
    </row>
    <row r="1276" spans="2:9" ht="15.75" customHeight="1" thickBot="1" x14ac:dyDescent="0.35">
      <c r="B1276" s="7" t="s">
        <v>4679</v>
      </c>
      <c r="C1276" s="13" t="s">
        <v>4680</v>
      </c>
      <c r="D1276" s="14">
        <f t="shared" si="57"/>
        <v>21</v>
      </c>
      <c r="E1276" s="15" t="str">
        <f t="shared" si="58"/>
        <v>Scheibel, Mr. Mark D</v>
      </c>
      <c r="F1276" s="14">
        <f t="shared" si="59"/>
        <v>20</v>
      </c>
      <c r="G1276" s="14" t="s">
        <v>15</v>
      </c>
      <c r="H1276" s="15" t="s">
        <v>2158</v>
      </c>
      <c r="I1276" s="16" t="s">
        <v>4681</v>
      </c>
    </row>
    <row r="1277" spans="2:9" ht="15.75" customHeight="1" thickBot="1" x14ac:dyDescent="0.35">
      <c r="B1277" s="7" t="s">
        <v>4682</v>
      </c>
      <c r="C1277" s="13" t="s">
        <v>4683</v>
      </c>
      <c r="D1277" s="14">
        <f t="shared" si="57"/>
        <v>17</v>
      </c>
      <c r="E1277" s="15" t="str">
        <f t="shared" si="58"/>
        <v>Ritter, Mr. Adam</v>
      </c>
      <c r="F1277" s="14">
        <f t="shared" si="59"/>
        <v>16</v>
      </c>
      <c r="G1277" s="14" t="s">
        <v>15</v>
      </c>
      <c r="H1277" s="15" t="s">
        <v>112</v>
      </c>
      <c r="I1277" s="16" t="s">
        <v>4684</v>
      </c>
    </row>
    <row r="1278" spans="2:9" ht="15.75" customHeight="1" thickBot="1" x14ac:dyDescent="0.35">
      <c r="B1278" s="7" t="s">
        <v>4685</v>
      </c>
      <c r="C1278" s="13" t="s">
        <v>4686</v>
      </c>
      <c r="D1278" s="14">
        <f t="shared" si="57"/>
        <v>19</v>
      </c>
      <c r="E1278" s="15" t="str">
        <f t="shared" si="58"/>
        <v>Deeg, Mr. Justin M</v>
      </c>
      <c r="F1278" s="14">
        <f t="shared" si="59"/>
        <v>18</v>
      </c>
      <c r="G1278" s="14" t="s">
        <v>15</v>
      </c>
      <c r="H1278" s="15" t="s">
        <v>4687</v>
      </c>
      <c r="I1278" s="16" t="s">
        <v>3633</v>
      </c>
    </row>
    <row r="1279" spans="2:9" ht="15.75" customHeight="1" thickBot="1" x14ac:dyDescent="0.35">
      <c r="B1279" s="7" t="s">
        <v>4688</v>
      </c>
      <c r="C1279" s="13" t="s">
        <v>4689</v>
      </c>
      <c r="D1279" s="14">
        <f t="shared" si="57"/>
        <v>24</v>
      </c>
      <c r="E1279" s="15" t="str">
        <f t="shared" si="58"/>
        <v>Pretot, Ms. Svetlana V.</v>
      </c>
      <c r="F1279" s="14">
        <f t="shared" si="59"/>
        <v>23</v>
      </c>
      <c r="G1279" s="14" t="s">
        <v>10</v>
      </c>
      <c r="H1279" s="15" t="s">
        <v>4690</v>
      </c>
      <c r="I1279" s="16" t="s">
        <v>4691</v>
      </c>
    </row>
    <row r="1280" spans="2:9" ht="15.75" customHeight="1" thickBot="1" x14ac:dyDescent="0.35">
      <c r="B1280" s="7" t="s">
        <v>4692</v>
      </c>
      <c r="C1280" s="13" t="s">
        <v>4693</v>
      </c>
      <c r="D1280" s="14">
        <f t="shared" si="57"/>
        <v>20</v>
      </c>
      <c r="E1280" s="15" t="str">
        <f t="shared" si="58"/>
        <v>Willsey, Ms. Jana L</v>
      </c>
      <c r="F1280" s="14">
        <f t="shared" si="59"/>
        <v>19</v>
      </c>
      <c r="G1280" s="14" t="s">
        <v>10</v>
      </c>
      <c r="H1280" s="15" t="s">
        <v>4694</v>
      </c>
      <c r="I1280" s="16" t="s">
        <v>4695</v>
      </c>
    </row>
    <row r="1281" spans="2:9" ht="15.75" customHeight="1" thickBot="1" x14ac:dyDescent="0.35">
      <c r="B1281" s="7" t="s">
        <v>4696</v>
      </c>
      <c r="C1281" s="13" t="s">
        <v>4697</v>
      </c>
      <c r="D1281" s="14">
        <f t="shared" si="57"/>
        <v>17</v>
      </c>
      <c r="E1281" s="15" t="str">
        <f t="shared" si="58"/>
        <v>Roach, Ms. Laura</v>
      </c>
      <c r="F1281" s="14">
        <f t="shared" si="59"/>
        <v>16</v>
      </c>
      <c r="G1281" s="14" t="s">
        <v>10</v>
      </c>
      <c r="H1281" s="15" t="s">
        <v>4026</v>
      </c>
      <c r="I1281" s="16" t="s">
        <v>4698</v>
      </c>
    </row>
    <row r="1282" spans="2:9" ht="15.75" customHeight="1" thickBot="1" x14ac:dyDescent="0.35">
      <c r="B1282" s="7" t="s">
        <v>4699</v>
      </c>
      <c r="C1282" s="13" t="s">
        <v>4700</v>
      </c>
      <c r="D1282" s="14">
        <f t="shared" si="57"/>
        <v>27</v>
      </c>
      <c r="E1282" s="15" t="str">
        <f t="shared" si="58"/>
        <v>Jacobsen, Mr. Torrey C III</v>
      </c>
      <c r="F1282" s="14">
        <f t="shared" si="59"/>
        <v>26</v>
      </c>
      <c r="G1282" s="14" t="s">
        <v>15</v>
      </c>
      <c r="H1282" s="15" t="s">
        <v>4701</v>
      </c>
      <c r="I1282" s="16" t="s">
        <v>4702</v>
      </c>
    </row>
    <row r="1283" spans="2:9" ht="15.75" customHeight="1" thickBot="1" x14ac:dyDescent="0.35">
      <c r="B1283" s="7" t="s">
        <v>4703</v>
      </c>
      <c r="C1283" s="13" t="s">
        <v>4704</v>
      </c>
      <c r="D1283" s="14">
        <f t="shared" ref="D1283:D1346" si="60">LEN(C1283)</f>
        <v>17</v>
      </c>
      <c r="E1283" s="15" t="str">
        <f t="shared" ref="E1283:E1346" si="61">TRIM(C1283)</f>
        <v>O'Hora, Mr. Paul</v>
      </c>
      <c r="F1283" s="14">
        <f t="shared" ref="F1283:F1346" si="62">LEN(E1283)</f>
        <v>16</v>
      </c>
      <c r="G1283" s="14" t="s">
        <v>15</v>
      </c>
      <c r="H1283" s="15" t="s">
        <v>608</v>
      </c>
      <c r="I1283" s="16" t="s">
        <v>4705</v>
      </c>
    </row>
    <row r="1284" spans="2:9" ht="15.75" customHeight="1" thickBot="1" x14ac:dyDescent="0.35">
      <c r="B1284" s="7" t="s">
        <v>4706</v>
      </c>
      <c r="C1284" s="13" t="s">
        <v>4707</v>
      </c>
      <c r="D1284" s="14">
        <f t="shared" si="60"/>
        <v>23</v>
      </c>
      <c r="E1284" s="15" t="str">
        <f t="shared" si="61"/>
        <v>Amato, Ms. Jennifer D.</v>
      </c>
      <c r="F1284" s="14">
        <f t="shared" si="62"/>
        <v>22</v>
      </c>
      <c r="G1284" s="14" t="s">
        <v>10</v>
      </c>
      <c r="H1284" s="15" t="s">
        <v>3965</v>
      </c>
      <c r="I1284" s="16" t="s">
        <v>4708</v>
      </c>
    </row>
    <row r="1285" spans="2:9" ht="15.75" customHeight="1" thickBot="1" x14ac:dyDescent="0.35">
      <c r="B1285" s="7" t="s">
        <v>4709</v>
      </c>
      <c r="C1285" s="13" t="s">
        <v>4710</v>
      </c>
      <c r="D1285" s="14">
        <f t="shared" si="60"/>
        <v>15</v>
      </c>
      <c r="E1285" s="15" t="str">
        <f t="shared" si="61"/>
        <v>Reed, Mr. Erik</v>
      </c>
      <c r="F1285" s="14">
        <f t="shared" si="62"/>
        <v>14</v>
      </c>
      <c r="G1285" s="14" t="s">
        <v>15</v>
      </c>
      <c r="H1285" s="15" t="s">
        <v>876</v>
      </c>
      <c r="I1285" s="16" t="s">
        <v>957</v>
      </c>
    </row>
    <row r="1286" spans="2:9" ht="15.75" customHeight="1" thickBot="1" x14ac:dyDescent="0.35">
      <c r="B1286" s="7" t="s">
        <v>4711</v>
      </c>
      <c r="C1286" s="13" t="s">
        <v>4712</v>
      </c>
      <c r="D1286" s="14">
        <f t="shared" si="60"/>
        <v>19</v>
      </c>
      <c r="E1286" s="15" t="str">
        <f t="shared" si="61"/>
        <v>Wegner, Ms. Lana J</v>
      </c>
      <c r="F1286" s="14">
        <f t="shared" si="62"/>
        <v>18</v>
      </c>
      <c r="G1286" s="14" t="s">
        <v>10</v>
      </c>
      <c r="H1286" s="15" t="s">
        <v>4713</v>
      </c>
      <c r="I1286" s="16" t="s">
        <v>4714</v>
      </c>
    </row>
    <row r="1287" spans="2:9" ht="15.75" customHeight="1" thickBot="1" x14ac:dyDescent="0.35">
      <c r="B1287" s="7" t="s">
        <v>4715</v>
      </c>
      <c r="C1287" s="13" t="s">
        <v>4716</v>
      </c>
      <c r="D1287" s="14">
        <f t="shared" si="60"/>
        <v>21</v>
      </c>
      <c r="E1287" s="15" t="str">
        <f t="shared" si="61"/>
        <v>Bokun, Ms. Rebecca E</v>
      </c>
      <c r="F1287" s="14">
        <f t="shared" si="62"/>
        <v>20</v>
      </c>
      <c r="G1287" s="14" t="s">
        <v>10</v>
      </c>
      <c r="H1287" s="15" t="s">
        <v>4717</v>
      </c>
      <c r="I1287" s="16" t="s">
        <v>4718</v>
      </c>
    </row>
    <row r="1288" spans="2:9" ht="15.75" customHeight="1" thickBot="1" x14ac:dyDescent="0.35">
      <c r="B1288" s="7" t="s">
        <v>4719</v>
      </c>
      <c r="C1288" s="13" t="s">
        <v>4720</v>
      </c>
      <c r="D1288" s="14">
        <f t="shared" si="60"/>
        <v>22</v>
      </c>
      <c r="E1288" s="15" t="str">
        <f t="shared" si="61"/>
        <v>Ainsley, Ms. Katie M.</v>
      </c>
      <c r="F1288" s="14">
        <f t="shared" si="62"/>
        <v>21</v>
      </c>
      <c r="G1288" s="14" t="s">
        <v>10</v>
      </c>
      <c r="H1288" s="15" t="s">
        <v>4721</v>
      </c>
      <c r="I1288" s="16" t="s">
        <v>4722</v>
      </c>
    </row>
    <row r="1289" spans="2:9" ht="15.75" customHeight="1" thickBot="1" x14ac:dyDescent="0.35">
      <c r="B1289" s="7" t="s">
        <v>4723</v>
      </c>
      <c r="C1289" s="13" t="s">
        <v>4724</v>
      </c>
      <c r="D1289" s="14">
        <f t="shared" si="60"/>
        <v>25</v>
      </c>
      <c r="E1289" s="15" t="str">
        <f t="shared" si="61"/>
        <v>Foster, Ms. Elizabeth A.</v>
      </c>
      <c r="F1289" s="14">
        <f t="shared" si="62"/>
        <v>24</v>
      </c>
      <c r="G1289" s="14" t="s">
        <v>10</v>
      </c>
      <c r="H1289" s="15" t="s">
        <v>4725</v>
      </c>
      <c r="I1289" s="16" t="s">
        <v>61</v>
      </c>
    </row>
    <row r="1290" spans="2:9" ht="15.75" customHeight="1" thickBot="1" x14ac:dyDescent="0.35">
      <c r="B1290" s="7" t="s">
        <v>4726</v>
      </c>
      <c r="C1290" s="13" t="s">
        <v>4727</v>
      </c>
      <c r="D1290" s="14">
        <f t="shared" si="60"/>
        <v>20</v>
      </c>
      <c r="E1290" s="15" t="str">
        <f t="shared" si="61"/>
        <v>Overpeck, Ms. Sarah</v>
      </c>
      <c r="F1290" s="14">
        <f t="shared" si="62"/>
        <v>19</v>
      </c>
      <c r="G1290" s="14" t="s">
        <v>10</v>
      </c>
      <c r="H1290" s="15" t="s">
        <v>748</v>
      </c>
      <c r="I1290" s="16" t="s">
        <v>4728</v>
      </c>
    </row>
    <row r="1291" spans="2:9" ht="15.75" customHeight="1" thickBot="1" x14ac:dyDescent="0.35">
      <c r="B1291" s="7" t="s">
        <v>4729</v>
      </c>
      <c r="C1291" s="13" t="s">
        <v>4730</v>
      </c>
      <c r="D1291" s="14">
        <f t="shared" si="60"/>
        <v>21</v>
      </c>
      <c r="E1291" s="15" t="str">
        <f t="shared" si="61"/>
        <v>Levine, Ms. Annie J.</v>
      </c>
      <c r="F1291" s="14">
        <f t="shared" si="62"/>
        <v>20</v>
      </c>
      <c r="G1291" s="14" t="s">
        <v>10</v>
      </c>
      <c r="H1291" s="15" t="s">
        <v>4731</v>
      </c>
      <c r="I1291" s="16" t="s">
        <v>4732</v>
      </c>
    </row>
    <row r="1292" spans="2:9" ht="15.75" customHeight="1" thickBot="1" x14ac:dyDescent="0.35">
      <c r="B1292" s="7" t="s">
        <v>4733</v>
      </c>
      <c r="C1292" s="13" t="s">
        <v>4734</v>
      </c>
      <c r="D1292" s="14">
        <f t="shared" si="60"/>
        <v>16</v>
      </c>
      <c r="E1292" s="15" t="str">
        <f t="shared" si="61"/>
        <v>Jean, Ms. Annie</v>
      </c>
      <c r="F1292" s="14">
        <f t="shared" si="62"/>
        <v>15</v>
      </c>
      <c r="G1292" s="14" t="s">
        <v>10</v>
      </c>
      <c r="H1292" s="15" t="s">
        <v>4735</v>
      </c>
      <c r="I1292" s="16" t="s">
        <v>4736</v>
      </c>
    </row>
    <row r="1293" spans="2:9" ht="15.75" customHeight="1" thickBot="1" x14ac:dyDescent="0.35">
      <c r="B1293" s="7" t="s">
        <v>4737</v>
      </c>
      <c r="C1293" s="13" t="s">
        <v>4738</v>
      </c>
      <c r="D1293" s="14">
        <f t="shared" si="60"/>
        <v>18</v>
      </c>
      <c r="E1293" s="15" t="str">
        <f t="shared" si="61"/>
        <v>Wild, Ms. Lindsey</v>
      </c>
      <c r="F1293" s="14">
        <f t="shared" si="62"/>
        <v>17</v>
      </c>
      <c r="G1293" s="14" t="s">
        <v>10</v>
      </c>
      <c r="H1293" s="15" t="s">
        <v>236</v>
      </c>
      <c r="I1293" s="16" t="s">
        <v>4739</v>
      </c>
    </row>
    <row r="1294" spans="2:9" ht="15.75" customHeight="1" thickBot="1" x14ac:dyDescent="0.35">
      <c r="B1294" s="7" t="s">
        <v>4740</v>
      </c>
      <c r="C1294" s="13" t="s">
        <v>4741</v>
      </c>
      <c r="D1294" s="14">
        <f t="shared" si="60"/>
        <v>17</v>
      </c>
      <c r="E1294" s="15" t="str">
        <f t="shared" si="61"/>
        <v>Tabor, Ms. Laura</v>
      </c>
      <c r="F1294" s="14">
        <f t="shared" si="62"/>
        <v>16</v>
      </c>
      <c r="G1294" s="14" t="s">
        <v>10</v>
      </c>
      <c r="H1294" s="15" t="s">
        <v>4026</v>
      </c>
      <c r="I1294" s="16" t="s">
        <v>4742</v>
      </c>
    </row>
    <row r="1295" spans="2:9" ht="15.75" customHeight="1" thickBot="1" x14ac:dyDescent="0.35">
      <c r="B1295" s="7" t="s">
        <v>4743</v>
      </c>
      <c r="C1295" s="13" t="s">
        <v>4744</v>
      </c>
      <c r="D1295" s="14">
        <f t="shared" si="60"/>
        <v>19</v>
      </c>
      <c r="E1295" s="15" t="str">
        <f t="shared" si="61"/>
        <v>Steffen, Ms. Amy T</v>
      </c>
      <c r="F1295" s="14">
        <f t="shared" si="62"/>
        <v>18</v>
      </c>
      <c r="G1295" s="14" t="s">
        <v>10</v>
      </c>
      <c r="H1295" s="15" t="s">
        <v>4745</v>
      </c>
      <c r="I1295" s="16" t="s">
        <v>4746</v>
      </c>
    </row>
    <row r="1296" spans="2:9" ht="15.75" customHeight="1" thickBot="1" x14ac:dyDescent="0.35">
      <c r="B1296" s="7" t="s">
        <v>4747</v>
      </c>
      <c r="C1296" s="13" t="s">
        <v>4748</v>
      </c>
      <c r="D1296" s="14">
        <f t="shared" si="60"/>
        <v>23</v>
      </c>
      <c r="E1296" s="15" t="str">
        <f t="shared" si="61"/>
        <v>Tadich, Ms. Katarina D</v>
      </c>
      <c r="F1296" s="14">
        <f t="shared" si="62"/>
        <v>22</v>
      </c>
      <c r="G1296" s="14" t="s">
        <v>10</v>
      </c>
      <c r="H1296" s="15" t="s">
        <v>4749</v>
      </c>
      <c r="I1296" s="16" t="s">
        <v>4750</v>
      </c>
    </row>
    <row r="1297" spans="2:9" ht="15.75" customHeight="1" thickBot="1" x14ac:dyDescent="0.35">
      <c r="B1297" s="7" t="s">
        <v>4751</v>
      </c>
      <c r="C1297" s="13" t="s">
        <v>4752</v>
      </c>
      <c r="D1297" s="14">
        <f t="shared" si="60"/>
        <v>22</v>
      </c>
      <c r="E1297" s="15" t="str">
        <f t="shared" si="61"/>
        <v>Christenson, Mr. B.j.</v>
      </c>
      <c r="F1297" s="14">
        <f t="shared" si="62"/>
        <v>21</v>
      </c>
      <c r="G1297" s="14" t="s">
        <v>15</v>
      </c>
      <c r="H1297" s="15" t="s">
        <v>4753</v>
      </c>
      <c r="I1297" s="16" t="s">
        <v>4754</v>
      </c>
    </row>
    <row r="1298" spans="2:9" ht="15.75" customHeight="1" thickBot="1" x14ac:dyDescent="0.35">
      <c r="B1298" s="7" t="s">
        <v>4755</v>
      </c>
      <c r="C1298" s="13" t="s">
        <v>4756</v>
      </c>
      <c r="D1298" s="14">
        <f t="shared" si="60"/>
        <v>18</v>
      </c>
      <c r="E1298" s="15" t="str">
        <f t="shared" si="61"/>
        <v>Shell, Ms. Alison</v>
      </c>
      <c r="F1298" s="14">
        <f t="shared" si="62"/>
        <v>17</v>
      </c>
      <c r="G1298" s="14" t="s">
        <v>10</v>
      </c>
      <c r="H1298" s="15" t="s">
        <v>4757</v>
      </c>
      <c r="I1298" s="16" t="s">
        <v>4758</v>
      </c>
    </row>
    <row r="1299" spans="2:9" ht="15.75" customHeight="1" thickBot="1" x14ac:dyDescent="0.35">
      <c r="B1299" s="7" t="s">
        <v>4759</v>
      </c>
      <c r="C1299" s="13" t="s">
        <v>4760</v>
      </c>
      <c r="D1299" s="14">
        <f t="shared" si="60"/>
        <v>17</v>
      </c>
      <c r="E1299" s="15" t="str">
        <f t="shared" si="61"/>
        <v>Rao, Mr. Neil K.</v>
      </c>
      <c r="F1299" s="14">
        <f t="shared" si="62"/>
        <v>16</v>
      </c>
      <c r="G1299" s="14" t="s">
        <v>15</v>
      </c>
      <c r="H1299" s="15" t="s">
        <v>4761</v>
      </c>
      <c r="I1299" s="16" t="s">
        <v>4762</v>
      </c>
    </row>
    <row r="1300" spans="2:9" ht="15.75" customHeight="1" thickBot="1" x14ac:dyDescent="0.35">
      <c r="B1300" s="7" t="s">
        <v>4763</v>
      </c>
      <c r="C1300" s="13" t="s">
        <v>4764</v>
      </c>
      <c r="D1300" s="14">
        <f t="shared" si="60"/>
        <v>24</v>
      </c>
      <c r="E1300" s="15" t="str">
        <f t="shared" si="61"/>
        <v>Myers, Mrs. Anne Hunter</v>
      </c>
      <c r="F1300" s="14">
        <f t="shared" si="62"/>
        <v>23</v>
      </c>
      <c r="G1300" s="14" t="s">
        <v>1857</v>
      </c>
      <c r="H1300" s="15" t="s">
        <v>4765</v>
      </c>
      <c r="I1300" s="16" t="s">
        <v>2425</v>
      </c>
    </row>
    <row r="1301" spans="2:9" ht="15.75" customHeight="1" thickBot="1" x14ac:dyDescent="0.35">
      <c r="B1301" s="7" t="s">
        <v>4766</v>
      </c>
      <c r="C1301" s="13" t="s">
        <v>4767</v>
      </c>
      <c r="D1301" s="14">
        <f t="shared" si="60"/>
        <v>19</v>
      </c>
      <c r="E1301" s="15" t="str">
        <f t="shared" si="61"/>
        <v>McLean, Ms. Sandra</v>
      </c>
      <c r="F1301" s="14">
        <f t="shared" si="62"/>
        <v>18</v>
      </c>
      <c r="G1301" s="14" t="s">
        <v>10</v>
      </c>
      <c r="H1301" s="15" t="s">
        <v>4768</v>
      </c>
      <c r="I1301" s="16" t="s">
        <v>4027</v>
      </c>
    </row>
    <row r="1302" spans="2:9" ht="15.75" customHeight="1" thickBot="1" x14ac:dyDescent="0.35">
      <c r="B1302" s="7" t="s">
        <v>4769</v>
      </c>
      <c r="C1302" s="13" t="s">
        <v>4770</v>
      </c>
      <c r="D1302" s="14">
        <f t="shared" si="60"/>
        <v>18</v>
      </c>
      <c r="E1302" s="15" t="str">
        <f t="shared" si="61"/>
        <v>Gomez, Mr. Robert</v>
      </c>
      <c r="F1302" s="14">
        <f t="shared" si="62"/>
        <v>17</v>
      </c>
      <c r="G1302" s="14" t="s">
        <v>15</v>
      </c>
      <c r="H1302" s="15" t="s">
        <v>167</v>
      </c>
      <c r="I1302" s="16" t="s">
        <v>4771</v>
      </c>
    </row>
    <row r="1303" spans="2:9" ht="15.75" customHeight="1" thickBot="1" x14ac:dyDescent="0.35">
      <c r="B1303" s="7" t="s">
        <v>4772</v>
      </c>
      <c r="C1303" s="13" t="s">
        <v>4773</v>
      </c>
      <c r="D1303" s="14">
        <f t="shared" si="60"/>
        <v>22</v>
      </c>
      <c r="E1303" s="15" t="str">
        <f t="shared" si="61"/>
        <v>Hemingway, Mr. Rodney</v>
      </c>
      <c r="F1303" s="14">
        <f t="shared" si="62"/>
        <v>21</v>
      </c>
      <c r="G1303" s="14" t="s">
        <v>15</v>
      </c>
      <c r="H1303" s="15" t="s">
        <v>4774</v>
      </c>
      <c r="I1303" s="16" t="s">
        <v>4775</v>
      </c>
    </row>
    <row r="1304" spans="2:9" ht="15.75" customHeight="1" thickBot="1" x14ac:dyDescent="0.35">
      <c r="B1304" s="7" t="s">
        <v>4776</v>
      </c>
      <c r="C1304" s="13" t="s">
        <v>4777</v>
      </c>
      <c r="D1304" s="14">
        <f t="shared" si="60"/>
        <v>17</v>
      </c>
      <c r="E1304" s="15" t="str">
        <f t="shared" si="61"/>
        <v>Pett, Mr. Carl R</v>
      </c>
      <c r="F1304" s="14">
        <f t="shared" si="62"/>
        <v>16</v>
      </c>
      <c r="G1304" s="14" t="s">
        <v>15</v>
      </c>
      <c r="H1304" s="15" t="s">
        <v>4778</v>
      </c>
      <c r="I1304" s="16" t="s">
        <v>4779</v>
      </c>
    </row>
    <row r="1305" spans="2:9" ht="15.75" customHeight="1" thickBot="1" x14ac:dyDescent="0.35">
      <c r="B1305" s="7" t="s">
        <v>4780</v>
      </c>
      <c r="C1305" s="13" t="s">
        <v>4781</v>
      </c>
      <c r="D1305" s="14">
        <f t="shared" si="60"/>
        <v>25</v>
      </c>
      <c r="E1305" s="15" t="str">
        <f t="shared" si="61"/>
        <v>Meingast, Mr. Maximilian</v>
      </c>
      <c r="F1305" s="14">
        <f t="shared" si="62"/>
        <v>24</v>
      </c>
      <c r="G1305" s="14" t="s">
        <v>15</v>
      </c>
      <c r="H1305" s="15" t="s">
        <v>4782</v>
      </c>
      <c r="I1305" s="16" t="s">
        <v>4783</v>
      </c>
    </row>
    <row r="1306" spans="2:9" ht="15.75" customHeight="1" thickBot="1" x14ac:dyDescent="0.35">
      <c r="B1306" s="7" t="s">
        <v>4784</v>
      </c>
      <c r="C1306" s="13" t="s">
        <v>4785</v>
      </c>
      <c r="D1306" s="14">
        <f t="shared" si="60"/>
        <v>19</v>
      </c>
      <c r="E1306" s="15" t="str">
        <f t="shared" si="61"/>
        <v>McCarthy, Mr. Erik</v>
      </c>
      <c r="F1306" s="14">
        <f t="shared" si="62"/>
        <v>18</v>
      </c>
      <c r="G1306" s="14" t="s">
        <v>15</v>
      </c>
      <c r="H1306" s="15" t="s">
        <v>876</v>
      </c>
      <c r="I1306" s="16" t="s">
        <v>4786</v>
      </c>
    </row>
    <row r="1307" spans="2:9" ht="15.75" customHeight="1" thickBot="1" x14ac:dyDescent="0.35">
      <c r="B1307" s="7" t="s">
        <v>4787</v>
      </c>
      <c r="C1307" s="13" t="s">
        <v>4788</v>
      </c>
      <c r="D1307" s="14">
        <f t="shared" si="60"/>
        <v>23</v>
      </c>
      <c r="E1307" s="15" t="str">
        <f t="shared" si="61"/>
        <v>Boyle, Mr. Christopher</v>
      </c>
      <c r="F1307" s="14">
        <f t="shared" si="62"/>
        <v>22</v>
      </c>
      <c r="G1307" s="14" t="s">
        <v>15</v>
      </c>
      <c r="H1307" s="15" t="s">
        <v>1587</v>
      </c>
      <c r="I1307" s="16" t="s">
        <v>4789</v>
      </c>
    </row>
    <row r="1308" spans="2:9" ht="15.75" customHeight="1" thickBot="1" x14ac:dyDescent="0.35">
      <c r="B1308" s="7" t="s">
        <v>4790</v>
      </c>
      <c r="C1308" s="13" t="s">
        <v>4791</v>
      </c>
      <c r="D1308" s="14">
        <f t="shared" si="60"/>
        <v>21</v>
      </c>
      <c r="E1308" s="15" t="str">
        <f t="shared" si="61"/>
        <v>Gundersen, Mr. Eirik</v>
      </c>
      <c r="F1308" s="14">
        <f t="shared" si="62"/>
        <v>20</v>
      </c>
      <c r="G1308" s="14" t="s">
        <v>15</v>
      </c>
      <c r="H1308" s="15" t="s">
        <v>4792</v>
      </c>
      <c r="I1308" s="16" t="s">
        <v>4793</v>
      </c>
    </row>
    <row r="1309" spans="2:9" ht="15.75" customHeight="1" thickBot="1" x14ac:dyDescent="0.35">
      <c r="B1309" s="7" t="s">
        <v>4794</v>
      </c>
      <c r="C1309" s="13" t="s">
        <v>4795</v>
      </c>
      <c r="D1309" s="14">
        <f t="shared" si="60"/>
        <v>20</v>
      </c>
      <c r="E1309" s="15" t="str">
        <f t="shared" si="61"/>
        <v>Wolswinkel, Mr. Rik</v>
      </c>
      <c r="F1309" s="14">
        <f t="shared" si="62"/>
        <v>19</v>
      </c>
      <c r="G1309" s="14" t="s">
        <v>15</v>
      </c>
      <c r="H1309" s="15" t="s">
        <v>4796</v>
      </c>
      <c r="I1309" s="16" t="s">
        <v>4797</v>
      </c>
    </row>
    <row r="1310" spans="2:9" ht="15.75" customHeight="1" thickBot="1" x14ac:dyDescent="0.35">
      <c r="B1310" s="7" t="s">
        <v>4798</v>
      </c>
      <c r="C1310" s="13" t="s">
        <v>4799</v>
      </c>
      <c r="D1310" s="14">
        <f t="shared" si="60"/>
        <v>25</v>
      </c>
      <c r="E1310" s="15" t="str">
        <f t="shared" si="61"/>
        <v>Bomberger, Mr. Matthew R</v>
      </c>
      <c r="F1310" s="14">
        <f t="shared" si="62"/>
        <v>24</v>
      </c>
      <c r="G1310" s="14" t="s">
        <v>15</v>
      </c>
      <c r="H1310" s="15" t="s">
        <v>3245</v>
      </c>
      <c r="I1310" s="16" t="s">
        <v>4800</v>
      </c>
    </row>
    <row r="1311" spans="2:9" ht="15.75" customHeight="1" thickBot="1" x14ac:dyDescent="0.35">
      <c r="B1311" s="7" t="s">
        <v>4801</v>
      </c>
      <c r="C1311" s="13" t="s">
        <v>4802</v>
      </c>
      <c r="D1311" s="14">
        <f t="shared" si="60"/>
        <v>18</v>
      </c>
      <c r="E1311" s="15" t="str">
        <f t="shared" si="61"/>
        <v>Roy, Mr. Daniel G</v>
      </c>
      <c r="F1311" s="14">
        <f t="shared" si="62"/>
        <v>17</v>
      </c>
      <c r="G1311" s="14" t="s">
        <v>15</v>
      </c>
      <c r="H1311" s="15" t="s">
        <v>2322</v>
      </c>
      <c r="I1311" s="16" t="s">
        <v>1260</v>
      </c>
    </row>
    <row r="1312" spans="2:9" ht="15.75" customHeight="1" thickBot="1" x14ac:dyDescent="0.35">
      <c r="B1312" s="7" t="s">
        <v>4803</v>
      </c>
      <c r="C1312" s="13" t="s">
        <v>4804</v>
      </c>
      <c r="D1312" s="14">
        <f t="shared" si="60"/>
        <v>22</v>
      </c>
      <c r="E1312" s="15" t="str">
        <f t="shared" si="61"/>
        <v>Lapierre, Mr. Yannick</v>
      </c>
      <c r="F1312" s="14">
        <f t="shared" si="62"/>
        <v>21</v>
      </c>
      <c r="G1312" s="14" t="s">
        <v>15</v>
      </c>
      <c r="H1312" s="15" t="s">
        <v>4805</v>
      </c>
      <c r="I1312" s="16" t="s">
        <v>4806</v>
      </c>
    </row>
    <row r="1313" spans="2:9" ht="15.75" customHeight="1" thickBot="1" x14ac:dyDescent="0.35">
      <c r="B1313" s="7" t="s">
        <v>4807</v>
      </c>
      <c r="C1313" s="13" t="s">
        <v>4808</v>
      </c>
      <c r="D1313" s="14">
        <f t="shared" si="60"/>
        <v>18</v>
      </c>
      <c r="E1313" s="15" t="str">
        <f t="shared" si="61"/>
        <v>Beaty, Mr. Sean R</v>
      </c>
      <c r="F1313" s="14">
        <f t="shared" si="62"/>
        <v>17</v>
      </c>
      <c r="G1313" s="14" t="s">
        <v>15</v>
      </c>
      <c r="H1313" s="15" t="s">
        <v>4809</v>
      </c>
      <c r="I1313" s="16" t="s">
        <v>4810</v>
      </c>
    </row>
    <row r="1314" spans="2:9" ht="15.75" customHeight="1" thickBot="1" x14ac:dyDescent="0.35">
      <c r="B1314" s="7" t="s">
        <v>4811</v>
      </c>
      <c r="C1314" s="13" t="s">
        <v>4812</v>
      </c>
      <c r="D1314" s="14">
        <f t="shared" si="60"/>
        <v>18</v>
      </c>
      <c r="E1314" s="15" t="str">
        <f t="shared" si="61"/>
        <v>Hammer, Mr. Peter</v>
      </c>
      <c r="F1314" s="14">
        <f t="shared" si="62"/>
        <v>17</v>
      </c>
      <c r="G1314" s="14" t="s">
        <v>15</v>
      </c>
      <c r="H1314" s="15" t="s">
        <v>1532</v>
      </c>
      <c r="I1314" s="16" t="s">
        <v>4813</v>
      </c>
    </row>
    <row r="1315" spans="2:9" ht="15.75" customHeight="1" thickBot="1" x14ac:dyDescent="0.35">
      <c r="B1315" s="7" t="s">
        <v>4814</v>
      </c>
      <c r="C1315" s="13" t="s">
        <v>4815</v>
      </c>
      <c r="D1315" s="14">
        <f t="shared" si="60"/>
        <v>22</v>
      </c>
      <c r="E1315" s="15" t="str">
        <f t="shared" si="61"/>
        <v>Randolph, Ms. Sara A.</v>
      </c>
      <c r="F1315" s="14">
        <f t="shared" si="62"/>
        <v>21</v>
      </c>
      <c r="G1315" s="14" t="s">
        <v>10</v>
      </c>
      <c r="H1315" s="15" t="s">
        <v>4816</v>
      </c>
      <c r="I1315" s="16" t="s">
        <v>4817</v>
      </c>
    </row>
    <row r="1316" spans="2:9" ht="15.75" customHeight="1" thickBot="1" x14ac:dyDescent="0.35">
      <c r="B1316" s="7" t="s">
        <v>4818</v>
      </c>
      <c r="C1316" s="13" t="s">
        <v>4819</v>
      </c>
      <c r="D1316" s="14">
        <f t="shared" si="60"/>
        <v>23</v>
      </c>
      <c r="E1316" s="15" t="str">
        <f t="shared" si="61"/>
        <v>Masterson, Ms. Erin C.</v>
      </c>
      <c r="F1316" s="14">
        <f t="shared" si="62"/>
        <v>22</v>
      </c>
      <c r="G1316" s="14" t="s">
        <v>10</v>
      </c>
      <c r="H1316" s="15" t="s">
        <v>1045</v>
      </c>
      <c r="I1316" s="16" t="s">
        <v>4820</v>
      </c>
    </row>
    <row r="1317" spans="2:9" ht="15.75" customHeight="1" thickBot="1" x14ac:dyDescent="0.35">
      <c r="B1317" s="7" t="s">
        <v>4821</v>
      </c>
      <c r="C1317" s="13" t="s">
        <v>4822</v>
      </c>
      <c r="D1317" s="14">
        <f t="shared" si="60"/>
        <v>20</v>
      </c>
      <c r="E1317" s="15" t="str">
        <f t="shared" si="61"/>
        <v>Friess, Mr. Thibaud</v>
      </c>
      <c r="F1317" s="14">
        <f t="shared" si="62"/>
        <v>19</v>
      </c>
      <c r="G1317" s="14" t="s">
        <v>15</v>
      </c>
      <c r="H1317" s="15" t="s">
        <v>4823</v>
      </c>
      <c r="I1317" s="16" t="s">
        <v>4824</v>
      </c>
    </row>
    <row r="1318" spans="2:9" ht="15.75" customHeight="1" thickBot="1" x14ac:dyDescent="0.35">
      <c r="B1318" s="7" t="s">
        <v>4825</v>
      </c>
      <c r="C1318" s="13" t="s">
        <v>4826</v>
      </c>
      <c r="D1318" s="14">
        <f t="shared" si="60"/>
        <v>18</v>
      </c>
      <c r="E1318" s="15" t="str">
        <f t="shared" si="61"/>
        <v>Mantoni, Ms. Lisa</v>
      </c>
      <c r="F1318" s="14">
        <f t="shared" si="62"/>
        <v>17</v>
      </c>
      <c r="G1318" s="14" t="s">
        <v>10</v>
      </c>
      <c r="H1318" s="15" t="s">
        <v>1876</v>
      </c>
      <c r="I1318" s="16" t="s">
        <v>4827</v>
      </c>
    </row>
    <row r="1319" spans="2:9" ht="15.75" customHeight="1" thickBot="1" x14ac:dyDescent="0.35">
      <c r="B1319" s="7" t="s">
        <v>4828</v>
      </c>
      <c r="C1319" s="13" t="s">
        <v>4829</v>
      </c>
      <c r="D1319" s="14">
        <f t="shared" si="60"/>
        <v>24</v>
      </c>
      <c r="E1319" s="15" t="str">
        <f t="shared" si="61"/>
        <v>Bodeen, Ms. Gretchen K.</v>
      </c>
      <c r="F1319" s="14">
        <f t="shared" si="62"/>
        <v>23</v>
      </c>
      <c r="G1319" s="14" t="s">
        <v>10</v>
      </c>
      <c r="H1319" s="15" t="s">
        <v>4830</v>
      </c>
      <c r="I1319" s="16" t="s">
        <v>4831</v>
      </c>
    </row>
    <row r="1320" spans="2:9" ht="15.75" customHeight="1" thickBot="1" x14ac:dyDescent="0.35">
      <c r="B1320" s="7" t="s">
        <v>4832</v>
      </c>
      <c r="C1320" s="13" t="s">
        <v>4833</v>
      </c>
      <c r="D1320" s="14">
        <f t="shared" si="60"/>
        <v>23</v>
      </c>
      <c r="E1320" s="15" t="str">
        <f t="shared" si="61"/>
        <v>McPherson, Ms. Martina</v>
      </c>
      <c r="F1320" s="14">
        <f t="shared" si="62"/>
        <v>22</v>
      </c>
      <c r="G1320" s="14" t="s">
        <v>10</v>
      </c>
      <c r="H1320" s="15" t="s">
        <v>4834</v>
      </c>
      <c r="I1320" s="16" t="s">
        <v>4835</v>
      </c>
    </row>
    <row r="1321" spans="2:9" ht="15.75" customHeight="1" thickBot="1" x14ac:dyDescent="0.35">
      <c r="B1321" s="7" t="s">
        <v>4836</v>
      </c>
      <c r="C1321" s="13" t="s">
        <v>4837</v>
      </c>
      <c r="D1321" s="14">
        <f t="shared" si="60"/>
        <v>20</v>
      </c>
      <c r="E1321" s="15" t="str">
        <f t="shared" si="61"/>
        <v>Palko, Mr. Dustin J</v>
      </c>
      <c r="F1321" s="14">
        <f t="shared" si="62"/>
        <v>19</v>
      </c>
      <c r="G1321" s="14" t="s">
        <v>15</v>
      </c>
      <c r="H1321" s="15" t="s">
        <v>4838</v>
      </c>
      <c r="I1321" s="16" t="s">
        <v>4839</v>
      </c>
    </row>
    <row r="1322" spans="2:9" ht="15.75" customHeight="1" thickBot="1" x14ac:dyDescent="0.35">
      <c r="B1322" s="7" t="s">
        <v>4840</v>
      </c>
      <c r="C1322" s="13" t="s">
        <v>4841</v>
      </c>
      <c r="D1322" s="14">
        <f t="shared" si="60"/>
        <v>22</v>
      </c>
      <c r="E1322" s="15" t="str">
        <f t="shared" si="61"/>
        <v>Breathitt, Ms. Kelsey</v>
      </c>
      <c r="F1322" s="14">
        <f t="shared" si="62"/>
        <v>21</v>
      </c>
      <c r="G1322" s="14" t="s">
        <v>10</v>
      </c>
      <c r="H1322" s="15" t="s">
        <v>24</v>
      </c>
      <c r="I1322" s="16" t="s">
        <v>4842</v>
      </c>
    </row>
    <row r="1323" spans="2:9" ht="15.75" customHeight="1" thickBot="1" x14ac:dyDescent="0.35">
      <c r="B1323" s="7" t="s">
        <v>4843</v>
      </c>
      <c r="C1323" s="13" t="s">
        <v>4844</v>
      </c>
      <c r="D1323" s="14">
        <f t="shared" si="60"/>
        <v>21</v>
      </c>
      <c r="E1323" s="15" t="str">
        <f t="shared" si="61"/>
        <v>Evora, Mr. Daniel V.</v>
      </c>
      <c r="F1323" s="14">
        <f t="shared" si="62"/>
        <v>20</v>
      </c>
      <c r="G1323" s="14" t="s">
        <v>15</v>
      </c>
      <c r="H1323" s="15" t="s">
        <v>4845</v>
      </c>
      <c r="I1323" s="16" t="s">
        <v>4846</v>
      </c>
    </row>
    <row r="1324" spans="2:9" ht="15.75" customHeight="1" thickBot="1" x14ac:dyDescent="0.35">
      <c r="B1324" s="7" t="s">
        <v>4847</v>
      </c>
      <c r="C1324" s="13" t="s">
        <v>4848</v>
      </c>
      <c r="D1324" s="14">
        <f t="shared" si="60"/>
        <v>20</v>
      </c>
      <c r="E1324" s="15" t="str">
        <f t="shared" si="61"/>
        <v>Fischer, Ms. Saeger</v>
      </c>
      <c r="F1324" s="14">
        <f t="shared" si="62"/>
        <v>19</v>
      </c>
      <c r="G1324" s="14" t="s">
        <v>10</v>
      </c>
      <c r="H1324" s="15" t="s">
        <v>4849</v>
      </c>
      <c r="I1324" s="16" t="s">
        <v>4850</v>
      </c>
    </row>
    <row r="1325" spans="2:9" ht="15.75" customHeight="1" thickBot="1" x14ac:dyDescent="0.35">
      <c r="B1325" s="7" t="s">
        <v>4851</v>
      </c>
      <c r="C1325" s="13" t="s">
        <v>4852</v>
      </c>
      <c r="D1325" s="14">
        <f t="shared" si="60"/>
        <v>19</v>
      </c>
      <c r="E1325" s="15" t="str">
        <f t="shared" si="61"/>
        <v>Deba, Ms. Buzunesh</v>
      </c>
      <c r="F1325" s="14">
        <f t="shared" si="62"/>
        <v>18</v>
      </c>
      <c r="G1325" s="14" t="s">
        <v>10</v>
      </c>
      <c r="H1325" s="15" t="s">
        <v>4853</v>
      </c>
      <c r="I1325" s="16" t="s">
        <v>4854</v>
      </c>
    </row>
    <row r="1326" spans="2:9" ht="15.75" customHeight="1" thickBot="1" x14ac:dyDescent="0.35">
      <c r="B1326" s="7" t="s">
        <v>4855</v>
      </c>
      <c r="C1326" s="13" t="s">
        <v>4856</v>
      </c>
      <c r="D1326" s="14">
        <f t="shared" si="60"/>
        <v>18</v>
      </c>
      <c r="E1326" s="15" t="str">
        <f t="shared" si="61"/>
        <v>Leloup, Ms. Mirte</v>
      </c>
      <c r="F1326" s="14">
        <f t="shared" si="62"/>
        <v>17</v>
      </c>
      <c r="G1326" s="14" t="s">
        <v>10</v>
      </c>
      <c r="H1326" s="15" t="s">
        <v>4857</v>
      </c>
      <c r="I1326" s="16" t="s">
        <v>4858</v>
      </c>
    </row>
    <row r="1327" spans="2:9" ht="15.75" customHeight="1" thickBot="1" x14ac:dyDescent="0.35">
      <c r="B1327" s="7" t="s">
        <v>4859</v>
      </c>
      <c r="C1327" s="13" t="s">
        <v>4860</v>
      </c>
      <c r="D1327" s="14">
        <f t="shared" si="60"/>
        <v>18</v>
      </c>
      <c r="E1327" s="15" t="str">
        <f t="shared" si="61"/>
        <v>Labare, Ms. Megan</v>
      </c>
      <c r="F1327" s="14">
        <f t="shared" si="62"/>
        <v>17</v>
      </c>
      <c r="G1327" s="14" t="s">
        <v>10</v>
      </c>
      <c r="H1327" s="15" t="s">
        <v>267</v>
      </c>
      <c r="I1327" s="16" t="s">
        <v>4861</v>
      </c>
    </row>
    <row r="1328" spans="2:9" ht="15.75" customHeight="1" thickBot="1" x14ac:dyDescent="0.35">
      <c r="B1328" s="7" t="s">
        <v>4862</v>
      </c>
      <c r="C1328" s="13" t="s">
        <v>4863</v>
      </c>
      <c r="D1328" s="14">
        <f t="shared" si="60"/>
        <v>21</v>
      </c>
      <c r="E1328" s="15" t="str">
        <f t="shared" si="61"/>
        <v>Arouca, Ms. Kerry A.</v>
      </c>
      <c r="F1328" s="14">
        <f t="shared" si="62"/>
        <v>20</v>
      </c>
      <c r="G1328" s="14" t="s">
        <v>10</v>
      </c>
      <c r="H1328" s="15" t="s">
        <v>4864</v>
      </c>
      <c r="I1328" s="16" t="s">
        <v>4865</v>
      </c>
    </row>
    <row r="1329" spans="2:9" ht="15.75" customHeight="1" thickBot="1" x14ac:dyDescent="0.35">
      <c r="B1329" s="7" t="s">
        <v>4866</v>
      </c>
      <c r="C1329" s="13" t="s">
        <v>4867</v>
      </c>
      <c r="D1329" s="14">
        <f t="shared" si="60"/>
        <v>19</v>
      </c>
      <c r="E1329" s="15" t="str">
        <f t="shared" si="61"/>
        <v>Reese, Ms. Kristin</v>
      </c>
      <c r="F1329" s="14">
        <f t="shared" si="62"/>
        <v>18</v>
      </c>
      <c r="G1329" s="14" t="s">
        <v>10</v>
      </c>
      <c r="H1329" s="15" t="s">
        <v>1862</v>
      </c>
      <c r="I1329" s="16" t="s">
        <v>4868</v>
      </c>
    </row>
    <row r="1330" spans="2:9" ht="15.75" customHeight="1" thickBot="1" x14ac:dyDescent="0.35">
      <c r="B1330" s="7" t="s">
        <v>4869</v>
      </c>
      <c r="C1330" s="13" t="s">
        <v>4870</v>
      </c>
      <c r="D1330" s="14">
        <f t="shared" si="60"/>
        <v>30</v>
      </c>
      <c r="E1330" s="15" t="str">
        <f t="shared" si="61"/>
        <v>McCloskey, Mr. Christopher R.</v>
      </c>
      <c r="F1330" s="14">
        <f t="shared" si="62"/>
        <v>29</v>
      </c>
      <c r="G1330" s="14" t="s">
        <v>15</v>
      </c>
      <c r="H1330" s="15" t="s">
        <v>1555</v>
      </c>
      <c r="I1330" s="16" t="s">
        <v>4871</v>
      </c>
    </row>
    <row r="1331" spans="2:9" ht="15.75" customHeight="1" thickBot="1" x14ac:dyDescent="0.35">
      <c r="B1331" s="7" t="s">
        <v>4872</v>
      </c>
      <c r="C1331" s="13" t="s">
        <v>4873</v>
      </c>
      <c r="D1331" s="14">
        <f t="shared" si="60"/>
        <v>25</v>
      </c>
      <c r="E1331" s="15" t="str">
        <f t="shared" si="61"/>
        <v>Tedsen, Mrs. Elizabeth A</v>
      </c>
      <c r="F1331" s="14">
        <f t="shared" si="62"/>
        <v>24</v>
      </c>
      <c r="G1331" s="14" t="s">
        <v>1857</v>
      </c>
      <c r="H1331" s="15" t="s">
        <v>4725</v>
      </c>
      <c r="I1331" s="16" t="s">
        <v>4874</v>
      </c>
    </row>
    <row r="1332" spans="2:9" ht="15.75" customHeight="1" thickBot="1" x14ac:dyDescent="0.35">
      <c r="B1332" s="7" t="s">
        <v>4875</v>
      </c>
      <c r="C1332" s="13" t="s">
        <v>4876</v>
      </c>
      <c r="D1332" s="14">
        <f t="shared" si="60"/>
        <v>23</v>
      </c>
      <c r="E1332" s="15" t="str">
        <f t="shared" si="61"/>
        <v>Koehlinger, Mr. Andrew</v>
      </c>
      <c r="F1332" s="14">
        <f t="shared" si="62"/>
        <v>22</v>
      </c>
      <c r="G1332" s="14" t="s">
        <v>15</v>
      </c>
      <c r="H1332" s="15" t="s">
        <v>906</v>
      </c>
      <c r="I1332" s="16" t="s">
        <v>4877</v>
      </c>
    </row>
    <row r="1333" spans="2:9" ht="15.75" customHeight="1" thickBot="1" x14ac:dyDescent="0.35">
      <c r="B1333" s="7" t="s">
        <v>4878</v>
      </c>
      <c r="C1333" s="13" t="s">
        <v>4879</v>
      </c>
      <c r="D1333" s="14">
        <f t="shared" si="60"/>
        <v>24</v>
      </c>
      <c r="E1333" s="15" t="str">
        <f t="shared" si="61"/>
        <v>Pielechaty, Ms. Dawn M.</v>
      </c>
      <c r="F1333" s="14">
        <f t="shared" si="62"/>
        <v>23</v>
      </c>
      <c r="G1333" s="14" t="s">
        <v>10</v>
      </c>
      <c r="H1333" s="15" t="s">
        <v>1893</v>
      </c>
      <c r="I1333" s="16" t="s">
        <v>4880</v>
      </c>
    </row>
    <row r="1334" spans="2:9" ht="15.75" customHeight="1" thickBot="1" x14ac:dyDescent="0.35">
      <c r="B1334" s="7" t="s">
        <v>4881</v>
      </c>
      <c r="C1334" s="13" t="s">
        <v>4882</v>
      </c>
      <c r="D1334" s="14">
        <f t="shared" si="60"/>
        <v>25</v>
      </c>
      <c r="E1334" s="15" t="str">
        <f t="shared" si="61"/>
        <v>Korhonen, Mr. Jonathan P</v>
      </c>
      <c r="F1334" s="14">
        <f t="shared" si="62"/>
        <v>24</v>
      </c>
      <c r="G1334" s="14" t="s">
        <v>15</v>
      </c>
      <c r="H1334" s="15" t="s">
        <v>4883</v>
      </c>
      <c r="I1334" s="16" t="s">
        <v>4884</v>
      </c>
    </row>
    <row r="1335" spans="2:9" ht="15.75" customHeight="1" thickBot="1" x14ac:dyDescent="0.35">
      <c r="B1335" s="7" t="s">
        <v>4885</v>
      </c>
      <c r="C1335" s="13" t="s">
        <v>4886</v>
      </c>
      <c r="D1335" s="14">
        <f t="shared" si="60"/>
        <v>16</v>
      </c>
      <c r="E1335" s="15" t="str">
        <f t="shared" si="61"/>
        <v>Kehr, Mrs. Gina</v>
      </c>
      <c r="F1335" s="14">
        <f t="shared" si="62"/>
        <v>15</v>
      </c>
      <c r="G1335" s="14" t="s">
        <v>1857</v>
      </c>
      <c r="H1335" s="15" t="s">
        <v>4887</v>
      </c>
      <c r="I1335" s="16" t="s">
        <v>4888</v>
      </c>
    </row>
    <row r="1336" spans="2:9" ht="15.75" customHeight="1" thickBot="1" x14ac:dyDescent="0.35">
      <c r="B1336" s="7" t="s">
        <v>4889</v>
      </c>
      <c r="C1336" s="13" t="s">
        <v>4890</v>
      </c>
      <c r="D1336" s="14">
        <f t="shared" si="60"/>
        <v>19</v>
      </c>
      <c r="E1336" s="15" t="str">
        <f t="shared" si="61"/>
        <v>Montagna, Mr. Dino</v>
      </c>
      <c r="F1336" s="14">
        <f t="shared" si="62"/>
        <v>18</v>
      </c>
      <c r="G1336" s="14" t="s">
        <v>15</v>
      </c>
      <c r="H1336" s="15" t="s">
        <v>4891</v>
      </c>
      <c r="I1336" s="16" t="s">
        <v>4892</v>
      </c>
    </row>
    <row r="1337" spans="2:9" ht="15.75" customHeight="1" thickBot="1" x14ac:dyDescent="0.35">
      <c r="B1337" s="7" t="s">
        <v>4893</v>
      </c>
      <c r="C1337" s="13" t="s">
        <v>4894</v>
      </c>
      <c r="D1337" s="14">
        <f t="shared" si="60"/>
        <v>17</v>
      </c>
      <c r="E1337" s="15" t="str">
        <f t="shared" si="61"/>
        <v>M√ºller, Mr. Jan</v>
      </c>
      <c r="F1337" s="14">
        <f t="shared" si="62"/>
        <v>16</v>
      </c>
      <c r="G1337" s="14" t="s">
        <v>15</v>
      </c>
      <c r="H1337" s="15" t="s">
        <v>4895</v>
      </c>
      <c r="I1337" s="16" t="s">
        <v>4896</v>
      </c>
    </row>
    <row r="1338" spans="2:9" ht="15.75" customHeight="1" thickBot="1" x14ac:dyDescent="0.35">
      <c r="B1338" s="7" t="s">
        <v>4897</v>
      </c>
      <c r="C1338" s="13" t="s">
        <v>4898</v>
      </c>
      <c r="D1338" s="14">
        <f t="shared" si="60"/>
        <v>23</v>
      </c>
      <c r="E1338" s="15" t="str">
        <f t="shared" si="61"/>
        <v>Baker, Mr. Jonathan E.</v>
      </c>
      <c r="F1338" s="14">
        <f t="shared" si="62"/>
        <v>22</v>
      </c>
      <c r="G1338" s="14" t="s">
        <v>15</v>
      </c>
      <c r="H1338" s="15" t="s">
        <v>4899</v>
      </c>
      <c r="I1338" s="16" t="s">
        <v>33</v>
      </c>
    </row>
    <row r="1339" spans="2:9" ht="15.75" customHeight="1" thickBot="1" x14ac:dyDescent="0.35">
      <c r="B1339" s="7" t="s">
        <v>4900</v>
      </c>
      <c r="C1339" s="13" t="s">
        <v>4901</v>
      </c>
      <c r="D1339" s="14">
        <f t="shared" si="60"/>
        <v>23</v>
      </c>
      <c r="E1339" s="15" t="str">
        <f t="shared" si="61"/>
        <v>Sidebottom, Mr. Mark A</v>
      </c>
      <c r="F1339" s="14">
        <f t="shared" si="62"/>
        <v>22</v>
      </c>
      <c r="G1339" s="14" t="s">
        <v>15</v>
      </c>
      <c r="H1339" s="15" t="s">
        <v>4902</v>
      </c>
      <c r="I1339" s="16" t="s">
        <v>4903</v>
      </c>
    </row>
    <row r="1340" spans="2:9" ht="15.75" customHeight="1" thickBot="1" x14ac:dyDescent="0.35">
      <c r="B1340" s="7" t="s">
        <v>4904</v>
      </c>
      <c r="C1340" s="13" t="s">
        <v>4905</v>
      </c>
      <c r="D1340" s="14">
        <f t="shared" si="60"/>
        <v>19</v>
      </c>
      <c r="E1340" s="15" t="str">
        <f t="shared" si="61"/>
        <v>Johnson, Mrs. Mary</v>
      </c>
      <c r="F1340" s="14">
        <f t="shared" si="62"/>
        <v>18</v>
      </c>
      <c r="G1340" s="14" t="s">
        <v>1857</v>
      </c>
      <c r="H1340" s="15" t="s">
        <v>2239</v>
      </c>
      <c r="I1340" s="16" t="s">
        <v>276</v>
      </c>
    </row>
    <row r="1341" spans="2:9" ht="15.75" customHeight="1" thickBot="1" x14ac:dyDescent="0.35">
      <c r="B1341" s="7" t="s">
        <v>4906</v>
      </c>
      <c r="C1341" s="13" t="s">
        <v>4907</v>
      </c>
      <c r="D1341" s="14">
        <f t="shared" si="60"/>
        <v>19</v>
      </c>
      <c r="E1341" s="15" t="str">
        <f t="shared" si="61"/>
        <v>Morris, Mr. Samuel</v>
      </c>
      <c r="F1341" s="14">
        <f t="shared" si="62"/>
        <v>18</v>
      </c>
      <c r="G1341" s="14" t="s">
        <v>15</v>
      </c>
      <c r="H1341" s="15" t="s">
        <v>616</v>
      </c>
      <c r="I1341" s="16" t="s">
        <v>4908</v>
      </c>
    </row>
    <row r="1342" spans="2:9" ht="15.75" customHeight="1" thickBot="1" x14ac:dyDescent="0.35">
      <c r="B1342" s="7" t="s">
        <v>4909</v>
      </c>
      <c r="C1342" s="13" t="s">
        <v>4910</v>
      </c>
      <c r="D1342" s="14">
        <f t="shared" si="60"/>
        <v>21</v>
      </c>
      <c r="E1342" s="15" t="str">
        <f t="shared" si="61"/>
        <v>Chaisson, Mr. Stan J</v>
      </c>
      <c r="F1342" s="14">
        <f t="shared" si="62"/>
        <v>20</v>
      </c>
      <c r="G1342" s="14" t="s">
        <v>15</v>
      </c>
      <c r="H1342" s="15" t="s">
        <v>4911</v>
      </c>
      <c r="I1342" s="16" t="s">
        <v>4912</v>
      </c>
    </row>
    <row r="1343" spans="2:9" ht="15.75" customHeight="1" thickBot="1" x14ac:dyDescent="0.35">
      <c r="B1343" s="7" t="s">
        <v>4913</v>
      </c>
      <c r="C1343" s="13" t="s">
        <v>4914</v>
      </c>
      <c r="D1343" s="14">
        <f t="shared" si="60"/>
        <v>24</v>
      </c>
      <c r="E1343" s="15" t="str">
        <f t="shared" si="61"/>
        <v>Pigott, Mrs. Jessica L.</v>
      </c>
      <c r="F1343" s="14">
        <f t="shared" si="62"/>
        <v>23</v>
      </c>
      <c r="G1343" s="14" t="s">
        <v>1857</v>
      </c>
      <c r="H1343" s="15" t="s">
        <v>2341</v>
      </c>
      <c r="I1343" s="16" t="s">
        <v>4915</v>
      </c>
    </row>
    <row r="1344" spans="2:9" ht="15.75" customHeight="1" thickBot="1" x14ac:dyDescent="0.35">
      <c r="B1344" s="7" t="s">
        <v>4916</v>
      </c>
      <c r="C1344" s="13" t="s">
        <v>4917</v>
      </c>
      <c r="D1344" s="14">
        <f t="shared" si="60"/>
        <v>21</v>
      </c>
      <c r="E1344" s="15" t="str">
        <f t="shared" si="61"/>
        <v>Cochrane, Ms. Krysta</v>
      </c>
      <c r="F1344" s="14">
        <f t="shared" si="62"/>
        <v>20</v>
      </c>
      <c r="G1344" s="14" t="s">
        <v>10</v>
      </c>
      <c r="H1344" s="15" t="s">
        <v>4918</v>
      </c>
      <c r="I1344" s="16" t="s">
        <v>4919</v>
      </c>
    </row>
    <row r="1345" spans="2:9" ht="15.75" customHeight="1" thickBot="1" x14ac:dyDescent="0.35">
      <c r="B1345" s="7" t="s">
        <v>4920</v>
      </c>
      <c r="C1345" s="13" t="s">
        <v>4921</v>
      </c>
      <c r="D1345" s="14">
        <f t="shared" si="60"/>
        <v>24</v>
      </c>
      <c r="E1345" s="15" t="str">
        <f t="shared" si="61"/>
        <v>Armitage, Mrs. Natascia</v>
      </c>
      <c r="F1345" s="14">
        <f t="shared" si="62"/>
        <v>23</v>
      </c>
      <c r="G1345" s="14" t="s">
        <v>1857</v>
      </c>
      <c r="H1345" s="15" t="s">
        <v>4922</v>
      </c>
      <c r="I1345" s="16" t="s">
        <v>4923</v>
      </c>
    </row>
    <row r="1346" spans="2:9" ht="15.75" customHeight="1" thickBot="1" x14ac:dyDescent="0.35">
      <c r="B1346" s="7" t="s">
        <v>4924</v>
      </c>
      <c r="C1346" s="13" t="s">
        <v>4925</v>
      </c>
      <c r="D1346" s="14">
        <f t="shared" si="60"/>
        <v>16</v>
      </c>
      <c r="E1346" s="15" t="str">
        <f t="shared" si="61"/>
        <v>Shen, Ms. Jenny</v>
      </c>
      <c r="F1346" s="14">
        <f t="shared" si="62"/>
        <v>15</v>
      </c>
      <c r="G1346" s="14" t="s">
        <v>10</v>
      </c>
      <c r="H1346" s="15" t="s">
        <v>1625</v>
      </c>
      <c r="I1346" s="16" t="s">
        <v>4926</v>
      </c>
    </row>
    <row r="1347" spans="2:9" ht="15.75" customHeight="1" thickBot="1" x14ac:dyDescent="0.35">
      <c r="B1347" s="7" t="s">
        <v>4927</v>
      </c>
      <c r="C1347" s="13" t="s">
        <v>4928</v>
      </c>
      <c r="D1347" s="14">
        <f t="shared" ref="D1347:D1410" si="63">LEN(C1347)</f>
        <v>19</v>
      </c>
      <c r="E1347" s="15" t="str">
        <f t="shared" ref="E1347:E1410" si="64">TRIM(C1347)</f>
        <v>O'Kelly, Mr. Brian</v>
      </c>
      <c r="F1347" s="14">
        <f t="shared" ref="F1347:F1410" si="65">LEN(E1347)</f>
        <v>18</v>
      </c>
      <c r="G1347" s="14" t="s">
        <v>15</v>
      </c>
      <c r="H1347" s="15" t="s">
        <v>404</v>
      </c>
      <c r="I1347" s="16" t="s">
        <v>4929</v>
      </c>
    </row>
    <row r="1348" spans="2:9" ht="15.75" customHeight="1" thickBot="1" x14ac:dyDescent="0.35">
      <c r="B1348" s="7" t="s">
        <v>4930</v>
      </c>
      <c r="C1348" s="13" t="s">
        <v>4931</v>
      </c>
      <c r="D1348" s="14">
        <f t="shared" si="63"/>
        <v>17</v>
      </c>
      <c r="E1348" s="15" t="str">
        <f t="shared" si="64"/>
        <v>Huff, Ms. Monica</v>
      </c>
      <c r="F1348" s="14">
        <f t="shared" si="65"/>
        <v>16</v>
      </c>
      <c r="G1348" s="14" t="s">
        <v>10</v>
      </c>
      <c r="H1348" s="15" t="s">
        <v>4932</v>
      </c>
      <c r="I1348" s="16" t="s">
        <v>4933</v>
      </c>
    </row>
    <row r="1349" spans="2:9" ht="15.75" customHeight="1" thickBot="1" x14ac:dyDescent="0.35">
      <c r="B1349" s="7" t="s">
        <v>4934</v>
      </c>
      <c r="C1349" s="13" t="s">
        <v>4935</v>
      </c>
      <c r="D1349" s="14">
        <f t="shared" si="63"/>
        <v>15</v>
      </c>
      <c r="E1349" s="15" t="str">
        <f t="shared" si="64"/>
        <v>Dye, Mr. Tyler</v>
      </c>
      <c r="F1349" s="14">
        <f t="shared" si="65"/>
        <v>14</v>
      </c>
      <c r="G1349" s="14" t="s">
        <v>15</v>
      </c>
      <c r="H1349" s="15" t="s">
        <v>720</v>
      </c>
      <c r="I1349" s="16" t="s">
        <v>4936</v>
      </c>
    </row>
    <row r="1350" spans="2:9" ht="15.75" customHeight="1" thickBot="1" x14ac:dyDescent="0.35">
      <c r="B1350" s="7" t="s">
        <v>4937</v>
      </c>
      <c r="C1350" s="13" t="s">
        <v>4938</v>
      </c>
      <c r="D1350" s="14">
        <f t="shared" si="63"/>
        <v>21</v>
      </c>
      <c r="E1350" s="15" t="str">
        <f t="shared" si="64"/>
        <v>Willard, Ms. Kelly C</v>
      </c>
      <c r="F1350" s="14">
        <f t="shared" si="65"/>
        <v>20</v>
      </c>
      <c r="G1350" s="14" t="s">
        <v>10</v>
      </c>
      <c r="H1350" s="15" t="s">
        <v>4939</v>
      </c>
      <c r="I1350" s="16" t="s">
        <v>4940</v>
      </c>
    </row>
    <row r="1351" spans="2:9" ht="15.75" customHeight="1" thickBot="1" x14ac:dyDescent="0.35">
      <c r="B1351" s="7" t="s">
        <v>4941</v>
      </c>
      <c r="C1351" s="13" t="s">
        <v>4942</v>
      </c>
      <c r="D1351" s="14">
        <f t="shared" si="63"/>
        <v>22</v>
      </c>
      <c r="E1351" s="15" t="str">
        <f t="shared" si="64"/>
        <v>D'Addario, Mrs. Emily</v>
      </c>
      <c r="F1351" s="14">
        <f t="shared" si="65"/>
        <v>21</v>
      </c>
      <c r="G1351" s="14" t="s">
        <v>1857</v>
      </c>
      <c r="H1351" s="15" t="s">
        <v>1628</v>
      </c>
      <c r="I1351" s="16" t="s">
        <v>4943</v>
      </c>
    </row>
    <row r="1352" spans="2:9" ht="15.75" customHeight="1" thickBot="1" x14ac:dyDescent="0.35">
      <c r="B1352" s="7" t="s">
        <v>4944</v>
      </c>
      <c r="C1352" s="13" t="s">
        <v>4945</v>
      </c>
      <c r="D1352" s="14">
        <f t="shared" si="63"/>
        <v>22</v>
      </c>
      <c r="E1352" s="15" t="str">
        <f t="shared" si="64"/>
        <v>Buchanan, Mr. James V</v>
      </c>
      <c r="F1352" s="14">
        <f t="shared" si="65"/>
        <v>21</v>
      </c>
      <c r="G1352" s="14" t="s">
        <v>15</v>
      </c>
      <c r="H1352" s="15" t="s">
        <v>4946</v>
      </c>
      <c r="I1352" s="16" t="s">
        <v>4947</v>
      </c>
    </row>
    <row r="1353" spans="2:9" ht="15.75" customHeight="1" thickBot="1" x14ac:dyDescent="0.35">
      <c r="B1353" s="7" t="s">
        <v>4948</v>
      </c>
      <c r="C1353" s="13" t="s">
        <v>4949</v>
      </c>
      <c r="D1353" s="14">
        <f t="shared" si="63"/>
        <v>17</v>
      </c>
      <c r="E1353" s="15" t="str">
        <f t="shared" si="64"/>
        <v>Clark, Ms. Angie</v>
      </c>
      <c r="F1353" s="14">
        <f t="shared" si="65"/>
        <v>16</v>
      </c>
      <c r="G1353" s="14" t="s">
        <v>10</v>
      </c>
      <c r="H1353" s="15" t="s">
        <v>4950</v>
      </c>
      <c r="I1353" s="16" t="s">
        <v>1183</v>
      </c>
    </row>
    <row r="1354" spans="2:9" ht="15.75" customHeight="1" thickBot="1" x14ac:dyDescent="0.35">
      <c r="B1354" s="7" t="s">
        <v>4951</v>
      </c>
      <c r="C1354" s="13" t="s">
        <v>4952</v>
      </c>
      <c r="D1354" s="14">
        <f t="shared" si="63"/>
        <v>25</v>
      </c>
      <c r="E1354" s="15" t="str">
        <f t="shared" si="64"/>
        <v>Waterson, Mr. Michael J.</v>
      </c>
      <c r="F1354" s="14">
        <f t="shared" si="65"/>
        <v>24</v>
      </c>
      <c r="G1354" s="14" t="s">
        <v>15</v>
      </c>
      <c r="H1354" s="15" t="s">
        <v>1495</v>
      </c>
      <c r="I1354" s="16" t="s">
        <v>4953</v>
      </c>
    </row>
    <row r="1355" spans="2:9" ht="15.75" customHeight="1" thickBot="1" x14ac:dyDescent="0.35">
      <c r="B1355" s="7" t="s">
        <v>4954</v>
      </c>
      <c r="C1355" s="13" t="s">
        <v>4955</v>
      </c>
      <c r="D1355" s="14">
        <f t="shared" si="63"/>
        <v>18</v>
      </c>
      <c r="E1355" s="15" t="str">
        <f t="shared" si="64"/>
        <v>Piras, Ms. Sabina</v>
      </c>
      <c r="F1355" s="14">
        <f t="shared" si="65"/>
        <v>17</v>
      </c>
      <c r="G1355" s="14" t="s">
        <v>10</v>
      </c>
      <c r="H1355" s="15" t="s">
        <v>4956</v>
      </c>
      <c r="I1355" s="16" t="s">
        <v>4957</v>
      </c>
    </row>
    <row r="1356" spans="2:9" ht="15.75" customHeight="1" thickBot="1" x14ac:dyDescent="0.35">
      <c r="B1356" s="7" t="s">
        <v>4958</v>
      </c>
      <c r="C1356" s="13" t="s">
        <v>4959</v>
      </c>
      <c r="D1356" s="14">
        <f t="shared" si="63"/>
        <v>17</v>
      </c>
      <c r="E1356" s="15" t="str">
        <f t="shared" si="64"/>
        <v>Olson, Ms. Amy C</v>
      </c>
      <c r="F1356" s="14">
        <f t="shared" si="65"/>
        <v>16</v>
      </c>
      <c r="G1356" s="14" t="s">
        <v>10</v>
      </c>
      <c r="H1356" s="15" t="s">
        <v>4960</v>
      </c>
      <c r="I1356" s="16" t="s">
        <v>1357</v>
      </c>
    </row>
    <row r="1357" spans="2:9" ht="15.75" customHeight="1" thickBot="1" x14ac:dyDescent="0.35">
      <c r="B1357" s="7" t="s">
        <v>4961</v>
      </c>
      <c r="C1357" s="13" t="s">
        <v>4962</v>
      </c>
      <c r="D1357" s="14">
        <f t="shared" si="63"/>
        <v>25</v>
      </c>
      <c r="E1357" s="15" t="str">
        <f t="shared" si="64"/>
        <v>Manfredi, Ms. Victoria U</v>
      </c>
      <c r="F1357" s="14">
        <f t="shared" si="65"/>
        <v>24</v>
      </c>
      <c r="G1357" s="14" t="s">
        <v>10</v>
      </c>
      <c r="H1357" s="15" t="s">
        <v>4963</v>
      </c>
      <c r="I1357" s="16" t="s">
        <v>4338</v>
      </c>
    </row>
    <row r="1358" spans="2:9" ht="15.75" customHeight="1" thickBot="1" x14ac:dyDescent="0.35">
      <c r="B1358" s="7" t="s">
        <v>4964</v>
      </c>
      <c r="C1358" s="13" t="s">
        <v>4965</v>
      </c>
      <c r="D1358" s="14">
        <f t="shared" si="63"/>
        <v>23</v>
      </c>
      <c r="E1358" s="15" t="str">
        <f t="shared" si="64"/>
        <v>Landberg, Ms. Amelia B</v>
      </c>
      <c r="F1358" s="14">
        <f t="shared" si="65"/>
        <v>22</v>
      </c>
      <c r="G1358" s="14" t="s">
        <v>10</v>
      </c>
      <c r="H1358" s="15" t="s">
        <v>4966</v>
      </c>
      <c r="I1358" s="16" t="s">
        <v>4967</v>
      </c>
    </row>
    <row r="1359" spans="2:9" ht="15.75" customHeight="1" thickBot="1" x14ac:dyDescent="0.35">
      <c r="B1359" s="7" t="s">
        <v>4968</v>
      </c>
      <c r="C1359" s="13" t="s">
        <v>4969</v>
      </c>
      <c r="D1359" s="14">
        <f t="shared" si="63"/>
        <v>20</v>
      </c>
      <c r="E1359" s="15" t="str">
        <f t="shared" si="64"/>
        <v>Flynn, Ms. Jackie J</v>
      </c>
      <c r="F1359" s="14">
        <f t="shared" si="65"/>
        <v>19</v>
      </c>
      <c r="G1359" s="14" t="s">
        <v>10</v>
      </c>
      <c r="H1359" s="15" t="s">
        <v>4970</v>
      </c>
      <c r="I1359" s="16" t="s">
        <v>4971</v>
      </c>
    </row>
    <row r="1360" spans="2:9" ht="15.75" customHeight="1" thickBot="1" x14ac:dyDescent="0.35">
      <c r="B1360" s="7" t="s">
        <v>4972</v>
      </c>
      <c r="C1360" s="13" t="s">
        <v>4973</v>
      </c>
      <c r="D1360" s="14">
        <f t="shared" si="63"/>
        <v>19</v>
      </c>
      <c r="E1360" s="15" t="str">
        <f t="shared" si="64"/>
        <v>Bishop, Mr. Justin</v>
      </c>
      <c r="F1360" s="14">
        <f t="shared" si="65"/>
        <v>18</v>
      </c>
      <c r="G1360" s="14" t="s">
        <v>15</v>
      </c>
      <c r="H1360" s="15" t="s">
        <v>2311</v>
      </c>
      <c r="I1360" s="16" t="s">
        <v>4974</v>
      </c>
    </row>
    <row r="1361" spans="2:9" ht="15.75" customHeight="1" thickBot="1" x14ac:dyDescent="0.35">
      <c r="B1361" s="7" t="s">
        <v>4975</v>
      </c>
      <c r="C1361" s="13" t="s">
        <v>4976</v>
      </c>
      <c r="D1361" s="14">
        <f t="shared" si="63"/>
        <v>18</v>
      </c>
      <c r="E1361" s="15" t="str">
        <f t="shared" si="64"/>
        <v>Devitt, Ms. Kerry</v>
      </c>
      <c r="F1361" s="14">
        <f t="shared" si="65"/>
        <v>17</v>
      </c>
      <c r="G1361" s="14" t="s">
        <v>10</v>
      </c>
      <c r="H1361" s="15" t="s">
        <v>4977</v>
      </c>
      <c r="I1361" s="16" t="s">
        <v>4978</v>
      </c>
    </row>
    <row r="1362" spans="2:9" ht="15.75" customHeight="1" thickBot="1" x14ac:dyDescent="0.35">
      <c r="B1362" s="7" t="s">
        <v>4979</v>
      </c>
      <c r="C1362" s="13" t="s">
        <v>4980</v>
      </c>
      <c r="D1362" s="14">
        <f t="shared" si="63"/>
        <v>20</v>
      </c>
      <c r="E1362" s="15" t="str">
        <f t="shared" si="64"/>
        <v>Lynch, Ms. Cindy G.</v>
      </c>
      <c r="F1362" s="14">
        <f t="shared" si="65"/>
        <v>19</v>
      </c>
      <c r="G1362" s="14" t="s">
        <v>10</v>
      </c>
      <c r="H1362" s="15" t="s">
        <v>4981</v>
      </c>
      <c r="I1362" s="16" t="s">
        <v>535</v>
      </c>
    </row>
    <row r="1363" spans="2:9" ht="15.75" customHeight="1" thickBot="1" x14ac:dyDescent="0.35">
      <c r="B1363" s="7" t="s">
        <v>4982</v>
      </c>
      <c r="C1363" s="13" t="s">
        <v>4983</v>
      </c>
      <c r="D1363" s="14">
        <f t="shared" si="63"/>
        <v>24</v>
      </c>
      <c r="E1363" s="15" t="str">
        <f t="shared" si="64"/>
        <v>Tramontano, Mr. Gennaro</v>
      </c>
      <c r="F1363" s="14">
        <f t="shared" si="65"/>
        <v>23</v>
      </c>
      <c r="G1363" s="14" t="s">
        <v>15</v>
      </c>
      <c r="H1363" s="15" t="s">
        <v>4984</v>
      </c>
      <c r="I1363" s="16" t="s">
        <v>4985</v>
      </c>
    </row>
    <row r="1364" spans="2:9" ht="15.75" customHeight="1" thickBot="1" x14ac:dyDescent="0.35">
      <c r="B1364" s="7" t="s">
        <v>4986</v>
      </c>
      <c r="C1364" s="13" t="s">
        <v>4987</v>
      </c>
      <c r="D1364" s="14">
        <f t="shared" si="63"/>
        <v>20</v>
      </c>
      <c r="E1364" s="15" t="str">
        <f t="shared" si="64"/>
        <v>Davidson, Mr. Terry</v>
      </c>
      <c r="F1364" s="14">
        <f t="shared" si="65"/>
        <v>19</v>
      </c>
      <c r="G1364" s="14" t="s">
        <v>15</v>
      </c>
      <c r="H1364" s="15" t="s">
        <v>4988</v>
      </c>
      <c r="I1364" s="16" t="s">
        <v>4989</v>
      </c>
    </row>
    <row r="1365" spans="2:9" ht="15.75" customHeight="1" thickBot="1" x14ac:dyDescent="0.35">
      <c r="B1365" s="7" t="s">
        <v>4990</v>
      </c>
      <c r="C1365" s="13" t="s">
        <v>4991</v>
      </c>
      <c r="D1365" s="14">
        <f t="shared" si="63"/>
        <v>21</v>
      </c>
      <c r="E1365" s="15" t="str">
        <f t="shared" si="64"/>
        <v>Burke, Mr. Patrick J</v>
      </c>
      <c r="F1365" s="14">
        <f t="shared" si="65"/>
        <v>20</v>
      </c>
      <c r="G1365" s="14" t="s">
        <v>15</v>
      </c>
      <c r="H1365" s="15" t="s">
        <v>2162</v>
      </c>
      <c r="I1365" s="16" t="s">
        <v>3058</v>
      </c>
    </row>
    <row r="1366" spans="2:9" ht="15.75" customHeight="1" thickBot="1" x14ac:dyDescent="0.35">
      <c r="B1366" s="7" t="s">
        <v>4992</v>
      </c>
      <c r="C1366" s="13" t="s">
        <v>4993</v>
      </c>
      <c r="D1366" s="14">
        <f t="shared" si="63"/>
        <v>18</v>
      </c>
      <c r="E1366" s="15" t="str">
        <f t="shared" si="64"/>
        <v>McGraw, Ms. Keara</v>
      </c>
      <c r="F1366" s="14">
        <f t="shared" si="65"/>
        <v>17</v>
      </c>
      <c r="G1366" s="14" t="s">
        <v>10</v>
      </c>
      <c r="H1366" s="15" t="s">
        <v>4994</v>
      </c>
      <c r="I1366" s="16" t="s">
        <v>4995</v>
      </c>
    </row>
    <row r="1367" spans="2:9" ht="15.75" customHeight="1" thickBot="1" x14ac:dyDescent="0.35">
      <c r="B1367" s="7" t="s">
        <v>4996</v>
      </c>
      <c r="C1367" s="13" t="s">
        <v>4997</v>
      </c>
      <c r="D1367" s="14">
        <f t="shared" si="63"/>
        <v>20</v>
      </c>
      <c r="E1367" s="15" t="str">
        <f t="shared" si="64"/>
        <v>Fellure, Ms. Nicole</v>
      </c>
      <c r="F1367" s="14">
        <f t="shared" si="65"/>
        <v>19</v>
      </c>
      <c r="G1367" s="14" t="s">
        <v>10</v>
      </c>
      <c r="H1367" s="15" t="s">
        <v>100</v>
      </c>
      <c r="I1367" s="16" t="s">
        <v>4998</v>
      </c>
    </row>
    <row r="1368" spans="2:9" ht="15.75" customHeight="1" thickBot="1" x14ac:dyDescent="0.35">
      <c r="B1368" s="7" t="s">
        <v>4999</v>
      </c>
      <c r="C1368" s="13" t="s">
        <v>5000</v>
      </c>
      <c r="D1368" s="14">
        <f t="shared" si="63"/>
        <v>21</v>
      </c>
      <c r="E1368" s="15" t="str">
        <f t="shared" si="64"/>
        <v>Sanford, Mrs. Katena</v>
      </c>
      <c r="F1368" s="14">
        <f t="shared" si="65"/>
        <v>20</v>
      </c>
      <c r="G1368" s="14" t="s">
        <v>1857</v>
      </c>
      <c r="H1368" s="15" t="s">
        <v>5001</v>
      </c>
      <c r="I1368" s="16" t="s">
        <v>5002</v>
      </c>
    </row>
    <row r="1369" spans="2:9" ht="15.75" customHeight="1" thickBot="1" x14ac:dyDescent="0.35">
      <c r="B1369" s="7" t="s">
        <v>5003</v>
      </c>
      <c r="C1369" s="13" t="s">
        <v>5004</v>
      </c>
      <c r="D1369" s="14">
        <f t="shared" si="63"/>
        <v>19</v>
      </c>
      <c r="E1369" s="15" t="str">
        <f t="shared" si="64"/>
        <v>Wrenn, Ms. Bean K.</v>
      </c>
      <c r="F1369" s="14">
        <f t="shared" si="65"/>
        <v>18</v>
      </c>
      <c r="G1369" s="14" t="s">
        <v>10</v>
      </c>
      <c r="H1369" s="15" t="s">
        <v>5005</v>
      </c>
      <c r="I1369" s="16" t="s">
        <v>5006</v>
      </c>
    </row>
    <row r="1370" spans="2:9" ht="15.75" customHeight="1" thickBot="1" x14ac:dyDescent="0.35">
      <c r="B1370" s="7" t="s">
        <v>5007</v>
      </c>
      <c r="C1370" s="13" t="s">
        <v>5008</v>
      </c>
      <c r="D1370" s="14">
        <f t="shared" si="63"/>
        <v>19</v>
      </c>
      <c r="E1370" s="15" t="str">
        <f t="shared" si="64"/>
        <v>Lindsey, Mr. Brian</v>
      </c>
      <c r="F1370" s="14">
        <f t="shared" si="65"/>
        <v>18</v>
      </c>
      <c r="G1370" s="14" t="s">
        <v>15</v>
      </c>
      <c r="H1370" s="15" t="s">
        <v>404</v>
      </c>
      <c r="I1370" s="16" t="s">
        <v>5009</v>
      </c>
    </row>
    <row r="1371" spans="2:9" ht="15.75" customHeight="1" thickBot="1" x14ac:dyDescent="0.35">
      <c r="B1371" s="7" t="s">
        <v>5010</v>
      </c>
      <c r="C1371" s="13" t="s">
        <v>5011</v>
      </c>
      <c r="D1371" s="14">
        <f t="shared" si="63"/>
        <v>25</v>
      </c>
      <c r="E1371" s="15" t="str">
        <f t="shared" si="64"/>
        <v>Krueger, Mr. Jan-Patrick</v>
      </c>
      <c r="F1371" s="14">
        <f t="shared" si="65"/>
        <v>24</v>
      </c>
      <c r="G1371" s="14" t="s">
        <v>15</v>
      </c>
      <c r="H1371" s="15" t="s">
        <v>5012</v>
      </c>
      <c r="I1371" s="16" t="s">
        <v>5013</v>
      </c>
    </row>
    <row r="1372" spans="2:9" ht="15.75" customHeight="1" thickBot="1" x14ac:dyDescent="0.35">
      <c r="B1372" s="7" t="s">
        <v>5014</v>
      </c>
      <c r="C1372" s="13" t="s">
        <v>5015</v>
      </c>
      <c r="D1372" s="14">
        <f t="shared" si="63"/>
        <v>20</v>
      </c>
      <c r="E1372" s="15" t="str">
        <f t="shared" si="64"/>
        <v>Babler, Mr. Jesse J</v>
      </c>
      <c r="F1372" s="14">
        <f t="shared" si="65"/>
        <v>19</v>
      </c>
      <c r="G1372" s="14" t="s">
        <v>15</v>
      </c>
      <c r="H1372" s="15" t="s">
        <v>5016</v>
      </c>
      <c r="I1372" s="16" t="s">
        <v>5017</v>
      </c>
    </row>
    <row r="1373" spans="2:9" ht="15.75" customHeight="1" thickBot="1" x14ac:dyDescent="0.35">
      <c r="B1373" s="7" t="s">
        <v>5018</v>
      </c>
      <c r="C1373" s="13" t="s">
        <v>5019</v>
      </c>
      <c r="D1373" s="14">
        <f t="shared" si="63"/>
        <v>25</v>
      </c>
      <c r="E1373" s="15" t="str">
        <f t="shared" si="64"/>
        <v>Brezenski, Ms. Lindsey M</v>
      </c>
      <c r="F1373" s="14">
        <f t="shared" si="65"/>
        <v>24</v>
      </c>
      <c r="G1373" s="14" t="s">
        <v>10</v>
      </c>
      <c r="H1373" s="15" t="s">
        <v>5020</v>
      </c>
      <c r="I1373" s="16" t="s">
        <v>5021</v>
      </c>
    </row>
    <row r="1374" spans="2:9" ht="15.75" customHeight="1" thickBot="1" x14ac:dyDescent="0.35">
      <c r="B1374" s="7" t="s">
        <v>5022</v>
      </c>
      <c r="C1374" s="13" t="s">
        <v>5023</v>
      </c>
      <c r="D1374" s="14">
        <f t="shared" si="63"/>
        <v>29</v>
      </c>
      <c r="E1374" s="15" t="str">
        <f t="shared" si="64"/>
        <v>Marschner, Ms. Marguerite K.</v>
      </c>
      <c r="F1374" s="14">
        <f t="shared" si="65"/>
        <v>28</v>
      </c>
      <c r="G1374" s="14" t="s">
        <v>10</v>
      </c>
      <c r="H1374" s="15" t="s">
        <v>5024</v>
      </c>
      <c r="I1374" s="16" t="s">
        <v>5025</v>
      </c>
    </row>
    <row r="1375" spans="2:9" ht="15.75" customHeight="1" thickBot="1" x14ac:dyDescent="0.35">
      <c r="B1375" s="7" t="s">
        <v>5026</v>
      </c>
      <c r="C1375" s="13" t="s">
        <v>5027</v>
      </c>
      <c r="D1375" s="14">
        <f t="shared" si="63"/>
        <v>17</v>
      </c>
      <c r="E1375" s="15" t="str">
        <f t="shared" si="64"/>
        <v>King, Mr. Travis</v>
      </c>
      <c r="F1375" s="14">
        <f t="shared" si="65"/>
        <v>16</v>
      </c>
      <c r="G1375" s="14" t="s">
        <v>15</v>
      </c>
      <c r="H1375" s="15" t="s">
        <v>5028</v>
      </c>
      <c r="I1375" s="16" t="s">
        <v>713</v>
      </c>
    </row>
    <row r="1376" spans="2:9" ht="15.75" customHeight="1" thickBot="1" x14ac:dyDescent="0.35">
      <c r="B1376" s="7" t="s">
        <v>5029</v>
      </c>
      <c r="C1376" s="13" t="s">
        <v>5030</v>
      </c>
      <c r="D1376" s="14">
        <f t="shared" si="63"/>
        <v>18</v>
      </c>
      <c r="E1376" s="15" t="str">
        <f t="shared" si="64"/>
        <v>Montez, Mr. Ricky</v>
      </c>
      <c r="F1376" s="14">
        <f t="shared" si="65"/>
        <v>17</v>
      </c>
      <c r="G1376" s="14" t="s">
        <v>15</v>
      </c>
      <c r="H1376" s="15" t="s">
        <v>5031</v>
      </c>
      <c r="I1376" s="16" t="s">
        <v>5032</v>
      </c>
    </row>
    <row r="1377" spans="2:9" ht="15.75" customHeight="1" thickBot="1" x14ac:dyDescent="0.35">
      <c r="B1377" s="7" t="s">
        <v>5033</v>
      </c>
      <c r="C1377" s="13" t="s">
        <v>5034</v>
      </c>
      <c r="D1377" s="14">
        <f t="shared" si="63"/>
        <v>26</v>
      </c>
      <c r="E1377" s="15" t="str">
        <f t="shared" si="64"/>
        <v>Campbell, Mrs. Colleen L.</v>
      </c>
      <c r="F1377" s="14">
        <f t="shared" si="65"/>
        <v>25</v>
      </c>
      <c r="G1377" s="14" t="s">
        <v>1857</v>
      </c>
      <c r="H1377" s="15" t="s">
        <v>5035</v>
      </c>
      <c r="I1377" s="16" t="s">
        <v>2099</v>
      </c>
    </row>
    <row r="1378" spans="2:9" ht="15.75" customHeight="1" thickBot="1" x14ac:dyDescent="0.35">
      <c r="B1378" s="7" t="s">
        <v>5036</v>
      </c>
      <c r="C1378" s="13" t="s">
        <v>5037</v>
      </c>
      <c r="D1378" s="14">
        <f t="shared" si="63"/>
        <v>20</v>
      </c>
      <c r="E1378" s="15" t="str">
        <f t="shared" si="64"/>
        <v>Hurt, Mr. Charlie A</v>
      </c>
      <c r="F1378" s="14">
        <f t="shared" si="65"/>
        <v>19</v>
      </c>
      <c r="G1378" s="14" t="s">
        <v>15</v>
      </c>
      <c r="H1378" s="15" t="s">
        <v>5038</v>
      </c>
      <c r="I1378" s="16" t="s">
        <v>5039</v>
      </c>
    </row>
    <row r="1379" spans="2:9" ht="15.75" customHeight="1" thickBot="1" x14ac:dyDescent="0.35">
      <c r="B1379" s="7" t="s">
        <v>5040</v>
      </c>
      <c r="C1379" s="13" t="s">
        <v>5041</v>
      </c>
      <c r="D1379" s="14">
        <f t="shared" si="63"/>
        <v>16</v>
      </c>
      <c r="E1379" s="15" t="str">
        <f t="shared" si="64"/>
        <v>Garey, Mr. Rick</v>
      </c>
      <c r="F1379" s="14">
        <f t="shared" si="65"/>
        <v>15</v>
      </c>
      <c r="G1379" s="14" t="s">
        <v>15</v>
      </c>
      <c r="H1379" s="15" t="s">
        <v>1391</v>
      </c>
      <c r="I1379" s="16" t="s">
        <v>5042</v>
      </c>
    </row>
    <row r="1380" spans="2:9" ht="15.75" customHeight="1" thickBot="1" x14ac:dyDescent="0.35">
      <c r="B1380" s="7" t="s">
        <v>5043</v>
      </c>
      <c r="C1380" s="13" t="s">
        <v>5044</v>
      </c>
      <c r="D1380" s="14">
        <f t="shared" si="63"/>
        <v>20</v>
      </c>
      <c r="E1380" s="15" t="str">
        <f t="shared" si="64"/>
        <v>Reddy, Ms. Lauren C</v>
      </c>
      <c r="F1380" s="14">
        <f t="shared" si="65"/>
        <v>19</v>
      </c>
      <c r="G1380" s="14" t="s">
        <v>10</v>
      </c>
      <c r="H1380" s="15" t="s">
        <v>5045</v>
      </c>
      <c r="I1380" s="16" t="s">
        <v>5046</v>
      </c>
    </row>
    <row r="1381" spans="2:9" ht="15.75" customHeight="1" thickBot="1" x14ac:dyDescent="0.35">
      <c r="B1381" s="7" t="s">
        <v>5047</v>
      </c>
      <c r="C1381" s="13" t="s">
        <v>5048</v>
      </c>
      <c r="D1381" s="14">
        <f t="shared" si="63"/>
        <v>20</v>
      </c>
      <c r="E1381" s="15" t="str">
        <f t="shared" si="64"/>
        <v>Mueller, Mr. Daniel</v>
      </c>
      <c r="F1381" s="14">
        <f t="shared" si="65"/>
        <v>19</v>
      </c>
      <c r="G1381" s="14" t="s">
        <v>15</v>
      </c>
      <c r="H1381" s="15" t="s">
        <v>271</v>
      </c>
      <c r="I1381" s="16" t="s">
        <v>5049</v>
      </c>
    </row>
    <row r="1382" spans="2:9" ht="15.75" customHeight="1" thickBot="1" x14ac:dyDescent="0.35">
      <c r="B1382" s="7" t="s">
        <v>5050</v>
      </c>
      <c r="C1382" s="13" t="s">
        <v>5051</v>
      </c>
      <c r="D1382" s="14">
        <f t="shared" si="63"/>
        <v>17</v>
      </c>
      <c r="E1382" s="15" t="str">
        <f t="shared" si="64"/>
        <v>Julia, Mr. Jaime</v>
      </c>
      <c r="F1382" s="14">
        <f t="shared" si="65"/>
        <v>16</v>
      </c>
      <c r="G1382" s="14" t="s">
        <v>15</v>
      </c>
      <c r="H1382" s="15" t="s">
        <v>821</v>
      </c>
      <c r="I1382" s="16" t="s">
        <v>5052</v>
      </c>
    </row>
    <row r="1383" spans="2:9" ht="15.75" customHeight="1" thickBot="1" x14ac:dyDescent="0.35">
      <c r="B1383" s="7" t="s">
        <v>5053</v>
      </c>
      <c r="C1383" s="13" t="s">
        <v>5054</v>
      </c>
      <c r="D1383" s="14">
        <f t="shared" si="63"/>
        <v>18</v>
      </c>
      <c r="E1383" s="15" t="str">
        <f t="shared" si="64"/>
        <v>Uribe, Mr. Erik R</v>
      </c>
      <c r="F1383" s="14">
        <f t="shared" si="65"/>
        <v>17</v>
      </c>
      <c r="G1383" s="14" t="s">
        <v>15</v>
      </c>
      <c r="H1383" s="15" t="s">
        <v>5055</v>
      </c>
      <c r="I1383" s="16" t="s">
        <v>5056</v>
      </c>
    </row>
    <row r="1384" spans="2:9" ht="15.75" customHeight="1" thickBot="1" x14ac:dyDescent="0.35">
      <c r="B1384" s="7" t="s">
        <v>5057</v>
      </c>
      <c r="C1384" s="13" t="s">
        <v>5058</v>
      </c>
      <c r="D1384" s="14">
        <f t="shared" si="63"/>
        <v>16</v>
      </c>
      <c r="E1384" s="15" t="str">
        <f t="shared" si="64"/>
        <v>Hand, Ms. Katie</v>
      </c>
      <c r="F1384" s="14">
        <f t="shared" si="65"/>
        <v>15</v>
      </c>
      <c r="G1384" s="14" t="s">
        <v>10</v>
      </c>
      <c r="H1384" s="15" t="s">
        <v>2015</v>
      </c>
      <c r="I1384" s="16" t="s">
        <v>5059</v>
      </c>
    </row>
    <row r="1385" spans="2:9" ht="15.75" customHeight="1" thickBot="1" x14ac:dyDescent="0.35">
      <c r="B1385" s="7" t="s">
        <v>5060</v>
      </c>
      <c r="C1385" s="13" t="s">
        <v>5061</v>
      </c>
      <c r="D1385" s="14">
        <f t="shared" si="63"/>
        <v>23</v>
      </c>
      <c r="E1385" s="15" t="str">
        <f t="shared" si="64"/>
        <v>Petersen, Mr. Thomas A</v>
      </c>
      <c r="F1385" s="14">
        <f t="shared" si="65"/>
        <v>22</v>
      </c>
      <c r="G1385" s="14" t="s">
        <v>15</v>
      </c>
      <c r="H1385" s="15" t="s">
        <v>3918</v>
      </c>
      <c r="I1385" s="16" t="s">
        <v>2436</v>
      </c>
    </row>
    <row r="1386" spans="2:9" ht="15.75" customHeight="1" thickBot="1" x14ac:dyDescent="0.35">
      <c r="B1386" s="7" t="s">
        <v>5062</v>
      </c>
      <c r="C1386" s="13" t="s">
        <v>5063</v>
      </c>
      <c r="D1386" s="14">
        <f t="shared" si="63"/>
        <v>26</v>
      </c>
      <c r="E1386" s="15" t="str">
        <f t="shared" si="64"/>
        <v>Mac-Thiong, Mr. Jean-Marc</v>
      </c>
      <c r="F1386" s="14">
        <f t="shared" si="65"/>
        <v>25</v>
      </c>
      <c r="G1386" s="14" t="s">
        <v>15</v>
      </c>
      <c r="H1386" s="15" t="s">
        <v>5064</v>
      </c>
      <c r="I1386" s="16" t="s">
        <v>5065</v>
      </c>
    </row>
    <row r="1387" spans="2:9" ht="15.75" customHeight="1" thickBot="1" x14ac:dyDescent="0.35">
      <c r="B1387" s="7" t="s">
        <v>5066</v>
      </c>
      <c r="C1387" s="13" t="s">
        <v>5067</v>
      </c>
      <c r="D1387" s="14">
        <f t="shared" si="63"/>
        <v>20</v>
      </c>
      <c r="E1387" s="15" t="str">
        <f t="shared" si="64"/>
        <v>Walker, Ms. Kerry L</v>
      </c>
      <c r="F1387" s="14">
        <f t="shared" si="65"/>
        <v>19</v>
      </c>
      <c r="G1387" s="14" t="s">
        <v>10</v>
      </c>
      <c r="H1387" s="15" t="s">
        <v>5068</v>
      </c>
      <c r="I1387" s="16" t="s">
        <v>1103</v>
      </c>
    </row>
    <row r="1388" spans="2:9" ht="15.75" customHeight="1" thickBot="1" x14ac:dyDescent="0.35">
      <c r="B1388" s="7" t="s">
        <v>5069</v>
      </c>
      <c r="C1388" s="13" t="s">
        <v>5070</v>
      </c>
      <c r="D1388" s="14">
        <f t="shared" si="63"/>
        <v>19</v>
      </c>
      <c r="E1388" s="15" t="str">
        <f t="shared" si="64"/>
        <v>Steidl, Mr. Ulrich</v>
      </c>
      <c r="F1388" s="14">
        <f t="shared" si="65"/>
        <v>18</v>
      </c>
      <c r="G1388" s="14" t="s">
        <v>15</v>
      </c>
      <c r="H1388" s="15" t="s">
        <v>5071</v>
      </c>
      <c r="I1388" s="16" t="s">
        <v>5072</v>
      </c>
    </row>
    <row r="1389" spans="2:9" ht="15.75" customHeight="1" thickBot="1" x14ac:dyDescent="0.35">
      <c r="B1389" s="7" t="s">
        <v>5073</v>
      </c>
      <c r="C1389" s="13" t="s">
        <v>5074</v>
      </c>
      <c r="D1389" s="14">
        <f t="shared" si="63"/>
        <v>19</v>
      </c>
      <c r="E1389" s="15" t="str">
        <f t="shared" si="64"/>
        <v>Rose, Mr. Justin P</v>
      </c>
      <c r="F1389" s="14">
        <f t="shared" si="65"/>
        <v>18</v>
      </c>
      <c r="G1389" s="14" t="s">
        <v>15</v>
      </c>
      <c r="H1389" s="15" t="s">
        <v>5075</v>
      </c>
      <c r="I1389" s="16" t="s">
        <v>3717</v>
      </c>
    </row>
    <row r="1390" spans="2:9" ht="15.75" customHeight="1" thickBot="1" x14ac:dyDescent="0.35">
      <c r="B1390" s="7" t="s">
        <v>5076</v>
      </c>
      <c r="C1390" s="13" t="s">
        <v>5077</v>
      </c>
      <c r="D1390" s="14">
        <f t="shared" si="63"/>
        <v>24</v>
      </c>
      <c r="E1390" s="15" t="str">
        <f t="shared" si="64"/>
        <v>Alderfer, Ms. Hannah E.</v>
      </c>
      <c r="F1390" s="14">
        <f t="shared" si="65"/>
        <v>23</v>
      </c>
      <c r="G1390" s="14" t="s">
        <v>10</v>
      </c>
      <c r="H1390" s="15" t="s">
        <v>5078</v>
      </c>
      <c r="I1390" s="16" t="s">
        <v>5079</v>
      </c>
    </row>
    <row r="1391" spans="2:9" ht="15.75" customHeight="1" thickBot="1" x14ac:dyDescent="0.35">
      <c r="B1391" s="7" t="s">
        <v>5080</v>
      </c>
      <c r="C1391" s="13" t="s">
        <v>5081</v>
      </c>
      <c r="D1391" s="14">
        <f t="shared" si="63"/>
        <v>18</v>
      </c>
      <c r="E1391" s="15" t="str">
        <f t="shared" si="64"/>
        <v>Ryland, Mr. David</v>
      </c>
      <c r="F1391" s="14">
        <f t="shared" si="65"/>
        <v>17</v>
      </c>
      <c r="G1391" s="14" t="s">
        <v>15</v>
      </c>
      <c r="H1391" s="15" t="s">
        <v>56</v>
      </c>
      <c r="I1391" s="16" t="s">
        <v>5082</v>
      </c>
    </row>
    <row r="1392" spans="2:9" ht="15.75" customHeight="1" thickBot="1" x14ac:dyDescent="0.35">
      <c r="B1392" s="7" t="s">
        <v>5083</v>
      </c>
      <c r="C1392" s="13" t="s">
        <v>5084</v>
      </c>
      <c r="D1392" s="14">
        <f t="shared" si="63"/>
        <v>16</v>
      </c>
      <c r="E1392" s="15" t="str">
        <f t="shared" si="64"/>
        <v>Bethea, Mr. Jim</v>
      </c>
      <c r="F1392" s="14">
        <f t="shared" si="65"/>
        <v>15</v>
      </c>
      <c r="G1392" s="14" t="s">
        <v>15</v>
      </c>
      <c r="H1392" s="15" t="s">
        <v>1782</v>
      </c>
      <c r="I1392" s="16" t="s">
        <v>5085</v>
      </c>
    </row>
    <row r="1393" spans="2:9" ht="15.75" customHeight="1" thickBot="1" x14ac:dyDescent="0.35">
      <c r="B1393" s="7" t="s">
        <v>5086</v>
      </c>
      <c r="C1393" s="13" t="s">
        <v>5087</v>
      </c>
      <c r="D1393" s="14">
        <f t="shared" si="63"/>
        <v>20</v>
      </c>
      <c r="E1393" s="15" t="str">
        <f t="shared" si="64"/>
        <v>Kelly, Mr. Joseph P</v>
      </c>
      <c r="F1393" s="14">
        <f t="shared" si="65"/>
        <v>19</v>
      </c>
      <c r="G1393" s="14" t="s">
        <v>15</v>
      </c>
      <c r="H1393" s="15" t="s">
        <v>5088</v>
      </c>
      <c r="I1393" s="16" t="s">
        <v>1725</v>
      </c>
    </row>
    <row r="1394" spans="2:9" ht="15.75" customHeight="1" thickBot="1" x14ac:dyDescent="0.35">
      <c r="B1394" s="7" t="s">
        <v>5089</v>
      </c>
      <c r="C1394" s="13" t="s">
        <v>5090</v>
      </c>
      <c r="D1394" s="14">
        <f t="shared" si="63"/>
        <v>19</v>
      </c>
      <c r="E1394" s="15" t="str">
        <f t="shared" si="64"/>
        <v>Blois, Mr. Michael</v>
      </c>
      <c r="F1394" s="14">
        <f t="shared" si="65"/>
        <v>18</v>
      </c>
      <c r="G1394" s="14" t="s">
        <v>15</v>
      </c>
      <c r="H1394" s="15" t="s">
        <v>612</v>
      </c>
      <c r="I1394" s="16" t="s">
        <v>5091</v>
      </c>
    </row>
    <row r="1395" spans="2:9" ht="15.75" customHeight="1" thickBot="1" x14ac:dyDescent="0.35">
      <c r="B1395" s="7" t="s">
        <v>5092</v>
      </c>
      <c r="C1395" s="13" t="s">
        <v>5093</v>
      </c>
      <c r="D1395" s="14">
        <f t="shared" si="63"/>
        <v>19</v>
      </c>
      <c r="E1395" s="15" t="str">
        <f t="shared" si="64"/>
        <v>Dayton, Ms. Gina M</v>
      </c>
      <c r="F1395" s="14">
        <f t="shared" si="65"/>
        <v>18</v>
      </c>
      <c r="G1395" s="14" t="s">
        <v>10</v>
      </c>
      <c r="H1395" s="15" t="s">
        <v>5094</v>
      </c>
      <c r="I1395" s="16" t="s">
        <v>5095</v>
      </c>
    </row>
    <row r="1396" spans="2:9" ht="15.75" customHeight="1" thickBot="1" x14ac:dyDescent="0.35">
      <c r="B1396" s="7" t="s">
        <v>5096</v>
      </c>
      <c r="C1396" s="13" t="s">
        <v>5097</v>
      </c>
      <c r="D1396" s="14">
        <f t="shared" si="63"/>
        <v>22</v>
      </c>
      <c r="E1396" s="15" t="str">
        <f t="shared" si="64"/>
        <v>Cloud, Ms. Shantel C.</v>
      </c>
      <c r="F1396" s="14">
        <f t="shared" si="65"/>
        <v>21</v>
      </c>
      <c r="G1396" s="14" t="s">
        <v>10</v>
      </c>
      <c r="H1396" s="15" t="s">
        <v>5098</v>
      </c>
      <c r="I1396" s="16" t="s">
        <v>5099</v>
      </c>
    </row>
    <row r="1397" spans="2:9" ht="15.75" customHeight="1" thickBot="1" x14ac:dyDescent="0.35">
      <c r="B1397" s="7" t="s">
        <v>5100</v>
      </c>
      <c r="C1397" s="13" t="s">
        <v>5101</v>
      </c>
      <c r="D1397" s="14">
        <f t="shared" si="63"/>
        <v>21</v>
      </c>
      <c r="E1397" s="15" t="str">
        <f t="shared" si="64"/>
        <v>Betournay, Mr. Brian</v>
      </c>
      <c r="F1397" s="14">
        <f t="shared" si="65"/>
        <v>20</v>
      </c>
      <c r="G1397" s="14" t="s">
        <v>15</v>
      </c>
      <c r="H1397" s="15" t="s">
        <v>404</v>
      </c>
      <c r="I1397" s="16" t="s">
        <v>5102</v>
      </c>
    </row>
    <row r="1398" spans="2:9" ht="15.75" customHeight="1" thickBot="1" x14ac:dyDescent="0.35">
      <c r="B1398" s="7" t="s">
        <v>5103</v>
      </c>
      <c r="C1398" s="13" t="s">
        <v>5104</v>
      </c>
      <c r="D1398" s="14">
        <f t="shared" si="63"/>
        <v>18</v>
      </c>
      <c r="E1398" s="15" t="str">
        <f t="shared" si="64"/>
        <v>Temple, Mr. Brian</v>
      </c>
      <c r="F1398" s="14">
        <f t="shared" si="65"/>
        <v>17</v>
      </c>
      <c r="G1398" s="14" t="s">
        <v>15</v>
      </c>
      <c r="H1398" s="15" t="s">
        <v>404</v>
      </c>
      <c r="I1398" s="16" t="s">
        <v>5105</v>
      </c>
    </row>
    <row r="1399" spans="2:9" ht="15.75" customHeight="1" thickBot="1" x14ac:dyDescent="0.35">
      <c r="B1399" s="7" t="s">
        <v>5106</v>
      </c>
      <c r="C1399" s="13" t="s">
        <v>5107</v>
      </c>
      <c r="D1399" s="14">
        <f t="shared" si="63"/>
        <v>22</v>
      </c>
      <c r="E1399" s="15" t="str">
        <f t="shared" si="64"/>
        <v>Rollie, Ms. Jessica R</v>
      </c>
      <c r="F1399" s="14">
        <f t="shared" si="65"/>
        <v>21</v>
      </c>
      <c r="G1399" s="14" t="s">
        <v>10</v>
      </c>
      <c r="H1399" s="15" t="s">
        <v>5108</v>
      </c>
      <c r="I1399" s="16" t="s">
        <v>5109</v>
      </c>
    </row>
    <row r="1400" spans="2:9" ht="15.75" customHeight="1" thickBot="1" x14ac:dyDescent="0.35">
      <c r="B1400" s="7" t="s">
        <v>5110</v>
      </c>
      <c r="C1400" s="13" t="s">
        <v>5111</v>
      </c>
      <c r="D1400" s="14">
        <f t="shared" si="63"/>
        <v>19</v>
      </c>
      <c r="E1400" s="15" t="str">
        <f t="shared" si="64"/>
        <v>Roybal, Mrs. Robyn</v>
      </c>
      <c r="F1400" s="14">
        <f t="shared" si="65"/>
        <v>18</v>
      </c>
      <c r="G1400" s="14" t="s">
        <v>1857</v>
      </c>
      <c r="H1400" s="15" t="s">
        <v>5112</v>
      </c>
      <c r="I1400" s="16" t="s">
        <v>5113</v>
      </c>
    </row>
    <row r="1401" spans="2:9" ht="15.75" customHeight="1" thickBot="1" x14ac:dyDescent="0.35">
      <c r="B1401" s="7" t="s">
        <v>5114</v>
      </c>
      <c r="C1401" s="13" t="s">
        <v>5115</v>
      </c>
      <c r="D1401" s="14">
        <f t="shared" si="63"/>
        <v>20</v>
      </c>
      <c r="E1401" s="15" t="str">
        <f t="shared" si="64"/>
        <v>Turgeon, Ms. Ashley</v>
      </c>
      <c r="F1401" s="14">
        <f t="shared" si="65"/>
        <v>19</v>
      </c>
      <c r="G1401" s="14" t="s">
        <v>10</v>
      </c>
      <c r="H1401" s="15" t="s">
        <v>976</v>
      </c>
      <c r="I1401" s="16" t="s">
        <v>5116</v>
      </c>
    </row>
    <row r="1402" spans="2:9" ht="15.75" customHeight="1" thickBot="1" x14ac:dyDescent="0.35">
      <c r="B1402" s="7" t="s">
        <v>5117</v>
      </c>
      <c r="C1402" s="13" t="s">
        <v>5118</v>
      </c>
      <c r="D1402" s="14">
        <f t="shared" si="63"/>
        <v>20</v>
      </c>
      <c r="E1402" s="15" t="str">
        <f t="shared" si="64"/>
        <v>Deingenis, Ms. Dana</v>
      </c>
      <c r="F1402" s="14">
        <f t="shared" si="65"/>
        <v>19</v>
      </c>
      <c r="G1402" s="14" t="s">
        <v>10</v>
      </c>
      <c r="H1402" s="15" t="s">
        <v>2748</v>
      </c>
      <c r="I1402" s="16" t="s">
        <v>5119</v>
      </c>
    </row>
    <row r="1403" spans="2:9" ht="15.75" customHeight="1" thickBot="1" x14ac:dyDescent="0.35">
      <c r="B1403" s="7" t="s">
        <v>5120</v>
      </c>
      <c r="C1403" s="13" t="s">
        <v>5121</v>
      </c>
      <c r="D1403" s="14">
        <f t="shared" si="63"/>
        <v>22</v>
      </c>
      <c r="E1403" s="15" t="str">
        <f t="shared" si="64"/>
        <v>Hodge, Ms. Jessica F.</v>
      </c>
      <c r="F1403" s="14">
        <f t="shared" si="65"/>
        <v>21</v>
      </c>
      <c r="G1403" s="14" t="s">
        <v>10</v>
      </c>
      <c r="H1403" s="15" t="s">
        <v>5122</v>
      </c>
      <c r="I1403" s="16" t="s">
        <v>4409</v>
      </c>
    </row>
    <row r="1404" spans="2:9" ht="15.75" customHeight="1" thickBot="1" x14ac:dyDescent="0.35">
      <c r="B1404" s="7" t="s">
        <v>5123</v>
      </c>
      <c r="C1404" s="13" t="s">
        <v>5124</v>
      </c>
      <c r="D1404" s="14">
        <f t="shared" si="63"/>
        <v>19</v>
      </c>
      <c r="E1404" s="15" t="str">
        <f t="shared" si="64"/>
        <v>Gibbs, Ms. Lindsey</v>
      </c>
      <c r="F1404" s="14">
        <f t="shared" si="65"/>
        <v>18</v>
      </c>
      <c r="G1404" s="14" t="s">
        <v>10</v>
      </c>
      <c r="H1404" s="15" t="s">
        <v>236</v>
      </c>
      <c r="I1404" s="16" t="s">
        <v>5125</v>
      </c>
    </row>
    <row r="1405" spans="2:9" ht="15.75" customHeight="1" thickBot="1" x14ac:dyDescent="0.35">
      <c r="B1405" s="7" t="s">
        <v>5126</v>
      </c>
      <c r="C1405" s="13" t="s">
        <v>5127</v>
      </c>
      <c r="D1405" s="14">
        <f t="shared" si="63"/>
        <v>18</v>
      </c>
      <c r="E1405" s="15" t="str">
        <f t="shared" si="64"/>
        <v>Trom, Ms. Kelly A</v>
      </c>
      <c r="F1405" s="14">
        <f t="shared" si="65"/>
        <v>17</v>
      </c>
      <c r="G1405" s="14" t="s">
        <v>10</v>
      </c>
      <c r="H1405" s="15" t="s">
        <v>2422</v>
      </c>
      <c r="I1405" s="16" t="s">
        <v>5128</v>
      </c>
    </row>
    <row r="1406" spans="2:9" ht="15.75" customHeight="1" thickBot="1" x14ac:dyDescent="0.35">
      <c r="B1406" s="7" t="s">
        <v>5129</v>
      </c>
      <c r="C1406" s="13" t="s">
        <v>5130</v>
      </c>
      <c r="D1406" s="14">
        <f t="shared" si="63"/>
        <v>20</v>
      </c>
      <c r="E1406" s="15" t="str">
        <f t="shared" si="64"/>
        <v>Sizer, Ms. Brooke E</v>
      </c>
      <c r="F1406" s="14">
        <f t="shared" si="65"/>
        <v>19</v>
      </c>
      <c r="G1406" s="14" t="s">
        <v>10</v>
      </c>
      <c r="H1406" s="15" t="s">
        <v>5131</v>
      </c>
      <c r="I1406" s="16" t="s">
        <v>5132</v>
      </c>
    </row>
    <row r="1407" spans="2:9" ht="15.75" customHeight="1" thickBot="1" x14ac:dyDescent="0.35">
      <c r="B1407" s="7" t="s">
        <v>5133</v>
      </c>
      <c r="C1407" s="13" t="s">
        <v>5134</v>
      </c>
      <c r="D1407" s="14">
        <f t="shared" si="63"/>
        <v>24</v>
      </c>
      <c r="E1407" s="15" t="str">
        <f t="shared" si="64"/>
        <v>Ellison, Ms. Katelyn E.</v>
      </c>
      <c r="F1407" s="14">
        <f t="shared" si="65"/>
        <v>23</v>
      </c>
      <c r="G1407" s="14" t="s">
        <v>10</v>
      </c>
      <c r="H1407" s="15" t="s">
        <v>5135</v>
      </c>
      <c r="I1407" s="16" t="s">
        <v>5136</v>
      </c>
    </row>
    <row r="1408" spans="2:9" ht="15.75" customHeight="1" thickBot="1" x14ac:dyDescent="0.35">
      <c r="B1408" s="7" t="s">
        <v>5137</v>
      </c>
      <c r="C1408" s="13" t="s">
        <v>5138</v>
      </c>
      <c r="D1408" s="14">
        <f t="shared" si="63"/>
        <v>20</v>
      </c>
      <c r="E1408" s="15" t="str">
        <f t="shared" si="64"/>
        <v>Sulkowski, Mr. Adam</v>
      </c>
      <c r="F1408" s="14">
        <f t="shared" si="65"/>
        <v>19</v>
      </c>
      <c r="G1408" s="14" t="s">
        <v>15</v>
      </c>
      <c r="H1408" s="15" t="s">
        <v>112</v>
      </c>
      <c r="I1408" s="16" t="s">
        <v>5139</v>
      </c>
    </row>
    <row r="1409" spans="2:9" ht="15.75" customHeight="1" thickBot="1" x14ac:dyDescent="0.35">
      <c r="B1409" s="7" t="s">
        <v>5140</v>
      </c>
      <c r="C1409" s="13" t="s">
        <v>5141</v>
      </c>
      <c r="D1409" s="14">
        <f t="shared" si="63"/>
        <v>18</v>
      </c>
      <c r="E1409" s="15" t="str">
        <f t="shared" si="64"/>
        <v>Maringo, Ms. Dana</v>
      </c>
      <c r="F1409" s="14">
        <f t="shared" si="65"/>
        <v>17</v>
      </c>
      <c r="G1409" s="14" t="s">
        <v>10</v>
      </c>
      <c r="H1409" s="15" t="s">
        <v>2748</v>
      </c>
      <c r="I1409" s="16" t="s">
        <v>5142</v>
      </c>
    </row>
    <row r="1410" spans="2:9" ht="15.75" customHeight="1" thickBot="1" x14ac:dyDescent="0.35">
      <c r="B1410" s="7" t="s">
        <v>5143</v>
      </c>
      <c r="C1410" s="13" t="s">
        <v>5144</v>
      </c>
      <c r="D1410" s="14">
        <f t="shared" si="63"/>
        <v>19</v>
      </c>
      <c r="E1410" s="15" t="str">
        <f t="shared" si="64"/>
        <v>Lattin, Mr. Eric W</v>
      </c>
      <c r="F1410" s="14">
        <f t="shared" si="65"/>
        <v>18</v>
      </c>
      <c r="G1410" s="14" t="s">
        <v>15</v>
      </c>
      <c r="H1410" s="15" t="s">
        <v>186</v>
      </c>
      <c r="I1410" s="16" t="s">
        <v>5145</v>
      </c>
    </row>
    <row r="1411" spans="2:9" ht="15.75" customHeight="1" thickBot="1" x14ac:dyDescent="0.35">
      <c r="B1411" s="7" t="s">
        <v>5146</v>
      </c>
      <c r="C1411" s="13" t="s">
        <v>5147</v>
      </c>
      <c r="D1411" s="14">
        <f t="shared" ref="D1411:D1474" si="66">LEN(C1411)</f>
        <v>25</v>
      </c>
      <c r="E1411" s="15" t="str">
        <f t="shared" ref="E1411:E1474" si="67">TRIM(C1411)</f>
        <v>Deblander, Mr. Matthew D</v>
      </c>
      <c r="F1411" s="14">
        <f t="shared" ref="F1411:F1474" si="68">LEN(E1411)</f>
        <v>24</v>
      </c>
      <c r="G1411" s="14" t="s">
        <v>15</v>
      </c>
      <c r="H1411" s="15" t="s">
        <v>16</v>
      </c>
      <c r="I1411" s="16" t="s">
        <v>5148</v>
      </c>
    </row>
    <row r="1412" spans="2:9" ht="15.75" customHeight="1" thickBot="1" x14ac:dyDescent="0.35">
      <c r="B1412" s="7" t="s">
        <v>5149</v>
      </c>
      <c r="C1412" s="13" t="s">
        <v>5150</v>
      </c>
      <c r="D1412" s="14">
        <f t="shared" si="66"/>
        <v>20</v>
      </c>
      <c r="E1412" s="15" t="str">
        <f t="shared" si="67"/>
        <v>O'Neill, Mr. Eoghan</v>
      </c>
      <c r="F1412" s="14">
        <f t="shared" si="68"/>
        <v>19</v>
      </c>
      <c r="G1412" s="14" t="s">
        <v>15</v>
      </c>
      <c r="H1412" s="15" t="s">
        <v>5151</v>
      </c>
      <c r="I1412" s="16" t="s">
        <v>5152</v>
      </c>
    </row>
    <row r="1413" spans="2:9" ht="15.75" customHeight="1" thickBot="1" x14ac:dyDescent="0.35">
      <c r="B1413" s="7" t="s">
        <v>5153</v>
      </c>
      <c r="C1413" s="13" t="s">
        <v>5154</v>
      </c>
      <c r="D1413" s="14">
        <f t="shared" si="66"/>
        <v>20</v>
      </c>
      <c r="E1413" s="15" t="str">
        <f t="shared" si="67"/>
        <v>Davis, Ms. Pamela W</v>
      </c>
      <c r="F1413" s="14">
        <f t="shared" si="68"/>
        <v>19</v>
      </c>
      <c r="G1413" s="14" t="s">
        <v>10</v>
      </c>
      <c r="H1413" s="15" t="s">
        <v>5155</v>
      </c>
      <c r="I1413" s="16" t="s">
        <v>4102</v>
      </c>
    </row>
    <row r="1414" spans="2:9" ht="15.75" customHeight="1" thickBot="1" x14ac:dyDescent="0.35">
      <c r="B1414" s="7" t="s">
        <v>5156</v>
      </c>
      <c r="C1414" s="13" t="s">
        <v>5157</v>
      </c>
      <c r="D1414" s="14">
        <f t="shared" si="66"/>
        <v>23</v>
      </c>
      <c r="E1414" s="15" t="str">
        <f t="shared" si="67"/>
        <v>Stanek, Ms. Lindsey M.</v>
      </c>
      <c r="F1414" s="14">
        <f t="shared" si="68"/>
        <v>22</v>
      </c>
      <c r="G1414" s="14" t="s">
        <v>10</v>
      </c>
      <c r="H1414" s="15" t="s">
        <v>5020</v>
      </c>
      <c r="I1414" s="16" t="s">
        <v>5158</v>
      </c>
    </row>
    <row r="1415" spans="2:9" ht="15.75" customHeight="1" thickBot="1" x14ac:dyDescent="0.35">
      <c r="B1415" s="7" t="s">
        <v>5159</v>
      </c>
      <c r="C1415" s="13" t="s">
        <v>5160</v>
      </c>
      <c r="D1415" s="14">
        <f t="shared" si="66"/>
        <v>19</v>
      </c>
      <c r="E1415" s="15" t="str">
        <f t="shared" si="67"/>
        <v>Harris, Ms. Kassie</v>
      </c>
      <c r="F1415" s="14">
        <f t="shared" si="68"/>
        <v>18</v>
      </c>
      <c r="G1415" s="14" t="s">
        <v>10</v>
      </c>
      <c r="H1415" s="15" t="s">
        <v>5161</v>
      </c>
      <c r="I1415" s="16" t="s">
        <v>4516</v>
      </c>
    </row>
    <row r="1416" spans="2:9" ht="15.75" customHeight="1" thickBot="1" x14ac:dyDescent="0.35">
      <c r="B1416" s="7" t="s">
        <v>5162</v>
      </c>
      <c r="C1416" s="13" t="s">
        <v>5163</v>
      </c>
      <c r="D1416" s="14">
        <f t="shared" si="66"/>
        <v>21</v>
      </c>
      <c r="E1416" s="15" t="str">
        <f t="shared" si="67"/>
        <v>Manning, Mr. Matthew</v>
      </c>
      <c r="F1416" s="14">
        <f t="shared" si="68"/>
        <v>20</v>
      </c>
      <c r="G1416" s="14" t="s">
        <v>15</v>
      </c>
      <c r="H1416" s="15" t="s">
        <v>620</v>
      </c>
      <c r="I1416" s="16" t="s">
        <v>5164</v>
      </c>
    </row>
    <row r="1417" spans="2:9" ht="15.75" customHeight="1" thickBot="1" x14ac:dyDescent="0.35">
      <c r="B1417" s="7" t="s">
        <v>5165</v>
      </c>
      <c r="C1417" s="13" t="s">
        <v>5166</v>
      </c>
      <c r="D1417" s="14">
        <f t="shared" si="66"/>
        <v>31</v>
      </c>
      <c r="E1417" s="15" t="str">
        <f t="shared" si="67"/>
        <v>Barrera Munoz, Mr. Ruben Dario</v>
      </c>
      <c r="F1417" s="14">
        <f t="shared" si="68"/>
        <v>30</v>
      </c>
      <c r="G1417" s="14" t="s">
        <v>15</v>
      </c>
      <c r="H1417" s="15" t="s">
        <v>5167</v>
      </c>
      <c r="I1417" s="16" t="s">
        <v>5168</v>
      </c>
    </row>
    <row r="1418" spans="2:9" ht="15.75" customHeight="1" thickBot="1" x14ac:dyDescent="0.35">
      <c r="B1418" s="7" t="s">
        <v>5169</v>
      </c>
      <c r="C1418" s="13" t="s">
        <v>5170</v>
      </c>
      <c r="D1418" s="14">
        <f t="shared" si="66"/>
        <v>22</v>
      </c>
      <c r="E1418" s="15" t="str">
        <f t="shared" si="67"/>
        <v>Schauwaers, Mr. Kevin</v>
      </c>
      <c r="F1418" s="14">
        <f t="shared" si="68"/>
        <v>21</v>
      </c>
      <c r="G1418" s="14" t="s">
        <v>15</v>
      </c>
      <c r="H1418" s="15" t="s">
        <v>339</v>
      </c>
      <c r="I1418" s="16" t="s">
        <v>5171</v>
      </c>
    </row>
    <row r="1419" spans="2:9" ht="15.75" customHeight="1" thickBot="1" x14ac:dyDescent="0.35">
      <c r="B1419" s="7" t="s">
        <v>5172</v>
      </c>
      <c r="C1419" s="13" t="s">
        <v>5173</v>
      </c>
      <c r="D1419" s="14">
        <f t="shared" si="66"/>
        <v>23</v>
      </c>
      <c r="E1419" s="15" t="str">
        <f t="shared" si="67"/>
        <v>Hartman, Ms. Lindsay M</v>
      </c>
      <c r="F1419" s="14">
        <f t="shared" si="68"/>
        <v>22</v>
      </c>
      <c r="G1419" s="14" t="s">
        <v>10</v>
      </c>
      <c r="H1419" s="15" t="s">
        <v>5174</v>
      </c>
      <c r="I1419" s="16" t="s">
        <v>5175</v>
      </c>
    </row>
    <row r="1420" spans="2:9" ht="15.75" customHeight="1" thickBot="1" x14ac:dyDescent="0.35">
      <c r="B1420" s="7" t="s">
        <v>5176</v>
      </c>
      <c r="C1420" s="13" t="s">
        <v>5177</v>
      </c>
      <c r="D1420" s="14">
        <f t="shared" si="66"/>
        <v>18</v>
      </c>
      <c r="E1420" s="15" t="str">
        <f t="shared" si="67"/>
        <v>Fire, Mrs. Amanda</v>
      </c>
      <c r="F1420" s="14">
        <f t="shared" si="68"/>
        <v>17</v>
      </c>
      <c r="G1420" s="14" t="s">
        <v>1857</v>
      </c>
      <c r="H1420" s="15" t="s">
        <v>436</v>
      </c>
      <c r="I1420" s="16" t="s">
        <v>5178</v>
      </c>
    </row>
    <row r="1421" spans="2:9" ht="15.75" customHeight="1" thickBot="1" x14ac:dyDescent="0.35">
      <c r="B1421" s="7" t="s">
        <v>5179</v>
      </c>
      <c r="C1421" s="13" t="s">
        <v>5180</v>
      </c>
      <c r="D1421" s="14">
        <f t="shared" si="66"/>
        <v>20</v>
      </c>
      <c r="E1421" s="15" t="str">
        <f t="shared" si="67"/>
        <v>Waliaula, Mr. James</v>
      </c>
      <c r="F1421" s="14">
        <f t="shared" si="68"/>
        <v>19</v>
      </c>
      <c r="G1421" s="14" t="s">
        <v>15</v>
      </c>
      <c r="H1421" s="15" t="s">
        <v>1069</v>
      </c>
      <c r="I1421" s="16" t="s">
        <v>5181</v>
      </c>
    </row>
    <row r="1422" spans="2:9" ht="15.75" customHeight="1" thickBot="1" x14ac:dyDescent="0.35">
      <c r="B1422" s="7" t="s">
        <v>5182</v>
      </c>
      <c r="C1422" s="13" t="s">
        <v>5183</v>
      </c>
      <c r="D1422" s="14">
        <f t="shared" si="66"/>
        <v>26</v>
      </c>
      <c r="E1422" s="15" t="str">
        <f t="shared" si="67"/>
        <v>Blackshear, Mr. Samuel H.</v>
      </c>
      <c r="F1422" s="14">
        <f t="shared" si="68"/>
        <v>25</v>
      </c>
      <c r="G1422" s="14" t="s">
        <v>15</v>
      </c>
      <c r="H1422" s="15" t="s">
        <v>5184</v>
      </c>
      <c r="I1422" s="16" t="s">
        <v>5185</v>
      </c>
    </row>
    <row r="1423" spans="2:9" ht="15.75" customHeight="1" thickBot="1" x14ac:dyDescent="0.35">
      <c r="B1423" s="7" t="s">
        <v>5186</v>
      </c>
      <c r="C1423" s="13" t="s">
        <v>5187</v>
      </c>
      <c r="D1423" s="14">
        <f t="shared" si="66"/>
        <v>18</v>
      </c>
      <c r="E1423" s="15" t="str">
        <f t="shared" si="67"/>
        <v>Nettik, Ms. Jenni</v>
      </c>
      <c r="F1423" s="14">
        <f t="shared" si="68"/>
        <v>17</v>
      </c>
      <c r="G1423" s="14" t="s">
        <v>10</v>
      </c>
      <c r="H1423" s="15" t="s">
        <v>5188</v>
      </c>
      <c r="I1423" s="16" t="s">
        <v>5189</v>
      </c>
    </row>
    <row r="1424" spans="2:9" ht="15.75" customHeight="1" thickBot="1" x14ac:dyDescent="0.35">
      <c r="B1424" s="7" t="s">
        <v>5190</v>
      </c>
      <c r="C1424" s="13" t="s">
        <v>5191</v>
      </c>
      <c r="D1424" s="14">
        <f t="shared" si="66"/>
        <v>24</v>
      </c>
      <c r="E1424" s="15" t="str">
        <f t="shared" si="67"/>
        <v>Novales, Mr. Estuardo F</v>
      </c>
      <c r="F1424" s="14">
        <f t="shared" si="68"/>
        <v>23</v>
      </c>
      <c r="G1424" s="14" t="s">
        <v>15</v>
      </c>
      <c r="H1424" s="15" t="s">
        <v>5192</v>
      </c>
      <c r="I1424" s="16" t="s">
        <v>5193</v>
      </c>
    </row>
    <row r="1425" spans="2:9" ht="15.75" customHeight="1" thickBot="1" x14ac:dyDescent="0.35">
      <c r="B1425" s="7" t="s">
        <v>5194</v>
      </c>
      <c r="C1425" s="13" t="s">
        <v>5195</v>
      </c>
      <c r="D1425" s="14">
        <f t="shared" si="66"/>
        <v>19</v>
      </c>
      <c r="E1425" s="15" t="str">
        <f t="shared" si="67"/>
        <v>Rosauer, Mr. Brett</v>
      </c>
      <c r="F1425" s="14">
        <f t="shared" si="68"/>
        <v>18</v>
      </c>
      <c r="G1425" s="14" t="s">
        <v>15</v>
      </c>
      <c r="H1425" s="15" t="s">
        <v>5196</v>
      </c>
      <c r="I1425" s="16" t="s">
        <v>5197</v>
      </c>
    </row>
    <row r="1426" spans="2:9" ht="15.75" customHeight="1" thickBot="1" x14ac:dyDescent="0.35">
      <c r="B1426" s="7" t="s">
        <v>5198</v>
      </c>
      <c r="C1426" s="13" t="s">
        <v>5199</v>
      </c>
      <c r="D1426" s="14">
        <f t="shared" si="66"/>
        <v>21</v>
      </c>
      <c r="E1426" s="15" t="str">
        <f t="shared" si="67"/>
        <v>Ryder, Ms. Sharon E.</v>
      </c>
      <c r="F1426" s="14">
        <f t="shared" si="68"/>
        <v>20</v>
      </c>
      <c r="G1426" s="14" t="s">
        <v>10</v>
      </c>
      <c r="H1426" s="15" t="s">
        <v>5200</v>
      </c>
      <c r="I1426" s="16" t="s">
        <v>5201</v>
      </c>
    </row>
    <row r="1427" spans="2:9" ht="15.75" customHeight="1" thickBot="1" x14ac:dyDescent="0.35">
      <c r="B1427" s="7" t="s">
        <v>5202</v>
      </c>
      <c r="C1427" s="13" t="s">
        <v>5203</v>
      </c>
      <c r="D1427" s="14">
        <f t="shared" si="66"/>
        <v>25</v>
      </c>
      <c r="E1427" s="15" t="str">
        <f t="shared" si="67"/>
        <v>Larsen, Mr. Jacob W√¶ver</v>
      </c>
      <c r="F1427" s="14">
        <f t="shared" si="68"/>
        <v>24</v>
      </c>
      <c r="G1427" s="14" t="s">
        <v>15</v>
      </c>
      <c r="H1427" s="15" t="s">
        <v>5204</v>
      </c>
      <c r="I1427" s="16" t="s">
        <v>5205</v>
      </c>
    </row>
    <row r="1428" spans="2:9" ht="15.75" customHeight="1" thickBot="1" x14ac:dyDescent="0.35">
      <c r="B1428" s="7" t="s">
        <v>5206</v>
      </c>
      <c r="C1428" s="13" t="s">
        <v>5207</v>
      </c>
      <c r="D1428" s="14">
        <f t="shared" si="66"/>
        <v>17</v>
      </c>
      <c r="E1428" s="15" t="str">
        <f t="shared" si="67"/>
        <v>Keate, Mr. Scott</v>
      </c>
      <c r="F1428" s="14">
        <f t="shared" si="68"/>
        <v>16</v>
      </c>
      <c r="G1428" s="14" t="s">
        <v>15</v>
      </c>
      <c r="H1428" s="15" t="s">
        <v>36</v>
      </c>
      <c r="I1428" s="16" t="s">
        <v>5208</v>
      </c>
    </row>
    <row r="1429" spans="2:9" ht="15.75" customHeight="1" thickBot="1" x14ac:dyDescent="0.35">
      <c r="B1429" s="7" t="s">
        <v>5209</v>
      </c>
      <c r="C1429" s="13" t="s">
        <v>5210</v>
      </c>
      <c r="D1429" s="14">
        <f t="shared" si="66"/>
        <v>24</v>
      </c>
      <c r="E1429" s="15" t="str">
        <f t="shared" si="67"/>
        <v>Williams, Ms. Brooke S.</v>
      </c>
      <c r="F1429" s="14">
        <f t="shared" si="68"/>
        <v>23</v>
      </c>
      <c r="G1429" s="14" t="s">
        <v>10</v>
      </c>
      <c r="H1429" s="15" t="s">
        <v>5211</v>
      </c>
      <c r="I1429" s="16" t="s">
        <v>1149</v>
      </c>
    </row>
    <row r="1430" spans="2:9" ht="15.75" customHeight="1" thickBot="1" x14ac:dyDescent="0.35">
      <c r="B1430" s="7" t="s">
        <v>5212</v>
      </c>
      <c r="C1430" s="13" t="s">
        <v>5213</v>
      </c>
      <c r="D1430" s="14">
        <f t="shared" si="66"/>
        <v>24</v>
      </c>
      <c r="E1430" s="15" t="str">
        <f t="shared" si="67"/>
        <v>Starosciak, Ms. Kaye A.</v>
      </c>
      <c r="F1430" s="14">
        <f t="shared" si="68"/>
        <v>23</v>
      </c>
      <c r="G1430" s="14" t="s">
        <v>10</v>
      </c>
      <c r="H1430" s="15" t="s">
        <v>5214</v>
      </c>
      <c r="I1430" s="16" t="s">
        <v>5215</v>
      </c>
    </row>
    <row r="1431" spans="2:9" ht="15.75" customHeight="1" thickBot="1" x14ac:dyDescent="0.35">
      <c r="B1431" s="7" t="s">
        <v>5216</v>
      </c>
      <c r="C1431" s="13" t="s">
        <v>5217</v>
      </c>
      <c r="D1431" s="14">
        <f t="shared" si="66"/>
        <v>19</v>
      </c>
      <c r="E1431" s="15" t="str">
        <f t="shared" si="67"/>
        <v>Smith, Ms. Carolyn</v>
      </c>
      <c r="F1431" s="14">
        <f t="shared" si="68"/>
        <v>18</v>
      </c>
      <c r="G1431" s="14" t="s">
        <v>10</v>
      </c>
      <c r="H1431" s="15" t="s">
        <v>1766</v>
      </c>
      <c r="I1431" s="16" t="s">
        <v>264</v>
      </c>
    </row>
    <row r="1432" spans="2:9" ht="15.75" customHeight="1" thickBot="1" x14ac:dyDescent="0.35">
      <c r="B1432" s="7" t="s">
        <v>5218</v>
      </c>
      <c r="C1432" s="13" t="s">
        <v>5219</v>
      </c>
      <c r="D1432" s="14">
        <f t="shared" si="66"/>
        <v>25</v>
      </c>
      <c r="E1432" s="15" t="str">
        <f t="shared" si="67"/>
        <v>Henderson, Mr. Daniel C.</v>
      </c>
      <c r="F1432" s="14">
        <f t="shared" si="68"/>
        <v>24</v>
      </c>
      <c r="G1432" s="14" t="s">
        <v>15</v>
      </c>
      <c r="H1432" s="15" t="s">
        <v>5220</v>
      </c>
      <c r="I1432" s="16" t="s">
        <v>5221</v>
      </c>
    </row>
    <row r="1433" spans="2:9" ht="15.75" customHeight="1" thickBot="1" x14ac:dyDescent="0.35">
      <c r="B1433" s="7" t="s">
        <v>5222</v>
      </c>
      <c r="C1433" s="13" t="s">
        <v>5223</v>
      </c>
      <c r="D1433" s="14">
        <f t="shared" si="66"/>
        <v>25</v>
      </c>
      <c r="E1433" s="15" t="str">
        <f t="shared" si="67"/>
        <v>Winkelman, Mrs. Laurie A</v>
      </c>
      <c r="F1433" s="14">
        <f t="shared" si="68"/>
        <v>24</v>
      </c>
      <c r="G1433" s="14" t="s">
        <v>1857</v>
      </c>
      <c r="H1433" s="15" t="s">
        <v>5224</v>
      </c>
      <c r="I1433" s="16" t="s">
        <v>5225</v>
      </c>
    </row>
    <row r="1434" spans="2:9" ht="15.75" customHeight="1" thickBot="1" x14ac:dyDescent="0.35">
      <c r="B1434" s="7" t="s">
        <v>5226</v>
      </c>
      <c r="C1434" s="13" t="s">
        <v>5227</v>
      </c>
      <c r="D1434" s="14">
        <f t="shared" si="66"/>
        <v>20</v>
      </c>
      <c r="E1434" s="15" t="str">
        <f t="shared" si="67"/>
        <v>Monette, Ms. Nicole</v>
      </c>
      <c r="F1434" s="14">
        <f t="shared" si="68"/>
        <v>19</v>
      </c>
      <c r="G1434" s="14" t="s">
        <v>10</v>
      </c>
      <c r="H1434" s="15" t="s">
        <v>100</v>
      </c>
      <c r="I1434" s="16" t="s">
        <v>5228</v>
      </c>
    </row>
    <row r="1435" spans="2:9" ht="15.75" customHeight="1" thickBot="1" x14ac:dyDescent="0.35">
      <c r="B1435" s="7" t="s">
        <v>5229</v>
      </c>
      <c r="C1435" s="13" t="s">
        <v>5230</v>
      </c>
      <c r="D1435" s="14">
        <f t="shared" si="66"/>
        <v>19</v>
      </c>
      <c r="E1435" s="15" t="str">
        <f t="shared" si="67"/>
        <v>Kramer, Ms. Shelby</v>
      </c>
      <c r="F1435" s="14">
        <f t="shared" si="68"/>
        <v>18</v>
      </c>
      <c r="G1435" s="14" t="s">
        <v>10</v>
      </c>
      <c r="H1435" s="15" t="s">
        <v>5231</v>
      </c>
      <c r="I1435" s="16" t="s">
        <v>5232</v>
      </c>
    </row>
    <row r="1436" spans="2:9" ht="15.75" customHeight="1" thickBot="1" x14ac:dyDescent="0.35">
      <c r="B1436" s="7" t="s">
        <v>5233</v>
      </c>
      <c r="C1436" s="13" t="s">
        <v>5234</v>
      </c>
      <c r="D1436" s="14">
        <f t="shared" si="66"/>
        <v>23</v>
      </c>
      <c r="E1436" s="15" t="str">
        <f t="shared" si="67"/>
        <v>Goldstein, Ms. Allison</v>
      </c>
      <c r="F1436" s="14">
        <f t="shared" si="68"/>
        <v>22</v>
      </c>
      <c r="G1436" s="14" t="s">
        <v>10</v>
      </c>
      <c r="H1436" s="15" t="s">
        <v>1333</v>
      </c>
      <c r="I1436" s="16" t="s">
        <v>5235</v>
      </c>
    </row>
    <row r="1437" spans="2:9" ht="15.75" customHeight="1" thickBot="1" x14ac:dyDescent="0.35">
      <c r="B1437" s="7" t="s">
        <v>5236</v>
      </c>
      <c r="C1437" s="13" t="s">
        <v>5237</v>
      </c>
      <c r="D1437" s="14">
        <f t="shared" si="66"/>
        <v>22</v>
      </c>
      <c r="E1437" s="15" t="str">
        <f t="shared" si="67"/>
        <v>Gonzalez, Ms. Leticia</v>
      </c>
      <c r="F1437" s="14">
        <f t="shared" si="68"/>
        <v>21</v>
      </c>
      <c r="G1437" s="14" t="s">
        <v>10</v>
      </c>
      <c r="H1437" s="15" t="s">
        <v>5238</v>
      </c>
      <c r="I1437" s="16" t="s">
        <v>1201</v>
      </c>
    </row>
    <row r="1438" spans="2:9" ht="15.75" customHeight="1" thickBot="1" x14ac:dyDescent="0.35">
      <c r="B1438" s="7" t="s">
        <v>5239</v>
      </c>
      <c r="C1438" s="13" t="s">
        <v>5240</v>
      </c>
      <c r="D1438" s="14">
        <f t="shared" si="66"/>
        <v>21</v>
      </c>
      <c r="E1438" s="15" t="str">
        <f t="shared" si="67"/>
        <v>Barrett, Mr. John S.</v>
      </c>
      <c r="F1438" s="14">
        <f t="shared" si="68"/>
        <v>20</v>
      </c>
      <c r="G1438" s="14" t="s">
        <v>15</v>
      </c>
      <c r="H1438" s="15" t="s">
        <v>5241</v>
      </c>
      <c r="I1438" s="16" t="s">
        <v>5242</v>
      </c>
    </row>
    <row r="1439" spans="2:9" ht="15.75" customHeight="1" thickBot="1" x14ac:dyDescent="0.35">
      <c r="B1439" s="7" t="s">
        <v>5243</v>
      </c>
      <c r="C1439" s="13" t="s">
        <v>5244</v>
      </c>
      <c r="D1439" s="14">
        <f t="shared" si="66"/>
        <v>17</v>
      </c>
      <c r="E1439" s="15" t="str">
        <f t="shared" si="67"/>
        <v>Irwin, Ms. April</v>
      </c>
      <c r="F1439" s="14">
        <f t="shared" si="68"/>
        <v>16</v>
      </c>
      <c r="G1439" s="14" t="s">
        <v>10</v>
      </c>
      <c r="H1439" s="15" t="s">
        <v>3351</v>
      </c>
      <c r="I1439" s="16" t="s">
        <v>5245</v>
      </c>
    </row>
    <row r="1440" spans="2:9" ht="15.75" customHeight="1" thickBot="1" x14ac:dyDescent="0.35">
      <c r="B1440" s="7" t="s">
        <v>5246</v>
      </c>
      <c r="C1440" s="13" t="s">
        <v>5247</v>
      </c>
      <c r="D1440" s="14">
        <f t="shared" si="66"/>
        <v>21</v>
      </c>
      <c r="E1440" s="15" t="str">
        <f t="shared" si="67"/>
        <v>Glenn, Ms. Ashley N.</v>
      </c>
      <c r="F1440" s="14">
        <f t="shared" si="68"/>
        <v>20</v>
      </c>
      <c r="G1440" s="14" t="s">
        <v>10</v>
      </c>
      <c r="H1440" s="15" t="s">
        <v>1160</v>
      </c>
      <c r="I1440" s="16" t="s">
        <v>5248</v>
      </c>
    </row>
    <row r="1441" spans="2:9" ht="15.75" customHeight="1" thickBot="1" x14ac:dyDescent="0.35">
      <c r="B1441" s="7" t="s">
        <v>5249</v>
      </c>
      <c r="C1441" s="13" t="s">
        <v>5250</v>
      </c>
      <c r="D1441" s="14">
        <f t="shared" si="66"/>
        <v>23</v>
      </c>
      <c r="E1441" s="15" t="str">
        <f t="shared" si="67"/>
        <v>O'Meara, Ms. Madeleine</v>
      </c>
      <c r="F1441" s="14">
        <f t="shared" si="68"/>
        <v>22</v>
      </c>
      <c r="G1441" s="14" t="s">
        <v>10</v>
      </c>
      <c r="H1441" s="15" t="s">
        <v>2886</v>
      </c>
      <c r="I1441" s="16" t="s">
        <v>5251</v>
      </c>
    </row>
    <row r="1442" spans="2:9" ht="15.75" customHeight="1" thickBot="1" x14ac:dyDescent="0.35">
      <c r="B1442" s="7" t="s">
        <v>5252</v>
      </c>
      <c r="C1442" s="13" t="s">
        <v>5253</v>
      </c>
      <c r="D1442" s="14">
        <f t="shared" si="66"/>
        <v>20</v>
      </c>
      <c r="E1442" s="15" t="str">
        <f t="shared" si="67"/>
        <v>Budrow, Ms. Nelly S</v>
      </c>
      <c r="F1442" s="14">
        <f t="shared" si="68"/>
        <v>19</v>
      </c>
      <c r="G1442" s="14" t="s">
        <v>10</v>
      </c>
      <c r="H1442" s="15" t="s">
        <v>5254</v>
      </c>
      <c r="I1442" s="16" t="s">
        <v>5255</v>
      </c>
    </row>
    <row r="1443" spans="2:9" ht="15.75" customHeight="1" thickBot="1" x14ac:dyDescent="0.35">
      <c r="B1443" s="7" t="s">
        <v>5256</v>
      </c>
      <c r="C1443" s="13" t="s">
        <v>5257</v>
      </c>
      <c r="D1443" s="14">
        <f t="shared" si="66"/>
        <v>25</v>
      </c>
      <c r="E1443" s="15" t="str">
        <f t="shared" si="67"/>
        <v>Anderson, Ms. Meredith S</v>
      </c>
      <c r="F1443" s="14">
        <f t="shared" si="68"/>
        <v>24</v>
      </c>
      <c r="G1443" s="14" t="s">
        <v>10</v>
      </c>
      <c r="H1443" s="15" t="s">
        <v>5258</v>
      </c>
      <c r="I1443" s="16" t="s">
        <v>575</v>
      </c>
    </row>
    <row r="1444" spans="2:9" ht="15.75" customHeight="1" thickBot="1" x14ac:dyDescent="0.35">
      <c r="B1444" s="7" t="s">
        <v>5259</v>
      </c>
      <c r="C1444" s="13" t="s">
        <v>5260</v>
      </c>
      <c r="D1444" s="14">
        <f t="shared" si="66"/>
        <v>19</v>
      </c>
      <c r="E1444" s="15" t="str">
        <f t="shared" si="67"/>
        <v>Douglas, Mr. Kevin</v>
      </c>
      <c r="F1444" s="14">
        <f t="shared" si="68"/>
        <v>18</v>
      </c>
      <c r="G1444" s="14" t="s">
        <v>15</v>
      </c>
      <c r="H1444" s="15" t="s">
        <v>339</v>
      </c>
      <c r="I1444" s="16" t="s">
        <v>5261</v>
      </c>
    </row>
    <row r="1445" spans="2:9" ht="15.75" customHeight="1" thickBot="1" x14ac:dyDescent="0.35">
      <c r="B1445" s="7" t="s">
        <v>5262</v>
      </c>
      <c r="C1445" s="13" t="s">
        <v>5263</v>
      </c>
      <c r="D1445" s="14">
        <f t="shared" si="66"/>
        <v>22</v>
      </c>
      <c r="E1445" s="15" t="str">
        <f t="shared" si="67"/>
        <v>Tecklenburg, Ms. Lisa</v>
      </c>
      <c r="F1445" s="14">
        <f t="shared" si="68"/>
        <v>21</v>
      </c>
      <c r="G1445" s="14" t="s">
        <v>10</v>
      </c>
      <c r="H1445" s="15" t="s">
        <v>1876</v>
      </c>
      <c r="I1445" s="16" t="s">
        <v>5264</v>
      </c>
    </row>
    <row r="1446" spans="2:9" ht="15.75" customHeight="1" thickBot="1" x14ac:dyDescent="0.35">
      <c r="B1446" s="7" t="s">
        <v>5265</v>
      </c>
      <c r="C1446" s="13" t="s">
        <v>5266</v>
      </c>
      <c r="D1446" s="14">
        <f t="shared" si="66"/>
        <v>23</v>
      </c>
      <c r="E1446" s="15" t="str">
        <f t="shared" si="67"/>
        <v>Baker, Ms. Katherine A</v>
      </c>
      <c r="F1446" s="14">
        <f t="shared" si="68"/>
        <v>22</v>
      </c>
      <c r="G1446" s="14" t="s">
        <v>10</v>
      </c>
      <c r="H1446" s="15" t="s">
        <v>5267</v>
      </c>
      <c r="I1446" s="16" t="s">
        <v>33</v>
      </c>
    </row>
    <row r="1447" spans="2:9" ht="15.75" customHeight="1" thickBot="1" x14ac:dyDescent="0.35">
      <c r="B1447" s="7" t="s">
        <v>5268</v>
      </c>
      <c r="C1447" s="13" t="s">
        <v>5269</v>
      </c>
      <c r="D1447" s="14">
        <f t="shared" si="66"/>
        <v>19</v>
      </c>
      <c r="E1447" s="15" t="str">
        <f t="shared" si="67"/>
        <v>Schenck, Mr. Steve</v>
      </c>
      <c r="F1447" s="14">
        <f t="shared" si="68"/>
        <v>18</v>
      </c>
      <c r="G1447" s="14" t="s">
        <v>15</v>
      </c>
      <c r="H1447" s="15" t="s">
        <v>5270</v>
      </c>
      <c r="I1447" s="16" t="s">
        <v>5271</v>
      </c>
    </row>
    <row r="1448" spans="2:9" ht="15.75" customHeight="1" thickBot="1" x14ac:dyDescent="0.35">
      <c r="B1448" s="7" t="s">
        <v>5272</v>
      </c>
      <c r="C1448" s="13" t="s">
        <v>5273</v>
      </c>
      <c r="D1448" s="14">
        <f t="shared" si="66"/>
        <v>21</v>
      </c>
      <c r="E1448" s="15" t="str">
        <f t="shared" si="67"/>
        <v>Johnson, Ms. Kate L.</v>
      </c>
      <c r="F1448" s="14">
        <f t="shared" si="68"/>
        <v>20</v>
      </c>
      <c r="G1448" s="14" t="s">
        <v>10</v>
      </c>
      <c r="H1448" s="15" t="s">
        <v>829</v>
      </c>
      <c r="I1448" s="16" t="s">
        <v>276</v>
      </c>
    </row>
    <row r="1449" spans="2:9" ht="15.75" customHeight="1" thickBot="1" x14ac:dyDescent="0.35">
      <c r="B1449" s="7" t="s">
        <v>5274</v>
      </c>
      <c r="C1449" s="13" t="s">
        <v>5275</v>
      </c>
      <c r="D1449" s="14">
        <f t="shared" si="66"/>
        <v>19</v>
      </c>
      <c r="E1449" s="15" t="str">
        <f t="shared" si="67"/>
        <v>Blendell, Ms. Beth</v>
      </c>
      <c r="F1449" s="14">
        <f t="shared" si="68"/>
        <v>18</v>
      </c>
      <c r="G1449" s="14" t="s">
        <v>10</v>
      </c>
      <c r="H1449" s="15" t="s">
        <v>3169</v>
      </c>
      <c r="I1449" s="16" t="s">
        <v>5276</v>
      </c>
    </row>
    <row r="1450" spans="2:9" ht="15.75" customHeight="1" thickBot="1" x14ac:dyDescent="0.35">
      <c r="B1450" s="7" t="s">
        <v>5277</v>
      </c>
      <c r="C1450" s="13" t="s">
        <v>5278</v>
      </c>
      <c r="D1450" s="14">
        <f t="shared" si="66"/>
        <v>22</v>
      </c>
      <c r="E1450" s="15" t="str">
        <f t="shared" si="67"/>
        <v>Parodi, Ms. Katharine</v>
      </c>
      <c r="F1450" s="14">
        <f t="shared" si="68"/>
        <v>21</v>
      </c>
      <c r="G1450" s="14" t="s">
        <v>10</v>
      </c>
      <c r="H1450" s="15" t="s">
        <v>5279</v>
      </c>
      <c r="I1450" s="16" t="s">
        <v>5280</v>
      </c>
    </row>
    <row r="1451" spans="2:9" ht="15.75" customHeight="1" thickBot="1" x14ac:dyDescent="0.35">
      <c r="B1451" s="7" t="s">
        <v>5281</v>
      </c>
      <c r="C1451" s="13" t="s">
        <v>5282</v>
      </c>
      <c r="D1451" s="14">
        <f t="shared" si="66"/>
        <v>22</v>
      </c>
      <c r="E1451" s="15" t="str">
        <f t="shared" si="67"/>
        <v>Morgan, Ms. Heather L</v>
      </c>
      <c r="F1451" s="14">
        <f t="shared" si="68"/>
        <v>21</v>
      </c>
      <c r="G1451" s="14" t="s">
        <v>10</v>
      </c>
      <c r="H1451" s="15" t="s">
        <v>5283</v>
      </c>
      <c r="I1451" s="16" t="s">
        <v>5284</v>
      </c>
    </row>
    <row r="1452" spans="2:9" ht="15.75" customHeight="1" thickBot="1" x14ac:dyDescent="0.35">
      <c r="B1452" s="7" t="s">
        <v>5285</v>
      </c>
      <c r="C1452" s="13" t="s">
        <v>5286</v>
      </c>
      <c r="D1452" s="14">
        <f t="shared" si="66"/>
        <v>20</v>
      </c>
      <c r="E1452" s="15" t="str">
        <f t="shared" si="67"/>
        <v>Linden, Ms. Desiree</v>
      </c>
      <c r="F1452" s="14">
        <f t="shared" si="68"/>
        <v>19</v>
      </c>
      <c r="G1452" s="14" t="s">
        <v>10</v>
      </c>
      <c r="H1452" s="15" t="s">
        <v>5287</v>
      </c>
      <c r="I1452" s="16" t="s">
        <v>5288</v>
      </c>
    </row>
    <row r="1453" spans="2:9" ht="15.75" customHeight="1" thickBot="1" x14ac:dyDescent="0.35">
      <c r="B1453" s="7" t="s">
        <v>5289</v>
      </c>
      <c r="C1453" s="13" t="s">
        <v>5290</v>
      </c>
      <c r="D1453" s="14">
        <f t="shared" si="66"/>
        <v>22</v>
      </c>
      <c r="E1453" s="15" t="str">
        <f t="shared" si="67"/>
        <v>Horning, Mr. Peter B.</v>
      </c>
      <c r="F1453" s="14">
        <f t="shared" si="68"/>
        <v>21</v>
      </c>
      <c r="G1453" s="14" t="s">
        <v>15</v>
      </c>
      <c r="H1453" s="15" t="s">
        <v>5291</v>
      </c>
      <c r="I1453" s="16" t="s">
        <v>5292</v>
      </c>
    </row>
    <row r="1454" spans="2:9" ht="15.75" customHeight="1" thickBot="1" x14ac:dyDescent="0.35">
      <c r="B1454" s="7" t="s">
        <v>5293</v>
      </c>
      <c r="C1454" s="13" t="s">
        <v>5294</v>
      </c>
      <c r="D1454" s="14">
        <f t="shared" si="66"/>
        <v>16</v>
      </c>
      <c r="E1454" s="15" t="str">
        <f t="shared" si="67"/>
        <v>Goode, Mr. Adam</v>
      </c>
      <c r="F1454" s="14">
        <f t="shared" si="68"/>
        <v>15</v>
      </c>
      <c r="G1454" s="14" t="s">
        <v>15</v>
      </c>
      <c r="H1454" s="15" t="s">
        <v>112</v>
      </c>
      <c r="I1454" s="16" t="s">
        <v>5295</v>
      </c>
    </row>
    <row r="1455" spans="2:9" ht="15.75" customHeight="1" thickBot="1" x14ac:dyDescent="0.35">
      <c r="B1455" s="7" t="s">
        <v>5296</v>
      </c>
      <c r="C1455" s="13" t="s">
        <v>5297</v>
      </c>
      <c r="D1455" s="14">
        <f t="shared" si="66"/>
        <v>20</v>
      </c>
      <c r="E1455" s="15" t="str">
        <f t="shared" si="67"/>
        <v>Doden, Mr. Jeremy J</v>
      </c>
      <c r="F1455" s="14">
        <f t="shared" si="68"/>
        <v>19</v>
      </c>
      <c r="G1455" s="14" t="s">
        <v>15</v>
      </c>
      <c r="H1455" s="15" t="s">
        <v>2909</v>
      </c>
      <c r="I1455" s="16" t="s">
        <v>5298</v>
      </c>
    </row>
    <row r="1456" spans="2:9" ht="15.75" customHeight="1" thickBot="1" x14ac:dyDescent="0.35">
      <c r="B1456" s="7" t="s">
        <v>5299</v>
      </c>
      <c r="C1456" s="13" t="s">
        <v>5300</v>
      </c>
      <c r="D1456" s="14">
        <f t="shared" si="66"/>
        <v>18</v>
      </c>
      <c r="E1456" s="15" t="str">
        <f t="shared" si="67"/>
        <v>Groff, Mr. Adam C</v>
      </c>
      <c r="F1456" s="14">
        <f t="shared" si="68"/>
        <v>17</v>
      </c>
      <c r="G1456" s="14" t="s">
        <v>15</v>
      </c>
      <c r="H1456" s="15" t="s">
        <v>5301</v>
      </c>
      <c r="I1456" s="16" t="s">
        <v>5302</v>
      </c>
    </row>
    <row r="1457" spans="2:9" ht="15.75" customHeight="1" thickBot="1" x14ac:dyDescent="0.35">
      <c r="B1457" s="7" t="s">
        <v>5303</v>
      </c>
      <c r="C1457" s="13" t="s">
        <v>5304</v>
      </c>
      <c r="D1457" s="14">
        <f t="shared" si="66"/>
        <v>17</v>
      </c>
      <c r="E1457" s="15" t="str">
        <f t="shared" si="67"/>
        <v>Kuehler, Mr. Jon</v>
      </c>
      <c r="F1457" s="14">
        <f t="shared" si="68"/>
        <v>16</v>
      </c>
      <c r="G1457" s="14" t="s">
        <v>15</v>
      </c>
      <c r="H1457" s="15" t="s">
        <v>5305</v>
      </c>
      <c r="I1457" s="16" t="s">
        <v>5306</v>
      </c>
    </row>
    <row r="1458" spans="2:9" ht="15.75" customHeight="1" thickBot="1" x14ac:dyDescent="0.35">
      <c r="B1458" s="7" t="s">
        <v>5307</v>
      </c>
      <c r="C1458" s="13" t="s">
        <v>5308</v>
      </c>
      <c r="D1458" s="14">
        <f t="shared" si="66"/>
        <v>22</v>
      </c>
      <c r="E1458" s="15" t="str">
        <f t="shared" si="67"/>
        <v>Daniels, Mr. Steven J</v>
      </c>
      <c r="F1458" s="14">
        <f t="shared" si="68"/>
        <v>21</v>
      </c>
      <c r="G1458" s="14" t="s">
        <v>15</v>
      </c>
      <c r="H1458" s="15" t="s">
        <v>5309</v>
      </c>
      <c r="I1458" s="16" t="s">
        <v>1376</v>
      </c>
    </row>
    <row r="1459" spans="2:9" ht="15.75" customHeight="1" thickBot="1" x14ac:dyDescent="0.35">
      <c r="B1459" s="7" t="s">
        <v>5310</v>
      </c>
      <c r="C1459" s="13" t="s">
        <v>5311</v>
      </c>
      <c r="D1459" s="14">
        <f t="shared" si="66"/>
        <v>22</v>
      </c>
      <c r="E1459" s="15" t="str">
        <f t="shared" si="67"/>
        <v>Gibby, Ms. Jessica P.</v>
      </c>
      <c r="F1459" s="14">
        <f t="shared" si="68"/>
        <v>21</v>
      </c>
      <c r="G1459" s="14" t="s">
        <v>10</v>
      </c>
      <c r="H1459" s="15" t="s">
        <v>5312</v>
      </c>
      <c r="I1459" s="16" t="s">
        <v>5313</v>
      </c>
    </row>
    <row r="1460" spans="2:9" ht="15.75" customHeight="1" thickBot="1" x14ac:dyDescent="0.35">
      <c r="B1460" s="7" t="s">
        <v>5314</v>
      </c>
      <c r="C1460" s="13" t="s">
        <v>5315</v>
      </c>
      <c r="D1460" s="14">
        <f t="shared" si="66"/>
        <v>17</v>
      </c>
      <c r="E1460" s="15" t="str">
        <f t="shared" si="67"/>
        <v>Busa, Ms. Ashley</v>
      </c>
      <c r="F1460" s="14">
        <f t="shared" si="68"/>
        <v>16</v>
      </c>
      <c r="G1460" s="14" t="s">
        <v>10</v>
      </c>
      <c r="H1460" s="15" t="s">
        <v>976</v>
      </c>
      <c r="I1460" s="16" t="s">
        <v>5316</v>
      </c>
    </row>
    <row r="1461" spans="2:9" ht="15.75" customHeight="1" thickBot="1" x14ac:dyDescent="0.35">
      <c r="B1461" s="7" t="s">
        <v>5317</v>
      </c>
      <c r="C1461" s="13" t="s">
        <v>5318</v>
      </c>
      <c r="D1461" s="14">
        <f t="shared" si="66"/>
        <v>20</v>
      </c>
      <c r="E1461" s="15" t="str">
        <f t="shared" si="67"/>
        <v>Moyo, Mr. Arturo H.</v>
      </c>
      <c r="F1461" s="14">
        <f t="shared" si="68"/>
        <v>19</v>
      </c>
      <c r="G1461" s="14" t="s">
        <v>15</v>
      </c>
      <c r="H1461" s="15" t="s">
        <v>5319</v>
      </c>
      <c r="I1461" s="16" t="s">
        <v>5320</v>
      </c>
    </row>
    <row r="1462" spans="2:9" ht="15.75" customHeight="1" thickBot="1" x14ac:dyDescent="0.35">
      <c r="B1462" s="7" t="s">
        <v>5321</v>
      </c>
      <c r="C1462" s="13" t="s">
        <v>5322</v>
      </c>
      <c r="D1462" s="14">
        <f t="shared" si="66"/>
        <v>16</v>
      </c>
      <c r="E1462" s="15" t="str">
        <f t="shared" si="67"/>
        <v>Horn, Mr. Ketil</v>
      </c>
      <c r="F1462" s="14">
        <f t="shared" si="68"/>
        <v>15</v>
      </c>
      <c r="G1462" s="14" t="s">
        <v>15</v>
      </c>
      <c r="H1462" s="15" t="s">
        <v>5323</v>
      </c>
      <c r="I1462" s="16" t="s">
        <v>3001</v>
      </c>
    </row>
    <row r="1463" spans="2:9" ht="15.75" customHeight="1" thickBot="1" x14ac:dyDescent="0.35">
      <c r="B1463" s="7" t="s">
        <v>5324</v>
      </c>
      <c r="C1463" s="13" t="s">
        <v>5325</v>
      </c>
      <c r="D1463" s="14">
        <f t="shared" si="66"/>
        <v>16</v>
      </c>
      <c r="E1463" s="15" t="str">
        <f t="shared" si="67"/>
        <v>Bien, Ms. Katie</v>
      </c>
      <c r="F1463" s="14">
        <f t="shared" si="68"/>
        <v>15</v>
      </c>
      <c r="G1463" s="14" t="s">
        <v>10</v>
      </c>
      <c r="H1463" s="15" t="s">
        <v>2015</v>
      </c>
      <c r="I1463" s="16" t="s">
        <v>1137</v>
      </c>
    </row>
    <row r="1464" spans="2:9" ht="15.75" customHeight="1" thickBot="1" x14ac:dyDescent="0.35">
      <c r="B1464" s="7" t="s">
        <v>5326</v>
      </c>
      <c r="C1464" s="13" t="s">
        <v>5327</v>
      </c>
      <c r="D1464" s="14">
        <f t="shared" si="66"/>
        <v>22</v>
      </c>
      <c r="E1464" s="15" t="str">
        <f t="shared" si="67"/>
        <v>O'Connor, Ms. Christi</v>
      </c>
      <c r="F1464" s="14">
        <f t="shared" si="68"/>
        <v>21</v>
      </c>
      <c r="G1464" s="14" t="s">
        <v>10</v>
      </c>
      <c r="H1464" s="15" t="s">
        <v>5328</v>
      </c>
      <c r="I1464" s="16" t="s">
        <v>891</v>
      </c>
    </row>
    <row r="1465" spans="2:9" ht="15.75" customHeight="1" thickBot="1" x14ac:dyDescent="0.35">
      <c r="B1465" s="7" t="s">
        <v>5329</v>
      </c>
      <c r="C1465" s="13" t="s">
        <v>5330</v>
      </c>
      <c r="D1465" s="14">
        <f t="shared" si="66"/>
        <v>14</v>
      </c>
      <c r="E1465" s="15" t="str">
        <f t="shared" si="67"/>
        <v>Ash, Mr. Alan</v>
      </c>
      <c r="F1465" s="14">
        <f t="shared" si="68"/>
        <v>13</v>
      </c>
      <c r="G1465" s="14" t="s">
        <v>15</v>
      </c>
      <c r="H1465" s="15" t="s">
        <v>1002</v>
      </c>
      <c r="I1465" s="16" t="s">
        <v>5331</v>
      </c>
    </row>
    <row r="1466" spans="2:9" ht="15.75" customHeight="1" thickBot="1" x14ac:dyDescent="0.35">
      <c r="B1466" s="7" t="s">
        <v>5332</v>
      </c>
      <c r="C1466" s="13" t="s">
        <v>5333</v>
      </c>
      <c r="D1466" s="14">
        <f t="shared" si="66"/>
        <v>30</v>
      </c>
      <c r="E1466" s="15" t="str">
        <f t="shared" si="67"/>
        <v>Do Prado, Mr. Edivaldo B. Sr.</v>
      </c>
      <c r="F1466" s="14">
        <f t="shared" si="68"/>
        <v>29</v>
      </c>
      <c r="G1466" s="14" t="s">
        <v>15</v>
      </c>
      <c r="H1466" s="15" t="s">
        <v>5334</v>
      </c>
      <c r="I1466" s="16" t="s">
        <v>5335</v>
      </c>
    </row>
    <row r="1467" spans="2:9" ht="15.75" customHeight="1" thickBot="1" x14ac:dyDescent="0.35">
      <c r="B1467" s="7" t="s">
        <v>5336</v>
      </c>
      <c r="C1467" s="13" t="s">
        <v>5337</v>
      </c>
      <c r="D1467" s="14">
        <f t="shared" si="66"/>
        <v>18</v>
      </c>
      <c r="E1467" s="15" t="str">
        <f t="shared" si="67"/>
        <v>Phillips, Ms. Eve</v>
      </c>
      <c r="F1467" s="14">
        <f t="shared" si="68"/>
        <v>17</v>
      </c>
      <c r="G1467" s="14" t="s">
        <v>10</v>
      </c>
      <c r="H1467" s="15" t="s">
        <v>5338</v>
      </c>
      <c r="I1467" s="16" t="s">
        <v>1060</v>
      </c>
    </row>
    <row r="1468" spans="2:9" ht="15.75" customHeight="1" thickBot="1" x14ac:dyDescent="0.35">
      <c r="B1468" s="7" t="s">
        <v>5339</v>
      </c>
      <c r="C1468" s="13" t="s">
        <v>5340</v>
      </c>
      <c r="D1468" s="14">
        <f t="shared" si="66"/>
        <v>17</v>
      </c>
      <c r="E1468" s="15" t="str">
        <f t="shared" si="67"/>
        <v>Kelly, Mr. Devin</v>
      </c>
      <c r="F1468" s="14">
        <f t="shared" si="68"/>
        <v>16</v>
      </c>
      <c r="G1468" s="14" t="s">
        <v>15</v>
      </c>
      <c r="H1468" s="15" t="s">
        <v>5341</v>
      </c>
      <c r="I1468" s="16" t="s">
        <v>1725</v>
      </c>
    </row>
    <row r="1469" spans="2:9" ht="15.75" customHeight="1" thickBot="1" x14ac:dyDescent="0.35">
      <c r="B1469" s="7" t="s">
        <v>5342</v>
      </c>
      <c r="C1469" s="13" t="s">
        <v>5343</v>
      </c>
      <c r="D1469" s="14">
        <f t="shared" si="66"/>
        <v>19</v>
      </c>
      <c r="E1469" s="15" t="str">
        <f t="shared" si="67"/>
        <v>Dever, Mr. Shaun R</v>
      </c>
      <c r="F1469" s="14">
        <f t="shared" si="68"/>
        <v>18</v>
      </c>
      <c r="G1469" s="14" t="s">
        <v>15</v>
      </c>
      <c r="H1469" s="15" t="s">
        <v>5344</v>
      </c>
      <c r="I1469" s="16" t="s">
        <v>5345</v>
      </c>
    </row>
    <row r="1470" spans="2:9" ht="15.75" customHeight="1" thickBot="1" x14ac:dyDescent="0.35">
      <c r="B1470" s="7" t="s">
        <v>5346</v>
      </c>
      <c r="C1470" s="13" t="s">
        <v>5347</v>
      </c>
      <c r="D1470" s="14">
        <f t="shared" si="66"/>
        <v>20</v>
      </c>
      <c r="E1470" s="15" t="str">
        <f t="shared" si="67"/>
        <v>Horvath, Mr. Adrian</v>
      </c>
      <c r="F1470" s="14">
        <f t="shared" si="68"/>
        <v>19</v>
      </c>
      <c r="G1470" s="14" t="s">
        <v>15</v>
      </c>
      <c r="H1470" s="15" t="s">
        <v>5348</v>
      </c>
      <c r="I1470" s="16" t="s">
        <v>5349</v>
      </c>
    </row>
    <row r="1471" spans="2:9" ht="15.75" customHeight="1" thickBot="1" x14ac:dyDescent="0.35">
      <c r="B1471" s="7" t="s">
        <v>5350</v>
      </c>
      <c r="C1471" s="13" t="s">
        <v>5351</v>
      </c>
      <c r="D1471" s="14">
        <f t="shared" si="66"/>
        <v>19</v>
      </c>
      <c r="E1471" s="15" t="str">
        <f t="shared" si="67"/>
        <v>Danner, Mr. Andrew</v>
      </c>
      <c r="F1471" s="14">
        <f t="shared" si="68"/>
        <v>18</v>
      </c>
      <c r="G1471" s="14" t="s">
        <v>15</v>
      </c>
      <c r="H1471" s="15" t="s">
        <v>906</v>
      </c>
      <c r="I1471" s="16" t="s">
        <v>5352</v>
      </c>
    </row>
    <row r="1472" spans="2:9" ht="15.75" customHeight="1" thickBot="1" x14ac:dyDescent="0.35">
      <c r="B1472" s="7" t="s">
        <v>5353</v>
      </c>
      <c r="C1472" s="13" t="s">
        <v>5354</v>
      </c>
      <c r="D1472" s="14">
        <f t="shared" si="66"/>
        <v>19</v>
      </c>
      <c r="E1472" s="15" t="str">
        <f t="shared" si="67"/>
        <v>Weiss, Ms. Mallory</v>
      </c>
      <c r="F1472" s="14">
        <f t="shared" si="68"/>
        <v>18</v>
      </c>
      <c r="G1472" s="14" t="s">
        <v>10</v>
      </c>
      <c r="H1472" s="15" t="s">
        <v>5355</v>
      </c>
      <c r="I1472" s="16" t="s">
        <v>5356</v>
      </c>
    </row>
    <row r="1473" spans="2:9" ht="15.75" customHeight="1" thickBot="1" x14ac:dyDescent="0.35">
      <c r="B1473" s="7" t="s">
        <v>5357</v>
      </c>
      <c r="C1473" s="13" t="s">
        <v>5358</v>
      </c>
      <c r="D1473" s="14">
        <f t="shared" si="66"/>
        <v>22</v>
      </c>
      <c r="E1473" s="15" t="str">
        <f t="shared" si="67"/>
        <v>D'Andrea, Mr. Shawn E</v>
      </c>
      <c r="F1473" s="14">
        <f t="shared" si="68"/>
        <v>21</v>
      </c>
      <c r="G1473" s="14" t="s">
        <v>15</v>
      </c>
      <c r="H1473" s="15" t="s">
        <v>5359</v>
      </c>
      <c r="I1473" s="16" t="s">
        <v>5360</v>
      </c>
    </row>
    <row r="1474" spans="2:9" ht="15.75" customHeight="1" thickBot="1" x14ac:dyDescent="0.35">
      <c r="B1474" s="7" t="s">
        <v>5361</v>
      </c>
      <c r="C1474" s="13" t="s">
        <v>5362</v>
      </c>
      <c r="D1474" s="14">
        <f t="shared" si="66"/>
        <v>20</v>
      </c>
      <c r="E1474" s="15" t="str">
        <f t="shared" si="67"/>
        <v>Olesky, Ms. Sarah E</v>
      </c>
      <c r="F1474" s="14">
        <f t="shared" si="68"/>
        <v>19</v>
      </c>
      <c r="G1474" s="14" t="s">
        <v>10</v>
      </c>
      <c r="H1474" s="15" t="s">
        <v>1547</v>
      </c>
      <c r="I1474" s="16" t="s">
        <v>5363</v>
      </c>
    </row>
    <row r="1475" spans="2:9" ht="15.75" customHeight="1" thickBot="1" x14ac:dyDescent="0.35">
      <c r="B1475" s="7" t="s">
        <v>5364</v>
      </c>
      <c r="C1475" s="13" t="s">
        <v>5365</v>
      </c>
      <c r="D1475" s="14">
        <f t="shared" ref="D1475:D1538" si="69">LEN(C1475)</f>
        <v>20</v>
      </c>
      <c r="E1475" s="15" t="str">
        <f t="shared" ref="E1475:E1538" si="70">TRIM(C1475)</f>
        <v>Whitcraft, Mr. Josh</v>
      </c>
      <c r="F1475" s="14">
        <f t="shared" ref="F1475:F1538" si="71">LEN(E1475)</f>
        <v>19</v>
      </c>
      <c r="G1475" s="14" t="s">
        <v>15</v>
      </c>
      <c r="H1475" s="15" t="s">
        <v>2711</v>
      </c>
      <c r="I1475" s="16" t="s">
        <v>5366</v>
      </c>
    </row>
    <row r="1476" spans="2:9" ht="15.75" customHeight="1" thickBot="1" x14ac:dyDescent="0.35">
      <c r="B1476" s="7" t="s">
        <v>5367</v>
      </c>
      <c r="C1476" s="13" t="s">
        <v>5368</v>
      </c>
      <c r="D1476" s="14">
        <f t="shared" si="69"/>
        <v>22</v>
      </c>
      <c r="E1476" s="15" t="str">
        <f t="shared" si="70"/>
        <v>Salazar, Mr. Johann A</v>
      </c>
      <c r="F1476" s="14">
        <f t="shared" si="71"/>
        <v>21</v>
      </c>
      <c r="G1476" s="14" t="s">
        <v>15</v>
      </c>
      <c r="H1476" s="15" t="s">
        <v>5369</v>
      </c>
      <c r="I1476" s="16" t="s">
        <v>5370</v>
      </c>
    </row>
    <row r="1477" spans="2:9" ht="15.75" customHeight="1" thickBot="1" x14ac:dyDescent="0.35">
      <c r="B1477" s="7" t="s">
        <v>5371</v>
      </c>
      <c r="C1477" s="13" t="s">
        <v>5372</v>
      </c>
      <c r="D1477" s="14">
        <f t="shared" si="69"/>
        <v>19</v>
      </c>
      <c r="E1477" s="15" t="str">
        <f t="shared" si="70"/>
        <v>Todd, Ms. Robin M.</v>
      </c>
      <c r="F1477" s="14">
        <f t="shared" si="71"/>
        <v>18</v>
      </c>
      <c r="G1477" s="14" t="s">
        <v>10</v>
      </c>
      <c r="H1477" s="15" t="s">
        <v>5373</v>
      </c>
      <c r="I1477" s="16" t="s">
        <v>5374</v>
      </c>
    </row>
    <row r="1478" spans="2:9" ht="15.75" customHeight="1" thickBot="1" x14ac:dyDescent="0.35">
      <c r="B1478" s="7" t="s">
        <v>5375</v>
      </c>
      <c r="C1478" s="13" t="s">
        <v>5376</v>
      </c>
      <c r="D1478" s="14">
        <f t="shared" si="69"/>
        <v>17</v>
      </c>
      <c r="E1478" s="15" t="str">
        <f t="shared" si="70"/>
        <v>Pond, Mr. Kyle K</v>
      </c>
      <c r="F1478" s="14">
        <f t="shared" si="71"/>
        <v>16</v>
      </c>
      <c r="G1478" s="14" t="s">
        <v>15</v>
      </c>
      <c r="H1478" s="15" t="s">
        <v>5377</v>
      </c>
      <c r="I1478" s="16" t="s">
        <v>5378</v>
      </c>
    </row>
    <row r="1479" spans="2:9" ht="15.75" customHeight="1" thickBot="1" x14ac:dyDescent="0.35">
      <c r="B1479" s="7" t="s">
        <v>5379</v>
      </c>
      <c r="C1479" s="13" t="s">
        <v>5380</v>
      </c>
      <c r="D1479" s="14">
        <f t="shared" si="69"/>
        <v>17</v>
      </c>
      <c r="E1479" s="15" t="str">
        <f t="shared" si="70"/>
        <v>Egan, Ms. Alison</v>
      </c>
      <c r="F1479" s="14">
        <f t="shared" si="71"/>
        <v>16</v>
      </c>
      <c r="G1479" s="14" t="s">
        <v>10</v>
      </c>
      <c r="H1479" s="15" t="s">
        <v>4757</v>
      </c>
      <c r="I1479" s="16" t="s">
        <v>5381</v>
      </c>
    </row>
    <row r="1480" spans="2:9" ht="15.75" customHeight="1" thickBot="1" x14ac:dyDescent="0.35">
      <c r="B1480" s="7" t="s">
        <v>5382</v>
      </c>
      <c r="C1480" s="13" t="s">
        <v>5383</v>
      </c>
      <c r="D1480" s="14">
        <f t="shared" si="69"/>
        <v>24</v>
      </c>
      <c r="E1480" s="15" t="str">
        <f t="shared" si="70"/>
        <v>Bersani, Mr. Michael A.</v>
      </c>
      <c r="F1480" s="14">
        <f t="shared" si="71"/>
        <v>23</v>
      </c>
      <c r="G1480" s="14" t="s">
        <v>15</v>
      </c>
      <c r="H1480" s="15" t="s">
        <v>5384</v>
      </c>
      <c r="I1480" s="16" t="s">
        <v>5385</v>
      </c>
    </row>
    <row r="1481" spans="2:9" ht="15.75" customHeight="1" thickBot="1" x14ac:dyDescent="0.35">
      <c r="B1481" s="7" t="s">
        <v>5386</v>
      </c>
      <c r="C1481" s="13" t="s">
        <v>5387</v>
      </c>
      <c r="D1481" s="14">
        <f t="shared" si="69"/>
        <v>20</v>
      </c>
      <c r="E1481" s="15" t="str">
        <f t="shared" si="70"/>
        <v>Creech, Mr. Byron A</v>
      </c>
      <c r="F1481" s="14">
        <f t="shared" si="71"/>
        <v>19</v>
      </c>
      <c r="G1481" s="14" t="s">
        <v>15</v>
      </c>
      <c r="H1481" s="15" t="s">
        <v>5388</v>
      </c>
      <c r="I1481" s="16" t="s">
        <v>5389</v>
      </c>
    </row>
    <row r="1482" spans="2:9" ht="15.75" customHeight="1" thickBot="1" x14ac:dyDescent="0.35">
      <c r="B1482" s="7" t="s">
        <v>5390</v>
      </c>
      <c r="C1482" s="13" t="s">
        <v>5391</v>
      </c>
      <c r="D1482" s="14">
        <f t="shared" si="69"/>
        <v>21</v>
      </c>
      <c r="E1482" s="15" t="str">
        <f t="shared" si="70"/>
        <v>Sudres, Ms. Carine A</v>
      </c>
      <c r="F1482" s="14">
        <f t="shared" si="71"/>
        <v>20</v>
      </c>
      <c r="G1482" s="14" t="s">
        <v>10</v>
      </c>
      <c r="H1482" s="15" t="s">
        <v>5392</v>
      </c>
      <c r="I1482" s="16" t="s">
        <v>5393</v>
      </c>
    </row>
    <row r="1483" spans="2:9" ht="15.75" customHeight="1" thickBot="1" x14ac:dyDescent="0.35">
      <c r="B1483" s="7" t="s">
        <v>5394</v>
      </c>
      <c r="C1483" s="13" t="s">
        <v>5395</v>
      </c>
      <c r="D1483" s="14">
        <f t="shared" si="69"/>
        <v>23</v>
      </c>
      <c r="E1483" s="15" t="str">
        <f t="shared" si="70"/>
        <v>Couture, Mr. Nathaniel</v>
      </c>
      <c r="F1483" s="14">
        <f t="shared" si="71"/>
        <v>22</v>
      </c>
      <c r="G1483" s="14" t="s">
        <v>15</v>
      </c>
      <c r="H1483" s="15" t="s">
        <v>1080</v>
      </c>
      <c r="I1483" s="16" t="s">
        <v>5396</v>
      </c>
    </row>
    <row r="1484" spans="2:9" ht="15.75" customHeight="1" thickBot="1" x14ac:dyDescent="0.35">
      <c r="B1484" s="7" t="s">
        <v>5397</v>
      </c>
      <c r="C1484" s="13" t="s">
        <v>5398</v>
      </c>
      <c r="D1484" s="14">
        <f t="shared" si="69"/>
        <v>24</v>
      </c>
      <c r="E1484" s="15" t="str">
        <f t="shared" si="70"/>
        <v>Willard, Ms. Lindsay A.</v>
      </c>
      <c r="F1484" s="14">
        <f t="shared" si="71"/>
        <v>23</v>
      </c>
      <c r="G1484" s="14" t="s">
        <v>10</v>
      </c>
      <c r="H1484" s="15" t="s">
        <v>5399</v>
      </c>
      <c r="I1484" s="16" t="s">
        <v>4940</v>
      </c>
    </row>
    <row r="1485" spans="2:9" ht="15.75" customHeight="1" thickBot="1" x14ac:dyDescent="0.35">
      <c r="B1485" s="7" t="s">
        <v>5400</v>
      </c>
      <c r="C1485" s="13" t="s">
        <v>5401</v>
      </c>
      <c r="D1485" s="14">
        <f t="shared" si="69"/>
        <v>24</v>
      </c>
      <c r="E1485" s="15" t="str">
        <f t="shared" si="70"/>
        <v>Patronick, Mr. Justin R</v>
      </c>
      <c r="F1485" s="14">
        <f t="shared" si="71"/>
        <v>23</v>
      </c>
      <c r="G1485" s="14" t="s">
        <v>15</v>
      </c>
      <c r="H1485" s="15" t="s">
        <v>5402</v>
      </c>
      <c r="I1485" s="16" t="s">
        <v>5403</v>
      </c>
    </row>
    <row r="1486" spans="2:9" ht="15.75" customHeight="1" thickBot="1" x14ac:dyDescent="0.35">
      <c r="B1486" s="7" t="s">
        <v>5404</v>
      </c>
      <c r="C1486" s="13" t="s">
        <v>5405</v>
      </c>
      <c r="D1486" s="14">
        <f t="shared" si="69"/>
        <v>22</v>
      </c>
      <c r="E1486" s="15" t="str">
        <f t="shared" si="70"/>
        <v>Depasquale, Ms. Casey</v>
      </c>
      <c r="F1486" s="14">
        <f t="shared" si="71"/>
        <v>21</v>
      </c>
      <c r="G1486" s="14" t="s">
        <v>10</v>
      </c>
      <c r="H1486" s="15" t="s">
        <v>256</v>
      </c>
      <c r="I1486" s="16" t="s">
        <v>5406</v>
      </c>
    </row>
    <row r="1487" spans="2:9" ht="15.75" customHeight="1" thickBot="1" x14ac:dyDescent="0.35">
      <c r="B1487" s="7" t="s">
        <v>5407</v>
      </c>
      <c r="C1487" s="13" t="s">
        <v>5408</v>
      </c>
      <c r="D1487" s="14">
        <f t="shared" si="69"/>
        <v>23</v>
      </c>
      <c r="E1487" s="15" t="str">
        <f t="shared" si="70"/>
        <v>Lavergne, Ms. Amanda L</v>
      </c>
      <c r="F1487" s="14">
        <f t="shared" si="71"/>
        <v>22</v>
      </c>
      <c r="G1487" s="14" t="s">
        <v>10</v>
      </c>
      <c r="H1487" s="15" t="s">
        <v>3275</v>
      </c>
      <c r="I1487" s="16" t="s">
        <v>5409</v>
      </c>
    </row>
    <row r="1488" spans="2:9" ht="15.75" customHeight="1" thickBot="1" x14ac:dyDescent="0.35">
      <c r="B1488" s="7" t="s">
        <v>5410</v>
      </c>
      <c r="C1488" s="13" t="s">
        <v>5411</v>
      </c>
      <c r="D1488" s="14">
        <f t="shared" si="69"/>
        <v>23</v>
      </c>
      <c r="E1488" s="15" t="str">
        <f t="shared" si="70"/>
        <v>Kawakami, Ms. Ayako N.</v>
      </c>
      <c r="F1488" s="14">
        <f t="shared" si="71"/>
        <v>22</v>
      </c>
      <c r="G1488" s="14" t="s">
        <v>10</v>
      </c>
      <c r="H1488" s="15" t="s">
        <v>5412</v>
      </c>
      <c r="I1488" s="16" t="s">
        <v>5413</v>
      </c>
    </row>
    <row r="1489" spans="2:9" ht="15.75" customHeight="1" thickBot="1" x14ac:dyDescent="0.35">
      <c r="B1489" s="7" t="s">
        <v>5414</v>
      </c>
      <c r="C1489" s="13" t="s">
        <v>5415</v>
      </c>
      <c r="D1489" s="14">
        <f t="shared" si="69"/>
        <v>22</v>
      </c>
      <c r="E1489" s="15" t="str">
        <f t="shared" si="70"/>
        <v>Gonsalves, Ms. Emilee</v>
      </c>
      <c r="F1489" s="14">
        <f t="shared" si="71"/>
        <v>21</v>
      </c>
      <c r="G1489" s="14" t="s">
        <v>10</v>
      </c>
      <c r="H1489" s="15" t="s">
        <v>5416</v>
      </c>
      <c r="I1489" s="16" t="s">
        <v>5417</v>
      </c>
    </row>
    <row r="1490" spans="2:9" ht="15.75" customHeight="1" thickBot="1" x14ac:dyDescent="0.35">
      <c r="B1490" s="7" t="s">
        <v>5418</v>
      </c>
      <c r="C1490" s="13" t="s">
        <v>5419</v>
      </c>
      <c r="D1490" s="14">
        <f t="shared" si="69"/>
        <v>20</v>
      </c>
      <c r="E1490" s="15" t="str">
        <f t="shared" si="70"/>
        <v>Peck, Mr. Stephen M</v>
      </c>
      <c r="F1490" s="14">
        <f t="shared" si="71"/>
        <v>19</v>
      </c>
      <c r="G1490" s="14" t="s">
        <v>15</v>
      </c>
      <c r="H1490" s="15" t="s">
        <v>5420</v>
      </c>
      <c r="I1490" s="16" t="s">
        <v>3640</v>
      </c>
    </row>
    <row r="1491" spans="2:9" ht="15.75" customHeight="1" thickBot="1" x14ac:dyDescent="0.35">
      <c r="B1491" s="7" t="s">
        <v>5421</v>
      </c>
      <c r="C1491" s="13" t="s">
        <v>5422</v>
      </c>
      <c r="D1491" s="14">
        <f t="shared" si="69"/>
        <v>22</v>
      </c>
      <c r="E1491" s="15" t="str">
        <f t="shared" si="70"/>
        <v>Aure, Ms. Annemarie A</v>
      </c>
      <c r="F1491" s="14">
        <f t="shared" si="71"/>
        <v>21</v>
      </c>
      <c r="G1491" s="14" t="s">
        <v>10</v>
      </c>
      <c r="H1491" s="15" t="s">
        <v>5423</v>
      </c>
      <c r="I1491" s="16" t="s">
        <v>5424</v>
      </c>
    </row>
    <row r="1492" spans="2:9" ht="15.75" customHeight="1" thickBot="1" x14ac:dyDescent="0.35">
      <c r="B1492" s="7" t="s">
        <v>5425</v>
      </c>
      <c r="C1492" s="13" t="s">
        <v>5426</v>
      </c>
      <c r="D1492" s="14">
        <f t="shared" si="69"/>
        <v>24</v>
      </c>
      <c r="E1492" s="15" t="str">
        <f t="shared" si="70"/>
        <v>Mattingly, Ms. Ashley R</v>
      </c>
      <c r="F1492" s="14">
        <f t="shared" si="71"/>
        <v>23</v>
      </c>
      <c r="G1492" s="14" t="s">
        <v>10</v>
      </c>
      <c r="H1492" s="15" t="s">
        <v>5427</v>
      </c>
      <c r="I1492" s="16" t="s">
        <v>5428</v>
      </c>
    </row>
    <row r="1493" spans="2:9" ht="15.75" customHeight="1" thickBot="1" x14ac:dyDescent="0.35">
      <c r="B1493" s="7" t="s">
        <v>5429</v>
      </c>
      <c r="C1493" s="13" t="s">
        <v>5430</v>
      </c>
      <c r="D1493" s="14">
        <f t="shared" si="69"/>
        <v>24</v>
      </c>
      <c r="E1493" s="15" t="str">
        <f t="shared" si="70"/>
        <v>Stelpflug, Ms. Leslie A</v>
      </c>
      <c r="F1493" s="14">
        <f t="shared" si="71"/>
        <v>23</v>
      </c>
      <c r="G1493" s="14" t="s">
        <v>10</v>
      </c>
      <c r="H1493" s="15" t="s">
        <v>5431</v>
      </c>
      <c r="I1493" s="16" t="s">
        <v>5432</v>
      </c>
    </row>
    <row r="1494" spans="2:9" ht="15.75" customHeight="1" thickBot="1" x14ac:dyDescent="0.35">
      <c r="B1494" s="7" t="s">
        <v>5433</v>
      </c>
      <c r="C1494" s="13" t="s">
        <v>5434</v>
      </c>
      <c r="D1494" s="14">
        <f t="shared" si="69"/>
        <v>39</v>
      </c>
      <c r="E1494" s="15" t="str">
        <f t="shared" si="70"/>
        <v>Sanchez Antognini, Mr. Mauricio J. Sr.</v>
      </c>
      <c r="F1494" s="14">
        <f t="shared" si="71"/>
        <v>38</v>
      </c>
      <c r="G1494" s="14" t="s">
        <v>15</v>
      </c>
      <c r="H1494" s="15" t="s">
        <v>5435</v>
      </c>
      <c r="I1494" s="16" t="s">
        <v>5436</v>
      </c>
    </row>
    <row r="1495" spans="2:9" ht="15.75" customHeight="1" thickBot="1" x14ac:dyDescent="0.35">
      <c r="B1495" s="7" t="s">
        <v>5437</v>
      </c>
      <c r="C1495" s="13" t="s">
        <v>5438</v>
      </c>
      <c r="D1495" s="14">
        <f t="shared" si="69"/>
        <v>19</v>
      </c>
      <c r="E1495" s="15" t="str">
        <f t="shared" si="70"/>
        <v>Condon, Mr. Kieran</v>
      </c>
      <c r="F1495" s="14">
        <f t="shared" si="71"/>
        <v>18</v>
      </c>
      <c r="G1495" s="14" t="s">
        <v>15</v>
      </c>
      <c r="H1495" s="15" t="s">
        <v>5439</v>
      </c>
      <c r="I1495" s="16" t="s">
        <v>5440</v>
      </c>
    </row>
    <row r="1496" spans="2:9" ht="15.75" customHeight="1" thickBot="1" x14ac:dyDescent="0.35">
      <c r="B1496" s="7" t="s">
        <v>5441</v>
      </c>
      <c r="C1496" s="13" t="s">
        <v>5442</v>
      </c>
      <c r="D1496" s="14">
        <f t="shared" si="69"/>
        <v>24</v>
      </c>
      <c r="E1496" s="15" t="str">
        <f t="shared" si="70"/>
        <v>Magato, Ms. Elizabeth A</v>
      </c>
      <c r="F1496" s="14">
        <f t="shared" si="71"/>
        <v>23</v>
      </c>
      <c r="G1496" s="14" t="s">
        <v>10</v>
      </c>
      <c r="H1496" s="15" t="s">
        <v>4725</v>
      </c>
      <c r="I1496" s="16" t="s">
        <v>5443</v>
      </c>
    </row>
    <row r="1497" spans="2:9" ht="15.75" customHeight="1" thickBot="1" x14ac:dyDescent="0.35">
      <c r="B1497" s="7" t="s">
        <v>5444</v>
      </c>
      <c r="C1497" s="13" t="s">
        <v>5445</v>
      </c>
      <c r="D1497" s="14">
        <f t="shared" si="69"/>
        <v>24</v>
      </c>
      <c r="E1497" s="15" t="str">
        <f t="shared" si="70"/>
        <v>Dombrowski, Mr. Zeke M.</v>
      </c>
      <c r="F1497" s="14">
        <f t="shared" si="71"/>
        <v>23</v>
      </c>
      <c r="G1497" s="14" t="s">
        <v>15</v>
      </c>
      <c r="H1497" s="15" t="s">
        <v>5446</v>
      </c>
      <c r="I1497" s="16" t="s">
        <v>5447</v>
      </c>
    </row>
    <row r="1498" spans="2:9" ht="15.75" customHeight="1" thickBot="1" x14ac:dyDescent="0.35">
      <c r="B1498" s="7" t="s">
        <v>5448</v>
      </c>
      <c r="C1498" s="13" t="s">
        <v>5449</v>
      </c>
      <c r="D1498" s="14">
        <f t="shared" si="69"/>
        <v>16</v>
      </c>
      <c r="E1498" s="15" t="str">
        <f t="shared" si="70"/>
        <v>Ohara, Mr. Chip</v>
      </c>
      <c r="F1498" s="14">
        <f t="shared" si="71"/>
        <v>15</v>
      </c>
      <c r="G1498" s="14" t="s">
        <v>15</v>
      </c>
      <c r="H1498" s="15" t="s">
        <v>5450</v>
      </c>
      <c r="I1498" s="16" t="s">
        <v>5451</v>
      </c>
    </row>
    <row r="1499" spans="2:9" ht="15.75" customHeight="1" thickBot="1" x14ac:dyDescent="0.35">
      <c r="B1499" s="7" t="s">
        <v>5452</v>
      </c>
      <c r="C1499" s="13" t="s">
        <v>5453</v>
      </c>
      <c r="D1499" s="14">
        <f t="shared" si="69"/>
        <v>39</v>
      </c>
      <c r="E1499" s="15" t="str">
        <f t="shared" si="70"/>
        <v>Cifuentes Fetiva, Mr. Miguel Angel Sr.</v>
      </c>
      <c r="F1499" s="14">
        <f t="shared" si="71"/>
        <v>38</v>
      </c>
      <c r="G1499" s="14" t="s">
        <v>15</v>
      </c>
      <c r="H1499" s="15" t="s">
        <v>5454</v>
      </c>
      <c r="I1499" s="16" t="s">
        <v>5455</v>
      </c>
    </row>
    <row r="1500" spans="2:9" ht="15.75" customHeight="1" thickBot="1" x14ac:dyDescent="0.35">
      <c r="B1500" s="7" t="s">
        <v>5456</v>
      </c>
      <c r="C1500" s="13" t="s">
        <v>5457</v>
      </c>
      <c r="D1500" s="14">
        <f t="shared" si="69"/>
        <v>16</v>
      </c>
      <c r="E1500" s="15" t="str">
        <f t="shared" si="70"/>
        <v>Keno, Mr. Brian</v>
      </c>
      <c r="F1500" s="14">
        <f t="shared" si="71"/>
        <v>15</v>
      </c>
      <c r="G1500" s="14" t="s">
        <v>15</v>
      </c>
      <c r="H1500" s="15" t="s">
        <v>404</v>
      </c>
      <c r="I1500" s="16" t="s">
        <v>5458</v>
      </c>
    </row>
    <row r="1501" spans="2:9" ht="15.75" customHeight="1" thickBot="1" x14ac:dyDescent="0.35">
      <c r="B1501" s="7" t="s">
        <v>5459</v>
      </c>
      <c r="C1501" s="13" t="s">
        <v>5460</v>
      </c>
      <c r="D1501" s="14">
        <f t="shared" si="69"/>
        <v>18</v>
      </c>
      <c r="E1501" s="15" t="str">
        <f t="shared" si="70"/>
        <v>Bruce, Ms. Meghan</v>
      </c>
      <c r="F1501" s="14">
        <f t="shared" si="71"/>
        <v>17</v>
      </c>
      <c r="G1501" s="14" t="s">
        <v>10</v>
      </c>
      <c r="H1501" s="15" t="s">
        <v>5461</v>
      </c>
      <c r="I1501" s="16" t="s">
        <v>5462</v>
      </c>
    </row>
    <row r="1502" spans="2:9" ht="15.75" customHeight="1" thickBot="1" x14ac:dyDescent="0.35">
      <c r="B1502" s="7" t="s">
        <v>5463</v>
      </c>
      <c r="C1502" s="13" t="s">
        <v>5464</v>
      </c>
      <c r="D1502" s="14">
        <f t="shared" si="69"/>
        <v>23</v>
      </c>
      <c r="E1502" s="15" t="str">
        <f t="shared" si="70"/>
        <v>Lorch, Ms. Meredith L.</v>
      </c>
      <c r="F1502" s="14">
        <f t="shared" si="71"/>
        <v>22</v>
      </c>
      <c r="G1502" s="14" t="s">
        <v>10</v>
      </c>
      <c r="H1502" s="15" t="s">
        <v>2544</v>
      </c>
      <c r="I1502" s="16" t="s">
        <v>5465</v>
      </c>
    </row>
    <row r="1503" spans="2:9" ht="15.75" customHeight="1" thickBot="1" x14ac:dyDescent="0.35">
      <c r="B1503" s="7" t="s">
        <v>5466</v>
      </c>
      <c r="C1503" s="13" t="s">
        <v>5467</v>
      </c>
      <c r="D1503" s="14">
        <f t="shared" si="69"/>
        <v>27</v>
      </c>
      <c r="E1503" s="15" t="str">
        <f t="shared" si="70"/>
        <v>Sullivan, Mrs. Millicent M</v>
      </c>
      <c r="F1503" s="14">
        <f t="shared" si="71"/>
        <v>26</v>
      </c>
      <c r="G1503" s="14" t="s">
        <v>1857</v>
      </c>
      <c r="H1503" s="15" t="s">
        <v>5468</v>
      </c>
      <c r="I1503" s="16" t="s">
        <v>5469</v>
      </c>
    </row>
    <row r="1504" spans="2:9" ht="15.75" customHeight="1" thickBot="1" x14ac:dyDescent="0.35">
      <c r="B1504" s="7" t="s">
        <v>5470</v>
      </c>
      <c r="C1504" s="13" t="s">
        <v>5471</v>
      </c>
      <c r="D1504" s="14">
        <f t="shared" si="69"/>
        <v>19</v>
      </c>
      <c r="E1504" s="15" t="str">
        <f t="shared" si="70"/>
        <v>Cave, Ms. Kathleen</v>
      </c>
      <c r="F1504" s="14">
        <f t="shared" si="71"/>
        <v>18</v>
      </c>
      <c r="G1504" s="14" t="s">
        <v>10</v>
      </c>
      <c r="H1504" s="15" t="s">
        <v>2488</v>
      </c>
      <c r="I1504" s="16" t="s">
        <v>5472</v>
      </c>
    </row>
    <row r="1505" spans="2:9" ht="15.75" customHeight="1" thickBot="1" x14ac:dyDescent="0.35">
      <c r="B1505" s="7" t="s">
        <v>5473</v>
      </c>
      <c r="C1505" s="13" t="s">
        <v>5474</v>
      </c>
      <c r="D1505" s="14">
        <f t="shared" si="69"/>
        <v>26</v>
      </c>
      <c r="E1505" s="15" t="str">
        <f t="shared" si="70"/>
        <v>Gudenkauf, Ms. Kimberly K</v>
      </c>
      <c r="F1505" s="14">
        <f t="shared" si="71"/>
        <v>25</v>
      </c>
      <c r="G1505" s="14" t="s">
        <v>10</v>
      </c>
      <c r="H1505" s="15" t="s">
        <v>5475</v>
      </c>
      <c r="I1505" s="16" t="s">
        <v>5476</v>
      </c>
    </row>
    <row r="1506" spans="2:9" ht="15.75" customHeight="1" thickBot="1" x14ac:dyDescent="0.35">
      <c r="B1506" s="7" t="s">
        <v>5477</v>
      </c>
      <c r="C1506" s="13" t="s">
        <v>5478</v>
      </c>
      <c r="D1506" s="14">
        <f t="shared" si="69"/>
        <v>21</v>
      </c>
      <c r="E1506" s="15" t="str">
        <f t="shared" si="70"/>
        <v>Thomas, Mr. Justin C</v>
      </c>
      <c r="F1506" s="14">
        <f t="shared" si="71"/>
        <v>20</v>
      </c>
      <c r="G1506" s="14" t="s">
        <v>15</v>
      </c>
      <c r="H1506" s="15" t="s">
        <v>5479</v>
      </c>
      <c r="I1506" s="16" t="s">
        <v>3372</v>
      </c>
    </row>
    <row r="1507" spans="2:9" ht="15.75" customHeight="1" thickBot="1" x14ac:dyDescent="0.35">
      <c r="B1507" s="7" t="s">
        <v>5480</v>
      </c>
      <c r="C1507" s="13" t="s">
        <v>5481</v>
      </c>
      <c r="D1507" s="14">
        <f t="shared" si="69"/>
        <v>23</v>
      </c>
      <c r="E1507" s="15" t="str">
        <f t="shared" si="70"/>
        <v>Holley, Mr. Tristan P.</v>
      </c>
      <c r="F1507" s="14">
        <f t="shared" si="71"/>
        <v>22</v>
      </c>
      <c r="G1507" s="14" t="s">
        <v>15</v>
      </c>
      <c r="H1507" s="15" t="s">
        <v>5482</v>
      </c>
      <c r="I1507" s="16" t="s">
        <v>5483</v>
      </c>
    </row>
    <row r="1508" spans="2:9" ht="15.75" customHeight="1" thickBot="1" x14ac:dyDescent="0.35">
      <c r="B1508" s="7" t="s">
        <v>5484</v>
      </c>
      <c r="C1508" s="13" t="s">
        <v>5485</v>
      </c>
      <c r="D1508" s="14">
        <f t="shared" si="69"/>
        <v>20</v>
      </c>
      <c r="E1508" s="15" t="str">
        <f t="shared" si="70"/>
        <v>Kemble, Ms. Traci A</v>
      </c>
      <c r="F1508" s="14">
        <f t="shared" si="71"/>
        <v>19</v>
      </c>
      <c r="G1508" s="14" t="s">
        <v>10</v>
      </c>
      <c r="H1508" s="15" t="s">
        <v>5486</v>
      </c>
      <c r="I1508" s="16" t="s">
        <v>5487</v>
      </c>
    </row>
    <row r="1509" spans="2:9" ht="15.75" customHeight="1" thickBot="1" x14ac:dyDescent="0.35">
      <c r="B1509" s="7" t="s">
        <v>5488</v>
      </c>
      <c r="C1509" s="13" t="s">
        <v>5489</v>
      </c>
      <c r="D1509" s="14">
        <f t="shared" si="69"/>
        <v>22</v>
      </c>
      <c r="E1509" s="15" t="str">
        <f t="shared" si="70"/>
        <v>Bentley, Mr. Justin P</v>
      </c>
      <c r="F1509" s="14">
        <f t="shared" si="71"/>
        <v>21</v>
      </c>
      <c r="G1509" s="14" t="s">
        <v>15</v>
      </c>
      <c r="H1509" s="15" t="s">
        <v>5075</v>
      </c>
      <c r="I1509" s="16" t="s">
        <v>5490</v>
      </c>
    </row>
    <row r="1510" spans="2:9" ht="15.75" customHeight="1" thickBot="1" x14ac:dyDescent="0.35">
      <c r="B1510" s="7" t="s">
        <v>5491</v>
      </c>
      <c r="C1510" s="13" t="s">
        <v>5492</v>
      </c>
      <c r="D1510" s="14">
        <f t="shared" si="69"/>
        <v>19</v>
      </c>
      <c r="E1510" s="15" t="str">
        <f t="shared" si="70"/>
        <v>Jones, Mr. Logan M</v>
      </c>
      <c r="F1510" s="14">
        <f t="shared" si="71"/>
        <v>18</v>
      </c>
      <c r="G1510" s="14" t="s">
        <v>15</v>
      </c>
      <c r="H1510" s="15" t="s">
        <v>5493</v>
      </c>
      <c r="I1510" s="16" t="s">
        <v>3075</v>
      </c>
    </row>
    <row r="1511" spans="2:9" ht="15.75" customHeight="1" thickBot="1" x14ac:dyDescent="0.35">
      <c r="B1511" s="7" t="s">
        <v>5494</v>
      </c>
      <c r="C1511" s="13" t="s">
        <v>5495</v>
      </c>
      <c r="D1511" s="14">
        <f t="shared" si="69"/>
        <v>24</v>
      </c>
      <c r="E1511" s="15" t="str">
        <f t="shared" si="70"/>
        <v>Tremblay, Mr. Sebastien</v>
      </c>
      <c r="F1511" s="14">
        <f t="shared" si="71"/>
        <v>23</v>
      </c>
      <c r="G1511" s="14" t="s">
        <v>15</v>
      </c>
      <c r="H1511" s="15" t="s">
        <v>756</v>
      </c>
      <c r="I1511" s="16" t="s">
        <v>664</v>
      </c>
    </row>
    <row r="1512" spans="2:9" ht="15.75" customHeight="1" thickBot="1" x14ac:dyDescent="0.35">
      <c r="B1512" s="7" t="s">
        <v>5496</v>
      </c>
      <c r="C1512" s="13" t="s">
        <v>5497</v>
      </c>
      <c r="D1512" s="14">
        <f t="shared" si="69"/>
        <v>24</v>
      </c>
      <c r="E1512" s="15" t="str">
        <f t="shared" si="70"/>
        <v>Bellucci, Ms. Tiffany A</v>
      </c>
      <c r="F1512" s="14">
        <f t="shared" si="71"/>
        <v>23</v>
      </c>
      <c r="G1512" s="14" t="s">
        <v>10</v>
      </c>
      <c r="H1512" s="15" t="s">
        <v>5498</v>
      </c>
      <c r="I1512" s="16" t="s">
        <v>5499</v>
      </c>
    </row>
    <row r="1513" spans="2:9" ht="15.75" customHeight="1" thickBot="1" x14ac:dyDescent="0.35">
      <c r="B1513" s="7" t="s">
        <v>5500</v>
      </c>
      <c r="C1513" s="13" t="s">
        <v>5501</v>
      </c>
      <c r="D1513" s="14">
        <f t="shared" si="69"/>
        <v>21</v>
      </c>
      <c r="E1513" s="15" t="str">
        <f t="shared" si="70"/>
        <v>Collins, Mr. Matthew</v>
      </c>
      <c r="F1513" s="14">
        <f t="shared" si="71"/>
        <v>20</v>
      </c>
      <c r="G1513" s="14" t="s">
        <v>15</v>
      </c>
      <c r="H1513" s="15" t="s">
        <v>620</v>
      </c>
      <c r="I1513" s="16" t="s">
        <v>5502</v>
      </c>
    </row>
    <row r="1514" spans="2:9" ht="15.75" customHeight="1" thickBot="1" x14ac:dyDescent="0.35">
      <c r="B1514" s="7" t="s">
        <v>5503</v>
      </c>
      <c r="C1514" s="13" t="s">
        <v>5504</v>
      </c>
      <c r="D1514" s="14">
        <f t="shared" si="69"/>
        <v>18</v>
      </c>
      <c r="E1514" s="15" t="str">
        <f t="shared" si="70"/>
        <v>Gillman, Mr. Luke</v>
      </c>
      <c r="F1514" s="14">
        <f t="shared" si="71"/>
        <v>17</v>
      </c>
      <c r="G1514" s="14" t="s">
        <v>15</v>
      </c>
      <c r="H1514" s="15" t="s">
        <v>5505</v>
      </c>
      <c r="I1514" s="16" t="s">
        <v>5506</v>
      </c>
    </row>
    <row r="1515" spans="2:9" ht="15.75" customHeight="1" thickBot="1" x14ac:dyDescent="0.35">
      <c r="B1515" s="7" t="s">
        <v>5507</v>
      </c>
      <c r="C1515" s="13" t="s">
        <v>5508</v>
      </c>
      <c r="D1515" s="14">
        <f t="shared" si="69"/>
        <v>16</v>
      </c>
      <c r="E1515" s="15" t="str">
        <f t="shared" si="70"/>
        <v>West, Ms. Leigh</v>
      </c>
      <c r="F1515" s="14">
        <f t="shared" si="71"/>
        <v>15</v>
      </c>
      <c r="G1515" s="14" t="s">
        <v>10</v>
      </c>
      <c r="H1515" s="15" t="s">
        <v>5509</v>
      </c>
      <c r="I1515" s="16" t="s">
        <v>5510</v>
      </c>
    </row>
    <row r="1516" spans="2:9" ht="15.75" customHeight="1" thickBot="1" x14ac:dyDescent="0.35">
      <c r="B1516" s="7" t="s">
        <v>5511</v>
      </c>
      <c r="C1516" s="13" t="s">
        <v>5512</v>
      </c>
      <c r="D1516" s="14">
        <f t="shared" si="69"/>
        <v>18</v>
      </c>
      <c r="E1516" s="15" t="str">
        <f t="shared" si="70"/>
        <v>Chida, Mr. Yosuke</v>
      </c>
      <c r="F1516" s="14">
        <f t="shared" si="71"/>
        <v>17</v>
      </c>
      <c r="G1516" s="14" t="s">
        <v>15</v>
      </c>
      <c r="H1516" s="15" t="s">
        <v>5513</v>
      </c>
      <c r="I1516" s="16" t="s">
        <v>5514</v>
      </c>
    </row>
    <row r="1517" spans="2:9" ht="15.75" customHeight="1" thickBot="1" x14ac:dyDescent="0.35">
      <c r="B1517" s="7" t="s">
        <v>5515</v>
      </c>
      <c r="C1517" s="13" t="s">
        <v>5516</v>
      </c>
      <c r="D1517" s="14">
        <f t="shared" si="69"/>
        <v>24</v>
      </c>
      <c r="E1517" s="15" t="str">
        <f t="shared" si="70"/>
        <v>Reisenauer, Mr. Matthew</v>
      </c>
      <c r="F1517" s="14">
        <f t="shared" si="71"/>
        <v>23</v>
      </c>
      <c r="G1517" s="14" t="s">
        <v>15</v>
      </c>
      <c r="H1517" s="15" t="s">
        <v>620</v>
      </c>
      <c r="I1517" s="16" t="s">
        <v>5517</v>
      </c>
    </row>
    <row r="1518" spans="2:9" ht="15.75" customHeight="1" thickBot="1" x14ac:dyDescent="0.35">
      <c r="B1518" s="7" t="s">
        <v>5518</v>
      </c>
      <c r="C1518" s="13" t="s">
        <v>5519</v>
      </c>
      <c r="D1518" s="14">
        <f t="shared" si="69"/>
        <v>26</v>
      </c>
      <c r="E1518" s="15" t="str">
        <f t="shared" si="70"/>
        <v>Rosenberg-Wohl, Mr. Jacob</v>
      </c>
      <c r="F1518" s="14">
        <f t="shared" si="71"/>
        <v>25</v>
      </c>
      <c r="G1518" s="14" t="s">
        <v>15</v>
      </c>
      <c r="H1518" s="15" t="s">
        <v>4376</v>
      </c>
      <c r="I1518" s="16" t="s">
        <v>5520</v>
      </c>
    </row>
    <row r="1519" spans="2:9" ht="15.75" customHeight="1" thickBot="1" x14ac:dyDescent="0.35">
      <c r="B1519" s="7" t="s">
        <v>5521</v>
      </c>
      <c r="C1519" s="13" t="s">
        <v>5522</v>
      </c>
      <c r="D1519" s="14">
        <f t="shared" si="69"/>
        <v>20</v>
      </c>
      <c r="E1519" s="15" t="str">
        <f t="shared" si="70"/>
        <v>Theriault, Ms. Jodi</v>
      </c>
      <c r="F1519" s="14">
        <f t="shared" si="71"/>
        <v>19</v>
      </c>
      <c r="G1519" s="14" t="s">
        <v>10</v>
      </c>
      <c r="H1519" s="15" t="s">
        <v>5523</v>
      </c>
      <c r="I1519" s="16" t="s">
        <v>5524</v>
      </c>
    </row>
    <row r="1520" spans="2:9" ht="15.75" customHeight="1" thickBot="1" x14ac:dyDescent="0.35">
      <c r="B1520" s="7" t="s">
        <v>5525</v>
      </c>
      <c r="C1520" s="13" t="s">
        <v>5526</v>
      </c>
      <c r="D1520" s="14">
        <f t="shared" si="69"/>
        <v>19</v>
      </c>
      <c r="E1520" s="15" t="str">
        <f t="shared" si="70"/>
        <v>Manuel, Ms. Lauren</v>
      </c>
      <c r="F1520" s="14">
        <f t="shared" si="71"/>
        <v>18</v>
      </c>
      <c r="G1520" s="14" t="s">
        <v>10</v>
      </c>
      <c r="H1520" s="15" t="s">
        <v>1728</v>
      </c>
      <c r="I1520" s="16" t="s">
        <v>5527</v>
      </c>
    </row>
    <row r="1521" spans="2:9" ht="15.75" customHeight="1" thickBot="1" x14ac:dyDescent="0.35">
      <c r="B1521" s="7" t="s">
        <v>5528</v>
      </c>
      <c r="C1521" s="13" t="s">
        <v>5529</v>
      </c>
      <c r="D1521" s="14">
        <f t="shared" si="69"/>
        <v>19</v>
      </c>
      <c r="E1521" s="15" t="str">
        <f t="shared" si="70"/>
        <v>Demko, Ms. Misti C</v>
      </c>
      <c r="F1521" s="14">
        <f t="shared" si="71"/>
        <v>18</v>
      </c>
      <c r="G1521" s="14" t="s">
        <v>10</v>
      </c>
      <c r="H1521" s="15" t="s">
        <v>5530</v>
      </c>
      <c r="I1521" s="16" t="s">
        <v>5531</v>
      </c>
    </row>
    <row r="1522" spans="2:9" ht="15.75" customHeight="1" thickBot="1" x14ac:dyDescent="0.35">
      <c r="B1522" s="7" t="s">
        <v>5532</v>
      </c>
      <c r="C1522" s="13" t="s">
        <v>5533</v>
      </c>
      <c r="D1522" s="14">
        <f t="shared" si="69"/>
        <v>24</v>
      </c>
      <c r="E1522" s="15" t="str">
        <f t="shared" si="70"/>
        <v>Battaglia, Ms. Angela J</v>
      </c>
      <c r="F1522" s="14">
        <f t="shared" si="71"/>
        <v>23</v>
      </c>
      <c r="G1522" s="14" t="s">
        <v>10</v>
      </c>
      <c r="H1522" s="15" t="s">
        <v>5534</v>
      </c>
      <c r="I1522" s="16" t="s">
        <v>5535</v>
      </c>
    </row>
    <row r="1523" spans="2:9" ht="15.75" customHeight="1" thickBot="1" x14ac:dyDescent="0.35">
      <c r="B1523" s="7" t="s">
        <v>5536</v>
      </c>
      <c r="C1523" s="13" t="s">
        <v>5537</v>
      </c>
      <c r="D1523" s="14">
        <f t="shared" si="69"/>
        <v>23</v>
      </c>
      <c r="E1523" s="15" t="str">
        <f t="shared" si="70"/>
        <v>Follo, Mr. Jonathan D.</v>
      </c>
      <c r="F1523" s="14">
        <f t="shared" si="71"/>
        <v>22</v>
      </c>
      <c r="G1523" s="14" t="s">
        <v>15</v>
      </c>
      <c r="H1523" s="15" t="s">
        <v>5538</v>
      </c>
      <c r="I1523" s="16" t="s">
        <v>5539</v>
      </c>
    </row>
    <row r="1524" spans="2:9" ht="15.75" customHeight="1" thickBot="1" x14ac:dyDescent="0.35">
      <c r="B1524" s="7" t="s">
        <v>5540</v>
      </c>
      <c r="C1524" s="13" t="s">
        <v>5541</v>
      </c>
      <c r="D1524" s="14">
        <f t="shared" si="69"/>
        <v>21</v>
      </c>
      <c r="E1524" s="15" t="str">
        <f t="shared" si="70"/>
        <v>Barana, Ms. Victoria</v>
      </c>
      <c r="F1524" s="14">
        <f t="shared" si="71"/>
        <v>20</v>
      </c>
      <c r="G1524" s="14" t="s">
        <v>10</v>
      </c>
      <c r="H1524" s="15" t="s">
        <v>2457</v>
      </c>
      <c r="I1524" s="16" t="s">
        <v>5542</v>
      </c>
    </row>
    <row r="1525" spans="2:9" ht="15.75" customHeight="1" thickBot="1" x14ac:dyDescent="0.35">
      <c r="B1525" s="7" t="s">
        <v>5543</v>
      </c>
      <c r="C1525" s="13" t="s">
        <v>5544</v>
      </c>
      <c r="D1525" s="14">
        <f t="shared" si="69"/>
        <v>23</v>
      </c>
      <c r="E1525" s="15" t="str">
        <f t="shared" si="70"/>
        <v>Lysaght, Mr. Adrian R.</v>
      </c>
      <c r="F1525" s="14">
        <f t="shared" si="71"/>
        <v>22</v>
      </c>
      <c r="G1525" s="14" t="s">
        <v>15</v>
      </c>
      <c r="H1525" s="15" t="s">
        <v>5545</v>
      </c>
      <c r="I1525" s="16" t="s">
        <v>5546</v>
      </c>
    </row>
    <row r="1526" spans="2:9" ht="15.75" customHeight="1" thickBot="1" x14ac:dyDescent="0.35">
      <c r="B1526" s="7" t="s">
        <v>5547</v>
      </c>
      <c r="C1526" s="13" t="s">
        <v>5548</v>
      </c>
      <c r="D1526" s="14">
        <f t="shared" si="69"/>
        <v>21</v>
      </c>
      <c r="E1526" s="15" t="str">
        <f t="shared" si="70"/>
        <v>Chalmers, Mr. Andrew</v>
      </c>
      <c r="F1526" s="14">
        <f t="shared" si="71"/>
        <v>20</v>
      </c>
      <c r="G1526" s="14" t="s">
        <v>15</v>
      </c>
      <c r="H1526" s="15" t="s">
        <v>906</v>
      </c>
      <c r="I1526" s="16" t="s">
        <v>5549</v>
      </c>
    </row>
    <row r="1527" spans="2:9" ht="15.75" customHeight="1" thickBot="1" x14ac:dyDescent="0.35">
      <c r="B1527" s="7" t="s">
        <v>5550</v>
      </c>
      <c r="C1527" s="13" t="s">
        <v>5551</v>
      </c>
      <c r="D1527" s="14">
        <f t="shared" si="69"/>
        <v>24</v>
      </c>
      <c r="E1527" s="15" t="str">
        <f t="shared" si="70"/>
        <v>Phillippi, Mr. Jason A.</v>
      </c>
      <c r="F1527" s="14">
        <f t="shared" si="71"/>
        <v>23</v>
      </c>
      <c r="G1527" s="14" t="s">
        <v>15</v>
      </c>
      <c r="H1527" s="15" t="s">
        <v>1348</v>
      </c>
      <c r="I1527" s="16" t="s">
        <v>3272</v>
      </c>
    </row>
    <row r="1528" spans="2:9" ht="15.75" customHeight="1" thickBot="1" x14ac:dyDescent="0.35">
      <c r="B1528" s="7" t="s">
        <v>5552</v>
      </c>
      <c r="C1528" s="13" t="s">
        <v>5553</v>
      </c>
      <c r="D1528" s="14">
        <f t="shared" si="69"/>
        <v>23</v>
      </c>
      <c r="E1528" s="15" t="str">
        <f t="shared" si="70"/>
        <v>MacPherson, Ms. Rachel</v>
      </c>
      <c r="F1528" s="14">
        <f t="shared" si="71"/>
        <v>22</v>
      </c>
      <c r="G1528" s="14" t="s">
        <v>10</v>
      </c>
      <c r="H1528" s="15" t="s">
        <v>5554</v>
      </c>
      <c r="I1528" s="16" t="s">
        <v>5555</v>
      </c>
    </row>
    <row r="1529" spans="2:9" ht="15.75" customHeight="1" thickBot="1" x14ac:dyDescent="0.35">
      <c r="B1529" s="7" t="s">
        <v>5556</v>
      </c>
      <c r="C1529" s="13" t="s">
        <v>5557</v>
      </c>
      <c r="D1529" s="14">
        <f t="shared" si="69"/>
        <v>20</v>
      </c>
      <c r="E1529" s="15" t="str">
        <f t="shared" si="70"/>
        <v>Delfidio, Ms. Susan</v>
      </c>
      <c r="F1529" s="14">
        <f t="shared" si="71"/>
        <v>19</v>
      </c>
      <c r="G1529" s="14" t="s">
        <v>10</v>
      </c>
      <c r="H1529" s="15" t="s">
        <v>5558</v>
      </c>
      <c r="I1529" s="16" t="s">
        <v>5559</v>
      </c>
    </row>
    <row r="1530" spans="2:9" ht="15.75" customHeight="1" thickBot="1" x14ac:dyDescent="0.35">
      <c r="B1530" s="7" t="s">
        <v>5560</v>
      </c>
      <c r="C1530" s="13" t="s">
        <v>5561</v>
      </c>
      <c r="D1530" s="14">
        <f t="shared" si="69"/>
        <v>25</v>
      </c>
      <c r="E1530" s="15" t="str">
        <f t="shared" si="70"/>
        <v>Cummings, Mr. Cameron M.</v>
      </c>
      <c r="F1530" s="14">
        <f t="shared" si="71"/>
        <v>24</v>
      </c>
      <c r="G1530" s="14" t="s">
        <v>15</v>
      </c>
      <c r="H1530" s="15" t="s">
        <v>5562</v>
      </c>
      <c r="I1530" s="16" t="s">
        <v>5563</v>
      </c>
    </row>
    <row r="1531" spans="2:9" ht="15.75" customHeight="1" thickBot="1" x14ac:dyDescent="0.35">
      <c r="B1531" s="7" t="s">
        <v>5564</v>
      </c>
      <c r="C1531" s="13" t="s">
        <v>5565</v>
      </c>
      <c r="D1531" s="14">
        <f t="shared" si="69"/>
        <v>26</v>
      </c>
      <c r="E1531" s="15" t="str">
        <f t="shared" si="70"/>
        <v>Schroegel, Ms. Claudia A.</v>
      </c>
      <c r="F1531" s="14">
        <f t="shared" si="71"/>
        <v>25</v>
      </c>
      <c r="G1531" s="14" t="s">
        <v>10</v>
      </c>
      <c r="H1531" s="15" t="s">
        <v>5566</v>
      </c>
      <c r="I1531" s="16" t="s">
        <v>5567</v>
      </c>
    </row>
    <row r="1532" spans="2:9" ht="15.75" customHeight="1" thickBot="1" x14ac:dyDescent="0.35">
      <c r="B1532" s="7" t="s">
        <v>5568</v>
      </c>
      <c r="C1532" s="13" t="s">
        <v>5569</v>
      </c>
      <c r="D1532" s="14">
        <f t="shared" si="69"/>
        <v>19</v>
      </c>
      <c r="E1532" s="15" t="str">
        <f t="shared" si="70"/>
        <v>Williams, Ms. Kate</v>
      </c>
      <c r="F1532" s="14">
        <f t="shared" si="71"/>
        <v>18</v>
      </c>
      <c r="G1532" s="14" t="s">
        <v>10</v>
      </c>
      <c r="H1532" s="15" t="s">
        <v>335</v>
      </c>
      <c r="I1532" s="16" t="s">
        <v>1149</v>
      </c>
    </row>
    <row r="1533" spans="2:9" ht="15.75" customHeight="1" thickBot="1" x14ac:dyDescent="0.35">
      <c r="B1533" s="7" t="s">
        <v>5570</v>
      </c>
      <c r="C1533" s="13" t="s">
        <v>5571</v>
      </c>
      <c r="D1533" s="14">
        <f t="shared" si="69"/>
        <v>21</v>
      </c>
      <c r="E1533" s="15" t="str">
        <f t="shared" si="70"/>
        <v>Casey, Ms. Nicole M.</v>
      </c>
      <c r="F1533" s="14">
        <f t="shared" si="71"/>
        <v>20</v>
      </c>
      <c r="G1533" s="14" t="s">
        <v>10</v>
      </c>
      <c r="H1533" s="15" t="s">
        <v>5572</v>
      </c>
      <c r="I1533" s="16" t="s">
        <v>5573</v>
      </c>
    </row>
    <row r="1534" spans="2:9" ht="15.75" customHeight="1" thickBot="1" x14ac:dyDescent="0.35">
      <c r="B1534" s="7" t="s">
        <v>5574</v>
      </c>
      <c r="C1534" s="13" t="s">
        <v>5575</v>
      </c>
      <c r="D1534" s="14">
        <f t="shared" si="69"/>
        <v>18</v>
      </c>
      <c r="E1534" s="15" t="str">
        <f t="shared" si="70"/>
        <v>Randall, Mr. Jack</v>
      </c>
      <c r="F1534" s="14">
        <f t="shared" si="71"/>
        <v>17</v>
      </c>
      <c r="G1534" s="14" t="s">
        <v>15</v>
      </c>
      <c r="H1534" s="15" t="s">
        <v>5576</v>
      </c>
      <c r="I1534" s="16" t="s">
        <v>5577</v>
      </c>
    </row>
    <row r="1535" spans="2:9" ht="15.75" customHeight="1" thickBot="1" x14ac:dyDescent="0.35">
      <c r="B1535" s="7" t="s">
        <v>5578</v>
      </c>
      <c r="C1535" s="13" t="s">
        <v>5579</v>
      </c>
      <c r="D1535" s="14">
        <f t="shared" si="69"/>
        <v>19</v>
      </c>
      <c r="E1535" s="15" t="str">
        <f t="shared" si="70"/>
        <v>Doyon, Mr. Gregory</v>
      </c>
      <c r="F1535" s="14">
        <f t="shared" si="71"/>
        <v>18</v>
      </c>
      <c r="G1535" s="14" t="s">
        <v>15</v>
      </c>
      <c r="H1535" s="15" t="s">
        <v>1543</v>
      </c>
      <c r="I1535" s="16" t="s">
        <v>5580</v>
      </c>
    </row>
    <row r="1536" spans="2:9" ht="15.75" customHeight="1" thickBot="1" x14ac:dyDescent="0.35">
      <c r="B1536" s="7" t="s">
        <v>5581</v>
      </c>
      <c r="C1536" s="13" t="s">
        <v>5582</v>
      </c>
      <c r="D1536" s="14">
        <f t="shared" si="69"/>
        <v>20</v>
      </c>
      <c r="E1536" s="15" t="str">
        <f t="shared" si="70"/>
        <v>Sankey, Ms. Rebecca</v>
      </c>
      <c r="F1536" s="14">
        <f t="shared" si="71"/>
        <v>19</v>
      </c>
      <c r="G1536" s="14" t="s">
        <v>10</v>
      </c>
      <c r="H1536" s="15" t="s">
        <v>355</v>
      </c>
      <c r="I1536" s="16" t="s">
        <v>5583</v>
      </c>
    </row>
    <row r="1537" spans="2:9" ht="15.75" customHeight="1" thickBot="1" x14ac:dyDescent="0.35">
      <c r="B1537" s="7" t="s">
        <v>5584</v>
      </c>
      <c r="C1537" s="13" t="s">
        <v>5585</v>
      </c>
      <c r="D1537" s="14">
        <f t="shared" si="69"/>
        <v>23</v>
      </c>
      <c r="E1537" s="15" t="str">
        <f t="shared" si="70"/>
        <v>Stilgenbauer, Mr. Adam</v>
      </c>
      <c r="F1537" s="14">
        <f t="shared" si="71"/>
        <v>22</v>
      </c>
      <c r="G1537" s="14" t="s">
        <v>15</v>
      </c>
      <c r="H1537" s="15" t="s">
        <v>112</v>
      </c>
      <c r="I1537" s="16" t="s">
        <v>5586</v>
      </c>
    </row>
    <row r="1538" spans="2:9" ht="15.75" customHeight="1" thickBot="1" x14ac:dyDescent="0.35">
      <c r="B1538" s="7" t="s">
        <v>5587</v>
      </c>
      <c r="C1538" s="13" t="s">
        <v>5588</v>
      </c>
      <c r="D1538" s="14">
        <f t="shared" si="69"/>
        <v>21</v>
      </c>
      <c r="E1538" s="15" t="str">
        <f t="shared" si="70"/>
        <v>Jaskiewicz, Mr. Ryan</v>
      </c>
      <c r="F1538" s="14">
        <f t="shared" si="71"/>
        <v>20</v>
      </c>
      <c r="G1538" s="14" t="s">
        <v>15</v>
      </c>
      <c r="H1538" s="15" t="s">
        <v>205</v>
      </c>
      <c r="I1538" s="16" t="s">
        <v>5589</v>
      </c>
    </row>
    <row r="1539" spans="2:9" ht="15.75" customHeight="1" thickBot="1" x14ac:dyDescent="0.35">
      <c r="B1539" s="7" t="s">
        <v>5590</v>
      </c>
      <c r="C1539" s="13" t="s">
        <v>5591</v>
      </c>
      <c r="D1539" s="14">
        <f t="shared" ref="D1539:D1602" si="72">LEN(C1539)</f>
        <v>22</v>
      </c>
      <c r="E1539" s="15" t="str">
        <f t="shared" ref="E1539:E1602" si="73">TRIM(C1539)</f>
        <v>Deppen, Ms. Jackie K.</v>
      </c>
      <c r="F1539" s="14">
        <f t="shared" ref="F1539:F1602" si="74">LEN(E1539)</f>
        <v>21</v>
      </c>
      <c r="G1539" s="14" t="s">
        <v>10</v>
      </c>
      <c r="H1539" s="15" t="s">
        <v>5592</v>
      </c>
      <c r="I1539" s="16" t="s">
        <v>5593</v>
      </c>
    </row>
    <row r="1540" spans="2:9" ht="15.75" customHeight="1" thickBot="1" x14ac:dyDescent="0.35">
      <c r="B1540" s="7" t="s">
        <v>5594</v>
      </c>
      <c r="C1540" s="13" t="s">
        <v>5595</v>
      </c>
      <c r="D1540" s="14">
        <f t="shared" si="72"/>
        <v>16</v>
      </c>
      <c r="E1540" s="15" t="str">
        <f t="shared" si="73"/>
        <v>Hine, Mr. Chris</v>
      </c>
      <c r="F1540" s="14">
        <f t="shared" si="74"/>
        <v>15</v>
      </c>
      <c r="G1540" s="14" t="s">
        <v>15</v>
      </c>
      <c r="H1540" s="15" t="s">
        <v>887</v>
      </c>
      <c r="I1540" s="16" t="s">
        <v>5596</v>
      </c>
    </row>
    <row r="1541" spans="2:9" ht="15.75" customHeight="1" thickBot="1" x14ac:dyDescent="0.35">
      <c r="B1541" s="7" t="s">
        <v>5597</v>
      </c>
      <c r="C1541" s="13" t="s">
        <v>5598</v>
      </c>
      <c r="D1541" s="14">
        <f t="shared" si="72"/>
        <v>21</v>
      </c>
      <c r="E1541" s="15" t="str">
        <f t="shared" si="73"/>
        <v>Mathews, Mr. Tyler C</v>
      </c>
      <c r="F1541" s="14">
        <f t="shared" si="74"/>
        <v>20</v>
      </c>
      <c r="G1541" s="14" t="s">
        <v>15</v>
      </c>
      <c r="H1541" s="15" t="s">
        <v>5599</v>
      </c>
      <c r="I1541" s="16" t="s">
        <v>5600</v>
      </c>
    </row>
    <row r="1542" spans="2:9" ht="15.75" customHeight="1" thickBot="1" x14ac:dyDescent="0.35">
      <c r="B1542" s="7" t="s">
        <v>5601</v>
      </c>
      <c r="C1542" s="13" t="s">
        <v>5602</v>
      </c>
      <c r="D1542" s="14">
        <f t="shared" si="72"/>
        <v>17</v>
      </c>
      <c r="E1542" s="15" t="str">
        <f t="shared" si="73"/>
        <v>Yabu, Ms. Yoshie</v>
      </c>
      <c r="F1542" s="14">
        <f t="shared" si="74"/>
        <v>16</v>
      </c>
      <c r="G1542" s="14" t="s">
        <v>10</v>
      </c>
      <c r="H1542" s="15" t="s">
        <v>5603</v>
      </c>
      <c r="I1542" s="16" t="s">
        <v>5604</v>
      </c>
    </row>
    <row r="1543" spans="2:9" ht="15.75" customHeight="1" thickBot="1" x14ac:dyDescent="0.35">
      <c r="B1543" s="7" t="s">
        <v>5605</v>
      </c>
      <c r="C1543" s="13" t="s">
        <v>5606</v>
      </c>
      <c r="D1543" s="14">
        <f t="shared" si="72"/>
        <v>21</v>
      </c>
      <c r="E1543" s="15" t="str">
        <f t="shared" si="73"/>
        <v>Strang, Ms. Lauren A</v>
      </c>
      <c r="F1543" s="14">
        <f t="shared" si="74"/>
        <v>20</v>
      </c>
      <c r="G1543" s="14" t="s">
        <v>10</v>
      </c>
      <c r="H1543" s="15" t="s">
        <v>5607</v>
      </c>
      <c r="I1543" s="16" t="s">
        <v>5608</v>
      </c>
    </row>
    <row r="1544" spans="2:9" ht="15.75" customHeight="1" thickBot="1" x14ac:dyDescent="0.35">
      <c r="B1544" s="7" t="s">
        <v>5609</v>
      </c>
      <c r="C1544" s="13" t="s">
        <v>5610</v>
      </c>
      <c r="D1544" s="14">
        <f t="shared" si="72"/>
        <v>20</v>
      </c>
      <c r="E1544" s="15" t="str">
        <f t="shared" si="73"/>
        <v>Frank, Mr. Mason D.</v>
      </c>
      <c r="F1544" s="14">
        <f t="shared" si="74"/>
        <v>19</v>
      </c>
      <c r="G1544" s="14" t="s">
        <v>15</v>
      </c>
      <c r="H1544" s="15" t="s">
        <v>5611</v>
      </c>
      <c r="I1544" s="16" t="s">
        <v>5612</v>
      </c>
    </row>
    <row r="1545" spans="2:9" ht="15.75" customHeight="1" thickBot="1" x14ac:dyDescent="0.35">
      <c r="B1545" s="7" t="s">
        <v>5613</v>
      </c>
      <c r="C1545" s="13" t="s">
        <v>5614</v>
      </c>
      <c r="D1545" s="14">
        <f t="shared" si="72"/>
        <v>18</v>
      </c>
      <c r="E1545" s="15" t="str">
        <f t="shared" si="73"/>
        <v>Shanley, Mr. Ryan</v>
      </c>
      <c r="F1545" s="14">
        <f t="shared" si="74"/>
        <v>17</v>
      </c>
      <c r="G1545" s="14" t="s">
        <v>15</v>
      </c>
      <c r="H1545" s="15" t="s">
        <v>205</v>
      </c>
      <c r="I1545" s="16" t="s">
        <v>5615</v>
      </c>
    </row>
    <row r="1546" spans="2:9" ht="15.75" customHeight="1" thickBot="1" x14ac:dyDescent="0.35">
      <c r="B1546" s="7" t="s">
        <v>5616</v>
      </c>
      <c r="C1546" s="13" t="s">
        <v>5617</v>
      </c>
      <c r="D1546" s="14">
        <f t="shared" si="72"/>
        <v>27</v>
      </c>
      <c r="E1546" s="15" t="str">
        <f t="shared" si="73"/>
        <v>Mancebo Garcia, Mr. Arturo</v>
      </c>
      <c r="F1546" s="14">
        <f t="shared" si="74"/>
        <v>26</v>
      </c>
      <c r="G1546" s="14" t="s">
        <v>15</v>
      </c>
      <c r="H1546" s="15" t="s">
        <v>5618</v>
      </c>
      <c r="I1546" s="16" t="s">
        <v>5619</v>
      </c>
    </row>
    <row r="1547" spans="2:9" ht="15.75" customHeight="1" thickBot="1" x14ac:dyDescent="0.35">
      <c r="B1547" s="7" t="s">
        <v>5620</v>
      </c>
      <c r="C1547" s="13" t="s">
        <v>5621</v>
      </c>
      <c r="D1547" s="14">
        <f t="shared" si="72"/>
        <v>17</v>
      </c>
      <c r="E1547" s="15" t="str">
        <f t="shared" si="73"/>
        <v>Keehan, Mr. Jake</v>
      </c>
      <c r="F1547" s="14">
        <f t="shared" si="74"/>
        <v>16</v>
      </c>
      <c r="G1547" s="14" t="s">
        <v>15</v>
      </c>
      <c r="H1547" s="15" t="s">
        <v>5622</v>
      </c>
      <c r="I1547" s="16" t="s">
        <v>5623</v>
      </c>
    </row>
    <row r="1548" spans="2:9" ht="15.75" customHeight="1" thickBot="1" x14ac:dyDescent="0.35">
      <c r="B1548" s="7" t="s">
        <v>5624</v>
      </c>
      <c r="C1548" s="13" t="s">
        <v>5625</v>
      </c>
      <c r="D1548" s="14">
        <f t="shared" si="72"/>
        <v>21</v>
      </c>
      <c r="E1548" s="15" t="str">
        <f t="shared" si="73"/>
        <v>Mahaney, Ms. Sarah E</v>
      </c>
      <c r="F1548" s="14">
        <f t="shared" si="74"/>
        <v>20</v>
      </c>
      <c r="G1548" s="14" t="s">
        <v>10</v>
      </c>
      <c r="H1548" s="15" t="s">
        <v>1547</v>
      </c>
      <c r="I1548" s="16" t="s">
        <v>5626</v>
      </c>
    </row>
    <row r="1549" spans="2:9" ht="15.75" customHeight="1" thickBot="1" x14ac:dyDescent="0.35">
      <c r="B1549" s="7" t="s">
        <v>5627</v>
      </c>
      <c r="C1549" s="13" t="s">
        <v>5628</v>
      </c>
      <c r="D1549" s="14">
        <f t="shared" si="72"/>
        <v>21</v>
      </c>
      <c r="E1549" s="15" t="str">
        <f t="shared" si="73"/>
        <v>Nolan, Ms. Alison L.</v>
      </c>
      <c r="F1549" s="14">
        <f t="shared" si="74"/>
        <v>20</v>
      </c>
      <c r="G1549" s="14" t="s">
        <v>10</v>
      </c>
      <c r="H1549" s="15" t="s">
        <v>5629</v>
      </c>
      <c r="I1549" s="16" t="s">
        <v>5630</v>
      </c>
    </row>
    <row r="1550" spans="2:9" ht="15.75" customHeight="1" thickBot="1" x14ac:dyDescent="0.35">
      <c r="B1550" s="7" t="s">
        <v>5631</v>
      </c>
      <c r="C1550" s="13" t="s">
        <v>5632</v>
      </c>
      <c r="D1550" s="14">
        <f t="shared" si="72"/>
        <v>22</v>
      </c>
      <c r="E1550" s="15" t="str">
        <f t="shared" si="73"/>
        <v>Sobrino, Ms. Karen A.</v>
      </c>
      <c r="F1550" s="14">
        <f t="shared" si="74"/>
        <v>21</v>
      </c>
      <c r="G1550" s="14" t="s">
        <v>10</v>
      </c>
      <c r="H1550" s="15" t="s">
        <v>5633</v>
      </c>
      <c r="I1550" s="16" t="s">
        <v>5634</v>
      </c>
    </row>
    <row r="1551" spans="2:9" ht="15.75" customHeight="1" thickBot="1" x14ac:dyDescent="0.35">
      <c r="B1551" s="7" t="s">
        <v>5635</v>
      </c>
      <c r="C1551" s="13" t="s">
        <v>5636</v>
      </c>
      <c r="D1551" s="14">
        <f t="shared" si="72"/>
        <v>27</v>
      </c>
      <c r="E1551" s="15" t="str">
        <f t="shared" si="73"/>
        <v>Gennaro, Mr. Thomas R. Jr.</v>
      </c>
      <c r="F1551" s="14">
        <f t="shared" si="74"/>
        <v>26</v>
      </c>
      <c r="G1551" s="14" t="s">
        <v>15</v>
      </c>
      <c r="H1551" s="15" t="s">
        <v>5637</v>
      </c>
      <c r="I1551" s="16" t="s">
        <v>5638</v>
      </c>
    </row>
    <row r="1552" spans="2:9" ht="15.75" customHeight="1" thickBot="1" x14ac:dyDescent="0.35">
      <c r="B1552" s="7" t="s">
        <v>5639</v>
      </c>
      <c r="C1552" s="13" t="s">
        <v>5640</v>
      </c>
      <c r="D1552" s="14">
        <f t="shared" si="72"/>
        <v>24</v>
      </c>
      <c r="E1552" s="15" t="str">
        <f t="shared" si="73"/>
        <v>Mayer, Ms. Stephanie W.</v>
      </c>
      <c r="F1552" s="14">
        <f t="shared" si="74"/>
        <v>23</v>
      </c>
      <c r="G1552" s="14" t="s">
        <v>10</v>
      </c>
      <c r="H1552" s="15" t="s">
        <v>120</v>
      </c>
      <c r="I1552" s="16" t="s">
        <v>5641</v>
      </c>
    </row>
    <row r="1553" spans="2:9" ht="15.75" customHeight="1" thickBot="1" x14ac:dyDescent="0.35">
      <c r="B1553" s="7" t="s">
        <v>5642</v>
      </c>
      <c r="C1553" s="13" t="s">
        <v>5643</v>
      </c>
      <c r="D1553" s="14">
        <f t="shared" si="72"/>
        <v>17</v>
      </c>
      <c r="E1553" s="15" t="str">
        <f t="shared" si="73"/>
        <v>Becker, Mr. Ezra</v>
      </c>
      <c r="F1553" s="14">
        <f t="shared" si="74"/>
        <v>16</v>
      </c>
      <c r="G1553" s="14" t="s">
        <v>15</v>
      </c>
      <c r="H1553" s="15" t="s">
        <v>5644</v>
      </c>
      <c r="I1553" s="16" t="s">
        <v>5645</v>
      </c>
    </row>
    <row r="1554" spans="2:9" ht="15.75" customHeight="1" thickBot="1" x14ac:dyDescent="0.35">
      <c r="B1554" s="7" t="s">
        <v>5646</v>
      </c>
      <c r="C1554" s="13" t="s">
        <v>5647</v>
      </c>
      <c r="D1554" s="14">
        <f t="shared" si="72"/>
        <v>15</v>
      </c>
      <c r="E1554" s="15" t="str">
        <f t="shared" si="73"/>
        <v>Moore, Mr. Jim</v>
      </c>
      <c r="F1554" s="14">
        <f t="shared" si="74"/>
        <v>14</v>
      </c>
      <c r="G1554" s="14" t="s">
        <v>15</v>
      </c>
      <c r="H1554" s="15" t="s">
        <v>1782</v>
      </c>
      <c r="I1554" s="16" t="s">
        <v>4617</v>
      </c>
    </row>
    <row r="1555" spans="2:9" ht="15.75" customHeight="1" thickBot="1" x14ac:dyDescent="0.35">
      <c r="B1555" s="7" t="s">
        <v>5648</v>
      </c>
      <c r="C1555" s="13" t="s">
        <v>5649</v>
      </c>
      <c r="D1555" s="14">
        <f t="shared" si="72"/>
        <v>18</v>
      </c>
      <c r="E1555" s="15" t="str">
        <f t="shared" si="73"/>
        <v>Platt, Mr. Ari L.</v>
      </c>
      <c r="F1555" s="14">
        <f t="shared" si="74"/>
        <v>17</v>
      </c>
      <c r="G1555" s="14" t="s">
        <v>15</v>
      </c>
      <c r="H1555" s="15" t="s">
        <v>5650</v>
      </c>
      <c r="I1555" s="16" t="s">
        <v>5651</v>
      </c>
    </row>
    <row r="1556" spans="2:9" ht="15.75" customHeight="1" thickBot="1" x14ac:dyDescent="0.35">
      <c r="B1556" s="7" t="s">
        <v>5652</v>
      </c>
      <c r="C1556" s="13" t="s">
        <v>5653</v>
      </c>
      <c r="D1556" s="14">
        <f t="shared" si="72"/>
        <v>19</v>
      </c>
      <c r="E1556" s="15" t="str">
        <f t="shared" si="73"/>
        <v>Brodeur, Ms. Fanny</v>
      </c>
      <c r="F1556" s="14">
        <f t="shared" si="74"/>
        <v>18</v>
      </c>
      <c r="G1556" s="14" t="s">
        <v>10</v>
      </c>
      <c r="H1556" s="15" t="s">
        <v>5654</v>
      </c>
      <c r="I1556" s="16" t="s">
        <v>5655</v>
      </c>
    </row>
    <row r="1557" spans="2:9" ht="15.75" customHeight="1" thickBot="1" x14ac:dyDescent="0.35">
      <c r="B1557" s="7" t="s">
        <v>5656</v>
      </c>
      <c r="C1557" s="13" t="s">
        <v>5657</v>
      </c>
      <c r="D1557" s="14">
        <f t="shared" si="72"/>
        <v>25</v>
      </c>
      <c r="E1557" s="15" t="str">
        <f t="shared" si="73"/>
        <v>Knight Pech, Ms. Heather</v>
      </c>
      <c r="F1557" s="14">
        <f t="shared" si="74"/>
        <v>24</v>
      </c>
      <c r="G1557" s="14" t="s">
        <v>10</v>
      </c>
      <c r="H1557" s="15" t="s">
        <v>764</v>
      </c>
      <c r="I1557" s="16" t="s">
        <v>5658</v>
      </c>
    </row>
    <row r="1558" spans="2:9" ht="15.75" customHeight="1" thickBot="1" x14ac:dyDescent="0.35">
      <c r="B1558" s="7" t="s">
        <v>5659</v>
      </c>
      <c r="C1558" s="13" t="s">
        <v>5660</v>
      </c>
      <c r="D1558" s="14">
        <f t="shared" si="72"/>
        <v>26</v>
      </c>
      <c r="E1558" s="15" t="str">
        <f t="shared" si="73"/>
        <v>Richter, Mr. Peter W. Sr.</v>
      </c>
      <c r="F1558" s="14">
        <f t="shared" si="74"/>
        <v>25</v>
      </c>
      <c r="G1558" s="14" t="s">
        <v>15</v>
      </c>
      <c r="H1558" s="15" t="s">
        <v>944</v>
      </c>
      <c r="I1558" s="16" t="s">
        <v>4019</v>
      </c>
    </row>
    <row r="1559" spans="2:9" ht="15.75" customHeight="1" thickBot="1" x14ac:dyDescent="0.35">
      <c r="B1559" s="7" t="s">
        <v>5661</v>
      </c>
      <c r="C1559" s="13" t="s">
        <v>5662</v>
      </c>
      <c r="D1559" s="14">
        <f t="shared" si="72"/>
        <v>26</v>
      </c>
      <c r="E1559" s="15" t="str">
        <f t="shared" si="73"/>
        <v>Jubinski, Ms. Catherine A</v>
      </c>
      <c r="F1559" s="14">
        <f t="shared" si="74"/>
        <v>25</v>
      </c>
      <c r="G1559" s="14" t="s">
        <v>10</v>
      </c>
      <c r="H1559" s="15" t="s">
        <v>5663</v>
      </c>
      <c r="I1559" s="16" t="s">
        <v>5664</v>
      </c>
    </row>
    <row r="1560" spans="2:9" ht="15.75" customHeight="1" thickBot="1" x14ac:dyDescent="0.35">
      <c r="B1560" s="7" t="s">
        <v>5665</v>
      </c>
      <c r="C1560" s="13" t="s">
        <v>5666</v>
      </c>
      <c r="D1560" s="14">
        <f t="shared" si="72"/>
        <v>18</v>
      </c>
      <c r="E1560" s="15" t="str">
        <f t="shared" si="73"/>
        <v>Wall, Ms. Kelly A</v>
      </c>
      <c r="F1560" s="14">
        <f t="shared" si="74"/>
        <v>17</v>
      </c>
      <c r="G1560" s="14" t="s">
        <v>10</v>
      </c>
      <c r="H1560" s="15" t="s">
        <v>2422</v>
      </c>
      <c r="I1560" s="16" t="s">
        <v>5667</v>
      </c>
    </row>
    <row r="1561" spans="2:9" ht="15.75" customHeight="1" thickBot="1" x14ac:dyDescent="0.35">
      <c r="B1561" s="7" t="s">
        <v>5668</v>
      </c>
      <c r="C1561" s="13" t="s">
        <v>5669</v>
      </c>
      <c r="D1561" s="14">
        <f t="shared" si="72"/>
        <v>20</v>
      </c>
      <c r="E1561" s="15" t="str">
        <f t="shared" si="73"/>
        <v>McKay, Ms. Janel N.</v>
      </c>
      <c r="F1561" s="14">
        <f t="shared" si="74"/>
        <v>19</v>
      </c>
      <c r="G1561" s="14" t="s">
        <v>10</v>
      </c>
      <c r="H1561" s="15" t="s">
        <v>5670</v>
      </c>
      <c r="I1561" s="16" t="s">
        <v>5671</v>
      </c>
    </row>
    <row r="1562" spans="2:9" ht="15.75" customHeight="1" thickBot="1" x14ac:dyDescent="0.35">
      <c r="B1562" s="7" t="s">
        <v>5672</v>
      </c>
      <c r="C1562" s="13" t="s">
        <v>5673</v>
      </c>
      <c r="D1562" s="14">
        <f t="shared" si="72"/>
        <v>17</v>
      </c>
      <c r="E1562" s="15" t="str">
        <f t="shared" si="73"/>
        <v>Oh, Ms. Yann Kai</v>
      </c>
      <c r="F1562" s="14">
        <f t="shared" si="74"/>
        <v>16</v>
      </c>
      <c r="G1562" s="14" t="s">
        <v>10</v>
      </c>
      <c r="H1562" s="15" t="s">
        <v>5674</v>
      </c>
      <c r="I1562" s="16" t="s">
        <v>5675</v>
      </c>
    </row>
    <row r="1563" spans="2:9" ht="15.75" customHeight="1" thickBot="1" x14ac:dyDescent="0.35">
      <c r="B1563" s="7" t="s">
        <v>5676</v>
      </c>
      <c r="C1563" s="13" t="s">
        <v>5677</v>
      </c>
      <c r="D1563" s="14">
        <f t="shared" si="72"/>
        <v>24</v>
      </c>
      <c r="E1563" s="15" t="str">
        <f t="shared" si="73"/>
        <v>Kessell, Mr. Zachary R.</v>
      </c>
      <c r="F1563" s="14">
        <f t="shared" si="74"/>
        <v>23</v>
      </c>
      <c r="G1563" s="14" t="s">
        <v>15</v>
      </c>
      <c r="H1563" s="15" t="s">
        <v>5678</v>
      </c>
      <c r="I1563" s="16" t="s">
        <v>5679</v>
      </c>
    </row>
    <row r="1564" spans="2:9" ht="15.75" customHeight="1" thickBot="1" x14ac:dyDescent="0.35">
      <c r="B1564" s="7" t="s">
        <v>5680</v>
      </c>
      <c r="C1564" s="13" t="s">
        <v>5681</v>
      </c>
      <c r="D1564" s="14">
        <f t="shared" si="72"/>
        <v>36</v>
      </c>
      <c r="E1564" s="15" t="str">
        <f t="shared" si="73"/>
        <v>Hidalgo Zambrano, Mr. Alejandro Sr.</v>
      </c>
      <c r="F1564" s="14">
        <f t="shared" si="74"/>
        <v>35</v>
      </c>
      <c r="G1564" s="14" t="s">
        <v>15</v>
      </c>
      <c r="H1564" s="15" t="s">
        <v>5682</v>
      </c>
      <c r="I1564" s="16" t="s">
        <v>5683</v>
      </c>
    </row>
    <row r="1565" spans="2:9" ht="15.75" customHeight="1" thickBot="1" x14ac:dyDescent="0.35">
      <c r="B1565" s="7" t="s">
        <v>5684</v>
      </c>
      <c r="C1565" s="13" t="s">
        <v>5685</v>
      </c>
      <c r="D1565" s="14">
        <f t="shared" si="72"/>
        <v>26</v>
      </c>
      <c r="E1565" s="15" t="str">
        <f t="shared" si="73"/>
        <v>Caprario, Mr. Nicholas R.</v>
      </c>
      <c r="F1565" s="14">
        <f t="shared" si="74"/>
        <v>25</v>
      </c>
      <c r="G1565" s="14" t="s">
        <v>15</v>
      </c>
      <c r="H1565" s="15" t="s">
        <v>5686</v>
      </c>
      <c r="I1565" s="16" t="s">
        <v>5687</v>
      </c>
    </row>
    <row r="1566" spans="2:9" ht="15.75" customHeight="1" thickBot="1" x14ac:dyDescent="0.35">
      <c r="B1566" s="7" t="s">
        <v>5688</v>
      </c>
      <c r="C1566" s="13" t="s">
        <v>5689</v>
      </c>
      <c r="D1566" s="14">
        <f t="shared" si="72"/>
        <v>15</v>
      </c>
      <c r="E1566" s="15" t="str">
        <f t="shared" si="73"/>
        <v>Ryan, Mr. Paul</v>
      </c>
      <c r="F1566" s="14">
        <f t="shared" si="74"/>
        <v>14</v>
      </c>
      <c r="G1566" s="14" t="s">
        <v>15</v>
      </c>
      <c r="H1566" s="15" t="s">
        <v>608</v>
      </c>
      <c r="I1566" s="16" t="s">
        <v>1877</v>
      </c>
    </row>
    <row r="1567" spans="2:9" ht="15.75" customHeight="1" thickBot="1" x14ac:dyDescent="0.35">
      <c r="B1567" s="7" t="s">
        <v>5690</v>
      </c>
      <c r="C1567" s="13" t="s">
        <v>5691</v>
      </c>
      <c r="D1567" s="14">
        <f t="shared" si="72"/>
        <v>23</v>
      </c>
      <c r="E1567" s="15" t="str">
        <f t="shared" si="73"/>
        <v>Hoffman, Mr. Michael D</v>
      </c>
      <c r="F1567" s="14">
        <f t="shared" si="74"/>
        <v>22</v>
      </c>
      <c r="G1567" s="14" t="s">
        <v>15</v>
      </c>
      <c r="H1567" s="15" t="s">
        <v>5692</v>
      </c>
      <c r="I1567" s="16" t="s">
        <v>3303</v>
      </c>
    </row>
    <row r="1568" spans="2:9" ht="15.75" customHeight="1" thickBot="1" x14ac:dyDescent="0.35">
      <c r="B1568" s="7" t="s">
        <v>5693</v>
      </c>
      <c r="C1568" s="13" t="s">
        <v>5694</v>
      </c>
      <c r="D1568" s="14">
        <f t="shared" si="72"/>
        <v>17</v>
      </c>
      <c r="E1568" s="15" t="str">
        <f t="shared" si="73"/>
        <v>Wong, Ms. Marina</v>
      </c>
      <c r="F1568" s="14">
        <f t="shared" si="74"/>
        <v>16</v>
      </c>
      <c r="G1568" s="14" t="s">
        <v>10</v>
      </c>
      <c r="H1568" s="15" t="s">
        <v>5695</v>
      </c>
      <c r="I1568" s="16" t="s">
        <v>5696</v>
      </c>
    </row>
    <row r="1569" spans="2:9" ht="15.75" customHeight="1" thickBot="1" x14ac:dyDescent="0.35">
      <c r="B1569" s="7" t="s">
        <v>5697</v>
      </c>
      <c r="C1569" s="13" t="s">
        <v>5698</v>
      </c>
      <c r="D1569" s="14">
        <f t="shared" si="72"/>
        <v>18</v>
      </c>
      <c r="E1569" s="15" t="str">
        <f t="shared" si="73"/>
        <v>Lea, Ms. Caroline</v>
      </c>
      <c r="F1569" s="14">
        <f t="shared" si="74"/>
        <v>17</v>
      </c>
      <c r="G1569" s="14" t="s">
        <v>10</v>
      </c>
      <c r="H1569" s="15" t="s">
        <v>1409</v>
      </c>
      <c r="I1569" s="16" t="s">
        <v>5699</v>
      </c>
    </row>
    <row r="1570" spans="2:9" ht="15.75" customHeight="1" thickBot="1" x14ac:dyDescent="0.35">
      <c r="B1570" s="7" t="s">
        <v>5700</v>
      </c>
      <c r="C1570" s="13" t="s">
        <v>5701</v>
      </c>
      <c r="D1570" s="14">
        <f t="shared" si="72"/>
        <v>22</v>
      </c>
      <c r="E1570" s="15" t="str">
        <f t="shared" si="73"/>
        <v>Patterson, Mr. Ross P</v>
      </c>
      <c r="F1570" s="14">
        <f t="shared" si="74"/>
        <v>21</v>
      </c>
      <c r="G1570" s="14" t="s">
        <v>15</v>
      </c>
      <c r="H1570" s="15" t="s">
        <v>5702</v>
      </c>
      <c r="I1570" s="16" t="s">
        <v>2041</v>
      </c>
    </row>
    <row r="1571" spans="2:9" ht="15.75" customHeight="1" thickBot="1" x14ac:dyDescent="0.35">
      <c r="B1571" s="7" t="s">
        <v>5703</v>
      </c>
      <c r="C1571" s="13" t="s">
        <v>5704</v>
      </c>
      <c r="D1571" s="14">
        <f t="shared" si="72"/>
        <v>19</v>
      </c>
      <c r="E1571" s="15" t="str">
        <f t="shared" si="73"/>
        <v>Quigley, Ms. Aoife</v>
      </c>
      <c r="F1571" s="14">
        <f t="shared" si="74"/>
        <v>18</v>
      </c>
      <c r="G1571" s="14" t="s">
        <v>10</v>
      </c>
      <c r="H1571" s="15" t="s">
        <v>5705</v>
      </c>
      <c r="I1571" s="16" t="s">
        <v>5706</v>
      </c>
    </row>
    <row r="1572" spans="2:9" ht="15.75" customHeight="1" thickBot="1" x14ac:dyDescent="0.35">
      <c r="B1572" s="7" t="s">
        <v>5707</v>
      </c>
      <c r="C1572" s="13" t="s">
        <v>5708</v>
      </c>
      <c r="D1572" s="14">
        <f t="shared" si="72"/>
        <v>18</v>
      </c>
      <c r="E1572" s="15" t="str">
        <f t="shared" si="73"/>
        <v>Korir, Mr. Wesley</v>
      </c>
      <c r="F1572" s="14">
        <f t="shared" si="74"/>
        <v>17</v>
      </c>
      <c r="G1572" s="14" t="s">
        <v>15</v>
      </c>
      <c r="H1572" s="15" t="s">
        <v>3869</v>
      </c>
      <c r="I1572" s="16" t="s">
        <v>5709</v>
      </c>
    </row>
    <row r="1573" spans="2:9" ht="15.75" customHeight="1" thickBot="1" x14ac:dyDescent="0.35">
      <c r="B1573" s="7" t="s">
        <v>5710</v>
      </c>
      <c r="C1573" s="13" t="s">
        <v>5711</v>
      </c>
      <c r="D1573" s="14">
        <f t="shared" si="72"/>
        <v>21</v>
      </c>
      <c r="E1573" s="15" t="str">
        <f t="shared" si="73"/>
        <v>Downs, Ms. Rebecca J</v>
      </c>
      <c r="F1573" s="14">
        <f t="shared" si="74"/>
        <v>20</v>
      </c>
      <c r="G1573" s="14" t="s">
        <v>10</v>
      </c>
      <c r="H1573" s="15" t="s">
        <v>3887</v>
      </c>
      <c r="I1573" s="16" t="s">
        <v>5712</v>
      </c>
    </row>
    <row r="1574" spans="2:9" ht="15.75" customHeight="1" thickBot="1" x14ac:dyDescent="0.35">
      <c r="B1574" s="7" t="s">
        <v>5713</v>
      </c>
      <c r="C1574" s="13" t="s">
        <v>5714</v>
      </c>
      <c r="D1574" s="14">
        <f t="shared" si="72"/>
        <v>20</v>
      </c>
      <c r="E1574" s="15" t="str">
        <f t="shared" si="73"/>
        <v>Young, Mr. Barry P.</v>
      </c>
      <c r="F1574" s="14">
        <f t="shared" si="74"/>
        <v>19</v>
      </c>
      <c r="G1574" s="14" t="s">
        <v>15</v>
      </c>
      <c r="H1574" s="15" t="s">
        <v>5715</v>
      </c>
      <c r="I1574" s="16" t="s">
        <v>1838</v>
      </c>
    </row>
    <row r="1575" spans="2:9" ht="15.75" customHeight="1" thickBot="1" x14ac:dyDescent="0.35">
      <c r="B1575" s="7" t="s">
        <v>5716</v>
      </c>
      <c r="C1575" s="13" t="s">
        <v>5717</v>
      </c>
      <c r="D1575" s="14">
        <f t="shared" si="72"/>
        <v>18</v>
      </c>
      <c r="E1575" s="15" t="str">
        <f t="shared" si="73"/>
        <v>Zywek, Mr. Maciej</v>
      </c>
      <c r="F1575" s="14">
        <f t="shared" si="74"/>
        <v>17</v>
      </c>
      <c r="G1575" s="14" t="s">
        <v>15</v>
      </c>
      <c r="H1575" s="15" t="s">
        <v>5718</v>
      </c>
      <c r="I1575" s="16" t="s">
        <v>5719</v>
      </c>
    </row>
    <row r="1576" spans="2:9" ht="15.75" customHeight="1" thickBot="1" x14ac:dyDescent="0.35">
      <c r="B1576" s="7" t="s">
        <v>5720</v>
      </c>
      <c r="C1576" s="13" t="s">
        <v>5721</v>
      </c>
      <c r="D1576" s="14">
        <f t="shared" si="72"/>
        <v>23</v>
      </c>
      <c r="E1576" s="15" t="str">
        <f t="shared" si="73"/>
        <v>Faulkner, Mr. Jerry D.</v>
      </c>
      <c r="F1576" s="14">
        <f t="shared" si="74"/>
        <v>22</v>
      </c>
      <c r="G1576" s="14" t="s">
        <v>15</v>
      </c>
      <c r="H1576" s="15" t="s">
        <v>5722</v>
      </c>
      <c r="I1576" s="16" t="s">
        <v>5723</v>
      </c>
    </row>
    <row r="1577" spans="2:9" ht="15.75" customHeight="1" thickBot="1" x14ac:dyDescent="0.35">
      <c r="B1577" s="7" t="s">
        <v>5724</v>
      </c>
      <c r="C1577" s="13" t="s">
        <v>5725</v>
      </c>
      <c r="D1577" s="14">
        <f t="shared" si="72"/>
        <v>22</v>
      </c>
      <c r="E1577" s="15" t="str">
        <f t="shared" si="73"/>
        <v>Erspamer, Mr. Eric A.</v>
      </c>
      <c r="F1577" s="14">
        <f t="shared" si="74"/>
        <v>21</v>
      </c>
      <c r="G1577" s="14" t="s">
        <v>15</v>
      </c>
      <c r="H1577" s="15" t="s">
        <v>104</v>
      </c>
      <c r="I1577" s="16" t="s">
        <v>5726</v>
      </c>
    </row>
    <row r="1578" spans="2:9" ht="15.75" customHeight="1" thickBot="1" x14ac:dyDescent="0.35">
      <c r="B1578" s="7" t="s">
        <v>5727</v>
      </c>
      <c r="C1578" s="13" t="s">
        <v>5728</v>
      </c>
      <c r="D1578" s="14">
        <f t="shared" si="72"/>
        <v>20</v>
      </c>
      <c r="E1578" s="15" t="str">
        <f t="shared" si="73"/>
        <v>Campbell, Ms. Cathi</v>
      </c>
      <c r="F1578" s="14">
        <f t="shared" si="74"/>
        <v>19</v>
      </c>
      <c r="G1578" s="14" t="s">
        <v>10</v>
      </c>
      <c r="H1578" s="15" t="s">
        <v>5729</v>
      </c>
      <c r="I1578" s="16" t="s">
        <v>2099</v>
      </c>
    </row>
    <row r="1579" spans="2:9" ht="15.75" customHeight="1" thickBot="1" x14ac:dyDescent="0.35">
      <c r="B1579" s="7" t="s">
        <v>5730</v>
      </c>
      <c r="C1579" s="13" t="s">
        <v>5731</v>
      </c>
      <c r="D1579" s="14">
        <f t="shared" si="72"/>
        <v>20</v>
      </c>
      <c r="E1579" s="15" t="str">
        <f t="shared" si="73"/>
        <v>Addison, Mr. Alex M</v>
      </c>
      <c r="F1579" s="14">
        <f t="shared" si="74"/>
        <v>19</v>
      </c>
      <c r="G1579" s="14" t="s">
        <v>15</v>
      </c>
      <c r="H1579" s="15" t="s">
        <v>5732</v>
      </c>
      <c r="I1579" s="16" t="s">
        <v>5733</v>
      </c>
    </row>
    <row r="1580" spans="2:9" ht="15.75" customHeight="1" thickBot="1" x14ac:dyDescent="0.35">
      <c r="B1580" s="7" t="s">
        <v>5734</v>
      </c>
      <c r="C1580" s="13" t="s">
        <v>5735</v>
      </c>
      <c r="D1580" s="14">
        <f t="shared" si="72"/>
        <v>14</v>
      </c>
      <c r="E1580" s="15" t="str">
        <f t="shared" si="73"/>
        <v>Wu, Mr. Liang</v>
      </c>
      <c r="F1580" s="14">
        <f t="shared" si="74"/>
        <v>13</v>
      </c>
      <c r="G1580" s="14" t="s">
        <v>15</v>
      </c>
      <c r="H1580" s="15" t="s">
        <v>5736</v>
      </c>
      <c r="I1580" s="16" t="s">
        <v>5737</v>
      </c>
    </row>
    <row r="1581" spans="2:9" ht="15.75" customHeight="1" thickBot="1" x14ac:dyDescent="0.35">
      <c r="B1581" s="7" t="s">
        <v>5738</v>
      </c>
      <c r="C1581" s="13" t="s">
        <v>5739</v>
      </c>
      <c r="D1581" s="14">
        <f t="shared" si="72"/>
        <v>18</v>
      </c>
      <c r="E1581" s="15" t="str">
        <f t="shared" si="73"/>
        <v>Millett, Ms. Lexy</v>
      </c>
      <c r="F1581" s="14">
        <f t="shared" si="74"/>
        <v>17</v>
      </c>
      <c r="G1581" s="14" t="s">
        <v>10</v>
      </c>
      <c r="H1581" s="15" t="s">
        <v>5740</v>
      </c>
      <c r="I1581" s="16" t="s">
        <v>2473</v>
      </c>
    </row>
    <row r="1582" spans="2:9" ht="15.75" customHeight="1" thickBot="1" x14ac:dyDescent="0.35">
      <c r="B1582" s="7" t="s">
        <v>5741</v>
      </c>
      <c r="C1582" s="13" t="s">
        <v>5742</v>
      </c>
      <c r="D1582" s="14">
        <f t="shared" si="72"/>
        <v>18</v>
      </c>
      <c r="E1582" s="15" t="str">
        <f t="shared" si="73"/>
        <v>Bosl, Mr. Michael</v>
      </c>
      <c r="F1582" s="14">
        <f t="shared" si="74"/>
        <v>17</v>
      </c>
      <c r="G1582" s="14" t="s">
        <v>15</v>
      </c>
      <c r="H1582" s="15" t="s">
        <v>612</v>
      </c>
      <c r="I1582" s="16" t="s">
        <v>5743</v>
      </c>
    </row>
    <row r="1583" spans="2:9" ht="15.75" customHeight="1" thickBot="1" x14ac:dyDescent="0.35">
      <c r="B1583" s="7" t="s">
        <v>5744</v>
      </c>
      <c r="C1583" s="13" t="s">
        <v>5745</v>
      </c>
      <c r="D1583" s="14">
        <f t="shared" si="72"/>
        <v>23</v>
      </c>
      <c r="E1583" s="15" t="str">
        <f t="shared" si="73"/>
        <v>Goldberg, Mr. Samuel L</v>
      </c>
      <c r="F1583" s="14">
        <f t="shared" si="74"/>
        <v>22</v>
      </c>
      <c r="G1583" s="14" t="s">
        <v>15</v>
      </c>
      <c r="H1583" s="15" t="s">
        <v>5746</v>
      </c>
      <c r="I1583" s="16" t="s">
        <v>5747</v>
      </c>
    </row>
    <row r="1584" spans="2:9" ht="15.75" customHeight="1" thickBot="1" x14ac:dyDescent="0.35">
      <c r="B1584" s="7" t="s">
        <v>5748</v>
      </c>
      <c r="C1584" s="13" t="s">
        <v>5749</v>
      </c>
      <c r="D1584" s="14">
        <f t="shared" si="72"/>
        <v>23</v>
      </c>
      <c r="E1584" s="15" t="str">
        <f t="shared" si="73"/>
        <v>Kelley, Mr. Spencer A.</v>
      </c>
      <c r="F1584" s="14">
        <f t="shared" si="74"/>
        <v>22</v>
      </c>
      <c r="G1584" s="14" t="s">
        <v>15</v>
      </c>
      <c r="H1584" s="15" t="s">
        <v>5750</v>
      </c>
      <c r="I1584" s="16" t="s">
        <v>1308</v>
      </c>
    </row>
    <row r="1585" spans="2:9" ht="15.75" customHeight="1" thickBot="1" x14ac:dyDescent="0.35">
      <c r="B1585" s="7" t="s">
        <v>5751</v>
      </c>
      <c r="C1585" s="13" t="s">
        <v>5752</v>
      </c>
      <c r="D1585" s="14">
        <f t="shared" si="72"/>
        <v>24</v>
      </c>
      <c r="E1585" s="15" t="str">
        <f t="shared" si="73"/>
        <v>Johnston, Mrs. Rochelle</v>
      </c>
      <c r="F1585" s="14">
        <f t="shared" si="74"/>
        <v>23</v>
      </c>
      <c r="G1585" s="14" t="s">
        <v>1857</v>
      </c>
      <c r="H1585" s="15" t="s">
        <v>5753</v>
      </c>
      <c r="I1585" s="16" t="s">
        <v>5754</v>
      </c>
    </row>
    <row r="1586" spans="2:9" ht="15.75" customHeight="1" thickBot="1" x14ac:dyDescent="0.35">
      <c r="B1586" s="7" t="s">
        <v>5755</v>
      </c>
      <c r="C1586" s="13" t="s">
        <v>5756</v>
      </c>
      <c r="D1586" s="14">
        <f t="shared" si="72"/>
        <v>19</v>
      </c>
      <c r="E1586" s="15" t="str">
        <f t="shared" si="73"/>
        <v>Keating, Ms. Paula</v>
      </c>
      <c r="F1586" s="14">
        <f t="shared" si="74"/>
        <v>18</v>
      </c>
      <c r="G1586" s="14" t="s">
        <v>10</v>
      </c>
      <c r="H1586" s="15" t="s">
        <v>5757</v>
      </c>
      <c r="I1586" s="16" t="s">
        <v>5758</v>
      </c>
    </row>
    <row r="1587" spans="2:9" ht="15.75" customHeight="1" thickBot="1" x14ac:dyDescent="0.35">
      <c r="B1587" s="7" t="s">
        <v>5759</v>
      </c>
      <c r="C1587" s="13" t="s">
        <v>5760</v>
      </c>
      <c r="D1587" s="14">
        <f t="shared" si="72"/>
        <v>24</v>
      </c>
      <c r="E1587" s="15" t="str">
        <f t="shared" si="73"/>
        <v>Duhon, Mrs. Madeline E.</v>
      </c>
      <c r="F1587" s="14">
        <f t="shared" si="74"/>
        <v>23</v>
      </c>
      <c r="G1587" s="14" t="s">
        <v>1857</v>
      </c>
      <c r="H1587" s="15" t="s">
        <v>5761</v>
      </c>
      <c r="I1587" s="16" t="s">
        <v>5762</v>
      </c>
    </row>
    <row r="1588" spans="2:9" ht="15.75" customHeight="1" thickBot="1" x14ac:dyDescent="0.35">
      <c r="B1588" s="7" t="s">
        <v>5763</v>
      </c>
      <c r="C1588" s="13" t="s">
        <v>5764</v>
      </c>
      <c r="D1588" s="14">
        <f t="shared" si="72"/>
        <v>26</v>
      </c>
      <c r="E1588" s="15" t="str">
        <f t="shared" si="73"/>
        <v>Briseno, Ms. Maria Isabel</v>
      </c>
      <c r="F1588" s="14">
        <f t="shared" si="74"/>
        <v>25</v>
      </c>
      <c r="G1588" s="14" t="s">
        <v>10</v>
      </c>
      <c r="H1588" s="15" t="s">
        <v>5765</v>
      </c>
      <c r="I1588" s="16" t="s">
        <v>5766</v>
      </c>
    </row>
    <row r="1589" spans="2:9" ht="15.75" customHeight="1" thickBot="1" x14ac:dyDescent="0.35">
      <c r="B1589" s="7" t="s">
        <v>5767</v>
      </c>
      <c r="C1589" s="13" t="s">
        <v>5768</v>
      </c>
      <c r="D1589" s="14">
        <f t="shared" si="72"/>
        <v>21</v>
      </c>
      <c r="E1589" s="15" t="str">
        <f t="shared" si="73"/>
        <v>Besse, Mr. Arthur M.</v>
      </c>
      <c r="F1589" s="14">
        <f t="shared" si="74"/>
        <v>20</v>
      </c>
      <c r="G1589" s="14" t="s">
        <v>15</v>
      </c>
      <c r="H1589" s="15" t="s">
        <v>5769</v>
      </c>
      <c r="I1589" s="16" t="s">
        <v>5770</v>
      </c>
    </row>
    <row r="1590" spans="2:9" ht="15.75" customHeight="1" thickBot="1" x14ac:dyDescent="0.35">
      <c r="B1590" s="7" t="s">
        <v>5771</v>
      </c>
      <c r="C1590" s="13" t="s">
        <v>5772</v>
      </c>
      <c r="D1590" s="14">
        <f t="shared" si="72"/>
        <v>25</v>
      </c>
      <c r="E1590" s="15" t="str">
        <f t="shared" si="73"/>
        <v>Shillings, Mr. Joseph R.</v>
      </c>
      <c r="F1590" s="14">
        <f t="shared" si="74"/>
        <v>24</v>
      </c>
      <c r="G1590" s="14" t="s">
        <v>15</v>
      </c>
      <c r="H1590" s="15" t="s">
        <v>5773</v>
      </c>
      <c r="I1590" s="16" t="s">
        <v>5774</v>
      </c>
    </row>
    <row r="1591" spans="2:9" ht="15.75" customHeight="1" thickBot="1" x14ac:dyDescent="0.35">
      <c r="B1591" s="7" t="s">
        <v>5775</v>
      </c>
      <c r="C1591" s="13" t="s">
        <v>5776</v>
      </c>
      <c r="D1591" s="14">
        <f t="shared" si="72"/>
        <v>18</v>
      </c>
      <c r="E1591" s="15" t="str">
        <f t="shared" si="73"/>
        <v>Tate, Ms. Sachiko</v>
      </c>
      <c r="F1591" s="14">
        <f t="shared" si="74"/>
        <v>17</v>
      </c>
      <c r="G1591" s="14" t="s">
        <v>10</v>
      </c>
      <c r="H1591" s="15" t="s">
        <v>5777</v>
      </c>
      <c r="I1591" s="16" t="s">
        <v>5778</v>
      </c>
    </row>
    <row r="1592" spans="2:9" ht="15.75" customHeight="1" thickBot="1" x14ac:dyDescent="0.35">
      <c r="B1592" s="7" t="s">
        <v>5779</v>
      </c>
      <c r="C1592" s="13" t="s">
        <v>5780</v>
      </c>
      <c r="D1592" s="14">
        <f t="shared" si="72"/>
        <v>27</v>
      </c>
      <c r="E1592" s="15" t="str">
        <f t="shared" si="73"/>
        <v>Arsenault, Mr. Christopher</v>
      </c>
      <c r="F1592" s="14">
        <f t="shared" si="74"/>
        <v>26</v>
      </c>
      <c r="G1592" s="14" t="s">
        <v>15</v>
      </c>
      <c r="H1592" s="15" t="s">
        <v>1587</v>
      </c>
      <c r="I1592" s="16" t="s">
        <v>1165</v>
      </c>
    </row>
    <row r="1593" spans="2:9" ht="15.75" customHeight="1" thickBot="1" x14ac:dyDescent="0.35">
      <c r="B1593" s="7" t="s">
        <v>5781</v>
      </c>
      <c r="C1593" s="13" t="s">
        <v>5782</v>
      </c>
      <c r="D1593" s="14">
        <f t="shared" si="72"/>
        <v>20</v>
      </c>
      <c r="E1593" s="15" t="str">
        <f t="shared" si="73"/>
        <v>Hengoed, Mr. Joseph</v>
      </c>
      <c r="F1593" s="14">
        <f t="shared" si="74"/>
        <v>19</v>
      </c>
      <c r="G1593" s="14" t="s">
        <v>15</v>
      </c>
      <c r="H1593" s="15" t="s">
        <v>1979</v>
      </c>
      <c r="I1593" s="16" t="s">
        <v>5783</v>
      </c>
    </row>
    <row r="1594" spans="2:9" ht="15.75" customHeight="1" thickBot="1" x14ac:dyDescent="0.35">
      <c r="B1594" s="7" t="s">
        <v>5784</v>
      </c>
      <c r="C1594" s="13" t="s">
        <v>5785</v>
      </c>
      <c r="D1594" s="14">
        <f t="shared" si="72"/>
        <v>20</v>
      </c>
      <c r="E1594" s="15" t="str">
        <f t="shared" si="73"/>
        <v>Aller, Mr. Lawrence</v>
      </c>
      <c r="F1594" s="14">
        <f t="shared" si="74"/>
        <v>19</v>
      </c>
      <c r="G1594" s="14" t="s">
        <v>15</v>
      </c>
      <c r="H1594" s="15" t="s">
        <v>851</v>
      </c>
      <c r="I1594" s="16" t="s">
        <v>5786</v>
      </c>
    </row>
    <row r="1595" spans="2:9" ht="15.75" customHeight="1" thickBot="1" x14ac:dyDescent="0.35">
      <c r="B1595" s="7" t="s">
        <v>5787</v>
      </c>
      <c r="C1595" s="13" t="s">
        <v>5788</v>
      </c>
      <c r="D1595" s="14">
        <f t="shared" si="72"/>
        <v>19</v>
      </c>
      <c r="E1595" s="15" t="str">
        <f t="shared" si="73"/>
        <v>Pisano, Mrs. Katie</v>
      </c>
      <c r="F1595" s="14">
        <f t="shared" si="74"/>
        <v>18</v>
      </c>
      <c r="G1595" s="14" t="s">
        <v>1857</v>
      </c>
      <c r="H1595" s="15" t="s">
        <v>2015</v>
      </c>
      <c r="I1595" s="16" t="s">
        <v>5789</v>
      </c>
    </row>
    <row r="1596" spans="2:9" ht="15.75" customHeight="1" thickBot="1" x14ac:dyDescent="0.35">
      <c r="B1596" s="7" t="s">
        <v>5790</v>
      </c>
      <c r="C1596" s="13" t="s">
        <v>5791</v>
      </c>
      <c r="D1596" s="14">
        <f t="shared" si="72"/>
        <v>17</v>
      </c>
      <c r="E1596" s="15" t="str">
        <f t="shared" si="73"/>
        <v>Sanca, Mr. Ruben</v>
      </c>
      <c r="F1596" s="14">
        <f t="shared" si="74"/>
        <v>16</v>
      </c>
      <c r="G1596" s="14" t="s">
        <v>15</v>
      </c>
      <c r="H1596" s="15" t="s">
        <v>5792</v>
      </c>
      <c r="I1596" s="16" t="s">
        <v>5793</v>
      </c>
    </row>
    <row r="1597" spans="2:9" ht="15.75" customHeight="1" thickBot="1" x14ac:dyDescent="0.35">
      <c r="B1597" s="7" t="s">
        <v>5794</v>
      </c>
      <c r="C1597" s="13" t="s">
        <v>5795</v>
      </c>
      <c r="D1597" s="14">
        <f t="shared" si="72"/>
        <v>16</v>
      </c>
      <c r="E1597" s="15" t="str">
        <f t="shared" si="73"/>
        <v>Bond, Ms. Sarah</v>
      </c>
      <c r="F1597" s="14">
        <f t="shared" si="74"/>
        <v>15</v>
      </c>
      <c r="G1597" s="14" t="s">
        <v>10</v>
      </c>
      <c r="H1597" s="15" t="s">
        <v>748</v>
      </c>
      <c r="I1597" s="16" t="s">
        <v>5796</v>
      </c>
    </row>
    <row r="1598" spans="2:9" ht="15.75" customHeight="1" thickBot="1" x14ac:dyDescent="0.35">
      <c r="B1598" s="7" t="s">
        <v>5797</v>
      </c>
      <c r="C1598" s="13" t="s">
        <v>5798</v>
      </c>
      <c r="D1598" s="14">
        <f t="shared" si="72"/>
        <v>23</v>
      </c>
      <c r="E1598" s="15" t="str">
        <f t="shared" si="73"/>
        <v>Carron, Mrs. Angela R.</v>
      </c>
      <c r="F1598" s="14">
        <f t="shared" si="74"/>
        <v>22</v>
      </c>
      <c r="G1598" s="14" t="s">
        <v>1857</v>
      </c>
      <c r="H1598" s="15" t="s">
        <v>1288</v>
      </c>
      <c r="I1598" s="16" t="s">
        <v>5799</v>
      </c>
    </row>
    <row r="1599" spans="2:9" ht="15.75" customHeight="1" thickBot="1" x14ac:dyDescent="0.35">
      <c r="B1599" s="7" t="s">
        <v>5800</v>
      </c>
      <c r="C1599" s="13" t="s">
        <v>5801</v>
      </c>
      <c r="D1599" s="14">
        <f t="shared" si="72"/>
        <v>23</v>
      </c>
      <c r="E1599" s="15" t="str">
        <f t="shared" si="73"/>
        <v>Ellwanger, Mr. Chatham</v>
      </c>
      <c r="F1599" s="14">
        <f t="shared" si="74"/>
        <v>22</v>
      </c>
      <c r="G1599" s="14" t="s">
        <v>15</v>
      </c>
      <c r="H1599" s="15" t="s">
        <v>5802</v>
      </c>
      <c r="I1599" s="16" t="s">
        <v>5803</v>
      </c>
    </row>
    <row r="1600" spans="2:9" ht="15.75" customHeight="1" thickBot="1" x14ac:dyDescent="0.35">
      <c r="B1600" s="7" t="s">
        <v>5804</v>
      </c>
      <c r="C1600" s="13" t="s">
        <v>5805</v>
      </c>
      <c r="D1600" s="14">
        <f t="shared" si="72"/>
        <v>18</v>
      </c>
      <c r="E1600" s="15" t="str">
        <f t="shared" si="73"/>
        <v>Hanson, Mr. Derek</v>
      </c>
      <c r="F1600" s="14">
        <f t="shared" si="74"/>
        <v>17</v>
      </c>
      <c r="G1600" s="14" t="s">
        <v>15</v>
      </c>
      <c r="H1600" s="15" t="s">
        <v>5806</v>
      </c>
      <c r="I1600" s="16" t="s">
        <v>5807</v>
      </c>
    </row>
    <row r="1601" spans="2:9" ht="15.75" customHeight="1" thickBot="1" x14ac:dyDescent="0.35">
      <c r="B1601" s="7" t="s">
        <v>5808</v>
      </c>
      <c r="C1601" s="13" t="s">
        <v>5809</v>
      </c>
      <c r="D1601" s="14">
        <f t="shared" si="72"/>
        <v>22</v>
      </c>
      <c r="E1601" s="15" t="str">
        <f t="shared" si="73"/>
        <v>Tucker, Mr. Kalvin J.</v>
      </c>
      <c r="F1601" s="14">
        <f t="shared" si="74"/>
        <v>21</v>
      </c>
      <c r="G1601" s="14" t="s">
        <v>15</v>
      </c>
      <c r="H1601" s="15" t="s">
        <v>5810</v>
      </c>
      <c r="I1601" s="16" t="s">
        <v>3455</v>
      </c>
    </row>
    <row r="1602" spans="2:9" ht="15.75" customHeight="1" thickBot="1" x14ac:dyDescent="0.35">
      <c r="B1602" s="7" t="s">
        <v>5811</v>
      </c>
      <c r="C1602" s="13" t="s">
        <v>5812</v>
      </c>
      <c r="D1602" s="14">
        <f t="shared" si="72"/>
        <v>17</v>
      </c>
      <c r="E1602" s="15" t="str">
        <f t="shared" si="73"/>
        <v>Counts, Mr. Dave</v>
      </c>
      <c r="F1602" s="14">
        <f t="shared" si="74"/>
        <v>16</v>
      </c>
      <c r="G1602" s="14" t="s">
        <v>15</v>
      </c>
      <c r="H1602" s="15" t="s">
        <v>1517</v>
      </c>
      <c r="I1602" s="16" t="s">
        <v>5813</v>
      </c>
    </row>
    <row r="1603" spans="2:9" ht="15.75" customHeight="1" thickBot="1" x14ac:dyDescent="0.35">
      <c r="B1603" s="7" t="s">
        <v>5814</v>
      </c>
      <c r="C1603" s="13" t="s">
        <v>5815</v>
      </c>
      <c r="D1603" s="14">
        <f t="shared" ref="D1603:D1666" si="75">LEN(C1603)</f>
        <v>23</v>
      </c>
      <c r="E1603" s="15" t="str">
        <f t="shared" ref="E1603:E1666" si="76">TRIM(C1603)</f>
        <v>Carson, Ms. Barbara G.</v>
      </c>
      <c r="F1603" s="14">
        <f t="shared" ref="F1603:F1666" si="77">LEN(E1603)</f>
        <v>22</v>
      </c>
      <c r="G1603" s="14" t="s">
        <v>10</v>
      </c>
      <c r="H1603" s="15" t="s">
        <v>5816</v>
      </c>
      <c r="I1603" s="16" t="s">
        <v>5817</v>
      </c>
    </row>
    <row r="1604" spans="2:9" ht="15.75" customHeight="1" thickBot="1" x14ac:dyDescent="0.35">
      <c r="B1604" s="7" t="s">
        <v>5818</v>
      </c>
      <c r="C1604" s="13" t="s">
        <v>5819</v>
      </c>
      <c r="D1604" s="14">
        <f t="shared" si="75"/>
        <v>19</v>
      </c>
      <c r="E1604" s="15" t="str">
        <f t="shared" si="76"/>
        <v>Haines, Mr. Skylar</v>
      </c>
      <c r="F1604" s="14">
        <f t="shared" si="77"/>
        <v>18</v>
      </c>
      <c r="G1604" s="14" t="s">
        <v>15</v>
      </c>
      <c r="H1604" s="15" t="s">
        <v>3268</v>
      </c>
      <c r="I1604" s="16" t="s">
        <v>5820</v>
      </c>
    </row>
    <row r="1605" spans="2:9" ht="15.75" customHeight="1" thickBot="1" x14ac:dyDescent="0.35">
      <c r="B1605" s="7" t="s">
        <v>5821</v>
      </c>
      <c r="C1605" s="13" t="s">
        <v>5822</v>
      </c>
      <c r="D1605" s="14">
        <f t="shared" si="75"/>
        <v>19</v>
      </c>
      <c r="E1605" s="15" t="str">
        <f t="shared" si="76"/>
        <v>Schnabel, Mr. Nick</v>
      </c>
      <c r="F1605" s="14">
        <f t="shared" si="77"/>
        <v>18</v>
      </c>
      <c r="G1605" s="14" t="s">
        <v>15</v>
      </c>
      <c r="H1605" s="15" t="s">
        <v>530</v>
      </c>
      <c r="I1605" s="16" t="s">
        <v>5823</v>
      </c>
    </row>
    <row r="1606" spans="2:9" ht="15.75" customHeight="1" thickBot="1" x14ac:dyDescent="0.35">
      <c r="B1606" s="7" t="s">
        <v>5824</v>
      </c>
      <c r="C1606" s="13" t="s">
        <v>5825</v>
      </c>
      <c r="D1606" s="14">
        <f t="shared" si="75"/>
        <v>19</v>
      </c>
      <c r="E1606" s="15" t="str">
        <f t="shared" si="76"/>
        <v>Thind, Mr. Sunny S</v>
      </c>
      <c r="F1606" s="14">
        <f t="shared" si="77"/>
        <v>18</v>
      </c>
      <c r="G1606" s="14" t="s">
        <v>15</v>
      </c>
      <c r="H1606" s="15" t="s">
        <v>5826</v>
      </c>
      <c r="I1606" s="16" t="s">
        <v>2995</v>
      </c>
    </row>
    <row r="1607" spans="2:9" ht="15.75" customHeight="1" thickBot="1" x14ac:dyDescent="0.35">
      <c r="B1607" s="7" t="s">
        <v>5827</v>
      </c>
      <c r="C1607" s="13" t="s">
        <v>5828</v>
      </c>
      <c r="D1607" s="14">
        <f t="shared" si="75"/>
        <v>23</v>
      </c>
      <c r="E1607" s="15" t="str">
        <f t="shared" si="76"/>
        <v>Simon, Mrs. Anne-Marie</v>
      </c>
      <c r="F1607" s="14">
        <f t="shared" si="77"/>
        <v>22</v>
      </c>
      <c r="G1607" s="14" t="s">
        <v>1857</v>
      </c>
      <c r="H1607" s="15" t="s">
        <v>4559</v>
      </c>
      <c r="I1607" s="16" t="s">
        <v>5829</v>
      </c>
    </row>
    <row r="1608" spans="2:9" ht="15.75" customHeight="1" thickBot="1" x14ac:dyDescent="0.35">
      <c r="B1608" s="7" t="s">
        <v>5830</v>
      </c>
      <c r="C1608" s="13" t="s">
        <v>5831</v>
      </c>
      <c r="D1608" s="14">
        <f t="shared" si="75"/>
        <v>24</v>
      </c>
      <c r="E1608" s="15" t="str">
        <f t="shared" si="76"/>
        <v>Arciniaga, Mr. Nicholas</v>
      </c>
      <c r="F1608" s="14">
        <f t="shared" si="77"/>
        <v>23</v>
      </c>
      <c r="G1608" s="14" t="s">
        <v>15</v>
      </c>
      <c r="H1608" s="15" t="s">
        <v>375</v>
      </c>
      <c r="I1608" s="16" t="s">
        <v>5832</v>
      </c>
    </row>
    <row r="1609" spans="2:9" ht="15.75" customHeight="1" thickBot="1" x14ac:dyDescent="0.35">
      <c r="B1609" s="7" t="s">
        <v>5833</v>
      </c>
      <c r="C1609" s="13" t="s">
        <v>5834</v>
      </c>
      <c r="D1609" s="14">
        <f t="shared" si="75"/>
        <v>19</v>
      </c>
      <c r="E1609" s="15" t="str">
        <f t="shared" si="76"/>
        <v>Ryan, Mr. Scott M.</v>
      </c>
      <c r="F1609" s="14">
        <f t="shared" si="77"/>
        <v>18</v>
      </c>
      <c r="G1609" s="14" t="s">
        <v>15</v>
      </c>
      <c r="H1609" s="15" t="s">
        <v>2377</v>
      </c>
      <c r="I1609" s="16" t="s">
        <v>1877</v>
      </c>
    </row>
    <row r="1610" spans="2:9" ht="15.75" customHeight="1" thickBot="1" x14ac:dyDescent="0.35">
      <c r="B1610" s="7" t="s">
        <v>5835</v>
      </c>
      <c r="C1610" s="13" t="s">
        <v>5836</v>
      </c>
      <c r="D1610" s="14">
        <f t="shared" si="75"/>
        <v>20</v>
      </c>
      <c r="E1610" s="15" t="str">
        <f t="shared" si="76"/>
        <v>Lizak, Ms. Marisa A</v>
      </c>
      <c r="F1610" s="14">
        <f t="shared" si="77"/>
        <v>19</v>
      </c>
      <c r="G1610" s="14" t="s">
        <v>10</v>
      </c>
      <c r="H1610" s="15" t="s">
        <v>5837</v>
      </c>
      <c r="I1610" s="16" t="s">
        <v>5838</v>
      </c>
    </row>
    <row r="1611" spans="2:9" ht="15.75" customHeight="1" thickBot="1" x14ac:dyDescent="0.35">
      <c r="B1611" s="7" t="s">
        <v>5839</v>
      </c>
      <c r="C1611" s="13" t="s">
        <v>5840</v>
      </c>
      <c r="D1611" s="14">
        <f t="shared" si="75"/>
        <v>18</v>
      </c>
      <c r="E1611" s="15" t="str">
        <f t="shared" si="76"/>
        <v>Howery, Ms. Katie</v>
      </c>
      <c r="F1611" s="14">
        <f t="shared" si="77"/>
        <v>17</v>
      </c>
      <c r="G1611" s="14" t="s">
        <v>10</v>
      </c>
      <c r="H1611" s="15" t="s">
        <v>2015</v>
      </c>
      <c r="I1611" s="16" t="s">
        <v>5841</v>
      </c>
    </row>
    <row r="1612" spans="2:9" ht="15.75" customHeight="1" thickBot="1" x14ac:dyDescent="0.35">
      <c r="B1612" s="7" t="s">
        <v>5842</v>
      </c>
      <c r="C1612" s="13" t="s">
        <v>5843</v>
      </c>
      <c r="D1612" s="14">
        <f t="shared" si="75"/>
        <v>17</v>
      </c>
      <c r="E1612" s="15" t="str">
        <f t="shared" si="76"/>
        <v>Crain, Ms. Amy L</v>
      </c>
      <c r="F1612" s="14">
        <f t="shared" si="77"/>
        <v>16</v>
      </c>
      <c r="G1612" s="14" t="s">
        <v>10</v>
      </c>
      <c r="H1612" s="15" t="s">
        <v>2913</v>
      </c>
      <c r="I1612" s="16" t="s">
        <v>5844</v>
      </c>
    </row>
    <row r="1613" spans="2:9" ht="15.75" customHeight="1" thickBot="1" x14ac:dyDescent="0.35">
      <c r="B1613" s="7" t="s">
        <v>5845</v>
      </c>
      <c r="C1613" s="13" t="s">
        <v>5846</v>
      </c>
      <c r="D1613" s="14">
        <f t="shared" si="75"/>
        <v>19</v>
      </c>
      <c r="E1613" s="15" t="str">
        <f t="shared" si="76"/>
        <v>Hotze, Ms. Jenna M</v>
      </c>
      <c r="F1613" s="14">
        <f t="shared" si="77"/>
        <v>18</v>
      </c>
      <c r="G1613" s="14" t="s">
        <v>10</v>
      </c>
      <c r="H1613" s="15" t="s">
        <v>5847</v>
      </c>
      <c r="I1613" s="16" t="s">
        <v>5848</v>
      </c>
    </row>
    <row r="1614" spans="2:9" ht="15.75" customHeight="1" thickBot="1" x14ac:dyDescent="0.35">
      <c r="B1614" s="7" t="s">
        <v>5849</v>
      </c>
      <c r="C1614" s="13" t="s">
        <v>5850</v>
      </c>
      <c r="D1614" s="14">
        <f t="shared" si="75"/>
        <v>26</v>
      </c>
      <c r="E1614" s="15" t="str">
        <f t="shared" si="76"/>
        <v>Chauhan, Ms. Elizabeth M.</v>
      </c>
      <c r="F1614" s="14">
        <f t="shared" si="77"/>
        <v>25</v>
      </c>
      <c r="G1614" s="14" t="s">
        <v>10</v>
      </c>
      <c r="H1614" s="15" t="s">
        <v>1539</v>
      </c>
      <c r="I1614" s="16" t="s">
        <v>5851</v>
      </c>
    </row>
    <row r="1615" spans="2:9" ht="15.75" customHeight="1" thickBot="1" x14ac:dyDescent="0.35">
      <c r="B1615" s="7" t="s">
        <v>5852</v>
      </c>
      <c r="C1615" s="13" t="s">
        <v>5853</v>
      </c>
      <c r="D1615" s="14">
        <f t="shared" si="75"/>
        <v>17</v>
      </c>
      <c r="E1615" s="15" t="str">
        <f t="shared" si="76"/>
        <v>Raab, Mr. Lyazid</v>
      </c>
      <c r="F1615" s="14">
        <f t="shared" si="77"/>
        <v>16</v>
      </c>
      <c r="G1615" s="14" t="s">
        <v>15</v>
      </c>
      <c r="H1615" s="15" t="s">
        <v>5854</v>
      </c>
      <c r="I1615" s="16" t="s">
        <v>5855</v>
      </c>
    </row>
    <row r="1616" spans="2:9" ht="15.75" customHeight="1" thickBot="1" x14ac:dyDescent="0.35">
      <c r="B1616" s="7" t="s">
        <v>5856</v>
      </c>
      <c r="C1616" s="13" t="s">
        <v>5857</v>
      </c>
      <c r="D1616" s="14">
        <f t="shared" si="75"/>
        <v>23</v>
      </c>
      <c r="E1616" s="15" t="str">
        <f t="shared" si="76"/>
        <v>McKown, Ms. Lindsey A.</v>
      </c>
      <c r="F1616" s="14">
        <f t="shared" si="77"/>
        <v>22</v>
      </c>
      <c r="G1616" s="14" t="s">
        <v>10</v>
      </c>
      <c r="H1616" s="15" t="s">
        <v>5858</v>
      </c>
      <c r="I1616" s="16" t="s">
        <v>5859</v>
      </c>
    </row>
    <row r="1617" spans="2:9" ht="15.75" customHeight="1" thickBot="1" x14ac:dyDescent="0.35">
      <c r="B1617" s="7" t="s">
        <v>5860</v>
      </c>
      <c r="C1617" s="13" t="s">
        <v>5861</v>
      </c>
      <c r="D1617" s="14">
        <f t="shared" si="75"/>
        <v>21</v>
      </c>
      <c r="E1617" s="15" t="str">
        <f t="shared" si="76"/>
        <v>Schiemann, Mr. Chris</v>
      </c>
      <c r="F1617" s="14">
        <f t="shared" si="77"/>
        <v>20</v>
      </c>
      <c r="G1617" s="14" t="s">
        <v>15</v>
      </c>
      <c r="H1617" s="15" t="s">
        <v>887</v>
      </c>
      <c r="I1617" s="16" t="s">
        <v>5862</v>
      </c>
    </row>
    <row r="1618" spans="2:9" ht="15.75" customHeight="1" thickBot="1" x14ac:dyDescent="0.35">
      <c r="B1618" s="7" t="s">
        <v>5863</v>
      </c>
      <c r="C1618" s="13" t="s">
        <v>5864</v>
      </c>
      <c r="D1618" s="14">
        <f t="shared" si="75"/>
        <v>22</v>
      </c>
      <c r="E1618" s="15" t="str">
        <f t="shared" si="76"/>
        <v>Cress, Ms. Jennifer A</v>
      </c>
      <c r="F1618" s="14">
        <f t="shared" si="77"/>
        <v>21</v>
      </c>
      <c r="G1618" s="14" t="s">
        <v>10</v>
      </c>
      <c r="H1618" s="15" t="s">
        <v>76</v>
      </c>
      <c r="I1618" s="16" t="s">
        <v>5865</v>
      </c>
    </row>
    <row r="1619" spans="2:9" ht="15.75" customHeight="1" thickBot="1" x14ac:dyDescent="0.35">
      <c r="B1619" s="7" t="s">
        <v>5866</v>
      </c>
      <c r="C1619" s="13" t="s">
        <v>5867</v>
      </c>
      <c r="D1619" s="14">
        <f t="shared" si="75"/>
        <v>20</v>
      </c>
      <c r="E1619" s="15" t="str">
        <f t="shared" si="76"/>
        <v>Mawson, Mr. Leif S.</v>
      </c>
      <c r="F1619" s="14">
        <f t="shared" si="77"/>
        <v>19</v>
      </c>
      <c r="G1619" s="14" t="s">
        <v>15</v>
      </c>
      <c r="H1619" s="15" t="s">
        <v>5868</v>
      </c>
      <c r="I1619" s="16" t="s">
        <v>5869</v>
      </c>
    </row>
    <row r="1620" spans="2:9" ht="15.75" customHeight="1" thickBot="1" x14ac:dyDescent="0.35">
      <c r="B1620" s="7" t="s">
        <v>5870</v>
      </c>
      <c r="C1620" s="13" t="s">
        <v>5871</v>
      </c>
      <c r="D1620" s="14">
        <f t="shared" si="75"/>
        <v>27</v>
      </c>
      <c r="E1620" s="15" t="str">
        <f t="shared" si="76"/>
        <v>Wigginton, Ms. Stephanie A</v>
      </c>
      <c r="F1620" s="14">
        <f t="shared" si="77"/>
        <v>26</v>
      </c>
      <c r="G1620" s="14" t="s">
        <v>10</v>
      </c>
      <c r="H1620" s="15" t="s">
        <v>3705</v>
      </c>
      <c r="I1620" s="16" t="s">
        <v>5872</v>
      </c>
    </row>
    <row r="1621" spans="2:9" ht="15.75" customHeight="1" thickBot="1" x14ac:dyDescent="0.35">
      <c r="B1621" s="7" t="s">
        <v>5873</v>
      </c>
      <c r="C1621" s="13" t="s">
        <v>5874</v>
      </c>
      <c r="D1621" s="14">
        <f t="shared" si="75"/>
        <v>13</v>
      </c>
      <c r="E1621" s="15" t="str">
        <f t="shared" si="76"/>
        <v>Wang, Mr. Bo</v>
      </c>
      <c r="F1621" s="14">
        <f t="shared" si="77"/>
        <v>12</v>
      </c>
      <c r="G1621" s="14" t="s">
        <v>15</v>
      </c>
      <c r="H1621" s="15" t="s">
        <v>5875</v>
      </c>
      <c r="I1621" s="16" t="s">
        <v>214</v>
      </c>
    </row>
    <row r="1622" spans="2:9" ht="15.75" customHeight="1" thickBot="1" x14ac:dyDescent="0.35">
      <c r="B1622" s="7" t="s">
        <v>5876</v>
      </c>
      <c r="C1622" s="13" t="s">
        <v>5877</v>
      </c>
      <c r="D1622" s="14">
        <f t="shared" si="75"/>
        <v>20</v>
      </c>
      <c r="E1622" s="15" t="str">
        <f t="shared" si="76"/>
        <v>Schroeder, Ms. Leah</v>
      </c>
      <c r="F1622" s="14">
        <f t="shared" si="77"/>
        <v>19</v>
      </c>
      <c r="G1622" s="14" t="s">
        <v>10</v>
      </c>
      <c r="H1622" s="15" t="s">
        <v>5878</v>
      </c>
      <c r="I1622" s="16" t="s">
        <v>5879</v>
      </c>
    </row>
    <row r="1623" spans="2:9" ht="15.75" customHeight="1" thickBot="1" x14ac:dyDescent="0.35">
      <c r="B1623" s="7" t="s">
        <v>5880</v>
      </c>
      <c r="C1623" s="13" t="s">
        <v>5881</v>
      </c>
      <c r="D1623" s="14">
        <f t="shared" si="75"/>
        <v>24</v>
      </c>
      <c r="E1623" s="15" t="str">
        <f t="shared" si="76"/>
        <v>Leonard, Ms. Kara Lynne</v>
      </c>
      <c r="F1623" s="14">
        <f t="shared" si="77"/>
        <v>23</v>
      </c>
      <c r="G1623" s="14" t="s">
        <v>10</v>
      </c>
      <c r="H1623" s="15" t="s">
        <v>5882</v>
      </c>
      <c r="I1623" s="16" t="s">
        <v>5883</v>
      </c>
    </row>
    <row r="1624" spans="2:9" ht="15.75" customHeight="1" thickBot="1" x14ac:dyDescent="0.35">
      <c r="B1624" s="7" t="s">
        <v>5884</v>
      </c>
      <c r="C1624" s="13" t="s">
        <v>5885</v>
      </c>
      <c r="D1624" s="14">
        <f t="shared" si="75"/>
        <v>20</v>
      </c>
      <c r="E1624" s="15" t="str">
        <f t="shared" si="76"/>
        <v>Tissue, Mr. Jeffrey</v>
      </c>
      <c r="F1624" s="14">
        <f t="shared" si="77"/>
        <v>19</v>
      </c>
      <c r="G1624" s="14" t="s">
        <v>15</v>
      </c>
      <c r="H1624" s="15" t="s">
        <v>724</v>
      </c>
      <c r="I1624" s="16" t="s">
        <v>5886</v>
      </c>
    </row>
    <row r="1625" spans="2:9" ht="15.75" customHeight="1" thickBot="1" x14ac:dyDescent="0.35">
      <c r="B1625" s="7" t="s">
        <v>5887</v>
      </c>
      <c r="C1625" s="13" t="s">
        <v>5888</v>
      </c>
      <c r="D1625" s="14">
        <f t="shared" si="75"/>
        <v>17</v>
      </c>
      <c r="E1625" s="15" t="str">
        <f t="shared" si="76"/>
        <v>Wood, Mr. Justin</v>
      </c>
      <c r="F1625" s="14">
        <f t="shared" si="77"/>
        <v>16</v>
      </c>
      <c r="G1625" s="14" t="s">
        <v>15</v>
      </c>
      <c r="H1625" s="15" t="s">
        <v>2311</v>
      </c>
      <c r="I1625" s="16" t="s">
        <v>5889</v>
      </c>
    </row>
    <row r="1626" spans="2:9" ht="15.75" customHeight="1" thickBot="1" x14ac:dyDescent="0.35">
      <c r="B1626" s="7" t="s">
        <v>5890</v>
      </c>
      <c r="C1626" s="13" t="s">
        <v>5891</v>
      </c>
      <c r="D1626" s="14">
        <f t="shared" si="75"/>
        <v>17</v>
      </c>
      <c r="E1626" s="15" t="str">
        <f t="shared" si="76"/>
        <v>Denny, Ms. Emily</v>
      </c>
      <c r="F1626" s="14">
        <f t="shared" si="77"/>
        <v>16</v>
      </c>
      <c r="G1626" s="14" t="s">
        <v>10</v>
      </c>
      <c r="H1626" s="15" t="s">
        <v>1628</v>
      </c>
      <c r="I1626" s="16" t="s">
        <v>5892</v>
      </c>
    </row>
    <row r="1627" spans="2:9" ht="15.75" customHeight="1" thickBot="1" x14ac:dyDescent="0.35">
      <c r="B1627" s="7" t="s">
        <v>5893</v>
      </c>
      <c r="C1627" s="13" t="s">
        <v>5894</v>
      </c>
      <c r="D1627" s="14">
        <f t="shared" si="75"/>
        <v>19</v>
      </c>
      <c r="E1627" s="15" t="str">
        <f t="shared" si="76"/>
        <v>Testa, Ms. Rebecca</v>
      </c>
      <c r="F1627" s="14">
        <f t="shared" si="77"/>
        <v>18</v>
      </c>
      <c r="G1627" s="14" t="s">
        <v>10</v>
      </c>
      <c r="H1627" s="15" t="s">
        <v>355</v>
      </c>
      <c r="I1627" s="16" t="s">
        <v>5895</v>
      </c>
    </row>
    <row r="1628" spans="2:9" ht="15.75" customHeight="1" thickBot="1" x14ac:dyDescent="0.35">
      <c r="B1628" s="7" t="s">
        <v>5896</v>
      </c>
      <c r="C1628" s="13" t="s">
        <v>5897</v>
      </c>
      <c r="D1628" s="14">
        <f t="shared" si="75"/>
        <v>19</v>
      </c>
      <c r="E1628" s="15" t="str">
        <f t="shared" si="76"/>
        <v>Mooney, Mrs. Allie</v>
      </c>
      <c r="F1628" s="14">
        <f t="shared" si="77"/>
        <v>18</v>
      </c>
      <c r="G1628" s="14" t="s">
        <v>1857</v>
      </c>
      <c r="H1628" s="15" t="s">
        <v>5898</v>
      </c>
      <c r="I1628" s="16" t="s">
        <v>3834</v>
      </c>
    </row>
    <row r="1629" spans="2:9" ht="15.75" customHeight="1" thickBot="1" x14ac:dyDescent="0.35">
      <c r="B1629" s="7" t="s">
        <v>5899</v>
      </c>
      <c r="C1629" s="13" t="s">
        <v>5900</v>
      </c>
      <c r="D1629" s="14">
        <f t="shared" si="75"/>
        <v>21</v>
      </c>
      <c r="E1629" s="15" t="str">
        <f t="shared" si="76"/>
        <v>Buchholtz, Ms. Trasi</v>
      </c>
      <c r="F1629" s="14">
        <f t="shared" si="77"/>
        <v>20</v>
      </c>
      <c r="G1629" s="14" t="s">
        <v>10</v>
      </c>
      <c r="H1629" s="15" t="s">
        <v>5901</v>
      </c>
      <c r="I1629" s="16" t="s">
        <v>5902</v>
      </c>
    </row>
    <row r="1630" spans="2:9" ht="15.75" customHeight="1" thickBot="1" x14ac:dyDescent="0.35">
      <c r="B1630" s="7" t="s">
        <v>5903</v>
      </c>
      <c r="C1630" s="13" t="s">
        <v>5904</v>
      </c>
      <c r="D1630" s="14">
        <f t="shared" si="75"/>
        <v>16</v>
      </c>
      <c r="E1630" s="15" t="str">
        <f t="shared" si="76"/>
        <v>Hoyt, Mr. Kevin</v>
      </c>
      <c r="F1630" s="14">
        <f t="shared" si="77"/>
        <v>15</v>
      </c>
      <c r="G1630" s="14" t="s">
        <v>15</v>
      </c>
      <c r="H1630" s="15" t="s">
        <v>339</v>
      </c>
      <c r="I1630" s="16" t="s">
        <v>5905</v>
      </c>
    </row>
    <row r="1631" spans="2:9" ht="15.75" customHeight="1" thickBot="1" x14ac:dyDescent="0.35">
      <c r="B1631" s="7" t="s">
        <v>5906</v>
      </c>
      <c r="C1631" s="13" t="s">
        <v>5907</v>
      </c>
      <c r="D1631" s="14">
        <f t="shared" si="75"/>
        <v>21</v>
      </c>
      <c r="E1631" s="15" t="str">
        <f t="shared" si="76"/>
        <v>Cabada, Mr. Fernando</v>
      </c>
      <c r="F1631" s="14">
        <f t="shared" si="77"/>
        <v>20</v>
      </c>
      <c r="G1631" s="14" t="s">
        <v>15</v>
      </c>
      <c r="H1631" s="15" t="s">
        <v>5908</v>
      </c>
      <c r="I1631" s="16" t="s">
        <v>5909</v>
      </c>
    </row>
    <row r="1632" spans="2:9" ht="15.75" customHeight="1" thickBot="1" x14ac:dyDescent="0.35">
      <c r="B1632" s="7" t="s">
        <v>5910</v>
      </c>
      <c r="C1632" s="13" t="s">
        <v>5911</v>
      </c>
      <c r="D1632" s="14">
        <f t="shared" si="75"/>
        <v>20</v>
      </c>
      <c r="E1632" s="15" t="str">
        <f t="shared" si="76"/>
        <v>Lobaciute, Ms. Ieva</v>
      </c>
      <c r="F1632" s="14">
        <f t="shared" si="77"/>
        <v>19</v>
      </c>
      <c r="G1632" s="14" t="s">
        <v>10</v>
      </c>
      <c r="H1632" s="15" t="s">
        <v>5912</v>
      </c>
      <c r="I1632" s="16" t="s">
        <v>5913</v>
      </c>
    </row>
    <row r="1633" spans="2:9" ht="15.75" customHeight="1" thickBot="1" x14ac:dyDescent="0.35">
      <c r="B1633" s="7" t="s">
        <v>5914</v>
      </c>
      <c r="C1633" s="13" t="s">
        <v>5915</v>
      </c>
      <c r="D1633" s="14">
        <f t="shared" si="75"/>
        <v>17</v>
      </c>
      <c r="E1633" s="15" t="str">
        <f t="shared" si="76"/>
        <v>Dawes, Mr. Chris</v>
      </c>
      <c r="F1633" s="14">
        <f t="shared" si="77"/>
        <v>16</v>
      </c>
      <c r="G1633" s="14" t="s">
        <v>15</v>
      </c>
      <c r="H1633" s="15" t="s">
        <v>887</v>
      </c>
      <c r="I1633" s="16" t="s">
        <v>3813</v>
      </c>
    </row>
    <row r="1634" spans="2:9" ht="15.75" customHeight="1" thickBot="1" x14ac:dyDescent="0.35">
      <c r="B1634" s="7" t="s">
        <v>5916</v>
      </c>
      <c r="C1634" s="13" t="s">
        <v>5917</v>
      </c>
      <c r="D1634" s="14">
        <f t="shared" si="75"/>
        <v>20</v>
      </c>
      <c r="E1634" s="15" t="str">
        <f t="shared" si="76"/>
        <v>Deppen, Mr. Drew L.</v>
      </c>
      <c r="F1634" s="14">
        <f t="shared" si="77"/>
        <v>19</v>
      </c>
      <c r="G1634" s="14" t="s">
        <v>15</v>
      </c>
      <c r="H1634" s="15" t="s">
        <v>5918</v>
      </c>
      <c r="I1634" s="16" t="s">
        <v>5593</v>
      </c>
    </row>
    <row r="1635" spans="2:9" ht="15.75" customHeight="1" thickBot="1" x14ac:dyDescent="0.35">
      <c r="B1635" s="7" t="s">
        <v>5919</v>
      </c>
      <c r="C1635" s="13" t="s">
        <v>5920</v>
      </c>
      <c r="D1635" s="14">
        <f t="shared" si="75"/>
        <v>27</v>
      </c>
      <c r="E1635" s="15" t="str">
        <f t="shared" si="76"/>
        <v>Oberndorfer, Ms. Christina</v>
      </c>
      <c r="F1635" s="14">
        <f t="shared" si="77"/>
        <v>26</v>
      </c>
      <c r="G1635" s="14" t="s">
        <v>10</v>
      </c>
      <c r="H1635" s="15" t="s">
        <v>4317</v>
      </c>
      <c r="I1635" s="16" t="s">
        <v>5921</v>
      </c>
    </row>
    <row r="1636" spans="2:9" ht="15.75" customHeight="1" thickBot="1" x14ac:dyDescent="0.35">
      <c r="B1636" s="7" t="s">
        <v>5922</v>
      </c>
      <c r="C1636" s="13" t="s">
        <v>5923</v>
      </c>
      <c r="D1636" s="14">
        <f t="shared" si="75"/>
        <v>30</v>
      </c>
      <c r="E1636" s="15" t="str">
        <f t="shared" si="76"/>
        <v>Hetherington, Mr. Alexander G</v>
      </c>
      <c r="F1636" s="14">
        <f t="shared" si="77"/>
        <v>29</v>
      </c>
      <c r="G1636" s="14" t="s">
        <v>15</v>
      </c>
      <c r="H1636" s="15" t="s">
        <v>5924</v>
      </c>
      <c r="I1636" s="16" t="s">
        <v>5925</v>
      </c>
    </row>
    <row r="1637" spans="2:9" ht="15.75" customHeight="1" thickBot="1" x14ac:dyDescent="0.35">
      <c r="B1637" s="7" t="s">
        <v>5926</v>
      </c>
      <c r="C1637" s="13" t="s">
        <v>5927</v>
      </c>
      <c r="D1637" s="14">
        <f t="shared" si="75"/>
        <v>20</v>
      </c>
      <c r="E1637" s="15" t="str">
        <f t="shared" si="76"/>
        <v>Murray, Ms. Meaghan</v>
      </c>
      <c r="F1637" s="14">
        <f t="shared" si="77"/>
        <v>19</v>
      </c>
      <c r="G1637" s="14" t="s">
        <v>10</v>
      </c>
      <c r="H1637" s="15" t="s">
        <v>5928</v>
      </c>
      <c r="I1637" s="16" t="s">
        <v>5929</v>
      </c>
    </row>
    <row r="1638" spans="2:9" ht="15.75" customHeight="1" thickBot="1" x14ac:dyDescent="0.35">
      <c r="B1638" s="7" t="s">
        <v>5930</v>
      </c>
      <c r="C1638" s="13" t="s">
        <v>5931</v>
      </c>
      <c r="D1638" s="14">
        <f t="shared" si="75"/>
        <v>20</v>
      </c>
      <c r="E1638" s="15" t="str">
        <f t="shared" si="76"/>
        <v>Higden, Ms. Kristin</v>
      </c>
      <c r="F1638" s="14">
        <f t="shared" si="77"/>
        <v>19</v>
      </c>
      <c r="G1638" s="14" t="s">
        <v>10</v>
      </c>
      <c r="H1638" s="15" t="s">
        <v>1862</v>
      </c>
      <c r="I1638" s="16" t="s">
        <v>5932</v>
      </c>
    </row>
    <row r="1639" spans="2:9" ht="15.75" customHeight="1" thickBot="1" x14ac:dyDescent="0.35">
      <c r="B1639" s="7" t="s">
        <v>5933</v>
      </c>
      <c r="C1639" s="13" t="s">
        <v>5934</v>
      </c>
      <c r="D1639" s="14">
        <f t="shared" si="75"/>
        <v>23</v>
      </c>
      <c r="E1639" s="15" t="str">
        <f t="shared" si="76"/>
        <v>Rediger, Ms. Andrea K.</v>
      </c>
      <c r="F1639" s="14">
        <f t="shared" si="77"/>
        <v>22</v>
      </c>
      <c r="G1639" s="14" t="s">
        <v>10</v>
      </c>
      <c r="H1639" s="15" t="s">
        <v>5935</v>
      </c>
      <c r="I1639" s="16" t="s">
        <v>5936</v>
      </c>
    </row>
    <row r="1640" spans="2:9" ht="15.75" customHeight="1" thickBot="1" x14ac:dyDescent="0.35">
      <c r="B1640" s="7" t="s">
        <v>5937</v>
      </c>
      <c r="C1640" s="13" t="s">
        <v>5938</v>
      </c>
      <c r="D1640" s="14">
        <f t="shared" si="75"/>
        <v>15</v>
      </c>
      <c r="E1640" s="15" t="str">
        <f t="shared" si="76"/>
        <v>Huff, Ms. Kris</v>
      </c>
      <c r="F1640" s="14">
        <f t="shared" si="77"/>
        <v>14</v>
      </c>
      <c r="G1640" s="14" t="s">
        <v>10</v>
      </c>
      <c r="H1640" s="15" t="s">
        <v>5939</v>
      </c>
      <c r="I1640" s="16" t="s">
        <v>4933</v>
      </c>
    </row>
    <row r="1641" spans="2:9" ht="15.75" customHeight="1" thickBot="1" x14ac:dyDescent="0.35">
      <c r="B1641" s="7" t="s">
        <v>5940</v>
      </c>
      <c r="C1641" s="13" t="s">
        <v>5941</v>
      </c>
      <c r="D1641" s="14">
        <f t="shared" si="75"/>
        <v>18</v>
      </c>
      <c r="E1641" s="15" t="str">
        <f t="shared" si="76"/>
        <v>Hall, Mr. Alden W</v>
      </c>
      <c r="F1641" s="14">
        <f t="shared" si="77"/>
        <v>17</v>
      </c>
      <c r="G1641" s="14" t="s">
        <v>15</v>
      </c>
      <c r="H1641" s="15" t="s">
        <v>5942</v>
      </c>
      <c r="I1641" s="16" t="s">
        <v>953</v>
      </c>
    </row>
    <row r="1642" spans="2:9" ht="15.75" customHeight="1" thickBot="1" x14ac:dyDescent="0.35">
      <c r="B1642" s="7" t="s">
        <v>5943</v>
      </c>
      <c r="C1642" s="13" t="s">
        <v>5944</v>
      </c>
      <c r="D1642" s="14">
        <f t="shared" si="75"/>
        <v>21</v>
      </c>
      <c r="E1642" s="15" t="str">
        <f t="shared" si="76"/>
        <v>Grise, Ms. Suzanne M</v>
      </c>
      <c r="F1642" s="14">
        <f t="shared" si="77"/>
        <v>20</v>
      </c>
      <c r="G1642" s="14" t="s">
        <v>10</v>
      </c>
      <c r="H1642" s="15" t="s">
        <v>5945</v>
      </c>
      <c r="I1642" s="16" t="s">
        <v>5946</v>
      </c>
    </row>
    <row r="1643" spans="2:9" ht="15.75" customHeight="1" thickBot="1" x14ac:dyDescent="0.35">
      <c r="B1643" s="7" t="s">
        <v>5947</v>
      </c>
      <c r="C1643" s="13" t="s">
        <v>5948</v>
      </c>
      <c r="D1643" s="14">
        <f t="shared" si="75"/>
        <v>22</v>
      </c>
      <c r="E1643" s="15" t="str">
        <f t="shared" si="76"/>
        <v>Skildum, Ms. Heidi Z.</v>
      </c>
      <c r="F1643" s="14">
        <f t="shared" si="77"/>
        <v>21</v>
      </c>
      <c r="G1643" s="14" t="s">
        <v>10</v>
      </c>
      <c r="H1643" s="15" t="s">
        <v>5949</v>
      </c>
      <c r="I1643" s="16" t="s">
        <v>5950</v>
      </c>
    </row>
    <row r="1644" spans="2:9" ht="15.75" customHeight="1" thickBot="1" x14ac:dyDescent="0.35">
      <c r="B1644" s="7" t="s">
        <v>5951</v>
      </c>
      <c r="C1644" s="13" t="s">
        <v>5952</v>
      </c>
      <c r="D1644" s="14">
        <f t="shared" si="75"/>
        <v>18</v>
      </c>
      <c r="E1644" s="15" t="str">
        <f t="shared" si="76"/>
        <v>Yang, Ms. Carolyn</v>
      </c>
      <c r="F1644" s="14">
        <f t="shared" si="77"/>
        <v>17</v>
      </c>
      <c r="G1644" s="14" t="s">
        <v>10</v>
      </c>
      <c r="H1644" s="15" t="s">
        <v>1766</v>
      </c>
      <c r="I1644" s="16" t="s">
        <v>1756</v>
      </c>
    </row>
    <row r="1645" spans="2:9" ht="15.75" customHeight="1" thickBot="1" x14ac:dyDescent="0.35">
      <c r="B1645" s="7" t="s">
        <v>5953</v>
      </c>
      <c r="C1645" s="13" t="s">
        <v>5954</v>
      </c>
      <c r="D1645" s="14">
        <f t="shared" si="75"/>
        <v>25</v>
      </c>
      <c r="E1645" s="15" t="str">
        <f t="shared" si="76"/>
        <v>Fischer-Daly, Ms. Sabine</v>
      </c>
      <c r="F1645" s="14">
        <f t="shared" si="77"/>
        <v>24</v>
      </c>
      <c r="G1645" s="14" t="s">
        <v>10</v>
      </c>
      <c r="H1645" s="15" t="s">
        <v>1975</v>
      </c>
      <c r="I1645" s="16" t="s">
        <v>5955</v>
      </c>
    </row>
    <row r="1646" spans="2:9" ht="15.75" customHeight="1" thickBot="1" x14ac:dyDescent="0.35">
      <c r="B1646" s="7" t="s">
        <v>5956</v>
      </c>
      <c r="C1646" s="13" t="s">
        <v>5957</v>
      </c>
      <c r="D1646" s="14">
        <f t="shared" si="75"/>
        <v>17</v>
      </c>
      <c r="E1646" s="15" t="str">
        <f t="shared" si="76"/>
        <v>Asher, Mr. Bobby</v>
      </c>
      <c r="F1646" s="14">
        <f t="shared" si="77"/>
        <v>16</v>
      </c>
      <c r="G1646" s="14" t="s">
        <v>15</v>
      </c>
      <c r="H1646" s="15" t="s">
        <v>675</v>
      </c>
      <c r="I1646" s="16" t="s">
        <v>2102</v>
      </c>
    </row>
    <row r="1647" spans="2:9" ht="15.75" customHeight="1" thickBot="1" x14ac:dyDescent="0.35">
      <c r="B1647" s="7" t="s">
        <v>5958</v>
      </c>
      <c r="C1647" s="13" t="s">
        <v>5959</v>
      </c>
      <c r="D1647" s="14">
        <f t="shared" si="75"/>
        <v>14</v>
      </c>
      <c r="E1647" s="15" t="str">
        <f t="shared" si="76"/>
        <v>Zhou, Mr. Fan</v>
      </c>
      <c r="F1647" s="14">
        <f t="shared" si="77"/>
        <v>13</v>
      </c>
      <c r="G1647" s="14" t="s">
        <v>15</v>
      </c>
      <c r="H1647" s="15" t="s">
        <v>5960</v>
      </c>
      <c r="I1647" s="16" t="s">
        <v>2961</v>
      </c>
    </row>
    <row r="1648" spans="2:9" ht="15.75" customHeight="1" thickBot="1" x14ac:dyDescent="0.35">
      <c r="B1648" s="7" t="s">
        <v>5961</v>
      </c>
      <c r="C1648" s="13" t="s">
        <v>5962</v>
      </c>
      <c r="D1648" s="14">
        <f t="shared" si="75"/>
        <v>22</v>
      </c>
      <c r="E1648" s="15" t="str">
        <f t="shared" si="76"/>
        <v>Rudder, Mrs. Rachel M</v>
      </c>
      <c r="F1648" s="14">
        <f t="shared" si="77"/>
        <v>21</v>
      </c>
      <c r="G1648" s="14" t="s">
        <v>1857</v>
      </c>
      <c r="H1648" s="15" t="s">
        <v>4594</v>
      </c>
      <c r="I1648" s="16" t="s">
        <v>5963</v>
      </c>
    </row>
    <row r="1649" spans="2:9" ht="15.75" customHeight="1" thickBot="1" x14ac:dyDescent="0.35">
      <c r="B1649" s="7" t="s">
        <v>5964</v>
      </c>
      <c r="C1649" s="13" t="s">
        <v>5965</v>
      </c>
      <c r="D1649" s="14">
        <f t="shared" si="75"/>
        <v>19</v>
      </c>
      <c r="E1649" s="15" t="str">
        <f t="shared" si="76"/>
        <v>Cartmell, Mr. Greg</v>
      </c>
      <c r="F1649" s="14">
        <f t="shared" si="77"/>
        <v>18</v>
      </c>
      <c r="G1649" s="14" t="s">
        <v>15</v>
      </c>
      <c r="H1649" s="15" t="s">
        <v>693</v>
      </c>
      <c r="I1649" s="16" t="s">
        <v>5966</v>
      </c>
    </row>
    <row r="1650" spans="2:9" ht="15.75" customHeight="1" thickBot="1" x14ac:dyDescent="0.35">
      <c r="B1650" s="7" t="s">
        <v>5967</v>
      </c>
      <c r="C1650" s="13" t="s">
        <v>5968</v>
      </c>
      <c r="D1650" s="14">
        <f t="shared" si="75"/>
        <v>17</v>
      </c>
      <c r="E1650" s="15" t="str">
        <f t="shared" si="76"/>
        <v>Troland, Mr. Dan</v>
      </c>
      <c r="F1650" s="14">
        <f t="shared" si="77"/>
        <v>16</v>
      </c>
      <c r="G1650" s="14" t="s">
        <v>15</v>
      </c>
      <c r="H1650" s="15" t="s">
        <v>952</v>
      </c>
      <c r="I1650" s="16" t="s">
        <v>5969</v>
      </c>
    </row>
    <row r="1651" spans="2:9" ht="15.75" customHeight="1" thickBot="1" x14ac:dyDescent="0.35">
      <c r="B1651" s="7" t="s">
        <v>5970</v>
      </c>
      <c r="C1651" s="13" t="s">
        <v>5971</v>
      </c>
      <c r="D1651" s="14">
        <f t="shared" si="75"/>
        <v>21</v>
      </c>
      <c r="E1651" s="15" t="str">
        <f t="shared" si="76"/>
        <v>Hall, Ms. Jennifer A</v>
      </c>
      <c r="F1651" s="14">
        <f t="shared" si="77"/>
        <v>20</v>
      </c>
      <c r="G1651" s="14" t="s">
        <v>10</v>
      </c>
      <c r="H1651" s="15" t="s">
        <v>76</v>
      </c>
      <c r="I1651" s="16" t="s">
        <v>953</v>
      </c>
    </row>
    <row r="1652" spans="2:9" ht="15.75" customHeight="1" thickBot="1" x14ac:dyDescent="0.35">
      <c r="B1652" s="7" t="s">
        <v>5972</v>
      </c>
      <c r="C1652" s="13" t="s">
        <v>5973</v>
      </c>
      <c r="D1652" s="14">
        <f t="shared" si="75"/>
        <v>19</v>
      </c>
      <c r="E1652" s="15" t="str">
        <f t="shared" si="76"/>
        <v>Berg, Mrs. Jessica</v>
      </c>
      <c r="F1652" s="14">
        <f t="shared" si="77"/>
        <v>18</v>
      </c>
      <c r="G1652" s="14" t="s">
        <v>1857</v>
      </c>
      <c r="H1652" s="15" t="s">
        <v>393</v>
      </c>
      <c r="I1652" s="16" t="s">
        <v>5974</v>
      </c>
    </row>
    <row r="1653" spans="2:9" ht="15.75" customHeight="1" thickBot="1" x14ac:dyDescent="0.35">
      <c r="B1653" s="7" t="s">
        <v>5975</v>
      </c>
      <c r="C1653" s="13" t="s">
        <v>5976</v>
      </c>
      <c r="D1653" s="14">
        <f t="shared" si="75"/>
        <v>23</v>
      </c>
      <c r="E1653" s="15" t="str">
        <f t="shared" si="76"/>
        <v>Engtrakul, Mr. Chaiwat</v>
      </c>
      <c r="F1653" s="14">
        <f t="shared" si="77"/>
        <v>22</v>
      </c>
      <c r="G1653" s="14" t="s">
        <v>15</v>
      </c>
      <c r="H1653" s="15" t="s">
        <v>5977</v>
      </c>
      <c r="I1653" s="16" t="s">
        <v>5978</v>
      </c>
    </row>
    <row r="1654" spans="2:9" ht="15.75" customHeight="1" thickBot="1" x14ac:dyDescent="0.35">
      <c r="B1654" s="7" t="s">
        <v>5979</v>
      </c>
      <c r="C1654" s="13" t="s">
        <v>5980</v>
      </c>
      <c r="D1654" s="14">
        <f t="shared" si="75"/>
        <v>21</v>
      </c>
      <c r="E1654" s="15" t="str">
        <f t="shared" si="76"/>
        <v>Leonhardt, Ms. Kerri</v>
      </c>
      <c r="F1654" s="14">
        <f t="shared" si="77"/>
        <v>20</v>
      </c>
      <c r="G1654" s="14" t="s">
        <v>10</v>
      </c>
      <c r="H1654" s="15" t="s">
        <v>5981</v>
      </c>
      <c r="I1654" s="16" t="s">
        <v>5982</v>
      </c>
    </row>
    <row r="1655" spans="2:9" ht="15.75" customHeight="1" thickBot="1" x14ac:dyDescent="0.35">
      <c r="B1655" s="7" t="s">
        <v>5983</v>
      </c>
      <c r="C1655" s="13" t="s">
        <v>5984</v>
      </c>
      <c r="D1655" s="14">
        <f t="shared" si="75"/>
        <v>16</v>
      </c>
      <c r="E1655" s="15" t="str">
        <f t="shared" si="76"/>
        <v>Goetz, Ms. Lisa</v>
      </c>
      <c r="F1655" s="14">
        <f t="shared" si="77"/>
        <v>15</v>
      </c>
      <c r="G1655" s="14" t="s">
        <v>10</v>
      </c>
      <c r="H1655" s="15" t="s">
        <v>1876</v>
      </c>
      <c r="I1655" s="16" t="s">
        <v>5985</v>
      </c>
    </row>
    <row r="1656" spans="2:9" ht="15.75" customHeight="1" thickBot="1" x14ac:dyDescent="0.35">
      <c r="B1656" s="7" t="s">
        <v>5986</v>
      </c>
      <c r="C1656" s="13" t="s">
        <v>5987</v>
      </c>
      <c r="D1656" s="14">
        <f t="shared" si="75"/>
        <v>27</v>
      </c>
      <c r="E1656" s="15" t="str">
        <f t="shared" si="76"/>
        <v>Cacharelis, Mr. Nicholas G</v>
      </c>
      <c r="F1656" s="14">
        <f t="shared" si="77"/>
        <v>26</v>
      </c>
      <c r="G1656" s="14" t="s">
        <v>15</v>
      </c>
      <c r="H1656" s="15" t="s">
        <v>5988</v>
      </c>
      <c r="I1656" s="16" t="s">
        <v>5989</v>
      </c>
    </row>
    <row r="1657" spans="2:9" ht="15.75" customHeight="1" thickBot="1" x14ac:dyDescent="0.35">
      <c r="B1657" s="7" t="s">
        <v>5990</v>
      </c>
      <c r="C1657" s="13" t="s">
        <v>5991</v>
      </c>
      <c r="D1657" s="14">
        <f t="shared" si="75"/>
        <v>24</v>
      </c>
      <c r="E1657" s="15" t="str">
        <f t="shared" si="76"/>
        <v>Kariolis, Mr. Vasilis S</v>
      </c>
      <c r="F1657" s="14">
        <f t="shared" si="77"/>
        <v>23</v>
      </c>
      <c r="G1657" s="14" t="s">
        <v>15</v>
      </c>
      <c r="H1657" s="15" t="s">
        <v>5992</v>
      </c>
      <c r="I1657" s="16" t="s">
        <v>5993</v>
      </c>
    </row>
    <row r="1658" spans="2:9" ht="15.75" customHeight="1" thickBot="1" x14ac:dyDescent="0.35">
      <c r="B1658" s="7" t="s">
        <v>5994</v>
      </c>
      <c r="C1658" s="13" t="s">
        <v>5995</v>
      </c>
      <c r="D1658" s="14">
        <f t="shared" si="75"/>
        <v>22</v>
      </c>
      <c r="E1658" s="15" t="str">
        <f t="shared" si="76"/>
        <v>Zelwin, Mr. Michael P</v>
      </c>
      <c r="F1658" s="14">
        <f t="shared" si="77"/>
        <v>21</v>
      </c>
      <c r="G1658" s="14" t="s">
        <v>15</v>
      </c>
      <c r="H1658" s="15" t="s">
        <v>586</v>
      </c>
      <c r="I1658" s="16" t="s">
        <v>5996</v>
      </c>
    </row>
    <row r="1659" spans="2:9" ht="15.75" customHeight="1" thickBot="1" x14ac:dyDescent="0.35">
      <c r="B1659" s="7" t="s">
        <v>5997</v>
      </c>
      <c r="C1659" s="13" t="s">
        <v>5998</v>
      </c>
      <c r="D1659" s="14">
        <f t="shared" si="75"/>
        <v>22</v>
      </c>
      <c r="E1659" s="15" t="str">
        <f t="shared" si="76"/>
        <v>Barry, Ms. Colleen C.</v>
      </c>
      <c r="F1659" s="14">
        <f t="shared" si="77"/>
        <v>21</v>
      </c>
      <c r="G1659" s="14" t="s">
        <v>10</v>
      </c>
      <c r="H1659" s="15" t="s">
        <v>5999</v>
      </c>
      <c r="I1659" s="16" t="s">
        <v>2686</v>
      </c>
    </row>
    <row r="1660" spans="2:9" ht="15.75" customHeight="1" thickBot="1" x14ac:dyDescent="0.35">
      <c r="B1660" s="7" t="s">
        <v>6000</v>
      </c>
      <c r="C1660" s="13" t="s">
        <v>6001</v>
      </c>
      <c r="D1660" s="14">
        <f t="shared" si="75"/>
        <v>20</v>
      </c>
      <c r="E1660" s="15" t="str">
        <f t="shared" si="76"/>
        <v>Bannon, Mrs. Annika</v>
      </c>
      <c r="F1660" s="14">
        <f t="shared" si="77"/>
        <v>19</v>
      </c>
      <c r="G1660" s="14" t="s">
        <v>1857</v>
      </c>
      <c r="H1660" s="15" t="s">
        <v>6002</v>
      </c>
      <c r="I1660" s="16" t="s">
        <v>6003</v>
      </c>
    </row>
    <row r="1661" spans="2:9" ht="15.75" customHeight="1" thickBot="1" x14ac:dyDescent="0.35">
      <c r="B1661" s="7" t="s">
        <v>6004</v>
      </c>
      <c r="C1661" s="13" t="s">
        <v>6005</v>
      </c>
      <c r="D1661" s="14">
        <f t="shared" si="75"/>
        <v>17</v>
      </c>
      <c r="E1661" s="15" t="str">
        <f t="shared" si="76"/>
        <v>Chang, Ms. Kelly</v>
      </c>
      <c r="F1661" s="14">
        <f t="shared" si="77"/>
        <v>16</v>
      </c>
      <c r="G1661" s="14" t="s">
        <v>10</v>
      </c>
      <c r="H1661" s="15" t="s">
        <v>11</v>
      </c>
      <c r="I1661" s="16" t="s">
        <v>3428</v>
      </c>
    </row>
    <row r="1662" spans="2:9" ht="15.75" customHeight="1" thickBot="1" x14ac:dyDescent="0.35">
      <c r="B1662" s="7" t="s">
        <v>6006</v>
      </c>
      <c r="C1662" s="13" t="s">
        <v>6007</v>
      </c>
      <c r="D1662" s="14">
        <f t="shared" si="75"/>
        <v>24</v>
      </c>
      <c r="E1662" s="15" t="str">
        <f t="shared" si="76"/>
        <v>Vetter, Mr. Nicholas C.</v>
      </c>
      <c r="F1662" s="14">
        <f t="shared" si="77"/>
        <v>23</v>
      </c>
      <c r="G1662" s="14" t="s">
        <v>15</v>
      </c>
      <c r="H1662" s="15" t="s">
        <v>6008</v>
      </c>
      <c r="I1662" s="16" t="s">
        <v>6009</v>
      </c>
    </row>
    <row r="1663" spans="2:9" ht="15.75" customHeight="1" thickBot="1" x14ac:dyDescent="0.35">
      <c r="B1663" s="7" t="s">
        <v>6010</v>
      </c>
      <c r="C1663" s="13" t="s">
        <v>6011</v>
      </c>
      <c r="D1663" s="14">
        <f t="shared" si="75"/>
        <v>24</v>
      </c>
      <c r="E1663" s="15" t="str">
        <f t="shared" si="76"/>
        <v>Jablonski, Mrs. Kelly K</v>
      </c>
      <c r="F1663" s="14">
        <f t="shared" si="77"/>
        <v>23</v>
      </c>
      <c r="G1663" s="14" t="s">
        <v>1857</v>
      </c>
      <c r="H1663" s="15" t="s">
        <v>6012</v>
      </c>
      <c r="I1663" s="16" t="s">
        <v>6013</v>
      </c>
    </row>
    <row r="1664" spans="2:9" ht="15.75" customHeight="1" thickBot="1" x14ac:dyDescent="0.35">
      <c r="B1664" s="7" t="s">
        <v>6014</v>
      </c>
      <c r="C1664" s="13" t="s">
        <v>6015</v>
      </c>
      <c r="D1664" s="14">
        <f t="shared" si="75"/>
        <v>24</v>
      </c>
      <c r="E1664" s="15" t="str">
        <f t="shared" si="76"/>
        <v>Jakubowitch, Mr. Andrew</v>
      </c>
      <c r="F1664" s="14">
        <f t="shared" si="77"/>
        <v>23</v>
      </c>
      <c r="G1664" s="14" t="s">
        <v>15</v>
      </c>
      <c r="H1664" s="15" t="s">
        <v>906</v>
      </c>
      <c r="I1664" s="16" t="s">
        <v>6016</v>
      </c>
    </row>
    <row r="1665" spans="2:9" ht="15.75" customHeight="1" thickBot="1" x14ac:dyDescent="0.35">
      <c r="B1665" s="7" t="s">
        <v>6017</v>
      </c>
      <c r="C1665" s="13" t="s">
        <v>6018</v>
      </c>
      <c r="D1665" s="14">
        <f t="shared" si="75"/>
        <v>22</v>
      </c>
      <c r="E1665" s="15" t="str">
        <f t="shared" si="76"/>
        <v>Altshuler, Ms. Hannah</v>
      </c>
      <c r="F1665" s="14">
        <f t="shared" si="77"/>
        <v>21</v>
      </c>
      <c r="G1665" s="14" t="s">
        <v>10</v>
      </c>
      <c r="H1665" s="15" t="s">
        <v>6019</v>
      </c>
      <c r="I1665" s="16" t="s">
        <v>6020</v>
      </c>
    </row>
    <row r="1666" spans="2:9" ht="15.75" customHeight="1" thickBot="1" x14ac:dyDescent="0.35">
      <c r="B1666" s="7" t="s">
        <v>6021</v>
      </c>
      <c r="C1666" s="13" t="s">
        <v>6022</v>
      </c>
      <c r="D1666" s="14">
        <f t="shared" si="75"/>
        <v>25</v>
      </c>
      <c r="E1666" s="15" t="str">
        <f t="shared" si="76"/>
        <v>Ugarte, Mr. Patricio Sr.</v>
      </c>
      <c r="F1666" s="14">
        <f t="shared" si="77"/>
        <v>24</v>
      </c>
      <c r="G1666" s="14" t="s">
        <v>15</v>
      </c>
      <c r="H1666" s="15" t="s">
        <v>6023</v>
      </c>
      <c r="I1666" s="16" t="s">
        <v>6024</v>
      </c>
    </row>
    <row r="1667" spans="2:9" ht="15.75" customHeight="1" thickBot="1" x14ac:dyDescent="0.35">
      <c r="B1667" s="7" t="s">
        <v>6025</v>
      </c>
      <c r="C1667" s="13" t="s">
        <v>6026</v>
      </c>
      <c r="D1667" s="14">
        <f t="shared" ref="D1667:D1730" si="78">LEN(C1667)</f>
        <v>20</v>
      </c>
      <c r="E1667" s="15" t="str">
        <f t="shared" ref="E1667:E1730" si="79">TRIM(C1667)</f>
        <v>Tusso, Mr. Robert B</v>
      </c>
      <c r="F1667" s="14">
        <f t="shared" ref="F1667:F1730" si="80">LEN(E1667)</f>
        <v>19</v>
      </c>
      <c r="G1667" s="14" t="s">
        <v>15</v>
      </c>
      <c r="H1667" s="15" t="s">
        <v>6027</v>
      </c>
      <c r="I1667" s="16" t="s">
        <v>6028</v>
      </c>
    </row>
    <row r="1668" spans="2:9" ht="15.75" customHeight="1" thickBot="1" x14ac:dyDescent="0.35">
      <c r="B1668" s="7" t="s">
        <v>6029</v>
      </c>
      <c r="C1668" s="13" t="s">
        <v>6030</v>
      </c>
      <c r="D1668" s="14">
        <f t="shared" si="78"/>
        <v>24</v>
      </c>
      <c r="E1668" s="15" t="str">
        <f t="shared" si="79"/>
        <v>Johnson, Mr. Benjamin M</v>
      </c>
      <c r="F1668" s="14">
        <f t="shared" si="80"/>
        <v>23</v>
      </c>
      <c r="G1668" s="14" t="s">
        <v>15</v>
      </c>
      <c r="H1668" s="15" t="s">
        <v>6031</v>
      </c>
      <c r="I1668" s="16" t="s">
        <v>276</v>
      </c>
    </row>
    <row r="1669" spans="2:9" ht="15.75" customHeight="1" thickBot="1" x14ac:dyDescent="0.35">
      <c r="B1669" s="7" t="s">
        <v>6032</v>
      </c>
      <c r="C1669" s="13" t="s">
        <v>6033</v>
      </c>
      <c r="D1669" s="14">
        <f t="shared" si="78"/>
        <v>19</v>
      </c>
      <c r="E1669" s="15" t="str">
        <f t="shared" si="79"/>
        <v>Landry, Mr. Robert</v>
      </c>
      <c r="F1669" s="14">
        <f t="shared" si="80"/>
        <v>18</v>
      </c>
      <c r="G1669" s="14" t="s">
        <v>15</v>
      </c>
      <c r="H1669" s="15" t="s">
        <v>167</v>
      </c>
      <c r="I1669" s="16" t="s">
        <v>6034</v>
      </c>
    </row>
    <row r="1670" spans="2:9" ht="15.75" customHeight="1" thickBot="1" x14ac:dyDescent="0.35">
      <c r="B1670" s="7" t="s">
        <v>6035</v>
      </c>
      <c r="C1670" s="13" t="s">
        <v>6036</v>
      </c>
      <c r="D1670" s="14">
        <f t="shared" si="78"/>
        <v>22</v>
      </c>
      <c r="E1670" s="15" t="str">
        <f t="shared" si="79"/>
        <v>McDonald, Mr. Eric R.</v>
      </c>
      <c r="F1670" s="14">
        <f t="shared" si="80"/>
        <v>21</v>
      </c>
      <c r="G1670" s="14" t="s">
        <v>15</v>
      </c>
      <c r="H1670" s="15" t="s">
        <v>6037</v>
      </c>
      <c r="I1670" s="16" t="s">
        <v>6038</v>
      </c>
    </row>
    <row r="1671" spans="2:9" ht="15.75" customHeight="1" thickBot="1" x14ac:dyDescent="0.35">
      <c r="B1671" s="7" t="s">
        <v>6039</v>
      </c>
      <c r="C1671" s="13" t="s">
        <v>6040</v>
      </c>
      <c r="D1671" s="14">
        <f t="shared" si="78"/>
        <v>20</v>
      </c>
      <c r="E1671" s="15" t="str">
        <f t="shared" si="79"/>
        <v>Dunlap, Mr. Matthew</v>
      </c>
      <c r="F1671" s="14">
        <f t="shared" si="80"/>
        <v>19</v>
      </c>
      <c r="G1671" s="14" t="s">
        <v>15</v>
      </c>
      <c r="H1671" s="15" t="s">
        <v>620</v>
      </c>
      <c r="I1671" s="16" t="s">
        <v>1603</v>
      </c>
    </row>
    <row r="1672" spans="2:9" ht="15.75" customHeight="1" thickBot="1" x14ac:dyDescent="0.35">
      <c r="B1672" s="7" t="s">
        <v>6041</v>
      </c>
      <c r="C1672" s="13" t="s">
        <v>6042</v>
      </c>
      <c r="D1672" s="14">
        <f t="shared" si="78"/>
        <v>17</v>
      </c>
      <c r="E1672" s="15" t="str">
        <f t="shared" si="79"/>
        <v>Larue, Mr. Bob R</v>
      </c>
      <c r="F1672" s="14">
        <f t="shared" si="80"/>
        <v>16</v>
      </c>
      <c r="G1672" s="14" t="s">
        <v>15</v>
      </c>
      <c r="H1672" s="15" t="s">
        <v>6043</v>
      </c>
      <c r="I1672" s="16" t="s">
        <v>6044</v>
      </c>
    </row>
    <row r="1673" spans="2:9" ht="15.75" customHeight="1" thickBot="1" x14ac:dyDescent="0.35">
      <c r="B1673" s="7" t="s">
        <v>6045</v>
      </c>
      <c r="C1673" s="13" t="s">
        <v>6046</v>
      </c>
      <c r="D1673" s="14">
        <f t="shared" si="78"/>
        <v>24</v>
      </c>
      <c r="E1673" s="15" t="str">
        <f t="shared" si="79"/>
        <v>Hodge, Ms. Stephanie J.</v>
      </c>
      <c r="F1673" s="14">
        <f t="shared" si="80"/>
        <v>23</v>
      </c>
      <c r="G1673" s="14" t="s">
        <v>10</v>
      </c>
      <c r="H1673" s="15" t="s">
        <v>6047</v>
      </c>
      <c r="I1673" s="16" t="s">
        <v>4409</v>
      </c>
    </row>
    <row r="1674" spans="2:9" ht="15.75" customHeight="1" thickBot="1" x14ac:dyDescent="0.35">
      <c r="B1674" s="7" t="s">
        <v>6048</v>
      </c>
      <c r="C1674" s="13" t="s">
        <v>6049</v>
      </c>
      <c r="D1674" s="14">
        <f t="shared" si="78"/>
        <v>17</v>
      </c>
      <c r="E1674" s="15" t="str">
        <f t="shared" si="79"/>
        <v>Marcus, Mr. Jake</v>
      </c>
      <c r="F1674" s="14">
        <f t="shared" si="80"/>
        <v>16</v>
      </c>
      <c r="G1674" s="14" t="s">
        <v>15</v>
      </c>
      <c r="H1674" s="15" t="s">
        <v>5622</v>
      </c>
      <c r="I1674" s="16" t="s">
        <v>6050</v>
      </c>
    </row>
    <row r="1675" spans="2:9" ht="15.75" customHeight="1" thickBot="1" x14ac:dyDescent="0.35">
      <c r="B1675" s="7" t="s">
        <v>6051</v>
      </c>
      <c r="C1675" s="13" t="s">
        <v>6052</v>
      </c>
      <c r="D1675" s="14">
        <f t="shared" si="78"/>
        <v>23</v>
      </c>
      <c r="E1675" s="15" t="str">
        <f t="shared" si="79"/>
        <v>Daubert, Ms. Alison L.</v>
      </c>
      <c r="F1675" s="14">
        <f t="shared" si="80"/>
        <v>22</v>
      </c>
      <c r="G1675" s="14" t="s">
        <v>10</v>
      </c>
      <c r="H1675" s="15" t="s">
        <v>5629</v>
      </c>
      <c r="I1675" s="16" t="s">
        <v>6053</v>
      </c>
    </row>
    <row r="1676" spans="2:9" ht="15.75" customHeight="1" thickBot="1" x14ac:dyDescent="0.35">
      <c r="B1676" s="7" t="s">
        <v>6054</v>
      </c>
      <c r="C1676" s="13" t="s">
        <v>6055</v>
      </c>
      <c r="D1676" s="14">
        <f t="shared" si="78"/>
        <v>21</v>
      </c>
      <c r="E1676" s="15" t="str">
        <f t="shared" si="79"/>
        <v>Close, Ms. Lindsay M</v>
      </c>
      <c r="F1676" s="14">
        <f t="shared" si="80"/>
        <v>20</v>
      </c>
      <c r="G1676" s="14" t="s">
        <v>10</v>
      </c>
      <c r="H1676" s="15" t="s">
        <v>5174</v>
      </c>
      <c r="I1676" s="16" t="s">
        <v>6056</v>
      </c>
    </row>
    <row r="1677" spans="2:9" ht="15.75" customHeight="1" thickBot="1" x14ac:dyDescent="0.35">
      <c r="B1677" s="7" t="s">
        <v>6057</v>
      </c>
      <c r="C1677" s="13" t="s">
        <v>6058</v>
      </c>
      <c r="D1677" s="14">
        <f t="shared" si="78"/>
        <v>21</v>
      </c>
      <c r="E1677" s="15" t="str">
        <f t="shared" si="79"/>
        <v>Roels, Mr. Guillaume</v>
      </c>
      <c r="F1677" s="14">
        <f t="shared" si="80"/>
        <v>20</v>
      </c>
      <c r="G1677" s="14" t="s">
        <v>15</v>
      </c>
      <c r="H1677" s="15" t="s">
        <v>6059</v>
      </c>
      <c r="I1677" s="16" t="s">
        <v>6060</v>
      </c>
    </row>
    <row r="1678" spans="2:9" ht="15.75" customHeight="1" thickBot="1" x14ac:dyDescent="0.35">
      <c r="B1678" s="7" t="s">
        <v>6061</v>
      </c>
      <c r="C1678" s="13" t="s">
        <v>6062</v>
      </c>
      <c r="D1678" s="14">
        <f t="shared" si="78"/>
        <v>20</v>
      </c>
      <c r="E1678" s="15" t="str">
        <f t="shared" si="79"/>
        <v>Venosky, Ms. Kaylee</v>
      </c>
      <c r="F1678" s="14">
        <f t="shared" si="80"/>
        <v>19</v>
      </c>
      <c r="G1678" s="14" t="s">
        <v>10</v>
      </c>
      <c r="H1678" s="15" t="s">
        <v>6063</v>
      </c>
      <c r="I1678" s="16" t="s">
        <v>6064</v>
      </c>
    </row>
    <row r="1679" spans="2:9" ht="15.75" customHeight="1" thickBot="1" x14ac:dyDescent="0.35">
      <c r="B1679" s="7" t="s">
        <v>6065</v>
      </c>
      <c r="C1679" s="13" t="s">
        <v>6066</v>
      </c>
      <c r="D1679" s="14">
        <f t="shared" si="78"/>
        <v>21</v>
      </c>
      <c r="E1679" s="15" t="str">
        <f t="shared" si="79"/>
        <v>Gosnell, Ms. Theresa</v>
      </c>
      <c r="F1679" s="14">
        <f t="shared" si="80"/>
        <v>20</v>
      </c>
      <c r="G1679" s="14" t="s">
        <v>10</v>
      </c>
      <c r="H1679" s="15" t="s">
        <v>6067</v>
      </c>
      <c r="I1679" s="16" t="s">
        <v>6068</v>
      </c>
    </row>
    <row r="1680" spans="2:9" ht="15.75" customHeight="1" thickBot="1" x14ac:dyDescent="0.35">
      <c r="B1680" s="7" t="s">
        <v>6069</v>
      </c>
      <c r="C1680" s="13" t="s">
        <v>6070</v>
      </c>
      <c r="D1680" s="14">
        <f t="shared" si="78"/>
        <v>31</v>
      </c>
      <c r="E1680" s="15" t="str">
        <f t="shared" si="79"/>
        <v>Chewning-Kulick, Mr. Travis G.</v>
      </c>
      <c r="F1680" s="14">
        <f t="shared" si="80"/>
        <v>30</v>
      </c>
      <c r="G1680" s="14" t="s">
        <v>15</v>
      </c>
      <c r="H1680" s="15" t="s">
        <v>6071</v>
      </c>
      <c r="I1680" s="16" t="s">
        <v>6072</v>
      </c>
    </row>
    <row r="1681" spans="2:9" ht="15.75" customHeight="1" thickBot="1" x14ac:dyDescent="0.35">
      <c r="B1681" s="7" t="s">
        <v>6073</v>
      </c>
      <c r="C1681" s="13" t="s">
        <v>6074</v>
      </c>
      <c r="D1681" s="14">
        <f t="shared" si="78"/>
        <v>22</v>
      </c>
      <c r="E1681" s="15" t="str">
        <f t="shared" si="79"/>
        <v>McCarron, Ms. Emma L.</v>
      </c>
      <c r="F1681" s="14">
        <f t="shared" si="80"/>
        <v>21</v>
      </c>
      <c r="G1681" s="14" t="s">
        <v>10</v>
      </c>
      <c r="H1681" s="15" t="s">
        <v>6075</v>
      </c>
      <c r="I1681" s="16" t="s">
        <v>4297</v>
      </c>
    </row>
    <row r="1682" spans="2:9" ht="15.75" customHeight="1" thickBot="1" x14ac:dyDescent="0.35">
      <c r="B1682" s="7" t="s">
        <v>6076</v>
      </c>
      <c r="C1682" s="13" t="s">
        <v>6077</v>
      </c>
      <c r="D1682" s="14">
        <f t="shared" si="78"/>
        <v>18</v>
      </c>
      <c r="E1682" s="15" t="str">
        <f t="shared" si="79"/>
        <v>Manion, Ms. Linda</v>
      </c>
      <c r="F1682" s="14">
        <f t="shared" si="80"/>
        <v>17</v>
      </c>
      <c r="G1682" s="14" t="s">
        <v>10</v>
      </c>
      <c r="H1682" s="15" t="s">
        <v>6078</v>
      </c>
      <c r="I1682" s="16" t="s">
        <v>6079</v>
      </c>
    </row>
    <row r="1683" spans="2:9" ht="15.75" customHeight="1" thickBot="1" x14ac:dyDescent="0.35">
      <c r="B1683" s="7" t="s">
        <v>6080</v>
      </c>
      <c r="C1683" s="13" t="s">
        <v>6081</v>
      </c>
      <c r="D1683" s="14">
        <f t="shared" si="78"/>
        <v>19</v>
      </c>
      <c r="E1683" s="15" t="str">
        <f t="shared" si="79"/>
        <v>Strong, Mr. Owen R</v>
      </c>
      <c r="F1683" s="14">
        <f t="shared" si="80"/>
        <v>18</v>
      </c>
      <c r="G1683" s="14" t="s">
        <v>15</v>
      </c>
      <c r="H1683" s="15" t="s">
        <v>6082</v>
      </c>
      <c r="I1683" s="16" t="s">
        <v>2155</v>
      </c>
    </row>
    <row r="1684" spans="2:9" ht="15.75" customHeight="1" thickBot="1" x14ac:dyDescent="0.35">
      <c r="B1684" s="7" t="s">
        <v>6083</v>
      </c>
      <c r="C1684" s="13" t="s">
        <v>6084</v>
      </c>
      <c r="D1684" s="14">
        <f t="shared" si="78"/>
        <v>19</v>
      </c>
      <c r="E1684" s="15" t="str">
        <f t="shared" si="79"/>
        <v>Leblanc, Mr. Jacob</v>
      </c>
      <c r="F1684" s="14">
        <f t="shared" si="80"/>
        <v>18</v>
      </c>
      <c r="G1684" s="14" t="s">
        <v>15</v>
      </c>
      <c r="H1684" s="15" t="s">
        <v>4376</v>
      </c>
      <c r="I1684" s="16" t="s">
        <v>6085</v>
      </c>
    </row>
    <row r="1685" spans="2:9" ht="15.75" customHeight="1" thickBot="1" x14ac:dyDescent="0.35">
      <c r="B1685" s="7" t="s">
        <v>6086</v>
      </c>
      <c r="C1685" s="13" t="s">
        <v>6087</v>
      </c>
      <c r="D1685" s="14">
        <f t="shared" si="78"/>
        <v>23</v>
      </c>
      <c r="E1685" s="15" t="str">
        <f t="shared" si="79"/>
        <v>Palmer, Ms. Jacqueline</v>
      </c>
      <c r="F1685" s="14">
        <f t="shared" si="80"/>
        <v>22</v>
      </c>
      <c r="G1685" s="14" t="s">
        <v>10</v>
      </c>
      <c r="H1685" s="15" t="s">
        <v>6088</v>
      </c>
      <c r="I1685" s="16" t="s">
        <v>1353</v>
      </c>
    </row>
    <row r="1686" spans="2:9" ht="15.75" customHeight="1" thickBot="1" x14ac:dyDescent="0.35">
      <c r="B1686" s="7" t="s">
        <v>6089</v>
      </c>
      <c r="C1686" s="13" t="s">
        <v>6090</v>
      </c>
      <c r="D1686" s="14">
        <f t="shared" si="78"/>
        <v>17</v>
      </c>
      <c r="E1686" s="15" t="str">
        <f t="shared" si="79"/>
        <v>Shen, Mr. Yefeng</v>
      </c>
      <c r="F1686" s="14">
        <f t="shared" si="80"/>
        <v>16</v>
      </c>
      <c r="G1686" s="14" t="s">
        <v>15</v>
      </c>
      <c r="H1686" s="15" t="s">
        <v>6091</v>
      </c>
      <c r="I1686" s="16" t="s">
        <v>4926</v>
      </c>
    </row>
    <row r="1687" spans="2:9" ht="15.75" customHeight="1" thickBot="1" x14ac:dyDescent="0.35">
      <c r="B1687" s="7" t="s">
        <v>6092</v>
      </c>
      <c r="C1687" s="13" t="s">
        <v>6093</v>
      </c>
      <c r="D1687" s="14">
        <f t="shared" si="78"/>
        <v>22</v>
      </c>
      <c r="E1687" s="15" t="str">
        <f t="shared" si="79"/>
        <v>Goldsby, Mr. Thomas J</v>
      </c>
      <c r="F1687" s="14">
        <f t="shared" si="80"/>
        <v>21</v>
      </c>
      <c r="G1687" s="14" t="s">
        <v>15</v>
      </c>
      <c r="H1687" s="15" t="s">
        <v>194</v>
      </c>
      <c r="I1687" s="16" t="s">
        <v>6094</v>
      </c>
    </row>
    <row r="1688" spans="2:9" ht="15.75" customHeight="1" thickBot="1" x14ac:dyDescent="0.35">
      <c r="B1688" s="7" t="s">
        <v>6095</v>
      </c>
      <c r="C1688" s="13" t="s">
        <v>6096</v>
      </c>
      <c r="D1688" s="14">
        <f t="shared" si="78"/>
        <v>17</v>
      </c>
      <c r="E1688" s="15" t="str">
        <f t="shared" si="79"/>
        <v>Whitney, Mr. Ken</v>
      </c>
      <c r="F1688" s="14">
        <f t="shared" si="80"/>
        <v>16</v>
      </c>
      <c r="G1688" s="14" t="s">
        <v>15</v>
      </c>
      <c r="H1688" s="15" t="s">
        <v>6097</v>
      </c>
      <c r="I1688" s="16" t="s">
        <v>1827</v>
      </c>
    </row>
    <row r="1689" spans="2:9" ht="15.75" customHeight="1" thickBot="1" x14ac:dyDescent="0.35">
      <c r="B1689" s="7" t="s">
        <v>6098</v>
      </c>
      <c r="C1689" s="13" t="s">
        <v>6099</v>
      </c>
      <c r="D1689" s="14">
        <f t="shared" si="78"/>
        <v>21</v>
      </c>
      <c r="E1689" s="15" t="str">
        <f t="shared" si="79"/>
        <v>Mahoney, Ms. Annie E</v>
      </c>
      <c r="F1689" s="14">
        <f t="shared" si="80"/>
        <v>20</v>
      </c>
      <c r="G1689" s="14" t="s">
        <v>10</v>
      </c>
      <c r="H1689" s="15" t="s">
        <v>6100</v>
      </c>
      <c r="I1689" s="16" t="s">
        <v>6101</v>
      </c>
    </row>
    <row r="1690" spans="2:9" ht="15.75" customHeight="1" thickBot="1" x14ac:dyDescent="0.35">
      <c r="B1690" s="7" t="s">
        <v>6102</v>
      </c>
      <c r="C1690" s="13" t="s">
        <v>6103</v>
      </c>
      <c r="D1690" s="14">
        <f t="shared" si="78"/>
        <v>24</v>
      </c>
      <c r="E1690" s="15" t="str">
        <f t="shared" si="79"/>
        <v>McCracken, Mrs. Noel K.</v>
      </c>
      <c r="F1690" s="14">
        <f t="shared" si="80"/>
        <v>23</v>
      </c>
      <c r="G1690" s="14" t="s">
        <v>1857</v>
      </c>
      <c r="H1690" s="15" t="s">
        <v>6104</v>
      </c>
      <c r="I1690" s="16" t="s">
        <v>6105</v>
      </c>
    </row>
    <row r="1691" spans="2:9" ht="15.75" customHeight="1" thickBot="1" x14ac:dyDescent="0.35">
      <c r="B1691" s="7" t="s">
        <v>6106</v>
      </c>
      <c r="C1691" s="13" t="s">
        <v>6107</v>
      </c>
      <c r="D1691" s="14">
        <f t="shared" si="78"/>
        <v>19</v>
      </c>
      <c r="E1691" s="15" t="str">
        <f t="shared" si="79"/>
        <v>Spewak, Mr. Mark S</v>
      </c>
      <c r="F1691" s="14">
        <f t="shared" si="80"/>
        <v>18</v>
      </c>
      <c r="G1691" s="14" t="s">
        <v>15</v>
      </c>
      <c r="H1691" s="15" t="s">
        <v>4387</v>
      </c>
      <c r="I1691" s="16" t="s">
        <v>6108</v>
      </c>
    </row>
    <row r="1692" spans="2:9" ht="15.75" customHeight="1" thickBot="1" x14ac:dyDescent="0.35">
      <c r="B1692" s="7" t="s">
        <v>6109</v>
      </c>
      <c r="C1692" s="13" t="s">
        <v>6110</v>
      </c>
      <c r="D1692" s="14">
        <f t="shared" si="78"/>
        <v>22</v>
      </c>
      <c r="E1692" s="15" t="str">
        <f t="shared" si="79"/>
        <v>Cottini, Ms. Federica</v>
      </c>
      <c r="F1692" s="14">
        <f t="shared" si="80"/>
        <v>21</v>
      </c>
      <c r="G1692" s="14" t="s">
        <v>10</v>
      </c>
      <c r="H1692" s="15" t="s">
        <v>6111</v>
      </c>
      <c r="I1692" s="16" t="s">
        <v>6112</v>
      </c>
    </row>
    <row r="1693" spans="2:9" ht="15.75" customHeight="1" thickBot="1" x14ac:dyDescent="0.35">
      <c r="B1693" s="7" t="s">
        <v>6113</v>
      </c>
      <c r="C1693" s="13" t="s">
        <v>6114</v>
      </c>
      <c r="D1693" s="14">
        <f t="shared" si="78"/>
        <v>22</v>
      </c>
      <c r="E1693" s="15" t="str">
        <f t="shared" si="79"/>
        <v>Findlay, Ms. Pamela L</v>
      </c>
      <c r="F1693" s="14">
        <f t="shared" si="80"/>
        <v>21</v>
      </c>
      <c r="G1693" s="14" t="s">
        <v>10</v>
      </c>
      <c r="H1693" s="15" t="s">
        <v>6115</v>
      </c>
      <c r="I1693" s="16" t="s">
        <v>6116</v>
      </c>
    </row>
    <row r="1694" spans="2:9" ht="15.75" customHeight="1" thickBot="1" x14ac:dyDescent="0.35">
      <c r="B1694" s="7" t="s">
        <v>6117</v>
      </c>
      <c r="C1694" s="13" t="s">
        <v>6118</v>
      </c>
      <c r="D1694" s="14">
        <f t="shared" si="78"/>
        <v>25</v>
      </c>
      <c r="E1694" s="15" t="str">
        <f t="shared" si="79"/>
        <v>Strasburg, Mr. Andrew W.</v>
      </c>
      <c r="F1694" s="14">
        <f t="shared" si="80"/>
        <v>24</v>
      </c>
      <c r="G1694" s="14" t="s">
        <v>15</v>
      </c>
      <c r="H1694" s="15" t="s">
        <v>4333</v>
      </c>
      <c r="I1694" s="16" t="s">
        <v>6119</v>
      </c>
    </row>
    <row r="1695" spans="2:9" ht="15.75" customHeight="1" thickBot="1" x14ac:dyDescent="0.35">
      <c r="B1695" s="7" t="s">
        <v>6120</v>
      </c>
      <c r="C1695" s="13" t="s">
        <v>6121</v>
      </c>
      <c r="D1695" s="14">
        <f t="shared" si="78"/>
        <v>19</v>
      </c>
      <c r="E1695" s="15" t="str">
        <f t="shared" si="79"/>
        <v>Adams, Mr. Randall</v>
      </c>
      <c r="F1695" s="14">
        <f t="shared" si="80"/>
        <v>18</v>
      </c>
      <c r="G1695" s="14" t="s">
        <v>15</v>
      </c>
      <c r="H1695" s="15" t="s">
        <v>6122</v>
      </c>
      <c r="I1695" s="16" t="s">
        <v>1869</v>
      </c>
    </row>
    <row r="1696" spans="2:9" ht="15.75" customHeight="1" thickBot="1" x14ac:dyDescent="0.35">
      <c r="B1696" s="7" t="s">
        <v>6123</v>
      </c>
      <c r="C1696" s="13" t="s">
        <v>6124</v>
      </c>
      <c r="D1696" s="14">
        <f t="shared" si="78"/>
        <v>20</v>
      </c>
      <c r="E1696" s="15" t="str">
        <f t="shared" si="79"/>
        <v>Deeter, Ms. Tracy L</v>
      </c>
      <c r="F1696" s="14">
        <f t="shared" si="80"/>
        <v>19</v>
      </c>
      <c r="G1696" s="14" t="s">
        <v>10</v>
      </c>
      <c r="H1696" s="15" t="s">
        <v>2274</v>
      </c>
      <c r="I1696" s="16" t="s">
        <v>6125</v>
      </c>
    </row>
    <row r="1697" spans="2:9" ht="15.75" customHeight="1" thickBot="1" x14ac:dyDescent="0.35">
      <c r="B1697" s="7" t="s">
        <v>6126</v>
      </c>
      <c r="C1697" s="13" t="s">
        <v>6127</v>
      </c>
      <c r="D1697" s="14">
        <f t="shared" si="78"/>
        <v>18</v>
      </c>
      <c r="E1697" s="15" t="str">
        <f t="shared" si="79"/>
        <v>Arpin, Ms. Azelie</v>
      </c>
      <c r="F1697" s="14">
        <f t="shared" si="80"/>
        <v>17</v>
      </c>
      <c r="G1697" s="14" t="s">
        <v>10</v>
      </c>
      <c r="H1697" s="15" t="s">
        <v>6128</v>
      </c>
      <c r="I1697" s="16" t="s">
        <v>6129</v>
      </c>
    </row>
    <row r="1698" spans="2:9" ht="15.75" customHeight="1" thickBot="1" x14ac:dyDescent="0.35">
      <c r="B1698" s="7" t="s">
        <v>6130</v>
      </c>
      <c r="C1698" s="13" t="s">
        <v>6131</v>
      </c>
      <c r="D1698" s="14">
        <f t="shared" si="78"/>
        <v>25</v>
      </c>
      <c r="E1698" s="15" t="str">
        <f t="shared" si="79"/>
        <v>Schoeneck, Ms. Monica M.</v>
      </c>
      <c r="F1698" s="14">
        <f t="shared" si="80"/>
        <v>24</v>
      </c>
      <c r="G1698" s="14" t="s">
        <v>10</v>
      </c>
      <c r="H1698" s="15" t="s">
        <v>6132</v>
      </c>
      <c r="I1698" s="16" t="s">
        <v>6133</v>
      </c>
    </row>
    <row r="1699" spans="2:9" ht="15.75" customHeight="1" thickBot="1" x14ac:dyDescent="0.35">
      <c r="B1699" s="7" t="s">
        <v>6134</v>
      </c>
      <c r="C1699" s="13" t="s">
        <v>6135</v>
      </c>
      <c r="D1699" s="14">
        <f t="shared" si="78"/>
        <v>25</v>
      </c>
      <c r="E1699" s="15" t="str">
        <f t="shared" si="79"/>
        <v>Mueller, Ms. Katarina K.</v>
      </c>
      <c r="F1699" s="14">
        <f t="shared" si="80"/>
        <v>24</v>
      </c>
      <c r="G1699" s="14" t="s">
        <v>10</v>
      </c>
      <c r="H1699" s="15" t="s">
        <v>6136</v>
      </c>
      <c r="I1699" s="16" t="s">
        <v>5049</v>
      </c>
    </row>
    <row r="1700" spans="2:9" ht="15.75" customHeight="1" thickBot="1" x14ac:dyDescent="0.35">
      <c r="B1700" s="7" t="s">
        <v>6137</v>
      </c>
      <c r="C1700" s="13" t="s">
        <v>6138</v>
      </c>
      <c r="D1700" s="14">
        <f t="shared" si="78"/>
        <v>22</v>
      </c>
      <c r="E1700" s="15" t="str">
        <f t="shared" si="79"/>
        <v>Willits, Ms. Jamie L.</v>
      </c>
      <c r="F1700" s="14">
        <f t="shared" si="80"/>
        <v>21</v>
      </c>
      <c r="G1700" s="14" t="s">
        <v>10</v>
      </c>
      <c r="H1700" s="15" t="s">
        <v>3876</v>
      </c>
      <c r="I1700" s="16" t="s">
        <v>6139</v>
      </c>
    </row>
    <row r="1701" spans="2:9" ht="15.75" customHeight="1" thickBot="1" x14ac:dyDescent="0.35">
      <c r="B1701" s="7" t="s">
        <v>6140</v>
      </c>
      <c r="C1701" s="13" t="s">
        <v>6141</v>
      </c>
      <c r="D1701" s="14">
        <f t="shared" si="78"/>
        <v>18</v>
      </c>
      <c r="E1701" s="15" t="str">
        <f t="shared" si="79"/>
        <v>Syring, Mr. Brian</v>
      </c>
      <c r="F1701" s="14">
        <f t="shared" si="80"/>
        <v>17</v>
      </c>
      <c r="G1701" s="14" t="s">
        <v>15</v>
      </c>
      <c r="H1701" s="15" t="s">
        <v>404</v>
      </c>
      <c r="I1701" s="16" t="s">
        <v>6142</v>
      </c>
    </row>
    <row r="1702" spans="2:9" ht="15.75" customHeight="1" thickBot="1" x14ac:dyDescent="0.35">
      <c r="B1702" s="7" t="s">
        <v>6143</v>
      </c>
      <c r="C1702" s="13" t="s">
        <v>6144</v>
      </c>
      <c r="D1702" s="14">
        <f t="shared" si="78"/>
        <v>22</v>
      </c>
      <c r="E1702" s="15" t="str">
        <f t="shared" si="79"/>
        <v>Strike, Ms. Stacey L.</v>
      </c>
      <c r="F1702" s="14">
        <f t="shared" si="80"/>
        <v>21</v>
      </c>
      <c r="G1702" s="14" t="s">
        <v>10</v>
      </c>
      <c r="H1702" s="15" t="s">
        <v>6145</v>
      </c>
      <c r="I1702" s="16" t="s">
        <v>6146</v>
      </c>
    </row>
    <row r="1703" spans="2:9" ht="15.75" customHeight="1" thickBot="1" x14ac:dyDescent="0.35">
      <c r="B1703" s="7" t="s">
        <v>6147</v>
      </c>
      <c r="C1703" s="13" t="s">
        <v>6148</v>
      </c>
      <c r="D1703" s="14">
        <f t="shared" si="78"/>
        <v>22</v>
      </c>
      <c r="E1703" s="15" t="str">
        <f t="shared" si="79"/>
        <v>Hennigar, Mr. Stephen</v>
      </c>
      <c r="F1703" s="14">
        <f t="shared" si="80"/>
        <v>21</v>
      </c>
      <c r="G1703" s="14" t="s">
        <v>15</v>
      </c>
      <c r="H1703" s="15" t="s">
        <v>40</v>
      </c>
      <c r="I1703" s="16" t="s">
        <v>6149</v>
      </c>
    </row>
    <row r="1704" spans="2:9" ht="15.75" customHeight="1" thickBot="1" x14ac:dyDescent="0.35">
      <c r="B1704" s="7" t="s">
        <v>6150</v>
      </c>
      <c r="C1704" s="13" t="s">
        <v>6151</v>
      </c>
      <c r="D1704" s="14">
        <f t="shared" si="78"/>
        <v>16</v>
      </c>
      <c r="E1704" s="15" t="str">
        <f t="shared" si="79"/>
        <v>May, Mr. Joshua</v>
      </c>
      <c r="F1704" s="14">
        <f t="shared" si="80"/>
        <v>15</v>
      </c>
      <c r="G1704" s="14" t="s">
        <v>15</v>
      </c>
      <c r="H1704" s="15" t="s">
        <v>319</v>
      </c>
      <c r="I1704" s="16" t="s">
        <v>6152</v>
      </c>
    </row>
    <row r="1705" spans="2:9" ht="15.75" customHeight="1" thickBot="1" x14ac:dyDescent="0.35">
      <c r="B1705" s="7" t="s">
        <v>6153</v>
      </c>
      <c r="C1705" s="13" t="s">
        <v>6154</v>
      </c>
      <c r="D1705" s="14">
        <f t="shared" si="78"/>
        <v>18</v>
      </c>
      <c r="E1705" s="15" t="str">
        <f t="shared" si="79"/>
        <v>Metcalf, Mr. Josh</v>
      </c>
      <c r="F1705" s="14">
        <f t="shared" si="80"/>
        <v>17</v>
      </c>
      <c r="G1705" s="14" t="s">
        <v>15</v>
      </c>
      <c r="H1705" s="15" t="s">
        <v>2711</v>
      </c>
      <c r="I1705" s="16" t="s">
        <v>6155</v>
      </c>
    </row>
    <row r="1706" spans="2:9" ht="15.75" customHeight="1" thickBot="1" x14ac:dyDescent="0.35">
      <c r="B1706" s="7" t="s">
        <v>6156</v>
      </c>
      <c r="C1706" s="13" t="s">
        <v>6157</v>
      </c>
      <c r="D1706" s="14">
        <f t="shared" si="78"/>
        <v>19</v>
      </c>
      <c r="E1706" s="15" t="str">
        <f t="shared" si="79"/>
        <v>Tiska, Ms. Heather</v>
      </c>
      <c r="F1706" s="14">
        <f t="shared" si="80"/>
        <v>18</v>
      </c>
      <c r="G1706" s="14" t="s">
        <v>10</v>
      </c>
      <c r="H1706" s="15" t="s">
        <v>764</v>
      </c>
      <c r="I1706" s="16" t="s">
        <v>6158</v>
      </c>
    </row>
    <row r="1707" spans="2:9" ht="15.75" customHeight="1" thickBot="1" x14ac:dyDescent="0.35">
      <c r="B1707" s="7" t="s">
        <v>6159</v>
      </c>
      <c r="C1707" s="13" t="s">
        <v>6160</v>
      </c>
      <c r="D1707" s="14">
        <f t="shared" si="78"/>
        <v>24</v>
      </c>
      <c r="E1707" s="15" t="str">
        <f t="shared" si="79"/>
        <v>McDonough, Mr. James C.</v>
      </c>
      <c r="F1707" s="14">
        <f t="shared" si="80"/>
        <v>23</v>
      </c>
      <c r="G1707" s="14" t="s">
        <v>15</v>
      </c>
      <c r="H1707" s="15" t="s">
        <v>6161</v>
      </c>
      <c r="I1707" s="16" t="s">
        <v>2890</v>
      </c>
    </row>
    <row r="1708" spans="2:9" ht="15.75" customHeight="1" thickBot="1" x14ac:dyDescent="0.35">
      <c r="B1708" s="7" t="s">
        <v>6162</v>
      </c>
      <c r="C1708" s="13" t="s">
        <v>6163</v>
      </c>
      <c r="D1708" s="14">
        <f t="shared" si="78"/>
        <v>17</v>
      </c>
      <c r="E1708" s="15" t="str">
        <f t="shared" si="79"/>
        <v>Fairley, Ms. Kim</v>
      </c>
      <c r="F1708" s="14">
        <f t="shared" si="80"/>
        <v>16</v>
      </c>
      <c r="G1708" s="14" t="s">
        <v>10</v>
      </c>
      <c r="H1708" s="15" t="s">
        <v>6164</v>
      </c>
      <c r="I1708" s="16" t="s">
        <v>6165</v>
      </c>
    </row>
    <row r="1709" spans="2:9" ht="15.75" customHeight="1" thickBot="1" x14ac:dyDescent="0.35">
      <c r="B1709" s="7" t="s">
        <v>6166</v>
      </c>
      <c r="C1709" s="13" t="s">
        <v>6167</v>
      </c>
      <c r="D1709" s="14">
        <f t="shared" si="78"/>
        <v>22</v>
      </c>
      <c r="E1709" s="15" t="str">
        <f t="shared" si="79"/>
        <v>Barnett, Ms. Marie E.</v>
      </c>
      <c r="F1709" s="14">
        <f t="shared" si="80"/>
        <v>21</v>
      </c>
      <c r="G1709" s="14" t="s">
        <v>10</v>
      </c>
      <c r="H1709" s="15" t="s">
        <v>2135</v>
      </c>
      <c r="I1709" s="16" t="s">
        <v>4201</v>
      </c>
    </row>
    <row r="1710" spans="2:9" ht="15.75" customHeight="1" thickBot="1" x14ac:dyDescent="0.35">
      <c r="B1710" s="7" t="s">
        <v>6168</v>
      </c>
      <c r="C1710" s="13" t="s">
        <v>6169</v>
      </c>
      <c r="D1710" s="14">
        <f t="shared" si="78"/>
        <v>20</v>
      </c>
      <c r="E1710" s="15" t="str">
        <f t="shared" si="79"/>
        <v>Piasta, Mr. Dariusz</v>
      </c>
      <c r="F1710" s="14">
        <f t="shared" si="80"/>
        <v>19</v>
      </c>
      <c r="G1710" s="14" t="s">
        <v>15</v>
      </c>
      <c r="H1710" s="15" t="s">
        <v>6170</v>
      </c>
      <c r="I1710" s="16" t="s">
        <v>6171</v>
      </c>
    </row>
    <row r="1711" spans="2:9" ht="15.75" customHeight="1" thickBot="1" x14ac:dyDescent="0.35">
      <c r="B1711" s="7" t="s">
        <v>6172</v>
      </c>
      <c r="C1711" s="13" t="s">
        <v>6173</v>
      </c>
      <c r="D1711" s="14">
        <f t="shared" si="78"/>
        <v>24</v>
      </c>
      <c r="E1711" s="15" t="str">
        <f t="shared" si="79"/>
        <v>Mueller, Ms. Jessica E.</v>
      </c>
      <c r="F1711" s="14">
        <f t="shared" si="80"/>
        <v>23</v>
      </c>
      <c r="G1711" s="14" t="s">
        <v>10</v>
      </c>
      <c r="H1711" s="15" t="s">
        <v>3360</v>
      </c>
      <c r="I1711" s="16" t="s">
        <v>5049</v>
      </c>
    </row>
    <row r="1712" spans="2:9" ht="15.75" customHeight="1" thickBot="1" x14ac:dyDescent="0.35">
      <c r="B1712" s="7" t="s">
        <v>6174</v>
      </c>
      <c r="C1712" s="13" t="s">
        <v>6175</v>
      </c>
      <c r="D1712" s="14">
        <f t="shared" si="78"/>
        <v>19</v>
      </c>
      <c r="E1712" s="15" t="str">
        <f t="shared" si="79"/>
        <v>Olsen, Ms. Kristen</v>
      </c>
      <c r="F1712" s="14">
        <f t="shared" si="80"/>
        <v>18</v>
      </c>
      <c r="G1712" s="14" t="s">
        <v>10</v>
      </c>
      <c r="H1712" s="15" t="s">
        <v>6176</v>
      </c>
      <c r="I1712" s="16" t="s">
        <v>6177</v>
      </c>
    </row>
    <row r="1713" spans="2:9" ht="15.75" customHeight="1" thickBot="1" x14ac:dyDescent="0.35">
      <c r="B1713" s="7" t="s">
        <v>6178</v>
      </c>
      <c r="C1713" s="13" t="s">
        <v>6179</v>
      </c>
      <c r="D1713" s="14">
        <f t="shared" si="78"/>
        <v>36</v>
      </c>
      <c r="E1713" s="15" t="str">
        <f t="shared" si="79"/>
        <v>De Jesus, Mr. Jose Guadalupe P. Sr.</v>
      </c>
      <c r="F1713" s="14">
        <f t="shared" si="80"/>
        <v>35</v>
      </c>
      <c r="G1713" s="14" t="s">
        <v>15</v>
      </c>
      <c r="H1713" s="15" t="s">
        <v>6180</v>
      </c>
      <c r="I1713" s="16" t="s">
        <v>6181</v>
      </c>
    </row>
    <row r="1714" spans="2:9" ht="15.75" customHeight="1" thickBot="1" x14ac:dyDescent="0.35">
      <c r="B1714" s="7" t="s">
        <v>6182</v>
      </c>
      <c r="C1714" s="13" t="s">
        <v>6183</v>
      </c>
      <c r="D1714" s="14">
        <f t="shared" si="78"/>
        <v>20</v>
      </c>
      <c r="E1714" s="15" t="str">
        <f t="shared" si="79"/>
        <v>Bartus, Ms. Cynthia</v>
      </c>
      <c r="F1714" s="14">
        <f t="shared" si="80"/>
        <v>19</v>
      </c>
      <c r="G1714" s="14" t="s">
        <v>10</v>
      </c>
      <c r="H1714" s="15" t="s">
        <v>1322</v>
      </c>
      <c r="I1714" s="16" t="s">
        <v>6184</v>
      </c>
    </row>
    <row r="1715" spans="2:9" ht="15.75" customHeight="1" thickBot="1" x14ac:dyDescent="0.35">
      <c r="B1715" s="7" t="s">
        <v>6185</v>
      </c>
      <c r="C1715" s="13" t="s">
        <v>6186</v>
      </c>
      <c r="D1715" s="14">
        <f t="shared" si="78"/>
        <v>19</v>
      </c>
      <c r="E1715" s="15" t="str">
        <f t="shared" si="79"/>
        <v>Stevens, Mr. Tyler</v>
      </c>
      <c r="F1715" s="14">
        <f t="shared" si="80"/>
        <v>18</v>
      </c>
      <c r="G1715" s="14" t="s">
        <v>15</v>
      </c>
      <c r="H1715" s="15" t="s">
        <v>720</v>
      </c>
      <c r="I1715" s="16" t="s">
        <v>6187</v>
      </c>
    </row>
    <row r="1716" spans="2:9" ht="15.75" customHeight="1" thickBot="1" x14ac:dyDescent="0.35">
      <c r="B1716" s="7" t="s">
        <v>6188</v>
      </c>
      <c r="C1716" s="13" t="s">
        <v>6189</v>
      </c>
      <c r="D1716" s="14">
        <f t="shared" si="78"/>
        <v>18</v>
      </c>
      <c r="E1716" s="15" t="str">
        <f t="shared" si="79"/>
        <v>Rich, Ms. Holly J</v>
      </c>
      <c r="F1716" s="14">
        <f t="shared" si="80"/>
        <v>17</v>
      </c>
      <c r="G1716" s="14" t="s">
        <v>10</v>
      </c>
      <c r="H1716" s="15" t="s">
        <v>6190</v>
      </c>
      <c r="I1716" s="16" t="s">
        <v>6191</v>
      </c>
    </row>
    <row r="1717" spans="2:9" ht="15.75" customHeight="1" thickBot="1" x14ac:dyDescent="0.35">
      <c r="B1717" s="7" t="s">
        <v>6192</v>
      </c>
      <c r="C1717" s="13" t="s">
        <v>6193</v>
      </c>
      <c r="D1717" s="14">
        <f t="shared" si="78"/>
        <v>20</v>
      </c>
      <c r="E1717" s="15" t="str">
        <f t="shared" si="79"/>
        <v>Fayter, Ms. Kristen</v>
      </c>
      <c r="F1717" s="14">
        <f t="shared" si="80"/>
        <v>19</v>
      </c>
      <c r="G1717" s="14" t="s">
        <v>10</v>
      </c>
      <c r="H1717" s="15" t="s">
        <v>6176</v>
      </c>
      <c r="I1717" s="16" t="s">
        <v>6194</v>
      </c>
    </row>
    <row r="1718" spans="2:9" ht="15.75" customHeight="1" thickBot="1" x14ac:dyDescent="0.35">
      <c r="B1718" s="7" t="s">
        <v>6195</v>
      </c>
      <c r="C1718" s="13" t="s">
        <v>6196</v>
      </c>
      <c r="D1718" s="14">
        <f t="shared" si="78"/>
        <v>19</v>
      </c>
      <c r="E1718" s="15" t="str">
        <f t="shared" si="79"/>
        <v>Parise, Mr. Thomas</v>
      </c>
      <c r="F1718" s="14">
        <f t="shared" si="80"/>
        <v>18</v>
      </c>
      <c r="G1718" s="14" t="s">
        <v>15</v>
      </c>
      <c r="H1718" s="15" t="s">
        <v>385</v>
      </c>
      <c r="I1718" s="16" t="s">
        <v>6197</v>
      </c>
    </row>
    <row r="1719" spans="2:9" ht="15.75" customHeight="1" thickBot="1" x14ac:dyDescent="0.35">
      <c r="B1719" s="7" t="s">
        <v>6198</v>
      </c>
      <c r="C1719" s="13" t="s">
        <v>6199</v>
      </c>
      <c r="D1719" s="14">
        <f t="shared" si="78"/>
        <v>22</v>
      </c>
      <c r="E1719" s="15" t="str">
        <f t="shared" si="79"/>
        <v>Andrew, Ms. Tricity M</v>
      </c>
      <c r="F1719" s="14">
        <f t="shared" si="80"/>
        <v>21</v>
      </c>
      <c r="G1719" s="14" t="s">
        <v>10</v>
      </c>
      <c r="H1719" s="15" t="s">
        <v>6200</v>
      </c>
      <c r="I1719" s="16" t="s">
        <v>6201</v>
      </c>
    </row>
    <row r="1720" spans="2:9" ht="15.75" customHeight="1" thickBot="1" x14ac:dyDescent="0.35">
      <c r="B1720" s="7" t="s">
        <v>6202</v>
      </c>
      <c r="C1720" s="13" t="s">
        <v>6203</v>
      </c>
      <c r="D1720" s="14">
        <f t="shared" si="78"/>
        <v>24</v>
      </c>
      <c r="E1720" s="15" t="str">
        <f t="shared" si="79"/>
        <v>Gryniewicz, Ms. Sarah A</v>
      </c>
      <c r="F1720" s="14">
        <f t="shared" si="80"/>
        <v>23</v>
      </c>
      <c r="G1720" s="14" t="s">
        <v>10</v>
      </c>
      <c r="H1720" s="15" t="s">
        <v>6204</v>
      </c>
      <c r="I1720" s="16" t="s">
        <v>6205</v>
      </c>
    </row>
    <row r="1721" spans="2:9" ht="15.75" customHeight="1" thickBot="1" x14ac:dyDescent="0.35">
      <c r="B1721" s="7" t="s">
        <v>6206</v>
      </c>
      <c r="C1721" s="13" t="s">
        <v>6207</v>
      </c>
      <c r="D1721" s="14">
        <f t="shared" si="78"/>
        <v>20</v>
      </c>
      <c r="E1721" s="15" t="str">
        <f t="shared" si="79"/>
        <v>Panora, Ms. Lisa M.</v>
      </c>
      <c r="F1721" s="14">
        <f t="shared" si="80"/>
        <v>19</v>
      </c>
      <c r="G1721" s="14" t="s">
        <v>10</v>
      </c>
      <c r="H1721" s="15" t="s">
        <v>3462</v>
      </c>
      <c r="I1721" s="16" t="s">
        <v>6208</v>
      </c>
    </row>
    <row r="1722" spans="2:9" ht="15.75" customHeight="1" thickBot="1" x14ac:dyDescent="0.35">
      <c r="B1722" s="7" t="s">
        <v>6209</v>
      </c>
      <c r="C1722" s="13" t="s">
        <v>6210</v>
      </c>
      <c r="D1722" s="14">
        <f t="shared" si="78"/>
        <v>23</v>
      </c>
      <c r="E1722" s="15" t="str">
        <f t="shared" si="79"/>
        <v>Woodward, Ms. Tracy A.</v>
      </c>
      <c r="F1722" s="14">
        <f t="shared" si="80"/>
        <v>22</v>
      </c>
      <c r="G1722" s="14" t="s">
        <v>10</v>
      </c>
      <c r="H1722" s="15" t="s">
        <v>6211</v>
      </c>
      <c r="I1722" s="16" t="s">
        <v>814</v>
      </c>
    </row>
    <row r="1723" spans="2:9" ht="15.75" customHeight="1" thickBot="1" x14ac:dyDescent="0.35">
      <c r="B1723" s="7" t="s">
        <v>6212</v>
      </c>
      <c r="C1723" s="13" t="s">
        <v>6213</v>
      </c>
      <c r="D1723" s="14">
        <f t="shared" si="78"/>
        <v>19</v>
      </c>
      <c r="E1723" s="15" t="str">
        <f t="shared" si="79"/>
        <v>Lambe, Mr. Patrick</v>
      </c>
      <c r="F1723" s="14">
        <f t="shared" si="80"/>
        <v>18</v>
      </c>
      <c r="G1723" s="14" t="s">
        <v>15</v>
      </c>
      <c r="H1723" s="15" t="s">
        <v>331</v>
      </c>
      <c r="I1723" s="16" t="s">
        <v>6214</v>
      </c>
    </row>
    <row r="1724" spans="2:9" ht="15.75" customHeight="1" thickBot="1" x14ac:dyDescent="0.35">
      <c r="B1724" s="7" t="s">
        <v>6215</v>
      </c>
      <c r="C1724" s="13" t="s">
        <v>6216</v>
      </c>
      <c r="D1724" s="14">
        <f t="shared" si="78"/>
        <v>17</v>
      </c>
      <c r="E1724" s="15" t="str">
        <f t="shared" si="79"/>
        <v>Casto, Mr. Trent</v>
      </c>
      <c r="F1724" s="14">
        <f t="shared" si="80"/>
        <v>16</v>
      </c>
      <c r="G1724" s="14" t="s">
        <v>15</v>
      </c>
      <c r="H1724" s="15" t="s">
        <v>6217</v>
      </c>
      <c r="I1724" s="16" t="s">
        <v>6218</v>
      </c>
    </row>
    <row r="1725" spans="2:9" ht="15.75" customHeight="1" thickBot="1" x14ac:dyDescent="0.35">
      <c r="B1725" s="7" t="s">
        <v>6219</v>
      </c>
      <c r="C1725" s="13" t="s">
        <v>6220</v>
      </c>
      <c r="D1725" s="14">
        <f t="shared" si="78"/>
        <v>20</v>
      </c>
      <c r="E1725" s="15" t="str">
        <f t="shared" si="79"/>
        <v>Martelli, Ms. Julie</v>
      </c>
      <c r="F1725" s="14">
        <f t="shared" si="80"/>
        <v>19</v>
      </c>
      <c r="G1725" s="14" t="s">
        <v>10</v>
      </c>
      <c r="H1725" s="15" t="s">
        <v>6221</v>
      </c>
      <c r="I1725" s="16" t="s">
        <v>6222</v>
      </c>
    </row>
    <row r="1726" spans="2:9" ht="15.75" customHeight="1" thickBot="1" x14ac:dyDescent="0.35">
      <c r="B1726" s="7" t="s">
        <v>6223</v>
      </c>
      <c r="C1726" s="13" t="s">
        <v>6224</v>
      </c>
      <c r="D1726" s="14">
        <f t="shared" si="78"/>
        <v>21</v>
      </c>
      <c r="E1726" s="15" t="str">
        <f t="shared" si="79"/>
        <v>Naskret, Mr. Sawomir</v>
      </c>
      <c r="F1726" s="14">
        <f t="shared" si="80"/>
        <v>20</v>
      </c>
      <c r="G1726" s="14" t="s">
        <v>15</v>
      </c>
      <c r="H1726" s="15" t="s">
        <v>6225</v>
      </c>
      <c r="I1726" s="16" t="s">
        <v>6226</v>
      </c>
    </row>
    <row r="1727" spans="2:9" ht="15.75" customHeight="1" thickBot="1" x14ac:dyDescent="0.35">
      <c r="B1727" s="7" t="s">
        <v>6227</v>
      </c>
      <c r="C1727" s="13" t="s">
        <v>6228</v>
      </c>
      <c r="D1727" s="14">
        <f t="shared" si="78"/>
        <v>18</v>
      </c>
      <c r="E1727" s="15" t="str">
        <f t="shared" si="79"/>
        <v>Morgan, Ms. Micah</v>
      </c>
      <c r="F1727" s="14">
        <f t="shared" si="80"/>
        <v>17</v>
      </c>
      <c r="G1727" s="14" t="s">
        <v>10</v>
      </c>
      <c r="H1727" s="15" t="s">
        <v>6229</v>
      </c>
      <c r="I1727" s="16" t="s">
        <v>5284</v>
      </c>
    </row>
    <row r="1728" spans="2:9" ht="15.75" customHeight="1" thickBot="1" x14ac:dyDescent="0.35">
      <c r="B1728" s="7" t="s">
        <v>6230</v>
      </c>
      <c r="C1728" s="13" t="s">
        <v>6231</v>
      </c>
      <c r="D1728" s="14">
        <f t="shared" si="78"/>
        <v>22</v>
      </c>
      <c r="E1728" s="15" t="str">
        <f t="shared" si="79"/>
        <v>Maloney, Ms. Kelly H.</v>
      </c>
      <c r="F1728" s="14">
        <f t="shared" si="80"/>
        <v>21</v>
      </c>
      <c r="G1728" s="14" t="s">
        <v>10</v>
      </c>
      <c r="H1728" s="15" t="s">
        <v>6232</v>
      </c>
      <c r="I1728" s="16" t="s">
        <v>6233</v>
      </c>
    </row>
    <row r="1729" spans="2:9" ht="15.75" customHeight="1" thickBot="1" x14ac:dyDescent="0.35">
      <c r="B1729" s="7" t="s">
        <v>6234</v>
      </c>
      <c r="C1729" s="13" t="s">
        <v>6235</v>
      </c>
      <c r="D1729" s="14">
        <f t="shared" si="78"/>
        <v>24</v>
      </c>
      <c r="E1729" s="15" t="str">
        <f t="shared" si="79"/>
        <v>Amherst, Ms. Lindsay M.</v>
      </c>
      <c r="F1729" s="14">
        <f t="shared" si="80"/>
        <v>23</v>
      </c>
      <c r="G1729" s="14" t="s">
        <v>10</v>
      </c>
      <c r="H1729" s="15" t="s">
        <v>5174</v>
      </c>
      <c r="I1729" s="16" t="s">
        <v>6236</v>
      </c>
    </row>
    <row r="1730" spans="2:9" ht="15.75" customHeight="1" thickBot="1" x14ac:dyDescent="0.35">
      <c r="B1730" s="7" t="s">
        <v>6237</v>
      </c>
      <c r="C1730" s="13" t="s">
        <v>6238</v>
      </c>
      <c r="D1730" s="14">
        <f t="shared" si="78"/>
        <v>24</v>
      </c>
      <c r="E1730" s="15" t="str">
        <f t="shared" si="79"/>
        <v>Davenport, Mr. Austen G</v>
      </c>
      <c r="F1730" s="14">
        <f t="shared" si="80"/>
        <v>23</v>
      </c>
      <c r="G1730" s="14" t="s">
        <v>15</v>
      </c>
      <c r="H1730" s="15" t="s">
        <v>6239</v>
      </c>
      <c r="I1730" s="16" t="s">
        <v>2523</v>
      </c>
    </row>
    <row r="1731" spans="2:9" ht="15.75" customHeight="1" thickBot="1" x14ac:dyDescent="0.35">
      <c r="B1731" s="7" t="s">
        <v>6240</v>
      </c>
      <c r="C1731" s="13" t="s">
        <v>6241</v>
      </c>
      <c r="D1731" s="14">
        <f t="shared" ref="D1731:D1794" si="81">LEN(C1731)</f>
        <v>22</v>
      </c>
      <c r="E1731" s="15" t="str">
        <f t="shared" ref="E1731:E1794" si="82">TRIM(C1731)</f>
        <v>Johansen, Mr. Tory J.</v>
      </c>
      <c r="F1731" s="14">
        <f t="shared" ref="F1731:F1794" si="83">LEN(E1731)</f>
        <v>21</v>
      </c>
      <c r="G1731" s="14" t="s">
        <v>15</v>
      </c>
      <c r="H1731" s="15" t="s">
        <v>6242</v>
      </c>
      <c r="I1731" s="16" t="s">
        <v>6243</v>
      </c>
    </row>
    <row r="1732" spans="2:9" ht="15.75" customHeight="1" thickBot="1" x14ac:dyDescent="0.35">
      <c r="B1732" s="7" t="s">
        <v>6244</v>
      </c>
      <c r="C1732" s="13" t="s">
        <v>6245</v>
      </c>
      <c r="D1732" s="14">
        <f t="shared" si="81"/>
        <v>20</v>
      </c>
      <c r="E1732" s="15" t="str">
        <f t="shared" si="82"/>
        <v>Bond, Mr. Robert J.</v>
      </c>
      <c r="F1732" s="14">
        <f t="shared" si="83"/>
        <v>19</v>
      </c>
      <c r="G1732" s="14" t="s">
        <v>15</v>
      </c>
      <c r="H1732" s="15" t="s">
        <v>6246</v>
      </c>
      <c r="I1732" s="16" t="s">
        <v>5796</v>
      </c>
    </row>
    <row r="1733" spans="2:9" ht="15.75" customHeight="1" thickBot="1" x14ac:dyDescent="0.35">
      <c r="B1733" s="7" t="s">
        <v>6247</v>
      </c>
      <c r="C1733" s="13" t="s">
        <v>6248</v>
      </c>
      <c r="D1733" s="14">
        <f t="shared" si="81"/>
        <v>18</v>
      </c>
      <c r="E1733" s="15" t="str">
        <f t="shared" si="82"/>
        <v>Reilly, Ms. Steph</v>
      </c>
      <c r="F1733" s="14">
        <f t="shared" si="83"/>
        <v>17</v>
      </c>
      <c r="G1733" s="14" t="s">
        <v>10</v>
      </c>
      <c r="H1733" s="15" t="s">
        <v>6249</v>
      </c>
      <c r="I1733" s="16" t="s">
        <v>2236</v>
      </c>
    </row>
    <row r="1734" spans="2:9" ht="15.75" customHeight="1" thickBot="1" x14ac:dyDescent="0.35">
      <c r="B1734" s="7" t="s">
        <v>6250</v>
      </c>
      <c r="C1734" s="13" t="s">
        <v>6251</v>
      </c>
      <c r="D1734" s="14">
        <f t="shared" si="81"/>
        <v>19</v>
      </c>
      <c r="E1734" s="15" t="str">
        <f t="shared" si="82"/>
        <v>Chandler, Ms. Kate</v>
      </c>
      <c r="F1734" s="14">
        <f t="shared" si="83"/>
        <v>18</v>
      </c>
      <c r="G1734" s="14" t="s">
        <v>10</v>
      </c>
      <c r="H1734" s="15" t="s">
        <v>335</v>
      </c>
      <c r="I1734" s="16" t="s">
        <v>6252</v>
      </c>
    </row>
    <row r="1735" spans="2:9" ht="15.75" customHeight="1" thickBot="1" x14ac:dyDescent="0.35">
      <c r="B1735" s="7" t="s">
        <v>6253</v>
      </c>
      <c r="C1735" s="13" t="s">
        <v>6254</v>
      </c>
      <c r="D1735" s="14">
        <f t="shared" si="81"/>
        <v>23</v>
      </c>
      <c r="E1735" s="15" t="str">
        <f t="shared" si="82"/>
        <v>Kaufmann, Ms. Kristina</v>
      </c>
      <c r="F1735" s="14">
        <f t="shared" si="83"/>
        <v>22</v>
      </c>
      <c r="G1735" s="14" t="s">
        <v>10</v>
      </c>
      <c r="H1735" s="15" t="s">
        <v>6255</v>
      </c>
      <c r="I1735" s="16" t="s">
        <v>6256</v>
      </c>
    </row>
    <row r="1736" spans="2:9" ht="15.75" customHeight="1" thickBot="1" x14ac:dyDescent="0.35">
      <c r="B1736" s="7" t="s">
        <v>6257</v>
      </c>
      <c r="C1736" s="13" t="s">
        <v>6258</v>
      </c>
      <c r="D1736" s="14">
        <f t="shared" si="81"/>
        <v>26</v>
      </c>
      <c r="E1736" s="15" t="str">
        <f t="shared" si="82"/>
        <v>Barnes-Zurkinden, Ms. Flo</v>
      </c>
      <c r="F1736" s="14">
        <f t="shared" si="83"/>
        <v>25</v>
      </c>
      <c r="G1736" s="14" t="s">
        <v>10</v>
      </c>
      <c r="H1736" s="15" t="s">
        <v>6259</v>
      </c>
      <c r="I1736" s="16" t="s">
        <v>6260</v>
      </c>
    </row>
    <row r="1737" spans="2:9" ht="15.75" customHeight="1" thickBot="1" x14ac:dyDescent="0.35">
      <c r="B1737" s="7" t="s">
        <v>6261</v>
      </c>
      <c r="C1737" s="13" t="s">
        <v>6262</v>
      </c>
      <c r="D1737" s="14">
        <f t="shared" si="81"/>
        <v>22</v>
      </c>
      <c r="E1737" s="15" t="str">
        <f t="shared" si="82"/>
        <v>Wolter, Mrs. Sarah P.</v>
      </c>
      <c r="F1737" s="14">
        <f t="shared" si="83"/>
        <v>21</v>
      </c>
      <c r="G1737" s="14" t="s">
        <v>1857</v>
      </c>
      <c r="H1737" s="15" t="s">
        <v>6263</v>
      </c>
      <c r="I1737" s="16" t="s">
        <v>6264</v>
      </c>
    </row>
    <row r="1738" spans="2:9" ht="15.75" customHeight="1" thickBot="1" x14ac:dyDescent="0.35">
      <c r="B1738" s="7" t="s">
        <v>6265</v>
      </c>
      <c r="C1738" s="13" t="s">
        <v>6266</v>
      </c>
      <c r="D1738" s="14">
        <f t="shared" si="81"/>
        <v>20</v>
      </c>
      <c r="E1738" s="15" t="str">
        <f t="shared" si="82"/>
        <v>Pearson, Ms. Anabel</v>
      </c>
      <c r="F1738" s="14">
        <f t="shared" si="83"/>
        <v>19</v>
      </c>
      <c r="G1738" s="14" t="s">
        <v>10</v>
      </c>
      <c r="H1738" s="15" t="s">
        <v>6267</v>
      </c>
      <c r="I1738" s="16" t="s">
        <v>6268</v>
      </c>
    </row>
    <row r="1739" spans="2:9" ht="15.75" customHeight="1" thickBot="1" x14ac:dyDescent="0.35">
      <c r="B1739" s="7" t="s">
        <v>6269</v>
      </c>
      <c r="C1739" s="13" t="s">
        <v>6270</v>
      </c>
      <c r="D1739" s="14">
        <f t="shared" si="81"/>
        <v>16</v>
      </c>
      <c r="E1739" s="15" t="str">
        <f t="shared" si="82"/>
        <v>Thomas, Mr. Ian</v>
      </c>
      <c r="F1739" s="14">
        <f t="shared" si="83"/>
        <v>15</v>
      </c>
      <c r="G1739" s="14" t="s">
        <v>15</v>
      </c>
      <c r="H1739" s="15" t="s">
        <v>6271</v>
      </c>
      <c r="I1739" s="16" t="s">
        <v>3372</v>
      </c>
    </row>
    <row r="1740" spans="2:9" ht="15.75" customHeight="1" thickBot="1" x14ac:dyDescent="0.35">
      <c r="B1740" s="7" t="s">
        <v>6272</v>
      </c>
      <c r="C1740" s="13" t="s">
        <v>6273</v>
      </c>
      <c r="D1740" s="14">
        <f t="shared" si="81"/>
        <v>15</v>
      </c>
      <c r="E1740" s="15" t="str">
        <f t="shared" si="82"/>
        <v>Leon, Mr. Alex</v>
      </c>
      <c r="F1740" s="14">
        <f t="shared" si="83"/>
        <v>14</v>
      </c>
      <c r="G1740" s="14" t="s">
        <v>15</v>
      </c>
      <c r="H1740" s="15" t="s">
        <v>213</v>
      </c>
      <c r="I1740" s="16" t="s">
        <v>6274</v>
      </c>
    </row>
    <row r="1741" spans="2:9" ht="15.75" customHeight="1" thickBot="1" x14ac:dyDescent="0.35">
      <c r="B1741" s="7" t="s">
        <v>6275</v>
      </c>
      <c r="C1741" s="13" t="s">
        <v>6276</v>
      </c>
      <c r="D1741" s="14">
        <f t="shared" si="81"/>
        <v>24</v>
      </c>
      <c r="E1741" s="15" t="str">
        <f t="shared" si="82"/>
        <v>Marriott, Mr. Richard J</v>
      </c>
      <c r="F1741" s="14">
        <f t="shared" si="83"/>
        <v>23</v>
      </c>
      <c r="G1741" s="14" t="s">
        <v>15</v>
      </c>
      <c r="H1741" s="15" t="s">
        <v>6277</v>
      </c>
      <c r="I1741" s="16" t="s">
        <v>6278</v>
      </c>
    </row>
    <row r="1742" spans="2:9" ht="15.75" customHeight="1" thickBot="1" x14ac:dyDescent="0.35">
      <c r="B1742" s="7" t="s">
        <v>6279</v>
      </c>
      <c r="C1742" s="13" t="s">
        <v>6280</v>
      </c>
      <c r="D1742" s="14">
        <f t="shared" si="81"/>
        <v>27</v>
      </c>
      <c r="E1742" s="15" t="str">
        <f t="shared" si="82"/>
        <v>Wilkins, Ms. Jacqueline N.</v>
      </c>
      <c r="F1742" s="14">
        <f t="shared" si="83"/>
        <v>26</v>
      </c>
      <c r="G1742" s="14" t="s">
        <v>10</v>
      </c>
      <c r="H1742" s="15" t="s">
        <v>6281</v>
      </c>
      <c r="I1742" s="16" t="s">
        <v>6282</v>
      </c>
    </row>
    <row r="1743" spans="2:9" ht="15.75" customHeight="1" thickBot="1" x14ac:dyDescent="0.35">
      <c r="B1743" s="7" t="s">
        <v>6283</v>
      </c>
      <c r="C1743" s="13" t="s">
        <v>6284</v>
      </c>
      <c r="D1743" s="14">
        <f t="shared" si="81"/>
        <v>18</v>
      </c>
      <c r="E1743" s="15" t="str">
        <f t="shared" si="82"/>
        <v>Saiter, Ms. Cindy</v>
      </c>
      <c r="F1743" s="14">
        <f t="shared" si="83"/>
        <v>17</v>
      </c>
      <c r="G1743" s="14" t="s">
        <v>10</v>
      </c>
      <c r="H1743" s="15" t="s">
        <v>6285</v>
      </c>
      <c r="I1743" s="16" t="s">
        <v>6286</v>
      </c>
    </row>
    <row r="1744" spans="2:9" ht="15.75" customHeight="1" thickBot="1" x14ac:dyDescent="0.35">
      <c r="B1744" s="7" t="s">
        <v>6287</v>
      </c>
      <c r="C1744" s="13" t="s">
        <v>6288</v>
      </c>
      <c r="D1744" s="14">
        <f t="shared" si="81"/>
        <v>19</v>
      </c>
      <c r="E1744" s="15" t="str">
        <f t="shared" si="82"/>
        <v>Winrow, Ms. Marcia</v>
      </c>
      <c r="F1744" s="14">
        <f t="shared" si="83"/>
        <v>18</v>
      </c>
      <c r="G1744" s="14" t="s">
        <v>10</v>
      </c>
      <c r="H1744" s="15" t="s">
        <v>6289</v>
      </c>
      <c r="I1744" s="16" t="s">
        <v>6290</v>
      </c>
    </row>
    <row r="1745" spans="2:9" ht="15.75" customHeight="1" thickBot="1" x14ac:dyDescent="0.35">
      <c r="B1745" s="7" t="s">
        <v>6291</v>
      </c>
      <c r="C1745" s="13" t="s">
        <v>6292</v>
      </c>
      <c r="D1745" s="14">
        <f t="shared" si="81"/>
        <v>23</v>
      </c>
      <c r="E1745" s="15" t="str">
        <f t="shared" si="82"/>
        <v>Gries, Ms. Samantha R.</v>
      </c>
      <c r="F1745" s="14">
        <f t="shared" si="83"/>
        <v>22</v>
      </c>
      <c r="G1745" s="14" t="s">
        <v>10</v>
      </c>
      <c r="H1745" s="15" t="s">
        <v>6293</v>
      </c>
      <c r="I1745" s="16" t="s">
        <v>6294</v>
      </c>
    </row>
    <row r="1746" spans="2:9" ht="15.75" customHeight="1" thickBot="1" x14ac:dyDescent="0.35">
      <c r="B1746" s="7" t="s">
        <v>6295</v>
      </c>
      <c r="C1746" s="13" t="s">
        <v>6296</v>
      </c>
      <c r="D1746" s="14">
        <f t="shared" si="81"/>
        <v>23</v>
      </c>
      <c r="E1746" s="15" t="str">
        <f t="shared" si="82"/>
        <v>Strohschein, Ms. Katie</v>
      </c>
      <c r="F1746" s="14">
        <f t="shared" si="83"/>
        <v>22</v>
      </c>
      <c r="G1746" s="14" t="s">
        <v>10</v>
      </c>
      <c r="H1746" s="15" t="s">
        <v>2015</v>
      </c>
      <c r="I1746" s="16" t="s">
        <v>6297</v>
      </c>
    </row>
    <row r="1747" spans="2:9" ht="15.75" customHeight="1" thickBot="1" x14ac:dyDescent="0.35">
      <c r="B1747" s="7" t="s">
        <v>6298</v>
      </c>
      <c r="C1747" s="13" t="s">
        <v>6299</v>
      </c>
      <c r="D1747" s="14">
        <f t="shared" si="81"/>
        <v>19</v>
      </c>
      <c r="E1747" s="15" t="str">
        <f t="shared" si="82"/>
        <v>Berger, Mr. John P</v>
      </c>
      <c r="F1747" s="14">
        <f t="shared" si="83"/>
        <v>18</v>
      </c>
      <c r="G1747" s="14" t="s">
        <v>15</v>
      </c>
      <c r="H1747" s="15" t="s">
        <v>3989</v>
      </c>
      <c r="I1747" s="16" t="s">
        <v>2778</v>
      </c>
    </row>
    <row r="1748" spans="2:9" ht="15.75" customHeight="1" thickBot="1" x14ac:dyDescent="0.35">
      <c r="B1748" s="7" t="s">
        <v>6300</v>
      </c>
      <c r="C1748" s="13" t="s">
        <v>6301</v>
      </c>
      <c r="D1748" s="14">
        <f t="shared" si="81"/>
        <v>19</v>
      </c>
      <c r="E1748" s="15" t="str">
        <f t="shared" si="82"/>
        <v>Coogan, Ms. Rachel</v>
      </c>
      <c r="F1748" s="14">
        <f t="shared" si="83"/>
        <v>18</v>
      </c>
      <c r="G1748" s="14" t="s">
        <v>10</v>
      </c>
      <c r="H1748" s="15" t="s">
        <v>5554</v>
      </c>
      <c r="I1748" s="16" t="s">
        <v>6302</v>
      </c>
    </row>
    <row r="1749" spans="2:9" ht="15.75" customHeight="1" thickBot="1" x14ac:dyDescent="0.35">
      <c r="B1749" s="7" t="s">
        <v>6303</v>
      </c>
      <c r="C1749" s="13" t="s">
        <v>6304</v>
      </c>
      <c r="D1749" s="14">
        <f t="shared" si="81"/>
        <v>21</v>
      </c>
      <c r="E1749" s="15" t="str">
        <f t="shared" si="82"/>
        <v>Gagnon, Ms. Isabelle</v>
      </c>
      <c r="F1749" s="14">
        <f t="shared" si="83"/>
        <v>20</v>
      </c>
      <c r="G1749" s="14" t="s">
        <v>10</v>
      </c>
      <c r="H1749" s="15" t="s">
        <v>6305</v>
      </c>
      <c r="I1749" s="16" t="s">
        <v>6306</v>
      </c>
    </row>
    <row r="1750" spans="2:9" ht="15.75" customHeight="1" thickBot="1" x14ac:dyDescent="0.35">
      <c r="B1750" s="7" t="s">
        <v>6307</v>
      </c>
      <c r="C1750" s="13" t="s">
        <v>6308</v>
      </c>
      <c r="D1750" s="14">
        <f t="shared" si="81"/>
        <v>18</v>
      </c>
      <c r="E1750" s="15" t="str">
        <f t="shared" si="82"/>
        <v>Pearson, Mr. Neil</v>
      </c>
      <c r="F1750" s="14">
        <f t="shared" si="83"/>
        <v>17</v>
      </c>
      <c r="G1750" s="14" t="s">
        <v>15</v>
      </c>
      <c r="H1750" s="15" t="s">
        <v>6309</v>
      </c>
      <c r="I1750" s="16" t="s">
        <v>6268</v>
      </c>
    </row>
    <row r="1751" spans="2:9" ht="15.75" customHeight="1" thickBot="1" x14ac:dyDescent="0.35">
      <c r="B1751" s="7" t="s">
        <v>6310</v>
      </c>
      <c r="C1751" s="13" t="s">
        <v>6311</v>
      </c>
      <c r="D1751" s="14">
        <f t="shared" si="81"/>
        <v>15</v>
      </c>
      <c r="E1751" s="15" t="str">
        <f t="shared" si="82"/>
        <v>Brian, Mr. Tom</v>
      </c>
      <c r="F1751" s="14">
        <f t="shared" si="83"/>
        <v>14</v>
      </c>
      <c r="G1751" s="14" t="s">
        <v>15</v>
      </c>
      <c r="H1751" s="15" t="s">
        <v>3043</v>
      </c>
      <c r="I1751" s="16" t="s">
        <v>6312</v>
      </c>
    </row>
    <row r="1752" spans="2:9" ht="15.75" customHeight="1" thickBot="1" x14ac:dyDescent="0.35">
      <c r="B1752" s="7" t="s">
        <v>6313</v>
      </c>
      <c r="C1752" s="13" t="s">
        <v>6314</v>
      </c>
      <c r="D1752" s="14">
        <f t="shared" si="81"/>
        <v>18</v>
      </c>
      <c r="E1752" s="15" t="str">
        <f t="shared" si="82"/>
        <v>Brown, Mr. Nathan</v>
      </c>
      <c r="F1752" s="14">
        <f t="shared" si="83"/>
        <v>17</v>
      </c>
      <c r="G1752" s="14" t="s">
        <v>15</v>
      </c>
      <c r="H1752" s="15" t="s">
        <v>6315</v>
      </c>
      <c r="I1752" s="16" t="s">
        <v>4061</v>
      </c>
    </row>
    <row r="1753" spans="2:9" ht="15.75" customHeight="1" thickBot="1" x14ac:dyDescent="0.35">
      <c r="B1753" s="7" t="s">
        <v>6316</v>
      </c>
      <c r="C1753" s="13" t="s">
        <v>6317</v>
      </c>
      <c r="D1753" s="14">
        <f t="shared" si="81"/>
        <v>18</v>
      </c>
      <c r="E1753" s="15" t="str">
        <f t="shared" si="82"/>
        <v>Fox, Mrs. Kelli N</v>
      </c>
      <c r="F1753" s="14">
        <f t="shared" si="83"/>
        <v>17</v>
      </c>
      <c r="G1753" s="14" t="s">
        <v>1857</v>
      </c>
      <c r="H1753" s="15" t="s">
        <v>6318</v>
      </c>
      <c r="I1753" s="16" t="s">
        <v>6319</v>
      </c>
    </row>
    <row r="1754" spans="2:9" ht="15.75" customHeight="1" thickBot="1" x14ac:dyDescent="0.35">
      <c r="B1754" s="7" t="s">
        <v>6320</v>
      </c>
      <c r="C1754" s="13" t="s">
        <v>6321</v>
      </c>
      <c r="D1754" s="14">
        <f t="shared" si="81"/>
        <v>21</v>
      </c>
      <c r="E1754" s="15" t="str">
        <f t="shared" si="82"/>
        <v>Traver, Mr. Scott M.</v>
      </c>
      <c r="F1754" s="14">
        <f t="shared" si="83"/>
        <v>20</v>
      </c>
      <c r="G1754" s="14" t="s">
        <v>15</v>
      </c>
      <c r="H1754" s="15" t="s">
        <v>2377</v>
      </c>
      <c r="I1754" s="16" t="s">
        <v>6322</v>
      </c>
    </row>
    <row r="1755" spans="2:9" ht="15.75" customHeight="1" thickBot="1" x14ac:dyDescent="0.35">
      <c r="B1755" s="7" t="s">
        <v>6323</v>
      </c>
      <c r="C1755" s="13" t="s">
        <v>6324</v>
      </c>
      <c r="D1755" s="14">
        <f t="shared" si="81"/>
        <v>19</v>
      </c>
      <c r="E1755" s="15" t="str">
        <f t="shared" si="82"/>
        <v>Quick, Mr. Grant A</v>
      </c>
      <c r="F1755" s="14">
        <f t="shared" si="83"/>
        <v>18</v>
      </c>
      <c r="G1755" s="14" t="s">
        <v>15</v>
      </c>
      <c r="H1755" s="15" t="s">
        <v>6325</v>
      </c>
      <c r="I1755" s="16" t="s">
        <v>6326</v>
      </c>
    </row>
    <row r="1756" spans="2:9" ht="15.75" customHeight="1" thickBot="1" x14ac:dyDescent="0.35">
      <c r="B1756" s="7" t="s">
        <v>6327</v>
      </c>
      <c r="C1756" s="13" t="s">
        <v>6328</v>
      </c>
      <c r="D1756" s="14">
        <f t="shared" si="81"/>
        <v>22</v>
      </c>
      <c r="E1756" s="15" t="str">
        <f t="shared" si="82"/>
        <v>Scott, Mr. Jonathan C</v>
      </c>
      <c r="F1756" s="14">
        <f t="shared" si="83"/>
        <v>21</v>
      </c>
      <c r="G1756" s="14" t="s">
        <v>15</v>
      </c>
      <c r="H1756" s="15" t="s">
        <v>6329</v>
      </c>
      <c r="I1756" s="16" t="s">
        <v>2278</v>
      </c>
    </row>
    <row r="1757" spans="2:9" ht="15.75" customHeight="1" thickBot="1" x14ac:dyDescent="0.35">
      <c r="B1757" s="7" t="s">
        <v>6330</v>
      </c>
      <c r="C1757" s="13" t="s">
        <v>6331</v>
      </c>
      <c r="D1757" s="14">
        <f t="shared" si="81"/>
        <v>24</v>
      </c>
      <c r="E1757" s="15" t="str">
        <f t="shared" si="82"/>
        <v>Theriot, Ms. Rachael M.</v>
      </c>
      <c r="F1757" s="14">
        <f t="shared" si="83"/>
        <v>23</v>
      </c>
      <c r="G1757" s="14" t="s">
        <v>10</v>
      </c>
      <c r="H1757" s="15" t="s">
        <v>6332</v>
      </c>
      <c r="I1757" s="16" t="s">
        <v>6333</v>
      </c>
    </row>
    <row r="1758" spans="2:9" ht="15.75" customHeight="1" thickBot="1" x14ac:dyDescent="0.35">
      <c r="B1758" s="7" t="s">
        <v>6334</v>
      </c>
      <c r="C1758" s="13" t="s">
        <v>6335</v>
      </c>
      <c r="D1758" s="14">
        <f t="shared" si="81"/>
        <v>20</v>
      </c>
      <c r="E1758" s="15" t="str">
        <f t="shared" si="82"/>
        <v>Michalis, Ms. Pilar</v>
      </c>
      <c r="F1758" s="14">
        <f t="shared" si="83"/>
        <v>19</v>
      </c>
      <c r="G1758" s="14" t="s">
        <v>10</v>
      </c>
      <c r="H1758" s="15" t="s">
        <v>6336</v>
      </c>
      <c r="I1758" s="16" t="s">
        <v>6337</v>
      </c>
    </row>
    <row r="1759" spans="2:9" ht="15.75" customHeight="1" thickBot="1" x14ac:dyDescent="0.35">
      <c r="B1759" s="7" t="s">
        <v>6338</v>
      </c>
      <c r="C1759" s="13" t="s">
        <v>6339</v>
      </c>
      <c r="D1759" s="14">
        <f t="shared" si="81"/>
        <v>17</v>
      </c>
      <c r="E1759" s="15" t="str">
        <f t="shared" si="82"/>
        <v>Hall, Mr. Kyle M</v>
      </c>
      <c r="F1759" s="14">
        <f t="shared" si="83"/>
        <v>16</v>
      </c>
      <c r="G1759" s="14" t="s">
        <v>15</v>
      </c>
      <c r="H1759" s="15" t="s">
        <v>6340</v>
      </c>
      <c r="I1759" s="16" t="s">
        <v>953</v>
      </c>
    </row>
    <row r="1760" spans="2:9" ht="15.75" customHeight="1" thickBot="1" x14ac:dyDescent="0.35">
      <c r="B1760" s="7" t="s">
        <v>6341</v>
      </c>
      <c r="C1760" s="13" t="s">
        <v>6342</v>
      </c>
      <c r="D1760" s="14">
        <f t="shared" si="81"/>
        <v>29</v>
      </c>
      <c r="E1760" s="15" t="str">
        <f t="shared" si="82"/>
        <v>Tjong Clemons, Mrs. Christie</v>
      </c>
      <c r="F1760" s="14">
        <f t="shared" si="83"/>
        <v>28</v>
      </c>
      <c r="G1760" s="14" t="s">
        <v>1857</v>
      </c>
      <c r="H1760" s="15" t="s">
        <v>6343</v>
      </c>
      <c r="I1760" s="16" t="s">
        <v>6344</v>
      </c>
    </row>
    <row r="1761" spans="2:9" ht="15.75" customHeight="1" thickBot="1" x14ac:dyDescent="0.35">
      <c r="B1761" s="7" t="s">
        <v>6345</v>
      </c>
      <c r="C1761" s="13" t="s">
        <v>6346</v>
      </c>
      <c r="D1761" s="14">
        <f t="shared" si="81"/>
        <v>20</v>
      </c>
      <c r="E1761" s="15" t="str">
        <f t="shared" si="82"/>
        <v>Palma, Mr. David A.</v>
      </c>
      <c r="F1761" s="14">
        <f t="shared" si="83"/>
        <v>19</v>
      </c>
      <c r="G1761" s="14" t="s">
        <v>15</v>
      </c>
      <c r="H1761" s="15" t="s">
        <v>6347</v>
      </c>
      <c r="I1761" s="16" t="s">
        <v>6348</v>
      </c>
    </row>
    <row r="1762" spans="2:9" ht="15.75" customHeight="1" thickBot="1" x14ac:dyDescent="0.35">
      <c r="B1762" s="7" t="s">
        <v>6349</v>
      </c>
      <c r="C1762" s="13" t="s">
        <v>6350</v>
      </c>
      <c r="D1762" s="14">
        <f t="shared" si="81"/>
        <v>22</v>
      </c>
      <c r="E1762" s="15" t="str">
        <f t="shared" si="82"/>
        <v>Takaoka, Mr. Masahiro</v>
      </c>
      <c r="F1762" s="14">
        <f t="shared" si="83"/>
        <v>21</v>
      </c>
      <c r="G1762" s="14" t="s">
        <v>15</v>
      </c>
      <c r="H1762" s="15" t="s">
        <v>6351</v>
      </c>
      <c r="I1762" s="16" t="s">
        <v>6352</v>
      </c>
    </row>
    <row r="1763" spans="2:9" ht="15.75" customHeight="1" thickBot="1" x14ac:dyDescent="0.35">
      <c r="B1763" s="7" t="s">
        <v>6353</v>
      </c>
      <c r="C1763" s="13" t="s">
        <v>6354</v>
      </c>
      <c r="D1763" s="14">
        <f t="shared" si="81"/>
        <v>22</v>
      </c>
      <c r="E1763" s="15" t="str">
        <f t="shared" si="82"/>
        <v>Sherman, Mr. Logan B.</v>
      </c>
      <c r="F1763" s="14">
        <f t="shared" si="83"/>
        <v>21</v>
      </c>
      <c r="G1763" s="14" t="s">
        <v>15</v>
      </c>
      <c r="H1763" s="15" t="s">
        <v>6355</v>
      </c>
      <c r="I1763" s="16" t="s">
        <v>6356</v>
      </c>
    </row>
    <row r="1764" spans="2:9" ht="15.75" customHeight="1" thickBot="1" x14ac:dyDescent="0.35">
      <c r="B1764" s="7" t="s">
        <v>6357</v>
      </c>
      <c r="C1764" s="13" t="s">
        <v>6358</v>
      </c>
      <c r="D1764" s="14">
        <f t="shared" si="81"/>
        <v>24</v>
      </c>
      <c r="E1764" s="15" t="str">
        <f t="shared" si="82"/>
        <v>Andre, Ms. Stephanie L.</v>
      </c>
      <c r="F1764" s="14">
        <f t="shared" si="83"/>
        <v>23</v>
      </c>
      <c r="G1764" s="14" t="s">
        <v>10</v>
      </c>
      <c r="H1764" s="15" t="s">
        <v>6359</v>
      </c>
      <c r="I1764" s="16" t="s">
        <v>6360</v>
      </c>
    </row>
    <row r="1765" spans="2:9" ht="15.75" customHeight="1" thickBot="1" x14ac:dyDescent="0.35">
      <c r="B1765" s="7" t="s">
        <v>6361</v>
      </c>
      <c r="C1765" s="13" t="s">
        <v>6362</v>
      </c>
      <c r="D1765" s="14">
        <f t="shared" si="81"/>
        <v>20</v>
      </c>
      <c r="E1765" s="15" t="str">
        <f t="shared" si="82"/>
        <v>Switt, Ms. Angela H</v>
      </c>
      <c r="F1765" s="14">
        <f t="shared" si="83"/>
        <v>19</v>
      </c>
      <c r="G1765" s="14" t="s">
        <v>10</v>
      </c>
      <c r="H1765" s="15" t="s">
        <v>6363</v>
      </c>
      <c r="I1765" s="16" t="s">
        <v>6364</v>
      </c>
    </row>
    <row r="1766" spans="2:9" ht="15.75" customHeight="1" thickBot="1" x14ac:dyDescent="0.35">
      <c r="B1766" s="7" t="s">
        <v>6365</v>
      </c>
      <c r="C1766" s="13" t="s">
        <v>6366</v>
      </c>
      <c r="D1766" s="14">
        <f t="shared" si="81"/>
        <v>22</v>
      </c>
      <c r="E1766" s="15" t="str">
        <f t="shared" si="82"/>
        <v>Erickson, Ms. Britt K</v>
      </c>
      <c r="F1766" s="14">
        <f t="shared" si="83"/>
        <v>21</v>
      </c>
      <c r="G1766" s="14" t="s">
        <v>10</v>
      </c>
      <c r="H1766" s="15" t="s">
        <v>6367</v>
      </c>
      <c r="I1766" s="16" t="s">
        <v>911</v>
      </c>
    </row>
    <row r="1767" spans="2:9" ht="15.75" customHeight="1" thickBot="1" x14ac:dyDescent="0.35">
      <c r="B1767" s="7" t="s">
        <v>6368</v>
      </c>
      <c r="C1767" s="13" t="s">
        <v>6369</v>
      </c>
      <c r="D1767" s="14">
        <f t="shared" si="81"/>
        <v>21</v>
      </c>
      <c r="E1767" s="15" t="str">
        <f t="shared" si="82"/>
        <v>Miller, Ms. Joyce R.</v>
      </c>
      <c r="F1767" s="14">
        <f t="shared" si="83"/>
        <v>20</v>
      </c>
      <c r="G1767" s="14" t="s">
        <v>10</v>
      </c>
      <c r="H1767" s="15" t="s">
        <v>6370</v>
      </c>
      <c r="I1767" s="16" t="s">
        <v>4279</v>
      </c>
    </row>
    <row r="1768" spans="2:9" ht="15.75" customHeight="1" thickBot="1" x14ac:dyDescent="0.35">
      <c r="B1768" s="7" t="s">
        <v>6371</v>
      </c>
      <c r="C1768" s="13" t="s">
        <v>6372</v>
      </c>
      <c r="D1768" s="14">
        <f t="shared" si="81"/>
        <v>18</v>
      </c>
      <c r="E1768" s="15" t="str">
        <f t="shared" si="82"/>
        <v>Whitbeck, Mr. Ben</v>
      </c>
      <c r="F1768" s="14">
        <f t="shared" si="83"/>
        <v>17</v>
      </c>
      <c r="G1768" s="14" t="s">
        <v>15</v>
      </c>
      <c r="H1768" s="15" t="s">
        <v>651</v>
      </c>
      <c r="I1768" s="16" t="s">
        <v>6373</v>
      </c>
    </row>
    <row r="1769" spans="2:9" ht="15.75" customHeight="1" thickBot="1" x14ac:dyDescent="0.35">
      <c r="B1769" s="7" t="s">
        <v>6374</v>
      </c>
      <c r="C1769" s="13" t="s">
        <v>6375</v>
      </c>
      <c r="D1769" s="14">
        <f t="shared" si="81"/>
        <v>19</v>
      </c>
      <c r="E1769" s="15" t="str">
        <f t="shared" si="82"/>
        <v>Auer, Ms. Sarah M.</v>
      </c>
      <c r="F1769" s="14">
        <f t="shared" si="83"/>
        <v>18</v>
      </c>
      <c r="G1769" s="14" t="s">
        <v>10</v>
      </c>
      <c r="H1769" s="15" t="s">
        <v>4095</v>
      </c>
      <c r="I1769" s="16" t="s">
        <v>6376</v>
      </c>
    </row>
    <row r="1770" spans="2:9" ht="15.75" customHeight="1" thickBot="1" x14ac:dyDescent="0.35">
      <c r="B1770" s="7" t="s">
        <v>6377</v>
      </c>
      <c r="C1770" s="13" t="s">
        <v>6378</v>
      </c>
      <c r="D1770" s="14">
        <f t="shared" si="81"/>
        <v>17</v>
      </c>
      <c r="E1770" s="15" t="str">
        <f t="shared" si="82"/>
        <v>Attar, Ms. Sarah</v>
      </c>
      <c r="F1770" s="14">
        <f t="shared" si="83"/>
        <v>16</v>
      </c>
      <c r="G1770" s="14" t="s">
        <v>10</v>
      </c>
      <c r="H1770" s="15" t="s">
        <v>748</v>
      </c>
      <c r="I1770" s="16" t="s">
        <v>6379</v>
      </c>
    </row>
    <row r="1771" spans="2:9" ht="15.75" customHeight="1" thickBot="1" x14ac:dyDescent="0.35">
      <c r="B1771" s="7" t="s">
        <v>6380</v>
      </c>
      <c r="C1771" s="13" t="s">
        <v>6381</v>
      </c>
      <c r="D1771" s="14">
        <f t="shared" si="81"/>
        <v>20</v>
      </c>
      <c r="E1771" s="15" t="str">
        <f t="shared" si="82"/>
        <v>Misuraca, Ms. Katie</v>
      </c>
      <c r="F1771" s="14">
        <f t="shared" si="83"/>
        <v>19</v>
      </c>
      <c r="G1771" s="14" t="s">
        <v>10</v>
      </c>
      <c r="H1771" s="15" t="s">
        <v>2015</v>
      </c>
      <c r="I1771" s="16" t="s">
        <v>6382</v>
      </c>
    </row>
    <row r="1772" spans="2:9" ht="15.75" customHeight="1" thickBot="1" x14ac:dyDescent="0.35">
      <c r="B1772" s="7" t="s">
        <v>6383</v>
      </c>
      <c r="C1772" s="13" t="s">
        <v>6384</v>
      </c>
      <c r="D1772" s="14">
        <f t="shared" si="81"/>
        <v>25</v>
      </c>
      <c r="E1772" s="15" t="str">
        <f t="shared" si="82"/>
        <v>Spannaus, Ms. Michaela L</v>
      </c>
      <c r="F1772" s="14">
        <f t="shared" si="83"/>
        <v>24</v>
      </c>
      <c r="G1772" s="14" t="s">
        <v>10</v>
      </c>
      <c r="H1772" s="15" t="s">
        <v>6385</v>
      </c>
      <c r="I1772" s="16" t="s">
        <v>6386</v>
      </c>
    </row>
    <row r="1773" spans="2:9" ht="15.75" customHeight="1" thickBot="1" x14ac:dyDescent="0.35">
      <c r="B1773" s="7" t="s">
        <v>6387</v>
      </c>
      <c r="C1773" s="13" t="s">
        <v>6388</v>
      </c>
      <c r="D1773" s="14">
        <f t="shared" si="81"/>
        <v>22</v>
      </c>
      <c r="E1773" s="15" t="str">
        <f t="shared" si="82"/>
        <v>Tarbiat, Ms. Shalaleh</v>
      </c>
      <c r="F1773" s="14">
        <f t="shared" si="83"/>
        <v>21</v>
      </c>
      <c r="G1773" s="14" t="s">
        <v>10</v>
      </c>
      <c r="H1773" s="15" t="s">
        <v>6389</v>
      </c>
      <c r="I1773" s="16" t="s">
        <v>6390</v>
      </c>
    </row>
    <row r="1774" spans="2:9" ht="15.75" customHeight="1" thickBot="1" x14ac:dyDescent="0.35">
      <c r="B1774" s="7" t="s">
        <v>6391</v>
      </c>
      <c r="C1774" s="13" t="s">
        <v>6392</v>
      </c>
      <c r="D1774" s="14">
        <f t="shared" si="81"/>
        <v>21</v>
      </c>
      <c r="E1774" s="15" t="str">
        <f t="shared" si="82"/>
        <v>Pulkkinen, Ms. Karen</v>
      </c>
      <c r="F1774" s="14">
        <f t="shared" si="83"/>
        <v>20</v>
      </c>
      <c r="G1774" s="14" t="s">
        <v>10</v>
      </c>
      <c r="H1774" s="15" t="s">
        <v>1900</v>
      </c>
      <c r="I1774" s="16" t="s">
        <v>6393</v>
      </c>
    </row>
    <row r="1775" spans="2:9" ht="15.75" customHeight="1" thickBot="1" x14ac:dyDescent="0.35">
      <c r="B1775" s="7" t="s">
        <v>6394</v>
      </c>
      <c r="C1775" s="13" t="s">
        <v>6395</v>
      </c>
      <c r="D1775" s="14">
        <f t="shared" si="81"/>
        <v>22</v>
      </c>
      <c r="E1775" s="15" t="str">
        <f t="shared" si="82"/>
        <v>Trnovcova, Ms. Zuzana</v>
      </c>
      <c r="F1775" s="14">
        <f t="shared" si="83"/>
        <v>21</v>
      </c>
      <c r="G1775" s="14" t="s">
        <v>10</v>
      </c>
      <c r="H1775" s="15" t="s">
        <v>6396</v>
      </c>
      <c r="I1775" s="16" t="s">
        <v>6397</v>
      </c>
    </row>
    <row r="1776" spans="2:9" ht="15.75" customHeight="1" thickBot="1" x14ac:dyDescent="0.35">
      <c r="B1776" s="7" t="s">
        <v>6398</v>
      </c>
      <c r="C1776" s="13" t="s">
        <v>6399</v>
      </c>
      <c r="D1776" s="14">
        <f t="shared" si="81"/>
        <v>23</v>
      </c>
      <c r="E1776" s="15" t="str">
        <f t="shared" si="82"/>
        <v>Anthony, Mr. Daniel J.</v>
      </c>
      <c r="F1776" s="14">
        <f t="shared" si="83"/>
        <v>22</v>
      </c>
      <c r="G1776" s="14" t="s">
        <v>15</v>
      </c>
      <c r="H1776" s="15" t="s">
        <v>3689</v>
      </c>
      <c r="I1776" s="16" t="s">
        <v>6400</v>
      </c>
    </row>
    <row r="1777" spans="2:9" ht="15.75" customHeight="1" thickBot="1" x14ac:dyDescent="0.35">
      <c r="B1777" s="7" t="s">
        <v>6401</v>
      </c>
      <c r="C1777" s="13" t="s">
        <v>6402</v>
      </c>
      <c r="D1777" s="14">
        <f t="shared" si="81"/>
        <v>23</v>
      </c>
      <c r="E1777" s="15" t="str">
        <f t="shared" si="82"/>
        <v>Hetrick, Ms. Alexandra</v>
      </c>
      <c r="F1777" s="14">
        <f t="shared" si="83"/>
        <v>22</v>
      </c>
      <c r="G1777" s="14" t="s">
        <v>10</v>
      </c>
      <c r="H1777" s="15" t="s">
        <v>3880</v>
      </c>
      <c r="I1777" s="16" t="s">
        <v>6403</v>
      </c>
    </row>
    <row r="1778" spans="2:9" ht="15.75" customHeight="1" thickBot="1" x14ac:dyDescent="0.35">
      <c r="B1778" s="7" t="s">
        <v>6404</v>
      </c>
      <c r="C1778" s="13" t="s">
        <v>6405</v>
      </c>
      <c r="D1778" s="14">
        <f t="shared" si="81"/>
        <v>19</v>
      </c>
      <c r="E1778" s="15" t="str">
        <f t="shared" si="82"/>
        <v>Stern, Ms. Jessica</v>
      </c>
      <c r="F1778" s="14">
        <f t="shared" si="83"/>
        <v>18</v>
      </c>
      <c r="G1778" s="14" t="s">
        <v>10</v>
      </c>
      <c r="H1778" s="15" t="s">
        <v>393</v>
      </c>
      <c r="I1778" s="16" t="s">
        <v>6406</v>
      </c>
    </row>
    <row r="1779" spans="2:9" ht="15.75" customHeight="1" thickBot="1" x14ac:dyDescent="0.35">
      <c r="B1779" s="7" t="s">
        <v>6407</v>
      </c>
      <c r="C1779" s="13" t="s">
        <v>6408</v>
      </c>
      <c r="D1779" s="14">
        <f t="shared" si="81"/>
        <v>22</v>
      </c>
      <c r="E1779" s="15" t="str">
        <f t="shared" si="82"/>
        <v>Newman, Mr. Matthew M</v>
      </c>
      <c r="F1779" s="14">
        <f t="shared" si="83"/>
        <v>21</v>
      </c>
      <c r="G1779" s="14" t="s">
        <v>15</v>
      </c>
      <c r="H1779" s="15" t="s">
        <v>6409</v>
      </c>
      <c r="I1779" s="16" t="s">
        <v>6410</v>
      </c>
    </row>
    <row r="1780" spans="2:9" ht="15.75" customHeight="1" thickBot="1" x14ac:dyDescent="0.35">
      <c r="B1780" s="7" t="s">
        <v>6411</v>
      </c>
      <c r="C1780" s="13" t="s">
        <v>6412</v>
      </c>
      <c r="D1780" s="14">
        <f t="shared" si="81"/>
        <v>24</v>
      </c>
      <c r="E1780" s="15" t="str">
        <f t="shared" si="82"/>
        <v>Reasoner, Ms. Nadine A.</v>
      </c>
      <c r="F1780" s="14">
        <f t="shared" si="83"/>
        <v>23</v>
      </c>
      <c r="G1780" s="14" t="s">
        <v>10</v>
      </c>
      <c r="H1780" s="15" t="s">
        <v>6413</v>
      </c>
      <c r="I1780" s="16" t="s">
        <v>4064</v>
      </c>
    </row>
    <row r="1781" spans="2:9" ht="15.75" customHeight="1" thickBot="1" x14ac:dyDescent="0.35">
      <c r="B1781" s="7" t="s">
        <v>6414</v>
      </c>
      <c r="C1781" s="13" t="s">
        <v>6415</v>
      </c>
      <c r="D1781" s="14">
        <f t="shared" si="81"/>
        <v>23</v>
      </c>
      <c r="E1781" s="15" t="str">
        <f t="shared" si="82"/>
        <v>Mone, Mr. Peter J. Jr.</v>
      </c>
      <c r="F1781" s="14">
        <f t="shared" si="83"/>
        <v>22</v>
      </c>
      <c r="G1781" s="14" t="s">
        <v>15</v>
      </c>
      <c r="H1781" s="15" t="s">
        <v>6416</v>
      </c>
      <c r="I1781" s="16" t="s">
        <v>6417</v>
      </c>
    </row>
    <row r="1782" spans="2:9" ht="15.75" customHeight="1" thickBot="1" x14ac:dyDescent="0.35">
      <c r="B1782" s="7" t="s">
        <v>6418</v>
      </c>
      <c r="C1782" s="13" t="s">
        <v>6419</v>
      </c>
      <c r="D1782" s="14">
        <f t="shared" si="81"/>
        <v>22</v>
      </c>
      <c r="E1782" s="15" t="str">
        <f t="shared" si="82"/>
        <v>Powers, Ms. Colleen M</v>
      </c>
      <c r="F1782" s="14">
        <f t="shared" si="83"/>
        <v>21</v>
      </c>
      <c r="G1782" s="14" t="s">
        <v>10</v>
      </c>
      <c r="H1782" s="15" t="s">
        <v>2986</v>
      </c>
      <c r="I1782" s="16" t="s">
        <v>6420</v>
      </c>
    </row>
    <row r="1783" spans="2:9" ht="15.75" customHeight="1" thickBot="1" x14ac:dyDescent="0.35">
      <c r="B1783" s="7" t="s">
        <v>6421</v>
      </c>
      <c r="C1783" s="13" t="s">
        <v>6422</v>
      </c>
      <c r="D1783" s="14">
        <f t="shared" si="81"/>
        <v>20</v>
      </c>
      <c r="E1783" s="15" t="str">
        <f t="shared" si="82"/>
        <v>Ulery, Ms. Julie A.</v>
      </c>
      <c r="F1783" s="14">
        <f t="shared" si="83"/>
        <v>19</v>
      </c>
      <c r="G1783" s="14" t="s">
        <v>10</v>
      </c>
      <c r="H1783" s="15" t="s">
        <v>3260</v>
      </c>
      <c r="I1783" s="16" t="s">
        <v>6423</v>
      </c>
    </row>
    <row r="1784" spans="2:9" ht="15.75" customHeight="1" thickBot="1" x14ac:dyDescent="0.35">
      <c r="B1784" s="7" t="s">
        <v>6424</v>
      </c>
      <c r="C1784" s="13" t="s">
        <v>6425</v>
      </c>
      <c r="D1784" s="14">
        <f t="shared" si="81"/>
        <v>22</v>
      </c>
      <c r="E1784" s="15" t="str">
        <f t="shared" si="82"/>
        <v>Haines, Mr. Douglas W</v>
      </c>
      <c r="F1784" s="14">
        <f t="shared" si="83"/>
        <v>21</v>
      </c>
      <c r="G1784" s="14" t="s">
        <v>15</v>
      </c>
      <c r="H1784" s="15" t="s">
        <v>6426</v>
      </c>
      <c r="I1784" s="16" t="s">
        <v>5820</v>
      </c>
    </row>
    <row r="1785" spans="2:9" ht="15.75" customHeight="1" thickBot="1" x14ac:dyDescent="0.35">
      <c r="B1785" s="7" t="s">
        <v>6427</v>
      </c>
      <c r="C1785" s="13" t="s">
        <v>6428</v>
      </c>
      <c r="D1785" s="14">
        <f t="shared" si="81"/>
        <v>23</v>
      </c>
      <c r="E1785" s="15" t="str">
        <f t="shared" si="82"/>
        <v>Airoldi, Ms. Catherine</v>
      </c>
      <c r="F1785" s="14">
        <f t="shared" si="83"/>
        <v>22</v>
      </c>
      <c r="G1785" s="14" t="s">
        <v>10</v>
      </c>
      <c r="H1785" s="15" t="s">
        <v>6429</v>
      </c>
      <c r="I1785" s="16" t="s">
        <v>113</v>
      </c>
    </row>
    <row r="1786" spans="2:9" ht="15.75" customHeight="1" thickBot="1" x14ac:dyDescent="0.35">
      <c r="B1786" s="7" t="s">
        <v>6430</v>
      </c>
      <c r="C1786" s="13" t="s">
        <v>6431</v>
      </c>
      <c r="D1786" s="14">
        <f t="shared" si="81"/>
        <v>20</v>
      </c>
      <c r="E1786" s="15" t="str">
        <f t="shared" si="82"/>
        <v>Mattis, Mr. James A</v>
      </c>
      <c r="F1786" s="14">
        <f t="shared" si="83"/>
        <v>19</v>
      </c>
      <c r="G1786" s="14" t="s">
        <v>15</v>
      </c>
      <c r="H1786" s="15" t="s">
        <v>2957</v>
      </c>
      <c r="I1786" s="16" t="s">
        <v>2226</v>
      </c>
    </row>
    <row r="1787" spans="2:9" ht="15.75" customHeight="1" thickBot="1" x14ac:dyDescent="0.35">
      <c r="B1787" s="7" t="s">
        <v>6432</v>
      </c>
      <c r="C1787" s="13" t="s">
        <v>6433</v>
      </c>
      <c r="D1787" s="14">
        <f t="shared" si="81"/>
        <v>20</v>
      </c>
      <c r="E1787" s="15" t="str">
        <f t="shared" si="82"/>
        <v>Cho, Mr. Youngseong</v>
      </c>
      <c r="F1787" s="14">
        <f t="shared" si="83"/>
        <v>19</v>
      </c>
      <c r="G1787" s="14" t="s">
        <v>15</v>
      </c>
      <c r="H1787" s="15" t="s">
        <v>6434</v>
      </c>
      <c r="I1787" s="16" t="s">
        <v>6435</v>
      </c>
    </row>
    <row r="1788" spans="2:9" ht="15.75" customHeight="1" thickBot="1" x14ac:dyDescent="0.35">
      <c r="B1788" s="7" t="s">
        <v>6436</v>
      </c>
      <c r="C1788" s="13" t="s">
        <v>6437</v>
      </c>
      <c r="D1788" s="14">
        <f t="shared" si="81"/>
        <v>18</v>
      </c>
      <c r="E1788" s="15" t="str">
        <f t="shared" si="82"/>
        <v>Reumann, Mr. John</v>
      </c>
      <c r="F1788" s="14">
        <f t="shared" si="83"/>
        <v>17</v>
      </c>
      <c r="G1788" s="14" t="s">
        <v>15</v>
      </c>
      <c r="H1788" s="15" t="s">
        <v>88</v>
      </c>
      <c r="I1788" s="16" t="s">
        <v>6438</v>
      </c>
    </row>
    <row r="1789" spans="2:9" ht="15.75" customHeight="1" thickBot="1" x14ac:dyDescent="0.35">
      <c r="B1789" s="7" t="s">
        <v>6439</v>
      </c>
      <c r="C1789" s="13" t="s">
        <v>6440</v>
      </c>
      <c r="D1789" s="14">
        <f t="shared" si="81"/>
        <v>23</v>
      </c>
      <c r="E1789" s="15" t="str">
        <f t="shared" si="82"/>
        <v>Cooper, Mr. Brandon S.</v>
      </c>
      <c r="F1789" s="14">
        <f t="shared" si="83"/>
        <v>22</v>
      </c>
      <c r="G1789" s="14" t="s">
        <v>15</v>
      </c>
      <c r="H1789" s="15" t="s">
        <v>6441</v>
      </c>
      <c r="I1789" s="16" t="s">
        <v>6442</v>
      </c>
    </row>
    <row r="1790" spans="2:9" ht="15.75" customHeight="1" thickBot="1" x14ac:dyDescent="0.35">
      <c r="B1790" s="7" t="s">
        <v>6443</v>
      </c>
      <c r="C1790" s="13" t="s">
        <v>6444</v>
      </c>
      <c r="D1790" s="14">
        <f t="shared" si="81"/>
        <v>20</v>
      </c>
      <c r="E1790" s="15" t="str">
        <f t="shared" si="82"/>
        <v>Kennedy, Mr. Sean P</v>
      </c>
      <c r="F1790" s="14">
        <f t="shared" si="83"/>
        <v>19</v>
      </c>
      <c r="G1790" s="14" t="s">
        <v>15</v>
      </c>
      <c r="H1790" s="15" t="s">
        <v>6445</v>
      </c>
      <c r="I1790" s="16" t="s">
        <v>4143</v>
      </c>
    </row>
    <row r="1791" spans="2:9" ht="15.75" customHeight="1" thickBot="1" x14ac:dyDescent="0.35">
      <c r="B1791" s="7" t="s">
        <v>6446</v>
      </c>
      <c r="C1791" s="13" t="s">
        <v>6447</v>
      </c>
      <c r="D1791" s="14">
        <f t="shared" si="81"/>
        <v>18</v>
      </c>
      <c r="E1791" s="15" t="str">
        <f t="shared" si="82"/>
        <v>Cichon, Mr. Scott</v>
      </c>
      <c r="F1791" s="14">
        <f t="shared" si="83"/>
        <v>17</v>
      </c>
      <c r="G1791" s="14" t="s">
        <v>15</v>
      </c>
      <c r="H1791" s="15" t="s">
        <v>36</v>
      </c>
      <c r="I1791" s="16" t="s">
        <v>6448</v>
      </c>
    </row>
    <row r="1792" spans="2:9" ht="15.75" customHeight="1" thickBot="1" x14ac:dyDescent="0.35">
      <c r="B1792" s="7" t="s">
        <v>6449</v>
      </c>
      <c r="C1792" s="13" t="s">
        <v>6450</v>
      </c>
      <c r="D1792" s="14">
        <f t="shared" si="81"/>
        <v>20</v>
      </c>
      <c r="E1792" s="15" t="str">
        <f t="shared" si="82"/>
        <v>Maroevic, Mr. Janez</v>
      </c>
      <c r="F1792" s="14">
        <f t="shared" si="83"/>
        <v>19</v>
      </c>
      <c r="G1792" s="14" t="s">
        <v>15</v>
      </c>
      <c r="H1792" s="15" t="s">
        <v>6451</v>
      </c>
      <c r="I1792" s="16" t="s">
        <v>6452</v>
      </c>
    </row>
    <row r="1793" spans="2:9" ht="15.75" customHeight="1" thickBot="1" x14ac:dyDescent="0.35">
      <c r="B1793" s="7" t="s">
        <v>6453</v>
      </c>
      <c r="C1793" s="13" t="s">
        <v>6454</v>
      </c>
      <c r="D1793" s="14">
        <f t="shared" si="81"/>
        <v>24</v>
      </c>
      <c r="E1793" s="15" t="str">
        <f t="shared" si="82"/>
        <v>Martin, Mr. John I. Jr.</v>
      </c>
      <c r="F1793" s="14">
        <f t="shared" si="83"/>
        <v>23</v>
      </c>
      <c r="G1793" s="14" t="s">
        <v>15</v>
      </c>
      <c r="H1793" s="15" t="s">
        <v>6455</v>
      </c>
      <c r="I1793" s="16" t="s">
        <v>1576</v>
      </c>
    </row>
    <row r="1794" spans="2:9" ht="15.75" customHeight="1" thickBot="1" x14ac:dyDescent="0.35">
      <c r="B1794" s="7" t="s">
        <v>6456</v>
      </c>
      <c r="C1794" s="13" t="s">
        <v>6457</v>
      </c>
      <c r="D1794" s="14">
        <f t="shared" si="81"/>
        <v>20</v>
      </c>
      <c r="E1794" s="15" t="str">
        <f t="shared" si="82"/>
        <v>Schulz, Ms. Heather</v>
      </c>
      <c r="F1794" s="14">
        <f t="shared" si="83"/>
        <v>19</v>
      </c>
      <c r="G1794" s="14" t="s">
        <v>10</v>
      </c>
      <c r="H1794" s="15" t="s">
        <v>764</v>
      </c>
      <c r="I1794" s="16" t="s">
        <v>6458</v>
      </c>
    </row>
    <row r="1795" spans="2:9" ht="15.75" customHeight="1" thickBot="1" x14ac:dyDescent="0.35">
      <c r="B1795" s="7" t="s">
        <v>6459</v>
      </c>
      <c r="C1795" s="13" t="s">
        <v>6460</v>
      </c>
      <c r="D1795" s="14">
        <f t="shared" ref="D1795:D1858" si="84">LEN(C1795)</f>
        <v>22</v>
      </c>
      <c r="E1795" s="15" t="str">
        <f t="shared" ref="E1795:E1858" si="85">TRIM(C1795)</f>
        <v>Capriolo, Mr. Michael</v>
      </c>
      <c r="F1795" s="14">
        <f t="shared" ref="F1795:F1858" si="86">LEN(E1795)</f>
        <v>21</v>
      </c>
      <c r="G1795" s="14" t="s">
        <v>15</v>
      </c>
      <c r="H1795" s="15" t="s">
        <v>612</v>
      </c>
      <c r="I1795" s="16" t="s">
        <v>6461</v>
      </c>
    </row>
    <row r="1796" spans="2:9" ht="15.75" customHeight="1" thickBot="1" x14ac:dyDescent="0.35">
      <c r="B1796" s="7" t="s">
        <v>6462</v>
      </c>
      <c r="C1796" s="13" t="s">
        <v>6463</v>
      </c>
      <c r="D1796" s="14">
        <f t="shared" si="84"/>
        <v>22</v>
      </c>
      <c r="E1796" s="15" t="str">
        <f t="shared" si="85"/>
        <v>Borleis, Ms. Kathleen</v>
      </c>
      <c r="F1796" s="14">
        <f t="shared" si="86"/>
        <v>21</v>
      </c>
      <c r="G1796" s="14" t="s">
        <v>10</v>
      </c>
      <c r="H1796" s="15" t="s">
        <v>2488</v>
      </c>
      <c r="I1796" s="16" t="s">
        <v>6464</v>
      </c>
    </row>
    <row r="1797" spans="2:9" ht="15.75" customHeight="1" thickBot="1" x14ac:dyDescent="0.35">
      <c r="B1797" s="7" t="s">
        <v>6465</v>
      </c>
      <c r="C1797" s="13" t="s">
        <v>6466</v>
      </c>
      <c r="D1797" s="14">
        <f t="shared" si="84"/>
        <v>19</v>
      </c>
      <c r="E1797" s="15" t="str">
        <f t="shared" si="85"/>
        <v>Kramer, Mr. Ryan M</v>
      </c>
      <c r="F1797" s="14">
        <f t="shared" si="86"/>
        <v>18</v>
      </c>
      <c r="G1797" s="14" t="s">
        <v>15</v>
      </c>
      <c r="H1797" s="15" t="s">
        <v>155</v>
      </c>
      <c r="I1797" s="16" t="s">
        <v>5232</v>
      </c>
    </row>
    <row r="1798" spans="2:9" ht="15.75" customHeight="1" thickBot="1" x14ac:dyDescent="0.35">
      <c r="B1798" s="7" t="s">
        <v>6467</v>
      </c>
      <c r="C1798" s="13" t="s">
        <v>6468</v>
      </c>
      <c r="D1798" s="14">
        <f t="shared" si="84"/>
        <v>17</v>
      </c>
      <c r="E1798" s="15" t="str">
        <f t="shared" si="85"/>
        <v>Conrad, Ms. Sara</v>
      </c>
      <c r="F1798" s="14">
        <f t="shared" si="86"/>
        <v>16</v>
      </c>
      <c r="G1798" s="14" t="s">
        <v>10</v>
      </c>
      <c r="H1798" s="15" t="s">
        <v>4188</v>
      </c>
      <c r="I1798" s="16" t="s">
        <v>6469</v>
      </c>
    </row>
    <row r="1799" spans="2:9" ht="15.75" customHeight="1" thickBot="1" x14ac:dyDescent="0.35">
      <c r="B1799" s="7" t="s">
        <v>6470</v>
      </c>
      <c r="C1799" s="13" t="s">
        <v>6471</v>
      </c>
      <c r="D1799" s="14">
        <f t="shared" si="84"/>
        <v>23</v>
      </c>
      <c r="E1799" s="15" t="str">
        <f t="shared" si="85"/>
        <v>Karakoyunlu, Mr. Deniz</v>
      </c>
      <c r="F1799" s="14">
        <f t="shared" si="86"/>
        <v>22</v>
      </c>
      <c r="G1799" s="14" t="s">
        <v>15</v>
      </c>
      <c r="H1799" s="15" t="s">
        <v>6472</v>
      </c>
      <c r="I1799" s="16" t="s">
        <v>6473</v>
      </c>
    </row>
    <row r="1800" spans="2:9" ht="15.75" customHeight="1" thickBot="1" x14ac:dyDescent="0.35">
      <c r="B1800" s="7" t="s">
        <v>6474</v>
      </c>
      <c r="C1800" s="13" t="s">
        <v>6475</v>
      </c>
      <c r="D1800" s="14">
        <f t="shared" si="84"/>
        <v>27</v>
      </c>
      <c r="E1800" s="15" t="str">
        <f t="shared" si="85"/>
        <v>Desrosiers, Ms. Shannon L.</v>
      </c>
      <c r="F1800" s="14">
        <f t="shared" si="86"/>
        <v>26</v>
      </c>
      <c r="G1800" s="14" t="s">
        <v>10</v>
      </c>
      <c r="H1800" s="15" t="s">
        <v>2696</v>
      </c>
      <c r="I1800" s="16" t="s">
        <v>6476</v>
      </c>
    </row>
    <row r="1801" spans="2:9" ht="15.75" customHeight="1" thickBot="1" x14ac:dyDescent="0.35">
      <c r="B1801" s="7" t="s">
        <v>6477</v>
      </c>
      <c r="C1801" s="13" t="s">
        <v>6478</v>
      </c>
      <c r="D1801" s="14">
        <f t="shared" si="84"/>
        <v>23</v>
      </c>
      <c r="E1801" s="15" t="str">
        <f t="shared" si="85"/>
        <v>O'Mara, Ms. Kaitlin M.</v>
      </c>
      <c r="F1801" s="14">
        <f t="shared" si="86"/>
        <v>22</v>
      </c>
      <c r="G1801" s="14" t="s">
        <v>10</v>
      </c>
      <c r="H1801" s="15" t="s">
        <v>4424</v>
      </c>
      <c r="I1801" s="16" t="s">
        <v>2124</v>
      </c>
    </row>
    <row r="1802" spans="2:9" ht="15.75" customHeight="1" thickBot="1" x14ac:dyDescent="0.35">
      <c r="B1802" s="7" t="s">
        <v>6479</v>
      </c>
      <c r="C1802" s="13" t="s">
        <v>6480</v>
      </c>
      <c r="D1802" s="14">
        <f t="shared" si="84"/>
        <v>27</v>
      </c>
      <c r="E1802" s="15" t="str">
        <f t="shared" si="85"/>
        <v>Shabot Marcos, Mr. Alfredo</v>
      </c>
      <c r="F1802" s="14">
        <f t="shared" si="86"/>
        <v>26</v>
      </c>
      <c r="G1802" s="14" t="s">
        <v>15</v>
      </c>
      <c r="H1802" s="15" t="s">
        <v>6481</v>
      </c>
      <c r="I1802" s="16" t="s">
        <v>6482</v>
      </c>
    </row>
    <row r="1803" spans="2:9" ht="15.75" customHeight="1" thickBot="1" x14ac:dyDescent="0.35">
      <c r="B1803" s="7" t="s">
        <v>6483</v>
      </c>
      <c r="C1803" s="13" t="s">
        <v>6484</v>
      </c>
      <c r="D1803" s="14">
        <f t="shared" si="84"/>
        <v>21</v>
      </c>
      <c r="E1803" s="15" t="str">
        <f t="shared" si="85"/>
        <v>Comment, Ms. Kristen</v>
      </c>
      <c r="F1803" s="14">
        <f t="shared" si="86"/>
        <v>20</v>
      </c>
      <c r="G1803" s="14" t="s">
        <v>10</v>
      </c>
      <c r="H1803" s="15" t="s">
        <v>6176</v>
      </c>
      <c r="I1803" s="16" t="s">
        <v>6485</v>
      </c>
    </row>
    <row r="1804" spans="2:9" ht="15.75" customHeight="1" thickBot="1" x14ac:dyDescent="0.35">
      <c r="B1804" s="7" t="s">
        <v>6486</v>
      </c>
      <c r="C1804" s="13" t="s">
        <v>6487</v>
      </c>
      <c r="D1804" s="14">
        <f t="shared" si="84"/>
        <v>17</v>
      </c>
      <c r="E1804" s="15" t="str">
        <f t="shared" si="85"/>
        <v>Moss, Mr. Daniel</v>
      </c>
      <c r="F1804" s="14">
        <f t="shared" si="86"/>
        <v>16</v>
      </c>
      <c r="G1804" s="14" t="s">
        <v>15</v>
      </c>
      <c r="H1804" s="15" t="s">
        <v>271</v>
      </c>
      <c r="I1804" s="16" t="s">
        <v>6488</v>
      </c>
    </row>
    <row r="1805" spans="2:9" ht="15.75" customHeight="1" thickBot="1" x14ac:dyDescent="0.35">
      <c r="B1805" s="7" t="s">
        <v>6489</v>
      </c>
      <c r="C1805" s="13" t="s">
        <v>6490</v>
      </c>
      <c r="D1805" s="14">
        <f t="shared" si="84"/>
        <v>21</v>
      </c>
      <c r="E1805" s="15" t="str">
        <f t="shared" si="85"/>
        <v>Guzman, Mr. Jonathan</v>
      </c>
      <c r="F1805" s="14">
        <f t="shared" si="86"/>
        <v>20</v>
      </c>
      <c r="G1805" s="14" t="s">
        <v>15</v>
      </c>
      <c r="H1805" s="15" t="s">
        <v>2200</v>
      </c>
      <c r="I1805" s="16" t="s">
        <v>803</v>
      </c>
    </row>
    <row r="1806" spans="2:9" ht="15.75" customHeight="1" thickBot="1" x14ac:dyDescent="0.35">
      <c r="B1806" s="7" t="s">
        <v>6491</v>
      </c>
      <c r="C1806" s="13" t="s">
        <v>6492</v>
      </c>
      <c r="D1806" s="14">
        <f t="shared" si="84"/>
        <v>14</v>
      </c>
      <c r="E1806" s="15" t="str">
        <f t="shared" si="85"/>
        <v>Cox, Mr. Troy</v>
      </c>
      <c r="F1806" s="14">
        <f t="shared" si="86"/>
        <v>13</v>
      </c>
      <c r="G1806" s="14" t="s">
        <v>15</v>
      </c>
      <c r="H1806" s="15" t="s">
        <v>6493</v>
      </c>
      <c r="I1806" s="16" t="s">
        <v>124</v>
      </c>
    </row>
    <row r="1807" spans="2:9" ht="15.75" customHeight="1" thickBot="1" x14ac:dyDescent="0.35">
      <c r="B1807" s="7" t="s">
        <v>6494</v>
      </c>
      <c r="C1807" s="13" t="s">
        <v>6495</v>
      </c>
      <c r="D1807" s="14">
        <f t="shared" si="84"/>
        <v>20</v>
      </c>
      <c r="E1807" s="15" t="str">
        <f t="shared" si="85"/>
        <v>Clash, Mr. Daniel C</v>
      </c>
      <c r="F1807" s="14">
        <f t="shared" si="86"/>
        <v>19</v>
      </c>
      <c r="G1807" s="14" t="s">
        <v>15</v>
      </c>
      <c r="H1807" s="15" t="s">
        <v>5220</v>
      </c>
      <c r="I1807" s="16" t="s">
        <v>6496</v>
      </c>
    </row>
    <row r="1808" spans="2:9" ht="15.75" customHeight="1" thickBot="1" x14ac:dyDescent="0.35">
      <c r="B1808" s="7" t="s">
        <v>6497</v>
      </c>
      <c r="C1808" s="13" t="s">
        <v>6498</v>
      </c>
      <c r="D1808" s="14">
        <f t="shared" si="84"/>
        <v>24</v>
      </c>
      <c r="E1808" s="15" t="str">
        <f t="shared" si="85"/>
        <v>Blankenship, Ms. Lauren</v>
      </c>
      <c r="F1808" s="14">
        <f t="shared" si="86"/>
        <v>23</v>
      </c>
      <c r="G1808" s="14" t="s">
        <v>10</v>
      </c>
      <c r="H1808" s="15" t="s">
        <v>1728</v>
      </c>
      <c r="I1808" s="16" t="s">
        <v>6499</v>
      </c>
    </row>
    <row r="1809" spans="2:9" ht="15.75" customHeight="1" thickBot="1" x14ac:dyDescent="0.35">
      <c r="B1809" s="7" t="s">
        <v>6500</v>
      </c>
      <c r="C1809" s="13" t="s">
        <v>6501</v>
      </c>
      <c r="D1809" s="14">
        <f t="shared" si="84"/>
        <v>20</v>
      </c>
      <c r="E1809" s="15" t="str">
        <f t="shared" si="85"/>
        <v>Lloyd, Ms. Jennefer</v>
      </c>
      <c r="F1809" s="14">
        <f t="shared" si="86"/>
        <v>19</v>
      </c>
      <c r="G1809" s="14" t="s">
        <v>10</v>
      </c>
      <c r="H1809" s="15" t="s">
        <v>6502</v>
      </c>
      <c r="I1809" s="16" t="s">
        <v>6503</v>
      </c>
    </row>
    <row r="1810" spans="2:9" ht="15.75" customHeight="1" thickBot="1" x14ac:dyDescent="0.35">
      <c r="B1810" s="7" t="s">
        <v>6504</v>
      </c>
      <c r="C1810" s="13" t="s">
        <v>6505</v>
      </c>
      <c r="D1810" s="14">
        <f t="shared" si="84"/>
        <v>20</v>
      </c>
      <c r="E1810" s="15" t="str">
        <f t="shared" si="85"/>
        <v>Kong, Ms. Tracey L.</v>
      </c>
      <c r="F1810" s="14">
        <f t="shared" si="86"/>
        <v>19</v>
      </c>
      <c r="G1810" s="14" t="s">
        <v>10</v>
      </c>
      <c r="H1810" s="15" t="s">
        <v>6506</v>
      </c>
      <c r="I1810" s="16" t="s">
        <v>6507</v>
      </c>
    </row>
    <row r="1811" spans="2:9" ht="15.75" customHeight="1" thickBot="1" x14ac:dyDescent="0.35">
      <c r="B1811" s="7" t="s">
        <v>6508</v>
      </c>
      <c r="C1811" s="13" t="s">
        <v>6509</v>
      </c>
      <c r="D1811" s="14">
        <f t="shared" si="84"/>
        <v>19</v>
      </c>
      <c r="E1811" s="15" t="str">
        <f t="shared" si="85"/>
        <v>Benson, Ms. Ashley</v>
      </c>
      <c r="F1811" s="14">
        <f t="shared" si="86"/>
        <v>18</v>
      </c>
      <c r="G1811" s="14" t="s">
        <v>10</v>
      </c>
      <c r="H1811" s="15" t="s">
        <v>976</v>
      </c>
      <c r="I1811" s="16" t="s">
        <v>6510</v>
      </c>
    </row>
    <row r="1812" spans="2:9" ht="15.75" customHeight="1" thickBot="1" x14ac:dyDescent="0.35">
      <c r="B1812" s="7" t="s">
        <v>6511</v>
      </c>
      <c r="C1812" s="13" t="s">
        <v>6512</v>
      </c>
      <c r="D1812" s="14">
        <f t="shared" si="84"/>
        <v>22</v>
      </c>
      <c r="E1812" s="15" t="str">
        <f t="shared" si="85"/>
        <v>Huntington, Ms. Cindy</v>
      </c>
      <c r="F1812" s="14">
        <f t="shared" si="86"/>
        <v>21</v>
      </c>
      <c r="G1812" s="14" t="s">
        <v>10</v>
      </c>
      <c r="H1812" s="15" t="s">
        <v>6285</v>
      </c>
      <c r="I1812" s="16" t="s">
        <v>6513</v>
      </c>
    </row>
    <row r="1813" spans="2:9" ht="15.75" customHeight="1" thickBot="1" x14ac:dyDescent="0.35">
      <c r="B1813" s="7" t="s">
        <v>6514</v>
      </c>
      <c r="C1813" s="13" t="s">
        <v>6515</v>
      </c>
      <c r="D1813" s="14">
        <f t="shared" si="84"/>
        <v>20</v>
      </c>
      <c r="E1813" s="15" t="str">
        <f t="shared" si="85"/>
        <v>Kendall, Ms. Esther</v>
      </c>
      <c r="F1813" s="14">
        <f t="shared" si="86"/>
        <v>19</v>
      </c>
      <c r="G1813" s="14" t="s">
        <v>10</v>
      </c>
      <c r="H1813" s="15" t="s">
        <v>6516</v>
      </c>
      <c r="I1813" s="16" t="s">
        <v>6517</v>
      </c>
    </row>
    <row r="1814" spans="2:9" ht="15.75" customHeight="1" thickBot="1" x14ac:dyDescent="0.35">
      <c r="B1814" s="7" t="s">
        <v>6518</v>
      </c>
      <c r="C1814" s="13" t="s">
        <v>6519</v>
      </c>
      <c r="D1814" s="14">
        <f t="shared" si="84"/>
        <v>17</v>
      </c>
      <c r="E1814" s="15" t="str">
        <f t="shared" si="85"/>
        <v>Gast, Ms. Jackie</v>
      </c>
      <c r="F1814" s="14">
        <f t="shared" si="86"/>
        <v>16</v>
      </c>
      <c r="G1814" s="14" t="s">
        <v>10</v>
      </c>
      <c r="H1814" s="15" t="s">
        <v>6520</v>
      </c>
      <c r="I1814" s="16" t="s">
        <v>6521</v>
      </c>
    </row>
    <row r="1815" spans="2:9" ht="15.75" customHeight="1" thickBot="1" x14ac:dyDescent="0.35">
      <c r="B1815" s="7" t="s">
        <v>6522</v>
      </c>
      <c r="C1815" s="13" t="s">
        <v>6523</v>
      </c>
      <c r="D1815" s="14">
        <f t="shared" si="84"/>
        <v>24</v>
      </c>
      <c r="E1815" s="15" t="str">
        <f t="shared" si="85"/>
        <v>Scanlin, Mr. Timothy P.</v>
      </c>
      <c r="F1815" s="14">
        <f t="shared" si="86"/>
        <v>23</v>
      </c>
      <c r="G1815" s="14" t="s">
        <v>15</v>
      </c>
      <c r="H1815" s="15" t="s">
        <v>6524</v>
      </c>
      <c r="I1815" s="16" t="s">
        <v>6525</v>
      </c>
    </row>
    <row r="1816" spans="2:9" ht="15.75" customHeight="1" thickBot="1" x14ac:dyDescent="0.35">
      <c r="B1816" s="7" t="s">
        <v>6526</v>
      </c>
      <c r="C1816" s="13" t="s">
        <v>6527</v>
      </c>
      <c r="D1816" s="14">
        <f t="shared" si="84"/>
        <v>22</v>
      </c>
      <c r="E1816" s="15" t="str">
        <f t="shared" si="85"/>
        <v>Philbrook, Ms. Lauren</v>
      </c>
      <c r="F1816" s="14">
        <f t="shared" si="86"/>
        <v>21</v>
      </c>
      <c r="G1816" s="14" t="s">
        <v>10</v>
      </c>
      <c r="H1816" s="15" t="s">
        <v>1728</v>
      </c>
      <c r="I1816" s="16" t="s">
        <v>6528</v>
      </c>
    </row>
    <row r="1817" spans="2:9" ht="15.75" customHeight="1" thickBot="1" x14ac:dyDescent="0.35">
      <c r="B1817" s="7" t="s">
        <v>6529</v>
      </c>
      <c r="C1817" s="13" t="s">
        <v>6530</v>
      </c>
      <c r="D1817" s="14">
        <f t="shared" si="84"/>
        <v>20</v>
      </c>
      <c r="E1817" s="15" t="str">
        <f t="shared" si="85"/>
        <v>Cowan, Mr. Benjamin</v>
      </c>
      <c r="F1817" s="14">
        <f t="shared" si="86"/>
        <v>19</v>
      </c>
      <c r="G1817" s="14" t="s">
        <v>15</v>
      </c>
      <c r="H1817" s="15" t="s">
        <v>2755</v>
      </c>
      <c r="I1817" s="16" t="s">
        <v>6531</v>
      </c>
    </row>
    <row r="1818" spans="2:9" ht="15.75" customHeight="1" thickBot="1" x14ac:dyDescent="0.35">
      <c r="B1818" s="7" t="s">
        <v>6532</v>
      </c>
      <c r="C1818" s="13" t="s">
        <v>6533</v>
      </c>
      <c r="D1818" s="14">
        <f t="shared" si="84"/>
        <v>18</v>
      </c>
      <c r="E1818" s="15" t="str">
        <f t="shared" si="85"/>
        <v>Sousa, Mr. Hugo M</v>
      </c>
      <c r="F1818" s="14">
        <f t="shared" si="86"/>
        <v>17</v>
      </c>
      <c r="G1818" s="14" t="s">
        <v>15</v>
      </c>
      <c r="H1818" s="15" t="s">
        <v>6534</v>
      </c>
      <c r="I1818" s="16" t="s">
        <v>6535</v>
      </c>
    </row>
    <row r="1819" spans="2:9" ht="15.75" customHeight="1" thickBot="1" x14ac:dyDescent="0.35">
      <c r="B1819" s="7" t="s">
        <v>6536</v>
      </c>
      <c r="C1819" s="13" t="s">
        <v>6537</v>
      </c>
      <c r="D1819" s="14">
        <f t="shared" si="84"/>
        <v>27</v>
      </c>
      <c r="E1819" s="15" t="str">
        <f t="shared" si="85"/>
        <v>Stanton, Mr. Daniel J. Jr.</v>
      </c>
      <c r="F1819" s="14">
        <f t="shared" si="86"/>
        <v>26</v>
      </c>
      <c r="G1819" s="14" t="s">
        <v>15</v>
      </c>
      <c r="H1819" s="15" t="s">
        <v>3689</v>
      </c>
      <c r="I1819" s="16" t="s">
        <v>6538</v>
      </c>
    </row>
    <row r="1820" spans="2:9" ht="15.75" customHeight="1" thickBot="1" x14ac:dyDescent="0.35">
      <c r="B1820" s="7" t="s">
        <v>6539</v>
      </c>
      <c r="C1820" s="13" t="s">
        <v>6540</v>
      </c>
      <c r="D1820" s="14">
        <f t="shared" si="84"/>
        <v>21</v>
      </c>
      <c r="E1820" s="15" t="str">
        <f t="shared" si="85"/>
        <v>Mollak, Mr. Justin R</v>
      </c>
      <c r="F1820" s="14">
        <f t="shared" si="86"/>
        <v>20</v>
      </c>
      <c r="G1820" s="14" t="s">
        <v>15</v>
      </c>
      <c r="H1820" s="15" t="s">
        <v>5402</v>
      </c>
      <c r="I1820" s="16" t="s">
        <v>6541</v>
      </c>
    </row>
    <row r="1821" spans="2:9" ht="15.75" customHeight="1" thickBot="1" x14ac:dyDescent="0.35">
      <c r="B1821" s="7" t="s">
        <v>6542</v>
      </c>
      <c r="C1821" s="13" t="s">
        <v>6543</v>
      </c>
      <c r="D1821" s="14">
        <f t="shared" si="84"/>
        <v>16</v>
      </c>
      <c r="E1821" s="15" t="str">
        <f t="shared" si="85"/>
        <v>Bell, Mr. Colin</v>
      </c>
      <c r="F1821" s="14">
        <f t="shared" si="86"/>
        <v>15</v>
      </c>
      <c r="G1821" s="14" t="s">
        <v>15</v>
      </c>
      <c r="H1821" s="15" t="s">
        <v>1364</v>
      </c>
      <c r="I1821" s="16" t="s">
        <v>3809</v>
      </c>
    </row>
    <row r="1822" spans="2:9" ht="15.75" customHeight="1" thickBot="1" x14ac:dyDescent="0.35">
      <c r="B1822" s="7" t="s">
        <v>6544</v>
      </c>
      <c r="C1822" s="13" t="s">
        <v>6545</v>
      </c>
      <c r="D1822" s="14">
        <f t="shared" si="84"/>
        <v>16</v>
      </c>
      <c r="E1822" s="15" t="str">
        <f t="shared" si="85"/>
        <v>Weston, Mr. Rob</v>
      </c>
      <c r="F1822" s="14">
        <f t="shared" si="86"/>
        <v>15</v>
      </c>
      <c r="G1822" s="14" t="s">
        <v>15</v>
      </c>
      <c r="H1822" s="15" t="s">
        <v>6546</v>
      </c>
      <c r="I1822" s="16" t="s">
        <v>6547</v>
      </c>
    </row>
    <row r="1823" spans="2:9" ht="15.75" customHeight="1" thickBot="1" x14ac:dyDescent="0.35">
      <c r="B1823" s="7" t="s">
        <v>6548</v>
      </c>
      <c r="C1823" s="13" t="s">
        <v>6549</v>
      </c>
      <c r="D1823" s="14">
        <f t="shared" si="84"/>
        <v>21</v>
      </c>
      <c r="E1823" s="15" t="str">
        <f t="shared" si="85"/>
        <v>Rabuzzi, Mr. Patrick</v>
      </c>
      <c r="F1823" s="14">
        <f t="shared" si="86"/>
        <v>20</v>
      </c>
      <c r="G1823" s="14" t="s">
        <v>15</v>
      </c>
      <c r="H1823" s="15" t="s">
        <v>331</v>
      </c>
      <c r="I1823" s="16" t="s">
        <v>6550</v>
      </c>
    </row>
    <row r="1824" spans="2:9" ht="15.75" customHeight="1" thickBot="1" x14ac:dyDescent="0.35">
      <c r="B1824" s="7" t="s">
        <v>6551</v>
      </c>
      <c r="C1824" s="13" t="s">
        <v>6552</v>
      </c>
      <c r="D1824" s="14">
        <f t="shared" si="84"/>
        <v>22</v>
      </c>
      <c r="E1824" s="15" t="str">
        <f t="shared" si="85"/>
        <v>Hendrix, Mr. Austin D</v>
      </c>
      <c r="F1824" s="14">
        <f t="shared" si="86"/>
        <v>21</v>
      </c>
      <c r="G1824" s="14" t="s">
        <v>15</v>
      </c>
      <c r="H1824" s="15" t="s">
        <v>6553</v>
      </c>
      <c r="I1824" s="16" t="s">
        <v>6554</v>
      </c>
    </row>
    <row r="1825" spans="2:9" ht="15.75" customHeight="1" thickBot="1" x14ac:dyDescent="0.35">
      <c r="B1825" s="7" t="s">
        <v>6555</v>
      </c>
      <c r="C1825" s="13" t="s">
        <v>6556</v>
      </c>
      <c r="D1825" s="14">
        <f t="shared" si="84"/>
        <v>25</v>
      </c>
      <c r="E1825" s="15" t="str">
        <f t="shared" si="85"/>
        <v>Van Nielen, Ms. Brittany</v>
      </c>
      <c r="F1825" s="14">
        <f t="shared" si="86"/>
        <v>24</v>
      </c>
      <c r="G1825" s="14" t="s">
        <v>10</v>
      </c>
      <c r="H1825" s="15" t="s">
        <v>6557</v>
      </c>
      <c r="I1825" s="16" t="s">
        <v>6558</v>
      </c>
    </row>
    <row r="1826" spans="2:9" ht="15.75" customHeight="1" thickBot="1" x14ac:dyDescent="0.35">
      <c r="B1826" s="7" t="s">
        <v>6559</v>
      </c>
      <c r="C1826" s="13" t="s">
        <v>6560</v>
      </c>
      <c r="D1826" s="14">
        <f t="shared" si="84"/>
        <v>23</v>
      </c>
      <c r="E1826" s="15" t="str">
        <f t="shared" si="85"/>
        <v>Blanton, Mr. Matthew T</v>
      </c>
      <c r="F1826" s="14">
        <f t="shared" si="86"/>
        <v>22</v>
      </c>
      <c r="G1826" s="14" t="s">
        <v>15</v>
      </c>
      <c r="H1826" s="15" t="s">
        <v>1786</v>
      </c>
      <c r="I1826" s="16" t="s">
        <v>2843</v>
      </c>
    </row>
    <row r="1827" spans="2:9" ht="15.75" customHeight="1" thickBot="1" x14ac:dyDescent="0.35">
      <c r="B1827" s="7" t="s">
        <v>6561</v>
      </c>
      <c r="C1827" s="13" t="s">
        <v>6562</v>
      </c>
      <c r="D1827" s="14">
        <f t="shared" si="84"/>
        <v>21</v>
      </c>
      <c r="E1827" s="15" t="str">
        <f t="shared" si="85"/>
        <v>Schout, Ms. Becky G.</v>
      </c>
      <c r="F1827" s="14">
        <f t="shared" si="86"/>
        <v>20</v>
      </c>
      <c r="G1827" s="14" t="s">
        <v>10</v>
      </c>
      <c r="H1827" s="15" t="s">
        <v>6563</v>
      </c>
      <c r="I1827" s="16" t="s">
        <v>6564</v>
      </c>
    </row>
    <row r="1828" spans="2:9" ht="15.75" customHeight="1" thickBot="1" x14ac:dyDescent="0.35">
      <c r="B1828" s="7" t="s">
        <v>6565</v>
      </c>
      <c r="C1828" s="13" t="s">
        <v>6566</v>
      </c>
      <c r="D1828" s="14">
        <f t="shared" si="84"/>
        <v>23</v>
      </c>
      <c r="E1828" s="15" t="str">
        <f t="shared" si="85"/>
        <v>Schmaltz, Ms. Virginie</v>
      </c>
      <c r="F1828" s="14">
        <f t="shared" si="86"/>
        <v>22</v>
      </c>
      <c r="G1828" s="14" t="s">
        <v>10</v>
      </c>
      <c r="H1828" s="15" t="s">
        <v>6567</v>
      </c>
      <c r="I1828" s="16" t="s">
        <v>6568</v>
      </c>
    </row>
    <row r="1829" spans="2:9" ht="15.75" customHeight="1" thickBot="1" x14ac:dyDescent="0.35">
      <c r="B1829" s="7" t="s">
        <v>6569</v>
      </c>
      <c r="C1829" s="13" t="s">
        <v>6570</v>
      </c>
      <c r="D1829" s="14">
        <f t="shared" si="84"/>
        <v>21</v>
      </c>
      <c r="E1829" s="15" t="str">
        <f t="shared" si="85"/>
        <v>Eagen, Ms. Allison A</v>
      </c>
      <c r="F1829" s="14">
        <f t="shared" si="86"/>
        <v>20</v>
      </c>
      <c r="G1829" s="14" t="s">
        <v>10</v>
      </c>
      <c r="H1829" s="15" t="s">
        <v>6571</v>
      </c>
      <c r="I1829" s="16" t="s">
        <v>6572</v>
      </c>
    </row>
    <row r="1830" spans="2:9" ht="15.75" customHeight="1" thickBot="1" x14ac:dyDescent="0.35">
      <c r="B1830" s="7" t="s">
        <v>6573</v>
      </c>
      <c r="C1830" s="13" t="s">
        <v>6574</v>
      </c>
      <c r="D1830" s="14">
        <f t="shared" si="84"/>
        <v>20</v>
      </c>
      <c r="E1830" s="15" t="str">
        <f t="shared" si="85"/>
        <v>Rotramel, Ms. Julie</v>
      </c>
      <c r="F1830" s="14">
        <f t="shared" si="86"/>
        <v>19</v>
      </c>
      <c r="G1830" s="14" t="s">
        <v>10</v>
      </c>
      <c r="H1830" s="15" t="s">
        <v>6221</v>
      </c>
      <c r="I1830" s="16" t="s">
        <v>6575</v>
      </c>
    </row>
    <row r="1831" spans="2:9" ht="15.75" customHeight="1" thickBot="1" x14ac:dyDescent="0.35">
      <c r="B1831" s="7" t="s">
        <v>6576</v>
      </c>
      <c r="C1831" s="13" t="s">
        <v>6577</v>
      </c>
      <c r="D1831" s="14">
        <f t="shared" si="84"/>
        <v>23</v>
      </c>
      <c r="E1831" s="15" t="str">
        <f t="shared" si="85"/>
        <v>Prevost, Ms. Katherine</v>
      </c>
      <c r="F1831" s="14">
        <f t="shared" si="86"/>
        <v>22</v>
      </c>
      <c r="G1831" s="14" t="s">
        <v>10</v>
      </c>
      <c r="H1831" s="15" t="s">
        <v>1705</v>
      </c>
      <c r="I1831" s="16" t="s">
        <v>6578</v>
      </c>
    </row>
    <row r="1832" spans="2:9" ht="15.75" customHeight="1" thickBot="1" x14ac:dyDescent="0.35">
      <c r="B1832" s="7" t="s">
        <v>6579</v>
      </c>
      <c r="C1832" s="13" t="s">
        <v>6580</v>
      </c>
      <c r="D1832" s="14">
        <f t="shared" si="84"/>
        <v>16</v>
      </c>
      <c r="E1832" s="15" t="str">
        <f t="shared" si="85"/>
        <v>Boyd, Mr. Caleb</v>
      </c>
      <c r="F1832" s="14">
        <f t="shared" si="86"/>
        <v>15</v>
      </c>
      <c r="G1832" s="14" t="s">
        <v>15</v>
      </c>
      <c r="H1832" s="15" t="s">
        <v>6581</v>
      </c>
      <c r="I1832" s="16" t="s">
        <v>753</v>
      </c>
    </row>
    <row r="1833" spans="2:9" ht="15.75" customHeight="1" thickBot="1" x14ac:dyDescent="0.35">
      <c r="B1833" s="7" t="s">
        <v>6582</v>
      </c>
      <c r="C1833" s="13" t="s">
        <v>6583</v>
      </c>
      <c r="D1833" s="14">
        <f t="shared" si="84"/>
        <v>17</v>
      </c>
      <c r="E1833" s="15" t="str">
        <f t="shared" si="85"/>
        <v>Dawes, Ms. Jaime</v>
      </c>
      <c r="F1833" s="14">
        <f t="shared" si="86"/>
        <v>16</v>
      </c>
      <c r="G1833" s="14" t="s">
        <v>10</v>
      </c>
      <c r="H1833" s="15" t="s">
        <v>821</v>
      </c>
      <c r="I1833" s="16" t="s">
        <v>3813</v>
      </c>
    </row>
    <row r="1834" spans="2:9" ht="15.75" customHeight="1" thickBot="1" x14ac:dyDescent="0.35">
      <c r="B1834" s="7" t="s">
        <v>6584</v>
      </c>
      <c r="C1834" s="13" t="s">
        <v>6585</v>
      </c>
      <c r="D1834" s="14">
        <f t="shared" si="84"/>
        <v>21</v>
      </c>
      <c r="E1834" s="15" t="str">
        <f t="shared" si="85"/>
        <v>Jennings, Ms. Hannah</v>
      </c>
      <c r="F1834" s="14">
        <f t="shared" si="86"/>
        <v>20</v>
      </c>
      <c r="G1834" s="14" t="s">
        <v>10</v>
      </c>
      <c r="H1834" s="15" t="s">
        <v>6019</v>
      </c>
      <c r="I1834" s="16" t="s">
        <v>1525</v>
      </c>
    </row>
    <row r="1835" spans="2:9" ht="15.75" customHeight="1" thickBot="1" x14ac:dyDescent="0.35">
      <c r="B1835" s="7" t="s">
        <v>6586</v>
      </c>
      <c r="C1835" s="13" t="s">
        <v>6587</v>
      </c>
      <c r="D1835" s="14">
        <f t="shared" si="84"/>
        <v>24</v>
      </c>
      <c r="E1835" s="15" t="str">
        <f t="shared" si="85"/>
        <v>Nyambaso, Mr. Zachariah</v>
      </c>
      <c r="F1835" s="14">
        <f t="shared" si="86"/>
        <v>23</v>
      </c>
      <c r="G1835" s="14" t="s">
        <v>15</v>
      </c>
      <c r="H1835" s="15" t="s">
        <v>6588</v>
      </c>
      <c r="I1835" s="16" t="s">
        <v>6589</v>
      </c>
    </row>
    <row r="1836" spans="2:9" ht="15.75" customHeight="1" thickBot="1" x14ac:dyDescent="0.35">
      <c r="B1836" s="7" t="s">
        <v>6590</v>
      </c>
      <c r="C1836" s="13" t="s">
        <v>6591</v>
      </c>
      <c r="D1836" s="14">
        <f t="shared" si="84"/>
        <v>24</v>
      </c>
      <c r="E1836" s="15" t="str">
        <f t="shared" si="85"/>
        <v>Shaffer, Ms. Patricia A</v>
      </c>
      <c r="F1836" s="14">
        <f t="shared" si="86"/>
        <v>23</v>
      </c>
      <c r="G1836" s="14" t="s">
        <v>10</v>
      </c>
      <c r="H1836" s="15" t="s">
        <v>6592</v>
      </c>
      <c r="I1836" s="16" t="s">
        <v>6593</v>
      </c>
    </row>
    <row r="1837" spans="2:9" ht="15.75" customHeight="1" thickBot="1" x14ac:dyDescent="0.35">
      <c r="B1837" s="7" t="s">
        <v>6594</v>
      </c>
      <c r="C1837" s="13" t="s">
        <v>6595</v>
      </c>
      <c r="D1837" s="14">
        <f t="shared" si="84"/>
        <v>26</v>
      </c>
      <c r="E1837" s="15" t="str">
        <f t="shared" si="85"/>
        <v>Corkum, Mrs. Elizabeth A.</v>
      </c>
      <c r="F1837" s="14">
        <f t="shared" si="86"/>
        <v>25</v>
      </c>
      <c r="G1837" s="14" t="s">
        <v>1857</v>
      </c>
      <c r="H1837" s="15" t="s">
        <v>4725</v>
      </c>
      <c r="I1837" s="16" t="s">
        <v>6596</v>
      </c>
    </row>
    <row r="1838" spans="2:9" ht="15.75" customHeight="1" thickBot="1" x14ac:dyDescent="0.35">
      <c r="B1838" s="7" t="s">
        <v>6597</v>
      </c>
      <c r="C1838" s="13" t="s">
        <v>6598</v>
      </c>
      <c r="D1838" s="14">
        <f t="shared" si="84"/>
        <v>23</v>
      </c>
      <c r="E1838" s="15" t="str">
        <f t="shared" si="85"/>
        <v>Pedersen, Mr. Benjamin</v>
      </c>
      <c r="F1838" s="14">
        <f t="shared" si="86"/>
        <v>22</v>
      </c>
      <c r="G1838" s="14" t="s">
        <v>15</v>
      </c>
      <c r="H1838" s="15" t="s">
        <v>2755</v>
      </c>
      <c r="I1838" s="16" t="s">
        <v>6599</v>
      </c>
    </row>
    <row r="1839" spans="2:9" ht="15.75" customHeight="1" thickBot="1" x14ac:dyDescent="0.35">
      <c r="B1839" s="7" t="s">
        <v>6600</v>
      </c>
      <c r="C1839" s="13" t="s">
        <v>6601</v>
      </c>
      <c r="D1839" s="14">
        <f t="shared" si="84"/>
        <v>16</v>
      </c>
      <c r="E1839" s="15" t="str">
        <f t="shared" si="85"/>
        <v>Melo, Mr. Breno</v>
      </c>
      <c r="F1839" s="14">
        <f t="shared" si="86"/>
        <v>15</v>
      </c>
      <c r="G1839" s="14" t="s">
        <v>15</v>
      </c>
      <c r="H1839" s="15" t="s">
        <v>6602</v>
      </c>
      <c r="I1839" s="16" t="s">
        <v>6603</v>
      </c>
    </row>
    <row r="1840" spans="2:9" ht="15.75" customHeight="1" thickBot="1" x14ac:dyDescent="0.35">
      <c r="B1840" s="7" t="s">
        <v>6604</v>
      </c>
      <c r="C1840" s="13" t="s">
        <v>6605</v>
      </c>
      <c r="D1840" s="14">
        <f t="shared" si="84"/>
        <v>21</v>
      </c>
      <c r="E1840" s="15" t="str">
        <f t="shared" si="85"/>
        <v>Sakamoto, Mr. Takaya</v>
      </c>
      <c r="F1840" s="14">
        <f t="shared" si="86"/>
        <v>20</v>
      </c>
      <c r="G1840" s="14" t="s">
        <v>15</v>
      </c>
      <c r="H1840" s="15" t="s">
        <v>6606</v>
      </c>
      <c r="I1840" s="16" t="s">
        <v>6607</v>
      </c>
    </row>
    <row r="1841" spans="2:9" ht="15.75" customHeight="1" thickBot="1" x14ac:dyDescent="0.35">
      <c r="B1841" s="7" t="s">
        <v>6608</v>
      </c>
      <c r="C1841" s="13" t="s">
        <v>6609</v>
      </c>
      <c r="D1841" s="14">
        <f t="shared" si="84"/>
        <v>23</v>
      </c>
      <c r="E1841" s="15" t="str">
        <f t="shared" si="85"/>
        <v>McMahon, Mr. Thomas IV</v>
      </c>
      <c r="F1841" s="14">
        <f t="shared" si="86"/>
        <v>22</v>
      </c>
      <c r="G1841" s="14" t="s">
        <v>15</v>
      </c>
      <c r="H1841" s="15" t="s">
        <v>6610</v>
      </c>
      <c r="I1841" s="16" t="s">
        <v>4326</v>
      </c>
    </row>
    <row r="1842" spans="2:9" ht="15.75" customHeight="1" thickBot="1" x14ac:dyDescent="0.35">
      <c r="B1842" s="7" t="s">
        <v>6611</v>
      </c>
      <c r="C1842" s="13" t="s">
        <v>6612</v>
      </c>
      <c r="D1842" s="14">
        <f t="shared" si="84"/>
        <v>22</v>
      </c>
      <c r="E1842" s="15" t="str">
        <f t="shared" si="85"/>
        <v>Harris, Mr. Bradley E</v>
      </c>
      <c r="F1842" s="14">
        <f t="shared" si="86"/>
        <v>21</v>
      </c>
      <c r="G1842" s="14" t="s">
        <v>15</v>
      </c>
      <c r="H1842" s="15" t="s">
        <v>6613</v>
      </c>
      <c r="I1842" s="16" t="s">
        <v>4516</v>
      </c>
    </row>
    <row r="1843" spans="2:9" ht="15.75" customHeight="1" thickBot="1" x14ac:dyDescent="0.35">
      <c r="B1843" s="7" t="s">
        <v>6614</v>
      </c>
      <c r="C1843" s="13" t="s">
        <v>6615</v>
      </c>
      <c r="D1843" s="14">
        <f t="shared" si="84"/>
        <v>20</v>
      </c>
      <c r="E1843" s="15" t="str">
        <f t="shared" si="85"/>
        <v>Lombardo, Ms. Megan</v>
      </c>
      <c r="F1843" s="14">
        <f t="shared" si="86"/>
        <v>19</v>
      </c>
      <c r="G1843" s="14" t="s">
        <v>10</v>
      </c>
      <c r="H1843" s="15" t="s">
        <v>267</v>
      </c>
      <c r="I1843" s="16" t="s">
        <v>6616</v>
      </c>
    </row>
    <row r="1844" spans="2:9" ht="15.75" customHeight="1" thickBot="1" x14ac:dyDescent="0.35">
      <c r="B1844" s="7" t="s">
        <v>6617</v>
      </c>
      <c r="C1844" s="13" t="s">
        <v>6618</v>
      </c>
      <c r="D1844" s="14">
        <f t="shared" si="84"/>
        <v>17</v>
      </c>
      <c r="E1844" s="15" t="str">
        <f t="shared" si="85"/>
        <v>Bode, Ms. Ruby J</v>
      </c>
      <c r="F1844" s="14">
        <f t="shared" si="86"/>
        <v>16</v>
      </c>
      <c r="G1844" s="14" t="s">
        <v>10</v>
      </c>
      <c r="H1844" s="15" t="s">
        <v>6619</v>
      </c>
      <c r="I1844" s="16" t="s">
        <v>6620</v>
      </c>
    </row>
    <row r="1845" spans="2:9" ht="15.75" customHeight="1" thickBot="1" x14ac:dyDescent="0.35">
      <c r="B1845" s="7" t="s">
        <v>6621</v>
      </c>
      <c r="C1845" s="13" t="s">
        <v>6622</v>
      </c>
      <c r="D1845" s="14">
        <f t="shared" si="84"/>
        <v>18</v>
      </c>
      <c r="E1845" s="15" t="str">
        <f t="shared" si="85"/>
        <v>Johnson, Mr. Bart</v>
      </c>
      <c r="F1845" s="14">
        <f t="shared" si="86"/>
        <v>17</v>
      </c>
      <c r="G1845" s="14" t="s">
        <v>15</v>
      </c>
      <c r="H1845" s="15" t="s">
        <v>6623</v>
      </c>
      <c r="I1845" s="16" t="s">
        <v>276</v>
      </c>
    </row>
    <row r="1846" spans="2:9" ht="15.75" customHeight="1" thickBot="1" x14ac:dyDescent="0.35">
      <c r="B1846" s="7" t="s">
        <v>6624</v>
      </c>
      <c r="C1846" s="13" t="s">
        <v>6625</v>
      </c>
      <c r="D1846" s="14">
        <f t="shared" si="84"/>
        <v>24</v>
      </c>
      <c r="E1846" s="15" t="str">
        <f t="shared" si="85"/>
        <v>Norcross, Mr. Robert A.</v>
      </c>
      <c r="F1846" s="14">
        <f t="shared" si="86"/>
        <v>23</v>
      </c>
      <c r="G1846" s="14" t="s">
        <v>15</v>
      </c>
      <c r="H1846" s="15" t="s">
        <v>6626</v>
      </c>
      <c r="I1846" s="16" t="s">
        <v>6627</v>
      </c>
    </row>
    <row r="1847" spans="2:9" ht="15.75" customHeight="1" thickBot="1" x14ac:dyDescent="0.35">
      <c r="B1847" s="7" t="s">
        <v>6628</v>
      </c>
      <c r="C1847" s="13" t="s">
        <v>6629</v>
      </c>
      <c r="D1847" s="14">
        <f t="shared" si="84"/>
        <v>17</v>
      </c>
      <c r="E1847" s="15" t="str">
        <f t="shared" si="85"/>
        <v>Lazrus, Mr. Adam</v>
      </c>
      <c r="F1847" s="14">
        <f t="shared" si="86"/>
        <v>16</v>
      </c>
      <c r="G1847" s="14" t="s">
        <v>15</v>
      </c>
      <c r="H1847" s="15" t="s">
        <v>112</v>
      </c>
      <c r="I1847" s="16" t="s">
        <v>6630</v>
      </c>
    </row>
    <row r="1848" spans="2:9" ht="15.75" customHeight="1" thickBot="1" x14ac:dyDescent="0.35">
      <c r="B1848" s="7" t="s">
        <v>6631</v>
      </c>
      <c r="C1848" s="13" t="s">
        <v>6632</v>
      </c>
      <c r="D1848" s="14">
        <f t="shared" si="84"/>
        <v>26</v>
      </c>
      <c r="E1848" s="15" t="str">
        <f t="shared" si="85"/>
        <v>Tsegay, Mr. Yemane Adhane</v>
      </c>
      <c r="F1848" s="14">
        <f t="shared" si="86"/>
        <v>25</v>
      </c>
      <c r="G1848" s="14" t="s">
        <v>15</v>
      </c>
      <c r="H1848" s="15" t="s">
        <v>6633</v>
      </c>
      <c r="I1848" s="16" t="s">
        <v>6634</v>
      </c>
    </row>
    <row r="1849" spans="2:9" ht="15.75" customHeight="1" thickBot="1" x14ac:dyDescent="0.35">
      <c r="B1849" s="7" t="s">
        <v>6635</v>
      </c>
      <c r="C1849" s="13" t="s">
        <v>6636</v>
      </c>
      <c r="D1849" s="14">
        <f t="shared" si="84"/>
        <v>24</v>
      </c>
      <c r="E1849" s="15" t="str">
        <f t="shared" si="85"/>
        <v>Schneider, Mr. Jesse A.</v>
      </c>
      <c r="F1849" s="14">
        <f t="shared" si="86"/>
        <v>23</v>
      </c>
      <c r="G1849" s="14" t="s">
        <v>15</v>
      </c>
      <c r="H1849" s="15" t="s">
        <v>6637</v>
      </c>
      <c r="I1849" s="16" t="s">
        <v>6638</v>
      </c>
    </row>
    <row r="1850" spans="2:9" ht="15.75" customHeight="1" thickBot="1" x14ac:dyDescent="0.35">
      <c r="B1850" s="7" t="s">
        <v>6639</v>
      </c>
      <c r="C1850" s="13" t="s">
        <v>6640</v>
      </c>
      <c r="D1850" s="14">
        <f t="shared" si="84"/>
        <v>17</v>
      </c>
      <c r="E1850" s="15" t="str">
        <f t="shared" si="85"/>
        <v>Loreto, Mr. Bird</v>
      </c>
      <c r="F1850" s="14">
        <f t="shared" si="86"/>
        <v>16</v>
      </c>
      <c r="G1850" s="14" t="s">
        <v>15</v>
      </c>
      <c r="H1850" s="15" t="s">
        <v>6641</v>
      </c>
      <c r="I1850" s="16" t="s">
        <v>6642</v>
      </c>
    </row>
    <row r="1851" spans="2:9" ht="15.75" customHeight="1" thickBot="1" x14ac:dyDescent="0.35">
      <c r="B1851" s="7" t="s">
        <v>6643</v>
      </c>
      <c r="C1851" s="13" t="s">
        <v>6644</v>
      </c>
      <c r="D1851" s="14">
        <f t="shared" si="84"/>
        <v>25</v>
      </c>
      <c r="E1851" s="15" t="str">
        <f t="shared" si="85"/>
        <v>Callahan, Mr. Patrick M.</v>
      </c>
      <c r="F1851" s="14">
        <f t="shared" si="86"/>
        <v>24</v>
      </c>
      <c r="G1851" s="14" t="s">
        <v>15</v>
      </c>
      <c r="H1851" s="15" t="s">
        <v>6645</v>
      </c>
      <c r="I1851" s="16" t="s">
        <v>6646</v>
      </c>
    </row>
    <row r="1852" spans="2:9" ht="15.75" customHeight="1" thickBot="1" x14ac:dyDescent="0.35">
      <c r="B1852" s="7" t="s">
        <v>6647</v>
      </c>
      <c r="C1852" s="13" t="s">
        <v>6648</v>
      </c>
      <c r="D1852" s="14">
        <f t="shared" si="84"/>
        <v>16</v>
      </c>
      <c r="E1852" s="15" t="str">
        <f t="shared" si="85"/>
        <v>Timko, Mr. Kyle</v>
      </c>
      <c r="F1852" s="14">
        <f t="shared" si="86"/>
        <v>15</v>
      </c>
      <c r="G1852" s="14" t="s">
        <v>15</v>
      </c>
      <c r="H1852" s="15" t="s">
        <v>1172</v>
      </c>
      <c r="I1852" s="16" t="s">
        <v>6649</v>
      </c>
    </row>
    <row r="1853" spans="2:9" ht="15.75" customHeight="1" thickBot="1" x14ac:dyDescent="0.35">
      <c r="B1853" s="7" t="s">
        <v>6650</v>
      </c>
      <c r="C1853" s="13" t="s">
        <v>6651</v>
      </c>
      <c r="D1853" s="14">
        <f t="shared" si="84"/>
        <v>17</v>
      </c>
      <c r="E1853" s="15" t="str">
        <f t="shared" si="85"/>
        <v>Achatz, Mr. Ryan</v>
      </c>
      <c r="F1853" s="14">
        <f t="shared" si="86"/>
        <v>16</v>
      </c>
      <c r="G1853" s="14" t="s">
        <v>15</v>
      </c>
      <c r="H1853" s="15" t="s">
        <v>205</v>
      </c>
      <c r="I1853" s="16" t="s">
        <v>6652</v>
      </c>
    </row>
    <row r="1854" spans="2:9" ht="15.75" customHeight="1" thickBot="1" x14ac:dyDescent="0.35">
      <c r="B1854" s="7" t="s">
        <v>6653</v>
      </c>
      <c r="C1854" s="13" t="s">
        <v>6654</v>
      </c>
      <c r="D1854" s="14">
        <f t="shared" si="84"/>
        <v>18</v>
      </c>
      <c r="E1854" s="15" t="str">
        <f t="shared" si="85"/>
        <v>Horwitz, Mr. Yuri</v>
      </c>
      <c r="F1854" s="14">
        <f t="shared" si="86"/>
        <v>17</v>
      </c>
      <c r="G1854" s="14" t="s">
        <v>15</v>
      </c>
      <c r="H1854" s="15" t="s">
        <v>6655</v>
      </c>
      <c r="I1854" s="16" t="s">
        <v>6656</v>
      </c>
    </row>
    <row r="1855" spans="2:9" ht="15.75" customHeight="1" thickBot="1" x14ac:dyDescent="0.35">
      <c r="B1855" s="7" t="s">
        <v>6657</v>
      </c>
      <c r="C1855" s="13" t="s">
        <v>6658</v>
      </c>
      <c r="D1855" s="14">
        <f t="shared" si="84"/>
        <v>18</v>
      </c>
      <c r="E1855" s="15" t="str">
        <f t="shared" si="85"/>
        <v>Gordyan, Mr. Ryan</v>
      </c>
      <c r="F1855" s="14">
        <f t="shared" si="86"/>
        <v>17</v>
      </c>
      <c r="G1855" s="14" t="s">
        <v>15</v>
      </c>
      <c r="H1855" s="15" t="s">
        <v>205</v>
      </c>
      <c r="I1855" s="16" t="s">
        <v>6659</v>
      </c>
    </row>
    <row r="1856" spans="2:9" ht="15.75" customHeight="1" thickBot="1" x14ac:dyDescent="0.35">
      <c r="B1856" s="7" t="s">
        <v>6660</v>
      </c>
      <c r="C1856" s="13" t="s">
        <v>6661</v>
      </c>
      <c r="D1856" s="14">
        <f t="shared" si="84"/>
        <v>25</v>
      </c>
      <c r="E1856" s="15" t="str">
        <f t="shared" si="85"/>
        <v>Hetherington, Ms. Debbie</v>
      </c>
      <c r="F1856" s="14">
        <f t="shared" si="86"/>
        <v>24</v>
      </c>
      <c r="G1856" s="14" t="s">
        <v>10</v>
      </c>
      <c r="H1856" s="15" t="s">
        <v>6662</v>
      </c>
      <c r="I1856" s="16" t="s">
        <v>5925</v>
      </c>
    </row>
    <row r="1857" spans="2:9" ht="15.75" customHeight="1" thickBot="1" x14ac:dyDescent="0.35">
      <c r="B1857" s="7" t="s">
        <v>6663</v>
      </c>
      <c r="C1857" s="13" t="s">
        <v>6664</v>
      </c>
      <c r="D1857" s="14">
        <f t="shared" si="84"/>
        <v>21</v>
      </c>
      <c r="E1857" s="15" t="str">
        <f t="shared" si="85"/>
        <v>Thompson, Mr. Mark D</v>
      </c>
      <c r="F1857" s="14">
        <f t="shared" si="86"/>
        <v>20</v>
      </c>
      <c r="G1857" s="14" t="s">
        <v>15</v>
      </c>
      <c r="H1857" s="15" t="s">
        <v>2158</v>
      </c>
      <c r="I1857" s="16" t="s">
        <v>2599</v>
      </c>
    </row>
    <row r="1858" spans="2:9" ht="15.75" customHeight="1" thickBot="1" x14ac:dyDescent="0.35">
      <c r="B1858" s="7" t="s">
        <v>6665</v>
      </c>
      <c r="C1858" s="13" t="s">
        <v>6666</v>
      </c>
      <c r="D1858" s="14">
        <f t="shared" si="84"/>
        <v>24</v>
      </c>
      <c r="E1858" s="15" t="str">
        <f t="shared" si="85"/>
        <v>Battoo, Mr. Christopher</v>
      </c>
      <c r="F1858" s="14">
        <f t="shared" si="86"/>
        <v>23</v>
      </c>
      <c r="G1858" s="14" t="s">
        <v>15</v>
      </c>
      <c r="H1858" s="15" t="s">
        <v>1587</v>
      </c>
      <c r="I1858" s="16" t="s">
        <v>6667</v>
      </c>
    </row>
    <row r="1859" spans="2:9" ht="15.75" customHeight="1" thickBot="1" x14ac:dyDescent="0.35">
      <c r="B1859" s="7" t="s">
        <v>6668</v>
      </c>
      <c r="C1859" s="13" t="s">
        <v>6669</v>
      </c>
      <c r="D1859" s="14">
        <f t="shared" ref="D1859:D1922" si="87">LEN(C1859)</f>
        <v>22</v>
      </c>
      <c r="E1859" s="15" t="str">
        <f t="shared" ref="E1859:E1922" si="88">TRIM(C1859)</f>
        <v>Barker, Ms. Daniell L</v>
      </c>
      <c r="F1859" s="14">
        <f t="shared" ref="F1859:F1922" si="89">LEN(E1859)</f>
        <v>21</v>
      </c>
      <c r="G1859" s="14" t="s">
        <v>10</v>
      </c>
      <c r="H1859" s="15" t="s">
        <v>6670</v>
      </c>
      <c r="I1859" s="16" t="s">
        <v>6671</v>
      </c>
    </row>
    <row r="1860" spans="2:9" ht="15.75" customHeight="1" thickBot="1" x14ac:dyDescent="0.35">
      <c r="B1860" s="7" t="s">
        <v>6672</v>
      </c>
      <c r="C1860" s="13" t="s">
        <v>6673</v>
      </c>
      <c r="D1860" s="14">
        <f t="shared" si="87"/>
        <v>23</v>
      </c>
      <c r="E1860" s="15" t="str">
        <f t="shared" si="88"/>
        <v>Saarnilehto, Mr. Janne</v>
      </c>
      <c r="F1860" s="14">
        <f t="shared" si="89"/>
        <v>22</v>
      </c>
      <c r="G1860" s="14" t="s">
        <v>15</v>
      </c>
      <c r="H1860" s="15" t="s">
        <v>6674</v>
      </c>
      <c r="I1860" s="16" t="s">
        <v>6675</v>
      </c>
    </row>
    <row r="1861" spans="2:9" ht="15.75" customHeight="1" thickBot="1" x14ac:dyDescent="0.35">
      <c r="B1861" s="7" t="s">
        <v>6676</v>
      </c>
      <c r="C1861" s="13" t="s">
        <v>6677</v>
      </c>
      <c r="D1861" s="14">
        <f t="shared" si="87"/>
        <v>20</v>
      </c>
      <c r="E1861" s="15" t="str">
        <f t="shared" si="88"/>
        <v>Morton, Ms. Martina</v>
      </c>
      <c r="F1861" s="14">
        <f t="shared" si="89"/>
        <v>19</v>
      </c>
      <c r="G1861" s="14" t="s">
        <v>10</v>
      </c>
      <c r="H1861" s="15" t="s">
        <v>4834</v>
      </c>
      <c r="I1861" s="16" t="s">
        <v>4008</v>
      </c>
    </row>
    <row r="1862" spans="2:9" ht="15.75" customHeight="1" thickBot="1" x14ac:dyDescent="0.35">
      <c r="B1862" s="7" t="s">
        <v>6678</v>
      </c>
      <c r="C1862" s="13" t="s">
        <v>6679</v>
      </c>
      <c r="D1862" s="14">
        <f t="shared" si="87"/>
        <v>24</v>
      </c>
      <c r="E1862" s="15" t="str">
        <f t="shared" si="88"/>
        <v>Thomas, Ms. Elizabeth L</v>
      </c>
      <c r="F1862" s="14">
        <f t="shared" si="89"/>
        <v>23</v>
      </c>
      <c r="G1862" s="14" t="s">
        <v>10</v>
      </c>
      <c r="H1862" s="15" t="s">
        <v>6680</v>
      </c>
      <c r="I1862" s="16" t="s">
        <v>3372</v>
      </c>
    </row>
    <row r="1863" spans="2:9" ht="15.75" customHeight="1" thickBot="1" x14ac:dyDescent="0.35">
      <c r="B1863" s="7" t="s">
        <v>6681</v>
      </c>
      <c r="C1863" s="13" t="s">
        <v>6682</v>
      </c>
      <c r="D1863" s="14">
        <f t="shared" si="87"/>
        <v>26</v>
      </c>
      <c r="E1863" s="15" t="str">
        <f t="shared" si="88"/>
        <v>Hillman, Ms. Stephanie C.</v>
      </c>
      <c r="F1863" s="14">
        <f t="shared" si="89"/>
        <v>25</v>
      </c>
      <c r="G1863" s="14" t="s">
        <v>10</v>
      </c>
      <c r="H1863" s="15" t="s">
        <v>6683</v>
      </c>
      <c r="I1863" s="16" t="s">
        <v>6684</v>
      </c>
    </row>
    <row r="1864" spans="2:9" ht="15.75" customHeight="1" thickBot="1" x14ac:dyDescent="0.35">
      <c r="B1864" s="7" t="s">
        <v>6685</v>
      </c>
      <c r="C1864" s="13" t="s">
        <v>6686</v>
      </c>
      <c r="D1864" s="14">
        <f t="shared" si="87"/>
        <v>19</v>
      </c>
      <c r="E1864" s="15" t="str">
        <f t="shared" si="88"/>
        <v>Edwards, Ms. Katie</v>
      </c>
      <c r="F1864" s="14">
        <f t="shared" si="89"/>
        <v>18</v>
      </c>
      <c r="G1864" s="14" t="s">
        <v>10</v>
      </c>
      <c r="H1864" s="15" t="s">
        <v>2015</v>
      </c>
      <c r="I1864" s="16" t="s">
        <v>1540</v>
      </c>
    </row>
    <row r="1865" spans="2:9" ht="15.75" customHeight="1" thickBot="1" x14ac:dyDescent="0.35">
      <c r="B1865" s="7" t="s">
        <v>6687</v>
      </c>
      <c r="C1865" s="13" t="s">
        <v>6688</v>
      </c>
      <c r="D1865" s="14">
        <f t="shared" si="87"/>
        <v>19</v>
      </c>
      <c r="E1865" s="15" t="str">
        <f t="shared" si="88"/>
        <v>Bartel, Ms. Callie</v>
      </c>
      <c r="F1865" s="14">
        <f t="shared" si="89"/>
        <v>18</v>
      </c>
      <c r="G1865" s="14" t="s">
        <v>10</v>
      </c>
      <c r="H1865" s="15" t="s">
        <v>6689</v>
      </c>
      <c r="I1865" s="16" t="s">
        <v>6690</v>
      </c>
    </row>
    <row r="1866" spans="2:9" ht="15.75" customHeight="1" thickBot="1" x14ac:dyDescent="0.35">
      <c r="B1866" s="7" t="s">
        <v>6691</v>
      </c>
      <c r="C1866" s="13" t="s">
        <v>6692</v>
      </c>
      <c r="D1866" s="14">
        <f t="shared" si="87"/>
        <v>20</v>
      </c>
      <c r="E1866" s="15" t="str">
        <f t="shared" si="88"/>
        <v>Potekhina, Ms. Inna</v>
      </c>
      <c r="F1866" s="14">
        <f t="shared" si="89"/>
        <v>19</v>
      </c>
      <c r="G1866" s="14" t="s">
        <v>10</v>
      </c>
      <c r="H1866" s="15" t="s">
        <v>228</v>
      </c>
      <c r="I1866" s="16" t="s">
        <v>6693</v>
      </c>
    </row>
    <row r="1867" spans="2:9" ht="15.75" customHeight="1" thickBot="1" x14ac:dyDescent="0.35">
      <c r="B1867" s="7" t="s">
        <v>6694</v>
      </c>
      <c r="C1867" s="13" t="s">
        <v>6695</v>
      </c>
      <c r="D1867" s="14">
        <f t="shared" si="87"/>
        <v>19</v>
      </c>
      <c r="E1867" s="15" t="str">
        <f t="shared" si="88"/>
        <v>Kelly, Ms. Mary K.</v>
      </c>
      <c r="F1867" s="14">
        <f t="shared" si="89"/>
        <v>18</v>
      </c>
      <c r="G1867" s="14" t="s">
        <v>10</v>
      </c>
      <c r="H1867" s="15" t="s">
        <v>6696</v>
      </c>
      <c r="I1867" s="16" t="s">
        <v>1725</v>
      </c>
    </row>
    <row r="1868" spans="2:9" ht="15.75" customHeight="1" thickBot="1" x14ac:dyDescent="0.35">
      <c r="B1868" s="7" t="s">
        <v>6697</v>
      </c>
      <c r="C1868" s="13" t="s">
        <v>6698</v>
      </c>
      <c r="D1868" s="14">
        <f t="shared" si="87"/>
        <v>20</v>
      </c>
      <c r="E1868" s="15" t="str">
        <f t="shared" si="88"/>
        <v>Lapp, Mr. Samuel M.</v>
      </c>
      <c r="F1868" s="14">
        <f t="shared" si="89"/>
        <v>19</v>
      </c>
      <c r="G1868" s="14" t="s">
        <v>15</v>
      </c>
      <c r="H1868" s="15" t="s">
        <v>6699</v>
      </c>
      <c r="I1868" s="16" t="s">
        <v>6700</v>
      </c>
    </row>
    <row r="1869" spans="2:9" ht="15.75" customHeight="1" thickBot="1" x14ac:dyDescent="0.35">
      <c r="B1869" s="7" t="s">
        <v>6701</v>
      </c>
      <c r="C1869" s="13" t="s">
        <v>6702</v>
      </c>
      <c r="D1869" s="14">
        <f t="shared" si="87"/>
        <v>20</v>
      </c>
      <c r="E1869" s="15" t="str">
        <f t="shared" si="88"/>
        <v>Burke, Ms. Kimberly</v>
      </c>
      <c r="F1869" s="14">
        <f t="shared" si="89"/>
        <v>19</v>
      </c>
      <c r="G1869" s="14" t="s">
        <v>10</v>
      </c>
      <c r="H1869" s="15" t="s">
        <v>2893</v>
      </c>
      <c r="I1869" s="16" t="s">
        <v>3058</v>
      </c>
    </row>
    <row r="1870" spans="2:9" ht="15.75" customHeight="1" thickBot="1" x14ac:dyDescent="0.35">
      <c r="B1870" s="7" t="s">
        <v>6703</v>
      </c>
      <c r="C1870" s="13" t="s">
        <v>6704</v>
      </c>
      <c r="D1870" s="14">
        <f t="shared" si="87"/>
        <v>18</v>
      </c>
      <c r="E1870" s="15" t="str">
        <f t="shared" si="88"/>
        <v>Barry, Mr. Tom J.</v>
      </c>
      <c r="F1870" s="14">
        <f t="shared" si="89"/>
        <v>17</v>
      </c>
      <c r="G1870" s="14" t="s">
        <v>15</v>
      </c>
      <c r="H1870" s="15" t="s">
        <v>6705</v>
      </c>
      <c r="I1870" s="16" t="s">
        <v>2686</v>
      </c>
    </row>
    <row r="1871" spans="2:9" ht="15.75" customHeight="1" thickBot="1" x14ac:dyDescent="0.35">
      <c r="B1871" s="7" t="s">
        <v>6706</v>
      </c>
      <c r="C1871" s="13" t="s">
        <v>6707</v>
      </c>
      <c r="D1871" s="14">
        <f t="shared" si="87"/>
        <v>23</v>
      </c>
      <c r="E1871" s="15" t="str">
        <f t="shared" si="88"/>
        <v>McCormick, Mr. Zachary</v>
      </c>
      <c r="F1871" s="14">
        <f t="shared" si="89"/>
        <v>22</v>
      </c>
      <c r="G1871" s="14" t="s">
        <v>15</v>
      </c>
      <c r="H1871" s="15" t="s">
        <v>1452</v>
      </c>
      <c r="I1871" s="16" t="s">
        <v>6708</v>
      </c>
    </row>
    <row r="1872" spans="2:9" ht="15.75" customHeight="1" thickBot="1" x14ac:dyDescent="0.35">
      <c r="B1872" s="7" t="s">
        <v>6709</v>
      </c>
      <c r="C1872" s="13" t="s">
        <v>6710</v>
      </c>
      <c r="D1872" s="14">
        <f t="shared" si="87"/>
        <v>18</v>
      </c>
      <c r="E1872" s="15" t="str">
        <f t="shared" si="88"/>
        <v>McElroy, Mr. Dane</v>
      </c>
      <c r="F1872" s="14">
        <f t="shared" si="89"/>
        <v>17</v>
      </c>
      <c r="G1872" s="14" t="s">
        <v>15</v>
      </c>
      <c r="H1872" s="15" t="s">
        <v>514</v>
      </c>
      <c r="I1872" s="16" t="s">
        <v>818</v>
      </c>
    </row>
    <row r="1873" spans="2:9" ht="15.75" customHeight="1" thickBot="1" x14ac:dyDescent="0.35">
      <c r="B1873" s="7" t="s">
        <v>6711</v>
      </c>
      <c r="C1873" s="13" t="s">
        <v>6712</v>
      </c>
      <c r="D1873" s="14">
        <f t="shared" si="87"/>
        <v>21</v>
      </c>
      <c r="E1873" s="15" t="str">
        <f t="shared" si="88"/>
        <v>Coffed, Mr. Dougie J</v>
      </c>
      <c r="F1873" s="14">
        <f t="shared" si="89"/>
        <v>20</v>
      </c>
      <c r="G1873" s="14" t="s">
        <v>15</v>
      </c>
      <c r="H1873" s="15" t="s">
        <v>6713</v>
      </c>
      <c r="I1873" s="16" t="s">
        <v>6714</v>
      </c>
    </row>
    <row r="1874" spans="2:9" ht="15.75" customHeight="1" thickBot="1" x14ac:dyDescent="0.35">
      <c r="B1874" s="7" t="s">
        <v>6715</v>
      </c>
      <c r="C1874" s="13" t="s">
        <v>6716</v>
      </c>
      <c r="D1874" s="14">
        <f t="shared" si="87"/>
        <v>22</v>
      </c>
      <c r="E1874" s="15" t="str">
        <f t="shared" si="88"/>
        <v>Estes, Mr. Jeremiah H</v>
      </c>
      <c r="F1874" s="14">
        <f t="shared" si="89"/>
        <v>21</v>
      </c>
      <c r="G1874" s="14" t="s">
        <v>15</v>
      </c>
      <c r="H1874" s="15" t="s">
        <v>6717</v>
      </c>
      <c r="I1874" s="16" t="s">
        <v>6718</v>
      </c>
    </row>
    <row r="1875" spans="2:9" ht="15.75" customHeight="1" thickBot="1" x14ac:dyDescent="0.35">
      <c r="B1875" s="7" t="s">
        <v>6719</v>
      </c>
      <c r="C1875" s="13" t="s">
        <v>6720</v>
      </c>
      <c r="D1875" s="14">
        <f t="shared" si="87"/>
        <v>21</v>
      </c>
      <c r="E1875" s="15" t="str">
        <f t="shared" si="88"/>
        <v>Miles, Mr. Ashley J.</v>
      </c>
      <c r="F1875" s="14">
        <f t="shared" si="89"/>
        <v>20</v>
      </c>
      <c r="G1875" s="14" t="s">
        <v>15</v>
      </c>
      <c r="H1875" s="15" t="s">
        <v>6721</v>
      </c>
      <c r="I1875" s="16" t="s">
        <v>6722</v>
      </c>
    </row>
    <row r="1876" spans="2:9" ht="15.75" customHeight="1" thickBot="1" x14ac:dyDescent="0.35">
      <c r="B1876" s="7" t="s">
        <v>6723</v>
      </c>
      <c r="C1876" s="13" t="s">
        <v>6724</v>
      </c>
      <c r="D1876" s="14">
        <f t="shared" si="87"/>
        <v>22</v>
      </c>
      <c r="E1876" s="15" t="str">
        <f t="shared" si="88"/>
        <v>Zamore, Mr. Turner J.</v>
      </c>
      <c r="F1876" s="14">
        <f t="shared" si="89"/>
        <v>21</v>
      </c>
      <c r="G1876" s="14" t="s">
        <v>15</v>
      </c>
      <c r="H1876" s="15" t="s">
        <v>6725</v>
      </c>
      <c r="I1876" s="16" t="s">
        <v>6726</v>
      </c>
    </row>
    <row r="1877" spans="2:9" ht="15.75" customHeight="1" thickBot="1" x14ac:dyDescent="0.35">
      <c r="B1877" s="7" t="s">
        <v>6727</v>
      </c>
      <c r="C1877" s="13" t="s">
        <v>6728</v>
      </c>
      <c r="D1877" s="14">
        <f t="shared" si="87"/>
        <v>19</v>
      </c>
      <c r="E1877" s="15" t="str">
        <f t="shared" si="88"/>
        <v>Donaghy, Mr. Roger</v>
      </c>
      <c r="F1877" s="14">
        <f t="shared" si="89"/>
        <v>18</v>
      </c>
      <c r="G1877" s="14" t="s">
        <v>15</v>
      </c>
      <c r="H1877" s="15" t="s">
        <v>6729</v>
      </c>
      <c r="I1877" s="16" t="s">
        <v>6730</v>
      </c>
    </row>
    <row r="1878" spans="2:9" ht="15.75" customHeight="1" thickBot="1" x14ac:dyDescent="0.35">
      <c r="B1878" s="7" t="s">
        <v>6731</v>
      </c>
      <c r="C1878" s="13" t="s">
        <v>6732</v>
      </c>
      <c r="D1878" s="14">
        <f t="shared" si="87"/>
        <v>20</v>
      </c>
      <c r="E1878" s="15" t="str">
        <f t="shared" si="88"/>
        <v>Kennedy, Ms. Pamela</v>
      </c>
      <c r="F1878" s="14">
        <f t="shared" si="89"/>
        <v>19</v>
      </c>
      <c r="G1878" s="14" t="s">
        <v>10</v>
      </c>
      <c r="H1878" s="15" t="s">
        <v>6733</v>
      </c>
      <c r="I1878" s="16" t="s">
        <v>4143</v>
      </c>
    </row>
    <row r="1879" spans="2:9" ht="15.75" customHeight="1" thickBot="1" x14ac:dyDescent="0.35">
      <c r="B1879" s="7" t="s">
        <v>6734</v>
      </c>
      <c r="C1879" s="13" t="s">
        <v>6735</v>
      </c>
      <c r="D1879" s="14">
        <f t="shared" si="87"/>
        <v>24</v>
      </c>
      <c r="E1879" s="15" t="str">
        <f t="shared" si="88"/>
        <v>Fiorini, Ms. Allison M.</v>
      </c>
      <c r="F1879" s="14">
        <f t="shared" si="89"/>
        <v>23</v>
      </c>
      <c r="G1879" s="14" t="s">
        <v>10</v>
      </c>
      <c r="H1879" s="15" t="s">
        <v>2598</v>
      </c>
      <c r="I1879" s="16" t="s">
        <v>6736</v>
      </c>
    </row>
    <row r="1880" spans="2:9" ht="15.75" customHeight="1" thickBot="1" x14ac:dyDescent="0.35">
      <c r="B1880" s="7" t="s">
        <v>6737</v>
      </c>
      <c r="C1880" s="13" t="s">
        <v>6738</v>
      </c>
      <c r="D1880" s="14">
        <f t="shared" si="87"/>
        <v>29</v>
      </c>
      <c r="E1880" s="15" t="str">
        <f t="shared" si="88"/>
        <v>Alexander, Mrs. Katherine H.</v>
      </c>
      <c r="F1880" s="14">
        <f t="shared" si="89"/>
        <v>28</v>
      </c>
      <c r="G1880" s="14" t="s">
        <v>1857</v>
      </c>
      <c r="H1880" s="15" t="s">
        <v>6739</v>
      </c>
      <c r="I1880" s="16" t="s">
        <v>6740</v>
      </c>
    </row>
    <row r="1881" spans="2:9" ht="15.75" customHeight="1" thickBot="1" x14ac:dyDescent="0.35">
      <c r="B1881" s="7" t="s">
        <v>6741</v>
      </c>
      <c r="C1881" s="13" t="s">
        <v>6742</v>
      </c>
      <c r="D1881" s="14">
        <f t="shared" si="87"/>
        <v>19</v>
      </c>
      <c r="E1881" s="15" t="str">
        <f t="shared" si="88"/>
        <v>Watkins, Ms. Robin</v>
      </c>
      <c r="F1881" s="14">
        <f t="shared" si="89"/>
        <v>18</v>
      </c>
      <c r="G1881" s="14" t="s">
        <v>10</v>
      </c>
      <c r="H1881" s="15" t="s">
        <v>6743</v>
      </c>
      <c r="I1881" s="16" t="s">
        <v>6744</v>
      </c>
    </row>
    <row r="1882" spans="2:9" ht="15.75" customHeight="1" thickBot="1" x14ac:dyDescent="0.35">
      <c r="B1882" s="7" t="s">
        <v>6745</v>
      </c>
      <c r="C1882" s="13" t="s">
        <v>6746</v>
      </c>
      <c r="D1882" s="14">
        <f t="shared" si="87"/>
        <v>18</v>
      </c>
      <c r="E1882" s="15" t="str">
        <f t="shared" si="88"/>
        <v>Cassel, Ms. Terri</v>
      </c>
      <c r="F1882" s="14">
        <f t="shared" si="89"/>
        <v>17</v>
      </c>
      <c r="G1882" s="14" t="s">
        <v>10</v>
      </c>
      <c r="H1882" s="15" t="s">
        <v>6747</v>
      </c>
      <c r="I1882" s="16" t="s">
        <v>6748</v>
      </c>
    </row>
    <row r="1883" spans="2:9" ht="15.75" customHeight="1" thickBot="1" x14ac:dyDescent="0.35">
      <c r="B1883" s="7" t="s">
        <v>6749</v>
      </c>
      <c r="C1883" s="13" t="s">
        <v>6750</v>
      </c>
      <c r="D1883" s="14">
        <f t="shared" si="87"/>
        <v>20</v>
      </c>
      <c r="E1883" s="15" t="str">
        <f t="shared" si="88"/>
        <v>Ferguson, Mr. Eddie</v>
      </c>
      <c r="F1883" s="14">
        <f t="shared" si="89"/>
        <v>19</v>
      </c>
      <c r="G1883" s="14" t="s">
        <v>15</v>
      </c>
      <c r="H1883" s="15" t="s">
        <v>6751</v>
      </c>
      <c r="I1883" s="16" t="s">
        <v>2159</v>
      </c>
    </row>
    <row r="1884" spans="2:9" ht="15.75" customHeight="1" thickBot="1" x14ac:dyDescent="0.35">
      <c r="B1884" s="7" t="s">
        <v>6752</v>
      </c>
      <c r="C1884" s="13" t="s">
        <v>6753</v>
      </c>
      <c r="D1884" s="14">
        <f t="shared" si="87"/>
        <v>23</v>
      </c>
      <c r="E1884" s="15" t="str">
        <f t="shared" si="88"/>
        <v>O'Sullivan, Ms. Pamela</v>
      </c>
      <c r="F1884" s="14">
        <f t="shared" si="89"/>
        <v>22</v>
      </c>
      <c r="G1884" s="14" t="s">
        <v>10</v>
      </c>
      <c r="H1884" s="15" t="s">
        <v>6733</v>
      </c>
      <c r="I1884" s="16" t="s">
        <v>6754</v>
      </c>
    </row>
    <row r="1885" spans="2:9" ht="15.75" customHeight="1" thickBot="1" x14ac:dyDescent="0.35">
      <c r="B1885" s="7" t="s">
        <v>6755</v>
      </c>
      <c r="C1885" s="13" t="s">
        <v>6756</v>
      </c>
      <c r="D1885" s="14">
        <f t="shared" si="87"/>
        <v>21</v>
      </c>
      <c r="E1885" s="15" t="str">
        <f t="shared" si="88"/>
        <v>Chepkirui, Ms. Joyce</v>
      </c>
      <c r="F1885" s="14">
        <f t="shared" si="89"/>
        <v>20</v>
      </c>
      <c r="G1885" s="14" t="s">
        <v>10</v>
      </c>
      <c r="H1885" s="15" t="s">
        <v>6757</v>
      </c>
      <c r="I1885" s="16" t="s">
        <v>6758</v>
      </c>
    </row>
    <row r="1886" spans="2:9" ht="15.75" customHeight="1" thickBot="1" x14ac:dyDescent="0.35">
      <c r="B1886" s="7" t="s">
        <v>6759</v>
      </c>
      <c r="C1886" s="13" t="s">
        <v>6760</v>
      </c>
      <c r="D1886" s="14">
        <f t="shared" si="87"/>
        <v>22</v>
      </c>
      <c r="E1886" s="15" t="str">
        <f t="shared" si="88"/>
        <v>Gurney, Ms. Alison W.</v>
      </c>
      <c r="F1886" s="14">
        <f t="shared" si="89"/>
        <v>21</v>
      </c>
      <c r="G1886" s="14" t="s">
        <v>10</v>
      </c>
      <c r="H1886" s="15" t="s">
        <v>6761</v>
      </c>
      <c r="I1886" s="16" t="s">
        <v>6762</v>
      </c>
    </row>
    <row r="1887" spans="2:9" ht="15.75" customHeight="1" thickBot="1" x14ac:dyDescent="0.35">
      <c r="B1887" s="7" t="s">
        <v>6763</v>
      </c>
      <c r="C1887" s="13" t="s">
        <v>6764</v>
      </c>
      <c r="D1887" s="14">
        <f t="shared" si="87"/>
        <v>23</v>
      </c>
      <c r="E1887" s="15" t="str">
        <f t="shared" si="88"/>
        <v>Francis, Ms. Tammara C</v>
      </c>
      <c r="F1887" s="14">
        <f t="shared" si="89"/>
        <v>22</v>
      </c>
      <c r="G1887" s="14" t="s">
        <v>10</v>
      </c>
      <c r="H1887" s="15" t="s">
        <v>6765</v>
      </c>
      <c r="I1887" s="16" t="s">
        <v>6766</v>
      </c>
    </row>
    <row r="1888" spans="2:9" ht="15.75" customHeight="1" thickBot="1" x14ac:dyDescent="0.35">
      <c r="B1888" s="7" t="s">
        <v>6767</v>
      </c>
      <c r="C1888" s="13" t="s">
        <v>6768</v>
      </c>
      <c r="D1888" s="14">
        <f t="shared" si="87"/>
        <v>18</v>
      </c>
      <c r="E1888" s="15" t="str">
        <f t="shared" si="88"/>
        <v>Gruca, Ms. Dorota</v>
      </c>
      <c r="F1888" s="14">
        <f t="shared" si="89"/>
        <v>17</v>
      </c>
      <c r="G1888" s="14" t="s">
        <v>10</v>
      </c>
      <c r="H1888" s="15" t="s">
        <v>6769</v>
      </c>
      <c r="I1888" s="16" t="s">
        <v>6770</v>
      </c>
    </row>
    <row r="1889" spans="2:9" ht="15.75" customHeight="1" thickBot="1" x14ac:dyDescent="0.35">
      <c r="B1889" s="7" t="s">
        <v>6771</v>
      </c>
      <c r="C1889" s="13" t="s">
        <v>6772</v>
      </c>
      <c r="D1889" s="14">
        <f t="shared" si="87"/>
        <v>37</v>
      </c>
      <c r="E1889" s="15" t="str">
        <f t="shared" si="88"/>
        <v>Rojas Alvarez, Mr. Jose Norberto Sr.</v>
      </c>
      <c r="F1889" s="14">
        <f t="shared" si="89"/>
        <v>36</v>
      </c>
      <c r="G1889" s="14" t="s">
        <v>15</v>
      </c>
      <c r="H1889" s="15" t="s">
        <v>6773</v>
      </c>
      <c r="I1889" s="16" t="s">
        <v>6774</v>
      </c>
    </row>
    <row r="1890" spans="2:9" ht="15.75" customHeight="1" thickBot="1" x14ac:dyDescent="0.35">
      <c r="B1890" s="7" t="s">
        <v>6775</v>
      </c>
      <c r="C1890" s="13" t="s">
        <v>6776</v>
      </c>
      <c r="D1890" s="14">
        <f t="shared" si="87"/>
        <v>18</v>
      </c>
      <c r="E1890" s="15" t="str">
        <f t="shared" si="88"/>
        <v>Denton, Mr. Peter</v>
      </c>
      <c r="F1890" s="14">
        <f t="shared" si="89"/>
        <v>17</v>
      </c>
      <c r="G1890" s="14" t="s">
        <v>15</v>
      </c>
      <c r="H1890" s="15" t="s">
        <v>1532</v>
      </c>
      <c r="I1890" s="16" t="s">
        <v>6777</v>
      </c>
    </row>
    <row r="1891" spans="2:9" ht="15.75" customHeight="1" thickBot="1" x14ac:dyDescent="0.35">
      <c r="B1891" s="7" t="s">
        <v>6778</v>
      </c>
      <c r="C1891" s="13" t="s">
        <v>6779</v>
      </c>
      <c r="D1891" s="14">
        <f t="shared" si="87"/>
        <v>18</v>
      </c>
      <c r="E1891" s="15" t="str">
        <f t="shared" si="88"/>
        <v>Mason, Mr. Bryant</v>
      </c>
      <c r="F1891" s="14">
        <f t="shared" si="89"/>
        <v>17</v>
      </c>
      <c r="G1891" s="14" t="s">
        <v>15</v>
      </c>
      <c r="H1891" s="15" t="s">
        <v>6780</v>
      </c>
      <c r="I1891" s="16" t="s">
        <v>2215</v>
      </c>
    </row>
    <row r="1892" spans="2:9" ht="15.75" customHeight="1" thickBot="1" x14ac:dyDescent="0.35">
      <c r="B1892" s="7" t="s">
        <v>6781</v>
      </c>
      <c r="C1892" s="13" t="s">
        <v>6782</v>
      </c>
      <c r="D1892" s="14">
        <f t="shared" si="87"/>
        <v>21</v>
      </c>
      <c r="E1892" s="15" t="str">
        <f t="shared" si="88"/>
        <v>Trout, Ms. Christina</v>
      </c>
      <c r="F1892" s="14">
        <f t="shared" si="89"/>
        <v>20</v>
      </c>
      <c r="G1892" s="14" t="s">
        <v>10</v>
      </c>
      <c r="H1892" s="15" t="s">
        <v>4317</v>
      </c>
      <c r="I1892" s="16" t="s">
        <v>6783</v>
      </c>
    </row>
    <row r="1893" spans="2:9" ht="15.75" customHeight="1" thickBot="1" x14ac:dyDescent="0.35">
      <c r="B1893" s="7" t="s">
        <v>6784</v>
      </c>
      <c r="C1893" s="13" t="s">
        <v>6785</v>
      </c>
      <c r="D1893" s="14">
        <f t="shared" si="87"/>
        <v>18</v>
      </c>
      <c r="E1893" s="15" t="str">
        <f t="shared" si="88"/>
        <v>Gilbert, Mr. John</v>
      </c>
      <c r="F1893" s="14">
        <f t="shared" si="89"/>
        <v>17</v>
      </c>
      <c r="G1893" s="14" t="s">
        <v>15</v>
      </c>
      <c r="H1893" s="15" t="s">
        <v>88</v>
      </c>
      <c r="I1893" s="16" t="s">
        <v>6786</v>
      </c>
    </row>
    <row r="1894" spans="2:9" ht="15.75" customHeight="1" thickBot="1" x14ac:dyDescent="0.35">
      <c r="B1894" s="7" t="s">
        <v>6787</v>
      </c>
      <c r="C1894" s="13" t="s">
        <v>6788</v>
      </c>
      <c r="D1894" s="14">
        <f t="shared" si="87"/>
        <v>19</v>
      </c>
      <c r="E1894" s="15" t="str">
        <f t="shared" si="88"/>
        <v>Chong, Mr. Eduardo</v>
      </c>
      <c r="F1894" s="14">
        <f t="shared" si="89"/>
        <v>18</v>
      </c>
      <c r="G1894" s="14" t="s">
        <v>15</v>
      </c>
      <c r="H1894" s="15" t="s">
        <v>6789</v>
      </c>
      <c r="I1894" s="16" t="s">
        <v>6790</v>
      </c>
    </row>
    <row r="1895" spans="2:9" ht="15.75" customHeight="1" thickBot="1" x14ac:dyDescent="0.35">
      <c r="B1895" s="7" t="s">
        <v>6791</v>
      </c>
      <c r="C1895" s="13" t="s">
        <v>6792</v>
      </c>
      <c r="D1895" s="14">
        <f t="shared" si="87"/>
        <v>20</v>
      </c>
      <c r="E1895" s="15" t="str">
        <f t="shared" si="88"/>
        <v>Henry, Ms. Laura M.</v>
      </c>
      <c r="F1895" s="14">
        <f t="shared" si="89"/>
        <v>19</v>
      </c>
      <c r="G1895" s="14" t="s">
        <v>10</v>
      </c>
      <c r="H1895" s="15" t="s">
        <v>6793</v>
      </c>
      <c r="I1895" s="16" t="s">
        <v>6794</v>
      </c>
    </row>
    <row r="1896" spans="2:9" ht="15.75" customHeight="1" thickBot="1" x14ac:dyDescent="0.35">
      <c r="B1896" s="7" t="s">
        <v>6795</v>
      </c>
      <c r="C1896" s="13" t="s">
        <v>6796</v>
      </c>
      <c r="D1896" s="14">
        <f t="shared" si="87"/>
        <v>23</v>
      </c>
      <c r="E1896" s="15" t="str">
        <f t="shared" si="88"/>
        <v>Brenneman, Mr. Charlie</v>
      </c>
      <c r="F1896" s="14">
        <f t="shared" si="89"/>
        <v>22</v>
      </c>
      <c r="G1896" s="14" t="s">
        <v>15</v>
      </c>
      <c r="H1896" s="15" t="s">
        <v>474</v>
      </c>
      <c r="I1896" s="16" t="s">
        <v>6797</v>
      </c>
    </row>
    <row r="1897" spans="2:9" ht="15.75" customHeight="1" thickBot="1" x14ac:dyDescent="0.35">
      <c r="B1897" s="7" t="s">
        <v>6798</v>
      </c>
      <c r="C1897" s="13" t="s">
        <v>6799</v>
      </c>
      <c r="D1897" s="14">
        <f t="shared" si="87"/>
        <v>21</v>
      </c>
      <c r="E1897" s="15" t="str">
        <f t="shared" si="88"/>
        <v>Kemp, Ms. Melissa D.</v>
      </c>
      <c r="F1897" s="14">
        <f t="shared" si="89"/>
        <v>20</v>
      </c>
      <c r="G1897" s="14" t="s">
        <v>10</v>
      </c>
      <c r="H1897" s="15" t="s">
        <v>6800</v>
      </c>
      <c r="I1897" s="16" t="s">
        <v>6801</v>
      </c>
    </row>
    <row r="1898" spans="2:9" ht="15.75" customHeight="1" thickBot="1" x14ac:dyDescent="0.35">
      <c r="B1898" s="7" t="s">
        <v>6802</v>
      </c>
      <c r="C1898" s="13" t="s">
        <v>6803</v>
      </c>
      <c r="D1898" s="14">
        <f t="shared" si="87"/>
        <v>23</v>
      </c>
      <c r="E1898" s="15" t="str">
        <f t="shared" si="88"/>
        <v>Wilson, Mr. Dan C. Jr.</v>
      </c>
      <c r="F1898" s="14">
        <f t="shared" si="89"/>
        <v>22</v>
      </c>
      <c r="G1898" s="14" t="s">
        <v>15</v>
      </c>
      <c r="H1898" s="15" t="s">
        <v>6804</v>
      </c>
      <c r="I1898" s="16" t="s">
        <v>949</v>
      </c>
    </row>
    <row r="1899" spans="2:9" ht="15.75" customHeight="1" thickBot="1" x14ac:dyDescent="0.35">
      <c r="B1899" s="7" t="s">
        <v>6805</v>
      </c>
      <c r="C1899" s="13" t="s">
        <v>6806</v>
      </c>
      <c r="D1899" s="14">
        <f t="shared" si="87"/>
        <v>22</v>
      </c>
      <c r="E1899" s="15" t="str">
        <f t="shared" si="88"/>
        <v>Hillyard, Mr. Matthew</v>
      </c>
      <c r="F1899" s="14">
        <f t="shared" si="89"/>
        <v>21</v>
      </c>
      <c r="G1899" s="14" t="s">
        <v>15</v>
      </c>
      <c r="H1899" s="15" t="s">
        <v>620</v>
      </c>
      <c r="I1899" s="16" t="s">
        <v>6807</v>
      </c>
    </row>
    <row r="1900" spans="2:9" ht="15.75" customHeight="1" thickBot="1" x14ac:dyDescent="0.35">
      <c r="B1900" s="7" t="s">
        <v>6808</v>
      </c>
      <c r="C1900" s="13" t="s">
        <v>6809</v>
      </c>
      <c r="D1900" s="14">
        <f t="shared" si="87"/>
        <v>22</v>
      </c>
      <c r="E1900" s="15" t="str">
        <f t="shared" si="88"/>
        <v>Turner, Mr. Wesley C.</v>
      </c>
      <c r="F1900" s="14">
        <f t="shared" si="89"/>
        <v>21</v>
      </c>
      <c r="G1900" s="14" t="s">
        <v>15</v>
      </c>
      <c r="H1900" s="15" t="s">
        <v>6810</v>
      </c>
      <c r="I1900" s="16" t="s">
        <v>288</v>
      </c>
    </row>
    <row r="1901" spans="2:9" ht="15.75" customHeight="1" thickBot="1" x14ac:dyDescent="0.35">
      <c r="B1901" s="7" t="s">
        <v>6811</v>
      </c>
      <c r="C1901" s="13" t="s">
        <v>6812</v>
      </c>
      <c r="D1901" s="14">
        <f t="shared" si="87"/>
        <v>26</v>
      </c>
      <c r="E1901" s="15" t="str">
        <f t="shared" si="88"/>
        <v>Benestad, Mr. Christopher</v>
      </c>
      <c r="F1901" s="14">
        <f t="shared" si="89"/>
        <v>25</v>
      </c>
      <c r="G1901" s="14" t="s">
        <v>15</v>
      </c>
      <c r="H1901" s="15" t="s">
        <v>1587</v>
      </c>
      <c r="I1901" s="16" t="s">
        <v>405</v>
      </c>
    </row>
    <row r="1902" spans="2:9" ht="15.75" customHeight="1" thickBot="1" x14ac:dyDescent="0.35">
      <c r="B1902" s="7" t="s">
        <v>6813</v>
      </c>
      <c r="C1902" s="13" t="s">
        <v>6814</v>
      </c>
      <c r="D1902" s="14">
        <f t="shared" si="87"/>
        <v>22</v>
      </c>
      <c r="E1902" s="15" t="str">
        <f t="shared" si="88"/>
        <v>Gonzales, Ms. Jessica</v>
      </c>
      <c r="F1902" s="14">
        <f t="shared" si="89"/>
        <v>21</v>
      </c>
      <c r="G1902" s="14" t="s">
        <v>10</v>
      </c>
      <c r="H1902" s="15" t="s">
        <v>393</v>
      </c>
      <c r="I1902" s="16" t="s">
        <v>6815</v>
      </c>
    </row>
    <row r="1903" spans="2:9" ht="15.75" customHeight="1" thickBot="1" x14ac:dyDescent="0.35">
      <c r="B1903" s="7" t="s">
        <v>6816</v>
      </c>
      <c r="C1903" s="13" t="s">
        <v>6817</v>
      </c>
      <c r="D1903" s="14">
        <f t="shared" si="87"/>
        <v>21</v>
      </c>
      <c r="E1903" s="15" t="str">
        <f t="shared" si="88"/>
        <v>Newman, Ms. Christin</v>
      </c>
      <c r="F1903" s="14">
        <f t="shared" si="89"/>
        <v>20</v>
      </c>
      <c r="G1903" s="14" t="s">
        <v>10</v>
      </c>
      <c r="H1903" s="15" t="s">
        <v>6818</v>
      </c>
      <c r="I1903" s="16" t="s">
        <v>6410</v>
      </c>
    </row>
    <row r="1904" spans="2:9" ht="15.75" customHeight="1" thickBot="1" x14ac:dyDescent="0.35">
      <c r="B1904" s="7" t="s">
        <v>6819</v>
      </c>
      <c r="C1904" s="13" t="s">
        <v>6820</v>
      </c>
      <c r="D1904" s="14">
        <f t="shared" si="87"/>
        <v>16</v>
      </c>
      <c r="E1904" s="15" t="str">
        <f t="shared" si="88"/>
        <v>Sayre, Ms. Sara</v>
      </c>
      <c r="F1904" s="14">
        <f t="shared" si="89"/>
        <v>15</v>
      </c>
      <c r="G1904" s="14" t="s">
        <v>10</v>
      </c>
      <c r="H1904" s="15" t="s">
        <v>4188</v>
      </c>
      <c r="I1904" s="16" t="s">
        <v>6821</v>
      </c>
    </row>
    <row r="1905" spans="2:9" ht="15.75" customHeight="1" thickBot="1" x14ac:dyDescent="0.35">
      <c r="B1905" s="7" t="s">
        <v>6822</v>
      </c>
      <c r="C1905" s="13" t="s">
        <v>6823</v>
      </c>
      <c r="D1905" s="14">
        <f t="shared" si="87"/>
        <v>21</v>
      </c>
      <c r="E1905" s="15" t="str">
        <f t="shared" si="88"/>
        <v>Panke, Ms. Elizabeth</v>
      </c>
      <c r="F1905" s="14">
        <f t="shared" si="89"/>
        <v>20</v>
      </c>
      <c r="G1905" s="14" t="s">
        <v>10</v>
      </c>
      <c r="H1905" s="15" t="s">
        <v>902</v>
      </c>
      <c r="I1905" s="16" t="s">
        <v>6824</v>
      </c>
    </row>
    <row r="1906" spans="2:9" ht="15.75" customHeight="1" thickBot="1" x14ac:dyDescent="0.35">
      <c r="B1906" s="7" t="s">
        <v>6825</v>
      </c>
      <c r="C1906" s="13" t="s">
        <v>6826</v>
      </c>
      <c r="D1906" s="14">
        <f t="shared" si="87"/>
        <v>25</v>
      </c>
      <c r="E1906" s="15" t="str">
        <f t="shared" si="88"/>
        <v>Brennan, Ms. Margaret P.</v>
      </c>
      <c r="F1906" s="14">
        <f t="shared" si="89"/>
        <v>24</v>
      </c>
      <c r="G1906" s="14" t="s">
        <v>10</v>
      </c>
      <c r="H1906" s="15" t="s">
        <v>6827</v>
      </c>
      <c r="I1906" s="16" t="s">
        <v>6828</v>
      </c>
    </row>
    <row r="1907" spans="2:9" ht="15.75" customHeight="1" thickBot="1" x14ac:dyDescent="0.35">
      <c r="B1907" s="7" t="s">
        <v>6829</v>
      </c>
      <c r="C1907" s="13" t="s">
        <v>6830</v>
      </c>
      <c r="D1907" s="14">
        <f t="shared" si="87"/>
        <v>19</v>
      </c>
      <c r="E1907" s="15" t="str">
        <f t="shared" si="88"/>
        <v>Ngo, Ms. Tiffany K</v>
      </c>
      <c r="F1907" s="14">
        <f t="shared" si="89"/>
        <v>18</v>
      </c>
      <c r="G1907" s="14" t="s">
        <v>10</v>
      </c>
      <c r="H1907" s="15" t="s">
        <v>6831</v>
      </c>
      <c r="I1907" s="16" t="s">
        <v>6832</v>
      </c>
    </row>
    <row r="1908" spans="2:9" ht="15.75" customHeight="1" thickBot="1" x14ac:dyDescent="0.35">
      <c r="B1908" s="7" t="s">
        <v>6833</v>
      </c>
      <c r="C1908" s="13" t="s">
        <v>6834</v>
      </c>
      <c r="D1908" s="14">
        <f t="shared" si="87"/>
        <v>22</v>
      </c>
      <c r="E1908" s="15" t="str">
        <f t="shared" si="88"/>
        <v>Guerdan, Mr. David M.</v>
      </c>
      <c r="F1908" s="14">
        <f t="shared" si="89"/>
        <v>21</v>
      </c>
      <c r="G1908" s="14" t="s">
        <v>15</v>
      </c>
      <c r="H1908" s="15" t="s">
        <v>6835</v>
      </c>
      <c r="I1908" s="16" t="s">
        <v>6836</v>
      </c>
    </row>
    <row r="1909" spans="2:9" ht="15.75" customHeight="1" thickBot="1" x14ac:dyDescent="0.35">
      <c r="B1909" s="7" t="s">
        <v>6837</v>
      </c>
      <c r="C1909" s="13" t="s">
        <v>6838</v>
      </c>
      <c r="D1909" s="14">
        <f t="shared" si="87"/>
        <v>22</v>
      </c>
      <c r="E1909" s="15" t="str">
        <f t="shared" si="88"/>
        <v>Shaw, Ms. Christine E</v>
      </c>
      <c r="F1909" s="14">
        <f t="shared" si="89"/>
        <v>21</v>
      </c>
      <c r="G1909" s="14" t="s">
        <v>10</v>
      </c>
      <c r="H1909" s="15" t="s">
        <v>6839</v>
      </c>
      <c r="I1909" s="16" t="s">
        <v>1145</v>
      </c>
    </row>
    <row r="1910" spans="2:9" ht="15.75" customHeight="1" thickBot="1" x14ac:dyDescent="0.35">
      <c r="B1910" s="7" t="s">
        <v>6840</v>
      </c>
      <c r="C1910" s="13" t="s">
        <v>6841</v>
      </c>
      <c r="D1910" s="14">
        <f t="shared" si="87"/>
        <v>26</v>
      </c>
      <c r="E1910" s="15" t="str">
        <f t="shared" si="88"/>
        <v>Mills-Honarvar, Ms. Donna</v>
      </c>
      <c r="F1910" s="14">
        <f t="shared" si="89"/>
        <v>25</v>
      </c>
      <c r="G1910" s="14" t="s">
        <v>10</v>
      </c>
      <c r="H1910" s="15" t="s">
        <v>6842</v>
      </c>
      <c r="I1910" s="16" t="s">
        <v>6843</v>
      </c>
    </row>
    <row r="1911" spans="2:9" ht="15.75" customHeight="1" thickBot="1" x14ac:dyDescent="0.35">
      <c r="B1911" s="7" t="s">
        <v>6844</v>
      </c>
      <c r="C1911" s="13" t="s">
        <v>6845</v>
      </c>
      <c r="D1911" s="14">
        <f t="shared" si="87"/>
        <v>17</v>
      </c>
      <c r="E1911" s="15" t="str">
        <f t="shared" si="88"/>
        <v>Farvard, Mr. Rod</v>
      </c>
      <c r="F1911" s="14">
        <f t="shared" si="89"/>
        <v>16</v>
      </c>
      <c r="G1911" s="14" t="s">
        <v>15</v>
      </c>
      <c r="H1911" s="15" t="s">
        <v>6846</v>
      </c>
      <c r="I1911" s="16" t="s">
        <v>6847</v>
      </c>
    </row>
    <row r="1912" spans="2:9" ht="15.75" customHeight="1" thickBot="1" x14ac:dyDescent="0.35">
      <c r="B1912" s="7" t="s">
        <v>6848</v>
      </c>
      <c r="C1912" s="13" t="s">
        <v>6849</v>
      </c>
      <c r="D1912" s="14">
        <f t="shared" si="87"/>
        <v>15</v>
      </c>
      <c r="E1912" s="15" t="str">
        <f t="shared" si="88"/>
        <v>Kelly, Mr. Joe</v>
      </c>
      <c r="F1912" s="14">
        <f t="shared" si="89"/>
        <v>14</v>
      </c>
      <c r="G1912" s="14" t="s">
        <v>15</v>
      </c>
      <c r="H1912" s="15" t="s">
        <v>6850</v>
      </c>
      <c r="I1912" s="16" t="s">
        <v>1725</v>
      </c>
    </row>
    <row r="1913" spans="2:9" ht="15.75" customHeight="1" thickBot="1" x14ac:dyDescent="0.35">
      <c r="B1913" s="7" t="s">
        <v>6851</v>
      </c>
      <c r="C1913" s="13" t="s">
        <v>6852</v>
      </c>
      <c r="D1913" s="14">
        <f t="shared" si="87"/>
        <v>22</v>
      </c>
      <c r="E1913" s="15" t="str">
        <f t="shared" si="88"/>
        <v>Skinner, Ms. Kayleigh</v>
      </c>
      <c r="F1913" s="14">
        <f t="shared" si="89"/>
        <v>21</v>
      </c>
      <c r="G1913" s="14" t="s">
        <v>10</v>
      </c>
      <c r="H1913" s="15" t="s">
        <v>6853</v>
      </c>
      <c r="I1913" s="16" t="s">
        <v>6854</v>
      </c>
    </row>
    <row r="1914" spans="2:9" ht="15.75" customHeight="1" thickBot="1" x14ac:dyDescent="0.35">
      <c r="B1914" s="7" t="s">
        <v>6855</v>
      </c>
      <c r="C1914" s="13" t="s">
        <v>6856</v>
      </c>
      <c r="D1914" s="14">
        <f t="shared" si="87"/>
        <v>22</v>
      </c>
      <c r="E1914" s="15" t="str">
        <f t="shared" si="88"/>
        <v>Murphy, Mr. Lorcan A.</v>
      </c>
      <c r="F1914" s="14">
        <f t="shared" si="89"/>
        <v>21</v>
      </c>
      <c r="G1914" s="14" t="s">
        <v>15</v>
      </c>
      <c r="H1914" s="15" t="s">
        <v>6857</v>
      </c>
      <c r="I1914" s="16" t="s">
        <v>1496</v>
      </c>
    </row>
    <row r="1915" spans="2:9" ht="15.75" customHeight="1" thickBot="1" x14ac:dyDescent="0.35">
      <c r="B1915" s="7" t="s">
        <v>6858</v>
      </c>
      <c r="C1915" s="13" t="s">
        <v>6859</v>
      </c>
      <c r="D1915" s="14">
        <f t="shared" si="87"/>
        <v>16</v>
      </c>
      <c r="E1915" s="15" t="str">
        <f t="shared" si="88"/>
        <v>Shue, Mr. Billy</v>
      </c>
      <c r="F1915" s="14">
        <f t="shared" si="89"/>
        <v>15</v>
      </c>
      <c r="G1915" s="14" t="s">
        <v>15</v>
      </c>
      <c r="H1915" s="15" t="s">
        <v>6860</v>
      </c>
      <c r="I1915" s="16" t="s">
        <v>6861</v>
      </c>
    </row>
    <row r="1916" spans="2:9" ht="15.75" customHeight="1" thickBot="1" x14ac:dyDescent="0.35">
      <c r="B1916" s="7" t="s">
        <v>6862</v>
      </c>
      <c r="C1916" s="13" t="s">
        <v>6863</v>
      </c>
      <c r="D1916" s="14">
        <f t="shared" si="87"/>
        <v>20</v>
      </c>
      <c r="E1916" s="15" t="str">
        <f t="shared" si="88"/>
        <v>Reilly, Mr. Paul M.</v>
      </c>
      <c r="F1916" s="14">
        <f t="shared" si="89"/>
        <v>19</v>
      </c>
      <c r="G1916" s="14" t="s">
        <v>15</v>
      </c>
      <c r="H1916" s="15" t="s">
        <v>6864</v>
      </c>
      <c r="I1916" s="16" t="s">
        <v>2236</v>
      </c>
    </row>
    <row r="1917" spans="2:9" ht="15.75" customHeight="1" thickBot="1" x14ac:dyDescent="0.35">
      <c r="B1917" s="7" t="s">
        <v>6865</v>
      </c>
      <c r="C1917" s="13" t="s">
        <v>6866</v>
      </c>
      <c r="D1917" s="14">
        <f t="shared" si="87"/>
        <v>21</v>
      </c>
      <c r="E1917" s="15" t="str">
        <f t="shared" si="88"/>
        <v>Blinn, Ms. Brenda M.</v>
      </c>
      <c r="F1917" s="14">
        <f t="shared" si="89"/>
        <v>20</v>
      </c>
      <c r="G1917" s="14" t="s">
        <v>10</v>
      </c>
      <c r="H1917" s="15" t="s">
        <v>6867</v>
      </c>
      <c r="I1917" s="16" t="s">
        <v>6868</v>
      </c>
    </row>
    <row r="1918" spans="2:9" ht="15.75" customHeight="1" thickBot="1" x14ac:dyDescent="0.35">
      <c r="B1918" s="7" t="s">
        <v>6869</v>
      </c>
      <c r="C1918" s="13" t="s">
        <v>6870</v>
      </c>
      <c r="D1918" s="14">
        <f t="shared" si="87"/>
        <v>17</v>
      </c>
      <c r="E1918" s="15" t="str">
        <f t="shared" si="88"/>
        <v>Duyn, Mr. Jeff H</v>
      </c>
      <c r="F1918" s="14">
        <f t="shared" si="89"/>
        <v>16</v>
      </c>
      <c r="G1918" s="14" t="s">
        <v>15</v>
      </c>
      <c r="H1918" s="15" t="s">
        <v>6871</v>
      </c>
      <c r="I1918" s="16" t="s">
        <v>6872</v>
      </c>
    </row>
    <row r="1919" spans="2:9" ht="15.75" customHeight="1" thickBot="1" x14ac:dyDescent="0.35">
      <c r="B1919" s="7" t="s">
        <v>6873</v>
      </c>
      <c r="C1919" s="13" t="s">
        <v>6874</v>
      </c>
      <c r="D1919" s="14">
        <f t="shared" si="87"/>
        <v>21</v>
      </c>
      <c r="E1919" s="15" t="str">
        <f t="shared" si="88"/>
        <v>Wardian, Mr. Michael</v>
      </c>
      <c r="F1919" s="14">
        <f t="shared" si="89"/>
        <v>20</v>
      </c>
      <c r="G1919" s="14" t="s">
        <v>15</v>
      </c>
      <c r="H1919" s="15" t="s">
        <v>612</v>
      </c>
      <c r="I1919" s="16" t="s">
        <v>6875</v>
      </c>
    </row>
    <row r="1920" spans="2:9" ht="15.75" customHeight="1" thickBot="1" x14ac:dyDescent="0.35">
      <c r="B1920" s="7" t="s">
        <v>6876</v>
      </c>
      <c r="C1920" s="13" t="s">
        <v>6877</v>
      </c>
      <c r="D1920" s="14">
        <f t="shared" si="87"/>
        <v>18</v>
      </c>
      <c r="E1920" s="15" t="str">
        <f t="shared" si="88"/>
        <v>Heuninck, Mr. Jan</v>
      </c>
      <c r="F1920" s="14">
        <f t="shared" si="89"/>
        <v>17</v>
      </c>
      <c r="G1920" s="14" t="s">
        <v>15</v>
      </c>
      <c r="H1920" s="15" t="s">
        <v>4895</v>
      </c>
      <c r="I1920" s="16" t="s">
        <v>6878</v>
      </c>
    </row>
    <row r="1921" spans="2:9" ht="15.75" customHeight="1" thickBot="1" x14ac:dyDescent="0.35">
      <c r="B1921" s="7" t="s">
        <v>6879</v>
      </c>
      <c r="C1921" s="13" t="s">
        <v>6880</v>
      </c>
      <c r="D1921" s="14">
        <f t="shared" si="87"/>
        <v>21</v>
      </c>
      <c r="E1921" s="15" t="str">
        <f t="shared" si="88"/>
        <v>Kipyego, Mr. Bernard</v>
      </c>
      <c r="F1921" s="14">
        <f t="shared" si="89"/>
        <v>20</v>
      </c>
      <c r="G1921" s="14" t="s">
        <v>15</v>
      </c>
      <c r="H1921" s="15" t="s">
        <v>6881</v>
      </c>
      <c r="I1921" s="16" t="s">
        <v>6882</v>
      </c>
    </row>
    <row r="1922" spans="2:9" ht="15.75" customHeight="1" thickBot="1" x14ac:dyDescent="0.35">
      <c r="B1922" s="7" t="s">
        <v>6883</v>
      </c>
      <c r="C1922" s="13" t="s">
        <v>6884</v>
      </c>
      <c r="D1922" s="14">
        <f t="shared" si="87"/>
        <v>17</v>
      </c>
      <c r="E1922" s="15" t="str">
        <f t="shared" si="88"/>
        <v>Kuehl, Mr. Craig</v>
      </c>
      <c r="F1922" s="14">
        <f t="shared" si="89"/>
        <v>16</v>
      </c>
      <c r="G1922" s="14" t="s">
        <v>15</v>
      </c>
      <c r="H1922" s="15" t="s">
        <v>459</v>
      </c>
      <c r="I1922" s="16" t="s">
        <v>6885</v>
      </c>
    </row>
    <row r="1923" spans="2:9" ht="15.75" customHeight="1" thickBot="1" x14ac:dyDescent="0.35">
      <c r="B1923" s="7" t="s">
        <v>6886</v>
      </c>
      <c r="C1923" s="13" t="s">
        <v>6887</v>
      </c>
      <c r="D1923" s="14">
        <f t="shared" ref="D1923:D1986" si="90">LEN(C1923)</f>
        <v>22</v>
      </c>
      <c r="E1923" s="15" t="str">
        <f t="shared" ref="E1923:E1986" si="91">TRIM(C1923)</f>
        <v>Burkholder, Mrs. Bryn</v>
      </c>
      <c r="F1923" s="14">
        <f t="shared" ref="F1923:F1986" si="92">LEN(E1923)</f>
        <v>21</v>
      </c>
      <c r="G1923" s="14" t="s">
        <v>1857</v>
      </c>
      <c r="H1923" s="15" t="s">
        <v>6888</v>
      </c>
      <c r="I1923" s="16" t="s">
        <v>6889</v>
      </c>
    </row>
    <row r="1924" spans="2:9" ht="15.75" customHeight="1" thickBot="1" x14ac:dyDescent="0.35">
      <c r="B1924" s="7" t="s">
        <v>6890</v>
      </c>
      <c r="C1924" s="13" t="s">
        <v>6891</v>
      </c>
      <c r="D1924" s="14">
        <f t="shared" si="90"/>
        <v>23</v>
      </c>
      <c r="E1924" s="15" t="str">
        <f t="shared" si="91"/>
        <v>Stadolnik, Mr. Michael</v>
      </c>
      <c r="F1924" s="14">
        <f t="shared" si="92"/>
        <v>22</v>
      </c>
      <c r="G1924" s="14" t="s">
        <v>15</v>
      </c>
      <c r="H1924" s="15" t="s">
        <v>612</v>
      </c>
      <c r="I1924" s="16" t="s">
        <v>6892</v>
      </c>
    </row>
    <row r="1925" spans="2:9" ht="15.75" customHeight="1" thickBot="1" x14ac:dyDescent="0.35">
      <c r="B1925" s="7" t="s">
        <v>6893</v>
      </c>
      <c r="C1925" s="13" t="s">
        <v>6894</v>
      </c>
      <c r="D1925" s="14">
        <f t="shared" si="90"/>
        <v>22</v>
      </c>
      <c r="E1925" s="15" t="str">
        <f t="shared" si="91"/>
        <v>Shields, Mr. Benjamin</v>
      </c>
      <c r="F1925" s="14">
        <f t="shared" si="92"/>
        <v>21</v>
      </c>
      <c r="G1925" s="14" t="s">
        <v>15</v>
      </c>
      <c r="H1925" s="15" t="s">
        <v>2755</v>
      </c>
      <c r="I1925" s="16" t="s">
        <v>6895</v>
      </c>
    </row>
    <row r="1926" spans="2:9" ht="15.75" customHeight="1" thickBot="1" x14ac:dyDescent="0.35">
      <c r="B1926" s="7" t="s">
        <v>6896</v>
      </c>
      <c r="C1926" s="13" t="s">
        <v>6897</v>
      </c>
      <c r="D1926" s="14">
        <f t="shared" si="90"/>
        <v>18</v>
      </c>
      <c r="E1926" s="15" t="str">
        <f t="shared" si="91"/>
        <v>Margolis, Mr. Jay</v>
      </c>
      <c r="F1926" s="14">
        <f t="shared" si="92"/>
        <v>17</v>
      </c>
      <c r="G1926" s="14" t="s">
        <v>15</v>
      </c>
      <c r="H1926" s="15" t="s">
        <v>6898</v>
      </c>
      <c r="I1926" s="16" t="s">
        <v>6899</v>
      </c>
    </row>
    <row r="1927" spans="2:9" ht="15.75" customHeight="1" thickBot="1" x14ac:dyDescent="0.35">
      <c r="B1927" s="7" t="s">
        <v>6900</v>
      </c>
      <c r="C1927" s="13" t="s">
        <v>6901</v>
      </c>
      <c r="D1927" s="14">
        <f t="shared" si="90"/>
        <v>23</v>
      </c>
      <c r="E1927" s="15" t="str">
        <f t="shared" si="91"/>
        <v>Uffenbeck, Mr. William</v>
      </c>
      <c r="F1927" s="14">
        <f t="shared" si="92"/>
        <v>22</v>
      </c>
      <c r="G1927" s="14" t="s">
        <v>15</v>
      </c>
      <c r="H1927" s="15" t="s">
        <v>554</v>
      </c>
      <c r="I1927" s="16" t="s">
        <v>6902</v>
      </c>
    </row>
    <row r="1928" spans="2:9" ht="15.75" customHeight="1" thickBot="1" x14ac:dyDescent="0.35">
      <c r="B1928" s="7" t="s">
        <v>6903</v>
      </c>
      <c r="C1928" s="13" t="s">
        <v>6904</v>
      </c>
      <c r="D1928" s="14">
        <f t="shared" si="90"/>
        <v>19</v>
      </c>
      <c r="E1928" s="15" t="str">
        <f t="shared" si="91"/>
        <v>Brake, Ms. Shelley</v>
      </c>
      <c r="F1928" s="14">
        <f t="shared" si="92"/>
        <v>18</v>
      </c>
      <c r="G1928" s="14" t="s">
        <v>10</v>
      </c>
      <c r="H1928" s="15" t="s">
        <v>6905</v>
      </c>
      <c r="I1928" s="16" t="s">
        <v>3217</v>
      </c>
    </row>
    <row r="1929" spans="2:9" ht="15.75" customHeight="1" thickBot="1" x14ac:dyDescent="0.35">
      <c r="B1929" s="7" t="s">
        <v>6906</v>
      </c>
      <c r="C1929" s="13" t="s">
        <v>6907</v>
      </c>
      <c r="D1929" s="14">
        <f t="shared" si="90"/>
        <v>26</v>
      </c>
      <c r="E1929" s="15" t="str">
        <f t="shared" si="91"/>
        <v>Stepanova, Ms. Jekaterina</v>
      </c>
      <c r="F1929" s="14">
        <f t="shared" si="92"/>
        <v>25</v>
      </c>
      <c r="G1929" s="14" t="s">
        <v>10</v>
      </c>
      <c r="H1929" s="15" t="s">
        <v>6908</v>
      </c>
      <c r="I1929" s="16" t="s">
        <v>6909</v>
      </c>
    </row>
    <row r="1930" spans="2:9" ht="15.75" customHeight="1" thickBot="1" x14ac:dyDescent="0.35">
      <c r="B1930" s="7" t="s">
        <v>6910</v>
      </c>
      <c r="C1930" s="13" t="s">
        <v>6911</v>
      </c>
      <c r="D1930" s="14">
        <f t="shared" si="90"/>
        <v>18</v>
      </c>
      <c r="E1930" s="15" t="str">
        <f t="shared" si="91"/>
        <v>Verdi, Mr. Daniel</v>
      </c>
      <c r="F1930" s="14">
        <f t="shared" si="92"/>
        <v>17</v>
      </c>
      <c r="G1930" s="14" t="s">
        <v>15</v>
      </c>
      <c r="H1930" s="15" t="s">
        <v>271</v>
      </c>
      <c r="I1930" s="16" t="s">
        <v>6912</v>
      </c>
    </row>
    <row r="1931" spans="2:9" ht="15.75" customHeight="1" thickBot="1" x14ac:dyDescent="0.35">
      <c r="B1931" s="7" t="s">
        <v>6913</v>
      </c>
      <c r="C1931" s="13" t="s">
        <v>6914</v>
      </c>
      <c r="D1931" s="14">
        <f t="shared" si="90"/>
        <v>20</v>
      </c>
      <c r="E1931" s="15" t="str">
        <f t="shared" si="91"/>
        <v>McLean, Ms. Pauline</v>
      </c>
      <c r="F1931" s="14">
        <f t="shared" si="92"/>
        <v>19</v>
      </c>
      <c r="G1931" s="14" t="s">
        <v>10</v>
      </c>
      <c r="H1931" s="15" t="s">
        <v>6915</v>
      </c>
      <c r="I1931" s="16" t="s">
        <v>4027</v>
      </c>
    </row>
    <row r="1932" spans="2:9" ht="15.75" customHeight="1" thickBot="1" x14ac:dyDescent="0.35">
      <c r="B1932" s="7" t="s">
        <v>6916</v>
      </c>
      <c r="C1932" s="13" t="s">
        <v>6917</v>
      </c>
      <c r="D1932" s="14">
        <f t="shared" si="90"/>
        <v>18</v>
      </c>
      <c r="E1932" s="15" t="str">
        <f t="shared" si="91"/>
        <v>Ryan, Ms. Colleen</v>
      </c>
      <c r="F1932" s="14">
        <f t="shared" si="92"/>
        <v>17</v>
      </c>
      <c r="G1932" s="14" t="s">
        <v>10</v>
      </c>
      <c r="H1932" s="15" t="s">
        <v>4174</v>
      </c>
      <c r="I1932" s="16" t="s">
        <v>1877</v>
      </c>
    </row>
    <row r="1933" spans="2:9" ht="15.75" customHeight="1" thickBot="1" x14ac:dyDescent="0.35">
      <c r="B1933" s="7" t="s">
        <v>6918</v>
      </c>
      <c r="C1933" s="13" t="s">
        <v>6919</v>
      </c>
      <c r="D1933" s="14">
        <f t="shared" si="90"/>
        <v>23</v>
      </c>
      <c r="E1933" s="15" t="str">
        <f t="shared" si="91"/>
        <v>Mickelson, Ms. Aleah K</v>
      </c>
      <c r="F1933" s="14">
        <f t="shared" si="92"/>
        <v>22</v>
      </c>
      <c r="G1933" s="14" t="s">
        <v>10</v>
      </c>
      <c r="H1933" s="15" t="s">
        <v>6920</v>
      </c>
      <c r="I1933" s="16" t="s">
        <v>6921</v>
      </c>
    </row>
    <row r="1934" spans="2:9" ht="15.75" customHeight="1" thickBot="1" x14ac:dyDescent="0.35">
      <c r="B1934" s="7" t="s">
        <v>6922</v>
      </c>
      <c r="C1934" s="13" t="s">
        <v>6923</v>
      </c>
      <c r="D1934" s="14">
        <f t="shared" si="90"/>
        <v>17</v>
      </c>
      <c r="E1934" s="15" t="str">
        <f t="shared" si="91"/>
        <v>Dibaba, Ms. Mare</v>
      </c>
      <c r="F1934" s="14">
        <f t="shared" si="92"/>
        <v>16</v>
      </c>
      <c r="G1934" s="14" t="s">
        <v>10</v>
      </c>
      <c r="H1934" s="15" t="s">
        <v>6924</v>
      </c>
      <c r="I1934" s="16" t="s">
        <v>6925</v>
      </c>
    </row>
    <row r="1935" spans="2:9" ht="15.75" customHeight="1" thickBot="1" x14ac:dyDescent="0.35">
      <c r="B1935" s="7" t="s">
        <v>6926</v>
      </c>
      <c r="C1935" s="13" t="s">
        <v>6927</v>
      </c>
      <c r="D1935" s="14">
        <f t="shared" si="90"/>
        <v>20</v>
      </c>
      <c r="E1935" s="15" t="str">
        <f t="shared" si="91"/>
        <v>Shilling, Mr. Kevin</v>
      </c>
      <c r="F1935" s="14">
        <f t="shared" si="92"/>
        <v>19</v>
      </c>
      <c r="G1935" s="14" t="s">
        <v>15</v>
      </c>
      <c r="H1935" s="15" t="s">
        <v>339</v>
      </c>
      <c r="I1935" s="16" t="s">
        <v>6928</v>
      </c>
    </row>
    <row r="1936" spans="2:9" ht="15.75" customHeight="1" thickBot="1" x14ac:dyDescent="0.35">
      <c r="B1936" s="7" t="s">
        <v>6929</v>
      </c>
      <c r="C1936" s="13" t="s">
        <v>6930</v>
      </c>
      <c r="D1936" s="14">
        <f t="shared" si="90"/>
        <v>20</v>
      </c>
      <c r="E1936" s="15" t="str">
        <f t="shared" si="91"/>
        <v>Bashaw, Ms. Jessica</v>
      </c>
      <c r="F1936" s="14">
        <f t="shared" si="92"/>
        <v>19</v>
      </c>
      <c r="G1936" s="14" t="s">
        <v>10</v>
      </c>
      <c r="H1936" s="15" t="s">
        <v>393</v>
      </c>
      <c r="I1936" s="16" t="s">
        <v>6931</v>
      </c>
    </row>
    <row r="1937" spans="2:9" ht="15.75" customHeight="1" thickBot="1" x14ac:dyDescent="0.35">
      <c r="B1937" s="7" t="s">
        <v>6932</v>
      </c>
      <c r="C1937" s="13" t="s">
        <v>6933</v>
      </c>
      <c r="D1937" s="14">
        <f t="shared" si="90"/>
        <v>20</v>
      </c>
      <c r="E1937" s="15" t="str">
        <f t="shared" si="91"/>
        <v>Jacob, Ms. Amanda R</v>
      </c>
      <c r="F1937" s="14">
        <f t="shared" si="92"/>
        <v>19</v>
      </c>
      <c r="G1937" s="14" t="s">
        <v>10</v>
      </c>
      <c r="H1937" s="15" t="s">
        <v>6934</v>
      </c>
      <c r="I1937" s="16" t="s">
        <v>6935</v>
      </c>
    </row>
    <row r="1938" spans="2:9" ht="15.75" customHeight="1" thickBot="1" x14ac:dyDescent="0.35">
      <c r="B1938" s="7" t="s">
        <v>6936</v>
      </c>
      <c r="C1938" s="13" t="s">
        <v>6937</v>
      </c>
      <c r="D1938" s="14">
        <f t="shared" si="90"/>
        <v>26</v>
      </c>
      <c r="E1938" s="15" t="str">
        <f t="shared" si="91"/>
        <v>McCutcheon, Mr. Murray W.</v>
      </c>
      <c r="F1938" s="14">
        <f t="shared" si="92"/>
        <v>25</v>
      </c>
      <c r="G1938" s="14" t="s">
        <v>15</v>
      </c>
      <c r="H1938" s="15" t="s">
        <v>6938</v>
      </c>
      <c r="I1938" s="16" t="s">
        <v>6939</v>
      </c>
    </row>
    <row r="1939" spans="2:9" ht="15.75" customHeight="1" thickBot="1" x14ac:dyDescent="0.35">
      <c r="B1939" s="7" t="s">
        <v>6940</v>
      </c>
      <c r="C1939" s="13" t="s">
        <v>6941</v>
      </c>
      <c r="D1939" s="14">
        <f t="shared" si="90"/>
        <v>23</v>
      </c>
      <c r="E1939" s="15" t="str">
        <f t="shared" si="91"/>
        <v>Connor, Mrs. Meghan P.</v>
      </c>
      <c r="F1939" s="14">
        <f t="shared" si="92"/>
        <v>22</v>
      </c>
      <c r="G1939" s="14" t="s">
        <v>1857</v>
      </c>
      <c r="H1939" s="15" t="s">
        <v>6942</v>
      </c>
      <c r="I1939" s="16" t="s">
        <v>6943</v>
      </c>
    </row>
    <row r="1940" spans="2:9" ht="15.75" customHeight="1" thickBot="1" x14ac:dyDescent="0.35">
      <c r="B1940" s="7" t="s">
        <v>6944</v>
      </c>
      <c r="C1940" s="13" t="s">
        <v>6945</v>
      </c>
      <c r="D1940" s="14">
        <f t="shared" si="90"/>
        <v>15</v>
      </c>
      <c r="E1940" s="15" t="str">
        <f t="shared" si="91"/>
        <v>May, Mr. David</v>
      </c>
      <c r="F1940" s="14">
        <f t="shared" si="92"/>
        <v>14</v>
      </c>
      <c r="G1940" s="14" t="s">
        <v>15</v>
      </c>
      <c r="H1940" s="15" t="s">
        <v>56</v>
      </c>
      <c r="I1940" s="16" t="s">
        <v>6152</v>
      </c>
    </row>
    <row r="1941" spans="2:9" ht="15.75" customHeight="1" thickBot="1" x14ac:dyDescent="0.35">
      <c r="B1941" s="7" t="s">
        <v>6946</v>
      </c>
      <c r="C1941" s="13" t="s">
        <v>6947</v>
      </c>
      <c r="D1941" s="14">
        <f t="shared" si="90"/>
        <v>20</v>
      </c>
      <c r="E1941" s="15" t="str">
        <f t="shared" si="91"/>
        <v>Geoghegan, Mr. Seth</v>
      </c>
      <c r="F1941" s="14">
        <f t="shared" si="92"/>
        <v>19</v>
      </c>
      <c r="G1941" s="14" t="s">
        <v>15</v>
      </c>
      <c r="H1941" s="15" t="s">
        <v>6948</v>
      </c>
      <c r="I1941" s="16" t="s">
        <v>6949</v>
      </c>
    </row>
    <row r="1942" spans="2:9" ht="15.75" customHeight="1" thickBot="1" x14ac:dyDescent="0.35">
      <c r="B1942" s="7" t="s">
        <v>6950</v>
      </c>
      <c r="C1942" s="13" t="s">
        <v>6951</v>
      </c>
      <c r="D1942" s="14">
        <f t="shared" si="90"/>
        <v>23</v>
      </c>
      <c r="E1942" s="15" t="str">
        <f t="shared" si="91"/>
        <v>McGinn, Mr. Michael P.</v>
      </c>
      <c r="F1942" s="14">
        <f t="shared" si="92"/>
        <v>22</v>
      </c>
      <c r="G1942" s="14" t="s">
        <v>15</v>
      </c>
      <c r="H1942" s="15" t="s">
        <v>586</v>
      </c>
      <c r="I1942" s="16" t="s">
        <v>6952</v>
      </c>
    </row>
    <row r="1943" spans="2:9" ht="15.75" customHeight="1" thickBot="1" x14ac:dyDescent="0.35">
      <c r="B1943" s="7" t="s">
        <v>6953</v>
      </c>
      <c r="C1943" s="13" t="s">
        <v>6954</v>
      </c>
      <c r="D1943" s="14">
        <f t="shared" si="90"/>
        <v>21</v>
      </c>
      <c r="E1943" s="15" t="str">
        <f t="shared" si="91"/>
        <v>Jones, Mr. Russell M</v>
      </c>
      <c r="F1943" s="14">
        <f t="shared" si="92"/>
        <v>20</v>
      </c>
      <c r="G1943" s="14" t="s">
        <v>15</v>
      </c>
      <c r="H1943" s="15" t="s">
        <v>6955</v>
      </c>
      <c r="I1943" s="16" t="s">
        <v>3075</v>
      </c>
    </row>
    <row r="1944" spans="2:9" ht="15.75" customHeight="1" thickBot="1" x14ac:dyDescent="0.35">
      <c r="B1944" s="7" t="s">
        <v>6956</v>
      </c>
      <c r="C1944" s="13" t="s">
        <v>6957</v>
      </c>
      <c r="D1944" s="14">
        <f t="shared" si="90"/>
        <v>22</v>
      </c>
      <c r="E1944" s="15" t="str">
        <f t="shared" si="91"/>
        <v>Quinteros, Mr. Martin</v>
      </c>
      <c r="F1944" s="14">
        <f t="shared" si="92"/>
        <v>21</v>
      </c>
      <c r="G1944" s="14" t="s">
        <v>15</v>
      </c>
      <c r="H1944" s="15" t="s">
        <v>6958</v>
      </c>
      <c r="I1944" s="16" t="s">
        <v>6959</v>
      </c>
    </row>
    <row r="1945" spans="2:9" ht="15.75" customHeight="1" thickBot="1" x14ac:dyDescent="0.35">
      <c r="B1945" s="7" t="s">
        <v>6960</v>
      </c>
      <c r="C1945" s="13" t="s">
        <v>6961</v>
      </c>
      <c r="D1945" s="14">
        <f t="shared" si="90"/>
        <v>21</v>
      </c>
      <c r="E1945" s="15" t="str">
        <f t="shared" si="91"/>
        <v>Loenser, Mr. Michael</v>
      </c>
      <c r="F1945" s="14">
        <f t="shared" si="92"/>
        <v>20</v>
      </c>
      <c r="G1945" s="14" t="s">
        <v>15</v>
      </c>
      <c r="H1945" s="15" t="s">
        <v>612</v>
      </c>
      <c r="I1945" s="16" t="s">
        <v>6962</v>
      </c>
    </row>
    <row r="1946" spans="2:9" ht="15.75" customHeight="1" thickBot="1" x14ac:dyDescent="0.35">
      <c r="B1946" s="7" t="s">
        <v>6963</v>
      </c>
      <c r="C1946" s="13" t="s">
        <v>6964</v>
      </c>
      <c r="D1946" s="14">
        <f t="shared" si="90"/>
        <v>18</v>
      </c>
      <c r="E1946" s="15" t="str">
        <f t="shared" si="91"/>
        <v>Aitken, Mr. Miles</v>
      </c>
      <c r="F1946" s="14">
        <f t="shared" si="92"/>
        <v>17</v>
      </c>
      <c r="G1946" s="14" t="s">
        <v>15</v>
      </c>
      <c r="H1946" s="15" t="s">
        <v>6965</v>
      </c>
      <c r="I1946" s="16" t="s">
        <v>2774</v>
      </c>
    </row>
    <row r="1947" spans="2:9" ht="15.75" customHeight="1" thickBot="1" x14ac:dyDescent="0.35">
      <c r="B1947" s="7" t="s">
        <v>6966</v>
      </c>
      <c r="C1947" s="13" t="s">
        <v>6967</v>
      </c>
      <c r="D1947" s="14">
        <f t="shared" si="90"/>
        <v>19</v>
      </c>
      <c r="E1947" s="15" t="str">
        <f t="shared" si="91"/>
        <v>Furrer, Ms. Amanda</v>
      </c>
      <c r="F1947" s="14">
        <f t="shared" si="92"/>
        <v>18</v>
      </c>
      <c r="G1947" s="14" t="s">
        <v>10</v>
      </c>
      <c r="H1947" s="15" t="s">
        <v>436</v>
      </c>
      <c r="I1947" s="16" t="s">
        <v>6968</v>
      </c>
    </row>
    <row r="1948" spans="2:9" ht="15.75" customHeight="1" thickBot="1" x14ac:dyDescent="0.35">
      <c r="B1948" s="7" t="s">
        <v>6969</v>
      </c>
      <c r="C1948" s="13" t="s">
        <v>6970</v>
      </c>
      <c r="D1948" s="14">
        <f t="shared" si="90"/>
        <v>18</v>
      </c>
      <c r="E1948" s="15" t="str">
        <f t="shared" si="91"/>
        <v>Konigs, Mr. Roger</v>
      </c>
      <c r="F1948" s="14">
        <f t="shared" si="92"/>
        <v>17</v>
      </c>
      <c r="G1948" s="14" t="s">
        <v>15</v>
      </c>
      <c r="H1948" s="15" t="s">
        <v>6729</v>
      </c>
      <c r="I1948" s="16" t="s">
        <v>6971</v>
      </c>
    </row>
    <row r="1949" spans="2:9" ht="15.75" customHeight="1" thickBot="1" x14ac:dyDescent="0.35">
      <c r="B1949" s="7" t="s">
        <v>6972</v>
      </c>
      <c r="C1949" s="13" t="s">
        <v>6973</v>
      </c>
      <c r="D1949" s="14">
        <f t="shared" si="90"/>
        <v>21</v>
      </c>
      <c r="E1949" s="15" t="str">
        <f t="shared" si="91"/>
        <v>Tesdahl, Mr. Brock J</v>
      </c>
      <c r="F1949" s="14">
        <f t="shared" si="92"/>
        <v>20</v>
      </c>
      <c r="G1949" s="14" t="s">
        <v>15</v>
      </c>
      <c r="H1949" s="15" t="s">
        <v>6974</v>
      </c>
      <c r="I1949" s="16" t="s">
        <v>6975</v>
      </c>
    </row>
    <row r="1950" spans="2:9" ht="15.75" customHeight="1" thickBot="1" x14ac:dyDescent="0.35">
      <c r="B1950" s="7" t="s">
        <v>6976</v>
      </c>
      <c r="C1950" s="13" t="s">
        <v>6977</v>
      </c>
      <c r="D1950" s="14">
        <f t="shared" si="90"/>
        <v>22</v>
      </c>
      <c r="E1950" s="15" t="str">
        <f t="shared" si="91"/>
        <v>Engel, Mr. Stephen F.</v>
      </c>
      <c r="F1950" s="14">
        <f t="shared" si="92"/>
        <v>21</v>
      </c>
      <c r="G1950" s="14" t="s">
        <v>15</v>
      </c>
      <c r="H1950" s="15" t="s">
        <v>6978</v>
      </c>
      <c r="I1950" s="16" t="s">
        <v>6979</v>
      </c>
    </row>
    <row r="1951" spans="2:9" ht="15.75" customHeight="1" thickBot="1" x14ac:dyDescent="0.35">
      <c r="B1951" s="7" t="s">
        <v>6980</v>
      </c>
      <c r="C1951" s="13" t="s">
        <v>6981</v>
      </c>
      <c r="D1951" s="14">
        <f t="shared" si="90"/>
        <v>16</v>
      </c>
      <c r="E1951" s="15" t="str">
        <f t="shared" si="91"/>
        <v>Kuck, Ms. Missy</v>
      </c>
      <c r="F1951" s="14">
        <f t="shared" si="92"/>
        <v>15</v>
      </c>
      <c r="G1951" s="14" t="s">
        <v>10</v>
      </c>
      <c r="H1951" s="15" t="s">
        <v>6982</v>
      </c>
      <c r="I1951" s="16" t="s">
        <v>6983</v>
      </c>
    </row>
    <row r="1952" spans="2:9" ht="15.75" customHeight="1" thickBot="1" x14ac:dyDescent="0.35">
      <c r="B1952" s="7" t="s">
        <v>6984</v>
      </c>
      <c r="C1952" s="13" t="s">
        <v>6985</v>
      </c>
      <c r="D1952" s="14">
        <f t="shared" si="90"/>
        <v>20</v>
      </c>
      <c r="E1952" s="15" t="str">
        <f t="shared" si="91"/>
        <v>Dillon, Mr. William</v>
      </c>
      <c r="F1952" s="14">
        <f t="shared" si="92"/>
        <v>19</v>
      </c>
      <c r="G1952" s="14" t="s">
        <v>15</v>
      </c>
      <c r="H1952" s="15" t="s">
        <v>554</v>
      </c>
      <c r="I1952" s="16" t="s">
        <v>2263</v>
      </c>
    </row>
    <row r="1953" spans="2:9" ht="15.75" customHeight="1" thickBot="1" x14ac:dyDescent="0.35">
      <c r="B1953" s="7" t="s">
        <v>6986</v>
      </c>
      <c r="C1953" s="13" t="s">
        <v>6987</v>
      </c>
      <c r="D1953" s="14">
        <f t="shared" si="90"/>
        <v>23</v>
      </c>
      <c r="E1953" s="15" t="str">
        <f t="shared" si="91"/>
        <v>Neuschel, Ms. Lauren M</v>
      </c>
      <c r="F1953" s="14">
        <f t="shared" si="92"/>
        <v>22</v>
      </c>
      <c r="G1953" s="14" t="s">
        <v>10</v>
      </c>
      <c r="H1953" s="15" t="s">
        <v>6988</v>
      </c>
      <c r="I1953" s="16" t="s">
        <v>6989</v>
      </c>
    </row>
    <row r="1954" spans="2:9" ht="15.75" customHeight="1" thickBot="1" x14ac:dyDescent="0.35">
      <c r="B1954" s="7" t="s">
        <v>6990</v>
      </c>
      <c r="C1954" s="13" t="s">
        <v>6991</v>
      </c>
      <c r="D1954" s="14">
        <f t="shared" si="90"/>
        <v>30</v>
      </c>
      <c r="E1954" s="15" t="str">
        <f t="shared" si="91"/>
        <v>Rosales Ramirez, Mr. Apolo U.</v>
      </c>
      <c r="F1954" s="14">
        <f t="shared" si="92"/>
        <v>29</v>
      </c>
      <c r="G1954" s="14" t="s">
        <v>15</v>
      </c>
      <c r="H1954" s="15" t="s">
        <v>6992</v>
      </c>
      <c r="I1954" s="16" t="s">
        <v>6993</v>
      </c>
    </row>
    <row r="1955" spans="2:9" ht="15.75" customHeight="1" thickBot="1" x14ac:dyDescent="0.35">
      <c r="B1955" s="7" t="s">
        <v>6994</v>
      </c>
      <c r="C1955" s="13" t="s">
        <v>6995</v>
      </c>
      <c r="D1955" s="14">
        <f t="shared" si="90"/>
        <v>20</v>
      </c>
      <c r="E1955" s="15" t="str">
        <f t="shared" si="91"/>
        <v>Marquez, Mr. Alfons</v>
      </c>
      <c r="F1955" s="14">
        <f t="shared" si="92"/>
        <v>19</v>
      </c>
      <c r="G1955" s="14" t="s">
        <v>15</v>
      </c>
      <c r="H1955" s="15" t="s">
        <v>6996</v>
      </c>
      <c r="I1955" s="16" t="s">
        <v>6997</v>
      </c>
    </row>
    <row r="1956" spans="2:9" ht="15.75" customHeight="1" thickBot="1" x14ac:dyDescent="0.35">
      <c r="B1956" s="7" t="s">
        <v>6998</v>
      </c>
      <c r="C1956" s="13" t="s">
        <v>6999</v>
      </c>
      <c r="D1956" s="14">
        <f t="shared" si="90"/>
        <v>17</v>
      </c>
      <c r="E1956" s="15" t="str">
        <f t="shared" si="91"/>
        <v>Green, Ms. Amber</v>
      </c>
      <c r="F1956" s="14">
        <f t="shared" si="92"/>
        <v>16</v>
      </c>
      <c r="G1956" s="14" t="s">
        <v>10</v>
      </c>
      <c r="H1956" s="15" t="s">
        <v>7000</v>
      </c>
      <c r="I1956" s="16" t="s">
        <v>7001</v>
      </c>
    </row>
    <row r="1957" spans="2:9" ht="15.75" customHeight="1" thickBot="1" x14ac:dyDescent="0.35">
      <c r="B1957" s="7" t="s">
        <v>7002</v>
      </c>
      <c r="C1957" s="13" t="s">
        <v>7003</v>
      </c>
      <c r="D1957" s="14">
        <f t="shared" si="90"/>
        <v>21</v>
      </c>
      <c r="E1957" s="15" t="str">
        <f t="shared" si="91"/>
        <v>Schubel, Ms. Leah C.</v>
      </c>
      <c r="F1957" s="14">
        <f t="shared" si="92"/>
        <v>20</v>
      </c>
      <c r="G1957" s="14" t="s">
        <v>10</v>
      </c>
      <c r="H1957" s="15" t="s">
        <v>7004</v>
      </c>
      <c r="I1957" s="16" t="s">
        <v>7005</v>
      </c>
    </row>
    <row r="1958" spans="2:9" ht="15.75" customHeight="1" thickBot="1" x14ac:dyDescent="0.35">
      <c r="B1958" s="7" t="s">
        <v>7006</v>
      </c>
      <c r="C1958" s="13" t="s">
        <v>7007</v>
      </c>
      <c r="D1958" s="14">
        <f t="shared" si="90"/>
        <v>19</v>
      </c>
      <c r="E1958" s="15" t="str">
        <f t="shared" si="91"/>
        <v>Jimenez, Ms. Lilia</v>
      </c>
      <c r="F1958" s="14">
        <f t="shared" si="92"/>
        <v>18</v>
      </c>
      <c r="G1958" s="14" t="s">
        <v>10</v>
      </c>
      <c r="H1958" s="15" t="s">
        <v>7008</v>
      </c>
      <c r="I1958" s="16" t="s">
        <v>7009</v>
      </c>
    </row>
    <row r="1959" spans="2:9" ht="15.75" customHeight="1" thickBot="1" x14ac:dyDescent="0.35">
      <c r="B1959" s="7" t="s">
        <v>7010</v>
      </c>
      <c r="C1959" s="13" t="s">
        <v>7011</v>
      </c>
      <c r="D1959" s="14">
        <f t="shared" si="90"/>
        <v>25</v>
      </c>
      <c r="E1959" s="15" t="str">
        <f t="shared" si="91"/>
        <v>Zimny-Schmitt, Mr. Danny</v>
      </c>
      <c r="F1959" s="14">
        <f t="shared" si="92"/>
        <v>24</v>
      </c>
      <c r="G1959" s="14" t="s">
        <v>15</v>
      </c>
      <c r="H1959" s="15" t="s">
        <v>7012</v>
      </c>
      <c r="I1959" s="16" t="s">
        <v>7013</v>
      </c>
    </row>
    <row r="1960" spans="2:9" ht="15.75" customHeight="1" thickBot="1" x14ac:dyDescent="0.35">
      <c r="B1960" s="7" t="s">
        <v>7014</v>
      </c>
      <c r="C1960" s="13" t="s">
        <v>7015</v>
      </c>
      <c r="D1960" s="14">
        <f t="shared" si="90"/>
        <v>17</v>
      </c>
      <c r="E1960" s="15" t="str">
        <f t="shared" si="91"/>
        <v>Hill, Ms. Lauren</v>
      </c>
      <c r="F1960" s="14">
        <f t="shared" si="92"/>
        <v>16</v>
      </c>
      <c r="G1960" s="14" t="s">
        <v>10</v>
      </c>
      <c r="H1960" s="15" t="s">
        <v>1728</v>
      </c>
      <c r="I1960" s="16" t="s">
        <v>1323</v>
      </c>
    </row>
    <row r="1961" spans="2:9" ht="15.75" customHeight="1" thickBot="1" x14ac:dyDescent="0.35">
      <c r="B1961" s="7" t="s">
        <v>7016</v>
      </c>
      <c r="C1961" s="13" t="s">
        <v>7017</v>
      </c>
      <c r="D1961" s="14">
        <f t="shared" si="90"/>
        <v>22</v>
      </c>
      <c r="E1961" s="15" t="str">
        <f t="shared" si="91"/>
        <v>Brohart, Ms. Courtney</v>
      </c>
      <c r="F1961" s="14">
        <f t="shared" si="92"/>
        <v>21</v>
      </c>
      <c r="G1961" s="14" t="s">
        <v>10</v>
      </c>
      <c r="H1961" s="15" t="s">
        <v>143</v>
      </c>
      <c r="I1961" s="16" t="s">
        <v>7018</v>
      </c>
    </row>
    <row r="1962" spans="2:9" ht="15.75" customHeight="1" thickBot="1" x14ac:dyDescent="0.35">
      <c r="B1962" s="7" t="s">
        <v>7019</v>
      </c>
      <c r="C1962" s="13" t="s">
        <v>7020</v>
      </c>
      <c r="D1962" s="14">
        <f t="shared" si="90"/>
        <v>20</v>
      </c>
      <c r="E1962" s="15" t="str">
        <f t="shared" si="91"/>
        <v>Ryan, Ms. Elizabeth</v>
      </c>
      <c r="F1962" s="14">
        <f t="shared" si="92"/>
        <v>19</v>
      </c>
      <c r="G1962" s="14" t="s">
        <v>10</v>
      </c>
      <c r="H1962" s="15" t="s">
        <v>902</v>
      </c>
      <c r="I1962" s="16" t="s">
        <v>1877</v>
      </c>
    </row>
    <row r="1963" spans="2:9" ht="15.75" customHeight="1" thickBot="1" x14ac:dyDescent="0.35">
      <c r="B1963" s="7" t="s">
        <v>7021</v>
      </c>
      <c r="C1963" s="13" t="s">
        <v>7022</v>
      </c>
      <c r="D1963" s="14">
        <f t="shared" si="90"/>
        <v>16</v>
      </c>
      <c r="E1963" s="15" t="str">
        <f t="shared" si="91"/>
        <v>Oka, Ms. Satomi</v>
      </c>
      <c r="F1963" s="14">
        <f t="shared" si="92"/>
        <v>15</v>
      </c>
      <c r="G1963" s="14" t="s">
        <v>10</v>
      </c>
      <c r="H1963" s="15" t="s">
        <v>7023</v>
      </c>
      <c r="I1963" s="16" t="s">
        <v>7024</v>
      </c>
    </row>
    <row r="1964" spans="2:9" ht="15.75" customHeight="1" thickBot="1" x14ac:dyDescent="0.35">
      <c r="B1964" s="7" t="s">
        <v>7025</v>
      </c>
      <c r="C1964" s="13" t="s">
        <v>7026</v>
      </c>
      <c r="D1964" s="14">
        <f t="shared" si="90"/>
        <v>22</v>
      </c>
      <c r="E1964" s="15" t="str">
        <f t="shared" si="91"/>
        <v>Newman, Mr. Matthew D</v>
      </c>
      <c r="F1964" s="14">
        <f t="shared" si="92"/>
        <v>21</v>
      </c>
      <c r="G1964" s="14" t="s">
        <v>15</v>
      </c>
      <c r="H1964" s="15" t="s">
        <v>16</v>
      </c>
      <c r="I1964" s="16" t="s">
        <v>6410</v>
      </c>
    </row>
    <row r="1965" spans="2:9" ht="15.75" customHeight="1" thickBot="1" x14ac:dyDescent="0.35">
      <c r="B1965" s="7" t="s">
        <v>7027</v>
      </c>
      <c r="C1965" s="13" t="s">
        <v>7028</v>
      </c>
      <c r="D1965" s="14">
        <f t="shared" si="90"/>
        <v>24</v>
      </c>
      <c r="E1965" s="15" t="str">
        <f t="shared" si="91"/>
        <v>Metzger, Mr. Peter T II</v>
      </c>
      <c r="F1965" s="14">
        <f t="shared" si="92"/>
        <v>23</v>
      </c>
      <c r="G1965" s="14" t="s">
        <v>15</v>
      </c>
      <c r="H1965" s="15" t="s">
        <v>7029</v>
      </c>
      <c r="I1965" s="16" t="s">
        <v>7030</v>
      </c>
    </row>
    <row r="1966" spans="2:9" ht="15.75" customHeight="1" thickBot="1" x14ac:dyDescent="0.35">
      <c r="B1966" s="7" t="s">
        <v>7031</v>
      </c>
      <c r="C1966" s="13" t="s">
        <v>7032</v>
      </c>
      <c r="D1966" s="14">
        <f t="shared" si="90"/>
        <v>21</v>
      </c>
      <c r="E1966" s="15" t="str">
        <f t="shared" si="91"/>
        <v>Gonzalez, Mr. Manuel</v>
      </c>
      <c r="F1966" s="14">
        <f t="shared" si="92"/>
        <v>20</v>
      </c>
      <c r="G1966" s="14" t="s">
        <v>15</v>
      </c>
      <c r="H1966" s="15" t="s">
        <v>7033</v>
      </c>
      <c r="I1966" s="16" t="s">
        <v>1201</v>
      </c>
    </row>
    <row r="1967" spans="2:9" ht="15.75" customHeight="1" thickBot="1" x14ac:dyDescent="0.35">
      <c r="B1967" s="7" t="s">
        <v>7034</v>
      </c>
      <c r="C1967" s="13" t="s">
        <v>7035</v>
      </c>
      <c r="D1967" s="14">
        <f t="shared" si="90"/>
        <v>23</v>
      </c>
      <c r="E1967" s="15" t="str">
        <f t="shared" si="91"/>
        <v>Vaughn, Ms. Kindsey P.</v>
      </c>
      <c r="F1967" s="14">
        <f t="shared" si="92"/>
        <v>22</v>
      </c>
      <c r="G1967" s="14" t="s">
        <v>10</v>
      </c>
      <c r="H1967" s="15" t="s">
        <v>7036</v>
      </c>
      <c r="I1967" s="16" t="s">
        <v>7037</v>
      </c>
    </row>
    <row r="1968" spans="2:9" ht="15.75" customHeight="1" thickBot="1" x14ac:dyDescent="0.35">
      <c r="B1968" s="7" t="s">
        <v>7038</v>
      </c>
      <c r="C1968" s="13" t="s">
        <v>7039</v>
      </c>
      <c r="D1968" s="14">
        <f t="shared" si="90"/>
        <v>24</v>
      </c>
      <c r="E1968" s="15" t="str">
        <f t="shared" si="91"/>
        <v>Clifford, Mr. Thomas G.</v>
      </c>
      <c r="F1968" s="14">
        <f t="shared" si="92"/>
        <v>23</v>
      </c>
      <c r="G1968" s="14" t="s">
        <v>15</v>
      </c>
      <c r="H1968" s="15" t="s">
        <v>7040</v>
      </c>
      <c r="I1968" s="16" t="s">
        <v>221</v>
      </c>
    </row>
    <row r="1969" spans="2:9" ht="15.75" customHeight="1" thickBot="1" x14ac:dyDescent="0.35">
      <c r="B1969" s="7" t="s">
        <v>7041</v>
      </c>
      <c r="C1969" s="13" t="s">
        <v>7042</v>
      </c>
      <c r="D1969" s="14">
        <f t="shared" si="90"/>
        <v>18</v>
      </c>
      <c r="E1969" s="15" t="str">
        <f t="shared" si="91"/>
        <v>Petty, Mr. Kyle S</v>
      </c>
      <c r="F1969" s="14">
        <f t="shared" si="92"/>
        <v>17</v>
      </c>
      <c r="G1969" s="14" t="s">
        <v>15</v>
      </c>
      <c r="H1969" s="15" t="s">
        <v>7043</v>
      </c>
      <c r="I1969" s="16" t="s">
        <v>7044</v>
      </c>
    </row>
    <row r="1970" spans="2:9" ht="15.75" customHeight="1" thickBot="1" x14ac:dyDescent="0.35">
      <c r="B1970" s="7" t="s">
        <v>7045</v>
      </c>
      <c r="C1970" s="13" t="s">
        <v>7046</v>
      </c>
      <c r="D1970" s="14">
        <f t="shared" si="90"/>
        <v>26</v>
      </c>
      <c r="E1970" s="15" t="str">
        <f t="shared" si="91"/>
        <v>Sanford, Mr. Alexander J.</v>
      </c>
      <c r="F1970" s="14">
        <f t="shared" si="92"/>
        <v>25</v>
      </c>
      <c r="G1970" s="14" t="s">
        <v>15</v>
      </c>
      <c r="H1970" s="15" t="s">
        <v>7047</v>
      </c>
      <c r="I1970" s="16" t="s">
        <v>5002</v>
      </c>
    </row>
    <row r="1971" spans="2:9" ht="15.75" customHeight="1" thickBot="1" x14ac:dyDescent="0.35">
      <c r="B1971" s="7" t="s">
        <v>7048</v>
      </c>
      <c r="C1971" s="13" t="s">
        <v>7049</v>
      </c>
      <c r="D1971" s="14">
        <f t="shared" si="90"/>
        <v>22</v>
      </c>
      <c r="E1971" s="15" t="str">
        <f t="shared" si="91"/>
        <v>Sprague, Mr. Dustin L</v>
      </c>
      <c r="F1971" s="14">
        <f t="shared" si="92"/>
        <v>21</v>
      </c>
      <c r="G1971" s="14" t="s">
        <v>15</v>
      </c>
      <c r="H1971" s="15" t="s">
        <v>7050</v>
      </c>
      <c r="I1971" s="16" t="s">
        <v>4128</v>
      </c>
    </row>
    <row r="1972" spans="2:9" ht="15.75" customHeight="1" thickBot="1" x14ac:dyDescent="0.35">
      <c r="B1972" s="7" t="s">
        <v>7051</v>
      </c>
      <c r="C1972" s="13" t="s">
        <v>7052</v>
      </c>
      <c r="D1972" s="14">
        <f t="shared" si="90"/>
        <v>21</v>
      </c>
      <c r="E1972" s="15" t="str">
        <f t="shared" si="91"/>
        <v>Lasseron, Mrs. Chloe</v>
      </c>
      <c r="F1972" s="14">
        <f t="shared" si="92"/>
        <v>20</v>
      </c>
      <c r="G1972" s="14" t="s">
        <v>1857</v>
      </c>
      <c r="H1972" s="15" t="s">
        <v>7053</v>
      </c>
      <c r="I1972" s="16" t="s">
        <v>7054</v>
      </c>
    </row>
    <row r="1973" spans="2:9" ht="15.75" customHeight="1" thickBot="1" x14ac:dyDescent="0.35">
      <c r="B1973" s="7" t="s">
        <v>7055</v>
      </c>
      <c r="C1973" s="13" t="s">
        <v>7056</v>
      </c>
      <c r="D1973" s="14">
        <f t="shared" si="90"/>
        <v>22</v>
      </c>
      <c r="E1973" s="15" t="str">
        <f t="shared" si="91"/>
        <v>Bushong, Ms. Cailtlin</v>
      </c>
      <c r="F1973" s="14">
        <f t="shared" si="92"/>
        <v>21</v>
      </c>
      <c r="G1973" s="14" t="s">
        <v>10</v>
      </c>
      <c r="H1973" s="15" t="s">
        <v>7057</v>
      </c>
      <c r="I1973" s="16" t="s">
        <v>7058</v>
      </c>
    </row>
    <row r="1974" spans="2:9" ht="15.75" customHeight="1" thickBot="1" x14ac:dyDescent="0.35">
      <c r="B1974" s="7" t="s">
        <v>7059</v>
      </c>
      <c r="C1974" s="13" t="s">
        <v>7060</v>
      </c>
      <c r="D1974" s="14">
        <f t="shared" si="90"/>
        <v>21</v>
      </c>
      <c r="E1974" s="15" t="str">
        <f t="shared" si="91"/>
        <v>Dennison, Mr. Joshua</v>
      </c>
      <c r="F1974" s="14">
        <f t="shared" si="92"/>
        <v>20</v>
      </c>
      <c r="G1974" s="14" t="s">
        <v>15</v>
      </c>
      <c r="H1974" s="15" t="s">
        <v>319</v>
      </c>
      <c r="I1974" s="16" t="s">
        <v>7061</v>
      </c>
    </row>
    <row r="1975" spans="2:9" ht="15.75" customHeight="1" thickBot="1" x14ac:dyDescent="0.35">
      <c r="B1975" s="7" t="s">
        <v>7062</v>
      </c>
      <c r="C1975" s="13" t="s">
        <v>7063</v>
      </c>
      <c r="D1975" s="14">
        <f t="shared" si="90"/>
        <v>15</v>
      </c>
      <c r="E1975" s="15" t="str">
        <f t="shared" si="91"/>
        <v>Lira, Mr. Chuy</v>
      </c>
      <c r="F1975" s="14">
        <f t="shared" si="92"/>
        <v>14</v>
      </c>
      <c r="G1975" s="14" t="s">
        <v>15</v>
      </c>
      <c r="H1975" s="15" t="s">
        <v>7064</v>
      </c>
      <c r="I1975" s="16" t="s">
        <v>7065</v>
      </c>
    </row>
    <row r="1976" spans="2:9" ht="15.75" customHeight="1" thickBot="1" x14ac:dyDescent="0.35">
      <c r="B1976" s="7" t="s">
        <v>7066</v>
      </c>
      <c r="C1976" s="13" t="s">
        <v>7067</v>
      </c>
      <c r="D1976" s="14">
        <f t="shared" si="90"/>
        <v>23</v>
      </c>
      <c r="E1976" s="15" t="str">
        <f t="shared" si="91"/>
        <v>Nahigian, Ms. Laurie B</v>
      </c>
      <c r="F1976" s="14">
        <f t="shared" si="92"/>
        <v>22</v>
      </c>
      <c r="G1976" s="14" t="s">
        <v>10</v>
      </c>
      <c r="H1976" s="15" t="s">
        <v>7068</v>
      </c>
      <c r="I1976" s="16" t="s">
        <v>7069</v>
      </c>
    </row>
    <row r="1977" spans="2:9" ht="15.75" customHeight="1" thickBot="1" x14ac:dyDescent="0.35">
      <c r="B1977" s="7" t="s">
        <v>7070</v>
      </c>
      <c r="C1977" s="13" t="s">
        <v>7071</v>
      </c>
      <c r="D1977" s="14">
        <f t="shared" si="90"/>
        <v>23</v>
      </c>
      <c r="E1977" s="15" t="str">
        <f t="shared" si="91"/>
        <v>Cackett, Ms. Rachel B.</v>
      </c>
      <c r="F1977" s="14">
        <f t="shared" si="92"/>
        <v>22</v>
      </c>
      <c r="G1977" s="14" t="s">
        <v>10</v>
      </c>
      <c r="H1977" s="15" t="s">
        <v>7072</v>
      </c>
      <c r="I1977" s="16" t="s">
        <v>7073</v>
      </c>
    </row>
    <row r="1978" spans="2:9" ht="15.75" customHeight="1" thickBot="1" x14ac:dyDescent="0.35">
      <c r="B1978" s="7" t="s">
        <v>7074</v>
      </c>
      <c r="C1978" s="13" t="s">
        <v>7075</v>
      </c>
      <c r="D1978" s="14">
        <f t="shared" si="90"/>
        <v>24</v>
      </c>
      <c r="E1978" s="15" t="str">
        <f t="shared" si="91"/>
        <v>Hunter-Galvan, Ms. Liza</v>
      </c>
      <c r="F1978" s="14">
        <f t="shared" si="92"/>
        <v>23</v>
      </c>
      <c r="G1978" s="14" t="s">
        <v>10</v>
      </c>
      <c r="H1978" s="15" t="s">
        <v>7076</v>
      </c>
      <c r="I1978" s="16" t="s">
        <v>7077</v>
      </c>
    </row>
    <row r="1979" spans="2:9" ht="15.75" customHeight="1" thickBot="1" x14ac:dyDescent="0.35">
      <c r="B1979" s="7" t="s">
        <v>7078</v>
      </c>
      <c r="C1979" s="13" t="s">
        <v>7079</v>
      </c>
      <c r="D1979" s="14">
        <f t="shared" si="90"/>
        <v>21</v>
      </c>
      <c r="E1979" s="15" t="str">
        <f t="shared" si="91"/>
        <v>Pierret, Ms. Lindsey</v>
      </c>
      <c r="F1979" s="14">
        <f t="shared" si="92"/>
        <v>20</v>
      </c>
      <c r="G1979" s="14" t="s">
        <v>10</v>
      </c>
      <c r="H1979" s="15" t="s">
        <v>236</v>
      </c>
      <c r="I1979" s="16" t="s">
        <v>7080</v>
      </c>
    </row>
    <row r="1980" spans="2:9" ht="15.75" customHeight="1" thickBot="1" x14ac:dyDescent="0.35">
      <c r="B1980" s="7" t="s">
        <v>7081</v>
      </c>
      <c r="C1980" s="13" t="s">
        <v>7082</v>
      </c>
      <c r="D1980" s="14">
        <f t="shared" si="90"/>
        <v>22</v>
      </c>
      <c r="E1980" s="15" t="str">
        <f t="shared" si="91"/>
        <v>White, Ms. Lindsay E.</v>
      </c>
      <c r="F1980" s="14">
        <f t="shared" si="92"/>
        <v>21</v>
      </c>
      <c r="G1980" s="14" t="s">
        <v>10</v>
      </c>
      <c r="H1980" s="15" t="s">
        <v>7083</v>
      </c>
      <c r="I1980" s="16" t="s">
        <v>855</v>
      </c>
    </row>
    <row r="1981" spans="2:9" ht="15.75" customHeight="1" thickBot="1" x14ac:dyDescent="0.35">
      <c r="B1981" s="7" t="s">
        <v>7084</v>
      </c>
      <c r="C1981" s="13" t="s">
        <v>7085</v>
      </c>
      <c r="D1981" s="14">
        <f t="shared" si="90"/>
        <v>24</v>
      </c>
      <c r="E1981" s="15" t="str">
        <f t="shared" si="91"/>
        <v>O'Neil, Ms. Kathleen M.</v>
      </c>
      <c r="F1981" s="14">
        <f t="shared" si="92"/>
        <v>23</v>
      </c>
      <c r="G1981" s="14" t="s">
        <v>10</v>
      </c>
      <c r="H1981" s="15" t="s">
        <v>7086</v>
      </c>
      <c r="I1981" s="16" t="s">
        <v>7087</v>
      </c>
    </row>
    <row r="1982" spans="2:9" ht="15.75" customHeight="1" thickBot="1" x14ac:dyDescent="0.35">
      <c r="B1982" s="7" t="s">
        <v>7088</v>
      </c>
      <c r="C1982" s="13" t="s">
        <v>7089</v>
      </c>
      <c r="D1982" s="14">
        <f t="shared" si="90"/>
        <v>15</v>
      </c>
      <c r="E1982" s="15" t="str">
        <f t="shared" si="91"/>
        <v>Leitz, Ms. Aya</v>
      </c>
      <c r="F1982" s="14">
        <f t="shared" si="92"/>
        <v>14</v>
      </c>
      <c r="G1982" s="14" t="s">
        <v>10</v>
      </c>
      <c r="H1982" s="15" t="s">
        <v>7090</v>
      </c>
      <c r="I1982" s="16" t="s">
        <v>7091</v>
      </c>
    </row>
    <row r="1983" spans="2:9" ht="15.75" customHeight="1" thickBot="1" x14ac:dyDescent="0.35">
      <c r="B1983" s="7" t="s">
        <v>7092</v>
      </c>
      <c r="C1983" s="13" t="s">
        <v>7093</v>
      </c>
      <c r="D1983" s="14">
        <f t="shared" si="90"/>
        <v>22</v>
      </c>
      <c r="E1983" s="15" t="str">
        <f t="shared" si="91"/>
        <v>Durfee, Ms. Carolyn R</v>
      </c>
      <c r="F1983" s="14">
        <f t="shared" si="92"/>
        <v>21</v>
      </c>
      <c r="G1983" s="14" t="s">
        <v>10</v>
      </c>
      <c r="H1983" s="15" t="s">
        <v>7094</v>
      </c>
      <c r="I1983" s="16" t="s">
        <v>7095</v>
      </c>
    </row>
    <row r="1984" spans="2:9" ht="15.75" customHeight="1" thickBot="1" x14ac:dyDescent="0.35">
      <c r="B1984" s="7" t="s">
        <v>7096</v>
      </c>
      <c r="C1984" s="13" t="s">
        <v>7097</v>
      </c>
      <c r="D1984" s="14">
        <f t="shared" si="90"/>
        <v>21</v>
      </c>
      <c r="E1984" s="15" t="str">
        <f t="shared" si="91"/>
        <v>Maylone, Ms. Bethany</v>
      </c>
      <c r="F1984" s="14">
        <f t="shared" si="92"/>
        <v>20</v>
      </c>
      <c r="G1984" s="14" t="s">
        <v>10</v>
      </c>
      <c r="H1984" s="15" t="s">
        <v>7098</v>
      </c>
      <c r="I1984" s="16" t="s">
        <v>7099</v>
      </c>
    </row>
    <row r="1985" spans="2:9" ht="15.75" customHeight="1" thickBot="1" x14ac:dyDescent="0.35">
      <c r="B1985" s="7" t="s">
        <v>7100</v>
      </c>
      <c r="C1985" s="13" t="s">
        <v>7101</v>
      </c>
      <c r="D1985" s="14">
        <f t="shared" si="90"/>
        <v>21</v>
      </c>
      <c r="E1985" s="15" t="str">
        <f t="shared" si="91"/>
        <v>Reiland, Ms. Holly A</v>
      </c>
      <c r="F1985" s="14">
        <f t="shared" si="92"/>
        <v>20</v>
      </c>
      <c r="G1985" s="14" t="s">
        <v>10</v>
      </c>
      <c r="H1985" s="15" t="s">
        <v>7102</v>
      </c>
      <c r="I1985" s="16" t="s">
        <v>7103</v>
      </c>
    </row>
    <row r="1986" spans="2:9" ht="15.75" customHeight="1" thickBot="1" x14ac:dyDescent="0.35">
      <c r="B1986" s="7" t="s">
        <v>7104</v>
      </c>
      <c r="C1986" s="13" t="s">
        <v>7105</v>
      </c>
      <c r="D1986" s="14">
        <f t="shared" si="90"/>
        <v>13</v>
      </c>
      <c r="E1986" s="15" t="str">
        <f t="shared" si="91"/>
        <v>Hu, Mr. Ping</v>
      </c>
      <c r="F1986" s="14">
        <f t="shared" si="92"/>
        <v>12</v>
      </c>
      <c r="G1986" s="14" t="s">
        <v>15</v>
      </c>
      <c r="H1986" s="15" t="s">
        <v>7106</v>
      </c>
      <c r="I1986" s="16" t="s">
        <v>7107</v>
      </c>
    </row>
    <row r="1987" spans="2:9" ht="15.75" customHeight="1" thickBot="1" x14ac:dyDescent="0.35">
      <c r="B1987" s="7" t="s">
        <v>7108</v>
      </c>
      <c r="C1987" s="13" t="s">
        <v>7109</v>
      </c>
      <c r="D1987" s="14">
        <f t="shared" ref="D1987:D2050" si="93">LEN(C1987)</f>
        <v>16</v>
      </c>
      <c r="E1987" s="15" t="str">
        <f t="shared" ref="E1987:E2050" si="94">TRIM(C1987)</f>
        <v>Lessek, Mr. Tim</v>
      </c>
      <c r="F1987" s="14">
        <f t="shared" ref="F1987:F2050" si="95">LEN(E1987)</f>
        <v>15</v>
      </c>
      <c r="G1987" s="14" t="s">
        <v>15</v>
      </c>
      <c r="H1987" s="15" t="s">
        <v>3798</v>
      </c>
      <c r="I1987" s="16" t="s">
        <v>7110</v>
      </c>
    </row>
    <row r="1988" spans="2:9" ht="15.75" customHeight="1" thickBot="1" x14ac:dyDescent="0.35">
      <c r="B1988" s="7" t="s">
        <v>7111</v>
      </c>
      <c r="C1988" s="13" t="s">
        <v>7112</v>
      </c>
      <c r="D1988" s="14">
        <f t="shared" si="93"/>
        <v>23</v>
      </c>
      <c r="E1988" s="15" t="str">
        <f t="shared" si="94"/>
        <v>Colavincenzo, Mr. John</v>
      </c>
      <c r="F1988" s="14">
        <f t="shared" si="95"/>
        <v>22</v>
      </c>
      <c r="G1988" s="14" t="s">
        <v>15</v>
      </c>
      <c r="H1988" s="15" t="s">
        <v>88</v>
      </c>
      <c r="I1988" s="16" t="s">
        <v>7113</v>
      </c>
    </row>
    <row r="1989" spans="2:9" ht="15.75" customHeight="1" thickBot="1" x14ac:dyDescent="0.35">
      <c r="B1989" s="7" t="s">
        <v>7114</v>
      </c>
      <c r="C1989" s="13" t="s">
        <v>7115</v>
      </c>
      <c r="D1989" s="14">
        <f t="shared" si="93"/>
        <v>26</v>
      </c>
      <c r="E1989" s="15" t="str">
        <f t="shared" si="94"/>
        <v>Mendez-Karr, Mrs. Cynthia</v>
      </c>
      <c r="F1989" s="14">
        <f t="shared" si="95"/>
        <v>25</v>
      </c>
      <c r="G1989" s="14" t="s">
        <v>1857</v>
      </c>
      <c r="H1989" s="15" t="s">
        <v>1322</v>
      </c>
      <c r="I1989" s="16" t="s">
        <v>7116</v>
      </c>
    </row>
    <row r="1990" spans="2:9" ht="15.75" customHeight="1" thickBot="1" x14ac:dyDescent="0.35">
      <c r="B1990" s="7" t="s">
        <v>7117</v>
      </c>
      <c r="C1990" s="13" t="s">
        <v>7118</v>
      </c>
      <c r="D1990" s="14">
        <f t="shared" si="93"/>
        <v>21</v>
      </c>
      <c r="E1990" s="15" t="str">
        <f t="shared" si="94"/>
        <v>Saulnier, Mr. Emmett</v>
      </c>
      <c r="F1990" s="14">
        <f t="shared" si="95"/>
        <v>20</v>
      </c>
      <c r="G1990" s="14" t="s">
        <v>15</v>
      </c>
      <c r="H1990" s="15" t="s">
        <v>7119</v>
      </c>
      <c r="I1990" s="16" t="s">
        <v>7120</v>
      </c>
    </row>
    <row r="1991" spans="2:9" ht="15.75" customHeight="1" thickBot="1" x14ac:dyDescent="0.35">
      <c r="B1991" s="7" t="s">
        <v>7121</v>
      </c>
      <c r="C1991" s="13" t="s">
        <v>7122</v>
      </c>
      <c r="D1991" s="14">
        <f t="shared" si="93"/>
        <v>21</v>
      </c>
      <c r="E1991" s="15" t="str">
        <f t="shared" si="94"/>
        <v>Schoonover, Ms. Kate</v>
      </c>
      <c r="F1991" s="14">
        <f t="shared" si="95"/>
        <v>20</v>
      </c>
      <c r="G1991" s="14" t="s">
        <v>10</v>
      </c>
      <c r="H1991" s="15" t="s">
        <v>335</v>
      </c>
      <c r="I1991" s="16" t="s">
        <v>7123</v>
      </c>
    </row>
    <row r="1992" spans="2:9" ht="15.75" customHeight="1" thickBot="1" x14ac:dyDescent="0.35">
      <c r="B1992" s="7" t="s">
        <v>7124</v>
      </c>
      <c r="C1992" s="13" t="s">
        <v>7125</v>
      </c>
      <c r="D1992" s="14">
        <f t="shared" si="93"/>
        <v>25</v>
      </c>
      <c r="E1992" s="15" t="str">
        <f t="shared" si="94"/>
        <v>Hass, Mr. Christopher L.</v>
      </c>
      <c r="F1992" s="14">
        <f t="shared" si="95"/>
        <v>24</v>
      </c>
      <c r="G1992" s="14" t="s">
        <v>15</v>
      </c>
      <c r="H1992" s="15" t="s">
        <v>7126</v>
      </c>
      <c r="I1992" s="16" t="s">
        <v>7127</v>
      </c>
    </row>
    <row r="1993" spans="2:9" ht="15.75" customHeight="1" thickBot="1" x14ac:dyDescent="0.35">
      <c r="B1993" s="7" t="s">
        <v>7128</v>
      </c>
      <c r="C1993" s="13" t="s">
        <v>7129</v>
      </c>
      <c r="D1993" s="14">
        <f t="shared" si="93"/>
        <v>28</v>
      </c>
      <c r="E1993" s="15" t="str">
        <f t="shared" si="94"/>
        <v>Cadotte, Mr. Christopher P.</v>
      </c>
      <c r="F1993" s="14">
        <f t="shared" si="95"/>
        <v>27</v>
      </c>
      <c r="G1993" s="14" t="s">
        <v>15</v>
      </c>
      <c r="H1993" s="15" t="s">
        <v>2512</v>
      </c>
      <c r="I1993" s="16" t="s">
        <v>7130</v>
      </c>
    </row>
    <row r="1994" spans="2:9" ht="15.75" customHeight="1" thickBot="1" x14ac:dyDescent="0.35">
      <c r="B1994" s="7" t="s">
        <v>7131</v>
      </c>
      <c r="C1994" s="13" t="s">
        <v>7132</v>
      </c>
      <c r="D1994" s="14">
        <f t="shared" si="93"/>
        <v>32</v>
      </c>
      <c r="E1994" s="15" t="str">
        <f t="shared" si="94"/>
        <v>Cacciapaglia, Mr. Christopher W</v>
      </c>
      <c r="F1994" s="14">
        <f t="shared" si="95"/>
        <v>31</v>
      </c>
      <c r="G1994" s="14" t="s">
        <v>15</v>
      </c>
      <c r="H1994" s="15" t="s">
        <v>7133</v>
      </c>
      <c r="I1994" s="16" t="s">
        <v>7134</v>
      </c>
    </row>
    <row r="1995" spans="2:9" ht="15.75" customHeight="1" thickBot="1" x14ac:dyDescent="0.35">
      <c r="B1995" s="7" t="s">
        <v>7135</v>
      </c>
      <c r="C1995" s="13" t="s">
        <v>7136</v>
      </c>
      <c r="D1995" s="14">
        <f t="shared" si="93"/>
        <v>24</v>
      </c>
      <c r="E1995" s="15" t="str">
        <f t="shared" si="94"/>
        <v>Mininger, Mr. Norman H.</v>
      </c>
      <c r="F1995" s="14">
        <f t="shared" si="95"/>
        <v>23</v>
      </c>
      <c r="G1995" s="14" t="s">
        <v>15</v>
      </c>
      <c r="H1995" s="15" t="s">
        <v>7137</v>
      </c>
      <c r="I1995" s="16" t="s">
        <v>7138</v>
      </c>
    </row>
    <row r="1996" spans="2:9" ht="15.75" customHeight="1" thickBot="1" x14ac:dyDescent="0.35">
      <c r="B1996" s="7" t="s">
        <v>7139</v>
      </c>
      <c r="C1996" s="13" t="s">
        <v>7140</v>
      </c>
      <c r="D1996" s="14">
        <f t="shared" si="93"/>
        <v>16</v>
      </c>
      <c r="E1996" s="15" t="str">
        <f t="shared" si="94"/>
        <v>Mayo, Ms. Susan</v>
      </c>
      <c r="F1996" s="14">
        <f t="shared" si="95"/>
        <v>15</v>
      </c>
      <c r="G1996" s="14" t="s">
        <v>10</v>
      </c>
      <c r="H1996" s="15" t="s">
        <v>5558</v>
      </c>
      <c r="I1996" s="16" t="s">
        <v>7141</v>
      </c>
    </row>
    <row r="1997" spans="2:9" ht="15.75" customHeight="1" thickBot="1" x14ac:dyDescent="0.35">
      <c r="B1997" s="7" t="s">
        <v>7142</v>
      </c>
      <c r="C1997" s="13" t="s">
        <v>7143</v>
      </c>
      <c r="D1997" s="14">
        <f t="shared" si="93"/>
        <v>21</v>
      </c>
      <c r="E1997" s="15" t="str">
        <f t="shared" si="94"/>
        <v>Zicko, Ms. Tatyana K</v>
      </c>
      <c r="F1997" s="14">
        <f t="shared" si="95"/>
        <v>20</v>
      </c>
      <c r="G1997" s="14" t="s">
        <v>10</v>
      </c>
      <c r="H1997" s="15" t="s">
        <v>7144</v>
      </c>
      <c r="I1997" s="16" t="s">
        <v>7145</v>
      </c>
    </row>
    <row r="1998" spans="2:9" ht="15.75" customHeight="1" thickBot="1" x14ac:dyDescent="0.35">
      <c r="B1998" s="7" t="s">
        <v>7146</v>
      </c>
      <c r="C1998" s="13" t="s">
        <v>7147</v>
      </c>
      <c r="D1998" s="14">
        <f t="shared" si="93"/>
        <v>20</v>
      </c>
      <c r="E1998" s="15" t="str">
        <f t="shared" si="94"/>
        <v>Graham, Ms. Chrissy</v>
      </c>
      <c r="F1998" s="14">
        <f t="shared" si="95"/>
        <v>19</v>
      </c>
      <c r="G1998" s="14" t="s">
        <v>10</v>
      </c>
      <c r="H1998" s="15" t="s">
        <v>7148</v>
      </c>
      <c r="I1998" s="16" t="s">
        <v>1480</v>
      </c>
    </row>
    <row r="1999" spans="2:9" ht="15.75" customHeight="1" thickBot="1" x14ac:dyDescent="0.35">
      <c r="B1999" s="7" t="s">
        <v>7149</v>
      </c>
      <c r="C1999" s="13" t="s">
        <v>7150</v>
      </c>
      <c r="D1999" s="14">
        <f t="shared" si="93"/>
        <v>19</v>
      </c>
      <c r="E1999" s="15" t="str">
        <f t="shared" si="94"/>
        <v>Boland, Ms. Carrie</v>
      </c>
      <c r="F1999" s="14">
        <f t="shared" si="95"/>
        <v>18</v>
      </c>
      <c r="G1999" s="14" t="s">
        <v>10</v>
      </c>
      <c r="H1999" s="15" t="s">
        <v>991</v>
      </c>
      <c r="I1999" s="16" t="s">
        <v>386</v>
      </c>
    </row>
    <row r="2000" spans="2:9" ht="15.75" customHeight="1" thickBot="1" x14ac:dyDescent="0.35">
      <c r="B2000" s="7" t="s">
        <v>7151</v>
      </c>
      <c r="C2000" s="13" t="s">
        <v>7152</v>
      </c>
      <c r="D2000" s="14">
        <f t="shared" si="93"/>
        <v>16</v>
      </c>
      <c r="E2000" s="15" t="str">
        <f t="shared" si="94"/>
        <v>Cupp, Ms. Halle</v>
      </c>
      <c r="F2000" s="14">
        <f t="shared" si="95"/>
        <v>15</v>
      </c>
      <c r="G2000" s="14" t="s">
        <v>10</v>
      </c>
      <c r="H2000" s="15" t="s">
        <v>7153</v>
      </c>
      <c r="I2000" s="16" t="s">
        <v>7154</v>
      </c>
    </row>
    <row r="2001" spans="2:9" ht="15.75" customHeight="1" thickBot="1" x14ac:dyDescent="0.35">
      <c r="B2001" s="7" t="s">
        <v>7155</v>
      </c>
      <c r="C2001" s="13" t="s">
        <v>7156</v>
      </c>
      <c r="D2001" s="14">
        <f t="shared" si="93"/>
        <v>18</v>
      </c>
      <c r="E2001" s="15" t="str">
        <f t="shared" si="94"/>
        <v>Shaw, Ms. Carolyn</v>
      </c>
      <c r="F2001" s="14">
        <f t="shared" si="95"/>
        <v>17</v>
      </c>
      <c r="G2001" s="14" t="s">
        <v>10</v>
      </c>
      <c r="H2001" s="15" t="s">
        <v>1766</v>
      </c>
      <c r="I2001" s="16" t="s">
        <v>1145</v>
      </c>
    </row>
    <row r="2002" spans="2:9" ht="15.75" customHeight="1" thickBot="1" x14ac:dyDescent="0.35">
      <c r="B2002" s="7" t="s">
        <v>7157</v>
      </c>
      <c r="C2002" s="13" t="s">
        <v>7158</v>
      </c>
      <c r="D2002" s="14">
        <f t="shared" si="93"/>
        <v>21</v>
      </c>
      <c r="E2002" s="15" t="str">
        <f t="shared" si="94"/>
        <v>Klassen, Ms. Tara D.</v>
      </c>
      <c r="F2002" s="14">
        <f t="shared" si="95"/>
        <v>20</v>
      </c>
      <c r="G2002" s="14" t="s">
        <v>10</v>
      </c>
      <c r="H2002" s="15" t="s">
        <v>7159</v>
      </c>
      <c r="I2002" s="16" t="s">
        <v>7160</v>
      </c>
    </row>
    <row r="2003" spans="2:9" ht="15.75" customHeight="1" thickBot="1" x14ac:dyDescent="0.35">
      <c r="B2003" s="7" t="s">
        <v>7161</v>
      </c>
      <c r="C2003" s="13" t="s">
        <v>7162</v>
      </c>
      <c r="D2003" s="14">
        <f t="shared" si="93"/>
        <v>19</v>
      </c>
      <c r="E2003" s="15" t="str">
        <f t="shared" si="94"/>
        <v>Musal, Mr. Rasim M</v>
      </c>
      <c r="F2003" s="14">
        <f t="shared" si="95"/>
        <v>18</v>
      </c>
      <c r="G2003" s="14" t="s">
        <v>15</v>
      </c>
      <c r="H2003" s="15" t="s">
        <v>7163</v>
      </c>
      <c r="I2003" s="16" t="s">
        <v>7164</v>
      </c>
    </row>
    <row r="2004" spans="2:9" ht="15.75" customHeight="1" thickBot="1" x14ac:dyDescent="0.35">
      <c r="B2004" s="7" t="s">
        <v>7165</v>
      </c>
      <c r="C2004" s="13" t="s">
        <v>7166</v>
      </c>
      <c r="D2004" s="14">
        <f t="shared" si="93"/>
        <v>19</v>
      </c>
      <c r="E2004" s="15" t="str">
        <f t="shared" si="94"/>
        <v>Kitayama, Ms. Dina</v>
      </c>
      <c r="F2004" s="14">
        <f t="shared" si="95"/>
        <v>18</v>
      </c>
      <c r="G2004" s="14" t="s">
        <v>10</v>
      </c>
      <c r="H2004" s="15" t="s">
        <v>7167</v>
      </c>
      <c r="I2004" s="16" t="s">
        <v>7168</v>
      </c>
    </row>
    <row r="2005" spans="2:9" ht="15.75" customHeight="1" thickBot="1" x14ac:dyDescent="0.35">
      <c r="B2005" s="7" t="s">
        <v>7169</v>
      </c>
      <c r="C2005" s="13" t="s">
        <v>7170</v>
      </c>
      <c r="D2005" s="14">
        <f t="shared" si="93"/>
        <v>17</v>
      </c>
      <c r="E2005" s="15" t="str">
        <f t="shared" si="94"/>
        <v>Altman, Ms. Lisa</v>
      </c>
      <c r="F2005" s="14">
        <f t="shared" si="95"/>
        <v>16</v>
      </c>
      <c r="G2005" s="14" t="s">
        <v>10</v>
      </c>
      <c r="H2005" s="15" t="s">
        <v>1876</v>
      </c>
      <c r="I2005" s="16" t="s">
        <v>7171</v>
      </c>
    </row>
    <row r="2006" spans="2:9" ht="15.75" customHeight="1" thickBot="1" x14ac:dyDescent="0.35">
      <c r="B2006" s="7" t="s">
        <v>7172</v>
      </c>
      <c r="C2006" s="13" t="s">
        <v>7173</v>
      </c>
      <c r="D2006" s="14">
        <f t="shared" si="93"/>
        <v>21</v>
      </c>
      <c r="E2006" s="15" t="str">
        <f t="shared" si="94"/>
        <v>Demchko, Ms. Caitrin</v>
      </c>
      <c r="F2006" s="14">
        <f t="shared" si="95"/>
        <v>20</v>
      </c>
      <c r="G2006" s="14" t="s">
        <v>10</v>
      </c>
      <c r="H2006" s="15" t="s">
        <v>7174</v>
      </c>
      <c r="I2006" s="16" t="s">
        <v>7175</v>
      </c>
    </row>
    <row r="2007" spans="2:9" ht="15.75" customHeight="1" thickBot="1" x14ac:dyDescent="0.35">
      <c r="B2007" s="7" t="s">
        <v>7176</v>
      </c>
      <c r="C2007" s="13" t="s">
        <v>7177</v>
      </c>
      <c r="D2007" s="14">
        <f t="shared" si="93"/>
        <v>20</v>
      </c>
      <c r="E2007" s="15" t="str">
        <f t="shared" si="94"/>
        <v>Wild, Ms. Adriana S</v>
      </c>
      <c r="F2007" s="14">
        <f t="shared" si="95"/>
        <v>19</v>
      </c>
      <c r="G2007" s="14" t="s">
        <v>10</v>
      </c>
      <c r="H2007" s="15" t="s">
        <v>7178</v>
      </c>
      <c r="I2007" s="16" t="s">
        <v>4739</v>
      </c>
    </row>
    <row r="2008" spans="2:9" ht="15.75" customHeight="1" thickBot="1" x14ac:dyDescent="0.35">
      <c r="B2008" s="7" t="s">
        <v>7179</v>
      </c>
      <c r="C2008" s="13" t="s">
        <v>7180</v>
      </c>
      <c r="D2008" s="14">
        <f t="shared" si="93"/>
        <v>17</v>
      </c>
      <c r="E2008" s="15" t="str">
        <f t="shared" si="94"/>
        <v>Betts, Ms. Megan</v>
      </c>
      <c r="F2008" s="14">
        <f t="shared" si="95"/>
        <v>16</v>
      </c>
      <c r="G2008" s="14" t="s">
        <v>10</v>
      </c>
      <c r="H2008" s="15" t="s">
        <v>267</v>
      </c>
      <c r="I2008" s="16" t="s">
        <v>7181</v>
      </c>
    </row>
    <row r="2009" spans="2:9" ht="15.75" customHeight="1" thickBot="1" x14ac:dyDescent="0.35">
      <c r="B2009" s="7" t="s">
        <v>7182</v>
      </c>
      <c r="C2009" s="13" t="s">
        <v>7183</v>
      </c>
      <c r="D2009" s="14">
        <f t="shared" si="93"/>
        <v>23</v>
      </c>
      <c r="E2009" s="15" t="str">
        <f t="shared" si="94"/>
        <v>Martin, Mrs. Kristen M</v>
      </c>
      <c r="F2009" s="14">
        <f t="shared" si="95"/>
        <v>22</v>
      </c>
      <c r="G2009" s="14" t="s">
        <v>1857</v>
      </c>
      <c r="H2009" s="15" t="s">
        <v>7184</v>
      </c>
      <c r="I2009" s="16" t="s">
        <v>1576</v>
      </c>
    </row>
    <row r="2010" spans="2:9" ht="15.75" customHeight="1" thickBot="1" x14ac:dyDescent="0.35">
      <c r="B2010" s="7" t="s">
        <v>7185</v>
      </c>
      <c r="C2010" s="13" t="s">
        <v>7186</v>
      </c>
      <c r="D2010" s="14">
        <f t="shared" si="93"/>
        <v>22</v>
      </c>
      <c r="E2010" s="15" t="str">
        <f t="shared" si="94"/>
        <v>Vandeventer, Ms. Alix</v>
      </c>
      <c r="F2010" s="14">
        <f t="shared" si="95"/>
        <v>21</v>
      </c>
      <c r="G2010" s="14" t="s">
        <v>10</v>
      </c>
      <c r="H2010" s="15" t="s">
        <v>7187</v>
      </c>
      <c r="I2010" s="16" t="s">
        <v>7188</v>
      </c>
    </row>
    <row r="2011" spans="2:9" ht="15.75" customHeight="1" thickBot="1" x14ac:dyDescent="0.35">
      <c r="B2011" s="7" t="s">
        <v>7189</v>
      </c>
      <c r="C2011" s="13" t="s">
        <v>7190</v>
      </c>
      <c r="D2011" s="14">
        <f t="shared" si="93"/>
        <v>21</v>
      </c>
      <c r="E2011" s="15" t="str">
        <f t="shared" si="94"/>
        <v>Hirano, Mr. Kakushin</v>
      </c>
      <c r="F2011" s="14">
        <f t="shared" si="95"/>
        <v>20</v>
      </c>
      <c r="G2011" s="14" t="s">
        <v>15</v>
      </c>
      <c r="H2011" s="15" t="s">
        <v>7191</v>
      </c>
      <c r="I2011" s="16" t="s">
        <v>7192</v>
      </c>
    </row>
    <row r="2012" spans="2:9" ht="15.75" customHeight="1" thickBot="1" x14ac:dyDescent="0.35">
      <c r="B2012" s="7" t="s">
        <v>7193</v>
      </c>
      <c r="C2012" s="13" t="s">
        <v>7194</v>
      </c>
      <c r="D2012" s="14">
        <f t="shared" si="93"/>
        <v>20</v>
      </c>
      <c r="E2012" s="15" t="str">
        <f t="shared" si="94"/>
        <v>Davi, Mr. Michael J</v>
      </c>
      <c r="F2012" s="14">
        <f t="shared" si="95"/>
        <v>19</v>
      </c>
      <c r="G2012" s="14" t="s">
        <v>15</v>
      </c>
      <c r="H2012" s="15" t="s">
        <v>1495</v>
      </c>
      <c r="I2012" s="16" t="s">
        <v>7195</v>
      </c>
    </row>
    <row r="2013" spans="2:9" ht="15.75" customHeight="1" thickBot="1" x14ac:dyDescent="0.35">
      <c r="B2013" s="7" t="s">
        <v>7196</v>
      </c>
      <c r="C2013" s="13" t="s">
        <v>7197</v>
      </c>
      <c r="D2013" s="14">
        <f t="shared" si="93"/>
        <v>19</v>
      </c>
      <c r="E2013" s="15" t="str">
        <f t="shared" si="94"/>
        <v>Sloan, Mr. Bradley</v>
      </c>
      <c r="F2013" s="14">
        <f t="shared" si="95"/>
        <v>18</v>
      </c>
      <c r="G2013" s="14" t="s">
        <v>15</v>
      </c>
      <c r="H2013" s="15" t="s">
        <v>1110</v>
      </c>
      <c r="I2013" s="16" t="s">
        <v>7198</v>
      </c>
    </row>
    <row r="2014" spans="2:9" ht="15.75" customHeight="1" thickBot="1" x14ac:dyDescent="0.35">
      <c r="B2014" s="7" t="s">
        <v>7199</v>
      </c>
      <c r="C2014" s="13" t="s">
        <v>7200</v>
      </c>
      <c r="D2014" s="14">
        <f t="shared" si="93"/>
        <v>17</v>
      </c>
      <c r="E2014" s="15" t="str">
        <f t="shared" si="94"/>
        <v>Homich, Mr. Matt</v>
      </c>
      <c r="F2014" s="14">
        <f t="shared" si="95"/>
        <v>16</v>
      </c>
      <c r="G2014" s="14" t="s">
        <v>15</v>
      </c>
      <c r="H2014" s="15" t="s">
        <v>809</v>
      </c>
      <c r="I2014" s="16" t="s">
        <v>7201</v>
      </c>
    </row>
    <row r="2015" spans="2:9" ht="15.75" customHeight="1" thickBot="1" x14ac:dyDescent="0.35">
      <c r="B2015" s="7" t="s">
        <v>7202</v>
      </c>
      <c r="C2015" s="13" t="s">
        <v>7203</v>
      </c>
      <c r="D2015" s="14">
        <f t="shared" si="93"/>
        <v>20</v>
      </c>
      <c r="E2015" s="15" t="str">
        <f t="shared" si="94"/>
        <v>Bell, Ms. Amanda C.</v>
      </c>
      <c r="F2015" s="14">
        <f t="shared" si="95"/>
        <v>19</v>
      </c>
      <c r="G2015" s="14" t="s">
        <v>10</v>
      </c>
      <c r="H2015" s="15" t="s">
        <v>7204</v>
      </c>
      <c r="I2015" s="16" t="s">
        <v>3809</v>
      </c>
    </row>
    <row r="2016" spans="2:9" ht="15.75" customHeight="1" thickBot="1" x14ac:dyDescent="0.35">
      <c r="B2016" s="7" t="s">
        <v>7205</v>
      </c>
      <c r="C2016" s="13" t="s">
        <v>7206</v>
      </c>
      <c r="D2016" s="14">
        <f t="shared" si="93"/>
        <v>24</v>
      </c>
      <c r="E2016" s="15" t="str">
        <f t="shared" si="94"/>
        <v>Kristjansson, Mr. Valur</v>
      </c>
      <c r="F2016" s="14">
        <f t="shared" si="95"/>
        <v>23</v>
      </c>
      <c r="G2016" s="14" t="s">
        <v>15</v>
      </c>
      <c r="H2016" s="15" t="s">
        <v>7207</v>
      </c>
      <c r="I2016" s="16" t="s">
        <v>7208</v>
      </c>
    </row>
    <row r="2017" spans="2:9" ht="15.75" customHeight="1" thickBot="1" x14ac:dyDescent="0.35">
      <c r="B2017" s="7" t="s">
        <v>7209</v>
      </c>
      <c r="C2017" s="13" t="s">
        <v>7210</v>
      </c>
      <c r="D2017" s="14">
        <f t="shared" si="93"/>
        <v>20</v>
      </c>
      <c r="E2017" s="15" t="str">
        <f t="shared" si="94"/>
        <v>Pitman, Ms. Erica J</v>
      </c>
      <c r="F2017" s="14">
        <f t="shared" si="95"/>
        <v>19</v>
      </c>
      <c r="G2017" s="14" t="s">
        <v>10</v>
      </c>
      <c r="H2017" s="15" t="s">
        <v>7211</v>
      </c>
      <c r="I2017" s="16" t="s">
        <v>7212</v>
      </c>
    </row>
    <row r="2018" spans="2:9" ht="15.75" customHeight="1" thickBot="1" x14ac:dyDescent="0.35">
      <c r="B2018" s="7" t="s">
        <v>7213</v>
      </c>
      <c r="C2018" s="13" t="s">
        <v>7214</v>
      </c>
      <c r="D2018" s="14">
        <f t="shared" si="93"/>
        <v>23</v>
      </c>
      <c r="E2018" s="15" t="str">
        <f t="shared" si="94"/>
        <v>Curley, Mr. Stephen F.</v>
      </c>
      <c r="F2018" s="14">
        <f t="shared" si="95"/>
        <v>22</v>
      </c>
      <c r="G2018" s="14" t="s">
        <v>15</v>
      </c>
      <c r="H2018" s="15" t="s">
        <v>6978</v>
      </c>
      <c r="I2018" s="16" t="s">
        <v>7215</v>
      </c>
    </row>
    <row r="2019" spans="2:9" ht="15.75" customHeight="1" thickBot="1" x14ac:dyDescent="0.35">
      <c r="B2019" s="7" t="s">
        <v>7216</v>
      </c>
      <c r="C2019" s="13" t="s">
        <v>7217</v>
      </c>
      <c r="D2019" s="14">
        <f t="shared" si="93"/>
        <v>18</v>
      </c>
      <c r="E2019" s="15" t="str">
        <f t="shared" si="94"/>
        <v>Zimmer, Ms. Lissa</v>
      </c>
      <c r="F2019" s="14">
        <f t="shared" si="95"/>
        <v>17</v>
      </c>
      <c r="G2019" s="14" t="s">
        <v>10</v>
      </c>
      <c r="H2019" s="15" t="s">
        <v>7218</v>
      </c>
      <c r="I2019" s="16" t="s">
        <v>7219</v>
      </c>
    </row>
    <row r="2020" spans="2:9" ht="15.75" customHeight="1" thickBot="1" x14ac:dyDescent="0.35">
      <c r="B2020" s="7" t="s">
        <v>7220</v>
      </c>
      <c r="C2020" s="13" t="s">
        <v>7221</v>
      </c>
      <c r="D2020" s="14">
        <f t="shared" si="93"/>
        <v>19</v>
      </c>
      <c r="E2020" s="15" t="str">
        <f t="shared" si="94"/>
        <v>Granski, Ms. Megan</v>
      </c>
      <c r="F2020" s="14">
        <f t="shared" si="95"/>
        <v>18</v>
      </c>
      <c r="G2020" s="14" t="s">
        <v>10</v>
      </c>
      <c r="H2020" s="15" t="s">
        <v>267</v>
      </c>
      <c r="I2020" s="16" t="s">
        <v>7222</v>
      </c>
    </row>
    <row r="2021" spans="2:9" ht="15.75" customHeight="1" thickBot="1" x14ac:dyDescent="0.35">
      <c r="B2021" s="7" t="s">
        <v>7223</v>
      </c>
      <c r="C2021" s="13" t="s">
        <v>7224</v>
      </c>
      <c r="D2021" s="14">
        <f t="shared" si="93"/>
        <v>17</v>
      </c>
      <c r="E2021" s="15" t="str">
        <f t="shared" si="94"/>
        <v>Dunn, Ms. Alyson</v>
      </c>
      <c r="F2021" s="14">
        <f t="shared" si="95"/>
        <v>16</v>
      </c>
      <c r="G2021" s="14" t="s">
        <v>10</v>
      </c>
      <c r="H2021" s="15" t="s">
        <v>7225</v>
      </c>
      <c r="I2021" s="16" t="s">
        <v>257</v>
      </c>
    </row>
    <row r="2022" spans="2:9" ht="15.75" customHeight="1" thickBot="1" x14ac:dyDescent="0.35">
      <c r="B2022" s="7" t="s">
        <v>7226</v>
      </c>
      <c r="C2022" s="13" t="s">
        <v>7227</v>
      </c>
      <c r="D2022" s="14">
        <f t="shared" si="93"/>
        <v>21</v>
      </c>
      <c r="E2022" s="15" t="str">
        <f t="shared" si="94"/>
        <v>Regina, Mr. Chance B</v>
      </c>
      <c r="F2022" s="14">
        <f t="shared" si="95"/>
        <v>20</v>
      </c>
      <c r="G2022" s="14" t="s">
        <v>15</v>
      </c>
      <c r="H2022" s="15" t="s">
        <v>7228</v>
      </c>
      <c r="I2022" s="16" t="s">
        <v>7229</v>
      </c>
    </row>
    <row r="2023" spans="2:9" ht="15.75" customHeight="1" thickBot="1" x14ac:dyDescent="0.35">
      <c r="B2023" s="7" t="s">
        <v>7230</v>
      </c>
      <c r="C2023" s="13" t="s">
        <v>7231</v>
      </c>
      <c r="D2023" s="14">
        <f t="shared" si="93"/>
        <v>21</v>
      </c>
      <c r="E2023" s="15" t="str">
        <f t="shared" si="94"/>
        <v>O'Connor, Mr. Sean P</v>
      </c>
      <c r="F2023" s="14">
        <f t="shared" si="95"/>
        <v>20</v>
      </c>
      <c r="G2023" s="14" t="s">
        <v>15</v>
      </c>
      <c r="H2023" s="15" t="s">
        <v>6445</v>
      </c>
      <c r="I2023" s="16" t="s">
        <v>891</v>
      </c>
    </row>
    <row r="2024" spans="2:9" ht="15.75" customHeight="1" thickBot="1" x14ac:dyDescent="0.35">
      <c r="B2024" s="7" t="s">
        <v>7232</v>
      </c>
      <c r="C2024" s="13" t="s">
        <v>7233</v>
      </c>
      <c r="D2024" s="14">
        <f t="shared" si="93"/>
        <v>18</v>
      </c>
      <c r="E2024" s="15" t="str">
        <f t="shared" si="94"/>
        <v>Howe, Ms. Therese</v>
      </c>
      <c r="F2024" s="14">
        <f t="shared" si="95"/>
        <v>17</v>
      </c>
      <c r="G2024" s="14" t="s">
        <v>10</v>
      </c>
      <c r="H2024" s="15" t="s">
        <v>7234</v>
      </c>
      <c r="I2024" s="16" t="s">
        <v>7235</v>
      </c>
    </row>
    <row r="2025" spans="2:9" ht="15.75" customHeight="1" thickBot="1" x14ac:dyDescent="0.35">
      <c r="B2025" s="7" t="s">
        <v>7236</v>
      </c>
      <c r="C2025" s="13" t="s">
        <v>7237</v>
      </c>
      <c r="D2025" s="14">
        <f t="shared" si="93"/>
        <v>18</v>
      </c>
      <c r="E2025" s="15" t="str">
        <f t="shared" si="94"/>
        <v>Atwater, Mr. Beau</v>
      </c>
      <c r="F2025" s="14">
        <f t="shared" si="95"/>
        <v>17</v>
      </c>
      <c r="G2025" s="14" t="s">
        <v>15</v>
      </c>
      <c r="H2025" s="15" t="s">
        <v>7238</v>
      </c>
      <c r="I2025" s="16" t="s">
        <v>7239</v>
      </c>
    </row>
    <row r="2026" spans="2:9" ht="15.75" customHeight="1" thickBot="1" x14ac:dyDescent="0.35">
      <c r="B2026" s="7" t="s">
        <v>7240</v>
      </c>
      <c r="C2026" s="13" t="s">
        <v>7241</v>
      </c>
      <c r="D2026" s="14">
        <f t="shared" si="93"/>
        <v>23</v>
      </c>
      <c r="E2026" s="15" t="str">
        <f t="shared" si="94"/>
        <v>Gurganus, Ms. Kelsey M</v>
      </c>
      <c r="F2026" s="14">
        <f t="shared" si="95"/>
        <v>22</v>
      </c>
      <c r="G2026" s="14" t="s">
        <v>10</v>
      </c>
      <c r="H2026" s="15" t="s">
        <v>7242</v>
      </c>
      <c r="I2026" s="16" t="s">
        <v>7243</v>
      </c>
    </row>
    <row r="2027" spans="2:9" ht="15.75" customHeight="1" thickBot="1" x14ac:dyDescent="0.35">
      <c r="B2027" s="7" t="s">
        <v>7244</v>
      </c>
      <c r="C2027" s="13" t="s">
        <v>7245</v>
      </c>
      <c r="D2027" s="14">
        <f t="shared" si="93"/>
        <v>21</v>
      </c>
      <c r="E2027" s="15" t="str">
        <f t="shared" si="94"/>
        <v>Holden, Ms. Gretchen</v>
      </c>
      <c r="F2027" s="14">
        <f t="shared" si="95"/>
        <v>20</v>
      </c>
      <c r="G2027" s="14" t="s">
        <v>10</v>
      </c>
      <c r="H2027" s="15" t="s">
        <v>7246</v>
      </c>
      <c r="I2027" s="16" t="s">
        <v>7247</v>
      </c>
    </row>
    <row r="2028" spans="2:9" ht="15.75" customHeight="1" thickBot="1" x14ac:dyDescent="0.35">
      <c r="B2028" s="7" t="s">
        <v>7248</v>
      </c>
      <c r="C2028" s="13" t="s">
        <v>7249</v>
      </c>
      <c r="D2028" s="14">
        <f t="shared" si="93"/>
        <v>24</v>
      </c>
      <c r="E2028" s="15" t="str">
        <f t="shared" si="94"/>
        <v>Parton, Mr. Nicholas E.</v>
      </c>
      <c r="F2028" s="14">
        <f t="shared" si="95"/>
        <v>23</v>
      </c>
      <c r="G2028" s="14" t="s">
        <v>15</v>
      </c>
      <c r="H2028" s="15" t="s">
        <v>7250</v>
      </c>
      <c r="I2028" s="16" t="s">
        <v>7251</v>
      </c>
    </row>
    <row r="2029" spans="2:9" ht="15.75" customHeight="1" thickBot="1" x14ac:dyDescent="0.35">
      <c r="B2029" s="7" t="s">
        <v>7252</v>
      </c>
      <c r="C2029" s="13" t="s">
        <v>7253</v>
      </c>
      <c r="D2029" s="14">
        <f t="shared" si="93"/>
        <v>19</v>
      </c>
      <c r="E2029" s="15" t="str">
        <f t="shared" si="94"/>
        <v>Downs, Ms. Deborah</v>
      </c>
      <c r="F2029" s="14">
        <f t="shared" si="95"/>
        <v>18</v>
      </c>
      <c r="G2029" s="14" t="s">
        <v>10</v>
      </c>
      <c r="H2029" s="15" t="s">
        <v>7254</v>
      </c>
      <c r="I2029" s="16" t="s">
        <v>5712</v>
      </c>
    </row>
    <row r="2030" spans="2:9" ht="15.75" customHeight="1" thickBot="1" x14ac:dyDescent="0.35">
      <c r="B2030" s="7" t="s">
        <v>7255</v>
      </c>
      <c r="C2030" s="13" t="s">
        <v>7256</v>
      </c>
      <c r="D2030" s="14">
        <f t="shared" si="93"/>
        <v>23</v>
      </c>
      <c r="E2030" s="15" t="str">
        <f t="shared" si="94"/>
        <v>Dent, Mr. Chuck W. Jr.</v>
      </c>
      <c r="F2030" s="14">
        <f t="shared" si="95"/>
        <v>22</v>
      </c>
      <c r="G2030" s="14" t="s">
        <v>15</v>
      </c>
      <c r="H2030" s="15" t="s">
        <v>7257</v>
      </c>
      <c r="I2030" s="16" t="s">
        <v>7258</v>
      </c>
    </row>
    <row r="2031" spans="2:9" ht="15.75" customHeight="1" thickBot="1" x14ac:dyDescent="0.35">
      <c r="B2031" s="7" t="s">
        <v>7259</v>
      </c>
      <c r="C2031" s="13" t="s">
        <v>7260</v>
      </c>
      <c r="D2031" s="14">
        <f t="shared" si="93"/>
        <v>18</v>
      </c>
      <c r="E2031" s="15" t="str">
        <f t="shared" si="94"/>
        <v>Ranti, Mr. Daniel</v>
      </c>
      <c r="F2031" s="14">
        <f t="shared" si="95"/>
        <v>17</v>
      </c>
      <c r="G2031" s="14" t="s">
        <v>15</v>
      </c>
      <c r="H2031" s="15" t="s">
        <v>271</v>
      </c>
      <c r="I2031" s="16" t="s">
        <v>7261</v>
      </c>
    </row>
    <row r="2032" spans="2:9" ht="15.75" customHeight="1" thickBot="1" x14ac:dyDescent="0.35">
      <c r="B2032" s="7" t="s">
        <v>7262</v>
      </c>
      <c r="C2032" s="13" t="s">
        <v>7263</v>
      </c>
      <c r="D2032" s="14">
        <f t="shared" si="93"/>
        <v>17</v>
      </c>
      <c r="E2032" s="15" t="str">
        <f t="shared" si="94"/>
        <v>Ishaq, Ms. Amany</v>
      </c>
      <c r="F2032" s="14">
        <f t="shared" si="95"/>
        <v>16</v>
      </c>
      <c r="G2032" s="14" t="s">
        <v>10</v>
      </c>
      <c r="H2032" s="15" t="s">
        <v>7264</v>
      </c>
      <c r="I2032" s="16" t="s">
        <v>7265</v>
      </c>
    </row>
    <row r="2033" spans="2:9" ht="15.75" customHeight="1" thickBot="1" x14ac:dyDescent="0.35">
      <c r="B2033" s="7" t="s">
        <v>7266</v>
      </c>
      <c r="C2033" s="13" t="s">
        <v>7267</v>
      </c>
      <c r="D2033" s="14">
        <f t="shared" si="93"/>
        <v>19</v>
      </c>
      <c r="E2033" s="15" t="str">
        <f t="shared" si="94"/>
        <v>Wiles, Ms. Kipling</v>
      </c>
      <c r="F2033" s="14">
        <f t="shared" si="95"/>
        <v>18</v>
      </c>
      <c r="G2033" s="14" t="s">
        <v>10</v>
      </c>
      <c r="H2033" s="15" t="s">
        <v>7268</v>
      </c>
      <c r="I2033" s="16" t="s">
        <v>7269</v>
      </c>
    </row>
    <row r="2034" spans="2:9" ht="15.75" customHeight="1" thickBot="1" x14ac:dyDescent="0.35">
      <c r="B2034" s="7" t="s">
        <v>7270</v>
      </c>
      <c r="C2034" s="13" t="s">
        <v>7271</v>
      </c>
      <c r="D2034" s="14">
        <f t="shared" si="93"/>
        <v>20</v>
      </c>
      <c r="E2034" s="15" t="str">
        <f t="shared" si="94"/>
        <v>Roberts, Mr. Duncan</v>
      </c>
      <c r="F2034" s="14">
        <f t="shared" si="95"/>
        <v>19</v>
      </c>
      <c r="G2034" s="14" t="s">
        <v>15</v>
      </c>
      <c r="H2034" s="15" t="s">
        <v>7272</v>
      </c>
      <c r="I2034" s="16" t="s">
        <v>2726</v>
      </c>
    </row>
    <row r="2035" spans="2:9" ht="15.75" customHeight="1" thickBot="1" x14ac:dyDescent="0.35">
      <c r="B2035" s="7" t="s">
        <v>7273</v>
      </c>
      <c r="C2035" s="13" t="s">
        <v>7274</v>
      </c>
      <c r="D2035" s="14">
        <f t="shared" si="93"/>
        <v>23</v>
      </c>
      <c r="E2035" s="15" t="str">
        <f t="shared" si="94"/>
        <v>Serafini, Mr. Louis C.</v>
      </c>
      <c r="F2035" s="14">
        <f t="shared" si="95"/>
        <v>22</v>
      </c>
      <c r="G2035" s="14" t="s">
        <v>15</v>
      </c>
      <c r="H2035" s="15" t="s">
        <v>7275</v>
      </c>
      <c r="I2035" s="16" t="s">
        <v>7276</v>
      </c>
    </row>
    <row r="2036" spans="2:9" ht="15.75" customHeight="1" thickBot="1" x14ac:dyDescent="0.35">
      <c r="B2036" s="7" t="s">
        <v>7277</v>
      </c>
      <c r="C2036" s="13" t="s">
        <v>7278</v>
      </c>
      <c r="D2036" s="14">
        <f t="shared" si="93"/>
        <v>21</v>
      </c>
      <c r="E2036" s="15" t="str">
        <f t="shared" si="94"/>
        <v>Button, Mr. Daniel J</v>
      </c>
      <c r="F2036" s="14">
        <f t="shared" si="95"/>
        <v>20</v>
      </c>
      <c r="G2036" s="14" t="s">
        <v>15</v>
      </c>
      <c r="H2036" s="15" t="s">
        <v>3689</v>
      </c>
      <c r="I2036" s="16" t="s">
        <v>7279</v>
      </c>
    </row>
    <row r="2037" spans="2:9" ht="15.75" customHeight="1" thickBot="1" x14ac:dyDescent="0.35">
      <c r="B2037" s="7" t="s">
        <v>7280</v>
      </c>
      <c r="C2037" s="13" t="s">
        <v>7281</v>
      </c>
      <c r="D2037" s="14">
        <f t="shared" si="93"/>
        <v>20</v>
      </c>
      <c r="E2037" s="15" t="str">
        <f t="shared" si="94"/>
        <v>Gaal, Ms. Ildiko M.</v>
      </c>
      <c r="F2037" s="14">
        <f t="shared" si="95"/>
        <v>19</v>
      </c>
      <c r="G2037" s="14" t="s">
        <v>10</v>
      </c>
      <c r="H2037" s="15" t="s">
        <v>7282</v>
      </c>
      <c r="I2037" s="16" t="s">
        <v>7283</v>
      </c>
    </row>
    <row r="2038" spans="2:9" ht="15.75" customHeight="1" thickBot="1" x14ac:dyDescent="0.35">
      <c r="B2038" s="7" t="s">
        <v>7284</v>
      </c>
      <c r="C2038" s="13" t="s">
        <v>7285</v>
      </c>
      <c r="D2038" s="14">
        <f t="shared" si="93"/>
        <v>23</v>
      </c>
      <c r="E2038" s="15" t="str">
        <f t="shared" si="94"/>
        <v>Liptak, Ms. Melinda E.</v>
      </c>
      <c r="F2038" s="14">
        <f t="shared" si="95"/>
        <v>22</v>
      </c>
      <c r="G2038" s="14" t="s">
        <v>10</v>
      </c>
      <c r="H2038" s="15" t="s">
        <v>7286</v>
      </c>
      <c r="I2038" s="16" t="s">
        <v>7287</v>
      </c>
    </row>
    <row r="2039" spans="2:9" ht="15.75" customHeight="1" thickBot="1" x14ac:dyDescent="0.35">
      <c r="B2039" s="7" t="s">
        <v>7288</v>
      </c>
      <c r="C2039" s="13" t="s">
        <v>7289</v>
      </c>
      <c r="D2039" s="14">
        <f t="shared" si="93"/>
        <v>21</v>
      </c>
      <c r="E2039" s="15" t="str">
        <f t="shared" si="94"/>
        <v>Kellam, Ms. Ashley M</v>
      </c>
      <c r="F2039" s="14">
        <f t="shared" si="95"/>
        <v>20</v>
      </c>
      <c r="G2039" s="14" t="s">
        <v>10</v>
      </c>
      <c r="H2039" s="15" t="s">
        <v>2878</v>
      </c>
      <c r="I2039" s="16" t="s">
        <v>7290</v>
      </c>
    </row>
    <row r="2040" spans="2:9" ht="15.75" customHeight="1" thickBot="1" x14ac:dyDescent="0.35">
      <c r="B2040" s="7" t="s">
        <v>7291</v>
      </c>
      <c r="C2040" s="13" t="s">
        <v>7292</v>
      </c>
      <c r="D2040" s="14">
        <f t="shared" si="93"/>
        <v>22</v>
      </c>
      <c r="E2040" s="15" t="str">
        <f t="shared" si="94"/>
        <v>Gordon, Ms. Stephanie</v>
      </c>
      <c r="F2040" s="14">
        <f t="shared" si="95"/>
        <v>21</v>
      </c>
      <c r="G2040" s="14" t="s">
        <v>10</v>
      </c>
      <c r="H2040" s="15" t="s">
        <v>968</v>
      </c>
      <c r="I2040" s="16" t="s">
        <v>7293</v>
      </c>
    </row>
    <row r="2041" spans="2:9" ht="15.75" customHeight="1" thickBot="1" x14ac:dyDescent="0.35">
      <c r="B2041" s="7" t="s">
        <v>7294</v>
      </c>
      <c r="C2041" s="13" t="s">
        <v>7295</v>
      </c>
      <c r="D2041" s="14">
        <f t="shared" si="93"/>
        <v>20</v>
      </c>
      <c r="E2041" s="15" t="str">
        <f t="shared" si="94"/>
        <v>Hyland, Mr. Sean P.</v>
      </c>
      <c r="F2041" s="14">
        <f t="shared" si="95"/>
        <v>19</v>
      </c>
      <c r="G2041" s="14" t="s">
        <v>15</v>
      </c>
      <c r="H2041" s="15" t="s">
        <v>6445</v>
      </c>
      <c r="I2041" s="16" t="s">
        <v>268</v>
      </c>
    </row>
    <row r="2042" spans="2:9" ht="15.75" customHeight="1" thickBot="1" x14ac:dyDescent="0.35">
      <c r="B2042" s="7" t="s">
        <v>7296</v>
      </c>
      <c r="C2042" s="13" t="s">
        <v>7297</v>
      </c>
      <c r="D2042" s="14">
        <f t="shared" si="93"/>
        <v>21</v>
      </c>
      <c r="E2042" s="15" t="str">
        <f t="shared" si="94"/>
        <v>Wagoner, Ms. Emily G</v>
      </c>
      <c r="F2042" s="14">
        <f t="shared" si="95"/>
        <v>20</v>
      </c>
      <c r="G2042" s="14" t="s">
        <v>10</v>
      </c>
      <c r="H2042" s="15" t="s">
        <v>7298</v>
      </c>
      <c r="I2042" s="16" t="s">
        <v>7299</v>
      </c>
    </row>
    <row r="2043" spans="2:9" ht="15.75" customHeight="1" thickBot="1" x14ac:dyDescent="0.35">
      <c r="B2043" s="7" t="s">
        <v>7300</v>
      </c>
      <c r="C2043" s="13" t="s">
        <v>7301</v>
      </c>
      <c r="D2043" s="14">
        <f t="shared" si="93"/>
        <v>20</v>
      </c>
      <c r="E2043" s="15" t="str">
        <f t="shared" si="94"/>
        <v>Thomas, Mr. Malcolm</v>
      </c>
      <c r="F2043" s="14">
        <f t="shared" si="95"/>
        <v>19</v>
      </c>
      <c r="G2043" s="14" t="s">
        <v>15</v>
      </c>
      <c r="H2043" s="15" t="s">
        <v>3414</v>
      </c>
      <c r="I2043" s="16" t="s">
        <v>3372</v>
      </c>
    </row>
    <row r="2044" spans="2:9" ht="15.75" customHeight="1" thickBot="1" x14ac:dyDescent="0.35">
      <c r="B2044" s="7" t="s">
        <v>7302</v>
      </c>
      <c r="C2044" s="13" t="s">
        <v>7303</v>
      </c>
      <c r="D2044" s="14">
        <f t="shared" si="93"/>
        <v>18</v>
      </c>
      <c r="E2044" s="15" t="str">
        <f t="shared" si="94"/>
        <v>Goffi, Mr. Danilo</v>
      </c>
      <c r="F2044" s="14">
        <f t="shared" si="95"/>
        <v>17</v>
      </c>
      <c r="G2044" s="14" t="s">
        <v>15</v>
      </c>
      <c r="H2044" s="15" t="s">
        <v>7304</v>
      </c>
      <c r="I2044" s="16" t="s">
        <v>7305</v>
      </c>
    </row>
    <row r="2045" spans="2:9" ht="15.75" customHeight="1" thickBot="1" x14ac:dyDescent="0.35">
      <c r="B2045" s="7" t="s">
        <v>7306</v>
      </c>
      <c r="C2045" s="13" t="s">
        <v>7307</v>
      </c>
      <c r="D2045" s="14">
        <f t="shared" si="93"/>
        <v>21</v>
      </c>
      <c r="E2045" s="15" t="str">
        <f t="shared" si="94"/>
        <v>Salovaara, Mr. Mikko</v>
      </c>
      <c r="F2045" s="14">
        <f t="shared" si="95"/>
        <v>20</v>
      </c>
      <c r="G2045" s="14" t="s">
        <v>15</v>
      </c>
      <c r="H2045" s="15" t="s">
        <v>7308</v>
      </c>
      <c r="I2045" s="16" t="s">
        <v>7309</v>
      </c>
    </row>
    <row r="2046" spans="2:9" ht="15.75" customHeight="1" thickBot="1" x14ac:dyDescent="0.35">
      <c r="B2046" s="7" t="s">
        <v>7310</v>
      </c>
      <c r="C2046" s="13" t="s">
        <v>7311</v>
      </c>
      <c r="D2046" s="14">
        <f t="shared" si="93"/>
        <v>19</v>
      </c>
      <c r="E2046" s="15" t="str">
        <f t="shared" si="94"/>
        <v>Reid, Ms. Paula C.</v>
      </c>
      <c r="F2046" s="14">
        <f t="shared" si="95"/>
        <v>18</v>
      </c>
      <c r="G2046" s="14" t="s">
        <v>10</v>
      </c>
      <c r="H2046" s="15" t="s">
        <v>7312</v>
      </c>
      <c r="I2046" s="16" t="s">
        <v>7313</v>
      </c>
    </row>
    <row r="2047" spans="2:9" ht="15.75" customHeight="1" thickBot="1" x14ac:dyDescent="0.35">
      <c r="B2047" s="7" t="s">
        <v>7314</v>
      </c>
      <c r="C2047" s="13" t="s">
        <v>7315</v>
      </c>
      <c r="D2047" s="14">
        <f t="shared" si="93"/>
        <v>22</v>
      </c>
      <c r="E2047" s="15" t="str">
        <f t="shared" si="94"/>
        <v>Allan, Ms. Kirsten N.</v>
      </c>
      <c r="F2047" s="14">
        <f t="shared" si="95"/>
        <v>21</v>
      </c>
      <c r="G2047" s="14" t="s">
        <v>10</v>
      </c>
      <c r="H2047" s="15" t="s">
        <v>7316</v>
      </c>
      <c r="I2047" s="16" t="s">
        <v>7317</v>
      </c>
    </row>
    <row r="2048" spans="2:9" ht="15.75" customHeight="1" thickBot="1" x14ac:dyDescent="0.35">
      <c r="B2048" s="7" t="s">
        <v>7318</v>
      </c>
      <c r="C2048" s="13" t="s">
        <v>7319</v>
      </c>
      <c r="D2048" s="14">
        <f t="shared" si="93"/>
        <v>24</v>
      </c>
      <c r="E2048" s="15" t="str">
        <f t="shared" si="94"/>
        <v>McLaughlin, Ms. Christy</v>
      </c>
      <c r="F2048" s="14">
        <f t="shared" si="95"/>
        <v>23</v>
      </c>
      <c r="G2048" s="14" t="s">
        <v>10</v>
      </c>
      <c r="H2048" s="15" t="s">
        <v>7320</v>
      </c>
      <c r="I2048" s="16" t="s">
        <v>7321</v>
      </c>
    </row>
    <row r="2049" spans="2:9" ht="15.75" customHeight="1" thickBot="1" x14ac:dyDescent="0.35">
      <c r="B2049" s="7" t="s">
        <v>7322</v>
      </c>
      <c r="C2049" s="13" t="s">
        <v>7323</v>
      </c>
      <c r="D2049" s="14">
        <f t="shared" si="93"/>
        <v>18</v>
      </c>
      <c r="E2049" s="15" t="str">
        <f t="shared" si="94"/>
        <v>Lee, Ms. Jennifer</v>
      </c>
      <c r="F2049" s="14">
        <f t="shared" si="95"/>
        <v>17</v>
      </c>
      <c r="G2049" s="14" t="s">
        <v>10</v>
      </c>
      <c r="H2049" s="15" t="s">
        <v>323</v>
      </c>
      <c r="I2049" s="16" t="s">
        <v>284</v>
      </c>
    </row>
    <row r="2050" spans="2:9" ht="15.75" customHeight="1" thickBot="1" x14ac:dyDescent="0.35">
      <c r="B2050" s="7" t="s">
        <v>7324</v>
      </c>
      <c r="C2050" s="13" t="s">
        <v>7325</v>
      </c>
      <c r="D2050" s="14">
        <f t="shared" si="93"/>
        <v>19</v>
      </c>
      <c r="E2050" s="15" t="str">
        <f t="shared" si="94"/>
        <v>Tang, Ms. Jingjing</v>
      </c>
      <c r="F2050" s="14">
        <f t="shared" si="95"/>
        <v>18</v>
      </c>
      <c r="G2050" s="14" t="s">
        <v>10</v>
      </c>
      <c r="H2050" s="15" t="s">
        <v>7326</v>
      </c>
      <c r="I2050" s="16" t="s">
        <v>7327</v>
      </c>
    </row>
    <row r="2051" spans="2:9" ht="15.75" customHeight="1" thickBot="1" x14ac:dyDescent="0.35">
      <c r="B2051" s="7" t="s">
        <v>7328</v>
      </c>
      <c r="C2051" s="13" t="s">
        <v>7329</v>
      </c>
      <c r="D2051" s="14">
        <f t="shared" ref="D2051:D2114" si="96">LEN(C2051)</f>
        <v>20</v>
      </c>
      <c r="E2051" s="15" t="str">
        <f t="shared" ref="E2051:E2114" si="97">TRIM(C2051)</f>
        <v>Kennedy, Mr. Morgan</v>
      </c>
      <c r="F2051" s="14">
        <f t="shared" ref="F2051:F2114" si="98">LEN(E2051)</f>
        <v>19</v>
      </c>
      <c r="G2051" s="14" t="s">
        <v>15</v>
      </c>
      <c r="H2051" s="15" t="s">
        <v>7330</v>
      </c>
      <c r="I2051" s="16" t="s">
        <v>4143</v>
      </c>
    </row>
    <row r="2052" spans="2:9" ht="15.75" customHeight="1" thickBot="1" x14ac:dyDescent="0.35">
      <c r="B2052" s="7" t="s">
        <v>7331</v>
      </c>
      <c r="C2052" s="13" t="s">
        <v>7332</v>
      </c>
      <c r="D2052" s="14">
        <f t="shared" si="96"/>
        <v>23</v>
      </c>
      <c r="E2052" s="15" t="str">
        <f t="shared" si="97"/>
        <v>Condon, Mr. Patrick J.</v>
      </c>
      <c r="F2052" s="14">
        <f t="shared" si="98"/>
        <v>22</v>
      </c>
      <c r="G2052" s="14" t="s">
        <v>15</v>
      </c>
      <c r="H2052" s="15" t="s">
        <v>2162</v>
      </c>
      <c r="I2052" s="16" t="s">
        <v>5440</v>
      </c>
    </row>
    <row r="2053" spans="2:9" ht="15.75" customHeight="1" thickBot="1" x14ac:dyDescent="0.35">
      <c r="B2053" s="7" t="s">
        <v>7333</v>
      </c>
      <c r="C2053" s="13" t="s">
        <v>7334</v>
      </c>
      <c r="D2053" s="14">
        <f t="shared" si="96"/>
        <v>25</v>
      </c>
      <c r="E2053" s="15" t="str">
        <f t="shared" si="97"/>
        <v>Chepkwony, Mr. Frankline</v>
      </c>
      <c r="F2053" s="14">
        <f t="shared" si="98"/>
        <v>24</v>
      </c>
      <c r="G2053" s="14" t="s">
        <v>15</v>
      </c>
      <c r="H2053" s="15" t="s">
        <v>7335</v>
      </c>
      <c r="I2053" s="16" t="s">
        <v>7336</v>
      </c>
    </row>
    <row r="2054" spans="2:9" ht="15.75" customHeight="1" thickBot="1" x14ac:dyDescent="0.35">
      <c r="B2054" s="7" t="s">
        <v>7337</v>
      </c>
      <c r="C2054" s="13" t="s">
        <v>7338</v>
      </c>
      <c r="D2054" s="14">
        <f t="shared" si="96"/>
        <v>24</v>
      </c>
      <c r="E2054" s="15" t="str">
        <f t="shared" si="97"/>
        <v>Rodriguez, Ms. Laura T.</v>
      </c>
      <c r="F2054" s="14">
        <f t="shared" si="98"/>
        <v>23</v>
      </c>
      <c r="G2054" s="14" t="s">
        <v>10</v>
      </c>
      <c r="H2054" s="15" t="s">
        <v>7339</v>
      </c>
      <c r="I2054" s="16" t="s">
        <v>2549</v>
      </c>
    </row>
    <row r="2055" spans="2:9" ht="15.75" customHeight="1" thickBot="1" x14ac:dyDescent="0.35">
      <c r="B2055" s="7" t="s">
        <v>7340</v>
      </c>
      <c r="C2055" s="13" t="s">
        <v>7341</v>
      </c>
      <c r="D2055" s="14">
        <f t="shared" si="96"/>
        <v>25</v>
      </c>
      <c r="E2055" s="15" t="str">
        <f t="shared" si="97"/>
        <v>Szynkarczuk, Ms. Natalia</v>
      </c>
      <c r="F2055" s="14">
        <f t="shared" si="98"/>
        <v>24</v>
      </c>
      <c r="G2055" s="14" t="s">
        <v>10</v>
      </c>
      <c r="H2055" s="15" t="s">
        <v>7342</v>
      </c>
      <c r="I2055" s="16" t="s">
        <v>7343</v>
      </c>
    </row>
    <row r="2056" spans="2:9" ht="15.75" customHeight="1" thickBot="1" x14ac:dyDescent="0.35">
      <c r="B2056" s="7" t="s">
        <v>7344</v>
      </c>
      <c r="C2056" s="13" t="s">
        <v>7345</v>
      </c>
      <c r="D2056" s="14">
        <f t="shared" si="96"/>
        <v>23</v>
      </c>
      <c r="E2056" s="15" t="str">
        <f t="shared" si="97"/>
        <v>Brill, Ms. Jennifer L.</v>
      </c>
      <c r="F2056" s="14">
        <f t="shared" si="98"/>
        <v>22</v>
      </c>
      <c r="G2056" s="14" t="s">
        <v>10</v>
      </c>
      <c r="H2056" s="15" t="s">
        <v>712</v>
      </c>
      <c r="I2056" s="16" t="s">
        <v>7346</v>
      </c>
    </row>
    <row r="2057" spans="2:9" ht="15.75" customHeight="1" thickBot="1" x14ac:dyDescent="0.35">
      <c r="B2057" s="7" t="s">
        <v>7347</v>
      </c>
      <c r="C2057" s="13" t="s">
        <v>7348</v>
      </c>
      <c r="D2057" s="14">
        <f t="shared" si="96"/>
        <v>18</v>
      </c>
      <c r="E2057" s="15" t="str">
        <f t="shared" si="97"/>
        <v>Adams, Ms. Brooke</v>
      </c>
      <c r="F2057" s="14">
        <f t="shared" si="98"/>
        <v>17</v>
      </c>
      <c r="G2057" s="14" t="s">
        <v>10</v>
      </c>
      <c r="H2057" s="15" t="s">
        <v>7349</v>
      </c>
      <c r="I2057" s="16" t="s">
        <v>1869</v>
      </c>
    </row>
    <row r="2058" spans="2:9" ht="15.75" customHeight="1" thickBot="1" x14ac:dyDescent="0.35">
      <c r="B2058" s="7" t="s">
        <v>7350</v>
      </c>
      <c r="C2058" s="13" t="s">
        <v>7351</v>
      </c>
      <c r="D2058" s="14">
        <f t="shared" si="96"/>
        <v>19</v>
      </c>
      <c r="E2058" s="15" t="str">
        <f t="shared" si="97"/>
        <v>Nunn, Mr. Jeremy M</v>
      </c>
      <c r="F2058" s="14">
        <f t="shared" si="98"/>
        <v>18</v>
      </c>
      <c r="G2058" s="14" t="s">
        <v>15</v>
      </c>
      <c r="H2058" s="15" t="s">
        <v>7352</v>
      </c>
      <c r="I2058" s="16" t="s">
        <v>7353</v>
      </c>
    </row>
    <row r="2059" spans="2:9" ht="15.75" customHeight="1" thickBot="1" x14ac:dyDescent="0.35">
      <c r="B2059" s="7" t="s">
        <v>7354</v>
      </c>
      <c r="C2059" s="13" t="s">
        <v>7355</v>
      </c>
      <c r="D2059" s="14">
        <f t="shared" si="96"/>
        <v>20</v>
      </c>
      <c r="E2059" s="15" t="str">
        <f t="shared" si="97"/>
        <v>Blair, Ms. Megan L.</v>
      </c>
      <c r="F2059" s="14">
        <f t="shared" si="98"/>
        <v>19</v>
      </c>
      <c r="G2059" s="14" t="s">
        <v>10</v>
      </c>
      <c r="H2059" s="15" t="s">
        <v>7356</v>
      </c>
      <c r="I2059" s="16" t="s">
        <v>7357</v>
      </c>
    </row>
    <row r="2060" spans="2:9" ht="15.75" customHeight="1" thickBot="1" x14ac:dyDescent="0.35">
      <c r="B2060" s="7" t="s">
        <v>7358</v>
      </c>
      <c r="C2060" s="13" t="s">
        <v>7359</v>
      </c>
      <c r="D2060" s="14">
        <f t="shared" si="96"/>
        <v>19</v>
      </c>
      <c r="E2060" s="15" t="str">
        <f t="shared" si="97"/>
        <v>Sharkey, Mr. Bryan</v>
      </c>
      <c r="F2060" s="14">
        <f t="shared" si="98"/>
        <v>18</v>
      </c>
      <c r="G2060" s="14" t="s">
        <v>15</v>
      </c>
      <c r="H2060" s="15" t="s">
        <v>2084</v>
      </c>
      <c r="I2060" s="16" t="s">
        <v>7360</v>
      </c>
    </row>
    <row r="2061" spans="2:9" ht="15.75" customHeight="1" thickBot="1" x14ac:dyDescent="0.35">
      <c r="B2061" s="7" t="s">
        <v>7361</v>
      </c>
      <c r="C2061" s="13" t="s">
        <v>7362</v>
      </c>
      <c r="D2061" s="14">
        <f t="shared" si="96"/>
        <v>19</v>
      </c>
      <c r="E2061" s="15" t="str">
        <f t="shared" si="97"/>
        <v>Scalard, Ms. Marny</v>
      </c>
      <c r="F2061" s="14">
        <f t="shared" si="98"/>
        <v>18</v>
      </c>
      <c r="G2061" s="14" t="s">
        <v>10</v>
      </c>
      <c r="H2061" s="15" t="s">
        <v>7363</v>
      </c>
      <c r="I2061" s="16" t="s">
        <v>7364</v>
      </c>
    </row>
    <row r="2062" spans="2:9" ht="15.75" customHeight="1" thickBot="1" x14ac:dyDescent="0.35">
      <c r="B2062" s="7" t="s">
        <v>7365</v>
      </c>
      <c r="C2062" s="13" t="s">
        <v>7366</v>
      </c>
      <c r="D2062" s="14">
        <f t="shared" si="96"/>
        <v>17</v>
      </c>
      <c r="E2062" s="15" t="str">
        <f t="shared" si="97"/>
        <v>Burget, Mr. Marc</v>
      </c>
      <c r="F2062" s="14">
        <f t="shared" si="98"/>
        <v>16</v>
      </c>
      <c r="G2062" s="14" t="s">
        <v>15</v>
      </c>
      <c r="H2062" s="15" t="s">
        <v>3397</v>
      </c>
      <c r="I2062" s="16" t="s">
        <v>7367</v>
      </c>
    </row>
    <row r="2063" spans="2:9" ht="15.75" customHeight="1" thickBot="1" x14ac:dyDescent="0.35">
      <c r="B2063" s="7" t="s">
        <v>7368</v>
      </c>
      <c r="C2063" s="13" t="s">
        <v>7369</v>
      </c>
      <c r="D2063" s="14">
        <f t="shared" si="96"/>
        <v>24</v>
      </c>
      <c r="E2063" s="15" t="str">
        <f t="shared" si="97"/>
        <v>English, Mr. Benjamin L</v>
      </c>
      <c r="F2063" s="14">
        <f t="shared" si="98"/>
        <v>23</v>
      </c>
      <c r="G2063" s="14" t="s">
        <v>15</v>
      </c>
      <c r="H2063" s="15" t="s">
        <v>7370</v>
      </c>
      <c r="I2063" s="16" t="s">
        <v>7371</v>
      </c>
    </row>
    <row r="2064" spans="2:9" ht="15.75" customHeight="1" thickBot="1" x14ac:dyDescent="0.35">
      <c r="B2064" s="7" t="s">
        <v>7372</v>
      </c>
      <c r="C2064" s="13" t="s">
        <v>7373</v>
      </c>
      <c r="D2064" s="14">
        <f t="shared" si="96"/>
        <v>19</v>
      </c>
      <c r="E2064" s="15" t="str">
        <f t="shared" si="97"/>
        <v>Hampton, Mr. Rob G</v>
      </c>
      <c r="F2064" s="14">
        <f t="shared" si="98"/>
        <v>18</v>
      </c>
      <c r="G2064" s="14" t="s">
        <v>15</v>
      </c>
      <c r="H2064" s="15" t="s">
        <v>7374</v>
      </c>
      <c r="I2064" s="16" t="s">
        <v>7375</v>
      </c>
    </row>
    <row r="2065" spans="2:9" ht="15.75" customHeight="1" thickBot="1" x14ac:dyDescent="0.35">
      <c r="B2065" s="7" t="s">
        <v>7376</v>
      </c>
      <c r="C2065" s="13" t="s">
        <v>7377</v>
      </c>
      <c r="D2065" s="14">
        <f t="shared" si="96"/>
        <v>22</v>
      </c>
      <c r="E2065" s="15" t="str">
        <f t="shared" si="97"/>
        <v>Flynn, Ms. Stefanie A</v>
      </c>
      <c r="F2065" s="14">
        <f t="shared" si="98"/>
        <v>21</v>
      </c>
      <c r="G2065" s="14" t="s">
        <v>10</v>
      </c>
      <c r="H2065" s="15" t="s">
        <v>7378</v>
      </c>
      <c r="I2065" s="16" t="s">
        <v>4971</v>
      </c>
    </row>
    <row r="2066" spans="2:9" ht="15.75" customHeight="1" thickBot="1" x14ac:dyDescent="0.35">
      <c r="B2066" s="7" t="s">
        <v>7379</v>
      </c>
      <c r="C2066" s="13" t="s">
        <v>7380</v>
      </c>
      <c r="D2066" s="14">
        <f t="shared" si="96"/>
        <v>21</v>
      </c>
      <c r="E2066" s="15" t="str">
        <f t="shared" si="97"/>
        <v>Knast, Ms. Stephanie</v>
      </c>
      <c r="F2066" s="14">
        <f t="shared" si="98"/>
        <v>20</v>
      </c>
      <c r="G2066" s="14" t="s">
        <v>10</v>
      </c>
      <c r="H2066" s="15" t="s">
        <v>968</v>
      </c>
      <c r="I2066" s="16" t="s">
        <v>2005</v>
      </c>
    </row>
    <row r="2067" spans="2:9" ht="15.75" customHeight="1" thickBot="1" x14ac:dyDescent="0.35">
      <c r="B2067" s="7" t="s">
        <v>7381</v>
      </c>
      <c r="C2067" s="13" t="s">
        <v>7382</v>
      </c>
      <c r="D2067" s="14">
        <f t="shared" si="96"/>
        <v>23</v>
      </c>
      <c r="E2067" s="15" t="str">
        <f t="shared" si="97"/>
        <v>Lucas, Ms. Caroline F.</v>
      </c>
      <c r="F2067" s="14">
        <f t="shared" si="98"/>
        <v>22</v>
      </c>
      <c r="G2067" s="14" t="s">
        <v>10</v>
      </c>
      <c r="H2067" s="15" t="s">
        <v>7383</v>
      </c>
      <c r="I2067" s="16" t="s">
        <v>7384</v>
      </c>
    </row>
    <row r="2068" spans="2:9" ht="15.75" customHeight="1" thickBot="1" x14ac:dyDescent="0.35">
      <c r="B2068" s="7" t="s">
        <v>7385</v>
      </c>
      <c r="C2068" s="13" t="s">
        <v>7386</v>
      </c>
      <c r="D2068" s="14">
        <f t="shared" si="96"/>
        <v>21</v>
      </c>
      <c r="E2068" s="15" t="str">
        <f t="shared" si="97"/>
        <v>Thomas, Ms. Julia J.</v>
      </c>
      <c r="F2068" s="14">
        <f t="shared" si="98"/>
        <v>20</v>
      </c>
      <c r="G2068" s="14" t="s">
        <v>10</v>
      </c>
      <c r="H2068" s="15" t="s">
        <v>7387</v>
      </c>
      <c r="I2068" s="16" t="s">
        <v>3372</v>
      </c>
    </row>
    <row r="2069" spans="2:9" ht="15.75" customHeight="1" thickBot="1" x14ac:dyDescent="0.35">
      <c r="B2069" s="7" t="s">
        <v>7388</v>
      </c>
      <c r="C2069" s="13" t="s">
        <v>7389</v>
      </c>
      <c r="D2069" s="14">
        <f t="shared" si="96"/>
        <v>21</v>
      </c>
      <c r="E2069" s="15" t="str">
        <f t="shared" si="97"/>
        <v>Cherewatti, Mr. Jack</v>
      </c>
      <c r="F2069" s="14">
        <f t="shared" si="98"/>
        <v>20</v>
      </c>
      <c r="G2069" s="14" t="s">
        <v>15</v>
      </c>
      <c r="H2069" s="15" t="s">
        <v>5576</v>
      </c>
      <c r="I2069" s="16" t="s">
        <v>7390</v>
      </c>
    </row>
    <row r="2070" spans="2:9" ht="15.75" customHeight="1" thickBot="1" x14ac:dyDescent="0.35">
      <c r="B2070" s="7" t="s">
        <v>7391</v>
      </c>
      <c r="C2070" s="13" t="s">
        <v>7392</v>
      </c>
      <c r="D2070" s="14">
        <f t="shared" si="96"/>
        <v>17</v>
      </c>
      <c r="E2070" s="15" t="str">
        <f t="shared" si="97"/>
        <v>Olle, Mr. Bernat</v>
      </c>
      <c r="F2070" s="14">
        <f t="shared" si="98"/>
        <v>16</v>
      </c>
      <c r="G2070" s="14" t="s">
        <v>15</v>
      </c>
      <c r="H2070" s="15" t="s">
        <v>7393</v>
      </c>
      <c r="I2070" s="16" t="s">
        <v>7394</v>
      </c>
    </row>
    <row r="2071" spans="2:9" ht="15.75" customHeight="1" thickBot="1" x14ac:dyDescent="0.35">
      <c r="B2071" s="7" t="s">
        <v>7395</v>
      </c>
      <c r="C2071" s="13" t="s">
        <v>7396</v>
      </c>
      <c r="D2071" s="14">
        <f t="shared" si="96"/>
        <v>18</v>
      </c>
      <c r="E2071" s="15" t="str">
        <f t="shared" si="97"/>
        <v>Hamsi, Mr. Hicham</v>
      </c>
      <c r="F2071" s="14">
        <f t="shared" si="98"/>
        <v>17</v>
      </c>
      <c r="G2071" s="14" t="s">
        <v>15</v>
      </c>
      <c r="H2071" s="15" t="s">
        <v>7397</v>
      </c>
      <c r="I2071" s="16" t="s">
        <v>7398</v>
      </c>
    </row>
    <row r="2072" spans="2:9" ht="15.75" customHeight="1" thickBot="1" x14ac:dyDescent="0.35">
      <c r="B2072" s="7" t="s">
        <v>7399</v>
      </c>
      <c r="C2072" s="13" t="s">
        <v>7400</v>
      </c>
      <c r="D2072" s="14">
        <f t="shared" si="96"/>
        <v>20</v>
      </c>
      <c r="E2072" s="15" t="str">
        <f t="shared" si="97"/>
        <v>Finnegan, Ms. Sarah</v>
      </c>
      <c r="F2072" s="14">
        <f t="shared" si="98"/>
        <v>19</v>
      </c>
      <c r="G2072" s="14" t="s">
        <v>10</v>
      </c>
      <c r="H2072" s="15" t="s">
        <v>748</v>
      </c>
      <c r="I2072" s="16" t="s">
        <v>7401</v>
      </c>
    </row>
    <row r="2073" spans="2:9" ht="15.75" customHeight="1" thickBot="1" x14ac:dyDescent="0.35">
      <c r="B2073" s="7" t="s">
        <v>7402</v>
      </c>
      <c r="C2073" s="13" t="s">
        <v>7403</v>
      </c>
      <c r="D2073" s="14">
        <f t="shared" si="96"/>
        <v>21</v>
      </c>
      <c r="E2073" s="15" t="str">
        <f t="shared" si="97"/>
        <v>Walsh, Mr. Anthony S</v>
      </c>
      <c r="F2073" s="14">
        <f t="shared" si="98"/>
        <v>20</v>
      </c>
      <c r="G2073" s="14" t="s">
        <v>15</v>
      </c>
      <c r="H2073" s="15" t="s">
        <v>872</v>
      </c>
      <c r="I2073" s="16" t="s">
        <v>791</v>
      </c>
    </row>
    <row r="2074" spans="2:9" ht="15.75" customHeight="1" thickBot="1" x14ac:dyDescent="0.35">
      <c r="B2074" s="7" t="s">
        <v>7404</v>
      </c>
      <c r="C2074" s="13" t="s">
        <v>7405</v>
      </c>
      <c r="D2074" s="14">
        <f t="shared" si="96"/>
        <v>22</v>
      </c>
      <c r="E2074" s="15" t="str">
        <f t="shared" si="97"/>
        <v>Villa, Ms. Elisabetta</v>
      </c>
      <c r="F2074" s="14">
        <f t="shared" si="98"/>
        <v>21</v>
      </c>
      <c r="G2074" s="14" t="s">
        <v>10</v>
      </c>
      <c r="H2074" s="15" t="s">
        <v>7406</v>
      </c>
      <c r="I2074" s="16" t="s">
        <v>7407</v>
      </c>
    </row>
    <row r="2075" spans="2:9" ht="15.75" customHeight="1" thickBot="1" x14ac:dyDescent="0.35">
      <c r="B2075" s="7" t="s">
        <v>7408</v>
      </c>
      <c r="C2075" s="13" t="s">
        <v>7409</v>
      </c>
      <c r="D2075" s="14">
        <f t="shared" si="96"/>
        <v>21</v>
      </c>
      <c r="E2075" s="15" t="str">
        <f t="shared" si="97"/>
        <v>Cable, Mr. Trevor N.</v>
      </c>
      <c r="F2075" s="14">
        <f t="shared" si="98"/>
        <v>20</v>
      </c>
      <c r="G2075" s="14" t="s">
        <v>15</v>
      </c>
      <c r="H2075" s="15" t="s">
        <v>7410</v>
      </c>
      <c r="I2075" s="16" t="s">
        <v>7411</v>
      </c>
    </row>
    <row r="2076" spans="2:9" ht="15.75" customHeight="1" thickBot="1" x14ac:dyDescent="0.35">
      <c r="B2076" s="7" t="s">
        <v>7412</v>
      </c>
      <c r="C2076" s="13" t="s">
        <v>7413</v>
      </c>
      <c r="D2076" s="14">
        <f t="shared" si="96"/>
        <v>18</v>
      </c>
      <c r="E2076" s="15" t="str">
        <f t="shared" si="97"/>
        <v>Eiring, Ms. Nancy</v>
      </c>
      <c r="F2076" s="14">
        <f t="shared" si="98"/>
        <v>17</v>
      </c>
      <c r="G2076" s="14" t="s">
        <v>10</v>
      </c>
      <c r="H2076" s="15" t="s">
        <v>7414</v>
      </c>
      <c r="I2076" s="16" t="s">
        <v>7415</v>
      </c>
    </row>
    <row r="2077" spans="2:9" ht="15.75" customHeight="1" thickBot="1" x14ac:dyDescent="0.35">
      <c r="B2077" s="7" t="s">
        <v>7416</v>
      </c>
      <c r="C2077" s="13" t="s">
        <v>7417</v>
      </c>
      <c r="D2077" s="14">
        <f t="shared" si="96"/>
        <v>23</v>
      </c>
      <c r="E2077" s="15" t="str">
        <f t="shared" si="97"/>
        <v>Connor, Ms. Allison R.</v>
      </c>
      <c r="F2077" s="14">
        <f t="shared" si="98"/>
        <v>22</v>
      </c>
      <c r="G2077" s="14" t="s">
        <v>10</v>
      </c>
      <c r="H2077" s="15" t="s">
        <v>7418</v>
      </c>
      <c r="I2077" s="16" t="s">
        <v>6943</v>
      </c>
    </row>
    <row r="2078" spans="2:9" ht="15.75" customHeight="1" thickBot="1" x14ac:dyDescent="0.35">
      <c r="B2078" s="7" t="s">
        <v>7419</v>
      </c>
      <c r="C2078" s="13" t="s">
        <v>7420</v>
      </c>
      <c r="D2078" s="14">
        <f t="shared" si="96"/>
        <v>24</v>
      </c>
      <c r="E2078" s="15" t="str">
        <f t="shared" si="97"/>
        <v>Friedman, Mr. Robert J.</v>
      </c>
      <c r="F2078" s="14">
        <f t="shared" si="98"/>
        <v>23</v>
      </c>
      <c r="G2078" s="14" t="s">
        <v>15</v>
      </c>
      <c r="H2078" s="15" t="s">
        <v>6246</v>
      </c>
      <c r="I2078" s="16" t="s">
        <v>7421</v>
      </c>
    </row>
    <row r="2079" spans="2:9" ht="15.75" customHeight="1" thickBot="1" x14ac:dyDescent="0.35">
      <c r="B2079" s="7" t="s">
        <v>7422</v>
      </c>
      <c r="C2079" s="13" t="s">
        <v>7423</v>
      </c>
      <c r="D2079" s="14">
        <f t="shared" si="96"/>
        <v>21</v>
      </c>
      <c r="E2079" s="15" t="str">
        <f t="shared" si="97"/>
        <v>Croker, Mr. Nicholas</v>
      </c>
      <c r="F2079" s="14">
        <f t="shared" si="98"/>
        <v>20</v>
      </c>
      <c r="G2079" s="14" t="s">
        <v>15</v>
      </c>
      <c r="H2079" s="15" t="s">
        <v>375</v>
      </c>
      <c r="I2079" s="16" t="s">
        <v>7424</v>
      </c>
    </row>
    <row r="2080" spans="2:9" ht="15.75" customHeight="1" thickBot="1" x14ac:dyDescent="0.35">
      <c r="B2080" s="7" t="s">
        <v>7425</v>
      </c>
      <c r="C2080" s="13" t="s">
        <v>7426</v>
      </c>
      <c r="D2080" s="14">
        <f t="shared" si="96"/>
        <v>22</v>
      </c>
      <c r="E2080" s="15" t="str">
        <f t="shared" si="97"/>
        <v>Beganics, Mr. Kevin L</v>
      </c>
      <c r="F2080" s="14">
        <f t="shared" si="98"/>
        <v>21</v>
      </c>
      <c r="G2080" s="14" t="s">
        <v>15</v>
      </c>
      <c r="H2080" s="15" t="s">
        <v>2443</v>
      </c>
      <c r="I2080" s="16" t="s">
        <v>7427</v>
      </c>
    </row>
    <row r="2081" spans="2:9" ht="15.75" customHeight="1" thickBot="1" x14ac:dyDescent="0.35">
      <c r="B2081" s="7" t="s">
        <v>7428</v>
      </c>
      <c r="C2081" s="13" t="s">
        <v>7429</v>
      </c>
      <c r="D2081" s="14">
        <f t="shared" si="96"/>
        <v>19</v>
      </c>
      <c r="E2081" s="15" t="str">
        <f t="shared" si="97"/>
        <v>Huberty, Mr. Bryan</v>
      </c>
      <c r="F2081" s="14">
        <f t="shared" si="98"/>
        <v>18</v>
      </c>
      <c r="G2081" s="14" t="s">
        <v>15</v>
      </c>
      <c r="H2081" s="15" t="s">
        <v>2084</v>
      </c>
      <c r="I2081" s="16" t="s">
        <v>7430</v>
      </c>
    </row>
    <row r="2082" spans="2:9" ht="15.75" customHeight="1" thickBot="1" x14ac:dyDescent="0.35">
      <c r="B2082" s="7" t="s">
        <v>7431</v>
      </c>
      <c r="C2082" s="13" t="s">
        <v>7432</v>
      </c>
      <c r="D2082" s="14">
        <f t="shared" si="96"/>
        <v>21</v>
      </c>
      <c r="E2082" s="15" t="str">
        <f t="shared" si="97"/>
        <v>Jacobs, Ms. Janae N.</v>
      </c>
      <c r="F2082" s="14">
        <f t="shared" si="98"/>
        <v>20</v>
      </c>
      <c r="G2082" s="14" t="s">
        <v>10</v>
      </c>
      <c r="H2082" s="15" t="s">
        <v>7433</v>
      </c>
      <c r="I2082" s="16" t="s">
        <v>3221</v>
      </c>
    </row>
    <row r="2083" spans="2:9" ht="15.75" customHeight="1" thickBot="1" x14ac:dyDescent="0.35">
      <c r="B2083" s="7" t="s">
        <v>7434</v>
      </c>
      <c r="C2083" s="13" t="s">
        <v>7435</v>
      </c>
      <c r="D2083" s="14">
        <f t="shared" si="96"/>
        <v>23</v>
      </c>
      <c r="E2083" s="15" t="str">
        <f t="shared" si="97"/>
        <v>Hazlehurst, Ms. Audrey</v>
      </c>
      <c r="F2083" s="14">
        <f t="shared" si="98"/>
        <v>22</v>
      </c>
      <c r="G2083" s="14" t="s">
        <v>10</v>
      </c>
      <c r="H2083" s="15" t="s">
        <v>4372</v>
      </c>
      <c r="I2083" s="16" t="s">
        <v>7436</v>
      </c>
    </row>
    <row r="2084" spans="2:9" ht="15.75" customHeight="1" thickBot="1" x14ac:dyDescent="0.35">
      <c r="B2084" s="7" t="s">
        <v>7437</v>
      </c>
      <c r="C2084" s="13" t="s">
        <v>7438</v>
      </c>
      <c r="D2084" s="14">
        <f t="shared" si="96"/>
        <v>17</v>
      </c>
      <c r="E2084" s="15" t="str">
        <f t="shared" si="97"/>
        <v>Marin, Ms. Laura</v>
      </c>
      <c r="F2084" s="14">
        <f t="shared" si="98"/>
        <v>16</v>
      </c>
      <c r="G2084" s="14" t="s">
        <v>10</v>
      </c>
      <c r="H2084" s="15" t="s">
        <v>4026</v>
      </c>
      <c r="I2084" s="16" t="s">
        <v>7439</v>
      </c>
    </row>
    <row r="2085" spans="2:9" ht="15.75" customHeight="1" thickBot="1" x14ac:dyDescent="0.35">
      <c r="B2085" s="7" t="s">
        <v>7440</v>
      </c>
      <c r="C2085" s="13" t="s">
        <v>7441</v>
      </c>
      <c r="D2085" s="14">
        <f t="shared" si="96"/>
        <v>19</v>
      </c>
      <c r="E2085" s="15" t="str">
        <f t="shared" si="97"/>
        <v>Dear, Ms. Nicole F</v>
      </c>
      <c r="F2085" s="14">
        <f t="shared" si="98"/>
        <v>18</v>
      </c>
      <c r="G2085" s="14" t="s">
        <v>10</v>
      </c>
      <c r="H2085" s="15" t="s">
        <v>7442</v>
      </c>
      <c r="I2085" s="16" t="s">
        <v>7443</v>
      </c>
    </row>
    <row r="2086" spans="2:9" ht="15.75" customHeight="1" thickBot="1" x14ac:dyDescent="0.35">
      <c r="B2086" s="7" t="s">
        <v>7444</v>
      </c>
      <c r="C2086" s="13" t="s">
        <v>7445</v>
      </c>
      <c r="D2086" s="14">
        <f t="shared" si="96"/>
        <v>22</v>
      </c>
      <c r="E2086" s="15" t="str">
        <f t="shared" si="97"/>
        <v>Lederer, Ms. Krista L</v>
      </c>
      <c r="F2086" s="14">
        <f t="shared" si="98"/>
        <v>21</v>
      </c>
      <c r="G2086" s="14" t="s">
        <v>10</v>
      </c>
      <c r="H2086" s="15" t="s">
        <v>7446</v>
      </c>
      <c r="I2086" s="16" t="s">
        <v>7447</v>
      </c>
    </row>
    <row r="2087" spans="2:9" ht="15.75" customHeight="1" thickBot="1" x14ac:dyDescent="0.35">
      <c r="B2087" s="7" t="s">
        <v>7448</v>
      </c>
      <c r="C2087" s="13" t="s">
        <v>7449</v>
      </c>
      <c r="D2087" s="14">
        <f t="shared" si="96"/>
        <v>19</v>
      </c>
      <c r="E2087" s="15" t="str">
        <f t="shared" si="97"/>
        <v>Robson, Ms. Denise</v>
      </c>
      <c r="F2087" s="14">
        <f t="shared" si="98"/>
        <v>18</v>
      </c>
      <c r="G2087" s="14" t="s">
        <v>10</v>
      </c>
      <c r="H2087" s="15" t="s">
        <v>7450</v>
      </c>
      <c r="I2087" s="16" t="s">
        <v>7451</v>
      </c>
    </row>
    <row r="2088" spans="2:9" ht="15.75" customHeight="1" thickBot="1" x14ac:dyDescent="0.35">
      <c r="B2088" s="7" t="s">
        <v>7452</v>
      </c>
      <c r="C2088" s="13" t="s">
        <v>7453</v>
      </c>
      <c r="D2088" s="14">
        <f t="shared" si="96"/>
        <v>18</v>
      </c>
      <c r="E2088" s="15" t="str">
        <f t="shared" si="97"/>
        <v>Galvan, Mr. Ariel</v>
      </c>
      <c r="F2088" s="14">
        <f t="shared" si="98"/>
        <v>17</v>
      </c>
      <c r="G2088" s="14" t="s">
        <v>15</v>
      </c>
      <c r="H2088" s="15" t="s">
        <v>7454</v>
      </c>
      <c r="I2088" s="16" t="s">
        <v>7455</v>
      </c>
    </row>
    <row r="2089" spans="2:9" ht="15.75" customHeight="1" thickBot="1" x14ac:dyDescent="0.35">
      <c r="B2089" s="7" t="s">
        <v>7456</v>
      </c>
      <c r="C2089" s="13" t="s">
        <v>7457</v>
      </c>
      <c r="D2089" s="14">
        <f t="shared" si="96"/>
        <v>18</v>
      </c>
      <c r="E2089" s="15" t="str">
        <f t="shared" si="97"/>
        <v>Walsh, Mr. Jeremy</v>
      </c>
      <c r="F2089" s="14">
        <f t="shared" si="98"/>
        <v>17</v>
      </c>
      <c r="G2089" s="14" t="s">
        <v>15</v>
      </c>
      <c r="H2089" s="15" t="s">
        <v>894</v>
      </c>
      <c r="I2089" s="16" t="s">
        <v>791</v>
      </c>
    </row>
    <row r="2090" spans="2:9" ht="15.75" customHeight="1" thickBot="1" x14ac:dyDescent="0.35">
      <c r="B2090" s="7" t="s">
        <v>7458</v>
      </c>
      <c r="C2090" s="13" t="s">
        <v>7459</v>
      </c>
      <c r="D2090" s="14">
        <f t="shared" si="96"/>
        <v>21</v>
      </c>
      <c r="E2090" s="15" t="str">
        <f t="shared" si="97"/>
        <v>Teeuwen, Ms. Rosalie</v>
      </c>
      <c r="F2090" s="14">
        <f t="shared" si="98"/>
        <v>20</v>
      </c>
      <c r="G2090" s="14" t="s">
        <v>10</v>
      </c>
      <c r="H2090" s="15" t="s">
        <v>7460</v>
      </c>
      <c r="I2090" s="16" t="s">
        <v>7461</v>
      </c>
    </row>
    <row r="2091" spans="2:9" ht="15.75" customHeight="1" thickBot="1" x14ac:dyDescent="0.35">
      <c r="B2091" s="7" t="s">
        <v>7462</v>
      </c>
      <c r="C2091" s="13" t="s">
        <v>7463</v>
      </c>
      <c r="D2091" s="14">
        <f t="shared" si="96"/>
        <v>14</v>
      </c>
      <c r="E2091" s="15" t="str">
        <f t="shared" si="97"/>
        <v>List, Mr. Jay</v>
      </c>
      <c r="F2091" s="14">
        <f t="shared" si="98"/>
        <v>13</v>
      </c>
      <c r="G2091" s="14" t="s">
        <v>15</v>
      </c>
      <c r="H2091" s="15" t="s">
        <v>6898</v>
      </c>
      <c r="I2091" s="16" t="s">
        <v>7464</v>
      </c>
    </row>
    <row r="2092" spans="2:9" ht="15.75" customHeight="1" thickBot="1" x14ac:dyDescent="0.35">
      <c r="B2092" s="7" t="s">
        <v>7465</v>
      </c>
      <c r="C2092" s="13" t="s">
        <v>7466</v>
      </c>
      <c r="D2092" s="14">
        <f t="shared" si="96"/>
        <v>20</v>
      </c>
      <c r="E2092" s="15" t="str">
        <f t="shared" si="97"/>
        <v>Shafar, Mr. Vitaliy</v>
      </c>
      <c r="F2092" s="14">
        <f t="shared" si="98"/>
        <v>19</v>
      </c>
      <c r="G2092" s="14" t="s">
        <v>15</v>
      </c>
      <c r="H2092" s="15" t="s">
        <v>7467</v>
      </c>
      <c r="I2092" s="16" t="s">
        <v>7468</v>
      </c>
    </row>
    <row r="2093" spans="2:9" ht="15.75" customHeight="1" thickBot="1" x14ac:dyDescent="0.35">
      <c r="B2093" s="7" t="s">
        <v>7469</v>
      </c>
      <c r="C2093" s="13" t="s">
        <v>7470</v>
      </c>
      <c r="D2093" s="14">
        <f t="shared" si="96"/>
        <v>28</v>
      </c>
      <c r="E2093" s="15" t="str">
        <f t="shared" si="97"/>
        <v>Copenhaver, Mr. Benjamin W.</v>
      </c>
      <c r="F2093" s="14">
        <f t="shared" si="98"/>
        <v>27</v>
      </c>
      <c r="G2093" s="14" t="s">
        <v>15</v>
      </c>
      <c r="H2093" s="15" t="s">
        <v>7471</v>
      </c>
      <c r="I2093" s="16" t="s">
        <v>7472</v>
      </c>
    </row>
    <row r="2094" spans="2:9" ht="15.75" customHeight="1" thickBot="1" x14ac:dyDescent="0.35">
      <c r="B2094" s="7" t="s">
        <v>7473</v>
      </c>
      <c r="C2094" s="13" t="s">
        <v>7474</v>
      </c>
      <c r="D2094" s="14">
        <f t="shared" si="96"/>
        <v>17</v>
      </c>
      <c r="E2094" s="15" t="str">
        <f t="shared" si="97"/>
        <v>Stump, Mr. Jesse</v>
      </c>
      <c r="F2094" s="14">
        <f t="shared" si="98"/>
        <v>16</v>
      </c>
      <c r="G2094" s="14" t="s">
        <v>15</v>
      </c>
      <c r="H2094" s="15" t="s">
        <v>566</v>
      </c>
      <c r="I2094" s="16" t="s">
        <v>7475</v>
      </c>
    </row>
    <row r="2095" spans="2:9" ht="15.75" customHeight="1" thickBot="1" x14ac:dyDescent="0.35">
      <c r="B2095" s="7" t="s">
        <v>7476</v>
      </c>
      <c r="C2095" s="13" t="s">
        <v>7477</v>
      </c>
      <c r="D2095" s="14">
        <f t="shared" si="96"/>
        <v>18</v>
      </c>
      <c r="E2095" s="15" t="str">
        <f t="shared" si="97"/>
        <v>Wehrman, Mr. Mark</v>
      </c>
      <c r="F2095" s="14">
        <f t="shared" si="98"/>
        <v>17</v>
      </c>
      <c r="G2095" s="14" t="s">
        <v>15</v>
      </c>
      <c r="H2095" s="15" t="s">
        <v>424</v>
      </c>
      <c r="I2095" s="16" t="s">
        <v>7478</v>
      </c>
    </row>
    <row r="2096" spans="2:9" ht="15.75" customHeight="1" thickBot="1" x14ac:dyDescent="0.35">
      <c r="B2096" s="7" t="s">
        <v>7479</v>
      </c>
      <c r="C2096" s="13" t="s">
        <v>7480</v>
      </c>
      <c r="D2096" s="14">
        <f t="shared" si="96"/>
        <v>19</v>
      </c>
      <c r="E2096" s="15" t="str">
        <f t="shared" si="97"/>
        <v>Sischo, Ms. Lauren</v>
      </c>
      <c r="F2096" s="14">
        <f t="shared" si="98"/>
        <v>18</v>
      </c>
      <c r="G2096" s="14" t="s">
        <v>10</v>
      </c>
      <c r="H2096" s="15" t="s">
        <v>1728</v>
      </c>
      <c r="I2096" s="16" t="s">
        <v>7481</v>
      </c>
    </row>
    <row r="2097" spans="2:9" ht="15.75" customHeight="1" thickBot="1" x14ac:dyDescent="0.35">
      <c r="B2097" s="7" t="s">
        <v>7482</v>
      </c>
      <c r="C2097" s="13" t="s">
        <v>7483</v>
      </c>
      <c r="D2097" s="14">
        <f t="shared" si="96"/>
        <v>24</v>
      </c>
      <c r="E2097" s="15" t="str">
        <f t="shared" si="97"/>
        <v>Fonti, Mr. Massimiliano</v>
      </c>
      <c r="F2097" s="14">
        <f t="shared" si="98"/>
        <v>23</v>
      </c>
      <c r="G2097" s="14" t="s">
        <v>15</v>
      </c>
      <c r="H2097" s="15" t="s">
        <v>7484</v>
      </c>
      <c r="I2097" s="16" t="s">
        <v>7485</v>
      </c>
    </row>
    <row r="2098" spans="2:9" ht="15.75" customHeight="1" thickBot="1" x14ac:dyDescent="0.35">
      <c r="B2098" s="7" t="s">
        <v>7486</v>
      </c>
      <c r="C2098" s="13" t="s">
        <v>7487</v>
      </c>
      <c r="D2098" s="14">
        <f t="shared" si="96"/>
        <v>17</v>
      </c>
      <c r="E2098" s="15" t="str">
        <f t="shared" si="97"/>
        <v>Merlis, Mr. Josh</v>
      </c>
      <c r="F2098" s="14">
        <f t="shared" si="98"/>
        <v>16</v>
      </c>
      <c r="G2098" s="14" t="s">
        <v>15</v>
      </c>
      <c r="H2098" s="15" t="s">
        <v>2711</v>
      </c>
      <c r="I2098" s="16" t="s">
        <v>7488</v>
      </c>
    </row>
    <row r="2099" spans="2:9" ht="15.75" customHeight="1" thickBot="1" x14ac:dyDescent="0.35">
      <c r="B2099" s="7" t="s">
        <v>7489</v>
      </c>
      <c r="C2099" s="13" t="s">
        <v>7490</v>
      </c>
      <c r="D2099" s="14">
        <f t="shared" si="96"/>
        <v>24</v>
      </c>
      <c r="E2099" s="15" t="str">
        <f t="shared" si="97"/>
        <v>Hasegawa, Mr. Kiyokatsu</v>
      </c>
      <c r="F2099" s="14">
        <f t="shared" si="98"/>
        <v>23</v>
      </c>
      <c r="G2099" s="14" t="s">
        <v>15</v>
      </c>
      <c r="H2099" s="15" t="s">
        <v>7491</v>
      </c>
      <c r="I2099" s="16" t="s">
        <v>7492</v>
      </c>
    </row>
    <row r="2100" spans="2:9" ht="15.75" customHeight="1" thickBot="1" x14ac:dyDescent="0.35">
      <c r="B2100" s="7" t="s">
        <v>7493</v>
      </c>
      <c r="C2100" s="13" t="s">
        <v>7494</v>
      </c>
      <c r="D2100" s="14">
        <f t="shared" si="96"/>
        <v>23</v>
      </c>
      <c r="E2100" s="15" t="str">
        <f t="shared" si="97"/>
        <v>Haselden, Ms. Amanda L</v>
      </c>
      <c r="F2100" s="14">
        <f t="shared" si="98"/>
        <v>22</v>
      </c>
      <c r="G2100" s="14" t="s">
        <v>10</v>
      </c>
      <c r="H2100" s="15" t="s">
        <v>3275</v>
      </c>
      <c r="I2100" s="16" t="s">
        <v>7495</v>
      </c>
    </row>
    <row r="2101" spans="2:9" ht="15.75" customHeight="1" thickBot="1" x14ac:dyDescent="0.35">
      <c r="B2101" s="7" t="s">
        <v>7496</v>
      </c>
      <c r="C2101" s="13" t="s">
        <v>7497</v>
      </c>
      <c r="D2101" s="14">
        <f t="shared" si="96"/>
        <v>22</v>
      </c>
      <c r="E2101" s="15" t="str">
        <f t="shared" si="97"/>
        <v>Simonson, Mr. Matthew</v>
      </c>
      <c r="F2101" s="14">
        <f t="shared" si="98"/>
        <v>21</v>
      </c>
      <c r="G2101" s="14" t="s">
        <v>15</v>
      </c>
      <c r="H2101" s="15" t="s">
        <v>620</v>
      </c>
      <c r="I2101" s="16" t="s">
        <v>7498</v>
      </c>
    </row>
    <row r="2102" spans="2:9" ht="15.75" customHeight="1" thickBot="1" x14ac:dyDescent="0.35">
      <c r="B2102" s="7" t="s">
        <v>7499</v>
      </c>
      <c r="C2102" s="13" t="s">
        <v>7500</v>
      </c>
      <c r="D2102" s="14">
        <f t="shared" si="96"/>
        <v>20</v>
      </c>
      <c r="E2102" s="15" t="str">
        <f t="shared" si="97"/>
        <v>Montag, Ms. Julia M</v>
      </c>
      <c r="F2102" s="14">
        <f t="shared" si="98"/>
        <v>19</v>
      </c>
      <c r="G2102" s="14" t="s">
        <v>10</v>
      </c>
      <c r="H2102" s="15" t="s">
        <v>7501</v>
      </c>
      <c r="I2102" s="16" t="s">
        <v>7502</v>
      </c>
    </row>
    <row r="2103" spans="2:9" ht="15.75" customHeight="1" thickBot="1" x14ac:dyDescent="0.35">
      <c r="B2103" s="7" t="s">
        <v>7503</v>
      </c>
      <c r="C2103" s="13" t="s">
        <v>7504</v>
      </c>
      <c r="D2103" s="14">
        <f t="shared" si="96"/>
        <v>18</v>
      </c>
      <c r="E2103" s="15" t="str">
        <f t="shared" si="97"/>
        <v>Deroian, Ms. Rhea</v>
      </c>
      <c r="F2103" s="14">
        <f t="shared" si="98"/>
        <v>17</v>
      </c>
      <c r="G2103" s="14" t="s">
        <v>10</v>
      </c>
      <c r="H2103" s="15" t="s">
        <v>7505</v>
      </c>
      <c r="I2103" s="16" t="s">
        <v>7506</v>
      </c>
    </row>
    <row r="2104" spans="2:9" ht="15.75" customHeight="1" thickBot="1" x14ac:dyDescent="0.35">
      <c r="B2104" s="7" t="s">
        <v>7507</v>
      </c>
      <c r="C2104" s="13" t="s">
        <v>7508</v>
      </c>
      <c r="D2104" s="14">
        <f t="shared" si="96"/>
        <v>18</v>
      </c>
      <c r="E2104" s="15" t="str">
        <f t="shared" si="97"/>
        <v>Goetz, Mr. Justin</v>
      </c>
      <c r="F2104" s="14">
        <f t="shared" si="98"/>
        <v>17</v>
      </c>
      <c r="G2104" s="14" t="s">
        <v>15</v>
      </c>
      <c r="H2104" s="15" t="s">
        <v>2311</v>
      </c>
      <c r="I2104" s="16" t="s">
        <v>5985</v>
      </c>
    </row>
    <row r="2105" spans="2:9" ht="15.75" customHeight="1" thickBot="1" x14ac:dyDescent="0.35">
      <c r="B2105" s="7" t="s">
        <v>7509</v>
      </c>
      <c r="C2105" s="13" t="s">
        <v>7510</v>
      </c>
      <c r="D2105" s="14">
        <f t="shared" si="96"/>
        <v>21</v>
      </c>
      <c r="E2105" s="15" t="str">
        <f t="shared" si="97"/>
        <v>Brady, Mr. Shamus M.</v>
      </c>
      <c r="F2105" s="14">
        <f t="shared" si="98"/>
        <v>20</v>
      </c>
      <c r="G2105" s="14" t="s">
        <v>15</v>
      </c>
      <c r="H2105" s="15" t="s">
        <v>7511</v>
      </c>
      <c r="I2105" s="16" t="s">
        <v>7512</v>
      </c>
    </row>
    <row r="2106" spans="2:9" ht="15.75" customHeight="1" thickBot="1" x14ac:dyDescent="0.35">
      <c r="B2106" s="7" t="s">
        <v>7513</v>
      </c>
      <c r="C2106" s="13" t="s">
        <v>7514</v>
      </c>
      <c r="D2106" s="14">
        <f t="shared" si="96"/>
        <v>16</v>
      </c>
      <c r="E2106" s="15" t="str">
        <f t="shared" si="97"/>
        <v>Moran, Mr. Mike</v>
      </c>
      <c r="F2106" s="14">
        <f t="shared" si="98"/>
        <v>15</v>
      </c>
      <c r="G2106" s="14" t="s">
        <v>15</v>
      </c>
      <c r="H2106" s="15" t="s">
        <v>1387</v>
      </c>
      <c r="I2106" s="16" t="s">
        <v>45</v>
      </c>
    </row>
    <row r="2107" spans="2:9" ht="15.75" customHeight="1" thickBot="1" x14ac:dyDescent="0.35">
      <c r="B2107" s="7" t="s">
        <v>7515</v>
      </c>
      <c r="C2107" s="13" t="s">
        <v>7516</v>
      </c>
      <c r="D2107" s="14">
        <f t="shared" si="96"/>
        <v>25</v>
      </c>
      <c r="E2107" s="15" t="str">
        <f t="shared" si="97"/>
        <v>Strickler, Ms. Mary Beth</v>
      </c>
      <c r="F2107" s="14">
        <f t="shared" si="98"/>
        <v>24</v>
      </c>
      <c r="G2107" s="14" t="s">
        <v>10</v>
      </c>
      <c r="H2107" s="15" t="s">
        <v>7517</v>
      </c>
      <c r="I2107" s="16" t="s">
        <v>7518</v>
      </c>
    </row>
    <row r="2108" spans="2:9" ht="15.75" customHeight="1" thickBot="1" x14ac:dyDescent="0.35">
      <c r="B2108" s="7" t="s">
        <v>7519</v>
      </c>
      <c r="C2108" s="13" t="s">
        <v>7520</v>
      </c>
      <c r="D2108" s="14">
        <f t="shared" si="96"/>
        <v>17</v>
      </c>
      <c r="E2108" s="15" t="str">
        <f t="shared" si="97"/>
        <v>Simone, Ms. Erin</v>
      </c>
      <c r="F2108" s="14">
        <f t="shared" si="98"/>
        <v>16</v>
      </c>
      <c r="G2108" s="14" t="s">
        <v>10</v>
      </c>
      <c r="H2108" s="15" t="s">
        <v>7521</v>
      </c>
      <c r="I2108" s="16" t="s">
        <v>7522</v>
      </c>
    </row>
    <row r="2109" spans="2:9" ht="15.75" customHeight="1" thickBot="1" x14ac:dyDescent="0.35">
      <c r="B2109" s="7" t="s">
        <v>7523</v>
      </c>
      <c r="C2109" s="13" t="s">
        <v>7524</v>
      </c>
      <c r="D2109" s="14">
        <f t="shared" si="96"/>
        <v>21</v>
      </c>
      <c r="E2109" s="15" t="str">
        <f t="shared" si="97"/>
        <v>Von Rock, Ms. Hallie</v>
      </c>
      <c r="F2109" s="14">
        <f t="shared" si="98"/>
        <v>20</v>
      </c>
      <c r="G2109" s="14" t="s">
        <v>10</v>
      </c>
      <c r="H2109" s="15" t="s">
        <v>7525</v>
      </c>
      <c r="I2109" s="16" t="s">
        <v>7526</v>
      </c>
    </row>
    <row r="2110" spans="2:9" ht="15.75" customHeight="1" thickBot="1" x14ac:dyDescent="0.35">
      <c r="B2110" s="7" t="s">
        <v>7527</v>
      </c>
      <c r="C2110" s="13" t="s">
        <v>7528</v>
      </c>
      <c r="D2110" s="14">
        <f t="shared" si="96"/>
        <v>21</v>
      </c>
      <c r="E2110" s="15" t="str">
        <f t="shared" si="97"/>
        <v>Woodard, Ms. Paige P</v>
      </c>
      <c r="F2110" s="14">
        <f t="shared" si="98"/>
        <v>20</v>
      </c>
      <c r="G2110" s="14" t="s">
        <v>10</v>
      </c>
      <c r="H2110" s="15" t="s">
        <v>7529</v>
      </c>
      <c r="I2110" s="16" t="s">
        <v>7530</v>
      </c>
    </row>
    <row r="2111" spans="2:9" ht="15.75" customHeight="1" thickBot="1" x14ac:dyDescent="0.35">
      <c r="B2111" s="7" t="s">
        <v>7531</v>
      </c>
      <c r="C2111" s="13" t="s">
        <v>7532</v>
      </c>
      <c r="D2111" s="14">
        <f t="shared" si="96"/>
        <v>11</v>
      </c>
      <c r="E2111" s="15" t="str">
        <f t="shared" si="97"/>
        <v>Li, Ms. Ji</v>
      </c>
      <c r="F2111" s="14">
        <f t="shared" si="98"/>
        <v>10</v>
      </c>
      <c r="G2111" s="14" t="s">
        <v>10</v>
      </c>
      <c r="H2111" s="15" t="s">
        <v>7533</v>
      </c>
      <c r="I2111" s="16" t="s">
        <v>1798</v>
      </c>
    </row>
    <row r="2112" spans="2:9" ht="15.75" customHeight="1" thickBot="1" x14ac:dyDescent="0.35">
      <c r="B2112" s="7" t="s">
        <v>7534</v>
      </c>
      <c r="C2112" s="13" t="s">
        <v>7535</v>
      </c>
      <c r="D2112" s="14">
        <f t="shared" si="96"/>
        <v>21</v>
      </c>
      <c r="E2112" s="15" t="str">
        <f t="shared" si="97"/>
        <v>Sinda, Ms. Carissa A</v>
      </c>
      <c r="F2112" s="14">
        <f t="shared" si="98"/>
        <v>20</v>
      </c>
      <c r="G2112" s="14" t="s">
        <v>10</v>
      </c>
      <c r="H2112" s="15" t="s">
        <v>7536</v>
      </c>
      <c r="I2112" s="16" t="s">
        <v>7537</v>
      </c>
    </row>
    <row r="2113" spans="2:9" ht="15.75" customHeight="1" thickBot="1" x14ac:dyDescent="0.35">
      <c r="B2113" s="7" t="s">
        <v>7538</v>
      </c>
      <c r="C2113" s="13" t="s">
        <v>7539</v>
      </c>
      <c r="D2113" s="14">
        <f t="shared" si="96"/>
        <v>18</v>
      </c>
      <c r="E2113" s="15" t="str">
        <f t="shared" si="97"/>
        <v>Rydland, Ms. Mona</v>
      </c>
      <c r="F2113" s="14">
        <f t="shared" si="98"/>
        <v>17</v>
      </c>
      <c r="G2113" s="14" t="s">
        <v>10</v>
      </c>
      <c r="H2113" s="15" t="s">
        <v>7540</v>
      </c>
      <c r="I2113" s="16" t="s">
        <v>7541</v>
      </c>
    </row>
    <row r="2114" spans="2:9" ht="15.75" customHeight="1" thickBot="1" x14ac:dyDescent="0.35">
      <c r="B2114" s="7" t="s">
        <v>7542</v>
      </c>
      <c r="C2114" s="13" t="s">
        <v>7543</v>
      </c>
      <c r="D2114" s="14">
        <f t="shared" si="96"/>
        <v>22</v>
      </c>
      <c r="E2114" s="15" t="str">
        <f t="shared" si="97"/>
        <v>Vespa, Ms. Kristin R.</v>
      </c>
      <c r="F2114" s="14">
        <f t="shared" si="98"/>
        <v>21</v>
      </c>
      <c r="G2114" s="14" t="s">
        <v>10</v>
      </c>
      <c r="H2114" s="15" t="s">
        <v>7544</v>
      </c>
      <c r="I2114" s="16" t="s">
        <v>7545</v>
      </c>
    </row>
    <row r="2115" spans="2:9" ht="15.75" customHeight="1" thickBot="1" x14ac:dyDescent="0.35">
      <c r="B2115" s="7" t="s">
        <v>7546</v>
      </c>
      <c r="C2115" s="13" t="s">
        <v>7547</v>
      </c>
      <c r="D2115" s="14">
        <f t="shared" ref="D2115:D2178" si="99">LEN(C2115)</f>
        <v>18</v>
      </c>
      <c r="E2115" s="15" t="str">
        <f t="shared" ref="E2115:E2178" si="100">TRIM(C2115)</f>
        <v>Meadows, Ms. Beth</v>
      </c>
      <c r="F2115" s="14">
        <f t="shared" ref="F2115:F2178" si="101">LEN(E2115)</f>
        <v>17</v>
      </c>
      <c r="G2115" s="14" t="s">
        <v>10</v>
      </c>
      <c r="H2115" s="15" t="s">
        <v>3169</v>
      </c>
      <c r="I2115" s="16" t="s">
        <v>7548</v>
      </c>
    </row>
    <row r="2116" spans="2:9" ht="15.75" customHeight="1" thickBot="1" x14ac:dyDescent="0.35">
      <c r="B2116" s="7" t="s">
        <v>7549</v>
      </c>
      <c r="C2116" s="13" t="s">
        <v>7550</v>
      </c>
      <c r="D2116" s="14">
        <f t="shared" si="99"/>
        <v>20</v>
      </c>
      <c r="E2116" s="15" t="str">
        <f t="shared" si="100"/>
        <v>Toppen, Ms. Allison</v>
      </c>
      <c r="F2116" s="14">
        <f t="shared" si="101"/>
        <v>19</v>
      </c>
      <c r="G2116" s="14" t="s">
        <v>10</v>
      </c>
      <c r="H2116" s="15" t="s">
        <v>1333</v>
      </c>
      <c r="I2116" s="16" t="s">
        <v>7551</v>
      </c>
    </row>
    <row r="2117" spans="2:9" ht="15.75" customHeight="1" thickBot="1" x14ac:dyDescent="0.35">
      <c r="B2117" s="7" t="s">
        <v>7552</v>
      </c>
      <c r="C2117" s="13" t="s">
        <v>7553</v>
      </c>
      <c r="D2117" s="14">
        <f t="shared" si="99"/>
        <v>20</v>
      </c>
      <c r="E2117" s="15" t="str">
        <f t="shared" si="100"/>
        <v>Ermer, Ms. Ashley E</v>
      </c>
      <c r="F2117" s="14">
        <f t="shared" si="101"/>
        <v>19</v>
      </c>
      <c r="G2117" s="14" t="s">
        <v>10</v>
      </c>
      <c r="H2117" s="15" t="s">
        <v>2001</v>
      </c>
      <c r="I2117" s="16" t="s">
        <v>7554</v>
      </c>
    </row>
    <row r="2118" spans="2:9" ht="15.75" customHeight="1" thickBot="1" x14ac:dyDescent="0.35">
      <c r="B2118" s="7" t="s">
        <v>7555</v>
      </c>
      <c r="C2118" s="13" t="s">
        <v>7556</v>
      </c>
      <c r="D2118" s="14">
        <f t="shared" si="99"/>
        <v>22</v>
      </c>
      <c r="E2118" s="15" t="str">
        <f t="shared" si="100"/>
        <v>Dionne, Ms. Hilary K.</v>
      </c>
      <c r="F2118" s="14">
        <f t="shared" si="101"/>
        <v>21</v>
      </c>
      <c r="G2118" s="14" t="s">
        <v>10</v>
      </c>
      <c r="H2118" s="15" t="s">
        <v>7557</v>
      </c>
      <c r="I2118" s="16" t="s">
        <v>7558</v>
      </c>
    </row>
    <row r="2119" spans="2:9" ht="15.75" customHeight="1" thickBot="1" x14ac:dyDescent="0.35">
      <c r="B2119" s="7" t="s">
        <v>7559</v>
      </c>
      <c r="C2119" s="13" t="s">
        <v>7560</v>
      </c>
      <c r="D2119" s="14">
        <f t="shared" si="99"/>
        <v>24</v>
      </c>
      <c r="E2119" s="15" t="str">
        <f t="shared" si="100"/>
        <v>Stasulli, Ms. Dominique</v>
      </c>
      <c r="F2119" s="14">
        <f t="shared" si="101"/>
        <v>23</v>
      </c>
      <c r="G2119" s="14" t="s">
        <v>10</v>
      </c>
      <c r="H2119" s="15" t="s">
        <v>7561</v>
      </c>
      <c r="I2119" s="16" t="s">
        <v>7562</v>
      </c>
    </row>
    <row r="2120" spans="2:9" ht="15.75" customHeight="1" thickBot="1" x14ac:dyDescent="0.35">
      <c r="B2120" s="7" t="s">
        <v>7563</v>
      </c>
      <c r="C2120" s="13" t="s">
        <v>7564</v>
      </c>
      <c r="D2120" s="14">
        <f t="shared" si="99"/>
        <v>20</v>
      </c>
      <c r="E2120" s="15" t="str">
        <f t="shared" si="100"/>
        <v>Duran, Mr. Carlos I</v>
      </c>
      <c r="F2120" s="14">
        <f t="shared" si="101"/>
        <v>19</v>
      </c>
      <c r="G2120" s="14" t="s">
        <v>15</v>
      </c>
      <c r="H2120" s="15" t="s">
        <v>7565</v>
      </c>
      <c r="I2120" s="16" t="s">
        <v>7566</v>
      </c>
    </row>
    <row r="2121" spans="2:9" ht="15.75" customHeight="1" thickBot="1" x14ac:dyDescent="0.35">
      <c r="B2121" s="7" t="s">
        <v>7567</v>
      </c>
      <c r="C2121" s="13" t="s">
        <v>7568</v>
      </c>
      <c r="D2121" s="14">
        <f t="shared" si="99"/>
        <v>20</v>
      </c>
      <c r="E2121" s="15" t="str">
        <f t="shared" si="100"/>
        <v>Klundt, Mr. Matthew</v>
      </c>
      <c r="F2121" s="14">
        <f t="shared" si="101"/>
        <v>19</v>
      </c>
      <c r="G2121" s="14" t="s">
        <v>15</v>
      </c>
      <c r="H2121" s="15" t="s">
        <v>620</v>
      </c>
      <c r="I2121" s="16" t="s">
        <v>7569</v>
      </c>
    </row>
    <row r="2122" spans="2:9" ht="15.75" customHeight="1" thickBot="1" x14ac:dyDescent="0.35">
      <c r="B2122" s="7" t="s">
        <v>7570</v>
      </c>
      <c r="C2122" s="13" t="s">
        <v>7571</v>
      </c>
      <c r="D2122" s="14">
        <f t="shared" si="99"/>
        <v>17</v>
      </c>
      <c r="E2122" s="15" t="str">
        <f t="shared" si="100"/>
        <v>Waters, Ms. Kara</v>
      </c>
      <c r="F2122" s="14">
        <f t="shared" si="101"/>
        <v>16</v>
      </c>
      <c r="G2122" s="14" t="s">
        <v>10</v>
      </c>
      <c r="H2122" s="15" t="s">
        <v>1925</v>
      </c>
      <c r="I2122" s="16" t="s">
        <v>7572</v>
      </c>
    </row>
    <row r="2123" spans="2:9" ht="15.75" customHeight="1" thickBot="1" x14ac:dyDescent="0.35">
      <c r="B2123" s="7" t="s">
        <v>7573</v>
      </c>
      <c r="C2123" s="13" t="s">
        <v>7574</v>
      </c>
      <c r="D2123" s="14">
        <f t="shared" si="99"/>
        <v>18</v>
      </c>
      <c r="E2123" s="15" t="str">
        <f t="shared" si="100"/>
        <v>Rusk, Ms. Sarah S</v>
      </c>
      <c r="F2123" s="14">
        <f t="shared" si="101"/>
        <v>17</v>
      </c>
      <c r="G2123" s="14" t="s">
        <v>10</v>
      </c>
      <c r="H2123" s="15" t="s">
        <v>7575</v>
      </c>
      <c r="I2123" s="16" t="s">
        <v>7576</v>
      </c>
    </row>
    <row r="2124" spans="2:9" ht="15.75" customHeight="1" thickBot="1" x14ac:dyDescent="0.35">
      <c r="B2124" s="7" t="s">
        <v>7577</v>
      </c>
      <c r="C2124" s="13" t="s">
        <v>7578</v>
      </c>
      <c r="D2124" s="14">
        <f t="shared" si="99"/>
        <v>24</v>
      </c>
      <c r="E2124" s="15" t="str">
        <f t="shared" si="100"/>
        <v>Gersbach, Ms. Shauna R.</v>
      </c>
      <c r="F2124" s="14">
        <f t="shared" si="101"/>
        <v>23</v>
      </c>
      <c r="G2124" s="14" t="s">
        <v>10</v>
      </c>
      <c r="H2124" s="15" t="s">
        <v>7579</v>
      </c>
      <c r="I2124" s="16" t="s">
        <v>7580</v>
      </c>
    </row>
    <row r="2125" spans="2:9" ht="15.75" customHeight="1" thickBot="1" x14ac:dyDescent="0.35">
      <c r="B2125" s="7" t="s">
        <v>7581</v>
      </c>
      <c r="C2125" s="13" t="s">
        <v>7582</v>
      </c>
      <c r="D2125" s="14">
        <f t="shared" si="99"/>
        <v>30</v>
      </c>
      <c r="E2125" s="15" t="str">
        <f t="shared" si="100"/>
        <v>Taylor-Watson, Ms. Lindsay J.</v>
      </c>
      <c r="F2125" s="14">
        <f t="shared" si="101"/>
        <v>29</v>
      </c>
      <c r="G2125" s="14" t="s">
        <v>10</v>
      </c>
      <c r="H2125" s="15" t="s">
        <v>7583</v>
      </c>
      <c r="I2125" s="16" t="s">
        <v>7584</v>
      </c>
    </row>
    <row r="2126" spans="2:9" ht="15.75" customHeight="1" thickBot="1" x14ac:dyDescent="0.35">
      <c r="B2126" s="7" t="s">
        <v>7585</v>
      </c>
      <c r="C2126" s="13" t="s">
        <v>7586</v>
      </c>
      <c r="D2126" s="14">
        <f t="shared" si="99"/>
        <v>23</v>
      </c>
      <c r="E2126" s="15" t="str">
        <f t="shared" si="100"/>
        <v>Crawford, Ms. Danya A.</v>
      </c>
      <c r="F2126" s="14">
        <f t="shared" si="101"/>
        <v>22</v>
      </c>
      <c r="G2126" s="14" t="s">
        <v>10</v>
      </c>
      <c r="H2126" s="15" t="s">
        <v>7587</v>
      </c>
      <c r="I2126" s="16" t="s">
        <v>2803</v>
      </c>
    </row>
    <row r="2127" spans="2:9" ht="15.75" customHeight="1" thickBot="1" x14ac:dyDescent="0.35">
      <c r="B2127" s="7" t="s">
        <v>7588</v>
      </c>
      <c r="C2127" s="13" t="s">
        <v>7589</v>
      </c>
      <c r="D2127" s="14">
        <f t="shared" si="99"/>
        <v>23</v>
      </c>
      <c r="E2127" s="15" t="str">
        <f t="shared" si="100"/>
        <v>Levitsky, Ms. Lorraine</v>
      </c>
      <c r="F2127" s="14">
        <f t="shared" si="101"/>
        <v>22</v>
      </c>
      <c r="G2127" s="14" t="s">
        <v>10</v>
      </c>
      <c r="H2127" s="15" t="s">
        <v>7590</v>
      </c>
      <c r="I2127" s="16" t="s">
        <v>7591</v>
      </c>
    </row>
    <row r="2128" spans="2:9" ht="15.75" customHeight="1" thickBot="1" x14ac:dyDescent="0.35">
      <c r="B2128" s="7" t="s">
        <v>7592</v>
      </c>
      <c r="C2128" s="13" t="s">
        <v>7593</v>
      </c>
      <c r="D2128" s="14">
        <f t="shared" si="99"/>
        <v>25</v>
      </c>
      <c r="E2128" s="15" t="str">
        <f t="shared" si="100"/>
        <v>Carroll, Ms. Jennifer L.</v>
      </c>
      <c r="F2128" s="14">
        <f t="shared" si="101"/>
        <v>24</v>
      </c>
      <c r="G2128" s="14" t="s">
        <v>10</v>
      </c>
      <c r="H2128" s="15" t="s">
        <v>712</v>
      </c>
      <c r="I2128" s="16" t="s">
        <v>7594</v>
      </c>
    </row>
    <row r="2129" spans="2:9" ht="15.75" customHeight="1" thickBot="1" x14ac:dyDescent="0.35">
      <c r="B2129" s="7" t="s">
        <v>7595</v>
      </c>
      <c r="C2129" s="13" t="s">
        <v>7596</v>
      </c>
      <c r="D2129" s="14">
        <f t="shared" si="99"/>
        <v>22</v>
      </c>
      <c r="E2129" s="15" t="str">
        <f t="shared" si="100"/>
        <v>Campos, Mr. Jesus Sr.</v>
      </c>
      <c r="F2129" s="14">
        <f t="shared" si="101"/>
        <v>21</v>
      </c>
      <c r="G2129" s="14" t="s">
        <v>15</v>
      </c>
      <c r="H2129" s="15" t="s">
        <v>7597</v>
      </c>
      <c r="I2129" s="16" t="s">
        <v>7598</v>
      </c>
    </row>
    <row r="2130" spans="2:9" ht="15.75" customHeight="1" thickBot="1" x14ac:dyDescent="0.35">
      <c r="B2130" s="7" t="s">
        <v>7599</v>
      </c>
      <c r="C2130" s="13" t="s">
        <v>7600</v>
      </c>
      <c r="D2130" s="14">
        <f t="shared" si="99"/>
        <v>22</v>
      </c>
      <c r="E2130" s="15" t="str">
        <f t="shared" si="100"/>
        <v>Flajslik, Ms. Kristen</v>
      </c>
      <c r="F2130" s="14">
        <f t="shared" si="101"/>
        <v>21</v>
      </c>
      <c r="G2130" s="14" t="s">
        <v>10</v>
      </c>
      <c r="H2130" s="15" t="s">
        <v>6176</v>
      </c>
      <c r="I2130" s="16" t="s">
        <v>7601</v>
      </c>
    </row>
    <row r="2131" spans="2:9" ht="15.75" customHeight="1" thickBot="1" x14ac:dyDescent="0.35">
      <c r="B2131" s="7" t="s">
        <v>7602</v>
      </c>
      <c r="C2131" s="13" t="s">
        <v>7603</v>
      </c>
      <c r="D2131" s="14">
        <f t="shared" si="99"/>
        <v>23</v>
      </c>
      <c r="E2131" s="15" t="str">
        <f t="shared" si="100"/>
        <v>Chua, Ms. Catherine C.</v>
      </c>
      <c r="F2131" s="14">
        <f t="shared" si="101"/>
        <v>22</v>
      </c>
      <c r="G2131" s="14" t="s">
        <v>10</v>
      </c>
      <c r="H2131" s="15" t="s">
        <v>7604</v>
      </c>
      <c r="I2131" s="16" t="s">
        <v>7605</v>
      </c>
    </row>
    <row r="2132" spans="2:9" ht="15.75" customHeight="1" thickBot="1" x14ac:dyDescent="0.35">
      <c r="B2132" s="7" t="s">
        <v>7606</v>
      </c>
      <c r="C2132" s="13" t="s">
        <v>7607</v>
      </c>
      <c r="D2132" s="14">
        <f t="shared" si="99"/>
        <v>18</v>
      </c>
      <c r="E2132" s="15" t="str">
        <f t="shared" si="100"/>
        <v>Wiltse, Ms. Paula</v>
      </c>
      <c r="F2132" s="14">
        <f t="shared" si="101"/>
        <v>17</v>
      </c>
      <c r="G2132" s="14" t="s">
        <v>10</v>
      </c>
      <c r="H2132" s="15" t="s">
        <v>5757</v>
      </c>
      <c r="I2132" s="16" t="s">
        <v>3037</v>
      </c>
    </row>
    <row r="2133" spans="2:9" ht="15.75" customHeight="1" thickBot="1" x14ac:dyDescent="0.35">
      <c r="B2133" s="7" t="s">
        <v>7608</v>
      </c>
      <c r="C2133" s="13" t="s">
        <v>7609</v>
      </c>
      <c r="D2133" s="14">
        <f t="shared" si="99"/>
        <v>17</v>
      </c>
      <c r="E2133" s="15" t="str">
        <f t="shared" si="100"/>
        <v>Fisher, Ms. Evan</v>
      </c>
      <c r="F2133" s="14">
        <f t="shared" si="101"/>
        <v>16</v>
      </c>
      <c r="G2133" s="14" t="s">
        <v>10</v>
      </c>
      <c r="H2133" s="15" t="s">
        <v>7610</v>
      </c>
      <c r="I2133" s="16" t="s">
        <v>168</v>
      </c>
    </row>
    <row r="2134" spans="2:9" ht="15.75" customHeight="1" thickBot="1" x14ac:dyDescent="0.35">
      <c r="B2134" s="7" t="s">
        <v>7611</v>
      </c>
      <c r="C2134" s="13" t="s">
        <v>7612</v>
      </c>
      <c r="D2134" s="14">
        <f t="shared" si="99"/>
        <v>25</v>
      </c>
      <c r="E2134" s="15" t="str">
        <f t="shared" si="100"/>
        <v>Wilzbacher, Mr. Nathan J</v>
      </c>
      <c r="F2134" s="14">
        <f t="shared" si="101"/>
        <v>24</v>
      </c>
      <c r="G2134" s="14" t="s">
        <v>15</v>
      </c>
      <c r="H2134" s="15" t="s">
        <v>7613</v>
      </c>
      <c r="I2134" s="16" t="s">
        <v>7614</v>
      </c>
    </row>
    <row r="2135" spans="2:9" ht="15.75" customHeight="1" thickBot="1" x14ac:dyDescent="0.35">
      <c r="B2135" s="7" t="s">
        <v>7615</v>
      </c>
      <c r="C2135" s="13" t="s">
        <v>7616</v>
      </c>
      <c r="D2135" s="14">
        <f t="shared" si="99"/>
        <v>21</v>
      </c>
      <c r="E2135" s="15" t="str">
        <f t="shared" si="100"/>
        <v>Thayer, Ms. Ashley M</v>
      </c>
      <c r="F2135" s="14">
        <f t="shared" si="101"/>
        <v>20</v>
      </c>
      <c r="G2135" s="14" t="s">
        <v>10</v>
      </c>
      <c r="H2135" s="15" t="s">
        <v>2878</v>
      </c>
      <c r="I2135" s="16" t="s">
        <v>7617</v>
      </c>
    </row>
    <row r="2136" spans="2:9" ht="15.75" customHeight="1" thickBot="1" x14ac:dyDescent="0.35">
      <c r="B2136" s="7" t="s">
        <v>7618</v>
      </c>
      <c r="C2136" s="13" t="s">
        <v>7619</v>
      </c>
      <c r="D2136" s="14">
        <f t="shared" si="99"/>
        <v>20</v>
      </c>
      <c r="E2136" s="15" t="str">
        <f t="shared" si="100"/>
        <v>Brosseau, Mr. Jason</v>
      </c>
      <c r="F2136" s="14">
        <f t="shared" si="101"/>
        <v>19</v>
      </c>
      <c r="G2136" s="14" t="s">
        <v>15</v>
      </c>
      <c r="H2136" s="15" t="s">
        <v>1014</v>
      </c>
      <c r="I2136" s="16" t="s">
        <v>7620</v>
      </c>
    </row>
    <row r="2137" spans="2:9" ht="15.75" customHeight="1" thickBot="1" x14ac:dyDescent="0.35">
      <c r="B2137" s="7" t="s">
        <v>7621</v>
      </c>
      <c r="C2137" s="13" t="s">
        <v>7622</v>
      </c>
      <c r="D2137" s="14">
        <f t="shared" si="99"/>
        <v>21</v>
      </c>
      <c r="E2137" s="15" t="str">
        <f t="shared" si="100"/>
        <v>Phares, Mr. Marshall</v>
      </c>
      <c r="F2137" s="14">
        <f t="shared" si="101"/>
        <v>20</v>
      </c>
      <c r="G2137" s="14" t="s">
        <v>15</v>
      </c>
      <c r="H2137" s="15" t="s">
        <v>7623</v>
      </c>
      <c r="I2137" s="16" t="s">
        <v>7624</v>
      </c>
    </row>
    <row r="2138" spans="2:9" ht="15.75" customHeight="1" thickBot="1" x14ac:dyDescent="0.35">
      <c r="B2138" s="7" t="s">
        <v>7625</v>
      </c>
      <c r="C2138" s="13" t="s">
        <v>7626</v>
      </c>
      <c r="D2138" s="14">
        <f t="shared" si="99"/>
        <v>18</v>
      </c>
      <c r="E2138" s="15" t="str">
        <f t="shared" si="100"/>
        <v>Curley, Mr. Lavar</v>
      </c>
      <c r="F2138" s="14">
        <f t="shared" si="101"/>
        <v>17</v>
      </c>
      <c r="G2138" s="14" t="s">
        <v>15</v>
      </c>
      <c r="H2138" s="15" t="s">
        <v>7627</v>
      </c>
      <c r="I2138" s="16" t="s">
        <v>7215</v>
      </c>
    </row>
    <row r="2139" spans="2:9" ht="15.75" customHeight="1" thickBot="1" x14ac:dyDescent="0.35">
      <c r="B2139" s="7" t="s">
        <v>7628</v>
      </c>
      <c r="C2139" s="13" t="s">
        <v>7629</v>
      </c>
      <c r="D2139" s="14">
        <f t="shared" si="99"/>
        <v>25</v>
      </c>
      <c r="E2139" s="15" t="str">
        <f t="shared" si="100"/>
        <v>Johnston, Mr. Charlie T.</v>
      </c>
      <c r="F2139" s="14">
        <f t="shared" si="101"/>
        <v>24</v>
      </c>
      <c r="G2139" s="14" t="s">
        <v>15</v>
      </c>
      <c r="H2139" s="15" t="s">
        <v>7630</v>
      </c>
      <c r="I2139" s="16" t="s">
        <v>5754</v>
      </c>
    </row>
    <row r="2140" spans="2:9" ht="15.75" customHeight="1" thickBot="1" x14ac:dyDescent="0.35">
      <c r="B2140" s="7" t="s">
        <v>7631</v>
      </c>
      <c r="C2140" s="13" t="s">
        <v>7632</v>
      </c>
      <c r="D2140" s="14">
        <f t="shared" si="99"/>
        <v>20</v>
      </c>
      <c r="E2140" s="15" t="str">
        <f t="shared" si="100"/>
        <v>Padula, Mrs. Lauren</v>
      </c>
      <c r="F2140" s="14">
        <f t="shared" si="101"/>
        <v>19</v>
      </c>
      <c r="G2140" s="14" t="s">
        <v>1857</v>
      </c>
      <c r="H2140" s="15" t="s">
        <v>1728</v>
      </c>
      <c r="I2140" s="16" t="s">
        <v>7633</v>
      </c>
    </row>
    <row r="2141" spans="2:9" ht="15.75" customHeight="1" thickBot="1" x14ac:dyDescent="0.35">
      <c r="B2141" s="7" t="s">
        <v>7634</v>
      </c>
      <c r="C2141" s="13" t="s">
        <v>7635</v>
      </c>
      <c r="D2141" s="14">
        <f t="shared" si="99"/>
        <v>20</v>
      </c>
      <c r="E2141" s="15" t="str">
        <f t="shared" si="100"/>
        <v>Gamirov, Mr. Arthur</v>
      </c>
      <c r="F2141" s="14">
        <f t="shared" si="101"/>
        <v>19</v>
      </c>
      <c r="G2141" s="14" t="s">
        <v>15</v>
      </c>
      <c r="H2141" s="15" t="s">
        <v>7636</v>
      </c>
      <c r="I2141" s="16" t="s">
        <v>7637</v>
      </c>
    </row>
    <row r="2142" spans="2:9" ht="15.75" customHeight="1" thickBot="1" x14ac:dyDescent="0.35">
      <c r="B2142" s="7" t="s">
        <v>7638</v>
      </c>
      <c r="C2142" s="13" t="s">
        <v>7639</v>
      </c>
      <c r="D2142" s="14">
        <f t="shared" si="99"/>
        <v>18</v>
      </c>
      <c r="E2142" s="15" t="str">
        <f t="shared" si="100"/>
        <v>Briot, Mr. Thomas</v>
      </c>
      <c r="F2142" s="14">
        <f t="shared" si="101"/>
        <v>17</v>
      </c>
      <c r="G2142" s="14" t="s">
        <v>15</v>
      </c>
      <c r="H2142" s="15" t="s">
        <v>385</v>
      </c>
      <c r="I2142" s="16" t="s">
        <v>7640</v>
      </c>
    </row>
    <row r="2143" spans="2:9" ht="15.75" customHeight="1" thickBot="1" x14ac:dyDescent="0.35">
      <c r="B2143" s="7" t="s">
        <v>7641</v>
      </c>
      <c r="C2143" s="13" t="s">
        <v>7642</v>
      </c>
      <c r="D2143" s="14">
        <f t="shared" si="99"/>
        <v>23</v>
      </c>
      <c r="E2143" s="15" t="str">
        <f t="shared" si="100"/>
        <v>De Hueck, Ms. Jennifer</v>
      </c>
      <c r="F2143" s="14">
        <f t="shared" si="101"/>
        <v>22</v>
      </c>
      <c r="G2143" s="14" t="s">
        <v>10</v>
      </c>
      <c r="H2143" s="15" t="s">
        <v>323</v>
      </c>
      <c r="I2143" s="16" t="s">
        <v>7643</v>
      </c>
    </row>
    <row r="2144" spans="2:9" ht="15.75" customHeight="1" thickBot="1" x14ac:dyDescent="0.35">
      <c r="B2144" s="7" t="s">
        <v>7644</v>
      </c>
      <c r="C2144" s="13" t="s">
        <v>7645</v>
      </c>
      <c r="D2144" s="14">
        <f t="shared" si="99"/>
        <v>16</v>
      </c>
      <c r="E2144" s="15" t="str">
        <f t="shared" si="100"/>
        <v>Putt, Ms. Tammy</v>
      </c>
      <c r="F2144" s="14">
        <f t="shared" si="101"/>
        <v>15</v>
      </c>
      <c r="G2144" s="14" t="s">
        <v>10</v>
      </c>
      <c r="H2144" s="15" t="s">
        <v>7646</v>
      </c>
      <c r="I2144" s="16" t="s">
        <v>7647</v>
      </c>
    </row>
    <row r="2145" spans="2:9" ht="15.75" customHeight="1" thickBot="1" x14ac:dyDescent="0.35">
      <c r="B2145" s="7" t="s">
        <v>7648</v>
      </c>
      <c r="C2145" s="13" t="s">
        <v>7649</v>
      </c>
      <c r="D2145" s="14">
        <f t="shared" si="99"/>
        <v>17</v>
      </c>
      <c r="E2145" s="15" t="str">
        <f t="shared" si="100"/>
        <v>Deiman, Ms. Lena</v>
      </c>
      <c r="F2145" s="14">
        <f t="shared" si="101"/>
        <v>16</v>
      </c>
      <c r="G2145" s="14" t="s">
        <v>10</v>
      </c>
      <c r="H2145" s="15" t="s">
        <v>7650</v>
      </c>
      <c r="I2145" s="16" t="s">
        <v>7651</v>
      </c>
    </row>
    <row r="2146" spans="2:9" ht="15.75" customHeight="1" thickBot="1" x14ac:dyDescent="0.35">
      <c r="B2146" s="7" t="s">
        <v>7652</v>
      </c>
      <c r="C2146" s="13" t="s">
        <v>7653</v>
      </c>
      <c r="D2146" s="14">
        <f t="shared" si="99"/>
        <v>23</v>
      </c>
      <c r="E2146" s="15" t="str">
        <f t="shared" si="100"/>
        <v>Bonanni, Ms. Valentina</v>
      </c>
      <c r="F2146" s="14">
        <f t="shared" si="101"/>
        <v>22</v>
      </c>
      <c r="G2146" s="14" t="s">
        <v>10</v>
      </c>
      <c r="H2146" s="15" t="s">
        <v>7654</v>
      </c>
      <c r="I2146" s="16" t="s">
        <v>7655</v>
      </c>
    </row>
    <row r="2147" spans="2:9" ht="15.75" customHeight="1" thickBot="1" x14ac:dyDescent="0.35">
      <c r="B2147" s="7" t="s">
        <v>7656</v>
      </c>
      <c r="C2147" s="13" t="s">
        <v>7657</v>
      </c>
      <c r="D2147" s="14">
        <f t="shared" si="99"/>
        <v>22</v>
      </c>
      <c r="E2147" s="15" t="str">
        <f t="shared" si="100"/>
        <v>Stein, Mr. Russell N.</v>
      </c>
      <c r="F2147" s="14">
        <f t="shared" si="101"/>
        <v>21</v>
      </c>
      <c r="G2147" s="14" t="s">
        <v>15</v>
      </c>
      <c r="H2147" s="15" t="s">
        <v>7658</v>
      </c>
      <c r="I2147" s="16" t="s">
        <v>7659</v>
      </c>
    </row>
    <row r="2148" spans="2:9" ht="15.75" customHeight="1" thickBot="1" x14ac:dyDescent="0.35">
      <c r="B2148" s="7" t="s">
        <v>7660</v>
      </c>
      <c r="C2148" s="13" t="s">
        <v>7661</v>
      </c>
      <c r="D2148" s="14">
        <f t="shared" si="99"/>
        <v>22</v>
      </c>
      <c r="E2148" s="15" t="str">
        <f t="shared" si="100"/>
        <v>Laumann, Mr. Scott R.</v>
      </c>
      <c r="F2148" s="14">
        <f t="shared" si="101"/>
        <v>21</v>
      </c>
      <c r="G2148" s="14" t="s">
        <v>15</v>
      </c>
      <c r="H2148" s="15" t="s">
        <v>7662</v>
      </c>
      <c r="I2148" s="16" t="s">
        <v>7663</v>
      </c>
    </row>
    <row r="2149" spans="2:9" ht="15.75" customHeight="1" thickBot="1" x14ac:dyDescent="0.35">
      <c r="B2149" s="7" t="s">
        <v>7664</v>
      </c>
      <c r="C2149" s="13" t="s">
        <v>7665</v>
      </c>
      <c r="D2149" s="14">
        <f t="shared" si="99"/>
        <v>32</v>
      </c>
      <c r="E2149" s="15" t="str">
        <f t="shared" si="100"/>
        <v>Galaviz, Mr. Jose Francisco Sr.</v>
      </c>
      <c r="F2149" s="14">
        <f t="shared" si="101"/>
        <v>31</v>
      </c>
      <c r="G2149" s="14" t="s">
        <v>15</v>
      </c>
      <c r="H2149" s="15" t="s">
        <v>7666</v>
      </c>
      <c r="I2149" s="16" t="s">
        <v>7667</v>
      </c>
    </row>
    <row r="2150" spans="2:9" ht="15.75" customHeight="1" thickBot="1" x14ac:dyDescent="0.35">
      <c r="B2150" s="7" t="s">
        <v>7668</v>
      </c>
      <c r="C2150" s="13" t="s">
        <v>7669</v>
      </c>
      <c r="D2150" s="14">
        <f t="shared" si="99"/>
        <v>18</v>
      </c>
      <c r="E2150" s="15" t="str">
        <f t="shared" si="100"/>
        <v>Piper, Mr. Paul J</v>
      </c>
      <c r="F2150" s="14">
        <f t="shared" si="101"/>
        <v>17</v>
      </c>
      <c r="G2150" s="14" t="s">
        <v>15</v>
      </c>
      <c r="H2150" s="15" t="s">
        <v>7670</v>
      </c>
      <c r="I2150" s="16" t="s">
        <v>7671</v>
      </c>
    </row>
    <row r="2151" spans="2:9" ht="15.75" customHeight="1" thickBot="1" x14ac:dyDescent="0.35">
      <c r="B2151" s="7" t="s">
        <v>7672</v>
      </c>
      <c r="C2151" s="13" t="s">
        <v>7673</v>
      </c>
      <c r="D2151" s="14">
        <f t="shared" si="99"/>
        <v>18</v>
      </c>
      <c r="E2151" s="15" t="str">
        <f t="shared" si="100"/>
        <v>Cantini, Mr. Adam</v>
      </c>
      <c r="F2151" s="14">
        <f t="shared" si="101"/>
        <v>17</v>
      </c>
      <c r="G2151" s="14" t="s">
        <v>15</v>
      </c>
      <c r="H2151" s="15" t="s">
        <v>112</v>
      </c>
      <c r="I2151" s="16" t="s">
        <v>7674</v>
      </c>
    </row>
    <row r="2152" spans="2:9" ht="15.75" customHeight="1" thickBot="1" x14ac:dyDescent="0.35">
      <c r="B2152" s="7" t="s">
        <v>7675</v>
      </c>
      <c r="C2152" s="13" t="s">
        <v>7676</v>
      </c>
      <c r="D2152" s="14">
        <f t="shared" si="99"/>
        <v>23</v>
      </c>
      <c r="E2152" s="15" t="str">
        <f t="shared" si="100"/>
        <v>Hartman, Mr. Edward J.</v>
      </c>
      <c r="F2152" s="14">
        <f t="shared" si="101"/>
        <v>22</v>
      </c>
      <c r="G2152" s="14" t="s">
        <v>15</v>
      </c>
      <c r="H2152" s="15" t="s">
        <v>7677</v>
      </c>
      <c r="I2152" s="16" t="s">
        <v>5175</v>
      </c>
    </row>
    <row r="2153" spans="2:9" ht="15.75" customHeight="1" thickBot="1" x14ac:dyDescent="0.35">
      <c r="B2153" s="7" t="s">
        <v>7678</v>
      </c>
      <c r="C2153" s="13" t="s">
        <v>7679</v>
      </c>
      <c r="D2153" s="14">
        <f t="shared" si="99"/>
        <v>24</v>
      </c>
      <c r="E2153" s="15" t="str">
        <f t="shared" si="100"/>
        <v>Werhane, Mr. Patrick A.</v>
      </c>
      <c r="F2153" s="14">
        <f t="shared" si="101"/>
        <v>23</v>
      </c>
      <c r="G2153" s="14" t="s">
        <v>15</v>
      </c>
      <c r="H2153" s="15" t="s">
        <v>7680</v>
      </c>
      <c r="I2153" s="16" t="s">
        <v>7681</v>
      </c>
    </row>
    <row r="2154" spans="2:9" ht="15.75" customHeight="1" thickBot="1" x14ac:dyDescent="0.35">
      <c r="B2154" s="7" t="s">
        <v>7682</v>
      </c>
      <c r="C2154" s="13" t="s">
        <v>7683</v>
      </c>
      <c r="D2154" s="14">
        <f t="shared" si="99"/>
        <v>22</v>
      </c>
      <c r="E2154" s="15" t="str">
        <f t="shared" si="100"/>
        <v>Davies, Mr. Geraint H</v>
      </c>
      <c r="F2154" s="14">
        <f t="shared" si="101"/>
        <v>21</v>
      </c>
      <c r="G2154" s="14" t="s">
        <v>15</v>
      </c>
      <c r="H2154" s="15" t="s">
        <v>7684</v>
      </c>
      <c r="I2154" s="16" t="s">
        <v>7685</v>
      </c>
    </row>
    <row r="2155" spans="2:9" ht="15.75" customHeight="1" thickBot="1" x14ac:dyDescent="0.35">
      <c r="B2155" s="7" t="s">
        <v>7686</v>
      </c>
      <c r="C2155" s="13" t="s">
        <v>7687</v>
      </c>
      <c r="D2155" s="14">
        <f t="shared" si="99"/>
        <v>15</v>
      </c>
      <c r="E2155" s="15" t="str">
        <f t="shared" si="100"/>
        <v>Hummel, Mr. Dj</v>
      </c>
      <c r="F2155" s="14">
        <f t="shared" si="101"/>
        <v>14</v>
      </c>
      <c r="G2155" s="14" t="s">
        <v>15</v>
      </c>
      <c r="H2155" s="15" t="s">
        <v>7688</v>
      </c>
      <c r="I2155" s="16" t="s">
        <v>7689</v>
      </c>
    </row>
    <row r="2156" spans="2:9" ht="15.75" customHeight="1" thickBot="1" x14ac:dyDescent="0.35">
      <c r="B2156" s="7" t="s">
        <v>7690</v>
      </c>
      <c r="C2156" s="13" t="s">
        <v>7691</v>
      </c>
      <c r="D2156" s="14">
        <f t="shared" si="99"/>
        <v>20</v>
      </c>
      <c r="E2156" s="15" t="str">
        <f t="shared" si="100"/>
        <v>Lutz, Mr. Zachary A</v>
      </c>
      <c r="F2156" s="14">
        <f t="shared" si="101"/>
        <v>19</v>
      </c>
      <c r="G2156" s="14" t="s">
        <v>15</v>
      </c>
      <c r="H2156" s="15" t="s">
        <v>7692</v>
      </c>
      <c r="I2156" s="16" t="s">
        <v>7693</v>
      </c>
    </row>
    <row r="2157" spans="2:9" ht="15.75" customHeight="1" thickBot="1" x14ac:dyDescent="0.35">
      <c r="B2157" s="7" t="s">
        <v>7694</v>
      </c>
      <c r="C2157" s="13" t="s">
        <v>7695</v>
      </c>
      <c r="D2157" s="14">
        <f t="shared" si="99"/>
        <v>21</v>
      </c>
      <c r="E2157" s="15" t="str">
        <f t="shared" si="100"/>
        <v>Waters, Mr. Brian W.</v>
      </c>
      <c r="F2157" s="14">
        <f t="shared" si="101"/>
        <v>20</v>
      </c>
      <c r="G2157" s="14" t="s">
        <v>15</v>
      </c>
      <c r="H2157" s="15" t="s">
        <v>7696</v>
      </c>
      <c r="I2157" s="16" t="s">
        <v>7572</v>
      </c>
    </row>
    <row r="2158" spans="2:9" ht="15.75" customHeight="1" thickBot="1" x14ac:dyDescent="0.35">
      <c r="B2158" s="7" t="s">
        <v>7697</v>
      </c>
      <c r="C2158" s="13" t="s">
        <v>7698</v>
      </c>
      <c r="D2158" s="14">
        <f t="shared" si="99"/>
        <v>21</v>
      </c>
      <c r="E2158" s="15" t="str">
        <f t="shared" si="100"/>
        <v>Viglienzoni, Mr. Joe</v>
      </c>
      <c r="F2158" s="14">
        <f t="shared" si="101"/>
        <v>20</v>
      </c>
      <c r="G2158" s="14" t="s">
        <v>15</v>
      </c>
      <c r="H2158" s="15" t="s">
        <v>6850</v>
      </c>
      <c r="I2158" s="16" t="s">
        <v>7699</v>
      </c>
    </row>
    <row r="2159" spans="2:9" ht="15.75" customHeight="1" thickBot="1" x14ac:dyDescent="0.35">
      <c r="B2159" s="7" t="s">
        <v>7700</v>
      </c>
      <c r="C2159" s="13" t="s">
        <v>7701</v>
      </c>
      <c r="D2159" s="14">
        <f t="shared" si="99"/>
        <v>21</v>
      </c>
      <c r="E2159" s="15" t="str">
        <f t="shared" si="100"/>
        <v>Rathbun, Mr. Stephen</v>
      </c>
      <c r="F2159" s="14">
        <f t="shared" si="101"/>
        <v>20</v>
      </c>
      <c r="G2159" s="14" t="s">
        <v>15</v>
      </c>
      <c r="H2159" s="15" t="s">
        <v>40</v>
      </c>
      <c r="I2159" s="16" t="s">
        <v>7702</v>
      </c>
    </row>
    <row r="2160" spans="2:9" ht="15.75" customHeight="1" thickBot="1" x14ac:dyDescent="0.35">
      <c r="B2160" s="7" t="s">
        <v>7703</v>
      </c>
      <c r="C2160" s="13" t="s">
        <v>7704</v>
      </c>
      <c r="D2160" s="14">
        <f t="shared" si="99"/>
        <v>20</v>
      </c>
      <c r="E2160" s="15" t="str">
        <f t="shared" si="100"/>
        <v>crane, Ms. Ellen L.</v>
      </c>
      <c r="F2160" s="14">
        <f t="shared" si="101"/>
        <v>19</v>
      </c>
      <c r="G2160" s="14" t="s">
        <v>10</v>
      </c>
      <c r="H2160" s="15" t="s">
        <v>7705</v>
      </c>
      <c r="I2160" s="16" t="s">
        <v>7706</v>
      </c>
    </row>
    <row r="2161" spans="2:9" ht="15.75" customHeight="1" thickBot="1" x14ac:dyDescent="0.35">
      <c r="B2161" s="7" t="s">
        <v>7707</v>
      </c>
      <c r="C2161" s="13" t="s">
        <v>7708</v>
      </c>
      <c r="D2161" s="14">
        <f t="shared" si="99"/>
        <v>18</v>
      </c>
      <c r="E2161" s="15" t="str">
        <f t="shared" si="100"/>
        <v>Conant, Ms. Cindy</v>
      </c>
      <c r="F2161" s="14">
        <f t="shared" si="101"/>
        <v>17</v>
      </c>
      <c r="G2161" s="14" t="s">
        <v>10</v>
      </c>
      <c r="H2161" s="15" t="s">
        <v>6285</v>
      </c>
      <c r="I2161" s="16" t="s">
        <v>7709</v>
      </c>
    </row>
    <row r="2162" spans="2:9" ht="15.75" customHeight="1" thickBot="1" x14ac:dyDescent="0.35">
      <c r="B2162" s="7" t="s">
        <v>7710</v>
      </c>
      <c r="C2162" s="13" t="s">
        <v>7711</v>
      </c>
      <c r="D2162" s="14">
        <f t="shared" si="99"/>
        <v>32</v>
      </c>
      <c r="E2162" s="15" t="str">
        <f t="shared" si="100"/>
        <v>Huyser-Wierenga, Ms. Abigail R.</v>
      </c>
      <c r="F2162" s="14">
        <f t="shared" si="101"/>
        <v>31</v>
      </c>
      <c r="G2162" s="14" t="s">
        <v>10</v>
      </c>
      <c r="H2162" s="15" t="s">
        <v>7712</v>
      </c>
      <c r="I2162" s="16" t="s">
        <v>7713</v>
      </c>
    </row>
    <row r="2163" spans="2:9" ht="15.75" customHeight="1" thickBot="1" x14ac:dyDescent="0.35">
      <c r="B2163" s="7" t="s">
        <v>7714</v>
      </c>
      <c r="C2163" s="13" t="s">
        <v>7715</v>
      </c>
      <c r="D2163" s="14">
        <f t="shared" si="99"/>
        <v>21</v>
      </c>
      <c r="E2163" s="15" t="str">
        <f t="shared" si="100"/>
        <v>Natalini, Ms. Amy L.</v>
      </c>
      <c r="F2163" s="14">
        <f t="shared" si="101"/>
        <v>20</v>
      </c>
      <c r="G2163" s="14" t="s">
        <v>10</v>
      </c>
      <c r="H2163" s="15" t="s">
        <v>2913</v>
      </c>
      <c r="I2163" s="16" t="s">
        <v>7716</v>
      </c>
    </row>
    <row r="2164" spans="2:9" ht="15.75" customHeight="1" thickBot="1" x14ac:dyDescent="0.35">
      <c r="B2164" s="7" t="s">
        <v>7717</v>
      </c>
      <c r="C2164" s="13" t="s">
        <v>7718</v>
      </c>
      <c r="D2164" s="14">
        <f t="shared" si="99"/>
        <v>17</v>
      </c>
      <c r="E2164" s="15" t="str">
        <f t="shared" si="100"/>
        <v>Robbins, Ms. Amy</v>
      </c>
      <c r="F2164" s="14">
        <f t="shared" si="101"/>
        <v>16</v>
      </c>
      <c r="G2164" s="14" t="s">
        <v>10</v>
      </c>
      <c r="H2164" s="15" t="s">
        <v>736</v>
      </c>
      <c r="I2164" s="16" t="s">
        <v>7719</v>
      </c>
    </row>
    <row r="2165" spans="2:9" ht="15.75" customHeight="1" thickBot="1" x14ac:dyDescent="0.35">
      <c r="B2165" s="7" t="s">
        <v>7720</v>
      </c>
      <c r="C2165" s="13" t="s">
        <v>7721</v>
      </c>
      <c r="D2165" s="14">
        <f t="shared" si="99"/>
        <v>24</v>
      </c>
      <c r="E2165" s="15" t="str">
        <f t="shared" si="100"/>
        <v>Stanislav, Mrs. Grace H</v>
      </c>
      <c r="F2165" s="14">
        <f t="shared" si="101"/>
        <v>23</v>
      </c>
      <c r="G2165" s="14" t="s">
        <v>1857</v>
      </c>
      <c r="H2165" s="15" t="s">
        <v>7722</v>
      </c>
      <c r="I2165" s="16" t="s">
        <v>7723</v>
      </c>
    </row>
    <row r="2166" spans="2:9" ht="15.75" customHeight="1" thickBot="1" x14ac:dyDescent="0.35">
      <c r="B2166" s="7" t="s">
        <v>7724</v>
      </c>
      <c r="C2166" s="13" t="s">
        <v>7725</v>
      </c>
      <c r="D2166" s="14">
        <f t="shared" si="99"/>
        <v>21</v>
      </c>
      <c r="E2166" s="15" t="str">
        <f t="shared" si="100"/>
        <v>Meyer, Ms. Caitie J.</v>
      </c>
      <c r="F2166" s="14">
        <f t="shared" si="101"/>
        <v>20</v>
      </c>
      <c r="G2166" s="14" t="s">
        <v>10</v>
      </c>
      <c r="H2166" s="15" t="s">
        <v>7726</v>
      </c>
      <c r="I2166" s="16" t="s">
        <v>328</v>
      </c>
    </row>
    <row r="2167" spans="2:9" ht="15.75" customHeight="1" thickBot="1" x14ac:dyDescent="0.35">
      <c r="B2167" s="7" t="s">
        <v>7727</v>
      </c>
      <c r="C2167" s="13" t="s">
        <v>7728</v>
      </c>
      <c r="D2167" s="14">
        <f t="shared" si="99"/>
        <v>20</v>
      </c>
      <c r="E2167" s="15" t="str">
        <f t="shared" si="100"/>
        <v>Mears, Mr. Benjamin</v>
      </c>
      <c r="F2167" s="14">
        <f t="shared" si="101"/>
        <v>19</v>
      </c>
      <c r="G2167" s="14" t="s">
        <v>15</v>
      </c>
      <c r="H2167" s="15" t="s">
        <v>2755</v>
      </c>
      <c r="I2167" s="16" t="s">
        <v>7729</v>
      </c>
    </row>
    <row r="2168" spans="2:9" ht="15.75" customHeight="1" thickBot="1" x14ac:dyDescent="0.35">
      <c r="B2168" s="7" t="s">
        <v>7730</v>
      </c>
      <c r="C2168" s="13" t="s">
        <v>7731</v>
      </c>
      <c r="D2168" s="14">
        <f t="shared" si="99"/>
        <v>17</v>
      </c>
      <c r="E2168" s="15" t="str">
        <f t="shared" si="100"/>
        <v>Neill, Mr. Ian T</v>
      </c>
      <c r="F2168" s="14">
        <f t="shared" si="101"/>
        <v>16</v>
      </c>
      <c r="G2168" s="14" t="s">
        <v>15</v>
      </c>
      <c r="H2168" s="15" t="s">
        <v>7732</v>
      </c>
      <c r="I2168" s="16" t="s">
        <v>7733</v>
      </c>
    </row>
    <row r="2169" spans="2:9" ht="15.75" customHeight="1" thickBot="1" x14ac:dyDescent="0.35">
      <c r="B2169" s="7" t="s">
        <v>7734</v>
      </c>
      <c r="C2169" s="13" t="s">
        <v>7735</v>
      </c>
      <c r="D2169" s="14">
        <f t="shared" si="99"/>
        <v>17</v>
      </c>
      <c r="E2169" s="15" t="str">
        <f t="shared" si="100"/>
        <v>Tola, Mr. Tadese</v>
      </c>
      <c r="F2169" s="14">
        <f t="shared" si="101"/>
        <v>16</v>
      </c>
      <c r="G2169" s="14" t="s">
        <v>15</v>
      </c>
      <c r="H2169" s="15" t="s">
        <v>7736</v>
      </c>
      <c r="I2169" s="16" t="s">
        <v>7737</v>
      </c>
    </row>
    <row r="2170" spans="2:9" ht="15.75" customHeight="1" thickBot="1" x14ac:dyDescent="0.35">
      <c r="B2170" s="7" t="s">
        <v>7738</v>
      </c>
      <c r="C2170" s="13" t="s">
        <v>7739</v>
      </c>
      <c r="D2170" s="14">
        <f t="shared" si="99"/>
        <v>23</v>
      </c>
      <c r="E2170" s="15" t="str">
        <f t="shared" si="100"/>
        <v>Briskman, Mr. Jonathan</v>
      </c>
      <c r="F2170" s="14">
        <f t="shared" si="101"/>
        <v>22</v>
      </c>
      <c r="G2170" s="14" t="s">
        <v>15</v>
      </c>
      <c r="H2170" s="15" t="s">
        <v>2200</v>
      </c>
      <c r="I2170" s="16" t="s">
        <v>7740</v>
      </c>
    </row>
    <row r="2171" spans="2:9" ht="15.75" customHeight="1" thickBot="1" x14ac:dyDescent="0.35">
      <c r="B2171" s="7" t="s">
        <v>7741</v>
      </c>
      <c r="C2171" s="13" t="s">
        <v>7742</v>
      </c>
      <c r="D2171" s="14">
        <f t="shared" si="99"/>
        <v>23</v>
      </c>
      <c r="E2171" s="15" t="str">
        <f t="shared" si="100"/>
        <v>Ritzenhein, Mr. Dathan</v>
      </c>
      <c r="F2171" s="14">
        <f t="shared" si="101"/>
        <v>22</v>
      </c>
      <c r="G2171" s="14" t="s">
        <v>15</v>
      </c>
      <c r="H2171" s="15" t="s">
        <v>7743</v>
      </c>
      <c r="I2171" s="16" t="s">
        <v>7744</v>
      </c>
    </row>
    <row r="2172" spans="2:9" ht="15.75" customHeight="1" thickBot="1" x14ac:dyDescent="0.35">
      <c r="B2172" s="7" t="s">
        <v>7745</v>
      </c>
      <c r="C2172" s="13" t="s">
        <v>7746</v>
      </c>
      <c r="D2172" s="14">
        <f t="shared" si="99"/>
        <v>20</v>
      </c>
      <c r="E2172" s="15" t="str">
        <f t="shared" si="100"/>
        <v>Malkowski, Mr. Eric</v>
      </c>
      <c r="F2172" s="14">
        <f t="shared" si="101"/>
        <v>19</v>
      </c>
      <c r="G2172" s="14" t="s">
        <v>15</v>
      </c>
      <c r="H2172" s="15" t="s">
        <v>578</v>
      </c>
      <c r="I2172" s="16" t="s">
        <v>7747</v>
      </c>
    </row>
    <row r="2173" spans="2:9" ht="15.75" customHeight="1" thickBot="1" x14ac:dyDescent="0.35">
      <c r="B2173" s="7" t="s">
        <v>7748</v>
      </c>
      <c r="C2173" s="13" t="s">
        <v>7749</v>
      </c>
      <c r="D2173" s="14">
        <f t="shared" si="99"/>
        <v>24</v>
      </c>
      <c r="E2173" s="15" t="str">
        <f t="shared" si="100"/>
        <v>Andreyko, Ms. Allison M</v>
      </c>
      <c r="F2173" s="14">
        <f t="shared" si="101"/>
        <v>23</v>
      </c>
      <c r="G2173" s="14" t="s">
        <v>10</v>
      </c>
      <c r="H2173" s="15" t="s">
        <v>2598</v>
      </c>
      <c r="I2173" s="16" t="s">
        <v>7750</v>
      </c>
    </row>
    <row r="2174" spans="2:9" ht="15.75" customHeight="1" thickBot="1" x14ac:dyDescent="0.35">
      <c r="B2174" s="7" t="s">
        <v>7751</v>
      </c>
      <c r="C2174" s="13" t="s">
        <v>7752</v>
      </c>
      <c r="D2174" s="14">
        <f t="shared" si="99"/>
        <v>17</v>
      </c>
      <c r="E2174" s="15" t="str">
        <f t="shared" si="100"/>
        <v>Landry, Mr. Paul</v>
      </c>
      <c r="F2174" s="14">
        <f t="shared" si="101"/>
        <v>16</v>
      </c>
      <c r="G2174" s="14" t="s">
        <v>15</v>
      </c>
      <c r="H2174" s="15" t="s">
        <v>608</v>
      </c>
      <c r="I2174" s="16" t="s">
        <v>6034</v>
      </c>
    </row>
    <row r="2175" spans="2:9" ht="15.75" customHeight="1" thickBot="1" x14ac:dyDescent="0.35">
      <c r="B2175" s="7" t="s">
        <v>7753</v>
      </c>
      <c r="C2175" s="13" t="s">
        <v>7754</v>
      </c>
      <c r="D2175" s="14">
        <f t="shared" si="99"/>
        <v>20</v>
      </c>
      <c r="E2175" s="15" t="str">
        <f t="shared" si="100"/>
        <v>Lozier, Mr. Aaron R</v>
      </c>
      <c r="F2175" s="14">
        <f t="shared" si="101"/>
        <v>19</v>
      </c>
      <c r="G2175" s="14" t="s">
        <v>15</v>
      </c>
      <c r="H2175" s="15" t="s">
        <v>7755</v>
      </c>
      <c r="I2175" s="16" t="s">
        <v>7756</v>
      </c>
    </row>
    <row r="2176" spans="2:9" ht="15.75" customHeight="1" thickBot="1" x14ac:dyDescent="0.35">
      <c r="B2176" s="7" t="s">
        <v>7757</v>
      </c>
      <c r="C2176" s="13" t="s">
        <v>7758</v>
      </c>
      <c r="D2176" s="14">
        <f t="shared" si="99"/>
        <v>24</v>
      </c>
      <c r="E2176" s="15" t="str">
        <f t="shared" si="100"/>
        <v>O'Brien, Ms. Caitlin H.</v>
      </c>
      <c r="F2176" s="14">
        <f t="shared" si="101"/>
        <v>23</v>
      </c>
      <c r="G2176" s="14" t="s">
        <v>10</v>
      </c>
      <c r="H2176" s="15" t="s">
        <v>7759</v>
      </c>
      <c r="I2176" s="16" t="s">
        <v>4150</v>
      </c>
    </row>
    <row r="2177" spans="2:9" ht="15.75" customHeight="1" thickBot="1" x14ac:dyDescent="0.35">
      <c r="B2177" s="7" t="s">
        <v>7760</v>
      </c>
      <c r="C2177" s="13" t="s">
        <v>7761</v>
      </c>
      <c r="D2177" s="14">
        <f t="shared" si="99"/>
        <v>21</v>
      </c>
      <c r="E2177" s="15" t="str">
        <f t="shared" si="100"/>
        <v>Rodas, Mr. Harald E.</v>
      </c>
      <c r="F2177" s="14">
        <f t="shared" si="101"/>
        <v>20</v>
      </c>
      <c r="G2177" s="14" t="s">
        <v>15</v>
      </c>
      <c r="H2177" s="15" t="s">
        <v>7762</v>
      </c>
      <c r="I2177" s="16" t="s">
        <v>7763</v>
      </c>
    </row>
    <row r="2178" spans="2:9" ht="15.75" customHeight="1" thickBot="1" x14ac:dyDescent="0.35">
      <c r="B2178" s="7" t="s">
        <v>7764</v>
      </c>
      <c r="C2178" s="13" t="s">
        <v>7765</v>
      </c>
      <c r="D2178" s="14">
        <f t="shared" si="99"/>
        <v>25</v>
      </c>
      <c r="E2178" s="15" t="str">
        <f t="shared" si="100"/>
        <v>O'Connor, Ms. Siobhan A.</v>
      </c>
      <c r="F2178" s="14">
        <f t="shared" si="101"/>
        <v>24</v>
      </c>
      <c r="G2178" s="14" t="s">
        <v>10</v>
      </c>
      <c r="H2178" s="15" t="s">
        <v>7766</v>
      </c>
      <c r="I2178" s="16" t="s">
        <v>891</v>
      </c>
    </row>
    <row r="2179" spans="2:9" ht="15.75" customHeight="1" thickBot="1" x14ac:dyDescent="0.35">
      <c r="B2179" s="7" t="s">
        <v>7767</v>
      </c>
      <c r="C2179" s="13" t="s">
        <v>7768</v>
      </c>
      <c r="D2179" s="14">
        <f t="shared" ref="D2179:D2242" si="102">LEN(C2179)</f>
        <v>21</v>
      </c>
      <c r="E2179" s="15" t="str">
        <f t="shared" ref="E2179:E2242" si="103">TRIM(C2179)</f>
        <v>White, Ms. Andrea J.</v>
      </c>
      <c r="F2179" s="14">
        <f t="shared" ref="F2179:F2242" si="104">LEN(E2179)</f>
        <v>20</v>
      </c>
      <c r="G2179" s="14" t="s">
        <v>10</v>
      </c>
      <c r="H2179" s="15" t="s">
        <v>7769</v>
      </c>
      <c r="I2179" s="16" t="s">
        <v>855</v>
      </c>
    </row>
    <row r="2180" spans="2:9" ht="15.75" customHeight="1" thickBot="1" x14ac:dyDescent="0.35">
      <c r="B2180" s="7" t="s">
        <v>7770</v>
      </c>
      <c r="C2180" s="13" t="s">
        <v>7771</v>
      </c>
      <c r="D2180" s="14">
        <f t="shared" si="102"/>
        <v>21</v>
      </c>
      <c r="E2180" s="15" t="str">
        <f t="shared" si="103"/>
        <v>Davenport, Ms. Marie</v>
      </c>
      <c r="F2180" s="14">
        <f t="shared" si="104"/>
        <v>20</v>
      </c>
      <c r="G2180" s="14" t="s">
        <v>10</v>
      </c>
      <c r="H2180" s="15" t="s">
        <v>1375</v>
      </c>
      <c r="I2180" s="16" t="s">
        <v>2523</v>
      </c>
    </row>
    <row r="2181" spans="2:9" ht="15.75" customHeight="1" thickBot="1" x14ac:dyDescent="0.35">
      <c r="B2181" s="7" t="s">
        <v>7772</v>
      </c>
      <c r="C2181" s="13" t="s">
        <v>7773</v>
      </c>
      <c r="D2181" s="14">
        <f t="shared" si="102"/>
        <v>22</v>
      </c>
      <c r="E2181" s="15" t="str">
        <f t="shared" si="103"/>
        <v>Karmen, Ms. Rachel A.</v>
      </c>
      <c r="F2181" s="14">
        <f t="shared" si="104"/>
        <v>21</v>
      </c>
      <c r="G2181" s="14" t="s">
        <v>10</v>
      </c>
      <c r="H2181" s="15" t="s">
        <v>7774</v>
      </c>
      <c r="I2181" s="16" t="s">
        <v>7775</v>
      </c>
    </row>
    <row r="2182" spans="2:9" ht="15.75" customHeight="1" thickBot="1" x14ac:dyDescent="0.35">
      <c r="B2182" s="7" t="s">
        <v>7776</v>
      </c>
      <c r="C2182" s="13" t="s">
        <v>7777</v>
      </c>
      <c r="D2182" s="14">
        <f t="shared" si="102"/>
        <v>17</v>
      </c>
      <c r="E2182" s="15" t="str">
        <f t="shared" si="103"/>
        <v>Miller, Ms. Emma</v>
      </c>
      <c r="F2182" s="14">
        <f t="shared" si="104"/>
        <v>16</v>
      </c>
      <c r="G2182" s="14" t="s">
        <v>10</v>
      </c>
      <c r="H2182" s="15" t="s">
        <v>1296</v>
      </c>
      <c r="I2182" s="16" t="s">
        <v>4279</v>
      </c>
    </row>
    <row r="2183" spans="2:9" ht="15.75" customHeight="1" thickBot="1" x14ac:dyDescent="0.35">
      <c r="B2183" s="7" t="s">
        <v>7778</v>
      </c>
      <c r="C2183" s="13" t="s">
        <v>7779</v>
      </c>
      <c r="D2183" s="14">
        <f t="shared" si="102"/>
        <v>23</v>
      </c>
      <c r="E2183" s="15" t="str">
        <f t="shared" si="103"/>
        <v>Lippmann, Ms. Kiersten</v>
      </c>
      <c r="F2183" s="14">
        <f t="shared" si="104"/>
        <v>22</v>
      </c>
      <c r="G2183" s="14" t="s">
        <v>10</v>
      </c>
      <c r="H2183" s="15" t="s">
        <v>7780</v>
      </c>
      <c r="I2183" s="16" t="s">
        <v>7781</v>
      </c>
    </row>
    <row r="2184" spans="2:9" ht="15.75" customHeight="1" thickBot="1" x14ac:dyDescent="0.35">
      <c r="B2184" s="7" t="s">
        <v>7782</v>
      </c>
      <c r="C2184" s="13" t="s">
        <v>7783</v>
      </c>
      <c r="D2184" s="14">
        <f t="shared" si="102"/>
        <v>19</v>
      </c>
      <c r="E2184" s="15" t="str">
        <f t="shared" si="103"/>
        <v>Klehm, Ms. Rachael</v>
      </c>
      <c r="F2184" s="14">
        <f t="shared" si="104"/>
        <v>18</v>
      </c>
      <c r="G2184" s="14" t="s">
        <v>10</v>
      </c>
      <c r="H2184" s="15" t="s">
        <v>1367</v>
      </c>
      <c r="I2184" s="16" t="s">
        <v>7784</v>
      </c>
    </row>
    <row r="2185" spans="2:9" ht="15.75" customHeight="1" thickBot="1" x14ac:dyDescent="0.35">
      <c r="B2185" s="7" t="s">
        <v>7785</v>
      </c>
      <c r="C2185" s="13" t="s">
        <v>7786</v>
      </c>
      <c r="D2185" s="14">
        <f t="shared" si="102"/>
        <v>23</v>
      </c>
      <c r="E2185" s="15" t="str">
        <f t="shared" si="103"/>
        <v>Murphy, Mr. Timothy P.</v>
      </c>
      <c r="F2185" s="14">
        <f t="shared" si="104"/>
        <v>22</v>
      </c>
      <c r="G2185" s="14" t="s">
        <v>15</v>
      </c>
      <c r="H2185" s="15" t="s">
        <v>6524</v>
      </c>
      <c r="I2185" s="16" t="s">
        <v>1496</v>
      </c>
    </row>
    <row r="2186" spans="2:9" ht="15.75" customHeight="1" thickBot="1" x14ac:dyDescent="0.35">
      <c r="B2186" s="7" t="s">
        <v>7787</v>
      </c>
      <c r="C2186" s="13" t="s">
        <v>7788</v>
      </c>
      <c r="D2186" s="14">
        <f t="shared" si="102"/>
        <v>19</v>
      </c>
      <c r="E2186" s="15" t="str">
        <f t="shared" si="103"/>
        <v>Desisa, Mr. Lelisa</v>
      </c>
      <c r="F2186" s="14">
        <f t="shared" si="104"/>
        <v>18</v>
      </c>
      <c r="G2186" s="14" t="s">
        <v>15</v>
      </c>
      <c r="H2186" s="15" t="s">
        <v>7789</v>
      </c>
      <c r="I2186" s="16" t="s">
        <v>7790</v>
      </c>
    </row>
    <row r="2187" spans="2:9" ht="15.75" customHeight="1" thickBot="1" x14ac:dyDescent="0.35">
      <c r="B2187" s="7" t="s">
        <v>7791</v>
      </c>
      <c r="C2187" s="13" t="s">
        <v>7792</v>
      </c>
      <c r="D2187" s="14">
        <f t="shared" si="102"/>
        <v>17</v>
      </c>
      <c r="E2187" s="15" t="str">
        <f t="shared" si="103"/>
        <v>Brooks, Mr. Nate</v>
      </c>
      <c r="F2187" s="14">
        <f t="shared" si="104"/>
        <v>16</v>
      </c>
      <c r="G2187" s="14" t="s">
        <v>15</v>
      </c>
      <c r="H2187" s="15" t="s">
        <v>1006</v>
      </c>
      <c r="I2187" s="16" t="s">
        <v>7793</v>
      </c>
    </row>
    <row r="2188" spans="2:9" ht="15.75" customHeight="1" thickBot="1" x14ac:dyDescent="0.35">
      <c r="B2188" s="7" t="s">
        <v>7794</v>
      </c>
      <c r="C2188" s="13" t="s">
        <v>7795</v>
      </c>
      <c r="D2188" s="14">
        <f t="shared" si="102"/>
        <v>20</v>
      </c>
      <c r="E2188" s="15" t="str">
        <f t="shared" si="103"/>
        <v>Stone, Mr. Chris C.</v>
      </c>
      <c r="F2188" s="14">
        <f t="shared" si="104"/>
        <v>19</v>
      </c>
      <c r="G2188" s="14" t="s">
        <v>15</v>
      </c>
      <c r="H2188" s="15" t="s">
        <v>7796</v>
      </c>
      <c r="I2188" s="16" t="s">
        <v>2095</v>
      </c>
    </row>
    <row r="2189" spans="2:9" ht="15.75" customHeight="1" thickBot="1" x14ac:dyDescent="0.35">
      <c r="B2189" s="7" t="s">
        <v>7797</v>
      </c>
      <c r="C2189" s="13" t="s">
        <v>7798</v>
      </c>
      <c r="D2189" s="14">
        <f t="shared" si="102"/>
        <v>23</v>
      </c>
      <c r="E2189" s="15" t="str">
        <f t="shared" si="103"/>
        <v>Weispfennig, Mr. Scott</v>
      </c>
      <c r="F2189" s="14">
        <f t="shared" si="104"/>
        <v>22</v>
      </c>
      <c r="G2189" s="14" t="s">
        <v>15</v>
      </c>
      <c r="H2189" s="15" t="s">
        <v>36</v>
      </c>
      <c r="I2189" s="16" t="s">
        <v>7799</v>
      </c>
    </row>
    <row r="2190" spans="2:9" ht="15.75" customHeight="1" thickBot="1" x14ac:dyDescent="0.35">
      <c r="B2190" s="7" t="s">
        <v>7800</v>
      </c>
      <c r="C2190" s="13" t="s">
        <v>7801</v>
      </c>
      <c r="D2190" s="14">
        <f t="shared" si="102"/>
        <v>19</v>
      </c>
      <c r="E2190" s="15" t="str">
        <f t="shared" si="103"/>
        <v>Sorrell, Mr. Kevin</v>
      </c>
      <c r="F2190" s="14">
        <f t="shared" si="104"/>
        <v>18</v>
      </c>
      <c r="G2190" s="14" t="s">
        <v>15</v>
      </c>
      <c r="H2190" s="15" t="s">
        <v>339</v>
      </c>
      <c r="I2190" s="16" t="s">
        <v>7802</v>
      </c>
    </row>
    <row r="2191" spans="2:9" ht="15.75" customHeight="1" thickBot="1" x14ac:dyDescent="0.35">
      <c r="B2191" s="7" t="s">
        <v>7803</v>
      </c>
      <c r="C2191" s="13" t="s">
        <v>7804</v>
      </c>
      <c r="D2191" s="14">
        <f t="shared" si="102"/>
        <v>20</v>
      </c>
      <c r="E2191" s="15" t="str">
        <f t="shared" si="103"/>
        <v>Morris, Mr. Erik C.</v>
      </c>
      <c r="F2191" s="14">
        <f t="shared" si="104"/>
        <v>19</v>
      </c>
      <c r="G2191" s="14" t="s">
        <v>15</v>
      </c>
      <c r="H2191" s="15" t="s">
        <v>7805</v>
      </c>
      <c r="I2191" s="16" t="s">
        <v>4908</v>
      </c>
    </row>
    <row r="2192" spans="2:9" ht="15.75" customHeight="1" thickBot="1" x14ac:dyDescent="0.35">
      <c r="B2192" s="7" t="s">
        <v>7806</v>
      </c>
      <c r="C2192" s="13" t="s">
        <v>7807</v>
      </c>
      <c r="D2192" s="14">
        <f t="shared" si="102"/>
        <v>19</v>
      </c>
      <c r="E2192" s="15" t="str">
        <f t="shared" si="103"/>
        <v>Marek, Mr. Shawn C</v>
      </c>
      <c r="F2192" s="14">
        <f t="shared" si="104"/>
        <v>18</v>
      </c>
      <c r="G2192" s="14" t="s">
        <v>15</v>
      </c>
      <c r="H2192" s="15" t="s">
        <v>7808</v>
      </c>
      <c r="I2192" s="16" t="s">
        <v>7809</v>
      </c>
    </row>
    <row r="2193" spans="2:9" ht="15.75" customHeight="1" thickBot="1" x14ac:dyDescent="0.35">
      <c r="B2193" s="7" t="s">
        <v>7810</v>
      </c>
      <c r="C2193" s="13" t="s">
        <v>7811</v>
      </c>
      <c r="D2193" s="14">
        <f t="shared" si="102"/>
        <v>24</v>
      </c>
      <c r="E2193" s="15" t="str">
        <f t="shared" si="103"/>
        <v>Armstrong, Mr. Vajin L.</v>
      </c>
      <c r="F2193" s="14">
        <f t="shared" si="104"/>
        <v>23</v>
      </c>
      <c r="G2193" s="14" t="s">
        <v>15</v>
      </c>
      <c r="H2193" s="15" t="s">
        <v>7812</v>
      </c>
      <c r="I2193" s="16" t="s">
        <v>848</v>
      </c>
    </row>
    <row r="2194" spans="2:9" ht="15.75" customHeight="1" thickBot="1" x14ac:dyDescent="0.35">
      <c r="B2194" s="7" t="s">
        <v>7813</v>
      </c>
      <c r="C2194" s="13" t="s">
        <v>7814</v>
      </c>
      <c r="D2194" s="14">
        <f t="shared" si="102"/>
        <v>24</v>
      </c>
      <c r="E2194" s="15" t="str">
        <f t="shared" si="103"/>
        <v>Werner, Mr. John K. Jr.</v>
      </c>
      <c r="F2194" s="14">
        <f t="shared" si="104"/>
        <v>23</v>
      </c>
      <c r="G2194" s="14" t="s">
        <v>15</v>
      </c>
      <c r="H2194" s="15" t="s">
        <v>7815</v>
      </c>
      <c r="I2194" s="16" t="s">
        <v>7816</v>
      </c>
    </row>
    <row r="2195" spans="2:9" ht="15.75" customHeight="1" thickBot="1" x14ac:dyDescent="0.35">
      <c r="B2195" s="7" t="s">
        <v>7817</v>
      </c>
      <c r="C2195" s="13" t="s">
        <v>7818</v>
      </c>
      <c r="D2195" s="14">
        <f t="shared" si="102"/>
        <v>20</v>
      </c>
      <c r="E2195" s="15" t="str">
        <f t="shared" si="103"/>
        <v>Gries, Mr. Kevin J.</v>
      </c>
      <c r="F2195" s="14">
        <f t="shared" si="104"/>
        <v>19</v>
      </c>
      <c r="G2195" s="14" t="s">
        <v>15</v>
      </c>
      <c r="H2195" s="15" t="s">
        <v>3922</v>
      </c>
      <c r="I2195" s="16" t="s">
        <v>6294</v>
      </c>
    </row>
    <row r="2196" spans="2:9" ht="15.75" customHeight="1" thickBot="1" x14ac:dyDescent="0.35">
      <c r="B2196" s="7" t="s">
        <v>7819</v>
      </c>
      <c r="C2196" s="13" t="s">
        <v>7820</v>
      </c>
      <c r="D2196" s="14">
        <f t="shared" si="102"/>
        <v>20</v>
      </c>
      <c r="E2196" s="15" t="str">
        <f t="shared" si="103"/>
        <v>Mills, Mr. Kirby W.</v>
      </c>
      <c r="F2196" s="14">
        <f t="shared" si="104"/>
        <v>19</v>
      </c>
      <c r="G2196" s="14" t="s">
        <v>15</v>
      </c>
      <c r="H2196" s="15" t="s">
        <v>7821</v>
      </c>
      <c r="I2196" s="16" t="s">
        <v>2342</v>
      </c>
    </row>
    <row r="2197" spans="2:9" ht="15.75" customHeight="1" thickBot="1" x14ac:dyDescent="0.35">
      <c r="B2197" s="7" t="s">
        <v>7822</v>
      </c>
      <c r="C2197" s="13" t="s">
        <v>7823</v>
      </c>
      <c r="D2197" s="14">
        <f t="shared" si="102"/>
        <v>15</v>
      </c>
      <c r="E2197" s="15" t="str">
        <f t="shared" si="103"/>
        <v>Penny, Mr. J A</v>
      </c>
      <c r="F2197" s="14">
        <f t="shared" si="104"/>
        <v>14</v>
      </c>
      <c r="G2197" s="14" t="s">
        <v>15</v>
      </c>
      <c r="H2197" s="15" t="s">
        <v>7824</v>
      </c>
      <c r="I2197" s="16" t="s">
        <v>7825</v>
      </c>
    </row>
    <row r="2198" spans="2:9" ht="15.75" customHeight="1" thickBot="1" x14ac:dyDescent="0.35">
      <c r="B2198" s="7" t="s">
        <v>7826</v>
      </c>
      <c r="C2198" s="13" t="s">
        <v>7827</v>
      </c>
      <c r="D2198" s="14">
        <f t="shared" si="102"/>
        <v>21</v>
      </c>
      <c r="E2198" s="15" t="str">
        <f t="shared" si="103"/>
        <v>Hicks, Mr. Dustin G.</v>
      </c>
      <c r="F2198" s="14">
        <f t="shared" si="104"/>
        <v>20</v>
      </c>
      <c r="G2198" s="14" t="s">
        <v>15</v>
      </c>
      <c r="H2198" s="15" t="s">
        <v>7828</v>
      </c>
      <c r="I2198" s="16" t="s">
        <v>1966</v>
      </c>
    </row>
    <row r="2199" spans="2:9" ht="15.75" customHeight="1" thickBot="1" x14ac:dyDescent="0.35">
      <c r="B2199" s="7" t="s">
        <v>7829</v>
      </c>
      <c r="C2199" s="13" t="s">
        <v>7830</v>
      </c>
      <c r="D2199" s="14">
        <f t="shared" si="102"/>
        <v>25</v>
      </c>
      <c r="E2199" s="15" t="str">
        <f t="shared" si="103"/>
        <v>Masayesva, Mr. Anthony G</v>
      </c>
      <c r="F2199" s="14">
        <f t="shared" si="104"/>
        <v>24</v>
      </c>
      <c r="G2199" s="14" t="s">
        <v>15</v>
      </c>
      <c r="H2199" s="15" t="s">
        <v>7831</v>
      </c>
      <c r="I2199" s="16" t="s">
        <v>7832</v>
      </c>
    </row>
    <row r="2200" spans="2:9" ht="15.75" customHeight="1" thickBot="1" x14ac:dyDescent="0.35">
      <c r="B2200" s="7" t="s">
        <v>7833</v>
      </c>
      <c r="C2200" s="13" t="s">
        <v>7834</v>
      </c>
      <c r="D2200" s="14">
        <f t="shared" si="102"/>
        <v>18</v>
      </c>
      <c r="E2200" s="15" t="str">
        <f t="shared" si="103"/>
        <v>Paavola, Mr. Ryan</v>
      </c>
      <c r="F2200" s="14">
        <f t="shared" si="104"/>
        <v>17</v>
      </c>
      <c r="G2200" s="14" t="s">
        <v>15</v>
      </c>
      <c r="H2200" s="15" t="s">
        <v>205</v>
      </c>
      <c r="I2200" s="16" t="s">
        <v>7835</v>
      </c>
    </row>
    <row r="2201" spans="2:9" ht="15.75" customHeight="1" thickBot="1" x14ac:dyDescent="0.35">
      <c r="B2201" s="7" t="s">
        <v>7836</v>
      </c>
      <c r="C2201" s="13" t="s">
        <v>7837</v>
      </c>
      <c r="D2201" s="14">
        <f t="shared" si="102"/>
        <v>20</v>
      </c>
      <c r="E2201" s="15" t="str">
        <f t="shared" si="103"/>
        <v>Gehlsen, Mr. Eric N</v>
      </c>
      <c r="F2201" s="14">
        <f t="shared" si="104"/>
        <v>19</v>
      </c>
      <c r="G2201" s="14" t="s">
        <v>15</v>
      </c>
      <c r="H2201" s="15" t="s">
        <v>7838</v>
      </c>
      <c r="I2201" s="16" t="s">
        <v>7839</v>
      </c>
    </row>
    <row r="2202" spans="2:9" ht="15.75" customHeight="1" thickBot="1" x14ac:dyDescent="0.35">
      <c r="B2202" s="7" t="s">
        <v>7840</v>
      </c>
      <c r="C2202" s="13" t="s">
        <v>7841</v>
      </c>
      <c r="D2202" s="14">
        <f t="shared" si="102"/>
        <v>18</v>
      </c>
      <c r="E2202" s="15" t="str">
        <f t="shared" si="103"/>
        <v>Roche, Mr. Connor</v>
      </c>
      <c r="F2202" s="14">
        <f t="shared" si="104"/>
        <v>17</v>
      </c>
      <c r="G2202" s="14" t="s">
        <v>15</v>
      </c>
      <c r="H2202" s="15" t="s">
        <v>7842</v>
      </c>
      <c r="I2202" s="16" t="s">
        <v>7843</v>
      </c>
    </row>
    <row r="2203" spans="2:9" ht="15.75" customHeight="1" thickBot="1" x14ac:dyDescent="0.35">
      <c r="B2203" s="7" t="s">
        <v>7844</v>
      </c>
      <c r="C2203" s="13" t="s">
        <v>7845</v>
      </c>
      <c r="D2203" s="14">
        <f t="shared" si="102"/>
        <v>22</v>
      </c>
      <c r="E2203" s="15" t="str">
        <f t="shared" si="103"/>
        <v>Hearn, Mr. Patrick H.</v>
      </c>
      <c r="F2203" s="14">
        <f t="shared" si="104"/>
        <v>21</v>
      </c>
      <c r="G2203" s="14" t="s">
        <v>15</v>
      </c>
      <c r="H2203" s="15" t="s">
        <v>7846</v>
      </c>
      <c r="I2203" s="16" t="s">
        <v>7847</v>
      </c>
    </row>
    <row r="2204" spans="2:9" ht="15.75" customHeight="1" thickBot="1" x14ac:dyDescent="0.35">
      <c r="B2204" s="7" t="s">
        <v>7848</v>
      </c>
      <c r="C2204" s="13" t="s">
        <v>7849</v>
      </c>
      <c r="D2204" s="14">
        <f t="shared" si="102"/>
        <v>18</v>
      </c>
      <c r="E2204" s="15" t="str">
        <f t="shared" si="103"/>
        <v>Dimson, Mr. Tyler</v>
      </c>
      <c r="F2204" s="14">
        <f t="shared" si="104"/>
        <v>17</v>
      </c>
      <c r="G2204" s="14" t="s">
        <v>15</v>
      </c>
      <c r="H2204" s="15" t="s">
        <v>720</v>
      </c>
      <c r="I2204" s="16" t="s">
        <v>7850</v>
      </c>
    </row>
    <row r="2205" spans="2:9" ht="15.75" customHeight="1" thickBot="1" x14ac:dyDescent="0.35">
      <c r="B2205" s="7" t="s">
        <v>7851</v>
      </c>
      <c r="C2205" s="13" t="s">
        <v>7852</v>
      </c>
      <c r="D2205" s="14">
        <f t="shared" si="102"/>
        <v>23</v>
      </c>
      <c r="E2205" s="15" t="str">
        <f t="shared" si="103"/>
        <v>Slason, Ms. Deborah L.</v>
      </c>
      <c r="F2205" s="14">
        <f t="shared" si="104"/>
        <v>22</v>
      </c>
      <c r="G2205" s="14" t="s">
        <v>10</v>
      </c>
      <c r="H2205" s="15" t="s">
        <v>7853</v>
      </c>
      <c r="I2205" s="16" t="s">
        <v>7854</v>
      </c>
    </row>
    <row r="2206" spans="2:9" ht="15.75" customHeight="1" thickBot="1" x14ac:dyDescent="0.35">
      <c r="B2206" s="7" t="s">
        <v>7855</v>
      </c>
      <c r="C2206" s="13" t="s">
        <v>7856</v>
      </c>
      <c r="D2206" s="14">
        <f t="shared" si="102"/>
        <v>21</v>
      </c>
      <c r="E2206" s="15" t="str">
        <f t="shared" si="103"/>
        <v>Gibson, Ms. Andrea K</v>
      </c>
      <c r="F2206" s="14">
        <f t="shared" si="104"/>
        <v>20</v>
      </c>
      <c r="G2206" s="14" t="s">
        <v>10</v>
      </c>
      <c r="H2206" s="15" t="s">
        <v>5935</v>
      </c>
      <c r="I2206" s="16" t="s">
        <v>7857</v>
      </c>
    </row>
    <row r="2207" spans="2:9" ht="15.75" customHeight="1" thickBot="1" x14ac:dyDescent="0.35">
      <c r="B2207" s="7" t="s">
        <v>7858</v>
      </c>
      <c r="C2207" s="13" t="s">
        <v>7859</v>
      </c>
      <c r="D2207" s="14">
        <f t="shared" si="102"/>
        <v>19</v>
      </c>
      <c r="E2207" s="15" t="str">
        <f t="shared" si="103"/>
        <v>Erdos, Ms. Elleree</v>
      </c>
      <c r="F2207" s="14">
        <f t="shared" si="104"/>
        <v>18</v>
      </c>
      <c r="G2207" s="14" t="s">
        <v>10</v>
      </c>
      <c r="H2207" s="15" t="s">
        <v>7860</v>
      </c>
      <c r="I2207" s="16" t="s">
        <v>7861</v>
      </c>
    </row>
    <row r="2208" spans="2:9" ht="15.75" customHeight="1" thickBot="1" x14ac:dyDescent="0.35">
      <c r="B2208" s="7" t="s">
        <v>7862</v>
      </c>
      <c r="C2208" s="13" t="s">
        <v>7863</v>
      </c>
      <c r="D2208" s="14">
        <f t="shared" si="102"/>
        <v>23</v>
      </c>
      <c r="E2208" s="15" t="str">
        <f t="shared" si="103"/>
        <v>Cushman, Mr. Brandon J</v>
      </c>
      <c r="F2208" s="14">
        <f t="shared" si="104"/>
        <v>22</v>
      </c>
      <c r="G2208" s="14" t="s">
        <v>15</v>
      </c>
      <c r="H2208" s="15" t="s">
        <v>7864</v>
      </c>
      <c r="I2208" s="16" t="s">
        <v>7865</v>
      </c>
    </row>
    <row r="2209" spans="2:9" ht="15.75" customHeight="1" thickBot="1" x14ac:dyDescent="0.35">
      <c r="B2209" s="7" t="s">
        <v>7866</v>
      </c>
      <c r="C2209" s="13" t="s">
        <v>7867</v>
      </c>
      <c r="D2209" s="14">
        <f t="shared" si="102"/>
        <v>18</v>
      </c>
      <c r="E2209" s="15" t="str">
        <f t="shared" si="103"/>
        <v>Hammel, Mr. Steve</v>
      </c>
      <c r="F2209" s="14">
        <f t="shared" si="104"/>
        <v>17</v>
      </c>
      <c r="G2209" s="14" t="s">
        <v>15</v>
      </c>
      <c r="H2209" s="15" t="s">
        <v>5270</v>
      </c>
      <c r="I2209" s="16" t="s">
        <v>7868</v>
      </c>
    </row>
    <row r="2210" spans="2:9" ht="15.75" customHeight="1" thickBot="1" x14ac:dyDescent="0.35">
      <c r="B2210" s="7" t="s">
        <v>7869</v>
      </c>
      <c r="C2210" s="13" t="s">
        <v>7870</v>
      </c>
      <c r="D2210" s="14">
        <f t="shared" si="102"/>
        <v>30</v>
      </c>
      <c r="E2210" s="15" t="str">
        <f t="shared" si="103"/>
        <v>Ytterstad, Ms. Nina Wavik Sr.</v>
      </c>
      <c r="F2210" s="14">
        <f t="shared" si="104"/>
        <v>29</v>
      </c>
      <c r="G2210" s="14" t="s">
        <v>10</v>
      </c>
      <c r="H2210" s="15" t="s">
        <v>7871</v>
      </c>
      <c r="I2210" s="16" t="s">
        <v>7872</v>
      </c>
    </row>
    <row r="2211" spans="2:9" ht="15.75" customHeight="1" thickBot="1" x14ac:dyDescent="0.35">
      <c r="B2211" s="7" t="s">
        <v>7873</v>
      </c>
      <c r="C2211" s="13" t="s">
        <v>7874</v>
      </c>
      <c r="D2211" s="14">
        <f t="shared" si="102"/>
        <v>17</v>
      </c>
      <c r="E2211" s="15" t="str">
        <f t="shared" si="103"/>
        <v>Prince, Ms. Dani</v>
      </c>
      <c r="F2211" s="14">
        <f t="shared" si="104"/>
        <v>16</v>
      </c>
      <c r="G2211" s="14" t="s">
        <v>10</v>
      </c>
      <c r="H2211" s="15" t="s">
        <v>7875</v>
      </c>
      <c r="I2211" s="16" t="s">
        <v>7876</v>
      </c>
    </row>
    <row r="2212" spans="2:9" ht="15.75" customHeight="1" thickBot="1" x14ac:dyDescent="0.35">
      <c r="B2212" s="7" t="s">
        <v>7877</v>
      </c>
      <c r="C2212" s="13" t="s">
        <v>7878</v>
      </c>
      <c r="D2212" s="14">
        <f t="shared" si="102"/>
        <v>25</v>
      </c>
      <c r="E2212" s="15" t="str">
        <f t="shared" si="103"/>
        <v>Freeman, Ms. Jennifer A.</v>
      </c>
      <c r="F2212" s="14">
        <f t="shared" si="104"/>
        <v>24</v>
      </c>
      <c r="G2212" s="14" t="s">
        <v>10</v>
      </c>
      <c r="H2212" s="15" t="s">
        <v>76</v>
      </c>
      <c r="I2212" s="16" t="s">
        <v>7879</v>
      </c>
    </row>
    <row r="2213" spans="2:9" ht="15.75" customHeight="1" thickBot="1" x14ac:dyDescent="0.35">
      <c r="B2213" s="7" t="s">
        <v>7880</v>
      </c>
      <c r="C2213" s="13" t="s">
        <v>7881</v>
      </c>
      <c r="D2213" s="14">
        <f t="shared" si="102"/>
        <v>21</v>
      </c>
      <c r="E2213" s="15" t="str">
        <f t="shared" si="103"/>
        <v>Petrulak, Mr. Martin</v>
      </c>
      <c r="F2213" s="14">
        <f t="shared" si="104"/>
        <v>20</v>
      </c>
      <c r="G2213" s="14" t="s">
        <v>15</v>
      </c>
      <c r="H2213" s="15" t="s">
        <v>6958</v>
      </c>
      <c r="I2213" s="16" t="s">
        <v>7882</v>
      </c>
    </row>
    <row r="2214" spans="2:9" ht="15.75" customHeight="1" thickBot="1" x14ac:dyDescent="0.35">
      <c r="B2214" s="7" t="s">
        <v>7883</v>
      </c>
      <c r="C2214" s="13" t="s">
        <v>7884</v>
      </c>
      <c r="D2214" s="14">
        <f t="shared" si="102"/>
        <v>17</v>
      </c>
      <c r="E2214" s="15" t="str">
        <f t="shared" si="103"/>
        <v>Lloyd, Mr. Steve</v>
      </c>
      <c r="F2214" s="14">
        <f t="shared" si="104"/>
        <v>16</v>
      </c>
      <c r="G2214" s="14" t="s">
        <v>15</v>
      </c>
      <c r="H2214" s="15" t="s">
        <v>5270</v>
      </c>
      <c r="I2214" s="16" t="s">
        <v>6503</v>
      </c>
    </row>
    <row r="2215" spans="2:9" ht="15.75" customHeight="1" thickBot="1" x14ac:dyDescent="0.35">
      <c r="B2215" s="7" t="s">
        <v>7885</v>
      </c>
      <c r="C2215" s="13" t="s">
        <v>7886</v>
      </c>
      <c r="D2215" s="14">
        <f t="shared" si="102"/>
        <v>26</v>
      </c>
      <c r="E2215" s="15" t="str">
        <f t="shared" si="103"/>
        <v>Zablocki, Mr. Christopher</v>
      </c>
      <c r="F2215" s="14">
        <f t="shared" si="104"/>
        <v>25</v>
      </c>
      <c r="G2215" s="14" t="s">
        <v>15</v>
      </c>
      <c r="H2215" s="15" t="s">
        <v>1587</v>
      </c>
      <c r="I2215" s="16" t="s">
        <v>7887</v>
      </c>
    </row>
    <row r="2216" spans="2:9" ht="15.75" customHeight="1" thickBot="1" x14ac:dyDescent="0.35">
      <c r="B2216" s="7" t="s">
        <v>7888</v>
      </c>
      <c r="C2216" s="13" t="s">
        <v>7889</v>
      </c>
      <c r="D2216" s="14">
        <f t="shared" si="102"/>
        <v>26</v>
      </c>
      <c r="E2216" s="15" t="str">
        <f t="shared" si="103"/>
        <v>Van Meter, Ms. Kathryn M.</v>
      </c>
      <c r="F2216" s="14">
        <f t="shared" si="104"/>
        <v>25</v>
      </c>
      <c r="G2216" s="14" t="s">
        <v>10</v>
      </c>
      <c r="H2216" s="15" t="s">
        <v>7890</v>
      </c>
      <c r="I2216" s="16" t="s">
        <v>7891</v>
      </c>
    </row>
    <row r="2217" spans="2:9" ht="15.75" customHeight="1" thickBot="1" x14ac:dyDescent="0.35">
      <c r="B2217" s="7" t="s">
        <v>7892</v>
      </c>
      <c r="C2217" s="13" t="s">
        <v>7893</v>
      </c>
      <c r="D2217" s="14">
        <f t="shared" si="102"/>
        <v>17</v>
      </c>
      <c r="E2217" s="15" t="str">
        <f t="shared" si="103"/>
        <v>Babay, Ms. Emily</v>
      </c>
      <c r="F2217" s="14">
        <f t="shared" si="104"/>
        <v>16</v>
      </c>
      <c r="G2217" s="14" t="s">
        <v>10</v>
      </c>
      <c r="H2217" s="15" t="s">
        <v>1628</v>
      </c>
      <c r="I2217" s="16" t="s">
        <v>7894</v>
      </c>
    </row>
    <row r="2218" spans="2:9" ht="15.75" customHeight="1" thickBot="1" x14ac:dyDescent="0.35">
      <c r="B2218" s="7" t="s">
        <v>7895</v>
      </c>
      <c r="C2218" s="13" t="s">
        <v>7896</v>
      </c>
      <c r="D2218" s="14">
        <f t="shared" si="102"/>
        <v>20</v>
      </c>
      <c r="E2218" s="15" t="str">
        <f t="shared" si="103"/>
        <v>Taylor, Mr. Trent A</v>
      </c>
      <c r="F2218" s="14">
        <f t="shared" si="104"/>
        <v>19</v>
      </c>
      <c r="G2218" s="14" t="s">
        <v>15</v>
      </c>
      <c r="H2218" s="15" t="s">
        <v>7897</v>
      </c>
      <c r="I2218" s="16" t="s">
        <v>2921</v>
      </c>
    </row>
    <row r="2219" spans="2:9" ht="15.75" customHeight="1" thickBot="1" x14ac:dyDescent="0.35">
      <c r="B2219" s="7" t="s">
        <v>7898</v>
      </c>
      <c r="C2219" s="13" t="s">
        <v>7899</v>
      </c>
      <c r="D2219" s="14">
        <f t="shared" si="102"/>
        <v>22</v>
      </c>
      <c r="E2219" s="15" t="str">
        <f t="shared" si="103"/>
        <v>Smith, Ms. Jennifer E</v>
      </c>
      <c r="F2219" s="14">
        <f t="shared" si="104"/>
        <v>21</v>
      </c>
      <c r="G2219" s="14" t="s">
        <v>10</v>
      </c>
      <c r="H2219" s="15" t="s">
        <v>7900</v>
      </c>
      <c r="I2219" s="16" t="s">
        <v>264</v>
      </c>
    </row>
    <row r="2220" spans="2:9" ht="15.75" customHeight="1" thickBot="1" x14ac:dyDescent="0.35">
      <c r="B2220" s="7" t="s">
        <v>7901</v>
      </c>
      <c r="C2220" s="13" t="s">
        <v>7902</v>
      </c>
      <c r="D2220" s="14">
        <f t="shared" si="102"/>
        <v>17</v>
      </c>
      <c r="E2220" s="15" t="str">
        <f t="shared" si="103"/>
        <v>Moody, Ms. Polly</v>
      </c>
      <c r="F2220" s="14">
        <f t="shared" si="104"/>
        <v>16</v>
      </c>
      <c r="G2220" s="14" t="s">
        <v>10</v>
      </c>
      <c r="H2220" s="15" t="s">
        <v>2802</v>
      </c>
      <c r="I2220" s="16" t="s">
        <v>7903</v>
      </c>
    </row>
    <row r="2221" spans="2:9" ht="15.75" customHeight="1" thickBot="1" x14ac:dyDescent="0.35">
      <c r="B2221" s="7" t="s">
        <v>7904</v>
      </c>
      <c r="C2221" s="13" t="s">
        <v>7905</v>
      </c>
      <c r="D2221" s="14">
        <f t="shared" si="102"/>
        <v>28</v>
      </c>
      <c r="E2221" s="15" t="str">
        <f t="shared" si="103"/>
        <v>Swierzbinski, Ms. Elizabeth</v>
      </c>
      <c r="F2221" s="14">
        <f t="shared" si="104"/>
        <v>27</v>
      </c>
      <c r="G2221" s="14" t="s">
        <v>10</v>
      </c>
      <c r="H2221" s="15" t="s">
        <v>902</v>
      </c>
      <c r="I2221" s="16" t="s">
        <v>7906</v>
      </c>
    </row>
    <row r="2222" spans="2:9" ht="15.75" customHeight="1" thickBot="1" x14ac:dyDescent="0.35">
      <c r="B2222" s="7" t="s">
        <v>7907</v>
      </c>
      <c r="C2222" s="13" t="s">
        <v>7908</v>
      </c>
      <c r="D2222" s="14">
        <f t="shared" si="102"/>
        <v>25</v>
      </c>
      <c r="E2222" s="15" t="str">
        <f t="shared" si="103"/>
        <v>Schwartz, Ms. Tiffany A.</v>
      </c>
      <c r="F2222" s="14">
        <f t="shared" si="104"/>
        <v>24</v>
      </c>
      <c r="G2222" s="14" t="s">
        <v>10</v>
      </c>
      <c r="H2222" s="15" t="s">
        <v>5498</v>
      </c>
      <c r="I2222" s="16" t="s">
        <v>7909</v>
      </c>
    </row>
    <row r="2223" spans="2:9" ht="15.75" customHeight="1" thickBot="1" x14ac:dyDescent="0.35">
      <c r="B2223" s="7" t="s">
        <v>7910</v>
      </c>
      <c r="C2223" s="13" t="s">
        <v>7911</v>
      </c>
      <c r="D2223" s="14">
        <f t="shared" si="102"/>
        <v>22</v>
      </c>
      <c r="E2223" s="15" t="str">
        <f t="shared" si="103"/>
        <v>Sanseverino, Mr. Cole</v>
      </c>
      <c r="F2223" s="14">
        <f t="shared" si="104"/>
        <v>21</v>
      </c>
      <c r="G2223" s="14" t="s">
        <v>15</v>
      </c>
      <c r="H2223" s="15" t="s">
        <v>562</v>
      </c>
      <c r="I2223" s="16" t="s">
        <v>7912</v>
      </c>
    </row>
    <row r="2224" spans="2:9" ht="15.75" customHeight="1" thickBot="1" x14ac:dyDescent="0.35">
      <c r="B2224" s="7" t="s">
        <v>7913</v>
      </c>
      <c r="C2224" s="13" t="s">
        <v>7914</v>
      </c>
      <c r="D2224" s="14">
        <f t="shared" si="102"/>
        <v>23</v>
      </c>
      <c r="E2224" s="15" t="str">
        <f t="shared" si="103"/>
        <v>Lawder, Mr. Matthew T.</v>
      </c>
      <c r="F2224" s="14">
        <f t="shared" si="104"/>
        <v>22</v>
      </c>
      <c r="G2224" s="14" t="s">
        <v>15</v>
      </c>
      <c r="H2224" s="15" t="s">
        <v>1786</v>
      </c>
      <c r="I2224" s="16" t="s">
        <v>7915</v>
      </c>
    </row>
    <row r="2225" spans="2:9" ht="15.75" customHeight="1" thickBot="1" x14ac:dyDescent="0.35">
      <c r="B2225" s="7" t="s">
        <v>7916</v>
      </c>
      <c r="C2225" s="13" t="s">
        <v>7917</v>
      </c>
      <c r="D2225" s="14">
        <f t="shared" si="102"/>
        <v>19</v>
      </c>
      <c r="E2225" s="15" t="str">
        <f t="shared" si="103"/>
        <v>Young, Mr. Zachary</v>
      </c>
      <c r="F2225" s="14">
        <f t="shared" si="104"/>
        <v>18</v>
      </c>
      <c r="G2225" s="14" t="s">
        <v>15</v>
      </c>
      <c r="H2225" s="15" t="s">
        <v>1452</v>
      </c>
      <c r="I2225" s="16" t="s">
        <v>1838</v>
      </c>
    </row>
    <row r="2226" spans="2:9" ht="15.75" customHeight="1" thickBot="1" x14ac:dyDescent="0.35">
      <c r="B2226" s="7" t="s">
        <v>7918</v>
      </c>
      <c r="C2226" s="13" t="s">
        <v>7919</v>
      </c>
      <c r="D2226" s="14">
        <f t="shared" si="102"/>
        <v>24</v>
      </c>
      <c r="E2226" s="15" t="str">
        <f t="shared" si="103"/>
        <v>Hoerner, Mr. Matthew T.</v>
      </c>
      <c r="F2226" s="14">
        <f t="shared" si="104"/>
        <v>23</v>
      </c>
      <c r="G2226" s="14" t="s">
        <v>15</v>
      </c>
      <c r="H2226" s="15" t="s">
        <v>1786</v>
      </c>
      <c r="I2226" s="16" t="s">
        <v>7920</v>
      </c>
    </row>
    <row r="2227" spans="2:9" ht="15.75" customHeight="1" thickBot="1" x14ac:dyDescent="0.35">
      <c r="B2227" s="7" t="s">
        <v>7921</v>
      </c>
      <c r="C2227" s="13" t="s">
        <v>7922</v>
      </c>
      <c r="D2227" s="14">
        <f t="shared" si="102"/>
        <v>16</v>
      </c>
      <c r="E2227" s="15" t="str">
        <f t="shared" si="103"/>
        <v>Benson, Mr. Pat</v>
      </c>
      <c r="F2227" s="14">
        <f t="shared" si="104"/>
        <v>15</v>
      </c>
      <c r="G2227" s="14" t="s">
        <v>15</v>
      </c>
      <c r="H2227" s="15" t="s">
        <v>7923</v>
      </c>
      <c r="I2227" s="16" t="s">
        <v>6510</v>
      </c>
    </row>
    <row r="2228" spans="2:9" ht="15.75" customHeight="1" thickBot="1" x14ac:dyDescent="0.35">
      <c r="B2228" s="7" t="s">
        <v>7924</v>
      </c>
      <c r="C2228" s="13" t="s">
        <v>7925</v>
      </c>
      <c r="D2228" s="14">
        <f t="shared" si="102"/>
        <v>19</v>
      </c>
      <c r="E2228" s="15" t="str">
        <f t="shared" si="103"/>
        <v>Horton, Ms. Ashley</v>
      </c>
      <c r="F2228" s="14">
        <f t="shared" si="104"/>
        <v>18</v>
      </c>
      <c r="G2228" s="14" t="s">
        <v>10</v>
      </c>
      <c r="H2228" s="15" t="s">
        <v>976</v>
      </c>
      <c r="I2228" s="16" t="s">
        <v>2823</v>
      </c>
    </row>
    <row r="2229" spans="2:9" ht="15.75" customHeight="1" thickBot="1" x14ac:dyDescent="0.35">
      <c r="B2229" s="7" t="s">
        <v>7926</v>
      </c>
      <c r="C2229" s="13" t="s">
        <v>7927</v>
      </c>
      <c r="D2229" s="14">
        <f t="shared" si="102"/>
        <v>25</v>
      </c>
      <c r="E2229" s="15" t="str">
        <f t="shared" si="103"/>
        <v>McGraw, Ms. Elizabeth A.</v>
      </c>
      <c r="F2229" s="14">
        <f t="shared" si="104"/>
        <v>24</v>
      </c>
      <c r="G2229" s="14" t="s">
        <v>10</v>
      </c>
      <c r="H2229" s="15" t="s">
        <v>4725</v>
      </c>
      <c r="I2229" s="16" t="s">
        <v>4995</v>
      </c>
    </row>
    <row r="2230" spans="2:9" ht="15.75" customHeight="1" thickBot="1" x14ac:dyDescent="0.35">
      <c r="B2230" s="7" t="s">
        <v>7928</v>
      </c>
      <c r="C2230" s="13" t="s">
        <v>7929</v>
      </c>
      <c r="D2230" s="14">
        <f t="shared" si="102"/>
        <v>24</v>
      </c>
      <c r="E2230" s="15" t="str">
        <f t="shared" si="103"/>
        <v>Beaulne, Ms. Rebecca M.</v>
      </c>
      <c r="F2230" s="14">
        <f t="shared" si="104"/>
        <v>23</v>
      </c>
      <c r="G2230" s="14" t="s">
        <v>10</v>
      </c>
      <c r="H2230" s="15" t="s">
        <v>7930</v>
      </c>
      <c r="I2230" s="16" t="s">
        <v>7931</v>
      </c>
    </row>
    <row r="2231" spans="2:9" ht="15.75" customHeight="1" thickBot="1" x14ac:dyDescent="0.35">
      <c r="B2231" s="7" t="s">
        <v>7932</v>
      </c>
      <c r="C2231" s="13" t="s">
        <v>7933</v>
      </c>
      <c r="D2231" s="14">
        <f t="shared" si="102"/>
        <v>15</v>
      </c>
      <c r="E2231" s="15" t="str">
        <f t="shared" si="103"/>
        <v>Lunz, Ms. Ruth</v>
      </c>
      <c r="F2231" s="14">
        <f t="shared" si="104"/>
        <v>14</v>
      </c>
      <c r="G2231" s="14" t="s">
        <v>10</v>
      </c>
      <c r="H2231" s="15" t="s">
        <v>7934</v>
      </c>
      <c r="I2231" s="16" t="s">
        <v>7935</v>
      </c>
    </row>
    <row r="2232" spans="2:9" ht="15.75" customHeight="1" thickBot="1" x14ac:dyDescent="0.35">
      <c r="B2232" s="7" t="s">
        <v>7936</v>
      </c>
      <c r="C2232" s="13" t="s">
        <v>7937</v>
      </c>
      <c r="D2232" s="14">
        <f t="shared" si="102"/>
        <v>20</v>
      </c>
      <c r="E2232" s="15" t="str">
        <f t="shared" si="103"/>
        <v>Kyle, Mr. Gregory S</v>
      </c>
      <c r="F2232" s="14">
        <f t="shared" si="104"/>
        <v>19</v>
      </c>
      <c r="G2232" s="14" t="s">
        <v>15</v>
      </c>
      <c r="H2232" s="15" t="s">
        <v>7938</v>
      </c>
      <c r="I2232" s="16" t="s">
        <v>7939</v>
      </c>
    </row>
    <row r="2233" spans="2:9" ht="15.75" customHeight="1" thickBot="1" x14ac:dyDescent="0.35">
      <c r="B2233" s="7" t="s">
        <v>7940</v>
      </c>
      <c r="C2233" s="13" t="s">
        <v>7941</v>
      </c>
      <c r="D2233" s="14">
        <f t="shared" si="102"/>
        <v>30</v>
      </c>
      <c r="E2233" s="15" t="str">
        <f t="shared" si="103"/>
        <v>Brackenwagen, Ms. Alexandra S</v>
      </c>
      <c r="F2233" s="14">
        <f t="shared" si="104"/>
        <v>29</v>
      </c>
      <c r="G2233" s="14" t="s">
        <v>10</v>
      </c>
      <c r="H2233" s="15" t="s">
        <v>7942</v>
      </c>
      <c r="I2233" s="16" t="s">
        <v>7943</v>
      </c>
    </row>
    <row r="2234" spans="2:9" ht="15.75" customHeight="1" thickBot="1" x14ac:dyDescent="0.35">
      <c r="B2234" s="7" t="s">
        <v>7944</v>
      </c>
      <c r="C2234" s="13" t="s">
        <v>7945</v>
      </c>
      <c r="D2234" s="14">
        <f t="shared" si="102"/>
        <v>21</v>
      </c>
      <c r="E2234" s="15" t="str">
        <f t="shared" si="103"/>
        <v>Schmitt, Ms. Hillary</v>
      </c>
      <c r="F2234" s="14">
        <f t="shared" si="104"/>
        <v>20</v>
      </c>
      <c r="G2234" s="14" t="s">
        <v>10</v>
      </c>
      <c r="H2234" s="15" t="s">
        <v>7946</v>
      </c>
      <c r="I2234" s="16" t="s">
        <v>7947</v>
      </c>
    </row>
    <row r="2235" spans="2:9" ht="15.75" customHeight="1" thickBot="1" x14ac:dyDescent="0.35">
      <c r="B2235" s="7" t="s">
        <v>7948</v>
      </c>
      <c r="C2235" s="13" t="s">
        <v>7949</v>
      </c>
      <c r="D2235" s="14">
        <f t="shared" si="102"/>
        <v>19</v>
      </c>
      <c r="E2235" s="15" t="str">
        <f t="shared" si="103"/>
        <v>Borden, Ms. Amy K.</v>
      </c>
      <c r="F2235" s="14">
        <f t="shared" si="104"/>
        <v>18</v>
      </c>
      <c r="G2235" s="14" t="s">
        <v>10</v>
      </c>
      <c r="H2235" s="15" t="s">
        <v>7950</v>
      </c>
      <c r="I2235" s="16" t="s">
        <v>7951</v>
      </c>
    </row>
    <row r="2236" spans="2:9" ht="15.75" customHeight="1" thickBot="1" x14ac:dyDescent="0.35">
      <c r="B2236" s="7" t="s">
        <v>7952</v>
      </c>
      <c r="C2236" s="13" t="s">
        <v>7953</v>
      </c>
      <c r="D2236" s="14">
        <f t="shared" si="102"/>
        <v>18</v>
      </c>
      <c r="E2236" s="15" t="str">
        <f t="shared" si="103"/>
        <v>McLean, Mr. Scott</v>
      </c>
      <c r="F2236" s="14">
        <f t="shared" si="104"/>
        <v>17</v>
      </c>
      <c r="G2236" s="14" t="s">
        <v>15</v>
      </c>
      <c r="H2236" s="15" t="s">
        <v>36</v>
      </c>
      <c r="I2236" s="16" t="s">
        <v>4027</v>
      </c>
    </row>
    <row r="2237" spans="2:9" ht="15.75" customHeight="1" thickBot="1" x14ac:dyDescent="0.35">
      <c r="B2237" s="7" t="s">
        <v>7954</v>
      </c>
      <c r="C2237" s="13" t="s">
        <v>7955</v>
      </c>
      <c r="D2237" s="14">
        <f t="shared" si="102"/>
        <v>16</v>
      </c>
      <c r="E2237" s="15" t="str">
        <f t="shared" si="103"/>
        <v>Regan, Mr. John</v>
      </c>
      <c r="F2237" s="14">
        <f t="shared" si="104"/>
        <v>15</v>
      </c>
      <c r="G2237" s="14" t="s">
        <v>15</v>
      </c>
      <c r="H2237" s="15" t="s">
        <v>88</v>
      </c>
      <c r="I2237" s="16" t="s">
        <v>7956</v>
      </c>
    </row>
    <row r="2238" spans="2:9" ht="15.75" customHeight="1" thickBot="1" x14ac:dyDescent="0.35">
      <c r="B2238" s="7" t="s">
        <v>7957</v>
      </c>
      <c r="C2238" s="13" t="s">
        <v>7958</v>
      </c>
      <c r="D2238" s="14">
        <f t="shared" si="102"/>
        <v>20</v>
      </c>
      <c r="E2238" s="15" t="str">
        <f t="shared" si="103"/>
        <v>Koenis, Mr. Maaikel</v>
      </c>
      <c r="F2238" s="14">
        <f t="shared" si="104"/>
        <v>19</v>
      </c>
      <c r="G2238" s="14" t="s">
        <v>15</v>
      </c>
      <c r="H2238" s="15" t="s">
        <v>7959</v>
      </c>
      <c r="I2238" s="16" t="s">
        <v>7960</v>
      </c>
    </row>
    <row r="2239" spans="2:9" ht="15.75" customHeight="1" thickBot="1" x14ac:dyDescent="0.35">
      <c r="B2239" s="7" t="s">
        <v>7961</v>
      </c>
      <c r="C2239" s="13" t="s">
        <v>7962</v>
      </c>
      <c r="D2239" s="14">
        <f t="shared" si="102"/>
        <v>22</v>
      </c>
      <c r="E2239" s="15" t="str">
        <f t="shared" si="103"/>
        <v>Kittaka, Mr. Daniel C</v>
      </c>
      <c r="F2239" s="14">
        <f t="shared" si="104"/>
        <v>21</v>
      </c>
      <c r="G2239" s="14" t="s">
        <v>15</v>
      </c>
      <c r="H2239" s="15" t="s">
        <v>5220</v>
      </c>
      <c r="I2239" s="16" t="s">
        <v>7963</v>
      </c>
    </row>
    <row r="2240" spans="2:9" ht="15.75" customHeight="1" thickBot="1" x14ac:dyDescent="0.35">
      <c r="B2240" s="7" t="s">
        <v>7964</v>
      </c>
      <c r="C2240" s="13" t="s">
        <v>7965</v>
      </c>
      <c r="D2240" s="14">
        <f t="shared" si="102"/>
        <v>30</v>
      </c>
      <c r="E2240" s="15" t="str">
        <f t="shared" si="103"/>
        <v>Concannon, Mr. Christopher S.</v>
      </c>
      <c r="F2240" s="14">
        <f t="shared" si="104"/>
        <v>29</v>
      </c>
      <c r="G2240" s="14" t="s">
        <v>15</v>
      </c>
      <c r="H2240" s="15" t="s">
        <v>7966</v>
      </c>
      <c r="I2240" s="16" t="s">
        <v>7967</v>
      </c>
    </row>
    <row r="2241" spans="2:9" ht="15.75" customHeight="1" thickBot="1" x14ac:dyDescent="0.35">
      <c r="B2241" s="7" t="s">
        <v>7968</v>
      </c>
      <c r="C2241" s="13" t="s">
        <v>7969</v>
      </c>
      <c r="D2241" s="14">
        <f t="shared" si="102"/>
        <v>23</v>
      </c>
      <c r="E2241" s="15" t="str">
        <f t="shared" si="103"/>
        <v>Johnson, Mr. William R</v>
      </c>
      <c r="F2241" s="14">
        <f t="shared" si="104"/>
        <v>22</v>
      </c>
      <c r="G2241" s="14" t="s">
        <v>15</v>
      </c>
      <c r="H2241" s="15" t="s">
        <v>4428</v>
      </c>
      <c r="I2241" s="16" t="s">
        <v>276</v>
      </c>
    </row>
    <row r="2242" spans="2:9" ht="15.75" customHeight="1" thickBot="1" x14ac:dyDescent="0.35">
      <c r="B2242" s="7" t="s">
        <v>7970</v>
      </c>
      <c r="C2242" s="13" t="s">
        <v>7971</v>
      </c>
      <c r="D2242" s="14">
        <f t="shared" si="102"/>
        <v>20</v>
      </c>
      <c r="E2242" s="15" t="str">
        <f t="shared" si="103"/>
        <v>Schultz, Ms. Lyndsy</v>
      </c>
      <c r="F2242" s="14">
        <f t="shared" si="104"/>
        <v>19</v>
      </c>
      <c r="G2242" s="14" t="s">
        <v>10</v>
      </c>
      <c r="H2242" s="15" t="s">
        <v>7972</v>
      </c>
      <c r="I2242" s="16" t="s">
        <v>7973</v>
      </c>
    </row>
    <row r="2243" spans="2:9" ht="15.75" customHeight="1" thickBot="1" x14ac:dyDescent="0.35">
      <c r="B2243" s="7" t="s">
        <v>7974</v>
      </c>
      <c r="C2243" s="13" t="s">
        <v>7975</v>
      </c>
      <c r="D2243" s="14">
        <f t="shared" ref="D2243:D2306" si="105">LEN(C2243)</f>
        <v>23</v>
      </c>
      <c r="E2243" s="15" t="str">
        <f t="shared" ref="E2243:E2306" si="106">TRIM(C2243)</f>
        <v>Brannigan, Ms. Jessica</v>
      </c>
      <c r="F2243" s="14">
        <f t="shared" ref="F2243:F2306" si="107">LEN(E2243)</f>
        <v>22</v>
      </c>
      <c r="G2243" s="14" t="s">
        <v>10</v>
      </c>
      <c r="H2243" s="15" t="s">
        <v>393</v>
      </c>
      <c r="I2243" s="16" t="s">
        <v>7976</v>
      </c>
    </row>
    <row r="2244" spans="2:9" ht="15.75" customHeight="1" thickBot="1" x14ac:dyDescent="0.35">
      <c r="B2244" s="7" t="s">
        <v>7977</v>
      </c>
      <c r="C2244" s="13" t="s">
        <v>7978</v>
      </c>
      <c r="D2244" s="14">
        <f t="shared" si="105"/>
        <v>18</v>
      </c>
      <c r="E2244" s="15" t="str">
        <f t="shared" si="106"/>
        <v>Cavallo, Ms. Anna</v>
      </c>
      <c r="F2244" s="14">
        <f t="shared" si="107"/>
        <v>17</v>
      </c>
      <c r="G2244" s="14" t="s">
        <v>10</v>
      </c>
      <c r="H2244" s="15" t="s">
        <v>7979</v>
      </c>
      <c r="I2244" s="16" t="s">
        <v>7980</v>
      </c>
    </row>
    <row r="2245" spans="2:9" ht="15.75" customHeight="1" thickBot="1" x14ac:dyDescent="0.35">
      <c r="B2245" s="7" t="s">
        <v>7981</v>
      </c>
      <c r="C2245" s="13" t="s">
        <v>7982</v>
      </c>
      <c r="D2245" s="14">
        <f t="shared" si="105"/>
        <v>18</v>
      </c>
      <c r="E2245" s="15" t="str">
        <f t="shared" si="106"/>
        <v>Chang, Mr. Jordan</v>
      </c>
      <c r="F2245" s="14">
        <f t="shared" si="107"/>
        <v>17</v>
      </c>
      <c r="G2245" s="14" t="s">
        <v>15</v>
      </c>
      <c r="H2245" s="15" t="s">
        <v>1595</v>
      </c>
      <c r="I2245" s="16" t="s">
        <v>3428</v>
      </c>
    </row>
    <row r="2246" spans="2:9" ht="15.75" customHeight="1" thickBot="1" x14ac:dyDescent="0.35">
      <c r="B2246" s="7" t="s">
        <v>7983</v>
      </c>
      <c r="C2246" s="13" t="s">
        <v>7984</v>
      </c>
      <c r="D2246" s="14">
        <f t="shared" si="105"/>
        <v>19</v>
      </c>
      <c r="E2246" s="15" t="str">
        <f t="shared" si="106"/>
        <v>Axelrod, Mr. Brian</v>
      </c>
      <c r="F2246" s="14">
        <f t="shared" si="107"/>
        <v>18</v>
      </c>
      <c r="G2246" s="14" t="s">
        <v>15</v>
      </c>
      <c r="H2246" s="15" t="s">
        <v>404</v>
      </c>
      <c r="I2246" s="16" t="s">
        <v>7985</v>
      </c>
    </row>
    <row r="2247" spans="2:9" ht="15.75" customHeight="1" thickBot="1" x14ac:dyDescent="0.35">
      <c r="B2247" s="7" t="s">
        <v>7986</v>
      </c>
      <c r="C2247" s="13" t="s">
        <v>7987</v>
      </c>
      <c r="D2247" s="14">
        <f t="shared" si="105"/>
        <v>27</v>
      </c>
      <c r="E2247" s="15" t="str">
        <f t="shared" si="106"/>
        <v>Davenport, Ms. Katherine A</v>
      </c>
      <c r="F2247" s="14">
        <f t="shared" si="107"/>
        <v>26</v>
      </c>
      <c r="G2247" s="14" t="s">
        <v>10</v>
      </c>
      <c r="H2247" s="15" t="s">
        <v>5267</v>
      </c>
      <c r="I2247" s="16" t="s">
        <v>2523</v>
      </c>
    </row>
    <row r="2248" spans="2:9" ht="15.75" customHeight="1" thickBot="1" x14ac:dyDescent="0.35">
      <c r="B2248" s="7" t="s">
        <v>7988</v>
      </c>
      <c r="C2248" s="13" t="s">
        <v>7989</v>
      </c>
      <c r="D2248" s="14">
        <f t="shared" si="105"/>
        <v>21</v>
      </c>
      <c r="E2248" s="15" t="str">
        <f t="shared" si="106"/>
        <v>Roberge, Ms. Melanie</v>
      </c>
      <c r="F2248" s="14">
        <f t="shared" si="107"/>
        <v>20</v>
      </c>
      <c r="G2248" s="14" t="s">
        <v>10</v>
      </c>
      <c r="H2248" s="15" t="s">
        <v>2941</v>
      </c>
      <c r="I2248" s="16" t="s">
        <v>7990</v>
      </c>
    </row>
    <row r="2249" spans="2:9" ht="15.75" customHeight="1" thickBot="1" x14ac:dyDescent="0.35">
      <c r="B2249" s="7" t="s">
        <v>7991</v>
      </c>
      <c r="C2249" s="13" t="s">
        <v>7992</v>
      </c>
      <c r="D2249" s="14">
        <f t="shared" si="105"/>
        <v>21</v>
      </c>
      <c r="E2249" s="15" t="str">
        <f t="shared" si="106"/>
        <v>Schmidt, Ms. Jessica</v>
      </c>
      <c r="F2249" s="14">
        <f t="shared" si="107"/>
        <v>20</v>
      </c>
      <c r="G2249" s="14" t="s">
        <v>10</v>
      </c>
      <c r="H2249" s="15" t="s">
        <v>393</v>
      </c>
      <c r="I2249" s="16" t="s">
        <v>7993</v>
      </c>
    </row>
    <row r="2250" spans="2:9" ht="15.75" customHeight="1" thickBot="1" x14ac:dyDescent="0.35">
      <c r="B2250" s="7" t="s">
        <v>7994</v>
      </c>
      <c r="C2250" s="13" t="s">
        <v>7995</v>
      </c>
      <c r="D2250" s="14">
        <f t="shared" si="105"/>
        <v>20</v>
      </c>
      <c r="E2250" s="15" t="str">
        <f t="shared" si="106"/>
        <v>Kosters, Mr. Eric S</v>
      </c>
      <c r="F2250" s="14">
        <f t="shared" si="107"/>
        <v>19</v>
      </c>
      <c r="G2250" s="14" t="s">
        <v>15</v>
      </c>
      <c r="H2250" s="15" t="s">
        <v>7996</v>
      </c>
      <c r="I2250" s="16" t="s">
        <v>7997</v>
      </c>
    </row>
    <row r="2251" spans="2:9" ht="15.75" customHeight="1" thickBot="1" x14ac:dyDescent="0.35">
      <c r="B2251" s="7" t="s">
        <v>7998</v>
      </c>
      <c r="C2251" s="13" t="s">
        <v>7999</v>
      </c>
      <c r="D2251" s="14">
        <f t="shared" si="105"/>
        <v>18</v>
      </c>
      <c r="E2251" s="15" t="str">
        <f t="shared" si="106"/>
        <v>Dykes, Mr. Joseph</v>
      </c>
      <c r="F2251" s="14">
        <f t="shared" si="107"/>
        <v>17</v>
      </c>
      <c r="G2251" s="14" t="s">
        <v>15</v>
      </c>
      <c r="H2251" s="15" t="s">
        <v>1979</v>
      </c>
      <c r="I2251" s="16" t="s">
        <v>8000</v>
      </c>
    </row>
    <row r="2252" spans="2:9" ht="15.75" customHeight="1" thickBot="1" x14ac:dyDescent="0.35">
      <c r="B2252" s="7" t="s">
        <v>8001</v>
      </c>
      <c r="C2252" s="13" t="s">
        <v>8002</v>
      </c>
      <c r="D2252" s="14">
        <f t="shared" si="105"/>
        <v>16</v>
      </c>
      <c r="E2252" s="15" t="str">
        <f t="shared" si="106"/>
        <v>Velan, Ms. Mary</v>
      </c>
      <c r="F2252" s="14">
        <f t="shared" si="107"/>
        <v>15</v>
      </c>
      <c r="G2252" s="14" t="s">
        <v>10</v>
      </c>
      <c r="H2252" s="15" t="s">
        <v>2239</v>
      </c>
      <c r="I2252" s="16" t="s">
        <v>8003</v>
      </c>
    </row>
    <row r="2253" spans="2:9" ht="15.75" customHeight="1" thickBot="1" x14ac:dyDescent="0.35">
      <c r="B2253" s="7" t="s">
        <v>8004</v>
      </c>
      <c r="C2253" s="13" t="s">
        <v>8005</v>
      </c>
      <c r="D2253" s="14">
        <f t="shared" si="105"/>
        <v>20</v>
      </c>
      <c r="E2253" s="15" t="str">
        <f t="shared" si="106"/>
        <v>Goolik, Ms. Natalie</v>
      </c>
      <c r="F2253" s="14">
        <f t="shared" si="107"/>
        <v>19</v>
      </c>
      <c r="G2253" s="14" t="s">
        <v>10</v>
      </c>
      <c r="H2253" s="15" t="s">
        <v>127</v>
      </c>
      <c r="I2253" s="16" t="s">
        <v>8006</v>
      </c>
    </row>
    <row r="2254" spans="2:9" ht="15.75" customHeight="1" thickBot="1" x14ac:dyDescent="0.35">
      <c r="B2254" s="7" t="s">
        <v>8007</v>
      </c>
      <c r="C2254" s="13" t="s">
        <v>8008</v>
      </c>
      <c r="D2254" s="14">
        <f t="shared" si="105"/>
        <v>22</v>
      </c>
      <c r="E2254" s="15" t="str">
        <f t="shared" si="106"/>
        <v>Bain, Mr. Christopher</v>
      </c>
      <c r="F2254" s="14">
        <f t="shared" si="107"/>
        <v>21</v>
      </c>
      <c r="G2254" s="14" t="s">
        <v>15</v>
      </c>
      <c r="H2254" s="15" t="s">
        <v>1587</v>
      </c>
      <c r="I2254" s="16" t="s">
        <v>8009</v>
      </c>
    </row>
    <row r="2255" spans="2:9" ht="15.75" customHeight="1" thickBot="1" x14ac:dyDescent="0.35">
      <c r="B2255" s="7" t="s">
        <v>8010</v>
      </c>
      <c r="C2255" s="13" t="s">
        <v>8011</v>
      </c>
      <c r="D2255" s="14">
        <f t="shared" si="105"/>
        <v>17</v>
      </c>
      <c r="E2255" s="15" t="str">
        <f t="shared" si="106"/>
        <v>Wieck, Ms. Sonja</v>
      </c>
      <c r="F2255" s="14">
        <f t="shared" si="107"/>
        <v>16</v>
      </c>
      <c r="G2255" s="14" t="s">
        <v>10</v>
      </c>
      <c r="H2255" s="15" t="s">
        <v>8012</v>
      </c>
      <c r="I2255" s="16" t="s">
        <v>8013</v>
      </c>
    </row>
    <row r="2256" spans="2:9" ht="15.75" customHeight="1" thickBot="1" x14ac:dyDescent="0.35">
      <c r="B2256" s="7" t="s">
        <v>8014</v>
      </c>
      <c r="C2256" s="13" t="s">
        <v>8015</v>
      </c>
      <c r="D2256" s="14">
        <f t="shared" si="105"/>
        <v>21</v>
      </c>
      <c r="E2256" s="15" t="str">
        <f t="shared" si="106"/>
        <v>Friel, Ms. Alexandra</v>
      </c>
      <c r="F2256" s="14">
        <f t="shared" si="107"/>
        <v>20</v>
      </c>
      <c r="G2256" s="14" t="s">
        <v>10</v>
      </c>
      <c r="H2256" s="15" t="s">
        <v>3880</v>
      </c>
      <c r="I2256" s="16" t="s">
        <v>8016</v>
      </c>
    </row>
    <row r="2257" spans="2:9" ht="15.75" customHeight="1" thickBot="1" x14ac:dyDescent="0.35">
      <c r="B2257" s="7" t="s">
        <v>8017</v>
      </c>
      <c r="C2257" s="13" t="s">
        <v>8018</v>
      </c>
      <c r="D2257" s="14">
        <f t="shared" si="105"/>
        <v>26</v>
      </c>
      <c r="E2257" s="15" t="str">
        <f t="shared" si="106"/>
        <v>Santandreu, Ms. Martha L.</v>
      </c>
      <c r="F2257" s="14">
        <f t="shared" si="107"/>
        <v>25</v>
      </c>
      <c r="G2257" s="14" t="s">
        <v>10</v>
      </c>
      <c r="H2257" s="15" t="s">
        <v>8019</v>
      </c>
      <c r="I2257" s="16" t="s">
        <v>8020</v>
      </c>
    </row>
    <row r="2258" spans="2:9" ht="15.75" customHeight="1" thickBot="1" x14ac:dyDescent="0.35">
      <c r="B2258" s="7" t="s">
        <v>8021</v>
      </c>
      <c r="C2258" s="13" t="s">
        <v>8022</v>
      </c>
      <c r="D2258" s="14">
        <f t="shared" si="105"/>
        <v>21</v>
      </c>
      <c r="E2258" s="15" t="str">
        <f t="shared" si="106"/>
        <v>Johnson, Mr. Ryan C.</v>
      </c>
      <c r="F2258" s="14">
        <f t="shared" si="107"/>
        <v>20</v>
      </c>
      <c r="G2258" s="14" t="s">
        <v>15</v>
      </c>
      <c r="H2258" s="15" t="s">
        <v>510</v>
      </c>
      <c r="I2258" s="16" t="s">
        <v>276</v>
      </c>
    </row>
    <row r="2259" spans="2:9" ht="15.75" customHeight="1" thickBot="1" x14ac:dyDescent="0.35">
      <c r="B2259" s="7" t="s">
        <v>8023</v>
      </c>
      <c r="C2259" s="13" t="s">
        <v>8024</v>
      </c>
      <c r="D2259" s="14">
        <f t="shared" si="105"/>
        <v>18</v>
      </c>
      <c r="E2259" s="15" t="str">
        <f t="shared" si="106"/>
        <v>Gerber, Mr. Cliff</v>
      </c>
      <c r="F2259" s="14">
        <f t="shared" si="107"/>
        <v>17</v>
      </c>
      <c r="G2259" s="14" t="s">
        <v>15</v>
      </c>
      <c r="H2259" s="15" t="s">
        <v>8025</v>
      </c>
      <c r="I2259" s="16" t="s">
        <v>8026</v>
      </c>
    </row>
    <row r="2260" spans="2:9" ht="15.75" customHeight="1" thickBot="1" x14ac:dyDescent="0.35">
      <c r="B2260" s="7" t="s">
        <v>8027</v>
      </c>
      <c r="C2260" s="13" t="s">
        <v>8028</v>
      </c>
      <c r="D2260" s="14">
        <f t="shared" si="105"/>
        <v>18</v>
      </c>
      <c r="E2260" s="15" t="str">
        <f t="shared" si="106"/>
        <v>Benadum, Mr. Blue</v>
      </c>
      <c r="F2260" s="14">
        <f t="shared" si="107"/>
        <v>17</v>
      </c>
      <c r="G2260" s="14" t="s">
        <v>15</v>
      </c>
      <c r="H2260" s="15" t="s">
        <v>8029</v>
      </c>
      <c r="I2260" s="16" t="s">
        <v>8030</v>
      </c>
    </row>
    <row r="2261" spans="2:9" ht="15.75" customHeight="1" thickBot="1" x14ac:dyDescent="0.35">
      <c r="B2261" s="7" t="s">
        <v>8031</v>
      </c>
      <c r="C2261" s="13" t="s">
        <v>8032</v>
      </c>
      <c r="D2261" s="14">
        <f t="shared" si="105"/>
        <v>25</v>
      </c>
      <c r="E2261" s="15" t="str">
        <f t="shared" si="106"/>
        <v>Ragazzini, Mr. Jeffrey M</v>
      </c>
      <c r="F2261" s="14">
        <f t="shared" si="107"/>
        <v>24</v>
      </c>
      <c r="G2261" s="14" t="s">
        <v>15</v>
      </c>
      <c r="H2261" s="15" t="s">
        <v>8033</v>
      </c>
      <c r="I2261" s="16" t="s">
        <v>8034</v>
      </c>
    </row>
    <row r="2262" spans="2:9" ht="15.75" customHeight="1" thickBot="1" x14ac:dyDescent="0.35">
      <c r="B2262" s="7" t="s">
        <v>8035</v>
      </c>
      <c r="C2262" s="13" t="s">
        <v>8036</v>
      </c>
      <c r="D2262" s="14">
        <f t="shared" si="105"/>
        <v>22</v>
      </c>
      <c r="E2262" s="15" t="str">
        <f t="shared" si="106"/>
        <v>Kessinger, Mr. Andrew</v>
      </c>
      <c r="F2262" s="14">
        <f t="shared" si="107"/>
        <v>21</v>
      </c>
      <c r="G2262" s="14" t="s">
        <v>15</v>
      </c>
      <c r="H2262" s="15" t="s">
        <v>906</v>
      </c>
      <c r="I2262" s="16" t="s">
        <v>8037</v>
      </c>
    </row>
    <row r="2263" spans="2:9" ht="15.75" customHeight="1" thickBot="1" x14ac:dyDescent="0.35">
      <c r="B2263" s="7" t="s">
        <v>8038</v>
      </c>
      <c r="C2263" s="13" t="s">
        <v>8039</v>
      </c>
      <c r="D2263" s="14">
        <f t="shared" si="105"/>
        <v>18</v>
      </c>
      <c r="E2263" s="15" t="str">
        <f t="shared" si="106"/>
        <v>Bezgin, Ms. Julia</v>
      </c>
      <c r="F2263" s="14">
        <f t="shared" si="107"/>
        <v>17</v>
      </c>
      <c r="G2263" s="14" t="s">
        <v>10</v>
      </c>
      <c r="H2263" s="15" t="s">
        <v>315</v>
      </c>
      <c r="I2263" s="16" t="s">
        <v>8040</v>
      </c>
    </row>
    <row r="2264" spans="2:9" ht="15.75" customHeight="1" thickBot="1" x14ac:dyDescent="0.35">
      <c r="B2264" s="7" t="s">
        <v>8041</v>
      </c>
      <c r="C2264" s="13" t="s">
        <v>8042</v>
      </c>
      <c r="D2264" s="14">
        <f t="shared" si="105"/>
        <v>26</v>
      </c>
      <c r="E2264" s="15" t="str">
        <f t="shared" si="106"/>
        <v>Woldesilassie, Mr. Daniel</v>
      </c>
      <c r="F2264" s="14">
        <f t="shared" si="107"/>
        <v>25</v>
      </c>
      <c r="G2264" s="14" t="s">
        <v>15</v>
      </c>
      <c r="H2264" s="15" t="s">
        <v>271</v>
      </c>
      <c r="I2264" s="16" t="s">
        <v>8043</v>
      </c>
    </row>
    <row r="2265" spans="2:9" ht="15.75" customHeight="1" thickBot="1" x14ac:dyDescent="0.35">
      <c r="B2265" s="7" t="s">
        <v>8044</v>
      </c>
      <c r="C2265" s="13" t="s">
        <v>8045</v>
      </c>
      <c r="D2265" s="14">
        <f t="shared" si="105"/>
        <v>24</v>
      </c>
      <c r="E2265" s="15" t="str">
        <f t="shared" si="106"/>
        <v>Ruiz Herrero, Mr. Jaime</v>
      </c>
      <c r="F2265" s="14">
        <f t="shared" si="107"/>
        <v>23</v>
      </c>
      <c r="G2265" s="14" t="s">
        <v>15</v>
      </c>
      <c r="H2265" s="15" t="s">
        <v>821</v>
      </c>
      <c r="I2265" s="16" t="s">
        <v>8046</v>
      </c>
    </row>
    <row r="2266" spans="2:9" ht="15.75" customHeight="1" thickBot="1" x14ac:dyDescent="0.35">
      <c r="B2266" s="7" t="s">
        <v>8047</v>
      </c>
      <c r="C2266" s="13" t="s">
        <v>8048</v>
      </c>
      <c r="D2266" s="14">
        <f t="shared" si="105"/>
        <v>29</v>
      </c>
      <c r="E2266" s="15" t="str">
        <f t="shared" si="106"/>
        <v>Bin Alias, Mr. Mohd Syahidan</v>
      </c>
      <c r="F2266" s="14">
        <f t="shared" si="107"/>
        <v>28</v>
      </c>
      <c r="G2266" s="14" t="s">
        <v>15</v>
      </c>
      <c r="H2266" s="15" t="s">
        <v>8049</v>
      </c>
      <c r="I2266" s="16" t="s">
        <v>8050</v>
      </c>
    </row>
    <row r="2267" spans="2:9" ht="15.75" customHeight="1" thickBot="1" x14ac:dyDescent="0.35">
      <c r="B2267" s="7" t="s">
        <v>8051</v>
      </c>
      <c r="C2267" s="13" t="s">
        <v>8052</v>
      </c>
      <c r="D2267" s="14">
        <f t="shared" si="105"/>
        <v>26</v>
      </c>
      <c r="E2267" s="15" t="str">
        <f t="shared" si="106"/>
        <v>Fischer-Daly, Mr. Matthew</v>
      </c>
      <c r="F2267" s="14">
        <f t="shared" si="107"/>
        <v>25</v>
      </c>
      <c r="G2267" s="14" t="s">
        <v>15</v>
      </c>
      <c r="H2267" s="15" t="s">
        <v>620</v>
      </c>
      <c r="I2267" s="16" t="s">
        <v>5955</v>
      </c>
    </row>
    <row r="2268" spans="2:9" ht="15.75" customHeight="1" thickBot="1" x14ac:dyDescent="0.35">
      <c r="B2268" s="7" t="s">
        <v>8053</v>
      </c>
      <c r="C2268" s="13" t="s">
        <v>8054</v>
      </c>
      <c r="D2268" s="14">
        <f t="shared" si="105"/>
        <v>26</v>
      </c>
      <c r="E2268" s="15" t="str">
        <f t="shared" si="106"/>
        <v>Pulliam, Ms. Elizabeth S.</v>
      </c>
      <c r="F2268" s="14">
        <f t="shared" si="107"/>
        <v>25</v>
      </c>
      <c r="G2268" s="14" t="s">
        <v>10</v>
      </c>
      <c r="H2268" s="15" t="s">
        <v>4196</v>
      </c>
      <c r="I2268" s="16" t="s">
        <v>8055</v>
      </c>
    </row>
    <row r="2269" spans="2:9" ht="15.75" customHeight="1" thickBot="1" x14ac:dyDescent="0.35">
      <c r="B2269" s="7" t="s">
        <v>8056</v>
      </c>
      <c r="C2269" s="13" t="s">
        <v>8057</v>
      </c>
      <c r="D2269" s="14">
        <f t="shared" si="105"/>
        <v>21</v>
      </c>
      <c r="E2269" s="15" t="str">
        <f t="shared" si="106"/>
        <v>Guisinger, Ms. Katie</v>
      </c>
      <c r="F2269" s="14">
        <f t="shared" si="107"/>
        <v>20</v>
      </c>
      <c r="G2269" s="14" t="s">
        <v>10</v>
      </c>
      <c r="H2269" s="15" t="s">
        <v>2015</v>
      </c>
      <c r="I2269" s="16" t="s">
        <v>8058</v>
      </c>
    </row>
    <row r="2270" spans="2:9" ht="15.75" customHeight="1" thickBot="1" x14ac:dyDescent="0.35">
      <c r="B2270" s="7" t="s">
        <v>8059</v>
      </c>
      <c r="C2270" s="13" t="s">
        <v>8060</v>
      </c>
      <c r="D2270" s="14">
        <f t="shared" si="105"/>
        <v>25</v>
      </c>
      <c r="E2270" s="15" t="str">
        <f t="shared" si="106"/>
        <v>Arnerich, Ms. Christi A.</v>
      </c>
      <c r="F2270" s="14">
        <f t="shared" si="107"/>
        <v>24</v>
      </c>
      <c r="G2270" s="14" t="s">
        <v>10</v>
      </c>
      <c r="H2270" s="15" t="s">
        <v>8061</v>
      </c>
      <c r="I2270" s="16" t="s">
        <v>8062</v>
      </c>
    </row>
    <row r="2271" spans="2:9" ht="15.75" customHeight="1" thickBot="1" x14ac:dyDescent="0.35">
      <c r="B2271" s="7" t="s">
        <v>8063</v>
      </c>
      <c r="C2271" s="13" t="s">
        <v>8064</v>
      </c>
      <c r="D2271" s="14">
        <f t="shared" si="105"/>
        <v>21</v>
      </c>
      <c r="E2271" s="15" t="str">
        <f t="shared" si="106"/>
        <v>Lynch, Ms. Sandra K.</v>
      </c>
      <c r="F2271" s="14">
        <f t="shared" si="107"/>
        <v>20</v>
      </c>
      <c r="G2271" s="14" t="s">
        <v>10</v>
      </c>
      <c r="H2271" s="15" t="s">
        <v>8065</v>
      </c>
      <c r="I2271" s="16" t="s">
        <v>535</v>
      </c>
    </row>
    <row r="2272" spans="2:9" ht="15.75" customHeight="1" thickBot="1" x14ac:dyDescent="0.35">
      <c r="B2272" s="7" t="s">
        <v>8066</v>
      </c>
      <c r="C2272" s="13" t="s">
        <v>8067</v>
      </c>
      <c r="D2272" s="14">
        <f t="shared" si="105"/>
        <v>22</v>
      </c>
      <c r="E2272" s="15" t="str">
        <f t="shared" si="106"/>
        <v>Reilly, Ms. Katharine</v>
      </c>
      <c r="F2272" s="14">
        <f t="shared" si="107"/>
        <v>21</v>
      </c>
      <c r="G2272" s="14" t="s">
        <v>10</v>
      </c>
      <c r="H2272" s="15" t="s">
        <v>5279</v>
      </c>
      <c r="I2272" s="16" t="s">
        <v>2236</v>
      </c>
    </row>
    <row r="2273" spans="2:9" ht="15.75" customHeight="1" thickBot="1" x14ac:dyDescent="0.35">
      <c r="B2273" s="7" t="s">
        <v>8068</v>
      </c>
      <c r="C2273" s="13" t="s">
        <v>8069</v>
      </c>
      <c r="D2273" s="14">
        <f t="shared" si="105"/>
        <v>20</v>
      </c>
      <c r="E2273" s="15" t="str">
        <f t="shared" si="106"/>
        <v>Nolette, Mr. Jerome</v>
      </c>
      <c r="F2273" s="14">
        <f t="shared" si="107"/>
        <v>19</v>
      </c>
      <c r="G2273" s="14" t="s">
        <v>15</v>
      </c>
      <c r="H2273" s="15" t="s">
        <v>8070</v>
      </c>
      <c r="I2273" s="16" t="s">
        <v>8071</v>
      </c>
    </row>
    <row r="2274" spans="2:9" ht="15.75" customHeight="1" thickBot="1" x14ac:dyDescent="0.35">
      <c r="B2274" s="7" t="s">
        <v>8072</v>
      </c>
      <c r="C2274" s="13" t="s">
        <v>8073</v>
      </c>
      <c r="D2274" s="14">
        <f t="shared" si="105"/>
        <v>22</v>
      </c>
      <c r="E2274" s="15" t="str">
        <f t="shared" si="106"/>
        <v>Chabrier, Ms. Julia R</v>
      </c>
      <c r="F2274" s="14">
        <f t="shared" si="107"/>
        <v>21</v>
      </c>
      <c r="G2274" s="14" t="s">
        <v>10</v>
      </c>
      <c r="H2274" s="15" t="s">
        <v>8074</v>
      </c>
      <c r="I2274" s="16" t="s">
        <v>8075</v>
      </c>
    </row>
    <row r="2275" spans="2:9" ht="15.75" customHeight="1" thickBot="1" x14ac:dyDescent="0.35">
      <c r="B2275" s="7" t="s">
        <v>8076</v>
      </c>
      <c r="C2275" s="13" t="s">
        <v>8077</v>
      </c>
      <c r="D2275" s="14">
        <f t="shared" si="105"/>
        <v>20</v>
      </c>
      <c r="E2275" s="15" t="str">
        <f t="shared" si="106"/>
        <v>Lee, Mr. Sean Henry</v>
      </c>
      <c r="F2275" s="14">
        <f t="shared" si="107"/>
        <v>19</v>
      </c>
      <c r="G2275" s="14" t="s">
        <v>15</v>
      </c>
      <c r="H2275" s="15" t="s">
        <v>8078</v>
      </c>
      <c r="I2275" s="16" t="s">
        <v>284</v>
      </c>
    </row>
    <row r="2276" spans="2:9" ht="15.75" customHeight="1" thickBot="1" x14ac:dyDescent="0.35">
      <c r="B2276" s="7" t="s">
        <v>8079</v>
      </c>
      <c r="C2276" s="13" t="s">
        <v>8080</v>
      </c>
      <c r="D2276" s="14">
        <f t="shared" si="105"/>
        <v>22</v>
      </c>
      <c r="E2276" s="15" t="str">
        <f t="shared" si="106"/>
        <v>Knotts, Ms. Rachel A.</v>
      </c>
      <c r="F2276" s="14">
        <f t="shared" si="107"/>
        <v>21</v>
      </c>
      <c r="G2276" s="14" t="s">
        <v>10</v>
      </c>
      <c r="H2276" s="15" t="s">
        <v>7774</v>
      </c>
      <c r="I2276" s="16" t="s">
        <v>8081</v>
      </c>
    </row>
    <row r="2277" spans="2:9" ht="15.75" customHeight="1" thickBot="1" x14ac:dyDescent="0.35">
      <c r="B2277" s="7" t="s">
        <v>8082</v>
      </c>
      <c r="C2277" s="13" t="s">
        <v>8083</v>
      </c>
      <c r="D2277" s="14">
        <f t="shared" si="105"/>
        <v>18</v>
      </c>
      <c r="E2277" s="15" t="str">
        <f t="shared" si="106"/>
        <v>Pultorak, Mr. Jim</v>
      </c>
      <c r="F2277" s="14">
        <f t="shared" si="107"/>
        <v>17</v>
      </c>
      <c r="G2277" s="14" t="s">
        <v>15</v>
      </c>
      <c r="H2277" s="15" t="s">
        <v>1782</v>
      </c>
      <c r="I2277" s="16" t="s">
        <v>8084</v>
      </c>
    </row>
    <row r="2278" spans="2:9" ht="15.75" customHeight="1" thickBot="1" x14ac:dyDescent="0.35">
      <c r="B2278" s="7" t="s">
        <v>8085</v>
      </c>
      <c r="C2278" s="13" t="s">
        <v>8086</v>
      </c>
      <c r="D2278" s="14">
        <f t="shared" si="105"/>
        <v>15</v>
      </c>
      <c r="E2278" s="15" t="str">
        <f t="shared" si="106"/>
        <v>Maxon, Mr. Tim</v>
      </c>
      <c r="F2278" s="14">
        <f t="shared" si="107"/>
        <v>14</v>
      </c>
      <c r="G2278" s="14" t="s">
        <v>15</v>
      </c>
      <c r="H2278" s="15" t="s">
        <v>3798</v>
      </c>
      <c r="I2278" s="16" t="s">
        <v>8087</v>
      </c>
    </row>
    <row r="2279" spans="2:9" ht="15.75" customHeight="1" thickBot="1" x14ac:dyDescent="0.35">
      <c r="B2279" s="7" t="s">
        <v>8088</v>
      </c>
      <c r="C2279" s="13" t="s">
        <v>8089</v>
      </c>
      <c r="D2279" s="14">
        <f t="shared" si="105"/>
        <v>19</v>
      </c>
      <c r="E2279" s="15" t="str">
        <f t="shared" si="106"/>
        <v>Kraai, Ms. Abby L.</v>
      </c>
      <c r="F2279" s="14">
        <f t="shared" si="107"/>
        <v>18</v>
      </c>
      <c r="G2279" s="14" t="s">
        <v>10</v>
      </c>
      <c r="H2279" s="15" t="s">
        <v>8090</v>
      </c>
      <c r="I2279" s="16" t="s">
        <v>8091</v>
      </c>
    </row>
    <row r="2280" spans="2:9" ht="15.75" customHeight="1" thickBot="1" x14ac:dyDescent="0.35">
      <c r="B2280" s="7" t="s">
        <v>8092</v>
      </c>
      <c r="C2280" s="13" t="s">
        <v>8093</v>
      </c>
      <c r="D2280" s="14">
        <f t="shared" si="105"/>
        <v>17</v>
      </c>
      <c r="E2280" s="15" t="str">
        <f t="shared" si="106"/>
        <v>Larosa, Mr. Mark</v>
      </c>
      <c r="F2280" s="14">
        <f t="shared" si="107"/>
        <v>16</v>
      </c>
      <c r="G2280" s="14" t="s">
        <v>15</v>
      </c>
      <c r="H2280" s="15" t="s">
        <v>424</v>
      </c>
      <c r="I2280" s="16" t="s">
        <v>8094</v>
      </c>
    </row>
    <row r="2281" spans="2:9" ht="15.75" customHeight="1" thickBot="1" x14ac:dyDescent="0.35">
      <c r="B2281" s="7" t="s">
        <v>8095</v>
      </c>
      <c r="C2281" s="13" t="s">
        <v>8096</v>
      </c>
      <c r="D2281" s="14">
        <f t="shared" si="105"/>
        <v>14</v>
      </c>
      <c r="E2281" s="15" t="str">
        <f t="shared" si="106"/>
        <v>King, Mr. Ali</v>
      </c>
      <c r="F2281" s="14">
        <f t="shared" si="107"/>
        <v>13</v>
      </c>
      <c r="G2281" s="14" t="s">
        <v>15</v>
      </c>
      <c r="H2281" s="15" t="s">
        <v>8097</v>
      </c>
      <c r="I2281" s="16" t="s">
        <v>713</v>
      </c>
    </row>
    <row r="2282" spans="2:9" ht="15.75" customHeight="1" thickBot="1" x14ac:dyDescent="0.35">
      <c r="B2282" s="7" t="s">
        <v>8098</v>
      </c>
      <c r="C2282" s="13" t="s">
        <v>8099</v>
      </c>
      <c r="D2282" s="14">
        <f t="shared" si="105"/>
        <v>18</v>
      </c>
      <c r="E2282" s="15" t="str">
        <f t="shared" si="106"/>
        <v>Haney, Mr. Joshua</v>
      </c>
      <c r="F2282" s="14">
        <f t="shared" si="107"/>
        <v>17</v>
      </c>
      <c r="G2282" s="14" t="s">
        <v>15</v>
      </c>
      <c r="H2282" s="15" t="s">
        <v>319</v>
      </c>
      <c r="I2282" s="16" t="s">
        <v>8100</v>
      </c>
    </row>
    <row r="2283" spans="2:9" ht="15.75" customHeight="1" thickBot="1" x14ac:dyDescent="0.35">
      <c r="B2283" s="7" t="s">
        <v>8101</v>
      </c>
      <c r="C2283" s="13" t="s">
        <v>8102</v>
      </c>
      <c r="D2283" s="14">
        <f t="shared" si="105"/>
        <v>19</v>
      </c>
      <c r="E2283" s="15" t="str">
        <f t="shared" si="106"/>
        <v>Boulay, Mr. Pierre</v>
      </c>
      <c r="F2283" s="14">
        <f t="shared" si="107"/>
        <v>18</v>
      </c>
      <c r="G2283" s="14" t="s">
        <v>15</v>
      </c>
      <c r="H2283" s="15" t="s">
        <v>8103</v>
      </c>
      <c r="I2283" s="16" t="s">
        <v>8104</v>
      </c>
    </row>
    <row r="2284" spans="2:9" ht="15.75" customHeight="1" thickBot="1" x14ac:dyDescent="0.35">
      <c r="B2284" s="7" t="s">
        <v>8105</v>
      </c>
      <c r="C2284" s="13" t="s">
        <v>8106</v>
      </c>
      <c r="D2284" s="14">
        <f t="shared" si="105"/>
        <v>17</v>
      </c>
      <c r="E2284" s="15" t="str">
        <f t="shared" si="106"/>
        <v>Peters, Ms. Kate</v>
      </c>
      <c r="F2284" s="14">
        <f t="shared" si="107"/>
        <v>16</v>
      </c>
      <c r="G2284" s="14" t="s">
        <v>10</v>
      </c>
      <c r="H2284" s="15" t="s">
        <v>335</v>
      </c>
      <c r="I2284" s="16" t="s">
        <v>176</v>
      </c>
    </row>
    <row r="2285" spans="2:9" ht="15.75" customHeight="1" thickBot="1" x14ac:dyDescent="0.35">
      <c r="B2285" s="7" t="s">
        <v>8107</v>
      </c>
      <c r="C2285" s="13" t="s">
        <v>8108</v>
      </c>
      <c r="D2285" s="14">
        <f t="shared" si="105"/>
        <v>15</v>
      </c>
      <c r="E2285" s="15" t="str">
        <f t="shared" si="106"/>
        <v>Luy, Mr. David</v>
      </c>
      <c r="F2285" s="14">
        <f t="shared" si="107"/>
        <v>14</v>
      </c>
      <c r="G2285" s="14" t="s">
        <v>15</v>
      </c>
      <c r="H2285" s="15" t="s">
        <v>56</v>
      </c>
      <c r="I2285" s="16" t="s">
        <v>8109</v>
      </c>
    </row>
    <row r="2286" spans="2:9" ht="15.75" customHeight="1" thickBot="1" x14ac:dyDescent="0.35">
      <c r="B2286" s="7" t="s">
        <v>8110</v>
      </c>
      <c r="C2286" s="13" t="s">
        <v>8111</v>
      </c>
      <c r="D2286" s="14">
        <f t="shared" si="105"/>
        <v>16</v>
      </c>
      <c r="E2286" s="15" t="str">
        <f t="shared" si="106"/>
        <v>Fava, Ms. Carla</v>
      </c>
      <c r="F2286" s="14">
        <f t="shared" si="107"/>
        <v>15</v>
      </c>
      <c r="G2286" s="14" t="s">
        <v>10</v>
      </c>
      <c r="H2286" s="15" t="s">
        <v>3447</v>
      </c>
      <c r="I2286" s="16" t="s">
        <v>8112</v>
      </c>
    </row>
    <row r="2287" spans="2:9" ht="15.75" customHeight="1" thickBot="1" x14ac:dyDescent="0.35">
      <c r="B2287" s="7" t="s">
        <v>8113</v>
      </c>
      <c r="C2287" s="13" t="s">
        <v>8114</v>
      </c>
      <c r="D2287" s="14">
        <f t="shared" si="105"/>
        <v>24</v>
      </c>
      <c r="E2287" s="15" t="str">
        <f t="shared" si="106"/>
        <v>Montoya, Mr. Alvaro Sr.</v>
      </c>
      <c r="F2287" s="14">
        <f t="shared" si="107"/>
        <v>23</v>
      </c>
      <c r="G2287" s="14" t="s">
        <v>15</v>
      </c>
      <c r="H2287" s="15" t="s">
        <v>8115</v>
      </c>
      <c r="I2287" s="16" t="s">
        <v>8116</v>
      </c>
    </row>
    <row r="2288" spans="2:9" ht="15.75" customHeight="1" thickBot="1" x14ac:dyDescent="0.35">
      <c r="B2288" s="7" t="s">
        <v>8117</v>
      </c>
      <c r="C2288" s="13" t="s">
        <v>8118</v>
      </c>
      <c r="D2288" s="14">
        <f t="shared" si="105"/>
        <v>15</v>
      </c>
      <c r="E2288" s="15" t="str">
        <f t="shared" si="106"/>
        <v>Bain, Ms. Hope</v>
      </c>
      <c r="F2288" s="14">
        <f t="shared" si="107"/>
        <v>14</v>
      </c>
      <c r="G2288" s="14" t="s">
        <v>10</v>
      </c>
      <c r="H2288" s="15" t="s">
        <v>367</v>
      </c>
      <c r="I2288" s="16" t="s">
        <v>8009</v>
      </c>
    </row>
    <row r="2289" spans="2:9" ht="15.75" customHeight="1" thickBot="1" x14ac:dyDescent="0.35">
      <c r="B2289" s="7" t="s">
        <v>8119</v>
      </c>
      <c r="C2289" s="13" t="s">
        <v>8120</v>
      </c>
      <c r="D2289" s="14">
        <f t="shared" si="105"/>
        <v>23</v>
      </c>
      <c r="E2289" s="15" t="str">
        <f t="shared" si="106"/>
        <v>Albertson, Mr. Mark P.</v>
      </c>
      <c r="F2289" s="14">
        <f t="shared" si="107"/>
        <v>22</v>
      </c>
      <c r="G2289" s="14" t="s">
        <v>15</v>
      </c>
      <c r="H2289" s="15" t="s">
        <v>8121</v>
      </c>
      <c r="I2289" s="16" t="s">
        <v>8122</v>
      </c>
    </row>
    <row r="2290" spans="2:9" ht="15.75" customHeight="1" thickBot="1" x14ac:dyDescent="0.35">
      <c r="B2290" s="7" t="s">
        <v>8123</v>
      </c>
      <c r="C2290" s="13" t="s">
        <v>8124</v>
      </c>
      <c r="D2290" s="14">
        <f t="shared" si="105"/>
        <v>20</v>
      </c>
      <c r="E2290" s="15" t="str">
        <f t="shared" si="106"/>
        <v>Barger, Ms. Desiree</v>
      </c>
      <c r="F2290" s="14">
        <f t="shared" si="107"/>
        <v>19</v>
      </c>
      <c r="G2290" s="14" t="s">
        <v>10</v>
      </c>
      <c r="H2290" s="15" t="s">
        <v>5287</v>
      </c>
      <c r="I2290" s="16" t="s">
        <v>8125</v>
      </c>
    </row>
    <row r="2291" spans="2:9" ht="15.75" customHeight="1" thickBot="1" x14ac:dyDescent="0.35">
      <c r="B2291" s="7" t="s">
        <v>8126</v>
      </c>
      <c r="C2291" s="13" t="s">
        <v>8127</v>
      </c>
      <c r="D2291" s="14">
        <f t="shared" si="105"/>
        <v>23</v>
      </c>
      <c r="E2291" s="15" t="str">
        <f t="shared" si="106"/>
        <v>Fraioli, Mr. Mario Jr.</v>
      </c>
      <c r="F2291" s="14">
        <f t="shared" si="107"/>
        <v>22</v>
      </c>
      <c r="G2291" s="14" t="s">
        <v>15</v>
      </c>
      <c r="H2291" s="15" t="s">
        <v>8128</v>
      </c>
      <c r="I2291" s="16" t="s">
        <v>8129</v>
      </c>
    </row>
    <row r="2292" spans="2:9" ht="15.75" customHeight="1" thickBot="1" x14ac:dyDescent="0.35">
      <c r="B2292" s="7" t="s">
        <v>8130</v>
      </c>
      <c r="C2292" s="13" t="s">
        <v>8131</v>
      </c>
      <c r="D2292" s="14">
        <f t="shared" si="105"/>
        <v>19</v>
      </c>
      <c r="E2292" s="15" t="str">
        <f t="shared" si="106"/>
        <v>April, Mr. Lusapho</v>
      </c>
      <c r="F2292" s="14">
        <f t="shared" si="107"/>
        <v>18</v>
      </c>
      <c r="G2292" s="14" t="s">
        <v>15</v>
      </c>
      <c r="H2292" s="15" t="s">
        <v>8132</v>
      </c>
      <c r="I2292" s="16" t="s">
        <v>8133</v>
      </c>
    </row>
    <row r="2293" spans="2:9" ht="15.75" customHeight="1" thickBot="1" x14ac:dyDescent="0.35">
      <c r="B2293" s="7" t="s">
        <v>8134</v>
      </c>
      <c r="C2293" s="13" t="s">
        <v>8135</v>
      </c>
      <c r="D2293" s="14">
        <f t="shared" si="105"/>
        <v>18</v>
      </c>
      <c r="E2293" s="15" t="str">
        <f t="shared" si="106"/>
        <v>King, Ms. Erin C.</v>
      </c>
      <c r="F2293" s="14">
        <f t="shared" si="107"/>
        <v>17</v>
      </c>
      <c r="G2293" s="14" t="s">
        <v>10</v>
      </c>
      <c r="H2293" s="15" t="s">
        <v>1045</v>
      </c>
      <c r="I2293" s="16" t="s">
        <v>713</v>
      </c>
    </row>
    <row r="2294" spans="2:9" ht="15.75" customHeight="1" thickBot="1" x14ac:dyDescent="0.35">
      <c r="B2294" s="7" t="s">
        <v>8136</v>
      </c>
      <c r="C2294" s="13" t="s">
        <v>8137</v>
      </c>
      <c r="D2294" s="14">
        <f t="shared" si="105"/>
        <v>20</v>
      </c>
      <c r="E2294" s="15" t="str">
        <f t="shared" si="106"/>
        <v>Talhelm, Mr. Alan F</v>
      </c>
      <c r="F2294" s="14">
        <f t="shared" si="107"/>
        <v>19</v>
      </c>
      <c r="G2294" s="14" t="s">
        <v>15</v>
      </c>
      <c r="H2294" s="15" t="s">
        <v>8138</v>
      </c>
      <c r="I2294" s="16" t="s">
        <v>8139</v>
      </c>
    </row>
    <row r="2295" spans="2:9" ht="15.75" customHeight="1" thickBot="1" x14ac:dyDescent="0.35">
      <c r="B2295" s="7" t="s">
        <v>8140</v>
      </c>
      <c r="C2295" s="13" t="s">
        <v>8141</v>
      </c>
      <c r="D2295" s="14">
        <f t="shared" si="105"/>
        <v>18</v>
      </c>
      <c r="E2295" s="15" t="str">
        <f t="shared" si="106"/>
        <v>Regnier, Mr. Ryan</v>
      </c>
      <c r="F2295" s="14">
        <f t="shared" si="107"/>
        <v>17</v>
      </c>
      <c r="G2295" s="14" t="s">
        <v>15</v>
      </c>
      <c r="H2295" s="15" t="s">
        <v>205</v>
      </c>
      <c r="I2295" s="16" t="s">
        <v>348</v>
      </c>
    </row>
    <row r="2296" spans="2:9" ht="15.75" customHeight="1" thickBot="1" x14ac:dyDescent="0.35">
      <c r="B2296" s="7" t="s">
        <v>8142</v>
      </c>
      <c r="C2296" s="13" t="s">
        <v>8143</v>
      </c>
      <c r="D2296" s="14">
        <f t="shared" si="105"/>
        <v>17</v>
      </c>
      <c r="E2296" s="15" t="str">
        <f t="shared" si="106"/>
        <v>Treece, Ms. Hope</v>
      </c>
      <c r="F2296" s="14">
        <f t="shared" si="107"/>
        <v>16</v>
      </c>
      <c r="G2296" s="14" t="s">
        <v>10</v>
      </c>
      <c r="H2296" s="15" t="s">
        <v>367</v>
      </c>
      <c r="I2296" s="16" t="s">
        <v>8144</v>
      </c>
    </row>
    <row r="2297" spans="2:9" ht="15.75" customHeight="1" thickBot="1" x14ac:dyDescent="0.35">
      <c r="B2297" s="7" t="s">
        <v>8145</v>
      </c>
      <c r="C2297" s="13" t="s">
        <v>8146</v>
      </c>
      <c r="D2297" s="14">
        <f t="shared" si="105"/>
        <v>17</v>
      </c>
      <c r="E2297" s="15" t="str">
        <f t="shared" si="106"/>
        <v>Beisel, Mr. Josh</v>
      </c>
      <c r="F2297" s="14">
        <f t="shared" si="107"/>
        <v>16</v>
      </c>
      <c r="G2297" s="14" t="s">
        <v>15</v>
      </c>
      <c r="H2297" s="15" t="s">
        <v>2711</v>
      </c>
      <c r="I2297" s="16" t="s">
        <v>8147</v>
      </c>
    </row>
    <row r="2298" spans="2:9" ht="15.75" customHeight="1" thickBot="1" x14ac:dyDescent="0.35">
      <c r="B2298" s="7" t="s">
        <v>8148</v>
      </c>
      <c r="C2298" s="13" t="s">
        <v>8149</v>
      </c>
      <c r="D2298" s="14">
        <f t="shared" si="105"/>
        <v>18</v>
      </c>
      <c r="E2298" s="15" t="str">
        <f t="shared" si="106"/>
        <v>Enke, Mr. Jacob J</v>
      </c>
      <c r="F2298" s="14">
        <f t="shared" si="107"/>
        <v>17</v>
      </c>
      <c r="G2298" s="14" t="s">
        <v>15</v>
      </c>
      <c r="H2298" s="15" t="s">
        <v>8150</v>
      </c>
      <c r="I2298" s="16" t="s">
        <v>8151</v>
      </c>
    </row>
    <row r="2299" spans="2:9" ht="15.75" customHeight="1" thickBot="1" x14ac:dyDescent="0.35">
      <c r="B2299" s="7" t="s">
        <v>8152</v>
      </c>
      <c r="C2299" s="13" t="s">
        <v>8153</v>
      </c>
      <c r="D2299" s="14">
        <f t="shared" si="105"/>
        <v>34</v>
      </c>
      <c r="E2299" s="15" t="str">
        <f t="shared" si="106"/>
        <v>Ruiz-Tagle Barros, Mr. Jose Tomas</v>
      </c>
      <c r="F2299" s="14">
        <f t="shared" si="107"/>
        <v>33</v>
      </c>
      <c r="G2299" s="14" t="s">
        <v>15</v>
      </c>
      <c r="H2299" s="15" t="s">
        <v>8154</v>
      </c>
      <c r="I2299" s="16" t="s">
        <v>8155</v>
      </c>
    </row>
    <row r="2300" spans="2:9" ht="15.75" customHeight="1" thickBot="1" x14ac:dyDescent="0.35">
      <c r="B2300" s="7" t="s">
        <v>8156</v>
      </c>
      <c r="C2300" s="13" t="s">
        <v>8157</v>
      </c>
      <c r="D2300" s="14">
        <f t="shared" si="105"/>
        <v>23</v>
      </c>
      <c r="E2300" s="15" t="str">
        <f t="shared" si="106"/>
        <v>Ferrell, Ms. Mary Evan</v>
      </c>
      <c r="F2300" s="14">
        <f t="shared" si="107"/>
        <v>22</v>
      </c>
      <c r="G2300" s="14" t="s">
        <v>10</v>
      </c>
      <c r="H2300" s="15" t="s">
        <v>8158</v>
      </c>
      <c r="I2300" s="16" t="s">
        <v>8159</v>
      </c>
    </row>
    <row r="2301" spans="2:9" ht="15.75" customHeight="1" thickBot="1" x14ac:dyDescent="0.35">
      <c r="B2301" s="7" t="s">
        <v>8160</v>
      </c>
      <c r="C2301" s="13" t="s">
        <v>8161</v>
      </c>
      <c r="D2301" s="14">
        <f t="shared" si="105"/>
        <v>21</v>
      </c>
      <c r="E2301" s="15" t="str">
        <f t="shared" si="106"/>
        <v>Gates, Mr. Justin K.</v>
      </c>
      <c r="F2301" s="14">
        <f t="shared" si="107"/>
        <v>20</v>
      </c>
      <c r="G2301" s="14" t="s">
        <v>15</v>
      </c>
      <c r="H2301" s="15" t="s">
        <v>8162</v>
      </c>
      <c r="I2301" s="16" t="s">
        <v>8163</v>
      </c>
    </row>
    <row r="2302" spans="2:9" ht="15.75" customHeight="1" thickBot="1" x14ac:dyDescent="0.35">
      <c r="B2302" s="7" t="s">
        <v>8164</v>
      </c>
      <c r="C2302" s="13" t="s">
        <v>8165</v>
      </c>
      <c r="D2302" s="14">
        <f t="shared" si="105"/>
        <v>21</v>
      </c>
      <c r="E2302" s="15" t="str">
        <f t="shared" si="106"/>
        <v>Jeffers, Mr. Patrick</v>
      </c>
      <c r="F2302" s="14">
        <f t="shared" si="107"/>
        <v>20</v>
      </c>
      <c r="G2302" s="14" t="s">
        <v>15</v>
      </c>
      <c r="H2302" s="15" t="s">
        <v>331</v>
      </c>
      <c r="I2302" s="16" t="s">
        <v>8166</v>
      </c>
    </row>
    <row r="2303" spans="2:9" ht="15.75" customHeight="1" thickBot="1" x14ac:dyDescent="0.35">
      <c r="B2303" s="7" t="s">
        <v>8167</v>
      </c>
      <c r="C2303" s="13" t="s">
        <v>8168</v>
      </c>
      <c r="D2303" s="14">
        <f t="shared" si="105"/>
        <v>20</v>
      </c>
      <c r="E2303" s="15" t="str">
        <f t="shared" si="106"/>
        <v>Sulhanek, Mr. Roman</v>
      </c>
      <c r="F2303" s="14">
        <f t="shared" si="107"/>
        <v>19</v>
      </c>
      <c r="G2303" s="14" t="s">
        <v>15</v>
      </c>
      <c r="H2303" s="15" t="s">
        <v>8169</v>
      </c>
      <c r="I2303" s="16" t="s">
        <v>8170</v>
      </c>
    </row>
    <row r="2304" spans="2:9" ht="15.75" customHeight="1" thickBot="1" x14ac:dyDescent="0.35">
      <c r="B2304" s="7" t="s">
        <v>8171</v>
      </c>
      <c r="C2304" s="13" t="s">
        <v>8172</v>
      </c>
      <c r="D2304" s="14">
        <f t="shared" si="105"/>
        <v>21</v>
      </c>
      <c r="E2304" s="15" t="str">
        <f t="shared" si="106"/>
        <v>Ozahowski, Mr. David</v>
      </c>
      <c r="F2304" s="14">
        <f t="shared" si="107"/>
        <v>20</v>
      </c>
      <c r="G2304" s="14" t="s">
        <v>15</v>
      </c>
      <c r="H2304" s="15" t="s">
        <v>56</v>
      </c>
      <c r="I2304" s="16" t="s">
        <v>1077</v>
      </c>
    </row>
    <row r="2305" spans="2:9" ht="15.75" customHeight="1" thickBot="1" x14ac:dyDescent="0.35">
      <c r="B2305" s="7" t="s">
        <v>8173</v>
      </c>
      <c r="C2305" s="13" t="s">
        <v>8174</v>
      </c>
      <c r="D2305" s="14">
        <f t="shared" si="105"/>
        <v>20</v>
      </c>
      <c r="E2305" s="15" t="str">
        <f t="shared" si="106"/>
        <v>Caron, Ms. Evelyn L</v>
      </c>
      <c r="F2305" s="14">
        <f t="shared" si="107"/>
        <v>19</v>
      </c>
      <c r="G2305" s="14" t="s">
        <v>10</v>
      </c>
      <c r="H2305" s="15" t="s">
        <v>8175</v>
      </c>
      <c r="I2305" s="16" t="s">
        <v>8176</v>
      </c>
    </row>
    <row r="2306" spans="2:9" ht="15.75" customHeight="1" thickBot="1" x14ac:dyDescent="0.35">
      <c r="B2306" s="7" t="s">
        <v>8177</v>
      </c>
      <c r="C2306" s="13" t="s">
        <v>8178</v>
      </c>
      <c r="D2306" s="14">
        <f t="shared" si="105"/>
        <v>19</v>
      </c>
      <c r="E2306" s="15" t="str">
        <f t="shared" si="106"/>
        <v>Fullarton, Mr. Jim</v>
      </c>
      <c r="F2306" s="14">
        <f t="shared" si="107"/>
        <v>18</v>
      </c>
      <c r="G2306" s="14" t="s">
        <v>15</v>
      </c>
      <c r="H2306" s="15" t="s">
        <v>1782</v>
      </c>
      <c r="I2306" s="16" t="s">
        <v>8179</v>
      </c>
    </row>
    <row r="2307" spans="2:9" ht="15.75" customHeight="1" thickBot="1" x14ac:dyDescent="0.35">
      <c r="B2307" s="7" t="s">
        <v>8180</v>
      </c>
      <c r="C2307" s="13" t="s">
        <v>8181</v>
      </c>
      <c r="D2307" s="14">
        <f t="shared" ref="D2307:D2337" si="108">LEN(C2307)</f>
        <v>24</v>
      </c>
      <c r="E2307" s="15" t="str">
        <f t="shared" ref="E2307:E2337" si="109">TRIM(C2307)</f>
        <v>Lindgren, Mr. Matthew S</v>
      </c>
      <c r="F2307" s="14">
        <f t="shared" ref="F2307:F2337" si="110">LEN(E2307)</f>
        <v>23</v>
      </c>
      <c r="G2307" s="14" t="s">
        <v>15</v>
      </c>
      <c r="H2307" s="15" t="s">
        <v>574</v>
      </c>
      <c r="I2307" s="16" t="s">
        <v>8182</v>
      </c>
    </row>
    <row r="2308" spans="2:9" ht="15.75" customHeight="1" thickBot="1" x14ac:dyDescent="0.35">
      <c r="B2308" s="7" t="s">
        <v>8183</v>
      </c>
      <c r="C2308" s="13" t="s">
        <v>8184</v>
      </c>
      <c r="D2308" s="14">
        <f t="shared" si="108"/>
        <v>19</v>
      </c>
      <c r="E2308" s="15" t="str">
        <f t="shared" si="109"/>
        <v>Akiha, Mr. Kenneth</v>
      </c>
      <c r="F2308" s="14">
        <f t="shared" si="110"/>
        <v>18</v>
      </c>
      <c r="G2308" s="14" t="s">
        <v>15</v>
      </c>
      <c r="H2308" s="15" t="s">
        <v>4127</v>
      </c>
      <c r="I2308" s="16" t="s">
        <v>8185</v>
      </c>
    </row>
    <row r="2309" spans="2:9" ht="15.75" customHeight="1" thickBot="1" x14ac:dyDescent="0.35">
      <c r="B2309" s="7" t="s">
        <v>8186</v>
      </c>
      <c r="C2309" s="13" t="s">
        <v>8187</v>
      </c>
      <c r="D2309" s="14">
        <f t="shared" si="108"/>
        <v>18</v>
      </c>
      <c r="E2309" s="15" t="str">
        <f t="shared" si="109"/>
        <v>Sweny, Ms. Andrea</v>
      </c>
      <c r="F2309" s="14">
        <f t="shared" si="110"/>
        <v>17</v>
      </c>
      <c r="G2309" s="14" t="s">
        <v>10</v>
      </c>
      <c r="H2309" s="15" t="s">
        <v>1114</v>
      </c>
      <c r="I2309" s="16" t="s">
        <v>8188</v>
      </c>
    </row>
    <row r="2310" spans="2:9" ht="15.75" customHeight="1" thickBot="1" x14ac:dyDescent="0.35">
      <c r="B2310" s="7" t="s">
        <v>8189</v>
      </c>
      <c r="C2310" s="13" t="s">
        <v>8190</v>
      </c>
      <c r="D2310" s="14">
        <f t="shared" si="108"/>
        <v>20</v>
      </c>
      <c r="E2310" s="15" t="str">
        <f t="shared" si="109"/>
        <v>Tobin, Ms. Kristina</v>
      </c>
      <c r="F2310" s="14">
        <f t="shared" si="110"/>
        <v>19</v>
      </c>
      <c r="G2310" s="14" t="s">
        <v>10</v>
      </c>
      <c r="H2310" s="15" t="s">
        <v>6255</v>
      </c>
      <c r="I2310" s="16" t="s">
        <v>8191</v>
      </c>
    </row>
    <row r="2311" spans="2:9" ht="15.75" customHeight="1" thickBot="1" x14ac:dyDescent="0.35">
      <c r="B2311" s="7" t="s">
        <v>8192</v>
      </c>
      <c r="C2311" s="13" t="s">
        <v>8193</v>
      </c>
      <c r="D2311" s="14">
        <f t="shared" si="108"/>
        <v>22</v>
      </c>
      <c r="E2311" s="15" t="str">
        <f t="shared" si="109"/>
        <v>Pedersen, Ms. Kristen</v>
      </c>
      <c r="F2311" s="14">
        <f t="shared" si="110"/>
        <v>21</v>
      </c>
      <c r="G2311" s="14" t="s">
        <v>10</v>
      </c>
      <c r="H2311" s="15" t="s">
        <v>6176</v>
      </c>
      <c r="I2311" s="16" t="s">
        <v>6599</v>
      </c>
    </row>
    <row r="2312" spans="2:9" ht="15.75" customHeight="1" thickBot="1" x14ac:dyDescent="0.35">
      <c r="B2312" s="7" t="s">
        <v>8194</v>
      </c>
      <c r="C2312" s="13" t="s">
        <v>8195</v>
      </c>
      <c r="D2312" s="14">
        <f t="shared" si="108"/>
        <v>19</v>
      </c>
      <c r="E2312" s="15" t="str">
        <f t="shared" si="109"/>
        <v>Lynch, Mr. Matthew</v>
      </c>
      <c r="F2312" s="14">
        <f t="shared" si="110"/>
        <v>18</v>
      </c>
      <c r="G2312" s="14" t="s">
        <v>15</v>
      </c>
      <c r="H2312" s="15" t="s">
        <v>620</v>
      </c>
      <c r="I2312" s="16" t="s">
        <v>535</v>
      </c>
    </row>
    <row r="2313" spans="2:9" ht="15.75" customHeight="1" thickBot="1" x14ac:dyDescent="0.35">
      <c r="B2313" s="7" t="s">
        <v>8196</v>
      </c>
      <c r="C2313" s="13" t="s">
        <v>8197</v>
      </c>
      <c r="D2313" s="14">
        <f t="shared" si="108"/>
        <v>20</v>
      </c>
      <c r="E2313" s="15" t="str">
        <f t="shared" si="109"/>
        <v>Keys, Mrs. Kathleen</v>
      </c>
      <c r="F2313" s="14">
        <f t="shared" si="110"/>
        <v>19</v>
      </c>
      <c r="G2313" s="14" t="s">
        <v>1857</v>
      </c>
      <c r="H2313" s="15" t="s">
        <v>2488</v>
      </c>
      <c r="I2313" s="16" t="s">
        <v>8198</v>
      </c>
    </row>
    <row r="2314" spans="2:9" ht="15.75" customHeight="1" thickBot="1" x14ac:dyDescent="0.35">
      <c r="B2314" s="7" t="s">
        <v>8199</v>
      </c>
      <c r="C2314" s="13" t="s">
        <v>8200</v>
      </c>
      <c r="D2314" s="14">
        <f t="shared" si="108"/>
        <v>20</v>
      </c>
      <c r="E2314" s="15" t="str">
        <f t="shared" si="109"/>
        <v>Wilbur, Ms. Lindsey</v>
      </c>
      <c r="F2314" s="14">
        <f t="shared" si="110"/>
        <v>19</v>
      </c>
      <c r="G2314" s="14" t="s">
        <v>10</v>
      </c>
      <c r="H2314" s="15" t="s">
        <v>236</v>
      </c>
      <c r="I2314" s="16" t="s">
        <v>8201</v>
      </c>
    </row>
    <row r="2315" spans="2:9" ht="15.75" customHeight="1" thickBot="1" x14ac:dyDescent="0.35">
      <c r="B2315" s="7" t="s">
        <v>8202</v>
      </c>
      <c r="C2315" s="13" t="s">
        <v>8203</v>
      </c>
      <c r="D2315" s="14">
        <f t="shared" si="108"/>
        <v>19</v>
      </c>
      <c r="E2315" s="15" t="str">
        <f t="shared" si="109"/>
        <v>Ditota, Mr. Robert</v>
      </c>
      <c r="F2315" s="14">
        <f t="shared" si="110"/>
        <v>18</v>
      </c>
      <c r="G2315" s="14" t="s">
        <v>15</v>
      </c>
      <c r="H2315" s="15" t="s">
        <v>167</v>
      </c>
      <c r="I2315" s="16" t="s">
        <v>8204</v>
      </c>
    </row>
    <row r="2316" spans="2:9" ht="15.75" customHeight="1" thickBot="1" x14ac:dyDescent="0.35">
      <c r="B2316" s="7" t="s">
        <v>8205</v>
      </c>
      <c r="C2316" s="13" t="s">
        <v>8206</v>
      </c>
      <c r="D2316" s="14">
        <f t="shared" si="108"/>
        <v>21</v>
      </c>
      <c r="E2316" s="15" t="str">
        <f t="shared" si="109"/>
        <v>Horbol, Ms. Sarah E.</v>
      </c>
      <c r="F2316" s="14">
        <f t="shared" si="110"/>
        <v>20</v>
      </c>
      <c r="G2316" s="14" t="s">
        <v>10</v>
      </c>
      <c r="H2316" s="15" t="s">
        <v>1547</v>
      </c>
      <c r="I2316" s="16" t="s">
        <v>8207</v>
      </c>
    </row>
    <row r="2317" spans="2:9" ht="15.75" customHeight="1" thickBot="1" x14ac:dyDescent="0.35">
      <c r="B2317" s="7" t="s">
        <v>8208</v>
      </c>
      <c r="C2317" s="13" t="s">
        <v>8209</v>
      </c>
      <c r="D2317" s="14">
        <f t="shared" si="108"/>
        <v>23</v>
      </c>
      <c r="E2317" s="15" t="str">
        <f t="shared" si="109"/>
        <v>O'Rourke, Ms. Flannery</v>
      </c>
      <c r="F2317" s="14">
        <f t="shared" si="110"/>
        <v>22</v>
      </c>
      <c r="G2317" s="14" t="s">
        <v>10</v>
      </c>
      <c r="H2317" s="15" t="s">
        <v>8210</v>
      </c>
      <c r="I2317" s="16" t="s">
        <v>3250</v>
      </c>
    </row>
    <row r="2318" spans="2:9" ht="15.75" customHeight="1" thickBot="1" x14ac:dyDescent="0.35">
      <c r="B2318" s="7" t="s">
        <v>8211</v>
      </c>
      <c r="C2318" s="13" t="s">
        <v>8212</v>
      </c>
      <c r="D2318" s="14">
        <f t="shared" si="108"/>
        <v>21</v>
      </c>
      <c r="E2318" s="15" t="str">
        <f t="shared" si="109"/>
        <v>Williams, Mr. John T</v>
      </c>
      <c r="F2318" s="14">
        <f t="shared" si="110"/>
        <v>20</v>
      </c>
      <c r="G2318" s="14" t="s">
        <v>15</v>
      </c>
      <c r="H2318" s="15" t="s">
        <v>8213</v>
      </c>
      <c r="I2318" s="16" t="s">
        <v>1149</v>
      </c>
    </row>
    <row r="2319" spans="2:9" ht="15.75" customHeight="1" thickBot="1" x14ac:dyDescent="0.35">
      <c r="B2319" s="7" t="s">
        <v>8214</v>
      </c>
      <c r="C2319" s="13" t="s">
        <v>8215</v>
      </c>
      <c r="D2319" s="14">
        <f t="shared" si="108"/>
        <v>19</v>
      </c>
      <c r="E2319" s="15" t="str">
        <f t="shared" si="109"/>
        <v>Murakami, Mr. Koji</v>
      </c>
      <c r="F2319" s="14">
        <f t="shared" si="110"/>
        <v>18</v>
      </c>
      <c r="G2319" s="14" t="s">
        <v>15</v>
      </c>
      <c r="H2319" s="15" t="s">
        <v>2979</v>
      </c>
      <c r="I2319" s="16" t="s">
        <v>8216</v>
      </c>
    </row>
    <row r="2320" spans="2:9" ht="15.75" customHeight="1" thickBot="1" x14ac:dyDescent="0.35">
      <c r="B2320" s="7" t="s">
        <v>8217</v>
      </c>
      <c r="C2320" s="13" t="s">
        <v>8218</v>
      </c>
      <c r="D2320" s="14">
        <f t="shared" si="108"/>
        <v>22</v>
      </c>
      <c r="E2320" s="15" t="str">
        <f t="shared" si="109"/>
        <v>Gagnon, Ms. Candice M</v>
      </c>
      <c r="F2320" s="14">
        <f t="shared" si="110"/>
        <v>21</v>
      </c>
      <c r="G2320" s="14" t="s">
        <v>10</v>
      </c>
      <c r="H2320" s="15" t="s">
        <v>8219</v>
      </c>
      <c r="I2320" s="16" t="s">
        <v>6306</v>
      </c>
    </row>
    <row r="2321" spans="2:9" ht="15.75" customHeight="1" thickBot="1" x14ac:dyDescent="0.35">
      <c r="B2321" s="7" t="s">
        <v>8220</v>
      </c>
      <c r="C2321" s="13" t="s">
        <v>8221</v>
      </c>
      <c r="D2321" s="14">
        <f t="shared" si="108"/>
        <v>27</v>
      </c>
      <c r="E2321" s="15" t="str">
        <f t="shared" si="109"/>
        <v>Petermann, Mr. Theodore A.</v>
      </c>
      <c r="F2321" s="14">
        <f t="shared" si="110"/>
        <v>26</v>
      </c>
      <c r="G2321" s="14" t="s">
        <v>15</v>
      </c>
      <c r="H2321" s="15" t="s">
        <v>8222</v>
      </c>
      <c r="I2321" s="16" t="s">
        <v>8223</v>
      </c>
    </row>
    <row r="2322" spans="2:9" ht="15.75" customHeight="1" thickBot="1" x14ac:dyDescent="0.35">
      <c r="B2322" s="7" t="s">
        <v>8224</v>
      </c>
      <c r="C2322" s="13" t="s">
        <v>8225</v>
      </c>
      <c r="D2322" s="14">
        <f t="shared" si="108"/>
        <v>27</v>
      </c>
      <c r="E2322" s="15" t="str">
        <f t="shared" si="109"/>
        <v>Graves - Rostro, Ms. Lindy</v>
      </c>
      <c r="F2322" s="14">
        <f t="shared" si="110"/>
        <v>26</v>
      </c>
      <c r="G2322" s="14" t="s">
        <v>10</v>
      </c>
      <c r="H2322" s="15" t="s">
        <v>8226</v>
      </c>
      <c r="I2322" s="16" t="s">
        <v>8227</v>
      </c>
    </row>
    <row r="2323" spans="2:9" ht="15.75" customHeight="1" thickBot="1" x14ac:dyDescent="0.35">
      <c r="B2323" s="7" t="s">
        <v>8228</v>
      </c>
      <c r="C2323" s="13" t="s">
        <v>8229</v>
      </c>
      <c r="D2323" s="14">
        <f t="shared" si="108"/>
        <v>22</v>
      </c>
      <c r="E2323" s="15" t="str">
        <f t="shared" si="109"/>
        <v>Danielson, Mr. Thomas</v>
      </c>
      <c r="F2323" s="14">
        <f t="shared" si="110"/>
        <v>21</v>
      </c>
      <c r="G2323" s="14" t="s">
        <v>15</v>
      </c>
      <c r="H2323" s="15" t="s">
        <v>385</v>
      </c>
      <c r="I2323" s="16" t="s">
        <v>8230</v>
      </c>
    </row>
    <row r="2324" spans="2:9" ht="15.75" customHeight="1" thickBot="1" x14ac:dyDescent="0.35">
      <c r="B2324" s="7" t="s">
        <v>8231</v>
      </c>
      <c r="C2324" s="13" t="s">
        <v>8232</v>
      </c>
      <c r="D2324" s="14">
        <f t="shared" si="108"/>
        <v>18</v>
      </c>
      <c r="E2324" s="15" t="str">
        <f t="shared" si="109"/>
        <v>Street, Ms. Holly</v>
      </c>
      <c r="F2324" s="14">
        <f t="shared" si="110"/>
        <v>17</v>
      </c>
      <c r="G2324" s="14" t="s">
        <v>10</v>
      </c>
      <c r="H2324" s="15" t="s">
        <v>8233</v>
      </c>
      <c r="I2324" s="16" t="s">
        <v>8234</v>
      </c>
    </row>
    <row r="2325" spans="2:9" ht="15.75" customHeight="1" thickBot="1" x14ac:dyDescent="0.35">
      <c r="B2325" s="7" t="s">
        <v>8235</v>
      </c>
      <c r="C2325" s="13" t="s">
        <v>8236</v>
      </c>
      <c r="D2325" s="14">
        <f t="shared" si="108"/>
        <v>18</v>
      </c>
      <c r="E2325" s="15" t="str">
        <f t="shared" si="109"/>
        <v>Buss, Mr. Matthew</v>
      </c>
      <c r="F2325" s="14">
        <f t="shared" si="110"/>
        <v>17</v>
      </c>
      <c r="G2325" s="14" t="s">
        <v>15</v>
      </c>
      <c r="H2325" s="15" t="s">
        <v>620</v>
      </c>
      <c r="I2325" s="16" t="s">
        <v>8237</v>
      </c>
    </row>
    <row r="2326" spans="2:9" ht="15.75" customHeight="1" thickBot="1" x14ac:dyDescent="0.35">
      <c r="B2326" s="7" t="s">
        <v>8238</v>
      </c>
      <c r="C2326" s="13" t="s">
        <v>8239</v>
      </c>
      <c r="D2326" s="14">
        <f t="shared" si="108"/>
        <v>20</v>
      </c>
      <c r="E2326" s="15" t="str">
        <f t="shared" si="109"/>
        <v>Duffy, Ms. Meghan K</v>
      </c>
      <c r="F2326" s="14">
        <f t="shared" si="110"/>
        <v>19</v>
      </c>
      <c r="G2326" s="14" t="s">
        <v>10</v>
      </c>
      <c r="H2326" s="15" t="s">
        <v>8240</v>
      </c>
      <c r="I2326" s="16" t="s">
        <v>8241</v>
      </c>
    </row>
    <row r="2327" spans="2:9" ht="15.75" customHeight="1" thickBot="1" x14ac:dyDescent="0.35">
      <c r="B2327" s="7" t="s">
        <v>8242</v>
      </c>
      <c r="C2327" s="13" t="s">
        <v>8243</v>
      </c>
      <c r="D2327" s="14">
        <f t="shared" si="108"/>
        <v>16</v>
      </c>
      <c r="E2327" s="15" t="str">
        <f t="shared" si="109"/>
        <v>Hines, Mr. Fred</v>
      </c>
      <c r="F2327" s="14">
        <f t="shared" si="110"/>
        <v>15</v>
      </c>
      <c r="G2327" s="14" t="s">
        <v>15</v>
      </c>
      <c r="H2327" s="15" t="s">
        <v>8244</v>
      </c>
      <c r="I2327" s="16" t="s">
        <v>2839</v>
      </c>
    </row>
    <row r="2328" spans="2:9" ht="15.75" customHeight="1" thickBot="1" x14ac:dyDescent="0.35">
      <c r="B2328" s="7" t="s">
        <v>8245</v>
      </c>
      <c r="C2328" s="13" t="s">
        <v>8246</v>
      </c>
      <c r="D2328" s="14">
        <f t="shared" si="108"/>
        <v>22</v>
      </c>
      <c r="E2328" s="15" t="str">
        <f t="shared" si="109"/>
        <v>Castro, Mr. Sebastian</v>
      </c>
      <c r="F2328" s="14">
        <f t="shared" si="110"/>
        <v>21</v>
      </c>
      <c r="G2328" s="14" t="s">
        <v>15</v>
      </c>
      <c r="H2328" s="15" t="s">
        <v>8247</v>
      </c>
      <c r="I2328" s="16" t="s">
        <v>8248</v>
      </c>
    </row>
    <row r="2329" spans="2:9" ht="15.75" customHeight="1" thickBot="1" x14ac:dyDescent="0.35">
      <c r="B2329" s="7" t="s">
        <v>8249</v>
      </c>
      <c r="C2329" s="13" t="s">
        <v>8250</v>
      </c>
      <c r="D2329" s="14">
        <f t="shared" si="108"/>
        <v>18</v>
      </c>
      <c r="E2329" s="15" t="str">
        <f t="shared" si="109"/>
        <v>Howell, Ms. Laura</v>
      </c>
      <c r="F2329" s="14">
        <f t="shared" si="110"/>
        <v>17</v>
      </c>
      <c r="G2329" s="14" t="s">
        <v>10</v>
      </c>
      <c r="H2329" s="15" t="s">
        <v>4026</v>
      </c>
      <c r="I2329" s="16" t="s">
        <v>1349</v>
      </c>
    </row>
    <row r="2330" spans="2:9" ht="15.75" customHeight="1" thickBot="1" x14ac:dyDescent="0.35">
      <c r="B2330" s="7" t="s">
        <v>8251</v>
      </c>
      <c r="C2330" s="13" t="s">
        <v>8252</v>
      </c>
      <c r="D2330" s="14">
        <f t="shared" si="108"/>
        <v>18</v>
      </c>
      <c r="E2330" s="15" t="str">
        <f t="shared" si="109"/>
        <v>Avery, Ms. Nicole</v>
      </c>
      <c r="F2330" s="14">
        <f t="shared" si="110"/>
        <v>17</v>
      </c>
      <c r="G2330" s="14" t="s">
        <v>10</v>
      </c>
      <c r="H2330" s="15" t="s">
        <v>100</v>
      </c>
      <c r="I2330" s="16" t="s">
        <v>8253</v>
      </c>
    </row>
    <row r="2331" spans="2:9" ht="15.75" customHeight="1" thickBot="1" x14ac:dyDescent="0.35">
      <c r="B2331" s="7" t="s">
        <v>8254</v>
      </c>
      <c r="C2331" s="13" t="s">
        <v>8255</v>
      </c>
      <c r="D2331" s="14">
        <f t="shared" si="108"/>
        <v>22</v>
      </c>
      <c r="E2331" s="15" t="str">
        <f t="shared" si="109"/>
        <v>Bohinski, Ms. Susan E</v>
      </c>
      <c r="F2331" s="14">
        <f t="shared" si="110"/>
        <v>21</v>
      </c>
      <c r="G2331" s="14" t="s">
        <v>10</v>
      </c>
      <c r="H2331" s="15" t="s">
        <v>8256</v>
      </c>
      <c r="I2331" s="16" t="s">
        <v>8257</v>
      </c>
    </row>
    <row r="2332" spans="2:9" ht="15.75" customHeight="1" thickBot="1" x14ac:dyDescent="0.35">
      <c r="B2332" s="7" t="s">
        <v>8258</v>
      </c>
      <c r="C2332" s="13" t="s">
        <v>8259</v>
      </c>
      <c r="D2332" s="14">
        <f t="shared" si="108"/>
        <v>16</v>
      </c>
      <c r="E2332" s="15" t="str">
        <f t="shared" si="109"/>
        <v>Kohls, Ms. Katy</v>
      </c>
      <c r="F2332" s="14">
        <f t="shared" si="110"/>
        <v>15</v>
      </c>
      <c r="G2332" s="14" t="s">
        <v>10</v>
      </c>
      <c r="H2332" s="15" t="s">
        <v>8260</v>
      </c>
      <c r="I2332" s="16" t="s">
        <v>8261</v>
      </c>
    </row>
    <row r="2333" spans="2:9" ht="15.75" customHeight="1" thickBot="1" x14ac:dyDescent="0.35">
      <c r="B2333" s="7" t="s">
        <v>8262</v>
      </c>
      <c r="C2333" s="13" t="s">
        <v>8263</v>
      </c>
      <c r="D2333" s="14">
        <f t="shared" si="108"/>
        <v>21</v>
      </c>
      <c r="E2333" s="15" t="str">
        <f t="shared" si="109"/>
        <v>Brietzke, Mr. Jordan</v>
      </c>
      <c r="F2333" s="14">
        <f t="shared" si="110"/>
        <v>20</v>
      </c>
      <c r="G2333" s="14" t="s">
        <v>15</v>
      </c>
      <c r="H2333" s="15" t="s">
        <v>1595</v>
      </c>
      <c r="I2333" s="16" t="s">
        <v>8264</v>
      </c>
    </row>
    <row r="2334" spans="2:9" ht="15.75" customHeight="1" thickBot="1" x14ac:dyDescent="0.35">
      <c r="B2334" s="7" t="s">
        <v>8265</v>
      </c>
      <c r="C2334" s="13" t="s">
        <v>8266</v>
      </c>
      <c r="D2334" s="14">
        <f t="shared" si="108"/>
        <v>34</v>
      </c>
      <c r="E2334" s="15" t="str">
        <f t="shared" si="109"/>
        <v>Riveros Gonzalez, Mr. Juan D. Sr.</v>
      </c>
      <c r="F2334" s="14">
        <f t="shared" si="110"/>
        <v>33</v>
      </c>
      <c r="G2334" s="14" t="s">
        <v>15</v>
      </c>
      <c r="H2334" s="15" t="s">
        <v>8267</v>
      </c>
      <c r="I2334" s="16" t="s">
        <v>8268</v>
      </c>
    </row>
    <row r="2335" spans="2:9" ht="15.75" customHeight="1" thickBot="1" x14ac:dyDescent="0.35">
      <c r="B2335" s="7" t="s">
        <v>8269</v>
      </c>
      <c r="C2335" s="13" t="s">
        <v>8270</v>
      </c>
      <c r="D2335" s="14">
        <f t="shared" si="108"/>
        <v>18</v>
      </c>
      <c r="E2335" s="15" t="str">
        <f t="shared" si="109"/>
        <v>Albano, Ms. Julie</v>
      </c>
      <c r="F2335" s="14">
        <f t="shared" si="110"/>
        <v>17</v>
      </c>
      <c r="G2335" s="14" t="s">
        <v>10</v>
      </c>
      <c r="H2335" s="15" t="s">
        <v>6221</v>
      </c>
      <c r="I2335" s="16" t="s">
        <v>8271</v>
      </c>
    </row>
    <row r="2336" spans="2:9" ht="15.75" customHeight="1" thickBot="1" x14ac:dyDescent="0.35">
      <c r="B2336" s="7" t="s">
        <v>8272</v>
      </c>
      <c r="C2336" s="13" t="s">
        <v>8273</v>
      </c>
      <c r="D2336" s="14">
        <f t="shared" si="108"/>
        <v>22</v>
      </c>
      <c r="E2336" s="15" t="str">
        <f t="shared" si="109"/>
        <v>Rosendahl, Mr. Evan P</v>
      </c>
      <c r="F2336" s="14">
        <f t="shared" si="110"/>
        <v>21</v>
      </c>
      <c r="G2336" s="14" t="s">
        <v>15</v>
      </c>
      <c r="H2336" s="15" t="s">
        <v>8274</v>
      </c>
      <c r="I2336" s="16" t="s">
        <v>8275</v>
      </c>
    </row>
    <row r="2337" spans="2:9" ht="15.75" customHeight="1" thickBot="1" x14ac:dyDescent="0.35">
      <c r="B2337" s="7" t="s">
        <v>8276</v>
      </c>
      <c r="C2337" s="18" t="s">
        <v>8277</v>
      </c>
      <c r="D2337" s="19">
        <f t="shared" si="108"/>
        <v>20</v>
      </c>
      <c r="E2337" s="20" t="str">
        <f t="shared" si="109"/>
        <v>German, Mr. Aaron K</v>
      </c>
      <c r="F2337" s="19">
        <f t="shared" si="110"/>
        <v>19</v>
      </c>
      <c r="G2337" s="19" t="s">
        <v>15</v>
      </c>
      <c r="H2337" s="20" t="s">
        <v>8278</v>
      </c>
      <c r="I2337" s="21" t="s">
        <v>8279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337"/>
  <sheetViews>
    <sheetView workbookViewId="0">
      <selection activeCell="L2" sqref="L2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10.44140625" customWidth="1"/>
    <col min="4" max="4" width="18.6640625" customWidth="1"/>
    <col min="5" max="5" width="8.6640625" customWidth="1"/>
    <col min="6" max="6" width="17.5546875" customWidth="1"/>
    <col min="7" max="7" width="14.109375" customWidth="1"/>
    <col min="8" max="8" width="18.44140625" customWidth="1"/>
    <col min="9" max="9" width="16.5546875" customWidth="1"/>
    <col min="10" max="10" width="19.109375" customWidth="1"/>
    <col min="11" max="11" width="8.6640625" customWidth="1"/>
    <col min="12" max="12" width="17.5546875" customWidth="1"/>
    <col min="13" max="13" width="18.5546875" customWidth="1"/>
    <col min="14" max="16" width="12" customWidth="1"/>
  </cols>
  <sheetData>
    <row r="1" spans="2:13" ht="15" customHeight="1" thickBot="1" x14ac:dyDescent="0.35"/>
    <row r="2" spans="2:13" ht="49.5" customHeight="1" thickBot="1" x14ac:dyDescent="0.35">
      <c r="B2" s="22" t="s">
        <v>0</v>
      </c>
      <c r="C2" s="3" t="s">
        <v>8280</v>
      </c>
      <c r="D2" s="3" t="s">
        <v>8281</v>
      </c>
      <c r="E2" s="3" t="s">
        <v>8282</v>
      </c>
      <c r="F2" s="3" t="s">
        <v>8283</v>
      </c>
      <c r="G2" s="3" t="s">
        <v>8284</v>
      </c>
      <c r="H2" s="3" t="s">
        <v>8285</v>
      </c>
      <c r="I2" s="3" t="s">
        <v>8286</v>
      </c>
      <c r="J2" s="23" t="s">
        <v>8287</v>
      </c>
      <c r="K2" s="3" t="s">
        <v>8288</v>
      </c>
      <c r="L2" s="3" t="s">
        <v>8289</v>
      </c>
      <c r="M2" s="24" t="s">
        <v>8290</v>
      </c>
    </row>
    <row r="3" spans="2:13" x14ac:dyDescent="0.3">
      <c r="B3" s="7" t="s">
        <v>8</v>
      </c>
      <c r="C3" s="8">
        <v>47.41</v>
      </c>
      <c r="D3" s="8" t="str">
        <f t="shared" ref="D3:D66" si="0">IF(C3&lt;18.5,"Underweight", IF(AND(C3&gt;=18.5,C3&lt;=24.9),"Healthy Weight", IF(AND(C3&gt;=25,C3&lt;=29.9),"Overweight", IF(C3&gt;=30,"Obesity"))))</f>
        <v>Obesity</v>
      </c>
      <c r="E3" s="8">
        <v>7.47</v>
      </c>
      <c r="F3" s="8" t="str">
        <f t="shared" ref="F3:F66" si="1">IF(E3&lt;5.7,"Normal",IF(AND(E3&gt;=5.7,E3&lt;=6.4),"Prediabetes",IF(E3&gt;=6.5,"Diabetes")))</f>
        <v>Diabetes</v>
      </c>
      <c r="G3" s="8" t="s">
        <v>8291</v>
      </c>
      <c r="H3" s="8" t="s">
        <v>8291</v>
      </c>
      <c r="I3" s="8" t="s">
        <v>8291</v>
      </c>
      <c r="J3" s="25" t="s">
        <v>8292</v>
      </c>
      <c r="K3" s="8" t="s">
        <v>8293</v>
      </c>
      <c r="L3" s="8" t="str">
        <f t="shared" ref="L3:L66" si="2">IF($K$3:$K$2337="?","No",K3)</f>
        <v>Yes</v>
      </c>
      <c r="M3" s="26">
        <f t="shared" ref="M3:M66" si="3">IF(J3="No major surgery", 0,J3)</f>
        <v>0</v>
      </c>
    </row>
    <row r="4" spans="2:13" x14ac:dyDescent="0.3">
      <c r="B4" s="12" t="s">
        <v>13</v>
      </c>
      <c r="C4" s="13">
        <v>30.36</v>
      </c>
      <c r="D4" s="13" t="str">
        <f t="shared" si="0"/>
        <v>Obesity</v>
      </c>
      <c r="E4" s="13">
        <v>5.77</v>
      </c>
      <c r="F4" s="13" t="str">
        <f t="shared" si="1"/>
        <v>Prediabetes</v>
      </c>
      <c r="G4" s="13" t="s">
        <v>8291</v>
      </c>
      <c r="H4" s="13" t="s">
        <v>8291</v>
      </c>
      <c r="I4" s="13" t="s">
        <v>8291</v>
      </c>
      <c r="J4" s="27" t="s">
        <v>8292</v>
      </c>
      <c r="K4" s="13" t="s">
        <v>8293</v>
      </c>
      <c r="L4" s="13" t="str">
        <f t="shared" si="2"/>
        <v>Yes</v>
      </c>
      <c r="M4" s="28">
        <f t="shared" si="3"/>
        <v>0</v>
      </c>
    </row>
    <row r="5" spans="2:13" x14ac:dyDescent="0.3">
      <c r="B5" s="12" t="s">
        <v>18</v>
      </c>
      <c r="C5" s="13">
        <v>34.484999999999999</v>
      </c>
      <c r="D5" s="13" t="str">
        <f t="shared" si="0"/>
        <v>Obesity</v>
      </c>
      <c r="E5" s="13">
        <v>11.87</v>
      </c>
      <c r="F5" s="13" t="str">
        <f t="shared" si="1"/>
        <v>Diabetes</v>
      </c>
      <c r="G5" s="13" t="s">
        <v>8293</v>
      </c>
      <c r="H5" s="13" t="s">
        <v>8291</v>
      </c>
      <c r="I5" s="13" t="s">
        <v>8291</v>
      </c>
      <c r="J5" s="27">
        <v>2</v>
      </c>
      <c r="K5" s="13" t="s">
        <v>8293</v>
      </c>
      <c r="L5" s="13" t="str">
        <f t="shared" si="2"/>
        <v>Yes</v>
      </c>
      <c r="M5" s="28">
        <f t="shared" si="3"/>
        <v>2</v>
      </c>
    </row>
    <row r="6" spans="2:13" x14ac:dyDescent="0.3">
      <c r="B6" s="12" t="s">
        <v>22</v>
      </c>
      <c r="C6" s="13">
        <v>38.094999999999999</v>
      </c>
      <c r="D6" s="13" t="str">
        <f t="shared" si="0"/>
        <v>Obesity</v>
      </c>
      <c r="E6" s="13">
        <v>6.05</v>
      </c>
      <c r="F6" s="13" t="str">
        <f t="shared" si="1"/>
        <v>Prediabetes</v>
      </c>
      <c r="G6" s="13" t="s">
        <v>8291</v>
      </c>
      <c r="H6" s="13" t="s">
        <v>8291</v>
      </c>
      <c r="I6" s="13" t="s">
        <v>8291</v>
      </c>
      <c r="J6" s="27" t="s">
        <v>8292</v>
      </c>
      <c r="K6" s="13" t="s">
        <v>8293</v>
      </c>
      <c r="L6" s="13" t="str">
        <f t="shared" si="2"/>
        <v>Yes</v>
      </c>
      <c r="M6" s="28">
        <f t="shared" si="3"/>
        <v>0</v>
      </c>
    </row>
    <row r="7" spans="2:13" x14ac:dyDescent="0.3">
      <c r="B7" s="12" t="s">
        <v>26</v>
      </c>
      <c r="C7" s="13">
        <v>35.53</v>
      </c>
      <c r="D7" s="13" t="str">
        <f t="shared" si="0"/>
        <v>Obesity</v>
      </c>
      <c r="E7" s="13">
        <v>5.45</v>
      </c>
      <c r="F7" s="13" t="str">
        <f t="shared" si="1"/>
        <v>Normal</v>
      </c>
      <c r="G7" s="13" t="s">
        <v>8291</v>
      </c>
      <c r="H7" s="13" t="s">
        <v>8291</v>
      </c>
      <c r="I7" s="13" t="s">
        <v>8291</v>
      </c>
      <c r="J7" s="27" t="s">
        <v>8292</v>
      </c>
      <c r="K7" s="13" t="s">
        <v>8293</v>
      </c>
      <c r="L7" s="13" t="str">
        <f t="shared" si="2"/>
        <v>Yes</v>
      </c>
      <c r="M7" s="28">
        <f t="shared" si="3"/>
        <v>0</v>
      </c>
    </row>
    <row r="8" spans="2:13" x14ac:dyDescent="0.3">
      <c r="B8" s="12" t="s">
        <v>30</v>
      </c>
      <c r="C8" s="13">
        <v>32.799999999999997</v>
      </c>
      <c r="D8" s="13" t="str">
        <f t="shared" si="0"/>
        <v>Obesity</v>
      </c>
      <c r="E8" s="13">
        <v>6.59</v>
      </c>
      <c r="F8" s="13" t="str">
        <f t="shared" si="1"/>
        <v>Diabetes</v>
      </c>
      <c r="G8" s="13" t="s">
        <v>8291</v>
      </c>
      <c r="H8" s="13" t="s">
        <v>8291</v>
      </c>
      <c r="I8" s="13" t="s">
        <v>8291</v>
      </c>
      <c r="J8" s="27" t="s">
        <v>8292</v>
      </c>
      <c r="K8" s="13" t="s">
        <v>8293</v>
      </c>
      <c r="L8" s="13" t="str">
        <f t="shared" si="2"/>
        <v>Yes</v>
      </c>
      <c r="M8" s="28">
        <f t="shared" si="3"/>
        <v>0</v>
      </c>
    </row>
    <row r="9" spans="2:13" x14ac:dyDescent="0.3">
      <c r="B9" s="12" t="s">
        <v>34</v>
      </c>
      <c r="C9" s="13">
        <v>36.4</v>
      </c>
      <c r="D9" s="13" t="str">
        <f t="shared" si="0"/>
        <v>Obesity</v>
      </c>
      <c r="E9" s="13">
        <v>6.07</v>
      </c>
      <c r="F9" s="13" t="str">
        <f t="shared" si="1"/>
        <v>Prediabetes</v>
      </c>
      <c r="G9" s="13" t="s">
        <v>8291</v>
      </c>
      <c r="H9" s="13" t="s">
        <v>8291</v>
      </c>
      <c r="I9" s="13" t="s">
        <v>8291</v>
      </c>
      <c r="J9" s="27" t="s">
        <v>8292</v>
      </c>
      <c r="K9" s="13" t="s">
        <v>8293</v>
      </c>
      <c r="L9" s="13" t="str">
        <f t="shared" si="2"/>
        <v>Yes</v>
      </c>
      <c r="M9" s="28">
        <f t="shared" si="3"/>
        <v>0</v>
      </c>
    </row>
    <row r="10" spans="2:13" x14ac:dyDescent="0.3">
      <c r="B10" s="12" t="s">
        <v>38</v>
      </c>
      <c r="C10" s="13">
        <v>36.96</v>
      </c>
      <c r="D10" s="13" t="str">
        <f t="shared" si="0"/>
        <v>Obesity</v>
      </c>
      <c r="E10" s="13">
        <v>7.93</v>
      </c>
      <c r="F10" s="13" t="str">
        <f t="shared" si="1"/>
        <v>Diabetes</v>
      </c>
      <c r="G10" s="13" t="s">
        <v>8291</v>
      </c>
      <c r="H10" s="13" t="s">
        <v>8291</v>
      </c>
      <c r="I10" s="13" t="s">
        <v>8291</v>
      </c>
      <c r="J10" s="27">
        <v>3</v>
      </c>
      <c r="K10" s="13" t="s">
        <v>8293</v>
      </c>
      <c r="L10" s="13" t="str">
        <f t="shared" si="2"/>
        <v>Yes</v>
      </c>
      <c r="M10" s="28">
        <f t="shared" si="3"/>
        <v>3</v>
      </c>
    </row>
    <row r="11" spans="2:13" x14ac:dyDescent="0.3">
      <c r="B11" s="12" t="s">
        <v>42</v>
      </c>
      <c r="C11" s="13">
        <v>41.14</v>
      </c>
      <c r="D11" s="13" t="str">
        <f t="shared" si="0"/>
        <v>Obesity</v>
      </c>
      <c r="E11" s="13">
        <v>9.58</v>
      </c>
      <c r="F11" s="13" t="str">
        <f t="shared" si="1"/>
        <v>Diabetes</v>
      </c>
      <c r="G11" s="13" t="s">
        <v>8293</v>
      </c>
      <c r="H11" s="13" t="s">
        <v>8291</v>
      </c>
      <c r="I11" s="13" t="s">
        <v>8293</v>
      </c>
      <c r="J11" s="27">
        <v>1</v>
      </c>
      <c r="K11" s="13" t="s">
        <v>8293</v>
      </c>
      <c r="L11" s="13" t="str">
        <f t="shared" si="2"/>
        <v>Yes</v>
      </c>
      <c r="M11" s="28">
        <f t="shared" si="3"/>
        <v>1</v>
      </c>
    </row>
    <row r="12" spans="2:13" x14ac:dyDescent="0.3">
      <c r="B12" s="12" t="s">
        <v>46</v>
      </c>
      <c r="C12" s="13">
        <v>38.06</v>
      </c>
      <c r="D12" s="13" t="str">
        <f t="shared" si="0"/>
        <v>Obesity</v>
      </c>
      <c r="E12" s="13">
        <v>10.79</v>
      </c>
      <c r="F12" s="13" t="str">
        <f t="shared" si="1"/>
        <v>Diabetes</v>
      </c>
      <c r="G12" s="13" t="s">
        <v>8291</v>
      </c>
      <c r="H12" s="13" t="s">
        <v>8291</v>
      </c>
      <c r="I12" s="13" t="s">
        <v>8291</v>
      </c>
      <c r="J12" s="27" t="s">
        <v>8292</v>
      </c>
      <c r="K12" s="13" t="s">
        <v>8293</v>
      </c>
      <c r="L12" s="13" t="str">
        <f t="shared" si="2"/>
        <v>Yes</v>
      </c>
      <c r="M12" s="28">
        <f t="shared" si="3"/>
        <v>0</v>
      </c>
    </row>
    <row r="13" spans="2:13" x14ac:dyDescent="0.3">
      <c r="B13" s="12" t="s">
        <v>50</v>
      </c>
      <c r="C13" s="13">
        <v>37.700000000000003</v>
      </c>
      <c r="D13" s="13" t="str">
        <f t="shared" si="0"/>
        <v>Obesity</v>
      </c>
      <c r="E13" s="13">
        <v>5.96</v>
      </c>
      <c r="F13" s="13" t="str">
        <f t="shared" si="1"/>
        <v>Prediabetes</v>
      </c>
      <c r="G13" s="13" t="s">
        <v>8293</v>
      </c>
      <c r="H13" s="13" t="s">
        <v>8291</v>
      </c>
      <c r="I13" s="13" t="s">
        <v>8291</v>
      </c>
      <c r="J13" s="27">
        <v>2</v>
      </c>
      <c r="K13" s="13" t="s">
        <v>8293</v>
      </c>
      <c r="L13" s="13" t="str">
        <f t="shared" si="2"/>
        <v>Yes</v>
      </c>
      <c r="M13" s="28">
        <f t="shared" si="3"/>
        <v>2</v>
      </c>
    </row>
    <row r="14" spans="2:13" x14ac:dyDescent="0.3">
      <c r="B14" s="12" t="s">
        <v>54</v>
      </c>
      <c r="C14" s="13">
        <v>42.13</v>
      </c>
      <c r="D14" s="13" t="str">
        <f t="shared" si="0"/>
        <v>Obesity</v>
      </c>
      <c r="E14" s="13">
        <v>11.9</v>
      </c>
      <c r="F14" s="13" t="str">
        <f t="shared" si="1"/>
        <v>Diabetes</v>
      </c>
      <c r="G14" s="13" t="s">
        <v>8291</v>
      </c>
      <c r="H14" s="13" t="s">
        <v>8291</v>
      </c>
      <c r="I14" s="13" t="s">
        <v>8291</v>
      </c>
      <c r="J14" s="27" t="s">
        <v>8292</v>
      </c>
      <c r="K14" s="13" t="s">
        <v>8293</v>
      </c>
      <c r="L14" s="13" t="str">
        <f t="shared" si="2"/>
        <v>Yes</v>
      </c>
      <c r="M14" s="28">
        <f t="shared" si="3"/>
        <v>0</v>
      </c>
    </row>
    <row r="15" spans="2:13" x14ac:dyDescent="0.3">
      <c r="B15" s="12" t="s">
        <v>58</v>
      </c>
      <c r="C15" s="13">
        <v>40.92</v>
      </c>
      <c r="D15" s="13" t="str">
        <f t="shared" si="0"/>
        <v>Obesity</v>
      </c>
      <c r="E15" s="13">
        <v>8.41</v>
      </c>
      <c r="F15" s="13" t="str">
        <f t="shared" si="1"/>
        <v>Diabetes</v>
      </c>
      <c r="G15" s="13" t="s">
        <v>8291</v>
      </c>
      <c r="H15" s="13" t="s">
        <v>8291</v>
      </c>
      <c r="I15" s="13" t="s">
        <v>8291</v>
      </c>
      <c r="J15" s="27" t="s">
        <v>8292</v>
      </c>
      <c r="K15" s="13" t="s">
        <v>8293</v>
      </c>
      <c r="L15" s="13" t="str">
        <f t="shared" si="2"/>
        <v>Yes</v>
      </c>
      <c r="M15" s="28">
        <f t="shared" si="3"/>
        <v>0</v>
      </c>
    </row>
    <row r="16" spans="2:13" x14ac:dyDescent="0.3">
      <c r="B16" s="12" t="s">
        <v>62</v>
      </c>
      <c r="C16" s="13">
        <v>40.564999999999998</v>
      </c>
      <c r="D16" s="13" t="str">
        <f t="shared" si="0"/>
        <v>Obesity</v>
      </c>
      <c r="E16" s="13">
        <v>7.02</v>
      </c>
      <c r="F16" s="13" t="str">
        <f t="shared" si="1"/>
        <v>Diabetes</v>
      </c>
      <c r="G16" s="13" t="s">
        <v>8291</v>
      </c>
      <c r="H16" s="13" t="s">
        <v>8291</v>
      </c>
      <c r="I16" s="13" t="s">
        <v>8291</v>
      </c>
      <c r="J16" s="27" t="s">
        <v>8292</v>
      </c>
      <c r="K16" s="13" t="s">
        <v>8293</v>
      </c>
      <c r="L16" s="13" t="str">
        <f t="shared" si="2"/>
        <v>Yes</v>
      </c>
      <c r="M16" s="28">
        <f t="shared" si="3"/>
        <v>0</v>
      </c>
    </row>
    <row r="17" spans="2:13" x14ac:dyDescent="0.3">
      <c r="B17" s="12" t="s">
        <v>66</v>
      </c>
      <c r="C17" s="13">
        <v>36.384999999999998</v>
      </c>
      <c r="D17" s="13" t="str">
        <f t="shared" si="0"/>
        <v>Obesity</v>
      </c>
      <c r="E17" s="13">
        <v>7.59</v>
      </c>
      <c r="F17" s="13" t="str">
        <f t="shared" si="1"/>
        <v>Diabetes</v>
      </c>
      <c r="G17" s="13" t="s">
        <v>8293</v>
      </c>
      <c r="H17" s="13" t="s">
        <v>8291</v>
      </c>
      <c r="I17" s="13" t="s">
        <v>8291</v>
      </c>
      <c r="J17" s="27">
        <v>2</v>
      </c>
      <c r="K17" s="13" t="s">
        <v>8293</v>
      </c>
      <c r="L17" s="13" t="str">
        <f t="shared" si="2"/>
        <v>Yes</v>
      </c>
      <c r="M17" s="28">
        <f t="shared" si="3"/>
        <v>2</v>
      </c>
    </row>
    <row r="18" spans="2:13" x14ac:dyDescent="0.3">
      <c r="B18" s="12" t="s">
        <v>70</v>
      </c>
      <c r="C18" s="13">
        <v>39.9</v>
      </c>
      <c r="D18" s="13" t="str">
        <f t="shared" si="0"/>
        <v>Obesity</v>
      </c>
      <c r="E18" s="13">
        <v>11.32</v>
      </c>
      <c r="F18" s="13" t="str">
        <f t="shared" si="1"/>
        <v>Diabetes</v>
      </c>
      <c r="G18" s="13" t="s">
        <v>8291</v>
      </c>
      <c r="H18" s="13" t="s">
        <v>8291</v>
      </c>
      <c r="I18" s="13" t="s">
        <v>8291</v>
      </c>
      <c r="J18" s="27" t="s">
        <v>8292</v>
      </c>
      <c r="K18" s="13" t="s">
        <v>8293</v>
      </c>
      <c r="L18" s="13" t="str">
        <f t="shared" si="2"/>
        <v>Yes</v>
      </c>
      <c r="M18" s="28">
        <f t="shared" si="3"/>
        <v>0</v>
      </c>
    </row>
    <row r="19" spans="2:13" x14ac:dyDescent="0.3">
      <c r="B19" s="12" t="s">
        <v>74</v>
      </c>
      <c r="C19" s="13">
        <v>33.799999999999997</v>
      </c>
      <c r="D19" s="13" t="str">
        <f t="shared" si="0"/>
        <v>Obesity</v>
      </c>
      <c r="E19" s="13">
        <v>7.67</v>
      </c>
      <c r="F19" s="13" t="str">
        <f t="shared" si="1"/>
        <v>Diabetes</v>
      </c>
      <c r="G19" s="13" t="s">
        <v>8291</v>
      </c>
      <c r="H19" s="13" t="s">
        <v>8291</v>
      </c>
      <c r="I19" s="13" t="s">
        <v>8291</v>
      </c>
      <c r="J19" s="27">
        <v>3</v>
      </c>
      <c r="K19" s="13" t="s">
        <v>8293</v>
      </c>
      <c r="L19" s="13" t="str">
        <f t="shared" si="2"/>
        <v>Yes</v>
      </c>
      <c r="M19" s="28">
        <f t="shared" si="3"/>
        <v>3</v>
      </c>
    </row>
    <row r="20" spans="2:13" x14ac:dyDescent="0.3">
      <c r="B20" s="12" t="s">
        <v>78</v>
      </c>
      <c r="C20" s="13">
        <v>36.765000000000001</v>
      </c>
      <c r="D20" s="13" t="str">
        <f t="shared" si="0"/>
        <v>Obesity</v>
      </c>
      <c r="E20" s="13">
        <v>7.29</v>
      </c>
      <c r="F20" s="13" t="str">
        <f t="shared" si="1"/>
        <v>Diabetes</v>
      </c>
      <c r="G20" s="13" t="s">
        <v>8293</v>
      </c>
      <c r="H20" s="13" t="s">
        <v>8291</v>
      </c>
      <c r="I20" s="13" t="s">
        <v>8293</v>
      </c>
      <c r="J20" s="27">
        <v>1</v>
      </c>
      <c r="K20" s="13" t="s">
        <v>8293</v>
      </c>
      <c r="L20" s="13" t="str">
        <f t="shared" si="2"/>
        <v>Yes</v>
      </c>
      <c r="M20" s="28">
        <f t="shared" si="3"/>
        <v>1</v>
      </c>
    </row>
    <row r="21" spans="2:13" ht="15.75" customHeight="1" x14ac:dyDescent="0.3">
      <c r="B21" s="12" t="s">
        <v>82</v>
      </c>
      <c r="C21" s="13">
        <v>36.954999999999998</v>
      </c>
      <c r="D21" s="13" t="str">
        <f t="shared" si="0"/>
        <v>Obesity</v>
      </c>
      <c r="E21" s="13">
        <v>4.72</v>
      </c>
      <c r="F21" s="13" t="str">
        <f t="shared" si="1"/>
        <v>Normal</v>
      </c>
      <c r="G21" s="13" t="s">
        <v>8293</v>
      </c>
      <c r="H21" s="13" t="s">
        <v>8291</v>
      </c>
      <c r="I21" s="13" t="s">
        <v>8291</v>
      </c>
      <c r="J21" s="27">
        <v>1</v>
      </c>
      <c r="K21" s="13" t="s">
        <v>8293</v>
      </c>
      <c r="L21" s="13" t="str">
        <f t="shared" si="2"/>
        <v>Yes</v>
      </c>
      <c r="M21" s="28">
        <f t="shared" si="3"/>
        <v>1</v>
      </c>
    </row>
    <row r="22" spans="2:13" ht="15.75" customHeight="1" x14ac:dyDescent="0.3">
      <c r="B22" s="12" t="s">
        <v>86</v>
      </c>
      <c r="C22" s="13">
        <v>42.9</v>
      </c>
      <c r="D22" s="13" t="str">
        <f t="shared" si="0"/>
        <v>Obesity</v>
      </c>
      <c r="E22" s="13">
        <v>11.41</v>
      </c>
      <c r="F22" s="13" t="str">
        <f t="shared" si="1"/>
        <v>Diabetes</v>
      </c>
      <c r="G22" s="13" t="s">
        <v>8291</v>
      </c>
      <c r="H22" s="13" t="s">
        <v>8291</v>
      </c>
      <c r="I22" s="13" t="s">
        <v>8291</v>
      </c>
      <c r="J22" s="27" t="s">
        <v>8292</v>
      </c>
      <c r="K22" s="13" t="s">
        <v>8293</v>
      </c>
      <c r="L22" s="13" t="str">
        <f t="shared" si="2"/>
        <v>Yes</v>
      </c>
      <c r="M22" s="28">
        <f t="shared" si="3"/>
        <v>0</v>
      </c>
    </row>
    <row r="23" spans="2:13" ht="15.75" customHeight="1" x14ac:dyDescent="0.3">
      <c r="B23" s="12" t="s">
        <v>90</v>
      </c>
      <c r="C23" s="13">
        <v>36.299999999999997</v>
      </c>
      <c r="D23" s="13" t="str">
        <f t="shared" si="0"/>
        <v>Obesity</v>
      </c>
      <c r="E23" s="13">
        <v>11.5</v>
      </c>
      <c r="F23" s="13" t="str">
        <f t="shared" si="1"/>
        <v>Diabetes</v>
      </c>
      <c r="G23" s="13" t="s">
        <v>8293</v>
      </c>
      <c r="H23" s="13" t="s">
        <v>8291</v>
      </c>
      <c r="I23" s="13" t="s">
        <v>8291</v>
      </c>
      <c r="J23" s="27">
        <v>2</v>
      </c>
      <c r="K23" s="13" t="s">
        <v>8293</v>
      </c>
      <c r="L23" s="13" t="str">
        <f t="shared" si="2"/>
        <v>Yes</v>
      </c>
      <c r="M23" s="28">
        <f t="shared" si="3"/>
        <v>2</v>
      </c>
    </row>
    <row r="24" spans="2:13" ht="15.75" customHeight="1" x14ac:dyDescent="0.3">
      <c r="B24" s="12" t="s">
        <v>94</v>
      </c>
      <c r="C24" s="13">
        <v>32.200000000000003</v>
      </c>
      <c r="D24" s="13" t="str">
        <f t="shared" si="0"/>
        <v>Obesity</v>
      </c>
      <c r="E24" s="13">
        <v>6.22</v>
      </c>
      <c r="F24" s="13" t="str">
        <f t="shared" si="1"/>
        <v>Prediabetes</v>
      </c>
      <c r="G24" s="13" t="s">
        <v>8293</v>
      </c>
      <c r="H24" s="13" t="s">
        <v>8291</v>
      </c>
      <c r="I24" s="13" t="s">
        <v>8291</v>
      </c>
      <c r="J24" s="27">
        <v>2</v>
      </c>
      <c r="K24" s="13" t="s">
        <v>8293</v>
      </c>
      <c r="L24" s="13" t="str">
        <f t="shared" si="2"/>
        <v>Yes</v>
      </c>
      <c r="M24" s="28">
        <f t="shared" si="3"/>
        <v>2</v>
      </c>
    </row>
    <row r="25" spans="2:13" ht="15.75" customHeight="1" x14ac:dyDescent="0.3">
      <c r="B25" s="12" t="s">
        <v>98</v>
      </c>
      <c r="C25" s="13">
        <v>31.3</v>
      </c>
      <c r="D25" s="13" t="str">
        <f t="shared" si="0"/>
        <v>Obesity</v>
      </c>
      <c r="E25" s="13">
        <v>11.38</v>
      </c>
      <c r="F25" s="13" t="str">
        <f t="shared" si="1"/>
        <v>Diabetes</v>
      </c>
      <c r="G25" s="13" t="s">
        <v>8291</v>
      </c>
      <c r="H25" s="13" t="s">
        <v>8291</v>
      </c>
      <c r="I25" s="13" t="s">
        <v>8291</v>
      </c>
      <c r="J25" s="27">
        <v>3</v>
      </c>
      <c r="K25" s="13" t="s">
        <v>8293</v>
      </c>
      <c r="L25" s="13" t="str">
        <f t="shared" si="2"/>
        <v>Yes</v>
      </c>
      <c r="M25" s="28">
        <f t="shared" si="3"/>
        <v>3</v>
      </c>
    </row>
    <row r="26" spans="2:13" ht="15.75" customHeight="1" x14ac:dyDescent="0.3">
      <c r="B26" s="12" t="s">
        <v>102</v>
      </c>
      <c r="C26" s="13">
        <v>41.8</v>
      </c>
      <c r="D26" s="13" t="str">
        <f t="shared" si="0"/>
        <v>Obesity</v>
      </c>
      <c r="E26" s="13">
        <v>7.89</v>
      </c>
      <c r="F26" s="13" t="str">
        <f t="shared" si="1"/>
        <v>Diabetes</v>
      </c>
      <c r="G26" s="13" t="s">
        <v>8293</v>
      </c>
      <c r="H26" s="13" t="s">
        <v>8291</v>
      </c>
      <c r="I26" s="13" t="s">
        <v>8291</v>
      </c>
      <c r="J26" s="27">
        <v>2</v>
      </c>
      <c r="K26" s="13" t="s">
        <v>8293</v>
      </c>
      <c r="L26" s="13" t="str">
        <f t="shared" si="2"/>
        <v>Yes</v>
      </c>
      <c r="M26" s="28">
        <f t="shared" si="3"/>
        <v>2</v>
      </c>
    </row>
    <row r="27" spans="2:13" ht="15.75" customHeight="1" x14ac:dyDescent="0.3">
      <c r="B27" s="12" t="s">
        <v>106</v>
      </c>
      <c r="C27" s="13">
        <v>35.090000000000003</v>
      </c>
      <c r="D27" s="13" t="str">
        <f t="shared" si="0"/>
        <v>Obesity</v>
      </c>
      <c r="E27" s="13">
        <v>4.38</v>
      </c>
      <c r="F27" s="13" t="str">
        <f t="shared" si="1"/>
        <v>Normal</v>
      </c>
      <c r="G27" s="13" t="s">
        <v>8293</v>
      </c>
      <c r="H27" s="13" t="s">
        <v>8291</v>
      </c>
      <c r="I27" s="13" t="s">
        <v>8291</v>
      </c>
      <c r="J27" s="27">
        <v>2</v>
      </c>
      <c r="K27" s="13" t="s">
        <v>8293</v>
      </c>
      <c r="L27" s="13" t="str">
        <f t="shared" si="2"/>
        <v>Yes</v>
      </c>
      <c r="M27" s="28">
        <f t="shared" si="3"/>
        <v>2</v>
      </c>
    </row>
    <row r="28" spans="2:13" ht="15.75" customHeight="1" x14ac:dyDescent="0.3">
      <c r="B28" s="12" t="s">
        <v>110</v>
      </c>
      <c r="C28" s="13">
        <v>33.880000000000003</v>
      </c>
      <c r="D28" s="13" t="str">
        <f t="shared" si="0"/>
        <v>Obesity</v>
      </c>
      <c r="E28" s="13">
        <v>7.01</v>
      </c>
      <c r="F28" s="13" t="str">
        <f t="shared" si="1"/>
        <v>Diabetes</v>
      </c>
      <c r="G28" s="13" t="s">
        <v>8291</v>
      </c>
      <c r="H28" s="13" t="s">
        <v>8291</v>
      </c>
      <c r="I28" s="13" t="s">
        <v>8291</v>
      </c>
      <c r="J28" s="27">
        <v>3</v>
      </c>
      <c r="K28" s="13" t="s">
        <v>8293</v>
      </c>
      <c r="L28" s="13" t="str">
        <f t="shared" si="2"/>
        <v>Yes</v>
      </c>
      <c r="M28" s="28">
        <f t="shared" si="3"/>
        <v>3</v>
      </c>
    </row>
    <row r="29" spans="2:13" ht="15.75" customHeight="1" x14ac:dyDescent="0.3">
      <c r="B29" s="12" t="s">
        <v>114</v>
      </c>
      <c r="C29" s="13">
        <v>30.875</v>
      </c>
      <c r="D29" s="13" t="str">
        <f t="shared" si="0"/>
        <v>Obesity</v>
      </c>
      <c r="E29" s="13">
        <v>11.88</v>
      </c>
      <c r="F29" s="13" t="str">
        <f t="shared" si="1"/>
        <v>Diabetes</v>
      </c>
      <c r="G29" s="13" t="s">
        <v>8291</v>
      </c>
      <c r="H29" s="13" t="s">
        <v>8291</v>
      </c>
      <c r="I29" s="13" t="s">
        <v>8291</v>
      </c>
      <c r="J29" s="27" t="s">
        <v>8292</v>
      </c>
      <c r="K29" s="13" t="s">
        <v>8293</v>
      </c>
      <c r="L29" s="13" t="str">
        <f t="shared" si="2"/>
        <v>Yes</v>
      </c>
      <c r="M29" s="28">
        <f t="shared" si="3"/>
        <v>0</v>
      </c>
    </row>
    <row r="30" spans="2:13" ht="15.75" customHeight="1" x14ac:dyDescent="0.3">
      <c r="B30" s="12" t="s">
        <v>118</v>
      </c>
      <c r="C30" s="13">
        <v>36.86</v>
      </c>
      <c r="D30" s="13" t="str">
        <f t="shared" si="0"/>
        <v>Obesity</v>
      </c>
      <c r="E30" s="13">
        <v>5.19</v>
      </c>
      <c r="F30" s="13" t="str">
        <f t="shared" si="1"/>
        <v>Normal</v>
      </c>
      <c r="G30" s="13" t="s">
        <v>8293</v>
      </c>
      <c r="H30" s="13" t="s">
        <v>8291</v>
      </c>
      <c r="I30" s="13" t="s">
        <v>8293</v>
      </c>
      <c r="J30" s="27">
        <v>1</v>
      </c>
      <c r="K30" s="13" t="s">
        <v>8293</v>
      </c>
      <c r="L30" s="13" t="str">
        <f t="shared" si="2"/>
        <v>Yes</v>
      </c>
      <c r="M30" s="28">
        <f t="shared" si="3"/>
        <v>1</v>
      </c>
    </row>
    <row r="31" spans="2:13" ht="15.75" customHeight="1" x14ac:dyDescent="0.3">
      <c r="B31" s="12" t="s">
        <v>122</v>
      </c>
      <c r="C31" s="13">
        <v>35.86</v>
      </c>
      <c r="D31" s="13" t="str">
        <f t="shared" si="0"/>
        <v>Obesity</v>
      </c>
      <c r="E31" s="13">
        <v>6.74</v>
      </c>
      <c r="F31" s="13" t="str">
        <f t="shared" si="1"/>
        <v>Diabetes</v>
      </c>
      <c r="G31" s="13" t="s">
        <v>8293</v>
      </c>
      <c r="H31" s="13" t="s">
        <v>8291</v>
      </c>
      <c r="I31" s="13" t="s">
        <v>8291</v>
      </c>
      <c r="J31" s="27">
        <v>2</v>
      </c>
      <c r="K31" s="13" t="s">
        <v>8293</v>
      </c>
      <c r="L31" s="13" t="str">
        <f t="shared" si="2"/>
        <v>Yes</v>
      </c>
      <c r="M31" s="28">
        <f t="shared" si="3"/>
        <v>2</v>
      </c>
    </row>
    <row r="32" spans="2:13" ht="15.75" customHeight="1" x14ac:dyDescent="0.3">
      <c r="B32" s="12" t="s">
        <v>125</v>
      </c>
      <c r="C32" s="13">
        <v>37.049999999999997</v>
      </c>
      <c r="D32" s="13" t="str">
        <f t="shared" si="0"/>
        <v>Obesity</v>
      </c>
      <c r="E32" s="13">
        <v>8.44</v>
      </c>
      <c r="F32" s="13" t="str">
        <f t="shared" si="1"/>
        <v>Diabetes</v>
      </c>
      <c r="G32" s="13" t="s">
        <v>8291</v>
      </c>
      <c r="H32" s="13" t="s">
        <v>8291</v>
      </c>
      <c r="I32" s="13" t="s">
        <v>8291</v>
      </c>
      <c r="J32" s="27" t="s">
        <v>8292</v>
      </c>
      <c r="K32" s="13" t="s">
        <v>8293</v>
      </c>
      <c r="L32" s="13" t="str">
        <f t="shared" si="2"/>
        <v>Yes</v>
      </c>
      <c r="M32" s="28">
        <f t="shared" si="3"/>
        <v>0</v>
      </c>
    </row>
    <row r="33" spans="2:13" ht="15.75" customHeight="1" x14ac:dyDescent="0.3">
      <c r="B33" s="12" t="s">
        <v>129</v>
      </c>
      <c r="C33" s="13">
        <v>43.89</v>
      </c>
      <c r="D33" s="13" t="str">
        <f t="shared" si="0"/>
        <v>Obesity</v>
      </c>
      <c r="E33" s="13">
        <v>8.7100000000000009</v>
      </c>
      <c r="F33" s="13" t="str">
        <f t="shared" si="1"/>
        <v>Diabetes</v>
      </c>
      <c r="G33" s="13" t="s">
        <v>8291</v>
      </c>
      <c r="H33" s="13" t="s">
        <v>8291</v>
      </c>
      <c r="I33" s="13" t="s">
        <v>8291</v>
      </c>
      <c r="J33" s="27" t="s">
        <v>8292</v>
      </c>
      <c r="K33" s="13" t="s">
        <v>8293</v>
      </c>
      <c r="L33" s="13" t="str">
        <f t="shared" si="2"/>
        <v>Yes</v>
      </c>
      <c r="M33" s="28">
        <f t="shared" si="3"/>
        <v>0</v>
      </c>
    </row>
    <row r="34" spans="2:13" ht="15.75" customHeight="1" x14ac:dyDescent="0.3">
      <c r="B34" s="12" t="s">
        <v>133</v>
      </c>
      <c r="C34" s="13">
        <v>42.35</v>
      </c>
      <c r="D34" s="13" t="str">
        <f t="shared" si="0"/>
        <v>Obesity</v>
      </c>
      <c r="E34" s="13">
        <v>5.08</v>
      </c>
      <c r="F34" s="13" t="str">
        <f t="shared" si="1"/>
        <v>Normal</v>
      </c>
      <c r="G34" s="13" t="s">
        <v>8293</v>
      </c>
      <c r="H34" s="13" t="s">
        <v>8291</v>
      </c>
      <c r="I34" s="13" t="s">
        <v>8291</v>
      </c>
      <c r="J34" s="27" t="s">
        <v>8292</v>
      </c>
      <c r="K34" s="13" t="s">
        <v>8293</v>
      </c>
      <c r="L34" s="13" t="str">
        <f t="shared" si="2"/>
        <v>Yes</v>
      </c>
      <c r="M34" s="28">
        <f t="shared" si="3"/>
        <v>0</v>
      </c>
    </row>
    <row r="35" spans="2:13" ht="15.75" customHeight="1" x14ac:dyDescent="0.3">
      <c r="B35" s="12" t="s">
        <v>137</v>
      </c>
      <c r="C35" s="13">
        <v>31.35</v>
      </c>
      <c r="D35" s="13" t="str">
        <f t="shared" si="0"/>
        <v>Obesity</v>
      </c>
      <c r="E35" s="13">
        <v>6.86</v>
      </c>
      <c r="F35" s="13" t="str">
        <f t="shared" si="1"/>
        <v>Diabetes</v>
      </c>
      <c r="G35" s="13" t="s">
        <v>8291</v>
      </c>
      <c r="H35" s="13" t="s">
        <v>8291</v>
      </c>
      <c r="I35" s="13" t="s">
        <v>8291</v>
      </c>
      <c r="J35" s="27" t="s">
        <v>8292</v>
      </c>
      <c r="K35" s="13" t="s">
        <v>8293</v>
      </c>
      <c r="L35" s="13" t="str">
        <f t="shared" si="2"/>
        <v>Yes</v>
      </c>
      <c r="M35" s="28">
        <f t="shared" si="3"/>
        <v>0</v>
      </c>
    </row>
    <row r="36" spans="2:13" ht="15.75" customHeight="1" x14ac:dyDescent="0.3">
      <c r="B36" s="12" t="s">
        <v>141</v>
      </c>
      <c r="C36" s="13">
        <v>47.6</v>
      </c>
      <c r="D36" s="13" t="str">
        <f t="shared" si="0"/>
        <v>Obesity</v>
      </c>
      <c r="E36" s="13">
        <v>5.95</v>
      </c>
      <c r="F36" s="13" t="str">
        <f t="shared" si="1"/>
        <v>Prediabetes</v>
      </c>
      <c r="G36" s="13" t="s">
        <v>8293</v>
      </c>
      <c r="H36" s="13" t="s">
        <v>8291</v>
      </c>
      <c r="I36" s="13" t="s">
        <v>8291</v>
      </c>
      <c r="J36" s="27" t="s">
        <v>8292</v>
      </c>
      <c r="K36" s="13" t="s">
        <v>8293</v>
      </c>
      <c r="L36" s="13" t="str">
        <f t="shared" si="2"/>
        <v>Yes</v>
      </c>
      <c r="M36" s="28">
        <f t="shared" si="3"/>
        <v>0</v>
      </c>
    </row>
    <row r="37" spans="2:13" ht="15.75" customHeight="1" x14ac:dyDescent="0.3">
      <c r="B37" s="12" t="s">
        <v>145</v>
      </c>
      <c r="C37" s="13">
        <v>46.2</v>
      </c>
      <c r="D37" s="13" t="str">
        <f t="shared" si="0"/>
        <v>Obesity</v>
      </c>
      <c r="E37" s="13">
        <v>6.09</v>
      </c>
      <c r="F37" s="13" t="str">
        <f t="shared" si="1"/>
        <v>Prediabetes</v>
      </c>
      <c r="G37" s="13" t="s">
        <v>8291</v>
      </c>
      <c r="H37" s="13" t="s">
        <v>8291</v>
      </c>
      <c r="I37" s="13" t="s">
        <v>8293</v>
      </c>
      <c r="J37" s="27">
        <v>1</v>
      </c>
      <c r="K37" s="13" t="s">
        <v>8293</v>
      </c>
      <c r="L37" s="13" t="str">
        <f t="shared" si="2"/>
        <v>Yes</v>
      </c>
      <c r="M37" s="28">
        <f t="shared" si="3"/>
        <v>1</v>
      </c>
    </row>
    <row r="38" spans="2:13" ht="15.75" customHeight="1" x14ac:dyDescent="0.3">
      <c r="B38" s="12" t="s">
        <v>149</v>
      </c>
      <c r="C38" s="13">
        <v>32.015000000000001</v>
      </c>
      <c r="D38" s="13" t="str">
        <f t="shared" si="0"/>
        <v>Obesity</v>
      </c>
      <c r="E38" s="13">
        <v>11.75</v>
      </c>
      <c r="F38" s="13" t="str">
        <f t="shared" si="1"/>
        <v>Diabetes</v>
      </c>
      <c r="G38" s="13" t="s">
        <v>8291</v>
      </c>
      <c r="H38" s="13" t="s">
        <v>8291</v>
      </c>
      <c r="I38" s="13" t="s">
        <v>8291</v>
      </c>
      <c r="J38" s="27" t="s">
        <v>8292</v>
      </c>
      <c r="K38" s="13" t="s">
        <v>8293</v>
      </c>
      <c r="L38" s="13" t="str">
        <f t="shared" si="2"/>
        <v>Yes</v>
      </c>
      <c r="M38" s="28">
        <f t="shared" si="3"/>
        <v>0</v>
      </c>
    </row>
    <row r="39" spans="2:13" ht="15.75" customHeight="1" x14ac:dyDescent="0.3">
      <c r="B39" s="12" t="s">
        <v>153</v>
      </c>
      <c r="C39" s="13">
        <v>40.564999999999998</v>
      </c>
      <c r="D39" s="13" t="str">
        <f t="shared" si="0"/>
        <v>Obesity</v>
      </c>
      <c r="E39" s="13">
        <v>7.37</v>
      </c>
      <c r="F39" s="13" t="str">
        <f t="shared" si="1"/>
        <v>Diabetes</v>
      </c>
      <c r="G39" s="13" t="s">
        <v>8291</v>
      </c>
      <c r="H39" s="13" t="s">
        <v>8291</v>
      </c>
      <c r="I39" s="13" t="s">
        <v>8291</v>
      </c>
      <c r="J39" s="27" t="s">
        <v>8292</v>
      </c>
      <c r="K39" s="13" t="s">
        <v>8293</v>
      </c>
      <c r="L39" s="13" t="str">
        <f t="shared" si="2"/>
        <v>Yes</v>
      </c>
      <c r="M39" s="28">
        <f t="shared" si="3"/>
        <v>0</v>
      </c>
    </row>
    <row r="40" spans="2:13" ht="15.75" customHeight="1" x14ac:dyDescent="0.3">
      <c r="B40" s="12" t="s">
        <v>157</v>
      </c>
      <c r="C40" s="13">
        <v>32.450000000000003</v>
      </c>
      <c r="D40" s="13" t="str">
        <f t="shared" si="0"/>
        <v>Obesity</v>
      </c>
      <c r="E40" s="13">
        <v>11.91</v>
      </c>
      <c r="F40" s="13" t="str">
        <f t="shared" si="1"/>
        <v>Diabetes</v>
      </c>
      <c r="G40" s="13" t="s">
        <v>8291</v>
      </c>
      <c r="H40" s="13" t="s">
        <v>8291</v>
      </c>
      <c r="I40" s="13" t="s">
        <v>8291</v>
      </c>
      <c r="J40" s="27" t="s">
        <v>8292</v>
      </c>
      <c r="K40" s="13" t="s">
        <v>8293</v>
      </c>
      <c r="L40" s="13" t="str">
        <f t="shared" si="2"/>
        <v>Yes</v>
      </c>
      <c r="M40" s="28">
        <f t="shared" si="3"/>
        <v>0</v>
      </c>
    </row>
    <row r="41" spans="2:13" ht="15.75" customHeight="1" x14ac:dyDescent="0.3">
      <c r="B41" s="12" t="s">
        <v>161</v>
      </c>
      <c r="C41" s="13">
        <v>34.96</v>
      </c>
      <c r="D41" s="13" t="str">
        <f t="shared" si="0"/>
        <v>Obesity</v>
      </c>
      <c r="E41" s="13">
        <v>6.52</v>
      </c>
      <c r="F41" s="13" t="str">
        <f t="shared" si="1"/>
        <v>Diabetes</v>
      </c>
      <c r="G41" s="13" t="s">
        <v>8291</v>
      </c>
      <c r="H41" s="13" t="s">
        <v>8291</v>
      </c>
      <c r="I41" s="13" t="s">
        <v>8291</v>
      </c>
      <c r="J41" s="27" t="s">
        <v>8292</v>
      </c>
      <c r="K41" s="13" t="s">
        <v>8293</v>
      </c>
      <c r="L41" s="13" t="str">
        <f t="shared" si="2"/>
        <v>Yes</v>
      </c>
      <c r="M41" s="28">
        <f t="shared" si="3"/>
        <v>0</v>
      </c>
    </row>
    <row r="42" spans="2:13" ht="15.75" customHeight="1" x14ac:dyDescent="0.3">
      <c r="B42" s="12" t="s">
        <v>165</v>
      </c>
      <c r="C42" s="13">
        <v>35.5</v>
      </c>
      <c r="D42" s="13" t="str">
        <f t="shared" si="0"/>
        <v>Obesity</v>
      </c>
      <c r="E42" s="13">
        <v>5.14</v>
      </c>
      <c r="F42" s="13" t="str">
        <f t="shared" si="1"/>
        <v>Normal</v>
      </c>
      <c r="G42" s="13" t="s">
        <v>8291</v>
      </c>
      <c r="H42" s="13" t="s">
        <v>8291</v>
      </c>
      <c r="I42" s="13" t="s">
        <v>8293</v>
      </c>
      <c r="J42" s="27">
        <v>1</v>
      </c>
      <c r="K42" s="13" t="s">
        <v>8293</v>
      </c>
      <c r="L42" s="13" t="str">
        <f t="shared" si="2"/>
        <v>Yes</v>
      </c>
      <c r="M42" s="28">
        <f t="shared" si="3"/>
        <v>1</v>
      </c>
    </row>
    <row r="43" spans="2:13" ht="15.75" customHeight="1" x14ac:dyDescent="0.3">
      <c r="B43" s="12" t="s">
        <v>169</v>
      </c>
      <c r="C43" s="13">
        <v>52.58</v>
      </c>
      <c r="D43" s="13" t="str">
        <f t="shared" si="0"/>
        <v>Obesity</v>
      </c>
      <c r="E43" s="13">
        <v>4.1900000000000004</v>
      </c>
      <c r="F43" s="13" t="str">
        <f t="shared" si="1"/>
        <v>Normal</v>
      </c>
      <c r="G43" s="13" t="s">
        <v>8291</v>
      </c>
      <c r="H43" s="13" t="s">
        <v>8293</v>
      </c>
      <c r="I43" s="13" t="s">
        <v>8291</v>
      </c>
      <c r="J43" s="27">
        <v>1</v>
      </c>
      <c r="K43" s="13" t="s">
        <v>8293</v>
      </c>
      <c r="L43" s="13" t="str">
        <f t="shared" si="2"/>
        <v>Yes</v>
      </c>
      <c r="M43" s="28">
        <f t="shared" si="3"/>
        <v>1</v>
      </c>
    </row>
    <row r="44" spans="2:13" ht="15.75" customHeight="1" x14ac:dyDescent="0.3">
      <c r="B44" s="12" t="s">
        <v>173</v>
      </c>
      <c r="C44" s="13">
        <v>35.200000000000003</v>
      </c>
      <c r="D44" s="13" t="str">
        <f t="shared" si="0"/>
        <v>Obesity</v>
      </c>
      <c r="E44" s="13">
        <v>11.68</v>
      </c>
      <c r="F44" s="13" t="str">
        <f t="shared" si="1"/>
        <v>Diabetes</v>
      </c>
      <c r="G44" s="13" t="s">
        <v>8293</v>
      </c>
      <c r="H44" s="13" t="s">
        <v>8291</v>
      </c>
      <c r="I44" s="13" t="s">
        <v>8291</v>
      </c>
      <c r="J44" s="27" t="s">
        <v>8292</v>
      </c>
      <c r="K44" s="13" t="s">
        <v>8293</v>
      </c>
      <c r="L44" s="13" t="str">
        <f t="shared" si="2"/>
        <v>Yes</v>
      </c>
      <c r="M44" s="28">
        <f t="shared" si="3"/>
        <v>0</v>
      </c>
    </row>
    <row r="45" spans="2:13" ht="15.75" customHeight="1" x14ac:dyDescent="0.3">
      <c r="B45" s="12" t="s">
        <v>177</v>
      </c>
      <c r="C45" s="13">
        <v>38.06</v>
      </c>
      <c r="D45" s="13" t="str">
        <f t="shared" si="0"/>
        <v>Obesity</v>
      </c>
      <c r="E45" s="13">
        <v>6.98</v>
      </c>
      <c r="F45" s="13" t="str">
        <f t="shared" si="1"/>
        <v>Diabetes</v>
      </c>
      <c r="G45" s="13" t="s">
        <v>8291</v>
      </c>
      <c r="H45" s="13" t="s">
        <v>8291</v>
      </c>
      <c r="I45" s="13" t="s">
        <v>8291</v>
      </c>
      <c r="J45" s="27" t="s">
        <v>8292</v>
      </c>
      <c r="K45" s="13" t="s">
        <v>8293</v>
      </c>
      <c r="L45" s="13" t="str">
        <f t="shared" si="2"/>
        <v>Yes</v>
      </c>
      <c r="M45" s="28">
        <f t="shared" si="3"/>
        <v>0</v>
      </c>
    </row>
    <row r="46" spans="2:13" ht="15.75" customHeight="1" x14ac:dyDescent="0.3">
      <c r="B46" s="12" t="s">
        <v>180</v>
      </c>
      <c r="C46" s="13">
        <v>34.21</v>
      </c>
      <c r="D46" s="13" t="str">
        <f t="shared" si="0"/>
        <v>Obesity</v>
      </c>
      <c r="E46" s="13">
        <v>8.34</v>
      </c>
      <c r="F46" s="13" t="str">
        <f t="shared" si="1"/>
        <v>Diabetes</v>
      </c>
      <c r="G46" s="13" t="s">
        <v>8291</v>
      </c>
      <c r="H46" s="13" t="s">
        <v>8291</v>
      </c>
      <c r="I46" s="13" t="s">
        <v>8291</v>
      </c>
      <c r="J46" s="27" t="s">
        <v>8292</v>
      </c>
      <c r="K46" s="13" t="s">
        <v>8293</v>
      </c>
      <c r="L46" s="13" t="str">
        <f t="shared" si="2"/>
        <v>Yes</v>
      </c>
      <c r="M46" s="28">
        <f t="shared" si="3"/>
        <v>0</v>
      </c>
    </row>
    <row r="47" spans="2:13" ht="15.75" customHeight="1" x14ac:dyDescent="0.3">
      <c r="B47" s="12" t="s">
        <v>184</v>
      </c>
      <c r="C47" s="13">
        <v>38.94</v>
      </c>
      <c r="D47" s="13" t="str">
        <f t="shared" si="0"/>
        <v>Obesity</v>
      </c>
      <c r="E47" s="13">
        <v>8.49</v>
      </c>
      <c r="F47" s="13" t="str">
        <f t="shared" si="1"/>
        <v>Diabetes</v>
      </c>
      <c r="G47" s="13" t="s">
        <v>8293</v>
      </c>
      <c r="H47" s="13" t="s">
        <v>8291</v>
      </c>
      <c r="I47" s="13" t="s">
        <v>8291</v>
      </c>
      <c r="J47" s="27">
        <v>1</v>
      </c>
      <c r="K47" s="13" t="s">
        <v>8293</v>
      </c>
      <c r="L47" s="13" t="str">
        <f t="shared" si="2"/>
        <v>Yes</v>
      </c>
      <c r="M47" s="28">
        <f t="shared" si="3"/>
        <v>1</v>
      </c>
    </row>
    <row r="48" spans="2:13" ht="15.75" customHeight="1" x14ac:dyDescent="0.3">
      <c r="B48" s="12" t="s">
        <v>188</v>
      </c>
      <c r="C48" s="13">
        <v>30.21</v>
      </c>
      <c r="D48" s="13" t="str">
        <f t="shared" si="0"/>
        <v>Obesity</v>
      </c>
      <c r="E48" s="13">
        <v>5.34</v>
      </c>
      <c r="F48" s="13" t="str">
        <f t="shared" si="1"/>
        <v>Normal</v>
      </c>
      <c r="G48" s="13" t="s">
        <v>8293</v>
      </c>
      <c r="H48" s="13" t="s">
        <v>8291</v>
      </c>
      <c r="I48" s="13" t="s">
        <v>8291</v>
      </c>
      <c r="J48" s="27">
        <v>1</v>
      </c>
      <c r="K48" s="13" t="s">
        <v>8293</v>
      </c>
      <c r="L48" s="13" t="str">
        <f t="shared" si="2"/>
        <v>Yes</v>
      </c>
      <c r="M48" s="28">
        <f t="shared" si="3"/>
        <v>1</v>
      </c>
    </row>
    <row r="49" spans="2:13" ht="15.75" customHeight="1" x14ac:dyDescent="0.3">
      <c r="B49" s="12" t="s">
        <v>192</v>
      </c>
      <c r="C49" s="13">
        <v>33.630000000000003</v>
      </c>
      <c r="D49" s="13" t="str">
        <f t="shared" si="0"/>
        <v>Obesity</v>
      </c>
      <c r="E49" s="13">
        <v>4.43</v>
      </c>
      <c r="F49" s="13" t="str">
        <f t="shared" si="1"/>
        <v>Normal</v>
      </c>
      <c r="G49" s="13" t="s">
        <v>8293</v>
      </c>
      <c r="H49" s="13" t="s">
        <v>8291</v>
      </c>
      <c r="I49" s="13" t="s">
        <v>8291</v>
      </c>
      <c r="J49" s="27">
        <v>2</v>
      </c>
      <c r="K49" s="13" t="s">
        <v>8293</v>
      </c>
      <c r="L49" s="13" t="str">
        <f t="shared" si="2"/>
        <v>Yes</v>
      </c>
      <c r="M49" s="28">
        <f t="shared" si="3"/>
        <v>2</v>
      </c>
    </row>
    <row r="50" spans="2:13" ht="15.75" customHeight="1" x14ac:dyDescent="0.3">
      <c r="B50" s="12" t="s">
        <v>196</v>
      </c>
      <c r="C50" s="13">
        <v>40.369999999999997</v>
      </c>
      <c r="D50" s="13" t="str">
        <f t="shared" si="0"/>
        <v>Obesity</v>
      </c>
      <c r="E50" s="13">
        <v>4.47</v>
      </c>
      <c r="F50" s="13" t="str">
        <f t="shared" si="1"/>
        <v>Normal</v>
      </c>
      <c r="G50" s="13" t="s">
        <v>8291</v>
      </c>
      <c r="H50" s="13" t="s">
        <v>8291</v>
      </c>
      <c r="I50" s="13" t="s">
        <v>8291</v>
      </c>
      <c r="J50" s="27" t="s">
        <v>8292</v>
      </c>
      <c r="K50" s="13" t="s">
        <v>8293</v>
      </c>
      <c r="L50" s="13" t="str">
        <f t="shared" si="2"/>
        <v>Yes</v>
      </c>
      <c r="M50" s="28">
        <f t="shared" si="3"/>
        <v>0</v>
      </c>
    </row>
    <row r="51" spans="2:13" ht="15.75" customHeight="1" x14ac:dyDescent="0.3">
      <c r="B51" s="12" t="s">
        <v>199</v>
      </c>
      <c r="C51" s="13">
        <v>53.09</v>
      </c>
      <c r="D51" s="13" t="str">
        <f t="shared" si="0"/>
        <v>Obesity</v>
      </c>
      <c r="E51" s="13">
        <v>4.82</v>
      </c>
      <c r="F51" s="13" t="str">
        <f t="shared" si="1"/>
        <v>Normal</v>
      </c>
      <c r="G51" s="13" t="s">
        <v>8293</v>
      </c>
      <c r="H51" s="13" t="s">
        <v>8291</v>
      </c>
      <c r="I51" s="13" t="s">
        <v>8291</v>
      </c>
      <c r="J51" s="27">
        <v>2</v>
      </c>
      <c r="K51" s="13" t="s">
        <v>8293</v>
      </c>
      <c r="L51" s="13" t="str">
        <f t="shared" si="2"/>
        <v>Yes</v>
      </c>
      <c r="M51" s="28">
        <f t="shared" si="3"/>
        <v>2</v>
      </c>
    </row>
    <row r="52" spans="2:13" ht="15.75" customHeight="1" x14ac:dyDescent="0.3">
      <c r="B52" s="12" t="s">
        <v>203</v>
      </c>
      <c r="C52" s="13">
        <v>31.79</v>
      </c>
      <c r="D52" s="13" t="str">
        <f t="shared" si="0"/>
        <v>Obesity</v>
      </c>
      <c r="E52" s="13">
        <v>5.51</v>
      </c>
      <c r="F52" s="13" t="str">
        <f t="shared" si="1"/>
        <v>Normal</v>
      </c>
      <c r="G52" s="13" t="s">
        <v>8293</v>
      </c>
      <c r="H52" s="13" t="s">
        <v>8291</v>
      </c>
      <c r="I52" s="13" t="s">
        <v>8291</v>
      </c>
      <c r="J52" s="27">
        <v>2</v>
      </c>
      <c r="K52" s="13" t="s">
        <v>8293</v>
      </c>
      <c r="L52" s="13" t="str">
        <f t="shared" si="2"/>
        <v>Yes</v>
      </c>
      <c r="M52" s="28">
        <f t="shared" si="3"/>
        <v>2</v>
      </c>
    </row>
    <row r="53" spans="2:13" ht="15.75" customHeight="1" x14ac:dyDescent="0.3">
      <c r="B53" s="12" t="s">
        <v>207</v>
      </c>
      <c r="C53" s="13">
        <v>41.895000000000003</v>
      </c>
      <c r="D53" s="13" t="str">
        <f t="shared" si="0"/>
        <v>Obesity</v>
      </c>
      <c r="E53" s="13">
        <v>10.87</v>
      </c>
      <c r="F53" s="13" t="str">
        <f t="shared" si="1"/>
        <v>Diabetes</v>
      </c>
      <c r="G53" s="13" t="s">
        <v>8293</v>
      </c>
      <c r="H53" s="13" t="s">
        <v>8291</v>
      </c>
      <c r="I53" s="13" t="s">
        <v>8291</v>
      </c>
      <c r="J53" s="27">
        <v>1</v>
      </c>
      <c r="K53" s="13" t="s">
        <v>8293</v>
      </c>
      <c r="L53" s="13" t="str">
        <f t="shared" si="2"/>
        <v>Yes</v>
      </c>
      <c r="M53" s="28">
        <f t="shared" si="3"/>
        <v>1</v>
      </c>
    </row>
    <row r="54" spans="2:13" ht="15.75" customHeight="1" x14ac:dyDescent="0.3">
      <c r="B54" s="12" t="s">
        <v>211</v>
      </c>
      <c r="C54" s="13">
        <v>31.16</v>
      </c>
      <c r="D54" s="13" t="str">
        <f t="shared" si="0"/>
        <v>Obesity</v>
      </c>
      <c r="E54" s="13">
        <v>9.34</v>
      </c>
      <c r="F54" s="13" t="str">
        <f t="shared" si="1"/>
        <v>Diabetes</v>
      </c>
      <c r="G54" s="13" t="s">
        <v>8291</v>
      </c>
      <c r="H54" s="13" t="s">
        <v>8291</v>
      </c>
      <c r="I54" s="13" t="s">
        <v>8291</v>
      </c>
      <c r="J54" s="27" t="s">
        <v>8292</v>
      </c>
      <c r="K54" s="13" t="s">
        <v>8293</v>
      </c>
      <c r="L54" s="13" t="str">
        <f t="shared" si="2"/>
        <v>Yes</v>
      </c>
      <c r="M54" s="28">
        <f t="shared" si="3"/>
        <v>0</v>
      </c>
    </row>
    <row r="55" spans="2:13" ht="15.75" customHeight="1" x14ac:dyDescent="0.3">
      <c r="B55" s="12" t="s">
        <v>215</v>
      </c>
      <c r="C55" s="13">
        <v>34.104999999999997</v>
      </c>
      <c r="D55" s="13" t="str">
        <f t="shared" si="0"/>
        <v>Obesity</v>
      </c>
      <c r="E55" s="13">
        <v>5.03</v>
      </c>
      <c r="F55" s="13" t="str">
        <f t="shared" si="1"/>
        <v>Normal</v>
      </c>
      <c r="G55" s="13" t="s">
        <v>8293</v>
      </c>
      <c r="H55" s="13" t="s">
        <v>8291</v>
      </c>
      <c r="I55" s="13" t="s">
        <v>8293</v>
      </c>
      <c r="J55" s="27">
        <v>1</v>
      </c>
      <c r="K55" s="13" t="s">
        <v>8293</v>
      </c>
      <c r="L55" s="13" t="str">
        <f t="shared" si="2"/>
        <v>Yes</v>
      </c>
      <c r="M55" s="28">
        <f t="shared" si="3"/>
        <v>1</v>
      </c>
    </row>
    <row r="56" spans="2:13" ht="15.75" customHeight="1" x14ac:dyDescent="0.3">
      <c r="B56" s="12" t="s">
        <v>218</v>
      </c>
      <c r="C56" s="13">
        <v>51.93</v>
      </c>
      <c r="D56" s="13" t="str">
        <f t="shared" si="0"/>
        <v>Obesity</v>
      </c>
      <c r="E56" s="13">
        <v>11.05</v>
      </c>
      <c r="F56" s="13" t="str">
        <f t="shared" si="1"/>
        <v>Diabetes</v>
      </c>
      <c r="G56" s="13" t="s">
        <v>8291</v>
      </c>
      <c r="H56" s="13" t="s">
        <v>8291</v>
      </c>
      <c r="I56" s="13" t="s">
        <v>8291</v>
      </c>
      <c r="J56" s="27" t="s">
        <v>8292</v>
      </c>
      <c r="K56" s="13" t="s">
        <v>8293</v>
      </c>
      <c r="L56" s="13" t="str">
        <f t="shared" si="2"/>
        <v>Yes</v>
      </c>
      <c r="M56" s="28">
        <f t="shared" si="3"/>
        <v>0</v>
      </c>
    </row>
    <row r="57" spans="2:13" ht="15.75" customHeight="1" x14ac:dyDescent="0.3">
      <c r="B57" s="12" t="s">
        <v>222</v>
      </c>
      <c r="C57" s="13">
        <v>38.950000000000003</v>
      </c>
      <c r="D57" s="13" t="str">
        <f t="shared" si="0"/>
        <v>Obesity</v>
      </c>
      <c r="E57" s="13">
        <v>11.95</v>
      </c>
      <c r="F57" s="13" t="str">
        <f t="shared" si="1"/>
        <v>Diabetes</v>
      </c>
      <c r="G57" s="13" t="s">
        <v>8291</v>
      </c>
      <c r="H57" s="13" t="s">
        <v>8291</v>
      </c>
      <c r="I57" s="13" t="s">
        <v>8291</v>
      </c>
      <c r="J57" s="27" t="s">
        <v>8292</v>
      </c>
      <c r="K57" s="13" t="s">
        <v>8293</v>
      </c>
      <c r="L57" s="13" t="str">
        <f t="shared" si="2"/>
        <v>Yes</v>
      </c>
      <c r="M57" s="28">
        <f t="shared" si="3"/>
        <v>0</v>
      </c>
    </row>
    <row r="58" spans="2:13" ht="15.75" customHeight="1" x14ac:dyDescent="0.3">
      <c r="B58" s="12" t="s">
        <v>226</v>
      </c>
      <c r="C58" s="13">
        <v>36.630000000000003</v>
      </c>
      <c r="D58" s="13" t="str">
        <f t="shared" si="0"/>
        <v>Obesity</v>
      </c>
      <c r="E58" s="13">
        <v>7.72</v>
      </c>
      <c r="F58" s="13" t="str">
        <f t="shared" si="1"/>
        <v>Diabetes</v>
      </c>
      <c r="G58" s="13" t="s">
        <v>8293</v>
      </c>
      <c r="H58" s="13" t="s">
        <v>8291</v>
      </c>
      <c r="I58" s="13" t="s">
        <v>8291</v>
      </c>
      <c r="J58" s="27">
        <v>1</v>
      </c>
      <c r="K58" s="13" t="s">
        <v>8293</v>
      </c>
      <c r="L58" s="13" t="str">
        <f t="shared" si="2"/>
        <v>Yes</v>
      </c>
      <c r="M58" s="28">
        <f t="shared" si="3"/>
        <v>1</v>
      </c>
    </row>
    <row r="59" spans="2:13" ht="15.75" customHeight="1" x14ac:dyDescent="0.3">
      <c r="B59" s="12" t="s">
        <v>230</v>
      </c>
      <c r="C59" s="13">
        <v>34.200000000000003</v>
      </c>
      <c r="D59" s="13" t="str">
        <f t="shared" si="0"/>
        <v>Obesity</v>
      </c>
      <c r="E59" s="13">
        <v>5.75</v>
      </c>
      <c r="F59" s="13" t="str">
        <f t="shared" si="1"/>
        <v>Prediabetes</v>
      </c>
      <c r="G59" s="13" t="s">
        <v>8291</v>
      </c>
      <c r="H59" s="13" t="s">
        <v>8291</v>
      </c>
      <c r="I59" s="13" t="s">
        <v>8291</v>
      </c>
      <c r="J59" s="27">
        <v>2</v>
      </c>
      <c r="K59" s="13" t="s">
        <v>8293</v>
      </c>
      <c r="L59" s="13" t="str">
        <f t="shared" si="2"/>
        <v>Yes</v>
      </c>
      <c r="M59" s="28">
        <f t="shared" si="3"/>
        <v>2</v>
      </c>
    </row>
    <row r="60" spans="2:13" ht="15.75" customHeight="1" x14ac:dyDescent="0.3">
      <c r="B60" s="12" t="s">
        <v>234</v>
      </c>
      <c r="C60" s="13">
        <v>50.63</v>
      </c>
      <c r="D60" s="13" t="str">
        <f t="shared" si="0"/>
        <v>Obesity</v>
      </c>
      <c r="E60" s="13">
        <v>11.89</v>
      </c>
      <c r="F60" s="13" t="str">
        <f t="shared" si="1"/>
        <v>Diabetes</v>
      </c>
      <c r="G60" s="13" t="s">
        <v>8291</v>
      </c>
      <c r="H60" s="13" t="s">
        <v>8291</v>
      </c>
      <c r="I60" s="13" t="s">
        <v>8291</v>
      </c>
      <c r="J60" s="27" t="s">
        <v>8292</v>
      </c>
      <c r="K60" s="13" t="s">
        <v>8293</v>
      </c>
      <c r="L60" s="13" t="str">
        <f t="shared" si="2"/>
        <v>Yes</v>
      </c>
      <c r="M60" s="28">
        <f t="shared" si="3"/>
        <v>0</v>
      </c>
    </row>
    <row r="61" spans="2:13" ht="15.75" customHeight="1" x14ac:dyDescent="0.3">
      <c r="B61" s="12" t="s">
        <v>238</v>
      </c>
      <c r="C61" s="13">
        <v>36.479999999999997</v>
      </c>
      <c r="D61" s="13" t="str">
        <f t="shared" si="0"/>
        <v>Obesity</v>
      </c>
      <c r="E61" s="13">
        <v>6.2</v>
      </c>
      <c r="F61" s="13" t="str">
        <f t="shared" si="1"/>
        <v>Prediabetes</v>
      </c>
      <c r="G61" s="13" t="s">
        <v>8291</v>
      </c>
      <c r="H61" s="13" t="s">
        <v>8291</v>
      </c>
      <c r="I61" s="13" t="s">
        <v>8291</v>
      </c>
      <c r="J61" s="27" t="s">
        <v>8292</v>
      </c>
      <c r="K61" s="13" t="s">
        <v>8293</v>
      </c>
      <c r="L61" s="13" t="str">
        <f t="shared" si="2"/>
        <v>Yes</v>
      </c>
      <c r="M61" s="28">
        <f t="shared" si="3"/>
        <v>0</v>
      </c>
    </row>
    <row r="62" spans="2:13" ht="15.75" customHeight="1" x14ac:dyDescent="0.3">
      <c r="B62" s="12" t="s">
        <v>242</v>
      </c>
      <c r="C62" s="13">
        <v>54.82</v>
      </c>
      <c r="D62" s="13" t="str">
        <f t="shared" si="0"/>
        <v>Obesity</v>
      </c>
      <c r="E62" s="13">
        <v>10.61</v>
      </c>
      <c r="F62" s="13" t="str">
        <f t="shared" si="1"/>
        <v>Diabetes</v>
      </c>
      <c r="G62" s="13" t="s">
        <v>8291</v>
      </c>
      <c r="H62" s="13" t="s">
        <v>8291</v>
      </c>
      <c r="I62" s="13" t="s">
        <v>8291</v>
      </c>
      <c r="J62" s="27" t="s">
        <v>8292</v>
      </c>
      <c r="K62" s="13" t="s">
        <v>8293</v>
      </c>
      <c r="L62" s="13" t="str">
        <f t="shared" si="2"/>
        <v>Yes</v>
      </c>
      <c r="M62" s="28">
        <f t="shared" si="3"/>
        <v>0</v>
      </c>
    </row>
    <row r="63" spans="2:13" ht="15.75" customHeight="1" x14ac:dyDescent="0.3">
      <c r="B63" s="12" t="s">
        <v>246</v>
      </c>
      <c r="C63" s="13">
        <v>38.06</v>
      </c>
      <c r="D63" s="13" t="str">
        <f t="shared" si="0"/>
        <v>Obesity</v>
      </c>
      <c r="E63" s="13">
        <v>6.04</v>
      </c>
      <c r="F63" s="13" t="str">
        <f t="shared" si="1"/>
        <v>Prediabetes</v>
      </c>
      <c r="G63" s="13" t="s">
        <v>8291</v>
      </c>
      <c r="H63" s="13" t="s">
        <v>8291</v>
      </c>
      <c r="I63" s="13" t="s">
        <v>8293</v>
      </c>
      <c r="J63" s="27">
        <v>1</v>
      </c>
      <c r="K63" s="13" t="s">
        <v>8293</v>
      </c>
      <c r="L63" s="13" t="str">
        <f t="shared" si="2"/>
        <v>Yes</v>
      </c>
      <c r="M63" s="28">
        <f t="shared" si="3"/>
        <v>1</v>
      </c>
    </row>
    <row r="64" spans="2:13" ht="15.75" customHeight="1" x14ac:dyDescent="0.3">
      <c r="B64" s="12" t="s">
        <v>250</v>
      </c>
      <c r="C64" s="13">
        <v>51.48</v>
      </c>
      <c r="D64" s="13" t="str">
        <f t="shared" si="0"/>
        <v>Obesity</v>
      </c>
      <c r="E64" s="13">
        <v>9.33</v>
      </c>
      <c r="F64" s="13" t="str">
        <f t="shared" si="1"/>
        <v>Diabetes</v>
      </c>
      <c r="G64" s="13" t="s">
        <v>8293</v>
      </c>
      <c r="H64" s="13" t="s">
        <v>8291</v>
      </c>
      <c r="I64" s="13" t="s">
        <v>8291</v>
      </c>
      <c r="J64" s="27" t="s">
        <v>8292</v>
      </c>
      <c r="K64" s="13" t="s">
        <v>8293</v>
      </c>
      <c r="L64" s="13" t="str">
        <f t="shared" si="2"/>
        <v>Yes</v>
      </c>
      <c r="M64" s="28">
        <f t="shared" si="3"/>
        <v>0</v>
      </c>
    </row>
    <row r="65" spans="2:13" ht="15.75" customHeight="1" x14ac:dyDescent="0.3">
      <c r="B65" s="12" t="s">
        <v>254</v>
      </c>
      <c r="C65" s="13">
        <v>52.06</v>
      </c>
      <c r="D65" s="13" t="str">
        <f t="shared" si="0"/>
        <v>Obesity</v>
      </c>
      <c r="E65" s="13">
        <v>11.47</v>
      </c>
      <c r="F65" s="13" t="str">
        <f t="shared" si="1"/>
        <v>Diabetes</v>
      </c>
      <c r="G65" s="13" t="s">
        <v>8291</v>
      </c>
      <c r="H65" s="13" t="s">
        <v>8291</v>
      </c>
      <c r="I65" s="13" t="s">
        <v>8291</v>
      </c>
      <c r="J65" s="27" t="s">
        <v>8292</v>
      </c>
      <c r="K65" s="13" t="s">
        <v>8293</v>
      </c>
      <c r="L65" s="13" t="str">
        <f t="shared" si="2"/>
        <v>Yes</v>
      </c>
      <c r="M65" s="28">
        <f t="shared" si="3"/>
        <v>0</v>
      </c>
    </row>
    <row r="66" spans="2:13" ht="15.75" customHeight="1" x14ac:dyDescent="0.3">
      <c r="B66" s="12" t="s">
        <v>258</v>
      </c>
      <c r="C66" s="13">
        <v>30.684999999999999</v>
      </c>
      <c r="D66" s="13" t="str">
        <f t="shared" si="0"/>
        <v>Obesity</v>
      </c>
      <c r="E66" s="13">
        <v>7.02</v>
      </c>
      <c r="F66" s="13" t="str">
        <f t="shared" si="1"/>
        <v>Diabetes</v>
      </c>
      <c r="G66" s="13" t="s">
        <v>8293</v>
      </c>
      <c r="H66" s="13" t="s">
        <v>8291</v>
      </c>
      <c r="I66" s="13" t="s">
        <v>8291</v>
      </c>
      <c r="J66" s="27" t="s">
        <v>8292</v>
      </c>
      <c r="K66" s="13" t="s">
        <v>8293</v>
      </c>
      <c r="L66" s="13" t="str">
        <f t="shared" si="2"/>
        <v>Yes</v>
      </c>
      <c r="M66" s="28">
        <f t="shared" si="3"/>
        <v>0</v>
      </c>
    </row>
    <row r="67" spans="2:13" ht="15.75" customHeight="1" x14ac:dyDescent="0.3">
      <c r="B67" s="12" t="s">
        <v>261</v>
      </c>
      <c r="C67" s="13">
        <v>36.08</v>
      </c>
      <c r="D67" s="13" t="str">
        <f t="shared" ref="D67:D130" si="4">IF(C67&lt;18.5,"Underweight", IF(AND(C67&gt;=18.5,C67&lt;=24.9),"Healthy Weight", IF(AND(C67&gt;=25,C67&lt;=29.9),"Overweight", IF(C67&gt;=30,"Obesity"))))</f>
        <v>Obesity</v>
      </c>
      <c r="E67" s="13">
        <v>8.8000000000000007</v>
      </c>
      <c r="F67" s="13" t="str">
        <f t="shared" ref="F67:F130" si="5">IF(E67&lt;5.7,"Normal",IF(AND(E67&gt;=5.7,E67&lt;=6.4),"Prediabetes",IF(E67&gt;=6.5,"Diabetes")))</f>
        <v>Diabetes</v>
      </c>
      <c r="G67" s="13" t="s">
        <v>8293</v>
      </c>
      <c r="H67" s="13" t="s">
        <v>8291</v>
      </c>
      <c r="I67" s="13" t="s">
        <v>8291</v>
      </c>
      <c r="J67" s="27">
        <v>1</v>
      </c>
      <c r="K67" s="13" t="s">
        <v>8293</v>
      </c>
      <c r="L67" s="13" t="str">
        <f t="shared" ref="L67:L130" si="6">IF($K$3:$K$2337="?","No",K67)</f>
        <v>Yes</v>
      </c>
      <c r="M67" s="28">
        <f t="shared" ref="M67:M130" si="7">IF(J67="No major surgery", 0,J67)</f>
        <v>1</v>
      </c>
    </row>
    <row r="68" spans="2:13" ht="15.75" customHeight="1" x14ac:dyDescent="0.3">
      <c r="B68" s="12" t="s">
        <v>265</v>
      </c>
      <c r="C68" s="13">
        <v>54.99</v>
      </c>
      <c r="D68" s="13" t="str">
        <f t="shared" si="4"/>
        <v>Obesity</v>
      </c>
      <c r="E68" s="13">
        <v>8.68</v>
      </c>
      <c r="F68" s="13" t="str">
        <f t="shared" si="5"/>
        <v>Diabetes</v>
      </c>
      <c r="G68" s="13" t="s">
        <v>8291</v>
      </c>
      <c r="H68" s="13" t="s">
        <v>8291</v>
      </c>
      <c r="I68" s="13" t="s">
        <v>8291</v>
      </c>
      <c r="J68" s="27">
        <v>2</v>
      </c>
      <c r="K68" s="13" t="s">
        <v>8293</v>
      </c>
      <c r="L68" s="13" t="str">
        <f t="shared" si="6"/>
        <v>Yes</v>
      </c>
      <c r="M68" s="28">
        <f t="shared" si="7"/>
        <v>2</v>
      </c>
    </row>
    <row r="69" spans="2:13" ht="15.75" customHeight="1" x14ac:dyDescent="0.3">
      <c r="B69" s="12" t="s">
        <v>269</v>
      </c>
      <c r="C69" s="13">
        <v>35.97</v>
      </c>
      <c r="D69" s="13" t="str">
        <f t="shared" si="4"/>
        <v>Obesity</v>
      </c>
      <c r="E69" s="13">
        <v>6.12</v>
      </c>
      <c r="F69" s="13" t="str">
        <f t="shared" si="5"/>
        <v>Prediabetes</v>
      </c>
      <c r="G69" s="13" t="s">
        <v>8291</v>
      </c>
      <c r="H69" s="13" t="s">
        <v>8291</v>
      </c>
      <c r="I69" s="13" t="s">
        <v>8293</v>
      </c>
      <c r="J69" s="27">
        <v>1</v>
      </c>
      <c r="K69" s="13" t="s">
        <v>8293</v>
      </c>
      <c r="L69" s="13" t="str">
        <f t="shared" si="6"/>
        <v>Yes</v>
      </c>
      <c r="M69" s="28">
        <f t="shared" si="7"/>
        <v>1</v>
      </c>
    </row>
    <row r="70" spans="2:13" ht="15.75" customHeight="1" x14ac:dyDescent="0.3">
      <c r="B70" s="12" t="s">
        <v>273</v>
      </c>
      <c r="C70" s="13">
        <v>45.54</v>
      </c>
      <c r="D70" s="13" t="str">
        <f t="shared" si="4"/>
        <v>Obesity</v>
      </c>
      <c r="E70" s="13">
        <v>5.4</v>
      </c>
      <c r="F70" s="13" t="str">
        <f t="shared" si="5"/>
        <v>Normal</v>
      </c>
      <c r="G70" s="13" t="s">
        <v>8293</v>
      </c>
      <c r="H70" s="13" t="s">
        <v>8291</v>
      </c>
      <c r="I70" s="13" t="s">
        <v>8293</v>
      </c>
      <c r="J70" s="27">
        <v>1</v>
      </c>
      <c r="K70" s="13" t="s">
        <v>8293</v>
      </c>
      <c r="L70" s="13" t="str">
        <f t="shared" si="6"/>
        <v>Yes</v>
      </c>
      <c r="M70" s="28">
        <f t="shared" si="7"/>
        <v>1</v>
      </c>
    </row>
    <row r="71" spans="2:13" ht="15.75" customHeight="1" x14ac:dyDescent="0.3">
      <c r="B71" s="12" t="s">
        <v>277</v>
      </c>
      <c r="C71" s="13">
        <v>35.53</v>
      </c>
      <c r="D71" s="13" t="str">
        <f t="shared" si="4"/>
        <v>Obesity</v>
      </c>
      <c r="E71" s="13">
        <v>4.3600000000000003</v>
      </c>
      <c r="F71" s="13" t="str">
        <f t="shared" si="5"/>
        <v>Normal</v>
      </c>
      <c r="G71" s="13" t="s">
        <v>8293</v>
      </c>
      <c r="H71" s="13" t="s">
        <v>8291</v>
      </c>
      <c r="I71" s="13" t="s">
        <v>8291</v>
      </c>
      <c r="J71" s="27" t="s">
        <v>8292</v>
      </c>
      <c r="K71" s="13" t="s">
        <v>8293</v>
      </c>
      <c r="L71" s="13" t="str">
        <f t="shared" si="6"/>
        <v>Yes</v>
      </c>
      <c r="M71" s="28">
        <f t="shared" si="7"/>
        <v>0</v>
      </c>
    </row>
    <row r="72" spans="2:13" ht="15.75" customHeight="1" x14ac:dyDescent="0.3">
      <c r="B72" s="12" t="s">
        <v>281</v>
      </c>
      <c r="C72" s="13">
        <v>30.8</v>
      </c>
      <c r="D72" s="13" t="str">
        <f t="shared" si="4"/>
        <v>Obesity</v>
      </c>
      <c r="E72" s="13">
        <v>9.77</v>
      </c>
      <c r="F72" s="13" t="str">
        <f t="shared" si="5"/>
        <v>Diabetes</v>
      </c>
      <c r="G72" s="13" t="s">
        <v>8291</v>
      </c>
      <c r="H72" s="13" t="s">
        <v>8291</v>
      </c>
      <c r="I72" s="13" t="s">
        <v>8291</v>
      </c>
      <c r="J72" s="27" t="s">
        <v>8292</v>
      </c>
      <c r="K72" s="13" t="s">
        <v>8293</v>
      </c>
      <c r="L72" s="13" t="str">
        <f t="shared" si="6"/>
        <v>Yes</v>
      </c>
      <c r="M72" s="28">
        <f t="shared" si="7"/>
        <v>0</v>
      </c>
    </row>
    <row r="73" spans="2:13" ht="15.75" customHeight="1" x14ac:dyDescent="0.3">
      <c r="B73" s="12" t="s">
        <v>285</v>
      </c>
      <c r="C73" s="13">
        <v>38.39</v>
      </c>
      <c r="D73" s="13" t="str">
        <f t="shared" si="4"/>
        <v>Obesity</v>
      </c>
      <c r="E73" s="13">
        <v>4.25</v>
      </c>
      <c r="F73" s="13" t="str">
        <f t="shared" si="5"/>
        <v>Normal</v>
      </c>
      <c r="G73" s="13" t="s">
        <v>8291</v>
      </c>
      <c r="H73" s="13" t="s">
        <v>8291</v>
      </c>
      <c r="I73" s="13" t="s">
        <v>8291</v>
      </c>
      <c r="J73" s="27">
        <v>1</v>
      </c>
      <c r="K73" s="13" t="s">
        <v>8293</v>
      </c>
      <c r="L73" s="13" t="str">
        <f t="shared" si="6"/>
        <v>Yes</v>
      </c>
      <c r="M73" s="28">
        <f t="shared" si="7"/>
        <v>1</v>
      </c>
    </row>
    <row r="74" spans="2:13" ht="15.75" customHeight="1" x14ac:dyDescent="0.3">
      <c r="B74" s="12" t="s">
        <v>289</v>
      </c>
      <c r="C74" s="13">
        <v>32.299999999999997</v>
      </c>
      <c r="D74" s="13" t="str">
        <f t="shared" si="4"/>
        <v>Obesity</v>
      </c>
      <c r="E74" s="13">
        <v>4.76</v>
      </c>
      <c r="F74" s="13" t="str">
        <f t="shared" si="5"/>
        <v>Normal</v>
      </c>
      <c r="G74" s="13" t="s">
        <v>8291</v>
      </c>
      <c r="H74" s="13" t="s">
        <v>8291</v>
      </c>
      <c r="I74" s="13" t="s">
        <v>8291</v>
      </c>
      <c r="J74" s="27">
        <v>2</v>
      </c>
      <c r="K74" s="13" t="s">
        <v>8293</v>
      </c>
      <c r="L74" s="13" t="str">
        <f t="shared" si="6"/>
        <v>Yes</v>
      </c>
      <c r="M74" s="28">
        <f t="shared" si="7"/>
        <v>2</v>
      </c>
    </row>
    <row r="75" spans="2:13" ht="15.75" customHeight="1" x14ac:dyDescent="0.3">
      <c r="B75" s="12" t="s">
        <v>293</v>
      </c>
      <c r="C75" s="13">
        <v>48.8</v>
      </c>
      <c r="D75" s="13" t="str">
        <f t="shared" si="4"/>
        <v>Obesity</v>
      </c>
      <c r="E75" s="13">
        <v>6.22</v>
      </c>
      <c r="F75" s="13" t="str">
        <f t="shared" si="5"/>
        <v>Prediabetes</v>
      </c>
      <c r="G75" s="13" t="s">
        <v>8293</v>
      </c>
      <c r="H75" s="13" t="s">
        <v>8291</v>
      </c>
      <c r="I75" s="13" t="s">
        <v>8291</v>
      </c>
      <c r="J75" s="27">
        <v>2</v>
      </c>
      <c r="K75" s="13" t="s">
        <v>8293</v>
      </c>
      <c r="L75" s="13" t="str">
        <f t="shared" si="6"/>
        <v>Yes</v>
      </c>
      <c r="M75" s="28">
        <f t="shared" si="7"/>
        <v>2</v>
      </c>
    </row>
    <row r="76" spans="2:13" ht="15.75" customHeight="1" x14ac:dyDescent="0.3">
      <c r="B76" s="12" t="s">
        <v>297</v>
      </c>
      <c r="C76" s="13">
        <v>45.5</v>
      </c>
      <c r="D76" s="13" t="str">
        <f t="shared" si="4"/>
        <v>Obesity</v>
      </c>
      <c r="E76" s="13">
        <v>7.96</v>
      </c>
      <c r="F76" s="13" t="str">
        <f t="shared" si="5"/>
        <v>Diabetes</v>
      </c>
      <c r="G76" s="13" t="s">
        <v>8291</v>
      </c>
      <c r="H76" s="13" t="s">
        <v>8291</v>
      </c>
      <c r="I76" s="13" t="s">
        <v>8291</v>
      </c>
      <c r="J76" s="27" t="s">
        <v>8292</v>
      </c>
      <c r="K76" s="13" t="s">
        <v>8293</v>
      </c>
      <c r="L76" s="13" t="str">
        <f t="shared" si="6"/>
        <v>Yes</v>
      </c>
      <c r="M76" s="28">
        <f t="shared" si="7"/>
        <v>0</v>
      </c>
    </row>
    <row r="77" spans="2:13" ht="15.75" customHeight="1" x14ac:dyDescent="0.3">
      <c r="B77" s="12" t="s">
        <v>301</v>
      </c>
      <c r="C77" s="13">
        <v>53.61</v>
      </c>
      <c r="D77" s="13" t="str">
        <f t="shared" si="4"/>
        <v>Obesity</v>
      </c>
      <c r="E77" s="13">
        <v>10.92</v>
      </c>
      <c r="F77" s="13" t="str">
        <f t="shared" si="5"/>
        <v>Diabetes</v>
      </c>
      <c r="G77" s="13" t="s">
        <v>8293</v>
      </c>
      <c r="H77" s="13" t="s">
        <v>8291</v>
      </c>
      <c r="I77" s="13" t="s">
        <v>8291</v>
      </c>
      <c r="J77" s="27">
        <v>1</v>
      </c>
      <c r="K77" s="13" t="s">
        <v>8293</v>
      </c>
      <c r="L77" s="13" t="str">
        <f t="shared" si="6"/>
        <v>Yes</v>
      </c>
      <c r="M77" s="28">
        <f t="shared" si="7"/>
        <v>1</v>
      </c>
    </row>
    <row r="78" spans="2:13" ht="15.75" customHeight="1" x14ac:dyDescent="0.3">
      <c r="B78" s="12" t="s">
        <v>305</v>
      </c>
      <c r="C78" s="13">
        <v>36.19</v>
      </c>
      <c r="D78" s="13" t="str">
        <f t="shared" si="4"/>
        <v>Obesity</v>
      </c>
      <c r="E78" s="13">
        <v>11.51</v>
      </c>
      <c r="F78" s="13" t="str">
        <f t="shared" si="5"/>
        <v>Diabetes</v>
      </c>
      <c r="G78" s="13" t="s">
        <v>8293</v>
      </c>
      <c r="H78" s="13" t="s">
        <v>8291</v>
      </c>
      <c r="I78" s="13" t="s">
        <v>8291</v>
      </c>
      <c r="J78" s="27">
        <v>1</v>
      </c>
      <c r="K78" s="13" t="s">
        <v>8293</v>
      </c>
      <c r="L78" s="13" t="str">
        <f t="shared" si="6"/>
        <v>Yes</v>
      </c>
      <c r="M78" s="28">
        <f t="shared" si="7"/>
        <v>1</v>
      </c>
    </row>
    <row r="79" spans="2:13" ht="15.75" customHeight="1" x14ac:dyDescent="0.3">
      <c r="B79" s="12" t="s">
        <v>309</v>
      </c>
      <c r="C79" s="13">
        <v>34.6</v>
      </c>
      <c r="D79" s="13" t="str">
        <f t="shared" si="4"/>
        <v>Obesity</v>
      </c>
      <c r="E79" s="13">
        <v>5.99</v>
      </c>
      <c r="F79" s="13" t="str">
        <f t="shared" si="5"/>
        <v>Prediabetes</v>
      </c>
      <c r="G79" s="13" t="s">
        <v>8293</v>
      </c>
      <c r="H79" s="13" t="s">
        <v>8291</v>
      </c>
      <c r="I79" s="13" t="s">
        <v>8291</v>
      </c>
      <c r="J79" s="27" t="s">
        <v>8292</v>
      </c>
      <c r="K79" s="13" t="s">
        <v>8293</v>
      </c>
      <c r="L79" s="13" t="str">
        <f t="shared" si="6"/>
        <v>Yes</v>
      </c>
      <c r="M79" s="28">
        <f t="shared" si="7"/>
        <v>0</v>
      </c>
    </row>
    <row r="80" spans="2:13" ht="15.75" customHeight="1" x14ac:dyDescent="0.3">
      <c r="B80" s="12" t="s">
        <v>313</v>
      </c>
      <c r="C80" s="13">
        <v>54.12</v>
      </c>
      <c r="D80" s="13" t="str">
        <f t="shared" si="4"/>
        <v>Obesity</v>
      </c>
      <c r="E80" s="13">
        <v>11.57</v>
      </c>
      <c r="F80" s="13" t="str">
        <f t="shared" si="5"/>
        <v>Diabetes</v>
      </c>
      <c r="G80" s="13" t="s">
        <v>8291</v>
      </c>
      <c r="H80" s="13" t="s">
        <v>8291</v>
      </c>
      <c r="I80" s="13" t="s">
        <v>8291</v>
      </c>
      <c r="J80" s="27" t="s">
        <v>8292</v>
      </c>
      <c r="K80" s="13" t="s">
        <v>8293</v>
      </c>
      <c r="L80" s="13" t="str">
        <f t="shared" si="6"/>
        <v>Yes</v>
      </c>
      <c r="M80" s="28">
        <f t="shared" si="7"/>
        <v>0</v>
      </c>
    </row>
    <row r="81" spans="2:13" ht="15.75" customHeight="1" x14ac:dyDescent="0.3">
      <c r="B81" s="12" t="s">
        <v>317</v>
      </c>
      <c r="C81" s="13">
        <v>48.82</v>
      </c>
      <c r="D81" s="13" t="str">
        <f t="shared" si="4"/>
        <v>Obesity</v>
      </c>
      <c r="E81" s="13">
        <v>6.67</v>
      </c>
      <c r="F81" s="13" t="str">
        <f t="shared" si="5"/>
        <v>Diabetes</v>
      </c>
      <c r="G81" s="13" t="s">
        <v>8293</v>
      </c>
      <c r="H81" s="13" t="s">
        <v>8291</v>
      </c>
      <c r="I81" s="13" t="s">
        <v>8291</v>
      </c>
      <c r="J81" s="27" t="s">
        <v>8292</v>
      </c>
      <c r="K81" s="13" t="s">
        <v>8293</v>
      </c>
      <c r="L81" s="13" t="str">
        <f t="shared" si="6"/>
        <v>Yes</v>
      </c>
      <c r="M81" s="28">
        <f t="shared" si="7"/>
        <v>0</v>
      </c>
    </row>
    <row r="82" spans="2:13" ht="15.75" customHeight="1" x14ac:dyDescent="0.3">
      <c r="B82" s="12" t="s">
        <v>321</v>
      </c>
      <c r="C82" s="13">
        <v>51.01</v>
      </c>
      <c r="D82" s="13" t="str">
        <f t="shared" si="4"/>
        <v>Obesity</v>
      </c>
      <c r="E82" s="13">
        <v>9.1999999999999993</v>
      </c>
      <c r="F82" s="13" t="str">
        <f t="shared" si="5"/>
        <v>Diabetes</v>
      </c>
      <c r="G82" s="13" t="s">
        <v>8291</v>
      </c>
      <c r="H82" s="13" t="s">
        <v>8291</v>
      </c>
      <c r="I82" s="13" t="s">
        <v>8291</v>
      </c>
      <c r="J82" s="27" t="s">
        <v>8292</v>
      </c>
      <c r="K82" s="13" t="s">
        <v>8293</v>
      </c>
      <c r="L82" s="13" t="str">
        <f t="shared" si="6"/>
        <v>Yes</v>
      </c>
      <c r="M82" s="28">
        <f t="shared" si="7"/>
        <v>0</v>
      </c>
    </row>
    <row r="83" spans="2:13" ht="15.75" customHeight="1" x14ac:dyDescent="0.3">
      <c r="B83" s="12" t="s">
        <v>325</v>
      </c>
      <c r="C83" s="13">
        <v>45.65</v>
      </c>
      <c r="D83" s="13" t="str">
        <f t="shared" si="4"/>
        <v>Obesity</v>
      </c>
      <c r="E83" s="13">
        <v>5.1100000000000003</v>
      </c>
      <c r="F83" s="13" t="str">
        <f t="shared" si="5"/>
        <v>Normal</v>
      </c>
      <c r="G83" s="13" t="s">
        <v>8293</v>
      </c>
      <c r="H83" s="13" t="s">
        <v>8291</v>
      </c>
      <c r="I83" s="13" t="s">
        <v>8291</v>
      </c>
      <c r="J83" s="27">
        <v>1</v>
      </c>
      <c r="K83" s="13" t="s">
        <v>8293</v>
      </c>
      <c r="L83" s="13" t="str">
        <f t="shared" si="6"/>
        <v>Yes</v>
      </c>
      <c r="M83" s="28">
        <f t="shared" si="7"/>
        <v>1</v>
      </c>
    </row>
    <row r="84" spans="2:13" ht="15.75" customHeight="1" x14ac:dyDescent="0.3">
      <c r="B84" s="12" t="s">
        <v>329</v>
      </c>
      <c r="C84" s="13">
        <v>52.9</v>
      </c>
      <c r="D84" s="13" t="str">
        <f t="shared" si="4"/>
        <v>Obesity</v>
      </c>
      <c r="E84" s="13">
        <v>5.34</v>
      </c>
      <c r="F84" s="13" t="str">
        <f t="shared" si="5"/>
        <v>Normal</v>
      </c>
      <c r="G84" s="13" t="s">
        <v>8291</v>
      </c>
      <c r="H84" s="13" t="s">
        <v>8291</v>
      </c>
      <c r="I84" s="13" t="s">
        <v>8291</v>
      </c>
      <c r="J84" s="27" t="s">
        <v>8292</v>
      </c>
      <c r="K84" s="13" t="s">
        <v>8293</v>
      </c>
      <c r="L84" s="13" t="str">
        <f t="shared" si="6"/>
        <v>Yes</v>
      </c>
      <c r="M84" s="28">
        <f t="shared" si="7"/>
        <v>0</v>
      </c>
    </row>
    <row r="85" spans="2:13" ht="15.75" customHeight="1" x14ac:dyDescent="0.3">
      <c r="B85" s="12" t="s">
        <v>333</v>
      </c>
      <c r="C85" s="13">
        <v>45.41</v>
      </c>
      <c r="D85" s="13" t="str">
        <f t="shared" si="4"/>
        <v>Obesity</v>
      </c>
      <c r="E85" s="13">
        <v>4.03</v>
      </c>
      <c r="F85" s="13" t="str">
        <f t="shared" si="5"/>
        <v>Normal</v>
      </c>
      <c r="G85" s="13" t="s">
        <v>8293</v>
      </c>
      <c r="H85" s="13" t="s">
        <v>8291</v>
      </c>
      <c r="I85" s="13" t="s">
        <v>8291</v>
      </c>
      <c r="J85" s="27">
        <v>1</v>
      </c>
      <c r="K85" s="13" t="s">
        <v>8293</v>
      </c>
      <c r="L85" s="13" t="str">
        <f t="shared" si="6"/>
        <v>Yes</v>
      </c>
      <c r="M85" s="28">
        <f t="shared" si="7"/>
        <v>1</v>
      </c>
    </row>
    <row r="86" spans="2:13" ht="15.75" customHeight="1" x14ac:dyDescent="0.3">
      <c r="B86" s="12" t="s">
        <v>337</v>
      </c>
      <c r="C86" s="13">
        <v>49.41</v>
      </c>
      <c r="D86" s="13" t="str">
        <f t="shared" si="4"/>
        <v>Obesity</v>
      </c>
      <c r="E86" s="13">
        <v>4.2300000000000004</v>
      </c>
      <c r="F86" s="13" t="str">
        <f t="shared" si="5"/>
        <v>Normal</v>
      </c>
      <c r="G86" s="13" t="s">
        <v>8293</v>
      </c>
      <c r="H86" s="13" t="s">
        <v>8291</v>
      </c>
      <c r="I86" s="13" t="s">
        <v>8293</v>
      </c>
      <c r="J86" s="27">
        <v>1</v>
      </c>
      <c r="K86" s="13" t="s">
        <v>8293</v>
      </c>
      <c r="L86" s="13" t="str">
        <f t="shared" si="6"/>
        <v>Yes</v>
      </c>
      <c r="M86" s="28">
        <f t="shared" si="7"/>
        <v>1</v>
      </c>
    </row>
    <row r="87" spans="2:13" ht="15.75" customHeight="1" x14ac:dyDescent="0.3">
      <c r="B87" s="12" t="s">
        <v>341</v>
      </c>
      <c r="C87" s="13">
        <v>31.824999999999999</v>
      </c>
      <c r="D87" s="13" t="str">
        <f t="shared" si="4"/>
        <v>Obesity</v>
      </c>
      <c r="E87" s="13">
        <v>4.0599999999999996</v>
      </c>
      <c r="F87" s="13" t="str">
        <f t="shared" si="5"/>
        <v>Normal</v>
      </c>
      <c r="G87" s="13" t="s">
        <v>8291</v>
      </c>
      <c r="H87" s="13" t="s">
        <v>8291</v>
      </c>
      <c r="I87" s="13" t="s">
        <v>8291</v>
      </c>
      <c r="J87" s="27">
        <v>2</v>
      </c>
      <c r="K87" s="13" t="s">
        <v>8293</v>
      </c>
      <c r="L87" s="13" t="str">
        <f t="shared" si="6"/>
        <v>Yes</v>
      </c>
      <c r="M87" s="28">
        <f t="shared" si="7"/>
        <v>2</v>
      </c>
    </row>
    <row r="88" spans="2:13" ht="15.75" customHeight="1" x14ac:dyDescent="0.3">
      <c r="B88" s="12" t="s">
        <v>345</v>
      </c>
      <c r="C88" s="13">
        <v>51.28</v>
      </c>
      <c r="D88" s="13" t="str">
        <f t="shared" si="4"/>
        <v>Obesity</v>
      </c>
      <c r="E88" s="13">
        <v>4.68</v>
      </c>
      <c r="F88" s="13" t="str">
        <f t="shared" si="5"/>
        <v>Normal</v>
      </c>
      <c r="G88" s="13" t="s">
        <v>8291</v>
      </c>
      <c r="H88" s="13" t="s">
        <v>8291</v>
      </c>
      <c r="I88" s="13" t="s">
        <v>8291</v>
      </c>
      <c r="J88" s="27">
        <v>2</v>
      </c>
      <c r="K88" s="13" t="s">
        <v>8293</v>
      </c>
      <c r="L88" s="13" t="str">
        <f t="shared" si="6"/>
        <v>Yes</v>
      </c>
      <c r="M88" s="28">
        <f t="shared" si="7"/>
        <v>2</v>
      </c>
    </row>
    <row r="89" spans="2:13" ht="15.75" customHeight="1" x14ac:dyDescent="0.3">
      <c r="B89" s="12" t="s">
        <v>349</v>
      </c>
      <c r="C89" s="13">
        <v>34.96</v>
      </c>
      <c r="D89" s="13" t="str">
        <f t="shared" si="4"/>
        <v>Obesity</v>
      </c>
      <c r="E89" s="13">
        <v>4.34</v>
      </c>
      <c r="F89" s="13" t="str">
        <f t="shared" si="5"/>
        <v>Normal</v>
      </c>
      <c r="G89" s="13" t="s">
        <v>8291</v>
      </c>
      <c r="H89" s="13" t="s">
        <v>8291</v>
      </c>
      <c r="I89" s="13" t="s">
        <v>8293</v>
      </c>
      <c r="J89" s="27">
        <v>1</v>
      </c>
      <c r="K89" s="13" t="s">
        <v>8293</v>
      </c>
      <c r="L89" s="13" t="str">
        <f t="shared" si="6"/>
        <v>Yes</v>
      </c>
      <c r="M89" s="28">
        <f t="shared" si="7"/>
        <v>1</v>
      </c>
    </row>
    <row r="90" spans="2:13" ht="15.75" customHeight="1" x14ac:dyDescent="0.3">
      <c r="B90" s="12" t="s">
        <v>353</v>
      </c>
      <c r="C90" s="13">
        <v>33.11</v>
      </c>
      <c r="D90" s="13" t="str">
        <f t="shared" si="4"/>
        <v>Obesity</v>
      </c>
      <c r="E90" s="13">
        <v>10.51</v>
      </c>
      <c r="F90" s="13" t="str">
        <f t="shared" si="5"/>
        <v>Diabetes</v>
      </c>
      <c r="G90" s="13" t="s">
        <v>8291</v>
      </c>
      <c r="H90" s="13" t="s">
        <v>8291</v>
      </c>
      <c r="I90" s="13" t="s">
        <v>8291</v>
      </c>
      <c r="J90" s="27" t="s">
        <v>8292</v>
      </c>
      <c r="K90" s="13" t="s">
        <v>8293</v>
      </c>
      <c r="L90" s="13" t="str">
        <f t="shared" si="6"/>
        <v>Yes</v>
      </c>
      <c r="M90" s="28">
        <f t="shared" si="7"/>
        <v>0</v>
      </c>
    </row>
    <row r="91" spans="2:13" ht="15.75" customHeight="1" x14ac:dyDescent="0.3">
      <c r="B91" s="12" t="s">
        <v>357</v>
      </c>
      <c r="C91" s="13">
        <v>54.74</v>
      </c>
      <c r="D91" s="13" t="str">
        <f t="shared" si="4"/>
        <v>Obesity</v>
      </c>
      <c r="E91" s="13">
        <v>5.84</v>
      </c>
      <c r="F91" s="13" t="str">
        <f t="shared" si="5"/>
        <v>Prediabetes</v>
      </c>
      <c r="G91" s="13" t="s">
        <v>8293</v>
      </c>
      <c r="H91" s="13" t="s">
        <v>8291</v>
      </c>
      <c r="I91" s="13" t="s">
        <v>8293</v>
      </c>
      <c r="J91" s="27">
        <v>1</v>
      </c>
      <c r="K91" s="13" t="s">
        <v>8293</v>
      </c>
      <c r="L91" s="13" t="str">
        <f t="shared" si="6"/>
        <v>Yes</v>
      </c>
      <c r="M91" s="28">
        <f t="shared" si="7"/>
        <v>1</v>
      </c>
    </row>
    <row r="92" spans="2:13" ht="15.75" customHeight="1" x14ac:dyDescent="0.3">
      <c r="B92" s="12" t="s">
        <v>361</v>
      </c>
      <c r="C92" s="13">
        <v>32.56</v>
      </c>
      <c r="D92" s="13" t="str">
        <f t="shared" si="4"/>
        <v>Obesity</v>
      </c>
      <c r="E92" s="13">
        <v>5.41</v>
      </c>
      <c r="F92" s="13" t="str">
        <f t="shared" si="5"/>
        <v>Normal</v>
      </c>
      <c r="G92" s="13" t="s">
        <v>8291</v>
      </c>
      <c r="H92" s="13" t="s">
        <v>8291</v>
      </c>
      <c r="I92" s="13" t="s">
        <v>8293</v>
      </c>
      <c r="J92" s="27">
        <v>1</v>
      </c>
      <c r="K92" s="13" t="s">
        <v>8293</v>
      </c>
      <c r="L92" s="13" t="str">
        <f t="shared" si="6"/>
        <v>Yes</v>
      </c>
      <c r="M92" s="28">
        <f t="shared" si="7"/>
        <v>1</v>
      </c>
    </row>
    <row r="93" spans="2:13" ht="15.75" customHeight="1" x14ac:dyDescent="0.3">
      <c r="B93" s="12" t="s">
        <v>365</v>
      </c>
      <c r="C93" s="13">
        <v>39.049999999999997</v>
      </c>
      <c r="D93" s="13" t="str">
        <f t="shared" si="4"/>
        <v>Obesity</v>
      </c>
      <c r="E93" s="13">
        <v>6.06</v>
      </c>
      <c r="F93" s="13" t="str">
        <f t="shared" si="5"/>
        <v>Prediabetes</v>
      </c>
      <c r="G93" s="13" t="s">
        <v>8291</v>
      </c>
      <c r="H93" s="13" t="s">
        <v>8291</v>
      </c>
      <c r="I93" s="13" t="s">
        <v>8291</v>
      </c>
      <c r="J93" s="27">
        <v>1</v>
      </c>
      <c r="K93" s="13" t="s">
        <v>8293</v>
      </c>
      <c r="L93" s="13" t="str">
        <f t="shared" si="6"/>
        <v>Yes</v>
      </c>
      <c r="M93" s="28">
        <f t="shared" si="7"/>
        <v>1</v>
      </c>
    </row>
    <row r="94" spans="2:13" ht="15.75" customHeight="1" x14ac:dyDescent="0.3">
      <c r="B94" s="12" t="s">
        <v>369</v>
      </c>
      <c r="C94" s="13">
        <v>42.75</v>
      </c>
      <c r="D94" s="13" t="str">
        <f t="shared" si="4"/>
        <v>Obesity</v>
      </c>
      <c r="E94" s="13">
        <v>4.22</v>
      </c>
      <c r="F94" s="13" t="str">
        <f t="shared" si="5"/>
        <v>Normal</v>
      </c>
      <c r="G94" s="13" t="s">
        <v>8291</v>
      </c>
      <c r="H94" s="13" t="s">
        <v>8291</v>
      </c>
      <c r="I94" s="13" t="s">
        <v>8291</v>
      </c>
      <c r="J94" s="27" t="s">
        <v>8292</v>
      </c>
      <c r="K94" s="13" t="s">
        <v>8293</v>
      </c>
      <c r="L94" s="13" t="str">
        <f t="shared" si="6"/>
        <v>Yes</v>
      </c>
      <c r="M94" s="28">
        <f t="shared" si="7"/>
        <v>0</v>
      </c>
    </row>
    <row r="95" spans="2:13" ht="15.75" customHeight="1" x14ac:dyDescent="0.3">
      <c r="B95" s="12" t="s">
        <v>373</v>
      </c>
      <c r="C95" s="13">
        <v>50.58</v>
      </c>
      <c r="D95" s="13" t="str">
        <f t="shared" si="4"/>
        <v>Obesity</v>
      </c>
      <c r="E95" s="13">
        <v>5.12</v>
      </c>
      <c r="F95" s="13" t="str">
        <f t="shared" si="5"/>
        <v>Normal</v>
      </c>
      <c r="G95" s="13" t="s">
        <v>8291</v>
      </c>
      <c r="H95" s="13" t="s">
        <v>8291</v>
      </c>
      <c r="I95" s="13" t="s">
        <v>8291</v>
      </c>
      <c r="J95" s="27">
        <v>2</v>
      </c>
      <c r="K95" s="13" t="s">
        <v>8293</v>
      </c>
      <c r="L95" s="13" t="str">
        <f t="shared" si="6"/>
        <v>Yes</v>
      </c>
      <c r="M95" s="28">
        <f t="shared" si="7"/>
        <v>2</v>
      </c>
    </row>
    <row r="96" spans="2:13" ht="15.75" customHeight="1" x14ac:dyDescent="0.3">
      <c r="B96" s="12" t="s">
        <v>377</v>
      </c>
      <c r="C96" s="13">
        <v>30.495000000000001</v>
      </c>
      <c r="D96" s="13" t="str">
        <f t="shared" si="4"/>
        <v>Obesity</v>
      </c>
      <c r="E96" s="13">
        <v>4.57</v>
      </c>
      <c r="F96" s="13" t="str">
        <f t="shared" si="5"/>
        <v>Normal</v>
      </c>
      <c r="G96" s="13" t="s">
        <v>8293</v>
      </c>
      <c r="H96" s="13" t="s">
        <v>8291</v>
      </c>
      <c r="I96" s="13" t="s">
        <v>8291</v>
      </c>
      <c r="J96" s="27" t="s">
        <v>8292</v>
      </c>
      <c r="K96" s="13" t="s">
        <v>8293</v>
      </c>
      <c r="L96" s="13" t="str">
        <f t="shared" si="6"/>
        <v>Yes</v>
      </c>
      <c r="M96" s="28">
        <f t="shared" si="7"/>
        <v>0</v>
      </c>
    </row>
    <row r="97" spans="2:13" ht="15.75" customHeight="1" x14ac:dyDescent="0.3">
      <c r="B97" s="12" t="s">
        <v>380</v>
      </c>
      <c r="C97" s="13">
        <v>48.31</v>
      </c>
      <c r="D97" s="13" t="str">
        <f t="shared" si="4"/>
        <v>Obesity</v>
      </c>
      <c r="E97" s="13">
        <v>9.58</v>
      </c>
      <c r="F97" s="13" t="str">
        <f t="shared" si="5"/>
        <v>Diabetes</v>
      </c>
      <c r="G97" s="13" t="s">
        <v>8293</v>
      </c>
      <c r="H97" s="13" t="s">
        <v>8291</v>
      </c>
      <c r="I97" s="13" t="s">
        <v>8291</v>
      </c>
      <c r="J97" s="27">
        <v>2</v>
      </c>
      <c r="K97" s="13" t="s">
        <v>8293</v>
      </c>
      <c r="L97" s="13" t="str">
        <f t="shared" si="6"/>
        <v>Yes</v>
      </c>
      <c r="M97" s="28">
        <f t="shared" si="7"/>
        <v>2</v>
      </c>
    </row>
    <row r="98" spans="2:13" ht="15.75" customHeight="1" x14ac:dyDescent="0.3">
      <c r="B98" s="12" t="s">
        <v>383</v>
      </c>
      <c r="C98" s="13">
        <v>48.99</v>
      </c>
      <c r="D98" s="13" t="str">
        <f t="shared" si="4"/>
        <v>Obesity</v>
      </c>
      <c r="E98" s="13">
        <v>9.7799999999999994</v>
      </c>
      <c r="F98" s="13" t="str">
        <f t="shared" si="5"/>
        <v>Diabetes</v>
      </c>
      <c r="G98" s="13" t="s">
        <v>8293</v>
      </c>
      <c r="H98" s="13" t="s">
        <v>8291</v>
      </c>
      <c r="I98" s="13" t="s">
        <v>8291</v>
      </c>
      <c r="J98" s="27">
        <v>1</v>
      </c>
      <c r="K98" s="13" t="s">
        <v>8293</v>
      </c>
      <c r="L98" s="13" t="str">
        <f t="shared" si="6"/>
        <v>Yes</v>
      </c>
      <c r="M98" s="28">
        <f t="shared" si="7"/>
        <v>1</v>
      </c>
    </row>
    <row r="99" spans="2:13" ht="15.75" customHeight="1" x14ac:dyDescent="0.3">
      <c r="B99" s="12" t="s">
        <v>387</v>
      </c>
      <c r="C99" s="13">
        <v>38.39</v>
      </c>
      <c r="D99" s="13" t="str">
        <f t="shared" si="4"/>
        <v>Obesity</v>
      </c>
      <c r="E99" s="13">
        <v>4.1100000000000003</v>
      </c>
      <c r="F99" s="13" t="str">
        <f t="shared" si="5"/>
        <v>Normal</v>
      </c>
      <c r="G99" s="13" t="s">
        <v>8293</v>
      </c>
      <c r="H99" s="13" t="s">
        <v>8291</v>
      </c>
      <c r="I99" s="13" t="s">
        <v>8291</v>
      </c>
      <c r="J99" s="27" t="s">
        <v>8292</v>
      </c>
      <c r="K99" s="13" t="s">
        <v>8293</v>
      </c>
      <c r="L99" s="13" t="str">
        <f t="shared" si="6"/>
        <v>Yes</v>
      </c>
      <c r="M99" s="28">
        <f t="shared" si="7"/>
        <v>0</v>
      </c>
    </row>
    <row r="100" spans="2:13" ht="15.75" customHeight="1" x14ac:dyDescent="0.3">
      <c r="B100" s="12" t="s">
        <v>391</v>
      </c>
      <c r="C100" s="13">
        <v>44.34</v>
      </c>
      <c r="D100" s="13" t="str">
        <f t="shared" si="4"/>
        <v>Obesity</v>
      </c>
      <c r="E100" s="13">
        <v>4.0199999999999996</v>
      </c>
      <c r="F100" s="13" t="str">
        <f t="shared" si="5"/>
        <v>Normal</v>
      </c>
      <c r="G100" s="13" t="s">
        <v>8293</v>
      </c>
      <c r="H100" s="13" t="s">
        <v>8291</v>
      </c>
      <c r="I100" s="13" t="s">
        <v>8291</v>
      </c>
      <c r="J100" s="27">
        <v>2</v>
      </c>
      <c r="K100" s="13" t="s">
        <v>8293</v>
      </c>
      <c r="L100" s="13" t="str">
        <f t="shared" si="6"/>
        <v>Yes</v>
      </c>
      <c r="M100" s="28">
        <f t="shared" si="7"/>
        <v>2</v>
      </c>
    </row>
    <row r="101" spans="2:13" ht="15.75" customHeight="1" x14ac:dyDescent="0.3">
      <c r="B101" s="12" t="s">
        <v>395</v>
      </c>
      <c r="C101" s="13">
        <v>41.51</v>
      </c>
      <c r="D101" s="13" t="str">
        <f t="shared" si="4"/>
        <v>Obesity</v>
      </c>
      <c r="E101" s="13">
        <v>6.92</v>
      </c>
      <c r="F101" s="13" t="str">
        <f t="shared" si="5"/>
        <v>Diabetes</v>
      </c>
      <c r="G101" s="13" t="s">
        <v>8291</v>
      </c>
      <c r="H101" s="13" t="s">
        <v>8291</v>
      </c>
      <c r="I101" s="13" t="s">
        <v>8291</v>
      </c>
      <c r="J101" s="27" t="s">
        <v>8292</v>
      </c>
      <c r="K101" s="13" t="s">
        <v>8293</v>
      </c>
      <c r="L101" s="13" t="str">
        <f t="shared" si="6"/>
        <v>Yes</v>
      </c>
      <c r="M101" s="28">
        <f t="shared" si="7"/>
        <v>0</v>
      </c>
    </row>
    <row r="102" spans="2:13" ht="15.75" customHeight="1" x14ac:dyDescent="0.3">
      <c r="B102" s="12" t="s">
        <v>399</v>
      </c>
      <c r="C102" s="13">
        <v>48.2</v>
      </c>
      <c r="D102" s="13" t="str">
        <f t="shared" si="4"/>
        <v>Obesity</v>
      </c>
      <c r="E102" s="13">
        <v>4.84</v>
      </c>
      <c r="F102" s="13" t="str">
        <f t="shared" si="5"/>
        <v>Normal</v>
      </c>
      <c r="G102" s="13" t="s">
        <v>8291</v>
      </c>
      <c r="H102" s="13" t="s">
        <v>8291</v>
      </c>
      <c r="I102" s="13" t="s">
        <v>8291</v>
      </c>
      <c r="J102" s="27" t="s">
        <v>8292</v>
      </c>
      <c r="K102" s="13" t="s">
        <v>8293</v>
      </c>
      <c r="L102" s="13" t="str">
        <f t="shared" si="6"/>
        <v>Yes</v>
      </c>
      <c r="M102" s="28">
        <f t="shared" si="7"/>
        <v>0</v>
      </c>
    </row>
    <row r="103" spans="2:13" ht="15.75" customHeight="1" x14ac:dyDescent="0.3">
      <c r="B103" s="12" t="s">
        <v>402</v>
      </c>
      <c r="C103" s="13">
        <v>35.75</v>
      </c>
      <c r="D103" s="13" t="str">
        <f t="shared" si="4"/>
        <v>Obesity</v>
      </c>
      <c r="E103" s="13">
        <v>8</v>
      </c>
      <c r="F103" s="13" t="str">
        <f t="shared" si="5"/>
        <v>Diabetes</v>
      </c>
      <c r="G103" s="13" t="s">
        <v>8293</v>
      </c>
      <c r="H103" s="13" t="s">
        <v>8291</v>
      </c>
      <c r="I103" s="13" t="s">
        <v>8291</v>
      </c>
      <c r="J103" s="27" t="s">
        <v>8292</v>
      </c>
      <c r="K103" s="13" t="s">
        <v>8293</v>
      </c>
      <c r="L103" s="13" t="str">
        <f t="shared" si="6"/>
        <v>Yes</v>
      </c>
      <c r="M103" s="28">
        <f t="shared" si="7"/>
        <v>0</v>
      </c>
    </row>
    <row r="104" spans="2:13" ht="15.75" customHeight="1" x14ac:dyDescent="0.3">
      <c r="B104" s="12" t="s">
        <v>406</v>
      </c>
      <c r="C104" s="13">
        <v>53.81</v>
      </c>
      <c r="D104" s="13" t="str">
        <f t="shared" si="4"/>
        <v>Obesity</v>
      </c>
      <c r="E104" s="13">
        <v>8.77</v>
      </c>
      <c r="F104" s="13" t="str">
        <f t="shared" si="5"/>
        <v>Diabetes</v>
      </c>
      <c r="G104" s="13" t="s">
        <v>8293</v>
      </c>
      <c r="H104" s="13" t="s">
        <v>8291</v>
      </c>
      <c r="I104" s="13" t="s">
        <v>8291</v>
      </c>
      <c r="J104" s="27" t="s">
        <v>8292</v>
      </c>
      <c r="K104" s="13" t="s">
        <v>8293</v>
      </c>
      <c r="L104" s="13" t="str">
        <f t="shared" si="6"/>
        <v>Yes</v>
      </c>
      <c r="M104" s="28">
        <f t="shared" si="7"/>
        <v>0</v>
      </c>
    </row>
    <row r="105" spans="2:13" ht="15.75" customHeight="1" x14ac:dyDescent="0.3">
      <c r="B105" s="12" t="s">
        <v>410</v>
      </c>
      <c r="C105" s="13">
        <v>49.48</v>
      </c>
      <c r="D105" s="13" t="str">
        <f t="shared" si="4"/>
        <v>Obesity</v>
      </c>
      <c r="E105" s="13">
        <v>4.96</v>
      </c>
      <c r="F105" s="13" t="str">
        <f t="shared" si="5"/>
        <v>Normal</v>
      </c>
      <c r="G105" s="13" t="s">
        <v>8291</v>
      </c>
      <c r="H105" s="13" t="s">
        <v>8291</v>
      </c>
      <c r="I105" s="13" t="s">
        <v>8293</v>
      </c>
      <c r="J105" s="27">
        <v>1</v>
      </c>
      <c r="K105" s="13" t="s">
        <v>8293</v>
      </c>
      <c r="L105" s="13" t="str">
        <f t="shared" si="6"/>
        <v>Yes</v>
      </c>
      <c r="M105" s="28">
        <f t="shared" si="7"/>
        <v>1</v>
      </c>
    </row>
    <row r="106" spans="2:13" ht="15.75" customHeight="1" x14ac:dyDescent="0.3">
      <c r="B106" s="12" t="s">
        <v>414</v>
      </c>
      <c r="C106" s="13">
        <v>34.1</v>
      </c>
      <c r="D106" s="13" t="str">
        <f t="shared" si="4"/>
        <v>Obesity</v>
      </c>
      <c r="E106" s="13">
        <v>4.43</v>
      </c>
      <c r="F106" s="13" t="str">
        <f t="shared" si="5"/>
        <v>Normal</v>
      </c>
      <c r="G106" s="13" t="s">
        <v>8293</v>
      </c>
      <c r="H106" s="13" t="s">
        <v>8291</v>
      </c>
      <c r="I106" s="13" t="s">
        <v>8291</v>
      </c>
      <c r="J106" s="27" t="s">
        <v>8292</v>
      </c>
      <c r="K106" s="13" t="s">
        <v>8293</v>
      </c>
      <c r="L106" s="13" t="str">
        <f t="shared" si="6"/>
        <v>Yes</v>
      </c>
      <c r="M106" s="28">
        <f t="shared" si="7"/>
        <v>0</v>
      </c>
    </row>
    <row r="107" spans="2:13" ht="15.75" customHeight="1" x14ac:dyDescent="0.3">
      <c r="B107" s="12" t="s">
        <v>418</v>
      </c>
      <c r="C107" s="13">
        <v>35.299999999999997</v>
      </c>
      <c r="D107" s="13" t="str">
        <f t="shared" si="4"/>
        <v>Obesity</v>
      </c>
      <c r="E107" s="13">
        <v>5.82</v>
      </c>
      <c r="F107" s="13" t="str">
        <f t="shared" si="5"/>
        <v>Prediabetes</v>
      </c>
      <c r="G107" s="13" t="s">
        <v>8293</v>
      </c>
      <c r="H107" s="13" t="s">
        <v>8291</v>
      </c>
      <c r="I107" s="13" t="s">
        <v>8293</v>
      </c>
      <c r="J107" s="27">
        <v>1</v>
      </c>
      <c r="K107" s="13" t="s">
        <v>8293</v>
      </c>
      <c r="L107" s="13" t="str">
        <f t="shared" si="6"/>
        <v>Yes</v>
      </c>
      <c r="M107" s="28">
        <f t="shared" si="7"/>
        <v>1</v>
      </c>
    </row>
    <row r="108" spans="2:13" ht="15.75" customHeight="1" x14ac:dyDescent="0.3">
      <c r="B108" s="12" t="s">
        <v>422</v>
      </c>
      <c r="C108" s="13">
        <v>43.83</v>
      </c>
      <c r="D108" s="13" t="str">
        <f t="shared" si="4"/>
        <v>Obesity</v>
      </c>
      <c r="E108" s="13">
        <v>6.03</v>
      </c>
      <c r="F108" s="13" t="str">
        <f t="shared" si="5"/>
        <v>Prediabetes</v>
      </c>
      <c r="G108" s="13" t="s">
        <v>8293</v>
      </c>
      <c r="H108" s="13" t="s">
        <v>8291</v>
      </c>
      <c r="I108" s="13" t="s">
        <v>8291</v>
      </c>
      <c r="J108" s="27">
        <v>2</v>
      </c>
      <c r="K108" s="13" t="s">
        <v>8293</v>
      </c>
      <c r="L108" s="13" t="str">
        <f t="shared" si="6"/>
        <v>Yes</v>
      </c>
      <c r="M108" s="28">
        <f t="shared" si="7"/>
        <v>2</v>
      </c>
    </row>
    <row r="109" spans="2:13" ht="15.75" customHeight="1" x14ac:dyDescent="0.3">
      <c r="B109" s="12" t="s">
        <v>426</v>
      </c>
      <c r="C109" s="13">
        <v>50.07</v>
      </c>
      <c r="D109" s="13" t="str">
        <f t="shared" si="4"/>
        <v>Obesity</v>
      </c>
      <c r="E109" s="13">
        <v>9.27</v>
      </c>
      <c r="F109" s="13" t="str">
        <f t="shared" si="5"/>
        <v>Diabetes</v>
      </c>
      <c r="G109" s="13" t="s">
        <v>8291</v>
      </c>
      <c r="H109" s="13" t="s">
        <v>8291</v>
      </c>
      <c r="I109" s="13" t="s">
        <v>8291</v>
      </c>
      <c r="J109" s="27" t="s">
        <v>8292</v>
      </c>
      <c r="K109" s="13" t="s">
        <v>8293</v>
      </c>
      <c r="L109" s="13" t="str">
        <f t="shared" si="6"/>
        <v>Yes</v>
      </c>
      <c r="M109" s="28">
        <f t="shared" si="7"/>
        <v>0</v>
      </c>
    </row>
    <row r="110" spans="2:13" ht="15.75" customHeight="1" x14ac:dyDescent="0.3">
      <c r="B110" s="12" t="s">
        <v>430</v>
      </c>
      <c r="C110" s="13">
        <v>32.774999999999999</v>
      </c>
      <c r="D110" s="13" t="str">
        <f t="shared" si="4"/>
        <v>Obesity</v>
      </c>
      <c r="E110" s="13">
        <v>5.53</v>
      </c>
      <c r="F110" s="13" t="str">
        <f t="shared" si="5"/>
        <v>Normal</v>
      </c>
      <c r="G110" s="13" t="s">
        <v>8291</v>
      </c>
      <c r="H110" s="13" t="s">
        <v>8291</v>
      </c>
      <c r="I110" s="13" t="s">
        <v>8291</v>
      </c>
      <c r="J110" s="27" t="s">
        <v>8292</v>
      </c>
      <c r="K110" s="13" t="s">
        <v>8293</v>
      </c>
      <c r="L110" s="13" t="str">
        <f t="shared" si="6"/>
        <v>Yes</v>
      </c>
      <c r="M110" s="28">
        <f t="shared" si="7"/>
        <v>0</v>
      </c>
    </row>
    <row r="111" spans="2:13" ht="15.75" customHeight="1" x14ac:dyDescent="0.3">
      <c r="B111" s="12" t="s">
        <v>434</v>
      </c>
      <c r="C111" s="13">
        <v>34.104999999999997</v>
      </c>
      <c r="D111" s="13" t="str">
        <f t="shared" si="4"/>
        <v>Obesity</v>
      </c>
      <c r="E111" s="13">
        <v>5.07</v>
      </c>
      <c r="F111" s="13" t="str">
        <f t="shared" si="5"/>
        <v>Normal</v>
      </c>
      <c r="G111" s="13" t="s">
        <v>8291</v>
      </c>
      <c r="H111" s="13" t="s">
        <v>8291</v>
      </c>
      <c r="I111" s="13" t="s">
        <v>8291</v>
      </c>
      <c r="J111" s="27">
        <v>1</v>
      </c>
      <c r="K111" s="13" t="s">
        <v>8293</v>
      </c>
      <c r="L111" s="13" t="str">
        <f t="shared" si="6"/>
        <v>Yes</v>
      </c>
      <c r="M111" s="28">
        <f t="shared" si="7"/>
        <v>1</v>
      </c>
    </row>
    <row r="112" spans="2:13" ht="15.75" customHeight="1" x14ac:dyDescent="0.3">
      <c r="B112" s="12" t="s">
        <v>438</v>
      </c>
      <c r="C112" s="13">
        <v>48.93</v>
      </c>
      <c r="D112" s="13" t="str">
        <f t="shared" si="4"/>
        <v>Obesity</v>
      </c>
      <c r="E112" s="13">
        <v>11.17</v>
      </c>
      <c r="F112" s="13" t="str">
        <f t="shared" si="5"/>
        <v>Diabetes</v>
      </c>
      <c r="G112" s="13" t="s">
        <v>8293</v>
      </c>
      <c r="H112" s="13" t="s">
        <v>8291</v>
      </c>
      <c r="I112" s="13" t="s">
        <v>8291</v>
      </c>
      <c r="J112" s="27">
        <v>1</v>
      </c>
      <c r="K112" s="13" t="s">
        <v>8293</v>
      </c>
      <c r="L112" s="13" t="str">
        <f t="shared" si="6"/>
        <v>Yes</v>
      </c>
      <c r="M112" s="28">
        <f t="shared" si="7"/>
        <v>1</v>
      </c>
    </row>
    <row r="113" spans="2:13" ht="15.75" customHeight="1" x14ac:dyDescent="0.3">
      <c r="B113" s="12" t="s">
        <v>441</v>
      </c>
      <c r="C113" s="13">
        <v>37.07</v>
      </c>
      <c r="D113" s="13" t="str">
        <f t="shared" si="4"/>
        <v>Obesity</v>
      </c>
      <c r="E113" s="13">
        <v>6.14</v>
      </c>
      <c r="F113" s="13" t="str">
        <f t="shared" si="5"/>
        <v>Prediabetes</v>
      </c>
      <c r="G113" s="13" t="s">
        <v>8293</v>
      </c>
      <c r="H113" s="13" t="s">
        <v>8291</v>
      </c>
      <c r="I113" s="13" t="s">
        <v>8291</v>
      </c>
      <c r="J113" s="27" t="s">
        <v>8292</v>
      </c>
      <c r="K113" s="13" t="s">
        <v>8293</v>
      </c>
      <c r="L113" s="13" t="str">
        <f t="shared" si="6"/>
        <v>Yes</v>
      </c>
      <c r="M113" s="28">
        <f t="shared" si="7"/>
        <v>0</v>
      </c>
    </row>
    <row r="114" spans="2:13" ht="15.75" customHeight="1" x14ac:dyDescent="0.3">
      <c r="B114" s="12" t="s">
        <v>445</v>
      </c>
      <c r="C114" s="13">
        <v>51.51</v>
      </c>
      <c r="D114" s="13" t="str">
        <f t="shared" si="4"/>
        <v>Obesity</v>
      </c>
      <c r="E114" s="13">
        <v>6.26</v>
      </c>
      <c r="F114" s="13" t="str">
        <f t="shared" si="5"/>
        <v>Prediabetes</v>
      </c>
      <c r="G114" s="13" t="s">
        <v>8293</v>
      </c>
      <c r="H114" s="13" t="s">
        <v>8291</v>
      </c>
      <c r="I114" s="13" t="s">
        <v>8293</v>
      </c>
      <c r="J114" s="27">
        <v>1</v>
      </c>
      <c r="K114" s="13" t="s">
        <v>8293</v>
      </c>
      <c r="L114" s="13" t="str">
        <f t="shared" si="6"/>
        <v>Yes</v>
      </c>
      <c r="M114" s="28">
        <f t="shared" si="7"/>
        <v>1</v>
      </c>
    </row>
    <row r="115" spans="2:13" ht="15.75" customHeight="1" x14ac:dyDescent="0.3">
      <c r="B115" s="12" t="s">
        <v>449</v>
      </c>
      <c r="C115" s="13">
        <v>34.799999999999997</v>
      </c>
      <c r="D115" s="13" t="str">
        <f t="shared" si="4"/>
        <v>Obesity</v>
      </c>
      <c r="E115" s="13">
        <v>4.72</v>
      </c>
      <c r="F115" s="13" t="str">
        <f t="shared" si="5"/>
        <v>Normal</v>
      </c>
      <c r="G115" s="13" t="s">
        <v>8293</v>
      </c>
      <c r="H115" s="13" t="s">
        <v>8291</v>
      </c>
      <c r="I115" s="13" t="s">
        <v>8291</v>
      </c>
      <c r="J115" s="27" t="s">
        <v>8292</v>
      </c>
      <c r="K115" s="13" t="s">
        <v>8293</v>
      </c>
      <c r="L115" s="13" t="str">
        <f t="shared" si="6"/>
        <v>Yes</v>
      </c>
      <c r="M115" s="28">
        <f t="shared" si="7"/>
        <v>0</v>
      </c>
    </row>
    <row r="116" spans="2:13" ht="15.75" customHeight="1" x14ac:dyDescent="0.3">
      <c r="B116" s="12" t="s">
        <v>453</v>
      </c>
      <c r="C116" s="13">
        <v>36.67</v>
      </c>
      <c r="D116" s="13" t="str">
        <f t="shared" si="4"/>
        <v>Obesity</v>
      </c>
      <c r="E116" s="13">
        <v>5.18</v>
      </c>
      <c r="F116" s="13" t="str">
        <f t="shared" si="5"/>
        <v>Normal</v>
      </c>
      <c r="G116" s="13" t="s">
        <v>8291</v>
      </c>
      <c r="H116" s="13" t="s">
        <v>8291</v>
      </c>
      <c r="I116" s="13" t="s">
        <v>8291</v>
      </c>
      <c r="J116" s="27">
        <v>1</v>
      </c>
      <c r="K116" s="13" t="s">
        <v>8293</v>
      </c>
      <c r="L116" s="13" t="str">
        <f t="shared" si="6"/>
        <v>Yes</v>
      </c>
      <c r="M116" s="28">
        <f t="shared" si="7"/>
        <v>1</v>
      </c>
    </row>
    <row r="117" spans="2:13" ht="15.75" customHeight="1" x14ac:dyDescent="0.3">
      <c r="B117" s="12" t="s">
        <v>457</v>
      </c>
      <c r="C117" s="13">
        <v>30.9</v>
      </c>
      <c r="D117" s="13" t="str">
        <f t="shared" si="4"/>
        <v>Obesity</v>
      </c>
      <c r="E117" s="13">
        <v>9.4</v>
      </c>
      <c r="F117" s="13" t="str">
        <f t="shared" si="5"/>
        <v>Diabetes</v>
      </c>
      <c r="G117" s="13" t="s">
        <v>8291</v>
      </c>
      <c r="H117" s="13" t="s">
        <v>8291</v>
      </c>
      <c r="I117" s="13" t="s">
        <v>8291</v>
      </c>
      <c r="J117" s="27">
        <v>2</v>
      </c>
      <c r="K117" s="13" t="s">
        <v>8293</v>
      </c>
      <c r="L117" s="13" t="str">
        <f t="shared" si="6"/>
        <v>Yes</v>
      </c>
      <c r="M117" s="28">
        <f t="shared" si="7"/>
        <v>2</v>
      </c>
    </row>
    <row r="118" spans="2:13" ht="15.75" customHeight="1" x14ac:dyDescent="0.3">
      <c r="B118" s="12" t="s">
        <v>461</v>
      </c>
      <c r="C118" s="13">
        <v>30.495000000000001</v>
      </c>
      <c r="D118" s="13" t="str">
        <f t="shared" si="4"/>
        <v>Obesity</v>
      </c>
      <c r="E118" s="13">
        <v>6.29</v>
      </c>
      <c r="F118" s="13" t="str">
        <f t="shared" si="5"/>
        <v>Prediabetes</v>
      </c>
      <c r="G118" s="13" t="s">
        <v>8291</v>
      </c>
      <c r="H118" s="13" t="s">
        <v>8291</v>
      </c>
      <c r="I118" s="13" t="s">
        <v>8291</v>
      </c>
      <c r="J118" s="27" t="s">
        <v>8292</v>
      </c>
      <c r="K118" s="13" t="s">
        <v>8293</v>
      </c>
      <c r="L118" s="13" t="str">
        <f t="shared" si="6"/>
        <v>Yes</v>
      </c>
      <c r="M118" s="28">
        <f t="shared" si="7"/>
        <v>0</v>
      </c>
    </row>
    <row r="119" spans="2:13" ht="15.75" customHeight="1" x14ac:dyDescent="0.3">
      <c r="B119" s="12" t="s">
        <v>465</v>
      </c>
      <c r="C119" s="13">
        <v>44.88</v>
      </c>
      <c r="D119" s="13" t="str">
        <f t="shared" si="4"/>
        <v>Obesity</v>
      </c>
      <c r="E119" s="13">
        <v>6.04</v>
      </c>
      <c r="F119" s="13" t="str">
        <f t="shared" si="5"/>
        <v>Prediabetes</v>
      </c>
      <c r="G119" s="13" t="s">
        <v>8291</v>
      </c>
      <c r="H119" s="13" t="s">
        <v>8291</v>
      </c>
      <c r="I119" s="13" t="s">
        <v>8293</v>
      </c>
      <c r="J119" s="27">
        <v>1</v>
      </c>
      <c r="K119" s="13" t="s">
        <v>8293</v>
      </c>
      <c r="L119" s="13" t="str">
        <f t="shared" si="6"/>
        <v>Yes</v>
      </c>
      <c r="M119" s="28">
        <f t="shared" si="7"/>
        <v>1</v>
      </c>
    </row>
    <row r="120" spans="2:13" ht="15.75" customHeight="1" x14ac:dyDescent="0.3">
      <c r="B120" s="12" t="s">
        <v>469</v>
      </c>
      <c r="C120" s="13">
        <v>44.32</v>
      </c>
      <c r="D120" s="13" t="str">
        <f t="shared" si="4"/>
        <v>Obesity</v>
      </c>
      <c r="E120" s="13">
        <v>10.55</v>
      </c>
      <c r="F120" s="13" t="str">
        <f t="shared" si="5"/>
        <v>Diabetes</v>
      </c>
      <c r="G120" s="13" t="s">
        <v>8291</v>
      </c>
      <c r="H120" s="13" t="s">
        <v>8291</v>
      </c>
      <c r="I120" s="13" t="s">
        <v>8291</v>
      </c>
      <c r="J120" s="27" t="s">
        <v>8292</v>
      </c>
      <c r="K120" s="13" t="s">
        <v>8293</v>
      </c>
      <c r="L120" s="13" t="str">
        <f t="shared" si="6"/>
        <v>Yes</v>
      </c>
      <c r="M120" s="28">
        <f t="shared" si="7"/>
        <v>0</v>
      </c>
    </row>
    <row r="121" spans="2:13" ht="15.75" customHeight="1" x14ac:dyDescent="0.3">
      <c r="B121" s="12" t="s">
        <v>472</v>
      </c>
      <c r="C121" s="13">
        <v>46.39</v>
      </c>
      <c r="D121" s="13" t="str">
        <f t="shared" si="4"/>
        <v>Obesity</v>
      </c>
      <c r="E121" s="13">
        <v>5.09</v>
      </c>
      <c r="F121" s="13" t="str">
        <f t="shared" si="5"/>
        <v>Normal</v>
      </c>
      <c r="G121" s="13" t="s">
        <v>8291</v>
      </c>
      <c r="H121" s="13" t="s">
        <v>8291</v>
      </c>
      <c r="I121" s="13" t="s">
        <v>8291</v>
      </c>
      <c r="J121" s="27" t="s">
        <v>8292</v>
      </c>
      <c r="K121" s="13" t="s">
        <v>8293</v>
      </c>
      <c r="L121" s="13" t="str">
        <f t="shared" si="6"/>
        <v>Yes</v>
      </c>
      <c r="M121" s="28">
        <f t="shared" si="7"/>
        <v>0</v>
      </c>
    </row>
    <row r="122" spans="2:13" ht="15.75" customHeight="1" x14ac:dyDescent="0.3">
      <c r="B122" s="12" t="s">
        <v>476</v>
      </c>
      <c r="C122" s="13">
        <v>42.13</v>
      </c>
      <c r="D122" s="13" t="str">
        <f t="shared" si="4"/>
        <v>Obesity</v>
      </c>
      <c r="E122" s="13">
        <v>5.2</v>
      </c>
      <c r="F122" s="13" t="str">
        <f t="shared" si="5"/>
        <v>Normal</v>
      </c>
      <c r="G122" s="13" t="s">
        <v>8293</v>
      </c>
      <c r="H122" s="13" t="s">
        <v>8291</v>
      </c>
      <c r="I122" s="13" t="s">
        <v>8291</v>
      </c>
      <c r="J122" s="27">
        <v>1</v>
      </c>
      <c r="K122" s="13" t="s">
        <v>8293</v>
      </c>
      <c r="L122" s="13" t="str">
        <f t="shared" si="6"/>
        <v>Yes</v>
      </c>
      <c r="M122" s="28">
        <f t="shared" si="7"/>
        <v>1</v>
      </c>
    </row>
    <row r="123" spans="2:13" ht="15.75" customHeight="1" x14ac:dyDescent="0.3">
      <c r="B123" s="12" t="s">
        <v>480</v>
      </c>
      <c r="C123" s="13">
        <v>30.78</v>
      </c>
      <c r="D123" s="13" t="str">
        <f t="shared" si="4"/>
        <v>Obesity</v>
      </c>
      <c r="E123" s="13">
        <v>8.4499999999999993</v>
      </c>
      <c r="F123" s="13" t="str">
        <f t="shared" si="5"/>
        <v>Diabetes</v>
      </c>
      <c r="G123" s="13" t="s">
        <v>8293</v>
      </c>
      <c r="H123" s="13" t="s">
        <v>8291</v>
      </c>
      <c r="I123" s="13" t="s">
        <v>8291</v>
      </c>
      <c r="J123" s="27" t="s">
        <v>8292</v>
      </c>
      <c r="K123" s="13" t="s">
        <v>8293</v>
      </c>
      <c r="L123" s="13" t="str">
        <f t="shared" si="6"/>
        <v>Yes</v>
      </c>
      <c r="M123" s="28">
        <f t="shared" si="7"/>
        <v>0</v>
      </c>
    </row>
    <row r="124" spans="2:13" ht="15.75" customHeight="1" x14ac:dyDescent="0.3">
      <c r="B124" s="12" t="s">
        <v>484</v>
      </c>
      <c r="C124" s="13">
        <v>31.35</v>
      </c>
      <c r="D124" s="13" t="str">
        <f t="shared" si="4"/>
        <v>Obesity</v>
      </c>
      <c r="E124" s="13">
        <v>9.5399999999999991</v>
      </c>
      <c r="F124" s="13" t="str">
        <f t="shared" si="5"/>
        <v>Diabetes</v>
      </c>
      <c r="G124" s="13" t="s">
        <v>8291</v>
      </c>
      <c r="H124" s="13" t="s">
        <v>8291</v>
      </c>
      <c r="I124" s="13" t="s">
        <v>8291</v>
      </c>
      <c r="J124" s="27" t="s">
        <v>8292</v>
      </c>
      <c r="K124" s="13" t="s">
        <v>8293</v>
      </c>
      <c r="L124" s="13" t="str">
        <f t="shared" si="6"/>
        <v>Yes</v>
      </c>
      <c r="M124" s="28">
        <f t="shared" si="7"/>
        <v>0</v>
      </c>
    </row>
    <row r="125" spans="2:13" ht="15.75" customHeight="1" x14ac:dyDescent="0.3">
      <c r="B125" s="12" t="s">
        <v>488</v>
      </c>
      <c r="C125" s="13">
        <v>41.46</v>
      </c>
      <c r="D125" s="13" t="str">
        <f t="shared" si="4"/>
        <v>Obesity</v>
      </c>
      <c r="E125" s="13">
        <v>4.99</v>
      </c>
      <c r="F125" s="13" t="str">
        <f t="shared" si="5"/>
        <v>Normal</v>
      </c>
      <c r="G125" s="13" t="s">
        <v>8293</v>
      </c>
      <c r="H125" s="13" t="s">
        <v>8291</v>
      </c>
      <c r="I125" s="13" t="s">
        <v>8291</v>
      </c>
      <c r="J125" s="27">
        <v>2</v>
      </c>
      <c r="K125" s="13" t="s">
        <v>8293</v>
      </c>
      <c r="L125" s="13" t="str">
        <f t="shared" si="6"/>
        <v>Yes</v>
      </c>
      <c r="M125" s="28">
        <f t="shared" si="7"/>
        <v>2</v>
      </c>
    </row>
    <row r="126" spans="2:13" ht="15.75" customHeight="1" x14ac:dyDescent="0.3">
      <c r="B126" s="12" t="s">
        <v>492</v>
      </c>
      <c r="C126" s="13">
        <v>48</v>
      </c>
      <c r="D126" s="13" t="str">
        <f t="shared" si="4"/>
        <v>Obesity</v>
      </c>
      <c r="E126" s="13">
        <v>10.54</v>
      </c>
      <c r="F126" s="13" t="str">
        <f t="shared" si="5"/>
        <v>Diabetes</v>
      </c>
      <c r="G126" s="13" t="s">
        <v>8291</v>
      </c>
      <c r="H126" s="13" t="s">
        <v>8291</v>
      </c>
      <c r="I126" s="13" t="s">
        <v>8291</v>
      </c>
      <c r="J126" s="27" t="s">
        <v>8292</v>
      </c>
      <c r="K126" s="13" t="s">
        <v>8293</v>
      </c>
      <c r="L126" s="13" t="str">
        <f t="shared" si="6"/>
        <v>Yes</v>
      </c>
      <c r="M126" s="28">
        <f t="shared" si="7"/>
        <v>0</v>
      </c>
    </row>
    <row r="127" spans="2:13" ht="15.75" customHeight="1" x14ac:dyDescent="0.3">
      <c r="B127" s="12" t="s">
        <v>496</v>
      </c>
      <c r="C127" s="13">
        <v>49.13</v>
      </c>
      <c r="D127" s="13" t="str">
        <f t="shared" si="4"/>
        <v>Obesity</v>
      </c>
      <c r="E127" s="13">
        <v>4.54</v>
      </c>
      <c r="F127" s="13" t="str">
        <f t="shared" si="5"/>
        <v>Normal</v>
      </c>
      <c r="G127" s="13" t="s">
        <v>8291</v>
      </c>
      <c r="H127" s="13" t="s">
        <v>8291</v>
      </c>
      <c r="I127" s="13" t="s">
        <v>8291</v>
      </c>
      <c r="J127" s="27" t="s">
        <v>8292</v>
      </c>
      <c r="K127" s="13" t="s">
        <v>8293</v>
      </c>
      <c r="L127" s="13" t="str">
        <f t="shared" si="6"/>
        <v>Yes</v>
      </c>
      <c r="M127" s="28">
        <f t="shared" si="7"/>
        <v>0</v>
      </c>
    </row>
    <row r="128" spans="2:13" ht="15.75" customHeight="1" x14ac:dyDescent="0.3">
      <c r="B128" s="12" t="s">
        <v>500</v>
      </c>
      <c r="C128" s="13">
        <v>37.799999999999997</v>
      </c>
      <c r="D128" s="13" t="str">
        <f t="shared" si="4"/>
        <v>Obesity</v>
      </c>
      <c r="E128" s="13">
        <v>6.29</v>
      </c>
      <c r="F128" s="13" t="str">
        <f t="shared" si="5"/>
        <v>Prediabetes</v>
      </c>
      <c r="G128" s="13" t="s">
        <v>8291</v>
      </c>
      <c r="H128" s="13" t="s">
        <v>8291</v>
      </c>
      <c r="I128" s="13" t="s">
        <v>8291</v>
      </c>
      <c r="J128" s="27">
        <v>1</v>
      </c>
      <c r="K128" s="13" t="s">
        <v>8293</v>
      </c>
      <c r="L128" s="13" t="str">
        <f t="shared" si="6"/>
        <v>Yes</v>
      </c>
      <c r="M128" s="28">
        <f t="shared" si="7"/>
        <v>1</v>
      </c>
    </row>
    <row r="129" spans="2:13" ht="15.75" customHeight="1" x14ac:dyDescent="0.3">
      <c r="B129" s="12" t="s">
        <v>504</v>
      </c>
      <c r="C129" s="13">
        <v>38.299999999999997</v>
      </c>
      <c r="D129" s="13" t="str">
        <f t="shared" si="4"/>
        <v>Obesity</v>
      </c>
      <c r="E129" s="13">
        <v>9.51</v>
      </c>
      <c r="F129" s="13" t="str">
        <f t="shared" si="5"/>
        <v>Diabetes</v>
      </c>
      <c r="G129" s="13" t="s">
        <v>8291</v>
      </c>
      <c r="H129" s="13" t="s">
        <v>8291</v>
      </c>
      <c r="I129" s="13" t="s">
        <v>8291</v>
      </c>
      <c r="J129" s="27" t="s">
        <v>8292</v>
      </c>
      <c r="K129" s="13" t="s">
        <v>8293</v>
      </c>
      <c r="L129" s="13" t="str">
        <f t="shared" si="6"/>
        <v>Yes</v>
      </c>
      <c r="M129" s="28">
        <f t="shared" si="7"/>
        <v>0</v>
      </c>
    </row>
    <row r="130" spans="2:13" ht="15.75" customHeight="1" x14ac:dyDescent="0.3">
      <c r="B130" s="12" t="s">
        <v>508</v>
      </c>
      <c r="C130" s="13">
        <v>32.774999999999999</v>
      </c>
      <c r="D130" s="13" t="str">
        <f t="shared" si="4"/>
        <v>Obesity</v>
      </c>
      <c r="E130" s="13">
        <v>4.72</v>
      </c>
      <c r="F130" s="13" t="str">
        <f t="shared" si="5"/>
        <v>Normal</v>
      </c>
      <c r="G130" s="13" t="s">
        <v>8291</v>
      </c>
      <c r="H130" s="13" t="s">
        <v>8291</v>
      </c>
      <c r="I130" s="13" t="s">
        <v>8291</v>
      </c>
      <c r="J130" s="27" t="s">
        <v>8292</v>
      </c>
      <c r="K130" s="13" t="s">
        <v>8293</v>
      </c>
      <c r="L130" s="13" t="str">
        <f t="shared" si="6"/>
        <v>Yes</v>
      </c>
      <c r="M130" s="28">
        <f t="shared" si="7"/>
        <v>0</v>
      </c>
    </row>
    <row r="131" spans="2:13" ht="15.75" customHeight="1" x14ac:dyDescent="0.3">
      <c r="B131" s="12" t="s">
        <v>512</v>
      </c>
      <c r="C131" s="13">
        <v>34.200000000000003</v>
      </c>
      <c r="D131" s="13" t="str">
        <f t="shared" ref="D131:D194" si="8">IF(C131&lt;18.5,"Underweight", IF(AND(C131&gt;=18.5,C131&lt;=24.9),"Healthy Weight", IF(AND(C131&gt;=25,C131&lt;=29.9),"Overweight", IF(C131&gt;=30,"Obesity"))))</f>
        <v>Obesity</v>
      </c>
      <c r="E131" s="13">
        <v>5.91</v>
      </c>
      <c r="F131" s="13" t="str">
        <f t="shared" ref="F131:F194" si="9">IF(E131&lt;5.7,"Normal",IF(AND(E131&gt;=5.7,E131&lt;=6.4),"Prediabetes",IF(E131&gt;=6.5,"Diabetes")))</f>
        <v>Prediabetes</v>
      </c>
      <c r="G131" s="13" t="s">
        <v>8293</v>
      </c>
      <c r="H131" s="13" t="s">
        <v>8291</v>
      </c>
      <c r="I131" s="13" t="s">
        <v>8291</v>
      </c>
      <c r="J131" s="27" t="s">
        <v>8292</v>
      </c>
      <c r="K131" s="13" t="s">
        <v>8293</v>
      </c>
      <c r="L131" s="13" t="str">
        <f t="shared" ref="L131:L194" si="10">IF($K$3:$K$2337="?","No",K131)</f>
        <v>Yes</v>
      </c>
      <c r="M131" s="28">
        <f t="shared" ref="M131:M194" si="11">IF(J131="No major surgery", 0,J131)</f>
        <v>0</v>
      </c>
    </row>
    <row r="132" spans="2:13" ht="15.75" customHeight="1" x14ac:dyDescent="0.3">
      <c r="B132" s="12" t="s">
        <v>516</v>
      </c>
      <c r="C132" s="13">
        <v>30.2</v>
      </c>
      <c r="D132" s="13" t="str">
        <f t="shared" si="8"/>
        <v>Obesity</v>
      </c>
      <c r="E132" s="13">
        <v>9.58</v>
      </c>
      <c r="F132" s="13" t="str">
        <f t="shared" si="9"/>
        <v>Diabetes</v>
      </c>
      <c r="G132" s="13" t="s">
        <v>8291</v>
      </c>
      <c r="H132" s="13" t="s">
        <v>8291</v>
      </c>
      <c r="I132" s="13" t="s">
        <v>8291</v>
      </c>
      <c r="J132" s="27" t="s">
        <v>8292</v>
      </c>
      <c r="K132" s="13" t="s">
        <v>8293</v>
      </c>
      <c r="L132" s="13" t="str">
        <f t="shared" si="10"/>
        <v>Yes</v>
      </c>
      <c r="M132" s="28">
        <f t="shared" si="11"/>
        <v>0</v>
      </c>
    </row>
    <row r="133" spans="2:13" ht="15.75" customHeight="1" x14ac:dyDescent="0.3">
      <c r="B133" s="12" t="s">
        <v>520</v>
      </c>
      <c r="C133" s="13">
        <v>48.32</v>
      </c>
      <c r="D133" s="13" t="str">
        <f t="shared" si="8"/>
        <v>Obesity</v>
      </c>
      <c r="E133" s="13">
        <v>5.77</v>
      </c>
      <c r="F133" s="13" t="str">
        <f t="shared" si="9"/>
        <v>Prediabetes</v>
      </c>
      <c r="G133" s="13" t="s">
        <v>8291</v>
      </c>
      <c r="H133" s="13" t="s">
        <v>8291</v>
      </c>
      <c r="I133" s="13" t="s">
        <v>8291</v>
      </c>
      <c r="J133" s="27" t="s">
        <v>8292</v>
      </c>
      <c r="K133" s="13" t="s">
        <v>8293</v>
      </c>
      <c r="L133" s="13" t="str">
        <f t="shared" si="10"/>
        <v>Yes</v>
      </c>
      <c r="M133" s="28">
        <f t="shared" si="11"/>
        <v>0</v>
      </c>
    </row>
    <row r="134" spans="2:13" ht="15.75" customHeight="1" x14ac:dyDescent="0.3">
      <c r="B134" s="12" t="s">
        <v>524</v>
      </c>
      <c r="C134" s="13">
        <v>44.86</v>
      </c>
      <c r="D134" s="13" t="str">
        <f t="shared" si="8"/>
        <v>Obesity</v>
      </c>
      <c r="E134" s="13">
        <v>4.38</v>
      </c>
      <c r="F134" s="13" t="str">
        <f t="shared" si="9"/>
        <v>Normal</v>
      </c>
      <c r="G134" s="13" t="s">
        <v>8293</v>
      </c>
      <c r="H134" s="13" t="s">
        <v>8291</v>
      </c>
      <c r="I134" s="13" t="s">
        <v>8291</v>
      </c>
      <c r="J134" s="27" t="s">
        <v>8292</v>
      </c>
      <c r="K134" s="13" t="s">
        <v>8293</v>
      </c>
      <c r="L134" s="13" t="str">
        <f t="shared" si="10"/>
        <v>Yes</v>
      </c>
      <c r="M134" s="28">
        <f t="shared" si="11"/>
        <v>0</v>
      </c>
    </row>
    <row r="135" spans="2:13" ht="15.75" customHeight="1" x14ac:dyDescent="0.3">
      <c r="B135" s="12" t="s">
        <v>528</v>
      </c>
      <c r="C135" s="13">
        <v>52.15</v>
      </c>
      <c r="D135" s="13" t="str">
        <f t="shared" si="8"/>
        <v>Obesity</v>
      </c>
      <c r="E135" s="13">
        <v>5.65</v>
      </c>
      <c r="F135" s="13" t="str">
        <f t="shared" si="9"/>
        <v>Normal</v>
      </c>
      <c r="G135" s="13" t="s">
        <v>8291</v>
      </c>
      <c r="H135" s="13" t="s">
        <v>8291</v>
      </c>
      <c r="I135" s="13" t="s">
        <v>8291</v>
      </c>
      <c r="J135" s="27">
        <v>1</v>
      </c>
      <c r="K135" s="13" t="s">
        <v>8293</v>
      </c>
      <c r="L135" s="13" t="str">
        <f t="shared" si="10"/>
        <v>Yes</v>
      </c>
      <c r="M135" s="28">
        <f t="shared" si="11"/>
        <v>1</v>
      </c>
    </row>
    <row r="136" spans="2:13" ht="15.75" customHeight="1" x14ac:dyDescent="0.3">
      <c r="B136" s="12" t="s">
        <v>532</v>
      </c>
      <c r="C136" s="13">
        <v>41.12</v>
      </c>
      <c r="D136" s="13" t="str">
        <f t="shared" si="8"/>
        <v>Obesity</v>
      </c>
      <c r="E136" s="13">
        <v>7.54</v>
      </c>
      <c r="F136" s="13" t="str">
        <f t="shared" si="9"/>
        <v>Diabetes</v>
      </c>
      <c r="G136" s="13" t="s">
        <v>8293</v>
      </c>
      <c r="H136" s="13" t="s">
        <v>8291</v>
      </c>
      <c r="I136" s="13" t="s">
        <v>8291</v>
      </c>
      <c r="J136" s="27" t="s">
        <v>8292</v>
      </c>
      <c r="K136" s="13" t="s">
        <v>8293</v>
      </c>
      <c r="L136" s="13" t="str">
        <f t="shared" si="10"/>
        <v>Yes</v>
      </c>
      <c r="M136" s="28">
        <f t="shared" si="11"/>
        <v>0</v>
      </c>
    </row>
    <row r="137" spans="2:13" ht="15.75" customHeight="1" x14ac:dyDescent="0.3">
      <c r="B137" s="12" t="s">
        <v>536</v>
      </c>
      <c r="C137" s="13">
        <v>38.39</v>
      </c>
      <c r="D137" s="13" t="str">
        <f t="shared" si="8"/>
        <v>Obesity</v>
      </c>
      <c r="E137" s="13">
        <v>5.1100000000000003</v>
      </c>
      <c r="F137" s="13" t="str">
        <f t="shared" si="9"/>
        <v>Normal</v>
      </c>
      <c r="G137" s="13" t="s">
        <v>8293</v>
      </c>
      <c r="H137" s="13" t="s">
        <v>8291</v>
      </c>
      <c r="I137" s="13" t="s">
        <v>8291</v>
      </c>
      <c r="J137" s="27">
        <v>1</v>
      </c>
      <c r="K137" s="13" t="s">
        <v>8293</v>
      </c>
      <c r="L137" s="13" t="str">
        <f t="shared" si="10"/>
        <v>Yes</v>
      </c>
      <c r="M137" s="28">
        <f t="shared" si="11"/>
        <v>1</v>
      </c>
    </row>
    <row r="138" spans="2:13" ht="15.75" customHeight="1" x14ac:dyDescent="0.3">
      <c r="B138" s="12" t="s">
        <v>540</v>
      </c>
      <c r="C138" s="13">
        <v>46.85</v>
      </c>
      <c r="D138" s="13" t="str">
        <f t="shared" si="8"/>
        <v>Obesity</v>
      </c>
      <c r="E138" s="13">
        <v>4.25</v>
      </c>
      <c r="F138" s="13" t="str">
        <f t="shared" si="9"/>
        <v>Normal</v>
      </c>
      <c r="G138" s="13" t="s">
        <v>8291</v>
      </c>
      <c r="H138" s="13" t="s">
        <v>8291</v>
      </c>
      <c r="I138" s="13" t="s">
        <v>8293</v>
      </c>
      <c r="J138" s="27">
        <v>1</v>
      </c>
      <c r="K138" s="13" t="s">
        <v>8293</v>
      </c>
      <c r="L138" s="13" t="str">
        <f t="shared" si="10"/>
        <v>Yes</v>
      </c>
      <c r="M138" s="28">
        <f t="shared" si="11"/>
        <v>1</v>
      </c>
    </row>
    <row r="139" spans="2:13" ht="15.75" customHeight="1" x14ac:dyDescent="0.3">
      <c r="B139" s="12" t="s">
        <v>544</v>
      </c>
      <c r="C139" s="13">
        <v>42.24</v>
      </c>
      <c r="D139" s="13" t="str">
        <f t="shared" si="8"/>
        <v>Obesity</v>
      </c>
      <c r="E139" s="13">
        <v>5.55</v>
      </c>
      <c r="F139" s="13" t="str">
        <f t="shared" si="9"/>
        <v>Normal</v>
      </c>
      <c r="G139" s="13" t="s">
        <v>8291</v>
      </c>
      <c r="H139" s="13" t="s">
        <v>8293</v>
      </c>
      <c r="I139" s="13" t="s">
        <v>8291</v>
      </c>
      <c r="J139" s="27">
        <v>1</v>
      </c>
      <c r="K139" s="13" t="s">
        <v>8293</v>
      </c>
      <c r="L139" s="13" t="str">
        <f t="shared" si="10"/>
        <v>Yes</v>
      </c>
      <c r="M139" s="28">
        <f t="shared" si="11"/>
        <v>1</v>
      </c>
    </row>
    <row r="140" spans="2:13" ht="15.75" customHeight="1" x14ac:dyDescent="0.3">
      <c r="B140" s="12" t="s">
        <v>548</v>
      </c>
      <c r="C140" s="13">
        <v>34.39</v>
      </c>
      <c r="D140" s="13" t="str">
        <f t="shared" si="8"/>
        <v>Obesity</v>
      </c>
      <c r="E140" s="13">
        <v>5.78</v>
      </c>
      <c r="F140" s="13" t="str">
        <f t="shared" si="9"/>
        <v>Prediabetes</v>
      </c>
      <c r="G140" s="13" t="s">
        <v>8291</v>
      </c>
      <c r="H140" s="13" t="s">
        <v>8291</v>
      </c>
      <c r="I140" s="13" t="s">
        <v>8291</v>
      </c>
      <c r="J140" s="27" t="s">
        <v>8292</v>
      </c>
      <c r="K140" s="13" t="s">
        <v>8293</v>
      </c>
      <c r="L140" s="13" t="str">
        <f t="shared" si="10"/>
        <v>Yes</v>
      </c>
      <c r="M140" s="28">
        <f t="shared" si="11"/>
        <v>0</v>
      </c>
    </row>
    <row r="141" spans="2:13" ht="15.75" customHeight="1" x14ac:dyDescent="0.3">
      <c r="B141" s="12" t="s">
        <v>552</v>
      </c>
      <c r="C141" s="13">
        <v>42.89</v>
      </c>
      <c r="D141" s="13" t="str">
        <f t="shared" si="8"/>
        <v>Obesity</v>
      </c>
      <c r="E141" s="13">
        <v>5.28</v>
      </c>
      <c r="F141" s="13" t="str">
        <f t="shared" si="9"/>
        <v>Normal</v>
      </c>
      <c r="G141" s="13" t="s">
        <v>8293</v>
      </c>
      <c r="H141" s="13" t="s">
        <v>8291</v>
      </c>
      <c r="I141" s="13" t="s">
        <v>8291</v>
      </c>
      <c r="J141" s="27" t="s">
        <v>8292</v>
      </c>
      <c r="K141" s="13" t="s">
        <v>8293</v>
      </c>
      <c r="L141" s="13" t="str">
        <f t="shared" si="10"/>
        <v>Yes</v>
      </c>
      <c r="M141" s="28">
        <f t="shared" si="11"/>
        <v>0</v>
      </c>
    </row>
    <row r="142" spans="2:13" ht="15.75" customHeight="1" x14ac:dyDescent="0.3">
      <c r="B142" s="12" t="s">
        <v>556</v>
      </c>
      <c r="C142" s="13">
        <v>36.299999999999997</v>
      </c>
      <c r="D142" s="13" t="str">
        <f t="shared" si="8"/>
        <v>Obesity</v>
      </c>
      <c r="E142" s="13">
        <v>5.39</v>
      </c>
      <c r="F142" s="13" t="str">
        <f t="shared" si="9"/>
        <v>Normal</v>
      </c>
      <c r="G142" s="13" t="s">
        <v>8291</v>
      </c>
      <c r="H142" s="13" t="s">
        <v>8291</v>
      </c>
      <c r="I142" s="13" t="s">
        <v>8291</v>
      </c>
      <c r="J142" s="27" t="s">
        <v>8292</v>
      </c>
      <c r="K142" s="13" t="s">
        <v>8293</v>
      </c>
      <c r="L142" s="13" t="str">
        <f t="shared" si="10"/>
        <v>Yes</v>
      </c>
      <c r="M142" s="28">
        <f t="shared" si="11"/>
        <v>0</v>
      </c>
    </row>
    <row r="143" spans="2:13" ht="15.75" customHeight="1" x14ac:dyDescent="0.3">
      <c r="B143" s="12" t="s">
        <v>560</v>
      </c>
      <c r="C143" s="13">
        <v>35.200000000000003</v>
      </c>
      <c r="D143" s="13" t="str">
        <f t="shared" si="8"/>
        <v>Obesity</v>
      </c>
      <c r="E143" s="13">
        <v>8.01</v>
      </c>
      <c r="F143" s="13" t="str">
        <f t="shared" si="9"/>
        <v>Diabetes</v>
      </c>
      <c r="G143" s="13" t="s">
        <v>8293</v>
      </c>
      <c r="H143" s="13" t="s">
        <v>8291</v>
      </c>
      <c r="I143" s="13" t="s">
        <v>8291</v>
      </c>
      <c r="J143" s="27">
        <v>1</v>
      </c>
      <c r="K143" s="13" t="s">
        <v>8293</v>
      </c>
      <c r="L143" s="13" t="str">
        <f t="shared" si="10"/>
        <v>Yes</v>
      </c>
      <c r="M143" s="28">
        <f t="shared" si="11"/>
        <v>1</v>
      </c>
    </row>
    <row r="144" spans="2:13" ht="15.75" customHeight="1" x14ac:dyDescent="0.3">
      <c r="B144" s="12" t="s">
        <v>564</v>
      </c>
      <c r="C144" s="13">
        <v>53.62</v>
      </c>
      <c r="D144" s="13" t="str">
        <f t="shared" si="8"/>
        <v>Obesity</v>
      </c>
      <c r="E144" s="13">
        <v>5.21</v>
      </c>
      <c r="F144" s="13" t="str">
        <f t="shared" si="9"/>
        <v>Normal</v>
      </c>
      <c r="G144" s="13" t="s">
        <v>8291</v>
      </c>
      <c r="H144" s="13" t="s">
        <v>8291</v>
      </c>
      <c r="I144" s="13" t="s">
        <v>8291</v>
      </c>
      <c r="J144" s="27" t="s">
        <v>8292</v>
      </c>
      <c r="K144" s="13" t="s">
        <v>8293</v>
      </c>
      <c r="L144" s="13" t="str">
        <f t="shared" si="10"/>
        <v>Yes</v>
      </c>
      <c r="M144" s="28">
        <f t="shared" si="11"/>
        <v>0</v>
      </c>
    </row>
    <row r="145" spans="2:13" ht="15.75" customHeight="1" x14ac:dyDescent="0.3">
      <c r="B145" s="12" t="s">
        <v>568</v>
      </c>
      <c r="C145" s="13">
        <v>36.67</v>
      </c>
      <c r="D145" s="13" t="str">
        <f t="shared" si="8"/>
        <v>Obesity</v>
      </c>
      <c r="E145" s="13">
        <v>6.27</v>
      </c>
      <c r="F145" s="13" t="str">
        <f t="shared" si="9"/>
        <v>Prediabetes</v>
      </c>
      <c r="G145" s="13" t="s">
        <v>8291</v>
      </c>
      <c r="H145" s="13" t="s">
        <v>8291</v>
      </c>
      <c r="I145" s="13" t="s">
        <v>8291</v>
      </c>
      <c r="J145" s="27" t="s">
        <v>8292</v>
      </c>
      <c r="K145" s="13" t="s">
        <v>8293</v>
      </c>
      <c r="L145" s="13" t="str">
        <f t="shared" si="10"/>
        <v>Yes</v>
      </c>
      <c r="M145" s="28">
        <f t="shared" si="11"/>
        <v>0</v>
      </c>
    </row>
    <row r="146" spans="2:13" ht="15.75" customHeight="1" x14ac:dyDescent="0.3">
      <c r="B146" s="12" t="s">
        <v>572</v>
      </c>
      <c r="C146" s="13">
        <v>33.4</v>
      </c>
      <c r="D146" s="13" t="str">
        <f t="shared" si="8"/>
        <v>Obesity</v>
      </c>
      <c r="E146" s="13">
        <v>10.73</v>
      </c>
      <c r="F146" s="13" t="str">
        <f t="shared" si="9"/>
        <v>Diabetes</v>
      </c>
      <c r="G146" s="13" t="s">
        <v>8293</v>
      </c>
      <c r="H146" s="13" t="s">
        <v>8291</v>
      </c>
      <c r="I146" s="13" t="s">
        <v>8291</v>
      </c>
      <c r="J146" s="27">
        <v>1</v>
      </c>
      <c r="K146" s="13" t="s">
        <v>8293</v>
      </c>
      <c r="L146" s="13" t="str">
        <f t="shared" si="10"/>
        <v>Yes</v>
      </c>
      <c r="M146" s="28">
        <f t="shared" si="11"/>
        <v>1</v>
      </c>
    </row>
    <row r="147" spans="2:13" ht="15.75" customHeight="1" x14ac:dyDescent="0.3">
      <c r="B147" s="12" t="s">
        <v>576</v>
      </c>
      <c r="C147" s="13">
        <v>42.71</v>
      </c>
      <c r="D147" s="13" t="str">
        <f t="shared" si="8"/>
        <v>Obesity</v>
      </c>
      <c r="E147" s="13">
        <v>10.52</v>
      </c>
      <c r="F147" s="13" t="str">
        <f t="shared" si="9"/>
        <v>Diabetes</v>
      </c>
      <c r="G147" s="13" t="s">
        <v>8291</v>
      </c>
      <c r="H147" s="13" t="s">
        <v>8291</v>
      </c>
      <c r="I147" s="13" t="s">
        <v>8291</v>
      </c>
      <c r="J147" s="27" t="s">
        <v>8292</v>
      </c>
      <c r="K147" s="13" t="s">
        <v>8293</v>
      </c>
      <c r="L147" s="13" t="str">
        <f t="shared" si="10"/>
        <v>Yes</v>
      </c>
      <c r="M147" s="28">
        <f t="shared" si="11"/>
        <v>0</v>
      </c>
    </row>
    <row r="148" spans="2:13" ht="15.75" customHeight="1" x14ac:dyDescent="0.3">
      <c r="B148" s="12" t="s">
        <v>580</v>
      </c>
      <c r="C148" s="13">
        <v>41.52</v>
      </c>
      <c r="D148" s="13" t="str">
        <f t="shared" si="8"/>
        <v>Obesity</v>
      </c>
      <c r="E148" s="13">
        <v>11.82</v>
      </c>
      <c r="F148" s="13" t="str">
        <f t="shared" si="9"/>
        <v>Diabetes</v>
      </c>
      <c r="G148" s="13" t="s">
        <v>8293</v>
      </c>
      <c r="H148" s="13" t="s">
        <v>8291</v>
      </c>
      <c r="I148" s="13" t="s">
        <v>8291</v>
      </c>
      <c r="J148" s="27">
        <v>2</v>
      </c>
      <c r="K148" s="13" t="s">
        <v>8293</v>
      </c>
      <c r="L148" s="13" t="str">
        <f t="shared" si="10"/>
        <v>Yes</v>
      </c>
      <c r="M148" s="28">
        <f t="shared" si="11"/>
        <v>2</v>
      </c>
    </row>
    <row r="149" spans="2:13" ht="15.75" customHeight="1" x14ac:dyDescent="0.3">
      <c r="B149" s="12" t="s">
        <v>584</v>
      </c>
      <c r="C149" s="13">
        <v>39.4</v>
      </c>
      <c r="D149" s="13" t="str">
        <f t="shared" si="8"/>
        <v>Obesity</v>
      </c>
      <c r="E149" s="13">
        <v>6.76</v>
      </c>
      <c r="F149" s="13" t="str">
        <f t="shared" si="9"/>
        <v>Diabetes</v>
      </c>
      <c r="G149" s="13" t="s">
        <v>8291</v>
      </c>
      <c r="H149" s="13" t="s">
        <v>8291</v>
      </c>
      <c r="I149" s="13" t="s">
        <v>8291</v>
      </c>
      <c r="J149" s="27" t="s">
        <v>8292</v>
      </c>
      <c r="K149" s="13" t="s">
        <v>8293</v>
      </c>
      <c r="L149" s="13" t="str">
        <f t="shared" si="10"/>
        <v>Yes</v>
      </c>
      <c r="M149" s="28">
        <f t="shared" si="11"/>
        <v>0</v>
      </c>
    </row>
    <row r="150" spans="2:13" ht="15.75" customHeight="1" x14ac:dyDescent="0.3">
      <c r="B150" s="12" t="s">
        <v>587</v>
      </c>
      <c r="C150" s="13">
        <v>46.45</v>
      </c>
      <c r="D150" s="13" t="str">
        <f t="shared" si="8"/>
        <v>Obesity</v>
      </c>
      <c r="E150" s="13">
        <v>5.62</v>
      </c>
      <c r="F150" s="13" t="str">
        <f t="shared" si="9"/>
        <v>Normal</v>
      </c>
      <c r="G150" s="13" t="s">
        <v>8291</v>
      </c>
      <c r="H150" s="13" t="s">
        <v>8291</v>
      </c>
      <c r="I150" s="13" t="s">
        <v>8291</v>
      </c>
      <c r="J150" s="27" t="s">
        <v>8292</v>
      </c>
      <c r="K150" s="13" t="s">
        <v>8293</v>
      </c>
      <c r="L150" s="13" t="str">
        <f t="shared" si="10"/>
        <v>Yes</v>
      </c>
      <c r="M150" s="28">
        <f t="shared" si="11"/>
        <v>0</v>
      </c>
    </row>
    <row r="151" spans="2:13" ht="15.75" customHeight="1" x14ac:dyDescent="0.3">
      <c r="B151" s="12" t="s">
        <v>591</v>
      </c>
      <c r="C151" s="13">
        <v>35.75</v>
      </c>
      <c r="D151" s="13" t="str">
        <f t="shared" si="8"/>
        <v>Obesity</v>
      </c>
      <c r="E151" s="13">
        <v>4.1900000000000004</v>
      </c>
      <c r="F151" s="13" t="str">
        <f t="shared" si="9"/>
        <v>Normal</v>
      </c>
      <c r="G151" s="13" t="s">
        <v>8291</v>
      </c>
      <c r="H151" s="13" t="s">
        <v>8291</v>
      </c>
      <c r="I151" s="13" t="s">
        <v>8291</v>
      </c>
      <c r="J151" s="27" t="s">
        <v>8292</v>
      </c>
      <c r="K151" s="13" t="s">
        <v>8293</v>
      </c>
      <c r="L151" s="13" t="str">
        <f t="shared" si="10"/>
        <v>Yes</v>
      </c>
      <c r="M151" s="28">
        <f t="shared" si="11"/>
        <v>0</v>
      </c>
    </row>
    <row r="152" spans="2:13" ht="15.75" customHeight="1" x14ac:dyDescent="0.3">
      <c r="B152" s="12" t="s">
        <v>595</v>
      </c>
      <c r="C152" s="13">
        <v>26.07</v>
      </c>
      <c r="D152" s="13" t="str">
        <f t="shared" si="8"/>
        <v>Overweight</v>
      </c>
      <c r="E152" s="13">
        <v>5.32</v>
      </c>
      <c r="F152" s="13" t="str">
        <f t="shared" si="9"/>
        <v>Normal</v>
      </c>
      <c r="G152" s="13" t="s">
        <v>8291</v>
      </c>
      <c r="H152" s="13" t="s">
        <v>8291</v>
      </c>
      <c r="I152" s="13" t="s">
        <v>8291</v>
      </c>
      <c r="J152" s="27" t="s">
        <v>8292</v>
      </c>
      <c r="K152" s="13" t="s">
        <v>8293</v>
      </c>
      <c r="L152" s="13" t="str">
        <f t="shared" si="10"/>
        <v>Yes</v>
      </c>
      <c r="M152" s="28">
        <f t="shared" si="11"/>
        <v>0</v>
      </c>
    </row>
    <row r="153" spans="2:13" ht="15.75" customHeight="1" x14ac:dyDescent="0.3">
      <c r="B153" s="12" t="s">
        <v>599</v>
      </c>
      <c r="C153" s="13">
        <v>36.54</v>
      </c>
      <c r="D153" s="13" t="str">
        <f t="shared" si="8"/>
        <v>Obesity</v>
      </c>
      <c r="E153" s="13">
        <v>4.46</v>
      </c>
      <c r="F153" s="13" t="str">
        <f t="shared" si="9"/>
        <v>Normal</v>
      </c>
      <c r="G153" s="13" t="s">
        <v>8293</v>
      </c>
      <c r="H153" s="13" t="s">
        <v>8291</v>
      </c>
      <c r="I153" s="13" t="s">
        <v>8291</v>
      </c>
      <c r="J153" s="27">
        <v>1</v>
      </c>
      <c r="K153" s="13" t="s">
        <v>8293</v>
      </c>
      <c r="L153" s="13" t="str">
        <f t="shared" si="10"/>
        <v>Yes</v>
      </c>
      <c r="M153" s="28">
        <f t="shared" si="11"/>
        <v>1</v>
      </c>
    </row>
    <row r="154" spans="2:13" ht="15.75" customHeight="1" x14ac:dyDescent="0.3">
      <c r="B154" s="12" t="s">
        <v>603</v>
      </c>
      <c r="C154" s="13">
        <v>51.64</v>
      </c>
      <c r="D154" s="13" t="str">
        <f t="shared" si="8"/>
        <v>Obesity</v>
      </c>
      <c r="E154" s="13">
        <v>5.65</v>
      </c>
      <c r="F154" s="13" t="str">
        <f t="shared" si="9"/>
        <v>Normal</v>
      </c>
      <c r="G154" s="13" t="s">
        <v>8291</v>
      </c>
      <c r="H154" s="13" t="s">
        <v>8291</v>
      </c>
      <c r="I154" s="13" t="s">
        <v>8291</v>
      </c>
      <c r="J154" s="27" t="s">
        <v>8292</v>
      </c>
      <c r="K154" s="13" t="s">
        <v>8293</v>
      </c>
      <c r="L154" s="13" t="str">
        <f t="shared" si="10"/>
        <v>Yes</v>
      </c>
      <c r="M154" s="28">
        <f t="shared" si="11"/>
        <v>0</v>
      </c>
    </row>
    <row r="155" spans="2:13" ht="15.75" customHeight="1" x14ac:dyDescent="0.3">
      <c r="B155" s="12" t="s">
        <v>606</v>
      </c>
      <c r="C155" s="13">
        <v>42.83</v>
      </c>
      <c r="D155" s="13" t="str">
        <f t="shared" si="8"/>
        <v>Obesity</v>
      </c>
      <c r="E155" s="13">
        <v>6.04</v>
      </c>
      <c r="F155" s="13" t="str">
        <f t="shared" si="9"/>
        <v>Prediabetes</v>
      </c>
      <c r="G155" s="13" t="s">
        <v>8291</v>
      </c>
      <c r="H155" s="13" t="s">
        <v>8291</v>
      </c>
      <c r="I155" s="13" t="s">
        <v>8291</v>
      </c>
      <c r="J155" s="27">
        <v>2</v>
      </c>
      <c r="K155" s="13" t="s">
        <v>8293</v>
      </c>
      <c r="L155" s="13" t="str">
        <f t="shared" si="10"/>
        <v>Yes</v>
      </c>
      <c r="M155" s="28">
        <f t="shared" si="11"/>
        <v>2</v>
      </c>
    </row>
    <row r="156" spans="2:13" ht="15.75" customHeight="1" x14ac:dyDescent="0.3">
      <c r="B156" s="12" t="s">
        <v>610</v>
      </c>
      <c r="C156" s="13">
        <v>40.15</v>
      </c>
      <c r="D156" s="13" t="str">
        <f t="shared" si="8"/>
        <v>Obesity</v>
      </c>
      <c r="E156" s="13">
        <v>5.76</v>
      </c>
      <c r="F156" s="13" t="str">
        <f t="shared" si="9"/>
        <v>Prediabetes</v>
      </c>
      <c r="G156" s="13" t="s">
        <v>8291</v>
      </c>
      <c r="H156" s="13" t="s">
        <v>8291</v>
      </c>
      <c r="I156" s="13" t="s">
        <v>8291</v>
      </c>
      <c r="J156" s="27">
        <v>1</v>
      </c>
      <c r="K156" s="13" t="s">
        <v>8293</v>
      </c>
      <c r="L156" s="13" t="str">
        <f t="shared" si="10"/>
        <v>Yes</v>
      </c>
      <c r="M156" s="28">
        <f t="shared" si="11"/>
        <v>1</v>
      </c>
    </row>
    <row r="157" spans="2:13" ht="15.75" customHeight="1" x14ac:dyDescent="0.3">
      <c r="B157" s="12" t="s">
        <v>614</v>
      </c>
      <c r="C157" s="13">
        <v>27.8</v>
      </c>
      <c r="D157" s="13" t="str">
        <f t="shared" si="8"/>
        <v>Overweight</v>
      </c>
      <c r="E157" s="13">
        <v>4.3600000000000003</v>
      </c>
      <c r="F157" s="13" t="str">
        <f t="shared" si="9"/>
        <v>Normal</v>
      </c>
      <c r="G157" s="13" t="s">
        <v>8291</v>
      </c>
      <c r="H157" s="13" t="s">
        <v>8291</v>
      </c>
      <c r="I157" s="13" t="s">
        <v>8293</v>
      </c>
      <c r="J157" s="27">
        <v>1</v>
      </c>
      <c r="K157" s="13" t="s">
        <v>8293</v>
      </c>
      <c r="L157" s="13" t="str">
        <f t="shared" si="10"/>
        <v>Yes</v>
      </c>
      <c r="M157" s="28">
        <f t="shared" si="11"/>
        <v>1</v>
      </c>
    </row>
    <row r="158" spans="2:13" ht="15.75" customHeight="1" x14ac:dyDescent="0.3">
      <c r="B158" s="12" t="s">
        <v>618</v>
      </c>
      <c r="C158" s="13">
        <v>45.81</v>
      </c>
      <c r="D158" s="13" t="str">
        <f t="shared" si="8"/>
        <v>Obesity</v>
      </c>
      <c r="E158" s="13">
        <v>4.76</v>
      </c>
      <c r="F158" s="13" t="str">
        <f t="shared" si="9"/>
        <v>Normal</v>
      </c>
      <c r="G158" s="13" t="s">
        <v>8293</v>
      </c>
      <c r="H158" s="13" t="s">
        <v>8291</v>
      </c>
      <c r="I158" s="13" t="s">
        <v>8293</v>
      </c>
      <c r="J158" s="27">
        <v>1</v>
      </c>
      <c r="K158" s="13" t="s">
        <v>8293</v>
      </c>
      <c r="L158" s="13" t="str">
        <f t="shared" si="10"/>
        <v>Yes</v>
      </c>
      <c r="M158" s="28">
        <f t="shared" si="11"/>
        <v>1</v>
      </c>
    </row>
    <row r="159" spans="2:13" ht="15.75" customHeight="1" x14ac:dyDescent="0.3">
      <c r="B159" s="12" t="s">
        <v>622</v>
      </c>
      <c r="C159" s="13">
        <v>34.43</v>
      </c>
      <c r="D159" s="13" t="str">
        <f t="shared" si="8"/>
        <v>Obesity</v>
      </c>
      <c r="E159" s="13">
        <v>10.82</v>
      </c>
      <c r="F159" s="13" t="str">
        <f t="shared" si="9"/>
        <v>Diabetes</v>
      </c>
      <c r="G159" s="13" t="s">
        <v>8293</v>
      </c>
      <c r="H159" s="13" t="s">
        <v>8291</v>
      </c>
      <c r="I159" s="13" t="s">
        <v>8291</v>
      </c>
      <c r="J159" s="27">
        <v>1</v>
      </c>
      <c r="K159" s="13" t="s">
        <v>8293</v>
      </c>
      <c r="L159" s="13" t="str">
        <f t="shared" si="10"/>
        <v>Yes</v>
      </c>
      <c r="M159" s="28">
        <f t="shared" si="11"/>
        <v>1</v>
      </c>
    </row>
    <row r="160" spans="2:13" ht="15.75" customHeight="1" x14ac:dyDescent="0.3">
      <c r="B160" s="12" t="s">
        <v>625</v>
      </c>
      <c r="C160" s="13">
        <v>41.33</v>
      </c>
      <c r="D160" s="13" t="str">
        <f t="shared" si="8"/>
        <v>Obesity</v>
      </c>
      <c r="E160" s="13">
        <v>4.01</v>
      </c>
      <c r="F160" s="13" t="str">
        <f t="shared" si="9"/>
        <v>Normal</v>
      </c>
      <c r="G160" s="13" t="s">
        <v>8293</v>
      </c>
      <c r="H160" s="13" t="s">
        <v>8291</v>
      </c>
      <c r="I160" s="13" t="s">
        <v>8291</v>
      </c>
      <c r="J160" s="27" t="s">
        <v>8292</v>
      </c>
      <c r="K160" s="13" t="s">
        <v>8293</v>
      </c>
      <c r="L160" s="13" t="str">
        <f t="shared" si="10"/>
        <v>Yes</v>
      </c>
      <c r="M160" s="28">
        <f t="shared" si="11"/>
        <v>0</v>
      </c>
    </row>
    <row r="161" spans="2:13" ht="15.75" customHeight="1" x14ac:dyDescent="0.3">
      <c r="B161" s="12" t="s">
        <v>629</v>
      </c>
      <c r="C161" s="13">
        <v>31.92</v>
      </c>
      <c r="D161" s="13" t="str">
        <f t="shared" si="8"/>
        <v>Obesity</v>
      </c>
      <c r="E161" s="13">
        <v>5.12</v>
      </c>
      <c r="F161" s="13" t="str">
        <f t="shared" si="9"/>
        <v>Normal</v>
      </c>
      <c r="G161" s="13" t="s">
        <v>8293</v>
      </c>
      <c r="H161" s="13" t="s">
        <v>8291</v>
      </c>
      <c r="I161" s="13" t="s">
        <v>8291</v>
      </c>
      <c r="J161" s="27">
        <v>1</v>
      </c>
      <c r="K161" s="13" t="s">
        <v>8293</v>
      </c>
      <c r="L161" s="13" t="str">
        <f t="shared" si="10"/>
        <v>Yes</v>
      </c>
      <c r="M161" s="28">
        <f t="shared" si="11"/>
        <v>1</v>
      </c>
    </row>
    <row r="162" spans="2:13" ht="15.75" customHeight="1" x14ac:dyDescent="0.3">
      <c r="B162" s="12" t="s">
        <v>633</v>
      </c>
      <c r="C162" s="13">
        <v>39.799999999999997</v>
      </c>
      <c r="D162" s="13" t="str">
        <f t="shared" si="8"/>
        <v>Obesity</v>
      </c>
      <c r="E162" s="13">
        <v>10.54</v>
      </c>
      <c r="F162" s="13" t="str">
        <f t="shared" si="9"/>
        <v>Diabetes</v>
      </c>
      <c r="G162" s="13" t="s">
        <v>8293</v>
      </c>
      <c r="H162" s="13" t="s">
        <v>8291</v>
      </c>
      <c r="I162" s="13" t="s">
        <v>8291</v>
      </c>
      <c r="J162" s="27">
        <v>2</v>
      </c>
      <c r="K162" s="13" t="s">
        <v>8293</v>
      </c>
      <c r="L162" s="13" t="str">
        <f t="shared" si="10"/>
        <v>Yes</v>
      </c>
      <c r="M162" s="28">
        <f t="shared" si="11"/>
        <v>2</v>
      </c>
    </row>
    <row r="163" spans="2:13" ht="15.75" customHeight="1" x14ac:dyDescent="0.3">
      <c r="B163" s="12" t="s">
        <v>637</v>
      </c>
      <c r="C163" s="13">
        <v>42.82</v>
      </c>
      <c r="D163" s="13" t="str">
        <f t="shared" si="8"/>
        <v>Obesity</v>
      </c>
      <c r="E163" s="13">
        <v>4.21</v>
      </c>
      <c r="F163" s="13" t="str">
        <f t="shared" si="9"/>
        <v>Normal</v>
      </c>
      <c r="G163" s="13" t="s">
        <v>8291</v>
      </c>
      <c r="H163" s="13" t="s">
        <v>8291</v>
      </c>
      <c r="I163" s="13" t="s">
        <v>8291</v>
      </c>
      <c r="J163" s="27" t="s">
        <v>8292</v>
      </c>
      <c r="K163" s="13" t="s">
        <v>8293</v>
      </c>
      <c r="L163" s="13" t="str">
        <f t="shared" si="10"/>
        <v>Yes</v>
      </c>
      <c r="M163" s="28">
        <f t="shared" si="11"/>
        <v>0</v>
      </c>
    </row>
    <row r="164" spans="2:13" ht="15.75" customHeight="1" x14ac:dyDescent="0.3">
      <c r="B164" s="12" t="s">
        <v>641</v>
      </c>
      <c r="C164" s="13">
        <v>33.630000000000003</v>
      </c>
      <c r="D164" s="13" t="str">
        <f t="shared" si="8"/>
        <v>Obesity</v>
      </c>
      <c r="E164" s="13">
        <v>5.42</v>
      </c>
      <c r="F164" s="13" t="str">
        <f t="shared" si="9"/>
        <v>Normal</v>
      </c>
      <c r="G164" s="13" t="s">
        <v>8291</v>
      </c>
      <c r="H164" s="13" t="s">
        <v>8291</v>
      </c>
      <c r="I164" s="13" t="s">
        <v>8291</v>
      </c>
      <c r="J164" s="27" t="s">
        <v>8292</v>
      </c>
      <c r="K164" s="13" t="s">
        <v>8293</v>
      </c>
      <c r="L164" s="13" t="str">
        <f t="shared" si="10"/>
        <v>Yes</v>
      </c>
      <c r="M164" s="28">
        <f t="shared" si="11"/>
        <v>0</v>
      </c>
    </row>
    <row r="165" spans="2:13" ht="15.75" customHeight="1" x14ac:dyDescent="0.3">
      <c r="B165" s="12" t="s">
        <v>645</v>
      </c>
      <c r="C165" s="13">
        <v>37.07</v>
      </c>
      <c r="D165" s="13" t="str">
        <f t="shared" si="8"/>
        <v>Obesity</v>
      </c>
      <c r="E165" s="13">
        <v>4.28</v>
      </c>
      <c r="F165" s="13" t="str">
        <f t="shared" si="9"/>
        <v>Normal</v>
      </c>
      <c r="G165" s="13" t="s">
        <v>8291</v>
      </c>
      <c r="H165" s="13" t="s">
        <v>8293</v>
      </c>
      <c r="I165" s="13" t="s">
        <v>8291</v>
      </c>
      <c r="J165" s="27">
        <v>1</v>
      </c>
      <c r="K165" s="13" t="s">
        <v>8293</v>
      </c>
      <c r="L165" s="13" t="str">
        <f t="shared" si="10"/>
        <v>Yes</v>
      </c>
      <c r="M165" s="28">
        <f t="shared" si="11"/>
        <v>1</v>
      </c>
    </row>
    <row r="166" spans="2:13" ht="15.75" customHeight="1" x14ac:dyDescent="0.3">
      <c r="B166" s="12" t="s">
        <v>649</v>
      </c>
      <c r="C166" s="13">
        <v>35.625</v>
      </c>
      <c r="D166" s="13" t="str">
        <f t="shared" si="8"/>
        <v>Obesity</v>
      </c>
      <c r="E166" s="13">
        <v>8.9</v>
      </c>
      <c r="F166" s="13" t="str">
        <f t="shared" si="9"/>
        <v>Diabetes</v>
      </c>
      <c r="G166" s="13" t="s">
        <v>8291</v>
      </c>
      <c r="H166" s="13" t="s">
        <v>8291</v>
      </c>
      <c r="I166" s="13" t="s">
        <v>8291</v>
      </c>
      <c r="J166" s="27" t="s">
        <v>8292</v>
      </c>
      <c r="K166" s="13" t="s">
        <v>8293</v>
      </c>
      <c r="L166" s="13" t="str">
        <f t="shared" si="10"/>
        <v>Yes</v>
      </c>
      <c r="M166" s="28">
        <f t="shared" si="11"/>
        <v>0</v>
      </c>
    </row>
    <row r="167" spans="2:13" ht="15.75" customHeight="1" x14ac:dyDescent="0.3">
      <c r="B167" s="12" t="s">
        <v>653</v>
      </c>
      <c r="C167" s="13">
        <v>42.69</v>
      </c>
      <c r="D167" s="13" t="str">
        <f t="shared" si="8"/>
        <v>Obesity</v>
      </c>
      <c r="E167" s="13">
        <v>4.8899999999999997</v>
      </c>
      <c r="F167" s="13" t="str">
        <f t="shared" si="9"/>
        <v>Normal</v>
      </c>
      <c r="G167" s="13" t="s">
        <v>8291</v>
      </c>
      <c r="H167" s="13" t="s">
        <v>8291</v>
      </c>
      <c r="I167" s="13" t="s">
        <v>8293</v>
      </c>
      <c r="J167" s="27">
        <v>1</v>
      </c>
      <c r="K167" s="13" t="s">
        <v>8293</v>
      </c>
      <c r="L167" s="13" t="str">
        <f t="shared" si="10"/>
        <v>Yes</v>
      </c>
      <c r="M167" s="28">
        <f t="shared" si="11"/>
        <v>1</v>
      </c>
    </row>
    <row r="168" spans="2:13" ht="15.75" customHeight="1" x14ac:dyDescent="0.3">
      <c r="B168" s="12" t="s">
        <v>657</v>
      </c>
      <c r="C168" s="13">
        <v>37.869999999999997</v>
      </c>
      <c r="D168" s="13" t="str">
        <f t="shared" si="8"/>
        <v>Obesity</v>
      </c>
      <c r="E168" s="13">
        <v>4.29</v>
      </c>
      <c r="F168" s="13" t="str">
        <f t="shared" si="9"/>
        <v>Normal</v>
      </c>
      <c r="G168" s="13" t="s">
        <v>8293</v>
      </c>
      <c r="H168" s="13" t="s">
        <v>8291</v>
      </c>
      <c r="I168" s="13" t="s">
        <v>8293</v>
      </c>
      <c r="J168" s="27">
        <v>1</v>
      </c>
      <c r="K168" s="13" t="s">
        <v>8293</v>
      </c>
      <c r="L168" s="13" t="str">
        <f t="shared" si="10"/>
        <v>Yes</v>
      </c>
      <c r="M168" s="28">
        <f t="shared" si="11"/>
        <v>1</v>
      </c>
    </row>
    <row r="169" spans="2:13" ht="15.75" customHeight="1" x14ac:dyDescent="0.3">
      <c r="B169" s="12" t="s">
        <v>661</v>
      </c>
      <c r="C169" s="13">
        <v>40.61</v>
      </c>
      <c r="D169" s="13" t="str">
        <f t="shared" si="8"/>
        <v>Obesity</v>
      </c>
      <c r="E169" s="13">
        <v>8</v>
      </c>
      <c r="F169" s="13" t="str">
        <f t="shared" si="9"/>
        <v>Diabetes</v>
      </c>
      <c r="G169" s="13" t="s">
        <v>8293</v>
      </c>
      <c r="H169" s="13" t="s">
        <v>8291</v>
      </c>
      <c r="I169" s="13" t="s">
        <v>8291</v>
      </c>
      <c r="J169" s="27">
        <v>1</v>
      </c>
      <c r="K169" s="13" t="s">
        <v>8293</v>
      </c>
      <c r="L169" s="13" t="str">
        <f t="shared" si="10"/>
        <v>Yes</v>
      </c>
      <c r="M169" s="28">
        <f t="shared" si="11"/>
        <v>1</v>
      </c>
    </row>
    <row r="170" spans="2:13" ht="15.75" customHeight="1" x14ac:dyDescent="0.3">
      <c r="B170" s="12" t="s">
        <v>665</v>
      </c>
      <c r="C170" s="13">
        <v>30.78</v>
      </c>
      <c r="D170" s="13" t="str">
        <f t="shared" si="8"/>
        <v>Obesity</v>
      </c>
      <c r="E170" s="13">
        <v>4.67</v>
      </c>
      <c r="F170" s="13" t="str">
        <f t="shared" si="9"/>
        <v>Normal</v>
      </c>
      <c r="G170" s="13" t="s">
        <v>8293</v>
      </c>
      <c r="H170" s="13" t="s">
        <v>8291</v>
      </c>
      <c r="I170" s="13" t="s">
        <v>8291</v>
      </c>
      <c r="J170" s="27" t="s">
        <v>8292</v>
      </c>
      <c r="K170" s="13" t="s">
        <v>8293</v>
      </c>
      <c r="L170" s="13" t="str">
        <f t="shared" si="10"/>
        <v>Yes</v>
      </c>
      <c r="M170" s="28">
        <f t="shared" si="11"/>
        <v>0</v>
      </c>
    </row>
    <row r="171" spans="2:13" ht="15.75" customHeight="1" x14ac:dyDescent="0.3">
      <c r="B171" s="12" t="s">
        <v>669</v>
      </c>
      <c r="C171" s="13">
        <v>49.49</v>
      </c>
      <c r="D171" s="13" t="str">
        <f t="shared" si="8"/>
        <v>Obesity</v>
      </c>
      <c r="E171" s="13">
        <v>4.5</v>
      </c>
      <c r="F171" s="13" t="str">
        <f t="shared" si="9"/>
        <v>Normal</v>
      </c>
      <c r="G171" s="13" t="s">
        <v>8291</v>
      </c>
      <c r="H171" s="13" t="s">
        <v>8291</v>
      </c>
      <c r="I171" s="13" t="s">
        <v>8291</v>
      </c>
      <c r="J171" s="27" t="s">
        <v>8292</v>
      </c>
      <c r="K171" s="13" t="s">
        <v>8293</v>
      </c>
      <c r="L171" s="13" t="str">
        <f t="shared" si="10"/>
        <v>Yes</v>
      </c>
      <c r="M171" s="28">
        <f t="shared" si="11"/>
        <v>0</v>
      </c>
    </row>
    <row r="172" spans="2:13" ht="15.75" customHeight="1" x14ac:dyDescent="0.3">
      <c r="B172" s="12" t="s">
        <v>673</v>
      </c>
      <c r="C172" s="13">
        <v>37.619999999999997</v>
      </c>
      <c r="D172" s="13" t="str">
        <f t="shared" si="8"/>
        <v>Obesity</v>
      </c>
      <c r="E172" s="13">
        <v>6.32</v>
      </c>
      <c r="F172" s="13" t="str">
        <f t="shared" si="9"/>
        <v>Prediabetes</v>
      </c>
      <c r="G172" s="13" t="s">
        <v>8293</v>
      </c>
      <c r="H172" s="13" t="s">
        <v>8293</v>
      </c>
      <c r="I172" s="13" t="s">
        <v>8291</v>
      </c>
      <c r="J172" s="27">
        <v>2</v>
      </c>
      <c r="K172" s="13" t="s">
        <v>8293</v>
      </c>
      <c r="L172" s="13" t="str">
        <f t="shared" si="10"/>
        <v>Yes</v>
      </c>
      <c r="M172" s="28">
        <f t="shared" si="11"/>
        <v>2</v>
      </c>
    </row>
    <row r="173" spans="2:13" ht="15.75" customHeight="1" x14ac:dyDescent="0.3">
      <c r="B173" s="12" t="s">
        <v>677</v>
      </c>
      <c r="C173" s="13">
        <v>36.08</v>
      </c>
      <c r="D173" s="13" t="str">
        <f t="shared" si="8"/>
        <v>Obesity</v>
      </c>
      <c r="E173" s="13">
        <v>6.1</v>
      </c>
      <c r="F173" s="13" t="str">
        <f t="shared" si="9"/>
        <v>Prediabetes</v>
      </c>
      <c r="G173" s="13" t="s">
        <v>8293</v>
      </c>
      <c r="H173" s="13" t="s">
        <v>8291</v>
      </c>
      <c r="I173" s="13" t="s">
        <v>8291</v>
      </c>
      <c r="J173" s="27">
        <v>1</v>
      </c>
      <c r="K173" s="13" t="s">
        <v>8293</v>
      </c>
      <c r="L173" s="13" t="str">
        <f t="shared" si="10"/>
        <v>Yes</v>
      </c>
      <c r="M173" s="28">
        <f t="shared" si="11"/>
        <v>1</v>
      </c>
    </row>
    <row r="174" spans="2:13" ht="15.75" customHeight="1" x14ac:dyDescent="0.3">
      <c r="B174" s="12" t="s">
        <v>680</v>
      </c>
      <c r="C174" s="13">
        <v>33.5</v>
      </c>
      <c r="D174" s="13" t="str">
        <f t="shared" si="8"/>
        <v>Obesity</v>
      </c>
      <c r="E174" s="13">
        <v>5.4</v>
      </c>
      <c r="F174" s="13" t="str">
        <f t="shared" si="9"/>
        <v>Normal</v>
      </c>
      <c r="G174" s="13" t="s">
        <v>8291</v>
      </c>
      <c r="H174" s="13" t="s">
        <v>8291</v>
      </c>
      <c r="I174" s="13" t="s">
        <v>8291</v>
      </c>
      <c r="J174" s="27" t="s">
        <v>8292</v>
      </c>
      <c r="K174" s="13" t="s">
        <v>8293</v>
      </c>
      <c r="L174" s="13" t="str">
        <f t="shared" si="10"/>
        <v>Yes</v>
      </c>
      <c r="M174" s="28">
        <f t="shared" si="11"/>
        <v>0</v>
      </c>
    </row>
    <row r="175" spans="2:13" ht="15.75" customHeight="1" x14ac:dyDescent="0.3">
      <c r="B175" s="12" t="s">
        <v>684</v>
      </c>
      <c r="C175" s="13">
        <v>47.46</v>
      </c>
      <c r="D175" s="13" t="str">
        <f t="shared" si="8"/>
        <v>Obesity</v>
      </c>
      <c r="E175" s="13">
        <v>6.24</v>
      </c>
      <c r="F175" s="13" t="str">
        <f t="shared" si="9"/>
        <v>Prediabetes</v>
      </c>
      <c r="G175" s="13" t="s">
        <v>8293</v>
      </c>
      <c r="H175" s="13" t="s">
        <v>8291</v>
      </c>
      <c r="I175" s="13" t="s">
        <v>8291</v>
      </c>
      <c r="J175" s="27">
        <v>1</v>
      </c>
      <c r="K175" s="13" t="s">
        <v>8293</v>
      </c>
      <c r="L175" s="13" t="str">
        <f t="shared" si="10"/>
        <v>Yes</v>
      </c>
      <c r="M175" s="28">
        <f t="shared" si="11"/>
        <v>1</v>
      </c>
    </row>
    <row r="176" spans="2:13" ht="15.75" customHeight="1" x14ac:dyDescent="0.3">
      <c r="B176" s="12" t="s">
        <v>688</v>
      </c>
      <c r="C176" s="13">
        <v>49.24</v>
      </c>
      <c r="D176" s="13" t="str">
        <f t="shared" si="8"/>
        <v>Obesity</v>
      </c>
      <c r="E176" s="13">
        <v>4.45</v>
      </c>
      <c r="F176" s="13" t="str">
        <f t="shared" si="9"/>
        <v>Normal</v>
      </c>
      <c r="G176" s="13" t="s">
        <v>8291</v>
      </c>
      <c r="H176" s="13" t="s">
        <v>8291</v>
      </c>
      <c r="I176" s="13" t="s">
        <v>8291</v>
      </c>
      <c r="J176" s="27" t="s">
        <v>8292</v>
      </c>
      <c r="K176" s="13" t="s">
        <v>8293</v>
      </c>
      <c r="L176" s="13" t="str">
        <f t="shared" si="10"/>
        <v>Yes</v>
      </c>
      <c r="M176" s="28">
        <f t="shared" si="11"/>
        <v>0</v>
      </c>
    </row>
    <row r="177" spans="2:13" ht="15.75" customHeight="1" x14ac:dyDescent="0.3">
      <c r="B177" s="12" t="s">
        <v>691</v>
      </c>
      <c r="C177" s="13">
        <v>54.4</v>
      </c>
      <c r="D177" s="13" t="str">
        <f t="shared" si="8"/>
        <v>Obesity</v>
      </c>
      <c r="E177" s="13">
        <v>5.22</v>
      </c>
      <c r="F177" s="13" t="str">
        <f t="shared" si="9"/>
        <v>Normal</v>
      </c>
      <c r="G177" s="13" t="s">
        <v>8291</v>
      </c>
      <c r="H177" s="13" t="s">
        <v>8291</v>
      </c>
      <c r="I177" s="13" t="s">
        <v>8291</v>
      </c>
      <c r="J177" s="27">
        <v>1</v>
      </c>
      <c r="K177" s="13" t="s">
        <v>8293</v>
      </c>
      <c r="L177" s="13" t="str">
        <f t="shared" si="10"/>
        <v>Yes</v>
      </c>
      <c r="M177" s="28">
        <f t="shared" si="11"/>
        <v>1</v>
      </c>
    </row>
    <row r="178" spans="2:13" ht="15.75" customHeight="1" x14ac:dyDescent="0.3">
      <c r="B178" s="12" t="s">
        <v>695</v>
      </c>
      <c r="C178" s="13">
        <v>35.53</v>
      </c>
      <c r="D178" s="13" t="str">
        <f t="shared" si="8"/>
        <v>Obesity</v>
      </c>
      <c r="E178" s="13">
        <v>4.6100000000000003</v>
      </c>
      <c r="F178" s="13" t="str">
        <f t="shared" si="9"/>
        <v>Normal</v>
      </c>
      <c r="G178" s="13" t="s">
        <v>8291</v>
      </c>
      <c r="H178" s="13" t="s">
        <v>8291</v>
      </c>
      <c r="I178" s="13" t="s">
        <v>8291</v>
      </c>
      <c r="J178" s="27">
        <v>1</v>
      </c>
      <c r="K178" s="13" t="s">
        <v>8293</v>
      </c>
      <c r="L178" s="13" t="str">
        <f t="shared" si="10"/>
        <v>Yes</v>
      </c>
      <c r="M178" s="28">
        <f t="shared" si="11"/>
        <v>1</v>
      </c>
    </row>
    <row r="179" spans="2:13" ht="15.75" customHeight="1" x14ac:dyDescent="0.3">
      <c r="B179" s="12" t="s">
        <v>698</v>
      </c>
      <c r="C179" s="13">
        <v>39.729999999999997</v>
      </c>
      <c r="D179" s="13" t="str">
        <f t="shared" si="8"/>
        <v>Obesity</v>
      </c>
      <c r="E179" s="13">
        <v>6.24</v>
      </c>
      <c r="F179" s="13" t="str">
        <f t="shared" si="9"/>
        <v>Prediabetes</v>
      </c>
      <c r="G179" s="13" t="s">
        <v>8291</v>
      </c>
      <c r="H179" s="13" t="s">
        <v>8291</v>
      </c>
      <c r="I179" s="13" t="s">
        <v>8291</v>
      </c>
      <c r="J179" s="27" t="s">
        <v>8292</v>
      </c>
      <c r="K179" s="13" t="s">
        <v>8293</v>
      </c>
      <c r="L179" s="13" t="str">
        <f t="shared" si="10"/>
        <v>Yes</v>
      </c>
      <c r="M179" s="28">
        <f t="shared" si="11"/>
        <v>0</v>
      </c>
    </row>
    <row r="180" spans="2:13" ht="15.75" customHeight="1" x14ac:dyDescent="0.3">
      <c r="B180" s="12" t="s">
        <v>702</v>
      </c>
      <c r="C180" s="13">
        <v>35.68</v>
      </c>
      <c r="D180" s="13" t="str">
        <f t="shared" si="8"/>
        <v>Obesity</v>
      </c>
      <c r="E180" s="13">
        <v>10.039999999999999</v>
      </c>
      <c r="F180" s="13" t="str">
        <f t="shared" si="9"/>
        <v>Diabetes</v>
      </c>
      <c r="G180" s="13" t="s">
        <v>8291</v>
      </c>
      <c r="H180" s="13" t="s">
        <v>8291</v>
      </c>
      <c r="I180" s="13" t="s">
        <v>8291</v>
      </c>
      <c r="J180" s="27" t="s">
        <v>8292</v>
      </c>
      <c r="K180" s="13" t="s">
        <v>8293</v>
      </c>
      <c r="L180" s="13" t="str">
        <f t="shared" si="10"/>
        <v>Yes</v>
      </c>
      <c r="M180" s="28">
        <f t="shared" si="11"/>
        <v>0</v>
      </c>
    </row>
    <row r="181" spans="2:13" ht="15.75" customHeight="1" x14ac:dyDescent="0.3">
      <c r="B181" s="12" t="s">
        <v>706</v>
      </c>
      <c r="C181" s="13">
        <v>48.86</v>
      </c>
      <c r="D181" s="13" t="str">
        <f t="shared" si="8"/>
        <v>Obesity</v>
      </c>
      <c r="E181" s="13">
        <v>6.09</v>
      </c>
      <c r="F181" s="13" t="str">
        <f t="shared" si="9"/>
        <v>Prediabetes</v>
      </c>
      <c r="G181" s="13" t="s">
        <v>8291</v>
      </c>
      <c r="H181" s="13" t="s">
        <v>8291</v>
      </c>
      <c r="I181" s="13" t="s">
        <v>8291</v>
      </c>
      <c r="J181" s="27" t="s">
        <v>8292</v>
      </c>
      <c r="K181" s="13" t="s">
        <v>8293</v>
      </c>
      <c r="L181" s="13" t="str">
        <f t="shared" si="10"/>
        <v>Yes</v>
      </c>
      <c r="M181" s="28">
        <f t="shared" si="11"/>
        <v>0</v>
      </c>
    </row>
    <row r="182" spans="2:13" ht="15.75" customHeight="1" x14ac:dyDescent="0.3">
      <c r="B182" s="12" t="s">
        <v>710</v>
      </c>
      <c r="C182" s="13">
        <v>34.799999999999997</v>
      </c>
      <c r="D182" s="13" t="str">
        <f t="shared" si="8"/>
        <v>Obesity</v>
      </c>
      <c r="E182" s="13">
        <v>11.4</v>
      </c>
      <c r="F182" s="13" t="str">
        <f t="shared" si="9"/>
        <v>Diabetes</v>
      </c>
      <c r="G182" s="13" t="s">
        <v>8293</v>
      </c>
      <c r="H182" s="13" t="s">
        <v>8291</v>
      </c>
      <c r="I182" s="13" t="s">
        <v>8293</v>
      </c>
      <c r="J182" s="27">
        <v>1</v>
      </c>
      <c r="K182" s="13" t="s">
        <v>8291</v>
      </c>
      <c r="L182" s="13" t="str">
        <f t="shared" si="10"/>
        <v>No</v>
      </c>
      <c r="M182" s="28">
        <f t="shared" si="11"/>
        <v>1</v>
      </c>
    </row>
    <row r="183" spans="2:13" ht="15.75" customHeight="1" x14ac:dyDescent="0.3">
      <c r="B183" s="12" t="s">
        <v>714</v>
      </c>
      <c r="C183" s="13">
        <v>32.49</v>
      </c>
      <c r="D183" s="13" t="str">
        <f t="shared" si="8"/>
        <v>Obesity</v>
      </c>
      <c r="E183" s="13">
        <v>4.29</v>
      </c>
      <c r="F183" s="13" t="str">
        <f t="shared" si="9"/>
        <v>Normal</v>
      </c>
      <c r="G183" s="13" t="s">
        <v>8291</v>
      </c>
      <c r="H183" s="13" t="s">
        <v>8291</v>
      </c>
      <c r="I183" s="13" t="s">
        <v>8293</v>
      </c>
      <c r="J183" s="27">
        <v>1</v>
      </c>
      <c r="K183" s="13" t="s">
        <v>8293</v>
      </c>
      <c r="L183" s="13" t="str">
        <f t="shared" si="10"/>
        <v>Yes</v>
      </c>
      <c r="M183" s="28">
        <f t="shared" si="11"/>
        <v>1</v>
      </c>
    </row>
    <row r="184" spans="2:13" ht="15.75" customHeight="1" x14ac:dyDescent="0.3">
      <c r="B184" s="12" t="s">
        <v>718</v>
      </c>
      <c r="C184" s="13">
        <v>39</v>
      </c>
      <c r="D184" s="13" t="str">
        <f t="shared" si="8"/>
        <v>Obesity</v>
      </c>
      <c r="E184" s="13">
        <v>5.7</v>
      </c>
      <c r="F184" s="13" t="str">
        <f t="shared" si="9"/>
        <v>Prediabetes</v>
      </c>
      <c r="G184" s="13" t="s">
        <v>8291</v>
      </c>
      <c r="H184" s="13" t="s">
        <v>8291</v>
      </c>
      <c r="I184" s="13" t="s">
        <v>8291</v>
      </c>
      <c r="J184" s="27">
        <v>2</v>
      </c>
      <c r="K184" s="13" t="s">
        <v>8293</v>
      </c>
      <c r="L184" s="13" t="str">
        <f t="shared" si="10"/>
        <v>Yes</v>
      </c>
      <c r="M184" s="28">
        <f t="shared" si="11"/>
        <v>2</v>
      </c>
    </row>
    <row r="185" spans="2:13" ht="15.75" customHeight="1" x14ac:dyDescent="0.3">
      <c r="B185" s="12" t="s">
        <v>722</v>
      </c>
      <c r="C185" s="13">
        <v>35.299999999999997</v>
      </c>
      <c r="D185" s="13" t="str">
        <f t="shared" si="8"/>
        <v>Obesity</v>
      </c>
      <c r="E185" s="13">
        <v>6.09</v>
      </c>
      <c r="F185" s="13" t="str">
        <f t="shared" si="9"/>
        <v>Prediabetes</v>
      </c>
      <c r="G185" s="13" t="s">
        <v>8291</v>
      </c>
      <c r="H185" s="13" t="s">
        <v>8291</v>
      </c>
      <c r="I185" s="13" t="s">
        <v>8291</v>
      </c>
      <c r="J185" s="27">
        <v>1</v>
      </c>
      <c r="K185" s="13" t="s">
        <v>8293</v>
      </c>
      <c r="L185" s="13" t="str">
        <f t="shared" si="10"/>
        <v>Yes</v>
      </c>
      <c r="M185" s="28">
        <f t="shared" si="11"/>
        <v>1</v>
      </c>
    </row>
    <row r="186" spans="2:13" ht="15.75" customHeight="1" x14ac:dyDescent="0.3">
      <c r="B186" s="12" t="s">
        <v>726</v>
      </c>
      <c r="C186" s="13">
        <v>33.42</v>
      </c>
      <c r="D186" s="13" t="str">
        <f t="shared" si="8"/>
        <v>Obesity</v>
      </c>
      <c r="E186" s="13">
        <v>10.67</v>
      </c>
      <c r="F186" s="13" t="str">
        <f t="shared" si="9"/>
        <v>Diabetes</v>
      </c>
      <c r="G186" s="13" t="s">
        <v>8291</v>
      </c>
      <c r="H186" s="13" t="s">
        <v>8291</v>
      </c>
      <c r="I186" s="13" t="s">
        <v>8291</v>
      </c>
      <c r="J186" s="27" t="s">
        <v>8292</v>
      </c>
      <c r="K186" s="13" t="s">
        <v>8293</v>
      </c>
      <c r="L186" s="13" t="str">
        <f t="shared" si="10"/>
        <v>Yes</v>
      </c>
      <c r="M186" s="28">
        <f t="shared" si="11"/>
        <v>0</v>
      </c>
    </row>
    <row r="187" spans="2:13" ht="15.75" customHeight="1" x14ac:dyDescent="0.3">
      <c r="B187" s="12" t="s">
        <v>730</v>
      </c>
      <c r="C187" s="13">
        <v>37.18</v>
      </c>
      <c r="D187" s="13" t="str">
        <f t="shared" si="8"/>
        <v>Obesity</v>
      </c>
      <c r="E187" s="13">
        <v>6.75</v>
      </c>
      <c r="F187" s="13" t="str">
        <f t="shared" si="9"/>
        <v>Diabetes</v>
      </c>
      <c r="G187" s="13" t="s">
        <v>8293</v>
      </c>
      <c r="H187" s="13" t="s">
        <v>8291</v>
      </c>
      <c r="I187" s="13" t="s">
        <v>8291</v>
      </c>
      <c r="J187" s="27">
        <v>2</v>
      </c>
      <c r="K187" s="13" t="s">
        <v>8293</v>
      </c>
      <c r="L187" s="13" t="str">
        <f t="shared" si="10"/>
        <v>Yes</v>
      </c>
      <c r="M187" s="28">
        <f t="shared" si="11"/>
        <v>2</v>
      </c>
    </row>
    <row r="188" spans="2:13" ht="15.75" customHeight="1" x14ac:dyDescent="0.3">
      <c r="B188" s="12" t="s">
        <v>734</v>
      </c>
      <c r="C188" s="13">
        <v>33.33</v>
      </c>
      <c r="D188" s="13" t="str">
        <f t="shared" si="8"/>
        <v>Obesity</v>
      </c>
      <c r="E188" s="13">
        <v>9.26</v>
      </c>
      <c r="F188" s="13" t="str">
        <f t="shared" si="9"/>
        <v>Diabetes</v>
      </c>
      <c r="G188" s="13" t="s">
        <v>8293</v>
      </c>
      <c r="H188" s="13" t="s">
        <v>8291</v>
      </c>
      <c r="I188" s="13" t="s">
        <v>8291</v>
      </c>
      <c r="J188" s="27">
        <v>2</v>
      </c>
      <c r="K188" s="13" t="s">
        <v>8291</v>
      </c>
      <c r="L188" s="13" t="str">
        <f t="shared" si="10"/>
        <v>No</v>
      </c>
      <c r="M188" s="28">
        <f t="shared" si="11"/>
        <v>2</v>
      </c>
    </row>
    <row r="189" spans="2:13" ht="15.75" customHeight="1" x14ac:dyDescent="0.3">
      <c r="B189" s="12" t="s">
        <v>738</v>
      </c>
      <c r="C189" s="13">
        <v>53.21</v>
      </c>
      <c r="D189" s="13" t="str">
        <f t="shared" si="8"/>
        <v>Obesity</v>
      </c>
      <c r="E189" s="13">
        <v>4.2699999999999996</v>
      </c>
      <c r="F189" s="13" t="str">
        <f t="shared" si="9"/>
        <v>Normal</v>
      </c>
      <c r="G189" s="13" t="s">
        <v>8291</v>
      </c>
      <c r="H189" s="13" t="s">
        <v>8291</v>
      </c>
      <c r="I189" s="13" t="s">
        <v>8291</v>
      </c>
      <c r="J189" s="27">
        <v>1</v>
      </c>
      <c r="K189" s="13" t="s">
        <v>8293</v>
      </c>
      <c r="L189" s="13" t="str">
        <f t="shared" si="10"/>
        <v>Yes</v>
      </c>
      <c r="M189" s="28">
        <f t="shared" si="11"/>
        <v>1</v>
      </c>
    </row>
    <row r="190" spans="2:13" ht="15.75" customHeight="1" x14ac:dyDescent="0.3">
      <c r="B190" s="12" t="s">
        <v>742</v>
      </c>
      <c r="C190" s="13">
        <v>38.729999999999997</v>
      </c>
      <c r="D190" s="13" t="str">
        <f t="shared" si="8"/>
        <v>Obesity</v>
      </c>
      <c r="E190" s="13">
        <v>11.51</v>
      </c>
      <c r="F190" s="13" t="str">
        <f t="shared" si="9"/>
        <v>Diabetes</v>
      </c>
      <c r="G190" s="13" t="s">
        <v>8291</v>
      </c>
      <c r="H190" s="13" t="s">
        <v>8291</v>
      </c>
      <c r="I190" s="13" t="s">
        <v>8291</v>
      </c>
      <c r="J190" s="27">
        <v>2</v>
      </c>
      <c r="K190" s="13" t="s">
        <v>8293</v>
      </c>
      <c r="L190" s="13" t="str">
        <f t="shared" si="10"/>
        <v>Yes</v>
      </c>
      <c r="M190" s="28">
        <f t="shared" si="11"/>
        <v>2</v>
      </c>
    </row>
    <row r="191" spans="2:13" ht="15.75" customHeight="1" x14ac:dyDescent="0.3">
      <c r="B191" s="12" t="s">
        <v>746</v>
      </c>
      <c r="C191" s="13">
        <v>29.73</v>
      </c>
      <c r="D191" s="13" t="str">
        <f t="shared" si="8"/>
        <v>Overweight</v>
      </c>
      <c r="E191" s="13">
        <v>7.22</v>
      </c>
      <c r="F191" s="13" t="str">
        <f t="shared" si="9"/>
        <v>Diabetes</v>
      </c>
      <c r="G191" s="13" t="s">
        <v>8291</v>
      </c>
      <c r="H191" s="13" t="s">
        <v>8291</v>
      </c>
      <c r="I191" s="13" t="s">
        <v>8291</v>
      </c>
      <c r="J191" s="27" t="s">
        <v>8292</v>
      </c>
      <c r="K191" s="13" t="s">
        <v>8293</v>
      </c>
      <c r="L191" s="13" t="str">
        <f t="shared" si="10"/>
        <v>Yes</v>
      </c>
      <c r="M191" s="28">
        <f t="shared" si="11"/>
        <v>0</v>
      </c>
    </row>
    <row r="192" spans="2:13" ht="15.75" customHeight="1" x14ac:dyDescent="0.3">
      <c r="B192" s="12" t="s">
        <v>750</v>
      </c>
      <c r="C192" s="13">
        <v>34.700000000000003</v>
      </c>
      <c r="D192" s="13" t="str">
        <f t="shared" si="8"/>
        <v>Obesity</v>
      </c>
      <c r="E192" s="13">
        <v>4.37</v>
      </c>
      <c r="F192" s="13" t="str">
        <f t="shared" si="9"/>
        <v>Normal</v>
      </c>
      <c r="G192" s="13" t="s">
        <v>8291</v>
      </c>
      <c r="H192" s="13" t="s">
        <v>8291</v>
      </c>
      <c r="I192" s="13" t="s">
        <v>8293</v>
      </c>
      <c r="J192" s="27">
        <v>1</v>
      </c>
      <c r="K192" s="13" t="s">
        <v>8293</v>
      </c>
      <c r="L192" s="13" t="str">
        <f t="shared" si="10"/>
        <v>Yes</v>
      </c>
      <c r="M192" s="28">
        <f t="shared" si="11"/>
        <v>1</v>
      </c>
    </row>
    <row r="193" spans="2:13" ht="15.75" customHeight="1" x14ac:dyDescent="0.3">
      <c r="B193" s="12" t="s">
        <v>754</v>
      </c>
      <c r="C193" s="13">
        <v>38.28</v>
      </c>
      <c r="D193" s="13" t="str">
        <f t="shared" si="8"/>
        <v>Obesity</v>
      </c>
      <c r="E193" s="13">
        <v>11.56</v>
      </c>
      <c r="F193" s="13" t="str">
        <f t="shared" si="9"/>
        <v>Diabetes</v>
      </c>
      <c r="G193" s="13" t="s">
        <v>8293</v>
      </c>
      <c r="H193" s="13" t="s">
        <v>8291</v>
      </c>
      <c r="I193" s="13" t="s">
        <v>8291</v>
      </c>
      <c r="J193" s="27">
        <v>1</v>
      </c>
      <c r="K193" s="13" t="s">
        <v>8293</v>
      </c>
      <c r="L193" s="13" t="str">
        <f t="shared" si="10"/>
        <v>Yes</v>
      </c>
      <c r="M193" s="28">
        <f t="shared" si="11"/>
        <v>1</v>
      </c>
    </row>
    <row r="194" spans="2:13" ht="15.75" customHeight="1" x14ac:dyDescent="0.3">
      <c r="B194" s="12" t="s">
        <v>758</v>
      </c>
      <c r="C194" s="13">
        <v>33.57</v>
      </c>
      <c r="D194" s="13" t="str">
        <f t="shared" si="8"/>
        <v>Obesity</v>
      </c>
      <c r="E194" s="13">
        <v>8.82</v>
      </c>
      <c r="F194" s="13" t="str">
        <f t="shared" si="9"/>
        <v>Diabetes</v>
      </c>
      <c r="G194" s="13" t="s">
        <v>8293</v>
      </c>
      <c r="H194" s="13" t="s">
        <v>8291</v>
      </c>
      <c r="I194" s="13" t="s">
        <v>8291</v>
      </c>
      <c r="J194" s="27" t="s">
        <v>8292</v>
      </c>
      <c r="K194" s="13" t="s">
        <v>8293</v>
      </c>
      <c r="L194" s="13" t="str">
        <f t="shared" si="10"/>
        <v>Yes</v>
      </c>
      <c r="M194" s="28">
        <f t="shared" si="11"/>
        <v>0</v>
      </c>
    </row>
    <row r="195" spans="2:13" ht="15.75" customHeight="1" x14ac:dyDescent="0.3">
      <c r="B195" s="12" t="s">
        <v>762</v>
      </c>
      <c r="C195" s="13">
        <v>52.06</v>
      </c>
      <c r="D195" s="13" t="str">
        <f t="shared" ref="D195:D258" si="12">IF(C195&lt;18.5,"Underweight", IF(AND(C195&gt;=18.5,C195&lt;=24.9),"Healthy Weight", IF(AND(C195&gt;=25,C195&lt;=29.9),"Overweight", IF(C195&gt;=30,"Obesity"))))</f>
        <v>Obesity</v>
      </c>
      <c r="E195" s="13">
        <v>4.6900000000000004</v>
      </c>
      <c r="F195" s="13" t="str">
        <f t="shared" ref="F195:F258" si="13">IF(E195&lt;5.7,"Normal",IF(AND(E195&gt;=5.7,E195&lt;=6.4),"Prediabetes",IF(E195&gt;=6.5,"Diabetes")))</f>
        <v>Normal</v>
      </c>
      <c r="G195" s="13" t="s">
        <v>8291</v>
      </c>
      <c r="H195" s="13" t="s">
        <v>8291</v>
      </c>
      <c r="I195" s="13" t="s">
        <v>8291</v>
      </c>
      <c r="J195" s="27">
        <v>1</v>
      </c>
      <c r="K195" s="13" t="s">
        <v>8293</v>
      </c>
      <c r="L195" s="13" t="str">
        <f t="shared" ref="L195:L258" si="14">IF($K$3:$K$2337="?","No",K195)</f>
        <v>Yes</v>
      </c>
      <c r="M195" s="28">
        <f t="shared" ref="M195:M258" si="15">IF(J195="No major surgery", 0,J195)</f>
        <v>1</v>
      </c>
    </row>
    <row r="196" spans="2:13" ht="15.75" customHeight="1" x14ac:dyDescent="0.3">
      <c r="B196" s="12" t="s">
        <v>766</v>
      </c>
      <c r="C196" s="13">
        <v>38.17</v>
      </c>
      <c r="D196" s="13" t="str">
        <f t="shared" si="12"/>
        <v>Obesity</v>
      </c>
      <c r="E196" s="13">
        <v>4.53</v>
      </c>
      <c r="F196" s="13" t="str">
        <f t="shared" si="13"/>
        <v>Normal</v>
      </c>
      <c r="G196" s="13" t="s">
        <v>8291</v>
      </c>
      <c r="H196" s="13" t="s">
        <v>8293</v>
      </c>
      <c r="I196" s="13" t="s">
        <v>8291</v>
      </c>
      <c r="J196" s="27">
        <v>1</v>
      </c>
      <c r="K196" s="13" t="s">
        <v>8293</v>
      </c>
      <c r="L196" s="13" t="str">
        <f t="shared" si="14"/>
        <v>Yes</v>
      </c>
      <c r="M196" s="28">
        <f t="shared" si="15"/>
        <v>1</v>
      </c>
    </row>
    <row r="197" spans="2:13" ht="15.75" customHeight="1" x14ac:dyDescent="0.3">
      <c r="B197" s="12" t="s">
        <v>770</v>
      </c>
      <c r="C197" s="13">
        <v>36.954999999999998</v>
      </c>
      <c r="D197" s="13" t="str">
        <f t="shared" si="12"/>
        <v>Obesity</v>
      </c>
      <c r="E197" s="13">
        <v>5.84</v>
      </c>
      <c r="F197" s="13" t="str">
        <f t="shared" si="13"/>
        <v>Prediabetes</v>
      </c>
      <c r="G197" s="13" t="s">
        <v>8291</v>
      </c>
      <c r="H197" s="13" t="s">
        <v>8291</v>
      </c>
      <c r="I197" s="13" t="s">
        <v>8293</v>
      </c>
      <c r="J197" s="27">
        <v>1</v>
      </c>
      <c r="K197" s="13" t="s">
        <v>8293</v>
      </c>
      <c r="L197" s="13" t="str">
        <f t="shared" si="14"/>
        <v>Yes</v>
      </c>
      <c r="M197" s="28">
        <f t="shared" si="15"/>
        <v>1</v>
      </c>
    </row>
    <row r="198" spans="2:13" ht="15.75" customHeight="1" x14ac:dyDescent="0.3">
      <c r="B198" s="12" t="s">
        <v>774</v>
      </c>
      <c r="C198" s="13">
        <v>34.4</v>
      </c>
      <c r="D198" s="13" t="str">
        <f t="shared" si="12"/>
        <v>Obesity</v>
      </c>
      <c r="E198" s="13">
        <v>4.9000000000000004</v>
      </c>
      <c r="F198" s="13" t="str">
        <f t="shared" si="13"/>
        <v>Normal</v>
      </c>
      <c r="G198" s="13" t="s">
        <v>8291</v>
      </c>
      <c r="H198" s="13" t="s">
        <v>8291</v>
      </c>
      <c r="I198" s="13" t="s">
        <v>8293</v>
      </c>
      <c r="J198" s="27">
        <v>1</v>
      </c>
      <c r="K198" s="13" t="s">
        <v>8293</v>
      </c>
      <c r="L198" s="13" t="str">
        <f t="shared" si="14"/>
        <v>Yes</v>
      </c>
      <c r="M198" s="28">
        <f t="shared" si="15"/>
        <v>1</v>
      </c>
    </row>
    <row r="199" spans="2:13" ht="15.75" customHeight="1" x14ac:dyDescent="0.3">
      <c r="B199" s="12" t="s">
        <v>778</v>
      </c>
      <c r="C199" s="13">
        <v>31.73</v>
      </c>
      <c r="D199" s="13" t="str">
        <f t="shared" si="12"/>
        <v>Obesity</v>
      </c>
      <c r="E199" s="13">
        <v>4.3</v>
      </c>
      <c r="F199" s="13" t="str">
        <f t="shared" si="13"/>
        <v>Normal</v>
      </c>
      <c r="G199" s="13" t="s">
        <v>8291</v>
      </c>
      <c r="H199" s="13" t="s">
        <v>8291</v>
      </c>
      <c r="I199" s="13" t="s">
        <v>8291</v>
      </c>
      <c r="J199" s="27" t="s">
        <v>8292</v>
      </c>
      <c r="K199" s="13" t="s">
        <v>8293</v>
      </c>
      <c r="L199" s="13" t="str">
        <f t="shared" si="14"/>
        <v>Yes</v>
      </c>
      <c r="M199" s="28">
        <f t="shared" si="15"/>
        <v>0</v>
      </c>
    </row>
    <row r="200" spans="2:13" ht="15.75" customHeight="1" x14ac:dyDescent="0.3">
      <c r="B200" s="12" t="s">
        <v>782</v>
      </c>
      <c r="C200" s="13">
        <v>36.64</v>
      </c>
      <c r="D200" s="13" t="str">
        <f t="shared" si="12"/>
        <v>Obesity</v>
      </c>
      <c r="E200" s="13">
        <v>11.34</v>
      </c>
      <c r="F200" s="13" t="str">
        <f t="shared" si="13"/>
        <v>Diabetes</v>
      </c>
      <c r="G200" s="13" t="s">
        <v>8291</v>
      </c>
      <c r="H200" s="13" t="s">
        <v>8291</v>
      </c>
      <c r="I200" s="13" t="s">
        <v>8291</v>
      </c>
      <c r="J200" s="27" t="s">
        <v>8292</v>
      </c>
      <c r="K200" s="13" t="s">
        <v>8293</v>
      </c>
      <c r="L200" s="13" t="str">
        <f t="shared" si="14"/>
        <v>Yes</v>
      </c>
      <c r="M200" s="28">
        <f t="shared" si="15"/>
        <v>0</v>
      </c>
    </row>
    <row r="201" spans="2:13" ht="15.75" customHeight="1" x14ac:dyDescent="0.3">
      <c r="B201" s="12" t="s">
        <v>785</v>
      </c>
      <c r="C201" s="13">
        <v>36.85</v>
      </c>
      <c r="D201" s="13" t="str">
        <f t="shared" si="12"/>
        <v>Obesity</v>
      </c>
      <c r="E201" s="13">
        <v>5.88</v>
      </c>
      <c r="F201" s="13" t="str">
        <f t="shared" si="13"/>
        <v>Prediabetes</v>
      </c>
      <c r="G201" s="13" t="s">
        <v>8291</v>
      </c>
      <c r="H201" s="13" t="s">
        <v>8293</v>
      </c>
      <c r="I201" s="13" t="s">
        <v>8291</v>
      </c>
      <c r="J201" s="27">
        <v>1</v>
      </c>
      <c r="K201" s="13" t="s">
        <v>8293</v>
      </c>
      <c r="L201" s="13" t="str">
        <f t="shared" si="14"/>
        <v>Yes</v>
      </c>
      <c r="M201" s="28">
        <f t="shared" si="15"/>
        <v>1</v>
      </c>
    </row>
    <row r="202" spans="2:13" ht="15.75" customHeight="1" x14ac:dyDescent="0.3">
      <c r="B202" s="12" t="s">
        <v>789</v>
      </c>
      <c r="C202" s="13">
        <v>33.33</v>
      </c>
      <c r="D202" s="13" t="str">
        <f t="shared" si="12"/>
        <v>Obesity</v>
      </c>
      <c r="E202" s="13">
        <v>5.01</v>
      </c>
      <c r="F202" s="13" t="str">
        <f t="shared" si="13"/>
        <v>Normal</v>
      </c>
      <c r="G202" s="13" t="s">
        <v>8293</v>
      </c>
      <c r="H202" s="13" t="s">
        <v>8291</v>
      </c>
      <c r="I202" s="13" t="s">
        <v>8293</v>
      </c>
      <c r="J202" s="27">
        <v>1</v>
      </c>
      <c r="K202" s="13" t="s">
        <v>8293</v>
      </c>
      <c r="L202" s="13" t="str">
        <f t="shared" si="14"/>
        <v>Yes</v>
      </c>
      <c r="M202" s="28">
        <f t="shared" si="15"/>
        <v>1</v>
      </c>
    </row>
    <row r="203" spans="2:13" ht="15.75" customHeight="1" x14ac:dyDescent="0.3">
      <c r="B203" s="12" t="s">
        <v>792</v>
      </c>
      <c r="C203" s="13">
        <v>39.14</v>
      </c>
      <c r="D203" s="13" t="str">
        <f t="shared" si="12"/>
        <v>Obesity</v>
      </c>
      <c r="E203" s="13">
        <v>4.4000000000000004</v>
      </c>
      <c r="F203" s="13" t="str">
        <f t="shared" si="13"/>
        <v>Normal</v>
      </c>
      <c r="G203" s="13" t="s">
        <v>8291</v>
      </c>
      <c r="H203" s="13" t="s">
        <v>8291</v>
      </c>
      <c r="I203" s="13" t="s">
        <v>8293</v>
      </c>
      <c r="J203" s="27">
        <v>1</v>
      </c>
      <c r="K203" s="13" t="s">
        <v>8293</v>
      </c>
      <c r="L203" s="13" t="str">
        <f t="shared" si="14"/>
        <v>Yes</v>
      </c>
      <c r="M203" s="28">
        <f t="shared" si="15"/>
        <v>1</v>
      </c>
    </row>
    <row r="204" spans="2:13" ht="15.75" customHeight="1" x14ac:dyDescent="0.3">
      <c r="B204" s="12" t="s">
        <v>796</v>
      </c>
      <c r="C204" s="13">
        <v>32.9</v>
      </c>
      <c r="D204" s="13" t="str">
        <f t="shared" si="12"/>
        <v>Obesity</v>
      </c>
      <c r="E204" s="13">
        <v>6.26</v>
      </c>
      <c r="F204" s="13" t="str">
        <f t="shared" si="13"/>
        <v>Prediabetes</v>
      </c>
      <c r="G204" s="13" t="s">
        <v>8293</v>
      </c>
      <c r="H204" s="13" t="s">
        <v>8291</v>
      </c>
      <c r="I204" s="13" t="s">
        <v>8291</v>
      </c>
      <c r="J204" s="27" t="s">
        <v>8292</v>
      </c>
      <c r="K204" s="13" t="s">
        <v>8293</v>
      </c>
      <c r="L204" s="13" t="str">
        <f t="shared" si="14"/>
        <v>Yes</v>
      </c>
      <c r="M204" s="28">
        <f t="shared" si="15"/>
        <v>0</v>
      </c>
    </row>
    <row r="205" spans="2:13" ht="15.75" customHeight="1" x14ac:dyDescent="0.3">
      <c r="B205" s="12" t="s">
        <v>800</v>
      </c>
      <c r="C205" s="13">
        <v>29.78</v>
      </c>
      <c r="D205" s="13" t="str">
        <f t="shared" si="12"/>
        <v>Overweight</v>
      </c>
      <c r="E205" s="13">
        <v>10.27</v>
      </c>
      <c r="F205" s="13" t="str">
        <f t="shared" si="13"/>
        <v>Diabetes</v>
      </c>
      <c r="G205" s="13" t="s">
        <v>8293</v>
      </c>
      <c r="H205" s="13" t="s">
        <v>8291</v>
      </c>
      <c r="I205" s="13" t="s">
        <v>8293</v>
      </c>
      <c r="J205" s="27">
        <v>1</v>
      </c>
      <c r="K205" s="13" t="s">
        <v>8293</v>
      </c>
      <c r="L205" s="13" t="str">
        <f t="shared" si="14"/>
        <v>Yes</v>
      </c>
      <c r="M205" s="28">
        <f t="shared" si="15"/>
        <v>1</v>
      </c>
    </row>
    <row r="206" spans="2:13" ht="15.75" customHeight="1" x14ac:dyDescent="0.3">
      <c r="B206" s="12" t="s">
        <v>804</v>
      </c>
      <c r="C206" s="13">
        <v>32.78</v>
      </c>
      <c r="D206" s="13" t="str">
        <f t="shared" si="12"/>
        <v>Obesity</v>
      </c>
      <c r="E206" s="13">
        <v>5.27</v>
      </c>
      <c r="F206" s="13" t="str">
        <f t="shared" si="13"/>
        <v>Normal</v>
      </c>
      <c r="G206" s="13" t="s">
        <v>8291</v>
      </c>
      <c r="H206" s="13" t="s">
        <v>8291</v>
      </c>
      <c r="I206" s="13" t="s">
        <v>8291</v>
      </c>
      <c r="J206" s="27" t="s">
        <v>8292</v>
      </c>
      <c r="K206" s="13" t="s">
        <v>8293</v>
      </c>
      <c r="L206" s="13" t="str">
        <f t="shared" si="14"/>
        <v>Yes</v>
      </c>
      <c r="M206" s="28">
        <f t="shared" si="15"/>
        <v>0</v>
      </c>
    </row>
    <row r="207" spans="2:13" ht="15.75" customHeight="1" x14ac:dyDescent="0.3">
      <c r="B207" s="12" t="s">
        <v>807</v>
      </c>
      <c r="C207" s="13">
        <v>41.65</v>
      </c>
      <c r="D207" s="13" t="str">
        <f t="shared" si="12"/>
        <v>Obesity</v>
      </c>
      <c r="E207" s="13">
        <v>10.73</v>
      </c>
      <c r="F207" s="13" t="str">
        <f t="shared" si="13"/>
        <v>Diabetes</v>
      </c>
      <c r="G207" s="13" t="s">
        <v>8293</v>
      </c>
      <c r="H207" s="13" t="s">
        <v>8291</v>
      </c>
      <c r="I207" s="13" t="s">
        <v>8291</v>
      </c>
      <c r="J207" s="27" t="s">
        <v>8292</v>
      </c>
      <c r="K207" s="13" t="s">
        <v>8293</v>
      </c>
      <c r="L207" s="13" t="str">
        <f t="shared" si="14"/>
        <v>Yes</v>
      </c>
      <c r="M207" s="28">
        <f t="shared" si="15"/>
        <v>0</v>
      </c>
    </row>
    <row r="208" spans="2:13" ht="15.75" customHeight="1" x14ac:dyDescent="0.3">
      <c r="B208" s="12" t="s">
        <v>811</v>
      </c>
      <c r="C208" s="13">
        <v>50.79</v>
      </c>
      <c r="D208" s="13" t="str">
        <f t="shared" si="12"/>
        <v>Obesity</v>
      </c>
      <c r="E208" s="13">
        <v>4.45</v>
      </c>
      <c r="F208" s="13" t="str">
        <f t="shared" si="13"/>
        <v>Normal</v>
      </c>
      <c r="G208" s="13" t="s">
        <v>8291</v>
      </c>
      <c r="H208" s="13" t="s">
        <v>8291</v>
      </c>
      <c r="I208" s="13" t="s">
        <v>8291</v>
      </c>
      <c r="J208" s="27">
        <v>1</v>
      </c>
      <c r="K208" s="13" t="s">
        <v>8293</v>
      </c>
      <c r="L208" s="13" t="str">
        <f t="shared" si="14"/>
        <v>Yes</v>
      </c>
      <c r="M208" s="28">
        <f t="shared" si="15"/>
        <v>1</v>
      </c>
    </row>
    <row r="209" spans="2:13" ht="15.75" customHeight="1" x14ac:dyDescent="0.3">
      <c r="B209" s="12" t="s">
        <v>815</v>
      </c>
      <c r="C209" s="13">
        <v>35.43</v>
      </c>
      <c r="D209" s="13" t="str">
        <f t="shared" si="12"/>
        <v>Obesity</v>
      </c>
      <c r="E209" s="13">
        <v>5.25</v>
      </c>
      <c r="F209" s="13" t="str">
        <f t="shared" si="13"/>
        <v>Normal</v>
      </c>
      <c r="G209" s="13" t="s">
        <v>8293</v>
      </c>
      <c r="H209" s="13" t="s">
        <v>8291</v>
      </c>
      <c r="I209" s="13" t="s">
        <v>8291</v>
      </c>
      <c r="J209" s="27" t="s">
        <v>8292</v>
      </c>
      <c r="K209" s="13" t="s">
        <v>8293</v>
      </c>
      <c r="L209" s="13" t="str">
        <f t="shared" si="14"/>
        <v>Yes</v>
      </c>
      <c r="M209" s="28">
        <f t="shared" si="15"/>
        <v>0</v>
      </c>
    </row>
    <row r="210" spans="2:13" ht="15.75" customHeight="1" x14ac:dyDescent="0.3">
      <c r="B210" s="12" t="s">
        <v>819</v>
      </c>
      <c r="C210" s="13">
        <v>35.25</v>
      </c>
      <c r="D210" s="13" t="str">
        <f t="shared" si="12"/>
        <v>Obesity</v>
      </c>
      <c r="E210" s="13">
        <v>9.51</v>
      </c>
      <c r="F210" s="13" t="str">
        <f t="shared" si="13"/>
        <v>Diabetes</v>
      </c>
      <c r="G210" s="13" t="s">
        <v>8291</v>
      </c>
      <c r="H210" s="13" t="s">
        <v>8291</v>
      </c>
      <c r="I210" s="13" t="s">
        <v>8291</v>
      </c>
      <c r="J210" s="27" t="s">
        <v>8292</v>
      </c>
      <c r="K210" s="13" t="s">
        <v>8293</v>
      </c>
      <c r="L210" s="13" t="str">
        <f t="shared" si="14"/>
        <v>Yes</v>
      </c>
      <c r="M210" s="28">
        <f t="shared" si="15"/>
        <v>0</v>
      </c>
    </row>
    <row r="211" spans="2:13" ht="15.75" customHeight="1" x14ac:dyDescent="0.3">
      <c r="B211" s="12" t="s">
        <v>823</v>
      </c>
      <c r="C211" s="13">
        <v>36.85</v>
      </c>
      <c r="D211" s="13" t="str">
        <f t="shared" si="12"/>
        <v>Obesity</v>
      </c>
      <c r="E211" s="13">
        <v>11.12</v>
      </c>
      <c r="F211" s="13" t="str">
        <f t="shared" si="13"/>
        <v>Diabetes</v>
      </c>
      <c r="G211" s="13" t="s">
        <v>8291</v>
      </c>
      <c r="H211" s="13" t="s">
        <v>8291</v>
      </c>
      <c r="I211" s="13" t="s">
        <v>8291</v>
      </c>
      <c r="J211" s="27" t="s">
        <v>8292</v>
      </c>
      <c r="K211" s="13" t="s">
        <v>8293</v>
      </c>
      <c r="L211" s="13" t="str">
        <f t="shared" si="14"/>
        <v>Yes</v>
      </c>
      <c r="M211" s="28">
        <f t="shared" si="15"/>
        <v>0</v>
      </c>
    </row>
    <row r="212" spans="2:13" ht="15.75" customHeight="1" x14ac:dyDescent="0.3">
      <c r="B212" s="12" t="s">
        <v>827</v>
      </c>
      <c r="C212" s="13">
        <v>31.02</v>
      </c>
      <c r="D212" s="13" t="str">
        <f t="shared" si="12"/>
        <v>Obesity</v>
      </c>
      <c r="E212" s="13">
        <v>4.5599999999999996</v>
      </c>
      <c r="F212" s="13" t="str">
        <f t="shared" si="13"/>
        <v>Normal</v>
      </c>
      <c r="G212" s="13" t="s">
        <v>8291</v>
      </c>
      <c r="H212" s="13" t="s">
        <v>8293</v>
      </c>
      <c r="I212" s="13" t="s">
        <v>8291</v>
      </c>
      <c r="J212" s="27">
        <v>1</v>
      </c>
      <c r="K212" s="13" t="s">
        <v>8293</v>
      </c>
      <c r="L212" s="13" t="str">
        <f t="shared" si="14"/>
        <v>Yes</v>
      </c>
      <c r="M212" s="28">
        <f t="shared" si="15"/>
        <v>1</v>
      </c>
    </row>
    <row r="213" spans="2:13" ht="15.75" customHeight="1" x14ac:dyDescent="0.3">
      <c r="B213" s="12" t="s">
        <v>831</v>
      </c>
      <c r="C213" s="13">
        <v>35.6</v>
      </c>
      <c r="D213" s="13" t="str">
        <f t="shared" si="12"/>
        <v>Obesity</v>
      </c>
      <c r="E213" s="13">
        <v>4.0199999999999996</v>
      </c>
      <c r="F213" s="13" t="str">
        <f t="shared" si="13"/>
        <v>Normal</v>
      </c>
      <c r="G213" s="13" t="s">
        <v>8293</v>
      </c>
      <c r="H213" s="13" t="s">
        <v>8293</v>
      </c>
      <c r="I213" s="13" t="s">
        <v>8291</v>
      </c>
      <c r="J213" s="27">
        <v>2</v>
      </c>
      <c r="K213" s="13" t="s">
        <v>8293</v>
      </c>
      <c r="L213" s="13" t="str">
        <f t="shared" si="14"/>
        <v>Yes</v>
      </c>
      <c r="M213" s="28">
        <f t="shared" si="15"/>
        <v>2</v>
      </c>
    </row>
    <row r="214" spans="2:13" ht="15.75" customHeight="1" x14ac:dyDescent="0.3">
      <c r="B214" s="12" t="s">
        <v>835</v>
      </c>
      <c r="C214" s="13">
        <v>34.39</v>
      </c>
      <c r="D214" s="13" t="str">
        <f t="shared" si="12"/>
        <v>Obesity</v>
      </c>
      <c r="E214" s="13">
        <v>8.7200000000000006</v>
      </c>
      <c r="F214" s="13" t="str">
        <f t="shared" si="13"/>
        <v>Diabetes</v>
      </c>
      <c r="G214" s="13" t="s">
        <v>8291</v>
      </c>
      <c r="H214" s="13" t="s">
        <v>8291</v>
      </c>
      <c r="I214" s="13" t="s">
        <v>8291</v>
      </c>
      <c r="J214" s="27" t="s">
        <v>8292</v>
      </c>
      <c r="K214" s="13" t="s">
        <v>8293</v>
      </c>
      <c r="L214" s="13" t="str">
        <f t="shared" si="14"/>
        <v>Yes</v>
      </c>
      <c r="M214" s="28">
        <f t="shared" si="15"/>
        <v>0</v>
      </c>
    </row>
    <row r="215" spans="2:13" ht="15.75" customHeight="1" x14ac:dyDescent="0.3">
      <c r="B215" s="12" t="s">
        <v>839</v>
      </c>
      <c r="C215" s="13">
        <v>29.06</v>
      </c>
      <c r="D215" s="13" t="str">
        <f t="shared" si="12"/>
        <v>Overweight</v>
      </c>
      <c r="E215" s="13">
        <v>6.25</v>
      </c>
      <c r="F215" s="13" t="str">
        <f t="shared" si="13"/>
        <v>Prediabetes</v>
      </c>
      <c r="G215" s="13" t="s">
        <v>8293</v>
      </c>
      <c r="H215" s="13" t="s">
        <v>8291</v>
      </c>
      <c r="I215" s="13" t="s">
        <v>8291</v>
      </c>
      <c r="J215" s="27">
        <v>1</v>
      </c>
      <c r="K215" s="13" t="s">
        <v>8293</v>
      </c>
      <c r="L215" s="13" t="str">
        <f t="shared" si="14"/>
        <v>Yes</v>
      </c>
      <c r="M215" s="28">
        <f t="shared" si="15"/>
        <v>1</v>
      </c>
    </row>
    <row r="216" spans="2:13" ht="15.75" customHeight="1" x14ac:dyDescent="0.3">
      <c r="B216" s="12" t="s">
        <v>843</v>
      </c>
      <c r="C216" s="13">
        <v>35.799999999999997</v>
      </c>
      <c r="D216" s="13" t="str">
        <f t="shared" si="12"/>
        <v>Obesity</v>
      </c>
      <c r="E216" s="13">
        <v>7.32</v>
      </c>
      <c r="F216" s="13" t="str">
        <f t="shared" si="13"/>
        <v>Diabetes</v>
      </c>
      <c r="G216" s="13" t="s">
        <v>8291</v>
      </c>
      <c r="H216" s="13" t="s">
        <v>8291</v>
      </c>
      <c r="I216" s="13" t="s">
        <v>8291</v>
      </c>
      <c r="J216" s="27">
        <v>2</v>
      </c>
      <c r="K216" s="13" t="s">
        <v>8293</v>
      </c>
      <c r="L216" s="13" t="str">
        <f t="shared" si="14"/>
        <v>Yes</v>
      </c>
      <c r="M216" s="28">
        <f t="shared" si="15"/>
        <v>2</v>
      </c>
    </row>
    <row r="217" spans="2:13" ht="15.75" customHeight="1" x14ac:dyDescent="0.3">
      <c r="B217" s="12" t="s">
        <v>846</v>
      </c>
      <c r="C217" s="13">
        <v>49.8</v>
      </c>
      <c r="D217" s="13" t="str">
        <f t="shared" si="12"/>
        <v>Obesity</v>
      </c>
      <c r="E217" s="13">
        <v>4.24</v>
      </c>
      <c r="F217" s="13" t="str">
        <f t="shared" si="13"/>
        <v>Normal</v>
      </c>
      <c r="G217" s="13" t="s">
        <v>8291</v>
      </c>
      <c r="H217" s="13" t="s">
        <v>8291</v>
      </c>
      <c r="I217" s="13" t="s">
        <v>8291</v>
      </c>
      <c r="J217" s="27">
        <v>1</v>
      </c>
      <c r="K217" s="13" t="s">
        <v>8293</v>
      </c>
      <c r="L217" s="13" t="str">
        <f t="shared" si="14"/>
        <v>Yes</v>
      </c>
      <c r="M217" s="28">
        <f t="shared" si="15"/>
        <v>1</v>
      </c>
    </row>
    <row r="218" spans="2:13" ht="15.75" customHeight="1" x14ac:dyDescent="0.3">
      <c r="B218" s="12" t="s">
        <v>849</v>
      </c>
      <c r="C218" s="13">
        <v>35.71</v>
      </c>
      <c r="D218" s="13" t="str">
        <f t="shared" si="12"/>
        <v>Obesity</v>
      </c>
      <c r="E218" s="13">
        <v>6.84</v>
      </c>
      <c r="F218" s="13" t="str">
        <f t="shared" si="13"/>
        <v>Diabetes</v>
      </c>
      <c r="G218" s="13" t="s">
        <v>8291</v>
      </c>
      <c r="H218" s="13" t="s">
        <v>8291</v>
      </c>
      <c r="I218" s="13" t="s">
        <v>8291</v>
      </c>
      <c r="J218" s="27">
        <v>2</v>
      </c>
      <c r="K218" s="13" t="s">
        <v>8293</v>
      </c>
      <c r="L218" s="13" t="str">
        <f t="shared" si="14"/>
        <v>Yes</v>
      </c>
      <c r="M218" s="28">
        <f t="shared" si="15"/>
        <v>2</v>
      </c>
    </row>
    <row r="219" spans="2:13" ht="15.75" customHeight="1" x14ac:dyDescent="0.3">
      <c r="B219" s="12" t="s">
        <v>853</v>
      </c>
      <c r="C219" s="13">
        <v>30.8</v>
      </c>
      <c r="D219" s="13" t="str">
        <f t="shared" si="12"/>
        <v>Obesity</v>
      </c>
      <c r="E219" s="13">
        <v>5.23</v>
      </c>
      <c r="F219" s="13" t="str">
        <f t="shared" si="13"/>
        <v>Normal</v>
      </c>
      <c r="G219" s="13" t="s">
        <v>8293</v>
      </c>
      <c r="H219" s="13" t="s">
        <v>8291</v>
      </c>
      <c r="I219" s="13" t="s">
        <v>8291</v>
      </c>
      <c r="J219" s="27">
        <v>1</v>
      </c>
      <c r="K219" s="13" t="s">
        <v>8293</v>
      </c>
      <c r="L219" s="13" t="str">
        <f t="shared" si="14"/>
        <v>Yes</v>
      </c>
      <c r="M219" s="28">
        <f t="shared" si="15"/>
        <v>1</v>
      </c>
    </row>
    <row r="220" spans="2:13" ht="15.75" customHeight="1" x14ac:dyDescent="0.3">
      <c r="B220" s="12" t="s">
        <v>856</v>
      </c>
      <c r="C220" s="13">
        <v>33.69</v>
      </c>
      <c r="D220" s="13" t="str">
        <f t="shared" si="12"/>
        <v>Obesity</v>
      </c>
      <c r="E220" s="13">
        <v>9.68</v>
      </c>
      <c r="F220" s="13" t="str">
        <f t="shared" si="13"/>
        <v>Diabetes</v>
      </c>
      <c r="G220" s="13" t="s">
        <v>8291</v>
      </c>
      <c r="H220" s="13" t="s">
        <v>8291</v>
      </c>
      <c r="I220" s="13" t="s">
        <v>8291</v>
      </c>
      <c r="J220" s="27" t="s">
        <v>8292</v>
      </c>
      <c r="K220" s="13" t="s">
        <v>8293</v>
      </c>
      <c r="L220" s="13" t="str">
        <f t="shared" si="14"/>
        <v>Yes</v>
      </c>
      <c r="M220" s="28">
        <f t="shared" si="15"/>
        <v>0</v>
      </c>
    </row>
    <row r="221" spans="2:13" ht="15.75" customHeight="1" x14ac:dyDescent="0.3">
      <c r="B221" s="12" t="s">
        <v>859</v>
      </c>
      <c r="C221" s="13">
        <v>42.27</v>
      </c>
      <c r="D221" s="13" t="str">
        <f t="shared" si="12"/>
        <v>Obesity</v>
      </c>
      <c r="E221" s="13">
        <v>6.05</v>
      </c>
      <c r="F221" s="13" t="str">
        <f t="shared" si="13"/>
        <v>Prediabetes</v>
      </c>
      <c r="G221" s="13" t="s">
        <v>8293</v>
      </c>
      <c r="H221" s="13" t="s">
        <v>8291</v>
      </c>
      <c r="I221" s="13" t="s">
        <v>8291</v>
      </c>
      <c r="J221" s="27">
        <v>1</v>
      </c>
      <c r="K221" s="13" t="s">
        <v>8293</v>
      </c>
      <c r="L221" s="13" t="str">
        <f t="shared" si="14"/>
        <v>Yes</v>
      </c>
      <c r="M221" s="28">
        <f t="shared" si="15"/>
        <v>1</v>
      </c>
    </row>
    <row r="222" spans="2:13" ht="15.75" customHeight="1" x14ac:dyDescent="0.3">
      <c r="B222" s="12" t="s">
        <v>863</v>
      </c>
      <c r="C222" s="13">
        <v>53.25</v>
      </c>
      <c r="D222" s="13" t="str">
        <f t="shared" si="12"/>
        <v>Obesity</v>
      </c>
      <c r="E222" s="13">
        <v>6.11</v>
      </c>
      <c r="F222" s="13" t="str">
        <f t="shared" si="13"/>
        <v>Prediabetes</v>
      </c>
      <c r="G222" s="13" t="s">
        <v>8293</v>
      </c>
      <c r="H222" s="13" t="s">
        <v>8291</v>
      </c>
      <c r="I222" s="13" t="s">
        <v>8293</v>
      </c>
      <c r="J222" s="27">
        <v>1</v>
      </c>
      <c r="K222" s="13" t="s">
        <v>8293</v>
      </c>
      <c r="L222" s="13" t="str">
        <f t="shared" si="14"/>
        <v>Yes</v>
      </c>
      <c r="M222" s="28">
        <f t="shared" si="15"/>
        <v>1</v>
      </c>
    </row>
    <row r="223" spans="2:13" ht="15.75" customHeight="1" x14ac:dyDescent="0.3">
      <c r="B223" s="12" t="s">
        <v>866</v>
      </c>
      <c r="C223" s="13">
        <v>26.8</v>
      </c>
      <c r="D223" s="13" t="str">
        <f t="shared" si="12"/>
        <v>Overweight</v>
      </c>
      <c r="E223" s="13">
        <v>10.93</v>
      </c>
      <c r="F223" s="13" t="str">
        <f t="shared" si="13"/>
        <v>Diabetes</v>
      </c>
      <c r="G223" s="13" t="s">
        <v>8293</v>
      </c>
      <c r="H223" s="13" t="s">
        <v>8291</v>
      </c>
      <c r="I223" s="13" t="s">
        <v>8291</v>
      </c>
      <c r="J223" s="27" t="s">
        <v>8292</v>
      </c>
      <c r="K223" s="13" t="s">
        <v>8291</v>
      </c>
      <c r="L223" s="13" t="str">
        <f t="shared" si="14"/>
        <v>No</v>
      </c>
      <c r="M223" s="28">
        <f t="shared" si="15"/>
        <v>0</v>
      </c>
    </row>
    <row r="224" spans="2:13" ht="15.75" customHeight="1" x14ac:dyDescent="0.3">
      <c r="B224" s="12" t="s">
        <v>870</v>
      </c>
      <c r="C224" s="13">
        <v>28.5</v>
      </c>
      <c r="D224" s="13" t="str">
        <f t="shared" si="12"/>
        <v>Overweight</v>
      </c>
      <c r="E224" s="13">
        <v>5.12</v>
      </c>
      <c r="F224" s="13" t="str">
        <f t="shared" si="13"/>
        <v>Normal</v>
      </c>
      <c r="G224" s="13" t="s">
        <v>8291</v>
      </c>
      <c r="H224" s="13" t="s">
        <v>8291</v>
      </c>
      <c r="I224" s="13" t="s">
        <v>8291</v>
      </c>
      <c r="J224" s="27">
        <v>1</v>
      </c>
      <c r="K224" s="13" t="s">
        <v>8293</v>
      </c>
      <c r="L224" s="13" t="str">
        <f t="shared" si="14"/>
        <v>Yes</v>
      </c>
      <c r="M224" s="28">
        <f t="shared" si="15"/>
        <v>1</v>
      </c>
    </row>
    <row r="225" spans="2:13" ht="15.75" customHeight="1" x14ac:dyDescent="0.3">
      <c r="B225" s="12" t="s">
        <v>874</v>
      </c>
      <c r="C225" s="13">
        <v>22.895</v>
      </c>
      <c r="D225" s="13" t="str">
        <f t="shared" si="12"/>
        <v>Healthy Weight</v>
      </c>
      <c r="E225" s="13">
        <v>5.72</v>
      </c>
      <c r="F225" s="13" t="str">
        <f t="shared" si="13"/>
        <v>Prediabetes</v>
      </c>
      <c r="G225" s="13" t="s">
        <v>8291</v>
      </c>
      <c r="H225" s="13" t="s">
        <v>8291</v>
      </c>
      <c r="I225" s="13" t="s">
        <v>8291</v>
      </c>
      <c r="J225" s="27" t="s">
        <v>8292</v>
      </c>
      <c r="K225" s="13" t="s">
        <v>8293</v>
      </c>
      <c r="L225" s="13" t="str">
        <f t="shared" si="14"/>
        <v>Yes</v>
      </c>
      <c r="M225" s="28">
        <f t="shared" si="15"/>
        <v>0</v>
      </c>
    </row>
    <row r="226" spans="2:13" ht="15.75" customHeight="1" x14ac:dyDescent="0.3">
      <c r="B226" s="12" t="s">
        <v>878</v>
      </c>
      <c r="C226" s="13">
        <v>34.06</v>
      </c>
      <c r="D226" s="13" t="str">
        <f t="shared" si="12"/>
        <v>Obesity</v>
      </c>
      <c r="E226" s="13">
        <v>11.83</v>
      </c>
      <c r="F226" s="13" t="str">
        <f t="shared" si="13"/>
        <v>Diabetes</v>
      </c>
      <c r="G226" s="13" t="s">
        <v>8293</v>
      </c>
      <c r="H226" s="13" t="s">
        <v>8291</v>
      </c>
      <c r="I226" s="13" t="s">
        <v>8291</v>
      </c>
      <c r="J226" s="27">
        <v>1</v>
      </c>
      <c r="K226" s="13" t="s">
        <v>8293</v>
      </c>
      <c r="L226" s="13" t="str">
        <f t="shared" si="14"/>
        <v>Yes</v>
      </c>
      <c r="M226" s="28">
        <f t="shared" si="15"/>
        <v>1</v>
      </c>
    </row>
    <row r="227" spans="2:13" ht="15.75" customHeight="1" x14ac:dyDescent="0.3">
      <c r="B227" s="12" t="s">
        <v>882</v>
      </c>
      <c r="C227" s="13">
        <v>36.409999999999997</v>
      </c>
      <c r="D227" s="13" t="str">
        <f t="shared" si="12"/>
        <v>Obesity</v>
      </c>
      <c r="E227" s="13">
        <v>4.55</v>
      </c>
      <c r="F227" s="13" t="str">
        <f t="shared" si="13"/>
        <v>Normal</v>
      </c>
      <c r="G227" s="13" t="s">
        <v>8291</v>
      </c>
      <c r="H227" s="13" t="s">
        <v>8291</v>
      </c>
      <c r="I227" s="13" t="s">
        <v>8291</v>
      </c>
      <c r="J227" s="27" t="s">
        <v>8292</v>
      </c>
      <c r="K227" s="13" t="s">
        <v>8293</v>
      </c>
      <c r="L227" s="13" t="str">
        <f t="shared" si="14"/>
        <v>Yes</v>
      </c>
      <c r="M227" s="28">
        <f t="shared" si="15"/>
        <v>0</v>
      </c>
    </row>
    <row r="228" spans="2:13" ht="15.75" customHeight="1" x14ac:dyDescent="0.3">
      <c r="B228" s="12" t="s">
        <v>885</v>
      </c>
      <c r="C228" s="13">
        <v>52.3</v>
      </c>
      <c r="D228" s="13" t="str">
        <f t="shared" si="12"/>
        <v>Obesity</v>
      </c>
      <c r="E228" s="13">
        <v>4.87</v>
      </c>
      <c r="F228" s="13" t="str">
        <f t="shared" si="13"/>
        <v>Normal</v>
      </c>
      <c r="G228" s="13" t="s">
        <v>8293</v>
      </c>
      <c r="H228" s="13" t="s">
        <v>8291</v>
      </c>
      <c r="I228" s="13" t="s">
        <v>8293</v>
      </c>
      <c r="J228" s="27">
        <v>1</v>
      </c>
      <c r="K228" s="13" t="s">
        <v>8293</v>
      </c>
      <c r="L228" s="13" t="str">
        <f t="shared" si="14"/>
        <v>Yes</v>
      </c>
      <c r="M228" s="28">
        <f t="shared" si="15"/>
        <v>1</v>
      </c>
    </row>
    <row r="229" spans="2:13" ht="15.75" customHeight="1" x14ac:dyDescent="0.3">
      <c r="B229" s="12" t="s">
        <v>888</v>
      </c>
      <c r="C229" s="13">
        <v>52.66</v>
      </c>
      <c r="D229" s="13" t="str">
        <f t="shared" si="12"/>
        <v>Obesity</v>
      </c>
      <c r="E229" s="13">
        <v>4.45</v>
      </c>
      <c r="F229" s="13" t="str">
        <f t="shared" si="13"/>
        <v>Normal</v>
      </c>
      <c r="G229" s="13" t="s">
        <v>8291</v>
      </c>
      <c r="H229" s="13" t="s">
        <v>8291</v>
      </c>
      <c r="I229" s="13" t="s">
        <v>8291</v>
      </c>
      <c r="J229" s="27">
        <v>1</v>
      </c>
      <c r="K229" s="13" t="s">
        <v>8293</v>
      </c>
      <c r="L229" s="13" t="str">
        <f t="shared" si="14"/>
        <v>Yes</v>
      </c>
      <c r="M229" s="28">
        <f t="shared" si="15"/>
        <v>1</v>
      </c>
    </row>
    <row r="230" spans="2:13" ht="15.75" customHeight="1" x14ac:dyDescent="0.3">
      <c r="B230" s="12" t="s">
        <v>892</v>
      </c>
      <c r="C230" s="13">
        <v>29.57</v>
      </c>
      <c r="D230" s="13" t="str">
        <f t="shared" si="12"/>
        <v>Overweight</v>
      </c>
      <c r="E230" s="13">
        <v>9.42</v>
      </c>
      <c r="F230" s="13" t="str">
        <f t="shared" si="13"/>
        <v>Diabetes</v>
      </c>
      <c r="G230" s="13" t="s">
        <v>8293</v>
      </c>
      <c r="H230" s="13" t="s">
        <v>8291</v>
      </c>
      <c r="I230" s="13" t="s">
        <v>8291</v>
      </c>
      <c r="J230" s="27" t="s">
        <v>8292</v>
      </c>
      <c r="K230" s="13" t="s">
        <v>8293</v>
      </c>
      <c r="L230" s="13" t="str">
        <f t="shared" si="14"/>
        <v>Yes</v>
      </c>
      <c r="M230" s="28">
        <f t="shared" si="15"/>
        <v>0</v>
      </c>
    </row>
    <row r="231" spans="2:13" ht="15.75" customHeight="1" x14ac:dyDescent="0.3">
      <c r="B231" s="12" t="s">
        <v>896</v>
      </c>
      <c r="C231" s="13">
        <v>36.99</v>
      </c>
      <c r="D231" s="13" t="str">
        <f t="shared" si="12"/>
        <v>Obesity</v>
      </c>
      <c r="E231" s="13">
        <v>5.37</v>
      </c>
      <c r="F231" s="13" t="str">
        <f t="shared" si="13"/>
        <v>Normal</v>
      </c>
      <c r="G231" s="13" t="s">
        <v>8293</v>
      </c>
      <c r="H231" s="13" t="s">
        <v>8291</v>
      </c>
      <c r="I231" s="13" t="s">
        <v>8293</v>
      </c>
      <c r="J231" s="27">
        <v>1</v>
      </c>
      <c r="K231" s="13" t="s">
        <v>8293</v>
      </c>
      <c r="L231" s="13" t="str">
        <f t="shared" si="14"/>
        <v>Yes</v>
      </c>
      <c r="M231" s="28">
        <f t="shared" si="15"/>
        <v>1</v>
      </c>
    </row>
    <row r="232" spans="2:13" ht="15.75" customHeight="1" x14ac:dyDescent="0.3">
      <c r="B232" s="12" t="s">
        <v>900</v>
      </c>
      <c r="C232" s="13">
        <v>31.4</v>
      </c>
      <c r="D232" s="13" t="str">
        <f t="shared" si="12"/>
        <v>Obesity</v>
      </c>
      <c r="E232" s="13">
        <v>4.5999999999999996</v>
      </c>
      <c r="F232" s="13" t="str">
        <f t="shared" si="13"/>
        <v>Normal</v>
      </c>
      <c r="G232" s="13" t="s">
        <v>8293</v>
      </c>
      <c r="H232" s="13" t="s">
        <v>8291</v>
      </c>
      <c r="I232" s="13" t="s">
        <v>8291</v>
      </c>
      <c r="J232" s="27">
        <v>1</v>
      </c>
      <c r="K232" s="13" t="s">
        <v>8293</v>
      </c>
      <c r="L232" s="13" t="str">
        <f t="shared" si="14"/>
        <v>Yes</v>
      </c>
      <c r="M232" s="28">
        <f t="shared" si="15"/>
        <v>1</v>
      </c>
    </row>
    <row r="233" spans="2:13" ht="15.75" customHeight="1" x14ac:dyDescent="0.3">
      <c r="B233" s="12" t="s">
        <v>904</v>
      </c>
      <c r="C233" s="13">
        <v>34.9</v>
      </c>
      <c r="D233" s="13" t="str">
        <f t="shared" si="12"/>
        <v>Obesity</v>
      </c>
      <c r="E233" s="13">
        <v>6.22</v>
      </c>
      <c r="F233" s="13" t="str">
        <f t="shared" si="13"/>
        <v>Prediabetes</v>
      </c>
      <c r="G233" s="13" t="s">
        <v>8291</v>
      </c>
      <c r="H233" s="13" t="s">
        <v>8291</v>
      </c>
      <c r="I233" s="13" t="s">
        <v>8293</v>
      </c>
      <c r="J233" s="27">
        <v>1</v>
      </c>
      <c r="K233" s="13" t="s">
        <v>8293</v>
      </c>
      <c r="L233" s="13" t="str">
        <f t="shared" si="14"/>
        <v>Yes</v>
      </c>
      <c r="M233" s="28">
        <f t="shared" si="15"/>
        <v>1</v>
      </c>
    </row>
    <row r="234" spans="2:13" ht="15.75" customHeight="1" x14ac:dyDescent="0.3">
      <c r="B234" s="12" t="s">
        <v>908</v>
      </c>
      <c r="C234" s="13">
        <v>31.13</v>
      </c>
      <c r="D234" s="13" t="str">
        <f t="shared" si="12"/>
        <v>Obesity</v>
      </c>
      <c r="E234" s="13">
        <v>4.5199999999999996</v>
      </c>
      <c r="F234" s="13" t="str">
        <f t="shared" si="13"/>
        <v>Normal</v>
      </c>
      <c r="G234" s="13" t="s">
        <v>8293</v>
      </c>
      <c r="H234" s="13" t="s">
        <v>8291</v>
      </c>
      <c r="I234" s="13" t="s">
        <v>8291</v>
      </c>
      <c r="J234" s="27">
        <v>1</v>
      </c>
      <c r="K234" s="13" t="s">
        <v>8293</v>
      </c>
      <c r="L234" s="13" t="str">
        <f t="shared" si="14"/>
        <v>Yes</v>
      </c>
      <c r="M234" s="28">
        <f t="shared" si="15"/>
        <v>1</v>
      </c>
    </row>
    <row r="235" spans="2:13" ht="15.75" customHeight="1" x14ac:dyDescent="0.3">
      <c r="B235" s="12" t="s">
        <v>912</v>
      </c>
      <c r="C235" s="13">
        <v>34.799999999999997</v>
      </c>
      <c r="D235" s="13" t="str">
        <f t="shared" si="12"/>
        <v>Obesity</v>
      </c>
      <c r="E235" s="13">
        <v>6.18</v>
      </c>
      <c r="F235" s="13" t="str">
        <f t="shared" si="13"/>
        <v>Prediabetes</v>
      </c>
      <c r="G235" s="13" t="s">
        <v>8291</v>
      </c>
      <c r="H235" s="13" t="s">
        <v>8291</v>
      </c>
      <c r="I235" s="13" t="s">
        <v>8293</v>
      </c>
      <c r="J235" s="27">
        <v>1</v>
      </c>
      <c r="K235" s="13" t="s">
        <v>8293</v>
      </c>
      <c r="L235" s="13" t="str">
        <f t="shared" si="14"/>
        <v>Yes</v>
      </c>
      <c r="M235" s="28">
        <f t="shared" si="15"/>
        <v>1</v>
      </c>
    </row>
    <row r="236" spans="2:13" ht="15.75" customHeight="1" x14ac:dyDescent="0.3">
      <c r="B236" s="12" t="s">
        <v>916</v>
      </c>
      <c r="C236" s="13">
        <v>31.68</v>
      </c>
      <c r="D236" s="13" t="str">
        <f t="shared" si="12"/>
        <v>Obesity</v>
      </c>
      <c r="E236" s="13">
        <v>4.4000000000000004</v>
      </c>
      <c r="F236" s="13" t="str">
        <f t="shared" si="13"/>
        <v>Normal</v>
      </c>
      <c r="G236" s="13" t="s">
        <v>8291</v>
      </c>
      <c r="H236" s="13" t="s">
        <v>8291</v>
      </c>
      <c r="I236" s="13" t="s">
        <v>8291</v>
      </c>
      <c r="J236" s="27" t="s">
        <v>8292</v>
      </c>
      <c r="K236" s="13" t="s">
        <v>8293</v>
      </c>
      <c r="L236" s="13" t="str">
        <f t="shared" si="14"/>
        <v>Yes</v>
      </c>
      <c r="M236" s="28">
        <f t="shared" si="15"/>
        <v>0</v>
      </c>
    </row>
    <row r="237" spans="2:13" ht="15.75" customHeight="1" x14ac:dyDescent="0.3">
      <c r="B237" s="12" t="s">
        <v>920</v>
      </c>
      <c r="C237" s="13">
        <v>33.534999999999997</v>
      </c>
      <c r="D237" s="13" t="str">
        <f t="shared" si="12"/>
        <v>Obesity</v>
      </c>
      <c r="E237" s="13">
        <v>6.23</v>
      </c>
      <c r="F237" s="13" t="str">
        <f t="shared" si="13"/>
        <v>Prediabetes</v>
      </c>
      <c r="G237" s="13" t="s">
        <v>8291</v>
      </c>
      <c r="H237" s="13" t="s">
        <v>8293</v>
      </c>
      <c r="I237" s="13" t="s">
        <v>8291</v>
      </c>
      <c r="J237" s="27">
        <v>1</v>
      </c>
      <c r="K237" s="13" t="s">
        <v>8293</v>
      </c>
      <c r="L237" s="13" t="str">
        <f t="shared" si="14"/>
        <v>Yes</v>
      </c>
      <c r="M237" s="28">
        <f t="shared" si="15"/>
        <v>1</v>
      </c>
    </row>
    <row r="238" spans="2:13" ht="15.75" customHeight="1" x14ac:dyDescent="0.3">
      <c r="B238" s="12" t="s">
        <v>922</v>
      </c>
      <c r="C238" s="13">
        <v>31.92</v>
      </c>
      <c r="D238" s="13" t="str">
        <f t="shared" si="12"/>
        <v>Obesity</v>
      </c>
      <c r="E238" s="13">
        <v>5.33</v>
      </c>
      <c r="F238" s="13" t="str">
        <f t="shared" si="13"/>
        <v>Normal</v>
      </c>
      <c r="G238" s="13" t="s">
        <v>8293</v>
      </c>
      <c r="H238" s="13" t="s">
        <v>8291</v>
      </c>
      <c r="I238" s="13" t="s">
        <v>8291</v>
      </c>
      <c r="J238" s="27" t="s">
        <v>8292</v>
      </c>
      <c r="K238" s="13" t="s">
        <v>8293</v>
      </c>
      <c r="L238" s="13" t="str">
        <f t="shared" si="14"/>
        <v>Yes</v>
      </c>
      <c r="M238" s="28">
        <f t="shared" si="15"/>
        <v>0</v>
      </c>
    </row>
    <row r="239" spans="2:13" ht="15.75" customHeight="1" x14ac:dyDescent="0.3">
      <c r="B239" s="12" t="s">
        <v>926</v>
      </c>
      <c r="C239" s="13">
        <v>32.700000000000003</v>
      </c>
      <c r="D239" s="13" t="str">
        <f t="shared" si="12"/>
        <v>Obesity</v>
      </c>
      <c r="E239" s="13">
        <v>4.09</v>
      </c>
      <c r="F239" s="13" t="str">
        <f t="shared" si="13"/>
        <v>Normal</v>
      </c>
      <c r="G239" s="13" t="s">
        <v>8291</v>
      </c>
      <c r="H239" s="13" t="s">
        <v>8291</v>
      </c>
      <c r="I239" s="13" t="s">
        <v>8291</v>
      </c>
      <c r="J239" s="27">
        <v>1</v>
      </c>
      <c r="K239" s="13" t="s">
        <v>8293</v>
      </c>
      <c r="L239" s="13" t="str">
        <f t="shared" si="14"/>
        <v>Yes</v>
      </c>
      <c r="M239" s="28">
        <f t="shared" si="15"/>
        <v>1</v>
      </c>
    </row>
    <row r="240" spans="2:13" ht="15.75" customHeight="1" x14ac:dyDescent="0.3">
      <c r="B240" s="12" t="s">
        <v>930</v>
      </c>
      <c r="C240" s="13">
        <v>41.25</v>
      </c>
      <c r="D240" s="13" t="str">
        <f t="shared" si="12"/>
        <v>Obesity</v>
      </c>
      <c r="E240" s="13">
        <v>5.19</v>
      </c>
      <c r="F240" s="13" t="str">
        <f t="shared" si="13"/>
        <v>Normal</v>
      </c>
      <c r="G240" s="13" t="s">
        <v>8291</v>
      </c>
      <c r="H240" s="13" t="s">
        <v>8291</v>
      </c>
      <c r="I240" s="13" t="s">
        <v>8291</v>
      </c>
      <c r="J240" s="27" t="s">
        <v>8292</v>
      </c>
      <c r="K240" s="13" t="s">
        <v>8293</v>
      </c>
      <c r="L240" s="13" t="str">
        <f t="shared" si="14"/>
        <v>Yes</v>
      </c>
      <c r="M240" s="28">
        <f t="shared" si="15"/>
        <v>0</v>
      </c>
    </row>
    <row r="241" spans="2:13" ht="15.75" customHeight="1" x14ac:dyDescent="0.3">
      <c r="B241" s="12" t="s">
        <v>934</v>
      </c>
      <c r="C241" s="13">
        <v>33.11</v>
      </c>
      <c r="D241" s="13" t="str">
        <f t="shared" si="12"/>
        <v>Obesity</v>
      </c>
      <c r="E241" s="13">
        <v>4.12</v>
      </c>
      <c r="F241" s="13" t="str">
        <f t="shared" si="13"/>
        <v>Normal</v>
      </c>
      <c r="G241" s="13" t="s">
        <v>8291</v>
      </c>
      <c r="H241" s="13" t="s">
        <v>8291</v>
      </c>
      <c r="I241" s="13" t="s">
        <v>8293</v>
      </c>
      <c r="J241" s="27">
        <v>1</v>
      </c>
      <c r="K241" s="13" t="s">
        <v>8293</v>
      </c>
      <c r="L241" s="13" t="str">
        <f t="shared" si="14"/>
        <v>Yes</v>
      </c>
      <c r="M241" s="28">
        <f t="shared" si="15"/>
        <v>1</v>
      </c>
    </row>
    <row r="242" spans="2:13" ht="15.75" customHeight="1" x14ac:dyDescent="0.3">
      <c r="B242" s="12" t="s">
        <v>938</v>
      </c>
      <c r="C242" s="13">
        <v>36.159999999999997</v>
      </c>
      <c r="D242" s="13" t="str">
        <f t="shared" si="12"/>
        <v>Obesity</v>
      </c>
      <c r="E242" s="13">
        <v>5.0999999999999996</v>
      </c>
      <c r="F242" s="13" t="str">
        <f t="shared" si="13"/>
        <v>Normal</v>
      </c>
      <c r="G242" s="13" t="s">
        <v>8291</v>
      </c>
      <c r="H242" s="13" t="s">
        <v>8291</v>
      </c>
      <c r="I242" s="13" t="s">
        <v>8291</v>
      </c>
      <c r="J242" s="27">
        <v>1</v>
      </c>
      <c r="K242" s="13" t="s">
        <v>8293</v>
      </c>
      <c r="L242" s="13" t="str">
        <f t="shared" si="14"/>
        <v>Yes</v>
      </c>
      <c r="M242" s="28">
        <f t="shared" si="15"/>
        <v>1</v>
      </c>
    </row>
    <row r="243" spans="2:13" ht="15.75" customHeight="1" x14ac:dyDescent="0.3">
      <c r="B243" s="12" t="s">
        <v>942</v>
      </c>
      <c r="C243" s="13">
        <v>33.72</v>
      </c>
      <c r="D243" s="13" t="str">
        <f t="shared" si="12"/>
        <v>Obesity</v>
      </c>
      <c r="E243" s="13">
        <v>6.21</v>
      </c>
      <c r="F243" s="13" t="str">
        <f t="shared" si="13"/>
        <v>Prediabetes</v>
      </c>
      <c r="G243" s="13" t="s">
        <v>8293</v>
      </c>
      <c r="H243" s="13" t="s">
        <v>8291</v>
      </c>
      <c r="I243" s="13" t="s">
        <v>8293</v>
      </c>
      <c r="J243" s="27">
        <v>1</v>
      </c>
      <c r="K243" s="13" t="s">
        <v>8293</v>
      </c>
      <c r="L243" s="13" t="str">
        <f t="shared" si="14"/>
        <v>Yes</v>
      </c>
      <c r="M243" s="28">
        <f t="shared" si="15"/>
        <v>1</v>
      </c>
    </row>
    <row r="244" spans="2:13" ht="15.75" customHeight="1" x14ac:dyDescent="0.3">
      <c r="B244" s="12" t="s">
        <v>946</v>
      </c>
      <c r="C244" s="13">
        <v>37.74</v>
      </c>
      <c r="D244" s="13" t="str">
        <f t="shared" si="12"/>
        <v>Obesity</v>
      </c>
      <c r="E244" s="13">
        <v>9.5299999999999994</v>
      </c>
      <c r="F244" s="13" t="str">
        <f t="shared" si="13"/>
        <v>Diabetes</v>
      </c>
      <c r="G244" s="13" t="s">
        <v>8293</v>
      </c>
      <c r="H244" s="13" t="s">
        <v>8291</v>
      </c>
      <c r="I244" s="13" t="s">
        <v>8291</v>
      </c>
      <c r="J244" s="27">
        <v>1</v>
      </c>
      <c r="K244" s="13" t="s">
        <v>8293</v>
      </c>
      <c r="L244" s="13" t="str">
        <f t="shared" si="14"/>
        <v>Yes</v>
      </c>
      <c r="M244" s="28">
        <f t="shared" si="15"/>
        <v>1</v>
      </c>
    </row>
    <row r="245" spans="2:13" ht="15.75" customHeight="1" x14ac:dyDescent="0.3">
      <c r="B245" s="12" t="s">
        <v>950</v>
      </c>
      <c r="C245" s="13">
        <v>48.75</v>
      </c>
      <c r="D245" s="13" t="str">
        <f t="shared" si="12"/>
        <v>Obesity</v>
      </c>
      <c r="E245" s="13">
        <v>4.6399999999999997</v>
      </c>
      <c r="F245" s="13" t="str">
        <f t="shared" si="13"/>
        <v>Normal</v>
      </c>
      <c r="G245" s="13" t="s">
        <v>8293</v>
      </c>
      <c r="H245" s="13" t="s">
        <v>8291</v>
      </c>
      <c r="I245" s="13" t="s">
        <v>8291</v>
      </c>
      <c r="J245" s="27">
        <v>1</v>
      </c>
      <c r="K245" s="13" t="s">
        <v>8293</v>
      </c>
      <c r="L245" s="13" t="str">
        <f t="shared" si="14"/>
        <v>Yes</v>
      </c>
      <c r="M245" s="28">
        <f t="shared" si="15"/>
        <v>1</v>
      </c>
    </row>
    <row r="246" spans="2:13" ht="15.75" customHeight="1" x14ac:dyDescent="0.3">
      <c r="B246" s="12" t="s">
        <v>954</v>
      </c>
      <c r="C246" s="13">
        <v>31.065000000000001</v>
      </c>
      <c r="D246" s="13" t="str">
        <f t="shared" si="12"/>
        <v>Obesity</v>
      </c>
      <c r="E246" s="13">
        <v>5.05</v>
      </c>
      <c r="F246" s="13" t="str">
        <f t="shared" si="13"/>
        <v>Normal</v>
      </c>
      <c r="G246" s="13" t="s">
        <v>8291</v>
      </c>
      <c r="H246" s="13" t="s">
        <v>8291</v>
      </c>
      <c r="I246" s="13" t="s">
        <v>8291</v>
      </c>
      <c r="J246" s="27">
        <v>1</v>
      </c>
      <c r="K246" s="13" t="s">
        <v>8293</v>
      </c>
      <c r="L246" s="13" t="str">
        <f t="shared" si="14"/>
        <v>Yes</v>
      </c>
      <c r="M246" s="28">
        <f t="shared" si="15"/>
        <v>1</v>
      </c>
    </row>
    <row r="247" spans="2:13" ht="15.75" customHeight="1" x14ac:dyDescent="0.3">
      <c r="B247" s="12" t="s">
        <v>958</v>
      </c>
      <c r="C247" s="13">
        <v>23.55</v>
      </c>
      <c r="D247" s="13" t="str">
        <f t="shared" si="12"/>
        <v>Healthy Weight</v>
      </c>
      <c r="E247" s="13">
        <v>10.38</v>
      </c>
      <c r="F247" s="13" t="str">
        <f t="shared" si="13"/>
        <v>Diabetes</v>
      </c>
      <c r="G247" s="13" t="s">
        <v>8291</v>
      </c>
      <c r="H247" s="13" t="s">
        <v>8291</v>
      </c>
      <c r="I247" s="13" t="s">
        <v>8291</v>
      </c>
      <c r="J247" s="27" t="s">
        <v>8292</v>
      </c>
      <c r="K247" s="13" t="s">
        <v>8293</v>
      </c>
      <c r="L247" s="13" t="str">
        <f t="shared" si="14"/>
        <v>Yes</v>
      </c>
      <c r="M247" s="28">
        <f t="shared" si="15"/>
        <v>0</v>
      </c>
    </row>
    <row r="248" spans="2:13" ht="15.75" customHeight="1" x14ac:dyDescent="0.3">
      <c r="B248" s="12" t="s">
        <v>962</v>
      </c>
      <c r="C248" s="13">
        <v>30.18</v>
      </c>
      <c r="D248" s="13" t="str">
        <f t="shared" si="12"/>
        <v>Obesity</v>
      </c>
      <c r="E248" s="13">
        <v>8.31</v>
      </c>
      <c r="F248" s="13" t="str">
        <f t="shared" si="13"/>
        <v>Diabetes</v>
      </c>
      <c r="G248" s="13" t="s">
        <v>8293</v>
      </c>
      <c r="H248" s="13" t="s">
        <v>8291</v>
      </c>
      <c r="I248" s="13" t="s">
        <v>8291</v>
      </c>
      <c r="J248" s="27">
        <v>1</v>
      </c>
      <c r="K248" s="13" t="s">
        <v>8293</v>
      </c>
      <c r="L248" s="13" t="str">
        <f t="shared" si="14"/>
        <v>Yes</v>
      </c>
      <c r="M248" s="28">
        <f t="shared" si="15"/>
        <v>1</v>
      </c>
    </row>
    <row r="249" spans="2:13" ht="15.75" customHeight="1" x14ac:dyDescent="0.3">
      <c r="B249" s="12" t="s">
        <v>966</v>
      </c>
      <c r="C249" s="13">
        <v>29.94</v>
      </c>
      <c r="D249" s="13" t="b">
        <f t="shared" si="12"/>
        <v>0</v>
      </c>
      <c r="E249" s="13">
        <v>7.59</v>
      </c>
      <c r="F249" s="13" t="str">
        <f t="shared" si="13"/>
        <v>Diabetes</v>
      </c>
      <c r="G249" s="13" t="s">
        <v>8291</v>
      </c>
      <c r="H249" s="13" t="s">
        <v>8291</v>
      </c>
      <c r="I249" s="13" t="s">
        <v>8291</v>
      </c>
      <c r="J249" s="27" t="s">
        <v>8292</v>
      </c>
      <c r="K249" s="13" t="s">
        <v>8293</v>
      </c>
      <c r="L249" s="13" t="str">
        <f t="shared" si="14"/>
        <v>Yes</v>
      </c>
      <c r="M249" s="28">
        <f t="shared" si="15"/>
        <v>0</v>
      </c>
    </row>
    <row r="250" spans="2:13" ht="15.75" customHeight="1" x14ac:dyDescent="0.3">
      <c r="B250" s="12" t="s">
        <v>970</v>
      </c>
      <c r="C250" s="13">
        <v>31.4</v>
      </c>
      <c r="D250" s="13" t="str">
        <f t="shared" si="12"/>
        <v>Obesity</v>
      </c>
      <c r="E250" s="13">
        <v>5.49</v>
      </c>
      <c r="F250" s="13" t="str">
        <f t="shared" si="13"/>
        <v>Normal</v>
      </c>
      <c r="G250" s="13" t="s">
        <v>8291</v>
      </c>
      <c r="H250" s="13" t="s">
        <v>8291</v>
      </c>
      <c r="I250" s="13" t="s">
        <v>8291</v>
      </c>
      <c r="J250" s="27" t="s">
        <v>8292</v>
      </c>
      <c r="K250" s="13" t="s">
        <v>8293</v>
      </c>
      <c r="L250" s="13" t="str">
        <f t="shared" si="14"/>
        <v>Yes</v>
      </c>
      <c r="M250" s="28">
        <f t="shared" si="15"/>
        <v>0</v>
      </c>
    </row>
    <row r="251" spans="2:13" ht="15.75" customHeight="1" x14ac:dyDescent="0.3">
      <c r="B251" s="12" t="s">
        <v>974</v>
      </c>
      <c r="C251" s="13">
        <v>53.06</v>
      </c>
      <c r="D251" s="13" t="str">
        <f t="shared" si="12"/>
        <v>Obesity</v>
      </c>
      <c r="E251" s="13">
        <v>11.68</v>
      </c>
      <c r="F251" s="13" t="str">
        <f t="shared" si="13"/>
        <v>Diabetes</v>
      </c>
      <c r="G251" s="13" t="s">
        <v>8291</v>
      </c>
      <c r="H251" s="13" t="s">
        <v>8291</v>
      </c>
      <c r="I251" s="13" t="s">
        <v>8291</v>
      </c>
      <c r="J251" s="27" t="s">
        <v>8292</v>
      </c>
      <c r="K251" s="13" t="s">
        <v>8293</v>
      </c>
      <c r="L251" s="13" t="str">
        <f t="shared" si="14"/>
        <v>Yes</v>
      </c>
      <c r="M251" s="28">
        <f t="shared" si="15"/>
        <v>0</v>
      </c>
    </row>
    <row r="252" spans="2:13" ht="15.75" customHeight="1" x14ac:dyDescent="0.3">
      <c r="B252" s="12" t="s">
        <v>978</v>
      </c>
      <c r="C252" s="13">
        <v>30.25</v>
      </c>
      <c r="D252" s="13" t="str">
        <f t="shared" si="12"/>
        <v>Obesity</v>
      </c>
      <c r="E252" s="13">
        <v>4.1900000000000004</v>
      </c>
      <c r="F252" s="13" t="str">
        <f t="shared" si="13"/>
        <v>Normal</v>
      </c>
      <c r="G252" s="13" t="s">
        <v>8291</v>
      </c>
      <c r="H252" s="13" t="s">
        <v>8291</v>
      </c>
      <c r="I252" s="13" t="s">
        <v>8291</v>
      </c>
      <c r="J252" s="27">
        <v>2</v>
      </c>
      <c r="K252" s="13" t="s">
        <v>8293</v>
      </c>
      <c r="L252" s="13" t="str">
        <f t="shared" si="14"/>
        <v>Yes</v>
      </c>
      <c r="M252" s="28">
        <f t="shared" si="15"/>
        <v>2</v>
      </c>
    </row>
    <row r="253" spans="2:13" ht="15.75" customHeight="1" x14ac:dyDescent="0.3">
      <c r="B253" s="12" t="s">
        <v>982</v>
      </c>
      <c r="C253" s="13">
        <v>46.68</v>
      </c>
      <c r="D253" s="13" t="str">
        <f t="shared" si="12"/>
        <v>Obesity</v>
      </c>
      <c r="E253" s="13">
        <v>4.01</v>
      </c>
      <c r="F253" s="13" t="str">
        <f t="shared" si="13"/>
        <v>Normal</v>
      </c>
      <c r="G253" s="13" t="s">
        <v>8291</v>
      </c>
      <c r="H253" s="13" t="s">
        <v>8291</v>
      </c>
      <c r="I253" s="13" t="s">
        <v>8291</v>
      </c>
      <c r="J253" s="27" t="s">
        <v>8292</v>
      </c>
      <c r="K253" s="13" t="s">
        <v>8293</v>
      </c>
      <c r="L253" s="13" t="str">
        <f t="shared" si="14"/>
        <v>Yes</v>
      </c>
      <c r="M253" s="28">
        <f t="shared" si="15"/>
        <v>0</v>
      </c>
    </row>
    <row r="254" spans="2:13" ht="15.75" customHeight="1" x14ac:dyDescent="0.3">
      <c r="B254" s="12" t="s">
        <v>986</v>
      </c>
      <c r="C254" s="13">
        <v>30.4</v>
      </c>
      <c r="D254" s="13" t="str">
        <f t="shared" si="12"/>
        <v>Obesity</v>
      </c>
      <c r="E254" s="13">
        <v>5.91</v>
      </c>
      <c r="F254" s="13" t="str">
        <f t="shared" si="13"/>
        <v>Prediabetes</v>
      </c>
      <c r="G254" s="13" t="s">
        <v>8291</v>
      </c>
      <c r="H254" s="13" t="s">
        <v>8293</v>
      </c>
      <c r="I254" s="13" t="s">
        <v>8291</v>
      </c>
      <c r="J254" s="27">
        <v>2</v>
      </c>
      <c r="K254" s="13" t="s">
        <v>8293</v>
      </c>
      <c r="L254" s="13" t="str">
        <f t="shared" si="14"/>
        <v>Yes</v>
      </c>
      <c r="M254" s="28">
        <f t="shared" si="15"/>
        <v>2</v>
      </c>
    </row>
    <row r="255" spans="2:13" ht="15.75" customHeight="1" x14ac:dyDescent="0.3">
      <c r="B255" s="12" t="s">
        <v>989</v>
      </c>
      <c r="C255" s="13">
        <v>30.2</v>
      </c>
      <c r="D255" s="13" t="str">
        <f t="shared" si="12"/>
        <v>Obesity</v>
      </c>
      <c r="E255" s="13">
        <v>4.47</v>
      </c>
      <c r="F255" s="13" t="str">
        <f t="shared" si="13"/>
        <v>Normal</v>
      </c>
      <c r="G255" s="13" t="s">
        <v>8293</v>
      </c>
      <c r="H255" s="13" t="s">
        <v>8291</v>
      </c>
      <c r="I255" s="13" t="s">
        <v>8293</v>
      </c>
      <c r="J255" s="27">
        <v>1</v>
      </c>
      <c r="K255" s="13" t="s">
        <v>8293</v>
      </c>
      <c r="L255" s="13" t="str">
        <f t="shared" si="14"/>
        <v>Yes</v>
      </c>
      <c r="M255" s="28">
        <f t="shared" si="15"/>
        <v>1</v>
      </c>
    </row>
    <row r="256" spans="2:13" ht="15.75" customHeight="1" x14ac:dyDescent="0.3">
      <c r="B256" s="12" t="s">
        <v>993</v>
      </c>
      <c r="C256" s="13">
        <v>51.18</v>
      </c>
      <c r="D256" s="13" t="str">
        <f t="shared" si="12"/>
        <v>Obesity</v>
      </c>
      <c r="E256" s="13">
        <v>4.5599999999999996</v>
      </c>
      <c r="F256" s="13" t="str">
        <f t="shared" si="13"/>
        <v>Normal</v>
      </c>
      <c r="G256" s="13" t="s">
        <v>8293</v>
      </c>
      <c r="H256" s="13" t="s">
        <v>8293</v>
      </c>
      <c r="I256" s="13" t="s">
        <v>8291</v>
      </c>
      <c r="J256" s="27">
        <v>2</v>
      </c>
      <c r="K256" s="13" t="s">
        <v>8293</v>
      </c>
      <c r="L256" s="13" t="str">
        <f t="shared" si="14"/>
        <v>Yes</v>
      </c>
      <c r="M256" s="28">
        <f t="shared" si="15"/>
        <v>2</v>
      </c>
    </row>
    <row r="257" spans="2:13" ht="15.75" customHeight="1" x14ac:dyDescent="0.3">
      <c r="B257" s="12" t="s">
        <v>996</v>
      </c>
      <c r="C257" s="13">
        <v>22.18</v>
      </c>
      <c r="D257" s="13" t="str">
        <f t="shared" si="12"/>
        <v>Healthy Weight</v>
      </c>
      <c r="E257" s="13">
        <v>9.9</v>
      </c>
      <c r="F257" s="13" t="str">
        <f t="shared" si="13"/>
        <v>Diabetes</v>
      </c>
      <c r="G257" s="13" t="s">
        <v>8291</v>
      </c>
      <c r="H257" s="13" t="s">
        <v>8291</v>
      </c>
      <c r="I257" s="13" t="s">
        <v>8291</v>
      </c>
      <c r="J257" s="27" t="s">
        <v>8292</v>
      </c>
      <c r="K257" s="13" t="s">
        <v>8293</v>
      </c>
      <c r="L257" s="13" t="str">
        <f t="shared" si="14"/>
        <v>Yes</v>
      </c>
      <c r="M257" s="28">
        <f t="shared" si="15"/>
        <v>0</v>
      </c>
    </row>
    <row r="258" spans="2:13" ht="15.75" customHeight="1" x14ac:dyDescent="0.3">
      <c r="B258" s="12" t="s">
        <v>1000</v>
      </c>
      <c r="C258" s="13">
        <v>31.92</v>
      </c>
      <c r="D258" s="13" t="str">
        <f t="shared" si="12"/>
        <v>Obesity</v>
      </c>
      <c r="E258" s="13">
        <v>5.1100000000000003</v>
      </c>
      <c r="F258" s="13" t="str">
        <f t="shared" si="13"/>
        <v>Normal</v>
      </c>
      <c r="G258" s="13" t="s">
        <v>8291</v>
      </c>
      <c r="H258" s="13" t="s">
        <v>8291</v>
      </c>
      <c r="I258" s="13" t="s">
        <v>8293</v>
      </c>
      <c r="J258" s="27">
        <v>1</v>
      </c>
      <c r="K258" s="13" t="s">
        <v>8293</v>
      </c>
      <c r="L258" s="13" t="str">
        <f t="shared" si="14"/>
        <v>Yes</v>
      </c>
      <c r="M258" s="28">
        <f t="shared" si="15"/>
        <v>1</v>
      </c>
    </row>
    <row r="259" spans="2:13" ht="15.75" customHeight="1" x14ac:dyDescent="0.3">
      <c r="B259" s="12" t="s">
        <v>1004</v>
      </c>
      <c r="C259" s="13">
        <v>31.73</v>
      </c>
      <c r="D259" s="13" t="str">
        <f t="shared" ref="D259:D322" si="16">IF(C259&lt;18.5,"Underweight", IF(AND(C259&gt;=18.5,C259&lt;=24.9),"Healthy Weight", IF(AND(C259&gt;=25,C259&lt;=29.9),"Overweight", IF(C259&gt;=30,"Obesity"))))</f>
        <v>Obesity</v>
      </c>
      <c r="E259" s="13">
        <v>5.73</v>
      </c>
      <c r="F259" s="13" t="str">
        <f t="shared" ref="F259:F322" si="17">IF(E259&lt;5.7,"Normal",IF(AND(E259&gt;=5.7,E259&lt;=6.4),"Prediabetes",IF(E259&gt;=6.5,"Diabetes")))</f>
        <v>Prediabetes</v>
      </c>
      <c r="G259" s="13" t="s">
        <v>8291</v>
      </c>
      <c r="H259" s="13" t="s">
        <v>8293</v>
      </c>
      <c r="I259" s="13" t="s">
        <v>8291</v>
      </c>
      <c r="J259" s="27">
        <v>1</v>
      </c>
      <c r="K259" s="13" t="s">
        <v>8293</v>
      </c>
      <c r="L259" s="13" t="str">
        <f t="shared" ref="L259:L322" si="18">IF($K$3:$K$2337="?","No",K259)</f>
        <v>Yes</v>
      </c>
      <c r="M259" s="28">
        <f t="shared" ref="M259:M322" si="19">IF(J259="No major surgery", 0,J259)</f>
        <v>1</v>
      </c>
    </row>
    <row r="260" spans="2:13" ht="15.75" customHeight="1" x14ac:dyDescent="0.3">
      <c r="B260" s="12" t="s">
        <v>1008</v>
      </c>
      <c r="C260" s="13">
        <v>45.52</v>
      </c>
      <c r="D260" s="13" t="str">
        <f t="shared" si="16"/>
        <v>Obesity</v>
      </c>
      <c r="E260" s="13">
        <v>6.04</v>
      </c>
      <c r="F260" s="13" t="str">
        <f t="shared" si="17"/>
        <v>Prediabetes</v>
      </c>
      <c r="G260" s="13" t="s">
        <v>8291</v>
      </c>
      <c r="H260" s="13" t="s">
        <v>8291</v>
      </c>
      <c r="I260" s="13" t="s">
        <v>8293</v>
      </c>
      <c r="J260" s="27">
        <v>1</v>
      </c>
      <c r="K260" s="13" t="s">
        <v>8293</v>
      </c>
      <c r="L260" s="13" t="str">
        <f t="shared" si="18"/>
        <v>Yes</v>
      </c>
      <c r="M260" s="28">
        <f t="shared" si="19"/>
        <v>1</v>
      </c>
    </row>
    <row r="261" spans="2:13" ht="15.75" customHeight="1" x14ac:dyDescent="0.3">
      <c r="B261" s="12" t="s">
        <v>1012</v>
      </c>
      <c r="C261" s="13">
        <v>52.81</v>
      </c>
      <c r="D261" s="13" t="str">
        <f t="shared" si="16"/>
        <v>Obesity</v>
      </c>
      <c r="E261" s="13">
        <v>5.19</v>
      </c>
      <c r="F261" s="13" t="str">
        <f t="shared" si="17"/>
        <v>Normal</v>
      </c>
      <c r="G261" s="13" t="s">
        <v>8291</v>
      </c>
      <c r="H261" s="13" t="s">
        <v>8291</v>
      </c>
      <c r="I261" s="13" t="s">
        <v>8293</v>
      </c>
      <c r="J261" s="27">
        <v>1</v>
      </c>
      <c r="K261" s="13" t="s">
        <v>8293</v>
      </c>
      <c r="L261" s="13" t="str">
        <f t="shared" si="18"/>
        <v>Yes</v>
      </c>
      <c r="M261" s="28">
        <f t="shared" si="19"/>
        <v>1</v>
      </c>
    </row>
    <row r="262" spans="2:13" ht="15.75" customHeight="1" x14ac:dyDescent="0.3">
      <c r="B262" s="12" t="s">
        <v>1016</v>
      </c>
      <c r="C262" s="13">
        <v>33.58</v>
      </c>
      <c r="D262" s="13" t="str">
        <f t="shared" si="16"/>
        <v>Obesity</v>
      </c>
      <c r="E262" s="13">
        <v>5.56</v>
      </c>
      <c r="F262" s="13" t="str">
        <f t="shared" si="17"/>
        <v>Normal</v>
      </c>
      <c r="G262" s="13" t="s">
        <v>8291</v>
      </c>
      <c r="H262" s="13" t="s">
        <v>8291</v>
      </c>
      <c r="I262" s="13" t="s">
        <v>8291</v>
      </c>
      <c r="J262" s="27">
        <v>1</v>
      </c>
      <c r="K262" s="13" t="s">
        <v>8293</v>
      </c>
      <c r="L262" s="13" t="str">
        <f t="shared" si="18"/>
        <v>Yes</v>
      </c>
      <c r="M262" s="28">
        <f t="shared" si="19"/>
        <v>1</v>
      </c>
    </row>
    <row r="263" spans="2:13" ht="15.75" customHeight="1" x14ac:dyDescent="0.3">
      <c r="B263" s="12" t="s">
        <v>1020</v>
      </c>
      <c r="C263" s="13">
        <v>30.684999999999999</v>
      </c>
      <c r="D263" s="13" t="str">
        <f t="shared" si="16"/>
        <v>Obesity</v>
      </c>
      <c r="E263" s="13">
        <v>8.23</v>
      </c>
      <c r="F263" s="13" t="str">
        <f t="shared" si="17"/>
        <v>Diabetes</v>
      </c>
      <c r="G263" s="13" t="s">
        <v>8291</v>
      </c>
      <c r="H263" s="13" t="s">
        <v>8291</v>
      </c>
      <c r="I263" s="13" t="s">
        <v>8291</v>
      </c>
      <c r="J263" s="27" t="s">
        <v>8292</v>
      </c>
      <c r="K263" s="13" t="s">
        <v>8293</v>
      </c>
      <c r="L263" s="13" t="str">
        <f t="shared" si="18"/>
        <v>Yes</v>
      </c>
      <c r="M263" s="28">
        <f t="shared" si="19"/>
        <v>0</v>
      </c>
    </row>
    <row r="264" spans="2:13" ht="15.75" customHeight="1" x14ac:dyDescent="0.3">
      <c r="B264" s="12" t="s">
        <v>1024</v>
      </c>
      <c r="C264" s="13">
        <v>37.524999999999999</v>
      </c>
      <c r="D264" s="13" t="str">
        <f t="shared" si="16"/>
        <v>Obesity</v>
      </c>
      <c r="E264" s="13">
        <v>9.0299999999999994</v>
      </c>
      <c r="F264" s="13" t="str">
        <f t="shared" si="17"/>
        <v>Diabetes</v>
      </c>
      <c r="G264" s="13" t="s">
        <v>8293</v>
      </c>
      <c r="H264" s="13" t="s">
        <v>8291</v>
      </c>
      <c r="I264" s="13" t="s">
        <v>8291</v>
      </c>
      <c r="J264" s="27">
        <v>2</v>
      </c>
      <c r="K264" s="13" t="s">
        <v>8291</v>
      </c>
      <c r="L264" s="13" t="str">
        <f t="shared" si="18"/>
        <v>No</v>
      </c>
      <c r="M264" s="28">
        <f t="shared" si="19"/>
        <v>2</v>
      </c>
    </row>
    <row r="265" spans="2:13" ht="15.75" customHeight="1" x14ac:dyDescent="0.3">
      <c r="B265" s="12" t="s">
        <v>1028</v>
      </c>
      <c r="C265" s="13">
        <v>34.5</v>
      </c>
      <c r="D265" s="13" t="str">
        <f t="shared" si="16"/>
        <v>Obesity</v>
      </c>
      <c r="E265" s="13">
        <v>4.07</v>
      </c>
      <c r="F265" s="13" t="str">
        <f t="shared" si="17"/>
        <v>Normal</v>
      </c>
      <c r="G265" s="13" t="s">
        <v>8293</v>
      </c>
      <c r="H265" s="13" t="s">
        <v>8291</v>
      </c>
      <c r="I265" s="13" t="s">
        <v>8291</v>
      </c>
      <c r="J265" s="27" t="s">
        <v>8292</v>
      </c>
      <c r="K265" s="13" t="s">
        <v>8293</v>
      </c>
      <c r="L265" s="13" t="str">
        <f t="shared" si="18"/>
        <v>Yes</v>
      </c>
      <c r="M265" s="28">
        <f t="shared" si="19"/>
        <v>0</v>
      </c>
    </row>
    <row r="266" spans="2:13" ht="15.75" customHeight="1" x14ac:dyDescent="0.3">
      <c r="B266" s="12" t="s">
        <v>1032</v>
      </c>
      <c r="C266" s="13">
        <v>28.16</v>
      </c>
      <c r="D266" s="13" t="str">
        <f t="shared" si="16"/>
        <v>Overweight</v>
      </c>
      <c r="E266" s="13">
        <v>5.77</v>
      </c>
      <c r="F266" s="13" t="str">
        <f t="shared" si="17"/>
        <v>Prediabetes</v>
      </c>
      <c r="G266" s="13" t="s">
        <v>8291</v>
      </c>
      <c r="H266" s="13" t="s">
        <v>8291</v>
      </c>
      <c r="I266" s="13" t="s">
        <v>8291</v>
      </c>
      <c r="J266" s="27">
        <v>2</v>
      </c>
      <c r="K266" s="13" t="s">
        <v>8293</v>
      </c>
      <c r="L266" s="13" t="str">
        <f t="shared" si="18"/>
        <v>Yes</v>
      </c>
      <c r="M266" s="28">
        <f t="shared" si="19"/>
        <v>2</v>
      </c>
    </row>
    <row r="267" spans="2:13" ht="15.75" customHeight="1" x14ac:dyDescent="0.3">
      <c r="B267" s="12" t="s">
        <v>1036</v>
      </c>
      <c r="C267" s="13">
        <v>30.02</v>
      </c>
      <c r="D267" s="13" t="str">
        <f t="shared" si="16"/>
        <v>Obesity</v>
      </c>
      <c r="E267" s="13">
        <v>5.98</v>
      </c>
      <c r="F267" s="13" t="str">
        <f t="shared" si="17"/>
        <v>Prediabetes</v>
      </c>
      <c r="G267" s="13" t="s">
        <v>8291</v>
      </c>
      <c r="H267" s="13" t="s">
        <v>8291</v>
      </c>
      <c r="I267" s="13" t="s">
        <v>8293</v>
      </c>
      <c r="J267" s="27">
        <v>1</v>
      </c>
      <c r="K267" s="13" t="s">
        <v>8293</v>
      </c>
      <c r="L267" s="13" t="str">
        <f t="shared" si="18"/>
        <v>Yes</v>
      </c>
      <c r="M267" s="28">
        <f t="shared" si="19"/>
        <v>1</v>
      </c>
    </row>
    <row r="268" spans="2:13" ht="15.75" customHeight="1" x14ac:dyDescent="0.3">
      <c r="B268" s="12" t="s">
        <v>1040</v>
      </c>
      <c r="C268" s="13">
        <v>37.82</v>
      </c>
      <c r="D268" s="13" t="str">
        <f t="shared" si="16"/>
        <v>Obesity</v>
      </c>
      <c r="E268" s="13">
        <v>6.01</v>
      </c>
      <c r="F268" s="13" t="str">
        <f t="shared" si="17"/>
        <v>Prediabetes</v>
      </c>
      <c r="G268" s="13" t="s">
        <v>8291</v>
      </c>
      <c r="H268" s="13" t="s">
        <v>8291</v>
      </c>
      <c r="I268" s="13" t="s">
        <v>8291</v>
      </c>
      <c r="J268" s="27" t="s">
        <v>8292</v>
      </c>
      <c r="K268" s="13" t="s">
        <v>8293</v>
      </c>
      <c r="L268" s="13" t="str">
        <f t="shared" si="18"/>
        <v>Yes</v>
      </c>
      <c r="M268" s="28">
        <f t="shared" si="19"/>
        <v>0</v>
      </c>
    </row>
    <row r="269" spans="2:13" ht="15.75" customHeight="1" x14ac:dyDescent="0.3">
      <c r="B269" s="12" t="s">
        <v>1043</v>
      </c>
      <c r="C269" s="13">
        <v>33.14</v>
      </c>
      <c r="D269" s="13" t="str">
        <f t="shared" si="16"/>
        <v>Obesity</v>
      </c>
      <c r="E269" s="13">
        <v>5.67</v>
      </c>
      <c r="F269" s="13" t="str">
        <f t="shared" si="17"/>
        <v>Normal</v>
      </c>
      <c r="G269" s="13" t="s">
        <v>8293</v>
      </c>
      <c r="H269" s="13" t="s">
        <v>8291</v>
      </c>
      <c r="I269" s="13" t="s">
        <v>8291</v>
      </c>
      <c r="J269" s="27" t="s">
        <v>8292</v>
      </c>
      <c r="K269" s="13" t="s">
        <v>8293</v>
      </c>
      <c r="L269" s="13" t="str">
        <f t="shared" si="18"/>
        <v>Yes</v>
      </c>
      <c r="M269" s="28">
        <f t="shared" si="19"/>
        <v>0</v>
      </c>
    </row>
    <row r="270" spans="2:13" ht="15.75" customHeight="1" x14ac:dyDescent="0.3">
      <c r="B270" s="12" t="s">
        <v>1047</v>
      </c>
      <c r="C270" s="13">
        <v>25.14</v>
      </c>
      <c r="D270" s="13" t="str">
        <f t="shared" si="16"/>
        <v>Overweight</v>
      </c>
      <c r="E270" s="13">
        <v>6.02</v>
      </c>
      <c r="F270" s="13" t="str">
        <f t="shared" si="17"/>
        <v>Prediabetes</v>
      </c>
      <c r="G270" s="13" t="s">
        <v>8293</v>
      </c>
      <c r="H270" s="13" t="s">
        <v>8291</v>
      </c>
      <c r="I270" s="13" t="s">
        <v>8293</v>
      </c>
      <c r="J270" s="27">
        <v>1</v>
      </c>
      <c r="K270" s="13" t="s">
        <v>8293</v>
      </c>
      <c r="L270" s="13" t="str">
        <f t="shared" si="18"/>
        <v>Yes</v>
      </c>
      <c r="M270" s="28">
        <f t="shared" si="19"/>
        <v>1</v>
      </c>
    </row>
    <row r="271" spans="2:13" ht="15.75" customHeight="1" x14ac:dyDescent="0.3">
      <c r="B271" s="12" t="s">
        <v>1050</v>
      </c>
      <c r="C271" s="13">
        <v>20.18</v>
      </c>
      <c r="D271" s="13" t="str">
        <f t="shared" si="16"/>
        <v>Healthy Weight</v>
      </c>
      <c r="E271" s="13">
        <v>11.19</v>
      </c>
      <c r="F271" s="13" t="str">
        <f t="shared" si="17"/>
        <v>Diabetes</v>
      </c>
      <c r="G271" s="13" t="s">
        <v>8291</v>
      </c>
      <c r="H271" s="13" t="s">
        <v>8291</v>
      </c>
      <c r="I271" s="13" t="s">
        <v>8291</v>
      </c>
      <c r="J271" s="27" t="s">
        <v>8292</v>
      </c>
      <c r="K271" s="13" t="s">
        <v>8293</v>
      </c>
      <c r="L271" s="13" t="str">
        <f t="shared" si="18"/>
        <v>Yes</v>
      </c>
      <c r="M271" s="28">
        <f t="shared" si="19"/>
        <v>0</v>
      </c>
    </row>
    <row r="272" spans="2:13" ht="15.75" customHeight="1" x14ac:dyDescent="0.3">
      <c r="B272" s="12" t="s">
        <v>1053</v>
      </c>
      <c r="C272" s="13">
        <v>44.36</v>
      </c>
      <c r="D272" s="13" t="str">
        <f t="shared" si="16"/>
        <v>Obesity</v>
      </c>
      <c r="E272" s="13">
        <v>5.1100000000000003</v>
      </c>
      <c r="F272" s="13" t="str">
        <f t="shared" si="17"/>
        <v>Normal</v>
      </c>
      <c r="G272" s="13" t="s">
        <v>8291</v>
      </c>
      <c r="H272" s="13" t="s">
        <v>8291</v>
      </c>
      <c r="I272" s="13" t="s">
        <v>8291</v>
      </c>
      <c r="J272" s="27" t="s">
        <v>8292</v>
      </c>
      <c r="K272" s="13" t="s">
        <v>8293</v>
      </c>
      <c r="L272" s="13" t="str">
        <f t="shared" si="18"/>
        <v>Yes</v>
      </c>
      <c r="M272" s="28">
        <f t="shared" si="19"/>
        <v>0</v>
      </c>
    </row>
    <row r="273" spans="2:13" ht="15.75" customHeight="1" x14ac:dyDescent="0.3">
      <c r="B273" s="12" t="s">
        <v>1057</v>
      </c>
      <c r="C273" s="13">
        <v>23.82</v>
      </c>
      <c r="D273" s="13" t="str">
        <f t="shared" si="16"/>
        <v>Healthy Weight</v>
      </c>
      <c r="E273" s="13">
        <v>10.85</v>
      </c>
      <c r="F273" s="13" t="str">
        <f t="shared" si="17"/>
        <v>Diabetes</v>
      </c>
      <c r="G273" s="13" t="s">
        <v>8293</v>
      </c>
      <c r="H273" s="13" t="s">
        <v>8291</v>
      </c>
      <c r="I273" s="13" t="s">
        <v>8291</v>
      </c>
      <c r="J273" s="27" t="s">
        <v>8292</v>
      </c>
      <c r="K273" s="13" t="s">
        <v>8293</v>
      </c>
      <c r="L273" s="13" t="str">
        <f t="shared" si="18"/>
        <v>Yes</v>
      </c>
      <c r="M273" s="28">
        <f t="shared" si="19"/>
        <v>0</v>
      </c>
    </row>
    <row r="274" spans="2:13" ht="15.75" customHeight="1" x14ac:dyDescent="0.3">
      <c r="B274" s="12" t="s">
        <v>1061</v>
      </c>
      <c r="C274" s="13">
        <v>45</v>
      </c>
      <c r="D274" s="13" t="str">
        <f t="shared" si="16"/>
        <v>Obesity</v>
      </c>
      <c r="E274" s="13">
        <v>5.24</v>
      </c>
      <c r="F274" s="13" t="str">
        <f t="shared" si="17"/>
        <v>Normal</v>
      </c>
      <c r="G274" s="13" t="s">
        <v>8293</v>
      </c>
      <c r="H274" s="13" t="s">
        <v>8291</v>
      </c>
      <c r="I274" s="13" t="s">
        <v>8291</v>
      </c>
      <c r="J274" s="27">
        <v>1</v>
      </c>
      <c r="K274" s="13" t="s">
        <v>8293</v>
      </c>
      <c r="L274" s="13" t="str">
        <f t="shared" si="18"/>
        <v>Yes</v>
      </c>
      <c r="M274" s="28">
        <f t="shared" si="19"/>
        <v>1</v>
      </c>
    </row>
    <row r="275" spans="2:13" ht="15.75" customHeight="1" x14ac:dyDescent="0.3">
      <c r="B275" s="12" t="s">
        <v>1064</v>
      </c>
      <c r="C275" s="13">
        <v>26.62</v>
      </c>
      <c r="D275" s="13" t="str">
        <f t="shared" si="16"/>
        <v>Overweight</v>
      </c>
      <c r="E275" s="13">
        <v>10.08</v>
      </c>
      <c r="F275" s="13" t="str">
        <f t="shared" si="17"/>
        <v>Diabetes</v>
      </c>
      <c r="G275" s="13" t="s">
        <v>8291</v>
      </c>
      <c r="H275" s="13" t="s">
        <v>8291</v>
      </c>
      <c r="I275" s="13" t="s">
        <v>8291</v>
      </c>
      <c r="J275" s="27" t="s">
        <v>8292</v>
      </c>
      <c r="K275" s="13" t="s">
        <v>8293</v>
      </c>
      <c r="L275" s="13" t="str">
        <f t="shared" si="18"/>
        <v>Yes</v>
      </c>
      <c r="M275" s="28">
        <f t="shared" si="19"/>
        <v>0</v>
      </c>
    </row>
    <row r="276" spans="2:13" ht="15.75" customHeight="1" x14ac:dyDescent="0.3">
      <c r="B276" s="12" t="s">
        <v>1067</v>
      </c>
      <c r="C276" s="13">
        <v>32.67</v>
      </c>
      <c r="D276" s="13" t="str">
        <f t="shared" si="16"/>
        <v>Obesity</v>
      </c>
      <c r="E276" s="13">
        <v>10.97</v>
      </c>
      <c r="F276" s="13" t="str">
        <f t="shared" si="17"/>
        <v>Diabetes</v>
      </c>
      <c r="G276" s="13" t="s">
        <v>8293</v>
      </c>
      <c r="H276" s="13" t="s">
        <v>8291</v>
      </c>
      <c r="I276" s="13" t="s">
        <v>8291</v>
      </c>
      <c r="J276" s="27" t="s">
        <v>8292</v>
      </c>
      <c r="K276" s="13" t="s">
        <v>8293</v>
      </c>
      <c r="L276" s="13" t="str">
        <f t="shared" si="18"/>
        <v>Yes</v>
      </c>
      <c r="M276" s="28">
        <f t="shared" si="19"/>
        <v>0</v>
      </c>
    </row>
    <row r="277" spans="2:13" ht="15.75" customHeight="1" x14ac:dyDescent="0.3">
      <c r="B277" s="12" t="s">
        <v>1071</v>
      </c>
      <c r="C277" s="13">
        <v>44.44</v>
      </c>
      <c r="D277" s="13" t="str">
        <f t="shared" si="16"/>
        <v>Obesity</v>
      </c>
      <c r="E277" s="13">
        <v>4.9000000000000004</v>
      </c>
      <c r="F277" s="13" t="str">
        <f t="shared" si="17"/>
        <v>Normal</v>
      </c>
      <c r="G277" s="13" t="s">
        <v>8293</v>
      </c>
      <c r="H277" s="13" t="s">
        <v>8291</v>
      </c>
      <c r="I277" s="13" t="s">
        <v>8291</v>
      </c>
      <c r="J277" s="27">
        <v>1</v>
      </c>
      <c r="K277" s="13" t="s">
        <v>8293</v>
      </c>
      <c r="L277" s="13" t="str">
        <f t="shared" si="18"/>
        <v>Yes</v>
      </c>
      <c r="M277" s="28">
        <f t="shared" si="19"/>
        <v>1</v>
      </c>
    </row>
    <row r="278" spans="2:13" ht="15.75" customHeight="1" x14ac:dyDescent="0.3">
      <c r="B278" s="12" t="s">
        <v>1075</v>
      </c>
      <c r="C278" s="13">
        <v>28.31</v>
      </c>
      <c r="D278" s="13" t="str">
        <f t="shared" si="16"/>
        <v>Overweight</v>
      </c>
      <c r="E278" s="13">
        <v>5.33</v>
      </c>
      <c r="F278" s="13" t="str">
        <f t="shared" si="17"/>
        <v>Normal</v>
      </c>
      <c r="G278" s="13" t="s">
        <v>8291</v>
      </c>
      <c r="H278" s="13" t="s">
        <v>8291</v>
      </c>
      <c r="I278" s="13" t="s">
        <v>8291</v>
      </c>
      <c r="J278" s="27" t="s">
        <v>8292</v>
      </c>
      <c r="K278" s="13" t="s">
        <v>8293</v>
      </c>
      <c r="L278" s="13" t="str">
        <f t="shared" si="18"/>
        <v>Yes</v>
      </c>
      <c r="M278" s="28">
        <f t="shared" si="19"/>
        <v>0</v>
      </c>
    </row>
    <row r="279" spans="2:13" ht="15.75" customHeight="1" x14ac:dyDescent="0.3">
      <c r="B279" s="12" t="s">
        <v>1078</v>
      </c>
      <c r="C279" s="13">
        <v>25.05</v>
      </c>
      <c r="D279" s="13" t="str">
        <f t="shared" si="16"/>
        <v>Overweight</v>
      </c>
      <c r="E279" s="13">
        <v>4.6100000000000003</v>
      </c>
      <c r="F279" s="13" t="str">
        <f t="shared" si="17"/>
        <v>Normal</v>
      </c>
      <c r="G279" s="13" t="s">
        <v>8291</v>
      </c>
      <c r="H279" s="13" t="s">
        <v>8291</v>
      </c>
      <c r="I279" s="13" t="s">
        <v>8291</v>
      </c>
      <c r="J279" s="27">
        <v>2</v>
      </c>
      <c r="K279" s="13" t="s">
        <v>8293</v>
      </c>
      <c r="L279" s="13" t="str">
        <f t="shared" si="18"/>
        <v>Yes</v>
      </c>
      <c r="M279" s="28">
        <f t="shared" si="19"/>
        <v>2</v>
      </c>
    </row>
    <row r="280" spans="2:13" ht="15.75" customHeight="1" x14ac:dyDescent="0.3">
      <c r="B280" s="12" t="s">
        <v>1082</v>
      </c>
      <c r="C280" s="13">
        <v>28.34</v>
      </c>
      <c r="D280" s="13" t="str">
        <f t="shared" si="16"/>
        <v>Overweight</v>
      </c>
      <c r="E280" s="13">
        <v>8.18</v>
      </c>
      <c r="F280" s="13" t="str">
        <f t="shared" si="17"/>
        <v>Diabetes</v>
      </c>
      <c r="G280" s="13" t="s">
        <v>8291</v>
      </c>
      <c r="H280" s="13" t="s">
        <v>8291</v>
      </c>
      <c r="I280" s="13" t="s">
        <v>8291</v>
      </c>
      <c r="J280" s="27" t="s">
        <v>8292</v>
      </c>
      <c r="K280" s="13" t="s">
        <v>8293</v>
      </c>
      <c r="L280" s="13" t="str">
        <f t="shared" si="18"/>
        <v>Yes</v>
      </c>
      <c r="M280" s="28">
        <f t="shared" si="19"/>
        <v>0</v>
      </c>
    </row>
    <row r="281" spans="2:13" ht="15.75" customHeight="1" x14ac:dyDescent="0.3">
      <c r="B281" s="12" t="s">
        <v>1086</v>
      </c>
      <c r="C281" s="13">
        <v>17.765000000000001</v>
      </c>
      <c r="D281" s="13" t="str">
        <f t="shared" si="16"/>
        <v>Underweight</v>
      </c>
      <c r="E281" s="13">
        <v>5.62</v>
      </c>
      <c r="F281" s="13" t="str">
        <f t="shared" si="17"/>
        <v>Normal</v>
      </c>
      <c r="G281" s="13" t="s">
        <v>8291</v>
      </c>
      <c r="H281" s="13" t="s">
        <v>8291</v>
      </c>
      <c r="I281" s="13" t="s">
        <v>8291</v>
      </c>
      <c r="J281" s="27" t="s">
        <v>8292</v>
      </c>
      <c r="K281" s="13" t="s">
        <v>8293</v>
      </c>
      <c r="L281" s="13" t="str">
        <f t="shared" si="18"/>
        <v>Yes</v>
      </c>
      <c r="M281" s="28">
        <f t="shared" si="19"/>
        <v>0</v>
      </c>
    </row>
    <row r="282" spans="2:13" ht="15.75" customHeight="1" x14ac:dyDescent="0.3">
      <c r="B282" s="12" t="s">
        <v>1089</v>
      </c>
      <c r="C282" s="13">
        <v>36.119999999999997</v>
      </c>
      <c r="D282" s="13" t="str">
        <f t="shared" si="16"/>
        <v>Obesity</v>
      </c>
      <c r="E282" s="13">
        <v>5.82</v>
      </c>
      <c r="F282" s="13" t="str">
        <f t="shared" si="17"/>
        <v>Prediabetes</v>
      </c>
      <c r="G282" s="13" t="s">
        <v>8291</v>
      </c>
      <c r="H282" s="13" t="s">
        <v>8291</v>
      </c>
      <c r="I282" s="13" t="s">
        <v>8291</v>
      </c>
      <c r="J282" s="27" t="s">
        <v>8292</v>
      </c>
      <c r="K282" s="13" t="s">
        <v>8293</v>
      </c>
      <c r="L282" s="13" t="str">
        <f t="shared" si="18"/>
        <v>Yes</v>
      </c>
      <c r="M282" s="28">
        <f t="shared" si="19"/>
        <v>0</v>
      </c>
    </row>
    <row r="283" spans="2:13" ht="15.75" customHeight="1" x14ac:dyDescent="0.3">
      <c r="B283" s="12" t="s">
        <v>1093</v>
      </c>
      <c r="C283" s="13">
        <v>23.19</v>
      </c>
      <c r="D283" s="13" t="str">
        <f t="shared" si="16"/>
        <v>Healthy Weight</v>
      </c>
      <c r="E283" s="13">
        <v>7.66</v>
      </c>
      <c r="F283" s="13" t="str">
        <f t="shared" si="17"/>
        <v>Diabetes</v>
      </c>
      <c r="G283" s="13" t="s">
        <v>8291</v>
      </c>
      <c r="H283" s="13" t="s">
        <v>8291</v>
      </c>
      <c r="I283" s="13" t="s">
        <v>8291</v>
      </c>
      <c r="J283" s="27" t="s">
        <v>8292</v>
      </c>
      <c r="K283" s="13" t="s">
        <v>8293</v>
      </c>
      <c r="L283" s="13" t="str">
        <f t="shared" si="18"/>
        <v>Yes</v>
      </c>
      <c r="M283" s="28">
        <f t="shared" si="19"/>
        <v>0</v>
      </c>
    </row>
    <row r="284" spans="2:13" ht="15.75" customHeight="1" x14ac:dyDescent="0.3">
      <c r="B284" s="12" t="s">
        <v>1097</v>
      </c>
      <c r="C284" s="13">
        <v>35.99</v>
      </c>
      <c r="D284" s="13" t="str">
        <f t="shared" si="16"/>
        <v>Obesity</v>
      </c>
      <c r="E284" s="13">
        <v>4.2300000000000004</v>
      </c>
      <c r="F284" s="13" t="str">
        <f t="shared" si="17"/>
        <v>Normal</v>
      </c>
      <c r="G284" s="13" t="s">
        <v>8291</v>
      </c>
      <c r="H284" s="13" t="s">
        <v>8291</v>
      </c>
      <c r="I284" s="13" t="s">
        <v>8291</v>
      </c>
      <c r="J284" s="27" t="s">
        <v>8292</v>
      </c>
      <c r="K284" s="13" t="s">
        <v>8293</v>
      </c>
      <c r="L284" s="13" t="str">
        <f t="shared" si="18"/>
        <v>Yes</v>
      </c>
      <c r="M284" s="28">
        <f t="shared" si="19"/>
        <v>0</v>
      </c>
    </row>
    <row r="285" spans="2:13" ht="15.75" customHeight="1" x14ac:dyDescent="0.3">
      <c r="B285" s="12" t="s">
        <v>1100</v>
      </c>
      <c r="C285" s="13">
        <v>30.25</v>
      </c>
      <c r="D285" s="13" t="str">
        <f t="shared" si="16"/>
        <v>Obesity</v>
      </c>
      <c r="E285" s="13">
        <v>5.58</v>
      </c>
      <c r="F285" s="13" t="str">
        <f t="shared" si="17"/>
        <v>Normal</v>
      </c>
      <c r="G285" s="13" t="s">
        <v>8291</v>
      </c>
      <c r="H285" s="13" t="s">
        <v>8291</v>
      </c>
      <c r="I285" s="13" t="s">
        <v>8293</v>
      </c>
      <c r="J285" s="27">
        <v>1</v>
      </c>
      <c r="K285" s="13" t="s">
        <v>8293</v>
      </c>
      <c r="L285" s="13" t="str">
        <f t="shared" si="18"/>
        <v>Yes</v>
      </c>
      <c r="M285" s="28">
        <f t="shared" si="19"/>
        <v>1</v>
      </c>
    </row>
    <row r="286" spans="2:13" ht="15.75" customHeight="1" x14ac:dyDescent="0.3">
      <c r="B286" s="12" t="s">
        <v>1104</v>
      </c>
      <c r="C286" s="13">
        <v>26.24</v>
      </c>
      <c r="D286" s="13" t="str">
        <f t="shared" si="16"/>
        <v>Overweight</v>
      </c>
      <c r="E286" s="13">
        <v>6.26</v>
      </c>
      <c r="F286" s="13" t="str">
        <f t="shared" si="17"/>
        <v>Prediabetes</v>
      </c>
      <c r="G286" s="13" t="s">
        <v>8293</v>
      </c>
      <c r="H286" s="13" t="s">
        <v>8291</v>
      </c>
      <c r="I286" s="13" t="s">
        <v>8291</v>
      </c>
      <c r="J286" s="27" t="s">
        <v>8292</v>
      </c>
      <c r="K286" s="13" t="s">
        <v>8293</v>
      </c>
      <c r="L286" s="13" t="str">
        <f t="shared" si="18"/>
        <v>Yes</v>
      </c>
      <c r="M286" s="28">
        <f t="shared" si="19"/>
        <v>0</v>
      </c>
    </row>
    <row r="287" spans="2:13" ht="15.75" customHeight="1" x14ac:dyDescent="0.3">
      <c r="B287" s="12" t="s">
        <v>1108</v>
      </c>
      <c r="C287" s="13">
        <v>31.36</v>
      </c>
      <c r="D287" s="13" t="str">
        <f t="shared" si="16"/>
        <v>Obesity</v>
      </c>
      <c r="E287" s="13">
        <v>10.6</v>
      </c>
      <c r="F287" s="13" t="str">
        <f t="shared" si="17"/>
        <v>Diabetes</v>
      </c>
      <c r="G287" s="13" t="s">
        <v>8293</v>
      </c>
      <c r="H287" s="13" t="s">
        <v>8291</v>
      </c>
      <c r="I287" s="13" t="s">
        <v>8291</v>
      </c>
      <c r="J287" s="27" t="s">
        <v>8292</v>
      </c>
      <c r="K287" s="13" t="s">
        <v>8293</v>
      </c>
      <c r="L287" s="13" t="str">
        <f t="shared" si="18"/>
        <v>Yes</v>
      </c>
      <c r="M287" s="28">
        <f t="shared" si="19"/>
        <v>0</v>
      </c>
    </row>
    <row r="288" spans="2:13" ht="15.75" customHeight="1" x14ac:dyDescent="0.3">
      <c r="B288" s="12" t="s">
        <v>1112</v>
      </c>
      <c r="C288" s="13">
        <v>25.69</v>
      </c>
      <c r="D288" s="13" t="str">
        <f t="shared" si="16"/>
        <v>Overweight</v>
      </c>
      <c r="E288" s="13">
        <v>4.78</v>
      </c>
      <c r="F288" s="13" t="str">
        <f t="shared" si="17"/>
        <v>Normal</v>
      </c>
      <c r="G288" s="13" t="s">
        <v>8293</v>
      </c>
      <c r="H288" s="13" t="s">
        <v>8291</v>
      </c>
      <c r="I288" s="13" t="s">
        <v>8291</v>
      </c>
      <c r="J288" s="27" t="s">
        <v>8292</v>
      </c>
      <c r="K288" s="13" t="s">
        <v>8293</v>
      </c>
      <c r="L288" s="13" t="str">
        <f t="shared" si="18"/>
        <v>Yes</v>
      </c>
      <c r="M288" s="28">
        <f t="shared" si="19"/>
        <v>0</v>
      </c>
    </row>
    <row r="289" spans="2:13" ht="15.75" customHeight="1" x14ac:dyDescent="0.3">
      <c r="B289" s="12" t="s">
        <v>1116</v>
      </c>
      <c r="C289" s="13">
        <v>25.46</v>
      </c>
      <c r="D289" s="13" t="str">
        <f t="shared" si="16"/>
        <v>Overweight</v>
      </c>
      <c r="E289" s="13">
        <v>6.03</v>
      </c>
      <c r="F289" s="13" t="str">
        <f t="shared" si="17"/>
        <v>Prediabetes</v>
      </c>
      <c r="G289" s="13" t="s">
        <v>8291</v>
      </c>
      <c r="H289" s="13" t="s">
        <v>8291</v>
      </c>
      <c r="I289" s="13" t="s">
        <v>8291</v>
      </c>
      <c r="J289" s="27">
        <v>2</v>
      </c>
      <c r="K289" s="13" t="s">
        <v>8293</v>
      </c>
      <c r="L289" s="13" t="str">
        <f t="shared" si="18"/>
        <v>Yes</v>
      </c>
      <c r="M289" s="28">
        <f t="shared" si="19"/>
        <v>2</v>
      </c>
    </row>
    <row r="290" spans="2:13" ht="15.75" customHeight="1" x14ac:dyDescent="0.3">
      <c r="B290" s="12" t="s">
        <v>1120</v>
      </c>
      <c r="C290" s="13">
        <v>31.83</v>
      </c>
      <c r="D290" s="13" t="str">
        <f t="shared" si="16"/>
        <v>Obesity</v>
      </c>
      <c r="E290" s="13">
        <v>11.55</v>
      </c>
      <c r="F290" s="13" t="str">
        <f t="shared" si="17"/>
        <v>Diabetes</v>
      </c>
      <c r="G290" s="13" t="s">
        <v>8293</v>
      </c>
      <c r="H290" s="13" t="s">
        <v>8291</v>
      </c>
      <c r="I290" s="13" t="s">
        <v>8291</v>
      </c>
      <c r="J290" s="27">
        <v>1</v>
      </c>
      <c r="K290" s="13" t="s">
        <v>8293</v>
      </c>
      <c r="L290" s="13" t="str">
        <f t="shared" si="18"/>
        <v>Yes</v>
      </c>
      <c r="M290" s="28">
        <f t="shared" si="19"/>
        <v>1</v>
      </c>
    </row>
    <row r="291" spans="2:13" ht="15.75" customHeight="1" x14ac:dyDescent="0.3">
      <c r="B291" s="12" t="s">
        <v>1123</v>
      </c>
      <c r="C291" s="13">
        <v>24.43</v>
      </c>
      <c r="D291" s="13" t="str">
        <f t="shared" si="16"/>
        <v>Healthy Weight</v>
      </c>
      <c r="E291" s="13">
        <v>7.59</v>
      </c>
      <c r="F291" s="13" t="str">
        <f t="shared" si="17"/>
        <v>Diabetes</v>
      </c>
      <c r="G291" s="13" t="s">
        <v>8293</v>
      </c>
      <c r="H291" s="13" t="s">
        <v>8291</v>
      </c>
      <c r="I291" s="13" t="s">
        <v>8291</v>
      </c>
      <c r="J291" s="27">
        <v>1</v>
      </c>
      <c r="K291" s="13" t="s">
        <v>8293</v>
      </c>
      <c r="L291" s="13" t="str">
        <f t="shared" si="18"/>
        <v>Yes</v>
      </c>
      <c r="M291" s="28">
        <f t="shared" si="19"/>
        <v>1</v>
      </c>
    </row>
    <row r="292" spans="2:13" ht="15.75" customHeight="1" x14ac:dyDescent="0.3">
      <c r="B292" s="12" t="s">
        <v>1127</v>
      </c>
      <c r="C292" s="13">
        <v>41.9</v>
      </c>
      <c r="D292" s="13" t="str">
        <f t="shared" si="16"/>
        <v>Obesity</v>
      </c>
      <c r="E292" s="13">
        <v>4.26</v>
      </c>
      <c r="F292" s="13" t="str">
        <f t="shared" si="17"/>
        <v>Normal</v>
      </c>
      <c r="G292" s="13" t="s">
        <v>8291</v>
      </c>
      <c r="H292" s="13" t="s">
        <v>8291</v>
      </c>
      <c r="I292" s="13" t="s">
        <v>8291</v>
      </c>
      <c r="J292" s="27" t="s">
        <v>8292</v>
      </c>
      <c r="K292" s="13" t="s">
        <v>8293</v>
      </c>
      <c r="L292" s="13" t="str">
        <f t="shared" si="18"/>
        <v>Yes</v>
      </c>
      <c r="M292" s="28">
        <f t="shared" si="19"/>
        <v>0</v>
      </c>
    </row>
    <row r="293" spans="2:13" ht="15.75" customHeight="1" x14ac:dyDescent="0.3">
      <c r="B293" s="12" t="s">
        <v>1130</v>
      </c>
      <c r="C293" s="13">
        <v>22.88</v>
      </c>
      <c r="D293" s="13" t="str">
        <f t="shared" si="16"/>
        <v>Healthy Weight</v>
      </c>
      <c r="E293" s="13">
        <v>5.9</v>
      </c>
      <c r="F293" s="13" t="str">
        <f t="shared" si="17"/>
        <v>Prediabetes</v>
      </c>
      <c r="G293" s="13" t="s">
        <v>8293</v>
      </c>
      <c r="H293" s="13" t="s">
        <v>8291</v>
      </c>
      <c r="I293" s="13" t="s">
        <v>8293</v>
      </c>
      <c r="J293" s="27">
        <v>1</v>
      </c>
      <c r="K293" s="13" t="s">
        <v>8293</v>
      </c>
      <c r="L293" s="13" t="str">
        <f t="shared" si="18"/>
        <v>Yes</v>
      </c>
      <c r="M293" s="28">
        <f t="shared" si="19"/>
        <v>1</v>
      </c>
    </row>
    <row r="294" spans="2:13" ht="15.75" customHeight="1" x14ac:dyDescent="0.3">
      <c r="B294" s="12" t="s">
        <v>1134</v>
      </c>
      <c r="C294" s="13">
        <v>29.734999999999999</v>
      </c>
      <c r="D294" s="13" t="str">
        <f t="shared" si="16"/>
        <v>Overweight</v>
      </c>
      <c r="E294" s="13">
        <v>7.79</v>
      </c>
      <c r="F294" s="13" t="str">
        <f t="shared" si="17"/>
        <v>Diabetes</v>
      </c>
      <c r="G294" s="13" t="s">
        <v>8291</v>
      </c>
      <c r="H294" s="13" t="s">
        <v>8291</v>
      </c>
      <c r="I294" s="13" t="s">
        <v>8291</v>
      </c>
      <c r="J294" s="27" t="s">
        <v>8292</v>
      </c>
      <c r="K294" s="13" t="s">
        <v>8291</v>
      </c>
      <c r="L294" s="13" t="str">
        <f t="shared" si="18"/>
        <v>No</v>
      </c>
      <c r="M294" s="28">
        <f t="shared" si="19"/>
        <v>0</v>
      </c>
    </row>
    <row r="295" spans="2:13" ht="15.75" customHeight="1" x14ac:dyDescent="0.3">
      <c r="B295" s="12" t="s">
        <v>1138</v>
      </c>
      <c r="C295" s="13">
        <v>40.74</v>
      </c>
      <c r="D295" s="13" t="str">
        <f t="shared" si="16"/>
        <v>Obesity</v>
      </c>
      <c r="E295" s="13">
        <v>5.28</v>
      </c>
      <c r="F295" s="13" t="str">
        <f t="shared" si="17"/>
        <v>Normal</v>
      </c>
      <c r="G295" s="13" t="s">
        <v>8291</v>
      </c>
      <c r="H295" s="13" t="s">
        <v>8291</v>
      </c>
      <c r="I295" s="13" t="s">
        <v>8293</v>
      </c>
      <c r="J295" s="27">
        <v>1</v>
      </c>
      <c r="K295" s="13" t="s">
        <v>8293</v>
      </c>
      <c r="L295" s="13" t="str">
        <f t="shared" si="18"/>
        <v>Yes</v>
      </c>
      <c r="M295" s="28">
        <f t="shared" si="19"/>
        <v>1</v>
      </c>
    </row>
    <row r="296" spans="2:13" ht="15.75" customHeight="1" x14ac:dyDescent="0.3">
      <c r="B296" s="12" t="s">
        <v>1142</v>
      </c>
      <c r="C296" s="13">
        <v>24.14</v>
      </c>
      <c r="D296" s="13" t="str">
        <f t="shared" si="16"/>
        <v>Healthy Weight</v>
      </c>
      <c r="E296" s="13">
        <v>5.87</v>
      </c>
      <c r="F296" s="13" t="str">
        <f t="shared" si="17"/>
        <v>Prediabetes</v>
      </c>
      <c r="G296" s="13" t="s">
        <v>8291</v>
      </c>
      <c r="H296" s="13" t="s">
        <v>8291</v>
      </c>
      <c r="I296" s="13" t="s">
        <v>8291</v>
      </c>
      <c r="J296" s="27">
        <v>2</v>
      </c>
      <c r="K296" s="13" t="s">
        <v>8293</v>
      </c>
      <c r="L296" s="13" t="str">
        <f t="shared" si="18"/>
        <v>Yes</v>
      </c>
      <c r="M296" s="28">
        <f t="shared" si="19"/>
        <v>2</v>
      </c>
    </row>
    <row r="297" spans="2:13" ht="15.75" customHeight="1" x14ac:dyDescent="0.3">
      <c r="B297" s="12" t="s">
        <v>1146</v>
      </c>
      <c r="C297" s="13">
        <v>25.15</v>
      </c>
      <c r="D297" s="13" t="str">
        <f t="shared" si="16"/>
        <v>Overweight</v>
      </c>
      <c r="E297" s="13">
        <v>9.08</v>
      </c>
      <c r="F297" s="13" t="str">
        <f t="shared" si="17"/>
        <v>Diabetes</v>
      </c>
      <c r="G297" s="13" t="s">
        <v>8293</v>
      </c>
      <c r="H297" s="13" t="s">
        <v>8291</v>
      </c>
      <c r="I297" s="13" t="s">
        <v>8291</v>
      </c>
      <c r="J297" s="27">
        <v>1</v>
      </c>
      <c r="K297" s="13" t="s">
        <v>8293</v>
      </c>
      <c r="L297" s="13" t="str">
        <f t="shared" si="18"/>
        <v>Yes</v>
      </c>
      <c r="M297" s="28">
        <f t="shared" si="19"/>
        <v>1</v>
      </c>
    </row>
    <row r="298" spans="2:13" ht="15.75" customHeight="1" x14ac:dyDescent="0.3">
      <c r="B298" s="12" t="s">
        <v>1150</v>
      </c>
      <c r="C298" s="13">
        <v>28.71</v>
      </c>
      <c r="D298" s="13" t="str">
        <f t="shared" si="16"/>
        <v>Overweight</v>
      </c>
      <c r="E298" s="13">
        <v>5.2</v>
      </c>
      <c r="F298" s="13" t="str">
        <f t="shared" si="17"/>
        <v>Normal</v>
      </c>
      <c r="G298" s="13" t="s">
        <v>8291</v>
      </c>
      <c r="H298" s="13" t="s">
        <v>8291</v>
      </c>
      <c r="I298" s="13" t="s">
        <v>8291</v>
      </c>
      <c r="J298" s="27">
        <v>1</v>
      </c>
      <c r="K298" s="13" t="s">
        <v>8293</v>
      </c>
      <c r="L298" s="13" t="str">
        <f t="shared" si="18"/>
        <v>Yes</v>
      </c>
      <c r="M298" s="28">
        <f t="shared" si="19"/>
        <v>1</v>
      </c>
    </row>
    <row r="299" spans="2:13" ht="15.75" customHeight="1" x14ac:dyDescent="0.3">
      <c r="B299" s="12" t="s">
        <v>1154</v>
      </c>
      <c r="C299" s="13">
        <v>23</v>
      </c>
      <c r="D299" s="13" t="str">
        <f t="shared" si="16"/>
        <v>Healthy Weight</v>
      </c>
      <c r="E299" s="13">
        <v>5.48</v>
      </c>
      <c r="F299" s="13" t="str">
        <f t="shared" si="17"/>
        <v>Normal</v>
      </c>
      <c r="G299" s="13" t="s">
        <v>8291</v>
      </c>
      <c r="H299" s="13" t="s">
        <v>8291</v>
      </c>
      <c r="I299" s="13" t="s">
        <v>8291</v>
      </c>
      <c r="J299" s="27" t="s">
        <v>8292</v>
      </c>
      <c r="K299" s="13" t="s">
        <v>8293</v>
      </c>
      <c r="L299" s="13" t="str">
        <f t="shared" si="18"/>
        <v>Yes</v>
      </c>
      <c r="M299" s="28">
        <f t="shared" si="19"/>
        <v>0</v>
      </c>
    </row>
    <row r="300" spans="2:13" ht="15.75" customHeight="1" x14ac:dyDescent="0.3">
      <c r="B300" s="12" t="s">
        <v>1158</v>
      </c>
      <c r="C300" s="13">
        <v>36.86</v>
      </c>
      <c r="D300" s="13" t="str">
        <f t="shared" si="16"/>
        <v>Obesity</v>
      </c>
      <c r="E300" s="13">
        <v>11.95</v>
      </c>
      <c r="F300" s="13" t="str">
        <f t="shared" si="17"/>
        <v>Diabetes</v>
      </c>
      <c r="G300" s="13" t="s">
        <v>8291</v>
      </c>
      <c r="H300" s="13" t="s">
        <v>8291</v>
      </c>
      <c r="I300" s="13" t="s">
        <v>8291</v>
      </c>
      <c r="J300" s="27" t="s">
        <v>8292</v>
      </c>
      <c r="K300" s="13" t="s">
        <v>8291</v>
      </c>
      <c r="L300" s="13" t="str">
        <f t="shared" si="18"/>
        <v>No</v>
      </c>
      <c r="M300" s="28">
        <f t="shared" si="19"/>
        <v>0</v>
      </c>
    </row>
    <row r="301" spans="2:13" ht="15.75" customHeight="1" x14ac:dyDescent="0.3">
      <c r="B301" s="12" t="s">
        <v>1162</v>
      </c>
      <c r="C301" s="13">
        <v>24.25</v>
      </c>
      <c r="D301" s="13" t="str">
        <f t="shared" si="16"/>
        <v>Healthy Weight</v>
      </c>
      <c r="E301" s="13">
        <v>8.6999999999999993</v>
      </c>
      <c r="F301" s="13" t="str">
        <f t="shared" si="17"/>
        <v>Diabetes</v>
      </c>
      <c r="G301" s="13" t="s">
        <v>8293</v>
      </c>
      <c r="H301" s="13" t="s">
        <v>8291</v>
      </c>
      <c r="I301" s="13" t="s">
        <v>8291</v>
      </c>
      <c r="J301" s="27">
        <v>1</v>
      </c>
      <c r="K301" s="13" t="s">
        <v>8293</v>
      </c>
      <c r="L301" s="13" t="str">
        <f t="shared" si="18"/>
        <v>Yes</v>
      </c>
      <c r="M301" s="28">
        <f t="shared" si="19"/>
        <v>1</v>
      </c>
    </row>
    <row r="302" spans="2:13" ht="15.75" customHeight="1" x14ac:dyDescent="0.3">
      <c r="B302" s="12" t="s">
        <v>1166</v>
      </c>
      <c r="C302" s="13">
        <v>23.85</v>
      </c>
      <c r="D302" s="13" t="str">
        <f t="shared" si="16"/>
        <v>Healthy Weight</v>
      </c>
      <c r="E302" s="13">
        <v>7.84</v>
      </c>
      <c r="F302" s="13" t="str">
        <f t="shared" si="17"/>
        <v>Diabetes</v>
      </c>
      <c r="G302" s="13" t="s">
        <v>8291</v>
      </c>
      <c r="H302" s="13" t="s">
        <v>8291</v>
      </c>
      <c r="I302" s="13" t="s">
        <v>8291</v>
      </c>
      <c r="J302" s="27" t="s">
        <v>8292</v>
      </c>
      <c r="K302" s="13" t="s">
        <v>8293</v>
      </c>
      <c r="L302" s="13" t="str">
        <f t="shared" si="18"/>
        <v>Yes</v>
      </c>
      <c r="M302" s="28">
        <f t="shared" si="19"/>
        <v>0</v>
      </c>
    </row>
    <row r="303" spans="2:13" ht="15.75" customHeight="1" x14ac:dyDescent="0.3">
      <c r="B303" s="12" t="s">
        <v>1170</v>
      </c>
      <c r="C303" s="13">
        <v>40.020000000000003</v>
      </c>
      <c r="D303" s="13" t="str">
        <f t="shared" si="16"/>
        <v>Obesity</v>
      </c>
      <c r="E303" s="13">
        <v>5.19</v>
      </c>
      <c r="F303" s="13" t="str">
        <f t="shared" si="17"/>
        <v>Normal</v>
      </c>
      <c r="G303" s="13" t="s">
        <v>8293</v>
      </c>
      <c r="H303" s="13" t="s">
        <v>8291</v>
      </c>
      <c r="I303" s="13" t="s">
        <v>8291</v>
      </c>
      <c r="J303" s="27">
        <v>1</v>
      </c>
      <c r="K303" s="13" t="s">
        <v>8293</v>
      </c>
      <c r="L303" s="13" t="str">
        <f t="shared" si="18"/>
        <v>Yes</v>
      </c>
      <c r="M303" s="28">
        <f t="shared" si="19"/>
        <v>1</v>
      </c>
    </row>
    <row r="304" spans="2:13" ht="15.75" customHeight="1" x14ac:dyDescent="0.3">
      <c r="B304" s="12" t="s">
        <v>1173</v>
      </c>
      <c r="C304" s="13">
        <v>19.170000000000002</v>
      </c>
      <c r="D304" s="13" t="str">
        <f t="shared" si="16"/>
        <v>Healthy Weight</v>
      </c>
      <c r="E304" s="13">
        <v>8.41</v>
      </c>
      <c r="F304" s="13" t="str">
        <f t="shared" si="17"/>
        <v>Diabetes</v>
      </c>
      <c r="G304" s="13" t="s">
        <v>8291</v>
      </c>
      <c r="H304" s="13" t="s">
        <v>8291</v>
      </c>
      <c r="I304" s="13" t="s">
        <v>8291</v>
      </c>
      <c r="J304" s="27" t="s">
        <v>8292</v>
      </c>
      <c r="K304" s="13" t="s">
        <v>8293</v>
      </c>
      <c r="L304" s="13" t="str">
        <f t="shared" si="18"/>
        <v>Yes</v>
      </c>
      <c r="M304" s="28">
        <f t="shared" si="19"/>
        <v>0</v>
      </c>
    </row>
    <row r="305" spans="2:13" ht="15.75" customHeight="1" x14ac:dyDescent="0.3">
      <c r="B305" s="12" t="s">
        <v>1176</v>
      </c>
      <c r="C305" s="13">
        <v>43.53</v>
      </c>
      <c r="D305" s="13" t="str">
        <f t="shared" si="16"/>
        <v>Obesity</v>
      </c>
      <c r="E305" s="13">
        <v>5.86</v>
      </c>
      <c r="F305" s="13" t="str">
        <f t="shared" si="17"/>
        <v>Prediabetes</v>
      </c>
      <c r="G305" s="13" t="s">
        <v>8293</v>
      </c>
      <c r="H305" s="13" t="s">
        <v>8293</v>
      </c>
      <c r="I305" s="13" t="s">
        <v>8291</v>
      </c>
      <c r="J305" s="27">
        <v>2</v>
      </c>
      <c r="K305" s="13" t="s">
        <v>8293</v>
      </c>
      <c r="L305" s="13" t="str">
        <f t="shared" si="18"/>
        <v>Yes</v>
      </c>
      <c r="M305" s="28">
        <f t="shared" si="19"/>
        <v>2</v>
      </c>
    </row>
    <row r="306" spans="2:13" ht="15.75" customHeight="1" x14ac:dyDescent="0.3">
      <c r="B306" s="12" t="s">
        <v>1180</v>
      </c>
      <c r="C306" s="13">
        <v>46.06</v>
      </c>
      <c r="D306" s="13" t="str">
        <f t="shared" si="16"/>
        <v>Obesity</v>
      </c>
      <c r="E306" s="13">
        <v>4.18</v>
      </c>
      <c r="F306" s="13" t="str">
        <f t="shared" si="17"/>
        <v>Normal</v>
      </c>
      <c r="G306" s="13" t="s">
        <v>8291</v>
      </c>
      <c r="H306" s="13" t="s">
        <v>8293</v>
      </c>
      <c r="I306" s="13" t="s">
        <v>8291</v>
      </c>
      <c r="J306" s="27">
        <v>1</v>
      </c>
      <c r="K306" s="13" t="s">
        <v>8293</v>
      </c>
      <c r="L306" s="13" t="str">
        <f t="shared" si="18"/>
        <v>Yes</v>
      </c>
      <c r="M306" s="28">
        <f t="shared" si="19"/>
        <v>1</v>
      </c>
    </row>
    <row r="307" spans="2:13" ht="15.75" customHeight="1" x14ac:dyDescent="0.3">
      <c r="B307" s="12" t="s">
        <v>1184</v>
      </c>
      <c r="C307" s="13">
        <v>29.92</v>
      </c>
      <c r="D307" s="13" t="b">
        <f t="shared" si="16"/>
        <v>0</v>
      </c>
      <c r="E307" s="13">
        <v>11.99</v>
      </c>
      <c r="F307" s="13" t="str">
        <f t="shared" si="17"/>
        <v>Diabetes</v>
      </c>
      <c r="G307" s="13" t="s">
        <v>8293</v>
      </c>
      <c r="H307" s="13" t="s">
        <v>8291</v>
      </c>
      <c r="I307" s="13" t="s">
        <v>8291</v>
      </c>
      <c r="J307" s="27">
        <v>2</v>
      </c>
      <c r="K307" s="13" t="s">
        <v>8293</v>
      </c>
      <c r="L307" s="13" t="str">
        <f t="shared" si="18"/>
        <v>Yes</v>
      </c>
      <c r="M307" s="28">
        <f t="shared" si="19"/>
        <v>2</v>
      </c>
    </row>
    <row r="308" spans="2:13" ht="15.75" customHeight="1" x14ac:dyDescent="0.3">
      <c r="B308" s="12" t="s">
        <v>1188</v>
      </c>
      <c r="C308" s="13">
        <v>28.46</v>
      </c>
      <c r="D308" s="13" t="str">
        <f t="shared" si="16"/>
        <v>Overweight</v>
      </c>
      <c r="E308" s="13">
        <v>4.8499999999999996</v>
      </c>
      <c r="F308" s="13" t="str">
        <f t="shared" si="17"/>
        <v>Normal</v>
      </c>
      <c r="G308" s="13" t="s">
        <v>8293</v>
      </c>
      <c r="H308" s="13" t="s">
        <v>8291</v>
      </c>
      <c r="I308" s="13" t="s">
        <v>8291</v>
      </c>
      <c r="J308" s="27">
        <v>1</v>
      </c>
      <c r="K308" s="13" t="s">
        <v>8293</v>
      </c>
      <c r="L308" s="13" t="str">
        <f t="shared" si="18"/>
        <v>Yes</v>
      </c>
      <c r="M308" s="28">
        <f t="shared" si="19"/>
        <v>1</v>
      </c>
    </row>
    <row r="309" spans="2:13" ht="15.75" customHeight="1" x14ac:dyDescent="0.3">
      <c r="B309" s="12" t="s">
        <v>1191</v>
      </c>
      <c r="C309" s="13">
        <v>24.56</v>
      </c>
      <c r="D309" s="13" t="str">
        <f t="shared" si="16"/>
        <v>Healthy Weight</v>
      </c>
      <c r="E309" s="13">
        <v>6.18</v>
      </c>
      <c r="F309" s="13" t="str">
        <f t="shared" si="17"/>
        <v>Prediabetes</v>
      </c>
      <c r="G309" s="13" t="s">
        <v>8293</v>
      </c>
      <c r="H309" s="13" t="s">
        <v>8291</v>
      </c>
      <c r="I309" s="13" t="s">
        <v>8293</v>
      </c>
      <c r="J309" s="27">
        <v>1</v>
      </c>
      <c r="K309" s="13" t="s">
        <v>8293</v>
      </c>
      <c r="L309" s="13" t="str">
        <f t="shared" si="18"/>
        <v>Yes</v>
      </c>
      <c r="M309" s="28">
        <f t="shared" si="19"/>
        <v>1</v>
      </c>
    </row>
    <row r="310" spans="2:13" ht="15.75" customHeight="1" x14ac:dyDescent="0.3">
      <c r="B310" s="12" t="s">
        <v>1194</v>
      </c>
      <c r="C310" s="13">
        <v>41.19</v>
      </c>
      <c r="D310" s="13" t="str">
        <f t="shared" si="16"/>
        <v>Obesity</v>
      </c>
      <c r="E310" s="13">
        <v>6.37</v>
      </c>
      <c r="F310" s="13" t="str">
        <f t="shared" si="17"/>
        <v>Prediabetes</v>
      </c>
      <c r="G310" s="13" t="s">
        <v>8291</v>
      </c>
      <c r="H310" s="13" t="s">
        <v>8291</v>
      </c>
      <c r="I310" s="13" t="s">
        <v>8291</v>
      </c>
      <c r="J310" s="27" t="s">
        <v>8292</v>
      </c>
      <c r="K310" s="13" t="s">
        <v>8293</v>
      </c>
      <c r="L310" s="13" t="str">
        <f t="shared" si="18"/>
        <v>Yes</v>
      </c>
      <c r="M310" s="28">
        <f t="shared" si="19"/>
        <v>0</v>
      </c>
    </row>
    <row r="311" spans="2:13" ht="15.75" customHeight="1" x14ac:dyDescent="0.3">
      <c r="B311" s="12" t="s">
        <v>1198</v>
      </c>
      <c r="C311" s="13">
        <v>18.63</v>
      </c>
      <c r="D311" s="13" t="str">
        <f t="shared" si="16"/>
        <v>Healthy Weight</v>
      </c>
      <c r="E311" s="13">
        <v>9.81</v>
      </c>
      <c r="F311" s="13" t="str">
        <f t="shared" si="17"/>
        <v>Diabetes</v>
      </c>
      <c r="G311" s="13" t="s">
        <v>8293</v>
      </c>
      <c r="H311" s="13" t="s">
        <v>8291</v>
      </c>
      <c r="I311" s="13" t="s">
        <v>8291</v>
      </c>
      <c r="J311" s="27">
        <v>2</v>
      </c>
      <c r="K311" s="13" t="s">
        <v>8293</v>
      </c>
      <c r="L311" s="13" t="str">
        <f t="shared" si="18"/>
        <v>Yes</v>
      </c>
      <c r="M311" s="28">
        <f t="shared" si="19"/>
        <v>2</v>
      </c>
    </row>
    <row r="312" spans="2:13" ht="15.75" customHeight="1" x14ac:dyDescent="0.3">
      <c r="B312" s="12" t="s">
        <v>1202</v>
      </c>
      <c r="C312" s="13">
        <v>26.26</v>
      </c>
      <c r="D312" s="13" t="str">
        <f t="shared" si="16"/>
        <v>Overweight</v>
      </c>
      <c r="E312" s="13">
        <v>11.8</v>
      </c>
      <c r="F312" s="13" t="str">
        <f t="shared" si="17"/>
        <v>Diabetes</v>
      </c>
      <c r="G312" s="13" t="s">
        <v>8293</v>
      </c>
      <c r="H312" s="13" t="s">
        <v>8291</v>
      </c>
      <c r="I312" s="13" t="s">
        <v>8291</v>
      </c>
      <c r="J312" s="27">
        <v>1</v>
      </c>
      <c r="K312" s="13" t="s">
        <v>8293</v>
      </c>
      <c r="L312" s="13" t="str">
        <f t="shared" si="18"/>
        <v>Yes</v>
      </c>
      <c r="M312" s="28">
        <f t="shared" si="19"/>
        <v>1</v>
      </c>
    </row>
    <row r="313" spans="2:13" ht="15.75" customHeight="1" x14ac:dyDescent="0.3">
      <c r="B313" s="12" t="s">
        <v>1206</v>
      </c>
      <c r="C313" s="13">
        <v>22.37</v>
      </c>
      <c r="D313" s="13" t="str">
        <f t="shared" si="16"/>
        <v>Healthy Weight</v>
      </c>
      <c r="E313" s="13">
        <v>5.86</v>
      </c>
      <c r="F313" s="13" t="str">
        <f t="shared" si="17"/>
        <v>Prediabetes</v>
      </c>
      <c r="G313" s="13" t="s">
        <v>8293</v>
      </c>
      <c r="H313" s="13" t="s">
        <v>8291</v>
      </c>
      <c r="I313" s="13" t="s">
        <v>8293</v>
      </c>
      <c r="J313" s="27">
        <v>1</v>
      </c>
      <c r="K313" s="13" t="s">
        <v>8293</v>
      </c>
      <c r="L313" s="13" t="str">
        <f t="shared" si="18"/>
        <v>Yes</v>
      </c>
      <c r="M313" s="28">
        <f t="shared" si="19"/>
        <v>1</v>
      </c>
    </row>
    <row r="314" spans="2:13" ht="15.75" customHeight="1" x14ac:dyDescent="0.3">
      <c r="B314" s="12" t="s">
        <v>1209</v>
      </c>
      <c r="C314" s="13">
        <v>39.619999999999997</v>
      </c>
      <c r="D314" s="13" t="str">
        <f t="shared" si="16"/>
        <v>Obesity</v>
      </c>
      <c r="E314" s="13">
        <v>4.28</v>
      </c>
      <c r="F314" s="13" t="str">
        <f t="shared" si="17"/>
        <v>Normal</v>
      </c>
      <c r="G314" s="13" t="s">
        <v>8291</v>
      </c>
      <c r="H314" s="13" t="s">
        <v>8291</v>
      </c>
      <c r="I314" s="13" t="s">
        <v>8291</v>
      </c>
      <c r="J314" s="27">
        <v>1</v>
      </c>
      <c r="K314" s="13" t="s">
        <v>8293</v>
      </c>
      <c r="L314" s="13" t="str">
        <f t="shared" si="18"/>
        <v>Yes</v>
      </c>
      <c r="M314" s="28">
        <f t="shared" si="19"/>
        <v>1</v>
      </c>
    </row>
    <row r="315" spans="2:13" ht="15.75" customHeight="1" x14ac:dyDescent="0.3">
      <c r="B315" s="12" t="s">
        <v>1213</v>
      </c>
      <c r="C315" s="13">
        <v>18.329999999999998</v>
      </c>
      <c r="D315" s="13" t="str">
        <f t="shared" si="16"/>
        <v>Underweight</v>
      </c>
      <c r="E315" s="13">
        <v>4.16</v>
      </c>
      <c r="F315" s="13" t="str">
        <f t="shared" si="17"/>
        <v>Normal</v>
      </c>
      <c r="G315" s="13" t="s">
        <v>8293</v>
      </c>
      <c r="H315" s="13" t="s">
        <v>8291</v>
      </c>
      <c r="I315" s="13" t="s">
        <v>8291</v>
      </c>
      <c r="J315" s="27" t="s">
        <v>8292</v>
      </c>
      <c r="K315" s="13" t="s">
        <v>8293</v>
      </c>
      <c r="L315" s="13" t="str">
        <f t="shared" si="18"/>
        <v>Yes</v>
      </c>
      <c r="M315" s="28">
        <f t="shared" si="19"/>
        <v>0</v>
      </c>
    </row>
    <row r="316" spans="2:13" ht="15.75" customHeight="1" x14ac:dyDescent="0.3">
      <c r="B316" s="12" t="s">
        <v>1217</v>
      </c>
      <c r="C316" s="13">
        <v>17.11</v>
      </c>
      <c r="D316" s="13" t="str">
        <f t="shared" si="16"/>
        <v>Underweight</v>
      </c>
      <c r="E316" s="13">
        <v>4.9800000000000004</v>
      </c>
      <c r="F316" s="13" t="str">
        <f t="shared" si="17"/>
        <v>Normal</v>
      </c>
      <c r="G316" s="13" t="s">
        <v>8293</v>
      </c>
      <c r="H316" s="13" t="s">
        <v>8291</v>
      </c>
      <c r="I316" s="13" t="s">
        <v>8293</v>
      </c>
      <c r="J316" s="27">
        <v>1</v>
      </c>
      <c r="K316" s="13" t="s">
        <v>8293</v>
      </c>
      <c r="L316" s="13" t="str">
        <f t="shared" si="18"/>
        <v>Yes</v>
      </c>
      <c r="M316" s="28">
        <f t="shared" si="19"/>
        <v>1</v>
      </c>
    </row>
    <row r="317" spans="2:13" ht="15.75" customHeight="1" x14ac:dyDescent="0.3">
      <c r="B317" s="12" t="s">
        <v>1221</v>
      </c>
      <c r="C317" s="13">
        <v>43.5</v>
      </c>
      <c r="D317" s="13" t="str">
        <f t="shared" si="16"/>
        <v>Obesity</v>
      </c>
      <c r="E317" s="13">
        <v>6.38</v>
      </c>
      <c r="F317" s="13" t="str">
        <f t="shared" si="17"/>
        <v>Prediabetes</v>
      </c>
      <c r="G317" s="13" t="s">
        <v>8291</v>
      </c>
      <c r="H317" s="13" t="s">
        <v>8293</v>
      </c>
      <c r="I317" s="13" t="s">
        <v>8291</v>
      </c>
      <c r="J317" s="27">
        <v>1</v>
      </c>
      <c r="K317" s="13" t="s">
        <v>8293</v>
      </c>
      <c r="L317" s="13" t="str">
        <f t="shared" si="18"/>
        <v>Yes</v>
      </c>
      <c r="M317" s="28">
        <f t="shared" si="19"/>
        <v>1</v>
      </c>
    </row>
    <row r="318" spans="2:13" ht="15.75" customHeight="1" x14ac:dyDescent="0.3">
      <c r="B318" s="12" t="s">
        <v>1225</v>
      </c>
      <c r="C318" s="13">
        <v>25.364999999999998</v>
      </c>
      <c r="D318" s="13" t="str">
        <f t="shared" si="16"/>
        <v>Overweight</v>
      </c>
      <c r="E318" s="13">
        <v>5.19</v>
      </c>
      <c r="F318" s="13" t="str">
        <f t="shared" si="17"/>
        <v>Normal</v>
      </c>
      <c r="G318" s="13" t="s">
        <v>8291</v>
      </c>
      <c r="H318" s="13" t="s">
        <v>8291</v>
      </c>
      <c r="I318" s="13" t="s">
        <v>8291</v>
      </c>
      <c r="J318" s="27">
        <v>2</v>
      </c>
      <c r="K318" s="13" t="s">
        <v>8291</v>
      </c>
      <c r="L318" s="13" t="str">
        <f t="shared" si="18"/>
        <v>No</v>
      </c>
      <c r="M318" s="28">
        <f t="shared" si="19"/>
        <v>2</v>
      </c>
    </row>
    <row r="319" spans="2:13" ht="15.75" customHeight="1" x14ac:dyDescent="0.3">
      <c r="B319" s="12" t="s">
        <v>1228</v>
      </c>
      <c r="C319" s="13">
        <v>28.594999999999999</v>
      </c>
      <c r="D319" s="13" t="str">
        <f t="shared" si="16"/>
        <v>Overweight</v>
      </c>
      <c r="E319" s="13">
        <v>10.210000000000001</v>
      </c>
      <c r="F319" s="13" t="str">
        <f t="shared" si="17"/>
        <v>Diabetes</v>
      </c>
      <c r="G319" s="13" t="s">
        <v>8291</v>
      </c>
      <c r="H319" s="13" t="s">
        <v>8291</v>
      </c>
      <c r="I319" s="13" t="s">
        <v>8291</v>
      </c>
      <c r="J319" s="27" t="s">
        <v>8292</v>
      </c>
      <c r="K319" s="13" t="s">
        <v>8291</v>
      </c>
      <c r="L319" s="13" t="str">
        <f t="shared" si="18"/>
        <v>No</v>
      </c>
      <c r="M319" s="28">
        <f t="shared" si="19"/>
        <v>0</v>
      </c>
    </row>
    <row r="320" spans="2:13" ht="15.75" customHeight="1" x14ac:dyDescent="0.3">
      <c r="B320" s="12" t="s">
        <v>1231</v>
      </c>
      <c r="C320" s="13">
        <v>29.83</v>
      </c>
      <c r="D320" s="13" t="str">
        <f t="shared" si="16"/>
        <v>Overweight</v>
      </c>
      <c r="E320" s="13">
        <v>9.6999999999999993</v>
      </c>
      <c r="F320" s="13" t="str">
        <f t="shared" si="17"/>
        <v>Diabetes</v>
      </c>
      <c r="G320" s="13" t="s">
        <v>8293</v>
      </c>
      <c r="H320" s="13" t="s">
        <v>8291</v>
      </c>
      <c r="I320" s="13" t="s">
        <v>8293</v>
      </c>
      <c r="J320" s="27">
        <v>1</v>
      </c>
      <c r="K320" s="13" t="s">
        <v>8293</v>
      </c>
      <c r="L320" s="13" t="str">
        <f t="shared" si="18"/>
        <v>Yes</v>
      </c>
      <c r="M320" s="28">
        <f t="shared" si="19"/>
        <v>1</v>
      </c>
    </row>
    <row r="321" spans="2:13" ht="15.75" customHeight="1" x14ac:dyDescent="0.3">
      <c r="B321" s="12" t="s">
        <v>1235</v>
      </c>
      <c r="C321" s="13">
        <v>24.7</v>
      </c>
      <c r="D321" s="13" t="str">
        <f t="shared" si="16"/>
        <v>Healthy Weight</v>
      </c>
      <c r="E321" s="13">
        <v>10.25</v>
      </c>
      <c r="F321" s="13" t="str">
        <f t="shared" si="17"/>
        <v>Diabetes</v>
      </c>
      <c r="G321" s="13" t="s">
        <v>8291</v>
      </c>
      <c r="H321" s="13" t="s">
        <v>8291</v>
      </c>
      <c r="I321" s="13" t="s">
        <v>8291</v>
      </c>
      <c r="J321" s="27">
        <v>3</v>
      </c>
      <c r="K321" s="13" t="s">
        <v>8291</v>
      </c>
      <c r="L321" s="13" t="str">
        <f t="shared" si="18"/>
        <v>No</v>
      </c>
      <c r="M321" s="28">
        <f t="shared" si="19"/>
        <v>3</v>
      </c>
    </row>
    <row r="322" spans="2:13" ht="15.75" customHeight="1" x14ac:dyDescent="0.3">
      <c r="B322" s="12" t="s">
        <v>1239</v>
      </c>
      <c r="C322" s="13">
        <v>17.940000000000001</v>
      </c>
      <c r="D322" s="13" t="str">
        <f t="shared" si="16"/>
        <v>Underweight</v>
      </c>
      <c r="E322" s="13">
        <v>9.77</v>
      </c>
      <c r="F322" s="13" t="str">
        <f t="shared" si="17"/>
        <v>Diabetes</v>
      </c>
      <c r="G322" s="13" t="s">
        <v>8291</v>
      </c>
      <c r="H322" s="13" t="s">
        <v>8291</v>
      </c>
      <c r="I322" s="13" t="s">
        <v>8291</v>
      </c>
      <c r="J322" s="27" t="s">
        <v>8292</v>
      </c>
      <c r="K322" s="13" t="s">
        <v>8293</v>
      </c>
      <c r="L322" s="13" t="str">
        <f t="shared" si="18"/>
        <v>Yes</v>
      </c>
      <c r="M322" s="28">
        <f t="shared" si="19"/>
        <v>0</v>
      </c>
    </row>
    <row r="323" spans="2:13" ht="15.75" customHeight="1" x14ac:dyDescent="0.3">
      <c r="B323" s="12" t="s">
        <v>1243</v>
      </c>
      <c r="C323" s="13">
        <v>21.08</v>
      </c>
      <c r="D323" s="13" t="str">
        <f t="shared" ref="D323:D386" si="20">IF(C323&lt;18.5,"Underweight", IF(AND(C323&gt;=18.5,C323&lt;=24.9),"Healthy Weight", IF(AND(C323&gt;=25,C323&lt;=29.9),"Overweight", IF(C323&gt;=30,"Obesity"))))</f>
        <v>Healthy Weight</v>
      </c>
      <c r="E323" s="13">
        <v>4.83</v>
      </c>
      <c r="F323" s="13" t="str">
        <f t="shared" ref="F323:F386" si="21">IF(E323&lt;5.7,"Normal",IF(AND(E323&gt;=5.7,E323&lt;=6.4),"Prediabetes",IF(E323&gt;=6.5,"Diabetes")))</f>
        <v>Normal</v>
      </c>
      <c r="G323" s="13" t="s">
        <v>8291</v>
      </c>
      <c r="H323" s="13" t="s">
        <v>8291</v>
      </c>
      <c r="I323" s="13" t="s">
        <v>8293</v>
      </c>
      <c r="J323" s="27">
        <v>1</v>
      </c>
      <c r="K323" s="13" t="s">
        <v>8293</v>
      </c>
      <c r="L323" s="13" t="str">
        <f t="shared" ref="L323:L386" si="22">IF($K$3:$K$2337="?","No",K323)</f>
        <v>Yes</v>
      </c>
      <c r="M323" s="28">
        <f t="shared" ref="M323:M386" si="23">IF(J323="No major surgery", 0,J323)</f>
        <v>1</v>
      </c>
    </row>
    <row r="324" spans="2:13" ht="15.75" customHeight="1" x14ac:dyDescent="0.3">
      <c r="B324" s="12" t="s">
        <v>1247</v>
      </c>
      <c r="C324" s="13">
        <v>37.715000000000003</v>
      </c>
      <c r="D324" s="13" t="str">
        <f t="shared" si="20"/>
        <v>Obesity</v>
      </c>
      <c r="E324" s="13">
        <v>10.86</v>
      </c>
      <c r="F324" s="13" t="str">
        <f t="shared" si="21"/>
        <v>Diabetes</v>
      </c>
      <c r="G324" s="13" t="s">
        <v>8293</v>
      </c>
      <c r="H324" s="13" t="s">
        <v>8291</v>
      </c>
      <c r="I324" s="13" t="s">
        <v>8291</v>
      </c>
      <c r="J324" s="27" t="s">
        <v>8292</v>
      </c>
      <c r="K324" s="13" t="s">
        <v>8291</v>
      </c>
      <c r="L324" s="13" t="str">
        <f t="shared" si="22"/>
        <v>No</v>
      </c>
      <c r="M324" s="28">
        <f t="shared" si="23"/>
        <v>0</v>
      </c>
    </row>
    <row r="325" spans="2:13" ht="15.75" customHeight="1" x14ac:dyDescent="0.3">
      <c r="B325" s="12" t="s">
        <v>1251</v>
      </c>
      <c r="C325" s="13">
        <v>22.39</v>
      </c>
      <c r="D325" s="13" t="str">
        <f t="shared" si="20"/>
        <v>Healthy Weight</v>
      </c>
      <c r="E325" s="13">
        <v>9.5299999999999994</v>
      </c>
      <c r="F325" s="13" t="str">
        <f t="shared" si="21"/>
        <v>Diabetes</v>
      </c>
      <c r="G325" s="13" t="s">
        <v>8293</v>
      </c>
      <c r="H325" s="13" t="s">
        <v>8291</v>
      </c>
      <c r="I325" s="13" t="s">
        <v>8291</v>
      </c>
      <c r="J325" s="27" t="s">
        <v>8292</v>
      </c>
      <c r="K325" s="13" t="s">
        <v>8293</v>
      </c>
      <c r="L325" s="13" t="str">
        <f t="shared" si="22"/>
        <v>Yes</v>
      </c>
      <c r="M325" s="28">
        <f t="shared" si="23"/>
        <v>0</v>
      </c>
    </row>
    <row r="326" spans="2:13" ht="15.75" customHeight="1" x14ac:dyDescent="0.3">
      <c r="B326" s="12" t="s">
        <v>1254</v>
      </c>
      <c r="C326" s="13">
        <v>28.78</v>
      </c>
      <c r="D326" s="13" t="str">
        <f t="shared" si="20"/>
        <v>Overweight</v>
      </c>
      <c r="E326" s="13">
        <v>5.68</v>
      </c>
      <c r="F326" s="13" t="str">
        <f t="shared" si="21"/>
        <v>Normal</v>
      </c>
      <c r="G326" s="13" t="s">
        <v>8291</v>
      </c>
      <c r="H326" s="13" t="s">
        <v>8291</v>
      </c>
      <c r="I326" s="13" t="s">
        <v>8291</v>
      </c>
      <c r="J326" s="27" t="s">
        <v>8292</v>
      </c>
      <c r="K326" s="13" t="s">
        <v>8293</v>
      </c>
      <c r="L326" s="13" t="str">
        <f t="shared" si="22"/>
        <v>Yes</v>
      </c>
      <c r="M326" s="28">
        <f t="shared" si="23"/>
        <v>0</v>
      </c>
    </row>
    <row r="327" spans="2:13" ht="15.75" customHeight="1" x14ac:dyDescent="0.3">
      <c r="B327" s="12" t="s">
        <v>1257</v>
      </c>
      <c r="C327" s="13">
        <v>18.329999999999998</v>
      </c>
      <c r="D327" s="13" t="str">
        <f t="shared" si="20"/>
        <v>Underweight</v>
      </c>
      <c r="E327" s="13">
        <v>5.57</v>
      </c>
      <c r="F327" s="13" t="str">
        <f t="shared" si="21"/>
        <v>Normal</v>
      </c>
      <c r="G327" s="13" t="s">
        <v>8293</v>
      </c>
      <c r="H327" s="13" t="s">
        <v>8291</v>
      </c>
      <c r="I327" s="13" t="s">
        <v>8291</v>
      </c>
      <c r="J327" s="27" t="s">
        <v>8292</v>
      </c>
      <c r="K327" s="13" t="s">
        <v>8293</v>
      </c>
      <c r="L327" s="13" t="str">
        <f t="shared" si="22"/>
        <v>Yes</v>
      </c>
      <c r="M327" s="28">
        <f t="shared" si="23"/>
        <v>0</v>
      </c>
    </row>
    <row r="328" spans="2:13" ht="15.75" customHeight="1" x14ac:dyDescent="0.3">
      <c r="B328" s="12" t="s">
        <v>1261</v>
      </c>
      <c r="C328" s="13">
        <v>26.39</v>
      </c>
      <c r="D328" s="13" t="str">
        <f t="shared" si="20"/>
        <v>Overweight</v>
      </c>
      <c r="E328" s="13">
        <v>4.58</v>
      </c>
      <c r="F328" s="13" t="str">
        <f t="shared" si="21"/>
        <v>Normal</v>
      </c>
      <c r="G328" s="13" t="s">
        <v>8293</v>
      </c>
      <c r="H328" s="13" t="s">
        <v>8291</v>
      </c>
      <c r="I328" s="13" t="s">
        <v>8291</v>
      </c>
      <c r="J328" s="27">
        <v>1</v>
      </c>
      <c r="K328" s="13" t="s">
        <v>8293</v>
      </c>
      <c r="L328" s="13" t="str">
        <f t="shared" si="22"/>
        <v>Yes</v>
      </c>
      <c r="M328" s="28">
        <f t="shared" si="23"/>
        <v>1</v>
      </c>
    </row>
    <row r="329" spans="2:13" ht="15.75" customHeight="1" x14ac:dyDescent="0.3">
      <c r="B329" s="12" t="s">
        <v>1265</v>
      </c>
      <c r="C329" s="13">
        <v>19.260000000000002</v>
      </c>
      <c r="D329" s="13" t="str">
        <f t="shared" si="20"/>
        <v>Healthy Weight</v>
      </c>
      <c r="E329" s="13">
        <v>8.9600000000000009</v>
      </c>
      <c r="F329" s="13" t="str">
        <f t="shared" si="21"/>
        <v>Diabetes</v>
      </c>
      <c r="G329" s="13" t="s">
        <v>8293</v>
      </c>
      <c r="H329" s="13" t="s">
        <v>8291</v>
      </c>
      <c r="I329" s="13" t="s">
        <v>8291</v>
      </c>
      <c r="J329" s="27">
        <v>1</v>
      </c>
      <c r="K329" s="13" t="s">
        <v>8293</v>
      </c>
      <c r="L329" s="13" t="str">
        <f t="shared" si="22"/>
        <v>Yes</v>
      </c>
      <c r="M329" s="28">
        <f t="shared" si="23"/>
        <v>1</v>
      </c>
    </row>
    <row r="330" spans="2:13" ht="15.75" customHeight="1" x14ac:dyDescent="0.3">
      <c r="B330" s="12" t="s">
        <v>1268</v>
      </c>
      <c r="C330" s="13">
        <v>26.92</v>
      </c>
      <c r="D330" s="13" t="str">
        <f t="shared" si="20"/>
        <v>Overweight</v>
      </c>
      <c r="E330" s="13">
        <v>6.09</v>
      </c>
      <c r="F330" s="13" t="str">
        <f t="shared" si="21"/>
        <v>Prediabetes</v>
      </c>
      <c r="G330" s="13" t="s">
        <v>8291</v>
      </c>
      <c r="H330" s="13" t="s">
        <v>8291</v>
      </c>
      <c r="I330" s="13" t="s">
        <v>8291</v>
      </c>
      <c r="J330" s="27" t="s">
        <v>8292</v>
      </c>
      <c r="K330" s="13" t="s">
        <v>8293</v>
      </c>
      <c r="L330" s="13" t="str">
        <f t="shared" si="22"/>
        <v>Yes</v>
      </c>
      <c r="M330" s="28">
        <f t="shared" si="23"/>
        <v>0</v>
      </c>
    </row>
    <row r="331" spans="2:13" ht="15.75" customHeight="1" x14ac:dyDescent="0.3">
      <c r="B331" s="12" t="s">
        <v>1272</v>
      </c>
      <c r="C331" s="13">
        <v>19.73</v>
      </c>
      <c r="D331" s="13" t="str">
        <f t="shared" si="20"/>
        <v>Healthy Weight</v>
      </c>
      <c r="E331" s="13">
        <v>4.3600000000000003</v>
      </c>
      <c r="F331" s="13" t="str">
        <f t="shared" si="21"/>
        <v>Normal</v>
      </c>
      <c r="G331" s="13" t="s">
        <v>8291</v>
      </c>
      <c r="H331" s="13" t="s">
        <v>8291</v>
      </c>
      <c r="I331" s="13" t="s">
        <v>8291</v>
      </c>
      <c r="J331" s="27" t="s">
        <v>8292</v>
      </c>
      <c r="K331" s="13" t="s">
        <v>8293</v>
      </c>
      <c r="L331" s="13" t="str">
        <f t="shared" si="22"/>
        <v>Yes</v>
      </c>
      <c r="M331" s="28">
        <f t="shared" si="23"/>
        <v>0</v>
      </c>
    </row>
    <row r="332" spans="2:13" ht="15.75" customHeight="1" x14ac:dyDescent="0.3">
      <c r="B332" s="12" t="s">
        <v>1275</v>
      </c>
      <c r="C332" s="13">
        <v>23.56</v>
      </c>
      <c r="D332" s="13" t="str">
        <f t="shared" si="20"/>
        <v>Healthy Weight</v>
      </c>
      <c r="E332" s="13">
        <v>11.74</v>
      </c>
      <c r="F332" s="13" t="str">
        <f t="shared" si="21"/>
        <v>Diabetes</v>
      </c>
      <c r="G332" s="13" t="s">
        <v>8293</v>
      </c>
      <c r="H332" s="13" t="s">
        <v>8291</v>
      </c>
      <c r="I332" s="13" t="s">
        <v>8291</v>
      </c>
      <c r="J332" s="27" t="s">
        <v>8292</v>
      </c>
      <c r="K332" s="13" t="s">
        <v>8293</v>
      </c>
      <c r="L332" s="13" t="str">
        <f t="shared" si="22"/>
        <v>Yes</v>
      </c>
      <c r="M332" s="28">
        <f t="shared" si="23"/>
        <v>0</v>
      </c>
    </row>
    <row r="333" spans="2:13" ht="15.75" customHeight="1" x14ac:dyDescent="0.3">
      <c r="B333" s="12" t="s">
        <v>1279</v>
      </c>
      <c r="C333" s="13">
        <v>37.67</v>
      </c>
      <c r="D333" s="13" t="str">
        <f t="shared" si="20"/>
        <v>Obesity</v>
      </c>
      <c r="E333" s="13">
        <v>5.89</v>
      </c>
      <c r="F333" s="13" t="str">
        <f t="shared" si="21"/>
        <v>Prediabetes</v>
      </c>
      <c r="G333" s="13" t="s">
        <v>8291</v>
      </c>
      <c r="H333" s="13" t="s">
        <v>8291</v>
      </c>
      <c r="I333" s="13" t="s">
        <v>8291</v>
      </c>
      <c r="J333" s="27">
        <v>1</v>
      </c>
      <c r="K333" s="13" t="s">
        <v>8293</v>
      </c>
      <c r="L333" s="13" t="str">
        <f t="shared" si="22"/>
        <v>Yes</v>
      </c>
      <c r="M333" s="28">
        <f t="shared" si="23"/>
        <v>1</v>
      </c>
    </row>
    <row r="334" spans="2:13" ht="15.75" customHeight="1" x14ac:dyDescent="0.3">
      <c r="B334" s="12" t="s">
        <v>1283</v>
      </c>
      <c r="C334" s="13">
        <v>18.73</v>
      </c>
      <c r="D334" s="13" t="str">
        <f t="shared" si="20"/>
        <v>Healthy Weight</v>
      </c>
      <c r="E334" s="13">
        <v>10.64</v>
      </c>
      <c r="F334" s="13" t="str">
        <f t="shared" si="21"/>
        <v>Diabetes</v>
      </c>
      <c r="G334" s="13" t="s">
        <v>8291</v>
      </c>
      <c r="H334" s="13" t="s">
        <v>8291</v>
      </c>
      <c r="I334" s="13" t="s">
        <v>8291</v>
      </c>
      <c r="J334" s="27">
        <v>2</v>
      </c>
      <c r="K334" s="13" t="s">
        <v>8293</v>
      </c>
      <c r="L334" s="13" t="str">
        <f t="shared" si="22"/>
        <v>Yes</v>
      </c>
      <c r="M334" s="28">
        <f t="shared" si="23"/>
        <v>2</v>
      </c>
    </row>
    <row r="335" spans="2:13" ht="15.75" customHeight="1" x14ac:dyDescent="0.3">
      <c r="B335" s="12" t="s">
        <v>1286</v>
      </c>
      <c r="C335" s="13">
        <v>33.090000000000003</v>
      </c>
      <c r="D335" s="13" t="str">
        <f t="shared" si="20"/>
        <v>Obesity</v>
      </c>
      <c r="E335" s="13">
        <v>6.06</v>
      </c>
      <c r="F335" s="13" t="str">
        <f t="shared" si="21"/>
        <v>Prediabetes</v>
      </c>
      <c r="G335" s="13" t="s">
        <v>8291</v>
      </c>
      <c r="H335" s="13" t="s">
        <v>8291</v>
      </c>
      <c r="I335" s="13" t="s">
        <v>8293</v>
      </c>
      <c r="J335" s="27">
        <v>1</v>
      </c>
      <c r="K335" s="13" t="s">
        <v>8293</v>
      </c>
      <c r="L335" s="13" t="str">
        <f t="shared" si="22"/>
        <v>Yes</v>
      </c>
      <c r="M335" s="28">
        <f t="shared" si="23"/>
        <v>1</v>
      </c>
    </row>
    <row r="336" spans="2:13" ht="15.75" customHeight="1" x14ac:dyDescent="0.3">
      <c r="B336" s="12" t="s">
        <v>1290</v>
      </c>
      <c r="C336" s="13">
        <v>18.329999999999998</v>
      </c>
      <c r="D336" s="13" t="str">
        <f t="shared" si="20"/>
        <v>Underweight</v>
      </c>
      <c r="E336" s="13">
        <v>7.46</v>
      </c>
      <c r="F336" s="13" t="str">
        <f t="shared" si="21"/>
        <v>Diabetes</v>
      </c>
      <c r="G336" s="13" t="s">
        <v>8293</v>
      </c>
      <c r="H336" s="13" t="s">
        <v>8291</v>
      </c>
      <c r="I336" s="13" t="s">
        <v>8291</v>
      </c>
      <c r="J336" s="27">
        <v>1</v>
      </c>
      <c r="K336" s="13" t="s">
        <v>8293</v>
      </c>
      <c r="L336" s="13" t="str">
        <f t="shared" si="22"/>
        <v>Yes</v>
      </c>
      <c r="M336" s="28">
        <f t="shared" si="23"/>
        <v>1</v>
      </c>
    </row>
    <row r="337" spans="2:13" ht="15.75" customHeight="1" x14ac:dyDescent="0.3">
      <c r="B337" s="12" t="s">
        <v>1294</v>
      </c>
      <c r="C337" s="13">
        <v>27.74</v>
      </c>
      <c r="D337" s="13" t="str">
        <f t="shared" si="20"/>
        <v>Overweight</v>
      </c>
      <c r="E337" s="13">
        <v>4.68</v>
      </c>
      <c r="F337" s="13" t="str">
        <f t="shared" si="21"/>
        <v>Normal</v>
      </c>
      <c r="G337" s="13" t="s">
        <v>8293</v>
      </c>
      <c r="H337" s="13" t="s">
        <v>8291</v>
      </c>
      <c r="I337" s="13" t="s">
        <v>8291</v>
      </c>
      <c r="J337" s="27">
        <v>2</v>
      </c>
      <c r="K337" s="13" t="s">
        <v>8293</v>
      </c>
      <c r="L337" s="13" t="str">
        <f t="shared" si="22"/>
        <v>Yes</v>
      </c>
      <c r="M337" s="28">
        <f t="shared" si="23"/>
        <v>2</v>
      </c>
    </row>
    <row r="338" spans="2:13" ht="15.75" customHeight="1" x14ac:dyDescent="0.3">
      <c r="B338" s="12" t="s">
        <v>1298</v>
      </c>
      <c r="C338" s="13">
        <v>24.2</v>
      </c>
      <c r="D338" s="13" t="str">
        <f t="shared" si="20"/>
        <v>Healthy Weight</v>
      </c>
      <c r="E338" s="13">
        <v>6.15</v>
      </c>
      <c r="F338" s="13" t="str">
        <f t="shared" si="21"/>
        <v>Prediabetes</v>
      </c>
      <c r="G338" s="13" t="s">
        <v>8291</v>
      </c>
      <c r="H338" s="13" t="s">
        <v>8291</v>
      </c>
      <c r="I338" s="13" t="s">
        <v>8291</v>
      </c>
      <c r="J338" s="27">
        <v>1</v>
      </c>
      <c r="K338" s="13" t="s">
        <v>8293</v>
      </c>
      <c r="L338" s="13" t="str">
        <f t="shared" si="22"/>
        <v>Yes</v>
      </c>
      <c r="M338" s="28">
        <f t="shared" si="23"/>
        <v>1</v>
      </c>
    </row>
    <row r="339" spans="2:13" ht="15.75" customHeight="1" x14ac:dyDescent="0.3">
      <c r="B339" s="12" t="s">
        <v>1302</v>
      </c>
      <c r="C339" s="13">
        <v>22.03</v>
      </c>
      <c r="D339" s="13" t="str">
        <f t="shared" si="20"/>
        <v>Healthy Weight</v>
      </c>
      <c r="E339" s="13">
        <v>4.28</v>
      </c>
      <c r="F339" s="13" t="str">
        <f t="shared" si="21"/>
        <v>Normal</v>
      </c>
      <c r="G339" s="13" t="s">
        <v>8293</v>
      </c>
      <c r="H339" s="13" t="s">
        <v>8291</v>
      </c>
      <c r="I339" s="13" t="s">
        <v>8291</v>
      </c>
      <c r="J339" s="27" t="s">
        <v>8292</v>
      </c>
      <c r="K339" s="13" t="s">
        <v>8293</v>
      </c>
      <c r="L339" s="13" t="str">
        <f t="shared" si="22"/>
        <v>Yes</v>
      </c>
      <c r="M339" s="28">
        <f t="shared" si="23"/>
        <v>0</v>
      </c>
    </row>
    <row r="340" spans="2:13" ht="15.75" customHeight="1" x14ac:dyDescent="0.3">
      <c r="B340" s="12" t="s">
        <v>1306</v>
      </c>
      <c r="C340" s="13">
        <v>26.885000000000002</v>
      </c>
      <c r="D340" s="13" t="str">
        <f t="shared" si="20"/>
        <v>Overweight</v>
      </c>
      <c r="E340" s="13">
        <v>9.86</v>
      </c>
      <c r="F340" s="13" t="str">
        <f t="shared" si="21"/>
        <v>Diabetes</v>
      </c>
      <c r="G340" s="13" t="s">
        <v>8291</v>
      </c>
      <c r="H340" s="13" t="s">
        <v>8291</v>
      </c>
      <c r="I340" s="13" t="s">
        <v>8291</v>
      </c>
      <c r="J340" s="27">
        <v>3</v>
      </c>
      <c r="K340" s="13" t="s">
        <v>8293</v>
      </c>
      <c r="L340" s="13" t="str">
        <f t="shared" si="22"/>
        <v>Yes</v>
      </c>
      <c r="M340" s="28">
        <f t="shared" si="23"/>
        <v>3</v>
      </c>
    </row>
    <row r="341" spans="2:13" ht="15.75" customHeight="1" x14ac:dyDescent="0.3">
      <c r="B341" s="12" t="s">
        <v>1309</v>
      </c>
      <c r="C341" s="13">
        <v>16.36</v>
      </c>
      <c r="D341" s="13" t="str">
        <f t="shared" si="20"/>
        <v>Underweight</v>
      </c>
      <c r="E341" s="13">
        <v>11.19</v>
      </c>
      <c r="F341" s="13" t="str">
        <f t="shared" si="21"/>
        <v>Diabetes</v>
      </c>
      <c r="G341" s="13" t="s">
        <v>8291</v>
      </c>
      <c r="H341" s="13" t="s">
        <v>8291</v>
      </c>
      <c r="I341" s="13" t="s">
        <v>8291</v>
      </c>
      <c r="J341" s="27" t="s">
        <v>8292</v>
      </c>
      <c r="K341" s="13" t="s">
        <v>8293</v>
      </c>
      <c r="L341" s="13" t="str">
        <f t="shared" si="22"/>
        <v>Yes</v>
      </c>
      <c r="M341" s="28">
        <f t="shared" si="23"/>
        <v>0</v>
      </c>
    </row>
    <row r="342" spans="2:13" ht="15.75" customHeight="1" x14ac:dyDescent="0.3">
      <c r="B342" s="12" t="s">
        <v>1312</v>
      </c>
      <c r="C342" s="13">
        <v>32.299999999999997</v>
      </c>
      <c r="D342" s="13" t="str">
        <f t="shared" si="20"/>
        <v>Obesity</v>
      </c>
      <c r="E342" s="13">
        <v>4.8899999999999997</v>
      </c>
      <c r="F342" s="13" t="str">
        <f t="shared" si="21"/>
        <v>Normal</v>
      </c>
      <c r="G342" s="13" t="s">
        <v>8293</v>
      </c>
      <c r="H342" s="13" t="s">
        <v>8291</v>
      </c>
      <c r="I342" s="13" t="s">
        <v>8293</v>
      </c>
      <c r="J342" s="27">
        <v>1</v>
      </c>
      <c r="K342" s="13" t="s">
        <v>8291</v>
      </c>
      <c r="L342" s="13" t="str">
        <f t="shared" si="22"/>
        <v>No</v>
      </c>
      <c r="M342" s="28">
        <f t="shared" si="23"/>
        <v>1</v>
      </c>
    </row>
    <row r="343" spans="2:13" ht="15.75" customHeight="1" x14ac:dyDescent="0.3">
      <c r="B343" s="12" t="s">
        <v>1316</v>
      </c>
      <c r="C343" s="13">
        <v>16.05</v>
      </c>
      <c r="D343" s="13" t="str">
        <f t="shared" si="20"/>
        <v>Underweight</v>
      </c>
      <c r="E343" s="13">
        <v>4.3499999999999996</v>
      </c>
      <c r="F343" s="13" t="str">
        <f t="shared" si="21"/>
        <v>Normal</v>
      </c>
      <c r="G343" s="13" t="s">
        <v>8293</v>
      </c>
      <c r="H343" s="13" t="s">
        <v>8291</v>
      </c>
      <c r="I343" s="13" t="s">
        <v>8291</v>
      </c>
      <c r="J343" s="27" t="s">
        <v>8292</v>
      </c>
      <c r="K343" s="13" t="s">
        <v>8293</v>
      </c>
      <c r="L343" s="13" t="str">
        <f t="shared" si="22"/>
        <v>Yes</v>
      </c>
      <c r="M343" s="28">
        <f t="shared" si="23"/>
        <v>0</v>
      </c>
    </row>
    <row r="344" spans="2:13" ht="15.75" customHeight="1" x14ac:dyDescent="0.3">
      <c r="B344" s="12" t="s">
        <v>1320</v>
      </c>
      <c r="C344" s="13">
        <v>29.07</v>
      </c>
      <c r="D344" s="13" t="str">
        <f t="shared" si="20"/>
        <v>Overweight</v>
      </c>
      <c r="E344" s="13">
        <v>8.66</v>
      </c>
      <c r="F344" s="13" t="str">
        <f t="shared" si="21"/>
        <v>Diabetes</v>
      </c>
      <c r="G344" s="13" t="s">
        <v>8293</v>
      </c>
      <c r="H344" s="13" t="s">
        <v>8291</v>
      </c>
      <c r="I344" s="13" t="s">
        <v>8291</v>
      </c>
      <c r="J344" s="27">
        <v>2</v>
      </c>
      <c r="K344" s="13" t="s">
        <v>8293</v>
      </c>
      <c r="L344" s="13" t="str">
        <f t="shared" si="22"/>
        <v>Yes</v>
      </c>
      <c r="M344" s="28">
        <f t="shared" si="23"/>
        <v>2</v>
      </c>
    </row>
    <row r="345" spans="2:13" ht="15.75" customHeight="1" x14ac:dyDescent="0.3">
      <c r="B345" s="12" t="s">
        <v>1324</v>
      </c>
      <c r="C345" s="13">
        <v>17.43</v>
      </c>
      <c r="D345" s="13" t="str">
        <f t="shared" si="20"/>
        <v>Underweight</v>
      </c>
      <c r="E345" s="13">
        <v>8.64</v>
      </c>
      <c r="F345" s="13" t="str">
        <f t="shared" si="21"/>
        <v>Diabetes</v>
      </c>
      <c r="G345" s="13" t="s">
        <v>8291</v>
      </c>
      <c r="H345" s="13" t="s">
        <v>8291</v>
      </c>
      <c r="I345" s="13" t="s">
        <v>8291</v>
      </c>
      <c r="J345" s="27" t="s">
        <v>8292</v>
      </c>
      <c r="K345" s="13" t="s">
        <v>8293</v>
      </c>
      <c r="L345" s="13" t="str">
        <f t="shared" si="22"/>
        <v>Yes</v>
      </c>
      <c r="M345" s="28">
        <f t="shared" si="23"/>
        <v>0</v>
      </c>
    </row>
    <row r="346" spans="2:13" ht="15.75" customHeight="1" x14ac:dyDescent="0.3">
      <c r="B346" s="12" t="s">
        <v>1327</v>
      </c>
      <c r="C346" s="13">
        <v>19.329999999999998</v>
      </c>
      <c r="D346" s="13" t="str">
        <f t="shared" si="20"/>
        <v>Healthy Weight</v>
      </c>
      <c r="E346" s="13">
        <v>4.2699999999999996</v>
      </c>
      <c r="F346" s="13" t="str">
        <f t="shared" si="21"/>
        <v>Normal</v>
      </c>
      <c r="G346" s="13" t="s">
        <v>8291</v>
      </c>
      <c r="H346" s="13" t="s">
        <v>8291</v>
      </c>
      <c r="I346" s="13" t="s">
        <v>8291</v>
      </c>
      <c r="J346" s="27" t="s">
        <v>8292</v>
      </c>
      <c r="K346" s="13" t="s">
        <v>8293</v>
      </c>
      <c r="L346" s="13" t="str">
        <f t="shared" si="22"/>
        <v>Yes</v>
      </c>
      <c r="M346" s="28">
        <f t="shared" si="23"/>
        <v>0</v>
      </c>
    </row>
    <row r="347" spans="2:13" ht="15.75" customHeight="1" x14ac:dyDescent="0.3">
      <c r="B347" s="12" t="s">
        <v>1331</v>
      </c>
      <c r="C347" s="13">
        <v>30.52</v>
      </c>
      <c r="D347" s="13" t="str">
        <f t="shared" si="20"/>
        <v>Obesity</v>
      </c>
      <c r="E347" s="13">
        <v>4.21</v>
      </c>
      <c r="F347" s="13" t="str">
        <f t="shared" si="21"/>
        <v>Normal</v>
      </c>
      <c r="G347" s="13" t="s">
        <v>8291</v>
      </c>
      <c r="H347" s="13" t="s">
        <v>8291</v>
      </c>
      <c r="I347" s="13" t="s">
        <v>8291</v>
      </c>
      <c r="J347" s="27">
        <v>1</v>
      </c>
      <c r="K347" s="13" t="s">
        <v>8293</v>
      </c>
      <c r="L347" s="13" t="str">
        <f t="shared" si="22"/>
        <v>Yes</v>
      </c>
      <c r="M347" s="28">
        <f t="shared" si="23"/>
        <v>1</v>
      </c>
    </row>
    <row r="348" spans="2:13" ht="15.75" customHeight="1" x14ac:dyDescent="0.3">
      <c r="B348" s="12" t="s">
        <v>1335</v>
      </c>
      <c r="C348" s="13">
        <v>39.21</v>
      </c>
      <c r="D348" s="13" t="str">
        <f t="shared" si="20"/>
        <v>Obesity</v>
      </c>
      <c r="E348" s="13">
        <v>5.04</v>
      </c>
      <c r="F348" s="13" t="str">
        <f t="shared" si="21"/>
        <v>Normal</v>
      </c>
      <c r="G348" s="13" t="s">
        <v>8291</v>
      </c>
      <c r="H348" s="13" t="s">
        <v>8291</v>
      </c>
      <c r="I348" s="13" t="s">
        <v>8293</v>
      </c>
      <c r="J348" s="27">
        <v>1</v>
      </c>
      <c r="K348" s="13" t="s">
        <v>8293</v>
      </c>
      <c r="L348" s="13" t="str">
        <f t="shared" si="22"/>
        <v>Yes</v>
      </c>
      <c r="M348" s="28">
        <f t="shared" si="23"/>
        <v>1</v>
      </c>
    </row>
    <row r="349" spans="2:13" ht="15.75" customHeight="1" x14ac:dyDescent="0.3">
      <c r="B349" s="12" t="s">
        <v>1338</v>
      </c>
      <c r="C349" s="13">
        <v>26.98</v>
      </c>
      <c r="D349" s="13" t="str">
        <f t="shared" si="20"/>
        <v>Overweight</v>
      </c>
      <c r="E349" s="13">
        <v>5.21</v>
      </c>
      <c r="F349" s="13" t="str">
        <f t="shared" si="21"/>
        <v>Normal</v>
      </c>
      <c r="G349" s="13" t="s">
        <v>8293</v>
      </c>
      <c r="H349" s="13" t="s">
        <v>8291</v>
      </c>
      <c r="I349" s="13" t="s">
        <v>8291</v>
      </c>
      <c r="J349" s="27">
        <v>2</v>
      </c>
      <c r="K349" s="13" t="s">
        <v>8293</v>
      </c>
      <c r="L349" s="13" t="str">
        <f t="shared" si="22"/>
        <v>Yes</v>
      </c>
      <c r="M349" s="28">
        <f t="shared" si="23"/>
        <v>2</v>
      </c>
    </row>
    <row r="350" spans="2:13" ht="15.75" customHeight="1" x14ac:dyDescent="0.3">
      <c r="B350" s="12" t="s">
        <v>1342</v>
      </c>
      <c r="C350" s="13">
        <v>25.84</v>
      </c>
      <c r="D350" s="13" t="str">
        <f t="shared" si="20"/>
        <v>Overweight</v>
      </c>
      <c r="E350" s="13">
        <v>8.83</v>
      </c>
      <c r="F350" s="13" t="str">
        <f t="shared" si="21"/>
        <v>Diabetes</v>
      </c>
      <c r="G350" s="13" t="s">
        <v>8291</v>
      </c>
      <c r="H350" s="13" t="s">
        <v>8291</v>
      </c>
      <c r="I350" s="13" t="s">
        <v>8291</v>
      </c>
      <c r="J350" s="27" t="s">
        <v>8292</v>
      </c>
      <c r="K350" s="13" t="s">
        <v>8291</v>
      </c>
      <c r="L350" s="13" t="str">
        <f t="shared" si="22"/>
        <v>No</v>
      </c>
      <c r="M350" s="28">
        <f t="shared" si="23"/>
        <v>0</v>
      </c>
    </row>
    <row r="351" spans="2:13" ht="15.75" customHeight="1" x14ac:dyDescent="0.3">
      <c r="B351" s="12" t="s">
        <v>1346</v>
      </c>
      <c r="C351" s="13">
        <v>28.31</v>
      </c>
      <c r="D351" s="13" t="str">
        <f t="shared" si="20"/>
        <v>Overweight</v>
      </c>
      <c r="E351" s="13">
        <v>8.4700000000000006</v>
      </c>
      <c r="F351" s="13" t="str">
        <f t="shared" si="21"/>
        <v>Diabetes</v>
      </c>
      <c r="G351" s="13" t="s">
        <v>8293</v>
      </c>
      <c r="H351" s="13" t="s">
        <v>8291</v>
      </c>
      <c r="I351" s="13" t="s">
        <v>8291</v>
      </c>
      <c r="J351" s="27">
        <v>2</v>
      </c>
      <c r="K351" s="13" t="s">
        <v>8293</v>
      </c>
      <c r="L351" s="13" t="str">
        <f t="shared" si="22"/>
        <v>Yes</v>
      </c>
      <c r="M351" s="28">
        <f t="shared" si="23"/>
        <v>2</v>
      </c>
    </row>
    <row r="352" spans="2:13" ht="15.75" customHeight="1" x14ac:dyDescent="0.3">
      <c r="B352" s="12" t="s">
        <v>1350</v>
      </c>
      <c r="C352" s="13">
        <v>23.94</v>
      </c>
      <c r="D352" s="13" t="str">
        <f t="shared" si="20"/>
        <v>Healthy Weight</v>
      </c>
      <c r="E352" s="13">
        <v>4.2</v>
      </c>
      <c r="F352" s="13" t="str">
        <f t="shared" si="21"/>
        <v>Normal</v>
      </c>
      <c r="G352" s="13" t="s">
        <v>8291</v>
      </c>
      <c r="H352" s="13" t="s">
        <v>8291</v>
      </c>
      <c r="I352" s="13" t="s">
        <v>8291</v>
      </c>
      <c r="J352" s="27" t="s">
        <v>8292</v>
      </c>
      <c r="K352" s="13" t="s">
        <v>8293</v>
      </c>
      <c r="L352" s="13" t="str">
        <f t="shared" si="22"/>
        <v>Yes</v>
      </c>
      <c r="M352" s="28">
        <f t="shared" si="23"/>
        <v>0</v>
      </c>
    </row>
    <row r="353" spans="2:13" ht="15.75" customHeight="1" x14ac:dyDescent="0.3">
      <c r="B353" s="12" t="s">
        <v>1354</v>
      </c>
      <c r="C353" s="13">
        <v>20.03</v>
      </c>
      <c r="D353" s="13" t="str">
        <f t="shared" si="20"/>
        <v>Healthy Weight</v>
      </c>
      <c r="E353" s="13">
        <v>6.14</v>
      </c>
      <c r="F353" s="13" t="str">
        <f t="shared" si="21"/>
        <v>Prediabetes</v>
      </c>
      <c r="G353" s="13" t="s">
        <v>8293</v>
      </c>
      <c r="H353" s="13" t="s">
        <v>8291</v>
      </c>
      <c r="I353" s="13" t="s">
        <v>8291</v>
      </c>
      <c r="J353" s="27" t="s">
        <v>8292</v>
      </c>
      <c r="K353" s="13" t="s">
        <v>8293</v>
      </c>
      <c r="L353" s="13" t="str">
        <f t="shared" si="22"/>
        <v>Yes</v>
      </c>
      <c r="M353" s="28">
        <f t="shared" si="23"/>
        <v>0</v>
      </c>
    </row>
    <row r="354" spans="2:13" ht="15.75" customHeight="1" x14ac:dyDescent="0.3">
      <c r="B354" s="12" t="s">
        <v>1358</v>
      </c>
      <c r="C354" s="13">
        <v>41.42</v>
      </c>
      <c r="D354" s="13" t="str">
        <f t="shared" si="20"/>
        <v>Obesity</v>
      </c>
      <c r="E354" s="13">
        <v>6.07</v>
      </c>
      <c r="F354" s="13" t="str">
        <f t="shared" si="21"/>
        <v>Prediabetes</v>
      </c>
      <c r="G354" s="13" t="s">
        <v>8291</v>
      </c>
      <c r="H354" s="13" t="s">
        <v>8291</v>
      </c>
      <c r="I354" s="13" t="s">
        <v>8291</v>
      </c>
      <c r="J354" s="27" t="s">
        <v>8292</v>
      </c>
      <c r="K354" s="13" t="s">
        <v>8291</v>
      </c>
      <c r="L354" s="13" t="str">
        <f t="shared" si="22"/>
        <v>No</v>
      </c>
      <c r="M354" s="28">
        <f t="shared" si="23"/>
        <v>0</v>
      </c>
    </row>
    <row r="355" spans="2:13" ht="15.75" customHeight="1" x14ac:dyDescent="0.3">
      <c r="B355" s="12" t="s">
        <v>1362</v>
      </c>
      <c r="C355" s="13">
        <v>36.67</v>
      </c>
      <c r="D355" s="13" t="str">
        <f t="shared" si="20"/>
        <v>Obesity</v>
      </c>
      <c r="E355" s="13">
        <v>10.210000000000001</v>
      </c>
      <c r="F355" s="13" t="str">
        <f t="shared" si="21"/>
        <v>Diabetes</v>
      </c>
      <c r="G355" s="13" t="s">
        <v>8291</v>
      </c>
      <c r="H355" s="13" t="s">
        <v>8291</v>
      </c>
      <c r="I355" s="13" t="s">
        <v>8291</v>
      </c>
      <c r="J355" s="27" t="s">
        <v>8292</v>
      </c>
      <c r="K355" s="13" t="s">
        <v>8291</v>
      </c>
      <c r="L355" s="13" t="str">
        <f t="shared" si="22"/>
        <v>No</v>
      </c>
      <c r="M355" s="28">
        <f t="shared" si="23"/>
        <v>0</v>
      </c>
    </row>
    <row r="356" spans="2:13" ht="15.75" customHeight="1" x14ac:dyDescent="0.3">
      <c r="B356" s="12" t="s">
        <v>1365</v>
      </c>
      <c r="C356" s="13">
        <v>27.645</v>
      </c>
      <c r="D356" s="13" t="str">
        <f t="shared" si="20"/>
        <v>Overweight</v>
      </c>
      <c r="E356" s="13">
        <v>4.6900000000000004</v>
      </c>
      <c r="F356" s="13" t="str">
        <f t="shared" si="21"/>
        <v>Normal</v>
      </c>
      <c r="G356" s="13" t="s">
        <v>8291</v>
      </c>
      <c r="H356" s="13" t="s">
        <v>8291</v>
      </c>
      <c r="I356" s="13" t="s">
        <v>8291</v>
      </c>
      <c r="J356" s="27" t="s">
        <v>8292</v>
      </c>
      <c r="K356" s="13" t="s">
        <v>8291</v>
      </c>
      <c r="L356" s="13" t="str">
        <f t="shared" si="22"/>
        <v>No</v>
      </c>
      <c r="M356" s="28">
        <f t="shared" si="23"/>
        <v>0</v>
      </c>
    </row>
    <row r="357" spans="2:13" ht="15.75" customHeight="1" x14ac:dyDescent="0.3">
      <c r="B357" s="12" t="s">
        <v>1369</v>
      </c>
      <c r="C357" s="13">
        <v>22.72</v>
      </c>
      <c r="D357" s="13" t="str">
        <f t="shared" si="20"/>
        <v>Healthy Weight</v>
      </c>
      <c r="E357" s="13">
        <v>5.71</v>
      </c>
      <c r="F357" s="13" t="str">
        <f t="shared" si="21"/>
        <v>Prediabetes</v>
      </c>
      <c r="G357" s="13" t="s">
        <v>8291</v>
      </c>
      <c r="H357" s="13" t="s">
        <v>8291</v>
      </c>
      <c r="I357" s="13" t="s">
        <v>8291</v>
      </c>
      <c r="J357" s="27" t="s">
        <v>8292</v>
      </c>
      <c r="K357" s="13" t="s">
        <v>8293</v>
      </c>
      <c r="L357" s="13" t="str">
        <f t="shared" si="22"/>
        <v>Yes</v>
      </c>
      <c r="M357" s="28">
        <f t="shared" si="23"/>
        <v>0</v>
      </c>
    </row>
    <row r="358" spans="2:13" ht="15.75" customHeight="1" x14ac:dyDescent="0.3">
      <c r="B358" s="12" t="s">
        <v>1373</v>
      </c>
      <c r="C358" s="13">
        <v>36.520000000000003</v>
      </c>
      <c r="D358" s="13" t="str">
        <f t="shared" si="20"/>
        <v>Obesity</v>
      </c>
      <c r="E358" s="13">
        <v>9.07</v>
      </c>
      <c r="F358" s="13" t="str">
        <f t="shared" si="21"/>
        <v>Diabetes</v>
      </c>
      <c r="G358" s="13" t="s">
        <v>8293</v>
      </c>
      <c r="H358" s="13" t="s">
        <v>8291</v>
      </c>
      <c r="I358" s="13" t="s">
        <v>8293</v>
      </c>
      <c r="J358" s="27">
        <v>1</v>
      </c>
      <c r="K358" s="13" t="s">
        <v>8291</v>
      </c>
      <c r="L358" s="13" t="str">
        <f t="shared" si="22"/>
        <v>No</v>
      </c>
      <c r="M358" s="28">
        <f t="shared" si="23"/>
        <v>1</v>
      </c>
    </row>
    <row r="359" spans="2:13" ht="15.75" customHeight="1" x14ac:dyDescent="0.3">
      <c r="B359" s="12" t="s">
        <v>1377</v>
      </c>
      <c r="C359" s="13">
        <v>33.96</v>
      </c>
      <c r="D359" s="13" t="str">
        <f t="shared" si="20"/>
        <v>Obesity</v>
      </c>
      <c r="E359" s="13">
        <v>4.99</v>
      </c>
      <c r="F359" s="13" t="str">
        <f t="shared" si="21"/>
        <v>Normal</v>
      </c>
      <c r="G359" s="13" t="s">
        <v>8291</v>
      </c>
      <c r="H359" s="13" t="s">
        <v>8291</v>
      </c>
      <c r="I359" s="13" t="s">
        <v>8291</v>
      </c>
      <c r="J359" s="27" t="s">
        <v>8292</v>
      </c>
      <c r="K359" s="13" t="s">
        <v>8293</v>
      </c>
      <c r="L359" s="13" t="str">
        <f t="shared" si="22"/>
        <v>Yes</v>
      </c>
      <c r="M359" s="28">
        <f t="shared" si="23"/>
        <v>0</v>
      </c>
    </row>
    <row r="360" spans="2:13" ht="15.75" customHeight="1" x14ac:dyDescent="0.3">
      <c r="B360" s="12" t="s">
        <v>1381</v>
      </c>
      <c r="C360" s="13">
        <v>26.695</v>
      </c>
      <c r="D360" s="13" t="str">
        <f t="shared" si="20"/>
        <v>Overweight</v>
      </c>
      <c r="E360" s="13">
        <v>8.31</v>
      </c>
      <c r="F360" s="13" t="str">
        <f t="shared" si="21"/>
        <v>Diabetes</v>
      </c>
      <c r="G360" s="13" t="s">
        <v>8291</v>
      </c>
      <c r="H360" s="13" t="s">
        <v>8291</v>
      </c>
      <c r="I360" s="13" t="s">
        <v>8291</v>
      </c>
      <c r="J360" s="27" t="s">
        <v>8292</v>
      </c>
      <c r="K360" s="13" t="s">
        <v>8293</v>
      </c>
      <c r="L360" s="13" t="str">
        <f t="shared" si="22"/>
        <v>Yes</v>
      </c>
      <c r="M360" s="28">
        <f t="shared" si="23"/>
        <v>0</v>
      </c>
    </row>
    <row r="361" spans="2:13" ht="15.75" customHeight="1" x14ac:dyDescent="0.3">
      <c r="B361" s="12" t="s">
        <v>1385</v>
      </c>
      <c r="C361" s="13">
        <v>18.45</v>
      </c>
      <c r="D361" s="13" t="str">
        <f t="shared" si="20"/>
        <v>Underweight</v>
      </c>
      <c r="E361" s="13">
        <v>5.07</v>
      </c>
      <c r="F361" s="13" t="str">
        <f t="shared" si="21"/>
        <v>Normal</v>
      </c>
      <c r="G361" s="13" t="s">
        <v>8293</v>
      </c>
      <c r="H361" s="13" t="s">
        <v>8291</v>
      </c>
      <c r="I361" s="13" t="s">
        <v>8291</v>
      </c>
      <c r="J361" s="27" t="s">
        <v>8292</v>
      </c>
      <c r="K361" s="13" t="s">
        <v>8293</v>
      </c>
      <c r="L361" s="13" t="str">
        <f t="shared" si="22"/>
        <v>Yes</v>
      </c>
      <c r="M361" s="28">
        <f t="shared" si="23"/>
        <v>0</v>
      </c>
    </row>
    <row r="362" spans="2:13" ht="15.75" customHeight="1" x14ac:dyDescent="0.3">
      <c r="B362" s="12" t="s">
        <v>1389</v>
      </c>
      <c r="C362" s="13">
        <v>33.18</v>
      </c>
      <c r="D362" s="13" t="str">
        <f t="shared" si="20"/>
        <v>Obesity</v>
      </c>
      <c r="E362" s="13">
        <v>4.79</v>
      </c>
      <c r="F362" s="13" t="str">
        <f t="shared" si="21"/>
        <v>Normal</v>
      </c>
      <c r="G362" s="13" t="s">
        <v>8291</v>
      </c>
      <c r="H362" s="13" t="s">
        <v>8291</v>
      </c>
      <c r="I362" s="13" t="s">
        <v>8291</v>
      </c>
      <c r="J362" s="27" t="s">
        <v>8292</v>
      </c>
      <c r="K362" s="13" t="s">
        <v>8293</v>
      </c>
      <c r="L362" s="13" t="str">
        <f t="shared" si="22"/>
        <v>Yes</v>
      </c>
      <c r="M362" s="28">
        <f t="shared" si="23"/>
        <v>0</v>
      </c>
    </row>
    <row r="363" spans="2:13" ht="15.75" customHeight="1" x14ac:dyDescent="0.3">
      <c r="B363" s="12" t="s">
        <v>1392</v>
      </c>
      <c r="C363" s="13">
        <v>36.1</v>
      </c>
      <c r="D363" s="13" t="str">
        <f t="shared" si="20"/>
        <v>Obesity</v>
      </c>
      <c r="E363" s="13">
        <v>11.39</v>
      </c>
      <c r="F363" s="13" t="str">
        <f t="shared" si="21"/>
        <v>Diabetes</v>
      </c>
      <c r="G363" s="13" t="s">
        <v>8293</v>
      </c>
      <c r="H363" s="13" t="s">
        <v>8291</v>
      </c>
      <c r="I363" s="13" t="s">
        <v>8291</v>
      </c>
      <c r="J363" s="27">
        <v>2</v>
      </c>
      <c r="K363" s="13" t="s">
        <v>8291</v>
      </c>
      <c r="L363" s="13" t="str">
        <f t="shared" si="22"/>
        <v>No</v>
      </c>
      <c r="M363" s="28">
        <f t="shared" si="23"/>
        <v>2</v>
      </c>
    </row>
    <row r="364" spans="2:13" ht="15.75" customHeight="1" x14ac:dyDescent="0.3">
      <c r="B364" s="12" t="s">
        <v>1396</v>
      </c>
      <c r="C364" s="13">
        <v>22.77</v>
      </c>
      <c r="D364" s="13" t="str">
        <f t="shared" si="20"/>
        <v>Healthy Weight</v>
      </c>
      <c r="E364" s="13">
        <v>6</v>
      </c>
      <c r="F364" s="13" t="str">
        <f t="shared" si="21"/>
        <v>Prediabetes</v>
      </c>
      <c r="G364" s="13" t="s">
        <v>8291</v>
      </c>
      <c r="H364" s="13" t="s">
        <v>8291</v>
      </c>
      <c r="I364" s="13" t="s">
        <v>8291</v>
      </c>
      <c r="J364" s="27" t="s">
        <v>8292</v>
      </c>
      <c r="K364" s="13" t="s">
        <v>8293</v>
      </c>
      <c r="L364" s="13" t="str">
        <f t="shared" si="22"/>
        <v>Yes</v>
      </c>
      <c r="M364" s="28">
        <f t="shared" si="23"/>
        <v>0</v>
      </c>
    </row>
    <row r="365" spans="2:13" ht="15.75" customHeight="1" x14ac:dyDescent="0.3">
      <c r="B365" s="12" t="s">
        <v>1399</v>
      </c>
      <c r="C365" s="13">
        <v>21.24</v>
      </c>
      <c r="D365" s="13" t="str">
        <f t="shared" si="20"/>
        <v>Healthy Weight</v>
      </c>
      <c r="E365" s="13">
        <v>5.13</v>
      </c>
      <c r="F365" s="13" t="str">
        <f t="shared" si="21"/>
        <v>Normal</v>
      </c>
      <c r="G365" s="13" t="s">
        <v>8291</v>
      </c>
      <c r="H365" s="13" t="s">
        <v>8291</v>
      </c>
      <c r="I365" s="13" t="s">
        <v>8291</v>
      </c>
      <c r="J365" s="27" t="s">
        <v>8292</v>
      </c>
      <c r="K365" s="13" t="s">
        <v>8293</v>
      </c>
      <c r="L365" s="13" t="str">
        <f t="shared" si="22"/>
        <v>Yes</v>
      </c>
      <c r="M365" s="28">
        <f t="shared" si="23"/>
        <v>0</v>
      </c>
    </row>
    <row r="366" spans="2:13" ht="15.75" customHeight="1" x14ac:dyDescent="0.3">
      <c r="B366" s="12" t="s">
        <v>1403</v>
      </c>
      <c r="C366" s="13">
        <v>17.600000000000001</v>
      </c>
      <c r="D366" s="13" t="str">
        <f t="shared" si="20"/>
        <v>Underweight</v>
      </c>
      <c r="E366" s="13">
        <v>5.26</v>
      </c>
      <c r="F366" s="13" t="str">
        <f t="shared" si="21"/>
        <v>Normal</v>
      </c>
      <c r="G366" s="13" t="s">
        <v>8293</v>
      </c>
      <c r="H366" s="13" t="s">
        <v>8291</v>
      </c>
      <c r="I366" s="13" t="s">
        <v>8291</v>
      </c>
      <c r="J366" s="27" t="s">
        <v>8292</v>
      </c>
      <c r="K366" s="13" t="s">
        <v>8293</v>
      </c>
      <c r="L366" s="13" t="str">
        <f t="shared" si="22"/>
        <v>Yes</v>
      </c>
      <c r="M366" s="28">
        <f t="shared" si="23"/>
        <v>0</v>
      </c>
    </row>
    <row r="367" spans="2:13" ht="15.75" customHeight="1" x14ac:dyDescent="0.3">
      <c r="B367" s="12" t="s">
        <v>1407</v>
      </c>
      <c r="C367" s="13">
        <v>26.29</v>
      </c>
      <c r="D367" s="13" t="str">
        <f t="shared" si="20"/>
        <v>Overweight</v>
      </c>
      <c r="E367" s="13">
        <v>6.84</v>
      </c>
      <c r="F367" s="13" t="str">
        <f t="shared" si="21"/>
        <v>Diabetes</v>
      </c>
      <c r="G367" s="13" t="s">
        <v>8291</v>
      </c>
      <c r="H367" s="13" t="s">
        <v>8291</v>
      </c>
      <c r="I367" s="13" t="s">
        <v>8291</v>
      </c>
      <c r="J367" s="27" t="s">
        <v>8292</v>
      </c>
      <c r="K367" s="13" t="s">
        <v>8293</v>
      </c>
      <c r="L367" s="13" t="str">
        <f t="shared" si="22"/>
        <v>Yes</v>
      </c>
      <c r="M367" s="28">
        <f t="shared" si="23"/>
        <v>0</v>
      </c>
    </row>
    <row r="368" spans="2:13" ht="15.75" customHeight="1" x14ac:dyDescent="0.3">
      <c r="B368" s="12" t="s">
        <v>1411</v>
      </c>
      <c r="C368" s="13">
        <v>35.31</v>
      </c>
      <c r="D368" s="13" t="str">
        <f t="shared" si="20"/>
        <v>Obesity</v>
      </c>
      <c r="E368" s="13">
        <v>9.0399999999999991</v>
      </c>
      <c r="F368" s="13" t="str">
        <f t="shared" si="21"/>
        <v>Diabetes</v>
      </c>
      <c r="G368" s="13" t="s">
        <v>8291</v>
      </c>
      <c r="H368" s="13" t="s">
        <v>8291</v>
      </c>
      <c r="I368" s="13" t="s">
        <v>8291</v>
      </c>
      <c r="J368" s="27" t="s">
        <v>8292</v>
      </c>
      <c r="K368" s="13" t="s">
        <v>8291</v>
      </c>
      <c r="L368" s="13" t="str">
        <f t="shared" si="22"/>
        <v>No</v>
      </c>
      <c r="M368" s="28">
        <f t="shared" si="23"/>
        <v>0</v>
      </c>
    </row>
    <row r="369" spans="2:13" ht="15.75" customHeight="1" x14ac:dyDescent="0.3">
      <c r="B369" s="12" t="s">
        <v>1415</v>
      </c>
      <c r="C369" s="13">
        <v>27.04</v>
      </c>
      <c r="D369" s="13" t="str">
        <f t="shared" si="20"/>
        <v>Overweight</v>
      </c>
      <c r="E369" s="13">
        <v>4.0999999999999996</v>
      </c>
      <c r="F369" s="13" t="str">
        <f t="shared" si="21"/>
        <v>Normal</v>
      </c>
      <c r="G369" s="13" t="s">
        <v>8291</v>
      </c>
      <c r="H369" s="13" t="s">
        <v>8291</v>
      </c>
      <c r="I369" s="13" t="s">
        <v>8291</v>
      </c>
      <c r="J369" s="27">
        <v>1</v>
      </c>
      <c r="K369" s="13" t="s">
        <v>8293</v>
      </c>
      <c r="L369" s="13" t="str">
        <f t="shared" si="22"/>
        <v>Yes</v>
      </c>
      <c r="M369" s="28">
        <f t="shared" si="23"/>
        <v>1</v>
      </c>
    </row>
    <row r="370" spans="2:13" ht="15.75" customHeight="1" x14ac:dyDescent="0.3">
      <c r="B370" s="12" t="s">
        <v>1419</v>
      </c>
      <c r="C370" s="13">
        <v>30.23</v>
      </c>
      <c r="D370" s="13" t="str">
        <f t="shared" si="20"/>
        <v>Obesity</v>
      </c>
      <c r="E370" s="13">
        <v>4.2300000000000004</v>
      </c>
      <c r="F370" s="13" t="str">
        <f t="shared" si="21"/>
        <v>Normal</v>
      </c>
      <c r="G370" s="13" t="s">
        <v>8293</v>
      </c>
      <c r="H370" s="13" t="s">
        <v>8291</v>
      </c>
      <c r="I370" s="13" t="s">
        <v>8293</v>
      </c>
      <c r="J370" s="27">
        <v>1</v>
      </c>
      <c r="K370" s="13" t="s">
        <v>8293</v>
      </c>
      <c r="L370" s="13" t="str">
        <f t="shared" si="22"/>
        <v>Yes</v>
      </c>
      <c r="M370" s="28">
        <f t="shared" si="23"/>
        <v>1</v>
      </c>
    </row>
    <row r="371" spans="2:13" ht="15.75" customHeight="1" x14ac:dyDescent="0.3">
      <c r="B371" s="12" t="s">
        <v>1423</v>
      </c>
      <c r="C371" s="13">
        <v>30.6</v>
      </c>
      <c r="D371" s="13" t="str">
        <f t="shared" si="20"/>
        <v>Obesity</v>
      </c>
      <c r="E371" s="13">
        <v>6.48</v>
      </c>
      <c r="F371" s="13" t="b">
        <f t="shared" si="21"/>
        <v>0</v>
      </c>
      <c r="G371" s="13" t="s">
        <v>8293</v>
      </c>
      <c r="H371" s="13" t="s">
        <v>8291</v>
      </c>
      <c r="I371" s="13" t="s">
        <v>8293</v>
      </c>
      <c r="J371" s="27">
        <v>1</v>
      </c>
      <c r="K371" s="13" t="s">
        <v>8293</v>
      </c>
      <c r="L371" s="13" t="str">
        <f t="shared" si="22"/>
        <v>Yes</v>
      </c>
      <c r="M371" s="28">
        <f t="shared" si="23"/>
        <v>1</v>
      </c>
    </row>
    <row r="372" spans="2:13" ht="15.75" customHeight="1" x14ac:dyDescent="0.3">
      <c r="B372" s="12" t="s">
        <v>1427</v>
      </c>
      <c r="C372" s="13">
        <v>26.8</v>
      </c>
      <c r="D372" s="13" t="str">
        <f t="shared" si="20"/>
        <v>Overweight</v>
      </c>
      <c r="E372" s="13">
        <v>5.53</v>
      </c>
      <c r="F372" s="13" t="str">
        <f t="shared" si="21"/>
        <v>Normal</v>
      </c>
      <c r="G372" s="13" t="s">
        <v>8291</v>
      </c>
      <c r="H372" s="13" t="s">
        <v>8291</v>
      </c>
      <c r="I372" s="13" t="s">
        <v>8291</v>
      </c>
      <c r="J372" s="27">
        <v>1</v>
      </c>
      <c r="K372" s="13" t="s">
        <v>8293</v>
      </c>
      <c r="L372" s="13" t="str">
        <f t="shared" si="22"/>
        <v>Yes</v>
      </c>
      <c r="M372" s="28">
        <f t="shared" si="23"/>
        <v>1</v>
      </c>
    </row>
    <row r="373" spans="2:13" ht="15.75" customHeight="1" x14ac:dyDescent="0.3">
      <c r="B373" s="12" t="s">
        <v>1431</v>
      </c>
      <c r="C373" s="13">
        <v>16.86</v>
      </c>
      <c r="D373" s="13" t="str">
        <f t="shared" si="20"/>
        <v>Underweight</v>
      </c>
      <c r="E373" s="13">
        <v>4.07</v>
      </c>
      <c r="F373" s="13" t="str">
        <f t="shared" si="21"/>
        <v>Normal</v>
      </c>
      <c r="G373" s="13" t="s">
        <v>8293</v>
      </c>
      <c r="H373" s="13" t="s">
        <v>8291</v>
      </c>
      <c r="I373" s="13" t="s">
        <v>8291</v>
      </c>
      <c r="J373" s="27" t="s">
        <v>8292</v>
      </c>
      <c r="K373" s="13" t="s">
        <v>8293</v>
      </c>
      <c r="L373" s="13" t="str">
        <f t="shared" si="22"/>
        <v>Yes</v>
      </c>
      <c r="M373" s="28">
        <f t="shared" si="23"/>
        <v>0</v>
      </c>
    </row>
    <row r="374" spans="2:13" ht="15.75" customHeight="1" x14ac:dyDescent="0.3">
      <c r="B374" s="12" t="s">
        <v>1435</v>
      </c>
      <c r="C374" s="13">
        <v>16.3</v>
      </c>
      <c r="D374" s="13" t="str">
        <f t="shared" si="20"/>
        <v>Underweight</v>
      </c>
      <c r="E374" s="13">
        <v>5.51</v>
      </c>
      <c r="F374" s="13" t="str">
        <f t="shared" si="21"/>
        <v>Normal</v>
      </c>
      <c r="G374" s="13" t="s">
        <v>8291</v>
      </c>
      <c r="H374" s="13" t="s">
        <v>8291</v>
      </c>
      <c r="I374" s="13" t="s">
        <v>8291</v>
      </c>
      <c r="J374" s="27">
        <v>1</v>
      </c>
      <c r="K374" s="13" t="s">
        <v>8293</v>
      </c>
      <c r="L374" s="13" t="str">
        <f t="shared" si="22"/>
        <v>Yes</v>
      </c>
      <c r="M374" s="28">
        <f t="shared" si="23"/>
        <v>1</v>
      </c>
    </row>
    <row r="375" spans="2:13" ht="15.75" customHeight="1" x14ac:dyDescent="0.3">
      <c r="B375" s="12" t="s">
        <v>1439</v>
      </c>
      <c r="C375" s="13">
        <v>29.81</v>
      </c>
      <c r="D375" s="13" t="str">
        <f t="shared" si="20"/>
        <v>Overweight</v>
      </c>
      <c r="E375" s="13">
        <v>11.66</v>
      </c>
      <c r="F375" s="13" t="str">
        <f t="shared" si="21"/>
        <v>Diabetes</v>
      </c>
      <c r="G375" s="13" t="s">
        <v>8291</v>
      </c>
      <c r="H375" s="13" t="s">
        <v>8291</v>
      </c>
      <c r="I375" s="13" t="s">
        <v>8291</v>
      </c>
      <c r="J375" s="27" t="s">
        <v>8292</v>
      </c>
      <c r="K375" s="13" t="s">
        <v>8293</v>
      </c>
      <c r="L375" s="13" t="str">
        <f t="shared" si="22"/>
        <v>Yes</v>
      </c>
      <c r="M375" s="28">
        <f t="shared" si="23"/>
        <v>0</v>
      </c>
    </row>
    <row r="376" spans="2:13" ht="15.75" customHeight="1" x14ac:dyDescent="0.3">
      <c r="B376" s="12" t="s">
        <v>1443</v>
      </c>
      <c r="C376" s="13">
        <v>16.329999999999998</v>
      </c>
      <c r="D376" s="13" t="str">
        <f t="shared" si="20"/>
        <v>Underweight</v>
      </c>
      <c r="E376" s="13">
        <v>7.26</v>
      </c>
      <c r="F376" s="13" t="str">
        <f t="shared" si="21"/>
        <v>Diabetes</v>
      </c>
      <c r="G376" s="13" t="s">
        <v>8293</v>
      </c>
      <c r="H376" s="13" t="s">
        <v>8291</v>
      </c>
      <c r="I376" s="13" t="s">
        <v>8291</v>
      </c>
      <c r="J376" s="27" t="s">
        <v>8292</v>
      </c>
      <c r="K376" s="13" t="s">
        <v>8293</v>
      </c>
      <c r="L376" s="13" t="str">
        <f t="shared" si="22"/>
        <v>Yes</v>
      </c>
      <c r="M376" s="28">
        <f t="shared" si="23"/>
        <v>0</v>
      </c>
    </row>
    <row r="377" spans="2:13" ht="15.75" customHeight="1" x14ac:dyDescent="0.3">
      <c r="B377" s="12" t="s">
        <v>1446</v>
      </c>
      <c r="C377" s="13">
        <v>16.37</v>
      </c>
      <c r="D377" s="13" t="str">
        <f t="shared" si="20"/>
        <v>Underweight</v>
      </c>
      <c r="E377" s="13">
        <v>4.79</v>
      </c>
      <c r="F377" s="13" t="str">
        <f t="shared" si="21"/>
        <v>Normal</v>
      </c>
      <c r="G377" s="13" t="s">
        <v>8293</v>
      </c>
      <c r="H377" s="13" t="s">
        <v>8291</v>
      </c>
      <c r="I377" s="13" t="s">
        <v>8291</v>
      </c>
      <c r="J377" s="27" t="s">
        <v>8292</v>
      </c>
      <c r="K377" s="13" t="s">
        <v>8293</v>
      </c>
      <c r="L377" s="13" t="str">
        <f t="shared" si="22"/>
        <v>Yes</v>
      </c>
      <c r="M377" s="28">
        <f t="shared" si="23"/>
        <v>0</v>
      </c>
    </row>
    <row r="378" spans="2:13" ht="15.75" customHeight="1" x14ac:dyDescent="0.3">
      <c r="B378" s="12" t="s">
        <v>1450</v>
      </c>
      <c r="C378" s="13">
        <v>22.42</v>
      </c>
      <c r="D378" s="13" t="str">
        <f t="shared" si="20"/>
        <v>Healthy Weight</v>
      </c>
      <c r="E378" s="13">
        <v>4.68</v>
      </c>
      <c r="F378" s="13" t="str">
        <f t="shared" si="21"/>
        <v>Normal</v>
      </c>
      <c r="G378" s="13" t="s">
        <v>8293</v>
      </c>
      <c r="H378" s="13" t="s">
        <v>8291</v>
      </c>
      <c r="I378" s="13" t="s">
        <v>8291</v>
      </c>
      <c r="J378" s="27">
        <v>1</v>
      </c>
      <c r="K378" s="13" t="s">
        <v>8291</v>
      </c>
      <c r="L378" s="13" t="str">
        <f t="shared" si="22"/>
        <v>No</v>
      </c>
      <c r="M378" s="28">
        <f t="shared" si="23"/>
        <v>1</v>
      </c>
    </row>
    <row r="379" spans="2:13" ht="15.75" customHeight="1" x14ac:dyDescent="0.3">
      <c r="B379" s="12" t="s">
        <v>1454</v>
      </c>
      <c r="C379" s="13">
        <v>31.35</v>
      </c>
      <c r="D379" s="13" t="str">
        <f t="shared" si="20"/>
        <v>Obesity</v>
      </c>
      <c r="E379" s="13">
        <v>4.33</v>
      </c>
      <c r="F379" s="13" t="str">
        <f t="shared" si="21"/>
        <v>Normal</v>
      </c>
      <c r="G379" s="13" t="s">
        <v>8293</v>
      </c>
      <c r="H379" s="13" t="s">
        <v>8291</v>
      </c>
      <c r="I379" s="13" t="s">
        <v>8293</v>
      </c>
      <c r="J379" s="27">
        <v>1</v>
      </c>
      <c r="K379" s="13" t="s">
        <v>8291</v>
      </c>
      <c r="L379" s="13" t="str">
        <f t="shared" si="22"/>
        <v>No</v>
      </c>
      <c r="M379" s="28">
        <f t="shared" si="23"/>
        <v>1</v>
      </c>
    </row>
    <row r="380" spans="2:13" ht="15.75" customHeight="1" x14ac:dyDescent="0.3">
      <c r="B380" s="12" t="s">
        <v>1457</v>
      </c>
      <c r="C380" s="13">
        <v>31.9</v>
      </c>
      <c r="D380" s="13" t="str">
        <f t="shared" si="20"/>
        <v>Obesity</v>
      </c>
      <c r="E380" s="13">
        <v>11.89</v>
      </c>
      <c r="F380" s="13" t="str">
        <f t="shared" si="21"/>
        <v>Diabetes</v>
      </c>
      <c r="G380" s="13" t="s">
        <v>8291</v>
      </c>
      <c r="H380" s="13" t="s">
        <v>8291</v>
      </c>
      <c r="I380" s="13" t="s">
        <v>8291</v>
      </c>
      <c r="J380" s="27" t="s">
        <v>8292</v>
      </c>
      <c r="K380" s="13" t="s">
        <v>8291</v>
      </c>
      <c r="L380" s="13" t="str">
        <f t="shared" si="22"/>
        <v>No</v>
      </c>
      <c r="M380" s="28">
        <f t="shared" si="23"/>
        <v>0</v>
      </c>
    </row>
    <row r="381" spans="2:13" ht="15.75" customHeight="1" x14ac:dyDescent="0.3">
      <c r="B381" s="12" t="s">
        <v>1461</v>
      </c>
      <c r="C381" s="13">
        <v>30.6</v>
      </c>
      <c r="D381" s="13" t="str">
        <f t="shared" si="20"/>
        <v>Obesity</v>
      </c>
      <c r="E381" s="13">
        <v>5.24</v>
      </c>
      <c r="F381" s="13" t="str">
        <f t="shared" si="21"/>
        <v>Normal</v>
      </c>
      <c r="G381" s="13" t="s">
        <v>8291</v>
      </c>
      <c r="H381" s="13" t="s">
        <v>8291</v>
      </c>
      <c r="I381" s="13" t="s">
        <v>8291</v>
      </c>
      <c r="J381" s="27" t="s">
        <v>8292</v>
      </c>
      <c r="K381" s="13" t="s">
        <v>8293</v>
      </c>
      <c r="L381" s="13" t="str">
        <f t="shared" si="22"/>
        <v>Yes</v>
      </c>
      <c r="M381" s="28">
        <f t="shared" si="23"/>
        <v>0</v>
      </c>
    </row>
    <row r="382" spans="2:13" ht="15.75" customHeight="1" x14ac:dyDescent="0.3">
      <c r="B382" s="12" t="s">
        <v>1464</v>
      </c>
      <c r="C382" s="13">
        <v>28.975000000000001</v>
      </c>
      <c r="D382" s="13" t="str">
        <f t="shared" si="20"/>
        <v>Overweight</v>
      </c>
      <c r="E382" s="13">
        <v>7.63</v>
      </c>
      <c r="F382" s="13" t="str">
        <f t="shared" si="21"/>
        <v>Diabetes</v>
      </c>
      <c r="G382" s="13" t="s">
        <v>8291</v>
      </c>
      <c r="H382" s="13" t="s">
        <v>8291</v>
      </c>
      <c r="I382" s="13" t="s">
        <v>8291</v>
      </c>
      <c r="J382" s="27" t="s">
        <v>8292</v>
      </c>
      <c r="K382" s="13" t="s">
        <v>8293</v>
      </c>
      <c r="L382" s="13" t="str">
        <f t="shared" si="22"/>
        <v>Yes</v>
      </c>
      <c r="M382" s="28">
        <f t="shared" si="23"/>
        <v>0</v>
      </c>
    </row>
    <row r="383" spans="2:13" ht="15.75" customHeight="1" x14ac:dyDescent="0.3">
      <c r="B383" s="12" t="s">
        <v>1468</v>
      </c>
      <c r="C383" s="13">
        <v>24.86</v>
      </c>
      <c r="D383" s="13" t="str">
        <f t="shared" si="20"/>
        <v>Healthy Weight</v>
      </c>
      <c r="E383" s="13">
        <v>8.92</v>
      </c>
      <c r="F383" s="13" t="str">
        <f t="shared" si="21"/>
        <v>Diabetes</v>
      </c>
      <c r="G383" s="13" t="s">
        <v>8293</v>
      </c>
      <c r="H383" s="13" t="s">
        <v>8291</v>
      </c>
      <c r="I383" s="13" t="s">
        <v>8291</v>
      </c>
      <c r="J383" s="27">
        <v>2</v>
      </c>
      <c r="K383" s="13" t="s">
        <v>8291</v>
      </c>
      <c r="L383" s="13" t="str">
        <f t="shared" si="22"/>
        <v>No</v>
      </c>
      <c r="M383" s="28">
        <f t="shared" si="23"/>
        <v>2</v>
      </c>
    </row>
    <row r="384" spans="2:13" ht="15.75" customHeight="1" x14ac:dyDescent="0.3">
      <c r="B384" s="12" t="s">
        <v>1472</v>
      </c>
      <c r="C384" s="13">
        <v>19.54</v>
      </c>
      <c r="D384" s="13" t="str">
        <f t="shared" si="20"/>
        <v>Healthy Weight</v>
      </c>
      <c r="E384" s="13">
        <v>5.37</v>
      </c>
      <c r="F384" s="13" t="str">
        <f t="shared" si="21"/>
        <v>Normal</v>
      </c>
      <c r="G384" s="13" t="s">
        <v>8291</v>
      </c>
      <c r="H384" s="13" t="s">
        <v>8291</v>
      </c>
      <c r="I384" s="13" t="s">
        <v>8291</v>
      </c>
      <c r="J384" s="27" t="s">
        <v>8292</v>
      </c>
      <c r="K384" s="13" t="s">
        <v>8293</v>
      </c>
      <c r="L384" s="13" t="str">
        <f t="shared" si="22"/>
        <v>Yes</v>
      </c>
      <c r="M384" s="28">
        <f t="shared" si="23"/>
        <v>0</v>
      </c>
    </row>
    <row r="385" spans="2:13" ht="15.75" customHeight="1" x14ac:dyDescent="0.3">
      <c r="B385" s="12" t="s">
        <v>1475</v>
      </c>
      <c r="C385" s="13">
        <v>26.74</v>
      </c>
      <c r="D385" s="13" t="str">
        <f t="shared" si="20"/>
        <v>Overweight</v>
      </c>
      <c r="E385" s="13">
        <v>4.3099999999999996</v>
      </c>
      <c r="F385" s="13" t="str">
        <f t="shared" si="21"/>
        <v>Normal</v>
      </c>
      <c r="G385" s="13" t="s">
        <v>8291</v>
      </c>
      <c r="H385" s="13" t="s">
        <v>8291</v>
      </c>
      <c r="I385" s="13" t="s">
        <v>8291</v>
      </c>
      <c r="J385" s="27" t="s">
        <v>8292</v>
      </c>
      <c r="K385" s="13" t="s">
        <v>8293</v>
      </c>
      <c r="L385" s="13" t="str">
        <f t="shared" si="22"/>
        <v>Yes</v>
      </c>
      <c r="M385" s="28">
        <f t="shared" si="23"/>
        <v>0</v>
      </c>
    </row>
    <row r="386" spans="2:13" ht="15.75" customHeight="1" x14ac:dyDescent="0.3">
      <c r="B386" s="12" t="s">
        <v>1478</v>
      </c>
      <c r="C386" s="13">
        <v>22.99</v>
      </c>
      <c r="D386" s="13" t="str">
        <f t="shared" si="20"/>
        <v>Healthy Weight</v>
      </c>
      <c r="E386" s="13">
        <v>10.46</v>
      </c>
      <c r="F386" s="13" t="str">
        <f t="shared" si="21"/>
        <v>Diabetes</v>
      </c>
      <c r="G386" s="13" t="s">
        <v>8291</v>
      </c>
      <c r="H386" s="13" t="s">
        <v>8291</v>
      </c>
      <c r="I386" s="13" t="s">
        <v>8291</v>
      </c>
      <c r="J386" s="27">
        <v>3</v>
      </c>
      <c r="K386" s="13" t="s">
        <v>8293</v>
      </c>
      <c r="L386" s="13" t="str">
        <f t="shared" si="22"/>
        <v>Yes</v>
      </c>
      <c r="M386" s="28">
        <f t="shared" si="23"/>
        <v>3</v>
      </c>
    </row>
    <row r="387" spans="2:13" ht="15.75" customHeight="1" x14ac:dyDescent="0.3">
      <c r="B387" s="12" t="s">
        <v>1481</v>
      </c>
      <c r="C387" s="13">
        <v>31.46</v>
      </c>
      <c r="D387" s="13" t="str">
        <f t="shared" ref="D387:D450" si="24">IF(C387&lt;18.5,"Underweight", IF(AND(C387&gt;=18.5,C387&lt;=24.9),"Healthy Weight", IF(AND(C387&gt;=25,C387&lt;=29.9),"Overweight", IF(C387&gt;=30,"Obesity"))))</f>
        <v>Obesity</v>
      </c>
      <c r="E387" s="13">
        <v>7.39</v>
      </c>
      <c r="F387" s="13" t="str">
        <f t="shared" ref="F387:F450" si="25">IF(E387&lt;5.7,"Normal",IF(AND(E387&gt;=5.7,E387&lt;=6.4),"Prediabetes",IF(E387&gt;=6.5,"Diabetes")))</f>
        <v>Diabetes</v>
      </c>
      <c r="G387" s="13" t="s">
        <v>8291</v>
      </c>
      <c r="H387" s="13" t="s">
        <v>8291</v>
      </c>
      <c r="I387" s="13" t="s">
        <v>8291</v>
      </c>
      <c r="J387" s="27" t="s">
        <v>8292</v>
      </c>
      <c r="K387" s="13" t="s">
        <v>8291</v>
      </c>
      <c r="L387" s="13" t="str">
        <f t="shared" ref="L387:L450" si="26">IF($K$3:$K$2337="?","No",K387)</f>
        <v>No</v>
      </c>
      <c r="M387" s="28">
        <f t="shared" ref="M387:M450" si="27">IF(J387="No major surgery", 0,J387)</f>
        <v>0</v>
      </c>
    </row>
    <row r="388" spans="2:13" ht="15.75" customHeight="1" x14ac:dyDescent="0.3">
      <c r="B388" s="12" t="s">
        <v>1485</v>
      </c>
      <c r="C388" s="13">
        <v>30.86</v>
      </c>
      <c r="D388" s="13" t="str">
        <f t="shared" si="24"/>
        <v>Obesity</v>
      </c>
      <c r="E388" s="13">
        <v>6.18</v>
      </c>
      <c r="F388" s="13" t="str">
        <f t="shared" si="25"/>
        <v>Prediabetes</v>
      </c>
      <c r="G388" s="13" t="s">
        <v>8291</v>
      </c>
      <c r="H388" s="13" t="s">
        <v>8293</v>
      </c>
      <c r="I388" s="13" t="s">
        <v>8291</v>
      </c>
      <c r="J388" s="27">
        <v>2</v>
      </c>
      <c r="K388" s="13" t="s">
        <v>8293</v>
      </c>
      <c r="L388" s="13" t="str">
        <f t="shared" si="26"/>
        <v>Yes</v>
      </c>
      <c r="M388" s="28">
        <f t="shared" si="27"/>
        <v>2</v>
      </c>
    </row>
    <row r="389" spans="2:13" ht="15.75" customHeight="1" x14ac:dyDescent="0.3">
      <c r="B389" s="12" t="s">
        <v>1489</v>
      </c>
      <c r="C389" s="13">
        <v>31.96</v>
      </c>
      <c r="D389" s="13" t="str">
        <f t="shared" si="24"/>
        <v>Obesity</v>
      </c>
      <c r="E389" s="13">
        <v>8.86</v>
      </c>
      <c r="F389" s="13" t="str">
        <f t="shared" si="25"/>
        <v>Diabetes</v>
      </c>
      <c r="G389" s="13" t="s">
        <v>8291</v>
      </c>
      <c r="H389" s="13" t="s">
        <v>8291</v>
      </c>
      <c r="I389" s="13" t="s">
        <v>8291</v>
      </c>
      <c r="J389" s="27" t="s">
        <v>8292</v>
      </c>
      <c r="K389" s="13" t="s">
        <v>8293</v>
      </c>
      <c r="L389" s="13" t="str">
        <f t="shared" si="26"/>
        <v>Yes</v>
      </c>
      <c r="M389" s="28">
        <f t="shared" si="27"/>
        <v>0</v>
      </c>
    </row>
    <row r="390" spans="2:13" ht="15.75" customHeight="1" x14ac:dyDescent="0.3">
      <c r="B390" s="12" t="s">
        <v>1493</v>
      </c>
      <c r="C390" s="13">
        <v>23.76</v>
      </c>
      <c r="D390" s="13" t="str">
        <f t="shared" si="24"/>
        <v>Healthy Weight</v>
      </c>
      <c r="E390" s="13">
        <v>10.96</v>
      </c>
      <c r="F390" s="13" t="str">
        <f t="shared" si="25"/>
        <v>Diabetes</v>
      </c>
      <c r="G390" s="13" t="s">
        <v>8291</v>
      </c>
      <c r="H390" s="13" t="s">
        <v>8291</v>
      </c>
      <c r="I390" s="13" t="s">
        <v>8291</v>
      </c>
      <c r="J390" s="27">
        <v>3</v>
      </c>
      <c r="K390" s="13" t="s">
        <v>8293</v>
      </c>
      <c r="L390" s="13" t="str">
        <f t="shared" si="26"/>
        <v>Yes</v>
      </c>
      <c r="M390" s="28">
        <f t="shared" si="27"/>
        <v>3</v>
      </c>
    </row>
    <row r="391" spans="2:13" ht="15.75" customHeight="1" x14ac:dyDescent="0.3">
      <c r="B391" s="12" t="s">
        <v>1497</v>
      </c>
      <c r="C391" s="13">
        <v>19.38</v>
      </c>
      <c r="D391" s="13" t="str">
        <f t="shared" si="24"/>
        <v>Healthy Weight</v>
      </c>
      <c r="E391" s="13">
        <v>6.28</v>
      </c>
      <c r="F391" s="13" t="str">
        <f t="shared" si="25"/>
        <v>Prediabetes</v>
      </c>
      <c r="G391" s="13" t="s">
        <v>8291</v>
      </c>
      <c r="H391" s="13" t="s">
        <v>8291</v>
      </c>
      <c r="I391" s="13" t="s">
        <v>8291</v>
      </c>
      <c r="J391" s="27" t="s">
        <v>8292</v>
      </c>
      <c r="K391" s="13" t="s">
        <v>8293</v>
      </c>
      <c r="L391" s="13" t="str">
        <f t="shared" si="26"/>
        <v>Yes</v>
      </c>
      <c r="M391" s="28">
        <f t="shared" si="27"/>
        <v>0</v>
      </c>
    </row>
    <row r="392" spans="2:13" ht="15.75" customHeight="1" x14ac:dyDescent="0.3">
      <c r="B392" s="12" t="s">
        <v>1500</v>
      </c>
      <c r="C392" s="13">
        <v>16.21</v>
      </c>
      <c r="D392" s="13" t="str">
        <f t="shared" si="24"/>
        <v>Underweight</v>
      </c>
      <c r="E392" s="13">
        <v>6.29</v>
      </c>
      <c r="F392" s="13" t="str">
        <f t="shared" si="25"/>
        <v>Prediabetes</v>
      </c>
      <c r="G392" s="13" t="s">
        <v>8293</v>
      </c>
      <c r="H392" s="13" t="s">
        <v>8291</v>
      </c>
      <c r="I392" s="13" t="s">
        <v>8291</v>
      </c>
      <c r="J392" s="27">
        <v>1</v>
      </c>
      <c r="K392" s="13" t="s">
        <v>8293</v>
      </c>
      <c r="L392" s="13" t="str">
        <f t="shared" si="26"/>
        <v>Yes</v>
      </c>
      <c r="M392" s="28">
        <f t="shared" si="27"/>
        <v>1</v>
      </c>
    </row>
    <row r="393" spans="2:13" ht="15.75" customHeight="1" x14ac:dyDescent="0.3">
      <c r="B393" s="12" t="s">
        <v>1504</v>
      </c>
      <c r="C393" s="13">
        <v>32.54</v>
      </c>
      <c r="D393" s="13" t="str">
        <f t="shared" si="24"/>
        <v>Obesity</v>
      </c>
      <c r="E393" s="13">
        <v>4.0199999999999996</v>
      </c>
      <c r="F393" s="13" t="str">
        <f t="shared" si="25"/>
        <v>Normal</v>
      </c>
      <c r="G393" s="13" t="s">
        <v>8291</v>
      </c>
      <c r="H393" s="13" t="s">
        <v>8293</v>
      </c>
      <c r="I393" s="13" t="s">
        <v>8291</v>
      </c>
      <c r="J393" s="27">
        <v>1</v>
      </c>
      <c r="K393" s="13" t="s">
        <v>8293</v>
      </c>
      <c r="L393" s="13" t="str">
        <f t="shared" si="26"/>
        <v>Yes</v>
      </c>
      <c r="M393" s="28">
        <f t="shared" si="27"/>
        <v>1</v>
      </c>
    </row>
    <row r="394" spans="2:13" ht="15.75" customHeight="1" x14ac:dyDescent="0.3">
      <c r="B394" s="12" t="s">
        <v>1508</v>
      </c>
      <c r="C394" s="13">
        <v>36.765000000000001</v>
      </c>
      <c r="D394" s="13" t="str">
        <f t="shared" si="24"/>
        <v>Obesity</v>
      </c>
      <c r="E394" s="13">
        <v>11.95</v>
      </c>
      <c r="F394" s="13" t="str">
        <f t="shared" si="25"/>
        <v>Diabetes</v>
      </c>
      <c r="G394" s="13" t="s">
        <v>8293</v>
      </c>
      <c r="H394" s="13" t="s">
        <v>8291</v>
      </c>
      <c r="I394" s="13" t="s">
        <v>8291</v>
      </c>
      <c r="J394" s="27">
        <v>2</v>
      </c>
      <c r="K394" s="13" t="s">
        <v>8291</v>
      </c>
      <c r="L394" s="13" t="str">
        <f t="shared" si="26"/>
        <v>No</v>
      </c>
      <c r="M394" s="28">
        <f t="shared" si="27"/>
        <v>2</v>
      </c>
    </row>
    <row r="395" spans="2:13" ht="15.75" customHeight="1" x14ac:dyDescent="0.3">
      <c r="B395" s="12" t="s">
        <v>1511</v>
      </c>
      <c r="C395" s="13">
        <v>35.909999999999997</v>
      </c>
      <c r="D395" s="13" t="str">
        <f t="shared" si="24"/>
        <v>Obesity</v>
      </c>
      <c r="E395" s="13">
        <v>8.7100000000000009</v>
      </c>
      <c r="F395" s="13" t="str">
        <f t="shared" si="25"/>
        <v>Diabetes</v>
      </c>
      <c r="G395" s="13" t="s">
        <v>8291</v>
      </c>
      <c r="H395" s="13" t="s">
        <v>8291</v>
      </c>
      <c r="I395" s="13" t="s">
        <v>8291</v>
      </c>
      <c r="J395" s="27" t="s">
        <v>8292</v>
      </c>
      <c r="K395" s="13" t="s">
        <v>8291</v>
      </c>
      <c r="L395" s="13" t="str">
        <f t="shared" si="26"/>
        <v>No</v>
      </c>
      <c r="M395" s="28">
        <f t="shared" si="27"/>
        <v>0</v>
      </c>
    </row>
    <row r="396" spans="2:13" ht="15.75" customHeight="1" x14ac:dyDescent="0.3">
      <c r="B396" s="12" t="s">
        <v>1515</v>
      </c>
      <c r="C396" s="13">
        <v>32.06</v>
      </c>
      <c r="D396" s="13" t="str">
        <f t="shared" si="24"/>
        <v>Obesity</v>
      </c>
      <c r="E396" s="13">
        <v>4.67</v>
      </c>
      <c r="F396" s="13" t="str">
        <f t="shared" si="25"/>
        <v>Normal</v>
      </c>
      <c r="G396" s="13" t="s">
        <v>8291</v>
      </c>
      <c r="H396" s="13" t="s">
        <v>8293</v>
      </c>
      <c r="I396" s="13" t="s">
        <v>8291</v>
      </c>
      <c r="J396" s="27">
        <v>1</v>
      </c>
      <c r="K396" s="13" t="s">
        <v>8293</v>
      </c>
      <c r="L396" s="13" t="str">
        <f t="shared" si="26"/>
        <v>Yes</v>
      </c>
      <c r="M396" s="28">
        <f t="shared" si="27"/>
        <v>1</v>
      </c>
    </row>
    <row r="397" spans="2:13" ht="15.75" customHeight="1" x14ac:dyDescent="0.3">
      <c r="B397" s="12" t="s">
        <v>1518</v>
      </c>
      <c r="C397" s="13">
        <v>24.1</v>
      </c>
      <c r="D397" s="13" t="str">
        <f t="shared" si="24"/>
        <v>Healthy Weight</v>
      </c>
      <c r="E397" s="13">
        <v>11.14</v>
      </c>
      <c r="F397" s="13" t="str">
        <f t="shared" si="25"/>
        <v>Diabetes</v>
      </c>
      <c r="G397" s="13" t="s">
        <v>8293</v>
      </c>
      <c r="H397" s="13" t="s">
        <v>8291</v>
      </c>
      <c r="I397" s="13" t="s">
        <v>8291</v>
      </c>
      <c r="J397" s="27">
        <v>1</v>
      </c>
      <c r="K397" s="13" t="s">
        <v>8291</v>
      </c>
      <c r="L397" s="13" t="str">
        <f t="shared" si="26"/>
        <v>No</v>
      </c>
      <c r="M397" s="28">
        <f t="shared" si="27"/>
        <v>1</v>
      </c>
    </row>
    <row r="398" spans="2:13" ht="15.75" customHeight="1" x14ac:dyDescent="0.3">
      <c r="B398" s="12" t="s">
        <v>1522</v>
      </c>
      <c r="C398" s="13">
        <v>27.1</v>
      </c>
      <c r="D398" s="13" t="str">
        <f t="shared" si="24"/>
        <v>Overweight</v>
      </c>
      <c r="E398" s="13">
        <v>9.0500000000000007</v>
      </c>
      <c r="F398" s="13" t="str">
        <f t="shared" si="25"/>
        <v>Diabetes</v>
      </c>
      <c r="G398" s="13" t="s">
        <v>8291</v>
      </c>
      <c r="H398" s="13" t="s">
        <v>8291</v>
      </c>
      <c r="I398" s="13" t="s">
        <v>8291</v>
      </c>
      <c r="J398" s="27">
        <v>2</v>
      </c>
      <c r="K398" s="13" t="s">
        <v>8291</v>
      </c>
      <c r="L398" s="13" t="str">
        <f t="shared" si="26"/>
        <v>No</v>
      </c>
      <c r="M398" s="28">
        <f t="shared" si="27"/>
        <v>2</v>
      </c>
    </row>
    <row r="399" spans="2:13" ht="15.75" customHeight="1" x14ac:dyDescent="0.3">
      <c r="B399" s="12" t="s">
        <v>1526</v>
      </c>
      <c r="C399" s="13">
        <v>24.42</v>
      </c>
      <c r="D399" s="13" t="str">
        <f t="shared" si="24"/>
        <v>Healthy Weight</v>
      </c>
      <c r="E399" s="13">
        <v>11.31</v>
      </c>
      <c r="F399" s="13" t="str">
        <f t="shared" si="25"/>
        <v>Diabetes</v>
      </c>
      <c r="G399" s="13" t="s">
        <v>8291</v>
      </c>
      <c r="H399" s="13" t="s">
        <v>8291</v>
      </c>
      <c r="I399" s="13" t="s">
        <v>8291</v>
      </c>
      <c r="J399" s="27" t="s">
        <v>8292</v>
      </c>
      <c r="K399" s="13" t="s">
        <v>8293</v>
      </c>
      <c r="L399" s="13" t="str">
        <f t="shared" si="26"/>
        <v>Yes</v>
      </c>
      <c r="M399" s="28">
        <f t="shared" si="27"/>
        <v>0</v>
      </c>
    </row>
    <row r="400" spans="2:13" ht="15.75" customHeight="1" x14ac:dyDescent="0.3">
      <c r="B400" s="12" t="s">
        <v>1530</v>
      </c>
      <c r="C400" s="13">
        <v>26.695</v>
      </c>
      <c r="D400" s="13" t="str">
        <f t="shared" si="24"/>
        <v>Overweight</v>
      </c>
      <c r="E400" s="13">
        <v>4.68</v>
      </c>
      <c r="F400" s="13" t="str">
        <f t="shared" si="25"/>
        <v>Normal</v>
      </c>
      <c r="G400" s="13" t="s">
        <v>8293</v>
      </c>
      <c r="H400" s="13" t="s">
        <v>8291</v>
      </c>
      <c r="I400" s="13" t="s">
        <v>8291</v>
      </c>
      <c r="J400" s="27">
        <v>2</v>
      </c>
      <c r="K400" s="13" t="s">
        <v>8293</v>
      </c>
      <c r="L400" s="13" t="str">
        <f t="shared" si="26"/>
        <v>Yes</v>
      </c>
      <c r="M400" s="28">
        <f t="shared" si="27"/>
        <v>2</v>
      </c>
    </row>
    <row r="401" spans="2:13" ht="15.75" customHeight="1" x14ac:dyDescent="0.3">
      <c r="B401" s="12" t="s">
        <v>1534</v>
      </c>
      <c r="C401" s="13">
        <v>27.79</v>
      </c>
      <c r="D401" s="13" t="str">
        <f t="shared" si="24"/>
        <v>Overweight</v>
      </c>
      <c r="E401" s="13">
        <v>6.05</v>
      </c>
      <c r="F401" s="13" t="str">
        <f t="shared" si="25"/>
        <v>Prediabetes</v>
      </c>
      <c r="G401" s="13" t="s">
        <v>8293</v>
      </c>
      <c r="H401" s="13" t="s">
        <v>8293</v>
      </c>
      <c r="I401" s="13" t="s">
        <v>8291</v>
      </c>
      <c r="J401" s="27">
        <v>1</v>
      </c>
      <c r="K401" s="13" t="s">
        <v>8293</v>
      </c>
      <c r="L401" s="13" t="str">
        <f t="shared" si="26"/>
        <v>Yes</v>
      </c>
      <c r="M401" s="28">
        <f t="shared" si="27"/>
        <v>1</v>
      </c>
    </row>
    <row r="402" spans="2:13" ht="15.75" customHeight="1" x14ac:dyDescent="0.3">
      <c r="B402" s="12" t="s">
        <v>1537</v>
      </c>
      <c r="C402" s="13">
        <v>32.68</v>
      </c>
      <c r="D402" s="13" t="str">
        <f t="shared" si="24"/>
        <v>Obesity</v>
      </c>
      <c r="E402" s="13">
        <v>4.68</v>
      </c>
      <c r="F402" s="13" t="str">
        <f t="shared" si="25"/>
        <v>Normal</v>
      </c>
      <c r="G402" s="13" t="s">
        <v>8293</v>
      </c>
      <c r="H402" s="13" t="s">
        <v>8291</v>
      </c>
      <c r="I402" s="13" t="s">
        <v>8291</v>
      </c>
      <c r="J402" s="27" t="s">
        <v>8292</v>
      </c>
      <c r="K402" s="13" t="s">
        <v>8291</v>
      </c>
      <c r="L402" s="13" t="str">
        <f t="shared" si="26"/>
        <v>No</v>
      </c>
      <c r="M402" s="28">
        <f t="shared" si="27"/>
        <v>0</v>
      </c>
    </row>
    <row r="403" spans="2:13" ht="15.75" customHeight="1" x14ac:dyDescent="0.3">
      <c r="B403" s="12" t="s">
        <v>1541</v>
      </c>
      <c r="C403" s="13">
        <v>26.4</v>
      </c>
      <c r="D403" s="13" t="str">
        <f t="shared" si="24"/>
        <v>Overweight</v>
      </c>
      <c r="E403" s="13">
        <v>9.5</v>
      </c>
      <c r="F403" s="13" t="str">
        <f t="shared" si="25"/>
        <v>Diabetes</v>
      </c>
      <c r="G403" s="13" t="s">
        <v>8293</v>
      </c>
      <c r="H403" s="13" t="s">
        <v>8291</v>
      </c>
      <c r="I403" s="13" t="s">
        <v>8291</v>
      </c>
      <c r="J403" s="27">
        <v>2</v>
      </c>
      <c r="K403" s="13" t="s">
        <v>8291</v>
      </c>
      <c r="L403" s="13" t="str">
        <f t="shared" si="26"/>
        <v>No</v>
      </c>
      <c r="M403" s="28">
        <f t="shared" si="27"/>
        <v>2</v>
      </c>
    </row>
    <row r="404" spans="2:13" ht="15.75" customHeight="1" x14ac:dyDescent="0.3">
      <c r="B404" s="12" t="s">
        <v>1545</v>
      </c>
      <c r="C404" s="13">
        <v>23.655000000000001</v>
      </c>
      <c r="D404" s="13" t="str">
        <f t="shared" si="24"/>
        <v>Healthy Weight</v>
      </c>
      <c r="E404" s="13">
        <v>10.84</v>
      </c>
      <c r="F404" s="13" t="str">
        <f t="shared" si="25"/>
        <v>Diabetes</v>
      </c>
      <c r="G404" s="13" t="s">
        <v>8293</v>
      </c>
      <c r="H404" s="13" t="s">
        <v>8291</v>
      </c>
      <c r="I404" s="13" t="s">
        <v>8293</v>
      </c>
      <c r="J404" s="27">
        <v>1</v>
      </c>
      <c r="K404" s="13" t="s">
        <v>8293</v>
      </c>
      <c r="L404" s="13" t="str">
        <f t="shared" si="26"/>
        <v>Yes</v>
      </c>
      <c r="M404" s="28">
        <f t="shared" si="27"/>
        <v>1</v>
      </c>
    </row>
    <row r="405" spans="2:13" ht="15.75" customHeight="1" x14ac:dyDescent="0.3">
      <c r="B405" s="12" t="s">
        <v>1549</v>
      </c>
      <c r="C405" s="13">
        <v>27.36</v>
      </c>
      <c r="D405" s="13" t="str">
        <f t="shared" si="24"/>
        <v>Overweight</v>
      </c>
      <c r="E405" s="13">
        <v>5.88</v>
      </c>
      <c r="F405" s="13" t="str">
        <f t="shared" si="25"/>
        <v>Prediabetes</v>
      </c>
      <c r="G405" s="13" t="s">
        <v>8291</v>
      </c>
      <c r="H405" s="13" t="s">
        <v>8291</v>
      </c>
      <c r="I405" s="13" t="s">
        <v>8291</v>
      </c>
      <c r="J405" s="27">
        <v>2</v>
      </c>
      <c r="K405" s="13" t="s">
        <v>8291</v>
      </c>
      <c r="L405" s="13" t="str">
        <f t="shared" si="26"/>
        <v>No</v>
      </c>
      <c r="M405" s="28">
        <f t="shared" si="27"/>
        <v>2</v>
      </c>
    </row>
    <row r="406" spans="2:13" ht="15.75" customHeight="1" x14ac:dyDescent="0.3">
      <c r="B406" s="12" t="s">
        <v>1553</v>
      </c>
      <c r="C406" s="13">
        <v>27.82</v>
      </c>
      <c r="D406" s="13" t="str">
        <f t="shared" si="24"/>
        <v>Overweight</v>
      </c>
      <c r="E406" s="13">
        <v>5.24</v>
      </c>
      <c r="F406" s="13" t="str">
        <f t="shared" si="25"/>
        <v>Normal</v>
      </c>
      <c r="G406" s="13" t="s">
        <v>8293</v>
      </c>
      <c r="H406" s="13" t="s">
        <v>8291</v>
      </c>
      <c r="I406" s="13" t="s">
        <v>8291</v>
      </c>
      <c r="J406" s="27" t="s">
        <v>8292</v>
      </c>
      <c r="K406" s="13" t="s">
        <v>8293</v>
      </c>
      <c r="L406" s="13" t="str">
        <f t="shared" si="26"/>
        <v>Yes</v>
      </c>
      <c r="M406" s="28">
        <f t="shared" si="27"/>
        <v>0</v>
      </c>
    </row>
    <row r="407" spans="2:13" ht="15.75" customHeight="1" x14ac:dyDescent="0.3">
      <c r="B407" s="12" t="s">
        <v>1557</v>
      </c>
      <c r="C407" s="13">
        <v>25.46</v>
      </c>
      <c r="D407" s="13" t="str">
        <f t="shared" si="24"/>
        <v>Overweight</v>
      </c>
      <c r="E407" s="13">
        <v>11.75</v>
      </c>
      <c r="F407" s="13" t="str">
        <f t="shared" si="25"/>
        <v>Diabetes</v>
      </c>
      <c r="G407" s="13" t="s">
        <v>8291</v>
      </c>
      <c r="H407" s="13" t="s">
        <v>8291</v>
      </c>
      <c r="I407" s="13" t="s">
        <v>8291</v>
      </c>
      <c r="J407" s="27" t="s">
        <v>8292</v>
      </c>
      <c r="K407" s="13" t="s">
        <v>8291</v>
      </c>
      <c r="L407" s="13" t="str">
        <f t="shared" si="26"/>
        <v>No</v>
      </c>
      <c r="M407" s="28">
        <f t="shared" si="27"/>
        <v>0</v>
      </c>
    </row>
    <row r="408" spans="2:13" ht="15.75" customHeight="1" x14ac:dyDescent="0.3">
      <c r="B408" s="12" t="s">
        <v>1561</v>
      </c>
      <c r="C408" s="13">
        <v>25.1</v>
      </c>
      <c r="D408" s="13" t="str">
        <f t="shared" si="24"/>
        <v>Overweight</v>
      </c>
      <c r="E408" s="13">
        <v>6.97</v>
      </c>
      <c r="F408" s="13" t="str">
        <f t="shared" si="25"/>
        <v>Diabetes</v>
      </c>
      <c r="G408" s="13" t="s">
        <v>8291</v>
      </c>
      <c r="H408" s="13" t="s">
        <v>8291</v>
      </c>
      <c r="I408" s="13" t="s">
        <v>8291</v>
      </c>
      <c r="J408" s="27" t="s">
        <v>8292</v>
      </c>
      <c r="K408" s="13" t="s">
        <v>8293</v>
      </c>
      <c r="L408" s="13" t="str">
        <f t="shared" si="26"/>
        <v>Yes</v>
      </c>
      <c r="M408" s="28">
        <f t="shared" si="27"/>
        <v>0</v>
      </c>
    </row>
    <row r="409" spans="2:13" ht="15.75" customHeight="1" x14ac:dyDescent="0.3">
      <c r="B409" s="12" t="s">
        <v>1565</v>
      </c>
      <c r="C409" s="13">
        <v>32.11</v>
      </c>
      <c r="D409" s="13" t="str">
        <f t="shared" si="24"/>
        <v>Obesity</v>
      </c>
      <c r="E409" s="13">
        <v>4.76</v>
      </c>
      <c r="F409" s="13" t="str">
        <f t="shared" si="25"/>
        <v>Normal</v>
      </c>
      <c r="G409" s="13" t="s">
        <v>8291</v>
      </c>
      <c r="H409" s="13" t="s">
        <v>8291</v>
      </c>
      <c r="I409" s="13" t="s">
        <v>8291</v>
      </c>
      <c r="J409" s="27">
        <v>2</v>
      </c>
      <c r="K409" s="13" t="s">
        <v>8291</v>
      </c>
      <c r="L409" s="13" t="str">
        <f t="shared" si="26"/>
        <v>No</v>
      </c>
      <c r="M409" s="28">
        <f t="shared" si="27"/>
        <v>2</v>
      </c>
    </row>
    <row r="410" spans="2:13" ht="15.75" customHeight="1" x14ac:dyDescent="0.3">
      <c r="B410" s="12" t="s">
        <v>1569</v>
      </c>
      <c r="C410" s="13">
        <v>29.8</v>
      </c>
      <c r="D410" s="13" t="str">
        <f t="shared" si="24"/>
        <v>Overweight</v>
      </c>
      <c r="E410" s="13">
        <v>8.24</v>
      </c>
      <c r="F410" s="13" t="str">
        <f t="shared" si="25"/>
        <v>Diabetes</v>
      </c>
      <c r="G410" s="13" t="s">
        <v>8293</v>
      </c>
      <c r="H410" s="13" t="s">
        <v>8291</v>
      </c>
      <c r="I410" s="13" t="s">
        <v>8291</v>
      </c>
      <c r="J410" s="27">
        <v>1</v>
      </c>
      <c r="K410" s="13" t="s">
        <v>8293</v>
      </c>
      <c r="L410" s="13" t="str">
        <f t="shared" si="26"/>
        <v>Yes</v>
      </c>
      <c r="M410" s="28">
        <f t="shared" si="27"/>
        <v>1</v>
      </c>
    </row>
    <row r="411" spans="2:13" ht="15.75" customHeight="1" x14ac:dyDescent="0.3">
      <c r="B411" s="12" t="s">
        <v>1573</v>
      </c>
      <c r="C411" s="13">
        <v>24.01</v>
      </c>
      <c r="D411" s="13" t="str">
        <f t="shared" si="24"/>
        <v>Healthy Weight</v>
      </c>
      <c r="E411" s="13">
        <v>4.76</v>
      </c>
      <c r="F411" s="13" t="str">
        <f t="shared" si="25"/>
        <v>Normal</v>
      </c>
      <c r="G411" s="13" t="s">
        <v>8291</v>
      </c>
      <c r="H411" s="13" t="s">
        <v>8291</v>
      </c>
      <c r="I411" s="13" t="s">
        <v>8291</v>
      </c>
      <c r="J411" s="27">
        <v>1</v>
      </c>
      <c r="K411" s="13" t="s">
        <v>8293</v>
      </c>
      <c r="L411" s="13" t="str">
        <f t="shared" si="26"/>
        <v>Yes</v>
      </c>
      <c r="M411" s="28">
        <f t="shared" si="27"/>
        <v>1</v>
      </c>
    </row>
    <row r="412" spans="2:13" ht="15.75" customHeight="1" x14ac:dyDescent="0.3">
      <c r="B412" s="12" t="s">
        <v>1577</v>
      </c>
      <c r="C412" s="13">
        <v>23.21</v>
      </c>
      <c r="D412" s="13" t="str">
        <f t="shared" si="24"/>
        <v>Healthy Weight</v>
      </c>
      <c r="E412" s="13">
        <v>6.03</v>
      </c>
      <c r="F412" s="13" t="str">
        <f t="shared" si="25"/>
        <v>Prediabetes</v>
      </c>
      <c r="G412" s="13" t="s">
        <v>8291</v>
      </c>
      <c r="H412" s="13" t="s">
        <v>8291</v>
      </c>
      <c r="I412" s="13" t="s">
        <v>8291</v>
      </c>
      <c r="J412" s="27">
        <v>1</v>
      </c>
      <c r="K412" s="13" t="s">
        <v>8291</v>
      </c>
      <c r="L412" s="13" t="str">
        <f t="shared" si="26"/>
        <v>No</v>
      </c>
      <c r="M412" s="28">
        <f t="shared" si="27"/>
        <v>1</v>
      </c>
    </row>
    <row r="413" spans="2:13" ht="15.75" customHeight="1" x14ac:dyDescent="0.3">
      <c r="B413" s="12" t="s">
        <v>1581</v>
      </c>
      <c r="C413" s="13">
        <v>21.2</v>
      </c>
      <c r="D413" s="13" t="str">
        <f t="shared" si="24"/>
        <v>Healthy Weight</v>
      </c>
      <c r="E413" s="13">
        <v>4.07</v>
      </c>
      <c r="F413" s="13" t="str">
        <f t="shared" si="25"/>
        <v>Normal</v>
      </c>
      <c r="G413" s="13" t="s">
        <v>8293</v>
      </c>
      <c r="H413" s="13" t="s">
        <v>8291</v>
      </c>
      <c r="I413" s="13" t="s">
        <v>8291</v>
      </c>
      <c r="J413" s="27">
        <v>1</v>
      </c>
      <c r="K413" s="13" t="s">
        <v>8293</v>
      </c>
      <c r="L413" s="13" t="str">
        <f t="shared" si="26"/>
        <v>Yes</v>
      </c>
      <c r="M413" s="28">
        <f t="shared" si="27"/>
        <v>1</v>
      </c>
    </row>
    <row r="414" spans="2:13" ht="15.75" customHeight="1" x14ac:dyDescent="0.3">
      <c r="B414" s="12" t="s">
        <v>1585</v>
      </c>
      <c r="C414" s="13">
        <v>28.215</v>
      </c>
      <c r="D414" s="13" t="str">
        <f t="shared" si="24"/>
        <v>Overweight</v>
      </c>
      <c r="E414" s="13">
        <v>8.26</v>
      </c>
      <c r="F414" s="13" t="str">
        <f t="shared" si="25"/>
        <v>Diabetes</v>
      </c>
      <c r="G414" s="13" t="s">
        <v>8293</v>
      </c>
      <c r="H414" s="13" t="s">
        <v>8291</v>
      </c>
      <c r="I414" s="13" t="s">
        <v>8291</v>
      </c>
      <c r="J414" s="27">
        <v>1</v>
      </c>
      <c r="K414" s="13" t="s">
        <v>8293</v>
      </c>
      <c r="L414" s="13" t="str">
        <f t="shared" si="26"/>
        <v>Yes</v>
      </c>
      <c r="M414" s="28">
        <f t="shared" si="27"/>
        <v>1</v>
      </c>
    </row>
    <row r="415" spans="2:13" ht="15.75" customHeight="1" x14ac:dyDescent="0.3">
      <c r="B415" s="12" t="s">
        <v>1589</v>
      </c>
      <c r="C415" s="13">
        <v>38.094999999999999</v>
      </c>
      <c r="D415" s="13" t="str">
        <f t="shared" si="24"/>
        <v>Obesity</v>
      </c>
      <c r="E415" s="13">
        <v>4.76</v>
      </c>
      <c r="F415" s="13" t="str">
        <f t="shared" si="25"/>
        <v>Normal</v>
      </c>
      <c r="G415" s="13" t="s">
        <v>8291</v>
      </c>
      <c r="H415" s="13" t="s">
        <v>8291</v>
      </c>
      <c r="I415" s="13" t="s">
        <v>8291</v>
      </c>
      <c r="J415" s="27">
        <v>1</v>
      </c>
      <c r="K415" s="13" t="s">
        <v>8291</v>
      </c>
      <c r="L415" s="13" t="str">
        <f t="shared" si="26"/>
        <v>No</v>
      </c>
      <c r="M415" s="28">
        <f t="shared" si="27"/>
        <v>1</v>
      </c>
    </row>
    <row r="416" spans="2:13" ht="15.75" customHeight="1" x14ac:dyDescent="0.3">
      <c r="B416" s="12" t="s">
        <v>1593</v>
      </c>
      <c r="C416" s="13">
        <v>22.61</v>
      </c>
      <c r="D416" s="13" t="str">
        <f t="shared" si="24"/>
        <v>Healthy Weight</v>
      </c>
      <c r="E416" s="13">
        <v>6.13</v>
      </c>
      <c r="F416" s="13" t="str">
        <f t="shared" si="25"/>
        <v>Prediabetes</v>
      </c>
      <c r="G416" s="13" t="s">
        <v>8293</v>
      </c>
      <c r="H416" s="13" t="s">
        <v>8291</v>
      </c>
      <c r="I416" s="13" t="s">
        <v>8293</v>
      </c>
      <c r="J416" s="27">
        <v>1</v>
      </c>
      <c r="K416" s="13" t="s">
        <v>8293</v>
      </c>
      <c r="L416" s="13" t="str">
        <f t="shared" si="26"/>
        <v>Yes</v>
      </c>
      <c r="M416" s="28">
        <f t="shared" si="27"/>
        <v>1</v>
      </c>
    </row>
    <row r="417" spans="2:13" ht="15.75" customHeight="1" x14ac:dyDescent="0.3">
      <c r="B417" s="12" t="s">
        <v>1597</v>
      </c>
      <c r="C417" s="13">
        <v>24.32</v>
      </c>
      <c r="D417" s="13" t="str">
        <f t="shared" si="24"/>
        <v>Healthy Weight</v>
      </c>
      <c r="E417" s="13">
        <v>10.47</v>
      </c>
      <c r="F417" s="13" t="str">
        <f t="shared" si="25"/>
        <v>Diabetes</v>
      </c>
      <c r="G417" s="13" t="s">
        <v>8293</v>
      </c>
      <c r="H417" s="13" t="s">
        <v>8291</v>
      </c>
      <c r="I417" s="13" t="s">
        <v>8291</v>
      </c>
      <c r="J417" s="27">
        <v>2</v>
      </c>
      <c r="K417" s="13" t="s">
        <v>8293</v>
      </c>
      <c r="L417" s="13" t="str">
        <f t="shared" si="26"/>
        <v>Yes</v>
      </c>
      <c r="M417" s="28">
        <f t="shared" si="27"/>
        <v>2</v>
      </c>
    </row>
    <row r="418" spans="2:13" ht="15.75" customHeight="1" x14ac:dyDescent="0.3">
      <c r="B418" s="12" t="s">
        <v>1601</v>
      </c>
      <c r="C418" s="13">
        <v>20.96</v>
      </c>
      <c r="D418" s="13" t="str">
        <f t="shared" si="24"/>
        <v>Healthy Weight</v>
      </c>
      <c r="E418" s="13">
        <v>4.04</v>
      </c>
      <c r="F418" s="13" t="str">
        <f t="shared" si="25"/>
        <v>Normal</v>
      </c>
      <c r="G418" s="13" t="s">
        <v>8293</v>
      </c>
      <c r="H418" s="13" t="s">
        <v>8291</v>
      </c>
      <c r="I418" s="13" t="s">
        <v>8291</v>
      </c>
      <c r="J418" s="27">
        <v>1</v>
      </c>
      <c r="K418" s="13" t="s">
        <v>8293</v>
      </c>
      <c r="L418" s="13" t="str">
        <f t="shared" si="26"/>
        <v>Yes</v>
      </c>
      <c r="M418" s="28">
        <f t="shared" si="27"/>
        <v>1</v>
      </c>
    </row>
    <row r="419" spans="2:13" ht="15.75" customHeight="1" x14ac:dyDescent="0.3">
      <c r="B419" s="12" t="s">
        <v>1604</v>
      </c>
      <c r="C419" s="13">
        <v>19.68</v>
      </c>
      <c r="D419" s="13" t="str">
        <f t="shared" si="24"/>
        <v>Healthy Weight</v>
      </c>
      <c r="E419" s="13">
        <v>5.74</v>
      </c>
      <c r="F419" s="13" t="str">
        <f t="shared" si="25"/>
        <v>Prediabetes</v>
      </c>
      <c r="G419" s="13" t="s">
        <v>8291</v>
      </c>
      <c r="H419" s="13" t="s">
        <v>8291</v>
      </c>
      <c r="I419" s="13" t="s">
        <v>8291</v>
      </c>
      <c r="J419" s="27" t="s">
        <v>8292</v>
      </c>
      <c r="K419" s="13" t="s">
        <v>8293</v>
      </c>
      <c r="L419" s="13" t="str">
        <f t="shared" si="26"/>
        <v>Yes</v>
      </c>
      <c r="M419" s="28">
        <f t="shared" si="27"/>
        <v>0</v>
      </c>
    </row>
    <row r="420" spans="2:13" ht="15.75" customHeight="1" x14ac:dyDescent="0.3">
      <c r="B420" s="12" t="s">
        <v>1608</v>
      </c>
      <c r="C420" s="13">
        <v>18.100000000000001</v>
      </c>
      <c r="D420" s="13" t="str">
        <f t="shared" si="24"/>
        <v>Underweight</v>
      </c>
      <c r="E420" s="13">
        <v>6.33</v>
      </c>
      <c r="F420" s="13" t="str">
        <f t="shared" si="25"/>
        <v>Prediabetes</v>
      </c>
      <c r="G420" s="13" t="s">
        <v>8291</v>
      </c>
      <c r="H420" s="13" t="s">
        <v>8291</v>
      </c>
      <c r="I420" s="13" t="s">
        <v>8291</v>
      </c>
      <c r="J420" s="27">
        <v>1</v>
      </c>
      <c r="K420" s="13" t="s">
        <v>8293</v>
      </c>
      <c r="L420" s="13" t="str">
        <f t="shared" si="26"/>
        <v>Yes</v>
      </c>
      <c r="M420" s="28">
        <f t="shared" si="27"/>
        <v>1</v>
      </c>
    </row>
    <row r="421" spans="2:13" ht="15.75" customHeight="1" x14ac:dyDescent="0.3">
      <c r="B421" s="12" t="s">
        <v>1611</v>
      </c>
      <c r="C421" s="13">
        <v>29.64</v>
      </c>
      <c r="D421" s="13" t="str">
        <f t="shared" si="24"/>
        <v>Overweight</v>
      </c>
      <c r="E421" s="13">
        <v>4.28</v>
      </c>
      <c r="F421" s="13" t="str">
        <f t="shared" si="25"/>
        <v>Normal</v>
      </c>
      <c r="G421" s="13" t="s">
        <v>8293</v>
      </c>
      <c r="H421" s="13" t="s">
        <v>8291</v>
      </c>
      <c r="I421" s="13" t="s">
        <v>8291</v>
      </c>
      <c r="J421" s="27" t="s">
        <v>8292</v>
      </c>
      <c r="K421" s="13" t="s">
        <v>8291</v>
      </c>
      <c r="L421" s="13" t="str">
        <f t="shared" si="26"/>
        <v>No</v>
      </c>
      <c r="M421" s="28">
        <f t="shared" si="27"/>
        <v>0</v>
      </c>
    </row>
    <row r="422" spans="2:13" ht="15.75" customHeight="1" x14ac:dyDescent="0.3">
      <c r="B422" s="12" t="s">
        <v>1615</v>
      </c>
      <c r="C422" s="13">
        <v>25.3</v>
      </c>
      <c r="D422" s="13" t="str">
        <f t="shared" si="24"/>
        <v>Overweight</v>
      </c>
      <c r="E422" s="13">
        <v>9.4700000000000006</v>
      </c>
      <c r="F422" s="13" t="str">
        <f t="shared" si="25"/>
        <v>Diabetes</v>
      </c>
      <c r="G422" s="13" t="s">
        <v>8293</v>
      </c>
      <c r="H422" s="13" t="s">
        <v>8291</v>
      </c>
      <c r="I422" s="13" t="s">
        <v>8291</v>
      </c>
      <c r="J422" s="27">
        <v>2</v>
      </c>
      <c r="K422" s="13" t="s">
        <v>8293</v>
      </c>
      <c r="L422" s="13" t="str">
        <f t="shared" si="26"/>
        <v>Yes</v>
      </c>
      <c r="M422" s="28">
        <f t="shared" si="27"/>
        <v>2</v>
      </c>
    </row>
    <row r="423" spans="2:13" ht="15.75" customHeight="1" x14ac:dyDescent="0.3">
      <c r="B423" s="12" t="s">
        <v>1619</v>
      </c>
      <c r="C423" s="13">
        <v>27.6</v>
      </c>
      <c r="D423" s="13" t="str">
        <f t="shared" si="24"/>
        <v>Overweight</v>
      </c>
      <c r="E423" s="13">
        <v>4.8499999999999996</v>
      </c>
      <c r="F423" s="13" t="str">
        <f t="shared" si="25"/>
        <v>Normal</v>
      </c>
      <c r="G423" s="13" t="s">
        <v>8293</v>
      </c>
      <c r="H423" s="13" t="s">
        <v>8291</v>
      </c>
      <c r="I423" s="13" t="s">
        <v>8291</v>
      </c>
      <c r="J423" s="27" t="s">
        <v>8292</v>
      </c>
      <c r="K423" s="13" t="s">
        <v>8291</v>
      </c>
      <c r="L423" s="13" t="str">
        <f t="shared" si="26"/>
        <v>No</v>
      </c>
      <c r="M423" s="28">
        <f t="shared" si="27"/>
        <v>0</v>
      </c>
    </row>
    <row r="424" spans="2:13" ht="15.75" customHeight="1" x14ac:dyDescent="0.3">
      <c r="B424" s="12" t="s">
        <v>1623</v>
      </c>
      <c r="C424" s="13">
        <v>27.645</v>
      </c>
      <c r="D424" s="13" t="str">
        <f t="shared" si="24"/>
        <v>Overweight</v>
      </c>
      <c r="E424" s="13">
        <v>11.03</v>
      </c>
      <c r="F424" s="13" t="str">
        <f t="shared" si="25"/>
        <v>Diabetes</v>
      </c>
      <c r="G424" s="13" t="s">
        <v>8293</v>
      </c>
      <c r="H424" s="13" t="s">
        <v>8291</v>
      </c>
      <c r="I424" s="13" t="s">
        <v>8291</v>
      </c>
      <c r="J424" s="27">
        <v>1</v>
      </c>
      <c r="K424" s="13" t="s">
        <v>8293</v>
      </c>
      <c r="L424" s="13" t="str">
        <f t="shared" si="26"/>
        <v>Yes</v>
      </c>
      <c r="M424" s="28">
        <f t="shared" si="27"/>
        <v>1</v>
      </c>
    </row>
    <row r="425" spans="2:13" ht="15.75" customHeight="1" x14ac:dyDescent="0.3">
      <c r="B425" s="12" t="s">
        <v>1626</v>
      </c>
      <c r="C425" s="13">
        <v>27.6</v>
      </c>
      <c r="D425" s="13" t="str">
        <f t="shared" si="24"/>
        <v>Overweight</v>
      </c>
      <c r="E425" s="13">
        <v>5.22</v>
      </c>
      <c r="F425" s="13" t="str">
        <f t="shared" si="25"/>
        <v>Normal</v>
      </c>
      <c r="G425" s="13" t="s">
        <v>8291</v>
      </c>
      <c r="H425" s="13" t="s">
        <v>8291</v>
      </c>
      <c r="I425" s="13" t="s">
        <v>8291</v>
      </c>
      <c r="J425" s="27">
        <v>2</v>
      </c>
      <c r="K425" s="13" t="s">
        <v>8293</v>
      </c>
      <c r="L425" s="13" t="str">
        <f t="shared" si="26"/>
        <v>Yes</v>
      </c>
      <c r="M425" s="28">
        <f t="shared" si="27"/>
        <v>2</v>
      </c>
    </row>
    <row r="426" spans="2:13" ht="15.75" customHeight="1" x14ac:dyDescent="0.3">
      <c r="B426" s="12" t="s">
        <v>1630</v>
      </c>
      <c r="C426" s="13">
        <v>25.08</v>
      </c>
      <c r="D426" s="13" t="str">
        <f t="shared" si="24"/>
        <v>Overweight</v>
      </c>
      <c r="E426" s="13">
        <v>9.52</v>
      </c>
      <c r="F426" s="13" t="str">
        <f t="shared" si="25"/>
        <v>Diabetes</v>
      </c>
      <c r="G426" s="13" t="s">
        <v>8293</v>
      </c>
      <c r="H426" s="13" t="s">
        <v>8291</v>
      </c>
      <c r="I426" s="13" t="s">
        <v>8291</v>
      </c>
      <c r="J426" s="27">
        <v>2</v>
      </c>
      <c r="K426" s="13" t="s">
        <v>8291</v>
      </c>
      <c r="L426" s="13" t="str">
        <f t="shared" si="26"/>
        <v>No</v>
      </c>
      <c r="M426" s="28">
        <f t="shared" si="27"/>
        <v>2</v>
      </c>
    </row>
    <row r="427" spans="2:13" ht="15.75" customHeight="1" x14ac:dyDescent="0.3">
      <c r="B427" s="12" t="s">
        <v>1634</v>
      </c>
      <c r="C427" s="13">
        <v>30.02</v>
      </c>
      <c r="D427" s="13" t="str">
        <f t="shared" si="24"/>
        <v>Obesity</v>
      </c>
      <c r="E427" s="13">
        <v>11.09</v>
      </c>
      <c r="F427" s="13" t="str">
        <f t="shared" si="25"/>
        <v>Diabetes</v>
      </c>
      <c r="G427" s="13" t="s">
        <v>8291</v>
      </c>
      <c r="H427" s="13" t="s">
        <v>8291</v>
      </c>
      <c r="I427" s="13" t="s">
        <v>8291</v>
      </c>
      <c r="J427" s="27" t="s">
        <v>8292</v>
      </c>
      <c r="K427" s="13" t="s">
        <v>8291</v>
      </c>
      <c r="L427" s="13" t="str">
        <f t="shared" si="26"/>
        <v>No</v>
      </c>
      <c r="M427" s="28">
        <f t="shared" si="27"/>
        <v>0</v>
      </c>
    </row>
    <row r="428" spans="2:13" ht="15.75" customHeight="1" x14ac:dyDescent="0.3">
      <c r="B428" s="12" t="s">
        <v>1637</v>
      </c>
      <c r="C428" s="13">
        <v>27.36</v>
      </c>
      <c r="D428" s="13" t="str">
        <f t="shared" si="24"/>
        <v>Overweight</v>
      </c>
      <c r="E428" s="13">
        <v>9.4499999999999993</v>
      </c>
      <c r="F428" s="13" t="str">
        <f t="shared" si="25"/>
        <v>Diabetes</v>
      </c>
      <c r="G428" s="13" t="s">
        <v>8293</v>
      </c>
      <c r="H428" s="13" t="s">
        <v>8291</v>
      </c>
      <c r="I428" s="13" t="s">
        <v>8291</v>
      </c>
      <c r="J428" s="27">
        <v>2</v>
      </c>
      <c r="K428" s="13" t="s">
        <v>8293</v>
      </c>
      <c r="L428" s="13" t="str">
        <f t="shared" si="26"/>
        <v>Yes</v>
      </c>
      <c r="M428" s="28">
        <f t="shared" si="27"/>
        <v>2</v>
      </c>
    </row>
    <row r="429" spans="2:13" ht="15.75" customHeight="1" x14ac:dyDescent="0.3">
      <c r="B429" s="12" t="s">
        <v>1640</v>
      </c>
      <c r="C429" s="13">
        <v>22.2</v>
      </c>
      <c r="D429" s="13" t="str">
        <f t="shared" si="24"/>
        <v>Healthy Weight</v>
      </c>
      <c r="E429" s="13">
        <v>5.51</v>
      </c>
      <c r="F429" s="13" t="str">
        <f t="shared" si="25"/>
        <v>Normal</v>
      </c>
      <c r="G429" s="13" t="s">
        <v>8291</v>
      </c>
      <c r="H429" s="13" t="s">
        <v>8291</v>
      </c>
      <c r="I429" s="13" t="s">
        <v>8291</v>
      </c>
      <c r="J429" s="27" t="s">
        <v>8292</v>
      </c>
      <c r="K429" s="13" t="s">
        <v>8293</v>
      </c>
      <c r="L429" s="13" t="str">
        <f t="shared" si="26"/>
        <v>Yes</v>
      </c>
      <c r="M429" s="28">
        <f t="shared" si="27"/>
        <v>0</v>
      </c>
    </row>
    <row r="430" spans="2:13" ht="15.75" customHeight="1" x14ac:dyDescent="0.3">
      <c r="B430" s="12" t="s">
        <v>1644</v>
      </c>
      <c r="C430" s="13">
        <v>25.71</v>
      </c>
      <c r="D430" s="13" t="str">
        <f t="shared" si="24"/>
        <v>Overweight</v>
      </c>
      <c r="E430" s="13">
        <v>4.18</v>
      </c>
      <c r="F430" s="13" t="str">
        <f t="shared" si="25"/>
        <v>Normal</v>
      </c>
      <c r="G430" s="13" t="s">
        <v>8291</v>
      </c>
      <c r="H430" s="13" t="s">
        <v>8293</v>
      </c>
      <c r="I430" s="13" t="s">
        <v>8291</v>
      </c>
      <c r="J430" s="27">
        <v>1</v>
      </c>
      <c r="K430" s="13" t="s">
        <v>8293</v>
      </c>
      <c r="L430" s="13" t="str">
        <f t="shared" si="26"/>
        <v>Yes</v>
      </c>
      <c r="M430" s="28">
        <f t="shared" si="27"/>
        <v>1</v>
      </c>
    </row>
    <row r="431" spans="2:13" ht="15.75" customHeight="1" x14ac:dyDescent="0.3">
      <c r="B431" s="12" t="s">
        <v>1648</v>
      </c>
      <c r="C431" s="13">
        <v>41.91</v>
      </c>
      <c r="D431" s="13" t="str">
        <f t="shared" si="24"/>
        <v>Obesity</v>
      </c>
      <c r="E431" s="13">
        <v>5.98</v>
      </c>
      <c r="F431" s="13" t="str">
        <f t="shared" si="25"/>
        <v>Prediabetes</v>
      </c>
      <c r="G431" s="13" t="s">
        <v>8293</v>
      </c>
      <c r="H431" s="13" t="s">
        <v>8291</v>
      </c>
      <c r="I431" s="13" t="s">
        <v>8291</v>
      </c>
      <c r="J431" s="27">
        <v>1</v>
      </c>
      <c r="K431" s="13" t="s">
        <v>8291</v>
      </c>
      <c r="L431" s="13" t="str">
        <f t="shared" si="26"/>
        <v>No</v>
      </c>
      <c r="M431" s="28">
        <f t="shared" si="27"/>
        <v>1</v>
      </c>
    </row>
    <row r="432" spans="2:13" ht="15.75" customHeight="1" x14ac:dyDescent="0.3">
      <c r="B432" s="12" t="s">
        <v>1651</v>
      </c>
      <c r="C432" s="13">
        <v>25.85</v>
      </c>
      <c r="D432" s="13" t="str">
        <f t="shared" si="24"/>
        <v>Overweight</v>
      </c>
      <c r="E432" s="13">
        <v>10.16</v>
      </c>
      <c r="F432" s="13" t="str">
        <f t="shared" si="25"/>
        <v>Diabetes</v>
      </c>
      <c r="G432" s="13" t="s">
        <v>8291</v>
      </c>
      <c r="H432" s="13" t="s">
        <v>8291</v>
      </c>
      <c r="I432" s="13" t="s">
        <v>8291</v>
      </c>
      <c r="J432" s="27" t="s">
        <v>8292</v>
      </c>
      <c r="K432" s="13" t="s">
        <v>8293</v>
      </c>
      <c r="L432" s="13" t="str">
        <f t="shared" si="26"/>
        <v>Yes</v>
      </c>
      <c r="M432" s="28">
        <f t="shared" si="27"/>
        <v>0</v>
      </c>
    </row>
    <row r="433" spans="2:13" ht="15.75" customHeight="1" x14ac:dyDescent="0.3">
      <c r="B433" s="12" t="s">
        <v>1655</v>
      </c>
      <c r="C433" s="13">
        <v>23.844999999999999</v>
      </c>
      <c r="D433" s="13" t="str">
        <f t="shared" si="24"/>
        <v>Healthy Weight</v>
      </c>
      <c r="E433" s="13">
        <v>11.71</v>
      </c>
      <c r="F433" s="13" t="str">
        <f t="shared" si="25"/>
        <v>Diabetes</v>
      </c>
      <c r="G433" s="13" t="s">
        <v>8291</v>
      </c>
      <c r="H433" s="13" t="s">
        <v>8291</v>
      </c>
      <c r="I433" s="13" t="s">
        <v>8291</v>
      </c>
      <c r="J433" s="27">
        <v>2</v>
      </c>
      <c r="K433" s="13" t="s">
        <v>8293</v>
      </c>
      <c r="L433" s="13" t="str">
        <f t="shared" si="26"/>
        <v>Yes</v>
      </c>
      <c r="M433" s="28">
        <f t="shared" si="27"/>
        <v>2</v>
      </c>
    </row>
    <row r="434" spans="2:13" ht="15.75" customHeight="1" x14ac:dyDescent="0.3">
      <c r="B434" s="12" t="s">
        <v>1659</v>
      </c>
      <c r="C434" s="13">
        <v>30.59</v>
      </c>
      <c r="D434" s="13" t="str">
        <f t="shared" si="24"/>
        <v>Obesity</v>
      </c>
      <c r="E434" s="13">
        <v>5.23</v>
      </c>
      <c r="F434" s="13" t="str">
        <f t="shared" si="25"/>
        <v>Normal</v>
      </c>
      <c r="G434" s="13" t="s">
        <v>8291</v>
      </c>
      <c r="H434" s="13" t="s">
        <v>8291</v>
      </c>
      <c r="I434" s="13" t="s">
        <v>8293</v>
      </c>
      <c r="J434" s="27">
        <v>1</v>
      </c>
      <c r="K434" s="13" t="s">
        <v>8291</v>
      </c>
      <c r="L434" s="13" t="str">
        <f t="shared" si="26"/>
        <v>No</v>
      </c>
      <c r="M434" s="28">
        <f t="shared" si="27"/>
        <v>1</v>
      </c>
    </row>
    <row r="435" spans="2:13" ht="15.75" customHeight="1" x14ac:dyDescent="0.3">
      <c r="B435" s="12" t="s">
        <v>1663</v>
      </c>
      <c r="C435" s="13">
        <v>24.795000000000002</v>
      </c>
      <c r="D435" s="13" t="str">
        <f t="shared" si="24"/>
        <v>Healthy Weight</v>
      </c>
      <c r="E435" s="13">
        <v>6.85</v>
      </c>
      <c r="F435" s="13" t="str">
        <f t="shared" si="25"/>
        <v>Diabetes</v>
      </c>
      <c r="G435" s="13" t="s">
        <v>8291</v>
      </c>
      <c r="H435" s="13" t="s">
        <v>8291</v>
      </c>
      <c r="I435" s="13" t="s">
        <v>8291</v>
      </c>
      <c r="J435" s="27" t="s">
        <v>8292</v>
      </c>
      <c r="K435" s="13" t="s">
        <v>8293</v>
      </c>
      <c r="L435" s="13" t="str">
        <f t="shared" si="26"/>
        <v>Yes</v>
      </c>
      <c r="M435" s="28">
        <f t="shared" si="27"/>
        <v>0</v>
      </c>
    </row>
    <row r="436" spans="2:13" ht="15.75" customHeight="1" x14ac:dyDescent="0.3">
      <c r="B436" s="12" t="s">
        <v>1666</v>
      </c>
      <c r="C436" s="13">
        <v>24.13</v>
      </c>
      <c r="D436" s="13" t="str">
        <f t="shared" si="24"/>
        <v>Healthy Weight</v>
      </c>
      <c r="E436" s="13">
        <v>7.05</v>
      </c>
      <c r="F436" s="13" t="str">
        <f t="shared" si="25"/>
        <v>Diabetes</v>
      </c>
      <c r="G436" s="13" t="s">
        <v>8293</v>
      </c>
      <c r="H436" s="13" t="s">
        <v>8291</v>
      </c>
      <c r="I436" s="13" t="s">
        <v>8291</v>
      </c>
      <c r="J436" s="27">
        <v>2</v>
      </c>
      <c r="K436" s="13" t="s">
        <v>8293</v>
      </c>
      <c r="L436" s="13" t="str">
        <f t="shared" si="26"/>
        <v>Yes</v>
      </c>
      <c r="M436" s="28">
        <f t="shared" si="27"/>
        <v>2</v>
      </c>
    </row>
    <row r="437" spans="2:13" ht="15.75" customHeight="1" x14ac:dyDescent="0.3">
      <c r="B437" s="12" t="s">
        <v>1669</v>
      </c>
      <c r="C437" s="13">
        <v>25.84</v>
      </c>
      <c r="D437" s="13" t="str">
        <f t="shared" si="24"/>
        <v>Overweight</v>
      </c>
      <c r="E437" s="13">
        <v>11.64</v>
      </c>
      <c r="F437" s="13" t="str">
        <f t="shared" si="25"/>
        <v>Diabetes</v>
      </c>
      <c r="G437" s="13" t="s">
        <v>8291</v>
      </c>
      <c r="H437" s="13" t="s">
        <v>8291</v>
      </c>
      <c r="I437" s="13" t="s">
        <v>8291</v>
      </c>
      <c r="J437" s="27">
        <v>2</v>
      </c>
      <c r="K437" s="13" t="s">
        <v>8293</v>
      </c>
      <c r="L437" s="13" t="str">
        <f t="shared" si="26"/>
        <v>Yes</v>
      </c>
      <c r="M437" s="28">
        <f t="shared" si="27"/>
        <v>2</v>
      </c>
    </row>
    <row r="438" spans="2:13" ht="15.75" customHeight="1" x14ac:dyDescent="0.3">
      <c r="B438" s="12" t="s">
        <v>1673</v>
      </c>
      <c r="C438" s="13">
        <v>28</v>
      </c>
      <c r="D438" s="13" t="str">
        <f t="shared" si="24"/>
        <v>Overweight</v>
      </c>
      <c r="E438" s="13">
        <v>10.52</v>
      </c>
      <c r="F438" s="13" t="str">
        <f t="shared" si="25"/>
        <v>Diabetes</v>
      </c>
      <c r="G438" s="13" t="s">
        <v>8291</v>
      </c>
      <c r="H438" s="13" t="s">
        <v>8291</v>
      </c>
      <c r="I438" s="13" t="s">
        <v>8291</v>
      </c>
      <c r="J438" s="27" t="s">
        <v>8292</v>
      </c>
      <c r="K438" s="13" t="s">
        <v>8293</v>
      </c>
      <c r="L438" s="13" t="str">
        <f t="shared" si="26"/>
        <v>Yes</v>
      </c>
      <c r="M438" s="28">
        <f t="shared" si="27"/>
        <v>0</v>
      </c>
    </row>
    <row r="439" spans="2:13" ht="15.75" customHeight="1" x14ac:dyDescent="0.3">
      <c r="B439" s="12" t="s">
        <v>1677</v>
      </c>
      <c r="C439" s="13">
        <v>34.1</v>
      </c>
      <c r="D439" s="13" t="str">
        <f t="shared" si="24"/>
        <v>Obesity</v>
      </c>
      <c r="E439" s="13">
        <v>4.01</v>
      </c>
      <c r="F439" s="13" t="str">
        <f t="shared" si="25"/>
        <v>Normal</v>
      </c>
      <c r="G439" s="13" t="s">
        <v>8293</v>
      </c>
      <c r="H439" s="13" t="s">
        <v>8291</v>
      </c>
      <c r="I439" s="13" t="s">
        <v>8293</v>
      </c>
      <c r="J439" s="27">
        <v>1</v>
      </c>
      <c r="K439" s="13" t="s">
        <v>8291</v>
      </c>
      <c r="L439" s="13" t="str">
        <f t="shared" si="26"/>
        <v>No</v>
      </c>
      <c r="M439" s="28">
        <f t="shared" si="27"/>
        <v>1</v>
      </c>
    </row>
    <row r="440" spans="2:13" ht="15.75" customHeight="1" x14ac:dyDescent="0.3">
      <c r="B440" s="12" t="s">
        <v>1681</v>
      </c>
      <c r="C440" s="13">
        <v>26.125</v>
      </c>
      <c r="D440" s="13" t="str">
        <f t="shared" si="24"/>
        <v>Overweight</v>
      </c>
      <c r="E440" s="13">
        <v>8.56</v>
      </c>
      <c r="F440" s="13" t="str">
        <f t="shared" si="25"/>
        <v>Diabetes</v>
      </c>
      <c r="G440" s="13" t="s">
        <v>8293</v>
      </c>
      <c r="H440" s="13" t="s">
        <v>8291</v>
      </c>
      <c r="I440" s="13" t="s">
        <v>8291</v>
      </c>
      <c r="J440" s="27">
        <v>1</v>
      </c>
      <c r="K440" s="13" t="s">
        <v>8293</v>
      </c>
      <c r="L440" s="13" t="str">
        <f t="shared" si="26"/>
        <v>Yes</v>
      </c>
      <c r="M440" s="28">
        <f t="shared" si="27"/>
        <v>1</v>
      </c>
    </row>
    <row r="441" spans="2:13" ht="15.75" customHeight="1" x14ac:dyDescent="0.3">
      <c r="B441" s="12" t="s">
        <v>1684</v>
      </c>
      <c r="C441" s="13">
        <v>25.6</v>
      </c>
      <c r="D441" s="13" t="str">
        <f t="shared" si="24"/>
        <v>Overweight</v>
      </c>
      <c r="E441" s="13">
        <v>10.5</v>
      </c>
      <c r="F441" s="13" t="str">
        <f t="shared" si="25"/>
        <v>Diabetes</v>
      </c>
      <c r="G441" s="13" t="s">
        <v>8291</v>
      </c>
      <c r="H441" s="13" t="s">
        <v>8291</v>
      </c>
      <c r="I441" s="13" t="s">
        <v>8291</v>
      </c>
      <c r="J441" s="27">
        <v>2</v>
      </c>
      <c r="K441" s="13" t="s">
        <v>8293</v>
      </c>
      <c r="L441" s="13" t="str">
        <f t="shared" si="26"/>
        <v>Yes</v>
      </c>
      <c r="M441" s="28">
        <f t="shared" si="27"/>
        <v>2</v>
      </c>
    </row>
    <row r="442" spans="2:13" ht="15.75" customHeight="1" x14ac:dyDescent="0.3">
      <c r="B442" s="12" t="s">
        <v>1688</v>
      </c>
      <c r="C442" s="13">
        <v>24.32</v>
      </c>
      <c r="D442" s="13" t="str">
        <f t="shared" si="24"/>
        <v>Healthy Weight</v>
      </c>
      <c r="E442" s="13">
        <v>6.39</v>
      </c>
      <c r="F442" s="13" t="str">
        <f t="shared" si="25"/>
        <v>Prediabetes</v>
      </c>
      <c r="G442" s="13" t="s">
        <v>8291</v>
      </c>
      <c r="H442" s="13" t="s">
        <v>8291</v>
      </c>
      <c r="I442" s="13" t="s">
        <v>8291</v>
      </c>
      <c r="J442" s="27" t="s">
        <v>8292</v>
      </c>
      <c r="K442" s="13" t="s">
        <v>8291</v>
      </c>
      <c r="L442" s="13" t="str">
        <f t="shared" si="26"/>
        <v>No</v>
      </c>
      <c r="M442" s="28">
        <f t="shared" si="27"/>
        <v>0</v>
      </c>
    </row>
    <row r="443" spans="2:13" ht="15.75" customHeight="1" x14ac:dyDescent="0.3">
      <c r="B443" s="12" t="s">
        <v>1692</v>
      </c>
      <c r="C443" s="13">
        <v>22.88</v>
      </c>
      <c r="D443" s="13" t="str">
        <f t="shared" si="24"/>
        <v>Healthy Weight</v>
      </c>
      <c r="E443" s="13">
        <v>5.71</v>
      </c>
      <c r="F443" s="13" t="str">
        <f t="shared" si="25"/>
        <v>Prediabetes</v>
      </c>
      <c r="G443" s="13" t="s">
        <v>8293</v>
      </c>
      <c r="H443" s="13" t="s">
        <v>8291</v>
      </c>
      <c r="I443" s="13" t="s">
        <v>8293</v>
      </c>
      <c r="J443" s="27">
        <v>1</v>
      </c>
      <c r="K443" s="13" t="s">
        <v>8293</v>
      </c>
      <c r="L443" s="13" t="str">
        <f t="shared" si="26"/>
        <v>Yes</v>
      </c>
      <c r="M443" s="28">
        <f t="shared" si="27"/>
        <v>1</v>
      </c>
    </row>
    <row r="444" spans="2:13" ht="15.75" customHeight="1" x14ac:dyDescent="0.3">
      <c r="B444" s="12" t="s">
        <v>1696</v>
      </c>
      <c r="C444" s="13">
        <v>24.984999999999999</v>
      </c>
      <c r="D444" s="13" t="b">
        <f t="shared" si="24"/>
        <v>0</v>
      </c>
      <c r="E444" s="13">
        <v>4.43</v>
      </c>
      <c r="F444" s="13" t="str">
        <f t="shared" si="25"/>
        <v>Normal</v>
      </c>
      <c r="G444" s="13" t="s">
        <v>8293</v>
      </c>
      <c r="H444" s="13" t="s">
        <v>8291</v>
      </c>
      <c r="I444" s="13" t="s">
        <v>8293</v>
      </c>
      <c r="J444" s="27">
        <v>1</v>
      </c>
      <c r="K444" s="13" t="s">
        <v>8291</v>
      </c>
      <c r="L444" s="13" t="str">
        <f t="shared" si="26"/>
        <v>No</v>
      </c>
      <c r="M444" s="28">
        <f t="shared" si="27"/>
        <v>1</v>
      </c>
    </row>
    <row r="445" spans="2:13" ht="15.75" customHeight="1" x14ac:dyDescent="0.3">
      <c r="B445" s="12" t="s">
        <v>1700</v>
      </c>
      <c r="C445" s="13">
        <v>33.1</v>
      </c>
      <c r="D445" s="13" t="str">
        <f t="shared" si="24"/>
        <v>Obesity</v>
      </c>
      <c r="E445" s="13">
        <v>5.52</v>
      </c>
      <c r="F445" s="13" t="str">
        <f t="shared" si="25"/>
        <v>Normal</v>
      </c>
      <c r="G445" s="13" t="s">
        <v>8291</v>
      </c>
      <c r="H445" s="13" t="s">
        <v>8291</v>
      </c>
      <c r="I445" s="13" t="s">
        <v>8293</v>
      </c>
      <c r="J445" s="27">
        <v>1</v>
      </c>
      <c r="K445" s="13" t="s">
        <v>8291</v>
      </c>
      <c r="L445" s="13" t="str">
        <f t="shared" si="26"/>
        <v>No</v>
      </c>
      <c r="M445" s="28">
        <f t="shared" si="27"/>
        <v>1</v>
      </c>
    </row>
    <row r="446" spans="2:13" ht="15.75" customHeight="1" x14ac:dyDescent="0.3">
      <c r="B446" s="12" t="s">
        <v>1703</v>
      </c>
      <c r="C446" s="13">
        <v>27.83</v>
      </c>
      <c r="D446" s="13" t="str">
        <f t="shared" si="24"/>
        <v>Overweight</v>
      </c>
      <c r="E446" s="13">
        <v>9.1999999999999993</v>
      </c>
      <c r="F446" s="13" t="str">
        <f t="shared" si="25"/>
        <v>Diabetes</v>
      </c>
      <c r="G446" s="13" t="s">
        <v>8293</v>
      </c>
      <c r="H446" s="13" t="s">
        <v>8291</v>
      </c>
      <c r="I446" s="13" t="s">
        <v>8291</v>
      </c>
      <c r="J446" s="27">
        <v>1</v>
      </c>
      <c r="K446" s="13" t="s">
        <v>8293</v>
      </c>
      <c r="L446" s="13" t="str">
        <f t="shared" si="26"/>
        <v>Yes</v>
      </c>
      <c r="M446" s="28">
        <f t="shared" si="27"/>
        <v>1</v>
      </c>
    </row>
    <row r="447" spans="2:13" ht="15.75" customHeight="1" x14ac:dyDescent="0.3">
      <c r="B447" s="12" t="s">
        <v>1707</v>
      </c>
      <c r="C447" s="13">
        <v>30.875</v>
      </c>
      <c r="D447" s="13" t="str">
        <f t="shared" si="24"/>
        <v>Obesity</v>
      </c>
      <c r="E447" s="13">
        <v>10.97</v>
      </c>
      <c r="F447" s="13" t="str">
        <f t="shared" si="25"/>
        <v>Diabetes</v>
      </c>
      <c r="G447" s="13" t="s">
        <v>8293</v>
      </c>
      <c r="H447" s="13" t="s">
        <v>8291</v>
      </c>
      <c r="I447" s="13" t="s">
        <v>8291</v>
      </c>
      <c r="J447" s="27">
        <v>2</v>
      </c>
      <c r="K447" s="13" t="s">
        <v>8291</v>
      </c>
      <c r="L447" s="13" t="str">
        <f t="shared" si="26"/>
        <v>No</v>
      </c>
      <c r="M447" s="28">
        <f t="shared" si="27"/>
        <v>2</v>
      </c>
    </row>
    <row r="448" spans="2:13" ht="15.75" customHeight="1" x14ac:dyDescent="0.3">
      <c r="B448" s="12" t="s">
        <v>1711</v>
      </c>
      <c r="C448" s="13">
        <v>27.265000000000001</v>
      </c>
      <c r="D448" s="13" t="str">
        <f t="shared" si="24"/>
        <v>Overweight</v>
      </c>
      <c r="E448" s="13">
        <v>4.25</v>
      </c>
      <c r="F448" s="13" t="str">
        <f t="shared" si="25"/>
        <v>Normal</v>
      </c>
      <c r="G448" s="13" t="s">
        <v>8291</v>
      </c>
      <c r="H448" s="13" t="s">
        <v>8291</v>
      </c>
      <c r="I448" s="13" t="s">
        <v>8293</v>
      </c>
      <c r="J448" s="27">
        <v>1</v>
      </c>
      <c r="K448" s="13" t="s">
        <v>8291</v>
      </c>
      <c r="L448" s="13" t="str">
        <f t="shared" si="26"/>
        <v>No</v>
      </c>
      <c r="M448" s="28">
        <f t="shared" si="27"/>
        <v>1</v>
      </c>
    </row>
    <row r="449" spans="2:13" ht="15.75" customHeight="1" x14ac:dyDescent="0.3">
      <c r="B449" s="12" t="s">
        <v>1714</v>
      </c>
      <c r="C449" s="13">
        <v>26.7</v>
      </c>
      <c r="D449" s="13" t="str">
        <f t="shared" si="24"/>
        <v>Overweight</v>
      </c>
      <c r="E449" s="13">
        <v>5.23</v>
      </c>
      <c r="F449" s="13" t="str">
        <f t="shared" si="25"/>
        <v>Normal</v>
      </c>
      <c r="G449" s="13" t="s">
        <v>8291</v>
      </c>
      <c r="H449" s="13" t="s">
        <v>8291</v>
      </c>
      <c r="I449" s="13" t="s">
        <v>8293</v>
      </c>
      <c r="J449" s="27">
        <v>1</v>
      </c>
      <c r="K449" s="13" t="s">
        <v>8293</v>
      </c>
      <c r="L449" s="13" t="str">
        <f t="shared" si="26"/>
        <v>Yes</v>
      </c>
      <c r="M449" s="28">
        <f t="shared" si="27"/>
        <v>1</v>
      </c>
    </row>
    <row r="450" spans="2:13" ht="15.75" customHeight="1" x14ac:dyDescent="0.3">
      <c r="B450" s="12" t="s">
        <v>1718</v>
      </c>
      <c r="C450" s="13">
        <v>29.925000000000001</v>
      </c>
      <c r="D450" s="13" t="b">
        <f t="shared" si="24"/>
        <v>0</v>
      </c>
      <c r="E450" s="13">
        <v>5.96</v>
      </c>
      <c r="F450" s="13" t="str">
        <f t="shared" si="25"/>
        <v>Prediabetes</v>
      </c>
      <c r="G450" s="13" t="s">
        <v>8293</v>
      </c>
      <c r="H450" s="13" t="s">
        <v>8291</v>
      </c>
      <c r="I450" s="13" t="s">
        <v>8293</v>
      </c>
      <c r="J450" s="27">
        <v>1</v>
      </c>
      <c r="K450" s="13" t="s">
        <v>8293</v>
      </c>
      <c r="L450" s="13" t="str">
        <f t="shared" si="26"/>
        <v>Yes</v>
      </c>
      <c r="M450" s="28">
        <f t="shared" si="27"/>
        <v>1</v>
      </c>
    </row>
    <row r="451" spans="2:13" ht="15.75" customHeight="1" x14ac:dyDescent="0.3">
      <c r="B451" s="12" t="s">
        <v>1722</v>
      </c>
      <c r="C451" s="13">
        <v>19.95</v>
      </c>
      <c r="D451" s="13" t="str">
        <f t="shared" ref="D451:D514" si="28">IF(C451&lt;18.5,"Underweight", IF(AND(C451&gt;=18.5,C451&lt;=24.9),"Healthy Weight", IF(AND(C451&gt;=25,C451&lt;=29.9),"Overweight", IF(C451&gt;=30,"Obesity"))))</f>
        <v>Healthy Weight</v>
      </c>
      <c r="E451" s="13">
        <v>4.29</v>
      </c>
      <c r="F451" s="13" t="str">
        <f t="shared" ref="F451:F514" si="29">IF(E451&lt;5.7,"Normal",IF(AND(E451&gt;=5.7,E451&lt;=6.4),"Prediabetes",IF(E451&gt;=6.5,"Diabetes")))</f>
        <v>Normal</v>
      </c>
      <c r="G451" s="13" t="s">
        <v>8293</v>
      </c>
      <c r="H451" s="13" t="s">
        <v>8291</v>
      </c>
      <c r="I451" s="13" t="s">
        <v>8291</v>
      </c>
      <c r="J451" s="27">
        <v>2</v>
      </c>
      <c r="K451" s="13" t="s">
        <v>8293</v>
      </c>
      <c r="L451" s="13" t="str">
        <f t="shared" ref="L451:L514" si="30">IF($K$3:$K$2337="?","No",K451)</f>
        <v>Yes</v>
      </c>
      <c r="M451" s="28">
        <f t="shared" ref="M451:M514" si="31">IF(J451="No major surgery", 0,J451)</f>
        <v>2</v>
      </c>
    </row>
    <row r="452" spans="2:13" ht="15.75" customHeight="1" x14ac:dyDescent="0.3">
      <c r="B452" s="12" t="s">
        <v>1726</v>
      </c>
      <c r="C452" s="13">
        <v>24.225000000000001</v>
      </c>
      <c r="D452" s="13" t="str">
        <f t="shared" si="28"/>
        <v>Healthy Weight</v>
      </c>
      <c r="E452" s="13">
        <v>4.09</v>
      </c>
      <c r="F452" s="13" t="str">
        <f t="shared" si="29"/>
        <v>Normal</v>
      </c>
      <c r="G452" s="13" t="s">
        <v>8291</v>
      </c>
      <c r="H452" s="13" t="s">
        <v>8291</v>
      </c>
      <c r="I452" s="13" t="s">
        <v>8291</v>
      </c>
      <c r="J452" s="27" t="s">
        <v>8292</v>
      </c>
      <c r="K452" s="13" t="s">
        <v>8291</v>
      </c>
      <c r="L452" s="13" t="str">
        <f t="shared" si="30"/>
        <v>No</v>
      </c>
      <c r="M452" s="28">
        <f t="shared" si="31"/>
        <v>0</v>
      </c>
    </row>
    <row r="453" spans="2:13" ht="15.75" customHeight="1" x14ac:dyDescent="0.3">
      <c r="B453" s="12" t="s">
        <v>1730</v>
      </c>
      <c r="C453" s="13">
        <v>28.12</v>
      </c>
      <c r="D453" s="13" t="str">
        <f t="shared" si="28"/>
        <v>Overweight</v>
      </c>
      <c r="E453" s="13">
        <v>4.88</v>
      </c>
      <c r="F453" s="13" t="str">
        <f t="shared" si="29"/>
        <v>Normal</v>
      </c>
      <c r="G453" s="13" t="s">
        <v>8291</v>
      </c>
      <c r="H453" s="13" t="s">
        <v>8291</v>
      </c>
      <c r="I453" s="13" t="s">
        <v>8291</v>
      </c>
      <c r="J453" s="27" t="s">
        <v>8292</v>
      </c>
      <c r="K453" s="13" t="s">
        <v>8293</v>
      </c>
      <c r="L453" s="13" t="str">
        <f t="shared" si="30"/>
        <v>Yes</v>
      </c>
      <c r="M453" s="28">
        <f t="shared" si="31"/>
        <v>0</v>
      </c>
    </row>
    <row r="454" spans="2:13" ht="15.75" customHeight="1" x14ac:dyDescent="0.3">
      <c r="B454" s="12" t="s">
        <v>1733</v>
      </c>
      <c r="C454" s="13">
        <v>23.21</v>
      </c>
      <c r="D454" s="13" t="str">
        <f t="shared" si="28"/>
        <v>Healthy Weight</v>
      </c>
      <c r="E454" s="13">
        <v>6.76</v>
      </c>
      <c r="F454" s="13" t="str">
        <f t="shared" si="29"/>
        <v>Diabetes</v>
      </c>
      <c r="G454" s="13" t="s">
        <v>8291</v>
      </c>
      <c r="H454" s="13" t="s">
        <v>8291</v>
      </c>
      <c r="I454" s="13" t="s">
        <v>8291</v>
      </c>
      <c r="J454" s="27" t="s">
        <v>8292</v>
      </c>
      <c r="K454" s="13" t="s">
        <v>8293</v>
      </c>
      <c r="L454" s="13" t="str">
        <f t="shared" si="30"/>
        <v>Yes</v>
      </c>
      <c r="M454" s="28">
        <f t="shared" si="31"/>
        <v>0</v>
      </c>
    </row>
    <row r="455" spans="2:13" ht="15.75" customHeight="1" x14ac:dyDescent="0.3">
      <c r="B455" s="12" t="s">
        <v>1736</v>
      </c>
      <c r="C455" s="13">
        <v>23.98</v>
      </c>
      <c r="D455" s="13" t="str">
        <f t="shared" si="28"/>
        <v>Healthy Weight</v>
      </c>
      <c r="E455" s="13">
        <v>10.67</v>
      </c>
      <c r="F455" s="13" t="str">
        <f t="shared" si="29"/>
        <v>Diabetes</v>
      </c>
      <c r="G455" s="13" t="s">
        <v>8291</v>
      </c>
      <c r="H455" s="13" t="s">
        <v>8291</v>
      </c>
      <c r="I455" s="13" t="s">
        <v>8291</v>
      </c>
      <c r="J455" s="27" t="s">
        <v>8292</v>
      </c>
      <c r="K455" s="13" t="s">
        <v>8291</v>
      </c>
      <c r="L455" s="13" t="str">
        <f t="shared" si="30"/>
        <v>No</v>
      </c>
      <c r="M455" s="28">
        <f t="shared" si="31"/>
        <v>0</v>
      </c>
    </row>
    <row r="456" spans="2:13" ht="15.75" customHeight="1" x14ac:dyDescent="0.3">
      <c r="B456" s="12" t="s">
        <v>1740</v>
      </c>
      <c r="C456" s="13">
        <v>30</v>
      </c>
      <c r="D456" s="13" t="str">
        <f t="shared" si="28"/>
        <v>Obesity</v>
      </c>
      <c r="E456" s="13">
        <v>6.21</v>
      </c>
      <c r="F456" s="13" t="str">
        <f t="shared" si="29"/>
        <v>Prediabetes</v>
      </c>
      <c r="G456" s="13" t="s">
        <v>8291</v>
      </c>
      <c r="H456" s="13" t="s">
        <v>8291</v>
      </c>
      <c r="I456" s="13" t="s">
        <v>8291</v>
      </c>
      <c r="J456" s="27" t="s">
        <v>8292</v>
      </c>
      <c r="K456" s="13" t="s">
        <v>8293</v>
      </c>
      <c r="L456" s="13" t="str">
        <f t="shared" si="30"/>
        <v>Yes</v>
      </c>
      <c r="M456" s="28">
        <f t="shared" si="31"/>
        <v>0</v>
      </c>
    </row>
    <row r="457" spans="2:13" ht="15.75" customHeight="1" x14ac:dyDescent="0.3">
      <c r="B457" s="12" t="s">
        <v>1743</v>
      </c>
      <c r="C457" s="13">
        <v>17.350000000000001</v>
      </c>
      <c r="D457" s="13" t="str">
        <f t="shared" si="28"/>
        <v>Underweight</v>
      </c>
      <c r="E457" s="13">
        <v>5.03</v>
      </c>
      <c r="F457" s="13" t="str">
        <f t="shared" si="29"/>
        <v>Normal</v>
      </c>
      <c r="G457" s="13" t="s">
        <v>8293</v>
      </c>
      <c r="H457" s="13" t="s">
        <v>8291</v>
      </c>
      <c r="I457" s="13" t="s">
        <v>8291</v>
      </c>
      <c r="J457" s="27" t="s">
        <v>8292</v>
      </c>
      <c r="K457" s="13" t="s">
        <v>8293</v>
      </c>
      <c r="L457" s="13" t="str">
        <f t="shared" si="30"/>
        <v>Yes</v>
      </c>
      <c r="M457" s="28">
        <f t="shared" si="31"/>
        <v>0</v>
      </c>
    </row>
    <row r="458" spans="2:13" ht="15.75" customHeight="1" x14ac:dyDescent="0.3">
      <c r="B458" s="12" t="s">
        <v>1746</v>
      </c>
      <c r="C458" s="13">
        <v>22.704999999999998</v>
      </c>
      <c r="D458" s="13" t="str">
        <f t="shared" si="28"/>
        <v>Healthy Weight</v>
      </c>
      <c r="E458" s="13">
        <v>5.27</v>
      </c>
      <c r="F458" s="13" t="str">
        <f t="shared" si="29"/>
        <v>Normal</v>
      </c>
      <c r="G458" s="13" t="s">
        <v>8291</v>
      </c>
      <c r="H458" s="13" t="s">
        <v>8291</v>
      </c>
      <c r="I458" s="13" t="s">
        <v>8291</v>
      </c>
      <c r="J458" s="27" t="s">
        <v>8292</v>
      </c>
      <c r="K458" s="13" t="s">
        <v>8291</v>
      </c>
      <c r="L458" s="13" t="str">
        <f t="shared" si="30"/>
        <v>No</v>
      </c>
      <c r="M458" s="28">
        <f t="shared" si="31"/>
        <v>0</v>
      </c>
    </row>
    <row r="459" spans="2:13" ht="15.75" customHeight="1" x14ac:dyDescent="0.3">
      <c r="B459" s="12" t="s">
        <v>1750</v>
      </c>
      <c r="C459" s="13">
        <v>25.41</v>
      </c>
      <c r="D459" s="13" t="str">
        <f t="shared" si="28"/>
        <v>Overweight</v>
      </c>
      <c r="E459" s="13">
        <v>10.53</v>
      </c>
      <c r="F459" s="13" t="str">
        <f t="shared" si="29"/>
        <v>Diabetes</v>
      </c>
      <c r="G459" s="13" t="s">
        <v>8293</v>
      </c>
      <c r="H459" s="13" t="s">
        <v>8291</v>
      </c>
      <c r="I459" s="13" t="s">
        <v>8291</v>
      </c>
      <c r="J459" s="27">
        <v>1</v>
      </c>
      <c r="K459" s="13" t="s">
        <v>8293</v>
      </c>
      <c r="L459" s="13" t="str">
        <f t="shared" si="30"/>
        <v>Yes</v>
      </c>
      <c r="M459" s="28">
        <f t="shared" si="31"/>
        <v>1</v>
      </c>
    </row>
    <row r="460" spans="2:13" ht="15.75" customHeight="1" x14ac:dyDescent="0.3">
      <c r="B460" s="12" t="s">
        <v>1753</v>
      </c>
      <c r="C460" s="13">
        <v>18.23</v>
      </c>
      <c r="D460" s="13" t="str">
        <f t="shared" si="28"/>
        <v>Underweight</v>
      </c>
      <c r="E460" s="13">
        <v>5.78</v>
      </c>
      <c r="F460" s="13" t="str">
        <f t="shared" si="29"/>
        <v>Prediabetes</v>
      </c>
      <c r="G460" s="13" t="s">
        <v>8291</v>
      </c>
      <c r="H460" s="13" t="s">
        <v>8291</v>
      </c>
      <c r="I460" s="13" t="s">
        <v>8293</v>
      </c>
      <c r="J460" s="27">
        <v>1</v>
      </c>
      <c r="K460" s="13" t="s">
        <v>8293</v>
      </c>
      <c r="L460" s="13" t="str">
        <f t="shared" si="30"/>
        <v>Yes</v>
      </c>
      <c r="M460" s="28">
        <f t="shared" si="31"/>
        <v>1</v>
      </c>
    </row>
    <row r="461" spans="2:13" ht="15.75" customHeight="1" x14ac:dyDescent="0.3">
      <c r="B461" s="12" t="s">
        <v>1757</v>
      </c>
      <c r="C461" s="13">
        <v>24.7</v>
      </c>
      <c r="D461" s="13" t="str">
        <f t="shared" si="28"/>
        <v>Healthy Weight</v>
      </c>
      <c r="E461" s="13">
        <v>4.3600000000000003</v>
      </c>
      <c r="F461" s="13" t="str">
        <f t="shared" si="29"/>
        <v>Normal</v>
      </c>
      <c r="G461" s="13" t="s">
        <v>8291</v>
      </c>
      <c r="H461" s="13" t="s">
        <v>8291</v>
      </c>
      <c r="I461" s="13" t="s">
        <v>8293</v>
      </c>
      <c r="J461" s="27">
        <v>1</v>
      </c>
      <c r="K461" s="13" t="s">
        <v>8293</v>
      </c>
      <c r="L461" s="13" t="str">
        <f t="shared" si="30"/>
        <v>Yes</v>
      </c>
      <c r="M461" s="28">
        <f t="shared" si="31"/>
        <v>1</v>
      </c>
    </row>
    <row r="462" spans="2:13" ht="15.75" customHeight="1" x14ac:dyDescent="0.3">
      <c r="B462" s="12" t="s">
        <v>1761</v>
      </c>
      <c r="C462" s="13">
        <v>37.4</v>
      </c>
      <c r="D462" s="13" t="str">
        <f t="shared" si="28"/>
        <v>Obesity</v>
      </c>
      <c r="E462" s="13">
        <v>9.7200000000000006</v>
      </c>
      <c r="F462" s="13" t="str">
        <f t="shared" si="29"/>
        <v>Diabetes</v>
      </c>
      <c r="G462" s="13" t="s">
        <v>8293</v>
      </c>
      <c r="H462" s="13" t="s">
        <v>8291</v>
      </c>
      <c r="I462" s="13" t="s">
        <v>8293</v>
      </c>
      <c r="J462" s="27">
        <v>1</v>
      </c>
      <c r="K462" s="13" t="s">
        <v>8291</v>
      </c>
      <c r="L462" s="13" t="str">
        <f t="shared" si="30"/>
        <v>No</v>
      </c>
      <c r="M462" s="28">
        <f t="shared" si="31"/>
        <v>1</v>
      </c>
    </row>
    <row r="463" spans="2:13" ht="15.75" customHeight="1" x14ac:dyDescent="0.3">
      <c r="B463" s="12" t="s">
        <v>1764</v>
      </c>
      <c r="C463" s="13">
        <v>26.885000000000002</v>
      </c>
      <c r="D463" s="13" t="str">
        <f t="shared" si="28"/>
        <v>Overweight</v>
      </c>
      <c r="E463" s="13">
        <v>5.18</v>
      </c>
      <c r="F463" s="13" t="str">
        <f t="shared" si="29"/>
        <v>Normal</v>
      </c>
      <c r="G463" s="13" t="s">
        <v>8291</v>
      </c>
      <c r="H463" s="13" t="s">
        <v>8291</v>
      </c>
      <c r="I463" s="13" t="s">
        <v>8293</v>
      </c>
      <c r="J463" s="27">
        <v>1</v>
      </c>
      <c r="K463" s="13" t="s">
        <v>8293</v>
      </c>
      <c r="L463" s="13" t="str">
        <f t="shared" si="30"/>
        <v>Yes</v>
      </c>
      <c r="M463" s="28">
        <f t="shared" si="31"/>
        <v>1</v>
      </c>
    </row>
    <row r="464" spans="2:13" ht="15.75" customHeight="1" x14ac:dyDescent="0.3">
      <c r="B464" s="12" t="s">
        <v>1767</v>
      </c>
      <c r="C464" s="13">
        <v>25.27</v>
      </c>
      <c r="D464" s="13" t="str">
        <f t="shared" si="28"/>
        <v>Overweight</v>
      </c>
      <c r="E464" s="13">
        <v>5.29</v>
      </c>
      <c r="F464" s="13" t="str">
        <f t="shared" si="29"/>
        <v>Normal</v>
      </c>
      <c r="G464" s="13" t="s">
        <v>8291</v>
      </c>
      <c r="H464" s="13" t="s">
        <v>8291</v>
      </c>
      <c r="I464" s="13" t="s">
        <v>8293</v>
      </c>
      <c r="J464" s="27">
        <v>1</v>
      </c>
      <c r="K464" s="13" t="s">
        <v>8293</v>
      </c>
      <c r="L464" s="13" t="str">
        <f t="shared" si="30"/>
        <v>Yes</v>
      </c>
      <c r="M464" s="28">
        <f t="shared" si="31"/>
        <v>1</v>
      </c>
    </row>
    <row r="465" spans="2:13" ht="15.75" customHeight="1" x14ac:dyDescent="0.3">
      <c r="B465" s="12" t="s">
        <v>1769</v>
      </c>
      <c r="C465" s="13">
        <v>23.655000000000001</v>
      </c>
      <c r="D465" s="13" t="str">
        <f t="shared" si="28"/>
        <v>Healthy Weight</v>
      </c>
      <c r="E465" s="13">
        <v>4.8600000000000003</v>
      </c>
      <c r="F465" s="13" t="str">
        <f t="shared" si="29"/>
        <v>Normal</v>
      </c>
      <c r="G465" s="13" t="s">
        <v>8293</v>
      </c>
      <c r="H465" s="13" t="s">
        <v>8291</v>
      </c>
      <c r="I465" s="13" t="s">
        <v>8291</v>
      </c>
      <c r="J465" s="27" t="s">
        <v>8292</v>
      </c>
      <c r="K465" s="13" t="s">
        <v>8293</v>
      </c>
      <c r="L465" s="13" t="str">
        <f t="shared" si="30"/>
        <v>Yes</v>
      </c>
      <c r="M465" s="28">
        <f t="shared" si="31"/>
        <v>0</v>
      </c>
    </row>
    <row r="466" spans="2:13" ht="15.75" customHeight="1" x14ac:dyDescent="0.3">
      <c r="B466" s="12" t="s">
        <v>1773</v>
      </c>
      <c r="C466" s="13">
        <v>55.05</v>
      </c>
      <c r="D466" s="13" t="str">
        <f t="shared" si="28"/>
        <v>Obesity</v>
      </c>
      <c r="E466" s="13">
        <v>7.66</v>
      </c>
      <c r="F466" s="13" t="str">
        <f t="shared" si="29"/>
        <v>Diabetes</v>
      </c>
      <c r="G466" s="13" t="s">
        <v>8291</v>
      </c>
      <c r="H466" s="13" t="s">
        <v>8291</v>
      </c>
      <c r="I466" s="13" t="s">
        <v>8291</v>
      </c>
      <c r="J466" s="27" t="s">
        <v>8292</v>
      </c>
      <c r="K466" s="13" t="s">
        <v>8291</v>
      </c>
      <c r="L466" s="13" t="str">
        <f t="shared" si="30"/>
        <v>No</v>
      </c>
      <c r="M466" s="28">
        <f t="shared" si="31"/>
        <v>0</v>
      </c>
    </row>
    <row r="467" spans="2:13" ht="15.75" customHeight="1" x14ac:dyDescent="0.3">
      <c r="B467" s="12" t="s">
        <v>1777</v>
      </c>
      <c r="C467" s="13">
        <v>24.89</v>
      </c>
      <c r="D467" s="13" t="str">
        <f t="shared" si="28"/>
        <v>Healthy Weight</v>
      </c>
      <c r="E467" s="13">
        <v>6.1</v>
      </c>
      <c r="F467" s="13" t="str">
        <f t="shared" si="29"/>
        <v>Prediabetes</v>
      </c>
      <c r="G467" s="13" t="s">
        <v>8293</v>
      </c>
      <c r="H467" s="13" t="s">
        <v>8291</v>
      </c>
      <c r="I467" s="13" t="s">
        <v>8293</v>
      </c>
      <c r="J467" s="27">
        <v>1</v>
      </c>
      <c r="K467" s="13" t="s">
        <v>8293</v>
      </c>
      <c r="L467" s="13" t="str">
        <f t="shared" si="30"/>
        <v>Yes</v>
      </c>
      <c r="M467" s="28">
        <f t="shared" si="31"/>
        <v>1</v>
      </c>
    </row>
    <row r="468" spans="2:13" ht="15.75" customHeight="1" x14ac:dyDescent="0.3">
      <c r="B468" s="12" t="s">
        <v>1780</v>
      </c>
      <c r="C468" s="13">
        <v>18.715</v>
      </c>
      <c r="D468" s="13" t="str">
        <f t="shared" si="28"/>
        <v>Healthy Weight</v>
      </c>
      <c r="E468" s="13">
        <v>4.4400000000000004</v>
      </c>
      <c r="F468" s="13" t="str">
        <f t="shared" si="29"/>
        <v>Normal</v>
      </c>
      <c r="G468" s="13" t="s">
        <v>8291</v>
      </c>
      <c r="H468" s="13" t="s">
        <v>8291</v>
      </c>
      <c r="I468" s="13" t="s">
        <v>8291</v>
      </c>
      <c r="J468" s="27" t="s">
        <v>8292</v>
      </c>
      <c r="K468" s="13" t="s">
        <v>8291</v>
      </c>
      <c r="L468" s="13" t="str">
        <f t="shared" si="30"/>
        <v>No</v>
      </c>
      <c r="M468" s="28">
        <f t="shared" si="31"/>
        <v>0</v>
      </c>
    </row>
    <row r="469" spans="2:13" ht="15.75" customHeight="1" x14ac:dyDescent="0.3">
      <c r="B469" s="12" t="s">
        <v>1784</v>
      </c>
      <c r="C469" s="13">
        <v>28.12</v>
      </c>
      <c r="D469" s="13" t="str">
        <f t="shared" si="28"/>
        <v>Overweight</v>
      </c>
      <c r="E469" s="13">
        <v>6.15</v>
      </c>
      <c r="F469" s="13" t="str">
        <f t="shared" si="29"/>
        <v>Prediabetes</v>
      </c>
      <c r="G469" s="13" t="s">
        <v>8291</v>
      </c>
      <c r="H469" s="13" t="s">
        <v>8291</v>
      </c>
      <c r="I469" s="13" t="s">
        <v>8291</v>
      </c>
      <c r="J469" s="27" t="s">
        <v>8292</v>
      </c>
      <c r="K469" s="13" t="s">
        <v>8293</v>
      </c>
      <c r="L469" s="13" t="str">
        <f t="shared" si="30"/>
        <v>Yes</v>
      </c>
      <c r="M469" s="28">
        <f t="shared" si="31"/>
        <v>0</v>
      </c>
    </row>
    <row r="470" spans="2:13" ht="15.75" customHeight="1" x14ac:dyDescent="0.3">
      <c r="B470" s="12" t="s">
        <v>1787</v>
      </c>
      <c r="C470" s="13">
        <v>26.6</v>
      </c>
      <c r="D470" s="13" t="str">
        <f t="shared" si="28"/>
        <v>Overweight</v>
      </c>
      <c r="E470" s="13">
        <v>4.53</v>
      </c>
      <c r="F470" s="13" t="str">
        <f t="shared" si="29"/>
        <v>Normal</v>
      </c>
      <c r="G470" s="13" t="s">
        <v>8291</v>
      </c>
      <c r="H470" s="13" t="s">
        <v>8291</v>
      </c>
      <c r="I470" s="13" t="s">
        <v>8291</v>
      </c>
      <c r="J470" s="27" t="s">
        <v>8292</v>
      </c>
      <c r="K470" s="13" t="s">
        <v>8293</v>
      </c>
      <c r="L470" s="13" t="str">
        <f t="shared" si="30"/>
        <v>Yes</v>
      </c>
      <c r="M470" s="28">
        <f t="shared" si="31"/>
        <v>0</v>
      </c>
    </row>
    <row r="471" spans="2:13" ht="15.75" customHeight="1" x14ac:dyDescent="0.3">
      <c r="B471" s="12" t="s">
        <v>1791</v>
      </c>
      <c r="C471" s="13">
        <v>30.114999999999998</v>
      </c>
      <c r="D471" s="13" t="str">
        <f t="shared" si="28"/>
        <v>Obesity</v>
      </c>
      <c r="E471" s="13">
        <v>5.48</v>
      </c>
      <c r="F471" s="13" t="str">
        <f t="shared" si="29"/>
        <v>Normal</v>
      </c>
      <c r="G471" s="13" t="s">
        <v>8291</v>
      </c>
      <c r="H471" s="13" t="s">
        <v>8293</v>
      </c>
      <c r="I471" s="13" t="s">
        <v>8291</v>
      </c>
      <c r="J471" s="27">
        <v>1</v>
      </c>
      <c r="K471" s="13" t="s">
        <v>8291</v>
      </c>
      <c r="L471" s="13" t="str">
        <f t="shared" si="30"/>
        <v>No</v>
      </c>
      <c r="M471" s="28">
        <f t="shared" si="31"/>
        <v>1</v>
      </c>
    </row>
    <row r="472" spans="2:13" ht="15.75" customHeight="1" x14ac:dyDescent="0.3">
      <c r="B472" s="12" t="s">
        <v>1795</v>
      </c>
      <c r="C472" s="13">
        <v>24.605</v>
      </c>
      <c r="D472" s="13" t="str">
        <f t="shared" si="28"/>
        <v>Healthy Weight</v>
      </c>
      <c r="E472" s="13">
        <v>5.48</v>
      </c>
      <c r="F472" s="13" t="str">
        <f t="shared" si="29"/>
        <v>Normal</v>
      </c>
      <c r="G472" s="13" t="s">
        <v>8291</v>
      </c>
      <c r="H472" s="13" t="s">
        <v>8291</v>
      </c>
      <c r="I472" s="13" t="s">
        <v>8291</v>
      </c>
      <c r="J472" s="27" t="s">
        <v>8292</v>
      </c>
      <c r="K472" s="13" t="s">
        <v>8293</v>
      </c>
      <c r="L472" s="13" t="str">
        <f t="shared" si="30"/>
        <v>Yes</v>
      </c>
      <c r="M472" s="28">
        <f t="shared" si="31"/>
        <v>0</v>
      </c>
    </row>
    <row r="473" spans="2:13" ht="15.75" customHeight="1" x14ac:dyDescent="0.3">
      <c r="B473" s="12" t="s">
        <v>1799</v>
      </c>
      <c r="C473" s="13">
        <v>29.6</v>
      </c>
      <c r="D473" s="13" t="str">
        <f t="shared" si="28"/>
        <v>Overweight</v>
      </c>
      <c r="E473" s="13">
        <v>8.1</v>
      </c>
      <c r="F473" s="13" t="str">
        <f t="shared" si="29"/>
        <v>Diabetes</v>
      </c>
      <c r="G473" s="13" t="s">
        <v>8291</v>
      </c>
      <c r="H473" s="13" t="s">
        <v>8291</v>
      </c>
      <c r="I473" s="13" t="s">
        <v>8291</v>
      </c>
      <c r="J473" s="27" t="s">
        <v>8292</v>
      </c>
      <c r="K473" s="13" t="s">
        <v>8291</v>
      </c>
      <c r="L473" s="13" t="str">
        <f t="shared" si="30"/>
        <v>No</v>
      </c>
      <c r="M473" s="28">
        <f t="shared" si="31"/>
        <v>0</v>
      </c>
    </row>
    <row r="474" spans="2:13" ht="15.75" customHeight="1" x14ac:dyDescent="0.3">
      <c r="B474" s="12" t="s">
        <v>1803</v>
      </c>
      <c r="C474" s="13">
        <v>24.42</v>
      </c>
      <c r="D474" s="13" t="str">
        <f t="shared" si="28"/>
        <v>Healthy Weight</v>
      </c>
      <c r="E474" s="13">
        <v>7.16</v>
      </c>
      <c r="F474" s="13" t="str">
        <f t="shared" si="29"/>
        <v>Diabetes</v>
      </c>
      <c r="G474" s="13" t="s">
        <v>8291</v>
      </c>
      <c r="H474" s="13" t="s">
        <v>8291</v>
      </c>
      <c r="I474" s="13" t="s">
        <v>8291</v>
      </c>
      <c r="J474" s="27" t="s">
        <v>8292</v>
      </c>
      <c r="K474" s="13" t="s">
        <v>8293</v>
      </c>
      <c r="L474" s="13" t="str">
        <f t="shared" si="30"/>
        <v>Yes</v>
      </c>
      <c r="M474" s="28">
        <f t="shared" si="31"/>
        <v>0</v>
      </c>
    </row>
    <row r="475" spans="2:13" ht="15.75" customHeight="1" x14ac:dyDescent="0.3">
      <c r="B475" s="12" t="s">
        <v>1806</v>
      </c>
      <c r="C475" s="13">
        <v>20.9</v>
      </c>
      <c r="D475" s="13" t="str">
        <f t="shared" si="28"/>
        <v>Healthy Weight</v>
      </c>
      <c r="E475" s="13">
        <v>4.55</v>
      </c>
      <c r="F475" s="13" t="str">
        <f t="shared" si="29"/>
        <v>Normal</v>
      </c>
      <c r="G475" s="13" t="s">
        <v>8293</v>
      </c>
      <c r="H475" s="13" t="s">
        <v>8291</v>
      </c>
      <c r="I475" s="13" t="s">
        <v>8293</v>
      </c>
      <c r="J475" s="27">
        <v>1</v>
      </c>
      <c r="K475" s="13" t="s">
        <v>8293</v>
      </c>
      <c r="L475" s="13" t="str">
        <f t="shared" si="30"/>
        <v>Yes</v>
      </c>
      <c r="M475" s="28">
        <f t="shared" si="31"/>
        <v>1</v>
      </c>
    </row>
    <row r="476" spans="2:13" ht="15.75" customHeight="1" x14ac:dyDescent="0.3">
      <c r="B476" s="12" t="s">
        <v>1809</v>
      </c>
      <c r="C476" s="13">
        <v>22.895</v>
      </c>
      <c r="D476" s="13" t="str">
        <f t="shared" si="28"/>
        <v>Healthy Weight</v>
      </c>
      <c r="E476" s="13">
        <v>6.03</v>
      </c>
      <c r="F476" s="13" t="str">
        <f t="shared" si="29"/>
        <v>Prediabetes</v>
      </c>
      <c r="G476" s="13" t="s">
        <v>8291</v>
      </c>
      <c r="H476" s="13" t="s">
        <v>8291</v>
      </c>
      <c r="I476" s="13" t="s">
        <v>8291</v>
      </c>
      <c r="J476" s="27" t="s">
        <v>8292</v>
      </c>
      <c r="K476" s="13" t="s">
        <v>8293</v>
      </c>
      <c r="L476" s="13" t="str">
        <f t="shared" si="30"/>
        <v>Yes</v>
      </c>
      <c r="M476" s="28">
        <f t="shared" si="31"/>
        <v>0</v>
      </c>
    </row>
    <row r="477" spans="2:13" ht="15.75" customHeight="1" x14ac:dyDescent="0.3">
      <c r="B477" s="12" t="s">
        <v>1812</v>
      </c>
      <c r="C477" s="13">
        <v>28.3</v>
      </c>
      <c r="D477" s="13" t="str">
        <f t="shared" si="28"/>
        <v>Overweight</v>
      </c>
      <c r="E477" s="13">
        <v>5.47</v>
      </c>
      <c r="F477" s="13" t="str">
        <f t="shared" si="29"/>
        <v>Normal</v>
      </c>
      <c r="G477" s="13" t="s">
        <v>8293</v>
      </c>
      <c r="H477" s="13" t="s">
        <v>8291</v>
      </c>
      <c r="I477" s="13" t="s">
        <v>8293</v>
      </c>
      <c r="J477" s="27">
        <v>1</v>
      </c>
      <c r="K477" s="13" t="s">
        <v>8293</v>
      </c>
      <c r="L477" s="13" t="str">
        <f t="shared" si="30"/>
        <v>Yes</v>
      </c>
      <c r="M477" s="28">
        <f t="shared" si="31"/>
        <v>1</v>
      </c>
    </row>
    <row r="478" spans="2:13" ht="15.75" customHeight="1" x14ac:dyDescent="0.3">
      <c r="B478" s="12" t="s">
        <v>1816</v>
      </c>
      <c r="C478" s="13">
        <v>54.3</v>
      </c>
      <c r="D478" s="13" t="str">
        <f t="shared" si="28"/>
        <v>Obesity</v>
      </c>
      <c r="E478" s="13">
        <v>4.1500000000000004</v>
      </c>
      <c r="F478" s="13" t="str">
        <f t="shared" si="29"/>
        <v>Normal</v>
      </c>
      <c r="G478" s="13" t="s">
        <v>8293</v>
      </c>
      <c r="H478" s="13" t="s">
        <v>8291</v>
      </c>
      <c r="I478" s="13" t="s">
        <v>8291</v>
      </c>
      <c r="J478" s="27">
        <v>1</v>
      </c>
      <c r="K478" s="13" t="s">
        <v>8291</v>
      </c>
      <c r="L478" s="13" t="str">
        <f t="shared" si="30"/>
        <v>No</v>
      </c>
      <c r="M478" s="28">
        <f t="shared" si="31"/>
        <v>1</v>
      </c>
    </row>
    <row r="479" spans="2:13" ht="15.75" customHeight="1" x14ac:dyDescent="0.3">
      <c r="B479" s="12" t="s">
        <v>1820</v>
      </c>
      <c r="C479" s="13">
        <v>33.344999999999999</v>
      </c>
      <c r="D479" s="13" t="str">
        <f t="shared" si="28"/>
        <v>Obesity</v>
      </c>
      <c r="E479" s="13">
        <v>11.32</v>
      </c>
      <c r="F479" s="13" t="str">
        <f t="shared" si="29"/>
        <v>Diabetes</v>
      </c>
      <c r="G479" s="13" t="s">
        <v>8293</v>
      </c>
      <c r="H479" s="13" t="s">
        <v>8291</v>
      </c>
      <c r="I479" s="13" t="s">
        <v>8291</v>
      </c>
      <c r="J479" s="27">
        <v>1</v>
      </c>
      <c r="K479" s="13" t="s">
        <v>8291</v>
      </c>
      <c r="L479" s="13" t="str">
        <f t="shared" si="30"/>
        <v>No</v>
      </c>
      <c r="M479" s="28">
        <f t="shared" si="31"/>
        <v>1</v>
      </c>
    </row>
    <row r="480" spans="2:13" ht="15.75" customHeight="1" x14ac:dyDescent="0.3">
      <c r="B480" s="12" t="s">
        <v>1824</v>
      </c>
      <c r="C480" s="13">
        <v>33</v>
      </c>
      <c r="D480" s="13" t="str">
        <f t="shared" si="28"/>
        <v>Obesity</v>
      </c>
      <c r="E480" s="13">
        <v>9.51</v>
      </c>
      <c r="F480" s="13" t="str">
        <f t="shared" si="29"/>
        <v>Diabetes</v>
      </c>
      <c r="G480" s="13" t="s">
        <v>8293</v>
      </c>
      <c r="H480" s="13" t="s">
        <v>8291</v>
      </c>
      <c r="I480" s="13" t="s">
        <v>8291</v>
      </c>
      <c r="J480" s="27" t="s">
        <v>8292</v>
      </c>
      <c r="K480" s="13" t="s">
        <v>8291</v>
      </c>
      <c r="L480" s="13" t="str">
        <f t="shared" si="30"/>
        <v>No</v>
      </c>
      <c r="M480" s="28">
        <f t="shared" si="31"/>
        <v>0</v>
      </c>
    </row>
    <row r="481" spans="2:13" ht="15.75" customHeight="1" x14ac:dyDescent="0.3">
      <c r="B481" s="12" t="s">
        <v>1828</v>
      </c>
      <c r="C481" s="13">
        <v>28.024999999999999</v>
      </c>
      <c r="D481" s="13" t="str">
        <f t="shared" si="28"/>
        <v>Overweight</v>
      </c>
      <c r="E481" s="13">
        <v>7.67</v>
      </c>
      <c r="F481" s="13" t="str">
        <f t="shared" si="29"/>
        <v>Diabetes</v>
      </c>
      <c r="G481" s="13" t="s">
        <v>8293</v>
      </c>
      <c r="H481" s="13" t="s">
        <v>8291</v>
      </c>
      <c r="I481" s="13" t="s">
        <v>8291</v>
      </c>
      <c r="J481" s="27">
        <v>1</v>
      </c>
      <c r="K481" s="13" t="s">
        <v>8293</v>
      </c>
      <c r="L481" s="13" t="str">
        <f t="shared" si="30"/>
        <v>Yes</v>
      </c>
      <c r="M481" s="28">
        <f t="shared" si="31"/>
        <v>1</v>
      </c>
    </row>
    <row r="482" spans="2:13" ht="15.75" customHeight="1" x14ac:dyDescent="0.3">
      <c r="B482" s="12" t="s">
        <v>1832</v>
      </c>
      <c r="C482" s="13">
        <v>28.69</v>
      </c>
      <c r="D482" s="13" t="str">
        <f t="shared" si="28"/>
        <v>Overweight</v>
      </c>
      <c r="E482" s="13">
        <v>6.23</v>
      </c>
      <c r="F482" s="13" t="str">
        <f t="shared" si="29"/>
        <v>Prediabetes</v>
      </c>
      <c r="G482" s="13" t="s">
        <v>8291</v>
      </c>
      <c r="H482" s="13" t="s">
        <v>8291</v>
      </c>
      <c r="I482" s="13" t="s">
        <v>8291</v>
      </c>
      <c r="J482" s="27">
        <v>1</v>
      </c>
      <c r="K482" s="13" t="s">
        <v>8293</v>
      </c>
      <c r="L482" s="13" t="str">
        <f t="shared" si="30"/>
        <v>Yes</v>
      </c>
      <c r="M482" s="28">
        <f t="shared" si="31"/>
        <v>1</v>
      </c>
    </row>
    <row r="483" spans="2:13" ht="15.75" customHeight="1" x14ac:dyDescent="0.3">
      <c r="B483" s="12" t="s">
        <v>1836</v>
      </c>
      <c r="C483" s="13">
        <v>40.28</v>
      </c>
      <c r="D483" s="13" t="str">
        <f t="shared" si="28"/>
        <v>Obesity</v>
      </c>
      <c r="E483" s="13">
        <v>8.9</v>
      </c>
      <c r="F483" s="13" t="str">
        <f t="shared" si="29"/>
        <v>Diabetes</v>
      </c>
      <c r="G483" s="13" t="s">
        <v>8291</v>
      </c>
      <c r="H483" s="13" t="s">
        <v>8291</v>
      </c>
      <c r="I483" s="13" t="s">
        <v>8291</v>
      </c>
      <c r="J483" s="27" t="s">
        <v>8292</v>
      </c>
      <c r="K483" s="13" t="s">
        <v>8291</v>
      </c>
      <c r="L483" s="13" t="str">
        <f t="shared" si="30"/>
        <v>No</v>
      </c>
      <c r="M483" s="28">
        <f t="shared" si="31"/>
        <v>0</v>
      </c>
    </row>
    <row r="484" spans="2:13" ht="15.75" customHeight="1" x14ac:dyDescent="0.3">
      <c r="B484" s="12" t="s">
        <v>1839</v>
      </c>
      <c r="C484" s="13">
        <v>37.299999999999997</v>
      </c>
      <c r="D484" s="13" t="str">
        <f t="shared" si="28"/>
        <v>Obesity</v>
      </c>
      <c r="E484" s="13">
        <v>7.79</v>
      </c>
      <c r="F484" s="13" t="str">
        <f t="shared" si="29"/>
        <v>Diabetes</v>
      </c>
      <c r="G484" s="13" t="s">
        <v>8293</v>
      </c>
      <c r="H484" s="13" t="s">
        <v>8291</v>
      </c>
      <c r="I484" s="13" t="s">
        <v>8291</v>
      </c>
      <c r="J484" s="27" t="s">
        <v>8292</v>
      </c>
      <c r="K484" s="13" t="s">
        <v>8291</v>
      </c>
      <c r="L484" s="13" t="str">
        <f t="shared" si="30"/>
        <v>No</v>
      </c>
      <c r="M484" s="28">
        <f t="shared" si="31"/>
        <v>0</v>
      </c>
    </row>
    <row r="485" spans="2:13" ht="15.75" customHeight="1" x14ac:dyDescent="0.3">
      <c r="B485" s="12" t="s">
        <v>1843</v>
      </c>
      <c r="C485" s="13">
        <v>54.47</v>
      </c>
      <c r="D485" s="13" t="str">
        <f t="shared" si="28"/>
        <v>Obesity</v>
      </c>
      <c r="E485" s="13">
        <v>4.49</v>
      </c>
      <c r="F485" s="13" t="str">
        <f t="shared" si="29"/>
        <v>Normal</v>
      </c>
      <c r="G485" s="13" t="s">
        <v>8293</v>
      </c>
      <c r="H485" s="13" t="s">
        <v>8291</v>
      </c>
      <c r="I485" s="13" t="s">
        <v>8291</v>
      </c>
      <c r="J485" s="27">
        <v>2</v>
      </c>
      <c r="K485" s="13" t="s">
        <v>8291</v>
      </c>
      <c r="L485" s="13" t="str">
        <f t="shared" si="30"/>
        <v>No</v>
      </c>
      <c r="M485" s="28">
        <f t="shared" si="31"/>
        <v>2</v>
      </c>
    </row>
    <row r="486" spans="2:13" ht="15.75" customHeight="1" x14ac:dyDescent="0.3">
      <c r="B486" s="12" t="s">
        <v>1847</v>
      </c>
      <c r="C486" s="13">
        <v>38.06</v>
      </c>
      <c r="D486" s="13" t="str">
        <f t="shared" si="28"/>
        <v>Obesity</v>
      </c>
      <c r="E486" s="13">
        <v>5.24</v>
      </c>
      <c r="F486" s="13" t="str">
        <f t="shared" si="29"/>
        <v>Normal</v>
      </c>
      <c r="G486" s="13" t="s">
        <v>8293</v>
      </c>
      <c r="H486" s="13" t="s">
        <v>8291</v>
      </c>
      <c r="I486" s="13" t="s">
        <v>8293</v>
      </c>
      <c r="J486" s="27">
        <v>1</v>
      </c>
      <c r="K486" s="13" t="s">
        <v>8291</v>
      </c>
      <c r="L486" s="13" t="str">
        <f t="shared" si="30"/>
        <v>No</v>
      </c>
      <c r="M486" s="28">
        <f t="shared" si="31"/>
        <v>1</v>
      </c>
    </row>
    <row r="487" spans="2:13" ht="15.75" customHeight="1" x14ac:dyDescent="0.3">
      <c r="B487" s="12" t="s">
        <v>1850</v>
      </c>
      <c r="C487" s="13">
        <v>51.47</v>
      </c>
      <c r="D487" s="13" t="str">
        <f t="shared" si="28"/>
        <v>Obesity</v>
      </c>
      <c r="E487" s="13">
        <v>9.6</v>
      </c>
      <c r="F487" s="13" t="str">
        <f t="shared" si="29"/>
        <v>Diabetes</v>
      </c>
      <c r="G487" s="13" t="s">
        <v>8291</v>
      </c>
      <c r="H487" s="13" t="s">
        <v>8291</v>
      </c>
      <c r="I487" s="13" t="s">
        <v>8291</v>
      </c>
      <c r="J487" s="27" t="s">
        <v>8292</v>
      </c>
      <c r="K487" s="13" t="s">
        <v>8291</v>
      </c>
      <c r="L487" s="13" t="str">
        <f t="shared" si="30"/>
        <v>No</v>
      </c>
      <c r="M487" s="28">
        <f t="shared" si="31"/>
        <v>0</v>
      </c>
    </row>
    <row r="488" spans="2:13" ht="15.75" customHeight="1" x14ac:dyDescent="0.3">
      <c r="B488" s="12" t="s">
        <v>1853</v>
      </c>
      <c r="C488" s="13">
        <v>29.8</v>
      </c>
      <c r="D488" s="13" t="str">
        <f t="shared" si="28"/>
        <v>Overweight</v>
      </c>
      <c r="E488" s="13">
        <v>5.78</v>
      </c>
      <c r="F488" s="13" t="str">
        <f t="shared" si="29"/>
        <v>Prediabetes</v>
      </c>
      <c r="G488" s="13" t="s">
        <v>8293</v>
      </c>
      <c r="H488" s="13" t="s">
        <v>8291</v>
      </c>
      <c r="I488" s="13" t="s">
        <v>8291</v>
      </c>
      <c r="J488" s="27" t="s">
        <v>8292</v>
      </c>
      <c r="K488" s="13" t="s">
        <v>8291</v>
      </c>
      <c r="L488" s="13" t="str">
        <f t="shared" si="30"/>
        <v>No</v>
      </c>
      <c r="M488" s="28">
        <f t="shared" si="31"/>
        <v>0</v>
      </c>
    </row>
    <row r="489" spans="2:13" ht="15.75" customHeight="1" x14ac:dyDescent="0.3">
      <c r="B489" s="12" t="s">
        <v>1855</v>
      </c>
      <c r="C489" s="13">
        <v>49.77</v>
      </c>
      <c r="D489" s="13" t="str">
        <f t="shared" si="28"/>
        <v>Obesity</v>
      </c>
      <c r="E489" s="13">
        <v>7.02</v>
      </c>
      <c r="F489" s="13" t="str">
        <f t="shared" si="29"/>
        <v>Diabetes</v>
      </c>
      <c r="G489" s="13" t="s">
        <v>8291</v>
      </c>
      <c r="H489" s="13" t="s">
        <v>8291</v>
      </c>
      <c r="I489" s="13" t="s">
        <v>8291</v>
      </c>
      <c r="J489" s="27" t="s">
        <v>8292</v>
      </c>
      <c r="K489" s="13" t="s">
        <v>8291</v>
      </c>
      <c r="L489" s="13" t="str">
        <f t="shared" si="30"/>
        <v>No</v>
      </c>
      <c r="M489" s="28">
        <f t="shared" si="31"/>
        <v>0</v>
      </c>
    </row>
    <row r="490" spans="2:13" ht="15.75" customHeight="1" x14ac:dyDescent="0.3">
      <c r="B490" s="12" t="s">
        <v>1860</v>
      </c>
      <c r="C490" s="13">
        <v>25.555</v>
      </c>
      <c r="D490" s="13" t="str">
        <f t="shared" si="28"/>
        <v>Overweight</v>
      </c>
      <c r="E490" s="13">
        <v>4.09</v>
      </c>
      <c r="F490" s="13" t="str">
        <f t="shared" si="29"/>
        <v>Normal</v>
      </c>
      <c r="G490" s="13" t="s">
        <v>8293</v>
      </c>
      <c r="H490" s="13" t="s">
        <v>8291</v>
      </c>
      <c r="I490" s="13" t="s">
        <v>8291</v>
      </c>
      <c r="J490" s="27" t="s">
        <v>8292</v>
      </c>
      <c r="K490" s="13" t="s">
        <v>8293</v>
      </c>
      <c r="L490" s="13" t="str">
        <f t="shared" si="30"/>
        <v>Yes</v>
      </c>
      <c r="M490" s="28">
        <f t="shared" si="31"/>
        <v>0</v>
      </c>
    </row>
    <row r="491" spans="2:13" ht="15.75" customHeight="1" x14ac:dyDescent="0.3">
      <c r="B491" s="12" t="s">
        <v>1864</v>
      </c>
      <c r="C491" s="13">
        <v>29.64</v>
      </c>
      <c r="D491" s="13" t="str">
        <f t="shared" si="28"/>
        <v>Overweight</v>
      </c>
      <c r="E491" s="13">
        <v>4.93</v>
      </c>
      <c r="F491" s="13" t="str">
        <f t="shared" si="29"/>
        <v>Normal</v>
      </c>
      <c r="G491" s="13" t="s">
        <v>8291</v>
      </c>
      <c r="H491" s="13" t="s">
        <v>8291</v>
      </c>
      <c r="I491" s="13" t="s">
        <v>8293</v>
      </c>
      <c r="J491" s="27">
        <v>1</v>
      </c>
      <c r="K491" s="13" t="s">
        <v>8291</v>
      </c>
      <c r="L491" s="13" t="str">
        <f t="shared" si="30"/>
        <v>No</v>
      </c>
      <c r="M491" s="28">
        <f t="shared" si="31"/>
        <v>1</v>
      </c>
    </row>
    <row r="492" spans="2:13" ht="15.75" customHeight="1" x14ac:dyDescent="0.3">
      <c r="B492" s="12" t="s">
        <v>1867</v>
      </c>
      <c r="C492" s="13">
        <v>53.93</v>
      </c>
      <c r="D492" s="13" t="str">
        <f t="shared" si="28"/>
        <v>Obesity</v>
      </c>
      <c r="E492" s="13">
        <v>5.34</v>
      </c>
      <c r="F492" s="13" t="str">
        <f t="shared" si="29"/>
        <v>Normal</v>
      </c>
      <c r="G492" s="13" t="s">
        <v>8293</v>
      </c>
      <c r="H492" s="13" t="s">
        <v>8291</v>
      </c>
      <c r="I492" s="13" t="s">
        <v>8291</v>
      </c>
      <c r="J492" s="27">
        <v>2</v>
      </c>
      <c r="K492" s="13" t="s">
        <v>8291</v>
      </c>
      <c r="L492" s="13" t="str">
        <f t="shared" si="30"/>
        <v>No</v>
      </c>
      <c r="M492" s="28">
        <f t="shared" si="31"/>
        <v>2</v>
      </c>
    </row>
    <row r="493" spans="2:13" ht="15.75" customHeight="1" x14ac:dyDescent="0.3">
      <c r="B493" s="12" t="s">
        <v>1870</v>
      </c>
      <c r="C493" s="13">
        <v>28.024999999999999</v>
      </c>
      <c r="D493" s="13" t="str">
        <f t="shared" si="28"/>
        <v>Overweight</v>
      </c>
      <c r="E493" s="13">
        <v>5.65</v>
      </c>
      <c r="F493" s="13" t="str">
        <f t="shared" si="29"/>
        <v>Normal</v>
      </c>
      <c r="G493" s="13" t="s">
        <v>8291</v>
      </c>
      <c r="H493" s="13" t="s">
        <v>8291</v>
      </c>
      <c r="I493" s="13" t="s">
        <v>8291</v>
      </c>
      <c r="J493" s="27">
        <v>1</v>
      </c>
      <c r="K493" s="13" t="s">
        <v>8293</v>
      </c>
      <c r="L493" s="13" t="str">
        <f t="shared" si="30"/>
        <v>Yes</v>
      </c>
      <c r="M493" s="28">
        <f t="shared" si="31"/>
        <v>1</v>
      </c>
    </row>
    <row r="494" spans="2:13" ht="15.75" customHeight="1" x14ac:dyDescent="0.3">
      <c r="B494" s="12" t="s">
        <v>1874</v>
      </c>
      <c r="C494" s="13">
        <v>27.5</v>
      </c>
      <c r="D494" s="13" t="str">
        <f t="shared" si="28"/>
        <v>Overweight</v>
      </c>
      <c r="E494" s="13">
        <v>4.49</v>
      </c>
      <c r="F494" s="13" t="str">
        <f t="shared" si="29"/>
        <v>Normal</v>
      </c>
      <c r="G494" s="13" t="s">
        <v>8291</v>
      </c>
      <c r="H494" s="13" t="s">
        <v>8291</v>
      </c>
      <c r="I494" s="13" t="s">
        <v>8291</v>
      </c>
      <c r="J494" s="27" t="s">
        <v>8292</v>
      </c>
      <c r="K494" s="13" t="s">
        <v>8291</v>
      </c>
      <c r="L494" s="13" t="str">
        <f t="shared" si="30"/>
        <v>No</v>
      </c>
      <c r="M494" s="28">
        <f t="shared" si="31"/>
        <v>0</v>
      </c>
    </row>
    <row r="495" spans="2:13" ht="15.75" customHeight="1" x14ac:dyDescent="0.3">
      <c r="B495" s="12" t="s">
        <v>1878</v>
      </c>
      <c r="C495" s="13">
        <v>21.8</v>
      </c>
      <c r="D495" s="13" t="str">
        <f t="shared" si="28"/>
        <v>Healthy Weight</v>
      </c>
      <c r="E495" s="13">
        <v>10.55</v>
      </c>
      <c r="F495" s="13" t="str">
        <f t="shared" si="29"/>
        <v>Diabetes</v>
      </c>
      <c r="G495" s="13" t="s">
        <v>8291</v>
      </c>
      <c r="H495" s="13" t="s">
        <v>8291</v>
      </c>
      <c r="I495" s="13" t="s">
        <v>8291</v>
      </c>
      <c r="J495" s="27" t="s">
        <v>8292</v>
      </c>
      <c r="K495" s="13" t="s">
        <v>8293</v>
      </c>
      <c r="L495" s="13" t="str">
        <f t="shared" si="30"/>
        <v>Yes</v>
      </c>
      <c r="M495" s="28">
        <f t="shared" si="31"/>
        <v>0</v>
      </c>
    </row>
    <row r="496" spans="2:13" ht="15.75" customHeight="1" x14ac:dyDescent="0.3">
      <c r="B496" s="12" t="s">
        <v>1881</v>
      </c>
      <c r="C496" s="13">
        <v>26.41</v>
      </c>
      <c r="D496" s="13" t="str">
        <f t="shared" si="28"/>
        <v>Overweight</v>
      </c>
      <c r="E496" s="13">
        <v>4.92</v>
      </c>
      <c r="F496" s="13" t="str">
        <f t="shared" si="29"/>
        <v>Normal</v>
      </c>
      <c r="G496" s="13" t="s">
        <v>8293</v>
      </c>
      <c r="H496" s="13" t="s">
        <v>8291</v>
      </c>
      <c r="I496" s="13" t="s">
        <v>8293</v>
      </c>
      <c r="J496" s="27">
        <v>1</v>
      </c>
      <c r="K496" s="13" t="s">
        <v>8293</v>
      </c>
      <c r="L496" s="13" t="str">
        <f t="shared" si="30"/>
        <v>Yes</v>
      </c>
      <c r="M496" s="28">
        <f t="shared" si="31"/>
        <v>1</v>
      </c>
    </row>
    <row r="497" spans="2:13" ht="15.75" customHeight="1" x14ac:dyDescent="0.3">
      <c r="B497" s="12" t="s">
        <v>1885</v>
      </c>
      <c r="C497" s="13">
        <v>27.835000000000001</v>
      </c>
      <c r="D497" s="13" t="str">
        <f t="shared" si="28"/>
        <v>Overweight</v>
      </c>
      <c r="E497" s="13">
        <v>5.9</v>
      </c>
      <c r="F497" s="13" t="str">
        <f t="shared" si="29"/>
        <v>Prediabetes</v>
      </c>
      <c r="G497" s="13" t="s">
        <v>8293</v>
      </c>
      <c r="H497" s="13" t="s">
        <v>8291</v>
      </c>
      <c r="I497" s="13" t="s">
        <v>8291</v>
      </c>
      <c r="J497" s="27">
        <v>1</v>
      </c>
      <c r="K497" s="13" t="s">
        <v>8293</v>
      </c>
      <c r="L497" s="13" t="str">
        <f t="shared" si="30"/>
        <v>Yes</v>
      </c>
      <c r="M497" s="28">
        <f t="shared" si="31"/>
        <v>1</v>
      </c>
    </row>
    <row r="498" spans="2:13" ht="15.75" customHeight="1" x14ac:dyDescent="0.3">
      <c r="B498" s="12" t="s">
        <v>1888</v>
      </c>
      <c r="C498" s="13">
        <v>51.74</v>
      </c>
      <c r="D498" s="13" t="str">
        <f t="shared" si="28"/>
        <v>Obesity</v>
      </c>
      <c r="E498" s="13">
        <v>4.9800000000000004</v>
      </c>
      <c r="F498" s="13" t="str">
        <f t="shared" si="29"/>
        <v>Normal</v>
      </c>
      <c r="G498" s="13" t="s">
        <v>8293</v>
      </c>
      <c r="H498" s="13" t="s">
        <v>8291</v>
      </c>
      <c r="I498" s="13" t="s">
        <v>8291</v>
      </c>
      <c r="J498" s="27">
        <v>2</v>
      </c>
      <c r="K498" s="13" t="s">
        <v>8291</v>
      </c>
      <c r="L498" s="13" t="str">
        <f t="shared" si="30"/>
        <v>No</v>
      </c>
      <c r="M498" s="28">
        <f t="shared" si="31"/>
        <v>2</v>
      </c>
    </row>
    <row r="499" spans="2:13" ht="15.75" customHeight="1" x14ac:dyDescent="0.3">
      <c r="B499" s="12" t="s">
        <v>1891</v>
      </c>
      <c r="C499" s="13">
        <v>23.37</v>
      </c>
      <c r="D499" s="13" t="str">
        <f t="shared" si="28"/>
        <v>Healthy Weight</v>
      </c>
      <c r="E499" s="13">
        <v>5.8</v>
      </c>
      <c r="F499" s="13" t="str">
        <f t="shared" si="29"/>
        <v>Prediabetes</v>
      </c>
      <c r="G499" s="13" t="s">
        <v>8291</v>
      </c>
      <c r="H499" s="13" t="s">
        <v>8291</v>
      </c>
      <c r="I499" s="13" t="s">
        <v>8291</v>
      </c>
      <c r="J499" s="27" t="s">
        <v>8292</v>
      </c>
      <c r="K499" s="13" t="s">
        <v>8293</v>
      </c>
      <c r="L499" s="13" t="str">
        <f t="shared" si="30"/>
        <v>Yes</v>
      </c>
      <c r="M499" s="28">
        <f t="shared" si="31"/>
        <v>0</v>
      </c>
    </row>
    <row r="500" spans="2:13" ht="15.75" customHeight="1" x14ac:dyDescent="0.3">
      <c r="B500" s="12" t="s">
        <v>1895</v>
      </c>
      <c r="C500" s="13">
        <v>29.7</v>
      </c>
      <c r="D500" s="13" t="str">
        <f t="shared" si="28"/>
        <v>Overweight</v>
      </c>
      <c r="E500" s="13">
        <v>6.21</v>
      </c>
      <c r="F500" s="13" t="str">
        <f t="shared" si="29"/>
        <v>Prediabetes</v>
      </c>
      <c r="G500" s="13" t="s">
        <v>8293</v>
      </c>
      <c r="H500" s="13" t="s">
        <v>8291</v>
      </c>
      <c r="I500" s="13" t="s">
        <v>8293</v>
      </c>
      <c r="J500" s="27">
        <v>1</v>
      </c>
      <c r="K500" s="13" t="s">
        <v>8293</v>
      </c>
      <c r="L500" s="13" t="str">
        <f t="shared" si="30"/>
        <v>Yes</v>
      </c>
      <c r="M500" s="28">
        <f t="shared" si="31"/>
        <v>1</v>
      </c>
    </row>
    <row r="501" spans="2:13" ht="15.75" customHeight="1" x14ac:dyDescent="0.3">
      <c r="B501" s="12" t="s">
        <v>1898</v>
      </c>
      <c r="C501" s="13">
        <v>20.045000000000002</v>
      </c>
      <c r="D501" s="13" t="str">
        <f t="shared" si="28"/>
        <v>Healthy Weight</v>
      </c>
      <c r="E501" s="13">
        <v>6.17</v>
      </c>
      <c r="F501" s="13" t="str">
        <f t="shared" si="29"/>
        <v>Prediabetes</v>
      </c>
      <c r="G501" s="13" t="s">
        <v>8291</v>
      </c>
      <c r="H501" s="13" t="s">
        <v>8291</v>
      </c>
      <c r="I501" s="13" t="s">
        <v>8293</v>
      </c>
      <c r="J501" s="27">
        <v>1</v>
      </c>
      <c r="K501" s="13" t="s">
        <v>8293</v>
      </c>
      <c r="L501" s="13" t="str">
        <f t="shared" si="30"/>
        <v>Yes</v>
      </c>
      <c r="M501" s="28">
        <f t="shared" si="31"/>
        <v>1</v>
      </c>
    </row>
    <row r="502" spans="2:13" ht="15.75" customHeight="1" x14ac:dyDescent="0.3">
      <c r="B502" s="12" t="s">
        <v>1902</v>
      </c>
      <c r="C502" s="13">
        <v>27.83</v>
      </c>
      <c r="D502" s="13" t="str">
        <f t="shared" si="28"/>
        <v>Overweight</v>
      </c>
      <c r="E502" s="13">
        <v>5.36</v>
      </c>
      <c r="F502" s="13" t="str">
        <f t="shared" si="29"/>
        <v>Normal</v>
      </c>
      <c r="G502" s="13" t="s">
        <v>8291</v>
      </c>
      <c r="H502" s="13" t="s">
        <v>8291</v>
      </c>
      <c r="I502" s="13" t="s">
        <v>8291</v>
      </c>
      <c r="J502" s="27">
        <v>2</v>
      </c>
      <c r="K502" s="13" t="s">
        <v>8291</v>
      </c>
      <c r="L502" s="13" t="str">
        <f t="shared" si="30"/>
        <v>No</v>
      </c>
      <c r="M502" s="28">
        <f t="shared" si="31"/>
        <v>2</v>
      </c>
    </row>
    <row r="503" spans="2:13" ht="15.75" customHeight="1" x14ac:dyDescent="0.3">
      <c r="B503" s="12" t="s">
        <v>1905</v>
      </c>
      <c r="C503" s="13">
        <v>28.93</v>
      </c>
      <c r="D503" s="13" t="str">
        <f t="shared" si="28"/>
        <v>Overweight</v>
      </c>
      <c r="E503" s="13">
        <v>5.2</v>
      </c>
      <c r="F503" s="13" t="str">
        <f t="shared" si="29"/>
        <v>Normal</v>
      </c>
      <c r="G503" s="13" t="s">
        <v>8291</v>
      </c>
      <c r="H503" s="13" t="s">
        <v>8291</v>
      </c>
      <c r="I503" s="13" t="s">
        <v>8291</v>
      </c>
      <c r="J503" s="27" t="s">
        <v>8292</v>
      </c>
      <c r="K503" s="13" t="s">
        <v>8293</v>
      </c>
      <c r="L503" s="13" t="str">
        <f t="shared" si="30"/>
        <v>Yes</v>
      </c>
      <c r="M503" s="28">
        <f t="shared" si="31"/>
        <v>0</v>
      </c>
    </row>
    <row r="504" spans="2:13" ht="15.75" customHeight="1" x14ac:dyDescent="0.3">
      <c r="B504" s="12" t="s">
        <v>1909</v>
      </c>
      <c r="C504" s="13">
        <v>33.82</v>
      </c>
      <c r="D504" s="13" t="str">
        <f t="shared" si="28"/>
        <v>Obesity</v>
      </c>
      <c r="E504" s="13">
        <v>5.42</v>
      </c>
      <c r="F504" s="13" t="str">
        <f t="shared" si="29"/>
        <v>Normal</v>
      </c>
      <c r="G504" s="13" t="s">
        <v>8291</v>
      </c>
      <c r="H504" s="13" t="s">
        <v>8291</v>
      </c>
      <c r="I504" s="13" t="s">
        <v>8291</v>
      </c>
      <c r="J504" s="27" t="s">
        <v>8292</v>
      </c>
      <c r="K504" s="13" t="s">
        <v>8291</v>
      </c>
      <c r="L504" s="13" t="str">
        <f t="shared" si="30"/>
        <v>No</v>
      </c>
      <c r="M504" s="28">
        <f t="shared" si="31"/>
        <v>0</v>
      </c>
    </row>
    <row r="505" spans="2:13" ht="15.75" customHeight="1" x14ac:dyDescent="0.3">
      <c r="B505" s="12" t="s">
        <v>1912</v>
      </c>
      <c r="C505" s="13">
        <v>20.234999999999999</v>
      </c>
      <c r="D505" s="13" t="str">
        <f t="shared" si="28"/>
        <v>Healthy Weight</v>
      </c>
      <c r="E505" s="13">
        <v>6.84</v>
      </c>
      <c r="F505" s="13" t="str">
        <f t="shared" si="29"/>
        <v>Diabetes</v>
      </c>
      <c r="G505" s="13" t="s">
        <v>8291</v>
      </c>
      <c r="H505" s="13" t="s">
        <v>8291</v>
      </c>
      <c r="I505" s="13" t="s">
        <v>8291</v>
      </c>
      <c r="J505" s="27" t="s">
        <v>8292</v>
      </c>
      <c r="K505" s="13" t="s">
        <v>8293</v>
      </c>
      <c r="L505" s="13" t="str">
        <f t="shared" si="30"/>
        <v>Yes</v>
      </c>
      <c r="M505" s="28">
        <f t="shared" si="31"/>
        <v>0</v>
      </c>
    </row>
    <row r="506" spans="2:13" ht="15.75" customHeight="1" x14ac:dyDescent="0.3">
      <c r="B506" s="12" t="s">
        <v>1916</v>
      </c>
      <c r="C506" s="13">
        <v>49.2</v>
      </c>
      <c r="D506" s="13" t="str">
        <f t="shared" si="28"/>
        <v>Obesity</v>
      </c>
      <c r="E506" s="13">
        <v>10.9</v>
      </c>
      <c r="F506" s="13" t="str">
        <f t="shared" si="29"/>
        <v>Diabetes</v>
      </c>
      <c r="G506" s="13" t="s">
        <v>8293</v>
      </c>
      <c r="H506" s="13" t="s">
        <v>8291</v>
      </c>
      <c r="I506" s="13" t="s">
        <v>8293</v>
      </c>
      <c r="J506" s="27">
        <v>1</v>
      </c>
      <c r="K506" s="13" t="s">
        <v>8291</v>
      </c>
      <c r="L506" s="13" t="str">
        <f t="shared" si="30"/>
        <v>No</v>
      </c>
      <c r="M506" s="28">
        <f t="shared" si="31"/>
        <v>1</v>
      </c>
    </row>
    <row r="507" spans="2:13" ht="15.75" customHeight="1" x14ac:dyDescent="0.3">
      <c r="B507" s="12" t="s">
        <v>1920</v>
      </c>
      <c r="C507" s="13">
        <v>26.4</v>
      </c>
      <c r="D507" s="13" t="str">
        <f t="shared" si="28"/>
        <v>Overweight</v>
      </c>
      <c r="E507" s="13">
        <v>4.87</v>
      </c>
      <c r="F507" s="13" t="str">
        <f t="shared" si="29"/>
        <v>Normal</v>
      </c>
      <c r="G507" s="13" t="s">
        <v>8293</v>
      </c>
      <c r="H507" s="13" t="s">
        <v>8291</v>
      </c>
      <c r="I507" s="13" t="s">
        <v>8291</v>
      </c>
      <c r="J507" s="27" t="s">
        <v>8292</v>
      </c>
      <c r="K507" s="13" t="s">
        <v>8293</v>
      </c>
      <c r="L507" s="13" t="str">
        <f t="shared" si="30"/>
        <v>Yes</v>
      </c>
      <c r="M507" s="28">
        <f t="shared" si="31"/>
        <v>0</v>
      </c>
    </row>
    <row r="508" spans="2:13" ht="15.75" customHeight="1" x14ac:dyDescent="0.3">
      <c r="B508" s="12" t="s">
        <v>1923</v>
      </c>
      <c r="C508" s="13">
        <v>28.38</v>
      </c>
      <c r="D508" s="13" t="str">
        <f t="shared" si="28"/>
        <v>Overweight</v>
      </c>
      <c r="E508" s="13">
        <v>6.07</v>
      </c>
      <c r="F508" s="13" t="str">
        <f t="shared" si="29"/>
        <v>Prediabetes</v>
      </c>
      <c r="G508" s="13" t="s">
        <v>8291</v>
      </c>
      <c r="H508" s="13" t="s">
        <v>8291</v>
      </c>
      <c r="I508" s="13" t="s">
        <v>8291</v>
      </c>
      <c r="J508" s="27">
        <v>1</v>
      </c>
      <c r="K508" s="13" t="s">
        <v>8293</v>
      </c>
      <c r="L508" s="13" t="str">
        <f t="shared" si="30"/>
        <v>Yes</v>
      </c>
      <c r="M508" s="28">
        <f t="shared" si="31"/>
        <v>1</v>
      </c>
    </row>
    <row r="509" spans="2:13" ht="15.75" customHeight="1" x14ac:dyDescent="0.3">
      <c r="B509" s="12" t="s">
        <v>1927</v>
      </c>
      <c r="C509" s="13">
        <v>24.64</v>
      </c>
      <c r="D509" s="13" t="str">
        <f t="shared" si="28"/>
        <v>Healthy Weight</v>
      </c>
      <c r="E509" s="13">
        <v>4.33</v>
      </c>
      <c r="F509" s="13" t="str">
        <f t="shared" si="29"/>
        <v>Normal</v>
      </c>
      <c r="G509" s="13" t="s">
        <v>8291</v>
      </c>
      <c r="H509" s="13" t="s">
        <v>8291</v>
      </c>
      <c r="I509" s="13" t="s">
        <v>8291</v>
      </c>
      <c r="J509" s="27" t="s">
        <v>8292</v>
      </c>
      <c r="K509" s="13" t="s">
        <v>8293</v>
      </c>
      <c r="L509" s="13" t="str">
        <f t="shared" si="30"/>
        <v>Yes</v>
      </c>
      <c r="M509" s="28">
        <f t="shared" si="31"/>
        <v>0</v>
      </c>
    </row>
    <row r="510" spans="2:13" ht="15.75" customHeight="1" x14ac:dyDescent="0.3">
      <c r="B510" s="12" t="s">
        <v>1931</v>
      </c>
      <c r="C510" s="13">
        <v>39.71</v>
      </c>
      <c r="D510" s="13" t="str">
        <f t="shared" si="28"/>
        <v>Obesity</v>
      </c>
      <c r="E510" s="13">
        <v>5.83</v>
      </c>
      <c r="F510" s="13" t="str">
        <f t="shared" si="29"/>
        <v>Prediabetes</v>
      </c>
      <c r="G510" s="13" t="s">
        <v>8291</v>
      </c>
      <c r="H510" s="13" t="s">
        <v>8291</v>
      </c>
      <c r="I510" s="13" t="s">
        <v>8291</v>
      </c>
      <c r="J510" s="27">
        <v>1</v>
      </c>
      <c r="K510" s="13" t="s">
        <v>8291</v>
      </c>
      <c r="L510" s="13" t="str">
        <f t="shared" si="30"/>
        <v>No</v>
      </c>
      <c r="M510" s="28">
        <f t="shared" si="31"/>
        <v>1</v>
      </c>
    </row>
    <row r="511" spans="2:13" ht="15.75" customHeight="1" x14ac:dyDescent="0.3">
      <c r="B511" s="12" t="s">
        <v>1935</v>
      </c>
      <c r="C511" s="13">
        <v>22.22</v>
      </c>
      <c r="D511" s="13" t="str">
        <f t="shared" si="28"/>
        <v>Healthy Weight</v>
      </c>
      <c r="E511" s="13">
        <v>5.5</v>
      </c>
      <c r="F511" s="13" t="str">
        <f t="shared" si="29"/>
        <v>Normal</v>
      </c>
      <c r="G511" s="13" t="s">
        <v>8291</v>
      </c>
      <c r="H511" s="13" t="s">
        <v>8291</v>
      </c>
      <c r="I511" s="13" t="s">
        <v>8291</v>
      </c>
      <c r="J511" s="27" t="s">
        <v>8292</v>
      </c>
      <c r="K511" s="13" t="s">
        <v>8293</v>
      </c>
      <c r="L511" s="13" t="str">
        <f t="shared" si="30"/>
        <v>Yes</v>
      </c>
      <c r="M511" s="28">
        <f t="shared" si="31"/>
        <v>0</v>
      </c>
    </row>
    <row r="512" spans="2:13" ht="15.75" customHeight="1" x14ac:dyDescent="0.3">
      <c r="B512" s="12" t="s">
        <v>1939</v>
      </c>
      <c r="C512" s="13">
        <v>33.344999999999999</v>
      </c>
      <c r="D512" s="13" t="str">
        <f t="shared" si="28"/>
        <v>Obesity</v>
      </c>
      <c r="E512" s="13">
        <v>4.79</v>
      </c>
      <c r="F512" s="13" t="str">
        <f t="shared" si="29"/>
        <v>Normal</v>
      </c>
      <c r="G512" s="13" t="s">
        <v>8291</v>
      </c>
      <c r="H512" s="13" t="s">
        <v>8291</v>
      </c>
      <c r="I512" s="13" t="s">
        <v>8293</v>
      </c>
      <c r="J512" s="27">
        <v>1</v>
      </c>
      <c r="K512" s="13" t="s">
        <v>8291</v>
      </c>
      <c r="L512" s="13" t="str">
        <f t="shared" si="30"/>
        <v>No</v>
      </c>
      <c r="M512" s="28">
        <f t="shared" si="31"/>
        <v>1</v>
      </c>
    </row>
    <row r="513" spans="2:13" ht="15.75" customHeight="1" x14ac:dyDescent="0.3">
      <c r="B513" s="12" t="s">
        <v>1943</v>
      </c>
      <c r="C513" s="13">
        <v>24.42</v>
      </c>
      <c r="D513" s="13" t="str">
        <f t="shared" si="28"/>
        <v>Healthy Weight</v>
      </c>
      <c r="E513" s="13">
        <v>5.81</v>
      </c>
      <c r="F513" s="13" t="str">
        <f t="shared" si="29"/>
        <v>Prediabetes</v>
      </c>
      <c r="G513" s="13" t="s">
        <v>8291</v>
      </c>
      <c r="H513" s="13" t="s">
        <v>8291</v>
      </c>
      <c r="I513" s="13" t="s">
        <v>8291</v>
      </c>
      <c r="J513" s="27">
        <v>1</v>
      </c>
      <c r="K513" s="13" t="s">
        <v>8293</v>
      </c>
      <c r="L513" s="13" t="str">
        <f t="shared" si="30"/>
        <v>Yes</v>
      </c>
      <c r="M513" s="28">
        <f t="shared" si="31"/>
        <v>1</v>
      </c>
    </row>
    <row r="514" spans="2:13" ht="15.75" customHeight="1" x14ac:dyDescent="0.3">
      <c r="B514" s="12" t="s">
        <v>1946</v>
      </c>
      <c r="C514" s="13">
        <v>29.81</v>
      </c>
      <c r="D514" s="13" t="str">
        <f t="shared" si="28"/>
        <v>Overweight</v>
      </c>
      <c r="E514" s="13">
        <v>5.58</v>
      </c>
      <c r="F514" s="13" t="str">
        <f t="shared" si="29"/>
        <v>Normal</v>
      </c>
      <c r="G514" s="13" t="s">
        <v>8291</v>
      </c>
      <c r="H514" s="13" t="s">
        <v>8291</v>
      </c>
      <c r="I514" s="13" t="s">
        <v>8291</v>
      </c>
      <c r="J514" s="27" t="s">
        <v>8292</v>
      </c>
      <c r="K514" s="13" t="s">
        <v>8293</v>
      </c>
      <c r="L514" s="13" t="str">
        <f t="shared" si="30"/>
        <v>Yes</v>
      </c>
      <c r="M514" s="28">
        <f t="shared" si="31"/>
        <v>0</v>
      </c>
    </row>
    <row r="515" spans="2:13" ht="15.75" customHeight="1" x14ac:dyDescent="0.3">
      <c r="B515" s="12" t="s">
        <v>1949</v>
      </c>
      <c r="C515" s="13">
        <v>51.18</v>
      </c>
      <c r="D515" s="13" t="str">
        <f t="shared" ref="D515:D578" si="32">IF(C515&lt;18.5,"Underweight", IF(AND(C515&gt;=18.5,C515&lt;=24.9),"Healthy Weight", IF(AND(C515&gt;=25,C515&lt;=29.9),"Overweight", IF(C515&gt;=30,"Obesity"))))</f>
        <v>Obesity</v>
      </c>
      <c r="E515" s="13">
        <v>4.4000000000000004</v>
      </c>
      <c r="F515" s="13" t="str">
        <f t="shared" ref="F515:F578" si="33">IF(E515&lt;5.7,"Normal",IF(AND(E515&gt;=5.7,E515&lt;=6.4),"Prediabetes",IF(E515&gt;=6.5,"Diabetes")))</f>
        <v>Normal</v>
      </c>
      <c r="G515" s="13" t="s">
        <v>8293</v>
      </c>
      <c r="H515" s="13" t="s">
        <v>8291</v>
      </c>
      <c r="I515" s="13" t="s">
        <v>8291</v>
      </c>
      <c r="J515" s="27">
        <v>2</v>
      </c>
      <c r="K515" s="13" t="s">
        <v>8291</v>
      </c>
      <c r="L515" s="13" t="str">
        <f t="shared" ref="L515:L578" si="34">IF($K$3:$K$2337="?","No",K515)</f>
        <v>No</v>
      </c>
      <c r="M515" s="28">
        <f t="shared" ref="M515:M578" si="35">IF(J515="No major surgery", 0,J515)</f>
        <v>2</v>
      </c>
    </row>
    <row r="516" spans="2:13" ht="15.75" customHeight="1" x14ac:dyDescent="0.3">
      <c r="B516" s="12" t="s">
        <v>1953</v>
      </c>
      <c r="C516" s="13">
        <v>51.37</v>
      </c>
      <c r="D516" s="13" t="str">
        <f t="shared" si="32"/>
        <v>Obesity</v>
      </c>
      <c r="E516" s="13">
        <v>8.18</v>
      </c>
      <c r="F516" s="13" t="str">
        <f t="shared" si="33"/>
        <v>Diabetes</v>
      </c>
      <c r="G516" s="13" t="s">
        <v>8293</v>
      </c>
      <c r="H516" s="13" t="s">
        <v>8291</v>
      </c>
      <c r="I516" s="13" t="s">
        <v>8291</v>
      </c>
      <c r="J516" s="27" t="s">
        <v>8292</v>
      </c>
      <c r="K516" s="13" t="s">
        <v>8291</v>
      </c>
      <c r="L516" s="13" t="str">
        <f t="shared" si="34"/>
        <v>No</v>
      </c>
      <c r="M516" s="28">
        <f t="shared" si="35"/>
        <v>0</v>
      </c>
    </row>
    <row r="517" spans="2:13" ht="15.75" customHeight="1" x14ac:dyDescent="0.3">
      <c r="B517" s="12" t="s">
        <v>1957</v>
      </c>
      <c r="C517" s="13">
        <v>36.19</v>
      </c>
      <c r="D517" s="13" t="str">
        <f t="shared" si="32"/>
        <v>Obesity</v>
      </c>
      <c r="E517" s="13">
        <v>5.52</v>
      </c>
      <c r="F517" s="13" t="str">
        <f t="shared" si="33"/>
        <v>Normal</v>
      </c>
      <c r="G517" s="13" t="s">
        <v>8293</v>
      </c>
      <c r="H517" s="13" t="s">
        <v>8291</v>
      </c>
      <c r="I517" s="13" t="s">
        <v>8291</v>
      </c>
      <c r="J517" s="27" t="s">
        <v>8292</v>
      </c>
      <c r="K517" s="13" t="s">
        <v>8291</v>
      </c>
      <c r="L517" s="13" t="str">
        <f t="shared" si="34"/>
        <v>No</v>
      </c>
      <c r="M517" s="28">
        <f t="shared" si="35"/>
        <v>0</v>
      </c>
    </row>
    <row r="518" spans="2:13" ht="15.75" customHeight="1" x14ac:dyDescent="0.3">
      <c r="B518" s="12" t="s">
        <v>1961</v>
      </c>
      <c r="C518" s="13">
        <v>25.9</v>
      </c>
      <c r="D518" s="13" t="str">
        <f t="shared" si="32"/>
        <v>Overweight</v>
      </c>
      <c r="E518" s="13">
        <v>4.84</v>
      </c>
      <c r="F518" s="13" t="str">
        <f t="shared" si="33"/>
        <v>Normal</v>
      </c>
      <c r="G518" s="13" t="s">
        <v>8291</v>
      </c>
      <c r="H518" s="13" t="s">
        <v>8291</v>
      </c>
      <c r="I518" s="13" t="s">
        <v>8291</v>
      </c>
      <c r="J518" s="27" t="s">
        <v>8292</v>
      </c>
      <c r="K518" s="13" t="s">
        <v>8293</v>
      </c>
      <c r="L518" s="13" t="str">
        <f t="shared" si="34"/>
        <v>Yes</v>
      </c>
      <c r="M518" s="28">
        <f t="shared" si="35"/>
        <v>0</v>
      </c>
    </row>
    <row r="519" spans="2:13" ht="15.75" customHeight="1" x14ac:dyDescent="0.3">
      <c r="B519" s="12" t="s">
        <v>1964</v>
      </c>
      <c r="C519" s="13">
        <v>35.72</v>
      </c>
      <c r="D519" s="13" t="str">
        <f t="shared" si="32"/>
        <v>Obesity</v>
      </c>
      <c r="E519" s="13">
        <v>4.08</v>
      </c>
      <c r="F519" s="13" t="str">
        <f t="shared" si="33"/>
        <v>Normal</v>
      </c>
      <c r="G519" s="13" t="s">
        <v>8291</v>
      </c>
      <c r="H519" s="13" t="s">
        <v>8291</v>
      </c>
      <c r="I519" s="13" t="s">
        <v>8293</v>
      </c>
      <c r="J519" s="27">
        <v>1</v>
      </c>
      <c r="K519" s="13" t="s">
        <v>8291</v>
      </c>
      <c r="L519" s="13" t="str">
        <f t="shared" si="34"/>
        <v>No</v>
      </c>
      <c r="M519" s="28">
        <f t="shared" si="35"/>
        <v>1</v>
      </c>
    </row>
    <row r="520" spans="2:13" ht="15.75" customHeight="1" x14ac:dyDescent="0.3">
      <c r="B520" s="12" t="s">
        <v>1967</v>
      </c>
      <c r="C520" s="13">
        <v>27.94</v>
      </c>
      <c r="D520" s="13" t="str">
        <f t="shared" si="32"/>
        <v>Overweight</v>
      </c>
      <c r="E520" s="13">
        <v>4.4800000000000004</v>
      </c>
      <c r="F520" s="13" t="str">
        <f t="shared" si="33"/>
        <v>Normal</v>
      </c>
      <c r="G520" s="13" t="s">
        <v>8291</v>
      </c>
      <c r="H520" s="13" t="s">
        <v>8291</v>
      </c>
      <c r="I520" s="13" t="s">
        <v>8293</v>
      </c>
      <c r="J520" s="27">
        <v>1</v>
      </c>
      <c r="K520" s="13" t="s">
        <v>8293</v>
      </c>
      <c r="L520" s="13" t="str">
        <f t="shared" si="34"/>
        <v>Yes</v>
      </c>
      <c r="M520" s="28">
        <f t="shared" si="35"/>
        <v>1</v>
      </c>
    </row>
    <row r="521" spans="2:13" ht="15.75" customHeight="1" x14ac:dyDescent="0.3">
      <c r="B521" s="12" t="s">
        <v>1970</v>
      </c>
      <c r="C521" s="13">
        <v>27.1</v>
      </c>
      <c r="D521" s="13" t="str">
        <f t="shared" si="32"/>
        <v>Overweight</v>
      </c>
      <c r="E521" s="13">
        <v>5.73</v>
      </c>
      <c r="F521" s="13" t="str">
        <f t="shared" si="33"/>
        <v>Prediabetes</v>
      </c>
      <c r="G521" s="13" t="s">
        <v>8291</v>
      </c>
      <c r="H521" s="13" t="s">
        <v>8291</v>
      </c>
      <c r="I521" s="13" t="s">
        <v>8291</v>
      </c>
      <c r="J521" s="27" t="s">
        <v>8292</v>
      </c>
      <c r="K521" s="13" t="s">
        <v>8293</v>
      </c>
      <c r="L521" s="13" t="str">
        <f t="shared" si="34"/>
        <v>Yes</v>
      </c>
      <c r="M521" s="28">
        <f t="shared" si="35"/>
        <v>0</v>
      </c>
    </row>
    <row r="522" spans="2:13" ht="15.75" customHeight="1" x14ac:dyDescent="0.3">
      <c r="B522" s="12" t="s">
        <v>1973</v>
      </c>
      <c r="C522" s="13">
        <v>18.3</v>
      </c>
      <c r="D522" s="13" t="str">
        <f t="shared" si="32"/>
        <v>Underweight</v>
      </c>
      <c r="E522" s="13">
        <v>5.46</v>
      </c>
      <c r="F522" s="13" t="str">
        <f t="shared" si="33"/>
        <v>Normal</v>
      </c>
      <c r="G522" s="13" t="s">
        <v>8293</v>
      </c>
      <c r="H522" s="13" t="s">
        <v>8291</v>
      </c>
      <c r="I522" s="13" t="s">
        <v>8293</v>
      </c>
      <c r="J522" s="27">
        <v>1</v>
      </c>
      <c r="K522" s="13" t="s">
        <v>8293</v>
      </c>
      <c r="L522" s="13" t="str">
        <f t="shared" si="34"/>
        <v>Yes</v>
      </c>
      <c r="M522" s="28">
        <f t="shared" si="35"/>
        <v>1</v>
      </c>
    </row>
    <row r="523" spans="2:13" ht="15.75" customHeight="1" x14ac:dyDescent="0.3">
      <c r="B523" s="12" t="s">
        <v>1977</v>
      </c>
      <c r="C523" s="13">
        <v>25.3</v>
      </c>
      <c r="D523" s="13" t="str">
        <f t="shared" si="32"/>
        <v>Overweight</v>
      </c>
      <c r="E523" s="13">
        <v>5.0199999999999996</v>
      </c>
      <c r="F523" s="13" t="str">
        <f t="shared" si="33"/>
        <v>Normal</v>
      </c>
      <c r="G523" s="13" t="s">
        <v>8293</v>
      </c>
      <c r="H523" s="13" t="s">
        <v>8291</v>
      </c>
      <c r="I523" s="13" t="s">
        <v>8291</v>
      </c>
      <c r="J523" s="27">
        <v>1</v>
      </c>
      <c r="K523" s="13" t="s">
        <v>8293</v>
      </c>
      <c r="L523" s="13" t="str">
        <f t="shared" si="34"/>
        <v>Yes</v>
      </c>
      <c r="M523" s="28">
        <f t="shared" si="35"/>
        <v>1</v>
      </c>
    </row>
    <row r="524" spans="2:13" ht="15.75" customHeight="1" x14ac:dyDescent="0.3">
      <c r="B524" s="12" t="s">
        <v>1981</v>
      </c>
      <c r="C524" s="13">
        <v>38.83</v>
      </c>
      <c r="D524" s="13" t="str">
        <f t="shared" si="32"/>
        <v>Obesity</v>
      </c>
      <c r="E524" s="13">
        <v>6.36</v>
      </c>
      <c r="F524" s="13" t="str">
        <f t="shared" si="33"/>
        <v>Prediabetes</v>
      </c>
      <c r="G524" s="13" t="s">
        <v>8291</v>
      </c>
      <c r="H524" s="13" t="s">
        <v>8291</v>
      </c>
      <c r="I524" s="13" t="s">
        <v>8291</v>
      </c>
      <c r="J524" s="27">
        <v>1</v>
      </c>
      <c r="K524" s="13" t="s">
        <v>8291</v>
      </c>
      <c r="L524" s="13" t="str">
        <f t="shared" si="34"/>
        <v>No</v>
      </c>
      <c r="M524" s="28">
        <f t="shared" si="35"/>
        <v>1</v>
      </c>
    </row>
    <row r="525" spans="2:13" ht="15.75" customHeight="1" x14ac:dyDescent="0.3">
      <c r="B525" s="12" t="s">
        <v>1984</v>
      </c>
      <c r="C525" s="13">
        <v>27.6</v>
      </c>
      <c r="D525" s="13" t="str">
        <f t="shared" si="32"/>
        <v>Overweight</v>
      </c>
      <c r="E525" s="13">
        <v>5.36</v>
      </c>
      <c r="F525" s="13" t="str">
        <f t="shared" si="33"/>
        <v>Normal</v>
      </c>
      <c r="G525" s="13" t="s">
        <v>8291</v>
      </c>
      <c r="H525" s="13" t="s">
        <v>8291</v>
      </c>
      <c r="I525" s="13" t="s">
        <v>8291</v>
      </c>
      <c r="J525" s="27">
        <v>1</v>
      </c>
      <c r="K525" s="13" t="s">
        <v>8291</v>
      </c>
      <c r="L525" s="13" t="str">
        <f t="shared" si="34"/>
        <v>No</v>
      </c>
      <c r="M525" s="28">
        <f t="shared" si="35"/>
        <v>1</v>
      </c>
    </row>
    <row r="526" spans="2:13" ht="15.75" customHeight="1" x14ac:dyDescent="0.3">
      <c r="B526" s="12" t="s">
        <v>1988</v>
      </c>
      <c r="C526" s="13">
        <v>46.4</v>
      </c>
      <c r="D526" s="13" t="str">
        <f t="shared" si="32"/>
        <v>Obesity</v>
      </c>
      <c r="E526" s="13">
        <v>8.3699999999999992</v>
      </c>
      <c r="F526" s="13" t="str">
        <f t="shared" si="33"/>
        <v>Diabetes</v>
      </c>
      <c r="G526" s="13" t="s">
        <v>8293</v>
      </c>
      <c r="H526" s="13" t="s">
        <v>8291</v>
      </c>
      <c r="I526" s="13" t="s">
        <v>8293</v>
      </c>
      <c r="J526" s="27">
        <v>1</v>
      </c>
      <c r="K526" s="13" t="s">
        <v>8291</v>
      </c>
      <c r="L526" s="13" t="str">
        <f t="shared" si="34"/>
        <v>No</v>
      </c>
      <c r="M526" s="28">
        <f t="shared" si="35"/>
        <v>1</v>
      </c>
    </row>
    <row r="527" spans="2:13" ht="15.75" customHeight="1" x14ac:dyDescent="0.3">
      <c r="B527" s="12" t="s">
        <v>1992</v>
      </c>
      <c r="C527" s="13">
        <v>51.92</v>
      </c>
      <c r="D527" s="13" t="str">
        <f t="shared" si="32"/>
        <v>Obesity</v>
      </c>
      <c r="E527" s="13">
        <v>5.18</v>
      </c>
      <c r="F527" s="13" t="str">
        <f t="shared" si="33"/>
        <v>Normal</v>
      </c>
      <c r="G527" s="13" t="s">
        <v>8293</v>
      </c>
      <c r="H527" s="13" t="s">
        <v>8291</v>
      </c>
      <c r="I527" s="13" t="s">
        <v>8293</v>
      </c>
      <c r="J527" s="27">
        <v>1</v>
      </c>
      <c r="K527" s="13" t="s">
        <v>8291</v>
      </c>
      <c r="L527" s="13" t="str">
        <f t="shared" si="34"/>
        <v>No</v>
      </c>
      <c r="M527" s="28">
        <f t="shared" si="35"/>
        <v>1</v>
      </c>
    </row>
    <row r="528" spans="2:13" ht="15.75" customHeight="1" x14ac:dyDescent="0.3">
      <c r="B528" s="12" t="s">
        <v>1996</v>
      </c>
      <c r="C528" s="13">
        <v>32.395000000000003</v>
      </c>
      <c r="D528" s="13" t="str">
        <f t="shared" si="32"/>
        <v>Obesity</v>
      </c>
      <c r="E528" s="13">
        <v>5.68</v>
      </c>
      <c r="F528" s="13" t="str">
        <f t="shared" si="33"/>
        <v>Normal</v>
      </c>
      <c r="G528" s="13" t="s">
        <v>8293</v>
      </c>
      <c r="H528" s="13" t="s">
        <v>8291</v>
      </c>
      <c r="I528" s="13" t="s">
        <v>8291</v>
      </c>
      <c r="J528" s="27">
        <v>1</v>
      </c>
      <c r="K528" s="13" t="s">
        <v>8291</v>
      </c>
      <c r="L528" s="13" t="str">
        <f t="shared" si="34"/>
        <v>No</v>
      </c>
      <c r="M528" s="28">
        <f t="shared" si="35"/>
        <v>1</v>
      </c>
    </row>
    <row r="529" spans="2:13" ht="15.75" customHeight="1" x14ac:dyDescent="0.3">
      <c r="B529" s="12" t="s">
        <v>1999</v>
      </c>
      <c r="C529" s="13">
        <v>46.19</v>
      </c>
      <c r="D529" s="13" t="str">
        <f t="shared" si="32"/>
        <v>Obesity</v>
      </c>
      <c r="E529" s="13">
        <v>7.31</v>
      </c>
      <c r="F529" s="13" t="str">
        <f t="shared" si="33"/>
        <v>Diabetes</v>
      </c>
      <c r="G529" s="13" t="s">
        <v>8293</v>
      </c>
      <c r="H529" s="13" t="s">
        <v>8291</v>
      </c>
      <c r="I529" s="13" t="s">
        <v>8293</v>
      </c>
      <c r="J529" s="27">
        <v>1</v>
      </c>
      <c r="K529" s="13" t="s">
        <v>8291</v>
      </c>
      <c r="L529" s="13" t="str">
        <f t="shared" si="34"/>
        <v>No</v>
      </c>
      <c r="M529" s="28">
        <f t="shared" si="35"/>
        <v>1</v>
      </c>
    </row>
    <row r="530" spans="2:13" ht="15.75" customHeight="1" x14ac:dyDescent="0.3">
      <c r="B530" s="12" t="s">
        <v>2003</v>
      </c>
      <c r="C530" s="13">
        <v>27.93</v>
      </c>
      <c r="D530" s="13" t="str">
        <f t="shared" si="32"/>
        <v>Overweight</v>
      </c>
      <c r="E530" s="13">
        <v>4.67</v>
      </c>
      <c r="F530" s="13" t="str">
        <f t="shared" si="33"/>
        <v>Normal</v>
      </c>
      <c r="G530" s="13" t="s">
        <v>8291</v>
      </c>
      <c r="H530" s="13" t="s">
        <v>8291</v>
      </c>
      <c r="I530" s="13" t="s">
        <v>8293</v>
      </c>
      <c r="J530" s="27">
        <v>1</v>
      </c>
      <c r="K530" s="13" t="s">
        <v>8291</v>
      </c>
      <c r="L530" s="13" t="str">
        <f t="shared" si="34"/>
        <v>No</v>
      </c>
      <c r="M530" s="28">
        <f t="shared" si="35"/>
        <v>1</v>
      </c>
    </row>
    <row r="531" spans="2:13" ht="15.75" customHeight="1" x14ac:dyDescent="0.3">
      <c r="B531" s="12" t="s">
        <v>2006</v>
      </c>
      <c r="C531" s="13">
        <v>45.62</v>
      </c>
      <c r="D531" s="13" t="str">
        <f t="shared" si="32"/>
        <v>Obesity</v>
      </c>
      <c r="E531" s="13">
        <v>6.87</v>
      </c>
      <c r="F531" s="13" t="str">
        <f t="shared" si="33"/>
        <v>Diabetes</v>
      </c>
      <c r="G531" s="13" t="s">
        <v>8291</v>
      </c>
      <c r="H531" s="13" t="s">
        <v>8291</v>
      </c>
      <c r="I531" s="13" t="s">
        <v>8291</v>
      </c>
      <c r="J531" s="27" t="s">
        <v>8292</v>
      </c>
      <c r="K531" s="13" t="s">
        <v>8291</v>
      </c>
      <c r="L531" s="13" t="str">
        <f t="shared" si="34"/>
        <v>No</v>
      </c>
      <c r="M531" s="28">
        <f t="shared" si="35"/>
        <v>0</v>
      </c>
    </row>
    <row r="532" spans="2:13" ht="15.75" customHeight="1" x14ac:dyDescent="0.3">
      <c r="B532" s="12" t="s">
        <v>2009</v>
      </c>
      <c r="C532" s="13">
        <v>35.31</v>
      </c>
      <c r="D532" s="13" t="str">
        <f t="shared" si="32"/>
        <v>Obesity</v>
      </c>
      <c r="E532" s="13">
        <v>5.87</v>
      </c>
      <c r="F532" s="13" t="str">
        <f t="shared" si="33"/>
        <v>Prediabetes</v>
      </c>
      <c r="G532" s="13" t="s">
        <v>8291</v>
      </c>
      <c r="H532" s="13" t="s">
        <v>8291</v>
      </c>
      <c r="I532" s="13" t="s">
        <v>8293</v>
      </c>
      <c r="J532" s="27">
        <v>1</v>
      </c>
      <c r="K532" s="13" t="s">
        <v>8291</v>
      </c>
      <c r="L532" s="13" t="str">
        <f t="shared" si="34"/>
        <v>No</v>
      </c>
      <c r="M532" s="28">
        <f t="shared" si="35"/>
        <v>1</v>
      </c>
    </row>
    <row r="533" spans="2:13" ht="15.75" customHeight="1" x14ac:dyDescent="0.3">
      <c r="B533" s="12" t="s">
        <v>2013</v>
      </c>
      <c r="C533" s="13">
        <v>30.4</v>
      </c>
      <c r="D533" s="13" t="str">
        <f t="shared" si="32"/>
        <v>Obesity</v>
      </c>
      <c r="E533" s="13">
        <v>4.07</v>
      </c>
      <c r="F533" s="13" t="str">
        <f t="shared" si="33"/>
        <v>Normal</v>
      </c>
      <c r="G533" s="13" t="s">
        <v>8293</v>
      </c>
      <c r="H533" s="13" t="s">
        <v>8291</v>
      </c>
      <c r="I533" s="13" t="s">
        <v>8291</v>
      </c>
      <c r="J533" s="27">
        <v>1</v>
      </c>
      <c r="K533" s="13" t="s">
        <v>8291</v>
      </c>
      <c r="L533" s="13" t="str">
        <f t="shared" si="34"/>
        <v>No</v>
      </c>
      <c r="M533" s="28">
        <f t="shared" si="35"/>
        <v>1</v>
      </c>
    </row>
    <row r="534" spans="2:13" ht="15.75" customHeight="1" x14ac:dyDescent="0.3">
      <c r="B534" s="12" t="s">
        <v>2017</v>
      </c>
      <c r="C534" s="13">
        <v>20.13</v>
      </c>
      <c r="D534" s="13" t="str">
        <f t="shared" si="32"/>
        <v>Healthy Weight</v>
      </c>
      <c r="E534" s="13">
        <v>6.47</v>
      </c>
      <c r="F534" s="13" t="b">
        <f t="shared" si="33"/>
        <v>0</v>
      </c>
      <c r="G534" s="13" t="s">
        <v>8291</v>
      </c>
      <c r="H534" s="13" t="s">
        <v>8291</v>
      </c>
      <c r="I534" s="13" t="s">
        <v>8293</v>
      </c>
      <c r="J534" s="27">
        <v>1</v>
      </c>
      <c r="K534" s="13" t="s">
        <v>8293</v>
      </c>
      <c r="L534" s="13" t="str">
        <f t="shared" si="34"/>
        <v>Yes</v>
      </c>
      <c r="M534" s="28">
        <f t="shared" si="35"/>
        <v>1</v>
      </c>
    </row>
    <row r="535" spans="2:13" ht="15.75" customHeight="1" x14ac:dyDescent="0.3">
      <c r="B535" s="12" t="s">
        <v>2020</v>
      </c>
      <c r="C535" s="13">
        <v>23.655000000000001</v>
      </c>
      <c r="D535" s="13" t="str">
        <f t="shared" si="32"/>
        <v>Healthy Weight</v>
      </c>
      <c r="E535" s="13">
        <v>5.14</v>
      </c>
      <c r="F535" s="13" t="str">
        <f t="shared" si="33"/>
        <v>Normal</v>
      </c>
      <c r="G535" s="13" t="s">
        <v>8291</v>
      </c>
      <c r="H535" s="13" t="s">
        <v>8291</v>
      </c>
      <c r="I535" s="13" t="s">
        <v>8291</v>
      </c>
      <c r="J535" s="27">
        <v>1</v>
      </c>
      <c r="K535" s="13" t="s">
        <v>8293</v>
      </c>
      <c r="L535" s="13" t="str">
        <f t="shared" si="34"/>
        <v>Yes</v>
      </c>
      <c r="M535" s="28">
        <f t="shared" si="35"/>
        <v>1</v>
      </c>
    </row>
    <row r="536" spans="2:13" ht="15.75" customHeight="1" x14ac:dyDescent="0.3">
      <c r="B536" s="12" t="s">
        <v>2024</v>
      </c>
      <c r="C536" s="13">
        <v>49.05</v>
      </c>
      <c r="D536" s="13" t="str">
        <f t="shared" si="32"/>
        <v>Obesity</v>
      </c>
      <c r="E536" s="13">
        <v>9.77</v>
      </c>
      <c r="F536" s="13" t="str">
        <f t="shared" si="33"/>
        <v>Diabetes</v>
      </c>
      <c r="G536" s="13" t="s">
        <v>8293</v>
      </c>
      <c r="H536" s="13" t="s">
        <v>8291</v>
      </c>
      <c r="I536" s="13" t="s">
        <v>8291</v>
      </c>
      <c r="J536" s="27" t="s">
        <v>8292</v>
      </c>
      <c r="K536" s="13" t="s">
        <v>8291</v>
      </c>
      <c r="L536" s="13" t="str">
        <f t="shared" si="34"/>
        <v>No</v>
      </c>
      <c r="M536" s="28">
        <f t="shared" si="35"/>
        <v>0</v>
      </c>
    </row>
    <row r="537" spans="2:13" ht="15.75" customHeight="1" x14ac:dyDescent="0.3">
      <c r="B537" s="12" t="s">
        <v>2027</v>
      </c>
      <c r="C537" s="13">
        <v>51.94</v>
      </c>
      <c r="D537" s="13" t="str">
        <f t="shared" si="32"/>
        <v>Obesity</v>
      </c>
      <c r="E537" s="13">
        <v>8.8000000000000007</v>
      </c>
      <c r="F537" s="13" t="str">
        <f t="shared" si="33"/>
        <v>Diabetes</v>
      </c>
      <c r="G537" s="13" t="s">
        <v>8293</v>
      </c>
      <c r="H537" s="13" t="s">
        <v>8291</v>
      </c>
      <c r="I537" s="13" t="s">
        <v>8291</v>
      </c>
      <c r="J537" s="27">
        <v>2</v>
      </c>
      <c r="K537" s="13" t="s">
        <v>8291</v>
      </c>
      <c r="L537" s="13" t="str">
        <f t="shared" si="34"/>
        <v>No</v>
      </c>
      <c r="M537" s="28">
        <f t="shared" si="35"/>
        <v>2</v>
      </c>
    </row>
    <row r="538" spans="2:13" ht="15.75" customHeight="1" x14ac:dyDescent="0.3">
      <c r="B538" s="12" t="s">
        <v>2031</v>
      </c>
      <c r="C538" s="13">
        <v>29.83</v>
      </c>
      <c r="D538" s="13" t="str">
        <f t="shared" si="32"/>
        <v>Overweight</v>
      </c>
      <c r="E538" s="13">
        <v>5.84</v>
      </c>
      <c r="F538" s="13" t="str">
        <f t="shared" si="33"/>
        <v>Prediabetes</v>
      </c>
      <c r="G538" s="13" t="s">
        <v>8291</v>
      </c>
      <c r="H538" s="13" t="s">
        <v>8291</v>
      </c>
      <c r="I538" s="13" t="s">
        <v>8291</v>
      </c>
      <c r="J538" s="27">
        <v>1</v>
      </c>
      <c r="K538" s="13" t="s">
        <v>8293</v>
      </c>
      <c r="L538" s="13" t="str">
        <f t="shared" si="34"/>
        <v>Yes</v>
      </c>
      <c r="M538" s="28">
        <f t="shared" si="35"/>
        <v>1</v>
      </c>
    </row>
    <row r="539" spans="2:13" ht="15.75" customHeight="1" x14ac:dyDescent="0.3">
      <c r="B539" s="12" t="s">
        <v>2034</v>
      </c>
      <c r="C539" s="13">
        <v>22.6</v>
      </c>
      <c r="D539" s="13" t="str">
        <f t="shared" si="32"/>
        <v>Healthy Weight</v>
      </c>
      <c r="E539" s="13">
        <v>10.43</v>
      </c>
      <c r="F539" s="13" t="str">
        <f t="shared" si="33"/>
        <v>Diabetes</v>
      </c>
      <c r="G539" s="13" t="s">
        <v>8293</v>
      </c>
      <c r="H539" s="13" t="s">
        <v>8291</v>
      </c>
      <c r="I539" s="13" t="s">
        <v>8291</v>
      </c>
      <c r="J539" s="27">
        <v>1</v>
      </c>
      <c r="K539" s="13" t="s">
        <v>8293</v>
      </c>
      <c r="L539" s="13" t="str">
        <f t="shared" si="34"/>
        <v>Yes</v>
      </c>
      <c r="M539" s="28">
        <f t="shared" si="35"/>
        <v>1</v>
      </c>
    </row>
    <row r="540" spans="2:13" ht="15.75" customHeight="1" x14ac:dyDescent="0.3">
      <c r="B540" s="12" t="s">
        <v>2038</v>
      </c>
      <c r="C540" s="13">
        <v>46.69</v>
      </c>
      <c r="D540" s="13" t="str">
        <f t="shared" si="32"/>
        <v>Obesity</v>
      </c>
      <c r="E540" s="13">
        <v>4.25</v>
      </c>
      <c r="F540" s="13" t="str">
        <f t="shared" si="33"/>
        <v>Normal</v>
      </c>
      <c r="G540" s="13" t="s">
        <v>8293</v>
      </c>
      <c r="H540" s="13" t="s">
        <v>8291</v>
      </c>
      <c r="I540" s="13" t="s">
        <v>8291</v>
      </c>
      <c r="J540" s="27">
        <v>1</v>
      </c>
      <c r="K540" s="13" t="s">
        <v>8291</v>
      </c>
      <c r="L540" s="13" t="str">
        <f t="shared" si="34"/>
        <v>No</v>
      </c>
      <c r="M540" s="28">
        <f t="shared" si="35"/>
        <v>1</v>
      </c>
    </row>
    <row r="541" spans="2:13" ht="15.75" customHeight="1" x14ac:dyDescent="0.3">
      <c r="B541" s="12" t="s">
        <v>2042</v>
      </c>
      <c r="C541" s="13">
        <v>28.49</v>
      </c>
      <c r="D541" s="13" t="str">
        <f t="shared" si="32"/>
        <v>Overweight</v>
      </c>
      <c r="E541" s="13">
        <v>4.8899999999999997</v>
      </c>
      <c r="F541" s="13" t="str">
        <f t="shared" si="33"/>
        <v>Normal</v>
      </c>
      <c r="G541" s="13" t="s">
        <v>8291</v>
      </c>
      <c r="H541" s="13" t="s">
        <v>8291</v>
      </c>
      <c r="I541" s="13" t="s">
        <v>8291</v>
      </c>
      <c r="J541" s="27" t="s">
        <v>8292</v>
      </c>
      <c r="K541" s="13" t="s">
        <v>8293</v>
      </c>
      <c r="L541" s="13" t="str">
        <f t="shared" si="34"/>
        <v>Yes</v>
      </c>
      <c r="M541" s="28">
        <f t="shared" si="35"/>
        <v>0</v>
      </c>
    </row>
    <row r="542" spans="2:13" ht="15.75" customHeight="1" x14ac:dyDescent="0.3">
      <c r="B542" s="12" t="s">
        <v>2045</v>
      </c>
      <c r="C542" s="13">
        <v>28.5</v>
      </c>
      <c r="D542" s="13" t="str">
        <f t="shared" si="32"/>
        <v>Overweight</v>
      </c>
      <c r="E542" s="13">
        <v>5.55</v>
      </c>
      <c r="F542" s="13" t="str">
        <f t="shared" si="33"/>
        <v>Normal</v>
      </c>
      <c r="G542" s="13" t="s">
        <v>8293</v>
      </c>
      <c r="H542" s="13" t="s">
        <v>8291</v>
      </c>
      <c r="I542" s="13" t="s">
        <v>8291</v>
      </c>
      <c r="J542" s="27">
        <v>1</v>
      </c>
      <c r="K542" s="13" t="s">
        <v>8293</v>
      </c>
      <c r="L542" s="13" t="str">
        <f t="shared" si="34"/>
        <v>Yes</v>
      </c>
      <c r="M542" s="28">
        <f t="shared" si="35"/>
        <v>1</v>
      </c>
    </row>
    <row r="543" spans="2:13" ht="15.75" customHeight="1" x14ac:dyDescent="0.3">
      <c r="B543" s="12" t="s">
        <v>2048</v>
      </c>
      <c r="C543" s="13">
        <v>24.4</v>
      </c>
      <c r="D543" s="13" t="str">
        <f t="shared" si="32"/>
        <v>Healthy Weight</v>
      </c>
      <c r="E543" s="13">
        <v>4.5199999999999996</v>
      </c>
      <c r="F543" s="13" t="str">
        <f t="shared" si="33"/>
        <v>Normal</v>
      </c>
      <c r="G543" s="13" t="s">
        <v>8291</v>
      </c>
      <c r="H543" s="13" t="s">
        <v>8291</v>
      </c>
      <c r="I543" s="13" t="s">
        <v>8291</v>
      </c>
      <c r="J543" s="27">
        <v>1</v>
      </c>
      <c r="K543" s="13" t="s">
        <v>8293</v>
      </c>
      <c r="L543" s="13" t="str">
        <f t="shared" si="34"/>
        <v>Yes</v>
      </c>
      <c r="M543" s="28">
        <f t="shared" si="35"/>
        <v>1</v>
      </c>
    </row>
    <row r="544" spans="2:13" ht="15.75" customHeight="1" x14ac:dyDescent="0.3">
      <c r="B544" s="12" t="s">
        <v>2052</v>
      </c>
      <c r="C544" s="13">
        <v>29.15</v>
      </c>
      <c r="D544" s="13" t="str">
        <f t="shared" si="32"/>
        <v>Overweight</v>
      </c>
      <c r="E544" s="13">
        <v>4.45</v>
      </c>
      <c r="F544" s="13" t="str">
        <f t="shared" si="33"/>
        <v>Normal</v>
      </c>
      <c r="G544" s="13" t="s">
        <v>8293</v>
      </c>
      <c r="H544" s="13" t="s">
        <v>8291</v>
      </c>
      <c r="I544" s="13" t="s">
        <v>8291</v>
      </c>
      <c r="J544" s="27">
        <v>1</v>
      </c>
      <c r="K544" s="13" t="s">
        <v>8293</v>
      </c>
      <c r="L544" s="13" t="str">
        <f t="shared" si="34"/>
        <v>Yes</v>
      </c>
      <c r="M544" s="28">
        <f t="shared" si="35"/>
        <v>1</v>
      </c>
    </row>
    <row r="545" spans="2:13" ht="15.75" customHeight="1" x14ac:dyDescent="0.3">
      <c r="B545" s="12" t="s">
        <v>2056</v>
      </c>
      <c r="C545" s="13">
        <v>27.28</v>
      </c>
      <c r="D545" s="13" t="str">
        <f t="shared" si="32"/>
        <v>Overweight</v>
      </c>
      <c r="E545" s="13">
        <v>4.72</v>
      </c>
      <c r="F545" s="13" t="str">
        <f t="shared" si="33"/>
        <v>Normal</v>
      </c>
      <c r="G545" s="13" t="s">
        <v>8291</v>
      </c>
      <c r="H545" s="13" t="s">
        <v>8293</v>
      </c>
      <c r="I545" s="13" t="s">
        <v>8291</v>
      </c>
      <c r="J545" s="27">
        <v>1</v>
      </c>
      <c r="K545" s="13" t="s">
        <v>8293</v>
      </c>
      <c r="L545" s="13" t="str">
        <f t="shared" si="34"/>
        <v>Yes</v>
      </c>
      <c r="M545" s="28">
        <f t="shared" si="35"/>
        <v>1</v>
      </c>
    </row>
    <row r="546" spans="2:13" ht="15.75" customHeight="1" x14ac:dyDescent="0.3">
      <c r="B546" s="12" t="s">
        <v>2059</v>
      </c>
      <c r="C546" s="13">
        <v>32.229999999999997</v>
      </c>
      <c r="D546" s="13" t="str">
        <f t="shared" si="32"/>
        <v>Obesity</v>
      </c>
      <c r="E546" s="13">
        <v>4.6500000000000004</v>
      </c>
      <c r="F546" s="13" t="str">
        <f t="shared" si="33"/>
        <v>Normal</v>
      </c>
      <c r="G546" s="13" t="s">
        <v>8293</v>
      </c>
      <c r="H546" s="13" t="s">
        <v>8291</v>
      </c>
      <c r="I546" s="13" t="s">
        <v>8293</v>
      </c>
      <c r="J546" s="27">
        <v>1</v>
      </c>
      <c r="K546" s="13" t="s">
        <v>8291</v>
      </c>
      <c r="L546" s="13" t="str">
        <f t="shared" si="34"/>
        <v>No</v>
      </c>
      <c r="M546" s="28">
        <f t="shared" si="35"/>
        <v>1</v>
      </c>
    </row>
    <row r="547" spans="2:13" ht="15.75" customHeight="1" x14ac:dyDescent="0.3">
      <c r="B547" s="12" t="s">
        <v>2063</v>
      </c>
      <c r="C547" s="13">
        <v>44.2</v>
      </c>
      <c r="D547" s="13" t="str">
        <f t="shared" si="32"/>
        <v>Obesity</v>
      </c>
      <c r="E547" s="13">
        <v>11.34</v>
      </c>
      <c r="F547" s="13" t="str">
        <f t="shared" si="33"/>
        <v>Diabetes</v>
      </c>
      <c r="G547" s="13" t="s">
        <v>8293</v>
      </c>
      <c r="H547" s="13" t="s">
        <v>8291</v>
      </c>
      <c r="I547" s="13" t="s">
        <v>8293</v>
      </c>
      <c r="J547" s="27">
        <v>1</v>
      </c>
      <c r="K547" s="13" t="s">
        <v>8291</v>
      </c>
      <c r="L547" s="13" t="str">
        <f t="shared" si="34"/>
        <v>No</v>
      </c>
      <c r="M547" s="28">
        <f t="shared" si="35"/>
        <v>1</v>
      </c>
    </row>
    <row r="548" spans="2:13" ht="15.75" customHeight="1" x14ac:dyDescent="0.3">
      <c r="B548" s="12" t="s">
        <v>2067</v>
      </c>
      <c r="C548" s="13">
        <v>29.734999999999999</v>
      </c>
      <c r="D548" s="13" t="str">
        <f t="shared" si="32"/>
        <v>Overweight</v>
      </c>
      <c r="E548" s="13">
        <v>4.53</v>
      </c>
      <c r="F548" s="13" t="str">
        <f t="shared" si="33"/>
        <v>Normal</v>
      </c>
      <c r="G548" s="13" t="s">
        <v>8291</v>
      </c>
      <c r="H548" s="13" t="s">
        <v>8291</v>
      </c>
      <c r="I548" s="13" t="s">
        <v>8293</v>
      </c>
      <c r="J548" s="27">
        <v>1</v>
      </c>
      <c r="K548" s="13" t="s">
        <v>8291</v>
      </c>
      <c r="L548" s="13" t="str">
        <f t="shared" si="34"/>
        <v>No</v>
      </c>
      <c r="M548" s="28">
        <f t="shared" si="35"/>
        <v>1</v>
      </c>
    </row>
    <row r="549" spans="2:13" ht="15.75" customHeight="1" x14ac:dyDescent="0.3">
      <c r="B549" s="12" t="s">
        <v>2070</v>
      </c>
      <c r="C549" s="13">
        <v>28.31</v>
      </c>
      <c r="D549" s="13" t="str">
        <f t="shared" si="32"/>
        <v>Overweight</v>
      </c>
      <c r="E549" s="13">
        <v>6.35</v>
      </c>
      <c r="F549" s="13" t="str">
        <f t="shared" si="33"/>
        <v>Prediabetes</v>
      </c>
      <c r="G549" s="13" t="s">
        <v>8291</v>
      </c>
      <c r="H549" s="13" t="s">
        <v>8291</v>
      </c>
      <c r="I549" s="13" t="s">
        <v>8291</v>
      </c>
      <c r="J549" s="27" t="s">
        <v>8292</v>
      </c>
      <c r="K549" s="13" t="s">
        <v>8293</v>
      </c>
      <c r="L549" s="13" t="str">
        <f t="shared" si="34"/>
        <v>Yes</v>
      </c>
      <c r="M549" s="28">
        <f t="shared" si="35"/>
        <v>0</v>
      </c>
    </row>
    <row r="550" spans="2:13" ht="15.75" customHeight="1" x14ac:dyDescent="0.3">
      <c r="B550" s="12" t="s">
        <v>2074</v>
      </c>
      <c r="C550" s="13">
        <v>46.62</v>
      </c>
      <c r="D550" s="13" t="str">
        <f t="shared" si="32"/>
        <v>Obesity</v>
      </c>
      <c r="E550" s="13">
        <v>8.51</v>
      </c>
      <c r="F550" s="13" t="str">
        <f t="shared" si="33"/>
        <v>Diabetes</v>
      </c>
      <c r="G550" s="13" t="s">
        <v>8291</v>
      </c>
      <c r="H550" s="13" t="s">
        <v>8291</v>
      </c>
      <c r="I550" s="13" t="s">
        <v>8291</v>
      </c>
      <c r="J550" s="27" t="s">
        <v>8292</v>
      </c>
      <c r="K550" s="13" t="s">
        <v>8291</v>
      </c>
      <c r="L550" s="13" t="str">
        <f t="shared" si="34"/>
        <v>No</v>
      </c>
      <c r="M550" s="28">
        <f t="shared" si="35"/>
        <v>0</v>
      </c>
    </row>
    <row r="551" spans="2:13" ht="15.75" customHeight="1" x14ac:dyDescent="0.3">
      <c r="B551" s="12" t="s">
        <v>2078</v>
      </c>
      <c r="C551" s="13">
        <v>51.75</v>
      </c>
      <c r="D551" s="13" t="str">
        <f t="shared" si="32"/>
        <v>Obesity</v>
      </c>
      <c r="E551" s="13">
        <v>8.59</v>
      </c>
      <c r="F551" s="13" t="str">
        <f t="shared" si="33"/>
        <v>Diabetes</v>
      </c>
      <c r="G551" s="13" t="s">
        <v>8293</v>
      </c>
      <c r="H551" s="13" t="s">
        <v>8291</v>
      </c>
      <c r="I551" s="13" t="s">
        <v>8291</v>
      </c>
      <c r="J551" s="27">
        <v>1</v>
      </c>
      <c r="K551" s="13" t="s">
        <v>8291</v>
      </c>
      <c r="L551" s="13" t="str">
        <f t="shared" si="34"/>
        <v>No</v>
      </c>
      <c r="M551" s="28">
        <f t="shared" si="35"/>
        <v>1</v>
      </c>
    </row>
    <row r="552" spans="2:13" ht="15.75" customHeight="1" x14ac:dyDescent="0.3">
      <c r="B552" s="12" t="s">
        <v>2082</v>
      </c>
      <c r="C552" s="13">
        <v>25.7</v>
      </c>
      <c r="D552" s="13" t="str">
        <f t="shared" si="32"/>
        <v>Overweight</v>
      </c>
      <c r="E552" s="13">
        <v>4.13</v>
      </c>
      <c r="F552" s="13" t="str">
        <f t="shared" si="33"/>
        <v>Normal</v>
      </c>
      <c r="G552" s="13" t="s">
        <v>8293</v>
      </c>
      <c r="H552" s="13" t="s">
        <v>8291</v>
      </c>
      <c r="I552" s="13" t="s">
        <v>8291</v>
      </c>
      <c r="J552" s="27" t="s">
        <v>8292</v>
      </c>
      <c r="K552" s="13" t="s">
        <v>8293</v>
      </c>
      <c r="L552" s="13" t="str">
        <f t="shared" si="34"/>
        <v>Yes</v>
      </c>
      <c r="M552" s="28">
        <f t="shared" si="35"/>
        <v>0</v>
      </c>
    </row>
    <row r="553" spans="2:13" ht="15.75" customHeight="1" x14ac:dyDescent="0.3">
      <c r="B553" s="12" t="s">
        <v>2086</v>
      </c>
      <c r="C553" s="13">
        <v>31.79</v>
      </c>
      <c r="D553" s="13" t="str">
        <f t="shared" si="32"/>
        <v>Obesity</v>
      </c>
      <c r="E553" s="13">
        <v>4.55</v>
      </c>
      <c r="F553" s="13" t="str">
        <f t="shared" si="33"/>
        <v>Normal</v>
      </c>
      <c r="G553" s="13" t="s">
        <v>8291</v>
      </c>
      <c r="H553" s="13" t="s">
        <v>8291</v>
      </c>
      <c r="I553" s="13" t="s">
        <v>8291</v>
      </c>
      <c r="J553" s="27" t="s">
        <v>8292</v>
      </c>
      <c r="K553" s="13" t="s">
        <v>8291</v>
      </c>
      <c r="L553" s="13" t="str">
        <f t="shared" si="34"/>
        <v>No</v>
      </c>
      <c r="M553" s="28">
        <f t="shared" si="35"/>
        <v>0</v>
      </c>
    </row>
    <row r="554" spans="2:13" ht="15.75" customHeight="1" x14ac:dyDescent="0.3">
      <c r="B554" s="12" t="s">
        <v>2090</v>
      </c>
      <c r="C554" s="13">
        <v>24.795000000000002</v>
      </c>
      <c r="D554" s="13" t="str">
        <f t="shared" si="32"/>
        <v>Healthy Weight</v>
      </c>
      <c r="E554" s="13">
        <v>4.5199999999999996</v>
      </c>
      <c r="F554" s="13" t="str">
        <f t="shared" si="33"/>
        <v>Normal</v>
      </c>
      <c r="G554" s="13" t="s">
        <v>8291</v>
      </c>
      <c r="H554" s="13" t="s">
        <v>8291</v>
      </c>
      <c r="I554" s="13" t="s">
        <v>8291</v>
      </c>
      <c r="J554" s="27" t="s">
        <v>8292</v>
      </c>
      <c r="K554" s="13" t="s">
        <v>8293</v>
      </c>
      <c r="L554" s="13" t="str">
        <f t="shared" si="34"/>
        <v>Yes</v>
      </c>
      <c r="M554" s="28">
        <f t="shared" si="35"/>
        <v>0</v>
      </c>
    </row>
    <row r="555" spans="2:13" ht="15.75" customHeight="1" x14ac:dyDescent="0.3">
      <c r="B555" s="12" t="s">
        <v>2092</v>
      </c>
      <c r="C555" s="13">
        <v>53.98</v>
      </c>
      <c r="D555" s="13" t="str">
        <f t="shared" si="32"/>
        <v>Obesity</v>
      </c>
      <c r="E555" s="13">
        <v>5.07</v>
      </c>
      <c r="F555" s="13" t="str">
        <f t="shared" si="33"/>
        <v>Normal</v>
      </c>
      <c r="G555" s="13" t="s">
        <v>8291</v>
      </c>
      <c r="H555" s="13" t="s">
        <v>8291</v>
      </c>
      <c r="I555" s="13" t="s">
        <v>8293</v>
      </c>
      <c r="J555" s="27">
        <v>1</v>
      </c>
      <c r="K555" s="13" t="s">
        <v>8291</v>
      </c>
      <c r="L555" s="13" t="str">
        <f t="shared" si="34"/>
        <v>No</v>
      </c>
      <c r="M555" s="28">
        <f t="shared" si="35"/>
        <v>1</v>
      </c>
    </row>
    <row r="556" spans="2:13" ht="15.75" customHeight="1" x14ac:dyDescent="0.3">
      <c r="B556" s="12" t="s">
        <v>2096</v>
      </c>
      <c r="C556" s="13">
        <v>41.325000000000003</v>
      </c>
      <c r="D556" s="13" t="str">
        <f t="shared" si="32"/>
        <v>Obesity</v>
      </c>
      <c r="E556" s="13">
        <v>4.04</v>
      </c>
      <c r="F556" s="13" t="str">
        <f t="shared" si="33"/>
        <v>Normal</v>
      </c>
      <c r="G556" s="13" t="s">
        <v>8293</v>
      </c>
      <c r="H556" s="13" t="s">
        <v>8291</v>
      </c>
      <c r="I556" s="13" t="s">
        <v>8293</v>
      </c>
      <c r="J556" s="27">
        <v>1</v>
      </c>
      <c r="K556" s="13" t="s">
        <v>8291</v>
      </c>
      <c r="L556" s="13" t="str">
        <f t="shared" si="34"/>
        <v>No</v>
      </c>
      <c r="M556" s="28">
        <f t="shared" si="35"/>
        <v>1</v>
      </c>
    </row>
    <row r="557" spans="2:13" ht="15.75" customHeight="1" x14ac:dyDescent="0.3">
      <c r="B557" s="12" t="s">
        <v>2100</v>
      </c>
      <c r="C557" s="13">
        <v>51.65</v>
      </c>
      <c r="D557" s="13" t="str">
        <f t="shared" si="32"/>
        <v>Obesity</v>
      </c>
      <c r="E557" s="13">
        <v>5.3</v>
      </c>
      <c r="F557" s="13" t="str">
        <f t="shared" si="33"/>
        <v>Normal</v>
      </c>
      <c r="G557" s="13" t="s">
        <v>8293</v>
      </c>
      <c r="H557" s="13" t="s">
        <v>8291</v>
      </c>
      <c r="I557" s="13" t="s">
        <v>8291</v>
      </c>
      <c r="J557" s="27" t="s">
        <v>8292</v>
      </c>
      <c r="K557" s="13" t="s">
        <v>8291</v>
      </c>
      <c r="L557" s="13" t="str">
        <f t="shared" si="34"/>
        <v>No</v>
      </c>
      <c r="M557" s="28">
        <f t="shared" si="35"/>
        <v>0</v>
      </c>
    </row>
    <row r="558" spans="2:13" ht="15.75" customHeight="1" x14ac:dyDescent="0.3">
      <c r="B558" s="12" t="s">
        <v>2103</v>
      </c>
      <c r="C558" s="13">
        <v>44.52</v>
      </c>
      <c r="D558" s="13" t="str">
        <f t="shared" si="32"/>
        <v>Obesity</v>
      </c>
      <c r="E558" s="13">
        <v>8.64</v>
      </c>
      <c r="F558" s="13" t="str">
        <f t="shared" si="33"/>
        <v>Diabetes</v>
      </c>
      <c r="G558" s="13" t="s">
        <v>8293</v>
      </c>
      <c r="H558" s="13" t="s">
        <v>8291</v>
      </c>
      <c r="I558" s="13" t="s">
        <v>8293</v>
      </c>
      <c r="J558" s="27">
        <v>1</v>
      </c>
      <c r="K558" s="13" t="s">
        <v>8291</v>
      </c>
      <c r="L558" s="13" t="str">
        <f t="shared" si="34"/>
        <v>No</v>
      </c>
      <c r="M558" s="28">
        <f t="shared" si="35"/>
        <v>1</v>
      </c>
    </row>
    <row r="559" spans="2:13" ht="15.75" customHeight="1" x14ac:dyDescent="0.3">
      <c r="B559" s="12" t="s">
        <v>2107</v>
      </c>
      <c r="C559" s="13">
        <v>53.29</v>
      </c>
      <c r="D559" s="13" t="str">
        <f t="shared" si="32"/>
        <v>Obesity</v>
      </c>
      <c r="E559" s="13">
        <v>4.03</v>
      </c>
      <c r="F559" s="13" t="str">
        <f t="shared" si="33"/>
        <v>Normal</v>
      </c>
      <c r="G559" s="13" t="s">
        <v>8291</v>
      </c>
      <c r="H559" s="13" t="s">
        <v>8291</v>
      </c>
      <c r="I559" s="13" t="s">
        <v>8293</v>
      </c>
      <c r="J559" s="27">
        <v>1</v>
      </c>
      <c r="K559" s="13" t="s">
        <v>8291</v>
      </c>
      <c r="L559" s="13" t="str">
        <f t="shared" si="34"/>
        <v>No</v>
      </c>
      <c r="M559" s="28">
        <f t="shared" si="35"/>
        <v>1</v>
      </c>
    </row>
    <row r="560" spans="2:13" ht="15.75" customHeight="1" x14ac:dyDescent="0.3">
      <c r="B560" s="12" t="s">
        <v>2111</v>
      </c>
      <c r="C560" s="13">
        <v>46.63</v>
      </c>
      <c r="D560" s="13" t="str">
        <f t="shared" si="32"/>
        <v>Obesity</v>
      </c>
      <c r="E560" s="13">
        <v>4.26</v>
      </c>
      <c r="F560" s="13" t="str">
        <f t="shared" si="33"/>
        <v>Normal</v>
      </c>
      <c r="G560" s="13" t="s">
        <v>8293</v>
      </c>
      <c r="H560" s="13" t="s">
        <v>8291</v>
      </c>
      <c r="I560" s="13" t="s">
        <v>8291</v>
      </c>
      <c r="J560" s="27">
        <v>2</v>
      </c>
      <c r="K560" s="13" t="s">
        <v>8291</v>
      </c>
      <c r="L560" s="13" t="str">
        <f t="shared" si="34"/>
        <v>No</v>
      </c>
      <c r="M560" s="28">
        <f t="shared" si="35"/>
        <v>2</v>
      </c>
    </row>
    <row r="561" spans="2:13" ht="15.75" customHeight="1" x14ac:dyDescent="0.3">
      <c r="B561" s="12" t="s">
        <v>2114</v>
      </c>
      <c r="C561" s="13">
        <v>28.88</v>
      </c>
      <c r="D561" s="13" t="str">
        <f t="shared" si="32"/>
        <v>Overweight</v>
      </c>
      <c r="E561" s="13">
        <v>5.35</v>
      </c>
      <c r="F561" s="13" t="str">
        <f t="shared" si="33"/>
        <v>Normal</v>
      </c>
      <c r="G561" s="13" t="s">
        <v>8291</v>
      </c>
      <c r="H561" s="13" t="s">
        <v>8291</v>
      </c>
      <c r="I561" s="13" t="s">
        <v>8293</v>
      </c>
      <c r="J561" s="27">
        <v>1</v>
      </c>
      <c r="K561" s="13" t="s">
        <v>8293</v>
      </c>
      <c r="L561" s="13" t="str">
        <f t="shared" si="34"/>
        <v>Yes</v>
      </c>
      <c r="M561" s="28">
        <f t="shared" si="35"/>
        <v>1</v>
      </c>
    </row>
    <row r="562" spans="2:13" ht="15.75" customHeight="1" x14ac:dyDescent="0.3">
      <c r="B562" s="12" t="s">
        <v>2117</v>
      </c>
      <c r="C562" s="13">
        <v>23.98</v>
      </c>
      <c r="D562" s="13" t="str">
        <f t="shared" si="32"/>
        <v>Healthy Weight</v>
      </c>
      <c r="E562" s="13">
        <v>4.9000000000000004</v>
      </c>
      <c r="F562" s="13" t="str">
        <f t="shared" si="33"/>
        <v>Normal</v>
      </c>
      <c r="G562" s="13" t="s">
        <v>8291</v>
      </c>
      <c r="H562" s="13" t="s">
        <v>8291</v>
      </c>
      <c r="I562" s="13" t="s">
        <v>8291</v>
      </c>
      <c r="J562" s="27" t="s">
        <v>8292</v>
      </c>
      <c r="K562" s="13" t="s">
        <v>8294</v>
      </c>
      <c r="L562" s="13" t="str">
        <f t="shared" si="34"/>
        <v>No</v>
      </c>
      <c r="M562" s="28">
        <f t="shared" si="35"/>
        <v>0</v>
      </c>
    </row>
    <row r="563" spans="2:13" ht="15.75" customHeight="1" x14ac:dyDescent="0.3">
      <c r="B563" s="12" t="s">
        <v>2121</v>
      </c>
      <c r="C563" s="13">
        <v>23.65</v>
      </c>
      <c r="D563" s="13" t="str">
        <f t="shared" si="32"/>
        <v>Healthy Weight</v>
      </c>
      <c r="E563" s="13">
        <v>4.5</v>
      </c>
      <c r="F563" s="13" t="str">
        <f t="shared" si="33"/>
        <v>Normal</v>
      </c>
      <c r="G563" s="13" t="s">
        <v>8291</v>
      </c>
      <c r="H563" s="13" t="s">
        <v>8291</v>
      </c>
      <c r="I563" s="13" t="s">
        <v>8291</v>
      </c>
      <c r="J563" s="27" t="s">
        <v>8292</v>
      </c>
      <c r="K563" s="13" t="s">
        <v>8291</v>
      </c>
      <c r="L563" s="13" t="str">
        <f t="shared" si="34"/>
        <v>No</v>
      </c>
      <c r="M563" s="28">
        <f t="shared" si="35"/>
        <v>0</v>
      </c>
    </row>
    <row r="564" spans="2:13" ht="15.75" customHeight="1" x14ac:dyDescent="0.3">
      <c r="B564" s="12" t="s">
        <v>2125</v>
      </c>
      <c r="C564" s="13">
        <v>49.09</v>
      </c>
      <c r="D564" s="13" t="str">
        <f t="shared" si="32"/>
        <v>Obesity</v>
      </c>
      <c r="E564" s="13">
        <v>8.3800000000000008</v>
      </c>
      <c r="F564" s="13" t="str">
        <f t="shared" si="33"/>
        <v>Diabetes</v>
      </c>
      <c r="G564" s="13" t="s">
        <v>8293</v>
      </c>
      <c r="H564" s="13" t="s">
        <v>8291</v>
      </c>
      <c r="I564" s="13" t="s">
        <v>8291</v>
      </c>
      <c r="J564" s="27">
        <v>2</v>
      </c>
      <c r="K564" s="13" t="s">
        <v>8291</v>
      </c>
      <c r="L564" s="13" t="str">
        <f t="shared" si="34"/>
        <v>No</v>
      </c>
      <c r="M564" s="28">
        <f t="shared" si="35"/>
        <v>2</v>
      </c>
    </row>
    <row r="565" spans="2:13" ht="15.75" customHeight="1" x14ac:dyDescent="0.3">
      <c r="B565" s="12" t="s">
        <v>2129</v>
      </c>
      <c r="C565" s="13">
        <v>28.024999999999999</v>
      </c>
      <c r="D565" s="13" t="str">
        <f t="shared" si="32"/>
        <v>Overweight</v>
      </c>
      <c r="E565" s="13">
        <v>7.03</v>
      </c>
      <c r="F565" s="13" t="str">
        <f t="shared" si="33"/>
        <v>Diabetes</v>
      </c>
      <c r="G565" s="13" t="s">
        <v>8291</v>
      </c>
      <c r="H565" s="13" t="s">
        <v>8291</v>
      </c>
      <c r="I565" s="13" t="s">
        <v>8291</v>
      </c>
      <c r="J565" s="27" t="s">
        <v>8292</v>
      </c>
      <c r="K565" s="13" t="s">
        <v>8293</v>
      </c>
      <c r="L565" s="13" t="str">
        <f t="shared" si="34"/>
        <v>Yes</v>
      </c>
      <c r="M565" s="28">
        <f t="shared" si="35"/>
        <v>0</v>
      </c>
    </row>
    <row r="566" spans="2:13" ht="15.75" customHeight="1" x14ac:dyDescent="0.3">
      <c r="B566" s="12" t="s">
        <v>2133</v>
      </c>
      <c r="C566" s="13">
        <v>43.32</v>
      </c>
      <c r="D566" s="13" t="str">
        <f t="shared" si="32"/>
        <v>Obesity</v>
      </c>
      <c r="E566" s="13">
        <v>8.75</v>
      </c>
      <c r="F566" s="13" t="str">
        <f t="shared" si="33"/>
        <v>Diabetes</v>
      </c>
      <c r="G566" s="13" t="s">
        <v>8293</v>
      </c>
      <c r="H566" s="13" t="s">
        <v>8291</v>
      </c>
      <c r="I566" s="13" t="s">
        <v>8293</v>
      </c>
      <c r="J566" s="27">
        <v>1</v>
      </c>
      <c r="K566" s="13" t="s">
        <v>8291</v>
      </c>
      <c r="L566" s="13" t="str">
        <f t="shared" si="34"/>
        <v>No</v>
      </c>
      <c r="M566" s="28">
        <f t="shared" si="35"/>
        <v>1</v>
      </c>
    </row>
    <row r="567" spans="2:13" ht="15.75" customHeight="1" x14ac:dyDescent="0.3">
      <c r="B567" s="12" t="s">
        <v>2137</v>
      </c>
      <c r="C567" s="13">
        <v>45.92</v>
      </c>
      <c r="D567" s="13" t="str">
        <f t="shared" si="32"/>
        <v>Obesity</v>
      </c>
      <c r="E567" s="13">
        <v>9.51</v>
      </c>
      <c r="F567" s="13" t="str">
        <f t="shared" si="33"/>
        <v>Diabetes</v>
      </c>
      <c r="G567" s="13" t="s">
        <v>8291</v>
      </c>
      <c r="H567" s="13" t="s">
        <v>8291</v>
      </c>
      <c r="I567" s="13" t="s">
        <v>8291</v>
      </c>
      <c r="J567" s="27" t="s">
        <v>8292</v>
      </c>
      <c r="K567" s="13" t="s">
        <v>8291</v>
      </c>
      <c r="L567" s="13" t="str">
        <f t="shared" si="34"/>
        <v>No</v>
      </c>
      <c r="M567" s="28">
        <f t="shared" si="35"/>
        <v>0</v>
      </c>
    </row>
    <row r="568" spans="2:13" ht="15.75" customHeight="1" x14ac:dyDescent="0.3">
      <c r="B568" s="12" t="s">
        <v>2140</v>
      </c>
      <c r="C568" s="13">
        <v>44.03</v>
      </c>
      <c r="D568" s="13" t="str">
        <f t="shared" si="32"/>
        <v>Obesity</v>
      </c>
      <c r="E568" s="13">
        <v>9.36</v>
      </c>
      <c r="F568" s="13" t="str">
        <f t="shared" si="33"/>
        <v>Diabetes</v>
      </c>
      <c r="G568" s="13" t="s">
        <v>8291</v>
      </c>
      <c r="H568" s="13" t="s">
        <v>8291</v>
      </c>
      <c r="I568" s="13" t="s">
        <v>8291</v>
      </c>
      <c r="J568" s="27" t="s">
        <v>8292</v>
      </c>
      <c r="K568" s="13" t="s">
        <v>8291</v>
      </c>
      <c r="L568" s="13" t="str">
        <f t="shared" si="34"/>
        <v>No</v>
      </c>
      <c r="M568" s="28">
        <f t="shared" si="35"/>
        <v>0</v>
      </c>
    </row>
    <row r="569" spans="2:13" ht="15.75" customHeight="1" x14ac:dyDescent="0.3">
      <c r="B569" s="12" t="s">
        <v>2144</v>
      </c>
      <c r="C569" s="13">
        <v>24.6</v>
      </c>
      <c r="D569" s="13" t="str">
        <f t="shared" si="32"/>
        <v>Healthy Weight</v>
      </c>
      <c r="E569" s="13">
        <v>4.8099999999999996</v>
      </c>
      <c r="F569" s="13" t="str">
        <f t="shared" si="33"/>
        <v>Normal</v>
      </c>
      <c r="G569" s="13" t="s">
        <v>8291</v>
      </c>
      <c r="H569" s="13" t="s">
        <v>8291</v>
      </c>
      <c r="I569" s="13" t="s">
        <v>8291</v>
      </c>
      <c r="J569" s="27" t="s">
        <v>8292</v>
      </c>
      <c r="K569" s="13" t="s">
        <v>8293</v>
      </c>
      <c r="L569" s="13" t="str">
        <f t="shared" si="34"/>
        <v>Yes</v>
      </c>
      <c r="M569" s="28">
        <f t="shared" si="35"/>
        <v>0</v>
      </c>
    </row>
    <row r="570" spans="2:13" ht="15.75" customHeight="1" x14ac:dyDescent="0.3">
      <c r="B570" s="12" t="s">
        <v>2148</v>
      </c>
      <c r="C570" s="13">
        <v>49.15</v>
      </c>
      <c r="D570" s="13" t="str">
        <f t="shared" si="32"/>
        <v>Obesity</v>
      </c>
      <c r="E570" s="13">
        <v>8.08</v>
      </c>
      <c r="F570" s="13" t="str">
        <f t="shared" si="33"/>
        <v>Diabetes</v>
      </c>
      <c r="G570" s="13" t="s">
        <v>8291</v>
      </c>
      <c r="H570" s="13" t="s">
        <v>8291</v>
      </c>
      <c r="I570" s="13" t="s">
        <v>8291</v>
      </c>
      <c r="J570" s="27" t="s">
        <v>8292</v>
      </c>
      <c r="K570" s="13" t="s">
        <v>8291</v>
      </c>
      <c r="L570" s="13" t="str">
        <f t="shared" si="34"/>
        <v>No</v>
      </c>
      <c r="M570" s="28">
        <f t="shared" si="35"/>
        <v>0</v>
      </c>
    </row>
    <row r="571" spans="2:13" ht="15.75" customHeight="1" x14ac:dyDescent="0.3">
      <c r="B571" s="12" t="s">
        <v>2152</v>
      </c>
      <c r="C571" s="13">
        <v>28.31</v>
      </c>
      <c r="D571" s="13" t="str">
        <f t="shared" si="32"/>
        <v>Overweight</v>
      </c>
      <c r="E571" s="13">
        <v>6.29</v>
      </c>
      <c r="F571" s="13" t="str">
        <f t="shared" si="33"/>
        <v>Prediabetes</v>
      </c>
      <c r="G571" s="13" t="s">
        <v>8291</v>
      </c>
      <c r="H571" s="13" t="s">
        <v>8291</v>
      </c>
      <c r="I571" s="13" t="s">
        <v>8293</v>
      </c>
      <c r="J571" s="27">
        <v>1</v>
      </c>
      <c r="K571" s="13" t="s">
        <v>8293</v>
      </c>
      <c r="L571" s="13" t="str">
        <f t="shared" si="34"/>
        <v>Yes</v>
      </c>
      <c r="M571" s="28">
        <f t="shared" si="35"/>
        <v>1</v>
      </c>
    </row>
    <row r="572" spans="2:13" ht="15.75" customHeight="1" x14ac:dyDescent="0.3">
      <c r="B572" s="12" t="s">
        <v>2156</v>
      </c>
      <c r="C572" s="13">
        <v>22.99</v>
      </c>
      <c r="D572" s="13" t="str">
        <f t="shared" si="32"/>
        <v>Healthy Weight</v>
      </c>
      <c r="E572" s="13">
        <v>6.29</v>
      </c>
      <c r="F572" s="13" t="str">
        <f t="shared" si="33"/>
        <v>Prediabetes</v>
      </c>
      <c r="G572" s="13" t="s">
        <v>8291</v>
      </c>
      <c r="H572" s="13" t="s">
        <v>8291</v>
      </c>
      <c r="I572" s="13" t="s">
        <v>8291</v>
      </c>
      <c r="J572" s="27">
        <v>1</v>
      </c>
      <c r="K572" s="13" t="s">
        <v>8293</v>
      </c>
      <c r="L572" s="13" t="str">
        <f t="shared" si="34"/>
        <v>Yes</v>
      </c>
      <c r="M572" s="28">
        <f t="shared" si="35"/>
        <v>1</v>
      </c>
    </row>
    <row r="573" spans="2:13" ht="15.75" customHeight="1" x14ac:dyDescent="0.3">
      <c r="B573" s="12" t="s">
        <v>2160</v>
      </c>
      <c r="C573" s="13">
        <v>29.07</v>
      </c>
      <c r="D573" s="13" t="str">
        <f t="shared" si="32"/>
        <v>Overweight</v>
      </c>
      <c r="E573" s="13">
        <v>5.12</v>
      </c>
      <c r="F573" s="13" t="str">
        <f t="shared" si="33"/>
        <v>Normal</v>
      </c>
      <c r="G573" s="13" t="s">
        <v>8291</v>
      </c>
      <c r="H573" s="13" t="s">
        <v>8291</v>
      </c>
      <c r="I573" s="13" t="s">
        <v>8293</v>
      </c>
      <c r="J573" s="27">
        <v>1</v>
      </c>
      <c r="K573" s="13" t="s">
        <v>8293</v>
      </c>
      <c r="L573" s="13" t="str">
        <f t="shared" si="34"/>
        <v>Yes</v>
      </c>
      <c r="M573" s="28">
        <f t="shared" si="35"/>
        <v>1</v>
      </c>
    </row>
    <row r="574" spans="2:13" ht="15.75" customHeight="1" x14ac:dyDescent="0.3">
      <c r="B574" s="12" t="s">
        <v>2164</v>
      </c>
      <c r="C574" s="13">
        <v>42.02</v>
      </c>
      <c r="D574" s="13" t="str">
        <f t="shared" si="32"/>
        <v>Obesity</v>
      </c>
      <c r="E574" s="13">
        <v>9.9499999999999993</v>
      </c>
      <c r="F574" s="13" t="str">
        <f t="shared" si="33"/>
        <v>Diabetes</v>
      </c>
      <c r="G574" s="13" t="s">
        <v>8293</v>
      </c>
      <c r="H574" s="13" t="s">
        <v>8291</v>
      </c>
      <c r="I574" s="13" t="s">
        <v>8293</v>
      </c>
      <c r="J574" s="27">
        <v>1</v>
      </c>
      <c r="K574" s="13" t="s">
        <v>8291</v>
      </c>
      <c r="L574" s="13" t="str">
        <f t="shared" si="34"/>
        <v>No</v>
      </c>
      <c r="M574" s="28">
        <f t="shared" si="35"/>
        <v>1</v>
      </c>
    </row>
    <row r="575" spans="2:13" ht="15.75" customHeight="1" x14ac:dyDescent="0.3">
      <c r="B575" s="12" t="s">
        <v>2167</v>
      </c>
      <c r="C575" s="13">
        <v>49.07</v>
      </c>
      <c r="D575" s="13" t="str">
        <f t="shared" si="32"/>
        <v>Obesity</v>
      </c>
      <c r="E575" s="13">
        <v>9.08</v>
      </c>
      <c r="F575" s="13" t="str">
        <f t="shared" si="33"/>
        <v>Diabetes</v>
      </c>
      <c r="G575" s="13" t="s">
        <v>8293</v>
      </c>
      <c r="H575" s="13" t="s">
        <v>8291</v>
      </c>
      <c r="I575" s="13" t="s">
        <v>8291</v>
      </c>
      <c r="J575" s="27">
        <v>1</v>
      </c>
      <c r="K575" s="13" t="s">
        <v>8291</v>
      </c>
      <c r="L575" s="13" t="str">
        <f t="shared" si="34"/>
        <v>No</v>
      </c>
      <c r="M575" s="28">
        <f t="shared" si="35"/>
        <v>1</v>
      </c>
    </row>
    <row r="576" spans="2:13" ht="15.75" customHeight="1" x14ac:dyDescent="0.3">
      <c r="B576" s="12" t="s">
        <v>2171</v>
      </c>
      <c r="C576" s="13">
        <v>19.8</v>
      </c>
      <c r="D576" s="13" t="str">
        <f t="shared" si="32"/>
        <v>Healthy Weight</v>
      </c>
      <c r="E576" s="13">
        <v>4.82</v>
      </c>
      <c r="F576" s="13" t="str">
        <f t="shared" si="33"/>
        <v>Normal</v>
      </c>
      <c r="G576" s="13" t="s">
        <v>8291</v>
      </c>
      <c r="H576" s="13" t="s">
        <v>8291</v>
      </c>
      <c r="I576" s="13" t="s">
        <v>8291</v>
      </c>
      <c r="J576" s="27" t="s">
        <v>8292</v>
      </c>
      <c r="K576" s="13" t="s">
        <v>8293</v>
      </c>
      <c r="L576" s="13" t="str">
        <f t="shared" si="34"/>
        <v>Yes</v>
      </c>
      <c r="M576" s="28">
        <f t="shared" si="35"/>
        <v>0</v>
      </c>
    </row>
    <row r="577" spans="2:13" ht="15.75" customHeight="1" x14ac:dyDescent="0.3">
      <c r="B577" s="12" t="s">
        <v>2175</v>
      </c>
      <c r="C577" s="13">
        <v>27.36</v>
      </c>
      <c r="D577" s="13" t="str">
        <f t="shared" si="32"/>
        <v>Overweight</v>
      </c>
      <c r="E577" s="13">
        <v>4.6500000000000004</v>
      </c>
      <c r="F577" s="13" t="str">
        <f t="shared" si="33"/>
        <v>Normal</v>
      </c>
      <c r="G577" s="13" t="s">
        <v>8291</v>
      </c>
      <c r="H577" s="13" t="s">
        <v>8293</v>
      </c>
      <c r="I577" s="13" t="s">
        <v>8291</v>
      </c>
      <c r="J577" s="27">
        <v>1</v>
      </c>
      <c r="K577" s="13" t="s">
        <v>8293</v>
      </c>
      <c r="L577" s="13" t="str">
        <f t="shared" si="34"/>
        <v>Yes</v>
      </c>
      <c r="M577" s="28">
        <f t="shared" si="35"/>
        <v>1</v>
      </c>
    </row>
    <row r="578" spans="2:13" ht="15.75" customHeight="1" x14ac:dyDescent="0.3">
      <c r="B578" s="12" t="s">
        <v>2179</v>
      </c>
      <c r="C578" s="13">
        <v>42.95</v>
      </c>
      <c r="D578" s="13" t="str">
        <f t="shared" si="32"/>
        <v>Obesity</v>
      </c>
      <c r="E578" s="13">
        <v>5.16</v>
      </c>
      <c r="F578" s="13" t="str">
        <f t="shared" si="33"/>
        <v>Normal</v>
      </c>
      <c r="G578" s="13" t="s">
        <v>8293</v>
      </c>
      <c r="H578" s="13" t="s">
        <v>8291</v>
      </c>
      <c r="I578" s="13" t="s">
        <v>8291</v>
      </c>
      <c r="J578" s="27">
        <v>1</v>
      </c>
      <c r="K578" s="13" t="s">
        <v>8291</v>
      </c>
      <c r="L578" s="13" t="str">
        <f t="shared" si="34"/>
        <v>No</v>
      </c>
      <c r="M578" s="28">
        <f t="shared" si="35"/>
        <v>1</v>
      </c>
    </row>
    <row r="579" spans="2:13" ht="15.75" customHeight="1" x14ac:dyDescent="0.3">
      <c r="B579" s="12" t="s">
        <v>2183</v>
      </c>
      <c r="C579" s="13">
        <v>42.66</v>
      </c>
      <c r="D579" s="13" t="str">
        <f t="shared" ref="D579:D642" si="36">IF(C579&lt;18.5,"Underweight", IF(AND(C579&gt;=18.5,C579&lt;=24.9),"Healthy Weight", IF(AND(C579&gt;=25,C579&lt;=29.9),"Overweight", IF(C579&gt;=30,"Obesity"))))</f>
        <v>Obesity</v>
      </c>
      <c r="E579" s="13">
        <v>10.44</v>
      </c>
      <c r="F579" s="13" t="str">
        <f t="shared" ref="F579:F642" si="37">IF(E579&lt;5.7,"Normal",IF(AND(E579&gt;=5.7,E579&lt;=6.4),"Prediabetes",IF(E579&gt;=6.5,"Diabetes")))</f>
        <v>Diabetes</v>
      </c>
      <c r="G579" s="13" t="s">
        <v>8291</v>
      </c>
      <c r="H579" s="13" t="s">
        <v>8291</v>
      </c>
      <c r="I579" s="13" t="s">
        <v>8291</v>
      </c>
      <c r="J579" s="27" t="s">
        <v>8292</v>
      </c>
      <c r="K579" s="13" t="s">
        <v>8291</v>
      </c>
      <c r="L579" s="13" t="str">
        <f t="shared" ref="L579:L642" si="38">IF($K$3:$K$2337="?","No",K579)</f>
        <v>No</v>
      </c>
      <c r="M579" s="28">
        <f t="shared" ref="M579:M642" si="39">IF(J579="No major surgery", 0,J579)</f>
        <v>0</v>
      </c>
    </row>
    <row r="580" spans="2:13" ht="15.75" customHeight="1" x14ac:dyDescent="0.3">
      <c r="B580" s="12" t="s">
        <v>2186</v>
      </c>
      <c r="C580" s="13">
        <v>33.630000000000003</v>
      </c>
      <c r="D580" s="13" t="str">
        <f t="shared" si="36"/>
        <v>Obesity</v>
      </c>
      <c r="E580" s="13">
        <v>5.69</v>
      </c>
      <c r="F580" s="13" t="str">
        <f t="shared" si="37"/>
        <v>Normal</v>
      </c>
      <c r="G580" s="13" t="s">
        <v>8291</v>
      </c>
      <c r="H580" s="13" t="s">
        <v>8291</v>
      </c>
      <c r="I580" s="13" t="s">
        <v>8291</v>
      </c>
      <c r="J580" s="27">
        <v>1</v>
      </c>
      <c r="K580" s="13" t="s">
        <v>8291</v>
      </c>
      <c r="L580" s="13" t="str">
        <f t="shared" si="38"/>
        <v>No</v>
      </c>
      <c r="M580" s="28">
        <f t="shared" si="39"/>
        <v>1</v>
      </c>
    </row>
    <row r="581" spans="2:13" ht="15.75" customHeight="1" x14ac:dyDescent="0.3">
      <c r="B581" s="12" t="s">
        <v>2190</v>
      </c>
      <c r="C581" s="13">
        <v>26.84</v>
      </c>
      <c r="D581" s="13" t="str">
        <f t="shared" si="36"/>
        <v>Overweight</v>
      </c>
      <c r="E581" s="13">
        <v>6.5</v>
      </c>
      <c r="F581" s="13" t="str">
        <f t="shared" si="37"/>
        <v>Diabetes</v>
      </c>
      <c r="G581" s="13" t="s">
        <v>8291</v>
      </c>
      <c r="H581" s="13" t="s">
        <v>8291</v>
      </c>
      <c r="I581" s="13" t="s">
        <v>8291</v>
      </c>
      <c r="J581" s="27" t="s">
        <v>8292</v>
      </c>
      <c r="K581" s="13" t="s">
        <v>8293</v>
      </c>
      <c r="L581" s="13" t="str">
        <f t="shared" si="38"/>
        <v>Yes</v>
      </c>
      <c r="M581" s="28">
        <f t="shared" si="39"/>
        <v>0</v>
      </c>
    </row>
    <row r="582" spans="2:13" ht="15.75" customHeight="1" x14ac:dyDescent="0.3">
      <c r="B582" s="12" t="s">
        <v>2194</v>
      </c>
      <c r="C582" s="13">
        <v>28.3</v>
      </c>
      <c r="D582" s="13" t="str">
        <f t="shared" si="36"/>
        <v>Overweight</v>
      </c>
      <c r="E582" s="13">
        <v>5.73</v>
      </c>
      <c r="F582" s="13" t="str">
        <f t="shared" si="37"/>
        <v>Prediabetes</v>
      </c>
      <c r="G582" s="13" t="s">
        <v>8291</v>
      </c>
      <c r="H582" s="13" t="s">
        <v>8291</v>
      </c>
      <c r="I582" s="13" t="s">
        <v>8293</v>
      </c>
      <c r="J582" s="27">
        <v>1</v>
      </c>
      <c r="K582" s="13" t="s">
        <v>8293</v>
      </c>
      <c r="L582" s="13" t="str">
        <f t="shared" si="38"/>
        <v>Yes</v>
      </c>
      <c r="M582" s="28">
        <f t="shared" si="39"/>
        <v>1</v>
      </c>
    </row>
    <row r="583" spans="2:13" ht="15.75" customHeight="1" x14ac:dyDescent="0.3">
      <c r="B583" s="12" t="s">
        <v>2198</v>
      </c>
      <c r="C583" s="13">
        <v>27.06</v>
      </c>
      <c r="D583" s="13" t="str">
        <f t="shared" si="36"/>
        <v>Overweight</v>
      </c>
      <c r="E583" s="13">
        <v>5.74</v>
      </c>
      <c r="F583" s="13" t="str">
        <f t="shared" si="37"/>
        <v>Prediabetes</v>
      </c>
      <c r="G583" s="13" t="s">
        <v>8293</v>
      </c>
      <c r="H583" s="13" t="s">
        <v>8291</v>
      </c>
      <c r="I583" s="13" t="s">
        <v>8291</v>
      </c>
      <c r="J583" s="27" t="s">
        <v>8292</v>
      </c>
      <c r="K583" s="13" t="s">
        <v>8293</v>
      </c>
      <c r="L583" s="13" t="str">
        <f t="shared" si="38"/>
        <v>Yes</v>
      </c>
      <c r="M583" s="28">
        <f t="shared" si="39"/>
        <v>0</v>
      </c>
    </row>
    <row r="584" spans="2:13" ht="15.75" customHeight="1" x14ac:dyDescent="0.3">
      <c r="B584" s="12" t="s">
        <v>2202</v>
      </c>
      <c r="C584" s="13">
        <v>47.13</v>
      </c>
      <c r="D584" s="13" t="str">
        <f t="shared" si="36"/>
        <v>Obesity</v>
      </c>
      <c r="E584" s="13">
        <v>8.6999999999999993</v>
      </c>
      <c r="F584" s="13" t="str">
        <f t="shared" si="37"/>
        <v>Diabetes</v>
      </c>
      <c r="G584" s="13" t="s">
        <v>8291</v>
      </c>
      <c r="H584" s="13" t="s">
        <v>8291</v>
      </c>
      <c r="I584" s="13" t="s">
        <v>8291</v>
      </c>
      <c r="J584" s="27" t="s">
        <v>8292</v>
      </c>
      <c r="K584" s="13" t="s">
        <v>8291</v>
      </c>
      <c r="L584" s="13" t="str">
        <f t="shared" si="38"/>
        <v>No</v>
      </c>
      <c r="M584" s="28">
        <f t="shared" si="39"/>
        <v>0</v>
      </c>
    </row>
    <row r="585" spans="2:13" ht="15.75" customHeight="1" x14ac:dyDescent="0.3">
      <c r="B585" s="12" t="s">
        <v>2205</v>
      </c>
      <c r="C585" s="13">
        <v>51.72</v>
      </c>
      <c r="D585" s="13" t="str">
        <f t="shared" si="36"/>
        <v>Obesity</v>
      </c>
      <c r="E585" s="13">
        <v>5.09</v>
      </c>
      <c r="F585" s="13" t="str">
        <f t="shared" si="37"/>
        <v>Normal</v>
      </c>
      <c r="G585" s="13" t="s">
        <v>8291</v>
      </c>
      <c r="H585" s="13" t="s">
        <v>8291</v>
      </c>
      <c r="I585" s="13" t="s">
        <v>8291</v>
      </c>
      <c r="J585" s="27" t="s">
        <v>8292</v>
      </c>
      <c r="K585" s="13" t="s">
        <v>8291</v>
      </c>
      <c r="L585" s="13" t="str">
        <f t="shared" si="38"/>
        <v>No</v>
      </c>
      <c r="M585" s="28">
        <f t="shared" si="39"/>
        <v>0</v>
      </c>
    </row>
    <row r="586" spans="2:13" ht="15.75" customHeight="1" x14ac:dyDescent="0.3">
      <c r="B586" s="12" t="s">
        <v>2209</v>
      </c>
      <c r="C586" s="13">
        <v>48.59</v>
      </c>
      <c r="D586" s="13" t="str">
        <f t="shared" si="36"/>
        <v>Obesity</v>
      </c>
      <c r="E586" s="13">
        <v>5.57</v>
      </c>
      <c r="F586" s="13" t="str">
        <f t="shared" si="37"/>
        <v>Normal</v>
      </c>
      <c r="G586" s="13" t="s">
        <v>8291</v>
      </c>
      <c r="H586" s="13" t="s">
        <v>8291</v>
      </c>
      <c r="I586" s="13" t="s">
        <v>8291</v>
      </c>
      <c r="J586" s="27" t="s">
        <v>8292</v>
      </c>
      <c r="K586" s="13" t="s">
        <v>8291</v>
      </c>
      <c r="L586" s="13" t="str">
        <f t="shared" si="38"/>
        <v>No</v>
      </c>
      <c r="M586" s="28">
        <f t="shared" si="39"/>
        <v>0</v>
      </c>
    </row>
    <row r="587" spans="2:13" ht="15.75" customHeight="1" x14ac:dyDescent="0.3">
      <c r="B587" s="12" t="s">
        <v>2212</v>
      </c>
      <c r="C587" s="13">
        <v>45.18</v>
      </c>
      <c r="D587" s="13" t="str">
        <f t="shared" si="36"/>
        <v>Obesity</v>
      </c>
      <c r="E587" s="13">
        <v>10.87</v>
      </c>
      <c r="F587" s="13" t="str">
        <f t="shared" si="37"/>
        <v>Diabetes</v>
      </c>
      <c r="G587" s="13" t="s">
        <v>8291</v>
      </c>
      <c r="H587" s="13" t="s">
        <v>8291</v>
      </c>
      <c r="I587" s="13" t="s">
        <v>8291</v>
      </c>
      <c r="J587" s="27" t="s">
        <v>8292</v>
      </c>
      <c r="K587" s="13" t="s">
        <v>8291</v>
      </c>
      <c r="L587" s="13" t="str">
        <f t="shared" si="38"/>
        <v>No</v>
      </c>
      <c r="M587" s="28">
        <f t="shared" si="39"/>
        <v>0</v>
      </c>
    </row>
    <row r="588" spans="2:13" ht="15.75" customHeight="1" x14ac:dyDescent="0.3">
      <c r="B588" s="12" t="s">
        <v>2216</v>
      </c>
      <c r="C588" s="13">
        <v>27.9</v>
      </c>
      <c r="D588" s="13" t="str">
        <f t="shared" si="36"/>
        <v>Overweight</v>
      </c>
      <c r="E588" s="13">
        <v>6.02</v>
      </c>
      <c r="F588" s="13" t="str">
        <f t="shared" si="37"/>
        <v>Prediabetes</v>
      </c>
      <c r="G588" s="13" t="s">
        <v>8291</v>
      </c>
      <c r="H588" s="13" t="s">
        <v>8291</v>
      </c>
      <c r="I588" s="13" t="s">
        <v>8293</v>
      </c>
      <c r="J588" s="27">
        <v>1</v>
      </c>
      <c r="K588" s="13" t="s">
        <v>8293</v>
      </c>
      <c r="L588" s="13" t="str">
        <f t="shared" si="38"/>
        <v>Yes</v>
      </c>
      <c r="M588" s="28">
        <f t="shared" si="39"/>
        <v>1</v>
      </c>
    </row>
    <row r="589" spans="2:13" ht="15.75" customHeight="1" x14ac:dyDescent="0.3">
      <c r="B589" s="12" t="s">
        <v>2219</v>
      </c>
      <c r="C589" s="13">
        <v>51.33</v>
      </c>
      <c r="D589" s="13" t="str">
        <f t="shared" si="36"/>
        <v>Obesity</v>
      </c>
      <c r="E589" s="13">
        <v>7</v>
      </c>
      <c r="F589" s="13" t="str">
        <f t="shared" si="37"/>
        <v>Diabetes</v>
      </c>
      <c r="G589" s="13" t="s">
        <v>8291</v>
      </c>
      <c r="H589" s="13" t="s">
        <v>8291</v>
      </c>
      <c r="I589" s="13" t="s">
        <v>8291</v>
      </c>
      <c r="J589" s="27" t="s">
        <v>8292</v>
      </c>
      <c r="K589" s="13" t="s">
        <v>8291</v>
      </c>
      <c r="L589" s="13" t="str">
        <f t="shared" si="38"/>
        <v>No</v>
      </c>
      <c r="M589" s="28">
        <f t="shared" si="39"/>
        <v>0</v>
      </c>
    </row>
    <row r="590" spans="2:13" ht="15.75" customHeight="1" x14ac:dyDescent="0.3">
      <c r="B590" s="12" t="s">
        <v>2223</v>
      </c>
      <c r="C590" s="13">
        <v>30.59</v>
      </c>
      <c r="D590" s="13" t="str">
        <f t="shared" si="36"/>
        <v>Obesity</v>
      </c>
      <c r="E590" s="13">
        <v>5.56</v>
      </c>
      <c r="F590" s="13" t="str">
        <f t="shared" si="37"/>
        <v>Normal</v>
      </c>
      <c r="G590" s="13" t="s">
        <v>8293</v>
      </c>
      <c r="H590" s="13" t="s">
        <v>8291</v>
      </c>
      <c r="I590" s="13" t="s">
        <v>8291</v>
      </c>
      <c r="J590" s="27">
        <v>1</v>
      </c>
      <c r="K590" s="13" t="s">
        <v>8291</v>
      </c>
      <c r="L590" s="13" t="str">
        <f t="shared" si="38"/>
        <v>No</v>
      </c>
      <c r="M590" s="28">
        <f t="shared" si="39"/>
        <v>1</v>
      </c>
    </row>
    <row r="591" spans="2:13" ht="15.75" customHeight="1" x14ac:dyDescent="0.3">
      <c r="B591" s="12" t="s">
        <v>2227</v>
      </c>
      <c r="C591" s="13">
        <v>39.229999999999997</v>
      </c>
      <c r="D591" s="13" t="str">
        <f t="shared" si="36"/>
        <v>Obesity</v>
      </c>
      <c r="E591" s="13">
        <v>8.4499999999999993</v>
      </c>
      <c r="F591" s="13" t="str">
        <f t="shared" si="37"/>
        <v>Diabetes</v>
      </c>
      <c r="G591" s="13" t="s">
        <v>8291</v>
      </c>
      <c r="H591" s="13" t="s">
        <v>8291</v>
      </c>
      <c r="I591" s="13" t="s">
        <v>8291</v>
      </c>
      <c r="J591" s="27" t="s">
        <v>8292</v>
      </c>
      <c r="K591" s="13" t="s">
        <v>8291</v>
      </c>
      <c r="L591" s="13" t="str">
        <f t="shared" si="38"/>
        <v>No</v>
      </c>
      <c r="M591" s="28">
        <f t="shared" si="39"/>
        <v>0</v>
      </c>
    </row>
    <row r="592" spans="2:13" ht="15.75" customHeight="1" x14ac:dyDescent="0.3">
      <c r="B592" s="12" t="s">
        <v>2230</v>
      </c>
      <c r="C592" s="13">
        <v>19.094999999999999</v>
      </c>
      <c r="D592" s="13" t="str">
        <f t="shared" si="36"/>
        <v>Healthy Weight</v>
      </c>
      <c r="E592" s="13">
        <v>6.19</v>
      </c>
      <c r="F592" s="13" t="str">
        <f t="shared" si="37"/>
        <v>Prediabetes</v>
      </c>
      <c r="G592" s="13" t="s">
        <v>8291</v>
      </c>
      <c r="H592" s="13" t="s">
        <v>8291</v>
      </c>
      <c r="I592" s="13" t="s">
        <v>8291</v>
      </c>
      <c r="J592" s="27" t="s">
        <v>8292</v>
      </c>
      <c r="K592" s="13" t="s">
        <v>8293</v>
      </c>
      <c r="L592" s="13" t="str">
        <f t="shared" si="38"/>
        <v>Yes</v>
      </c>
      <c r="M592" s="28">
        <f t="shared" si="39"/>
        <v>0</v>
      </c>
    </row>
    <row r="593" spans="2:13" ht="15.75" customHeight="1" x14ac:dyDescent="0.3">
      <c r="B593" s="12" t="s">
        <v>2234</v>
      </c>
      <c r="C593" s="13">
        <v>49.72</v>
      </c>
      <c r="D593" s="13" t="str">
        <f t="shared" si="36"/>
        <v>Obesity</v>
      </c>
      <c r="E593" s="13">
        <v>7.71</v>
      </c>
      <c r="F593" s="13" t="str">
        <f t="shared" si="37"/>
        <v>Diabetes</v>
      </c>
      <c r="G593" s="13" t="s">
        <v>8291</v>
      </c>
      <c r="H593" s="13" t="s">
        <v>8291</v>
      </c>
      <c r="I593" s="13" t="s">
        <v>8291</v>
      </c>
      <c r="J593" s="27" t="s">
        <v>8292</v>
      </c>
      <c r="K593" s="13" t="s">
        <v>8291</v>
      </c>
      <c r="L593" s="13" t="str">
        <f t="shared" si="38"/>
        <v>No</v>
      </c>
      <c r="M593" s="28">
        <f t="shared" si="39"/>
        <v>0</v>
      </c>
    </row>
    <row r="594" spans="2:13" ht="15.75" customHeight="1" x14ac:dyDescent="0.3">
      <c r="B594" s="12" t="s">
        <v>2237</v>
      </c>
      <c r="C594" s="13">
        <v>21.754999999999999</v>
      </c>
      <c r="D594" s="13" t="str">
        <f t="shared" si="36"/>
        <v>Healthy Weight</v>
      </c>
      <c r="E594" s="13">
        <v>4.63</v>
      </c>
      <c r="F594" s="13" t="str">
        <f t="shared" si="37"/>
        <v>Normal</v>
      </c>
      <c r="G594" s="13" t="s">
        <v>8291</v>
      </c>
      <c r="H594" s="13" t="s">
        <v>8291</v>
      </c>
      <c r="I594" s="13" t="s">
        <v>8293</v>
      </c>
      <c r="J594" s="27">
        <v>1</v>
      </c>
      <c r="K594" s="13" t="s">
        <v>8293</v>
      </c>
      <c r="L594" s="13" t="str">
        <f t="shared" si="38"/>
        <v>Yes</v>
      </c>
      <c r="M594" s="28">
        <f t="shared" si="39"/>
        <v>1</v>
      </c>
    </row>
    <row r="595" spans="2:13" ht="15.75" customHeight="1" x14ac:dyDescent="0.3">
      <c r="B595" s="12" t="s">
        <v>2240</v>
      </c>
      <c r="C595" s="13">
        <v>48.39</v>
      </c>
      <c r="D595" s="13" t="str">
        <f t="shared" si="36"/>
        <v>Obesity</v>
      </c>
      <c r="E595" s="13">
        <v>4.6100000000000003</v>
      </c>
      <c r="F595" s="13" t="str">
        <f t="shared" si="37"/>
        <v>Normal</v>
      </c>
      <c r="G595" s="13" t="s">
        <v>8291</v>
      </c>
      <c r="H595" s="13" t="s">
        <v>8291</v>
      </c>
      <c r="I595" s="13" t="s">
        <v>8291</v>
      </c>
      <c r="J595" s="27" t="s">
        <v>8292</v>
      </c>
      <c r="K595" s="13" t="s">
        <v>8291</v>
      </c>
      <c r="L595" s="13" t="str">
        <f t="shared" si="38"/>
        <v>No</v>
      </c>
      <c r="M595" s="28">
        <f t="shared" si="39"/>
        <v>0</v>
      </c>
    </row>
    <row r="596" spans="2:13" ht="15.75" customHeight="1" x14ac:dyDescent="0.3">
      <c r="B596" s="12" t="s">
        <v>2244</v>
      </c>
      <c r="C596" s="13">
        <v>47.15</v>
      </c>
      <c r="D596" s="13" t="str">
        <f t="shared" si="36"/>
        <v>Obesity</v>
      </c>
      <c r="E596" s="13">
        <v>9.5299999999999994</v>
      </c>
      <c r="F596" s="13" t="str">
        <f t="shared" si="37"/>
        <v>Diabetes</v>
      </c>
      <c r="G596" s="13" t="s">
        <v>8293</v>
      </c>
      <c r="H596" s="13" t="s">
        <v>8291</v>
      </c>
      <c r="I596" s="13" t="s">
        <v>8291</v>
      </c>
      <c r="J596" s="27">
        <v>1</v>
      </c>
      <c r="K596" s="13" t="s">
        <v>8291</v>
      </c>
      <c r="L596" s="13" t="str">
        <f t="shared" si="38"/>
        <v>No</v>
      </c>
      <c r="M596" s="28">
        <f t="shared" si="39"/>
        <v>1</v>
      </c>
    </row>
    <row r="597" spans="2:13" ht="15.75" customHeight="1" x14ac:dyDescent="0.3">
      <c r="B597" s="12" t="s">
        <v>2248</v>
      </c>
      <c r="C597" s="13">
        <v>47.59</v>
      </c>
      <c r="D597" s="13" t="str">
        <f t="shared" si="36"/>
        <v>Obesity</v>
      </c>
      <c r="E597" s="13">
        <v>11.43</v>
      </c>
      <c r="F597" s="13" t="str">
        <f t="shared" si="37"/>
        <v>Diabetes</v>
      </c>
      <c r="G597" s="13" t="s">
        <v>8293</v>
      </c>
      <c r="H597" s="13" t="s">
        <v>8291</v>
      </c>
      <c r="I597" s="13" t="s">
        <v>8291</v>
      </c>
      <c r="J597" s="27">
        <v>2</v>
      </c>
      <c r="K597" s="13" t="s">
        <v>8291</v>
      </c>
      <c r="L597" s="13" t="str">
        <f t="shared" si="38"/>
        <v>No</v>
      </c>
      <c r="M597" s="28">
        <f t="shared" si="39"/>
        <v>2</v>
      </c>
    </row>
    <row r="598" spans="2:13" ht="15.75" customHeight="1" x14ac:dyDescent="0.3">
      <c r="B598" s="12" t="s">
        <v>2252</v>
      </c>
      <c r="C598" s="13">
        <v>39.81</v>
      </c>
      <c r="D598" s="13" t="str">
        <f t="shared" si="36"/>
        <v>Obesity</v>
      </c>
      <c r="E598" s="13">
        <v>7.65</v>
      </c>
      <c r="F598" s="13" t="str">
        <f t="shared" si="37"/>
        <v>Diabetes</v>
      </c>
      <c r="G598" s="13" t="s">
        <v>8293</v>
      </c>
      <c r="H598" s="13" t="s">
        <v>8291</v>
      </c>
      <c r="I598" s="13" t="s">
        <v>8293</v>
      </c>
      <c r="J598" s="27">
        <v>1</v>
      </c>
      <c r="K598" s="13" t="s">
        <v>8291</v>
      </c>
      <c r="L598" s="13" t="str">
        <f t="shared" si="38"/>
        <v>No</v>
      </c>
      <c r="M598" s="28">
        <f t="shared" si="39"/>
        <v>1</v>
      </c>
    </row>
    <row r="599" spans="2:13" ht="15.75" customHeight="1" x14ac:dyDescent="0.3">
      <c r="B599" s="12" t="s">
        <v>2256</v>
      </c>
      <c r="C599" s="13">
        <v>31.02</v>
      </c>
      <c r="D599" s="13" t="str">
        <f t="shared" si="36"/>
        <v>Obesity</v>
      </c>
      <c r="E599" s="13">
        <v>5.87</v>
      </c>
      <c r="F599" s="13" t="str">
        <f t="shared" si="37"/>
        <v>Prediabetes</v>
      </c>
      <c r="G599" s="13" t="s">
        <v>8293</v>
      </c>
      <c r="H599" s="13" t="s">
        <v>8291</v>
      </c>
      <c r="I599" s="13" t="s">
        <v>8291</v>
      </c>
      <c r="J599" s="27" t="s">
        <v>8292</v>
      </c>
      <c r="K599" s="13" t="s">
        <v>8291</v>
      </c>
      <c r="L599" s="13" t="str">
        <f t="shared" si="38"/>
        <v>No</v>
      </c>
      <c r="M599" s="28">
        <f t="shared" si="39"/>
        <v>0</v>
      </c>
    </row>
    <row r="600" spans="2:13" ht="15.75" customHeight="1" x14ac:dyDescent="0.3">
      <c r="B600" s="12" t="s">
        <v>2260</v>
      </c>
      <c r="C600" s="13">
        <v>24.75</v>
      </c>
      <c r="D600" s="13" t="str">
        <f t="shared" si="36"/>
        <v>Healthy Weight</v>
      </c>
      <c r="E600" s="13">
        <v>4.3600000000000003</v>
      </c>
      <c r="F600" s="13" t="str">
        <f t="shared" si="37"/>
        <v>Normal</v>
      </c>
      <c r="G600" s="13" t="s">
        <v>8293</v>
      </c>
      <c r="H600" s="13" t="s">
        <v>8291</v>
      </c>
      <c r="I600" s="13" t="s">
        <v>8291</v>
      </c>
      <c r="J600" s="27">
        <v>1</v>
      </c>
      <c r="K600" s="13" t="s">
        <v>8293</v>
      </c>
      <c r="L600" s="13" t="str">
        <f t="shared" si="38"/>
        <v>Yes</v>
      </c>
      <c r="M600" s="28">
        <f t="shared" si="39"/>
        <v>1</v>
      </c>
    </row>
    <row r="601" spans="2:13" ht="15.75" customHeight="1" x14ac:dyDescent="0.3">
      <c r="B601" s="12" t="s">
        <v>2264</v>
      </c>
      <c r="C601" s="13">
        <v>30.114999999999998</v>
      </c>
      <c r="D601" s="13" t="str">
        <f t="shared" si="36"/>
        <v>Obesity</v>
      </c>
      <c r="E601" s="13">
        <v>10.119999999999999</v>
      </c>
      <c r="F601" s="13" t="str">
        <f t="shared" si="37"/>
        <v>Diabetes</v>
      </c>
      <c r="G601" s="13" t="s">
        <v>8291</v>
      </c>
      <c r="H601" s="13" t="s">
        <v>8291</v>
      </c>
      <c r="I601" s="13" t="s">
        <v>8291</v>
      </c>
      <c r="J601" s="27">
        <v>3</v>
      </c>
      <c r="K601" s="13" t="s">
        <v>8291</v>
      </c>
      <c r="L601" s="13" t="str">
        <f t="shared" si="38"/>
        <v>No</v>
      </c>
      <c r="M601" s="28">
        <f t="shared" si="39"/>
        <v>3</v>
      </c>
    </row>
    <row r="602" spans="2:13" ht="15.75" customHeight="1" x14ac:dyDescent="0.3">
      <c r="B602" s="12" t="s">
        <v>2268</v>
      </c>
      <c r="C602" s="13">
        <v>26.03</v>
      </c>
      <c r="D602" s="13" t="str">
        <f t="shared" si="36"/>
        <v>Overweight</v>
      </c>
      <c r="E602" s="13">
        <v>4.01</v>
      </c>
      <c r="F602" s="13" t="str">
        <f t="shared" si="37"/>
        <v>Normal</v>
      </c>
      <c r="G602" s="13" t="s">
        <v>8291</v>
      </c>
      <c r="H602" s="13" t="s">
        <v>8291</v>
      </c>
      <c r="I602" s="13" t="s">
        <v>8293</v>
      </c>
      <c r="J602" s="27">
        <v>1</v>
      </c>
      <c r="K602" s="13" t="s">
        <v>8293</v>
      </c>
      <c r="L602" s="13" t="str">
        <f t="shared" si="38"/>
        <v>Yes</v>
      </c>
      <c r="M602" s="28">
        <f t="shared" si="39"/>
        <v>1</v>
      </c>
    </row>
    <row r="603" spans="2:13" ht="15.75" customHeight="1" x14ac:dyDescent="0.3">
      <c r="B603" s="12" t="s">
        <v>2272</v>
      </c>
      <c r="C603" s="13">
        <v>20.045000000000002</v>
      </c>
      <c r="D603" s="13" t="str">
        <f t="shared" si="36"/>
        <v>Healthy Weight</v>
      </c>
      <c r="E603" s="13">
        <v>4.7699999999999996</v>
      </c>
      <c r="F603" s="13" t="str">
        <f t="shared" si="37"/>
        <v>Normal</v>
      </c>
      <c r="G603" s="13" t="s">
        <v>8293</v>
      </c>
      <c r="H603" s="13" t="s">
        <v>8291</v>
      </c>
      <c r="I603" s="13" t="s">
        <v>8291</v>
      </c>
      <c r="J603" s="27">
        <v>1</v>
      </c>
      <c r="K603" s="13" t="s">
        <v>8293</v>
      </c>
      <c r="L603" s="13" t="str">
        <f t="shared" si="38"/>
        <v>Yes</v>
      </c>
      <c r="M603" s="28">
        <f t="shared" si="39"/>
        <v>1</v>
      </c>
    </row>
    <row r="604" spans="2:13" ht="15.75" customHeight="1" x14ac:dyDescent="0.3">
      <c r="B604" s="12" t="s">
        <v>2276</v>
      </c>
      <c r="C604" s="13">
        <v>40.24</v>
      </c>
      <c r="D604" s="13" t="str">
        <f t="shared" si="36"/>
        <v>Obesity</v>
      </c>
      <c r="E604" s="13">
        <v>6.83</v>
      </c>
      <c r="F604" s="13" t="str">
        <f t="shared" si="37"/>
        <v>Diabetes</v>
      </c>
      <c r="G604" s="13" t="s">
        <v>8291</v>
      </c>
      <c r="H604" s="13" t="s">
        <v>8291</v>
      </c>
      <c r="I604" s="13" t="s">
        <v>8291</v>
      </c>
      <c r="J604" s="27" t="s">
        <v>8292</v>
      </c>
      <c r="K604" s="13" t="s">
        <v>8291</v>
      </c>
      <c r="L604" s="13" t="str">
        <f t="shared" si="38"/>
        <v>No</v>
      </c>
      <c r="M604" s="28">
        <f t="shared" si="39"/>
        <v>0</v>
      </c>
    </row>
    <row r="605" spans="2:13" ht="15.75" customHeight="1" x14ac:dyDescent="0.3">
      <c r="B605" s="12" t="s">
        <v>2279</v>
      </c>
      <c r="C605" s="13">
        <v>43.15</v>
      </c>
      <c r="D605" s="13" t="str">
        <f t="shared" si="36"/>
        <v>Obesity</v>
      </c>
      <c r="E605" s="13">
        <v>6.14</v>
      </c>
      <c r="F605" s="13" t="str">
        <f t="shared" si="37"/>
        <v>Prediabetes</v>
      </c>
      <c r="G605" s="13" t="s">
        <v>8293</v>
      </c>
      <c r="H605" s="13" t="s">
        <v>8291</v>
      </c>
      <c r="I605" s="13" t="s">
        <v>8293</v>
      </c>
      <c r="J605" s="27">
        <v>1</v>
      </c>
      <c r="K605" s="13" t="s">
        <v>8291</v>
      </c>
      <c r="L605" s="13" t="str">
        <f t="shared" si="38"/>
        <v>No</v>
      </c>
      <c r="M605" s="28">
        <f t="shared" si="39"/>
        <v>1</v>
      </c>
    </row>
    <row r="606" spans="2:13" ht="15.75" customHeight="1" x14ac:dyDescent="0.3">
      <c r="B606" s="12" t="s">
        <v>2283</v>
      </c>
      <c r="C606" s="13">
        <v>27.7</v>
      </c>
      <c r="D606" s="13" t="str">
        <f t="shared" si="36"/>
        <v>Overweight</v>
      </c>
      <c r="E606" s="13">
        <v>5.6</v>
      </c>
      <c r="F606" s="13" t="str">
        <f t="shared" si="37"/>
        <v>Normal</v>
      </c>
      <c r="G606" s="13" t="s">
        <v>8291</v>
      </c>
      <c r="H606" s="13" t="s">
        <v>8291</v>
      </c>
      <c r="I606" s="13" t="s">
        <v>8293</v>
      </c>
      <c r="J606" s="27">
        <v>1</v>
      </c>
      <c r="K606" s="13" t="s">
        <v>8293</v>
      </c>
      <c r="L606" s="13" t="str">
        <f t="shared" si="38"/>
        <v>Yes</v>
      </c>
      <c r="M606" s="28">
        <f t="shared" si="39"/>
        <v>1</v>
      </c>
    </row>
    <row r="607" spans="2:13" ht="15.75" customHeight="1" x14ac:dyDescent="0.3">
      <c r="B607" s="12" t="s">
        <v>2286</v>
      </c>
      <c r="C607" s="13">
        <v>45.68</v>
      </c>
      <c r="D607" s="13" t="str">
        <f t="shared" si="36"/>
        <v>Obesity</v>
      </c>
      <c r="E607" s="13">
        <v>4.8</v>
      </c>
      <c r="F607" s="13" t="str">
        <f t="shared" si="37"/>
        <v>Normal</v>
      </c>
      <c r="G607" s="13" t="s">
        <v>8291</v>
      </c>
      <c r="H607" s="13" t="s">
        <v>8291</v>
      </c>
      <c r="I607" s="13" t="s">
        <v>8291</v>
      </c>
      <c r="J607" s="27">
        <v>2</v>
      </c>
      <c r="K607" s="13" t="s">
        <v>8291</v>
      </c>
      <c r="L607" s="13" t="str">
        <f t="shared" si="38"/>
        <v>No</v>
      </c>
      <c r="M607" s="28">
        <f t="shared" si="39"/>
        <v>2</v>
      </c>
    </row>
    <row r="608" spans="2:13" ht="15.75" customHeight="1" x14ac:dyDescent="0.3">
      <c r="B608" s="12" t="s">
        <v>2289</v>
      </c>
      <c r="C608" s="13">
        <v>27.3</v>
      </c>
      <c r="D608" s="13" t="str">
        <f t="shared" si="36"/>
        <v>Overweight</v>
      </c>
      <c r="E608" s="13">
        <v>11.89</v>
      </c>
      <c r="F608" s="13" t="str">
        <f t="shared" si="37"/>
        <v>Diabetes</v>
      </c>
      <c r="G608" s="13" t="s">
        <v>8291</v>
      </c>
      <c r="H608" s="13" t="s">
        <v>8291</v>
      </c>
      <c r="I608" s="13" t="s">
        <v>8291</v>
      </c>
      <c r="J608" s="27" t="s">
        <v>8292</v>
      </c>
      <c r="K608" s="13" t="s">
        <v>8293</v>
      </c>
      <c r="L608" s="13" t="str">
        <f t="shared" si="38"/>
        <v>Yes</v>
      </c>
      <c r="M608" s="28">
        <f t="shared" si="39"/>
        <v>0</v>
      </c>
    </row>
    <row r="609" spans="2:13" ht="15.75" customHeight="1" x14ac:dyDescent="0.3">
      <c r="B609" s="12" t="s">
        <v>2293</v>
      </c>
      <c r="C609" s="13">
        <v>54.45</v>
      </c>
      <c r="D609" s="13" t="str">
        <f t="shared" si="36"/>
        <v>Obesity</v>
      </c>
      <c r="E609" s="13">
        <v>4.7300000000000004</v>
      </c>
      <c r="F609" s="13" t="str">
        <f t="shared" si="37"/>
        <v>Normal</v>
      </c>
      <c r="G609" s="13" t="s">
        <v>8293</v>
      </c>
      <c r="H609" s="13" t="s">
        <v>8291</v>
      </c>
      <c r="I609" s="13" t="s">
        <v>8291</v>
      </c>
      <c r="J609" s="27">
        <v>1</v>
      </c>
      <c r="K609" s="13" t="s">
        <v>8291</v>
      </c>
      <c r="L609" s="13" t="str">
        <f t="shared" si="38"/>
        <v>No</v>
      </c>
      <c r="M609" s="28">
        <f t="shared" si="39"/>
        <v>1</v>
      </c>
    </row>
    <row r="610" spans="2:13" ht="15.75" customHeight="1" x14ac:dyDescent="0.3">
      <c r="B610" s="12" t="s">
        <v>2297</v>
      </c>
      <c r="C610" s="13">
        <v>54.43</v>
      </c>
      <c r="D610" s="13" t="str">
        <f t="shared" si="36"/>
        <v>Obesity</v>
      </c>
      <c r="E610" s="13">
        <v>4.6100000000000003</v>
      </c>
      <c r="F610" s="13" t="str">
        <f t="shared" si="37"/>
        <v>Normal</v>
      </c>
      <c r="G610" s="13" t="s">
        <v>8293</v>
      </c>
      <c r="H610" s="13" t="s">
        <v>8291</v>
      </c>
      <c r="I610" s="13" t="s">
        <v>8291</v>
      </c>
      <c r="J610" s="27">
        <v>1</v>
      </c>
      <c r="K610" s="13" t="s">
        <v>8291</v>
      </c>
      <c r="L610" s="13" t="str">
        <f t="shared" si="38"/>
        <v>No</v>
      </c>
      <c r="M610" s="28">
        <f t="shared" si="39"/>
        <v>1</v>
      </c>
    </row>
    <row r="611" spans="2:13" ht="15.75" customHeight="1" x14ac:dyDescent="0.3">
      <c r="B611" s="12" t="s">
        <v>2301</v>
      </c>
      <c r="C611" s="13">
        <v>48.01</v>
      </c>
      <c r="D611" s="13" t="str">
        <f t="shared" si="36"/>
        <v>Obesity</v>
      </c>
      <c r="E611" s="13">
        <v>7.3</v>
      </c>
      <c r="F611" s="13" t="str">
        <f t="shared" si="37"/>
        <v>Diabetes</v>
      </c>
      <c r="G611" s="13" t="s">
        <v>8291</v>
      </c>
      <c r="H611" s="13" t="s">
        <v>8291</v>
      </c>
      <c r="I611" s="13" t="s">
        <v>8291</v>
      </c>
      <c r="J611" s="27" t="s">
        <v>8292</v>
      </c>
      <c r="K611" s="13" t="s">
        <v>8291</v>
      </c>
      <c r="L611" s="13" t="str">
        <f t="shared" si="38"/>
        <v>No</v>
      </c>
      <c r="M611" s="28">
        <f t="shared" si="39"/>
        <v>0</v>
      </c>
    </row>
    <row r="612" spans="2:13" ht="15.75" customHeight="1" x14ac:dyDescent="0.3">
      <c r="B612" s="12" t="s">
        <v>2305</v>
      </c>
      <c r="C612" s="13">
        <v>48.32</v>
      </c>
      <c r="D612" s="13" t="str">
        <f t="shared" si="36"/>
        <v>Obesity</v>
      </c>
      <c r="E612" s="13">
        <v>5.88</v>
      </c>
      <c r="F612" s="13" t="str">
        <f t="shared" si="37"/>
        <v>Prediabetes</v>
      </c>
      <c r="G612" s="13" t="s">
        <v>8291</v>
      </c>
      <c r="H612" s="13" t="s">
        <v>8291</v>
      </c>
      <c r="I612" s="13" t="s">
        <v>8291</v>
      </c>
      <c r="J612" s="27" t="s">
        <v>8292</v>
      </c>
      <c r="K612" s="13" t="s">
        <v>8291</v>
      </c>
      <c r="L612" s="13" t="str">
        <f t="shared" si="38"/>
        <v>No</v>
      </c>
      <c r="M612" s="28">
        <f t="shared" si="39"/>
        <v>0</v>
      </c>
    </row>
    <row r="613" spans="2:13" ht="15.75" customHeight="1" x14ac:dyDescent="0.3">
      <c r="B613" s="12" t="s">
        <v>2309</v>
      </c>
      <c r="C613" s="13">
        <v>22.895</v>
      </c>
      <c r="D613" s="13" t="str">
        <f t="shared" si="36"/>
        <v>Healthy Weight</v>
      </c>
      <c r="E613" s="13">
        <v>4.0599999999999996</v>
      </c>
      <c r="F613" s="13" t="str">
        <f t="shared" si="37"/>
        <v>Normal</v>
      </c>
      <c r="G613" s="13" t="s">
        <v>8291</v>
      </c>
      <c r="H613" s="13" t="s">
        <v>8291</v>
      </c>
      <c r="I613" s="13" t="s">
        <v>8293</v>
      </c>
      <c r="J613" s="27">
        <v>1</v>
      </c>
      <c r="K613" s="13" t="s">
        <v>8293</v>
      </c>
      <c r="L613" s="13" t="str">
        <f t="shared" si="38"/>
        <v>Yes</v>
      </c>
      <c r="M613" s="28">
        <f t="shared" si="39"/>
        <v>1</v>
      </c>
    </row>
    <row r="614" spans="2:13" ht="15.75" customHeight="1" x14ac:dyDescent="0.3">
      <c r="B614" s="12" t="s">
        <v>2313</v>
      </c>
      <c r="C614" s="13">
        <v>54.85</v>
      </c>
      <c r="D614" s="13" t="str">
        <f t="shared" si="36"/>
        <v>Obesity</v>
      </c>
      <c r="E614" s="13">
        <v>4.9000000000000004</v>
      </c>
      <c r="F614" s="13" t="str">
        <f t="shared" si="37"/>
        <v>Normal</v>
      </c>
      <c r="G614" s="13" t="s">
        <v>8291</v>
      </c>
      <c r="H614" s="13" t="s">
        <v>8291</v>
      </c>
      <c r="I614" s="13" t="s">
        <v>8291</v>
      </c>
      <c r="J614" s="27">
        <v>1</v>
      </c>
      <c r="K614" s="13" t="s">
        <v>8291</v>
      </c>
      <c r="L614" s="13" t="str">
        <f t="shared" si="38"/>
        <v>No</v>
      </c>
      <c r="M614" s="28">
        <f t="shared" si="39"/>
        <v>1</v>
      </c>
    </row>
    <row r="615" spans="2:13" ht="15.75" customHeight="1" x14ac:dyDescent="0.3">
      <c r="B615" s="12" t="s">
        <v>2316</v>
      </c>
      <c r="C615" s="13">
        <v>21.85</v>
      </c>
      <c r="D615" s="13" t="str">
        <f t="shared" si="36"/>
        <v>Healthy Weight</v>
      </c>
      <c r="E615" s="13">
        <v>5.52</v>
      </c>
      <c r="F615" s="13" t="str">
        <f t="shared" si="37"/>
        <v>Normal</v>
      </c>
      <c r="G615" s="13" t="s">
        <v>8291</v>
      </c>
      <c r="H615" s="13" t="s">
        <v>8291</v>
      </c>
      <c r="I615" s="13" t="s">
        <v>8293</v>
      </c>
      <c r="J615" s="27">
        <v>1</v>
      </c>
      <c r="K615" s="13" t="s">
        <v>8293</v>
      </c>
      <c r="L615" s="13" t="str">
        <f t="shared" si="38"/>
        <v>Yes</v>
      </c>
      <c r="M615" s="28">
        <f t="shared" si="39"/>
        <v>1</v>
      </c>
    </row>
    <row r="616" spans="2:13" ht="15.75" customHeight="1" x14ac:dyDescent="0.3">
      <c r="B616" s="12" t="s">
        <v>2320</v>
      </c>
      <c r="C616" s="13">
        <v>51.86</v>
      </c>
      <c r="D616" s="13" t="str">
        <f t="shared" si="36"/>
        <v>Obesity</v>
      </c>
      <c r="E616" s="13">
        <v>5.2</v>
      </c>
      <c r="F616" s="13" t="str">
        <f t="shared" si="37"/>
        <v>Normal</v>
      </c>
      <c r="G616" s="13" t="s">
        <v>8293</v>
      </c>
      <c r="H616" s="13" t="s">
        <v>8291</v>
      </c>
      <c r="I616" s="13" t="s">
        <v>8291</v>
      </c>
      <c r="J616" s="27" t="s">
        <v>8292</v>
      </c>
      <c r="K616" s="13" t="s">
        <v>8291</v>
      </c>
      <c r="L616" s="13" t="str">
        <f t="shared" si="38"/>
        <v>No</v>
      </c>
      <c r="M616" s="28">
        <f t="shared" si="39"/>
        <v>0</v>
      </c>
    </row>
    <row r="617" spans="2:13" ht="15.75" customHeight="1" x14ac:dyDescent="0.3">
      <c r="B617" s="12" t="s">
        <v>2324</v>
      </c>
      <c r="C617" s="13">
        <v>39.049999999999997</v>
      </c>
      <c r="D617" s="13" t="str">
        <f t="shared" si="36"/>
        <v>Obesity</v>
      </c>
      <c r="E617" s="13">
        <v>7.59</v>
      </c>
      <c r="F617" s="13" t="str">
        <f t="shared" si="37"/>
        <v>Diabetes</v>
      </c>
      <c r="G617" s="13" t="s">
        <v>8291</v>
      </c>
      <c r="H617" s="13" t="s">
        <v>8291</v>
      </c>
      <c r="I617" s="13" t="s">
        <v>8291</v>
      </c>
      <c r="J617" s="27">
        <v>3</v>
      </c>
      <c r="K617" s="13" t="s">
        <v>8291</v>
      </c>
      <c r="L617" s="13" t="str">
        <f t="shared" si="38"/>
        <v>No</v>
      </c>
      <c r="M617" s="28">
        <f t="shared" si="39"/>
        <v>3</v>
      </c>
    </row>
    <row r="618" spans="2:13" ht="15.75" customHeight="1" x14ac:dyDescent="0.3">
      <c r="B618" s="12" t="s">
        <v>2328</v>
      </c>
      <c r="C618" s="13">
        <v>31.824999999999999</v>
      </c>
      <c r="D618" s="13" t="str">
        <f t="shared" si="36"/>
        <v>Obesity</v>
      </c>
      <c r="E618" s="13">
        <v>8.2799999999999994</v>
      </c>
      <c r="F618" s="13" t="str">
        <f t="shared" si="37"/>
        <v>Diabetes</v>
      </c>
      <c r="G618" s="13" t="s">
        <v>8291</v>
      </c>
      <c r="H618" s="13" t="s">
        <v>8291</v>
      </c>
      <c r="I618" s="13" t="s">
        <v>8291</v>
      </c>
      <c r="J618" s="27">
        <v>3</v>
      </c>
      <c r="K618" s="13" t="s">
        <v>8291</v>
      </c>
      <c r="L618" s="13" t="str">
        <f t="shared" si="38"/>
        <v>No</v>
      </c>
      <c r="M618" s="28">
        <f t="shared" si="39"/>
        <v>3</v>
      </c>
    </row>
    <row r="619" spans="2:13" ht="15.75" customHeight="1" x14ac:dyDescent="0.3">
      <c r="B619" s="12" t="s">
        <v>2331</v>
      </c>
      <c r="C619" s="13">
        <v>46.43</v>
      </c>
      <c r="D619" s="13" t="str">
        <f t="shared" si="36"/>
        <v>Obesity</v>
      </c>
      <c r="E619" s="13">
        <v>6.72</v>
      </c>
      <c r="F619" s="13" t="str">
        <f t="shared" si="37"/>
        <v>Diabetes</v>
      </c>
      <c r="G619" s="13" t="s">
        <v>8291</v>
      </c>
      <c r="H619" s="13" t="s">
        <v>8291</v>
      </c>
      <c r="I619" s="13" t="s">
        <v>8291</v>
      </c>
      <c r="J619" s="27" t="s">
        <v>8292</v>
      </c>
      <c r="K619" s="13" t="s">
        <v>8291</v>
      </c>
      <c r="L619" s="13" t="str">
        <f t="shared" si="38"/>
        <v>No</v>
      </c>
      <c r="M619" s="28">
        <f t="shared" si="39"/>
        <v>0</v>
      </c>
    </row>
    <row r="620" spans="2:13" ht="15.75" customHeight="1" x14ac:dyDescent="0.3">
      <c r="B620" s="12" t="s">
        <v>2333</v>
      </c>
      <c r="C620" s="13">
        <v>53.63</v>
      </c>
      <c r="D620" s="13" t="str">
        <f t="shared" si="36"/>
        <v>Obesity</v>
      </c>
      <c r="E620" s="13">
        <v>5.47</v>
      </c>
      <c r="F620" s="13" t="str">
        <f t="shared" si="37"/>
        <v>Normal</v>
      </c>
      <c r="G620" s="13" t="s">
        <v>8293</v>
      </c>
      <c r="H620" s="13" t="s">
        <v>8291</v>
      </c>
      <c r="I620" s="13" t="s">
        <v>8291</v>
      </c>
      <c r="J620" s="27">
        <v>1</v>
      </c>
      <c r="K620" s="13" t="s">
        <v>8291</v>
      </c>
      <c r="L620" s="13" t="str">
        <f t="shared" si="38"/>
        <v>No</v>
      </c>
      <c r="M620" s="28">
        <f t="shared" si="39"/>
        <v>1</v>
      </c>
    </row>
    <row r="621" spans="2:13" ht="15.75" customHeight="1" x14ac:dyDescent="0.3">
      <c r="B621" s="12" t="s">
        <v>2336</v>
      </c>
      <c r="C621" s="13">
        <v>48.7</v>
      </c>
      <c r="D621" s="13" t="str">
        <f t="shared" si="36"/>
        <v>Obesity</v>
      </c>
      <c r="E621" s="13">
        <v>4.71</v>
      </c>
      <c r="F621" s="13" t="str">
        <f t="shared" si="37"/>
        <v>Normal</v>
      </c>
      <c r="G621" s="13" t="s">
        <v>8291</v>
      </c>
      <c r="H621" s="13" t="s">
        <v>8291</v>
      </c>
      <c r="I621" s="13" t="s">
        <v>8291</v>
      </c>
      <c r="J621" s="27" t="s">
        <v>8292</v>
      </c>
      <c r="K621" s="13" t="s">
        <v>8291</v>
      </c>
      <c r="L621" s="13" t="str">
        <f t="shared" si="38"/>
        <v>No</v>
      </c>
      <c r="M621" s="28">
        <f t="shared" si="39"/>
        <v>0</v>
      </c>
    </row>
    <row r="622" spans="2:13" ht="15.75" customHeight="1" x14ac:dyDescent="0.3">
      <c r="B622" s="12" t="s">
        <v>2339</v>
      </c>
      <c r="C622" s="13">
        <v>48.81</v>
      </c>
      <c r="D622" s="13" t="str">
        <f t="shared" si="36"/>
        <v>Obesity</v>
      </c>
      <c r="E622" s="13">
        <v>5.49</v>
      </c>
      <c r="F622" s="13" t="str">
        <f t="shared" si="37"/>
        <v>Normal</v>
      </c>
      <c r="G622" s="13" t="s">
        <v>8291</v>
      </c>
      <c r="H622" s="13" t="s">
        <v>8291</v>
      </c>
      <c r="I622" s="13" t="s">
        <v>8291</v>
      </c>
      <c r="J622" s="27" t="s">
        <v>8292</v>
      </c>
      <c r="K622" s="13" t="s">
        <v>8291</v>
      </c>
      <c r="L622" s="13" t="str">
        <f t="shared" si="38"/>
        <v>No</v>
      </c>
      <c r="M622" s="28">
        <f t="shared" si="39"/>
        <v>0</v>
      </c>
    </row>
    <row r="623" spans="2:13" ht="15.75" customHeight="1" x14ac:dyDescent="0.3">
      <c r="B623" s="12" t="s">
        <v>2343</v>
      </c>
      <c r="C623" s="13">
        <v>47.53</v>
      </c>
      <c r="D623" s="13" t="str">
        <f t="shared" si="36"/>
        <v>Obesity</v>
      </c>
      <c r="E623" s="13">
        <v>4.72</v>
      </c>
      <c r="F623" s="13" t="str">
        <f t="shared" si="37"/>
        <v>Normal</v>
      </c>
      <c r="G623" s="13" t="s">
        <v>8291</v>
      </c>
      <c r="H623" s="13" t="s">
        <v>8291</v>
      </c>
      <c r="I623" s="13" t="s">
        <v>8291</v>
      </c>
      <c r="J623" s="27" t="s">
        <v>8292</v>
      </c>
      <c r="K623" s="13" t="s">
        <v>8291</v>
      </c>
      <c r="L623" s="13" t="str">
        <f t="shared" si="38"/>
        <v>No</v>
      </c>
      <c r="M623" s="28">
        <f t="shared" si="39"/>
        <v>0</v>
      </c>
    </row>
    <row r="624" spans="2:13" ht="15.75" customHeight="1" x14ac:dyDescent="0.3">
      <c r="B624" s="12" t="s">
        <v>2347</v>
      </c>
      <c r="C624" s="13">
        <v>36.85</v>
      </c>
      <c r="D624" s="13" t="str">
        <f t="shared" si="36"/>
        <v>Obesity</v>
      </c>
      <c r="E624" s="13">
        <v>6.7</v>
      </c>
      <c r="F624" s="13" t="str">
        <f t="shared" si="37"/>
        <v>Diabetes</v>
      </c>
      <c r="G624" s="13" t="s">
        <v>8291</v>
      </c>
      <c r="H624" s="13" t="s">
        <v>8291</v>
      </c>
      <c r="I624" s="13" t="s">
        <v>8291</v>
      </c>
      <c r="J624" s="27" t="s">
        <v>8292</v>
      </c>
      <c r="K624" s="13" t="s">
        <v>8291</v>
      </c>
      <c r="L624" s="13" t="str">
        <f t="shared" si="38"/>
        <v>No</v>
      </c>
      <c r="M624" s="28">
        <f t="shared" si="39"/>
        <v>0</v>
      </c>
    </row>
    <row r="625" spans="2:13" ht="15.75" customHeight="1" x14ac:dyDescent="0.3">
      <c r="B625" s="12" t="s">
        <v>2351</v>
      </c>
      <c r="C625" s="13">
        <v>29.3</v>
      </c>
      <c r="D625" s="13" t="str">
        <f t="shared" si="36"/>
        <v>Overweight</v>
      </c>
      <c r="E625" s="13">
        <v>5.5</v>
      </c>
      <c r="F625" s="13" t="str">
        <f t="shared" si="37"/>
        <v>Normal</v>
      </c>
      <c r="G625" s="13" t="s">
        <v>8291</v>
      </c>
      <c r="H625" s="13" t="s">
        <v>8291</v>
      </c>
      <c r="I625" s="13" t="s">
        <v>8291</v>
      </c>
      <c r="J625" s="27" t="s">
        <v>8292</v>
      </c>
      <c r="K625" s="13" t="s">
        <v>8291</v>
      </c>
      <c r="L625" s="13" t="str">
        <f t="shared" si="38"/>
        <v>No</v>
      </c>
      <c r="M625" s="28">
        <f t="shared" si="39"/>
        <v>0</v>
      </c>
    </row>
    <row r="626" spans="2:13" ht="15.75" customHeight="1" x14ac:dyDescent="0.3">
      <c r="B626" s="12" t="s">
        <v>2355</v>
      </c>
      <c r="C626" s="13">
        <v>19.3</v>
      </c>
      <c r="D626" s="13" t="str">
        <f t="shared" si="36"/>
        <v>Healthy Weight</v>
      </c>
      <c r="E626" s="13">
        <v>4.46</v>
      </c>
      <c r="F626" s="13" t="str">
        <f t="shared" si="37"/>
        <v>Normal</v>
      </c>
      <c r="G626" s="13" t="s">
        <v>8291</v>
      </c>
      <c r="H626" s="13" t="s">
        <v>8291</v>
      </c>
      <c r="I626" s="13" t="s">
        <v>8291</v>
      </c>
      <c r="J626" s="27">
        <v>1</v>
      </c>
      <c r="K626" s="13" t="s">
        <v>8293</v>
      </c>
      <c r="L626" s="13" t="str">
        <f t="shared" si="38"/>
        <v>Yes</v>
      </c>
      <c r="M626" s="28">
        <f t="shared" si="39"/>
        <v>1</v>
      </c>
    </row>
    <row r="627" spans="2:13" ht="15.75" customHeight="1" x14ac:dyDescent="0.3">
      <c r="B627" s="12" t="s">
        <v>2359</v>
      </c>
      <c r="C627" s="13">
        <v>24.13</v>
      </c>
      <c r="D627" s="13" t="str">
        <f t="shared" si="36"/>
        <v>Healthy Weight</v>
      </c>
      <c r="E627" s="13">
        <v>5.29</v>
      </c>
      <c r="F627" s="13" t="str">
        <f t="shared" si="37"/>
        <v>Normal</v>
      </c>
      <c r="G627" s="13" t="s">
        <v>8293</v>
      </c>
      <c r="H627" s="13" t="s">
        <v>8291</v>
      </c>
      <c r="I627" s="13" t="s">
        <v>8293</v>
      </c>
      <c r="J627" s="27">
        <v>1</v>
      </c>
      <c r="K627" s="13" t="s">
        <v>8293</v>
      </c>
      <c r="L627" s="13" t="str">
        <f t="shared" si="38"/>
        <v>Yes</v>
      </c>
      <c r="M627" s="28">
        <f t="shared" si="39"/>
        <v>1</v>
      </c>
    </row>
    <row r="628" spans="2:13" ht="15.75" customHeight="1" x14ac:dyDescent="0.3">
      <c r="B628" s="12" t="s">
        <v>2363</v>
      </c>
      <c r="C628" s="13">
        <v>46.7</v>
      </c>
      <c r="D628" s="13" t="str">
        <f t="shared" si="36"/>
        <v>Obesity</v>
      </c>
      <c r="E628" s="13">
        <v>10.99</v>
      </c>
      <c r="F628" s="13" t="str">
        <f t="shared" si="37"/>
        <v>Diabetes</v>
      </c>
      <c r="G628" s="13" t="s">
        <v>8291</v>
      </c>
      <c r="H628" s="13" t="s">
        <v>8291</v>
      </c>
      <c r="I628" s="13" t="s">
        <v>8291</v>
      </c>
      <c r="J628" s="27" t="s">
        <v>8292</v>
      </c>
      <c r="K628" s="13" t="s">
        <v>8291</v>
      </c>
      <c r="L628" s="13" t="str">
        <f t="shared" si="38"/>
        <v>No</v>
      </c>
      <c r="M628" s="28">
        <f t="shared" si="39"/>
        <v>0</v>
      </c>
    </row>
    <row r="629" spans="2:13" ht="15.75" customHeight="1" x14ac:dyDescent="0.3">
      <c r="B629" s="12" t="s">
        <v>2367</v>
      </c>
      <c r="C629" s="13">
        <v>45.27</v>
      </c>
      <c r="D629" s="13" t="str">
        <f t="shared" si="36"/>
        <v>Obesity</v>
      </c>
      <c r="E629" s="13">
        <v>5.2</v>
      </c>
      <c r="F629" s="13" t="str">
        <f t="shared" si="37"/>
        <v>Normal</v>
      </c>
      <c r="G629" s="13" t="s">
        <v>8293</v>
      </c>
      <c r="H629" s="13" t="s">
        <v>8291</v>
      </c>
      <c r="I629" s="13" t="s">
        <v>8291</v>
      </c>
      <c r="J629" s="27" t="s">
        <v>8292</v>
      </c>
      <c r="K629" s="13" t="s">
        <v>8291</v>
      </c>
      <c r="L629" s="13" t="str">
        <f t="shared" si="38"/>
        <v>No</v>
      </c>
      <c r="M629" s="28">
        <f t="shared" si="39"/>
        <v>0</v>
      </c>
    </row>
    <row r="630" spans="2:13" ht="15.75" customHeight="1" x14ac:dyDescent="0.3">
      <c r="B630" s="12" t="s">
        <v>2371</v>
      </c>
      <c r="C630" s="13">
        <v>44.29</v>
      </c>
      <c r="D630" s="13" t="str">
        <f t="shared" si="36"/>
        <v>Obesity</v>
      </c>
      <c r="E630" s="13">
        <v>9.66</v>
      </c>
      <c r="F630" s="13" t="str">
        <f t="shared" si="37"/>
        <v>Diabetes</v>
      </c>
      <c r="G630" s="13" t="s">
        <v>8291</v>
      </c>
      <c r="H630" s="13" t="s">
        <v>8291</v>
      </c>
      <c r="I630" s="13" t="s">
        <v>8291</v>
      </c>
      <c r="J630" s="27">
        <v>2</v>
      </c>
      <c r="K630" s="13" t="s">
        <v>8291</v>
      </c>
      <c r="L630" s="13" t="str">
        <f t="shared" si="38"/>
        <v>No</v>
      </c>
      <c r="M630" s="28">
        <f t="shared" si="39"/>
        <v>2</v>
      </c>
    </row>
    <row r="631" spans="2:13" ht="15.75" customHeight="1" x14ac:dyDescent="0.3">
      <c r="B631" s="12" t="s">
        <v>2375</v>
      </c>
      <c r="C631" s="13">
        <v>54.59</v>
      </c>
      <c r="D631" s="13" t="str">
        <f t="shared" si="36"/>
        <v>Obesity</v>
      </c>
      <c r="E631" s="13">
        <v>4.22</v>
      </c>
      <c r="F631" s="13" t="str">
        <f t="shared" si="37"/>
        <v>Normal</v>
      </c>
      <c r="G631" s="13" t="s">
        <v>8293</v>
      </c>
      <c r="H631" s="13" t="s">
        <v>8291</v>
      </c>
      <c r="I631" s="13" t="s">
        <v>8291</v>
      </c>
      <c r="J631" s="27">
        <v>1</v>
      </c>
      <c r="K631" s="13" t="s">
        <v>8291</v>
      </c>
      <c r="L631" s="13" t="str">
        <f t="shared" si="38"/>
        <v>No</v>
      </c>
      <c r="M631" s="28">
        <f t="shared" si="39"/>
        <v>1</v>
      </c>
    </row>
    <row r="632" spans="2:13" ht="15.75" customHeight="1" x14ac:dyDescent="0.3">
      <c r="B632" s="12" t="s">
        <v>2379</v>
      </c>
      <c r="C632" s="13">
        <v>32.965000000000003</v>
      </c>
      <c r="D632" s="13" t="str">
        <f t="shared" si="36"/>
        <v>Obesity</v>
      </c>
      <c r="E632" s="13">
        <v>11.78</v>
      </c>
      <c r="F632" s="13" t="str">
        <f t="shared" si="37"/>
        <v>Diabetes</v>
      </c>
      <c r="G632" s="13" t="s">
        <v>8291</v>
      </c>
      <c r="H632" s="13" t="s">
        <v>8291</v>
      </c>
      <c r="I632" s="13" t="s">
        <v>8291</v>
      </c>
      <c r="J632" s="27" t="s">
        <v>8292</v>
      </c>
      <c r="K632" s="13" t="s">
        <v>8291</v>
      </c>
      <c r="L632" s="13" t="str">
        <f t="shared" si="38"/>
        <v>No</v>
      </c>
      <c r="M632" s="28">
        <f t="shared" si="39"/>
        <v>0</v>
      </c>
    </row>
    <row r="633" spans="2:13" ht="15.75" customHeight="1" x14ac:dyDescent="0.3">
      <c r="B633" s="12" t="s">
        <v>2382</v>
      </c>
      <c r="C633" s="13">
        <v>38.049999999999997</v>
      </c>
      <c r="D633" s="13" t="str">
        <f t="shared" si="36"/>
        <v>Obesity</v>
      </c>
      <c r="E633" s="13">
        <v>9.6199999999999992</v>
      </c>
      <c r="F633" s="13" t="str">
        <f t="shared" si="37"/>
        <v>Diabetes</v>
      </c>
      <c r="G633" s="13" t="s">
        <v>8291</v>
      </c>
      <c r="H633" s="13" t="s">
        <v>8291</v>
      </c>
      <c r="I633" s="13" t="s">
        <v>8291</v>
      </c>
      <c r="J633" s="27" t="s">
        <v>8292</v>
      </c>
      <c r="K633" s="13" t="s">
        <v>8291</v>
      </c>
      <c r="L633" s="13" t="str">
        <f t="shared" si="38"/>
        <v>No</v>
      </c>
      <c r="M633" s="28">
        <f t="shared" si="39"/>
        <v>0</v>
      </c>
    </row>
    <row r="634" spans="2:13" ht="15.75" customHeight="1" x14ac:dyDescent="0.3">
      <c r="B634" s="12" t="s">
        <v>2386</v>
      </c>
      <c r="C634" s="13">
        <v>46.14</v>
      </c>
      <c r="D634" s="13" t="str">
        <f t="shared" si="36"/>
        <v>Obesity</v>
      </c>
      <c r="E634" s="13">
        <v>10.78</v>
      </c>
      <c r="F634" s="13" t="str">
        <f t="shared" si="37"/>
        <v>Diabetes</v>
      </c>
      <c r="G634" s="13" t="s">
        <v>8291</v>
      </c>
      <c r="H634" s="13" t="s">
        <v>8291</v>
      </c>
      <c r="I634" s="13" t="s">
        <v>8291</v>
      </c>
      <c r="J634" s="27" t="s">
        <v>8292</v>
      </c>
      <c r="K634" s="13" t="s">
        <v>8291</v>
      </c>
      <c r="L634" s="13" t="str">
        <f t="shared" si="38"/>
        <v>No</v>
      </c>
      <c r="M634" s="28">
        <f t="shared" si="39"/>
        <v>0</v>
      </c>
    </row>
    <row r="635" spans="2:13" ht="15.75" customHeight="1" x14ac:dyDescent="0.3">
      <c r="B635" s="12" t="s">
        <v>2389</v>
      </c>
      <c r="C635" s="13">
        <v>41.325000000000003</v>
      </c>
      <c r="D635" s="13" t="str">
        <f t="shared" si="36"/>
        <v>Obesity</v>
      </c>
      <c r="E635" s="13">
        <v>5.1100000000000003</v>
      </c>
      <c r="F635" s="13" t="str">
        <f t="shared" si="37"/>
        <v>Normal</v>
      </c>
      <c r="G635" s="13" t="s">
        <v>8293</v>
      </c>
      <c r="H635" s="13" t="s">
        <v>8291</v>
      </c>
      <c r="I635" s="13" t="s">
        <v>8291</v>
      </c>
      <c r="J635" s="27">
        <v>2</v>
      </c>
      <c r="K635" s="13" t="s">
        <v>8291</v>
      </c>
      <c r="L635" s="13" t="str">
        <f t="shared" si="38"/>
        <v>No</v>
      </c>
      <c r="M635" s="28">
        <f t="shared" si="39"/>
        <v>2</v>
      </c>
    </row>
    <row r="636" spans="2:13" ht="15.75" customHeight="1" x14ac:dyDescent="0.3">
      <c r="B636" s="12" t="s">
        <v>2392</v>
      </c>
      <c r="C636" s="13">
        <v>44.64</v>
      </c>
      <c r="D636" s="13" t="str">
        <f t="shared" si="36"/>
        <v>Obesity</v>
      </c>
      <c r="E636" s="13">
        <v>7.18</v>
      </c>
      <c r="F636" s="13" t="str">
        <f t="shared" si="37"/>
        <v>Diabetes</v>
      </c>
      <c r="G636" s="13" t="s">
        <v>8291</v>
      </c>
      <c r="H636" s="13" t="s">
        <v>8291</v>
      </c>
      <c r="I636" s="13" t="s">
        <v>8291</v>
      </c>
      <c r="J636" s="27" t="s">
        <v>8292</v>
      </c>
      <c r="K636" s="13" t="s">
        <v>8291</v>
      </c>
      <c r="L636" s="13" t="str">
        <f t="shared" si="38"/>
        <v>No</v>
      </c>
      <c r="M636" s="28">
        <f t="shared" si="39"/>
        <v>0</v>
      </c>
    </row>
    <row r="637" spans="2:13" ht="15.75" customHeight="1" x14ac:dyDescent="0.3">
      <c r="B637" s="12" t="s">
        <v>2396</v>
      </c>
      <c r="C637" s="13">
        <v>25.175000000000001</v>
      </c>
      <c r="D637" s="13" t="str">
        <f t="shared" si="36"/>
        <v>Overweight</v>
      </c>
      <c r="E637" s="13">
        <v>4.96</v>
      </c>
      <c r="F637" s="13" t="str">
        <f t="shared" si="37"/>
        <v>Normal</v>
      </c>
      <c r="G637" s="13" t="s">
        <v>8291</v>
      </c>
      <c r="H637" s="13" t="s">
        <v>8293</v>
      </c>
      <c r="I637" s="13" t="s">
        <v>8291</v>
      </c>
      <c r="J637" s="27">
        <v>1</v>
      </c>
      <c r="K637" s="13" t="s">
        <v>8294</v>
      </c>
      <c r="L637" s="13" t="str">
        <f t="shared" si="38"/>
        <v>No</v>
      </c>
      <c r="M637" s="28">
        <f t="shared" si="39"/>
        <v>1</v>
      </c>
    </row>
    <row r="638" spans="2:13" ht="15.75" customHeight="1" x14ac:dyDescent="0.3">
      <c r="B638" s="12" t="s">
        <v>2399</v>
      </c>
      <c r="C638" s="13">
        <v>43.11</v>
      </c>
      <c r="D638" s="13" t="str">
        <f t="shared" si="36"/>
        <v>Obesity</v>
      </c>
      <c r="E638" s="13">
        <v>4.67</v>
      </c>
      <c r="F638" s="13" t="str">
        <f t="shared" si="37"/>
        <v>Normal</v>
      </c>
      <c r="G638" s="13" t="s">
        <v>8293</v>
      </c>
      <c r="H638" s="13" t="s">
        <v>8291</v>
      </c>
      <c r="I638" s="13" t="s">
        <v>8291</v>
      </c>
      <c r="J638" s="27" t="s">
        <v>8292</v>
      </c>
      <c r="K638" s="13" t="s">
        <v>8291</v>
      </c>
      <c r="L638" s="13" t="str">
        <f t="shared" si="38"/>
        <v>No</v>
      </c>
      <c r="M638" s="28">
        <f t="shared" si="39"/>
        <v>0</v>
      </c>
    </row>
    <row r="639" spans="2:13" ht="15.75" customHeight="1" x14ac:dyDescent="0.3">
      <c r="B639" s="12" t="s">
        <v>2403</v>
      </c>
      <c r="C639" s="13">
        <v>53.32</v>
      </c>
      <c r="D639" s="13" t="str">
        <f t="shared" si="36"/>
        <v>Obesity</v>
      </c>
      <c r="E639" s="13">
        <v>5.0599999999999996</v>
      </c>
      <c r="F639" s="13" t="str">
        <f t="shared" si="37"/>
        <v>Normal</v>
      </c>
      <c r="G639" s="13" t="s">
        <v>8291</v>
      </c>
      <c r="H639" s="13" t="s">
        <v>8291</v>
      </c>
      <c r="I639" s="13" t="s">
        <v>8291</v>
      </c>
      <c r="J639" s="27" t="s">
        <v>8292</v>
      </c>
      <c r="K639" s="13" t="s">
        <v>8291</v>
      </c>
      <c r="L639" s="13" t="str">
        <f t="shared" si="38"/>
        <v>No</v>
      </c>
      <c r="M639" s="28">
        <f t="shared" si="39"/>
        <v>0</v>
      </c>
    </row>
    <row r="640" spans="2:13" ht="15.75" customHeight="1" x14ac:dyDescent="0.3">
      <c r="B640" s="12" t="s">
        <v>2406</v>
      </c>
      <c r="C640" s="13">
        <v>38.04</v>
      </c>
      <c r="D640" s="13" t="str">
        <f t="shared" si="36"/>
        <v>Obesity</v>
      </c>
      <c r="E640" s="13">
        <v>5.0199999999999996</v>
      </c>
      <c r="F640" s="13" t="str">
        <f t="shared" si="37"/>
        <v>Normal</v>
      </c>
      <c r="G640" s="13" t="s">
        <v>8293</v>
      </c>
      <c r="H640" s="13" t="s">
        <v>8291</v>
      </c>
      <c r="I640" s="13" t="s">
        <v>8291</v>
      </c>
      <c r="J640" s="27">
        <v>1</v>
      </c>
      <c r="K640" s="13" t="s">
        <v>8291</v>
      </c>
      <c r="L640" s="13" t="str">
        <f t="shared" si="38"/>
        <v>No</v>
      </c>
      <c r="M640" s="28">
        <f t="shared" si="39"/>
        <v>1</v>
      </c>
    </row>
    <row r="641" spans="2:13" ht="15.75" customHeight="1" x14ac:dyDescent="0.3">
      <c r="B641" s="12" t="s">
        <v>2409</v>
      </c>
      <c r="C641" s="13">
        <v>37.9</v>
      </c>
      <c r="D641" s="13" t="str">
        <f t="shared" si="36"/>
        <v>Obesity</v>
      </c>
      <c r="E641" s="13">
        <v>7.76</v>
      </c>
      <c r="F641" s="13" t="str">
        <f t="shared" si="37"/>
        <v>Diabetes</v>
      </c>
      <c r="G641" s="13" t="s">
        <v>8291</v>
      </c>
      <c r="H641" s="13" t="s">
        <v>8291</v>
      </c>
      <c r="I641" s="13" t="s">
        <v>8291</v>
      </c>
      <c r="J641" s="27" t="s">
        <v>8292</v>
      </c>
      <c r="K641" s="13" t="s">
        <v>8291</v>
      </c>
      <c r="L641" s="13" t="str">
        <f t="shared" si="38"/>
        <v>No</v>
      </c>
      <c r="M641" s="28">
        <f t="shared" si="39"/>
        <v>0</v>
      </c>
    </row>
    <row r="642" spans="2:13" ht="15.75" customHeight="1" x14ac:dyDescent="0.3">
      <c r="B642" s="12" t="s">
        <v>2413</v>
      </c>
      <c r="C642" s="13">
        <v>39.6</v>
      </c>
      <c r="D642" s="13" t="str">
        <f t="shared" si="36"/>
        <v>Obesity</v>
      </c>
      <c r="E642" s="13">
        <v>9.32</v>
      </c>
      <c r="F642" s="13" t="str">
        <f t="shared" si="37"/>
        <v>Diabetes</v>
      </c>
      <c r="G642" s="13" t="s">
        <v>8291</v>
      </c>
      <c r="H642" s="13" t="s">
        <v>8291</v>
      </c>
      <c r="I642" s="13" t="s">
        <v>8291</v>
      </c>
      <c r="J642" s="27" t="s">
        <v>8292</v>
      </c>
      <c r="K642" s="13" t="s">
        <v>8291</v>
      </c>
      <c r="L642" s="13" t="str">
        <f t="shared" si="38"/>
        <v>No</v>
      </c>
      <c r="M642" s="28">
        <f t="shared" si="39"/>
        <v>0</v>
      </c>
    </row>
    <row r="643" spans="2:13" ht="15.75" customHeight="1" x14ac:dyDescent="0.3">
      <c r="B643" s="12" t="s">
        <v>2416</v>
      </c>
      <c r="C643" s="13">
        <v>50.92</v>
      </c>
      <c r="D643" s="13" t="str">
        <f t="shared" ref="D643:D706" si="40">IF(C643&lt;18.5,"Underweight", IF(AND(C643&gt;=18.5,C643&lt;=24.9),"Healthy Weight", IF(AND(C643&gt;=25,C643&lt;=29.9),"Overweight", IF(C643&gt;=30,"Obesity"))))</f>
        <v>Obesity</v>
      </c>
      <c r="E643" s="13">
        <v>5.31</v>
      </c>
      <c r="F643" s="13" t="str">
        <f t="shared" ref="F643:F706" si="41">IF(E643&lt;5.7,"Normal",IF(AND(E643&gt;=5.7,E643&lt;=6.4),"Prediabetes",IF(E643&gt;=6.5,"Diabetes")))</f>
        <v>Normal</v>
      </c>
      <c r="G643" s="13" t="s">
        <v>8293</v>
      </c>
      <c r="H643" s="13" t="s">
        <v>8291</v>
      </c>
      <c r="I643" s="13" t="s">
        <v>8291</v>
      </c>
      <c r="J643" s="27">
        <v>1</v>
      </c>
      <c r="K643" s="13" t="s">
        <v>8291</v>
      </c>
      <c r="L643" s="13" t="str">
        <f t="shared" ref="L643:L706" si="42">IF($K$3:$K$2337="?","No",K643)</f>
        <v>No</v>
      </c>
      <c r="M643" s="28">
        <f t="shared" ref="M643:M706" si="43">IF(J643="No major surgery", 0,J643)</f>
        <v>1</v>
      </c>
    </row>
    <row r="644" spans="2:13" ht="15.75" customHeight="1" x14ac:dyDescent="0.3">
      <c r="B644" s="12" t="s">
        <v>2420</v>
      </c>
      <c r="C644" s="13">
        <v>21.85</v>
      </c>
      <c r="D644" s="13" t="str">
        <f t="shared" si="40"/>
        <v>Healthy Weight</v>
      </c>
      <c r="E644" s="13">
        <v>5.56</v>
      </c>
      <c r="F644" s="13" t="str">
        <f t="shared" si="41"/>
        <v>Normal</v>
      </c>
      <c r="G644" s="13" t="s">
        <v>8293</v>
      </c>
      <c r="H644" s="13" t="s">
        <v>8291</v>
      </c>
      <c r="I644" s="13" t="s">
        <v>8291</v>
      </c>
      <c r="J644" s="27" t="s">
        <v>8292</v>
      </c>
      <c r="K644" s="13" t="s">
        <v>8293</v>
      </c>
      <c r="L644" s="13" t="str">
        <f t="shared" si="42"/>
        <v>Yes</v>
      </c>
      <c r="M644" s="28">
        <f t="shared" si="43"/>
        <v>0</v>
      </c>
    </row>
    <row r="645" spans="2:13" ht="15.75" customHeight="1" x14ac:dyDescent="0.3">
      <c r="B645" s="12" t="s">
        <v>2423</v>
      </c>
      <c r="C645" s="13">
        <v>36.08</v>
      </c>
      <c r="D645" s="13" t="str">
        <f t="shared" si="40"/>
        <v>Obesity</v>
      </c>
      <c r="E645" s="13">
        <v>7.11</v>
      </c>
      <c r="F645" s="13" t="str">
        <f t="shared" si="41"/>
        <v>Diabetes</v>
      </c>
      <c r="G645" s="13" t="s">
        <v>8293</v>
      </c>
      <c r="H645" s="13" t="s">
        <v>8291</v>
      </c>
      <c r="I645" s="13" t="s">
        <v>8293</v>
      </c>
      <c r="J645" s="27">
        <v>1</v>
      </c>
      <c r="K645" s="13" t="s">
        <v>8291</v>
      </c>
      <c r="L645" s="13" t="str">
        <f t="shared" si="42"/>
        <v>No</v>
      </c>
      <c r="M645" s="28">
        <f t="shared" si="43"/>
        <v>1</v>
      </c>
    </row>
    <row r="646" spans="2:13" ht="15.75" customHeight="1" x14ac:dyDescent="0.3">
      <c r="B646" s="12" t="s">
        <v>2426</v>
      </c>
      <c r="C646" s="13">
        <v>40.44</v>
      </c>
      <c r="D646" s="13" t="str">
        <f t="shared" si="40"/>
        <v>Obesity</v>
      </c>
      <c r="E646" s="13">
        <v>5.13</v>
      </c>
      <c r="F646" s="13" t="str">
        <f t="shared" si="41"/>
        <v>Normal</v>
      </c>
      <c r="G646" s="13" t="s">
        <v>8293</v>
      </c>
      <c r="H646" s="13" t="s">
        <v>8291</v>
      </c>
      <c r="I646" s="13" t="s">
        <v>8293</v>
      </c>
      <c r="J646" s="27">
        <v>1</v>
      </c>
      <c r="K646" s="13" t="s">
        <v>8291</v>
      </c>
      <c r="L646" s="13" t="str">
        <f t="shared" si="42"/>
        <v>No</v>
      </c>
      <c r="M646" s="28">
        <f t="shared" si="43"/>
        <v>1</v>
      </c>
    </row>
    <row r="647" spans="2:13" ht="15.75" customHeight="1" x14ac:dyDescent="0.3">
      <c r="B647" s="12" t="s">
        <v>2430</v>
      </c>
      <c r="C647" s="13">
        <v>38.094999999999999</v>
      </c>
      <c r="D647" s="13" t="str">
        <f t="shared" si="40"/>
        <v>Obesity</v>
      </c>
      <c r="E647" s="13">
        <v>10.199999999999999</v>
      </c>
      <c r="F647" s="13" t="str">
        <f t="shared" si="41"/>
        <v>Diabetes</v>
      </c>
      <c r="G647" s="13" t="s">
        <v>8291</v>
      </c>
      <c r="H647" s="13" t="s">
        <v>8291</v>
      </c>
      <c r="I647" s="13" t="s">
        <v>8291</v>
      </c>
      <c r="J647" s="27" t="s">
        <v>8292</v>
      </c>
      <c r="K647" s="13" t="s">
        <v>8291</v>
      </c>
      <c r="L647" s="13" t="str">
        <f t="shared" si="42"/>
        <v>No</v>
      </c>
      <c r="M647" s="28">
        <f t="shared" si="43"/>
        <v>0</v>
      </c>
    </row>
    <row r="648" spans="2:13" ht="15.75" customHeight="1" x14ac:dyDescent="0.3">
      <c r="B648" s="12" t="s">
        <v>2433</v>
      </c>
      <c r="C648" s="13">
        <v>44.95</v>
      </c>
      <c r="D648" s="13" t="str">
        <f t="shared" si="40"/>
        <v>Obesity</v>
      </c>
      <c r="E648" s="13">
        <v>10.4</v>
      </c>
      <c r="F648" s="13" t="str">
        <f t="shared" si="41"/>
        <v>Diabetes</v>
      </c>
      <c r="G648" s="13" t="s">
        <v>8291</v>
      </c>
      <c r="H648" s="13" t="s">
        <v>8291</v>
      </c>
      <c r="I648" s="13" t="s">
        <v>8291</v>
      </c>
      <c r="J648" s="27" t="s">
        <v>8292</v>
      </c>
      <c r="K648" s="13" t="s">
        <v>8291</v>
      </c>
      <c r="L648" s="13" t="str">
        <f t="shared" si="42"/>
        <v>No</v>
      </c>
      <c r="M648" s="28">
        <f t="shared" si="43"/>
        <v>0</v>
      </c>
    </row>
    <row r="649" spans="2:13" ht="15.75" customHeight="1" x14ac:dyDescent="0.3">
      <c r="B649" s="12" t="s">
        <v>2437</v>
      </c>
      <c r="C649" s="13">
        <v>35.54</v>
      </c>
      <c r="D649" s="13" t="str">
        <f t="shared" si="40"/>
        <v>Obesity</v>
      </c>
      <c r="E649" s="13">
        <v>10.67</v>
      </c>
      <c r="F649" s="13" t="str">
        <f t="shared" si="41"/>
        <v>Diabetes</v>
      </c>
      <c r="G649" s="13" t="s">
        <v>8291</v>
      </c>
      <c r="H649" s="13" t="s">
        <v>8291</v>
      </c>
      <c r="I649" s="13" t="s">
        <v>8291</v>
      </c>
      <c r="J649" s="27" t="s">
        <v>8292</v>
      </c>
      <c r="K649" s="13" t="s">
        <v>8291</v>
      </c>
      <c r="L649" s="13" t="str">
        <f t="shared" si="42"/>
        <v>No</v>
      </c>
      <c r="M649" s="28">
        <f t="shared" si="43"/>
        <v>0</v>
      </c>
    </row>
    <row r="650" spans="2:13" ht="15.75" customHeight="1" x14ac:dyDescent="0.3">
      <c r="B650" s="12" t="s">
        <v>2441</v>
      </c>
      <c r="C650" s="13">
        <v>39.799999999999997</v>
      </c>
      <c r="D650" s="13" t="str">
        <f t="shared" si="40"/>
        <v>Obesity</v>
      </c>
      <c r="E650" s="13">
        <v>4.6500000000000004</v>
      </c>
      <c r="F650" s="13" t="str">
        <f t="shared" si="41"/>
        <v>Normal</v>
      </c>
      <c r="G650" s="13" t="s">
        <v>8293</v>
      </c>
      <c r="H650" s="13" t="s">
        <v>8291</v>
      </c>
      <c r="I650" s="13" t="s">
        <v>8291</v>
      </c>
      <c r="J650" s="27">
        <v>2</v>
      </c>
      <c r="K650" s="13" t="s">
        <v>8291</v>
      </c>
      <c r="L650" s="13" t="str">
        <f t="shared" si="42"/>
        <v>No</v>
      </c>
      <c r="M650" s="28">
        <f t="shared" si="43"/>
        <v>2</v>
      </c>
    </row>
    <row r="651" spans="2:13" ht="15.75" customHeight="1" x14ac:dyDescent="0.3">
      <c r="B651" s="12" t="s">
        <v>2445</v>
      </c>
      <c r="C651" s="13">
        <v>33.659999999999997</v>
      </c>
      <c r="D651" s="13" t="str">
        <f t="shared" si="40"/>
        <v>Obesity</v>
      </c>
      <c r="E651" s="13">
        <v>5.65</v>
      </c>
      <c r="F651" s="13" t="str">
        <f t="shared" si="41"/>
        <v>Normal</v>
      </c>
      <c r="G651" s="13" t="s">
        <v>8293</v>
      </c>
      <c r="H651" s="13" t="s">
        <v>8291</v>
      </c>
      <c r="I651" s="13" t="s">
        <v>8291</v>
      </c>
      <c r="J651" s="27">
        <v>2</v>
      </c>
      <c r="K651" s="13" t="s">
        <v>8291</v>
      </c>
      <c r="L651" s="13" t="str">
        <f t="shared" si="42"/>
        <v>No</v>
      </c>
      <c r="M651" s="28">
        <f t="shared" si="43"/>
        <v>2</v>
      </c>
    </row>
    <row r="652" spans="2:13" ht="15.75" customHeight="1" x14ac:dyDescent="0.3">
      <c r="B652" s="12" t="s">
        <v>2448</v>
      </c>
      <c r="C652" s="13">
        <v>35.5</v>
      </c>
      <c r="D652" s="13" t="str">
        <f t="shared" si="40"/>
        <v>Obesity</v>
      </c>
      <c r="E652" s="13">
        <v>11.97</v>
      </c>
      <c r="F652" s="13" t="str">
        <f t="shared" si="41"/>
        <v>Diabetes</v>
      </c>
      <c r="G652" s="13" t="s">
        <v>8291</v>
      </c>
      <c r="H652" s="13" t="s">
        <v>8291</v>
      </c>
      <c r="I652" s="13" t="s">
        <v>8291</v>
      </c>
      <c r="J652" s="27" t="s">
        <v>8292</v>
      </c>
      <c r="K652" s="13" t="s">
        <v>8291</v>
      </c>
      <c r="L652" s="13" t="str">
        <f t="shared" si="42"/>
        <v>No</v>
      </c>
      <c r="M652" s="28">
        <f t="shared" si="43"/>
        <v>0</v>
      </c>
    </row>
    <row r="653" spans="2:13" ht="15.75" customHeight="1" x14ac:dyDescent="0.3">
      <c r="B653" s="12" t="s">
        <v>2452</v>
      </c>
      <c r="C653" s="13">
        <v>41.63</v>
      </c>
      <c r="D653" s="13" t="str">
        <f t="shared" si="40"/>
        <v>Obesity</v>
      </c>
      <c r="E653" s="13">
        <v>6.71</v>
      </c>
      <c r="F653" s="13" t="str">
        <f t="shared" si="41"/>
        <v>Diabetes</v>
      </c>
      <c r="G653" s="13" t="s">
        <v>8291</v>
      </c>
      <c r="H653" s="13" t="s">
        <v>8291</v>
      </c>
      <c r="I653" s="13" t="s">
        <v>8291</v>
      </c>
      <c r="J653" s="27" t="s">
        <v>8292</v>
      </c>
      <c r="K653" s="13" t="s">
        <v>8291</v>
      </c>
      <c r="L653" s="13" t="str">
        <f t="shared" si="42"/>
        <v>No</v>
      </c>
      <c r="M653" s="28">
        <f t="shared" si="43"/>
        <v>0</v>
      </c>
    </row>
    <row r="654" spans="2:13" ht="15.75" customHeight="1" x14ac:dyDescent="0.3">
      <c r="B654" s="12" t="s">
        <v>2455</v>
      </c>
      <c r="C654" s="13">
        <v>46.49</v>
      </c>
      <c r="D654" s="13" t="str">
        <f t="shared" si="40"/>
        <v>Obesity</v>
      </c>
      <c r="E654" s="13">
        <v>11.92</v>
      </c>
      <c r="F654" s="13" t="str">
        <f t="shared" si="41"/>
        <v>Diabetes</v>
      </c>
      <c r="G654" s="13" t="s">
        <v>8291</v>
      </c>
      <c r="H654" s="13" t="s">
        <v>8291</v>
      </c>
      <c r="I654" s="13" t="s">
        <v>8291</v>
      </c>
      <c r="J654" s="27" t="s">
        <v>8292</v>
      </c>
      <c r="K654" s="13" t="s">
        <v>8291</v>
      </c>
      <c r="L654" s="13" t="str">
        <f t="shared" si="42"/>
        <v>No</v>
      </c>
      <c r="M654" s="28">
        <f t="shared" si="43"/>
        <v>0</v>
      </c>
    </row>
    <row r="655" spans="2:13" ht="15.75" customHeight="1" x14ac:dyDescent="0.3">
      <c r="B655" s="12" t="s">
        <v>2459</v>
      </c>
      <c r="C655" s="13">
        <v>43.29</v>
      </c>
      <c r="D655" s="13" t="str">
        <f t="shared" si="40"/>
        <v>Obesity</v>
      </c>
      <c r="E655" s="13">
        <v>5.35</v>
      </c>
      <c r="F655" s="13" t="str">
        <f t="shared" si="41"/>
        <v>Normal</v>
      </c>
      <c r="G655" s="13" t="s">
        <v>8291</v>
      </c>
      <c r="H655" s="13" t="s">
        <v>8291</v>
      </c>
      <c r="I655" s="13" t="s">
        <v>8291</v>
      </c>
      <c r="J655" s="27">
        <v>2</v>
      </c>
      <c r="K655" s="13" t="s">
        <v>8291</v>
      </c>
      <c r="L655" s="13" t="str">
        <f t="shared" si="42"/>
        <v>No</v>
      </c>
      <c r="M655" s="28">
        <f t="shared" si="43"/>
        <v>2</v>
      </c>
    </row>
    <row r="656" spans="2:13" ht="15.75" customHeight="1" x14ac:dyDescent="0.3">
      <c r="B656" s="12" t="s">
        <v>2463</v>
      </c>
      <c r="C656" s="13">
        <v>43.08</v>
      </c>
      <c r="D656" s="13" t="str">
        <f t="shared" si="40"/>
        <v>Obesity</v>
      </c>
      <c r="E656" s="13">
        <v>8.9600000000000009</v>
      </c>
      <c r="F656" s="13" t="str">
        <f t="shared" si="41"/>
        <v>Diabetes</v>
      </c>
      <c r="G656" s="13" t="s">
        <v>8293</v>
      </c>
      <c r="H656" s="13" t="s">
        <v>8291</v>
      </c>
      <c r="I656" s="13" t="s">
        <v>8291</v>
      </c>
      <c r="J656" s="27">
        <v>1</v>
      </c>
      <c r="K656" s="13" t="s">
        <v>8291</v>
      </c>
      <c r="L656" s="13" t="str">
        <f t="shared" si="42"/>
        <v>No</v>
      </c>
      <c r="M656" s="28">
        <f t="shared" si="43"/>
        <v>1</v>
      </c>
    </row>
    <row r="657" spans="2:13" ht="15.75" customHeight="1" x14ac:dyDescent="0.3">
      <c r="B657" s="12" t="s">
        <v>2466</v>
      </c>
      <c r="C657" s="13">
        <v>39.07</v>
      </c>
      <c r="D657" s="13" t="str">
        <f t="shared" si="40"/>
        <v>Obesity</v>
      </c>
      <c r="E657" s="13">
        <v>11.93</v>
      </c>
      <c r="F657" s="13" t="str">
        <f t="shared" si="41"/>
        <v>Diabetes</v>
      </c>
      <c r="G657" s="13" t="s">
        <v>8291</v>
      </c>
      <c r="H657" s="13" t="s">
        <v>8291</v>
      </c>
      <c r="I657" s="13" t="s">
        <v>8291</v>
      </c>
      <c r="J657" s="27" t="s">
        <v>8292</v>
      </c>
      <c r="K657" s="13" t="s">
        <v>8291</v>
      </c>
      <c r="L657" s="13" t="str">
        <f t="shared" si="42"/>
        <v>No</v>
      </c>
      <c r="M657" s="28">
        <f t="shared" si="43"/>
        <v>0</v>
      </c>
    </row>
    <row r="658" spans="2:13" ht="15.75" customHeight="1" x14ac:dyDescent="0.3">
      <c r="B658" s="12" t="s">
        <v>2470</v>
      </c>
      <c r="C658" s="13">
        <v>41.3</v>
      </c>
      <c r="D658" s="13" t="str">
        <f t="shared" si="40"/>
        <v>Obesity</v>
      </c>
      <c r="E658" s="13">
        <v>9.59</v>
      </c>
      <c r="F658" s="13" t="str">
        <f t="shared" si="41"/>
        <v>Diabetes</v>
      </c>
      <c r="G658" s="13" t="s">
        <v>8291</v>
      </c>
      <c r="H658" s="13" t="s">
        <v>8291</v>
      </c>
      <c r="I658" s="13" t="s">
        <v>8291</v>
      </c>
      <c r="J658" s="27" t="s">
        <v>8292</v>
      </c>
      <c r="K658" s="13" t="s">
        <v>8291</v>
      </c>
      <c r="L658" s="13" t="str">
        <f t="shared" si="42"/>
        <v>No</v>
      </c>
      <c r="M658" s="28">
        <f t="shared" si="43"/>
        <v>0</v>
      </c>
    </row>
    <row r="659" spans="2:13" ht="15.75" customHeight="1" x14ac:dyDescent="0.3">
      <c r="B659" s="12" t="s">
        <v>2474</v>
      </c>
      <c r="C659" s="13">
        <v>42.95</v>
      </c>
      <c r="D659" s="13" t="str">
        <f t="shared" si="40"/>
        <v>Obesity</v>
      </c>
      <c r="E659" s="13">
        <v>11.88</v>
      </c>
      <c r="F659" s="13" t="str">
        <f t="shared" si="41"/>
        <v>Diabetes</v>
      </c>
      <c r="G659" s="13" t="s">
        <v>8293</v>
      </c>
      <c r="H659" s="13" t="s">
        <v>8291</v>
      </c>
      <c r="I659" s="13" t="s">
        <v>8291</v>
      </c>
      <c r="J659" s="27">
        <v>2</v>
      </c>
      <c r="K659" s="13" t="s">
        <v>8291</v>
      </c>
      <c r="L659" s="13" t="str">
        <f t="shared" si="42"/>
        <v>No</v>
      </c>
      <c r="M659" s="28">
        <f t="shared" si="43"/>
        <v>2</v>
      </c>
    </row>
    <row r="660" spans="2:13" ht="15.75" customHeight="1" x14ac:dyDescent="0.3">
      <c r="B660" s="12" t="s">
        <v>2478</v>
      </c>
      <c r="C660" s="13">
        <v>46.96</v>
      </c>
      <c r="D660" s="13" t="str">
        <f t="shared" si="40"/>
        <v>Obesity</v>
      </c>
      <c r="E660" s="13">
        <v>4.6399999999999997</v>
      </c>
      <c r="F660" s="13" t="str">
        <f t="shared" si="41"/>
        <v>Normal</v>
      </c>
      <c r="G660" s="13" t="s">
        <v>8291</v>
      </c>
      <c r="H660" s="13" t="s">
        <v>8291</v>
      </c>
      <c r="I660" s="13" t="s">
        <v>8293</v>
      </c>
      <c r="J660" s="27">
        <v>1</v>
      </c>
      <c r="K660" s="13" t="s">
        <v>8291</v>
      </c>
      <c r="L660" s="13" t="str">
        <f t="shared" si="42"/>
        <v>No</v>
      </c>
      <c r="M660" s="28">
        <f t="shared" si="43"/>
        <v>1</v>
      </c>
    </row>
    <row r="661" spans="2:13" ht="15.75" customHeight="1" x14ac:dyDescent="0.3">
      <c r="B661" s="12" t="s">
        <v>2482</v>
      </c>
      <c r="C661" s="13">
        <v>30.495000000000001</v>
      </c>
      <c r="D661" s="13" t="str">
        <f t="shared" si="40"/>
        <v>Obesity</v>
      </c>
      <c r="E661" s="13">
        <v>9.5299999999999994</v>
      </c>
      <c r="F661" s="13" t="str">
        <f t="shared" si="41"/>
        <v>Diabetes</v>
      </c>
      <c r="G661" s="13" t="s">
        <v>8291</v>
      </c>
      <c r="H661" s="13" t="s">
        <v>8291</v>
      </c>
      <c r="I661" s="13" t="s">
        <v>8291</v>
      </c>
      <c r="J661" s="27" t="s">
        <v>8292</v>
      </c>
      <c r="K661" s="13" t="s">
        <v>8291</v>
      </c>
      <c r="L661" s="13" t="str">
        <f t="shared" si="42"/>
        <v>No</v>
      </c>
      <c r="M661" s="28">
        <f t="shared" si="43"/>
        <v>0</v>
      </c>
    </row>
    <row r="662" spans="2:13" ht="15.75" customHeight="1" x14ac:dyDescent="0.3">
      <c r="B662" s="12" t="s">
        <v>2486</v>
      </c>
      <c r="C662" s="13">
        <v>17.954999999999998</v>
      </c>
      <c r="D662" s="13" t="str">
        <f t="shared" si="40"/>
        <v>Underweight</v>
      </c>
      <c r="E662" s="13">
        <v>5.29</v>
      </c>
      <c r="F662" s="13" t="str">
        <f t="shared" si="41"/>
        <v>Normal</v>
      </c>
      <c r="G662" s="13" t="s">
        <v>8293</v>
      </c>
      <c r="H662" s="13" t="s">
        <v>8291</v>
      </c>
      <c r="I662" s="13" t="s">
        <v>8291</v>
      </c>
      <c r="J662" s="27">
        <v>1</v>
      </c>
      <c r="K662" s="13" t="s">
        <v>8293</v>
      </c>
      <c r="L662" s="13" t="str">
        <f t="shared" si="42"/>
        <v>Yes</v>
      </c>
      <c r="M662" s="28">
        <f t="shared" si="43"/>
        <v>1</v>
      </c>
    </row>
    <row r="663" spans="2:13" ht="15.75" customHeight="1" x14ac:dyDescent="0.3">
      <c r="B663" s="12" t="s">
        <v>2490</v>
      </c>
      <c r="C663" s="13">
        <v>25.6</v>
      </c>
      <c r="D663" s="13" t="str">
        <f t="shared" si="40"/>
        <v>Overweight</v>
      </c>
      <c r="E663" s="13">
        <v>10.95</v>
      </c>
      <c r="F663" s="13" t="str">
        <f t="shared" si="41"/>
        <v>Diabetes</v>
      </c>
      <c r="G663" s="13" t="s">
        <v>8291</v>
      </c>
      <c r="H663" s="13" t="s">
        <v>8291</v>
      </c>
      <c r="I663" s="13" t="s">
        <v>8291</v>
      </c>
      <c r="J663" s="27">
        <v>3</v>
      </c>
      <c r="K663" s="13" t="s">
        <v>8291</v>
      </c>
      <c r="L663" s="13" t="str">
        <f t="shared" si="42"/>
        <v>No</v>
      </c>
      <c r="M663" s="28">
        <f t="shared" si="43"/>
        <v>3</v>
      </c>
    </row>
    <row r="664" spans="2:13" ht="15.75" customHeight="1" x14ac:dyDescent="0.3">
      <c r="B664" s="12" t="s">
        <v>2494</v>
      </c>
      <c r="C664" s="13">
        <v>34.21</v>
      </c>
      <c r="D664" s="13" t="str">
        <f t="shared" si="40"/>
        <v>Obesity</v>
      </c>
      <c r="E664" s="13">
        <v>9.17</v>
      </c>
      <c r="F664" s="13" t="str">
        <f t="shared" si="41"/>
        <v>Diabetes</v>
      </c>
      <c r="G664" s="13" t="s">
        <v>8291</v>
      </c>
      <c r="H664" s="13" t="s">
        <v>8291</v>
      </c>
      <c r="I664" s="13" t="s">
        <v>8291</v>
      </c>
      <c r="J664" s="27" t="s">
        <v>8292</v>
      </c>
      <c r="K664" s="13" t="s">
        <v>8291</v>
      </c>
      <c r="L664" s="13" t="str">
        <f t="shared" si="42"/>
        <v>No</v>
      </c>
      <c r="M664" s="28">
        <f t="shared" si="43"/>
        <v>0</v>
      </c>
    </row>
    <row r="665" spans="2:13" ht="15.75" customHeight="1" x14ac:dyDescent="0.3">
      <c r="B665" s="12" t="s">
        <v>2498</v>
      </c>
      <c r="C665" s="13">
        <v>39.74</v>
      </c>
      <c r="D665" s="13" t="str">
        <f t="shared" si="40"/>
        <v>Obesity</v>
      </c>
      <c r="E665" s="13">
        <v>7.39</v>
      </c>
      <c r="F665" s="13" t="str">
        <f t="shared" si="41"/>
        <v>Diabetes</v>
      </c>
      <c r="G665" s="13" t="s">
        <v>8291</v>
      </c>
      <c r="H665" s="13" t="s">
        <v>8291</v>
      </c>
      <c r="I665" s="13" t="s">
        <v>8291</v>
      </c>
      <c r="J665" s="27" t="s">
        <v>8292</v>
      </c>
      <c r="K665" s="13" t="s">
        <v>8291</v>
      </c>
      <c r="L665" s="13" t="str">
        <f t="shared" si="42"/>
        <v>No</v>
      </c>
      <c r="M665" s="28">
        <f t="shared" si="43"/>
        <v>0</v>
      </c>
    </row>
    <row r="666" spans="2:13" ht="15.75" customHeight="1" x14ac:dyDescent="0.3">
      <c r="B666" s="12" t="s">
        <v>2502</v>
      </c>
      <c r="C666" s="13">
        <v>49.53</v>
      </c>
      <c r="D666" s="13" t="str">
        <f t="shared" si="40"/>
        <v>Obesity</v>
      </c>
      <c r="E666" s="13">
        <v>9.1300000000000008</v>
      </c>
      <c r="F666" s="13" t="str">
        <f t="shared" si="41"/>
        <v>Diabetes</v>
      </c>
      <c r="G666" s="13" t="s">
        <v>8293</v>
      </c>
      <c r="H666" s="13" t="s">
        <v>8291</v>
      </c>
      <c r="I666" s="13" t="s">
        <v>8291</v>
      </c>
      <c r="J666" s="27" t="s">
        <v>8292</v>
      </c>
      <c r="K666" s="13" t="s">
        <v>8291</v>
      </c>
      <c r="L666" s="13" t="str">
        <f t="shared" si="42"/>
        <v>No</v>
      </c>
      <c r="M666" s="28">
        <f t="shared" si="43"/>
        <v>0</v>
      </c>
    </row>
    <row r="667" spans="2:13" ht="15.75" customHeight="1" x14ac:dyDescent="0.3">
      <c r="B667" s="12" t="s">
        <v>2506</v>
      </c>
      <c r="C667" s="13">
        <v>39.33</v>
      </c>
      <c r="D667" s="13" t="str">
        <f t="shared" si="40"/>
        <v>Obesity</v>
      </c>
      <c r="E667" s="13">
        <v>10.4</v>
      </c>
      <c r="F667" s="13" t="str">
        <f t="shared" si="41"/>
        <v>Diabetes</v>
      </c>
      <c r="G667" s="13" t="s">
        <v>8291</v>
      </c>
      <c r="H667" s="13" t="s">
        <v>8291</v>
      </c>
      <c r="I667" s="13" t="s">
        <v>8291</v>
      </c>
      <c r="J667" s="27">
        <v>3</v>
      </c>
      <c r="K667" s="13" t="s">
        <v>8291</v>
      </c>
      <c r="L667" s="13" t="str">
        <f t="shared" si="42"/>
        <v>No</v>
      </c>
      <c r="M667" s="28">
        <f t="shared" si="43"/>
        <v>3</v>
      </c>
    </row>
    <row r="668" spans="2:13" ht="15.75" customHeight="1" x14ac:dyDescent="0.3">
      <c r="B668" s="12" t="s">
        <v>2510</v>
      </c>
      <c r="C668" s="13">
        <v>39.979999999999997</v>
      </c>
      <c r="D668" s="13" t="str">
        <f t="shared" si="40"/>
        <v>Obesity</v>
      </c>
      <c r="E668" s="13">
        <v>9.4600000000000009</v>
      </c>
      <c r="F668" s="13" t="str">
        <f t="shared" si="41"/>
        <v>Diabetes</v>
      </c>
      <c r="G668" s="13" t="s">
        <v>8293</v>
      </c>
      <c r="H668" s="13" t="s">
        <v>8291</v>
      </c>
      <c r="I668" s="13" t="s">
        <v>8291</v>
      </c>
      <c r="J668" s="27">
        <v>2</v>
      </c>
      <c r="K668" s="13" t="s">
        <v>8291</v>
      </c>
      <c r="L668" s="13" t="str">
        <f t="shared" si="42"/>
        <v>No</v>
      </c>
      <c r="M668" s="28">
        <f t="shared" si="43"/>
        <v>2</v>
      </c>
    </row>
    <row r="669" spans="2:13" ht="15.75" customHeight="1" x14ac:dyDescent="0.3">
      <c r="B669" s="12" t="s">
        <v>2514</v>
      </c>
      <c r="C669" s="13">
        <v>46.51</v>
      </c>
      <c r="D669" s="13" t="str">
        <f t="shared" si="40"/>
        <v>Obesity</v>
      </c>
      <c r="E669" s="13">
        <v>8.69</v>
      </c>
      <c r="F669" s="13" t="str">
        <f t="shared" si="41"/>
        <v>Diabetes</v>
      </c>
      <c r="G669" s="13" t="s">
        <v>8293</v>
      </c>
      <c r="H669" s="13" t="s">
        <v>8291</v>
      </c>
      <c r="I669" s="13" t="s">
        <v>8291</v>
      </c>
      <c r="J669" s="27" t="s">
        <v>8292</v>
      </c>
      <c r="K669" s="13" t="s">
        <v>8291</v>
      </c>
      <c r="L669" s="13" t="str">
        <f t="shared" si="42"/>
        <v>No</v>
      </c>
      <c r="M669" s="28">
        <f t="shared" si="43"/>
        <v>0</v>
      </c>
    </row>
    <row r="670" spans="2:13" ht="15.75" customHeight="1" x14ac:dyDescent="0.3">
      <c r="B670" s="12" t="s">
        <v>2517</v>
      </c>
      <c r="C670" s="13">
        <v>43.58</v>
      </c>
      <c r="D670" s="13" t="str">
        <f t="shared" si="40"/>
        <v>Obesity</v>
      </c>
      <c r="E670" s="13">
        <v>4.2300000000000004</v>
      </c>
      <c r="F670" s="13" t="str">
        <f t="shared" si="41"/>
        <v>Normal</v>
      </c>
      <c r="G670" s="13" t="s">
        <v>8291</v>
      </c>
      <c r="H670" s="13" t="s">
        <v>8291</v>
      </c>
      <c r="I670" s="13" t="s">
        <v>8293</v>
      </c>
      <c r="J670" s="27">
        <v>1</v>
      </c>
      <c r="K670" s="13" t="s">
        <v>8291</v>
      </c>
      <c r="L670" s="13" t="str">
        <f t="shared" si="42"/>
        <v>No</v>
      </c>
      <c r="M670" s="28">
        <f t="shared" si="43"/>
        <v>1</v>
      </c>
    </row>
    <row r="671" spans="2:13" ht="15.75" customHeight="1" x14ac:dyDescent="0.3">
      <c r="B671" s="12" t="s">
        <v>2521</v>
      </c>
      <c r="C671" s="13">
        <v>42.28</v>
      </c>
      <c r="D671" s="13" t="str">
        <f t="shared" si="40"/>
        <v>Obesity</v>
      </c>
      <c r="E671" s="13">
        <v>9.16</v>
      </c>
      <c r="F671" s="13" t="str">
        <f t="shared" si="41"/>
        <v>Diabetes</v>
      </c>
      <c r="G671" s="13" t="s">
        <v>8293</v>
      </c>
      <c r="H671" s="13" t="s">
        <v>8291</v>
      </c>
      <c r="I671" s="13" t="s">
        <v>8291</v>
      </c>
      <c r="J671" s="27">
        <v>1</v>
      </c>
      <c r="K671" s="13" t="s">
        <v>8291</v>
      </c>
      <c r="L671" s="13" t="str">
        <f t="shared" si="42"/>
        <v>No</v>
      </c>
      <c r="M671" s="28">
        <f t="shared" si="43"/>
        <v>1</v>
      </c>
    </row>
    <row r="672" spans="2:13" ht="15.75" customHeight="1" x14ac:dyDescent="0.3">
      <c r="B672" s="12" t="s">
        <v>2524</v>
      </c>
      <c r="C672" s="13">
        <v>35.520000000000003</v>
      </c>
      <c r="D672" s="13" t="str">
        <f t="shared" si="40"/>
        <v>Obesity</v>
      </c>
      <c r="E672" s="13">
        <v>8.26</v>
      </c>
      <c r="F672" s="13" t="str">
        <f t="shared" si="41"/>
        <v>Diabetes</v>
      </c>
      <c r="G672" s="13" t="s">
        <v>8291</v>
      </c>
      <c r="H672" s="13" t="s">
        <v>8291</v>
      </c>
      <c r="I672" s="13" t="s">
        <v>8291</v>
      </c>
      <c r="J672" s="27" t="s">
        <v>8292</v>
      </c>
      <c r="K672" s="13" t="s">
        <v>8291</v>
      </c>
      <c r="L672" s="13" t="str">
        <f t="shared" si="42"/>
        <v>No</v>
      </c>
      <c r="M672" s="28">
        <f t="shared" si="43"/>
        <v>0</v>
      </c>
    </row>
    <row r="673" spans="2:13" ht="15.75" customHeight="1" x14ac:dyDescent="0.3">
      <c r="B673" s="12" t="s">
        <v>2526</v>
      </c>
      <c r="C673" s="13">
        <v>33.6</v>
      </c>
      <c r="D673" s="13" t="str">
        <f t="shared" si="40"/>
        <v>Obesity</v>
      </c>
      <c r="E673" s="13">
        <v>11.25</v>
      </c>
      <c r="F673" s="13" t="str">
        <f t="shared" si="41"/>
        <v>Diabetes</v>
      </c>
      <c r="G673" s="13" t="s">
        <v>8291</v>
      </c>
      <c r="H673" s="13" t="s">
        <v>8291</v>
      </c>
      <c r="I673" s="13" t="s">
        <v>8291</v>
      </c>
      <c r="J673" s="27" t="s">
        <v>8292</v>
      </c>
      <c r="K673" s="13" t="s">
        <v>8291</v>
      </c>
      <c r="L673" s="13" t="str">
        <f t="shared" si="42"/>
        <v>No</v>
      </c>
      <c r="M673" s="28">
        <f t="shared" si="43"/>
        <v>0</v>
      </c>
    </row>
    <row r="674" spans="2:13" ht="15.75" customHeight="1" x14ac:dyDescent="0.3">
      <c r="B674" s="12" t="s">
        <v>2530</v>
      </c>
      <c r="C674" s="13">
        <v>22.42</v>
      </c>
      <c r="D674" s="13" t="str">
        <f t="shared" si="40"/>
        <v>Healthy Weight</v>
      </c>
      <c r="E674" s="13">
        <v>6.74</v>
      </c>
      <c r="F674" s="13" t="str">
        <f t="shared" si="41"/>
        <v>Diabetes</v>
      </c>
      <c r="G674" s="13" t="s">
        <v>8291</v>
      </c>
      <c r="H674" s="13" t="s">
        <v>8291</v>
      </c>
      <c r="I674" s="13" t="s">
        <v>8291</v>
      </c>
      <c r="J674" s="27" t="s">
        <v>8292</v>
      </c>
      <c r="K674" s="13" t="s">
        <v>8293</v>
      </c>
      <c r="L674" s="13" t="str">
        <f t="shared" si="42"/>
        <v>Yes</v>
      </c>
      <c r="M674" s="28">
        <f t="shared" si="43"/>
        <v>0</v>
      </c>
    </row>
    <row r="675" spans="2:13" ht="15.75" customHeight="1" x14ac:dyDescent="0.3">
      <c r="B675" s="12" t="s">
        <v>2534</v>
      </c>
      <c r="C675" s="13">
        <v>46.86</v>
      </c>
      <c r="D675" s="13" t="str">
        <f t="shared" si="40"/>
        <v>Obesity</v>
      </c>
      <c r="E675" s="13">
        <v>4.87</v>
      </c>
      <c r="F675" s="13" t="str">
        <f t="shared" si="41"/>
        <v>Normal</v>
      </c>
      <c r="G675" s="13" t="s">
        <v>8291</v>
      </c>
      <c r="H675" s="13" t="s">
        <v>8291</v>
      </c>
      <c r="I675" s="13" t="s">
        <v>8291</v>
      </c>
      <c r="J675" s="27" t="s">
        <v>8292</v>
      </c>
      <c r="K675" s="13" t="s">
        <v>8291</v>
      </c>
      <c r="L675" s="13" t="str">
        <f t="shared" si="42"/>
        <v>No</v>
      </c>
      <c r="M675" s="28">
        <f t="shared" si="43"/>
        <v>0</v>
      </c>
    </row>
    <row r="676" spans="2:13" ht="15.75" customHeight="1" x14ac:dyDescent="0.3">
      <c r="B676" s="12" t="s">
        <v>2538</v>
      </c>
      <c r="C676" s="13">
        <v>32.965000000000003</v>
      </c>
      <c r="D676" s="13" t="str">
        <f t="shared" si="40"/>
        <v>Obesity</v>
      </c>
      <c r="E676" s="13">
        <v>6.68</v>
      </c>
      <c r="F676" s="13" t="str">
        <f t="shared" si="41"/>
        <v>Diabetes</v>
      </c>
      <c r="G676" s="13" t="s">
        <v>8291</v>
      </c>
      <c r="H676" s="13" t="s">
        <v>8291</v>
      </c>
      <c r="I676" s="13" t="s">
        <v>8291</v>
      </c>
      <c r="J676" s="27">
        <v>3</v>
      </c>
      <c r="K676" s="13" t="s">
        <v>8291</v>
      </c>
      <c r="L676" s="13" t="str">
        <f t="shared" si="42"/>
        <v>No</v>
      </c>
      <c r="M676" s="28">
        <f t="shared" si="43"/>
        <v>3</v>
      </c>
    </row>
    <row r="677" spans="2:13" ht="15.75" customHeight="1" x14ac:dyDescent="0.3">
      <c r="B677" s="12" t="s">
        <v>2542</v>
      </c>
      <c r="C677" s="13">
        <v>39.340000000000003</v>
      </c>
      <c r="D677" s="13" t="str">
        <f t="shared" si="40"/>
        <v>Obesity</v>
      </c>
      <c r="E677" s="13">
        <v>5.0199999999999996</v>
      </c>
      <c r="F677" s="13" t="str">
        <f t="shared" si="41"/>
        <v>Normal</v>
      </c>
      <c r="G677" s="13" t="s">
        <v>8293</v>
      </c>
      <c r="H677" s="13" t="s">
        <v>8291</v>
      </c>
      <c r="I677" s="13" t="s">
        <v>8293</v>
      </c>
      <c r="J677" s="27">
        <v>1</v>
      </c>
      <c r="K677" s="13" t="s">
        <v>8291</v>
      </c>
      <c r="L677" s="13" t="str">
        <f t="shared" si="42"/>
        <v>No</v>
      </c>
      <c r="M677" s="28">
        <f t="shared" si="43"/>
        <v>1</v>
      </c>
    </row>
    <row r="678" spans="2:13" ht="15.75" customHeight="1" x14ac:dyDescent="0.3">
      <c r="B678" s="12" t="s">
        <v>2546</v>
      </c>
      <c r="C678" s="13">
        <v>47</v>
      </c>
      <c r="D678" s="13" t="str">
        <f t="shared" si="40"/>
        <v>Obesity</v>
      </c>
      <c r="E678" s="13">
        <v>10.64</v>
      </c>
      <c r="F678" s="13" t="str">
        <f t="shared" si="41"/>
        <v>Diabetes</v>
      </c>
      <c r="G678" s="13" t="s">
        <v>8293</v>
      </c>
      <c r="H678" s="13" t="s">
        <v>8291</v>
      </c>
      <c r="I678" s="13" t="s">
        <v>8291</v>
      </c>
      <c r="J678" s="27" t="s">
        <v>8292</v>
      </c>
      <c r="K678" s="13" t="s">
        <v>8291</v>
      </c>
      <c r="L678" s="13" t="str">
        <f t="shared" si="42"/>
        <v>No</v>
      </c>
      <c r="M678" s="28">
        <f t="shared" si="43"/>
        <v>0</v>
      </c>
    </row>
    <row r="679" spans="2:13" ht="15.75" customHeight="1" x14ac:dyDescent="0.3">
      <c r="B679" s="12" t="s">
        <v>2550</v>
      </c>
      <c r="C679" s="13">
        <v>36.71</v>
      </c>
      <c r="D679" s="13" t="str">
        <f t="shared" si="40"/>
        <v>Obesity</v>
      </c>
      <c r="E679" s="13">
        <v>8.74</v>
      </c>
      <c r="F679" s="13" t="str">
        <f t="shared" si="41"/>
        <v>Diabetes</v>
      </c>
      <c r="G679" s="13" t="s">
        <v>8293</v>
      </c>
      <c r="H679" s="13" t="s">
        <v>8291</v>
      </c>
      <c r="I679" s="13" t="s">
        <v>8291</v>
      </c>
      <c r="J679" s="27" t="s">
        <v>8292</v>
      </c>
      <c r="K679" s="13" t="s">
        <v>8291</v>
      </c>
      <c r="L679" s="13" t="str">
        <f t="shared" si="42"/>
        <v>No</v>
      </c>
      <c r="M679" s="28">
        <f t="shared" si="43"/>
        <v>0</v>
      </c>
    </row>
    <row r="680" spans="2:13" ht="15.75" customHeight="1" x14ac:dyDescent="0.3">
      <c r="B680" s="12" t="s">
        <v>2554</v>
      </c>
      <c r="C680" s="13">
        <v>53.48</v>
      </c>
      <c r="D680" s="13" t="str">
        <f t="shared" si="40"/>
        <v>Obesity</v>
      </c>
      <c r="E680" s="13">
        <v>5.64</v>
      </c>
      <c r="F680" s="13" t="str">
        <f t="shared" si="41"/>
        <v>Normal</v>
      </c>
      <c r="G680" s="13" t="s">
        <v>8291</v>
      </c>
      <c r="H680" s="13" t="s">
        <v>8291</v>
      </c>
      <c r="I680" s="13" t="s">
        <v>8291</v>
      </c>
      <c r="J680" s="27" t="s">
        <v>8292</v>
      </c>
      <c r="K680" s="13" t="s">
        <v>8291</v>
      </c>
      <c r="L680" s="13" t="str">
        <f t="shared" si="42"/>
        <v>No</v>
      </c>
      <c r="M680" s="28">
        <f t="shared" si="43"/>
        <v>0</v>
      </c>
    </row>
    <row r="681" spans="2:13" ht="15.75" customHeight="1" x14ac:dyDescent="0.3">
      <c r="B681" s="12" t="s">
        <v>2558</v>
      </c>
      <c r="C681" s="13">
        <v>35.5</v>
      </c>
      <c r="D681" s="13" t="str">
        <f t="shared" si="40"/>
        <v>Obesity</v>
      </c>
      <c r="E681" s="13">
        <v>10.37</v>
      </c>
      <c r="F681" s="13" t="str">
        <f t="shared" si="41"/>
        <v>Diabetes</v>
      </c>
      <c r="G681" s="13" t="s">
        <v>8291</v>
      </c>
      <c r="H681" s="13" t="s">
        <v>8291</v>
      </c>
      <c r="I681" s="13" t="s">
        <v>8291</v>
      </c>
      <c r="J681" s="27" t="s">
        <v>8292</v>
      </c>
      <c r="K681" s="13" t="s">
        <v>8291</v>
      </c>
      <c r="L681" s="13" t="str">
        <f t="shared" si="42"/>
        <v>No</v>
      </c>
      <c r="M681" s="28">
        <f t="shared" si="43"/>
        <v>0</v>
      </c>
    </row>
    <row r="682" spans="2:13" ht="15.75" customHeight="1" x14ac:dyDescent="0.3">
      <c r="B682" s="12" t="s">
        <v>2562</v>
      </c>
      <c r="C682" s="13">
        <v>36.979999999999997</v>
      </c>
      <c r="D682" s="13" t="str">
        <f t="shared" si="40"/>
        <v>Obesity</v>
      </c>
      <c r="E682" s="13">
        <v>9.56</v>
      </c>
      <c r="F682" s="13" t="str">
        <f t="shared" si="41"/>
        <v>Diabetes</v>
      </c>
      <c r="G682" s="13" t="s">
        <v>8293</v>
      </c>
      <c r="H682" s="13" t="s">
        <v>8291</v>
      </c>
      <c r="I682" s="13" t="s">
        <v>8291</v>
      </c>
      <c r="J682" s="27" t="s">
        <v>8292</v>
      </c>
      <c r="K682" s="13" t="s">
        <v>8291</v>
      </c>
      <c r="L682" s="13" t="str">
        <f t="shared" si="42"/>
        <v>No</v>
      </c>
      <c r="M682" s="28">
        <f t="shared" si="43"/>
        <v>0</v>
      </c>
    </row>
    <row r="683" spans="2:13" ht="15.75" customHeight="1" x14ac:dyDescent="0.3">
      <c r="B683" s="12" t="s">
        <v>2565</v>
      </c>
      <c r="C683" s="13">
        <v>32.395000000000003</v>
      </c>
      <c r="D683" s="13" t="str">
        <f t="shared" si="40"/>
        <v>Obesity</v>
      </c>
      <c r="E683" s="13">
        <v>8.23</v>
      </c>
      <c r="F683" s="13" t="str">
        <f t="shared" si="41"/>
        <v>Diabetes</v>
      </c>
      <c r="G683" s="13" t="s">
        <v>8293</v>
      </c>
      <c r="H683" s="13" t="s">
        <v>8291</v>
      </c>
      <c r="I683" s="13" t="s">
        <v>8293</v>
      </c>
      <c r="J683" s="27">
        <v>1</v>
      </c>
      <c r="K683" s="13" t="s">
        <v>8291</v>
      </c>
      <c r="L683" s="13" t="str">
        <f t="shared" si="42"/>
        <v>No</v>
      </c>
      <c r="M683" s="28">
        <f t="shared" si="43"/>
        <v>1</v>
      </c>
    </row>
    <row r="684" spans="2:13" ht="15.75" customHeight="1" x14ac:dyDescent="0.3">
      <c r="B684" s="12" t="s">
        <v>2569</v>
      </c>
      <c r="C684" s="13">
        <v>32.729999999999997</v>
      </c>
      <c r="D684" s="13" t="str">
        <f t="shared" si="40"/>
        <v>Obesity</v>
      </c>
      <c r="E684" s="13">
        <v>7.03</v>
      </c>
      <c r="F684" s="13" t="str">
        <f t="shared" si="41"/>
        <v>Diabetes</v>
      </c>
      <c r="G684" s="13" t="s">
        <v>8291</v>
      </c>
      <c r="H684" s="13" t="s">
        <v>8291</v>
      </c>
      <c r="I684" s="13" t="s">
        <v>8291</v>
      </c>
      <c r="J684" s="27" t="s">
        <v>8292</v>
      </c>
      <c r="K684" s="13" t="s">
        <v>8291</v>
      </c>
      <c r="L684" s="13" t="str">
        <f t="shared" si="42"/>
        <v>No</v>
      </c>
      <c r="M684" s="28">
        <f t="shared" si="43"/>
        <v>0</v>
      </c>
    </row>
    <row r="685" spans="2:13" ht="15.75" customHeight="1" x14ac:dyDescent="0.3">
      <c r="B685" s="12" t="s">
        <v>2573</v>
      </c>
      <c r="C685" s="13">
        <v>20.52</v>
      </c>
      <c r="D685" s="13" t="str">
        <f t="shared" si="40"/>
        <v>Healthy Weight</v>
      </c>
      <c r="E685" s="13">
        <v>5.45</v>
      </c>
      <c r="F685" s="13" t="str">
        <f t="shared" si="41"/>
        <v>Normal</v>
      </c>
      <c r="G685" s="13" t="s">
        <v>8291</v>
      </c>
      <c r="H685" s="13" t="s">
        <v>8291</v>
      </c>
      <c r="I685" s="13" t="s">
        <v>8291</v>
      </c>
      <c r="J685" s="27">
        <v>1</v>
      </c>
      <c r="K685" s="13" t="s">
        <v>8293</v>
      </c>
      <c r="L685" s="13" t="str">
        <f t="shared" si="42"/>
        <v>Yes</v>
      </c>
      <c r="M685" s="28">
        <f t="shared" si="43"/>
        <v>1</v>
      </c>
    </row>
    <row r="686" spans="2:13" ht="15.75" customHeight="1" x14ac:dyDescent="0.3">
      <c r="B686" s="12" t="s">
        <v>2576</v>
      </c>
      <c r="C686" s="13">
        <v>51.72</v>
      </c>
      <c r="D686" s="13" t="str">
        <f t="shared" si="40"/>
        <v>Obesity</v>
      </c>
      <c r="E686" s="13">
        <v>5.76</v>
      </c>
      <c r="F686" s="13" t="str">
        <f t="shared" si="41"/>
        <v>Prediabetes</v>
      </c>
      <c r="G686" s="13" t="s">
        <v>8291</v>
      </c>
      <c r="H686" s="13" t="s">
        <v>8291</v>
      </c>
      <c r="I686" s="13" t="s">
        <v>8291</v>
      </c>
      <c r="J686" s="27" t="s">
        <v>8292</v>
      </c>
      <c r="K686" s="13" t="s">
        <v>8291</v>
      </c>
      <c r="L686" s="13" t="str">
        <f t="shared" si="42"/>
        <v>No</v>
      </c>
      <c r="M686" s="28">
        <f t="shared" si="43"/>
        <v>0</v>
      </c>
    </row>
    <row r="687" spans="2:13" ht="15.75" customHeight="1" x14ac:dyDescent="0.3">
      <c r="B687" s="12" t="s">
        <v>2580</v>
      </c>
      <c r="C687" s="13">
        <v>50.2</v>
      </c>
      <c r="D687" s="13" t="str">
        <f t="shared" si="40"/>
        <v>Obesity</v>
      </c>
      <c r="E687" s="13">
        <v>5.4</v>
      </c>
      <c r="F687" s="13" t="str">
        <f t="shared" si="41"/>
        <v>Normal</v>
      </c>
      <c r="G687" s="13" t="s">
        <v>8291</v>
      </c>
      <c r="H687" s="13" t="s">
        <v>8291</v>
      </c>
      <c r="I687" s="13" t="s">
        <v>8291</v>
      </c>
      <c r="J687" s="27" t="s">
        <v>8292</v>
      </c>
      <c r="K687" s="13" t="s">
        <v>8291</v>
      </c>
      <c r="L687" s="13" t="str">
        <f t="shared" si="42"/>
        <v>No</v>
      </c>
      <c r="M687" s="28">
        <f t="shared" si="43"/>
        <v>0</v>
      </c>
    </row>
    <row r="688" spans="2:13" ht="15.75" customHeight="1" x14ac:dyDescent="0.3">
      <c r="B688" s="12" t="s">
        <v>2584</v>
      </c>
      <c r="C688" s="13">
        <v>25.52</v>
      </c>
      <c r="D688" s="13" t="str">
        <f t="shared" si="40"/>
        <v>Overweight</v>
      </c>
      <c r="E688" s="13">
        <v>6.35</v>
      </c>
      <c r="F688" s="13" t="str">
        <f t="shared" si="41"/>
        <v>Prediabetes</v>
      </c>
      <c r="G688" s="13" t="s">
        <v>8291</v>
      </c>
      <c r="H688" s="13" t="s">
        <v>8291</v>
      </c>
      <c r="I688" s="13" t="s">
        <v>8293</v>
      </c>
      <c r="J688" s="27">
        <v>1</v>
      </c>
      <c r="K688" s="13" t="s">
        <v>8291</v>
      </c>
      <c r="L688" s="13" t="str">
        <f t="shared" si="42"/>
        <v>No</v>
      </c>
      <c r="M688" s="28">
        <f t="shared" si="43"/>
        <v>1</v>
      </c>
    </row>
    <row r="689" spans="2:13" ht="15.75" customHeight="1" x14ac:dyDescent="0.3">
      <c r="B689" s="12" t="s">
        <v>2588</v>
      </c>
      <c r="C689" s="13">
        <v>35.200000000000003</v>
      </c>
      <c r="D689" s="13" t="str">
        <f t="shared" si="40"/>
        <v>Obesity</v>
      </c>
      <c r="E689" s="13">
        <v>6.26</v>
      </c>
      <c r="F689" s="13" t="str">
        <f t="shared" si="41"/>
        <v>Prediabetes</v>
      </c>
      <c r="G689" s="13" t="s">
        <v>8293</v>
      </c>
      <c r="H689" s="13" t="s">
        <v>8291</v>
      </c>
      <c r="I689" s="13" t="s">
        <v>8291</v>
      </c>
      <c r="J689" s="27">
        <v>2</v>
      </c>
      <c r="K689" s="13" t="s">
        <v>8291</v>
      </c>
      <c r="L689" s="13" t="str">
        <f t="shared" si="42"/>
        <v>No</v>
      </c>
      <c r="M689" s="28">
        <f t="shared" si="43"/>
        <v>2</v>
      </c>
    </row>
    <row r="690" spans="2:13" ht="15.75" customHeight="1" x14ac:dyDescent="0.3">
      <c r="B690" s="12" t="s">
        <v>2592</v>
      </c>
      <c r="C690" s="13">
        <v>41.26</v>
      </c>
      <c r="D690" s="13" t="str">
        <f t="shared" si="40"/>
        <v>Obesity</v>
      </c>
      <c r="E690" s="13">
        <v>5.97</v>
      </c>
      <c r="F690" s="13" t="str">
        <f t="shared" si="41"/>
        <v>Prediabetes</v>
      </c>
      <c r="G690" s="13" t="s">
        <v>8293</v>
      </c>
      <c r="H690" s="13" t="s">
        <v>8291</v>
      </c>
      <c r="I690" s="13" t="s">
        <v>8291</v>
      </c>
      <c r="J690" s="27" t="s">
        <v>8292</v>
      </c>
      <c r="K690" s="13" t="s">
        <v>8291</v>
      </c>
      <c r="L690" s="13" t="str">
        <f t="shared" si="42"/>
        <v>No</v>
      </c>
      <c r="M690" s="28">
        <f t="shared" si="43"/>
        <v>0</v>
      </c>
    </row>
    <row r="691" spans="2:13" ht="15.75" customHeight="1" x14ac:dyDescent="0.3">
      <c r="B691" s="12" t="s">
        <v>2596</v>
      </c>
      <c r="C691" s="13">
        <v>17.195</v>
      </c>
      <c r="D691" s="13" t="str">
        <f t="shared" si="40"/>
        <v>Underweight</v>
      </c>
      <c r="E691" s="13">
        <v>5.29</v>
      </c>
      <c r="F691" s="13" t="str">
        <f t="shared" si="41"/>
        <v>Normal</v>
      </c>
      <c r="G691" s="13" t="s">
        <v>8293</v>
      </c>
      <c r="H691" s="13" t="s">
        <v>8291</v>
      </c>
      <c r="I691" s="13" t="s">
        <v>8291</v>
      </c>
      <c r="J691" s="27" t="s">
        <v>8292</v>
      </c>
      <c r="K691" s="13" t="s">
        <v>8293</v>
      </c>
      <c r="L691" s="13" t="str">
        <f t="shared" si="42"/>
        <v>Yes</v>
      </c>
      <c r="M691" s="28">
        <f t="shared" si="43"/>
        <v>0</v>
      </c>
    </row>
    <row r="692" spans="2:13" ht="15.75" customHeight="1" x14ac:dyDescent="0.3">
      <c r="B692" s="12" t="s">
        <v>2600</v>
      </c>
      <c r="C692" s="13">
        <v>23.085000000000001</v>
      </c>
      <c r="D692" s="13" t="str">
        <f t="shared" si="40"/>
        <v>Healthy Weight</v>
      </c>
      <c r="E692" s="13">
        <v>4.2699999999999996</v>
      </c>
      <c r="F692" s="13" t="str">
        <f t="shared" si="41"/>
        <v>Normal</v>
      </c>
      <c r="G692" s="13" t="s">
        <v>8293</v>
      </c>
      <c r="H692" s="13" t="s">
        <v>8291</v>
      </c>
      <c r="I692" s="13" t="s">
        <v>8291</v>
      </c>
      <c r="J692" s="27">
        <v>2</v>
      </c>
      <c r="K692" s="13" t="s">
        <v>8291</v>
      </c>
      <c r="L692" s="13" t="str">
        <f t="shared" si="42"/>
        <v>No</v>
      </c>
      <c r="M692" s="28">
        <f t="shared" si="43"/>
        <v>2</v>
      </c>
    </row>
    <row r="693" spans="2:13" ht="15.75" customHeight="1" x14ac:dyDescent="0.3">
      <c r="B693" s="12" t="s">
        <v>2604</v>
      </c>
      <c r="C693" s="13">
        <v>21.66</v>
      </c>
      <c r="D693" s="13" t="str">
        <f t="shared" si="40"/>
        <v>Healthy Weight</v>
      </c>
      <c r="E693" s="13">
        <v>5.2</v>
      </c>
      <c r="F693" s="13" t="str">
        <f t="shared" si="41"/>
        <v>Normal</v>
      </c>
      <c r="G693" s="13" t="s">
        <v>8293</v>
      </c>
      <c r="H693" s="13" t="s">
        <v>8291</v>
      </c>
      <c r="I693" s="13" t="s">
        <v>8291</v>
      </c>
      <c r="J693" s="27">
        <v>2</v>
      </c>
      <c r="K693" s="13" t="s">
        <v>8291</v>
      </c>
      <c r="L693" s="13" t="str">
        <f t="shared" si="42"/>
        <v>No</v>
      </c>
      <c r="M693" s="28">
        <f t="shared" si="43"/>
        <v>2</v>
      </c>
    </row>
    <row r="694" spans="2:13" ht="15.75" customHeight="1" x14ac:dyDescent="0.3">
      <c r="B694" s="12" t="s">
        <v>2608</v>
      </c>
      <c r="C694" s="13">
        <v>36.47</v>
      </c>
      <c r="D694" s="13" t="str">
        <f t="shared" si="40"/>
        <v>Obesity</v>
      </c>
      <c r="E694" s="13">
        <v>8.23</v>
      </c>
      <c r="F694" s="13" t="str">
        <f t="shared" si="41"/>
        <v>Diabetes</v>
      </c>
      <c r="G694" s="13" t="s">
        <v>8293</v>
      </c>
      <c r="H694" s="13" t="s">
        <v>8291</v>
      </c>
      <c r="I694" s="13" t="s">
        <v>8291</v>
      </c>
      <c r="J694" s="27" t="s">
        <v>8292</v>
      </c>
      <c r="K694" s="13" t="s">
        <v>8291</v>
      </c>
      <c r="L694" s="13" t="str">
        <f t="shared" si="42"/>
        <v>No</v>
      </c>
      <c r="M694" s="28">
        <f t="shared" si="43"/>
        <v>0</v>
      </c>
    </row>
    <row r="695" spans="2:13" ht="15.75" customHeight="1" x14ac:dyDescent="0.3">
      <c r="B695" s="12" t="s">
        <v>2612</v>
      </c>
      <c r="C695" s="13">
        <v>36.08</v>
      </c>
      <c r="D695" s="13" t="str">
        <f t="shared" si="40"/>
        <v>Obesity</v>
      </c>
      <c r="E695" s="13">
        <v>10.33</v>
      </c>
      <c r="F695" s="13" t="str">
        <f t="shared" si="41"/>
        <v>Diabetes</v>
      </c>
      <c r="G695" s="13" t="s">
        <v>8293</v>
      </c>
      <c r="H695" s="13" t="s">
        <v>8291</v>
      </c>
      <c r="I695" s="13" t="s">
        <v>8291</v>
      </c>
      <c r="J695" s="27" t="s">
        <v>8292</v>
      </c>
      <c r="K695" s="13" t="s">
        <v>8291</v>
      </c>
      <c r="L695" s="13" t="str">
        <f t="shared" si="42"/>
        <v>No</v>
      </c>
      <c r="M695" s="28">
        <f t="shared" si="43"/>
        <v>0</v>
      </c>
    </row>
    <row r="696" spans="2:13" ht="15.75" customHeight="1" x14ac:dyDescent="0.3">
      <c r="B696" s="12" t="s">
        <v>2616</v>
      </c>
      <c r="C696" s="13">
        <v>23.18</v>
      </c>
      <c r="D696" s="13" t="str">
        <f t="shared" si="40"/>
        <v>Healthy Weight</v>
      </c>
      <c r="E696" s="13">
        <v>6.13</v>
      </c>
      <c r="F696" s="13" t="str">
        <f t="shared" si="41"/>
        <v>Prediabetes</v>
      </c>
      <c r="G696" s="13" t="s">
        <v>8291</v>
      </c>
      <c r="H696" s="13" t="s">
        <v>8291</v>
      </c>
      <c r="I696" s="13" t="s">
        <v>8291</v>
      </c>
      <c r="J696" s="27" t="s">
        <v>8292</v>
      </c>
      <c r="K696" s="13" t="s">
        <v>8291</v>
      </c>
      <c r="L696" s="13" t="str">
        <f t="shared" si="42"/>
        <v>No</v>
      </c>
      <c r="M696" s="28">
        <f t="shared" si="43"/>
        <v>0</v>
      </c>
    </row>
    <row r="697" spans="2:13" ht="15.75" customHeight="1" x14ac:dyDescent="0.3">
      <c r="B697" s="12" t="s">
        <v>2620</v>
      </c>
      <c r="C697" s="13">
        <v>39.159999999999997</v>
      </c>
      <c r="D697" s="13" t="str">
        <f t="shared" si="40"/>
        <v>Obesity</v>
      </c>
      <c r="E697" s="13">
        <v>8.08</v>
      </c>
      <c r="F697" s="13" t="str">
        <f t="shared" si="41"/>
        <v>Diabetes</v>
      </c>
      <c r="G697" s="13" t="s">
        <v>8291</v>
      </c>
      <c r="H697" s="13" t="s">
        <v>8291</v>
      </c>
      <c r="I697" s="13" t="s">
        <v>8291</v>
      </c>
      <c r="J697" s="27">
        <v>3</v>
      </c>
      <c r="K697" s="13" t="s">
        <v>8291</v>
      </c>
      <c r="L697" s="13" t="str">
        <f t="shared" si="42"/>
        <v>No</v>
      </c>
      <c r="M697" s="28">
        <f t="shared" si="43"/>
        <v>3</v>
      </c>
    </row>
    <row r="698" spans="2:13" ht="15.75" customHeight="1" x14ac:dyDescent="0.3">
      <c r="B698" s="12" t="s">
        <v>2624</v>
      </c>
      <c r="C698" s="13">
        <v>38.19</v>
      </c>
      <c r="D698" s="13" t="str">
        <f t="shared" si="40"/>
        <v>Obesity</v>
      </c>
      <c r="E698" s="13">
        <v>10.49</v>
      </c>
      <c r="F698" s="13" t="str">
        <f t="shared" si="41"/>
        <v>Diabetes</v>
      </c>
      <c r="G698" s="13" t="s">
        <v>8291</v>
      </c>
      <c r="H698" s="13" t="s">
        <v>8291</v>
      </c>
      <c r="I698" s="13" t="s">
        <v>8291</v>
      </c>
      <c r="J698" s="27">
        <v>3</v>
      </c>
      <c r="K698" s="13" t="s">
        <v>8291</v>
      </c>
      <c r="L698" s="13" t="str">
        <f t="shared" si="42"/>
        <v>No</v>
      </c>
      <c r="M698" s="28">
        <f t="shared" si="43"/>
        <v>3</v>
      </c>
    </row>
    <row r="699" spans="2:13" ht="15.75" customHeight="1" x14ac:dyDescent="0.3">
      <c r="B699" s="12" t="s">
        <v>2628</v>
      </c>
      <c r="C699" s="13">
        <v>26.41</v>
      </c>
      <c r="D699" s="13" t="str">
        <f t="shared" si="40"/>
        <v>Overweight</v>
      </c>
      <c r="E699" s="13">
        <v>8.11</v>
      </c>
      <c r="F699" s="13" t="str">
        <f t="shared" si="41"/>
        <v>Diabetes</v>
      </c>
      <c r="G699" s="13" t="s">
        <v>8291</v>
      </c>
      <c r="H699" s="13" t="s">
        <v>8291</v>
      </c>
      <c r="I699" s="13" t="s">
        <v>8291</v>
      </c>
      <c r="J699" s="27">
        <v>3</v>
      </c>
      <c r="K699" s="13" t="s">
        <v>8291</v>
      </c>
      <c r="L699" s="13" t="str">
        <f t="shared" si="42"/>
        <v>No</v>
      </c>
      <c r="M699" s="28">
        <f t="shared" si="43"/>
        <v>3</v>
      </c>
    </row>
    <row r="700" spans="2:13" ht="15.75" customHeight="1" x14ac:dyDescent="0.3">
      <c r="B700" s="12" t="s">
        <v>2632</v>
      </c>
      <c r="C700" s="13">
        <v>28.785</v>
      </c>
      <c r="D700" s="13" t="str">
        <f t="shared" si="40"/>
        <v>Overweight</v>
      </c>
      <c r="E700" s="13">
        <v>6.6</v>
      </c>
      <c r="F700" s="13" t="str">
        <f t="shared" si="41"/>
        <v>Diabetes</v>
      </c>
      <c r="G700" s="13" t="s">
        <v>8291</v>
      </c>
      <c r="H700" s="13" t="s">
        <v>8291</v>
      </c>
      <c r="I700" s="13" t="s">
        <v>8291</v>
      </c>
      <c r="J700" s="27" t="s">
        <v>8292</v>
      </c>
      <c r="K700" s="13" t="s">
        <v>8291</v>
      </c>
      <c r="L700" s="13" t="str">
        <f t="shared" si="42"/>
        <v>No</v>
      </c>
      <c r="M700" s="28">
        <f t="shared" si="43"/>
        <v>0</v>
      </c>
    </row>
    <row r="701" spans="2:13" ht="15.75" customHeight="1" x14ac:dyDescent="0.3">
      <c r="B701" s="12" t="s">
        <v>2635</v>
      </c>
      <c r="C701" s="13">
        <v>26.695</v>
      </c>
      <c r="D701" s="13" t="str">
        <f t="shared" si="40"/>
        <v>Overweight</v>
      </c>
      <c r="E701" s="13">
        <v>10.14</v>
      </c>
      <c r="F701" s="13" t="str">
        <f t="shared" si="41"/>
        <v>Diabetes</v>
      </c>
      <c r="G701" s="13" t="s">
        <v>8293</v>
      </c>
      <c r="H701" s="13" t="s">
        <v>8291</v>
      </c>
      <c r="I701" s="13" t="s">
        <v>8293</v>
      </c>
      <c r="J701" s="27">
        <v>1</v>
      </c>
      <c r="K701" s="13" t="s">
        <v>8291</v>
      </c>
      <c r="L701" s="13" t="str">
        <f t="shared" si="42"/>
        <v>No</v>
      </c>
      <c r="M701" s="28">
        <f t="shared" si="43"/>
        <v>1</v>
      </c>
    </row>
    <row r="702" spans="2:13" ht="15.75" customHeight="1" x14ac:dyDescent="0.3">
      <c r="B702" s="12" t="s">
        <v>2639</v>
      </c>
      <c r="C702" s="13">
        <v>32.799999999999997</v>
      </c>
      <c r="D702" s="13" t="str">
        <f t="shared" si="40"/>
        <v>Obesity</v>
      </c>
      <c r="E702" s="13">
        <v>6.06</v>
      </c>
      <c r="F702" s="13" t="str">
        <f t="shared" si="41"/>
        <v>Prediabetes</v>
      </c>
      <c r="G702" s="13" t="s">
        <v>8293</v>
      </c>
      <c r="H702" s="13" t="s">
        <v>8291</v>
      </c>
      <c r="I702" s="13" t="s">
        <v>8291</v>
      </c>
      <c r="J702" s="27">
        <v>1</v>
      </c>
      <c r="K702" s="13" t="s">
        <v>8291</v>
      </c>
      <c r="L702" s="13" t="str">
        <f t="shared" si="42"/>
        <v>No</v>
      </c>
      <c r="M702" s="28">
        <f t="shared" si="43"/>
        <v>1</v>
      </c>
    </row>
    <row r="703" spans="2:13" ht="15.75" customHeight="1" x14ac:dyDescent="0.3">
      <c r="B703" s="12" t="s">
        <v>2643</v>
      </c>
      <c r="C703" s="13">
        <v>35.869999999999997</v>
      </c>
      <c r="D703" s="13" t="str">
        <f t="shared" si="40"/>
        <v>Obesity</v>
      </c>
      <c r="E703" s="13">
        <v>9.91</v>
      </c>
      <c r="F703" s="13" t="str">
        <f t="shared" si="41"/>
        <v>Diabetes</v>
      </c>
      <c r="G703" s="13" t="s">
        <v>8293</v>
      </c>
      <c r="H703" s="13" t="s">
        <v>8291</v>
      </c>
      <c r="I703" s="13" t="s">
        <v>8291</v>
      </c>
      <c r="J703" s="27" t="s">
        <v>8292</v>
      </c>
      <c r="K703" s="13" t="s">
        <v>8291</v>
      </c>
      <c r="L703" s="13" t="str">
        <f t="shared" si="42"/>
        <v>No</v>
      </c>
      <c r="M703" s="28">
        <f t="shared" si="43"/>
        <v>0</v>
      </c>
    </row>
    <row r="704" spans="2:13" ht="15.75" customHeight="1" x14ac:dyDescent="0.3">
      <c r="B704" s="12" t="s">
        <v>2647</v>
      </c>
      <c r="C704" s="13">
        <v>21.66</v>
      </c>
      <c r="D704" s="13" t="str">
        <f t="shared" si="40"/>
        <v>Healthy Weight</v>
      </c>
      <c r="E704" s="13">
        <v>4.1399999999999997</v>
      </c>
      <c r="F704" s="13" t="str">
        <f t="shared" si="41"/>
        <v>Normal</v>
      </c>
      <c r="G704" s="13" t="s">
        <v>8293</v>
      </c>
      <c r="H704" s="13" t="s">
        <v>8291</v>
      </c>
      <c r="I704" s="13" t="s">
        <v>8291</v>
      </c>
      <c r="J704" s="27">
        <v>2</v>
      </c>
      <c r="K704" s="13" t="s">
        <v>8291</v>
      </c>
      <c r="L704" s="13" t="str">
        <f t="shared" si="42"/>
        <v>No</v>
      </c>
      <c r="M704" s="28">
        <f t="shared" si="43"/>
        <v>2</v>
      </c>
    </row>
    <row r="705" spans="2:13" ht="15.75" customHeight="1" x14ac:dyDescent="0.3">
      <c r="B705" s="12" t="s">
        <v>2651</v>
      </c>
      <c r="C705" s="13">
        <v>37.72</v>
      </c>
      <c r="D705" s="13" t="str">
        <f t="shared" si="40"/>
        <v>Obesity</v>
      </c>
      <c r="E705" s="13">
        <v>4.38</v>
      </c>
      <c r="F705" s="13" t="str">
        <f t="shared" si="41"/>
        <v>Normal</v>
      </c>
      <c r="G705" s="13" t="s">
        <v>8293</v>
      </c>
      <c r="H705" s="13" t="s">
        <v>8291</v>
      </c>
      <c r="I705" s="13" t="s">
        <v>8293</v>
      </c>
      <c r="J705" s="27">
        <v>1</v>
      </c>
      <c r="K705" s="13" t="s">
        <v>8291</v>
      </c>
      <c r="L705" s="13" t="str">
        <f t="shared" si="42"/>
        <v>No</v>
      </c>
      <c r="M705" s="28">
        <f t="shared" si="43"/>
        <v>1</v>
      </c>
    </row>
    <row r="706" spans="2:13" ht="15.75" customHeight="1" x14ac:dyDescent="0.3">
      <c r="B706" s="12" t="s">
        <v>2655</v>
      </c>
      <c r="C706" s="13">
        <v>39.700000000000003</v>
      </c>
      <c r="D706" s="13" t="str">
        <f t="shared" si="40"/>
        <v>Obesity</v>
      </c>
      <c r="E706" s="13">
        <v>9.83</v>
      </c>
      <c r="F706" s="13" t="str">
        <f t="shared" si="41"/>
        <v>Diabetes</v>
      </c>
      <c r="G706" s="13" t="s">
        <v>8291</v>
      </c>
      <c r="H706" s="13" t="s">
        <v>8291</v>
      </c>
      <c r="I706" s="13" t="s">
        <v>8291</v>
      </c>
      <c r="J706" s="27">
        <v>3</v>
      </c>
      <c r="K706" s="13" t="s">
        <v>8291</v>
      </c>
      <c r="L706" s="13" t="str">
        <f t="shared" si="42"/>
        <v>No</v>
      </c>
      <c r="M706" s="28">
        <f t="shared" si="43"/>
        <v>3</v>
      </c>
    </row>
    <row r="707" spans="2:13" ht="15.75" customHeight="1" x14ac:dyDescent="0.3">
      <c r="B707" s="12" t="s">
        <v>2658</v>
      </c>
      <c r="C707" s="13">
        <v>35.97</v>
      </c>
      <c r="D707" s="13" t="str">
        <f t="shared" ref="D707:D770" si="44">IF(C707&lt;18.5,"Underweight", IF(AND(C707&gt;=18.5,C707&lt;=24.9),"Healthy Weight", IF(AND(C707&gt;=25,C707&lt;=29.9),"Overweight", IF(C707&gt;=30,"Obesity"))))</f>
        <v>Obesity</v>
      </c>
      <c r="E707" s="13">
        <v>11.08</v>
      </c>
      <c r="F707" s="13" t="str">
        <f t="shared" ref="F707:F770" si="45">IF(E707&lt;5.7,"Normal",IF(AND(E707&gt;=5.7,E707&lt;=6.4),"Prediabetes",IF(E707&gt;=6.5,"Diabetes")))</f>
        <v>Diabetes</v>
      </c>
      <c r="G707" s="13" t="s">
        <v>8291</v>
      </c>
      <c r="H707" s="13" t="s">
        <v>8291</v>
      </c>
      <c r="I707" s="13" t="s">
        <v>8291</v>
      </c>
      <c r="J707" s="27">
        <v>3</v>
      </c>
      <c r="K707" s="13" t="s">
        <v>8291</v>
      </c>
      <c r="L707" s="13" t="str">
        <f t="shared" ref="L707:L770" si="46">IF($K$3:$K$2337="?","No",K707)</f>
        <v>No</v>
      </c>
      <c r="M707" s="28">
        <f t="shared" ref="M707:M770" si="47">IF(J707="No major surgery", 0,J707)</f>
        <v>3</v>
      </c>
    </row>
    <row r="708" spans="2:13" ht="15.75" customHeight="1" x14ac:dyDescent="0.3">
      <c r="B708" s="12" t="s">
        <v>2662</v>
      </c>
      <c r="C708" s="13">
        <v>37.85</v>
      </c>
      <c r="D708" s="13" t="str">
        <f t="shared" si="44"/>
        <v>Obesity</v>
      </c>
      <c r="E708" s="13">
        <v>11.01</v>
      </c>
      <c r="F708" s="13" t="str">
        <f t="shared" si="45"/>
        <v>Diabetes</v>
      </c>
      <c r="G708" s="13" t="s">
        <v>8291</v>
      </c>
      <c r="H708" s="13" t="s">
        <v>8291</v>
      </c>
      <c r="I708" s="13" t="s">
        <v>8291</v>
      </c>
      <c r="J708" s="27" t="s">
        <v>8292</v>
      </c>
      <c r="K708" s="13" t="s">
        <v>8291</v>
      </c>
      <c r="L708" s="13" t="str">
        <f t="shared" si="46"/>
        <v>No</v>
      </c>
      <c r="M708" s="28">
        <f t="shared" si="47"/>
        <v>0</v>
      </c>
    </row>
    <row r="709" spans="2:13" ht="15.75" customHeight="1" x14ac:dyDescent="0.3">
      <c r="B709" s="12" t="s">
        <v>2666</v>
      </c>
      <c r="C709" s="13">
        <v>21.66</v>
      </c>
      <c r="D709" s="13" t="str">
        <f t="shared" si="44"/>
        <v>Healthy Weight</v>
      </c>
      <c r="E709" s="13">
        <v>4.37</v>
      </c>
      <c r="F709" s="13" t="str">
        <f t="shared" si="45"/>
        <v>Normal</v>
      </c>
      <c r="G709" s="13" t="s">
        <v>8291</v>
      </c>
      <c r="H709" s="13" t="s">
        <v>8293</v>
      </c>
      <c r="I709" s="13" t="s">
        <v>8291</v>
      </c>
      <c r="J709" s="27">
        <v>1</v>
      </c>
      <c r="K709" s="13" t="s">
        <v>8293</v>
      </c>
      <c r="L709" s="13" t="str">
        <f t="shared" si="46"/>
        <v>Yes</v>
      </c>
      <c r="M709" s="28">
        <f t="shared" si="47"/>
        <v>1</v>
      </c>
    </row>
    <row r="710" spans="2:13" ht="15.75" customHeight="1" x14ac:dyDescent="0.3">
      <c r="B710" s="12" t="s">
        <v>2669</v>
      </c>
      <c r="C710" s="13">
        <v>39.369999999999997</v>
      </c>
      <c r="D710" s="13" t="str">
        <f t="shared" si="44"/>
        <v>Obesity</v>
      </c>
      <c r="E710" s="13">
        <v>5.91</v>
      </c>
      <c r="F710" s="13" t="str">
        <f t="shared" si="45"/>
        <v>Prediabetes</v>
      </c>
      <c r="G710" s="13" t="s">
        <v>8291</v>
      </c>
      <c r="H710" s="13" t="s">
        <v>8291</v>
      </c>
      <c r="I710" s="13" t="s">
        <v>8291</v>
      </c>
      <c r="J710" s="27">
        <v>2</v>
      </c>
      <c r="K710" s="13" t="s">
        <v>8291</v>
      </c>
      <c r="L710" s="13" t="str">
        <f t="shared" si="46"/>
        <v>No</v>
      </c>
      <c r="M710" s="28">
        <f t="shared" si="47"/>
        <v>2</v>
      </c>
    </row>
    <row r="711" spans="2:13" ht="15.75" customHeight="1" x14ac:dyDescent="0.3">
      <c r="B711" s="12" t="s">
        <v>2671</v>
      </c>
      <c r="C711" s="13">
        <v>40.880000000000003</v>
      </c>
      <c r="D711" s="13" t="str">
        <f t="shared" si="44"/>
        <v>Obesity</v>
      </c>
      <c r="E711" s="13">
        <v>7.65</v>
      </c>
      <c r="F711" s="13" t="str">
        <f t="shared" si="45"/>
        <v>Diabetes</v>
      </c>
      <c r="G711" s="13" t="s">
        <v>8291</v>
      </c>
      <c r="H711" s="13" t="s">
        <v>8291</v>
      </c>
      <c r="I711" s="13" t="s">
        <v>8291</v>
      </c>
      <c r="J711" s="27" t="s">
        <v>8292</v>
      </c>
      <c r="K711" s="13" t="s">
        <v>8291</v>
      </c>
      <c r="L711" s="13" t="str">
        <f t="shared" si="46"/>
        <v>No</v>
      </c>
      <c r="M711" s="28">
        <f t="shared" si="47"/>
        <v>0</v>
      </c>
    </row>
    <row r="712" spans="2:13" ht="15.75" customHeight="1" x14ac:dyDescent="0.3">
      <c r="B712" s="12" t="s">
        <v>2675</v>
      </c>
      <c r="C712" s="13">
        <v>26.22</v>
      </c>
      <c r="D712" s="13" t="str">
        <f t="shared" si="44"/>
        <v>Overweight</v>
      </c>
      <c r="E712" s="13">
        <v>5.37</v>
      </c>
      <c r="F712" s="13" t="str">
        <f t="shared" si="45"/>
        <v>Normal</v>
      </c>
      <c r="G712" s="13" t="s">
        <v>8293</v>
      </c>
      <c r="H712" s="13" t="s">
        <v>8291</v>
      </c>
      <c r="I712" s="13" t="s">
        <v>8291</v>
      </c>
      <c r="J712" s="27">
        <v>2</v>
      </c>
      <c r="K712" s="13" t="s">
        <v>8291</v>
      </c>
      <c r="L712" s="13" t="str">
        <f t="shared" si="46"/>
        <v>No</v>
      </c>
      <c r="M712" s="28">
        <f t="shared" si="47"/>
        <v>2</v>
      </c>
    </row>
    <row r="713" spans="2:13" ht="15.75" customHeight="1" x14ac:dyDescent="0.3">
      <c r="B713" s="12" t="s">
        <v>2679</v>
      </c>
      <c r="C713" s="13">
        <v>25.08</v>
      </c>
      <c r="D713" s="13" t="str">
        <f t="shared" si="44"/>
        <v>Overweight</v>
      </c>
      <c r="E713" s="13">
        <v>5.75</v>
      </c>
      <c r="F713" s="13" t="str">
        <f t="shared" si="45"/>
        <v>Prediabetes</v>
      </c>
      <c r="G713" s="13" t="s">
        <v>8293</v>
      </c>
      <c r="H713" s="13" t="s">
        <v>8291</v>
      </c>
      <c r="I713" s="13" t="s">
        <v>8291</v>
      </c>
      <c r="J713" s="27">
        <v>2</v>
      </c>
      <c r="K713" s="13" t="s">
        <v>8291</v>
      </c>
      <c r="L713" s="13" t="str">
        <f t="shared" si="46"/>
        <v>No</v>
      </c>
      <c r="M713" s="28">
        <f t="shared" si="47"/>
        <v>2</v>
      </c>
    </row>
    <row r="714" spans="2:13" ht="15.75" customHeight="1" x14ac:dyDescent="0.3">
      <c r="B714" s="12" t="s">
        <v>2683</v>
      </c>
      <c r="C714" s="13">
        <v>39.1</v>
      </c>
      <c r="D714" s="13" t="str">
        <f t="shared" si="44"/>
        <v>Obesity</v>
      </c>
      <c r="E714" s="13">
        <v>6.79</v>
      </c>
      <c r="F714" s="13" t="str">
        <f t="shared" si="45"/>
        <v>Diabetes</v>
      </c>
      <c r="G714" s="13" t="s">
        <v>8293</v>
      </c>
      <c r="H714" s="13" t="s">
        <v>8291</v>
      </c>
      <c r="I714" s="13" t="s">
        <v>8291</v>
      </c>
      <c r="J714" s="27">
        <v>2</v>
      </c>
      <c r="K714" s="13" t="s">
        <v>8291</v>
      </c>
      <c r="L714" s="13" t="str">
        <f t="shared" si="46"/>
        <v>No</v>
      </c>
      <c r="M714" s="28">
        <f t="shared" si="47"/>
        <v>2</v>
      </c>
    </row>
    <row r="715" spans="2:13" ht="15.75" customHeight="1" x14ac:dyDescent="0.3">
      <c r="B715" s="12" t="s">
        <v>2687</v>
      </c>
      <c r="C715" s="13">
        <v>37.905000000000001</v>
      </c>
      <c r="D715" s="13" t="str">
        <f t="shared" si="44"/>
        <v>Obesity</v>
      </c>
      <c r="E715" s="13">
        <v>7.03</v>
      </c>
      <c r="F715" s="13" t="str">
        <f t="shared" si="45"/>
        <v>Diabetes</v>
      </c>
      <c r="G715" s="13" t="s">
        <v>8291</v>
      </c>
      <c r="H715" s="13" t="s">
        <v>8291</v>
      </c>
      <c r="I715" s="13" t="s">
        <v>8291</v>
      </c>
      <c r="J715" s="27">
        <v>3</v>
      </c>
      <c r="K715" s="13" t="s">
        <v>8291</v>
      </c>
      <c r="L715" s="13" t="str">
        <f t="shared" si="46"/>
        <v>No</v>
      </c>
      <c r="M715" s="28">
        <f t="shared" si="47"/>
        <v>3</v>
      </c>
    </row>
    <row r="716" spans="2:13" ht="15.75" customHeight="1" x14ac:dyDescent="0.3">
      <c r="B716" s="12" t="s">
        <v>2691</v>
      </c>
      <c r="C716" s="13">
        <v>43.35</v>
      </c>
      <c r="D716" s="13" t="str">
        <f t="shared" si="44"/>
        <v>Obesity</v>
      </c>
      <c r="E716" s="13">
        <v>5.41</v>
      </c>
      <c r="F716" s="13" t="str">
        <f t="shared" si="45"/>
        <v>Normal</v>
      </c>
      <c r="G716" s="13" t="s">
        <v>8293</v>
      </c>
      <c r="H716" s="13" t="s">
        <v>8291</v>
      </c>
      <c r="I716" s="13" t="s">
        <v>8293</v>
      </c>
      <c r="J716" s="27">
        <v>1</v>
      </c>
      <c r="K716" s="13" t="s">
        <v>8291</v>
      </c>
      <c r="L716" s="13" t="str">
        <f t="shared" si="46"/>
        <v>No</v>
      </c>
      <c r="M716" s="28">
        <f t="shared" si="47"/>
        <v>1</v>
      </c>
    </row>
    <row r="717" spans="2:13" ht="15.75" customHeight="1" x14ac:dyDescent="0.3">
      <c r="B717" s="12" t="s">
        <v>2694</v>
      </c>
      <c r="C717" s="13">
        <v>36.15</v>
      </c>
      <c r="D717" s="13" t="str">
        <f t="shared" si="44"/>
        <v>Obesity</v>
      </c>
      <c r="E717" s="13">
        <v>8.0500000000000007</v>
      </c>
      <c r="F717" s="13" t="str">
        <f t="shared" si="45"/>
        <v>Diabetes</v>
      </c>
      <c r="G717" s="13" t="s">
        <v>8291</v>
      </c>
      <c r="H717" s="13" t="s">
        <v>8291</v>
      </c>
      <c r="I717" s="13" t="s">
        <v>8291</v>
      </c>
      <c r="J717" s="27" t="s">
        <v>8292</v>
      </c>
      <c r="K717" s="13" t="s">
        <v>8291</v>
      </c>
      <c r="L717" s="13" t="str">
        <f t="shared" si="46"/>
        <v>No</v>
      </c>
      <c r="M717" s="28">
        <f t="shared" si="47"/>
        <v>0</v>
      </c>
    </row>
    <row r="718" spans="2:13" ht="15.75" customHeight="1" x14ac:dyDescent="0.3">
      <c r="B718" s="12" t="s">
        <v>2697</v>
      </c>
      <c r="C718" s="13">
        <v>44.98</v>
      </c>
      <c r="D718" s="13" t="str">
        <f t="shared" si="44"/>
        <v>Obesity</v>
      </c>
      <c r="E718" s="13">
        <v>5.94</v>
      </c>
      <c r="F718" s="13" t="str">
        <f t="shared" si="45"/>
        <v>Prediabetes</v>
      </c>
      <c r="G718" s="13" t="s">
        <v>8291</v>
      </c>
      <c r="H718" s="13" t="s">
        <v>8291</v>
      </c>
      <c r="I718" s="13" t="s">
        <v>8291</v>
      </c>
      <c r="J718" s="27">
        <v>1</v>
      </c>
      <c r="K718" s="13" t="s">
        <v>8291</v>
      </c>
      <c r="L718" s="13" t="str">
        <f t="shared" si="46"/>
        <v>No</v>
      </c>
      <c r="M718" s="28">
        <f t="shared" si="47"/>
        <v>1</v>
      </c>
    </row>
    <row r="719" spans="2:13" ht="15.75" customHeight="1" x14ac:dyDescent="0.3">
      <c r="B719" s="12" t="s">
        <v>2701</v>
      </c>
      <c r="C719" s="13">
        <v>38.28</v>
      </c>
      <c r="D719" s="13" t="str">
        <f t="shared" si="44"/>
        <v>Obesity</v>
      </c>
      <c r="E719" s="13">
        <v>5.51</v>
      </c>
      <c r="F719" s="13" t="str">
        <f t="shared" si="45"/>
        <v>Normal</v>
      </c>
      <c r="G719" s="13" t="s">
        <v>8291</v>
      </c>
      <c r="H719" s="13" t="s">
        <v>8293</v>
      </c>
      <c r="I719" s="13" t="s">
        <v>8291</v>
      </c>
      <c r="J719" s="27">
        <v>1</v>
      </c>
      <c r="K719" s="13" t="s">
        <v>8291</v>
      </c>
      <c r="L719" s="13" t="str">
        <f t="shared" si="46"/>
        <v>No</v>
      </c>
      <c r="M719" s="28">
        <f t="shared" si="47"/>
        <v>1</v>
      </c>
    </row>
    <row r="720" spans="2:13" ht="15.75" customHeight="1" x14ac:dyDescent="0.3">
      <c r="B720" s="12" t="s">
        <v>2705</v>
      </c>
      <c r="C720" s="13">
        <v>32.299999999999997</v>
      </c>
      <c r="D720" s="13" t="str">
        <f t="shared" si="44"/>
        <v>Obesity</v>
      </c>
      <c r="E720" s="13">
        <v>6.55</v>
      </c>
      <c r="F720" s="13" t="str">
        <f t="shared" si="45"/>
        <v>Diabetes</v>
      </c>
      <c r="G720" s="13" t="s">
        <v>8293</v>
      </c>
      <c r="H720" s="13" t="s">
        <v>8291</v>
      </c>
      <c r="I720" s="13" t="s">
        <v>8291</v>
      </c>
      <c r="J720" s="27">
        <v>2</v>
      </c>
      <c r="K720" s="13" t="s">
        <v>8291</v>
      </c>
      <c r="L720" s="13" t="str">
        <f t="shared" si="46"/>
        <v>No</v>
      </c>
      <c r="M720" s="28">
        <f t="shared" si="47"/>
        <v>2</v>
      </c>
    </row>
    <row r="721" spans="2:13" ht="15.75" customHeight="1" x14ac:dyDescent="0.3">
      <c r="B721" s="12" t="s">
        <v>2709</v>
      </c>
      <c r="C721" s="13">
        <v>39.51</v>
      </c>
      <c r="D721" s="13" t="str">
        <f t="shared" si="44"/>
        <v>Obesity</v>
      </c>
      <c r="E721" s="13">
        <v>5.79</v>
      </c>
      <c r="F721" s="13" t="str">
        <f t="shared" si="45"/>
        <v>Prediabetes</v>
      </c>
      <c r="G721" s="13" t="s">
        <v>8293</v>
      </c>
      <c r="H721" s="13" t="s">
        <v>8291</v>
      </c>
      <c r="I721" s="13" t="s">
        <v>8291</v>
      </c>
      <c r="J721" s="27" t="s">
        <v>8292</v>
      </c>
      <c r="K721" s="13" t="s">
        <v>8291</v>
      </c>
      <c r="L721" s="13" t="str">
        <f t="shared" si="46"/>
        <v>No</v>
      </c>
      <c r="M721" s="28">
        <f t="shared" si="47"/>
        <v>0</v>
      </c>
    </row>
    <row r="722" spans="2:13" ht="15.75" customHeight="1" x14ac:dyDescent="0.3">
      <c r="B722" s="12" t="s">
        <v>2713</v>
      </c>
      <c r="C722" s="13">
        <v>50.46</v>
      </c>
      <c r="D722" s="13" t="str">
        <f t="shared" si="44"/>
        <v>Obesity</v>
      </c>
      <c r="E722" s="13">
        <v>4.5599999999999996</v>
      </c>
      <c r="F722" s="13" t="str">
        <f t="shared" si="45"/>
        <v>Normal</v>
      </c>
      <c r="G722" s="13" t="s">
        <v>8291</v>
      </c>
      <c r="H722" s="13" t="s">
        <v>8291</v>
      </c>
      <c r="I722" s="13" t="s">
        <v>8291</v>
      </c>
      <c r="J722" s="27" t="s">
        <v>8292</v>
      </c>
      <c r="K722" s="13" t="s">
        <v>8291</v>
      </c>
      <c r="L722" s="13" t="str">
        <f t="shared" si="46"/>
        <v>No</v>
      </c>
      <c r="M722" s="28">
        <f t="shared" si="47"/>
        <v>0</v>
      </c>
    </row>
    <row r="723" spans="2:13" ht="15.75" customHeight="1" x14ac:dyDescent="0.3">
      <c r="B723" s="12" t="s">
        <v>2717</v>
      </c>
      <c r="C723" s="13">
        <v>31.73</v>
      </c>
      <c r="D723" s="13" t="str">
        <f t="shared" si="44"/>
        <v>Obesity</v>
      </c>
      <c r="E723" s="13">
        <v>7</v>
      </c>
      <c r="F723" s="13" t="str">
        <f t="shared" si="45"/>
        <v>Diabetes</v>
      </c>
      <c r="G723" s="13" t="s">
        <v>8291</v>
      </c>
      <c r="H723" s="13" t="s">
        <v>8291</v>
      </c>
      <c r="I723" s="13" t="s">
        <v>8291</v>
      </c>
      <c r="J723" s="27" t="s">
        <v>8292</v>
      </c>
      <c r="K723" s="13" t="s">
        <v>8291</v>
      </c>
      <c r="L723" s="13" t="str">
        <f t="shared" si="46"/>
        <v>No</v>
      </c>
      <c r="M723" s="28">
        <f t="shared" si="47"/>
        <v>0</v>
      </c>
    </row>
    <row r="724" spans="2:13" ht="15.75" customHeight="1" x14ac:dyDescent="0.3">
      <c r="B724" s="12" t="s">
        <v>2720</v>
      </c>
      <c r="C724" s="13">
        <v>32.1</v>
      </c>
      <c r="D724" s="13" t="str">
        <f t="shared" si="44"/>
        <v>Obesity</v>
      </c>
      <c r="E724" s="13">
        <v>6.57</v>
      </c>
      <c r="F724" s="13" t="str">
        <f t="shared" si="45"/>
        <v>Diabetes</v>
      </c>
      <c r="G724" s="13" t="s">
        <v>8293</v>
      </c>
      <c r="H724" s="13" t="s">
        <v>8291</v>
      </c>
      <c r="I724" s="13" t="s">
        <v>8293</v>
      </c>
      <c r="J724" s="27">
        <v>1</v>
      </c>
      <c r="K724" s="13" t="s">
        <v>8291</v>
      </c>
      <c r="L724" s="13" t="str">
        <f t="shared" si="46"/>
        <v>No</v>
      </c>
      <c r="M724" s="28">
        <f t="shared" si="47"/>
        <v>1</v>
      </c>
    </row>
    <row r="725" spans="2:13" ht="15.75" customHeight="1" x14ac:dyDescent="0.3">
      <c r="B725" s="12" t="s">
        <v>2723</v>
      </c>
      <c r="C725" s="13">
        <v>27.83</v>
      </c>
      <c r="D725" s="13" t="str">
        <f t="shared" si="44"/>
        <v>Overweight</v>
      </c>
      <c r="E725" s="13">
        <v>11.61</v>
      </c>
      <c r="F725" s="13" t="str">
        <f t="shared" si="45"/>
        <v>Diabetes</v>
      </c>
      <c r="G725" s="13" t="s">
        <v>8293</v>
      </c>
      <c r="H725" s="13" t="s">
        <v>8291</v>
      </c>
      <c r="I725" s="13" t="s">
        <v>8293</v>
      </c>
      <c r="J725" s="27">
        <v>1</v>
      </c>
      <c r="K725" s="13" t="s">
        <v>8291</v>
      </c>
      <c r="L725" s="13" t="str">
        <f t="shared" si="46"/>
        <v>No</v>
      </c>
      <c r="M725" s="28">
        <f t="shared" si="47"/>
        <v>1</v>
      </c>
    </row>
    <row r="726" spans="2:13" ht="15.75" customHeight="1" x14ac:dyDescent="0.3">
      <c r="B726" s="12" t="s">
        <v>2727</v>
      </c>
      <c r="C726" s="13">
        <v>27.72</v>
      </c>
      <c r="D726" s="13" t="str">
        <f t="shared" si="44"/>
        <v>Overweight</v>
      </c>
      <c r="E726" s="13">
        <v>8.16</v>
      </c>
      <c r="F726" s="13" t="str">
        <f t="shared" si="45"/>
        <v>Diabetes</v>
      </c>
      <c r="G726" s="13" t="s">
        <v>8293</v>
      </c>
      <c r="H726" s="13" t="s">
        <v>8291</v>
      </c>
      <c r="I726" s="13" t="s">
        <v>8293</v>
      </c>
      <c r="J726" s="27">
        <v>1</v>
      </c>
      <c r="K726" s="13" t="s">
        <v>8291</v>
      </c>
      <c r="L726" s="13" t="str">
        <f t="shared" si="46"/>
        <v>No</v>
      </c>
      <c r="M726" s="28">
        <f t="shared" si="47"/>
        <v>1</v>
      </c>
    </row>
    <row r="727" spans="2:13" ht="15.75" customHeight="1" x14ac:dyDescent="0.3">
      <c r="B727" s="12" t="s">
        <v>2730</v>
      </c>
      <c r="C727" s="13">
        <v>36.765000000000001</v>
      </c>
      <c r="D727" s="13" t="str">
        <f t="shared" si="44"/>
        <v>Obesity</v>
      </c>
      <c r="E727" s="13">
        <v>4.4800000000000004</v>
      </c>
      <c r="F727" s="13" t="str">
        <f t="shared" si="45"/>
        <v>Normal</v>
      </c>
      <c r="G727" s="13" t="s">
        <v>8293</v>
      </c>
      <c r="H727" s="13" t="s">
        <v>8291</v>
      </c>
      <c r="I727" s="13" t="s">
        <v>8291</v>
      </c>
      <c r="J727" s="27">
        <v>2</v>
      </c>
      <c r="K727" s="13" t="s">
        <v>8291</v>
      </c>
      <c r="L727" s="13" t="str">
        <f t="shared" si="46"/>
        <v>No</v>
      </c>
      <c r="M727" s="28">
        <f t="shared" si="47"/>
        <v>2</v>
      </c>
    </row>
    <row r="728" spans="2:13" ht="15.75" customHeight="1" x14ac:dyDescent="0.3">
      <c r="B728" s="12" t="s">
        <v>2734</v>
      </c>
      <c r="C728" s="13">
        <v>48.36</v>
      </c>
      <c r="D728" s="13" t="str">
        <f t="shared" si="44"/>
        <v>Obesity</v>
      </c>
      <c r="E728" s="13">
        <v>4.08</v>
      </c>
      <c r="F728" s="13" t="str">
        <f t="shared" si="45"/>
        <v>Normal</v>
      </c>
      <c r="G728" s="13" t="s">
        <v>8291</v>
      </c>
      <c r="H728" s="13" t="s">
        <v>8291</v>
      </c>
      <c r="I728" s="13" t="s">
        <v>8291</v>
      </c>
      <c r="J728" s="27" t="s">
        <v>8292</v>
      </c>
      <c r="K728" s="13" t="s">
        <v>8291</v>
      </c>
      <c r="L728" s="13" t="str">
        <f t="shared" si="46"/>
        <v>No</v>
      </c>
      <c r="M728" s="28">
        <f t="shared" si="47"/>
        <v>0</v>
      </c>
    </row>
    <row r="729" spans="2:13" ht="15.75" customHeight="1" x14ac:dyDescent="0.3">
      <c r="B729" s="12" t="s">
        <v>2736</v>
      </c>
      <c r="C729" s="13">
        <v>31.445</v>
      </c>
      <c r="D729" s="13" t="str">
        <f t="shared" si="44"/>
        <v>Obesity</v>
      </c>
      <c r="E729" s="13">
        <v>4.4000000000000004</v>
      </c>
      <c r="F729" s="13" t="str">
        <f t="shared" si="45"/>
        <v>Normal</v>
      </c>
      <c r="G729" s="13" t="s">
        <v>8293</v>
      </c>
      <c r="H729" s="13" t="s">
        <v>8291</v>
      </c>
      <c r="I729" s="13" t="s">
        <v>8291</v>
      </c>
      <c r="J729" s="27">
        <v>2</v>
      </c>
      <c r="K729" s="13" t="s">
        <v>8291</v>
      </c>
      <c r="L729" s="13" t="str">
        <f t="shared" si="46"/>
        <v>No</v>
      </c>
      <c r="M729" s="28">
        <f t="shared" si="47"/>
        <v>2</v>
      </c>
    </row>
    <row r="730" spans="2:13" ht="15.75" customHeight="1" x14ac:dyDescent="0.3">
      <c r="B730" s="12" t="s">
        <v>2739</v>
      </c>
      <c r="C730" s="13">
        <v>27.55</v>
      </c>
      <c r="D730" s="13" t="str">
        <f t="shared" si="44"/>
        <v>Overweight</v>
      </c>
      <c r="E730" s="13">
        <v>9.02</v>
      </c>
      <c r="F730" s="13" t="str">
        <f t="shared" si="45"/>
        <v>Diabetes</v>
      </c>
      <c r="G730" s="13" t="s">
        <v>8291</v>
      </c>
      <c r="H730" s="13" t="s">
        <v>8291</v>
      </c>
      <c r="I730" s="13" t="s">
        <v>8291</v>
      </c>
      <c r="J730" s="27" t="s">
        <v>8292</v>
      </c>
      <c r="K730" s="13" t="s">
        <v>8291</v>
      </c>
      <c r="L730" s="13" t="str">
        <f t="shared" si="46"/>
        <v>No</v>
      </c>
      <c r="M730" s="28">
        <f t="shared" si="47"/>
        <v>0</v>
      </c>
    </row>
    <row r="731" spans="2:13" ht="15.75" customHeight="1" x14ac:dyDescent="0.3">
      <c r="B731" s="12" t="s">
        <v>2743</v>
      </c>
      <c r="C731" s="13">
        <v>33.11</v>
      </c>
      <c r="D731" s="13" t="str">
        <f t="shared" si="44"/>
        <v>Obesity</v>
      </c>
      <c r="E731" s="13">
        <v>8.06</v>
      </c>
      <c r="F731" s="13" t="str">
        <f t="shared" si="45"/>
        <v>Diabetes</v>
      </c>
      <c r="G731" s="13" t="s">
        <v>8291</v>
      </c>
      <c r="H731" s="13" t="s">
        <v>8291</v>
      </c>
      <c r="I731" s="13" t="s">
        <v>8291</v>
      </c>
      <c r="J731" s="27" t="s">
        <v>8292</v>
      </c>
      <c r="K731" s="13" t="s">
        <v>8291</v>
      </c>
      <c r="L731" s="13" t="str">
        <f t="shared" si="46"/>
        <v>No</v>
      </c>
      <c r="M731" s="28">
        <f t="shared" si="47"/>
        <v>0</v>
      </c>
    </row>
    <row r="732" spans="2:13" ht="15.75" customHeight="1" x14ac:dyDescent="0.3">
      <c r="B732" s="12" t="s">
        <v>2746</v>
      </c>
      <c r="C732" s="13">
        <v>36.85</v>
      </c>
      <c r="D732" s="13" t="str">
        <f t="shared" si="44"/>
        <v>Obesity</v>
      </c>
      <c r="E732" s="13">
        <v>6.21</v>
      </c>
      <c r="F732" s="13" t="str">
        <f t="shared" si="45"/>
        <v>Prediabetes</v>
      </c>
      <c r="G732" s="13" t="s">
        <v>8293</v>
      </c>
      <c r="H732" s="13" t="s">
        <v>8291</v>
      </c>
      <c r="I732" s="13" t="s">
        <v>8291</v>
      </c>
      <c r="J732" s="27">
        <v>2</v>
      </c>
      <c r="K732" s="13" t="s">
        <v>8291</v>
      </c>
      <c r="L732" s="13" t="str">
        <f t="shared" si="46"/>
        <v>No</v>
      </c>
      <c r="M732" s="28">
        <f t="shared" si="47"/>
        <v>2</v>
      </c>
    </row>
    <row r="733" spans="2:13" ht="15.75" customHeight="1" x14ac:dyDescent="0.3">
      <c r="B733" s="12" t="s">
        <v>2750</v>
      </c>
      <c r="C733" s="13">
        <v>36.299999999999997</v>
      </c>
      <c r="D733" s="13" t="str">
        <f t="shared" si="44"/>
        <v>Obesity</v>
      </c>
      <c r="E733" s="13">
        <v>5.79</v>
      </c>
      <c r="F733" s="13" t="str">
        <f t="shared" si="45"/>
        <v>Prediabetes</v>
      </c>
      <c r="G733" s="13" t="s">
        <v>8293</v>
      </c>
      <c r="H733" s="13" t="s">
        <v>8291</v>
      </c>
      <c r="I733" s="13" t="s">
        <v>8291</v>
      </c>
      <c r="J733" s="27">
        <v>2</v>
      </c>
      <c r="K733" s="13" t="s">
        <v>8291</v>
      </c>
      <c r="L733" s="13" t="str">
        <f t="shared" si="46"/>
        <v>No</v>
      </c>
      <c r="M733" s="28">
        <f t="shared" si="47"/>
        <v>2</v>
      </c>
    </row>
    <row r="734" spans="2:13" ht="15.75" customHeight="1" x14ac:dyDescent="0.3">
      <c r="B734" s="12" t="s">
        <v>2753</v>
      </c>
      <c r="C734" s="13">
        <v>45.34</v>
      </c>
      <c r="D734" s="13" t="str">
        <f t="shared" si="44"/>
        <v>Obesity</v>
      </c>
      <c r="E734" s="13">
        <v>5.69</v>
      </c>
      <c r="F734" s="13" t="str">
        <f t="shared" si="45"/>
        <v>Normal</v>
      </c>
      <c r="G734" s="13" t="s">
        <v>8293</v>
      </c>
      <c r="H734" s="13" t="s">
        <v>8291</v>
      </c>
      <c r="I734" s="13" t="s">
        <v>8291</v>
      </c>
      <c r="J734" s="27" t="s">
        <v>8292</v>
      </c>
      <c r="K734" s="13" t="s">
        <v>8291</v>
      </c>
      <c r="L734" s="13" t="str">
        <f t="shared" si="46"/>
        <v>No</v>
      </c>
      <c r="M734" s="28">
        <f t="shared" si="47"/>
        <v>0</v>
      </c>
    </row>
    <row r="735" spans="2:13" ht="15.75" customHeight="1" x14ac:dyDescent="0.3">
      <c r="B735" s="12" t="s">
        <v>2757</v>
      </c>
      <c r="C735" s="13">
        <v>31.8</v>
      </c>
      <c r="D735" s="13" t="str">
        <f t="shared" si="44"/>
        <v>Obesity</v>
      </c>
      <c r="E735" s="13">
        <v>5.36</v>
      </c>
      <c r="F735" s="13" t="str">
        <f t="shared" si="45"/>
        <v>Normal</v>
      </c>
      <c r="G735" s="13" t="s">
        <v>8293</v>
      </c>
      <c r="H735" s="13" t="s">
        <v>8291</v>
      </c>
      <c r="I735" s="13" t="s">
        <v>8291</v>
      </c>
      <c r="J735" s="27">
        <v>2</v>
      </c>
      <c r="K735" s="13" t="s">
        <v>8291</v>
      </c>
      <c r="L735" s="13" t="str">
        <f t="shared" si="46"/>
        <v>No</v>
      </c>
      <c r="M735" s="28">
        <f t="shared" si="47"/>
        <v>2</v>
      </c>
    </row>
    <row r="736" spans="2:13" ht="15.75" customHeight="1" x14ac:dyDescent="0.3">
      <c r="B736" s="12" t="s">
        <v>2761</v>
      </c>
      <c r="C736" s="13">
        <v>41.02</v>
      </c>
      <c r="D736" s="13" t="str">
        <f t="shared" si="44"/>
        <v>Obesity</v>
      </c>
      <c r="E736" s="13">
        <v>11.37</v>
      </c>
      <c r="F736" s="13" t="str">
        <f t="shared" si="45"/>
        <v>Diabetes</v>
      </c>
      <c r="G736" s="13" t="s">
        <v>8291</v>
      </c>
      <c r="H736" s="13" t="s">
        <v>8291</v>
      </c>
      <c r="I736" s="13" t="s">
        <v>8291</v>
      </c>
      <c r="J736" s="27" t="s">
        <v>8292</v>
      </c>
      <c r="K736" s="13" t="s">
        <v>8291</v>
      </c>
      <c r="L736" s="13" t="str">
        <f t="shared" si="46"/>
        <v>No</v>
      </c>
      <c r="M736" s="28">
        <f t="shared" si="47"/>
        <v>0</v>
      </c>
    </row>
    <row r="737" spans="2:13" ht="15.75" customHeight="1" x14ac:dyDescent="0.3">
      <c r="B737" s="12" t="s">
        <v>2764</v>
      </c>
      <c r="C737" s="13">
        <v>32.68</v>
      </c>
      <c r="D737" s="13" t="str">
        <f t="shared" si="44"/>
        <v>Obesity</v>
      </c>
      <c r="E737" s="13">
        <v>11.87</v>
      </c>
      <c r="F737" s="13" t="str">
        <f t="shared" si="45"/>
        <v>Diabetes</v>
      </c>
      <c r="G737" s="13" t="s">
        <v>8291</v>
      </c>
      <c r="H737" s="13" t="s">
        <v>8291</v>
      </c>
      <c r="I737" s="13" t="s">
        <v>8291</v>
      </c>
      <c r="J737" s="27" t="s">
        <v>8292</v>
      </c>
      <c r="K737" s="13" t="s">
        <v>8291</v>
      </c>
      <c r="L737" s="13" t="str">
        <f t="shared" si="46"/>
        <v>No</v>
      </c>
      <c r="M737" s="28">
        <f t="shared" si="47"/>
        <v>0</v>
      </c>
    </row>
    <row r="738" spans="2:13" ht="15.75" customHeight="1" x14ac:dyDescent="0.3">
      <c r="B738" s="12" t="s">
        <v>2768</v>
      </c>
      <c r="C738" s="13">
        <v>21.7</v>
      </c>
      <c r="D738" s="13" t="str">
        <f t="shared" si="44"/>
        <v>Healthy Weight</v>
      </c>
      <c r="E738" s="13">
        <v>4.9000000000000004</v>
      </c>
      <c r="F738" s="13" t="str">
        <f t="shared" si="45"/>
        <v>Normal</v>
      </c>
      <c r="G738" s="13" t="s">
        <v>8291</v>
      </c>
      <c r="H738" s="13" t="s">
        <v>8291</v>
      </c>
      <c r="I738" s="13" t="s">
        <v>8293</v>
      </c>
      <c r="J738" s="27">
        <v>1</v>
      </c>
      <c r="K738" s="13" t="s">
        <v>8293</v>
      </c>
      <c r="L738" s="13" t="str">
        <f t="shared" si="46"/>
        <v>Yes</v>
      </c>
      <c r="M738" s="28">
        <f t="shared" si="47"/>
        <v>1</v>
      </c>
    </row>
    <row r="739" spans="2:13" ht="15.75" customHeight="1" x14ac:dyDescent="0.3">
      <c r="B739" s="12" t="s">
        <v>2772</v>
      </c>
      <c r="C739" s="13">
        <v>40.479999999999997</v>
      </c>
      <c r="D739" s="13" t="str">
        <f t="shared" si="44"/>
        <v>Obesity</v>
      </c>
      <c r="E739" s="13">
        <v>6.7</v>
      </c>
      <c r="F739" s="13" t="str">
        <f t="shared" si="45"/>
        <v>Diabetes</v>
      </c>
      <c r="G739" s="13" t="s">
        <v>8291</v>
      </c>
      <c r="H739" s="13" t="s">
        <v>8291</v>
      </c>
      <c r="I739" s="13" t="s">
        <v>8291</v>
      </c>
      <c r="J739" s="27">
        <v>3</v>
      </c>
      <c r="K739" s="13" t="s">
        <v>8291</v>
      </c>
      <c r="L739" s="13" t="str">
        <f t="shared" si="46"/>
        <v>No</v>
      </c>
      <c r="M739" s="28">
        <f t="shared" si="47"/>
        <v>3</v>
      </c>
    </row>
    <row r="740" spans="2:13" ht="15.75" customHeight="1" x14ac:dyDescent="0.3">
      <c r="B740" s="12" t="s">
        <v>2775</v>
      </c>
      <c r="C740" s="13">
        <v>34.5</v>
      </c>
      <c r="D740" s="13" t="str">
        <f t="shared" si="44"/>
        <v>Obesity</v>
      </c>
      <c r="E740" s="13">
        <v>10.3</v>
      </c>
      <c r="F740" s="13" t="str">
        <f t="shared" si="45"/>
        <v>Diabetes</v>
      </c>
      <c r="G740" s="13" t="s">
        <v>8291</v>
      </c>
      <c r="H740" s="13" t="s">
        <v>8291</v>
      </c>
      <c r="I740" s="13" t="s">
        <v>8291</v>
      </c>
      <c r="J740" s="27">
        <v>3</v>
      </c>
      <c r="K740" s="13" t="s">
        <v>8291</v>
      </c>
      <c r="L740" s="13" t="str">
        <f t="shared" si="46"/>
        <v>No</v>
      </c>
      <c r="M740" s="28">
        <f t="shared" si="47"/>
        <v>3</v>
      </c>
    </row>
    <row r="741" spans="2:13" ht="15.75" customHeight="1" x14ac:dyDescent="0.3">
      <c r="B741" s="12" t="s">
        <v>2779</v>
      </c>
      <c r="C741" s="13">
        <v>45.9</v>
      </c>
      <c r="D741" s="13" t="str">
        <f t="shared" si="44"/>
        <v>Obesity</v>
      </c>
      <c r="E741" s="13">
        <v>11.14</v>
      </c>
      <c r="F741" s="13" t="str">
        <f t="shared" si="45"/>
        <v>Diabetes</v>
      </c>
      <c r="G741" s="13" t="s">
        <v>8293</v>
      </c>
      <c r="H741" s="13" t="s">
        <v>8291</v>
      </c>
      <c r="I741" s="13" t="s">
        <v>8291</v>
      </c>
      <c r="J741" s="27">
        <v>1</v>
      </c>
      <c r="K741" s="13" t="s">
        <v>8291</v>
      </c>
      <c r="L741" s="13" t="str">
        <f t="shared" si="46"/>
        <v>No</v>
      </c>
      <c r="M741" s="28">
        <f t="shared" si="47"/>
        <v>1</v>
      </c>
    </row>
    <row r="742" spans="2:13" ht="15.75" customHeight="1" x14ac:dyDescent="0.3">
      <c r="B742" s="12" t="s">
        <v>2783</v>
      </c>
      <c r="C742" s="13">
        <v>33.479999999999997</v>
      </c>
      <c r="D742" s="13" t="str">
        <f t="shared" si="44"/>
        <v>Obesity</v>
      </c>
      <c r="E742" s="13">
        <v>4.74</v>
      </c>
      <c r="F742" s="13" t="str">
        <f t="shared" si="45"/>
        <v>Normal</v>
      </c>
      <c r="G742" s="13" t="s">
        <v>8293</v>
      </c>
      <c r="H742" s="13" t="s">
        <v>8291</v>
      </c>
      <c r="I742" s="13" t="s">
        <v>8291</v>
      </c>
      <c r="J742" s="27">
        <v>2</v>
      </c>
      <c r="K742" s="13" t="s">
        <v>8291</v>
      </c>
      <c r="L742" s="13" t="str">
        <f t="shared" si="46"/>
        <v>No</v>
      </c>
      <c r="M742" s="28">
        <f t="shared" si="47"/>
        <v>2</v>
      </c>
    </row>
    <row r="743" spans="2:13" ht="15.75" customHeight="1" x14ac:dyDescent="0.3">
      <c r="B743" s="12" t="s">
        <v>2787</v>
      </c>
      <c r="C743" s="13">
        <v>28.31</v>
      </c>
      <c r="D743" s="13" t="str">
        <f t="shared" si="44"/>
        <v>Overweight</v>
      </c>
      <c r="E743" s="13">
        <v>5.96</v>
      </c>
      <c r="F743" s="13" t="str">
        <f t="shared" si="45"/>
        <v>Prediabetes</v>
      </c>
      <c r="G743" s="13" t="s">
        <v>8293</v>
      </c>
      <c r="H743" s="13" t="s">
        <v>8291</v>
      </c>
      <c r="I743" s="13" t="s">
        <v>8291</v>
      </c>
      <c r="J743" s="27">
        <v>2</v>
      </c>
      <c r="K743" s="13" t="s">
        <v>8291</v>
      </c>
      <c r="L743" s="13" t="str">
        <f t="shared" si="46"/>
        <v>No</v>
      </c>
      <c r="M743" s="28">
        <f t="shared" si="47"/>
        <v>2</v>
      </c>
    </row>
    <row r="744" spans="2:13" ht="15.75" customHeight="1" x14ac:dyDescent="0.3">
      <c r="B744" s="12" t="s">
        <v>2790</v>
      </c>
      <c r="C744" s="13">
        <v>21.565000000000001</v>
      </c>
      <c r="D744" s="13" t="str">
        <f t="shared" si="44"/>
        <v>Healthy Weight</v>
      </c>
      <c r="E744" s="13">
        <v>4.95</v>
      </c>
      <c r="F744" s="13" t="str">
        <f t="shared" si="45"/>
        <v>Normal</v>
      </c>
      <c r="G744" s="13" t="s">
        <v>8291</v>
      </c>
      <c r="H744" s="13" t="s">
        <v>8293</v>
      </c>
      <c r="I744" s="13" t="s">
        <v>8291</v>
      </c>
      <c r="J744" s="27">
        <v>1</v>
      </c>
      <c r="K744" s="13" t="s">
        <v>8293</v>
      </c>
      <c r="L744" s="13" t="str">
        <f t="shared" si="46"/>
        <v>Yes</v>
      </c>
      <c r="M744" s="28">
        <f t="shared" si="47"/>
        <v>1</v>
      </c>
    </row>
    <row r="745" spans="2:13" ht="15.75" customHeight="1" x14ac:dyDescent="0.3">
      <c r="B745" s="12" t="s">
        <v>2794</v>
      </c>
      <c r="C745" s="13">
        <v>35.590000000000003</v>
      </c>
      <c r="D745" s="13" t="str">
        <f t="shared" si="44"/>
        <v>Obesity</v>
      </c>
      <c r="E745" s="13">
        <v>5.21</v>
      </c>
      <c r="F745" s="13" t="str">
        <f t="shared" si="45"/>
        <v>Normal</v>
      </c>
      <c r="G745" s="13" t="s">
        <v>8293</v>
      </c>
      <c r="H745" s="13" t="s">
        <v>8291</v>
      </c>
      <c r="I745" s="13" t="s">
        <v>8293</v>
      </c>
      <c r="J745" s="27">
        <v>1</v>
      </c>
      <c r="K745" s="13" t="s">
        <v>8291</v>
      </c>
      <c r="L745" s="13" t="str">
        <f t="shared" si="46"/>
        <v>No</v>
      </c>
      <c r="M745" s="28">
        <f t="shared" si="47"/>
        <v>1</v>
      </c>
    </row>
    <row r="746" spans="2:13" ht="15.75" customHeight="1" x14ac:dyDescent="0.3">
      <c r="B746" s="12" t="s">
        <v>2797</v>
      </c>
      <c r="C746" s="13">
        <v>43.44</v>
      </c>
      <c r="D746" s="13" t="str">
        <f t="shared" si="44"/>
        <v>Obesity</v>
      </c>
      <c r="E746" s="13">
        <v>4.8600000000000003</v>
      </c>
      <c r="F746" s="13" t="str">
        <f t="shared" si="45"/>
        <v>Normal</v>
      </c>
      <c r="G746" s="13" t="s">
        <v>8293</v>
      </c>
      <c r="H746" s="13" t="s">
        <v>8291</v>
      </c>
      <c r="I746" s="13" t="s">
        <v>8291</v>
      </c>
      <c r="J746" s="27" t="s">
        <v>8292</v>
      </c>
      <c r="K746" s="13" t="s">
        <v>8291</v>
      </c>
      <c r="L746" s="13" t="str">
        <f t="shared" si="46"/>
        <v>No</v>
      </c>
      <c r="M746" s="28">
        <f t="shared" si="47"/>
        <v>0</v>
      </c>
    </row>
    <row r="747" spans="2:13" ht="15.75" customHeight="1" x14ac:dyDescent="0.3">
      <c r="B747" s="12" t="s">
        <v>2800</v>
      </c>
      <c r="C747" s="13">
        <v>21.754999999999999</v>
      </c>
      <c r="D747" s="13" t="str">
        <f t="shared" si="44"/>
        <v>Healthy Weight</v>
      </c>
      <c r="E747" s="13">
        <v>7.79</v>
      </c>
      <c r="F747" s="13" t="str">
        <f t="shared" si="45"/>
        <v>Diabetes</v>
      </c>
      <c r="G747" s="13" t="s">
        <v>8293</v>
      </c>
      <c r="H747" s="13" t="s">
        <v>8291</v>
      </c>
      <c r="I747" s="13" t="s">
        <v>8291</v>
      </c>
      <c r="J747" s="27" t="s">
        <v>8292</v>
      </c>
      <c r="K747" s="13" t="s">
        <v>8291</v>
      </c>
      <c r="L747" s="13" t="str">
        <f t="shared" si="46"/>
        <v>No</v>
      </c>
      <c r="M747" s="28">
        <f t="shared" si="47"/>
        <v>0</v>
      </c>
    </row>
    <row r="748" spans="2:13" ht="15.75" customHeight="1" x14ac:dyDescent="0.3">
      <c r="B748" s="12" t="s">
        <v>2804</v>
      </c>
      <c r="C748" s="13">
        <v>44.55</v>
      </c>
      <c r="D748" s="13" t="str">
        <f t="shared" si="44"/>
        <v>Obesity</v>
      </c>
      <c r="E748" s="13">
        <v>7.12</v>
      </c>
      <c r="F748" s="13" t="str">
        <f t="shared" si="45"/>
        <v>Diabetes</v>
      </c>
      <c r="G748" s="13" t="s">
        <v>8293</v>
      </c>
      <c r="H748" s="13" t="s">
        <v>8291</v>
      </c>
      <c r="I748" s="13" t="s">
        <v>8291</v>
      </c>
      <c r="J748" s="27">
        <v>1</v>
      </c>
      <c r="K748" s="13" t="s">
        <v>8291</v>
      </c>
      <c r="L748" s="13" t="str">
        <f t="shared" si="46"/>
        <v>No</v>
      </c>
      <c r="M748" s="28">
        <f t="shared" si="47"/>
        <v>1</v>
      </c>
    </row>
    <row r="749" spans="2:13" ht="15.75" customHeight="1" x14ac:dyDescent="0.3">
      <c r="B749" s="12" t="s">
        <v>2808</v>
      </c>
      <c r="C749" s="13">
        <v>43.32</v>
      </c>
      <c r="D749" s="13" t="str">
        <f t="shared" si="44"/>
        <v>Obesity</v>
      </c>
      <c r="E749" s="13">
        <v>4.67</v>
      </c>
      <c r="F749" s="13" t="str">
        <f t="shared" si="45"/>
        <v>Normal</v>
      </c>
      <c r="G749" s="13" t="s">
        <v>8293</v>
      </c>
      <c r="H749" s="13" t="s">
        <v>8291</v>
      </c>
      <c r="I749" s="13" t="s">
        <v>8291</v>
      </c>
      <c r="J749" s="27" t="s">
        <v>8292</v>
      </c>
      <c r="K749" s="13" t="s">
        <v>8291</v>
      </c>
      <c r="L749" s="13" t="str">
        <f t="shared" si="46"/>
        <v>No</v>
      </c>
      <c r="M749" s="28">
        <f t="shared" si="47"/>
        <v>0</v>
      </c>
    </row>
    <row r="750" spans="2:13" ht="15.75" customHeight="1" x14ac:dyDescent="0.3">
      <c r="B750" s="12" t="s">
        <v>2812</v>
      </c>
      <c r="C750" s="13">
        <v>31.23</v>
      </c>
      <c r="D750" s="13" t="str">
        <f t="shared" si="44"/>
        <v>Obesity</v>
      </c>
      <c r="E750" s="13">
        <v>9.1199999999999992</v>
      </c>
      <c r="F750" s="13" t="str">
        <f t="shared" si="45"/>
        <v>Diabetes</v>
      </c>
      <c r="G750" s="13" t="s">
        <v>8293</v>
      </c>
      <c r="H750" s="13" t="s">
        <v>8291</v>
      </c>
      <c r="I750" s="13" t="s">
        <v>8293</v>
      </c>
      <c r="J750" s="27">
        <v>1</v>
      </c>
      <c r="K750" s="13" t="s">
        <v>8291</v>
      </c>
      <c r="L750" s="13" t="str">
        <f t="shared" si="46"/>
        <v>No</v>
      </c>
      <c r="M750" s="28">
        <f t="shared" si="47"/>
        <v>1</v>
      </c>
    </row>
    <row r="751" spans="2:13" ht="15.75" customHeight="1" x14ac:dyDescent="0.3">
      <c r="B751" s="12" t="s">
        <v>2815</v>
      </c>
      <c r="C751" s="13">
        <v>42.81</v>
      </c>
      <c r="D751" s="13" t="str">
        <f t="shared" si="44"/>
        <v>Obesity</v>
      </c>
      <c r="E751" s="13">
        <v>4.1500000000000004</v>
      </c>
      <c r="F751" s="13" t="str">
        <f t="shared" si="45"/>
        <v>Normal</v>
      </c>
      <c r="G751" s="13" t="s">
        <v>8291</v>
      </c>
      <c r="H751" s="13" t="s">
        <v>8291</v>
      </c>
      <c r="I751" s="13" t="s">
        <v>8291</v>
      </c>
      <c r="J751" s="27">
        <v>1</v>
      </c>
      <c r="K751" s="13" t="s">
        <v>8291</v>
      </c>
      <c r="L751" s="13" t="str">
        <f t="shared" si="46"/>
        <v>No</v>
      </c>
      <c r="M751" s="28">
        <f t="shared" si="47"/>
        <v>1</v>
      </c>
    </row>
    <row r="752" spans="2:13" ht="15.75" customHeight="1" x14ac:dyDescent="0.3">
      <c r="B752" s="12" t="s">
        <v>2818</v>
      </c>
      <c r="C752" s="13">
        <v>35.909999999999997</v>
      </c>
      <c r="D752" s="13" t="str">
        <f t="shared" si="44"/>
        <v>Obesity</v>
      </c>
      <c r="E752" s="13">
        <v>6.72</v>
      </c>
      <c r="F752" s="13" t="str">
        <f t="shared" si="45"/>
        <v>Diabetes</v>
      </c>
      <c r="G752" s="13" t="s">
        <v>8293</v>
      </c>
      <c r="H752" s="13" t="s">
        <v>8291</v>
      </c>
      <c r="I752" s="13" t="s">
        <v>8291</v>
      </c>
      <c r="J752" s="27">
        <v>2</v>
      </c>
      <c r="K752" s="13" t="s">
        <v>8291</v>
      </c>
      <c r="L752" s="13" t="str">
        <f t="shared" si="46"/>
        <v>No</v>
      </c>
      <c r="M752" s="28">
        <f t="shared" si="47"/>
        <v>2</v>
      </c>
    </row>
    <row r="753" spans="2:13" ht="15.75" customHeight="1" x14ac:dyDescent="0.3">
      <c r="B753" s="12" t="s">
        <v>2821</v>
      </c>
      <c r="C753" s="13">
        <v>36.65</v>
      </c>
      <c r="D753" s="13" t="str">
        <f t="shared" si="44"/>
        <v>Obesity</v>
      </c>
      <c r="E753" s="13">
        <v>5.01</v>
      </c>
      <c r="F753" s="13" t="str">
        <f t="shared" si="45"/>
        <v>Normal</v>
      </c>
      <c r="G753" s="13" t="s">
        <v>8293</v>
      </c>
      <c r="H753" s="13" t="s">
        <v>8291</v>
      </c>
      <c r="I753" s="13" t="s">
        <v>8293</v>
      </c>
      <c r="J753" s="27">
        <v>1</v>
      </c>
      <c r="K753" s="13" t="s">
        <v>8291</v>
      </c>
      <c r="L753" s="13" t="str">
        <f t="shared" si="46"/>
        <v>No</v>
      </c>
      <c r="M753" s="28">
        <f t="shared" si="47"/>
        <v>1</v>
      </c>
    </row>
    <row r="754" spans="2:13" ht="15.75" customHeight="1" x14ac:dyDescent="0.3">
      <c r="B754" s="12" t="s">
        <v>2824</v>
      </c>
      <c r="C754" s="13">
        <v>22.04</v>
      </c>
      <c r="D754" s="13" t="str">
        <f t="shared" si="44"/>
        <v>Healthy Weight</v>
      </c>
      <c r="E754" s="13">
        <v>10.9</v>
      </c>
      <c r="F754" s="13" t="str">
        <f t="shared" si="45"/>
        <v>Diabetes</v>
      </c>
      <c r="G754" s="13" t="s">
        <v>8293</v>
      </c>
      <c r="H754" s="13" t="s">
        <v>8291</v>
      </c>
      <c r="I754" s="13" t="s">
        <v>8291</v>
      </c>
      <c r="J754" s="27">
        <v>2</v>
      </c>
      <c r="K754" s="13" t="s">
        <v>8291</v>
      </c>
      <c r="L754" s="13" t="str">
        <f t="shared" si="46"/>
        <v>No</v>
      </c>
      <c r="M754" s="28">
        <f t="shared" si="47"/>
        <v>2</v>
      </c>
    </row>
    <row r="755" spans="2:13" ht="15.75" customHeight="1" x14ac:dyDescent="0.3">
      <c r="B755" s="12" t="s">
        <v>2828</v>
      </c>
      <c r="C755" s="13">
        <v>31.824999999999999</v>
      </c>
      <c r="D755" s="13" t="str">
        <f t="shared" si="44"/>
        <v>Obesity</v>
      </c>
      <c r="E755" s="13">
        <v>5.52</v>
      </c>
      <c r="F755" s="13" t="str">
        <f t="shared" si="45"/>
        <v>Normal</v>
      </c>
      <c r="G755" s="13" t="s">
        <v>8293</v>
      </c>
      <c r="H755" s="13" t="s">
        <v>8291</v>
      </c>
      <c r="I755" s="13" t="s">
        <v>8291</v>
      </c>
      <c r="J755" s="27">
        <v>1</v>
      </c>
      <c r="K755" s="13" t="s">
        <v>8291</v>
      </c>
      <c r="L755" s="13" t="str">
        <f t="shared" si="46"/>
        <v>No</v>
      </c>
      <c r="M755" s="28">
        <f t="shared" si="47"/>
        <v>1</v>
      </c>
    </row>
    <row r="756" spans="2:13" ht="15.75" customHeight="1" x14ac:dyDescent="0.3">
      <c r="B756" s="12" t="s">
        <v>2832</v>
      </c>
      <c r="C756" s="13">
        <v>53.58</v>
      </c>
      <c r="D756" s="13" t="str">
        <f t="shared" si="44"/>
        <v>Obesity</v>
      </c>
      <c r="E756" s="13">
        <v>4.55</v>
      </c>
      <c r="F756" s="13" t="str">
        <f t="shared" si="45"/>
        <v>Normal</v>
      </c>
      <c r="G756" s="13" t="s">
        <v>8291</v>
      </c>
      <c r="H756" s="13" t="s">
        <v>8291</v>
      </c>
      <c r="I756" s="13" t="s">
        <v>8291</v>
      </c>
      <c r="J756" s="27">
        <v>1</v>
      </c>
      <c r="K756" s="13" t="s">
        <v>8291</v>
      </c>
      <c r="L756" s="13" t="str">
        <f t="shared" si="46"/>
        <v>No</v>
      </c>
      <c r="M756" s="28">
        <f t="shared" si="47"/>
        <v>1</v>
      </c>
    </row>
    <row r="757" spans="2:13" ht="15.75" customHeight="1" x14ac:dyDescent="0.3">
      <c r="B757" s="12" t="s">
        <v>2836</v>
      </c>
      <c r="C757" s="13">
        <v>34.299999999999997</v>
      </c>
      <c r="D757" s="13" t="str">
        <f t="shared" si="44"/>
        <v>Obesity</v>
      </c>
      <c r="E757" s="13">
        <v>11.76</v>
      </c>
      <c r="F757" s="13" t="str">
        <f t="shared" si="45"/>
        <v>Diabetes</v>
      </c>
      <c r="G757" s="13" t="s">
        <v>8291</v>
      </c>
      <c r="H757" s="13" t="s">
        <v>8291</v>
      </c>
      <c r="I757" s="13" t="s">
        <v>8291</v>
      </c>
      <c r="J757" s="27" t="s">
        <v>8292</v>
      </c>
      <c r="K757" s="13" t="s">
        <v>8291</v>
      </c>
      <c r="L757" s="13" t="str">
        <f t="shared" si="46"/>
        <v>No</v>
      </c>
      <c r="M757" s="28">
        <f t="shared" si="47"/>
        <v>0</v>
      </c>
    </row>
    <row r="758" spans="2:13" ht="15.75" customHeight="1" x14ac:dyDescent="0.3">
      <c r="B758" s="12" t="s">
        <v>2840</v>
      </c>
      <c r="C758" s="13">
        <v>32.11</v>
      </c>
      <c r="D758" s="13" t="str">
        <f t="shared" si="44"/>
        <v>Obesity</v>
      </c>
      <c r="E758" s="13">
        <v>7.06</v>
      </c>
      <c r="F758" s="13" t="str">
        <f t="shared" si="45"/>
        <v>Diabetes</v>
      </c>
      <c r="G758" s="13" t="s">
        <v>8291</v>
      </c>
      <c r="H758" s="13" t="s">
        <v>8291</v>
      </c>
      <c r="I758" s="13" t="s">
        <v>8291</v>
      </c>
      <c r="J758" s="27" t="s">
        <v>8292</v>
      </c>
      <c r="K758" s="13" t="s">
        <v>8291</v>
      </c>
      <c r="L758" s="13" t="str">
        <f t="shared" si="46"/>
        <v>No</v>
      </c>
      <c r="M758" s="28">
        <f t="shared" si="47"/>
        <v>0</v>
      </c>
    </row>
    <row r="759" spans="2:13" ht="15.75" customHeight="1" x14ac:dyDescent="0.3">
      <c r="B759" s="12" t="s">
        <v>2844</v>
      </c>
      <c r="C759" s="13">
        <v>31.78</v>
      </c>
      <c r="D759" s="13" t="str">
        <f t="shared" si="44"/>
        <v>Obesity</v>
      </c>
      <c r="E759" s="13">
        <v>11.35</v>
      </c>
      <c r="F759" s="13" t="str">
        <f t="shared" si="45"/>
        <v>Diabetes</v>
      </c>
      <c r="G759" s="13" t="s">
        <v>8293</v>
      </c>
      <c r="H759" s="13" t="s">
        <v>8291</v>
      </c>
      <c r="I759" s="13" t="s">
        <v>8293</v>
      </c>
      <c r="J759" s="27">
        <v>1</v>
      </c>
      <c r="K759" s="13" t="s">
        <v>8291</v>
      </c>
      <c r="L759" s="13" t="str">
        <f t="shared" si="46"/>
        <v>No</v>
      </c>
      <c r="M759" s="28">
        <f t="shared" si="47"/>
        <v>1</v>
      </c>
    </row>
    <row r="760" spans="2:13" ht="15.75" customHeight="1" x14ac:dyDescent="0.3">
      <c r="B760" s="12" t="s">
        <v>2848</v>
      </c>
      <c r="C760" s="13">
        <v>46.89</v>
      </c>
      <c r="D760" s="13" t="str">
        <f t="shared" si="44"/>
        <v>Obesity</v>
      </c>
      <c r="E760" s="13">
        <v>5.52</v>
      </c>
      <c r="F760" s="13" t="str">
        <f t="shared" si="45"/>
        <v>Normal</v>
      </c>
      <c r="G760" s="13" t="s">
        <v>8291</v>
      </c>
      <c r="H760" s="13" t="s">
        <v>8291</v>
      </c>
      <c r="I760" s="13" t="s">
        <v>8291</v>
      </c>
      <c r="J760" s="27" t="s">
        <v>8292</v>
      </c>
      <c r="K760" s="13" t="s">
        <v>8291</v>
      </c>
      <c r="L760" s="13" t="str">
        <f t="shared" si="46"/>
        <v>No</v>
      </c>
      <c r="M760" s="28">
        <f t="shared" si="47"/>
        <v>0</v>
      </c>
    </row>
    <row r="761" spans="2:13" ht="15.75" customHeight="1" x14ac:dyDescent="0.3">
      <c r="B761" s="12" t="s">
        <v>2851</v>
      </c>
      <c r="C761" s="13">
        <v>39.35</v>
      </c>
      <c r="D761" s="13" t="str">
        <f t="shared" si="44"/>
        <v>Obesity</v>
      </c>
      <c r="E761" s="13">
        <v>7.86</v>
      </c>
      <c r="F761" s="13" t="str">
        <f t="shared" si="45"/>
        <v>Diabetes</v>
      </c>
      <c r="G761" s="13" t="s">
        <v>8293</v>
      </c>
      <c r="H761" s="13" t="s">
        <v>8291</v>
      </c>
      <c r="I761" s="13" t="s">
        <v>8291</v>
      </c>
      <c r="J761" s="27">
        <v>1</v>
      </c>
      <c r="K761" s="13" t="s">
        <v>8291</v>
      </c>
      <c r="L761" s="13" t="str">
        <f t="shared" si="46"/>
        <v>No</v>
      </c>
      <c r="M761" s="28">
        <f t="shared" si="47"/>
        <v>1</v>
      </c>
    </row>
    <row r="762" spans="2:13" ht="15.75" customHeight="1" x14ac:dyDescent="0.3">
      <c r="B762" s="12" t="s">
        <v>2855</v>
      </c>
      <c r="C762" s="13">
        <v>39.200000000000003</v>
      </c>
      <c r="D762" s="13" t="str">
        <f t="shared" si="44"/>
        <v>Obesity</v>
      </c>
      <c r="E762" s="13">
        <v>11.38</v>
      </c>
      <c r="F762" s="13" t="str">
        <f t="shared" si="45"/>
        <v>Diabetes</v>
      </c>
      <c r="G762" s="13" t="s">
        <v>8291</v>
      </c>
      <c r="H762" s="13" t="s">
        <v>8291</v>
      </c>
      <c r="I762" s="13" t="s">
        <v>8291</v>
      </c>
      <c r="J762" s="27" t="s">
        <v>8292</v>
      </c>
      <c r="K762" s="13" t="s">
        <v>8291</v>
      </c>
      <c r="L762" s="13" t="str">
        <f t="shared" si="46"/>
        <v>No</v>
      </c>
      <c r="M762" s="28">
        <f t="shared" si="47"/>
        <v>0</v>
      </c>
    </row>
    <row r="763" spans="2:13" ht="15.75" customHeight="1" x14ac:dyDescent="0.3">
      <c r="B763" s="12" t="s">
        <v>2859</v>
      </c>
      <c r="C763" s="13">
        <v>39.159999999999997</v>
      </c>
      <c r="D763" s="13" t="str">
        <f t="shared" si="44"/>
        <v>Obesity</v>
      </c>
      <c r="E763" s="13">
        <v>10.48</v>
      </c>
      <c r="F763" s="13" t="str">
        <f t="shared" si="45"/>
        <v>Diabetes</v>
      </c>
      <c r="G763" s="13" t="s">
        <v>8291</v>
      </c>
      <c r="H763" s="13" t="s">
        <v>8291</v>
      </c>
      <c r="I763" s="13" t="s">
        <v>8291</v>
      </c>
      <c r="J763" s="27" t="s">
        <v>8292</v>
      </c>
      <c r="K763" s="13" t="s">
        <v>8291</v>
      </c>
      <c r="L763" s="13" t="str">
        <f t="shared" si="46"/>
        <v>No</v>
      </c>
      <c r="M763" s="28">
        <f t="shared" si="47"/>
        <v>0</v>
      </c>
    </row>
    <row r="764" spans="2:13" ht="15.75" customHeight="1" x14ac:dyDescent="0.3">
      <c r="B764" s="12" t="s">
        <v>2862</v>
      </c>
      <c r="C764" s="13">
        <v>44.1</v>
      </c>
      <c r="D764" s="13" t="str">
        <f t="shared" si="44"/>
        <v>Obesity</v>
      </c>
      <c r="E764" s="13">
        <v>5.04</v>
      </c>
      <c r="F764" s="13" t="str">
        <f t="shared" si="45"/>
        <v>Normal</v>
      </c>
      <c r="G764" s="13" t="s">
        <v>8293</v>
      </c>
      <c r="H764" s="13" t="s">
        <v>8291</v>
      </c>
      <c r="I764" s="13" t="s">
        <v>8291</v>
      </c>
      <c r="J764" s="27" t="s">
        <v>8292</v>
      </c>
      <c r="K764" s="13" t="s">
        <v>8291</v>
      </c>
      <c r="L764" s="13" t="str">
        <f t="shared" si="46"/>
        <v>No</v>
      </c>
      <c r="M764" s="28">
        <f t="shared" si="47"/>
        <v>0</v>
      </c>
    </row>
    <row r="765" spans="2:13" ht="15.75" customHeight="1" x14ac:dyDescent="0.3">
      <c r="B765" s="12" t="s">
        <v>2865</v>
      </c>
      <c r="C765" s="13">
        <v>33.200000000000003</v>
      </c>
      <c r="D765" s="13" t="str">
        <f t="shared" si="44"/>
        <v>Obesity</v>
      </c>
      <c r="E765" s="13">
        <v>9.06</v>
      </c>
      <c r="F765" s="13" t="str">
        <f t="shared" si="45"/>
        <v>Diabetes</v>
      </c>
      <c r="G765" s="13" t="s">
        <v>8291</v>
      </c>
      <c r="H765" s="13" t="s">
        <v>8291</v>
      </c>
      <c r="I765" s="13" t="s">
        <v>8291</v>
      </c>
      <c r="J765" s="27" t="s">
        <v>8292</v>
      </c>
      <c r="K765" s="13" t="s">
        <v>8291</v>
      </c>
      <c r="L765" s="13" t="str">
        <f t="shared" si="46"/>
        <v>No</v>
      </c>
      <c r="M765" s="28">
        <f t="shared" si="47"/>
        <v>0</v>
      </c>
    </row>
    <row r="766" spans="2:13" ht="15.75" customHeight="1" x14ac:dyDescent="0.3">
      <c r="B766" s="12" t="s">
        <v>2868</v>
      </c>
      <c r="C766" s="13">
        <v>29.92</v>
      </c>
      <c r="D766" s="13" t="b">
        <f t="shared" si="44"/>
        <v>0</v>
      </c>
      <c r="E766" s="13">
        <v>11.07</v>
      </c>
      <c r="F766" s="13" t="str">
        <f t="shared" si="45"/>
        <v>Diabetes</v>
      </c>
      <c r="G766" s="13" t="s">
        <v>8291</v>
      </c>
      <c r="H766" s="13" t="s">
        <v>8291</v>
      </c>
      <c r="I766" s="13" t="s">
        <v>8291</v>
      </c>
      <c r="J766" s="27" t="s">
        <v>8292</v>
      </c>
      <c r="K766" s="13" t="s">
        <v>8291</v>
      </c>
      <c r="L766" s="13" t="str">
        <f t="shared" si="46"/>
        <v>No</v>
      </c>
      <c r="M766" s="28">
        <f t="shared" si="47"/>
        <v>0</v>
      </c>
    </row>
    <row r="767" spans="2:13" ht="15.75" customHeight="1" x14ac:dyDescent="0.3">
      <c r="B767" s="12" t="s">
        <v>2872</v>
      </c>
      <c r="C767" s="13">
        <v>25</v>
      </c>
      <c r="D767" s="13" t="str">
        <f t="shared" si="44"/>
        <v>Overweight</v>
      </c>
      <c r="E767" s="13">
        <v>10.45</v>
      </c>
      <c r="F767" s="13" t="str">
        <f t="shared" si="45"/>
        <v>Diabetes</v>
      </c>
      <c r="G767" s="13" t="s">
        <v>8291</v>
      </c>
      <c r="H767" s="13" t="s">
        <v>8291</v>
      </c>
      <c r="I767" s="13" t="s">
        <v>8291</v>
      </c>
      <c r="J767" s="27" t="s">
        <v>8292</v>
      </c>
      <c r="K767" s="13" t="s">
        <v>8291</v>
      </c>
      <c r="L767" s="13" t="str">
        <f t="shared" si="46"/>
        <v>No</v>
      </c>
      <c r="M767" s="28">
        <f t="shared" si="47"/>
        <v>0</v>
      </c>
    </row>
    <row r="768" spans="2:13" ht="15.75" customHeight="1" x14ac:dyDescent="0.3">
      <c r="B768" s="12" t="s">
        <v>2876</v>
      </c>
      <c r="C768" s="13">
        <v>38.869999999999997</v>
      </c>
      <c r="D768" s="13" t="str">
        <f t="shared" si="44"/>
        <v>Obesity</v>
      </c>
      <c r="E768" s="13">
        <v>8.6300000000000008</v>
      </c>
      <c r="F768" s="13" t="str">
        <f t="shared" si="45"/>
        <v>Diabetes</v>
      </c>
      <c r="G768" s="13" t="s">
        <v>8293</v>
      </c>
      <c r="H768" s="13" t="s">
        <v>8291</v>
      </c>
      <c r="I768" s="13" t="s">
        <v>8291</v>
      </c>
      <c r="J768" s="27">
        <v>1</v>
      </c>
      <c r="K768" s="13" t="s">
        <v>8291</v>
      </c>
      <c r="L768" s="13" t="str">
        <f t="shared" si="46"/>
        <v>No</v>
      </c>
      <c r="M768" s="28">
        <f t="shared" si="47"/>
        <v>1</v>
      </c>
    </row>
    <row r="769" spans="2:13" ht="15.75" customHeight="1" x14ac:dyDescent="0.3">
      <c r="B769" s="12" t="s">
        <v>2880</v>
      </c>
      <c r="C769" s="13">
        <v>32.299999999999997</v>
      </c>
      <c r="D769" s="13" t="str">
        <f t="shared" si="44"/>
        <v>Obesity</v>
      </c>
      <c r="E769" s="13">
        <v>5.28</v>
      </c>
      <c r="F769" s="13" t="str">
        <f t="shared" si="45"/>
        <v>Normal</v>
      </c>
      <c r="G769" s="13" t="s">
        <v>8293</v>
      </c>
      <c r="H769" s="13" t="s">
        <v>8291</v>
      </c>
      <c r="I769" s="13" t="s">
        <v>8291</v>
      </c>
      <c r="J769" s="27">
        <v>2</v>
      </c>
      <c r="K769" s="13" t="s">
        <v>8291</v>
      </c>
      <c r="L769" s="13" t="str">
        <f t="shared" si="46"/>
        <v>No</v>
      </c>
      <c r="M769" s="28">
        <f t="shared" si="47"/>
        <v>2</v>
      </c>
    </row>
    <row r="770" spans="2:13" ht="15.75" customHeight="1" x14ac:dyDescent="0.3">
      <c r="B770" s="12" t="s">
        <v>2884</v>
      </c>
      <c r="C770" s="13">
        <v>31.16</v>
      </c>
      <c r="D770" s="13" t="str">
        <f t="shared" si="44"/>
        <v>Obesity</v>
      </c>
      <c r="E770" s="13">
        <v>7.49</v>
      </c>
      <c r="F770" s="13" t="str">
        <f t="shared" si="45"/>
        <v>Diabetes</v>
      </c>
      <c r="G770" s="13" t="s">
        <v>8293</v>
      </c>
      <c r="H770" s="13" t="s">
        <v>8291</v>
      </c>
      <c r="I770" s="13" t="s">
        <v>8291</v>
      </c>
      <c r="J770" s="27">
        <v>2</v>
      </c>
      <c r="K770" s="13" t="s">
        <v>8291</v>
      </c>
      <c r="L770" s="13" t="str">
        <f t="shared" si="46"/>
        <v>No</v>
      </c>
      <c r="M770" s="28">
        <f t="shared" si="47"/>
        <v>2</v>
      </c>
    </row>
    <row r="771" spans="2:13" ht="15.75" customHeight="1" x14ac:dyDescent="0.3">
      <c r="B771" s="12" t="s">
        <v>2888</v>
      </c>
      <c r="C771" s="13">
        <v>54.59</v>
      </c>
      <c r="D771" s="13" t="str">
        <f t="shared" ref="D771:D834" si="48">IF(C771&lt;18.5,"Underweight", IF(AND(C771&gt;=18.5,C771&lt;=24.9),"Healthy Weight", IF(AND(C771&gt;=25,C771&lt;=29.9),"Overweight", IF(C771&gt;=30,"Obesity"))))</f>
        <v>Obesity</v>
      </c>
      <c r="E771" s="13">
        <v>4.2699999999999996</v>
      </c>
      <c r="F771" s="13" t="str">
        <f t="shared" ref="F771:F834" si="49">IF(E771&lt;5.7,"Normal",IF(AND(E771&gt;=5.7,E771&lt;=6.4),"Prediabetes",IF(E771&gt;=6.5,"Diabetes")))</f>
        <v>Normal</v>
      </c>
      <c r="G771" s="13" t="s">
        <v>8291</v>
      </c>
      <c r="H771" s="13" t="s">
        <v>8291</v>
      </c>
      <c r="I771" s="13" t="s">
        <v>8291</v>
      </c>
      <c r="J771" s="27" t="s">
        <v>8292</v>
      </c>
      <c r="K771" s="13" t="s">
        <v>8291</v>
      </c>
      <c r="L771" s="13" t="str">
        <f t="shared" ref="L771:L834" si="50">IF($K$3:$K$2337="?","No",K771)</f>
        <v>No</v>
      </c>
      <c r="M771" s="28">
        <f t="shared" ref="M771:M834" si="51">IF(J771="No major surgery", 0,J771)</f>
        <v>0</v>
      </c>
    </row>
    <row r="772" spans="2:13" ht="15.75" customHeight="1" x14ac:dyDescent="0.3">
      <c r="B772" s="12" t="s">
        <v>2891</v>
      </c>
      <c r="C772" s="13">
        <v>21.09</v>
      </c>
      <c r="D772" s="13" t="str">
        <f t="shared" si="48"/>
        <v>Healthy Weight</v>
      </c>
      <c r="E772" s="13">
        <v>9.2200000000000006</v>
      </c>
      <c r="F772" s="13" t="str">
        <f t="shared" si="49"/>
        <v>Diabetes</v>
      </c>
      <c r="G772" s="13" t="s">
        <v>8293</v>
      </c>
      <c r="H772" s="13" t="s">
        <v>8291</v>
      </c>
      <c r="I772" s="13" t="s">
        <v>8291</v>
      </c>
      <c r="J772" s="27">
        <v>2</v>
      </c>
      <c r="K772" s="13" t="s">
        <v>8291</v>
      </c>
      <c r="L772" s="13" t="str">
        <f t="shared" si="50"/>
        <v>No</v>
      </c>
      <c r="M772" s="28">
        <f t="shared" si="51"/>
        <v>2</v>
      </c>
    </row>
    <row r="773" spans="2:13" ht="15.75" customHeight="1" x14ac:dyDescent="0.3">
      <c r="B773" s="12" t="s">
        <v>2895</v>
      </c>
      <c r="C773" s="13">
        <v>52.41</v>
      </c>
      <c r="D773" s="13" t="str">
        <f t="shared" si="48"/>
        <v>Obesity</v>
      </c>
      <c r="E773" s="13">
        <v>5.99</v>
      </c>
      <c r="F773" s="13" t="str">
        <f t="shared" si="49"/>
        <v>Prediabetes</v>
      </c>
      <c r="G773" s="13" t="s">
        <v>8291</v>
      </c>
      <c r="H773" s="13" t="s">
        <v>8291</v>
      </c>
      <c r="I773" s="13" t="s">
        <v>8291</v>
      </c>
      <c r="J773" s="27">
        <v>1</v>
      </c>
      <c r="K773" s="13" t="s">
        <v>8291</v>
      </c>
      <c r="L773" s="13" t="str">
        <f t="shared" si="50"/>
        <v>No</v>
      </c>
      <c r="M773" s="28">
        <f t="shared" si="51"/>
        <v>1</v>
      </c>
    </row>
    <row r="774" spans="2:13" ht="15.75" customHeight="1" x14ac:dyDescent="0.3">
      <c r="B774" s="12" t="s">
        <v>2898</v>
      </c>
      <c r="C774" s="13">
        <v>41.47</v>
      </c>
      <c r="D774" s="13" t="str">
        <f t="shared" si="48"/>
        <v>Obesity</v>
      </c>
      <c r="E774" s="13">
        <v>5.86</v>
      </c>
      <c r="F774" s="13" t="str">
        <f t="shared" si="49"/>
        <v>Prediabetes</v>
      </c>
      <c r="G774" s="13" t="s">
        <v>8293</v>
      </c>
      <c r="H774" s="13" t="s">
        <v>8291</v>
      </c>
      <c r="I774" s="13" t="s">
        <v>8291</v>
      </c>
      <c r="J774" s="27">
        <v>2</v>
      </c>
      <c r="K774" s="13" t="s">
        <v>8291</v>
      </c>
      <c r="L774" s="13" t="str">
        <f t="shared" si="50"/>
        <v>No</v>
      </c>
      <c r="M774" s="28">
        <f t="shared" si="51"/>
        <v>2</v>
      </c>
    </row>
    <row r="775" spans="2:13" ht="15.75" customHeight="1" x14ac:dyDescent="0.3">
      <c r="B775" s="12" t="s">
        <v>2901</v>
      </c>
      <c r="C775" s="13">
        <v>33.1</v>
      </c>
      <c r="D775" s="13" t="str">
        <f t="shared" si="48"/>
        <v>Obesity</v>
      </c>
      <c r="E775" s="13">
        <v>5.19</v>
      </c>
      <c r="F775" s="13" t="str">
        <f t="shared" si="49"/>
        <v>Normal</v>
      </c>
      <c r="G775" s="13" t="s">
        <v>8293</v>
      </c>
      <c r="H775" s="13" t="s">
        <v>8291</v>
      </c>
      <c r="I775" s="13" t="s">
        <v>8291</v>
      </c>
      <c r="J775" s="27">
        <v>2</v>
      </c>
      <c r="K775" s="13" t="s">
        <v>8291</v>
      </c>
      <c r="L775" s="13" t="str">
        <f t="shared" si="50"/>
        <v>No</v>
      </c>
      <c r="M775" s="28">
        <f t="shared" si="51"/>
        <v>2</v>
      </c>
    </row>
    <row r="776" spans="2:13" ht="15.75" customHeight="1" x14ac:dyDescent="0.3">
      <c r="B776" s="12" t="s">
        <v>2904</v>
      </c>
      <c r="C776" s="13">
        <v>30.8</v>
      </c>
      <c r="D776" s="13" t="str">
        <f t="shared" si="48"/>
        <v>Obesity</v>
      </c>
      <c r="E776" s="13">
        <v>4.37</v>
      </c>
      <c r="F776" s="13" t="str">
        <f t="shared" si="49"/>
        <v>Normal</v>
      </c>
      <c r="G776" s="13" t="s">
        <v>8293</v>
      </c>
      <c r="H776" s="13" t="s">
        <v>8291</v>
      </c>
      <c r="I776" s="13" t="s">
        <v>8291</v>
      </c>
      <c r="J776" s="27">
        <v>2</v>
      </c>
      <c r="K776" s="13" t="s">
        <v>8291</v>
      </c>
      <c r="L776" s="13" t="str">
        <f t="shared" si="50"/>
        <v>No</v>
      </c>
      <c r="M776" s="28">
        <f t="shared" si="51"/>
        <v>2</v>
      </c>
    </row>
    <row r="777" spans="2:13" ht="15.75" customHeight="1" x14ac:dyDescent="0.3">
      <c r="B777" s="12" t="s">
        <v>2907</v>
      </c>
      <c r="C777" s="13">
        <v>42.06</v>
      </c>
      <c r="D777" s="13" t="str">
        <f t="shared" si="48"/>
        <v>Obesity</v>
      </c>
      <c r="E777" s="13">
        <v>5.32</v>
      </c>
      <c r="F777" s="13" t="str">
        <f t="shared" si="49"/>
        <v>Normal</v>
      </c>
      <c r="G777" s="13" t="s">
        <v>8291</v>
      </c>
      <c r="H777" s="13" t="s">
        <v>8291</v>
      </c>
      <c r="I777" s="13" t="s">
        <v>8291</v>
      </c>
      <c r="J777" s="27">
        <v>1</v>
      </c>
      <c r="K777" s="13" t="s">
        <v>8291</v>
      </c>
      <c r="L777" s="13" t="str">
        <f t="shared" si="50"/>
        <v>No</v>
      </c>
      <c r="M777" s="28">
        <f t="shared" si="51"/>
        <v>1</v>
      </c>
    </row>
    <row r="778" spans="2:13" ht="15.75" customHeight="1" x14ac:dyDescent="0.3">
      <c r="B778" s="12" t="s">
        <v>2911</v>
      </c>
      <c r="C778" s="13">
        <v>39.270000000000003</v>
      </c>
      <c r="D778" s="13" t="str">
        <f t="shared" si="48"/>
        <v>Obesity</v>
      </c>
      <c r="E778" s="13">
        <v>5.64</v>
      </c>
      <c r="F778" s="13" t="str">
        <f t="shared" si="49"/>
        <v>Normal</v>
      </c>
      <c r="G778" s="13" t="s">
        <v>8291</v>
      </c>
      <c r="H778" s="13" t="s">
        <v>8291</v>
      </c>
      <c r="I778" s="13" t="s">
        <v>8293</v>
      </c>
      <c r="J778" s="27">
        <v>1</v>
      </c>
      <c r="K778" s="13" t="s">
        <v>8291</v>
      </c>
      <c r="L778" s="13" t="str">
        <f t="shared" si="50"/>
        <v>No</v>
      </c>
      <c r="M778" s="28">
        <f t="shared" si="51"/>
        <v>1</v>
      </c>
    </row>
    <row r="779" spans="2:13" ht="15.75" customHeight="1" x14ac:dyDescent="0.3">
      <c r="B779" s="12" t="s">
        <v>2915</v>
      </c>
      <c r="C779" s="13">
        <v>30.71</v>
      </c>
      <c r="D779" s="13" t="str">
        <f t="shared" si="48"/>
        <v>Obesity</v>
      </c>
      <c r="E779" s="13">
        <v>5.59</v>
      </c>
      <c r="F779" s="13" t="str">
        <f t="shared" si="49"/>
        <v>Normal</v>
      </c>
      <c r="G779" s="13" t="s">
        <v>8293</v>
      </c>
      <c r="H779" s="13" t="s">
        <v>8291</v>
      </c>
      <c r="I779" s="13" t="s">
        <v>8291</v>
      </c>
      <c r="J779" s="27">
        <v>1</v>
      </c>
      <c r="K779" s="13" t="s">
        <v>8291</v>
      </c>
      <c r="L779" s="13" t="str">
        <f t="shared" si="50"/>
        <v>No</v>
      </c>
      <c r="M779" s="28">
        <f t="shared" si="51"/>
        <v>1</v>
      </c>
    </row>
    <row r="780" spans="2:13" ht="15.75" customHeight="1" x14ac:dyDescent="0.3">
      <c r="B780" s="12" t="s">
        <v>2918</v>
      </c>
      <c r="C780" s="13">
        <v>47.19</v>
      </c>
      <c r="D780" s="13" t="str">
        <f t="shared" si="48"/>
        <v>Obesity</v>
      </c>
      <c r="E780" s="13">
        <v>5.29</v>
      </c>
      <c r="F780" s="13" t="str">
        <f t="shared" si="49"/>
        <v>Normal</v>
      </c>
      <c r="G780" s="13" t="s">
        <v>8291</v>
      </c>
      <c r="H780" s="13" t="s">
        <v>8291</v>
      </c>
      <c r="I780" s="13" t="s">
        <v>8291</v>
      </c>
      <c r="J780" s="27" t="s">
        <v>8292</v>
      </c>
      <c r="K780" s="13" t="s">
        <v>8291</v>
      </c>
      <c r="L780" s="13" t="str">
        <f t="shared" si="50"/>
        <v>No</v>
      </c>
      <c r="M780" s="28">
        <f t="shared" si="51"/>
        <v>0</v>
      </c>
    </row>
    <row r="781" spans="2:13" ht="15.75" customHeight="1" x14ac:dyDescent="0.3">
      <c r="B781" s="12" t="s">
        <v>2922</v>
      </c>
      <c r="C781" s="13">
        <v>30.02</v>
      </c>
      <c r="D781" s="13" t="str">
        <f t="shared" si="48"/>
        <v>Obesity</v>
      </c>
      <c r="E781" s="13">
        <v>6.65</v>
      </c>
      <c r="F781" s="13" t="str">
        <f t="shared" si="49"/>
        <v>Diabetes</v>
      </c>
      <c r="G781" s="13" t="s">
        <v>8291</v>
      </c>
      <c r="H781" s="13" t="s">
        <v>8291</v>
      </c>
      <c r="I781" s="13" t="s">
        <v>8291</v>
      </c>
      <c r="J781" s="27" t="s">
        <v>8292</v>
      </c>
      <c r="K781" s="13" t="s">
        <v>8291</v>
      </c>
      <c r="L781" s="13" t="str">
        <f t="shared" si="50"/>
        <v>No</v>
      </c>
      <c r="M781" s="28">
        <f t="shared" si="51"/>
        <v>0</v>
      </c>
    </row>
    <row r="782" spans="2:13" ht="15.75" customHeight="1" x14ac:dyDescent="0.3">
      <c r="B782" s="12" t="s">
        <v>2925</v>
      </c>
      <c r="C782" s="13">
        <v>37.909999999999997</v>
      </c>
      <c r="D782" s="13" t="str">
        <f t="shared" si="48"/>
        <v>Obesity</v>
      </c>
      <c r="E782" s="13">
        <v>5.68</v>
      </c>
      <c r="F782" s="13" t="str">
        <f t="shared" si="49"/>
        <v>Normal</v>
      </c>
      <c r="G782" s="13" t="s">
        <v>8293</v>
      </c>
      <c r="H782" s="13" t="s">
        <v>8291</v>
      </c>
      <c r="I782" s="13" t="s">
        <v>8291</v>
      </c>
      <c r="J782" s="27" t="s">
        <v>8292</v>
      </c>
      <c r="K782" s="13" t="s">
        <v>8291</v>
      </c>
      <c r="L782" s="13" t="str">
        <f t="shared" si="50"/>
        <v>No</v>
      </c>
      <c r="M782" s="28">
        <f t="shared" si="51"/>
        <v>0</v>
      </c>
    </row>
    <row r="783" spans="2:13" ht="15.75" customHeight="1" x14ac:dyDescent="0.3">
      <c r="B783" s="12" t="s">
        <v>2928</v>
      </c>
      <c r="C783" s="13">
        <v>54.61</v>
      </c>
      <c r="D783" s="13" t="str">
        <f t="shared" si="48"/>
        <v>Obesity</v>
      </c>
      <c r="E783" s="13">
        <v>4.49</v>
      </c>
      <c r="F783" s="13" t="str">
        <f t="shared" si="49"/>
        <v>Normal</v>
      </c>
      <c r="G783" s="13" t="s">
        <v>8291</v>
      </c>
      <c r="H783" s="13" t="s">
        <v>8291</v>
      </c>
      <c r="I783" s="13" t="s">
        <v>8291</v>
      </c>
      <c r="J783" s="27" t="s">
        <v>8292</v>
      </c>
      <c r="K783" s="13" t="s">
        <v>8291</v>
      </c>
      <c r="L783" s="13" t="str">
        <f t="shared" si="50"/>
        <v>No</v>
      </c>
      <c r="M783" s="28">
        <f t="shared" si="51"/>
        <v>0</v>
      </c>
    </row>
    <row r="784" spans="2:13" ht="15.75" customHeight="1" x14ac:dyDescent="0.3">
      <c r="B784" s="12" t="s">
        <v>2932</v>
      </c>
      <c r="C784" s="13">
        <v>36.005000000000003</v>
      </c>
      <c r="D784" s="13" t="str">
        <f t="shared" si="48"/>
        <v>Obesity</v>
      </c>
      <c r="E784" s="13">
        <v>6.9</v>
      </c>
      <c r="F784" s="13" t="str">
        <f t="shared" si="49"/>
        <v>Diabetes</v>
      </c>
      <c r="G784" s="13" t="s">
        <v>8291</v>
      </c>
      <c r="H784" s="13" t="s">
        <v>8291</v>
      </c>
      <c r="I784" s="13" t="s">
        <v>8291</v>
      </c>
      <c r="J784" s="27" t="s">
        <v>8292</v>
      </c>
      <c r="K784" s="13" t="s">
        <v>8291</v>
      </c>
      <c r="L784" s="13" t="str">
        <f t="shared" si="50"/>
        <v>No</v>
      </c>
      <c r="M784" s="28">
        <f t="shared" si="51"/>
        <v>0</v>
      </c>
    </row>
    <row r="785" spans="2:13" ht="15.75" customHeight="1" x14ac:dyDescent="0.3">
      <c r="B785" s="12" t="s">
        <v>2935</v>
      </c>
      <c r="C785" s="13">
        <v>28.7</v>
      </c>
      <c r="D785" s="13" t="str">
        <f t="shared" si="48"/>
        <v>Overweight</v>
      </c>
      <c r="E785" s="13">
        <v>11.52</v>
      </c>
      <c r="F785" s="13" t="str">
        <f t="shared" si="49"/>
        <v>Diabetes</v>
      </c>
      <c r="G785" s="13" t="s">
        <v>8291</v>
      </c>
      <c r="H785" s="13" t="s">
        <v>8291</v>
      </c>
      <c r="I785" s="13" t="s">
        <v>8291</v>
      </c>
      <c r="J785" s="27" t="s">
        <v>8292</v>
      </c>
      <c r="K785" s="13" t="s">
        <v>8291</v>
      </c>
      <c r="L785" s="13" t="str">
        <f t="shared" si="50"/>
        <v>No</v>
      </c>
      <c r="M785" s="28">
        <f t="shared" si="51"/>
        <v>0</v>
      </c>
    </row>
    <row r="786" spans="2:13" ht="15.75" customHeight="1" x14ac:dyDescent="0.3">
      <c r="B786" s="12" t="s">
        <v>2939</v>
      </c>
      <c r="C786" s="13">
        <v>34.295000000000002</v>
      </c>
      <c r="D786" s="13" t="str">
        <f t="shared" si="48"/>
        <v>Obesity</v>
      </c>
      <c r="E786" s="13">
        <v>11.24</v>
      </c>
      <c r="F786" s="13" t="str">
        <f t="shared" si="49"/>
        <v>Diabetes</v>
      </c>
      <c r="G786" s="13" t="s">
        <v>8291</v>
      </c>
      <c r="H786" s="13" t="s">
        <v>8291</v>
      </c>
      <c r="I786" s="13" t="s">
        <v>8291</v>
      </c>
      <c r="J786" s="27" t="s">
        <v>8292</v>
      </c>
      <c r="K786" s="13" t="s">
        <v>8291</v>
      </c>
      <c r="L786" s="13" t="str">
        <f t="shared" si="50"/>
        <v>No</v>
      </c>
      <c r="M786" s="28">
        <f t="shared" si="51"/>
        <v>0</v>
      </c>
    </row>
    <row r="787" spans="2:13" ht="15.75" customHeight="1" x14ac:dyDescent="0.3">
      <c r="B787" s="12" t="s">
        <v>2943</v>
      </c>
      <c r="C787" s="13">
        <v>27.55</v>
      </c>
      <c r="D787" s="13" t="str">
        <f t="shared" si="48"/>
        <v>Overweight</v>
      </c>
      <c r="E787" s="13">
        <v>10.98</v>
      </c>
      <c r="F787" s="13" t="str">
        <f t="shared" si="49"/>
        <v>Diabetes</v>
      </c>
      <c r="G787" s="13" t="s">
        <v>8291</v>
      </c>
      <c r="H787" s="13" t="s">
        <v>8291</v>
      </c>
      <c r="I787" s="13" t="s">
        <v>8291</v>
      </c>
      <c r="J787" s="27" t="s">
        <v>8292</v>
      </c>
      <c r="K787" s="13" t="s">
        <v>8291</v>
      </c>
      <c r="L787" s="13" t="str">
        <f t="shared" si="50"/>
        <v>No</v>
      </c>
      <c r="M787" s="28">
        <f t="shared" si="51"/>
        <v>0</v>
      </c>
    </row>
    <row r="788" spans="2:13" ht="15.75" customHeight="1" x14ac:dyDescent="0.3">
      <c r="B788" s="12" t="s">
        <v>2947</v>
      </c>
      <c r="C788" s="13">
        <v>40.700000000000003</v>
      </c>
      <c r="D788" s="13" t="str">
        <f t="shared" si="48"/>
        <v>Obesity</v>
      </c>
      <c r="E788" s="13">
        <v>5.42</v>
      </c>
      <c r="F788" s="13" t="str">
        <f t="shared" si="49"/>
        <v>Normal</v>
      </c>
      <c r="G788" s="13" t="s">
        <v>8291</v>
      </c>
      <c r="H788" s="13" t="s">
        <v>8291</v>
      </c>
      <c r="I788" s="13" t="s">
        <v>8291</v>
      </c>
      <c r="J788" s="27" t="s">
        <v>8292</v>
      </c>
      <c r="K788" s="13" t="s">
        <v>8291</v>
      </c>
      <c r="L788" s="13" t="str">
        <f t="shared" si="50"/>
        <v>No</v>
      </c>
      <c r="M788" s="28">
        <f t="shared" si="51"/>
        <v>0</v>
      </c>
    </row>
    <row r="789" spans="2:13" ht="15.75" customHeight="1" x14ac:dyDescent="0.3">
      <c r="B789" s="12" t="s">
        <v>2951</v>
      </c>
      <c r="C789" s="13">
        <v>18.335000000000001</v>
      </c>
      <c r="D789" s="13" t="str">
        <f t="shared" si="48"/>
        <v>Underweight</v>
      </c>
      <c r="E789" s="13">
        <v>10.97</v>
      </c>
      <c r="F789" s="13" t="str">
        <f t="shared" si="49"/>
        <v>Diabetes</v>
      </c>
      <c r="G789" s="13" t="s">
        <v>8291</v>
      </c>
      <c r="H789" s="13" t="s">
        <v>8291</v>
      </c>
      <c r="I789" s="13" t="s">
        <v>8291</v>
      </c>
      <c r="J789" s="27" t="s">
        <v>8292</v>
      </c>
      <c r="K789" s="13" t="s">
        <v>8291</v>
      </c>
      <c r="L789" s="13" t="str">
        <f t="shared" si="50"/>
        <v>No</v>
      </c>
      <c r="M789" s="28">
        <f t="shared" si="51"/>
        <v>0</v>
      </c>
    </row>
    <row r="790" spans="2:13" ht="15.75" customHeight="1" x14ac:dyDescent="0.3">
      <c r="B790" s="12" t="s">
        <v>2955</v>
      </c>
      <c r="C790" s="13">
        <v>33.914999999999999</v>
      </c>
      <c r="D790" s="13" t="str">
        <f t="shared" si="48"/>
        <v>Obesity</v>
      </c>
      <c r="E790" s="13">
        <v>9.56</v>
      </c>
      <c r="F790" s="13" t="str">
        <f t="shared" si="49"/>
        <v>Diabetes</v>
      </c>
      <c r="G790" s="13" t="s">
        <v>8293</v>
      </c>
      <c r="H790" s="13" t="s">
        <v>8291</v>
      </c>
      <c r="I790" s="13" t="s">
        <v>8291</v>
      </c>
      <c r="J790" s="27">
        <v>2</v>
      </c>
      <c r="K790" s="13" t="s">
        <v>8291</v>
      </c>
      <c r="L790" s="13" t="str">
        <f t="shared" si="50"/>
        <v>No</v>
      </c>
      <c r="M790" s="28">
        <f t="shared" si="51"/>
        <v>2</v>
      </c>
    </row>
    <row r="791" spans="2:13" ht="15.75" customHeight="1" x14ac:dyDescent="0.3">
      <c r="B791" s="12" t="s">
        <v>2958</v>
      </c>
      <c r="C791" s="13">
        <v>33.534999999999997</v>
      </c>
      <c r="D791" s="13" t="str">
        <f t="shared" si="48"/>
        <v>Obesity</v>
      </c>
      <c r="E791" s="13">
        <v>9.4</v>
      </c>
      <c r="F791" s="13" t="str">
        <f t="shared" si="49"/>
        <v>Diabetes</v>
      </c>
      <c r="G791" s="13" t="s">
        <v>8293</v>
      </c>
      <c r="H791" s="13" t="s">
        <v>8291</v>
      </c>
      <c r="I791" s="13" t="s">
        <v>8291</v>
      </c>
      <c r="J791" s="27">
        <v>2</v>
      </c>
      <c r="K791" s="13" t="s">
        <v>8291</v>
      </c>
      <c r="L791" s="13" t="str">
        <f t="shared" si="50"/>
        <v>No</v>
      </c>
      <c r="M791" s="28">
        <f t="shared" si="51"/>
        <v>2</v>
      </c>
    </row>
    <row r="792" spans="2:13" ht="15.75" customHeight="1" x14ac:dyDescent="0.3">
      <c r="B792" s="12" t="s">
        <v>2962</v>
      </c>
      <c r="C792" s="13">
        <v>23.655000000000001</v>
      </c>
      <c r="D792" s="13" t="str">
        <f t="shared" si="48"/>
        <v>Healthy Weight</v>
      </c>
      <c r="E792" s="13">
        <v>8.48</v>
      </c>
      <c r="F792" s="13" t="str">
        <f t="shared" si="49"/>
        <v>Diabetes</v>
      </c>
      <c r="G792" s="13" t="s">
        <v>8293</v>
      </c>
      <c r="H792" s="13" t="s">
        <v>8291</v>
      </c>
      <c r="I792" s="13" t="s">
        <v>8291</v>
      </c>
      <c r="J792" s="27">
        <v>2</v>
      </c>
      <c r="K792" s="13" t="s">
        <v>8291</v>
      </c>
      <c r="L792" s="13" t="str">
        <f t="shared" si="50"/>
        <v>No</v>
      </c>
      <c r="M792" s="28">
        <f t="shared" si="51"/>
        <v>2</v>
      </c>
    </row>
    <row r="793" spans="2:13" ht="15.75" customHeight="1" x14ac:dyDescent="0.3">
      <c r="B793" s="12" t="s">
        <v>2966</v>
      </c>
      <c r="C793" s="13">
        <v>28</v>
      </c>
      <c r="D793" s="13" t="str">
        <f t="shared" si="48"/>
        <v>Overweight</v>
      </c>
      <c r="E793" s="13">
        <v>5.57</v>
      </c>
      <c r="F793" s="13" t="str">
        <f t="shared" si="49"/>
        <v>Normal</v>
      </c>
      <c r="G793" s="13" t="s">
        <v>8291</v>
      </c>
      <c r="H793" s="13" t="s">
        <v>8291</v>
      </c>
      <c r="I793" s="13" t="s">
        <v>8291</v>
      </c>
      <c r="J793" s="27" t="s">
        <v>8292</v>
      </c>
      <c r="K793" s="13" t="s">
        <v>8291</v>
      </c>
      <c r="L793" s="13" t="str">
        <f t="shared" si="50"/>
        <v>No</v>
      </c>
      <c r="M793" s="28">
        <f t="shared" si="51"/>
        <v>0</v>
      </c>
    </row>
    <row r="794" spans="2:13" ht="15.75" customHeight="1" x14ac:dyDescent="0.3">
      <c r="B794" s="12" t="s">
        <v>2969</v>
      </c>
      <c r="C794" s="13">
        <v>30.23</v>
      </c>
      <c r="D794" s="13" t="str">
        <f t="shared" si="48"/>
        <v>Obesity</v>
      </c>
      <c r="E794" s="13">
        <v>6.94</v>
      </c>
      <c r="F794" s="13" t="str">
        <f t="shared" si="49"/>
        <v>Diabetes</v>
      </c>
      <c r="G794" s="13" t="s">
        <v>8293</v>
      </c>
      <c r="H794" s="13" t="s">
        <v>8291</v>
      </c>
      <c r="I794" s="13" t="s">
        <v>8293</v>
      </c>
      <c r="J794" s="27">
        <v>1</v>
      </c>
      <c r="K794" s="13" t="s">
        <v>8291</v>
      </c>
      <c r="L794" s="13" t="str">
        <f t="shared" si="50"/>
        <v>No</v>
      </c>
      <c r="M794" s="28">
        <f t="shared" si="51"/>
        <v>1</v>
      </c>
    </row>
    <row r="795" spans="2:13" ht="15.75" customHeight="1" x14ac:dyDescent="0.3">
      <c r="B795" s="12" t="s">
        <v>2973</v>
      </c>
      <c r="C795" s="13">
        <v>51.14</v>
      </c>
      <c r="D795" s="13" t="str">
        <f t="shared" si="48"/>
        <v>Obesity</v>
      </c>
      <c r="E795" s="13">
        <v>4.05</v>
      </c>
      <c r="F795" s="13" t="str">
        <f t="shared" si="49"/>
        <v>Normal</v>
      </c>
      <c r="G795" s="13" t="s">
        <v>8291</v>
      </c>
      <c r="H795" s="13" t="s">
        <v>8291</v>
      </c>
      <c r="I795" s="13" t="s">
        <v>8291</v>
      </c>
      <c r="J795" s="27">
        <v>1</v>
      </c>
      <c r="K795" s="13" t="s">
        <v>8291</v>
      </c>
      <c r="L795" s="13" t="str">
        <f t="shared" si="50"/>
        <v>No</v>
      </c>
      <c r="M795" s="28">
        <f t="shared" si="51"/>
        <v>1</v>
      </c>
    </row>
    <row r="796" spans="2:13" ht="15.75" customHeight="1" x14ac:dyDescent="0.3">
      <c r="B796" s="12" t="s">
        <v>2977</v>
      </c>
      <c r="C796" s="13">
        <v>24.32</v>
      </c>
      <c r="D796" s="13" t="str">
        <f t="shared" si="48"/>
        <v>Healthy Weight</v>
      </c>
      <c r="E796" s="13">
        <v>10.220000000000001</v>
      </c>
      <c r="F796" s="13" t="str">
        <f t="shared" si="49"/>
        <v>Diabetes</v>
      </c>
      <c r="G796" s="13" t="s">
        <v>8291</v>
      </c>
      <c r="H796" s="13" t="s">
        <v>8291</v>
      </c>
      <c r="I796" s="13" t="s">
        <v>8291</v>
      </c>
      <c r="J796" s="27" t="s">
        <v>8292</v>
      </c>
      <c r="K796" s="13" t="s">
        <v>8291</v>
      </c>
      <c r="L796" s="13" t="str">
        <f t="shared" si="50"/>
        <v>No</v>
      </c>
      <c r="M796" s="28">
        <f t="shared" si="51"/>
        <v>0</v>
      </c>
    </row>
    <row r="797" spans="2:13" ht="15.75" customHeight="1" x14ac:dyDescent="0.3">
      <c r="B797" s="12" t="s">
        <v>2981</v>
      </c>
      <c r="C797" s="13">
        <v>38.06</v>
      </c>
      <c r="D797" s="13" t="str">
        <f t="shared" si="48"/>
        <v>Obesity</v>
      </c>
      <c r="E797" s="13">
        <v>9.24</v>
      </c>
      <c r="F797" s="13" t="str">
        <f t="shared" si="49"/>
        <v>Diabetes</v>
      </c>
      <c r="G797" s="13" t="s">
        <v>8291</v>
      </c>
      <c r="H797" s="13" t="s">
        <v>8291</v>
      </c>
      <c r="I797" s="13" t="s">
        <v>8291</v>
      </c>
      <c r="J797" s="27" t="s">
        <v>8292</v>
      </c>
      <c r="K797" s="13" t="s">
        <v>8291</v>
      </c>
      <c r="L797" s="13" t="str">
        <f t="shared" si="50"/>
        <v>No</v>
      </c>
      <c r="M797" s="28">
        <f t="shared" si="51"/>
        <v>0</v>
      </c>
    </row>
    <row r="798" spans="2:13" ht="15.75" customHeight="1" x14ac:dyDescent="0.3">
      <c r="B798" s="12" t="s">
        <v>2984</v>
      </c>
      <c r="C798" s="13">
        <v>37.700000000000003</v>
      </c>
      <c r="D798" s="13" t="str">
        <f t="shared" si="48"/>
        <v>Obesity</v>
      </c>
      <c r="E798" s="13">
        <v>8.6</v>
      </c>
      <c r="F798" s="13" t="str">
        <f t="shared" si="49"/>
        <v>Diabetes</v>
      </c>
      <c r="G798" s="13" t="s">
        <v>8291</v>
      </c>
      <c r="H798" s="13" t="s">
        <v>8291</v>
      </c>
      <c r="I798" s="13" t="s">
        <v>8291</v>
      </c>
      <c r="J798" s="27" t="s">
        <v>8292</v>
      </c>
      <c r="K798" s="13" t="s">
        <v>8291</v>
      </c>
      <c r="L798" s="13" t="str">
        <f t="shared" si="50"/>
        <v>No</v>
      </c>
      <c r="M798" s="28">
        <f t="shared" si="51"/>
        <v>0</v>
      </c>
    </row>
    <row r="799" spans="2:13" ht="15.75" customHeight="1" x14ac:dyDescent="0.3">
      <c r="B799" s="12" t="s">
        <v>2988</v>
      </c>
      <c r="C799" s="13">
        <v>44</v>
      </c>
      <c r="D799" s="13" t="str">
        <f t="shared" si="48"/>
        <v>Obesity</v>
      </c>
      <c r="E799" s="13">
        <v>9.32</v>
      </c>
      <c r="F799" s="13" t="str">
        <f t="shared" si="49"/>
        <v>Diabetes</v>
      </c>
      <c r="G799" s="13" t="s">
        <v>8293</v>
      </c>
      <c r="H799" s="13" t="s">
        <v>8291</v>
      </c>
      <c r="I799" s="13" t="s">
        <v>8291</v>
      </c>
      <c r="J799" s="27">
        <v>2</v>
      </c>
      <c r="K799" s="13" t="s">
        <v>8291</v>
      </c>
      <c r="L799" s="13" t="str">
        <f t="shared" si="50"/>
        <v>No</v>
      </c>
      <c r="M799" s="28">
        <f t="shared" si="51"/>
        <v>2</v>
      </c>
    </row>
    <row r="800" spans="2:13" ht="15.75" customHeight="1" x14ac:dyDescent="0.3">
      <c r="B800" s="12" t="s">
        <v>2992</v>
      </c>
      <c r="C800" s="13">
        <v>41.45</v>
      </c>
      <c r="D800" s="13" t="str">
        <f t="shared" si="48"/>
        <v>Obesity</v>
      </c>
      <c r="E800" s="13">
        <v>6.12</v>
      </c>
      <c r="F800" s="13" t="str">
        <f t="shared" si="49"/>
        <v>Prediabetes</v>
      </c>
      <c r="G800" s="13" t="s">
        <v>8293</v>
      </c>
      <c r="H800" s="13" t="s">
        <v>8291</v>
      </c>
      <c r="I800" s="13" t="s">
        <v>8291</v>
      </c>
      <c r="J800" s="27" t="s">
        <v>8292</v>
      </c>
      <c r="K800" s="13" t="s">
        <v>8291</v>
      </c>
      <c r="L800" s="13" t="str">
        <f t="shared" si="50"/>
        <v>No</v>
      </c>
      <c r="M800" s="28">
        <f t="shared" si="51"/>
        <v>0</v>
      </c>
    </row>
    <row r="801" spans="2:13" ht="15.75" customHeight="1" x14ac:dyDescent="0.3">
      <c r="B801" s="12" t="s">
        <v>2996</v>
      </c>
      <c r="C801" s="13">
        <v>25.364999999999998</v>
      </c>
      <c r="D801" s="13" t="str">
        <f t="shared" si="48"/>
        <v>Overweight</v>
      </c>
      <c r="E801" s="13">
        <v>9.19</v>
      </c>
      <c r="F801" s="13" t="str">
        <f t="shared" si="49"/>
        <v>Diabetes</v>
      </c>
      <c r="G801" s="13" t="s">
        <v>8293</v>
      </c>
      <c r="H801" s="13" t="s">
        <v>8291</v>
      </c>
      <c r="I801" s="13" t="s">
        <v>8291</v>
      </c>
      <c r="J801" s="27" t="s">
        <v>8292</v>
      </c>
      <c r="K801" s="13" t="s">
        <v>8291</v>
      </c>
      <c r="L801" s="13" t="str">
        <f t="shared" si="50"/>
        <v>No</v>
      </c>
      <c r="M801" s="28">
        <f t="shared" si="51"/>
        <v>0</v>
      </c>
    </row>
    <row r="802" spans="2:13" ht="15.75" customHeight="1" x14ac:dyDescent="0.3">
      <c r="B802" s="12" t="s">
        <v>2999</v>
      </c>
      <c r="C802" s="13">
        <v>34.56</v>
      </c>
      <c r="D802" s="13" t="str">
        <f t="shared" si="48"/>
        <v>Obesity</v>
      </c>
      <c r="E802" s="13">
        <v>5.84</v>
      </c>
      <c r="F802" s="13" t="str">
        <f t="shared" si="49"/>
        <v>Prediabetes</v>
      </c>
      <c r="G802" s="13" t="s">
        <v>8293</v>
      </c>
      <c r="H802" s="13" t="s">
        <v>8291</v>
      </c>
      <c r="I802" s="13" t="s">
        <v>8293</v>
      </c>
      <c r="J802" s="27">
        <v>1</v>
      </c>
      <c r="K802" s="13" t="s">
        <v>8291</v>
      </c>
      <c r="L802" s="13" t="str">
        <f t="shared" si="50"/>
        <v>No</v>
      </c>
      <c r="M802" s="28">
        <f t="shared" si="51"/>
        <v>1</v>
      </c>
    </row>
    <row r="803" spans="2:13" ht="15.75" customHeight="1" x14ac:dyDescent="0.3">
      <c r="B803" s="12" t="s">
        <v>3002</v>
      </c>
      <c r="C803" s="13">
        <v>28.2</v>
      </c>
      <c r="D803" s="13" t="str">
        <f t="shared" si="48"/>
        <v>Overweight</v>
      </c>
      <c r="E803" s="13">
        <v>7.19</v>
      </c>
      <c r="F803" s="13" t="str">
        <f t="shared" si="49"/>
        <v>Diabetes</v>
      </c>
      <c r="G803" s="13" t="s">
        <v>8293</v>
      </c>
      <c r="H803" s="13" t="s">
        <v>8291</v>
      </c>
      <c r="I803" s="13" t="s">
        <v>8291</v>
      </c>
      <c r="J803" s="27">
        <v>2</v>
      </c>
      <c r="K803" s="13" t="s">
        <v>8291</v>
      </c>
      <c r="L803" s="13" t="str">
        <f t="shared" si="50"/>
        <v>No</v>
      </c>
      <c r="M803" s="28">
        <f t="shared" si="51"/>
        <v>2</v>
      </c>
    </row>
    <row r="804" spans="2:13" ht="15.75" customHeight="1" x14ac:dyDescent="0.3">
      <c r="B804" s="12" t="s">
        <v>3006</v>
      </c>
      <c r="C804" s="13">
        <v>30.43</v>
      </c>
      <c r="D804" s="13" t="str">
        <f t="shared" si="48"/>
        <v>Obesity</v>
      </c>
      <c r="E804" s="13">
        <v>9.39</v>
      </c>
      <c r="F804" s="13" t="str">
        <f t="shared" si="49"/>
        <v>Diabetes</v>
      </c>
      <c r="G804" s="13" t="s">
        <v>8291</v>
      </c>
      <c r="H804" s="13" t="s">
        <v>8291</v>
      </c>
      <c r="I804" s="13" t="s">
        <v>8291</v>
      </c>
      <c r="J804" s="27" t="s">
        <v>8292</v>
      </c>
      <c r="K804" s="13" t="s">
        <v>8291</v>
      </c>
      <c r="L804" s="13" t="str">
        <f t="shared" si="50"/>
        <v>No</v>
      </c>
      <c r="M804" s="28">
        <f t="shared" si="51"/>
        <v>0</v>
      </c>
    </row>
    <row r="805" spans="2:13" ht="15.75" customHeight="1" x14ac:dyDescent="0.3">
      <c r="B805" s="12" t="s">
        <v>3010</v>
      </c>
      <c r="C805" s="13">
        <v>32.395000000000003</v>
      </c>
      <c r="D805" s="13" t="str">
        <f t="shared" si="48"/>
        <v>Obesity</v>
      </c>
      <c r="E805" s="13">
        <v>4.2699999999999996</v>
      </c>
      <c r="F805" s="13" t="str">
        <f t="shared" si="49"/>
        <v>Normal</v>
      </c>
      <c r="G805" s="13" t="s">
        <v>8293</v>
      </c>
      <c r="H805" s="13" t="s">
        <v>8291</v>
      </c>
      <c r="I805" s="13" t="s">
        <v>8291</v>
      </c>
      <c r="J805" s="27">
        <v>1</v>
      </c>
      <c r="K805" s="13" t="s">
        <v>8291</v>
      </c>
      <c r="L805" s="13" t="str">
        <f t="shared" si="50"/>
        <v>No</v>
      </c>
      <c r="M805" s="28">
        <f t="shared" si="51"/>
        <v>1</v>
      </c>
    </row>
    <row r="806" spans="2:13" ht="15.75" customHeight="1" x14ac:dyDescent="0.3">
      <c r="B806" s="12" t="s">
        <v>3012</v>
      </c>
      <c r="C806" s="13">
        <v>24.035</v>
      </c>
      <c r="D806" s="13" t="str">
        <f t="shared" si="48"/>
        <v>Healthy Weight</v>
      </c>
      <c r="E806" s="13">
        <v>11.71</v>
      </c>
      <c r="F806" s="13" t="str">
        <f t="shared" si="49"/>
        <v>Diabetes</v>
      </c>
      <c r="G806" s="13" t="s">
        <v>8291</v>
      </c>
      <c r="H806" s="13" t="s">
        <v>8291</v>
      </c>
      <c r="I806" s="13" t="s">
        <v>8291</v>
      </c>
      <c r="J806" s="27" t="s">
        <v>8292</v>
      </c>
      <c r="K806" s="13" t="s">
        <v>8291</v>
      </c>
      <c r="L806" s="13" t="str">
        <f t="shared" si="50"/>
        <v>No</v>
      </c>
      <c r="M806" s="28">
        <f t="shared" si="51"/>
        <v>0</v>
      </c>
    </row>
    <row r="807" spans="2:13" ht="15.75" customHeight="1" x14ac:dyDescent="0.3">
      <c r="B807" s="12" t="s">
        <v>3015</v>
      </c>
      <c r="C807" s="13">
        <v>37.119999999999997</v>
      </c>
      <c r="D807" s="13" t="str">
        <f t="shared" si="48"/>
        <v>Obesity</v>
      </c>
      <c r="E807" s="13">
        <v>5.29</v>
      </c>
      <c r="F807" s="13" t="str">
        <f t="shared" si="49"/>
        <v>Normal</v>
      </c>
      <c r="G807" s="13" t="s">
        <v>8291</v>
      </c>
      <c r="H807" s="13" t="s">
        <v>8291</v>
      </c>
      <c r="I807" s="13" t="s">
        <v>8291</v>
      </c>
      <c r="J807" s="27">
        <v>2</v>
      </c>
      <c r="K807" s="13" t="s">
        <v>8291</v>
      </c>
      <c r="L807" s="13" t="str">
        <f t="shared" si="50"/>
        <v>No</v>
      </c>
      <c r="M807" s="28">
        <f t="shared" si="51"/>
        <v>2</v>
      </c>
    </row>
    <row r="808" spans="2:13" ht="15.75" customHeight="1" x14ac:dyDescent="0.3">
      <c r="B808" s="12" t="s">
        <v>3019</v>
      </c>
      <c r="C808" s="13">
        <v>34.840000000000003</v>
      </c>
      <c r="D808" s="13" t="str">
        <f t="shared" si="48"/>
        <v>Obesity</v>
      </c>
      <c r="E808" s="13">
        <v>6</v>
      </c>
      <c r="F808" s="13" t="str">
        <f t="shared" si="49"/>
        <v>Prediabetes</v>
      </c>
      <c r="G808" s="13" t="s">
        <v>8293</v>
      </c>
      <c r="H808" s="13" t="s">
        <v>8291</v>
      </c>
      <c r="I808" s="13" t="s">
        <v>8293</v>
      </c>
      <c r="J808" s="27">
        <v>1</v>
      </c>
      <c r="K808" s="13" t="s">
        <v>8291</v>
      </c>
      <c r="L808" s="13" t="str">
        <f t="shared" si="50"/>
        <v>No</v>
      </c>
      <c r="M808" s="28">
        <f t="shared" si="51"/>
        <v>1</v>
      </c>
    </row>
    <row r="809" spans="2:13" ht="15.75" customHeight="1" x14ac:dyDescent="0.3">
      <c r="B809" s="12" t="s">
        <v>3022</v>
      </c>
      <c r="C809" s="13">
        <v>29.53</v>
      </c>
      <c r="D809" s="13" t="str">
        <f t="shared" si="48"/>
        <v>Overweight</v>
      </c>
      <c r="E809" s="13">
        <v>10.64</v>
      </c>
      <c r="F809" s="13" t="str">
        <f t="shared" si="49"/>
        <v>Diabetes</v>
      </c>
      <c r="G809" s="13" t="s">
        <v>8291</v>
      </c>
      <c r="H809" s="13" t="s">
        <v>8291</v>
      </c>
      <c r="I809" s="13" t="s">
        <v>8291</v>
      </c>
      <c r="J809" s="27" t="s">
        <v>8292</v>
      </c>
      <c r="K809" s="13" t="s">
        <v>8291</v>
      </c>
      <c r="L809" s="13" t="str">
        <f t="shared" si="50"/>
        <v>No</v>
      </c>
      <c r="M809" s="28">
        <f t="shared" si="51"/>
        <v>0</v>
      </c>
    </row>
    <row r="810" spans="2:13" ht="15.75" customHeight="1" x14ac:dyDescent="0.3">
      <c r="B810" s="12" t="s">
        <v>3026</v>
      </c>
      <c r="C810" s="13">
        <v>42.51</v>
      </c>
      <c r="D810" s="13" t="str">
        <f t="shared" si="48"/>
        <v>Obesity</v>
      </c>
      <c r="E810" s="13">
        <v>8.2100000000000009</v>
      </c>
      <c r="F810" s="13" t="str">
        <f t="shared" si="49"/>
        <v>Diabetes</v>
      </c>
      <c r="G810" s="13" t="s">
        <v>8293</v>
      </c>
      <c r="H810" s="13" t="s">
        <v>8291</v>
      </c>
      <c r="I810" s="13" t="s">
        <v>8291</v>
      </c>
      <c r="J810" s="27" t="s">
        <v>8292</v>
      </c>
      <c r="K810" s="13" t="s">
        <v>8291</v>
      </c>
      <c r="L810" s="13" t="str">
        <f t="shared" si="50"/>
        <v>No</v>
      </c>
      <c r="M810" s="28">
        <f t="shared" si="51"/>
        <v>0</v>
      </c>
    </row>
    <row r="811" spans="2:13" ht="15.75" customHeight="1" x14ac:dyDescent="0.3">
      <c r="B811" s="12" t="s">
        <v>3030</v>
      </c>
      <c r="C811" s="13">
        <v>38.14</v>
      </c>
      <c r="D811" s="13" t="str">
        <f t="shared" si="48"/>
        <v>Obesity</v>
      </c>
      <c r="E811" s="13">
        <v>5.58</v>
      </c>
      <c r="F811" s="13" t="str">
        <f t="shared" si="49"/>
        <v>Normal</v>
      </c>
      <c r="G811" s="13" t="s">
        <v>8291</v>
      </c>
      <c r="H811" s="13" t="s">
        <v>8291</v>
      </c>
      <c r="I811" s="13" t="s">
        <v>8293</v>
      </c>
      <c r="J811" s="27">
        <v>1</v>
      </c>
      <c r="K811" s="13" t="s">
        <v>8291</v>
      </c>
      <c r="L811" s="13" t="str">
        <f t="shared" si="50"/>
        <v>No</v>
      </c>
      <c r="M811" s="28">
        <f t="shared" si="51"/>
        <v>1</v>
      </c>
    </row>
    <row r="812" spans="2:13" ht="15.75" customHeight="1" x14ac:dyDescent="0.3">
      <c r="B812" s="12" t="s">
        <v>3034</v>
      </c>
      <c r="C812" s="13">
        <v>39.93</v>
      </c>
      <c r="D812" s="13" t="str">
        <f t="shared" si="48"/>
        <v>Obesity</v>
      </c>
      <c r="E812" s="13">
        <v>8.75</v>
      </c>
      <c r="F812" s="13" t="str">
        <f t="shared" si="49"/>
        <v>Diabetes</v>
      </c>
      <c r="G812" s="13" t="s">
        <v>8291</v>
      </c>
      <c r="H812" s="13" t="s">
        <v>8291</v>
      </c>
      <c r="I812" s="13" t="s">
        <v>8291</v>
      </c>
      <c r="J812" s="27" t="s">
        <v>8292</v>
      </c>
      <c r="K812" s="13" t="s">
        <v>8291</v>
      </c>
      <c r="L812" s="13" t="str">
        <f t="shared" si="50"/>
        <v>No</v>
      </c>
      <c r="M812" s="28">
        <f t="shared" si="51"/>
        <v>0</v>
      </c>
    </row>
    <row r="813" spans="2:13" ht="15.75" customHeight="1" x14ac:dyDescent="0.3">
      <c r="B813" s="12" t="s">
        <v>3038</v>
      </c>
      <c r="C813" s="13">
        <v>38.83</v>
      </c>
      <c r="D813" s="13" t="str">
        <f t="shared" si="48"/>
        <v>Obesity</v>
      </c>
      <c r="E813" s="13">
        <v>11.86</v>
      </c>
      <c r="F813" s="13" t="str">
        <f t="shared" si="49"/>
        <v>Diabetes</v>
      </c>
      <c r="G813" s="13" t="s">
        <v>8291</v>
      </c>
      <c r="H813" s="13" t="s">
        <v>8291</v>
      </c>
      <c r="I813" s="13" t="s">
        <v>8291</v>
      </c>
      <c r="J813" s="27" t="s">
        <v>8292</v>
      </c>
      <c r="K813" s="13" t="s">
        <v>8291</v>
      </c>
      <c r="L813" s="13" t="str">
        <f t="shared" si="50"/>
        <v>No</v>
      </c>
      <c r="M813" s="28">
        <f t="shared" si="51"/>
        <v>0</v>
      </c>
    </row>
    <row r="814" spans="2:13" ht="15.75" customHeight="1" x14ac:dyDescent="0.3">
      <c r="B814" s="12" t="s">
        <v>3041</v>
      </c>
      <c r="C814" s="13">
        <v>37.4</v>
      </c>
      <c r="D814" s="13" t="str">
        <f t="shared" si="48"/>
        <v>Obesity</v>
      </c>
      <c r="E814" s="13">
        <v>11.46</v>
      </c>
      <c r="F814" s="13" t="str">
        <f t="shared" si="49"/>
        <v>Diabetes</v>
      </c>
      <c r="G814" s="13" t="s">
        <v>8291</v>
      </c>
      <c r="H814" s="13" t="s">
        <v>8291</v>
      </c>
      <c r="I814" s="13" t="s">
        <v>8291</v>
      </c>
      <c r="J814" s="27" t="s">
        <v>8292</v>
      </c>
      <c r="K814" s="13" t="s">
        <v>8291</v>
      </c>
      <c r="L814" s="13" t="str">
        <f t="shared" si="50"/>
        <v>No</v>
      </c>
      <c r="M814" s="28">
        <f t="shared" si="51"/>
        <v>0</v>
      </c>
    </row>
    <row r="815" spans="2:13" ht="15.75" customHeight="1" x14ac:dyDescent="0.3">
      <c r="B815" s="12" t="s">
        <v>3044</v>
      </c>
      <c r="C815" s="13">
        <v>21.4</v>
      </c>
      <c r="D815" s="13" t="str">
        <f t="shared" si="48"/>
        <v>Healthy Weight</v>
      </c>
      <c r="E815" s="13">
        <v>9.0299999999999994</v>
      </c>
      <c r="F815" s="13" t="str">
        <f t="shared" si="49"/>
        <v>Diabetes</v>
      </c>
      <c r="G815" s="13" t="s">
        <v>8291</v>
      </c>
      <c r="H815" s="13" t="s">
        <v>8291</v>
      </c>
      <c r="I815" s="13" t="s">
        <v>8291</v>
      </c>
      <c r="J815" s="27" t="s">
        <v>8292</v>
      </c>
      <c r="K815" s="13" t="s">
        <v>8291</v>
      </c>
      <c r="L815" s="13" t="str">
        <f t="shared" si="50"/>
        <v>No</v>
      </c>
      <c r="M815" s="28">
        <f t="shared" si="51"/>
        <v>0</v>
      </c>
    </row>
    <row r="816" spans="2:13" ht="15.75" customHeight="1" x14ac:dyDescent="0.3">
      <c r="B816" s="12" t="s">
        <v>3047</v>
      </c>
      <c r="C816" s="13">
        <v>38.380000000000003</v>
      </c>
      <c r="D816" s="13" t="str">
        <f t="shared" si="48"/>
        <v>Obesity</v>
      </c>
      <c r="E816" s="13">
        <v>8.26</v>
      </c>
      <c r="F816" s="13" t="str">
        <f t="shared" si="49"/>
        <v>Diabetes</v>
      </c>
      <c r="G816" s="13" t="s">
        <v>8293</v>
      </c>
      <c r="H816" s="13" t="s">
        <v>8291</v>
      </c>
      <c r="I816" s="13" t="s">
        <v>8291</v>
      </c>
      <c r="J816" s="27">
        <v>2</v>
      </c>
      <c r="K816" s="13" t="s">
        <v>8291</v>
      </c>
      <c r="L816" s="13" t="str">
        <f t="shared" si="50"/>
        <v>No</v>
      </c>
      <c r="M816" s="28">
        <f t="shared" si="51"/>
        <v>2</v>
      </c>
    </row>
    <row r="817" spans="2:13" ht="15.75" customHeight="1" x14ac:dyDescent="0.3">
      <c r="B817" s="12" t="s">
        <v>3051</v>
      </c>
      <c r="C817" s="13">
        <v>33.659999999999997</v>
      </c>
      <c r="D817" s="13" t="str">
        <f t="shared" si="48"/>
        <v>Obesity</v>
      </c>
      <c r="E817" s="13">
        <v>5.42</v>
      </c>
      <c r="F817" s="13" t="str">
        <f t="shared" si="49"/>
        <v>Normal</v>
      </c>
      <c r="G817" s="13" t="s">
        <v>8293</v>
      </c>
      <c r="H817" s="13" t="s">
        <v>8291</v>
      </c>
      <c r="I817" s="13" t="s">
        <v>8291</v>
      </c>
      <c r="J817" s="27">
        <v>2</v>
      </c>
      <c r="K817" s="13" t="s">
        <v>8291</v>
      </c>
      <c r="L817" s="13" t="str">
        <f t="shared" si="50"/>
        <v>No</v>
      </c>
      <c r="M817" s="28">
        <f t="shared" si="51"/>
        <v>2</v>
      </c>
    </row>
    <row r="818" spans="2:13" ht="15.75" customHeight="1" x14ac:dyDescent="0.3">
      <c r="B818" s="12" t="s">
        <v>3055</v>
      </c>
      <c r="C818" s="13">
        <v>31.79</v>
      </c>
      <c r="D818" s="13" t="str">
        <f t="shared" si="48"/>
        <v>Obesity</v>
      </c>
      <c r="E818" s="13">
        <v>11.33</v>
      </c>
      <c r="F818" s="13" t="str">
        <f t="shared" si="49"/>
        <v>Diabetes</v>
      </c>
      <c r="G818" s="13" t="s">
        <v>8293</v>
      </c>
      <c r="H818" s="13" t="s">
        <v>8291</v>
      </c>
      <c r="I818" s="13" t="s">
        <v>8293</v>
      </c>
      <c r="J818" s="27">
        <v>1</v>
      </c>
      <c r="K818" s="13" t="s">
        <v>8291</v>
      </c>
      <c r="L818" s="13" t="str">
        <f t="shared" si="50"/>
        <v>No</v>
      </c>
      <c r="M818" s="28">
        <f t="shared" si="51"/>
        <v>1</v>
      </c>
    </row>
    <row r="819" spans="2:13" ht="15.75" customHeight="1" x14ac:dyDescent="0.3">
      <c r="B819" s="12" t="s">
        <v>3059</v>
      </c>
      <c r="C819" s="13">
        <v>29.7</v>
      </c>
      <c r="D819" s="13" t="str">
        <f t="shared" si="48"/>
        <v>Overweight</v>
      </c>
      <c r="E819" s="13">
        <v>7.69</v>
      </c>
      <c r="F819" s="13" t="str">
        <f t="shared" si="49"/>
        <v>Diabetes</v>
      </c>
      <c r="G819" s="13" t="s">
        <v>8293</v>
      </c>
      <c r="H819" s="13" t="s">
        <v>8291</v>
      </c>
      <c r="I819" s="13" t="s">
        <v>8293</v>
      </c>
      <c r="J819" s="27">
        <v>1</v>
      </c>
      <c r="K819" s="13" t="s">
        <v>8291</v>
      </c>
      <c r="L819" s="13" t="str">
        <f t="shared" si="50"/>
        <v>No</v>
      </c>
      <c r="M819" s="28">
        <f t="shared" si="51"/>
        <v>1</v>
      </c>
    </row>
    <row r="820" spans="2:13" ht="15.75" customHeight="1" x14ac:dyDescent="0.3">
      <c r="B820" s="12" t="s">
        <v>3063</v>
      </c>
      <c r="C820" s="13">
        <v>25.46</v>
      </c>
      <c r="D820" s="13" t="str">
        <f t="shared" si="48"/>
        <v>Overweight</v>
      </c>
      <c r="E820" s="13">
        <v>8.77</v>
      </c>
      <c r="F820" s="13" t="str">
        <f t="shared" si="49"/>
        <v>Diabetes</v>
      </c>
      <c r="G820" s="13" t="s">
        <v>8293</v>
      </c>
      <c r="H820" s="13" t="s">
        <v>8291</v>
      </c>
      <c r="I820" s="13" t="s">
        <v>8293</v>
      </c>
      <c r="J820" s="27">
        <v>1</v>
      </c>
      <c r="K820" s="13" t="s">
        <v>8291</v>
      </c>
      <c r="L820" s="13" t="str">
        <f t="shared" si="50"/>
        <v>No</v>
      </c>
      <c r="M820" s="28">
        <f t="shared" si="51"/>
        <v>1</v>
      </c>
    </row>
    <row r="821" spans="2:13" ht="15.75" customHeight="1" x14ac:dyDescent="0.3">
      <c r="B821" s="12" t="s">
        <v>3065</v>
      </c>
      <c r="C821" s="13">
        <v>39.14</v>
      </c>
      <c r="D821" s="13" t="str">
        <f t="shared" si="48"/>
        <v>Obesity</v>
      </c>
      <c r="E821" s="13">
        <v>4.91</v>
      </c>
      <c r="F821" s="13" t="str">
        <f t="shared" si="49"/>
        <v>Normal</v>
      </c>
      <c r="G821" s="13" t="s">
        <v>8291</v>
      </c>
      <c r="H821" s="13" t="s">
        <v>8293</v>
      </c>
      <c r="I821" s="13" t="s">
        <v>8291</v>
      </c>
      <c r="J821" s="27">
        <v>1</v>
      </c>
      <c r="K821" s="13" t="s">
        <v>8291</v>
      </c>
      <c r="L821" s="13" t="str">
        <f t="shared" si="50"/>
        <v>No</v>
      </c>
      <c r="M821" s="28">
        <f t="shared" si="51"/>
        <v>1</v>
      </c>
    </row>
    <row r="822" spans="2:13" ht="15.75" customHeight="1" x14ac:dyDescent="0.3">
      <c r="B822" s="12" t="s">
        <v>3069</v>
      </c>
      <c r="C822" s="13">
        <v>41.2</v>
      </c>
      <c r="D822" s="13" t="str">
        <f t="shared" si="48"/>
        <v>Obesity</v>
      </c>
      <c r="E822" s="13">
        <v>4.95</v>
      </c>
      <c r="F822" s="13" t="str">
        <f t="shared" si="49"/>
        <v>Normal</v>
      </c>
      <c r="G822" s="13" t="s">
        <v>8291</v>
      </c>
      <c r="H822" s="13" t="s">
        <v>8291</v>
      </c>
      <c r="I822" s="13" t="s">
        <v>8291</v>
      </c>
      <c r="J822" s="27">
        <v>1</v>
      </c>
      <c r="K822" s="13" t="s">
        <v>8291</v>
      </c>
      <c r="L822" s="13" t="str">
        <f t="shared" si="50"/>
        <v>No</v>
      </c>
      <c r="M822" s="28">
        <f t="shared" si="51"/>
        <v>1</v>
      </c>
    </row>
    <row r="823" spans="2:13" ht="15.75" customHeight="1" x14ac:dyDescent="0.3">
      <c r="B823" s="12" t="s">
        <v>3072</v>
      </c>
      <c r="C823" s="13">
        <v>28.81</v>
      </c>
      <c r="D823" s="13" t="str">
        <f t="shared" si="48"/>
        <v>Overweight</v>
      </c>
      <c r="E823" s="13">
        <v>10.8</v>
      </c>
      <c r="F823" s="13" t="str">
        <f t="shared" si="49"/>
        <v>Diabetes</v>
      </c>
      <c r="G823" s="13" t="s">
        <v>8293</v>
      </c>
      <c r="H823" s="13" t="s">
        <v>8291</v>
      </c>
      <c r="I823" s="13" t="s">
        <v>8293</v>
      </c>
      <c r="J823" s="27">
        <v>1</v>
      </c>
      <c r="K823" s="13" t="s">
        <v>8291</v>
      </c>
      <c r="L823" s="13" t="str">
        <f t="shared" si="50"/>
        <v>No</v>
      </c>
      <c r="M823" s="28">
        <f t="shared" si="51"/>
        <v>1</v>
      </c>
    </row>
    <row r="824" spans="2:13" ht="15.75" customHeight="1" x14ac:dyDescent="0.3">
      <c r="B824" s="12" t="s">
        <v>3076</v>
      </c>
      <c r="C824" s="13">
        <v>37.409999999999997</v>
      </c>
      <c r="D824" s="13" t="str">
        <f t="shared" si="48"/>
        <v>Obesity</v>
      </c>
      <c r="E824" s="13">
        <v>7.21</v>
      </c>
      <c r="F824" s="13" t="str">
        <f t="shared" si="49"/>
        <v>Diabetes</v>
      </c>
      <c r="G824" s="13" t="s">
        <v>8291</v>
      </c>
      <c r="H824" s="13" t="s">
        <v>8291</v>
      </c>
      <c r="I824" s="13" t="s">
        <v>8291</v>
      </c>
      <c r="J824" s="27">
        <v>2</v>
      </c>
      <c r="K824" s="13" t="s">
        <v>8291</v>
      </c>
      <c r="L824" s="13" t="str">
        <f t="shared" si="50"/>
        <v>No</v>
      </c>
      <c r="M824" s="28">
        <f t="shared" si="51"/>
        <v>2</v>
      </c>
    </row>
    <row r="825" spans="2:13" ht="15.75" customHeight="1" x14ac:dyDescent="0.3">
      <c r="B825" s="12" t="s">
        <v>3080</v>
      </c>
      <c r="C825" s="13">
        <v>52.54</v>
      </c>
      <c r="D825" s="13" t="str">
        <f t="shared" si="48"/>
        <v>Obesity</v>
      </c>
      <c r="E825" s="13">
        <v>5.12</v>
      </c>
      <c r="F825" s="13" t="str">
        <f t="shared" si="49"/>
        <v>Normal</v>
      </c>
      <c r="G825" s="13" t="s">
        <v>8291</v>
      </c>
      <c r="H825" s="13" t="s">
        <v>8291</v>
      </c>
      <c r="I825" s="13" t="s">
        <v>8293</v>
      </c>
      <c r="J825" s="27">
        <v>1</v>
      </c>
      <c r="K825" s="13" t="s">
        <v>8291</v>
      </c>
      <c r="L825" s="13" t="str">
        <f t="shared" si="50"/>
        <v>No</v>
      </c>
      <c r="M825" s="28">
        <f t="shared" si="51"/>
        <v>1</v>
      </c>
    </row>
    <row r="826" spans="2:13" ht="15.75" customHeight="1" x14ac:dyDescent="0.3">
      <c r="B826" s="12" t="s">
        <v>3083</v>
      </c>
      <c r="C826" s="13">
        <v>17.29</v>
      </c>
      <c r="D826" s="13" t="str">
        <f t="shared" si="48"/>
        <v>Underweight</v>
      </c>
      <c r="E826" s="13">
        <v>4.62</v>
      </c>
      <c r="F826" s="13" t="str">
        <f t="shared" si="49"/>
        <v>Normal</v>
      </c>
      <c r="G826" s="13" t="s">
        <v>8291</v>
      </c>
      <c r="H826" s="13" t="s">
        <v>8293</v>
      </c>
      <c r="I826" s="13" t="s">
        <v>8291</v>
      </c>
      <c r="J826" s="27">
        <v>1</v>
      </c>
      <c r="K826" s="13" t="s">
        <v>8293</v>
      </c>
      <c r="L826" s="13" t="str">
        <f t="shared" si="50"/>
        <v>Yes</v>
      </c>
      <c r="M826" s="28">
        <f t="shared" si="51"/>
        <v>1</v>
      </c>
    </row>
    <row r="827" spans="2:13" ht="15.75" customHeight="1" x14ac:dyDescent="0.3">
      <c r="B827" s="12" t="s">
        <v>3086</v>
      </c>
      <c r="C827" s="13">
        <v>31.74</v>
      </c>
      <c r="D827" s="13" t="str">
        <f t="shared" si="48"/>
        <v>Obesity</v>
      </c>
      <c r="E827" s="13">
        <v>7.68</v>
      </c>
      <c r="F827" s="13" t="str">
        <f t="shared" si="49"/>
        <v>Diabetes</v>
      </c>
      <c r="G827" s="13" t="s">
        <v>8293</v>
      </c>
      <c r="H827" s="13" t="s">
        <v>8291</v>
      </c>
      <c r="I827" s="13" t="s">
        <v>8291</v>
      </c>
      <c r="J827" s="27" t="s">
        <v>8292</v>
      </c>
      <c r="K827" s="13" t="s">
        <v>8291</v>
      </c>
      <c r="L827" s="13" t="str">
        <f t="shared" si="50"/>
        <v>No</v>
      </c>
      <c r="M827" s="28">
        <f t="shared" si="51"/>
        <v>0</v>
      </c>
    </row>
    <row r="828" spans="2:13" ht="15.75" customHeight="1" x14ac:dyDescent="0.3">
      <c r="B828" s="12" t="s">
        <v>3090</v>
      </c>
      <c r="C828" s="13">
        <v>26.504999999999999</v>
      </c>
      <c r="D828" s="13" t="str">
        <f t="shared" si="48"/>
        <v>Overweight</v>
      </c>
      <c r="E828" s="13">
        <v>6.79</v>
      </c>
      <c r="F828" s="13" t="str">
        <f t="shared" si="49"/>
        <v>Diabetes</v>
      </c>
      <c r="G828" s="13" t="s">
        <v>8293</v>
      </c>
      <c r="H828" s="13" t="s">
        <v>8291</v>
      </c>
      <c r="I828" s="13" t="s">
        <v>8293</v>
      </c>
      <c r="J828" s="27">
        <v>1</v>
      </c>
      <c r="K828" s="13" t="s">
        <v>8291</v>
      </c>
      <c r="L828" s="13" t="str">
        <f t="shared" si="50"/>
        <v>No</v>
      </c>
      <c r="M828" s="28">
        <f t="shared" si="51"/>
        <v>1</v>
      </c>
    </row>
    <row r="829" spans="2:13" ht="15.75" customHeight="1" x14ac:dyDescent="0.3">
      <c r="B829" s="12" t="s">
        <v>3094</v>
      </c>
      <c r="C829" s="13">
        <v>36.479999999999997</v>
      </c>
      <c r="D829" s="13" t="str">
        <f t="shared" si="48"/>
        <v>Obesity</v>
      </c>
      <c r="E829" s="13">
        <v>11.09</v>
      </c>
      <c r="F829" s="13" t="str">
        <f t="shared" si="49"/>
        <v>Diabetes</v>
      </c>
      <c r="G829" s="13" t="s">
        <v>8291</v>
      </c>
      <c r="H829" s="13" t="s">
        <v>8291</v>
      </c>
      <c r="I829" s="13" t="s">
        <v>8291</v>
      </c>
      <c r="J829" s="27" t="s">
        <v>8292</v>
      </c>
      <c r="K829" s="13" t="s">
        <v>8291</v>
      </c>
      <c r="L829" s="13" t="str">
        <f t="shared" si="50"/>
        <v>No</v>
      </c>
      <c r="M829" s="28">
        <f t="shared" si="51"/>
        <v>0</v>
      </c>
    </row>
    <row r="830" spans="2:13" ht="15.75" customHeight="1" x14ac:dyDescent="0.3">
      <c r="B830" s="12" t="s">
        <v>3098</v>
      </c>
      <c r="C830" s="13">
        <v>39.159999999999997</v>
      </c>
      <c r="D830" s="13" t="str">
        <f t="shared" si="48"/>
        <v>Obesity</v>
      </c>
      <c r="E830" s="13">
        <v>5.24</v>
      </c>
      <c r="F830" s="13" t="str">
        <f t="shared" si="49"/>
        <v>Normal</v>
      </c>
      <c r="G830" s="13" t="s">
        <v>8293</v>
      </c>
      <c r="H830" s="13" t="s">
        <v>8291</v>
      </c>
      <c r="I830" s="13" t="s">
        <v>8293</v>
      </c>
      <c r="J830" s="27">
        <v>1</v>
      </c>
      <c r="K830" s="13" t="s">
        <v>8291</v>
      </c>
      <c r="L830" s="13" t="str">
        <f t="shared" si="50"/>
        <v>No</v>
      </c>
      <c r="M830" s="28">
        <f t="shared" si="51"/>
        <v>1</v>
      </c>
    </row>
    <row r="831" spans="2:13" ht="15.75" customHeight="1" x14ac:dyDescent="0.3">
      <c r="B831" s="12" t="s">
        <v>3101</v>
      </c>
      <c r="C831" s="13">
        <v>28.22</v>
      </c>
      <c r="D831" s="13" t="str">
        <f t="shared" si="48"/>
        <v>Overweight</v>
      </c>
      <c r="E831" s="13">
        <v>7.51</v>
      </c>
      <c r="F831" s="13" t="str">
        <f t="shared" si="49"/>
        <v>Diabetes</v>
      </c>
      <c r="G831" s="13" t="s">
        <v>8293</v>
      </c>
      <c r="H831" s="13" t="s">
        <v>8291</v>
      </c>
      <c r="I831" s="13" t="s">
        <v>8293</v>
      </c>
      <c r="J831" s="27">
        <v>1</v>
      </c>
      <c r="K831" s="13" t="s">
        <v>8291</v>
      </c>
      <c r="L831" s="13" t="str">
        <f t="shared" si="50"/>
        <v>No</v>
      </c>
      <c r="M831" s="28">
        <f t="shared" si="51"/>
        <v>1</v>
      </c>
    </row>
    <row r="832" spans="2:13" ht="15.75" customHeight="1" x14ac:dyDescent="0.3">
      <c r="B832" s="12" t="s">
        <v>3104</v>
      </c>
      <c r="C832" s="13">
        <v>35</v>
      </c>
      <c r="D832" s="13" t="str">
        <f t="shared" si="48"/>
        <v>Obesity</v>
      </c>
      <c r="E832" s="13">
        <v>4.13</v>
      </c>
      <c r="F832" s="13" t="str">
        <f t="shared" si="49"/>
        <v>Normal</v>
      </c>
      <c r="G832" s="13" t="s">
        <v>8291</v>
      </c>
      <c r="H832" s="13" t="s">
        <v>8291</v>
      </c>
      <c r="I832" s="13" t="s">
        <v>8291</v>
      </c>
      <c r="J832" s="27">
        <v>2</v>
      </c>
      <c r="K832" s="13" t="s">
        <v>8291</v>
      </c>
      <c r="L832" s="13" t="str">
        <f t="shared" si="50"/>
        <v>No</v>
      </c>
      <c r="M832" s="28">
        <f t="shared" si="51"/>
        <v>2</v>
      </c>
    </row>
    <row r="833" spans="2:13" ht="15.75" customHeight="1" x14ac:dyDescent="0.3">
      <c r="B833" s="12" t="s">
        <v>3108</v>
      </c>
      <c r="C833" s="13">
        <v>36.24</v>
      </c>
      <c r="D833" s="13" t="str">
        <f t="shared" si="48"/>
        <v>Obesity</v>
      </c>
      <c r="E833" s="13">
        <v>8.3800000000000008</v>
      </c>
      <c r="F833" s="13" t="str">
        <f t="shared" si="49"/>
        <v>Diabetes</v>
      </c>
      <c r="G833" s="13" t="s">
        <v>8293</v>
      </c>
      <c r="H833" s="13" t="s">
        <v>8291</v>
      </c>
      <c r="I833" s="13" t="s">
        <v>8291</v>
      </c>
      <c r="J833" s="27">
        <v>1</v>
      </c>
      <c r="K833" s="13" t="s">
        <v>8291</v>
      </c>
      <c r="L833" s="13" t="str">
        <f t="shared" si="50"/>
        <v>No</v>
      </c>
      <c r="M833" s="28">
        <f t="shared" si="51"/>
        <v>1</v>
      </c>
    </row>
    <row r="834" spans="2:13" ht="15.75" customHeight="1" x14ac:dyDescent="0.3">
      <c r="B834" s="12" t="s">
        <v>3111</v>
      </c>
      <c r="C834" s="13">
        <v>36.954999999999998</v>
      </c>
      <c r="D834" s="13" t="str">
        <f t="shared" si="48"/>
        <v>Obesity</v>
      </c>
      <c r="E834" s="13">
        <v>8.07</v>
      </c>
      <c r="F834" s="13" t="str">
        <f t="shared" si="49"/>
        <v>Diabetes</v>
      </c>
      <c r="G834" s="13" t="s">
        <v>8291</v>
      </c>
      <c r="H834" s="13" t="s">
        <v>8291</v>
      </c>
      <c r="I834" s="13" t="s">
        <v>8291</v>
      </c>
      <c r="J834" s="27" t="s">
        <v>8292</v>
      </c>
      <c r="K834" s="13" t="s">
        <v>8291</v>
      </c>
      <c r="L834" s="13" t="str">
        <f t="shared" si="50"/>
        <v>No</v>
      </c>
      <c r="M834" s="28">
        <f t="shared" si="51"/>
        <v>0</v>
      </c>
    </row>
    <row r="835" spans="2:13" ht="15.75" customHeight="1" x14ac:dyDescent="0.3">
      <c r="B835" s="12" t="s">
        <v>3115</v>
      </c>
      <c r="C835" s="13">
        <v>29.64</v>
      </c>
      <c r="D835" s="13" t="str">
        <f t="shared" ref="D835:D898" si="52">IF(C835&lt;18.5,"Underweight", IF(AND(C835&gt;=18.5,C835&lt;=24.9),"Healthy Weight", IF(AND(C835&gt;=25,C835&lt;=29.9),"Overweight", IF(C835&gt;=30,"Obesity"))))</f>
        <v>Overweight</v>
      </c>
      <c r="E835" s="13">
        <v>8.9499999999999993</v>
      </c>
      <c r="F835" s="13" t="str">
        <f t="shared" ref="F835:F898" si="53">IF(E835&lt;5.7,"Normal",IF(AND(E835&gt;=5.7,E835&lt;=6.4),"Prediabetes",IF(E835&gt;=6.5,"Diabetes")))</f>
        <v>Diabetes</v>
      </c>
      <c r="G835" s="13" t="s">
        <v>8291</v>
      </c>
      <c r="H835" s="13" t="s">
        <v>8291</v>
      </c>
      <c r="I835" s="13" t="s">
        <v>8291</v>
      </c>
      <c r="J835" s="27" t="s">
        <v>8292</v>
      </c>
      <c r="K835" s="13" t="s">
        <v>8291</v>
      </c>
      <c r="L835" s="13" t="str">
        <f t="shared" ref="L835:L898" si="54">IF($K$3:$K$2337="?","No",K835)</f>
        <v>No</v>
      </c>
      <c r="M835" s="28">
        <f t="shared" ref="M835:M898" si="55">IF(J835="No major surgery", 0,J835)</f>
        <v>0</v>
      </c>
    </row>
    <row r="836" spans="2:13" ht="15.75" customHeight="1" x14ac:dyDescent="0.3">
      <c r="B836" s="12" t="s">
        <v>3119</v>
      </c>
      <c r="C836" s="13">
        <v>42.74</v>
      </c>
      <c r="D836" s="13" t="str">
        <f t="shared" si="52"/>
        <v>Obesity</v>
      </c>
      <c r="E836" s="13">
        <v>6.31</v>
      </c>
      <c r="F836" s="13" t="str">
        <f t="shared" si="53"/>
        <v>Prediabetes</v>
      </c>
      <c r="G836" s="13" t="s">
        <v>8293</v>
      </c>
      <c r="H836" s="13" t="s">
        <v>8291</v>
      </c>
      <c r="I836" s="13" t="s">
        <v>8291</v>
      </c>
      <c r="J836" s="27">
        <v>1</v>
      </c>
      <c r="K836" s="13" t="s">
        <v>8291</v>
      </c>
      <c r="L836" s="13" t="str">
        <f t="shared" si="54"/>
        <v>No</v>
      </c>
      <c r="M836" s="28">
        <f t="shared" si="55"/>
        <v>1</v>
      </c>
    </row>
    <row r="837" spans="2:13" ht="15.75" customHeight="1" x14ac:dyDescent="0.3">
      <c r="B837" s="12" t="s">
        <v>3122</v>
      </c>
      <c r="C837" s="13">
        <v>36.130000000000003</v>
      </c>
      <c r="D837" s="13" t="str">
        <f t="shared" si="52"/>
        <v>Obesity</v>
      </c>
      <c r="E837" s="13">
        <v>7.19</v>
      </c>
      <c r="F837" s="13" t="str">
        <f t="shared" si="53"/>
        <v>Diabetes</v>
      </c>
      <c r="G837" s="13" t="s">
        <v>8293</v>
      </c>
      <c r="H837" s="13" t="s">
        <v>8291</v>
      </c>
      <c r="I837" s="13" t="s">
        <v>8291</v>
      </c>
      <c r="J837" s="27">
        <v>2</v>
      </c>
      <c r="K837" s="13" t="s">
        <v>8291</v>
      </c>
      <c r="L837" s="13" t="str">
        <f t="shared" si="54"/>
        <v>No</v>
      </c>
      <c r="M837" s="28">
        <f t="shared" si="55"/>
        <v>2</v>
      </c>
    </row>
    <row r="838" spans="2:13" ht="15.75" customHeight="1" x14ac:dyDescent="0.3">
      <c r="B838" s="12" t="s">
        <v>3126</v>
      </c>
      <c r="C838" s="13">
        <v>31.55</v>
      </c>
      <c r="D838" s="13" t="str">
        <f t="shared" si="52"/>
        <v>Obesity</v>
      </c>
      <c r="E838" s="13">
        <v>6.11</v>
      </c>
      <c r="F838" s="13" t="str">
        <f t="shared" si="53"/>
        <v>Prediabetes</v>
      </c>
      <c r="G838" s="13" t="s">
        <v>8293</v>
      </c>
      <c r="H838" s="13" t="s">
        <v>8291</v>
      </c>
      <c r="I838" s="13" t="s">
        <v>8291</v>
      </c>
      <c r="J838" s="27">
        <v>1</v>
      </c>
      <c r="K838" s="13" t="s">
        <v>8291</v>
      </c>
      <c r="L838" s="13" t="str">
        <f t="shared" si="54"/>
        <v>No</v>
      </c>
      <c r="M838" s="28">
        <f t="shared" si="55"/>
        <v>1</v>
      </c>
    </row>
    <row r="839" spans="2:13" ht="15.75" customHeight="1" x14ac:dyDescent="0.3">
      <c r="B839" s="12" t="s">
        <v>3129</v>
      </c>
      <c r="C839" s="13">
        <v>52.75</v>
      </c>
      <c r="D839" s="13" t="str">
        <f t="shared" si="52"/>
        <v>Obesity</v>
      </c>
      <c r="E839" s="13">
        <v>6.02</v>
      </c>
      <c r="F839" s="13" t="str">
        <f t="shared" si="53"/>
        <v>Prediabetes</v>
      </c>
      <c r="G839" s="13" t="s">
        <v>8291</v>
      </c>
      <c r="H839" s="13" t="s">
        <v>8291</v>
      </c>
      <c r="I839" s="13" t="s">
        <v>8291</v>
      </c>
      <c r="J839" s="27">
        <v>1</v>
      </c>
      <c r="K839" s="13" t="s">
        <v>8291</v>
      </c>
      <c r="L839" s="13" t="str">
        <f t="shared" si="54"/>
        <v>No</v>
      </c>
      <c r="M839" s="28">
        <f t="shared" si="55"/>
        <v>1</v>
      </c>
    </row>
    <row r="840" spans="2:13" ht="15.75" customHeight="1" x14ac:dyDescent="0.3">
      <c r="B840" s="12" t="s">
        <v>3133</v>
      </c>
      <c r="C840" s="13">
        <v>36.67</v>
      </c>
      <c r="D840" s="13" t="str">
        <f t="shared" si="52"/>
        <v>Obesity</v>
      </c>
      <c r="E840" s="13">
        <v>11.86</v>
      </c>
      <c r="F840" s="13" t="str">
        <f t="shared" si="53"/>
        <v>Diabetes</v>
      </c>
      <c r="G840" s="13" t="s">
        <v>8291</v>
      </c>
      <c r="H840" s="13" t="s">
        <v>8291</v>
      </c>
      <c r="I840" s="13" t="s">
        <v>8291</v>
      </c>
      <c r="J840" s="27" t="s">
        <v>8292</v>
      </c>
      <c r="K840" s="13" t="s">
        <v>8291</v>
      </c>
      <c r="L840" s="13" t="str">
        <f t="shared" si="54"/>
        <v>No</v>
      </c>
      <c r="M840" s="28">
        <f t="shared" si="55"/>
        <v>0</v>
      </c>
    </row>
    <row r="841" spans="2:13" ht="15.75" customHeight="1" x14ac:dyDescent="0.3">
      <c r="B841" s="12" t="s">
        <v>3135</v>
      </c>
      <c r="C841" s="13">
        <v>38.06</v>
      </c>
      <c r="D841" s="13" t="str">
        <f t="shared" si="52"/>
        <v>Obesity</v>
      </c>
      <c r="E841" s="13">
        <v>8.25</v>
      </c>
      <c r="F841" s="13" t="str">
        <f t="shared" si="53"/>
        <v>Diabetes</v>
      </c>
      <c r="G841" s="13" t="s">
        <v>8291</v>
      </c>
      <c r="H841" s="13" t="s">
        <v>8291</v>
      </c>
      <c r="I841" s="13" t="s">
        <v>8291</v>
      </c>
      <c r="J841" s="27" t="s">
        <v>8292</v>
      </c>
      <c r="K841" s="13" t="s">
        <v>8291</v>
      </c>
      <c r="L841" s="13" t="str">
        <f t="shared" si="54"/>
        <v>No</v>
      </c>
      <c r="M841" s="28">
        <f t="shared" si="55"/>
        <v>0</v>
      </c>
    </row>
    <row r="842" spans="2:13" ht="15.75" customHeight="1" x14ac:dyDescent="0.3">
      <c r="B842" s="12" t="s">
        <v>3138</v>
      </c>
      <c r="C842" s="13">
        <v>38</v>
      </c>
      <c r="D842" s="13" t="str">
        <f t="shared" si="52"/>
        <v>Obesity</v>
      </c>
      <c r="E842" s="13">
        <v>8.1300000000000008</v>
      </c>
      <c r="F842" s="13" t="str">
        <f t="shared" si="53"/>
        <v>Diabetes</v>
      </c>
      <c r="G842" s="13" t="s">
        <v>8291</v>
      </c>
      <c r="H842" s="13" t="s">
        <v>8291</v>
      </c>
      <c r="I842" s="13" t="s">
        <v>8291</v>
      </c>
      <c r="J842" s="27" t="s">
        <v>8292</v>
      </c>
      <c r="K842" s="13" t="s">
        <v>8291</v>
      </c>
      <c r="L842" s="13" t="str">
        <f t="shared" si="54"/>
        <v>No</v>
      </c>
      <c r="M842" s="28">
        <f t="shared" si="55"/>
        <v>0</v>
      </c>
    </row>
    <row r="843" spans="2:13" ht="15.75" customHeight="1" x14ac:dyDescent="0.3">
      <c r="B843" s="12" t="s">
        <v>3142</v>
      </c>
      <c r="C843" s="13">
        <v>35.1</v>
      </c>
      <c r="D843" s="13" t="str">
        <f t="shared" si="52"/>
        <v>Obesity</v>
      </c>
      <c r="E843" s="13">
        <v>10.1</v>
      </c>
      <c r="F843" s="13" t="str">
        <f t="shared" si="53"/>
        <v>Diabetes</v>
      </c>
      <c r="G843" s="13" t="s">
        <v>8291</v>
      </c>
      <c r="H843" s="13" t="s">
        <v>8291</v>
      </c>
      <c r="I843" s="13" t="s">
        <v>8291</v>
      </c>
      <c r="J843" s="27" t="s">
        <v>8292</v>
      </c>
      <c r="K843" s="13" t="s">
        <v>8291</v>
      </c>
      <c r="L843" s="13" t="str">
        <f t="shared" si="54"/>
        <v>No</v>
      </c>
      <c r="M843" s="28">
        <f t="shared" si="55"/>
        <v>0</v>
      </c>
    </row>
    <row r="844" spans="2:13" ht="15.75" customHeight="1" x14ac:dyDescent="0.3">
      <c r="B844" s="12" t="s">
        <v>3146</v>
      </c>
      <c r="C844" s="13">
        <v>33.82</v>
      </c>
      <c r="D844" s="13" t="str">
        <f t="shared" si="52"/>
        <v>Obesity</v>
      </c>
      <c r="E844" s="13">
        <v>5.89</v>
      </c>
      <c r="F844" s="13" t="str">
        <f t="shared" si="53"/>
        <v>Prediabetes</v>
      </c>
      <c r="G844" s="13" t="s">
        <v>8293</v>
      </c>
      <c r="H844" s="13" t="s">
        <v>8291</v>
      </c>
      <c r="I844" s="13" t="s">
        <v>8291</v>
      </c>
      <c r="J844" s="27">
        <v>2</v>
      </c>
      <c r="K844" s="13" t="s">
        <v>8291</v>
      </c>
      <c r="L844" s="13" t="str">
        <f t="shared" si="54"/>
        <v>No</v>
      </c>
      <c r="M844" s="28">
        <f t="shared" si="55"/>
        <v>2</v>
      </c>
    </row>
    <row r="845" spans="2:13" ht="15.75" customHeight="1" x14ac:dyDescent="0.3">
      <c r="B845" s="12" t="s">
        <v>3149</v>
      </c>
      <c r="C845" s="13">
        <v>37.43</v>
      </c>
      <c r="D845" s="13" t="str">
        <f t="shared" si="52"/>
        <v>Obesity</v>
      </c>
      <c r="E845" s="13">
        <v>4.97</v>
      </c>
      <c r="F845" s="13" t="str">
        <f t="shared" si="53"/>
        <v>Normal</v>
      </c>
      <c r="G845" s="13" t="s">
        <v>8291</v>
      </c>
      <c r="H845" s="13" t="s">
        <v>8291</v>
      </c>
      <c r="I845" s="13" t="s">
        <v>8291</v>
      </c>
      <c r="J845" s="27">
        <v>2</v>
      </c>
      <c r="K845" s="13" t="s">
        <v>8291</v>
      </c>
      <c r="L845" s="13" t="str">
        <f t="shared" si="54"/>
        <v>No</v>
      </c>
      <c r="M845" s="28">
        <f t="shared" si="55"/>
        <v>2</v>
      </c>
    </row>
    <row r="846" spans="2:13" ht="15.75" customHeight="1" x14ac:dyDescent="0.3">
      <c r="B846" s="12" t="s">
        <v>3153</v>
      </c>
      <c r="C846" s="13">
        <v>30.5</v>
      </c>
      <c r="D846" s="13" t="str">
        <f t="shared" si="52"/>
        <v>Obesity</v>
      </c>
      <c r="E846" s="13">
        <v>9.9</v>
      </c>
      <c r="F846" s="13" t="str">
        <f t="shared" si="53"/>
        <v>Diabetes</v>
      </c>
      <c r="G846" s="13" t="s">
        <v>8291</v>
      </c>
      <c r="H846" s="13" t="s">
        <v>8291</v>
      </c>
      <c r="I846" s="13" t="s">
        <v>8291</v>
      </c>
      <c r="J846" s="27" t="s">
        <v>8292</v>
      </c>
      <c r="K846" s="13" t="s">
        <v>8291</v>
      </c>
      <c r="L846" s="13" t="str">
        <f t="shared" si="54"/>
        <v>No</v>
      </c>
      <c r="M846" s="28">
        <f t="shared" si="55"/>
        <v>0</v>
      </c>
    </row>
    <row r="847" spans="2:13" ht="15.75" customHeight="1" x14ac:dyDescent="0.3">
      <c r="B847" s="12" t="s">
        <v>3155</v>
      </c>
      <c r="C847" s="13">
        <v>24.53</v>
      </c>
      <c r="D847" s="13" t="str">
        <f t="shared" si="52"/>
        <v>Healthy Weight</v>
      </c>
      <c r="E847" s="13">
        <v>9.0500000000000007</v>
      </c>
      <c r="F847" s="13" t="str">
        <f t="shared" si="53"/>
        <v>Diabetes</v>
      </c>
      <c r="G847" s="13" t="s">
        <v>8291</v>
      </c>
      <c r="H847" s="13" t="s">
        <v>8291</v>
      </c>
      <c r="I847" s="13" t="s">
        <v>8291</v>
      </c>
      <c r="J847" s="27" t="s">
        <v>8292</v>
      </c>
      <c r="K847" s="13" t="s">
        <v>8291</v>
      </c>
      <c r="L847" s="13" t="str">
        <f t="shared" si="54"/>
        <v>No</v>
      </c>
      <c r="M847" s="28">
        <f t="shared" si="55"/>
        <v>0</v>
      </c>
    </row>
    <row r="848" spans="2:13" ht="15.75" customHeight="1" x14ac:dyDescent="0.3">
      <c r="B848" s="12" t="s">
        <v>3159</v>
      </c>
      <c r="C848" s="13">
        <v>25.74</v>
      </c>
      <c r="D848" s="13" t="str">
        <f t="shared" si="52"/>
        <v>Overweight</v>
      </c>
      <c r="E848" s="13">
        <v>10.93</v>
      </c>
      <c r="F848" s="13" t="str">
        <f t="shared" si="53"/>
        <v>Diabetes</v>
      </c>
      <c r="G848" s="13" t="s">
        <v>8291</v>
      </c>
      <c r="H848" s="13" t="s">
        <v>8291</v>
      </c>
      <c r="I848" s="13" t="s">
        <v>8291</v>
      </c>
      <c r="J848" s="27" t="s">
        <v>8292</v>
      </c>
      <c r="K848" s="13" t="s">
        <v>8291</v>
      </c>
      <c r="L848" s="13" t="str">
        <f t="shared" si="54"/>
        <v>No</v>
      </c>
      <c r="M848" s="28">
        <f t="shared" si="55"/>
        <v>0</v>
      </c>
    </row>
    <row r="849" spans="2:13" ht="15.75" customHeight="1" x14ac:dyDescent="0.3">
      <c r="B849" s="12" t="s">
        <v>3163</v>
      </c>
      <c r="C849" s="13">
        <v>34.08</v>
      </c>
      <c r="D849" s="13" t="str">
        <f t="shared" si="52"/>
        <v>Obesity</v>
      </c>
      <c r="E849" s="13">
        <v>7.58</v>
      </c>
      <c r="F849" s="13" t="str">
        <f t="shared" si="53"/>
        <v>Diabetes</v>
      </c>
      <c r="G849" s="13" t="s">
        <v>8293</v>
      </c>
      <c r="H849" s="13" t="s">
        <v>8291</v>
      </c>
      <c r="I849" s="13" t="s">
        <v>8291</v>
      </c>
      <c r="J849" s="27">
        <v>2</v>
      </c>
      <c r="K849" s="13" t="s">
        <v>8291</v>
      </c>
      <c r="L849" s="13" t="str">
        <f t="shared" si="54"/>
        <v>No</v>
      </c>
      <c r="M849" s="28">
        <f t="shared" si="55"/>
        <v>2</v>
      </c>
    </row>
    <row r="850" spans="2:13" ht="15.75" customHeight="1" x14ac:dyDescent="0.3">
      <c r="B850" s="12" t="s">
        <v>3167</v>
      </c>
      <c r="C850" s="13">
        <v>31.35</v>
      </c>
      <c r="D850" s="13" t="str">
        <f t="shared" si="52"/>
        <v>Obesity</v>
      </c>
      <c r="E850" s="13">
        <v>11</v>
      </c>
      <c r="F850" s="13" t="str">
        <f t="shared" si="53"/>
        <v>Diabetes</v>
      </c>
      <c r="G850" s="13" t="s">
        <v>8293</v>
      </c>
      <c r="H850" s="13" t="s">
        <v>8291</v>
      </c>
      <c r="I850" s="13" t="s">
        <v>8293</v>
      </c>
      <c r="J850" s="27">
        <v>1</v>
      </c>
      <c r="K850" s="13" t="s">
        <v>8291</v>
      </c>
      <c r="L850" s="13" t="str">
        <f t="shared" si="54"/>
        <v>No</v>
      </c>
      <c r="M850" s="28">
        <f t="shared" si="55"/>
        <v>1</v>
      </c>
    </row>
    <row r="851" spans="2:13" ht="15.75" customHeight="1" x14ac:dyDescent="0.3">
      <c r="B851" s="12" t="s">
        <v>3171</v>
      </c>
      <c r="C851" s="13">
        <v>26.79</v>
      </c>
      <c r="D851" s="13" t="str">
        <f t="shared" si="52"/>
        <v>Overweight</v>
      </c>
      <c r="E851" s="13">
        <v>5.0599999999999996</v>
      </c>
      <c r="F851" s="13" t="str">
        <f t="shared" si="53"/>
        <v>Normal</v>
      </c>
      <c r="G851" s="13" t="s">
        <v>8291</v>
      </c>
      <c r="H851" s="13" t="s">
        <v>8291</v>
      </c>
      <c r="I851" s="13" t="s">
        <v>8291</v>
      </c>
      <c r="J851" s="27">
        <v>1</v>
      </c>
      <c r="K851" s="13" t="s">
        <v>8291</v>
      </c>
      <c r="L851" s="13" t="str">
        <f t="shared" si="54"/>
        <v>No</v>
      </c>
      <c r="M851" s="28">
        <f t="shared" si="55"/>
        <v>1</v>
      </c>
    </row>
    <row r="852" spans="2:13" ht="15.75" customHeight="1" x14ac:dyDescent="0.3">
      <c r="B852" s="12" t="s">
        <v>3174</v>
      </c>
      <c r="C852" s="13">
        <v>42.78</v>
      </c>
      <c r="D852" s="13" t="str">
        <f t="shared" si="52"/>
        <v>Obesity</v>
      </c>
      <c r="E852" s="13">
        <v>6.11</v>
      </c>
      <c r="F852" s="13" t="str">
        <f t="shared" si="53"/>
        <v>Prediabetes</v>
      </c>
      <c r="G852" s="13" t="s">
        <v>8293</v>
      </c>
      <c r="H852" s="13" t="s">
        <v>8291</v>
      </c>
      <c r="I852" s="13" t="s">
        <v>8291</v>
      </c>
      <c r="J852" s="27">
        <v>1</v>
      </c>
      <c r="K852" s="13" t="s">
        <v>8291</v>
      </c>
      <c r="L852" s="13" t="str">
        <f t="shared" si="54"/>
        <v>No</v>
      </c>
      <c r="M852" s="28">
        <f t="shared" si="55"/>
        <v>1</v>
      </c>
    </row>
    <row r="853" spans="2:13" ht="15.75" customHeight="1" x14ac:dyDescent="0.3">
      <c r="B853" s="12" t="s">
        <v>3177</v>
      </c>
      <c r="C853" s="13">
        <v>46.75</v>
      </c>
      <c r="D853" s="13" t="str">
        <f t="shared" si="52"/>
        <v>Obesity</v>
      </c>
      <c r="E853" s="13">
        <v>6.66</v>
      </c>
      <c r="F853" s="13" t="str">
        <f t="shared" si="53"/>
        <v>Diabetes</v>
      </c>
      <c r="G853" s="13" t="s">
        <v>8293</v>
      </c>
      <c r="H853" s="13" t="s">
        <v>8291</v>
      </c>
      <c r="I853" s="13" t="s">
        <v>8291</v>
      </c>
      <c r="J853" s="27">
        <v>2</v>
      </c>
      <c r="K853" s="13" t="s">
        <v>8291</v>
      </c>
      <c r="L853" s="13" t="str">
        <f t="shared" si="54"/>
        <v>No</v>
      </c>
      <c r="M853" s="28">
        <f t="shared" si="55"/>
        <v>2</v>
      </c>
    </row>
    <row r="854" spans="2:13" ht="15.75" customHeight="1" x14ac:dyDescent="0.3">
      <c r="B854" s="12" t="s">
        <v>3181</v>
      </c>
      <c r="C854" s="13">
        <v>32.15</v>
      </c>
      <c r="D854" s="13" t="str">
        <f t="shared" si="52"/>
        <v>Obesity</v>
      </c>
      <c r="E854" s="13">
        <v>4.0199999999999996</v>
      </c>
      <c r="F854" s="13" t="str">
        <f t="shared" si="53"/>
        <v>Normal</v>
      </c>
      <c r="G854" s="13" t="s">
        <v>8293</v>
      </c>
      <c r="H854" s="13" t="s">
        <v>8291</v>
      </c>
      <c r="I854" s="13" t="s">
        <v>8293</v>
      </c>
      <c r="J854" s="27">
        <v>1</v>
      </c>
      <c r="K854" s="13" t="s">
        <v>8291</v>
      </c>
      <c r="L854" s="13" t="str">
        <f t="shared" si="54"/>
        <v>No</v>
      </c>
      <c r="M854" s="28">
        <f t="shared" si="55"/>
        <v>1</v>
      </c>
    </row>
    <row r="855" spans="2:13" ht="15.75" customHeight="1" x14ac:dyDescent="0.3">
      <c r="B855" s="12" t="s">
        <v>3184</v>
      </c>
      <c r="C855" s="13">
        <v>43.4</v>
      </c>
      <c r="D855" s="13" t="str">
        <f t="shared" si="52"/>
        <v>Obesity</v>
      </c>
      <c r="E855" s="13">
        <v>8.81</v>
      </c>
      <c r="F855" s="13" t="str">
        <f t="shared" si="53"/>
        <v>Diabetes</v>
      </c>
      <c r="G855" s="13" t="s">
        <v>8293</v>
      </c>
      <c r="H855" s="13" t="s">
        <v>8291</v>
      </c>
      <c r="I855" s="13" t="s">
        <v>8291</v>
      </c>
      <c r="J855" s="27">
        <v>2</v>
      </c>
      <c r="K855" s="13" t="s">
        <v>8291</v>
      </c>
      <c r="L855" s="13" t="str">
        <f t="shared" si="54"/>
        <v>No</v>
      </c>
      <c r="M855" s="28">
        <f t="shared" si="55"/>
        <v>2</v>
      </c>
    </row>
    <row r="856" spans="2:13" ht="15.75" customHeight="1" x14ac:dyDescent="0.3">
      <c r="B856" s="12" t="s">
        <v>3186</v>
      </c>
      <c r="C856" s="13">
        <v>31.57</v>
      </c>
      <c r="D856" s="13" t="str">
        <f t="shared" si="52"/>
        <v>Obesity</v>
      </c>
      <c r="E856" s="13">
        <v>7.92</v>
      </c>
      <c r="F856" s="13" t="str">
        <f t="shared" si="53"/>
        <v>Diabetes</v>
      </c>
      <c r="G856" s="13" t="s">
        <v>8293</v>
      </c>
      <c r="H856" s="13" t="s">
        <v>8291</v>
      </c>
      <c r="I856" s="13" t="s">
        <v>8291</v>
      </c>
      <c r="J856" s="27">
        <v>2</v>
      </c>
      <c r="K856" s="13" t="s">
        <v>8291</v>
      </c>
      <c r="L856" s="13" t="str">
        <f t="shared" si="54"/>
        <v>No</v>
      </c>
      <c r="M856" s="28">
        <f t="shared" si="55"/>
        <v>2</v>
      </c>
    </row>
    <row r="857" spans="2:13" ht="15.75" customHeight="1" x14ac:dyDescent="0.3">
      <c r="B857" s="12" t="s">
        <v>3190</v>
      </c>
      <c r="C857" s="13">
        <v>24.32</v>
      </c>
      <c r="D857" s="13" t="str">
        <f t="shared" si="52"/>
        <v>Healthy Weight</v>
      </c>
      <c r="E857" s="13">
        <v>7.48</v>
      </c>
      <c r="F857" s="13" t="str">
        <f t="shared" si="53"/>
        <v>Diabetes</v>
      </c>
      <c r="G857" s="13" t="s">
        <v>8291</v>
      </c>
      <c r="H857" s="13" t="s">
        <v>8291</v>
      </c>
      <c r="I857" s="13" t="s">
        <v>8291</v>
      </c>
      <c r="J857" s="27" t="s">
        <v>8292</v>
      </c>
      <c r="K857" s="13" t="s">
        <v>8291</v>
      </c>
      <c r="L857" s="13" t="str">
        <f t="shared" si="54"/>
        <v>No</v>
      </c>
      <c r="M857" s="28">
        <f t="shared" si="55"/>
        <v>0</v>
      </c>
    </row>
    <row r="858" spans="2:13" ht="15.75" customHeight="1" x14ac:dyDescent="0.3">
      <c r="B858" s="12" t="s">
        <v>3193</v>
      </c>
      <c r="C858" s="13">
        <v>31.07</v>
      </c>
      <c r="D858" s="13" t="str">
        <f t="shared" si="52"/>
        <v>Obesity</v>
      </c>
      <c r="E858" s="13">
        <v>4.62</v>
      </c>
      <c r="F858" s="13" t="str">
        <f t="shared" si="53"/>
        <v>Normal</v>
      </c>
      <c r="G858" s="13" t="s">
        <v>8293</v>
      </c>
      <c r="H858" s="13" t="s">
        <v>8291</v>
      </c>
      <c r="I858" s="13" t="s">
        <v>8291</v>
      </c>
      <c r="J858" s="27">
        <v>2</v>
      </c>
      <c r="K858" s="13" t="s">
        <v>8291</v>
      </c>
      <c r="L858" s="13" t="str">
        <f t="shared" si="54"/>
        <v>No</v>
      </c>
      <c r="M858" s="28">
        <f t="shared" si="55"/>
        <v>2</v>
      </c>
    </row>
    <row r="859" spans="2:13" ht="15.75" customHeight="1" x14ac:dyDescent="0.3">
      <c r="B859" s="12" t="s">
        <v>3197</v>
      </c>
      <c r="C859" s="13">
        <v>35.814999999999998</v>
      </c>
      <c r="D859" s="13" t="str">
        <f t="shared" si="52"/>
        <v>Obesity</v>
      </c>
      <c r="E859" s="13">
        <v>8.4700000000000006</v>
      </c>
      <c r="F859" s="13" t="str">
        <f t="shared" si="53"/>
        <v>Diabetes</v>
      </c>
      <c r="G859" s="13" t="s">
        <v>8291</v>
      </c>
      <c r="H859" s="13" t="s">
        <v>8291</v>
      </c>
      <c r="I859" s="13" t="s">
        <v>8291</v>
      </c>
      <c r="J859" s="27" t="s">
        <v>8292</v>
      </c>
      <c r="K859" s="13" t="s">
        <v>8291</v>
      </c>
      <c r="L859" s="13" t="str">
        <f t="shared" si="54"/>
        <v>No</v>
      </c>
      <c r="M859" s="28">
        <f t="shared" si="55"/>
        <v>0</v>
      </c>
    </row>
    <row r="860" spans="2:13" ht="15.75" customHeight="1" x14ac:dyDescent="0.3">
      <c r="B860" s="12" t="s">
        <v>3201</v>
      </c>
      <c r="C860" s="13">
        <v>40.81</v>
      </c>
      <c r="D860" s="13" t="str">
        <f t="shared" si="52"/>
        <v>Obesity</v>
      </c>
      <c r="E860" s="13">
        <v>10.58</v>
      </c>
      <c r="F860" s="13" t="str">
        <f t="shared" si="53"/>
        <v>Diabetes</v>
      </c>
      <c r="G860" s="13" t="s">
        <v>8293</v>
      </c>
      <c r="H860" s="13" t="s">
        <v>8291</v>
      </c>
      <c r="I860" s="13" t="s">
        <v>8291</v>
      </c>
      <c r="J860" s="27" t="s">
        <v>8292</v>
      </c>
      <c r="K860" s="13" t="s">
        <v>8291</v>
      </c>
      <c r="L860" s="13" t="str">
        <f t="shared" si="54"/>
        <v>No</v>
      </c>
      <c r="M860" s="28">
        <f t="shared" si="55"/>
        <v>0</v>
      </c>
    </row>
    <row r="861" spans="2:13" ht="15.75" customHeight="1" x14ac:dyDescent="0.3">
      <c r="B861" s="12" t="s">
        <v>3204</v>
      </c>
      <c r="C861" s="13">
        <v>24.605</v>
      </c>
      <c r="D861" s="13" t="str">
        <f t="shared" si="52"/>
        <v>Healthy Weight</v>
      </c>
      <c r="E861" s="13">
        <v>7.48</v>
      </c>
      <c r="F861" s="13" t="str">
        <f t="shared" si="53"/>
        <v>Diabetes</v>
      </c>
      <c r="G861" s="13" t="s">
        <v>8291</v>
      </c>
      <c r="H861" s="13" t="s">
        <v>8291</v>
      </c>
      <c r="I861" s="13" t="s">
        <v>8291</v>
      </c>
      <c r="J861" s="27" t="s">
        <v>8292</v>
      </c>
      <c r="K861" s="13" t="s">
        <v>8291</v>
      </c>
      <c r="L861" s="13" t="str">
        <f t="shared" si="54"/>
        <v>No</v>
      </c>
      <c r="M861" s="28">
        <f t="shared" si="55"/>
        <v>0</v>
      </c>
    </row>
    <row r="862" spans="2:13" ht="15.75" customHeight="1" x14ac:dyDescent="0.3">
      <c r="B862" s="12" t="s">
        <v>3208</v>
      </c>
      <c r="C862" s="13">
        <v>21.47</v>
      </c>
      <c r="D862" s="13" t="str">
        <f t="shared" si="52"/>
        <v>Healthy Weight</v>
      </c>
      <c r="E862" s="13">
        <v>7.82</v>
      </c>
      <c r="F862" s="13" t="str">
        <f t="shared" si="53"/>
        <v>Diabetes</v>
      </c>
      <c r="G862" s="13" t="s">
        <v>8291</v>
      </c>
      <c r="H862" s="13" t="s">
        <v>8291</v>
      </c>
      <c r="I862" s="13" t="s">
        <v>8291</v>
      </c>
      <c r="J862" s="27" t="s">
        <v>8292</v>
      </c>
      <c r="K862" s="13" t="s">
        <v>8291</v>
      </c>
      <c r="L862" s="13" t="str">
        <f t="shared" si="54"/>
        <v>No</v>
      </c>
      <c r="M862" s="28">
        <f t="shared" si="55"/>
        <v>0</v>
      </c>
    </row>
    <row r="863" spans="2:13" ht="15.75" customHeight="1" x14ac:dyDescent="0.3">
      <c r="B863" s="12" t="s">
        <v>3212</v>
      </c>
      <c r="C863" s="13">
        <v>52.89</v>
      </c>
      <c r="D863" s="13" t="str">
        <f t="shared" si="52"/>
        <v>Obesity</v>
      </c>
      <c r="E863" s="13">
        <v>4.96</v>
      </c>
      <c r="F863" s="13" t="str">
        <f t="shared" si="53"/>
        <v>Normal</v>
      </c>
      <c r="G863" s="13" t="s">
        <v>8293</v>
      </c>
      <c r="H863" s="13" t="s">
        <v>8291</v>
      </c>
      <c r="I863" s="13" t="s">
        <v>8291</v>
      </c>
      <c r="J863" s="27">
        <v>1</v>
      </c>
      <c r="K863" s="13" t="s">
        <v>8291</v>
      </c>
      <c r="L863" s="13" t="str">
        <f t="shared" si="54"/>
        <v>No</v>
      </c>
      <c r="M863" s="28">
        <f t="shared" si="55"/>
        <v>1</v>
      </c>
    </row>
    <row r="864" spans="2:13" ht="15.75" customHeight="1" x14ac:dyDescent="0.3">
      <c r="B864" s="12" t="s">
        <v>3215</v>
      </c>
      <c r="C864" s="13">
        <v>32.965000000000003</v>
      </c>
      <c r="D864" s="13" t="str">
        <f t="shared" si="52"/>
        <v>Obesity</v>
      </c>
      <c r="E864" s="13">
        <v>6.15</v>
      </c>
      <c r="F864" s="13" t="str">
        <f t="shared" si="53"/>
        <v>Prediabetes</v>
      </c>
      <c r="G864" s="13" t="s">
        <v>8293</v>
      </c>
      <c r="H864" s="13" t="s">
        <v>8291</v>
      </c>
      <c r="I864" s="13" t="s">
        <v>8291</v>
      </c>
      <c r="J864" s="27">
        <v>1</v>
      </c>
      <c r="K864" s="13" t="s">
        <v>8291</v>
      </c>
      <c r="L864" s="13" t="str">
        <f t="shared" si="54"/>
        <v>No</v>
      </c>
      <c r="M864" s="28">
        <f t="shared" si="55"/>
        <v>1</v>
      </c>
    </row>
    <row r="865" spans="2:13" ht="15.75" customHeight="1" x14ac:dyDescent="0.3">
      <c r="B865" s="12" t="s">
        <v>3218</v>
      </c>
      <c r="C865" s="13">
        <v>36.799999999999997</v>
      </c>
      <c r="D865" s="13" t="str">
        <f t="shared" si="52"/>
        <v>Obesity</v>
      </c>
      <c r="E865" s="13">
        <v>4.62</v>
      </c>
      <c r="F865" s="13" t="str">
        <f t="shared" si="53"/>
        <v>Normal</v>
      </c>
      <c r="G865" s="13" t="s">
        <v>8291</v>
      </c>
      <c r="H865" s="13" t="s">
        <v>8291</v>
      </c>
      <c r="I865" s="13" t="s">
        <v>8293</v>
      </c>
      <c r="J865" s="27">
        <v>1</v>
      </c>
      <c r="K865" s="13" t="s">
        <v>8291</v>
      </c>
      <c r="L865" s="13" t="str">
        <f t="shared" si="54"/>
        <v>No</v>
      </c>
      <c r="M865" s="28">
        <f t="shared" si="55"/>
        <v>1</v>
      </c>
    </row>
    <row r="866" spans="2:13" ht="15.75" customHeight="1" x14ac:dyDescent="0.3">
      <c r="B866" s="12" t="s">
        <v>3222</v>
      </c>
      <c r="C866" s="13">
        <v>34.299999999999997</v>
      </c>
      <c r="D866" s="13" t="str">
        <f t="shared" si="52"/>
        <v>Obesity</v>
      </c>
      <c r="E866" s="13">
        <v>4.87</v>
      </c>
      <c r="F866" s="13" t="str">
        <f t="shared" si="53"/>
        <v>Normal</v>
      </c>
      <c r="G866" s="13" t="s">
        <v>8291</v>
      </c>
      <c r="H866" s="13" t="s">
        <v>8291</v>
      </c>
      <c r="I866" s="13" t="s">
        <v>8291</v>
      </c>
      <c r="J866" s="27">
        <v>2</v>
      </c>
      <c r="K866" s="13" t="s">
        <v>8291</v>
      </c>
      <c r="L866" s="13" t="str">
        <f t="shared" si="54"/>
        <v>No</v>
      </c>
      <c r="M866" s="28">
        <f t="shared" si="55"/>
        <v>2</v>
      </c>
    </row>
    <row r="867" spans="2:13" ht="15.75" customHeight="1" x14ac:dyDescent="0.3">
      <c r="B867" s="12" t="s">
        <v>3226</v>
      </c>
      <c r="C867" s="13">
        <v>35.244999999999997</v>
      </c>
      <c r="D867" s="13" t="str">
        <f t="shared" si="52"/>
        <v>Obesity</v>
      </c>
      <c r="E867" s="13">
        <v>4.63</v>
      </c>
      <c r="F867" s="13" t="str">
        <f t="shared" si="53"/>
        <v>Normal</v>
      </c>
      <c r="G867" s="13" t="s">
        <v>8291</v>
      </c>
      <c r="H867" s="13" t="s">
        <v>8291</v>
      </c>
      <c r="I867" s="13" t="s">
        <v>8291</v>
      </c>
      <c r="J867" s="27" t="s">
        <v>8292</v>
      </c>
      <c r="K867" s="13" t="s">
        <v>8291</v>
      </c>
      <c r="L867" s="13" t="str">
        <f t="shared" si="54"/>
        <v>No</v>
      </c>
      <c r="M867" s="28">
        <f t="shared" si="55"/>
        <v>0</v>
      </c>
    </row>
    <row r="868" spans="2:13" ht="15.75" customHeight="1" x14ac:dyDescent="0.3">
      <c r="B868" s="12" t="s">
        <v>3229</v>
      </c>
      <c r="C868" s="13">
        <v>26.23</v>
      </c>
      <c r="D868" s="13" t="str">
        <f t="shared" si="52"/>
        <v>Overweight</v>
      </c>
      <c r="E868" s="13">
        <v>11.93</v>
      </c>
      <c r="F868" s="13" t="str">
        <f t="shared" si="53"/>
        <v>Diabetes</v>
      </c>
      <c r="G868" s="13" t="s">
        <v>8291</v>
      </c>
      <c r="H868" s="13" t="s">
        <v>8291</v>
      </c>
      <c r="I868" s="13" t="s">
        <v>8291</v>
      </c>
      <c r="J868" s="27" t="s">
        <v>8292</v>
      </c>
      <c r="K868" s="13" t="s">
        <v>8291</v>
      </c>
      <c r="L868" s="13" t="str">
        <f t="shared" si="54"/>
        <v>No</v>
      </c>
      <c r="M868" s="28">
        <f t="shared" si="55"/>
        <v>0</v>
      </c>
    </row>
    <row r="869" spans="2:13" ht="15.75" customHeight="1" x14ac:dyDescent="0.3">
      <c r="B869" s="12" t="s">
        <v>3233</v>
      </c>
      <c r="C869" s="13">
        <v>36.1</v>
      </c>
      <c r="D869" s="13" t="str">
        <f t="shared" si="52"/>
        <v>Obesity</v>
      </c>
      <c r="E869" s="13">
        <v>5.65</v>
      </c>
      <c r="F869" s="13" t="str">
        <f t="shared" si="53"/>
        <v>Normal</v>
      </c>
      <c r="G869" s="13" t="s">
        <v>8293</v>
      </c>
      <c r="H869" s="13" t="s">
        <v>8291</v>
      </c>
      <c r="I869" s="13" t="s">
        <v>8291</v>
      </c>
      <c r="J869" s="27">
        <v>2</v>
      </c>
      <c r="K869" s="13" t="s">
        <v>8291</v>
      </c>
      <c r="L869" s="13" t="str">
        <f t="shared" si="54"/>
        <v>No</v>
      </c>
      <c r="M869" s="28">
        <f t="shared" si="55"/>
        <v>2</v>
      </c>
    </row>
    <row r="870" spans="2:13" ht="15.75" customHeight="1" x14ac:dyDescent="0.3">
      <c r="B870" s="12" t="s">
        <v>3237</v>
      </c>
      <c r="C870" s="13">
        <v>37.1</v>
      </c>
      <c r="D870" s="13" t="str">
        <f t="shared" si="52"/>
        <v>Obesity</v>
      </c>
      <c r="E870" s="13">
        <v>11.21</v>
      </c>
      <c r="F870" s="13" t="str">
        <f t="shared" si="53"/>
        <v>Diabetes</v>
      </c>
      <c r="G870" s="13" t="s">
        <v>8293</v>
      </c>
      <c r="H870" s="13" t="s">
        <v>8291</v>
      </c>
      <c r="I870" s="13" t="s">
        <v>8293</v>
      </c>
      <c r="J870" s="27">
        <v>1</v>
      </c>
      <c r="K870" s="13" t="s">
        <v>8291</v>
      </c>
      <c r="L870" s="13" t="str">
        <f t="shared" si="54"/>
        <v>No</v>
      </c>
      <c r="M870" s="28">
        <f t="shared" si="55"/>
        <v>1</v>
      </c>
    </row>
    <row r="871" spans="2:13" ht="15.75" customHeight="1" x14ac:dyDescent="0.3">
      <c r="B871" s="12" t="s">
        <v>3240</v>
      </c>
      <c r="C871" s="13">
        <v>27.5</v>
      </c>
      <c r="D871" s="13" t="str">
        <f t="shared" si="52"/>
        <v>Overweight</v>
      </c>
      <c r="E871" s="13">
        <v>10.62</v>
      </c>
      <c r="F871" s="13" t="str">
        <f t="shared" si="53"/>
        <v>Diabetes</v>
      </c>
      <c r="G871" s="13" t="s">
        <v>8293</v>
      </c>
      <c r="H871" s="13" t="s">
        <v>8291</v>
      </c>
      <c r="I871" s="13" t="s">
        <v>8293</v>
      </c>
      <c r="J871" s="27">
        <v>1</v>
      </c>
      <c r="K871" s="13" t="s">
        <v>8291</v>
      </c>
      <c r="L871" s="13" t="str">
        <f t="shared" si="54"/>
        <v>No</v>
      </c>
      <c r="M871" s="28">
        <f t="shared" si="55"/>
        <v>1</v>
      </c>
    </row>
    <row r="872" spans="2:13" ht="15.75" customHeight="1" x14ac:dyDescent="0.3">
      <c r="B872" s="12" t="s">
        <v>3243</v>
      </c>
      <c r="C872" s="13">
        <v>24.7</v>
      </c>
      <c r="D872" s="13" t="str">
        <f t="shared" si="52"/>
        <v>Healthy Weight</v>
      </c>
      <c r="E872" s="13">
        <v>10.7</v>
      </c>
      <c r="F872" s="13" t="str">
        <f t="shared" si="53"/>
        <v>Diabetes</v>
      </c>
      <c r="G872" s="13" t="s">
        <v>8293</v>
      </c>
      <c r="H872" s="13" t="s">
        <v>8291</v>
      </c>
      <c r="I872" s="13" t="s">
        <v>8293</v>
      </c>
      <c r="J872" s="27">
        <v>1</v>
      </c>
      <c r="K872" s="13" t="s">
        <v>8291</v>
      </c>
      <c r="L872" s="13" t="str">
        <f t="shared" si="54"/>
        <v>No</v>
      </c>
      <c r="M872" s="28">
        <f t="shared" si="55"/>
        <v>1</v>
      </c>
    </row>
    <row r="873" spans="2:13" ht="15.75" customHeight="1" x14ac:dyDescent="0.3">
      <c r="B873" s="12" t="s">
        <v>3247</v>
      </c>
      <c r="C873" s="13">
        <v>26.78</v>
      </c>
      <c r="D873" s="13" t="str">
        <f t="shared" si="52"/>
        <v>Overweight</v>
      </c>
      <c r="E873" s="13">
        <v>10.02</v>
      </c>
      <c r="F873" s="13" t="str">
        <f t="shared" si="53"/>
        <v>Diabetes</v>
      </c>
      <c r="G873" s="13" t="s">
        <v>8293</v>
      </c>
      <c r="H873" s="13" t="s">
        <v>8291</v>
      </c>
      <c r="I873" s="13" t="s">
        <v>8293</v>
      </c>
      <c r="J873" s="27">
        <v>1</v>
      </c>
      <c r="K873" s="13" t="s">
        <v>8291</v>
      </c>
      <c r="L873" s="13" t="str">
        <f t="shared" si="54"/>
        <v>No</v>
      </c>
      <c r="M873" s="28">
        <f t="shared" si="55"/>
        <v>1</v>
      </c>
    </row>
    <row r="874" spans="2:13" ht="15.75" customHeight="1" x14ac:dyDescent="0.3">
      <c r="B874" s="12" t="s">
        <v>3251</v>
      </c>
      <c r="C874" s="13">
        <v>45.8</v>
      </c>
      <c r="D874" s="13" t="str">
        <f t="shared" si="52"/>
        <v>Obesity</v>
      </c>
      <c r="E874" s="13">
        <v>4.8499999999999996</v>
      </c>
      <c r="F874" s="13" t="str">
        <f t="shared" si="53"/>
        <v>Normal</v>
      </c>
      <c r="G874" s="13" t="s">
        <v>8291</v>
      </c>
      <c r="H874" s="13" t="s">
        <v>8291</v>
      </c>
      <c r="I874" s="13" t="s">
        <v>8291</v>
      </c>
      <c r="J874" s="27" t="s">
        <v>8292</v>
      </c>
      <c r="K874" s="13" t="s">
        <v>8291</v>
      </c>
      <c r="L874" s="13" t="str">
        <f t="shared" si="54"/>
        <v>No</v>
      </c>
      <c r="M874" s="28">
        <f t="shared" si="55"/>
        <v>0</v>
      </c>
    </row>
    <row r="875" spans="2:13" ht="15.75" customHeight="1" x14ac:dyDescent="0.3">
      <c r="B875" s="12" t="s">
        <v>3255</v>
      </c>
      <c r="C875" s="13">
        <v>29</v>
      </c>
      <c r="D875" s="13" t="str">
        <f t="shared" si="52"/>
        <v>Overweight</v>
      </c>
      <c r="E875" s="13">
        <v>4.3899999999999997</v>
      </c>
      <c r="F875" s="13" t="str">
        <f t="shared" si="53"/>
        <v>Normal</v>
      </c>
      <c r="G875" s="13" t="s">
        <v>8293</v>
      </c>
      <c r="H875" s="13" t="s">
        <v>8291</v>
      </c>
      <c r="I875" s="13" t="s">
        <v>8291</v>
      </c>
      <c r="J875" s="27">
        <v>2</v>
      </c>
      <c r="K875" s="13" t="s">
        <v>8291</v>
      </c>
      <c r="L875" s="13" t="str">
        <f t="shared" si="54"/>
        <v>No</v>
      </c>
      <c r="M875" s="28">
        <f t="shared" si="55"/>
        <v>2</v>
      </c>
    </row>
    <row r="876" spans="2:13" ht="15.75" customHeight="1" x14ac:dyDescent="0.3">
      <c r="B876" s="12" t="s">
        <v>3258</v>
      </c>
      <c r="C876" s="13">
        <v>33.534999999999997</v>
      </c>
      <c r="D876" s="13" t="str">
        <f t="shared" si="52"/>
        <v>Obesity</v>
      </c>
      <c r="E876" s="13">
        <v>8.24</v>
      </c>
      <c r="F876" s="13" t="str">
        <f t="shared" si="53"/>
        <v>Diabetes</v>
      </c>
      <c r="G876" s="13" t="s">
        <v>8293</v>
      </c>
      <c r="H876" s="13" t="s">
        <v>8291</v>
      </c>
      <c r="I876" s="13" t="s">
        <v>8291</v>
      </c>
      <c r="J876" s="27" t="s">
        <v>8292</v>
      </c>
      <c r="K876" s="13" t="s">
        <v>8291</v>
      </c>
      <c r="L876" s="13" t="str">
        <f t="shared" si="54"/>
        <v>No</v>
      </c>
      <c r="M876" s="28">
        <f t="shared" si="55"/>
        <v>0</v>
      </c>
    </row>
    <row r="877" spans="2:13" ht="15.75" customHeight="1" x14ac:dyDescent="0.3">
      <c r="B877" s="12" t="s">
        <v>3262</v>
      </c>
      <c r="C877" s="13">
        <v>32.774999999999999</v>
      </c>
      <c r="D877" s="13" t="str">
        <f t="shared" si="52"/>
        <v>Obesity</v>
      </c>
      <c r="E877" s="13">
        <v>9.77</v>
      </c>
      <c r="F877" s="13" t="str">
        <f t="shared" si="53"/>
        <v>Diabetes</v>
      </c>
      <c r="G877" s="13" t="s">
        <v>8293</v>
      </c>
      <c r="H877" s="13" t="s">
        <v>8291</v>
      </c>
      <c r="I877" s="13" t="s">
        <v>8291</v>
      </c>
      <c r="J877" s="27" t="s">
        <v>8292</v>
      </c>
      <c r="K877" s="13" t="s">
        <v>8291</v>
      </c>
      <c r="L877" s="13" t="str">
        <f t="shared" si="54"/>
        <v>No</v>
      </c>
      <c r="M877" s="28">
        <f t="shared" si="55"/>
        <v>0</v>
      </c>
    </row>
    <row r="878" spans="2:13" ht="15.75" customHeight="1" x14ac:dyDescent="0.3">
      <c r="B878" s="12" t="s">
        <v>3266</v>
      </c>
      <c r="C878" s="13">
        <v>37.51</v>
      </c>
      <c r="D878" s="13" t="str">
        <f t="shared" si="52"/>
        <v>Obesity</v>
      </c>
      <c r="E878" s="13">
        <v>5.5</v>
      </c>
      <c r="F878" s="13" t="str">
        <f t="shared" si="53"/>
        <v>Normal</v>
      </c>
      <c r="G878" s="13" t="s">
        <v>8293</v>
      </c>
      <c r="H878" s="13" t="s">
        <v>8291</v>
      </c>
      <c r="I878" s="13" t="s">
        <v>8291</v>
      </c>
      <c r="J878" s="27">
        <v>2</v>
      </c>
      <c r="K878" s="13" t="s">
        <v>8291</v>
      </c>
      <c r="L878" s="13" t="str">
        <f t="shared" si="54"/>
        <v>No</v>
      </c>
      <c r="M878" s="28">
        <f t="shared" si="55"/>
        <v>2</v>
      </c>
    </row>
    <row r="879" spans="2:13" ht="15.75" customHeight="1" x14ac:dyDescent="0.3">
      <c r="B879" s="12" t="s">
        <v>3270</v>
      </c>
      <c r="C879" s="13">
        <v>39.86</v>
      </c>
      <c r="D879" s="13" t="str">
        <f t="shared" si="52"/>
        <v>Obesity</v>
      </c>
      <c r="E879" s="13">
        <v>11.84</v>
      </c>
      <c r="F879" s="13" t="str">
        <f t="shared" si="53"/>
        <v>Diabetes</v>
      </c>
      <c r="G879" s="13" t="s">
        <v>8293</v>
      </c>
      <c r="H879" s="13" t="s">
        <v>8291</v>
      </c>
      <c r="I879" s="13" t="s">
        <v>8291</v>
      </c>
      <c r="J879" s="27">
        <v>1</v>
      </c>
      <c r="K879" s="13" t="s">
        <v>8291</v>
      </c>
      <c r="L879" s="13" t="str">
        <f t="shared" si="54"/>
        <v>No</v>
      </c>
      <c r="M879" s="28">
        <f t="shared" si="55"/>
        <v>1</v>
      </c>
    </row>
    <row r="880" spans="2:13" ht="15.75" customHeight="1" x14ac:dyDescent="0.3">
      <c r="B880" s="12" t="s">
        <v>3273</v>
      </c>
      <c r="C880" s="13">
        <v>42.13</v>
      </c>
      <c r="D880" s="13" t="str">
        <f t="shared" si="52"/>
        <v>Obesity</v>
      </c>
      <c r="E880" s="13">
        <v>4.66</v>
      </c>
      <c r="F880" s="13" t="str">
        <f t="shared" si="53"/>
        <v>Normal</v>
      </c>
      <c r="G880" s="13" t="s">
        <v>8291</v>
      </c>
      <c r="H880" s="13" t="s">
        <v>8291</v>
      </c>
      <c r="I880" s="13" t="s">
        <v>8291</v>
      </c>
      <c r="J880" s="27" t="s">
        <v>8292</v>
      </c>
      <c r="K880" s="13" t="s">
        <v>8291</v>
      </c>
      <c r="L880" s="13" t="str">
        <f t="shared" si="54"/>
        <v>No</v>
      </c>
      <c r="M880" s="28">
        <f t="shared" si="55"/>
        <v>0</v>
      </c>
    </row>
    <row r="881" spans="2:13" ht="15.75" customHeight="1" x14ac:dyDescent="0.3">
      <c r="B881" s="12" t="s">
        <v>3277</v>
      </c>
      <c r="C881" s="13">
        <v>35.99</v>
      </c>
      <c r="D881" s="13" t="str">
        <f t="shared" si="52"/>
        <v>Obesity</v>
      </c>
      <c r="E881" s="13">
        <v>11.11</v>
      </c>
      <c r="F881" s="13" t="str">
        <f t="shared" si="53"/>
        <v>Diabetes</v>
      </c>
      <c r="G881" s="13" t="s">
        <v>8291</v>
      </c>
      <c r="H881" s="13" t="s">
        <v>8291</v>
      </c>
      <c r="I881" s="13" t="s">
        <v>8291</v>
      </c>
      <c r="J881" s="27" t="s">
        <v>8292</v>
      </c>
      <c r="K881" s="13" t="s">
        <v>8291</v>
      </c>
      <c r="L881" s="13" t="str">
        <f t="shared" si="54"/>
        <v>No</v>
      </c>
      <c r="M881" s="28">
        <f t="shared" si="55"/>
        <v>0</v>
      </c>
    </row>
    <row r="882" spans="2:13" ht="15.75" customHeight="1" x14ac:dyDescent="0.3">
      <c r="B882" s="12" t="s">
        <v>3281</v>
      </c>
      <c r="C882" s="13">
        <v>35.200000000000003</v>
      </c>
      <c r="D882" s="13" t="str">
        <f t="shared" si="52"/>
        <v>Obesity</v>
      </c>
      <c r="E882" s="13">
        <v>7.72</v>
      </c>
      <c r="F882" s="13" t="str">
        <f t="shared" si="53"/>
        <v>Diabetes</v>
      </c>
      <c r="G882" s="13" t="s">
        <v>8293</v>
      </c>
      <c r="H882" s="13" t="s">
        <v>8291</v>
      </c>
      <c r="I882" s="13" t="s">
        <v>8293</v>
      </c>
      <c r="J882" s="27">
        <v>1</v>
      </c>
      <c r="K882" s="13" t="s">
        <v>8291</v>
      </c>
      <c r="L882" s="13" t="str">
        <f t="shared" si="54"/>
        <v>No</v>
      </c>
      <c r="M882" s="28">
        <f t="shared" si="55"/>
        <v>1</v>
      </c>
    </row>
    <row r="883" spans="2:13" ht="15.75" customHeight="1" x14ac:dyDescent="0.3">
      <c r="B883" s="12" t="s">
        <v>3285</v>
      </c>
      <c r="C883" s="13">
        <v>29.91</v>
      </c>
      <c r="D883" s="13" t="b">
        <f t="shared" si="52"/>
        <v>0</v>
      </c>
      <c r="E883" s="13">
        <v>5.55</v>
      </c>
      <c r="F883" s="13" t="str">
        <f t="shared" si="53"/>
        <v>Normal</v>
      </c>
      <c r="G883" s="13" t="s">
        <v>8293</v>
      </c>
      <c r="H883" s="13" t="s">
        <v>8291</v>
      </c>
      <c r="I883" s="13" t="s">
        <v>8291</v>
      </c>
      <c r="J883" s="27">
        <v>2</v>
      </c>
      <c r="K883" s="13" t="s">
        <v>8291</v>
      </c>
      <c r="L883" s="13" t="str">
        <f t="shared" si="54"/>
        <v>No</v>
      </c>
      <c r="M883" s="28">
        <f t="shared" si="55"/>
        <v>2</v>
      </c>
    </row>
    <row r="884" spans="2:13" ht="15.75" customHeight="1" x14ac:dyDescent="0.3">
      <c r="B884" s="12" t="s">
        <v>3289</v>
      </c>
      <c r="C884" s="13">
        <v>36.479999999999997</v>
      </c>
      <c r="D884" s="13" t="str">
        <f t="shared" si="52"/>
        <v>Obesity</v>
      </c>
      <c r="E884" s="13">
        <v>5.05</v>
      </c>
      <c r="F884" s="13" t="str">
        <f t="shared" si="53"/>
        <v>Normal</v>
      </c>
      <c r="G884" s="13" t="s">
        <v>8293</v>
      </c>
      <c r="H884" s="13" t="s">
        <v>8291</v>
      </c>
      <c r="I884" s="13" t="s">
        <v>8291</v>
      </c>
      <c r="J884" s="27">
        <v>1</v>
      </c>
      <c r="K884" s="13" t="s">
        <v>8291</v>
      </c>
      <c r="L884" s="13" t="str">
        <f t="shared" si="54"/>
        <v>No</v>
      </c>
      <c r="M884" s="28">
        <f t="shared" si="55"/>
        <v>1</v>
      </c>
    </row>
    <row r="885" spans="2:13" ht="15.75" customHeight="1" x14ac:dyDescent="0.3">
      <c r="B885" s="12" t="s">
        <v>3292</v>
      </c>
      <c r="C885" s="13">
        <v>27.5</v>
      </c>
      <c r="D885" s="13" t="str">
        <f t="shared" si="52"/>
        <v>Overweight</v>
      </c>
      <c r="E885" s="13">
        <v>8.69</v>
      </c>
      <c r="F885" s="13" t="str">
        <f t="shared" si="53"/>
        <v>Diabetes</v>
      </c>
      <c r="G885" s="13" t="s">
        <v>8293</v>
      </c>
      <c r="H885" s="13" t="s">
        <v>8291</v>
      </c>
      <c r="I885" s="13" t="s">
        <v>8293</v>
      </c>
      <c r="J885" s="27">
        <v>1</v>
      </c>
      <c r="K885" s="13" t="s">
        <v>8291</v>
      </c>
      <c r="L885" s="13" t="str">
        <f t="shared" si="54"/>
        <v>No</v>
      </c>
      <c r="M885" s="28">
        <f t="shared" si="55"/>
        <v>1</v>
      </c>
    </row>
    <row r="886" spans="2:13" ht="15.75" customHeight="1" x14ac:dyDescent="0.3">
      <c r="B886" s="12" t="s">
        <v>3296</v>
      </c>
      <c r="C886" s="13">
        <v>33.44</v>
      </c>
      <c r="D886" s="13" t="str">
        <f t="shared" si="52"/>
        <v>Obesity</v>
      </c>
      <c r="E886" s="13">
        <v>5.9</v>
      </c>
      <c r="F886" s="13" t="str">
        <f t="shared" si="53"/>
        <v>Prediabetes</v>
      </c>
      <c r="G886" s="13" t="s">
        <v>8293</v>
      </c>
      <c r="H886" s="13" t="s">
        <v>8291</v>
      </c>
      <c r="I886" s="13" t="s">
        <v>8291</v>
      </c>
      <c r="J886" s="27">
        <v>1</v>
      </c>
      <c r="K886" s="13" t="s">
        <v>8291</v>
      </c>
      <c r="L886" s="13" t="str">
        <f t="shared" si="54"/>
        <v>No</v>
      </c>
      <c r="M886" s="28">
        <f t="shared" si="55"/>
        <v>1</v>
      </c>
    </row>
    <row r="887" spans="2:13" ht="15.75" customHeight="1" x14ac:dyDescent="0.3">
      <c r="B887" s="12" t="s">
        <v>3300</v>
      </c>
      <c r="C887" s="13">
        <v>28.215</v>
      </c>
      <c r="D887" s="13" t="str">
        <f t="shared" si="52"/>
        <v>Overweight</v>
      </c>
      <c r="E887" s="13">
        <v>6.29</v>
      </c>
      <c r="F887" s="13" t="str">
        <f t="shared" si="53"/>
        <v>Prediabetes</v>
      </c>
      <c r="G887" s="13" t="s">
        <v>8293</v>
      </c>
      <c r="H887" s="13" t="s">
        <v>8291</v>
      </c>
      <c r="I887" s="13" t="s">
        <v>8291</v>
      </c>
      <c r="J887" s="27">
        <v>1</v>
      </c>
      <c r="K887" s="13" t="s">
        <v>8291</v>
      </c>
      <c r="L887" s="13" t="str">
        <f t="shared" si="54"/>
        <v>No</v>
      </c>
      <c r="M887" s="28">
        <f t="shared" si="55"/>
        <v>1</v>
      </c>
    </row>
    <row r="888" spans="2:13" ht="15.75" customHeight="1" x14ac:dyDescent="0.3">
      <c r="B888" s="12" t="s">
        <v>3304</v>
      </c>
      <c r="C888" s="13">
        <v>27.17</v>
      </c>
      <c r="D888" s="13" t="str">
        <f t="shared" si="52"/>
        <v>Overweight</v>
      </c>
      <c r="E888" s="13">
        <v>5.84</v>
      </c>
      <c r="F888" s="13" t="str">
        <f t="shared" si="53"/>
        <v>Prediabetes</v>
      </c>
      <c r="G888" s="13" t="s">
        <v>8293</v>
      </c>
      <c r="H888" s="13" t="s">
        <v>8291</v>
      </c>
      <c r="I888" s="13" t="s">
        <v>8291</v>
      </c>
      <c r="J888" s="27">
        <v>1</v>
      </c>
      <c r="K888" s="13" t="s">
        <v>8291</v>
      </c>
      <c r="L888" s="13" t="str">
        <f t="shared" si="54"/>
        <v>No</v>
      </c>
      <c r="M888" s="28">
        <f t="shared" si="55"/>
        <v>1</v>
      </c>
    </row>
    <row r="889" spans="2:13" ht="15.75" customHeight="1" x14ac:dyDescent="0.3">
      <c r="B889" s="12" t="s">
        <v>3308</v>
      </c>
      <c r="C889" s="13">
        <v>35.380000000000003</v>
      </c>
      <c r="D889" s="13" t="str">
        <f t="shared" si="52"/>
        <v>Obesity</v>
      </c>
      <c r="E889" s="13">
        <v>6.12</v>
      </c>
      <c r="F889" s="13" t="str">
        <f t="shared" si="53"/>
        <v>Prediabetes</v>
      </c>
      <c r="G889" s="13" t="s">
        <v>8291</v>
      </c>
      <c r="H889" s="13" t="s">
        <v>8291</v>
      </c>
      <c r="I889" s="13" t="s">
        <v>8291</v>
      </c>
      <c r="J889" s="27" t="s">
        <v>8292</v>
      </c>
      <c r="K889" s="13" t="s">
        <v>8291</v>
      </c>
      <c r="L889" s="13" t="str">
        <f t="shared" si="54"/>
        <v>No</v>
      </c>
      <c r="M889" s="28">
        <f t="shared" si="55"/>
        <v>0</v>
      </c>
    </row>
    <row r="890" spans="2:13" ht="15.75" customHeight="1" x14ac:dyDescent="0.3">
      <c r="B890" s="12" t="s">
        <v>3312</v>
      </c>
      <c r="C890" s="13">
        <v>43.48</v>
      </c>
      <c r="D890" s="13" t="str">
        <f t="shared" si="52"/>
        <v>Obesity</v>
      </c>
      <c r="E890" s="13">
        <v>6.24</v>
      </c>
      <c r="F890" s="13" t="str">
        <f t="shared" si="53"/>
        <v>Prediabetes</v>
      </c>
      <c r="G890" s="13" t="s">
        <v>8291</v>
      </c>
      <c r="H890" s="13" t="s">
        <v>8291</v>
      </c>
      <c r="I890" s="13" t="s">
        <v>8291</v>
      </c>
      <c r="J890" s="27" t="s">
        <v>8292</v>
      </c>
      <c r="K890" s="13" t="s">
        <v>8291</v>
      </c>
      <c r="L890" s="13" t="str">
        <f t="shared" si="54"/>
        <v>No</v>
      </c>
      <c r="M890" s="28">
        <f t="shared" si="55"/>
        <v>0</v>
      </c>
    </row>
    <row r="891" spans="2:13" ht="15.75" customHeight="1" x14ac:dyDescent="0.3">
      <c r="B891" s="12" t="s">
        <v>3316</v>
      </c>
      <c r="C891" s="13">
        <v>41.73</v>
      </c>
      <c r="D891" s="13" t="str">
        <f t="shared" si="52"/>
        <v>Obesity</v>
      </c>
      <c r="E891" s="13">
        <v>6.25</v>
      </c>
      <c r="F891" s="13" t="str">
        <f t="shared" si="53"/>
        <v>Prediabetes</v>
      </c>
      <c r="G891" s="13" t="s">
        <v>8291</v>
      </c>
      <c r="H891" s="13" t="s">
        <v>8291</v>
      </c>
      <c r="I891" s="13" t="s">
        <v>8291</v>
      </c>
      <c r="J891" s="27">
        <v>1</v>
      </c>
      <c r="K891" s="13" t="s">
        <v>8291</v>
      </c>
      <c r="L891" s="13" t="str">
        <f t="shared" si="54"/>
        <v>No</v>
      </c>
      <c r="M891" s="28">
        <f t="shared" si="55"/>
        <v>1</v>
      </c>
    </row>
    <row r="892" spans="2:13" ht="15.75" customHeight="1" x14ac:dyDescent="0.3">
      <c r="B892" s="12" t="s">
        <v>3320</v>
      </c>
      <c r="C892" s="13">
        <v>28.9</v>
      </c>
      <c r="D892" s="13" t="str">
        <f t="shared" si="52"/>
        <v>Overweight</v>
      </c>
      <c r="E892" s="13">
        <v>11.96</v>
      </c>
      <c r="F892" s="13" t="str">
        <f t="shared" si="53"/>
        <v>Diabetes</v>
      </c>
      <c r="G892" s="13" t="s">
        <v>8291</v>
      </c>
      <c r="H892" s="13" t="s">
        <v>8291</v>
      </c>
      <c r="I892" s="13" t="s">
        <v>8291</v>
      </c>
      <c r="J892" s="27" t="s">
        <v>8292</v>
      </c>
      <c r="K892" s="13" t="s">
        <v>8291</v>
      </c>
      <c r="L892" s="13" t="str">
        <f t="shared" si="54"/>
        <v>No</v>
      </c>
      <c r="M892" s="28">
        <f t="shared" si="55"/>
        <v>0</v>
      </c>
    </row>
    <row r="893" spans="2:13" ht="15.75" customHeight="1" x14ac:dyDescent="0.3">
      <c r="B893" s="12" t="s">
        <v>3323</v>
      </c>
      <c r="C893" s="13">
        <v>25.74</v>
      </c>
      <c r="D893" s="13" t="str">
        <f t="shared" si="52"/>
        <v>Overweight</v>
      </c>
      <c r="E893" s="13">
        <v>7.69</v>
      </c>
      <c r="F893" s="13" t="str">
        <f t="shared" si="53"/>
        <v>Diabetes</v>
      </c>
      <c r="G893" s="13" t="s">
        <v>8291</v>
      </c>
      <c r="H893" s="13" t="s">
        <v>8291</v>
      </c>
      <c r="I893" s="13" t="s">
        <v>8291</v>
      </c>
      <c r="J893" s="27" t="s">
        <v>8292</v>
      </c>
      <c r="K893" s="13" t="s">
        <v>8291</v>
      </c>
      <c r="L893" s="13" t="str">
        <f t="shared" si="54"/>
        <v>No</v>
      </c>
      <c r="M893" s="28">
        <f t="shared" si="55"/>
        <v>0</v>
      </c>
    </row>
    <row r="894" spans="2:13" ht="15.75" customHeight="1" x14ac:dyDescent="0.3">
      <c r="B894" s="12" t="s">
        <v>3327</v>
      </c>
      <c r="C894" s="13">
        <v>36.06</v>
      </c>
      <c r="D894" s="13" t="str">
        <f t="shared" si="52"/>
        <v>Obesity</v>
      </c>
      <c r="E894" s="13">
        <v>8.83</v>
      </c>
      <c r="F894" s="13" t="str">
        <f t="shared" si="53"/>
        <v>Diabetes</v>
      </c>
      <c r="G894" s="13" t="s">
        <v>8291</v>
      </c>
      <c r="H894" s="13" t="s">
        <v>8291</v>
      </c>
      <c r="I894" s="13" t="s">
        <v>8291</v>
      </c>
      <c r="J894" s="27" t="s">
        <v>8292</v>
      </c>
      <c r="K894" s="13" t="s">
        <v>8291</v>
      </c>
      <c r="L894" s="13" t="str">
        <f t="shared" si="54"/>
        <v>No</v>
      </c>
      <c r="M894" s="28">
        <f t="shared" si="55"/>
        <v>0</v>
      </c>
    </row>
    <row r="895" spans="2:13" ht="15.75" customHeight="1" x14ac:dyDescent="0.3">
      <c r="B895" s="12" t="s">
        <v>3331</v>
      </c>
      <c r="C895" s="13">
        <v>43.28</v>
      </c>
      <c r="D895" s="13" t="str">
        <f t="shared" si="52"/>
        <v>Obesity</v>
      </c>
      <c r="E895" s="13">
        <v>4.41</v>
      </c>
      <c r="F895" s="13" t="str">
        <f t="shared" si="53"/>
        <v>Normal</v>
      </c>
      <c r="G895" s="13" t="s">
        <v>8291</v>
      </c>
      <c r="H895" s="13" t="s">
        <v>8291</v>
      </c>
      <c r="I895" s="13" t="s">
        <v>8291</v>
      </c>
      <c r="J895" s="27" t="s">
        <v>8292</v>
      </c>
      <c r="K895" s="13" t="s">
        <v>8291</v>
      </c>
      <c r="L895" s="13" t="str">
        <f t="shared" si="54"/>
        <v>No</v>
      </c>
      <c r="M895" s="28">
        <f t="shared" si="55"/>
        <v>0</v>
      </c>
    </row>
    <row r="896" spans="2:13" ht="15.75" customHeight="1" x14ac:dyDescent="0.3">
      <c r="B896" s="12" t="s">
        <v>3335</v>
      </c>
      <c r="C896" s="13">
        <v>28.785</v>
      </c>
      <c r="D896" s="13" t="str">
        <f t="shared" si="52"/>
        <v>Overweight</v>
      </c>
      <c r="E896" s="13">
        <v>9.1</v>
      </c>
      <c r="F896" s="13" t="str">
        <f t="shared" si="53"/>
        <v>Diabetes</v>
      </c>
      <c r="G896" s="13" t="s">
        <v>8293</v>
      </c>
      <c r="H896" s="13" t="s">
        <v>8291</v>
      </c>
      <c r="I896" s="13" t="s">
        <v>8293</v>
      </c>
      <c r="J896" s="27">
        <v>1</v>
      </c>
      <c r="K896" s="13" t="s">
        <v>8291</v>
      </c>
      <c r="L896" s="13" t="str">
        <f t="shared" si="54"/>
        <v>No</v>
      </c>
      <c r="M896" s="28">
        <f t="shared" si="55"/>
        <v>1</v>
      </c>
    </row>
    <row r="897" spans="2:13" ht="15.75" customHeight="1" x14ac:dyDescent="0.3">
      <c r="B897" s="12" t="s">
        <v>3338</v>
      </c>
      <c r="C897" s="13">
        <v>25.46</v>
      </c>
      <c r="D897" s="13" t="str">
        <f t="shared" si="52"/>
        <v>Overweight</v>
      </c>
      <c r="E897" s="13">
        <v>11.52</v>
      </c>
      <c r="F897" s="13" t="str">
        <f t="shared" si="53"/>
        <v>Diabetes</v>
      </c>
      <c r="G897" s="13" t="s">
        <v>8293</v>
      </c>
      <c r="H897" s="13" t="s">
        <v>8291</v>
      </c>
      <c r="I897" s="13" t="s">
        <v>8293</v>
      </c>
      <c r="J897" s="27">
        <v>1</v>
      </c>
      <c r="K897" s="13" t="s">
        <v>8291</v>
      </c>
      <c r="L897" s="13" t="str">
        <f t="shared" si="54"/>
        <v>No</v>
      </c>
      <c r="M897" s="28">
        <f t="shared" si="55"/>
        <v>1</v>
      </c>
    </row>
    <row r="898" spans="2:13" ht="15.75" customHeight="1" x14ac:dyDescent="0.3">
      <c r="B898" s="12" t="s">
        <v>3342</v>
      </c>
      <c r="C898" s="13">
        <v>30.8</v>
      </c>
      <c r="D898" s="13" t="str">
        <f t="shared" si="52"/>
        <v>Obesity</v>
      </c>
      <c r="E898" s="13">
        <v>10.95</v>
      </c>
      <c r="F898" s="13" t="str">
        <f t="shared" si="53"/>
        <v>Diabetes</v>
      </c>
      <c r="G898" s="13" t="s">
        <v>8291</v>
      </c>
      <c r="H898" s="13" t="s">
        <v>8291</v>
      </c>
      <c r="I898" s="13" t="s">
        <v>8291</v>
      </c>
      <c r="J898" s="27" t="s">
        <v>8292</v>
      </c>
      <c r="K898" s="13" t="s">
        <v>8291</v>
      </c>
      <c r="L898" s="13" t="str">
        <f t="shared" si="54"/>
        <v>No</v>
      </c>
      <c r="M898" s="28">
        <f t="shared" si="55"/>
        <v>0</v>
      </c>
    </row>
    <row r="899" spans="2:13" ht="15.75" customHeight="1" x14ac:dyDescent="0.3">
      <c r="B899" s="12" t="s">
        <v>3346</v>
      </c>
      <c r="C899" s="13">
        <v>28.88</v>
      </c>
      <c r="D899" s="13" t="str">
        <f t="shared" ref="D899:D962" si="56">IF(C899&lt;18.5,"Underweight", IF(AND(C899&gt;=18.5,C899&lt;=24.9),"Healthy Weight", IF(AND(C899&gt;=25,C899&lt;=29.9),"Overweight", IF(C899&gt;=30,"Obesity"))))</f>
        <v>Overweight</v>
      </c>
      <c r="E899" s="13">
        <v>11.5</v>
      </c>
      <c r="F899" s="13" t="str">
        <f t="shared" ref="F899:F962" si="57">IF(E899&lt;5.7,"Normal",IF(AND(E899&gt;=5.7,E899&lt;=6.4),"Prediabetes",IF(E899&gt;=6.5,"Diabetes")))</f>
        <v>Diabetes</v>
      </c>
      <c r="G899" s="13" t="s">
        <v>8291</v>
      </c>
      <c r="H899" s="13" t="s">
        <v>8291</v>
      </c>
      <c r="I899" s="13" t="s">
        <v>8291</v>
      </c>
      <c r="J899" s="27" t="s">
        <v>8292</v>
      </c>
      <c r="K899" s="13" t="s">
        <v>8291</v>
      </c>
      <c r="L899" s="13" t="str">
        <f t="shared" ref="L899:L962" si="58">IF($K$3:$K$2337="?","No",K899)</f>
        <v>No</v>
      </c>
      <c r="M899" s="28">
        <f t="shared" ref="M899:M962" si="59">IF(J899="No major surgery", 0,J899)</f>
        <v>0</v>
      </c>
    </row>
    <row r="900" spans="2:13" ht="15.75" customHeight="1" x14ac:dyDescent="0.3">
      <c r="B900" s="12" t="s">
        <v>3349</v>
      </c>
      <c r="C900" s="13">
        <v>23</v>
      </c>
      <c r="D900" s="13" t="str">
        <f t="shared" si="56"/>
        <v>Healthy Weight</v>
      </c>
      <c r="E900" s="13">
        <v>9.8800000000000008</v>
      </c>
      <c r="F900" s="13" t="str">
        <f t="shared" si="57"/>
        <v>Diabetes</v>
      </c>
      <c r="G900" s="13" t="s">
        <v>8291</v>
      </c>
      <c r="H900" s="13" t="s">
        <v>8291</v>
      </c>
      <c r="I900" s="13" t="s">
        <v>8291</v>
      </c>
      <c r="J900" s="27" t="s">
        <v>8292</v>
      </c>
      <c r="K900" s="13" t="s">
        <v>8291</v>
      </c>
      <c r="L900" s="13" t="str">
        <f t="shared" si="58"/>
        <v>No</v>
      </c>
      <c r="M900" s="28">
        <f t="shared" si="59"/>
        <v>0</v>
      </c>
    </row>
    <row r="901" spans="2:13" ht="15.75" customHeight="1" x14ac:dyDescent="0.3">
      <c r="B901" s="12" t="s">
        <v>3353</v>
      </c>
      <c r="C901" s="13">
        <v>38.25</v>
      </c>
      <c r="D901" s="13" t="str">
        <f t="shared" si="56"/>
        <v>Obesity</v>
      </c>
      <c r="E901" s="13">
        <v>6.2</v>
      </c>
      <c r="F901" s="13" t="str">
        <f t="shared" si="57"/>
        <v>Prediabetes</v>
      </c>
      <c r="G901" s="13" t="s">
        <v>8291</v>
      </c>
      <c r="H901" s="13" t="s">
        <v>8291</v>
      </c>
      <c r="I901" s="13" t="s">
        <v>8291</v>
      </c>
      <c r="J901" s="27">
        <v>1</v>
      </c>
      <c r="K901" s="13" t="s">
        <v>8291</v>
      </c>
      <c r="L901" s="13" t="str">
        <f t="shared" si="58"/>
        <v>No</v>
      </c>
      <c r="M901" s="28">
        <f t="shared" si="59"/>
        <v>1</v>
      </c>
    </row>
    <row r="902" spans="2:13" ht="15.75" customHeight="1" x14ac:dyDescent="0.3">
      <c r="B902" s="12" t="s">
        <v>3355</v>
      </c>
      <c r="C902" s="13">
        <v>39.25</v>
      </c>
      <c r="D902" s="13" t="str">
        <f t="shared" si="56"/>
        <v>Obesity</v>
      </c>
      <c r="E902" s="13">
        <v>8.41</v>
      </c>
      <c r="F902" s="13" t="str">
        <f t="shared" si="57"/>
        <v>Diabetes</v>
      </c>
      <c r="G902" s="13" t="s">
        <v>8293</v>
      </c>
      <c r="H902" s="13" t="s">
        <v>8291</v>
      </c>
      <c r="I902" s="13" t="s">
        <v>8291</v>
      </c>
      <c r="J902" s="27">
        <v>1</v>
      </c>
      <c r="K902" s="13" t="s">
        <v>8291</v>
      </c>
      <c r="L902" s="13" t="str">
        <f t="shared" si="58"/>
        <v>No</v>
      </c>
      <c r="M902" s="28">
        <f t="shared" si="59"/>
        <v>1</v>
      </c>
    </row>
    <row r="903" spans="2:13" ht="15.75" customHeight="1" x14ac:dyDescent="0.3">
      <c r="B903" s="12" t="s">
        <v>3358</v>
      </c>
      <c r="C903" s="13">
        <v>26.6</v>
      </c>
      <c r="D903" s="13" t="str">
        <f t="shared" si="56"/>
        <v>Overweight</v>
      </c>
      <c r="E903" s="13">
        <v>5.07</v>
      </c>
      <c r="F903" s="13" t="str">
        <f t="shared" si="57"/>
        <v>Normal</v>
      </c>
      <c r="G903" s="13" t="s">
        <v>8293</v>
      </c>
      <c r="H903" s="13" t="s">
        <v>8291</v>
      </c>
      <c r="I903" s="13" t="s">
        <v>8291</v>
      </c>
      <c r="J903" s="27">
        <v>2</v>
      </c>
      <c r="K903" s="13" t="s">
        <v>8291</v>
      </c>
      <c r="L903" s="13" t="str">
        <f t="shared" si="58"/>
        <v>No</v>
      </c>
      <c r="M903" s="28">
        <f t="shared" si="59"/>
        <v>2</v>
      </c>
    </row>
    <row r="904" spans="2:13" ht="15.75" customHeight="1" x14ac:dyDescent="0.3">
      <c r="B904" s="12" t="s">
        <v>3362</v>
      </c>
      <c r="C904" s="13">
        <v>35.700000000000003</v>
      </c>
      <c r="D904" s="13" t="str">
        <f t="shared" si="56"/>
        <v>Obesity</v>
      </c>
      <c r="E904" s="13">
        <v>4.0599999999999996</v>
      </c>
      <c r="F904" s="13" t="str">
        <f t="shared" si="57"/>
        <v>Normal</v>
      </c>
      <c r="G904" s="13" t="s">
        <v>8291</v>
      </c>
      <c r="H904" s="13" t="s">
        <v>8291</v>
      </c>
      <c r="I904" s="13" t="s">
        <v>8293</v>
      </c>
      <c r="J904" s="27">
        <v>1</v>
      </c>
      <c r="K904" s="13" t="s">
        <v>8291</v>
      </c>
      <c r="L904" s="13" t="str">
        <f t="shared" si="58"/>
        <v>No</v>
      </c>
      <c r="M904" s="28">
        <f t="shared" si="59"/>
        <v>1</v>
      </c>
    </row>
    <row r="905" spans="2:13" ht="15.75" customHeight="1" x14ac:dyDescent="0.3">
      <c r="B905" s="12" t="s">
        <v>3365</v>
      </c>
      <c r="C905" s="13">
        <v>20.100000000000001</v>
      </c>
      <c r="D905" s="13" t="str">
        <f t="shared" si="56"/>
        <v>Healthy Weight</v>
      </c>
      <c r="E905" s="13">
        <v>10.52</v>
      </c>
      <c r="F905" s="13" t="str">
        <f t="shared" si="57"/>
        <v>Diabetes</v>
      </c>
      <c r="G905" s="13" t="s">
        <v>8291</v>
      </c>
      <c r="H905" s="13" t="s">
        <v>8291</v>
      </c>
      <c r="I905" s="13" t="s">
        <v>8291</v>
      </c>
      <c r="J905" s="27" t="s">
        <v>8292</v>
      </c>
      <c r="K905" s="13" t="s">
        <v>8291</v>
      </c>
      <c r="L905" s="13" t="str">
        <f t="shared" si="58"/>
        <v>No</v>
      </c>
      <c r="M905" s="28">
        <f t="shared" si="59"/>
        <v>0</v>
      </c>
    </row>
    <row r="906" spans="2:13" ht="15.75" customHeight="1" x14ac:dyDescent="0.3">
      <c r="B906" s="12" t="s">
        <v>3369</v>
      </c>
      <c r="C906" s="13">
        <v>22.23</v>
      </c>
      <c r="D906" s="13" t="str">
        <f t="shared" si="56"/>
        <v>Healthy Weight</v>
      </c>
      <c r="E906" s="13">
        <v>9.65</v>
      </c>
      <c r="F906" s="13" t="str">
        <f t="shared" si="57"/>
        <v>Diabetes</v>
      </c>
      <c r="G906" s="13" t="s">
        <v>8291</v>
      </c>
      <c r="H906" s="13" t="s">
        <v>8291</v>
      </c>
      <c r="I906" s="13" t="s">
        <v>8291</v>
      </c>
      <c r="J906" s="27" t="s">
        <v>8292</v>
      </c>
      <c r="K906" s="13" t="s">
        <v>8291</v>
      </c>
      <c r="L906" s="13" t="str">
        <f t="shared" si="58"/>
        <v>No</v>
      </c>
      <c r="M906" s="28">
        <f t="shared" si="59"/>
        <v>0</v>
      </c>
    </row>
    <row r="907" spans="2:13" ht="15.75" customHeight="1" x14ac:dyDescent="0.3">
      <c r="B907" s="12" t="s">
        <v>3373</v>
      </c>
      <c r="C907" s="13">
        <v>36.47</v>
      </c>
      <c r="D907" s="13" t="str">
        <f t="shared" si="56"/>
        <v>Obesity</v>
      </c>
      <c r="E907" s="13">
        <v>6.21</v>
      </c>
      <c r="F907" s="13" t="str">
        <f t="shared" si="57"/>
        <v>Prediabetes</v>
      </c>
      <c r="G907" s="13" t="s">
        <v>8291</v>
      </c>
      <c r="H907" s="13" t="s">
        <v>8291</v>
      </c>
      <c r="I907" s="13" t="s">
        <v>8291</v>
      </c>
      <c r="J907" s="27" t="s">
        <v>8292</v>
      </c>
      <c r="K907" s="13" t="s">
        <v>8291</v>
      </c>
      <c r="L907" s="13" t="str">
        <f t="shared" si="58"/>
        <v>No</v>
      </c>
      <c r="M907" s="28">
        <f t="shared" si="59"/>
        <v>0</v>
      </c>
    </row>
    <row r="908" spans="2:13" ht="15.75" customHeight="1" x14ac:dyDescent="0.3">
      <c r="B908" s="12" t="s">
        <v>3377</v>
      </c>
      <c r="C908" s="13">
        <v>49.64</v>
      </c>
      <c r="D908" s="13" t="str">
        <f t="shared" si="56"/>
        <v>Obesity</v>
      </c>
      <c r="E908" s="13">
        <v>4.76</v>
      </c>
      <c r="F908" s="13" t="str">
        <f t="shared" si="57"/>
        <v>Normal</v>
      </c>
      <c r="G908" s="13" t="s">
        <v>8291</v>
      </c>
      <c r="H908" s="13" t="s">
        <v>8291</v>
      </c>
      <c r="I908" s="13" t="s">
        <v>8293</v>
      </c>
      <c r="J908" s="27">
        <v>1</v>
      </c>
      <c r="K908" s="13" t="s">
        <v>8291</v>
      </c>
      <c r="L908" s="13" t="str">
        <f t="shared" si="58"/>
        <v>No</v>
      </c>
      <c r="M908" s="28">
        <f t="shared" si="59"/>
        <v>1</v>
      </c>
    </row>
    <row r="909" spans="2:13" ht="15.75" customHeight="1" x14ac:dyDescent="0.3">
      <c r="B909" s="12" t="s">
        <v>3380</v>
      </c>
      <c r="C909" s="13">
        <v>36.799999999999997</v>
      </c>
      <c r="D909" s="13" t="str">
        <f t="shared" si="56"/>
        <v>Obesity</v>
      </c>
      <c r="E909" s="13">
        <v>5.73</v>
      </c>
      <c r="F909" s="13" t="str">
        <f t="shared" si="57"/>
        <v>Prediabetes</v>
      </c>
      <c r="G909" s="13" t="s">
        <v>8293</v>
      </c>
      <c r="H909" s="13" t="s">
        <v>8291</v>
      </c>
      <c r="I909" s="13" t="s">
        <v>8293</v>
      </c>
      <c r="J909" s="27">
        <v>1</v>
      </c>
      <c r="K909" s="13" t="s">
        <v>8291</v>
      </c>
      <c r="L909" s="13" t="str">
        <f t="shared" si="58"/>
        <v>No</v>
      </c>
      <c r="M909" s="28">
        <f t="shared" si="59"/>
        <v>1</v>
      </c>
    </row>
    <row r="910" spans="2:13" ht="15.75" customHeight="1" x14ac:dyDescent="0.3">
      <c r="B910" s="12" t="s">
        <v>3384</v>
      </c>
      <c r="C910" s="13">
        <v>33.880000000000003</v>
      </c>
      <c r="D910" s="13" t="str">
        <f t="shared" si="56"/>
        <v>Obesity</v>
      </c>
      <c r="E910" s="13">
        <v>10.78</v>
      </c>
      <c r="F910" s="13" t="str">
        <f t="shared" si="57"/>
        <v>Diabetes</v>
      </c>
      <c r="G910" s="13" t="s">
        <v>8293</v>
      </c>
      <c r="H910" s="13" t="s">
        <v>8291</v>
      </c>
      <c r="I910" s="13" t="s">
        <v>8291</v>
      </c>
      <c r="J910" s="27" t="s">
        <v>8292</v>
      </c>
      <c r="K910" s="13" t="s">
        <v>8291</v>
      </c>
      <c r="L910" s="13" t="str">
        <f t="shared" si="58"/>
        <v>No</v>
      </c>
      <c r="M910" s="28">
        <f t="shared" si="59"/>
        <v>0</v>
      </c>
    </row>
    <row r="911" spans="2:13" ht="15.75" customHeight="1" x14ac:dyDescent="0.3">
      <c r="B911" s="12" t="s">
        <v>3388</v>
      </c>
      <c r="C911" s="13">
        <v>32.01</v>
      </c>
      <c r="D911" s="13" t="str">
        <f t="shared" si="56"/>
        <v>Obesity</v>
      </c>
      <c r="E911" s="13">
        <v>5.08</v>
      </c>
      <c r="F911" s="13" t="str">
        <f t="shared" si="57"/>
        <v>Normal</v>
      </c>
      <c r="G911" s="13" t="s">
        <v>8293</v>
      </c>
      <c r="H911" s="13" t="s">
        <v>8291</v>
      </c>
      <c r="I911" s="13" t="s">
        <v>8291</v>
      </c>
      <c r="J911" s="27">
        <v>1</v>
      </c>
      <c r="K911" s="13" t="s">
        <v>8291</v>
      </c>
      <c r="L911" s="13" t="str">
        <f t="shared" si="58"/>
        <v>No</v>
      </c>
      <c r="M911" s="28">
        <f t="shared" si="59"/>
        <v>1</v>
      </c>
    </row>
    <row r="912" spans="2:13" ht="15.75" customHeight="1" x14ac:dyDescent="0.3">
      <c r="B912" s="12" t="s">
        <v>3391</v>
      </c>
      <c r="C912" s="13">
        <v>33.630000000000003</v>
      </c>
      <c r="D912" s="13" t="str">
        <f t="shared" si="56"/>
        <v>Obesity</v>
      </c>
      <c r="E912" s="13">
        <v>11.39</v>
      </c>
      <c r="F912" s="13" t="str">
        <f t="shared" si="57"/>
        <v>Diabetes</v>
      </c>
      <c r="G912" s="13" t="s">
        <v>8291</v>
      </c>
      <c r="H912" s="13" t="s">
        <v>8291</v>
      </c>
      <c r="I912" s="13" t="s">
        <v>8291</v>
      </c>
      <c r="J912" s="27" t="s">
        <v>8292</v>
      </c>
      <c r="K912" s="13" t="s">
        <v>8291</v>
      </c>
      <c r="L912" s="13" t="str">
        <f t="shared" si="58"/>
        <v>No</v>
      </c>
      <c r="M912" s="28">
        <f t="shared" si="59"/>
        <v>0</v>
      </c>
    </row>
    <row r="913" spans="2:13" ht="15.75" customHeight="1" x14ac:dyDescent="0.3">
      <c r="B913" s="12" t="s">
        <v>3395</v>
      </c>
      <c r="C913" s="13">
        <v>34.865000000000002</v>
      </c>
      <c r="D913" s="13" t="str">
        <f t="shared" si="56"/>
        <v>Obesity</v>
      </c>
      <c r="E913" s="13">
        <v>5.35</v>
      </c>
      <c r="F913" s="13" t="str">
        <f t="shared" si="57"/>
        <v>Normal</v>
      </c>
      <c r="G913" s="13" t="s">
        <v>8293</v>
      </c>
      <c r="H913" s="13" t="s">
        <v>8291</v>
      </c>
      <c r="I913" s="13" t="s">
        <v>8291</v>
      </c>
      <c r="J913" s="27">
        <v>1</v>
      </c>
      <c r="K913" s="13" t="s">
        <v>8291</v>
      </c>
      <c r="L913" s="13" t="str">
        <f t="shared" si="58"/>
        <v>No</v>
      </c>
      <c r="M913" s="28">
        <f t="shared" si="59"/>
        <v>1</v>
      </c>
    </row>
    <row r="914" spans="2:13" ht="15.75" customHeight="1" x14ac:dyDescent="0.3">
      <c r="B914" s="12" t="s">
        <v>3399</v>
      </c>
      <c r="C914" s="13">
        <v>43.11</v>
      </c>
      <c r="D914" s="13" t="str">
        <f t="shared" si="56"/>
        <v>Obesity</v>
      </c>
      <c r="E914" s="13">
        <v>5.6</v>
      </c>
      <c r="F914" s="13" t="str">
        <f t="shared" si="57"/>
        <v>Normal</v>
      </c>
      <c r="G914" s="13" t="s">
        <v>8291</v>
      </c>
      <c r="H914" s="13" t="s">
        <v>8291</v>
      </c>
      <c r="I914" s="13" t="s">
        <v>8291</v>
      </c>
      <c r="J914" s="27" t="s">
        <v>8292</v>
      </c>
      <c r="K914" s="13" t="s">
        <v>8291</v>
      </c>
      <c r="L914" s="13" t="str">
        <f t="shared" si="58"/>
        <v>No</v>
      </c>
      <c r="M914" s="28">
        <f t="shared" si="59"/>
        <v>0</v>
      </c>
    </row>
    <row r="915" spans="2:13" ht="15.75" customHeight="1" x14ac:dyDescent="0.3">
      <c r="B915" s="12" t="s">
        <v>3402</v>
      </c>
      <c r="C915" s="13">
        <v>30.305</v>
      </c>
      <c r="D915" s="13" t="str">
        <f t="shared" si="56"/>
        <v>Obesity</v>
      </c>
      <c r="E915" s="13">
        <v>4.2699999999999996</v>
      </c>
      <c r="F915" s="13" t="str">
        <f t="shared" si="57"/>
        <v>Normal</v>
      </c>
      <c r="G915" s="13" t="s">
        <v>8293</v>
      </c>
      <c r="H915" s="13" t="s">
        <v>8291</v>
      </c>
      <c r="I915" s="13" t="s">
        <v>8291</v>
      </c>
      <c r="J915" s="27">
        <v>1</v>
      </c>
      <c r="K915" s="13" t="s">
        <v>8291</v>
      </c>
      <c r="L915" s="13" t="str">
        <f t="shared" si="58"/>
        <v>No</v>
      </c>
      <c r="M915" s="28">
        <f t="shared" si="59"/>
        <v>1</v>
      </c>
    </row>
    <row r="916" spans="2:13" ht="15.75" customHeight="1" x14ac:dyDescent="0.3">
      <c r="B916" s="12" t="s">
        <v>3405</v>
      </c>
      <c r="C916" s="13">
        <v>25.175000000000001</v>
      </c>
      <c r="D916" s="13" t="str">
        <f t="shared" si="56"/>
        <v>Overweight</v>
      </c>
      <c r="E916" s="13">
        <v>5.57</v>
      </c>
      <c r="F916" s="13" t="str">
        <f t="shared" si="57"/>
        <v>Normal</v>
      </c>
      <c r="G916" s="13" t="s">
        <v>8293</v>
      </c>
      <c r="H916" s="13" t="s">
        <v>8291</v>
      </c>
      <c r="I916" s="13" t="s">
        <v>8291</v>
      </c>
      <c r="J916" s="27">
        <v>1</v>
      </c>
      <c r="K916" s="13" t="s">
        <v>8291</v>
      </c>
      <c r="L916" s="13" t="str">
        <f t="shared" si="58"/>
        <v>No</v>
      </c>
      <c r="M916" s="28">
        <f t="shared" si="59"/>
        <v>1</v>
      </c>
    </row>
    <row r="917" spans="2:13" ht="15.75" customHeight="1" x14ac:dyDescent="0.3">
      <c r="B917" s="12" t="s">
        <v>3408</v>
      </c>
      <c r="C917" s="13">
        <v>26.8</v>
      </c>
      <c r="D917" s="13" t="str">
        <f t="shared" si="56"/>
        <v>Overweight</v>
      </c>
      <c r="E917" s="13">
        <v>5.68</v>
      </c>
      <c r="F917" s="13" t="str">
        <f t="shared" si="57"/>
        <v>Normal</v>
      </c>
      <c r="G917" s="13" t="s">
        <v>8293</v>
      </c>
      <c r="H917" s="13" t="s">
        <v>8291</v>
      </c>
      <c r="I917" s="13" t="s">
        <v>8291</v>
      </c>
      <c r="J917" s="27">
        <v>1</v>
      </c>
      <c r="K917" s="13" t="s">
        <v>8291</v>
      </c>
      <c r="L917" s="13" t="str">
        <f t="shared" si="58"/>
        <v>No</v>
      </c>
      <c r="M917" s="28">
        <f t="shared" si="59"/>
        <v>1</v>
      </c>
    </row>
    <row r="918" spans="2:13" ht="15.75" customHeight="1" x14ac:dyDescent="0.3">
      <c r="B918" s="12" t="s">
        <v>3412</v>
      </c>
      <c r="C918" s="13">
        <v>21.78</v>
      </c>
      <c r="D918" s="13" t="str">
        <f t="shared" si="56"/>
        <v>Healthy Weight</v>
      </c>
      <c r="E918" s="13">
        <v>5.3</v>
      </c>
      <c r="F918" s="13" t="str">
        <f t="shared" si="57"/>
        <v>Normal</v>
      </c>
      <c r="G918" s="13" t="s">
        <v>8291</v>
      </c>
      <c r="H918" s="13" t="s">
        <v>8293</v>
      </c>
      <c r="I918" s="13" t="s">
        <v>8291</v>
      </c>
      <c r="J918" s="27">
        <v>1</v>
      </c>
      <c r="K918" s="13" t="s">
        <v>8291</v>
      </c>
      <c r="L918" s="13" t="str">
        <f t="shared" si="58"/>
        <v>No</v>
      </c>
      <c r="M918" s="28">
        <f t="shared" si="59"/>
        <v>1</v>
      </c>
    </row>
    <row r="919" spans="2:13" ht="15.75" customHeight="1" x14ac:dyDescent="0.3">
      <c r="B919" s="12" t="s">
        <v>3415</v>
      </c>
      <c r="C919" s="13">
        <v>30.14</v>
      </c>
      <c r="D919" s="13" t="str">
        <f t="shared" si="56"/>
        <v>Obesity</v>
      </c>
      <c r="E919" s="13">
        <v>9.4499999999999993</v>
      </c>
      <c r="F919" s="13" t="str">
        <f t="shared" si="57"/>
        <v>Diabetes</v>
      </c>
      <c r="G919" s="13" t="s">
        <v>8293</v>
      </c>
      <c r="H919" s="13" t="s">
        <v>8291</v>
      </c>
      <c r="I919" s="13" t="s">
        <v>8291</v>
      </c>
      <c r="J919" s="27" t="s">
        <v>8292</v>
      </c>
      <c r="K919" s="13" t="s">
        <v>8291</v>
      </c>
      <c r="L919" s="13" t="str">
        <f t="shared" si="58"/>
        <v>No</v>
      </c>
      <c r="M919" s="28">
        <f t="shared" si="59"/>
        <v>0</v>
      </c>
    </row>
    <row r="920" spans="2:13" ht="15.75" customHeight="1" x14ac:dyDescent="0.3">
      <c r="B920" s="12" t="s">
        <v>3419</v>
      </c>
      <c r="C920" s="13">
        <v>29.7</v>
      </c>
      <c r="D920" s="13" t="str">
        <f t="shared" si="56"/>
        <v>Overweight</v>
      </c>
      <c r="E920" s="13">
        <v>6.79</v>
      </c>
      <c r="F920" s="13" t="str">
        <f t="shared" si="57"/>
        <v>Diabetes</v>
      </c>
      <c r="G920" s="13" t="s">
        <v>8293</v>
      </c>
      <c r="H920" s="13" t="s">
        <v>8291</v>
      </c>
      <c r="I920" s="13" t="s">
        <v>8291</v>
      </c>
      <c r="J920" s="27" t="s">
        <v>8292</v>
      </c>
      <c r="K920" s="13" t="s">
        <v>8291</v>
      </c>
      <c r="L920" s="13" t="str">
        <f t="shared" si="58"/>
        <v>No</v>
      </c>
      <c r="M920" s="28">
        <f t="shared" si="59"/>
        <v>0</v>
      </c>
    </row>
    <row r="921" spans="2:13" ht="15.75" customHeight="1" x14ac:dyDescent="0.3">
      <c r="B921" s="12" t="s">
        <v>3422</v>
      </c>
      <c r="C921" s="13">
        <v>32.395000000000003</v>
      </c>
      <c r="D921" s="13" t="str">
        <f t="shared" si="56"/>
        <v>Obesity</v>
      </c>
      <c r="E921" s="13">
        <v>11.1</v>
      </c>
      <c r="F921" s="13" t="str">
        <f t="shared" si="57"/>
        <v>Diabetes</v>
      </c>
      <c r="G921" s="13" t="s">
        <v>8293</v>
      </c>
      <c r="H921" s="13" t="s">
        <v>8291</v>
      </c>
      <c r="I921" s="13" t="s">
        <v>8291</v>
      </c>
      <c r="J921" s="27" t="s">
        <v>8292</v>
      </c>
      <c r="K921" s="13" t="s">
        <v>8291</v>
      </c>
      <c r="L921" s="13" t="str">
        <f t="shared" si="58"/>
        <v>No</v>
      </c>
      <c r="M921" s="28">
        <f t="shared" si="59"/>
        <v>0</v>
      </c>
    </row>
    <row r="922" spans="2:13" ht="15.75" customHeight="1" x14ac:dyDescent="0.3">
      <c r="B922" s="12" t="s">
        <v>3425</v>
      </c>
      <c r="C922" s="13">
        <v>36.64</v>
      </c>
      <c r="D922" s="13" t="str">
        <f t="shared" si="56"/>
        <v>Obesity</v>
      </c>
      <c r="E922" s="13">
        <v>7.26</v>
      </c>
      <c r="F922" s="13" t="str">
        <f t="shared" si="57"/>
        <v>Diabetes</v>
      </c>
      <c r="G922" s="13" t="s">
        <v>8291</v>
      </c>
      <c r="H922" s="13" t="s">
        <v>8291</v>
      </c>
      <c r="I922" s="13" t="s">
        <v>8291</v>
      </c>
      <c r="J922" s="27" t="s">
        <v>8292</v>
      </c>
      <c r="K922" s="13" t="s">
        <v>8291</v>
      </c>
      <c r="L922" s="13" t="str">
        <f t="shared" si="58"/>
        <v>No</v>
      </c>
      <c r="M922" s="28">
        <f t="shared" si="59"/>
        <v>0</v>
      </c>
    </row>
    <row r="923" spans="2:13" ht="15.75" customHeight="1" x14ac:dyDescent="0.3">
      <c r="B923" s="12" t="s">
        <v>3429</v>
      </c>
      <c r="C923" s="13">
        <v>39.049999999999997</v>
      </c>
      <c r="D923" s="13" t="str">
        <f t="shared" si="56"/>
        <v>Obesity</v>
      </c>
      <c r="E923" s="13">
        <v>5.27</v>
      </c>
      <c r="F923" s="13" t="str">
        <f t="shared" si="57"/>
        <v>Normal</v>
      </c>
      <c r="G923" s="13" t="s">
        <v>8293</v>
      </c>
      <c r="H923" s="13" t="s">
        <v>8291</v>
      </c>
      <c r="I923" s="13" t="s">
        <v>8291</v>
      </c>
      <c r="J923" s="27">
        <v>1</v>
      </c>
      <c r="K923" s="13" t="s">
        <v>8291</v>
      </c>
      <c r="L923" s="13" t="str">
        <f t="shared" si="58"/>
        <v>No</v>
      </c>
      <c r="M923" s="28">
        <f t="shared" si="59"/>
        <v>1</v>
      </c>
    </row>
    <row r="924" spans="2:13" ht="15.75" customHeight="1" x14ac:dyDescent="0.3">
      <c r="B924" s="12" t="s">
        <v>3433</v>
      </c>
      <c r="C924" s="13">
        <v>33.1</v>
      </c>
      <c r="D924" s="13" t="str">
        <f t="shared" si="56"/>
        <v>Obesity</v>
      </c>
      <c r="E924" s="13">
        <v>5.46</v>
      </c>
      <c r="F924" s="13" t="str">
        <f t="shared" si="57"/>
        <v>Normal</v>
      </c>
      <c r="G924" s="13" t="s">
        <v>8293</v>
      </c>
      <c r="H924" s="13" t="s">
        <v>8291</v>
      </c>
      <c r="I924" s="13" t="s">
        <v>8291</v>
      </c>
      <c r="J924" s="27">
        <v>1</v>
      </c>
      <c r="K924" s="13" t="s">
        <v>8291</v>
      </c>
      <c r="L924" s="13" t="str">
        <f t="shared" si="58"/>
        <v>No</v>
      </c>
      <c r="M924" s="28">
        <f t="shared" si="59"/>
        <v>1</v>
      </c>
    </row>
    <row r="925" spans="2:13" ht="15.75" customHeight="1" x14ac:dyDescent="0.3">
      <c r="B925" s="12" t="s">
        <v>3437</v>
      </c>
      <c r="C925" s="13">
        <v>31.824999999999999</v>
      </c>
      <c r="D925" s="13" t="str">
        <f t="shared" si="56"/>
        <v>Obesity</v>
      </c>
      <c r="E925" s="13">
        <v>8.1300000000000008</v>
      </c>
      <c r="F925" s="13" t="str">
        <f t="shared" si="57"/>
        <v>Diabetes</v>
      </c>
      <c r="G925" s="13" t="s">
        <v>8291</v>
      </c>
      <c r="H925" s="13" t="s">
        <v>8291</v>
      </c>
      <c r="I925" s="13" t="s">
        <v>8291</v>
      </c>
      <c r="J925" s="27" t="s">
        <v>8292</v>
      </c>
      <c r="K925" s="13" t="s">
        <v>8291</v>
      </c>
      <c r="L925" s="13" t="str">
        <f t="shared" si="58"/>
        <v>No</v>
      </c>
      <c r="M925" s="28">
        <f t="shared" si="59"/>
        <v>0</v>
      </c>
    </row>
    <row r="926" spans="2:13" ht="15.75" customHeight="1" x14ac:dyDescent="0.3">
      <c r="B926" s="12" t="s">
        <v>3441</v>
      </c>
      <c r="C926" s="13">
        <v>29</v>
      </c>
      <c r="D926" s="13" t="str">
        <f t="shared" si="56"/>
        <v>Overweight</v>
      </c>
      <c r="E926" s="13">
        <v>4.25</v>
      </c>
      <c r="F926" s="13" t="str">
        <f t="shared" si="57"/>
        <v>Normal</v>
      </c>
      <c r="G926" s="13" t="s">
        <v>8293</v>
      </c>
      <c r="H926" s="13" t="s">
        <v>8291</v>
      </c>
      <c r="I926" s="13" t="s">
        <v>8291</v>
      </c>
      <c r="J926" s="27">
        <v>1</v>
      </c>
      <c r="K926" s="13" t="s">
        <v>8291</v>
      </c>
      <c r="L926" s="13" t="str">
        <f t="shared" si="58"/>
        <v>No</v>
      </c>
      <c r="M926" s="28">
        <f t="shared" si="59"/>
        <v>1</v>
      </c>
    </row>
    <row r="927" spans="2:13" ht="15.75" customHeight="1" x14ac:dyDescent="0.3">
      <c r="B927" s="12" t="s">
        <v>3445</v>
      </c>
      <c r="C927" s="13">
        <v>30.495000000000001</v>
      </c>
      <c r="D927" s="13" t="str">
        <f t="shared" si="56"/>
        <v>Obesity</v>
      </c>
      <c r="E927" s="13">
        <v>8.68</v>
      </c>
      <c r="F927" s="13" t="str">
        <f t="shared" si="57"/>
        <v>Diabetes</v>
      </c>
      <c r="G927" s="13" t="s">
        <v>8291</v>
      </c>
      <c r="H927" s="13" t="s">
        <v>8291</v>
      </c>
      <c r="I927" s="13" t="s">
        <v>8291</v>
      </c>
      <c r="J927" s="27" t="s">
        <v>8292</v>
      </c>
      <c r="K927" s="13" t="s">
        <v>8291</v>
      </c>
      <c r="L927" s="13" t="str">
        <f t="shared" si="58"/>
        <v>No</v>
      </c>
      <c r="M927" s="28">
        <f t="shared" si="59"/>
        <v>0</v>
      </c>
    </row>
    <row r="928" spans="2:13" ht="15.75" customHeight="1" x14ac:dyDescent="0.3">
      <c r="B928" s="12" t="s">
        <v>3449</v>
      </c>
      <c r="C928" s="13">
        <v>25.2</v>
      </c>
      <c r="D928" s="13" t="str">
        <f t="shared" si="56"/>
        <v>Overweight</v>
      </c>
      <c r="E928" s="13">
        <v>6.25</v>
      </c>
      <c r="F928" s="13" t="str">
        <f t="shared" si="57"/>
        <v>Prediabetes</v>
      </c>
      <c r="G928" s="13" t="s">
        <v>8293</v>
      </c>
      <c r="H928" s="13" t="s">
        <v>8291</v>
      </c>
      <c r="I928" s="13" t="s">
        <v>8291</v>
      </c>
      <c r="J928" s="27">
        <v>1</v>
      </c>
      <c r="K928" s="13" t="s">
        <v>8291</v>
      </c>
      <c r="L928" s="13" t="str">
        <f t="shared" si="58"/>
        <v>No</v>
      </c>
      <c r="M928" s="28">
        <f t="shared" si="59"/>
        <v>1</v>
      </c>
    </row>
    <row r="929" spans="2:13" ht="15.75" customHeight="1" x14ac:dyDescent="0.3">
      <c r="B929" s="12" t="s">
        <v>3453</v>
      </c>
      <c r="C929" s="13">
        <v>22.77</v>
      </c>
      <c r="D929" s="13" t="str">
        <f t="shared" si="56"/>
        <v>Healthy Weight</v>
      </c>
      <c r="E929" s="13">
        <v>4.47</v>
      </c>
      <c r="F929" s="13" t="str">
        <f t="shared" si="57"/>
        <v>Normal</v>
      </c>
      <c r="G929" s="13" t="s">
        <v>8293</v>
      </c>
      <c r="H929" s="13" t="s">
        <v>8291</v>
      </c>
      <c r="I929" s="13" t="s">
        <v>8291</v>
      </c>
      <c r="J929" s="27">
        <v>1</v>
      </c>
      <c r="K929" s="13" t="s">
        <v>8291</v>
      </c>
      <c r="L929" s="13" t="str">
        <f t="shared" si="58"/>
        <v>No</v>
      </c>
      <c r="M929" s="28">
        <f t="shared" si="59"/>
        <v>1</v>
      </c>
    </row>
    <row r="930" spans="2:13" ht="15.75" customHeight="1" x14ac:dyDescent="0.3">
      <c r="B930" s="12" t="s">
        <v>3456</v>
      </c>
      <c r="C930" s="13">
        <v>23.18</v>
      </c>
      <c r="D930" s="13" t="str">
        <f t="shared" si="56"/>
        <v>Healthy Weight</v>
      </c>
      <c r="E930" s="13">
        <v>8.31</v>
      </c>
      <c r="F930" s="13" t="str">
        <f t="shared" si="57"/>
        <v>Diabetes</v>
      </c>
      <c r="G930" s="13" t="s">
        <v>8291</v>
      </c>
      <c r="H930" s="13" t="s">
        <v>8291</v>
      </c>
      <c r="I930" s="13" t="s">
        <v>8291</v>
      </c>
      <c r="J930" s="27" t="s">
        <v>8292</v>
      </c>
      <c r="K930" s="13" t="s">
        <v>8291</v>
      </c>
      <c r="L930" s="13" t="str">
        <f t="shared" si="58"/>
        <v>No</v>
      </c>
      <c r="M930" s="28">
        <f t="shared" si="59"/>
        <v>0</v>
      </c>
    </row>
    <row r="931" spans="2:13" ht="15.75" customHeight="1" x14ac:dyDescent="0.3">
      <c r="B931" s="12" t="s">
        <v>3460</v>
      </c>
      <c r="C931" s="13">
        <v>35.409999999999997</v>
      </c>
      <c r="D931" s="13" t="str">
        <f t="shared" si="56"/>
        <v>Obesity</v>
      </c>
      <c r="E931" s="13">
        <v>5.68</v>
      </c>
      <c r="F931" s="13" t="str">
        <f t="shared" si="57"/>
        <v>Normal</v>
      </c>
      <c r="G931" s="13" t="s">
        <v>8291</v>
      </c>
      <c r="H931" s="13" t="s">
        <v>8291</v>
      </c>
      <c r="I931" s="13" t="s">
        <v>8291</v>
      </c>
      <c r="J931" s="27" t="s">
        <v>8292</v>
      </c>
      <c r="K931" s="13" t="s">
        <v>8291</v>
      </c>
      <c r="L931" s="13" t="str">
        <f t="shared" si="58"/>
        <v>No</v>
      </c>
      <c r="M931" s="28">
        <f t="shared" si="59"/>
        <v>0</v>
      </c>
    </row>
    <row r="932" spans="2:13" ht="15.75" customHeight="1" x14ac:dyDescent="0.3">
      <c r="B932" s="12" t="s">
        <v>3464</v>
      </c>
      <c r="C932" s="13">
        <v>32.11</v>
      </c>
      <c r="D932" s="13" t="str">
        <f t="shared" si="56"/>
        <v>Obesity</v>
      </c>
      <c r="E932" s="13">
        <v>4.75</v>
      </c>
      <c r="F932" s="13" t="str">
        <f t="shared" si="57"/>
        <v>Normal</v>
      </c>
      <c r="G932" s="13" t="s">
        <v>8293</v>
      </c>
      <c r="H932" s="13" t="s">
        <v>8291</v>
      </c>
      <c r="I932" s="13" t="s">
        <v>8291</v>
      </c>
      <c r="J932" s="27">
        <v>2</v>
      </c>
      <c r="K932" s="13" t="s">
        <v>8291</v>
      </c>
      <c r="L932" s="13" t="str">
        <f t="shared" si="58"/>
        <v>No</v>
      </c>
      <c r="M932" s="28">
        <f t="shared" si="59"/>
        <v>2</v>
      </c>
    </row>
    <row r="933" spans="2:13" ht="15.75" customHeight="1" x14ac:dyDescent="0.3">
      <c r="B933" s="12" t="s">
        <v>3468</v>
      </c>
      <c r="C933" s="13">
        <v>34.479999999999997</v>
      </c>
      <c r="D933" s="13" t="str">
        <f t="shared" si="56"/>
        <v>Obesity</v>
      </c>
      <c r="E933" s="13">
        <v>6.31</v>
      </c>
      <c r="F933" s="13" t="str">
        <f t="shared" si="57"/>
        <v>Prediabetes</v>
      </c>
      <c r="G933" s="13" t="s">
        <v>8291</v>
      </c>
      <c r="H933" s="13" t="s">
        <v>8291</v>
      </c>
      <c r="I933" s="13" t="s">
        <v>8293</v>
      </c>
      <c r="J933" s="27">
        <v>1</v>
      </c>
      <c r="K933" s="13" t="s">
        <v>8291</v>
      </c>
      <c r="L933" s="13" t="str">
        <f t="shared" si="58"/>
        <v>No</v>
      </c>
      <c r="M933" s="28">
        <f t="shared" si="59"/>
        <v>1</v>
      </c>
    </row>
    <row r="934" spans="2:13" ht="15.75" customHeight="1" x14ac:dyDescent="0.3">
      <c r="B934" s="12" t="s">
        <v>3471</v>
      </c>
      <c r="C934" s="13">
        <v>34.39</v>
      </c>
      <c r="D934" s="13" t="str">
        <f t="shared" si="56"/>
        <v>Obesity</v>
      </c>
      <c r="E934" s="13">
        <v>6.28</v>
      </c>
      <c r="F934" s="13" t="str">
        <f t="shared" si="57"/>
        <v>Prediabetes</v>
      </c>
      <c r="G934" s="13" t="s">
        <v>8293</v>
      </c>
      <c r="H934" s="13" t="s">
        <v>8291</v>
      </c>
      <c r="I934" s="13" t="s">
        <v>8291</v>
      </c>
      <c r="J934" s="27">
        <v>1</v>
      </c>
      <c r="K934" s="13" t="s">
        <v>8291</v>
      </c>
      <c r="L934" s="13" t="str">
        <f t="shared" si="58"/>
        <v>No</v>
      </c>
      <c r="M934" s="28">
        <f t="shared" si="59"/>
        <v>1</v>
      </c>
    </row>
    <row r="935" spans="2:13" ht="15.75" customHeight="1" x14ac:dyDescent="0.3">
      <c r="B935" s="12" t="s">
        <v>3474</v>
      </c>
      <c r="C935" s="13">
        <v>26.4</v>
      </c>
      <c r="D935" s="13" t="str">
        <f t="shared" si="56"/>
        <v>Overweight</v>
      </c>
      <c r="E935" s="13">
        <v>9.2899999999999991</v>
      </c>
      <c r="F935" s="13" t="str">
        <f t="shared" si="57"/>
        <v>Diabetes</v>
      </c>
      <c r="G935" s="13" t="s">
        <v>8293</v>
      </c>
      <c r="H935" s="13" t="s">
        <v>8291</v>
      </c>
      <c r="I935" s="13" t="s">
        <v>8293</v>
      </c>
      <c r="J935" s="27">
        <v>1</v>
      </c>
      <c r="K935" s="13" t="s">
        <v>8291</v>
      </c>
      <c r="L935" s="13" t="str">
        <f t="shared" si="58"/>
        <v>No</v>
      </c>
      <c r="M935" s="28">
        <f t="shared" si="59"/>
        <v>1</v>
      </c>
    </row>
    <row r="936" spans="2:13" ht="15.75" customHeight="1" x14ac:dyDescent="0.3">
      <c r="B936" s="12" t="s">
        <v>3478</v>
      </c>
      <c r="C936" s="13">
        <v>28.1</v>
      </c>
      <c r="D936" s="13" t="str">
        <f t="shared" si="56"/>
        <v>Overweight</v>
      </c>
      <c r="E936" s="13">
        <v>5.79</v>
      </c>
      <c r="F936" s="13" t="str">
        <f t="shared" si="57"/>
        <v>Prediabetes</v>
      </c>
      <c r="G936" s="13" t="s">
        <v>8293</v>
      </c>
      <c r="H936" s="13" t="s">
        <v>8291</v>
      </c>
      <c r="I936" s="13" t="s">
        <v>8293</v>
      </c>
      <c r="J936" s="27">
        <v>1</v>
      </c>
      <c r="K936" s="13" t="s">
        <v>8291</v>
      </c>
      <c r="L936" s="13" t="str">
        <f t="shared" si="58"/>
        <v>No</v>
      </c>
      <c r="M936" s="28">
        <f t="shared" si="59"/>
        <v>1</v>
      </c>
    </row>
    <row r="937" spans="2:13" ht="15.75" customHeight="1" x14ac:dyDescent="0.3">
      <c r="B937" s="12" t="s">
        <v>3481</v>
      </c>
      <c r="C937" s="13">
        <v>27</v>
      </c>
      <c r="D937" s="13" t="str">
        <f t="shared" si="56"/>
        <v>Overweight</v>
      </c>
      <c r="E937" s="13">
        <v>4.54</v>
      </c>
      <c r="F937" s="13" t="str">
        <f t="shared" si="57"/>
        <v>Normal</v>
      </c>
      <c r="G937" s="13" t="s">
        <v>8293</v>
      </c>
      <c r="H937" s="13" t="s">
        <v>8291</v>
      </c>
      <c r="I937" s="13" t="s">
        <v>8291</v>
      </c>
      <c r="J937" s="27">
        <v>1</v>
      </c>
      <c r="K937" s="13" t="s">
        <v>8291</v>
      </c>
      <c r="L937" s="13" t="str">
        <f t="shared" si="58"/>
        <v>No</v>
      </c>
      <c r="M937" s="28">
        <f t="shared" si="59"/>
        <v>1</v>
      </c>
    </row>
    <row r="938" spans="2:13" ht="15.75" customHeight="1" x14ac:dyDescent="0.3">
      <c r="B938" s="12" t="s">
        <v>3485</v>
      </c>
      <c r="C938" s="13">
        <v>28.594999999999999</v>
      </c>
      <c r="D938" s="13" t="str">
        <f t="shared" si="56"/>
        <v>Overweight</v>
      </c>
      <c r="E938" s="13">
        <v>4.68</v>
      </c>
      <c r="F938" s="13" t="str">
        <f t="shared" si="57"/>
        <v>Normal</v>
      </c>
      <c r="G938" s="13" t="s">
        <v>8293</v>
      </c>
      <c r="H938" s="13" t="s">
        <v>8291</v>
      </c>
      <c r="I938" s="13" t="s">
        <v>8291</v>
      </c>
      <c r="J938" s="27">
        <v>1</v>
      </c>
      <c r="K938" s="13" t="s">
        <v>8291</v>
      </c>
      <c r="L938" s="13" t="str">
        <f t="shared" si="58"/>
        <v>No</v>
      </c>
      <c r="M938" s="28">
        <f t="shared" si="59"/>
        <v>1</v>
      </c>
    </row>
    <row r="939" spans="2:13" ht="15.75" customHeight="1" x14ac:dyDescent="0.3">
      <c r="B939" s="12" t="s">
        <v>3488</v>
      </c>
      <c r="C939" s="13">
        <v>36.799999999999997</v>
      </c>
      <c r="D939" s="13" t="str">
        <f t="shared" si="56"/>
        <v>Obesity</v>
      </c>
      <c r="E939" s="13">
        <v>5.88</v>
      </c>
      <c r="F939" s="13" t="str">
        <f t="shared" si="57"/>
        <v>Prediabetes</v>
      </c>
      <c r="G939" s="13" t="s">
        <v>8291</v>
      </c>
      <c r="H939" s="13" t="s">
        <v>8291</v>
      </c>
      <c r="I939" s="13" t="s">
        <v>8291</v>
      </c>
      <c r="J939" s="27">
        <v>1</v>
      </c>
      <c r="K939" s="13" t="s">
        <v>8291</v>
      </c>
      <c r="L939" s="13" t="str">
        <f t="shared" si="58"/>
        <v>No</v>
      </c>
      <c r="M939" s="28">
        <f t="shared" si="59"/>
        <v>1</v>
      </c>
    </row>
    <row r="940" spans="2:13" ht="15.75" customHeight="1" x14ac:dyDescent="0.3">
      <c r="B940" s="12" t="s">
        <v>3491</v>
      </c>
      <c r="C940" s="13">
        <v>23.75</v>
      </c>
      <c r="D940" s="13" t="str">
        <f t="shared" si="56"/>
        <v>Healthy Weight</v>
      </c>
      <c r="E940" s="13">
        <v>5.42</v>
      </c>
      <c r="F940" s="13" t="str">
        <f t="shared" si="57"/>
        <v>Normal</v>
      </c>
      <c r="G940" s="13" t="s">
        <v>8293</v>
      </c>
      <c r="H940" s="13" t="s">
        <v>8291</v>
      </c>
      <c r="I940" s="13" t="s">
        <v>8293</v>
      </c>
      <c r="J940" s="27">
        <v>1</v>
      </c>
      <c r="K940" s="13" t="s">
        <v>8291</v>
      </c>
      <c r="L940" s="13" t="str">
        <f t="shared" si="58"/>
        <v>No</v>
      </c>
      <c r="M940" s="28">
        <f t="shared" si="59"/>
        <v>1</v>
      </c>
    </row>
    <row r="941" spans="2:13" ht="15.75" customHeight="1" x14ac:dyDescent="0.3">
      <c r="B941" s="12" t="s">
        <v>3495</v>
      </c>
      <c r="C941" s="13">
        <v>35.619999999999997</v>
      </c>
      <c r="D941" s="13" t="str">
        <f t="shared" si="56"/>
        <v>Obesity</v>
      </c>
      <c r="E941" s="13">
        <v>4.16</v>
      </c>
      <c r="F941" s="13" t="str">
        <f t="shared" si="57"/>
        <v>Normal</v>
      </c>
      <c r="G941" s="13" t="s">
        <v>8291</v>
      </c>
      <c r="H941" s="13" t="s">
        <v>8291</v>
      </c>
      <c r="I941" s="13" t="s">
        <v>8291</v>
      </c>
      <c r="J941" s="27" t="s">
        <v>8292</v>
      </c>
      <c r="K941" s="13" t="s">
        <v>8291</v>
      </c>
      <c r="L941" s="13" t="str">
        <f t="shared" si="58"/>
        <v>No</v>
      </c>
      <c r="M941" s="28">
        <f t="shared" si="59"/>
        <v>0</v>
      </c>
    </row>
    <row r="942" spans="2:13" ht="15.75" customHeight="1" x14ac:dyDescent="0.3">
      <c r="B942" s="12" t="s">
        <v>3499</v>
      </c>
      <c r="C942" s="13">
        <v>30.69</v>
      </c>
      <c r="D942" s="13" t="str">
        <f t="shared" si="56"/>
        <v>Obesity</v>
      </c>
      <c r="E942" s="13">
        <v>7.05</v>
      </c>
      <c r="F942" s="13" t="str">
        <f t="shared" si="57"/>
        <v>Diabetes</v>
      </c>
      <c r="G942" s="13" t="s">
        <v>8293</v>
      </c>
      <c r="H942" s="13" t="s">
        <v>8291</v>
      </c>
      <c r="I942" s="13" t="s">
        <v>8291</v>
      </c>
      <c r="J942" s="27">
        <v>2</v>
      </c>
      <c r="K942" s="13" t="s">
        <v>8291</v>
      </c>
      <c r="L942" s="13" t="str">
        <f t="shared" si="58"/>
        <v>No</v>
      </c>
      <c r="M942" s="28">
        <f t="shared" si="59"/>
        <v>2</v>
      </c>
    </row>
    <row r="943" spans="2:13" ht="15.75" customHeight="1" x14ac:dyDescent="0.3">
      <c r="B943" s="12" t="s">
        <v>3502</v>
      </c>
      <c r="C943" s="13">
        <v>35.799999999999997</v>
      </c>
      <c r="D943" s="13" t="str">
        <f t="shared" si="56"/>
        <v>Obesity</v>
      </c>
      <c r="E943" s="13">
        <v>5.63</v>
      </c>
      <c r="F943" s="13" t="str">
        <f t="shared" si="57"/>
        <v>Normal</v>
      </c>
      <c r="G943" s="13" t="s">
        <v>8293</v>
      </c>
      <c r="H943" s="13" t="s">
        <v>8291</v>
      </c>
      <c r="I943" s="13" t="s">
        <v>8291</v>
      </c>
      <c r="J943" s="27">
        <v>2</v>
      </c>
      <c r="K943" s="13" t="s">
        <v>8291</v>
      </c>
      <c r="L943" s="13" t="str">
        <f t="shared" si="58"/>
        <v>No</v>
      </c>
      <c r="M943" s="28">
        <f t="shared" si="59"/>
        <v>2</v>
      </c>
    </row>
    <row r="944" spans="2:13" ht="15.75" customHeight="1" x14ac:dyDescent="0.3">
      <c r="B944" s="12" t="s">
        <v>3506</v>
      </c>
      <c r="C944" s="13">
        <v>28.785</v>
      </c>
      <c r="D944" s="13" t="str">
        <f t="shared" si="56"/>
        <v>Overweight</v>
      </c>
      <c r="E944" s="13">
        <v>4.24</v>
      </c>
      <c r="F944" s="13" t="str">
        <f t="shared" si="57"/>
        <v>Normal</v>
      </c>
      <c r="G944" s="13" t="s">
        <v>8293</v>
      </c>
      <c r="H944" s="13" t="s">
        <v>8291</v>
      </c>
      <c r="I944" s="13" t="s">
        <v>8291</v>
      </c>
      <c r="J944" s="27">
        <v>2</v>
      </c>
      <c r="K944" s="13" t="s">
        <v>8291</v>
      </c>
      <c r="L944" s="13" t="str">
        <f t="shared" si="58"/>
        <v>No</v>
      </c>
      <c r="M944" s="28">
        <f t="shared" si="59"/>
        <v>2</v>
      </c>
    </row>
    <row r="945" spans="2:13" ht="15.75" customHeight="1" x14ac:dyDescent="0.3">
      <c r="B945" s="12" t="s">
        <v>3510</v>
      </c>
      <c r="C945" s="13">
        <v>28.594999999999999</v>
      </c>
      <c r="D945" s="13" t="str">
        <f t="shared" si="56"/>
        <v>Overweight</v>
      </c>
      <c r="E945" s="13">
        <v>4.96</v>
      </c>
      <c r="F945" s="13" t="str">
        <f t="shared" si="57"/>
        <v>Normal</v>
      </c>
      <c r="G945" s="13" t="s">
        <v>8293</v>
      </c>
      <c r="H945" s="13" t="s">
        <v>8291</v>
      </c>
      <c r="I945" s="13" t="s">
        <v>8291</v>
      </c>
      <c r="J945" s="27">
        <v>2</v>
      </c>
      <c r="K945" s="13" t="s">
        <v>8291</v>
      </c>
      <c r="L945" s="13" t="str">
        <f t="shared" si="58"/>
        <v>No</v>
      </c>
      <c r="M945" s="28">
        <f t="shared" si="59"/>
        <v>2</v>
      </c>
    </row>
    <row r="946" spans="2:13" ht="15.75" customHeight="1" x14ac:dyDescent="0.3">
      <c r="B946" s="12" t="s">
        <v>3514</v>
      </c>
      <c r="C946" s="13">
        <v>48.75</v>
      </c>
      <c r="D946" s="13" t="str">
        <f t="shared" si="56"/>
        <v>Obesity</v>
      </c>
      <c r="E946" s="13">
        <v>4.34</v>
      </c>
      <c r="F946" s="13" t="str">
        <f t="shared" si="57"/>
        <v>Normal</v>
      </c>
      <c r="G946" s="13" t="s">
        <v>8291</v>
      </c>
      <c r="H946" s="13" t="s">
        <v>8291</v>
      </c>
      <c r="I946" s="13" t="s">
        <v>8291</v>
      </c>
      <c r="J946" s="27" t="s">
        <v>8292</v>
      </c>
      <c r="K946" s="13" t="s">
        <v>8291</v>
      </c>
      <c r="L946" s="13" t="str">
        <f t="shared" si="58"/>
        <v>No</v>
      </c>
      <c r="M946" s="28">
        <f t="shared" si="59"/>
        <v>0</v>
      </c>
    </row>
    <row r="947" spans="2:13" ht="15.75" customHeight="1" x14ac:dyDescent="0.3">
      <c r="B947" s="12" t="s">
        <v>3517</v>
      </c>
      <c r="C947" s="13">
        <v>28.31</v>
      </c>
      <c r="D947" s="13" t="str">
        <f t="shared" si="56"/>
        <v>Overweight</v>
      </c>
      <c r="E947" s="13">
        <v>5.43</v>
      </c>
      <c r="F947" s="13" t="str">
        <f t="shared" si="57"/>
        <v>Normal</v>
      </c>
      <c r="G947" s="13" t="s">
        <v>8293</v>
      </c>
      <c r="H947" s="13" t="s">
        <v>8291</v>
      </c>
      <c r="I947" s="13" t="s">
        <v>8291</v>
      </c>
      <c r="J947" s="27">
        <v>2</v>
      </c>
      <c r="K947" s="13" t="s">
        <v>8291</v>
      </c>
      <c r="L947" s="13" t="str">
        <f t="shared" si="58"/>
        <v>No</v>
      </c>
      <c r="M947" s="28">
        <f t="shared" si="59"/>
        <v>2</v>
      </c>
    </row>
    <row r="948" spans="2:13" ht="15.75" customHeight="1" x14ac:dyDescent="0.3">
      <c r="B948" s="12" t="s">
        <v>3520</v>
      </c>
      <c r="C948" s="13">
        <v>38.39</v>
      </c>
      <c r="D948" s="13" t="str">
        <f t="shared" si="56"/>
        <v>Obesity</v>
      </c>
      <c r="E948" s="13">
        <v>8.33</v>
      </c>
      <c r="F948" s="13" t="str">
        <f t="shared" si="57"/>
        <v>Diabetes</v>
      </c>
      <c r="G948" s="13" t="s">
        <v>8293</v>
      </c>
      <c r="H948" s="13" t="s">
        <v>8291</v>
      </c>
      <c r="I948" s="13" t="s">
        <v>8291</v>
      </c>
      <c r="J948" s="27">
        <v>1</v>
      </c>
      <c r="K948" s="13" t="s">
        <v>8291</v>
      </c>
      <c r="L948" s="13" t="str">
        <f t="shared" si="58"/>
        <v>No</v>
      </c>
      <c r="M948" s="28">
        <f t="shared" si="59"/>
        <v>1</v>
      </c>
    </row>
    <row r="949" spans="2:13" ht="15.75" customHeight="1" x14ac:dyDescent="0.3">
      <c r="B949" s="12" t="s">
        <v>3523</v>
      </c>
      <c r="C949" s="13">
        <v>25.87</v>
      </c>
      <c r="D949" s="13" t="str">
        <f t="shared" si="56"/>
        <v>Overweight</v>
      </c>
      <c r="E949" s="13">
        <v>5.63</v>
      </c>
      <c r="F949" s="13" t="str">
        <f t="shared" si="57"/>
        <v>Normal</v>
      </c>
      <c r="G949" s="13" t="s">
        <v>8293</v>
      </c>
      <c r="H949" s="13" t="s">
        <v>8291</v>
      </c>
      <c r="I949" s="13" t="s">
        <v>8291</v>
      </c>
      <c r="J949" s="27">
        <v>1</v>
      </c>
      <c r="K949" s="13" t="s">
        <v>8291</v>
      </c>
      <c r="L949" s="13" t="str">
        <f t="shared" si="58"/>
        <v>No</v>
      </c>
      <c r="M949" s="28">
        <f t="shared" si="59"/>
        <v>1</v>
      </c>
    </row>
    <row r="950" spans="2:13" ht="15.75" customHeight="1" x14ac:dyDescent="0.3">
      <c r="B950" s="12" t="s">
        <v>3526</v>
      </c>
      <c r="C950" s="13">
        <v>43.7</v>
      </c>
      <c r="D950" s="13" t="str">
        <f t="shared" si="56"/>
        <v>Obesity</v>
      </c>
      <c r="E950" s="13">
        <v>7.23</v>
      </c>
      <c r="F950" s="13" t="str">
        <f t="shared" si="57"/>
        <v>Diabetes</v>
      </c>
      <c r="G950" s="13" t="s">
        <v>8291</v>
      </c>
      <c r="H950" s="13" t="s">
        <v>8291</v>
      </c>
      <c r="I950" s="13" t="s">
        <v>8291</v>
      </c>
      <c r="J950" s="27" t="s">
        <v>8292</v>
      </c>
      <c r="K950" s="13" t="s">
        <v>8291</v>
      </c>
      <c r="L950" s="13" t="str">
        <f t="shared" si="58"/>
        <v>No</v>
      </c>
      <c r="M950" s="28">
        <f t="shared" si="59"/>
        <v>0</v>
      </c>
    </row>
    <row r="951" spans="2:13" ht="15.75" customHeight="1" x14ac:dyDescent="0.3">
      <c r="B951" s="12" t="s">
        <v>3529</v>
      </c>
      <c r="C951" s="13">
        <v>40.945</v>
      </c>
      <c r="D951" s="13" t="str">
        <f t="shared" si="56"/>
        <v>Obesity</v>
      </c>
      <c r="E951" s="13">
        <v>10.57</v>
      </c>
      <c r="F951" s="13" t="str">
        <f t="shared" si="57"/>
        <v>Diabetes</v>
      </c>
      <c r="G951" s="13" t="s">
        <v>8291</v>
      </c>
      <c r="H951" s="13" t="s">
        <v>8291</v>
      </c>
      <c r="I951" s="13" t="s">
        <v>8291</v>
      </c>
      <c r="J951" s="27" t="s">
        <v>8292</v>
      </c>
      <c r="K951" s="13" t="s">
        <v>8291</v>
      </c>
      <c r="L951" s="13" t="str">
        <f t="shared" si="58"/>
        <v>No</v>
      </c>
      <c r="M951" s="28">
        <f t="shared" si="59"/>
        <v>0</v>
      </c>
    </row>
    <row r="952" spans="2:13" ht="15.75" customHeight="1" x14ac:dyDescent="0.3">
      <c r="B952" s="12" t="s">
        <v>3532</v>
      </c>
      <c r="C952" s="13">
        <v>27.94</v>
      </c>
      <c r="D952" s="13" t="str">
        <f t="shared" si="56"/>
        <v>Overweight</v>
      </c>
      <c r="E952" s="13">
        <v>7.92</v>
      </c>
      <c r="F952" s="13" t="str">
        <f t="shared" si="57"/>
        <v>Diabetes</v>
      </c>
      <c r="G952" s="13" t="s">
        <v>8291</v>
      </c>
      <c r="H952" s="13" t="s">
        <v>8291</v>
      </c>
      <c r="I952" s="13" t="s">
        <v>8291</v>
      </c>
      <c r="J952" s="27" t="s">
        <v>8292</v>
      </c>
      <c r="K952" s="13" t="s">
        <v>8291</v>
      </c>
      <c r="L952" s="13" t="str">
        <f t="shared" si="58"/>
        <v>No</v>
      </c>
      <c r="M952" s="28">
        <f t="shared" si="59"/>
        <v>0</v>
      </c>
    </row>
    <row r="953" spans="2:13" ht="15.75" customHeight="1" x14ac:dyDescent="0.3">
      <c r="B953" s="12" t="s">
        <v>3535</v>
      </c>
      <c r="C953" s="13">
        <v>31.9</v>
      </c>
      <c r="D953" s="13" t="str">
        <f t="shared" si="56"/>
        <v>Obesity</v>
      </c>
      <c r="E953" s="13">
        <v>10.119999999999999</v>
      </c>
      <c r="F953" s="13" t="str">
        <f t="shared" si="57"/>
        <v>Diabetes</v>
      </c>
      <c r="G953" s="13" t="s">
        <v>8291</v>
      </c>
      <c r="H953" s="13" t="s">
        <v>8291</v>
      </c>
      <c r="I953" s="13" t="s">
        <v>8291</v>
      </c>
      <c r="J953" s="27">
        <v>2</v>
      </c>
      <c r="K953" s="13" t="s">
        <v>8291</v>
      </c>
      <c r="L953" s="13" t="str">
        <f t="shared" si="58"/>
        <v>No</v>
      </c>
      <c r="M953" s="28">
        <f t="shared" si="59"/>
        <v>2</v>
      </c>
    </row>
    <row r="954" spans="2:13" ht="15.75" customHeight="1" x14ac:dyDescent="0.3">
      <c r="B954" s="12" t="s">
        <v>3539</v>
      </c>
      <c r="C954" s="13">
        <v>31.64</v>
      </c>
      <c r="D954" s="13" t="str">
        <f t="shared" si="56"/>
        <v>Obesity</v>
      </c>
      <c r="E954" s="13">
        <v>7.91</v>
      </c>
      <c r="F954" s="13" t="str">
        <f t="shared" si="57"/>
        <v>Diabetes</v>
      </c>
      <c r="G954" s="13" t="s">
        <v>8291</v>
      </c>
      <c r="H954" s="13" t="s">
        <v>8291</v>
      </c>
      <c r="I954" s="13" t="s">
        <v>8291</v>
      </c>
      <c r="J954" s="27" t="s">
        <v>8292</v>
      </c>
      <c r="K954" s="13" t="s">
        <v>8291</v>
      </c>
      <c r="L954" s="13" t="str">
        <f t="shared" si="58"/>
        <v>No</v>
      </c>
      <c r="M954" s="28">
        <f t="shared" si="59"/>
        <v>0</v>
      </c>
    </row>
    <row r="955" spans="2:13" ht="15.75" customHeight="1" x14ac:dyDescent="0.3">
      <c r="B955" s="12" t="s">
        <v>3542</v>
      </c>
      <c r="C955" s="13">
        <v>46.7</v>
      </c>
      <c r="D955" s="13" t="str">
        <f t="shared" si="56"/>
        <v>Obesity</v>
      </c>
      <c r="E955" s="13">
        <v>10.9</v>
      </c>
      <c r="F955" s="13" t="str">
        <f t="shared" si="57"/>
        <v>Diabetes</v>
      </c>
      <c r="G955" s="13" t="s">
        <v>8291</v>
      </c>
      <c r="H955" s="13" t="s">
        <v>8291</v>
      </c>
      <c r="I955" s="13" t="s">
        <v>8291</v>
      </c>
      <c r="J955" s="27" t="s">
        <v>8292</v>
      </c>
      <c r="K955" s="13" t="s">
        <v>8291</v>
      </c>
      <c r="L955" s="13" t="str">
        <f t="shared" si="58"/>
        <v>No</v>
      </c>
      <c r="M955" s="28">
        <f t="shared" si="59"/>
        <v>0</v>
      </c>
    </row>
    <row r="956" spans="2:13" ht="15.75" customHeight="1" x14ac:dyDescent="0.3">
      <c r="B956" s="12" t="s">
        <v>3546</v>
      </c>
      <c r="C956" s="13">
        <v>18.335000000000001</v>
      </c>
      <c r="D956" s="13" t="str">
        <f t="shared" si="56"/>
        <v>Underweight</v>
      </c>
      <c r="E956" s="13">
        <v>11.83</v>
      </c>
      <c r="F956" s="13" t="str">
        <f t="shared" si="57"/>
        <v>Diabetes</v>
      </c>
      <c r="G956" s="13" t="s">
        <v>8291</v>
      </c>
      <c r="H956" s="13" t="s">
        <v>8291</v>
      </c>
      <c r="I956" s="13" t="s">
        <v>8291</v>
      </c>
      <c r="J956" s="27" t="s">
        <v>8292</v>
      </c>
      <c r="K956" s="13" t="s">
        <v>8291</v>
      </c>
      <c r="L956" s="13" t="str">
        <f t="shared" si="58"/>
        <v>No</v>
      </c>
      <c r="M956" s="28">
        <f t="shared" si="59"/>
        <v>0</v>
      </c>
    </row>
    <row r="957" spans="2:13" ht="15.75" customHeight="1" x14ac:dyDescent="0.3">
      <c r="B957" s="12" t="s">
        <v>3550</v>
      </c>
      <c r="C957" s="13">
        <v>31.24</v>
      </c>
      <c r="D957" s="13" t="str">
        <f t="shared" si="56"/>
        <v>Obesity</v>
      </c>
      <c r="E957" s="13">
        <v>7.42</v>
      </c>
      <c r="F957" s="13" t="str">
        <f t="shared" si="57"/>
        <v>Diabetes</v>
      </c>
      <c r="G957" s="13" t="s">
        <v>8293</v>
      </c>
      <c r="H957" s="13" t="s">
        <v>8291</v>
      </c>
      <c r="I957" s="13" t="s">
        <v>8291</v>
      </c>
      <c r="J957" s="27">
        <v>2</v>
      </c>
      <c r="K957" s="13" t="s">
        <v>8291</v>
      </c>
      <c r="L957" s="13" t="str">
        <f t="shared" si="58"/>
        <v>No</v>
      </c>
      <c r="M957" s="28">
        <f t="shared" si="59"/>
        <v>2</v>
      </c>
    </row>
    <row r="958" spans="2:13" ht="15.75" customHeight="1" x14ac:dyDescent="0.3">
      <c r="B958" s="12" t="s">
        <v>3553</v>
      </c>
      <c r="C958" s="13">
        <v>39.22</v>
      </c>
      <c r="D958" s="13" t="str">
        <f t="shared" si="56"/>
        <v>Obesity</v>
      </c>
      <c r="E958" s="13">
        <v>5.62</v>
      </c>
      <c r="F958" s="13" t="str">
        <f t="shared" si="57"/>
        <v>Normal</v>
      </c>
      <c r="G958" s="13" t="s">
        <v>8293</v>
      </c>
      <c r="H958" s="13" t="s">
        <v>8291</v>
      </c>
      <c r="I958" s="13" t="s">
        <v>8291</v>
      </c>
      <c r="J958" s="27">
        <v>1</v>
      </c>
      <c r="K958" s="13" t="s">
        <v>8291</v>
      </c>
      <c r="L958" s="13" t="str">
        <f t="shared" si="58"/>
        <v>No</v>
      </c>
      <c r="M958" s="28">
        <f t="shared" si="59"/>
        <v>1</v>
      </c>
    </row>
    <row r="959" spans="2:13" ht="15.75" customHeight="1" x14ac:dyDescent="0.3">
      <c r="B959" s="12" t="s">
        <v>3557</v>
      </c>
      <c r="C959" s="13">
        <v>24.414999999999999</v>
      </c>
      <c r="D959" s="13" t="str">
        <f t="shared" si="56"/>
        <v>Healthy Weight</v>
      </c>
      <c r="E959" s="13">
        <v>7.16</v>
      </c>
      <c r="F959" s="13" t="str">
        <f t="shared" si="57"/>
        <v>Diabetes</v>
      </c>
      <c r="G959" s="13" t="s">
        <v>8291</v>
      </c>
      <c r="H959" s="13" t="s">
        <v>8291</v>
      </c>
      <c r="I959" s="13" t="s">
        <v>8291</v>
      </c>
      <c r="J959" s="27" t="s">
        <v>8292</v>
      </c>
      <c r="K959" s="13" t="s">
        <v>8291</v>
      </c>
      <c r="L959" s="13" t="str">
        <f t="shared" si="58"/>
        <v>No</v>
      </c>
      <c r="M959" s="28">
        <f t="shared" si="59"/>
        <v>0</v>
      </c>
    </row>
    <row r="960" spans="2:13" ht="15.75" customHeight="1" x14ac:dyDescent="0.3">
      <c r="B960" s="12" t="s">
        <v>3559</v>
      </c>
      <c r="C960" s="13">
        <v>32.299999999999997</v>
      </c>
      <c r="D960" s="13" t="str">
        <f t="shared" si="56"/>
        <v>Obesity</v>
      </c>
      <c r="E960" s="13">
        <v>9.89</v>
      </c>
      <c r="F960" s="13" t="str">
        <f t="shared" si="57"/>
        <v>Diabetes</v>
      </c>
      <c r="G960" s="13" t="s">
        <v>8291</v>
      </c>
      <c r="H960" s="13" t="s">
        <v>8291</v>
      </c>
      <c r="I960" s="13" t="s">
        <v>8291</v>
      </c>
      <c r="J960" s="27" t="s">
        <v>8292</v>
      </c>
      <c r="K960" s="13" t="s">
        <v>8291</v>
      </c>
      <c r="L960" s="13" t="str">
        <f t="shared" si="58"/>
        <v>No</v>
      </c>
      <c r="M960" s="28">
        <f t="shared" si="59"/>
        <v>0</v>
      </c>
    </row>
    <row r="961" spans="2:13" ht="15.75" customHeight="1" x14ac:dyDescent="0.3">
      <c r="B961" s="12" t="s">
        <v>3563</v>
      </c>
      <c r="C961" s="13">
        <v>39.94</v>
      </c>
      <c r="D961" s="13" t="str">
        <f t="shared" si="56"/>
        <v>Obesity</v>
      </c>
      <c r="E961" s="13">
        <v>5.14</v>
      </c>
      <c r="F961" s="13" t="str">
        <f t="shared" si="57"/>
        <v>Normal</v>
      </c>
      <c r="G961" s="13" t="s">
        <v>8291</v>
      </c>
      <c r="H961" s="13" t="s">
        <v>8291</v>
      </c>
      <c r="I961" s="13" t="s">
        <v>8291</v>
      </c>
      <c r="J961" s="27" t="s">
        <v>8292</v>
      </c>
      <c r="K961" s="13" t="s">
        <v>8291</v>
      </c>
      <c r="L961" s="13" t="str">
        <f t="shared" si="58"/>
        <v>No</v>
      </c>
      <c r="M961" s="28">
        <f t="shared" si="59"/>
        <v>0</v>
      </c>
    </row>
    <row r="962" spans="2:13" ht="15.75" customHeight="1" x14ac:dyDescent="0.3">
      <c r="B962" s="12" t="s">
        <v>3567</v>
      </c>
      <c r="C962" s="13">
        <v>30</v>
      </c>
      <c r="D962" s="13" t="str">
        <f t="shared" si="56"/>
        <v>Obesity</v>
      </c>
      <c r="E962" s="13">
        <v>5.61</v>
      </c>
      <c r="F962" s="13" t="str">
        <f t="shared" si="57"/>
        <v>Normal</v>
      </c>
      <c r="G962" s="13" t="s">
        <v>8293</v>
      </c>
      <c r="H962" s="13" t="s">
        <v>8291</v>
      </c>
      <c r="I962" s="13" t="s">
        <v>8293</v>
      </c>
      <c r="J962" s="27">
        <v>1</v>
      </c>
      <c r="K962" s="13" t="s">
        <v>8291</v>
      </c>
      <c r="L962" s="13" t="str">
        <f t="shared" si="58"/>
        <v>No</v>
      </c>
      <c r="M962" s="28">
        <f t="shared" si="59"/>
        <v>1</v>
      </c>
    </row>
    <row r="963" spans="2:13" ht="15.75" customHeight="1" x14ac:dyDescent="0.3">
      <c r="B963" s="12" t="s">
        <v>3570</v>
      </c>
      <c r="C963" s="13">
        <v>35.340000000000003</v>
      </c>
      <c r="D963" s="13" t="str">
        <f t="shared" ref="D963:D1026" si="60">IF(C963&lt;18.5,"Underweight", IF(AND(C963&gt;=18.5,C963&lt;=24.9),"Healthy Weight", IF(AND(C963&gt;=25,C963&lt;=29.9),"Overweight", IF(C963&gt;=30,"Obesity"))))</f>
        <v>Obesity</v>
      </c>
      <c r="E963" s="13">
        <v>5.51</v>
      </c>
      <c r="F963" s="13" t="str">
        <f t="shared" ref="F963:F1026" si="61">IF(E963&lt;5.7,"Normal",IF(AND(E963&gt;=5.7,E963&lt;=6.4),"Prediabetes",IF(E963&gt;=6.5,"Diabetes")))</f>
        <v>Normal</v>
      </c>
      <c r="G963" s="13" t="s">
        <v>8293</v>
      </c>
      <c r="H963" s="13" t="s">
        <v>8291</v>
      </c>
      <c r="I963" s="13" t="s">
        <v>8293</v>
      </c>
      <c r="J963" s="27">
        <v>1</v>
      </c>
      <c r="K963" s="13" t="s">
        <v>8291</v>
      </c>
      <c r="L963" s="13" t="str">
        <f t="shared" ref="L963:L1026" si="62">IF($K$3:$K$2337="?","No",K963)</f>
        <v>No</v>
      </c>
      <c r="M963" s="28">
        <f t="shared" ref="M963:M1026" si="63">IF(J963="No major surgery", 0,J963)</f>
        <v>1</v>
      </c>
    </row>
    <row r="964" spans="2:13" ht="15.75" customHeight="1" x14ac:dyDescent="0.3">
      <c r="B964" s="12" t="s">
        <v>3573</v>
      </c>
      <c r="C964" s="13">
        <v>32.204999999999998</v>
      </c>
      <c r="D964" s="13" t="str">
        <f t="shared" si="60"/>
        <v>Obesity</v>
      </c>
      <c r="E964" s="13">
        <v>8.3800000000000008</v>
      </c>
      <c r="F964" s="13" t="str">
        <f t="shared" si="61"/>
        <v>Diabetes</v>
      </c>
      <c r="G964" s="13" t="s">
        <v>8293</v>
      </c>
      <c r="H964" s="13" t="s">
        <v>8291</v>
      </c>
      <c r="I964" s="13" t="s">
        <v>8291</v>
      </c>
      <c r="J964" s="27">
        <v>2</v>
      </c>
      <c r="K964" s="13" t="s">
        <v>8291</v>
      </c>
      <c r="L964" s="13" t="str">
        <f t="shared" si="62"/>
        <v>No</v>
      </c>
      <c r="M964" s="28">
        <f t="shared" si="63"/>
        <v>2</v>
      </c>
    </row>
    <row r="965" spans="2:13" ht="15.75" customHeight="1" x14ac:dyDescent="0.3">
      <c r="B965" s="12" t="s">
        <v>3575</v>
      </c>
      <c r="C965" s="13">
        <v>33.880000000000003</v>
      </c>
      <c r="D965" s="13" t="str">
        <f t="shared" si="60"/>
        <v>Obesity</v>
      </c>
      <c r="E965" s="13">
        <v>4.68</v>
      </c>
      <c r="F965" s="13" t="str">
        <f t="shared" si="61"/>
        <v>Normal</v>
      </c>
      <c r="G965" s="13" t="s">
        <v>8291</v>
      </c>
      <c r="H965" s="13" t="s">
        <v>8293</v>
      </c>
      <c r="I965" s="13" t="s">
        <v>8291</v>
      </c>
      <c r="J965" s="27">
        <v>1</v>
      </c>
      <c r="K965" s="13" t="s">
        <v>8291</v>
      </c>
      <c r="L965" s="13" t="str">
        <f t="shared" si="62"/>
        <v>No</v>
      </c>
      <c r="M965" s="28">
        <f t="shared" si="63"/>
        <v>1</v>
      </c>
    </row>
    <row r="966" spans="2:13" ht="15.75" customHeight="1" x14ac:dyDescent="0.3">
      <c r="B966" s="12" t="s">
        <v>3579</v>
      </c>
      <c r="C966" s="13">
        <v>26.63</v>
      </c>
      <c r="D966" s="13" t="str">
        <f t="shared" si="60"/>
        <v>Overweight</v>
      </c>
      <c r="E966" s="13">
        <v>4.3600000000000003</v>
      </c>
      <c r="F966" s="13" t="str">
        <f t="shared" si="61"/>
        <v>Normal</v>
      </c>
      <c r="G966" s="13" t="s">
        <v>8293</v>
      </c>
      <c r="H966" s="13" t="s">
        <v>8291</v>
      </c>
      <c r="I966" s="13" t="s">
        <v>8291</v>
      </c>
      <c r="J966" s="27">
        <v>2</v>
      </c>
      <c r="K966" s="13" t="s">
        <v>8291</v>
      </c>
      <c r="L966" s="13" t="str">
        <f t="shared" si="62"/>
        <v>No</v>
      </c>
      <c r="M966" s="28">
        <f t="shared" si="63"/>
        <v>2</v>
      </c>
    </row>
    <row r="967" spans="2:13" ht="15.75" customHeight="1" x14ac:dyDescent="0.3">
      <c r="B967" s="12" t="s">
        <v>3583</v>
      </c>
      <c r="C967" s="13">
        <v>28.7</v>
      </c>
      <c r="D967" s="13" t="str">
        <f t="shared" si="60"/>
        <v>Overweight</v>
      </c>
      <c r="E967" s="13">
        <v>7.74</v>
      </c>
      <c r="F967" s="13" t="str">
        <f t="shared" si="61"/>
        <v>Diabetes</v>
      </c>
      <c r="G967" s="13" t="s">
        <v>8291</v>
      </c>
      <c r="H967" s="13" t="s">
        <v>8291</v>
      </c>
      <c r="I967" s="13" t="s">
        <v>8291</v>
      </c>
      <c r="J967" s="27" t="s">
        <v>8292</v>
      </c>
      <c r="K967" s="13" t="s">
        <v>8291</v>
      </c>
      <c r="L967" s="13" t="str">
        <f t="shared" si="62"/>
        <v>No</v>
      </c>
      <c r="M967" s="28">
        <f t="shared" si="63"/>
        <v>0</v>
      </c>
    </row>
    <row r="968" spans="2:13" ht="15.75" customHeight="1" x14ac:dyDescent="0.3">
      <c r="B968" s="12" t="s">
        <v>3587</v>
      </c>
      <c r="C968" s="13">
        <v>25.65</v>
      </c>
      <c r="D968" s="13" t="str">
        <f t="shared" si="60"/>
        <v>Overweight</v>
      </c>
      <c r="E968" s="13">
        <v>4.05</v>
      </c>
      <c r="F968" s="13" t="str">
        <f t="shared" si="61"/>
        <v>Normal</v>
      </c>
      <c r="G968" s="13" t="s">
        <v>8293</v>
      </c>
      <c r="H968" s="13" t="s">
        <v>8291</v>
      </c>
      <c r="I968" s="13" t="s">
        <v>8291</v>
      </c>
      <c r="J968" s="27">
        <v>2</v>
      </c>
      <c r="K968" s="13" t="s">
        <v>8291</v>
      </c>
      <c r="L968" s="13" t="str">
        <f t="shared" si="62"/>
        <v>No</v>
      </c>
      <c r="M968" s="28">
        <f t="shared" si="63"/>
        <v>2</v>
      </c>
    </row>
    <row r="969" spans="2:13" ht="15.75" customHeight="1" x14ac:dyDescent="0.3">
      <c r="B969" s="12" t="s">
        <v>3591</v>
      </c>
      <c r="C969" s="13">
        <v>36.384999999999998</v>
      </c>
      <c r="D969" s="13" t="str">
        <f t="shared" si="60"/>
        <v>Obesity</v>
      </c>
      <c r="E969" s="13">
        <v>11.49</v>
      </c>
      <c r="F969" s="13" t="str">
        <f t="shared" si="61"/>
        <v>Diabetes</v>
      </c>
      <c r="G969" s="13" t="s">
        <v>8291</v>
      </c>
      <c r="H969" s="13" t="s">
        <v>8291</v>
      </c>
      <c r="I969" s="13" t="s">
        <v>8291</v>
      </c>
      <c r="J969" s="27" t="s">
        <v>8292</v>
      </c>
      <c r="K969" s="13" t="s">
        <v>8291</v>
      </c>
      <c r="L969" s="13" t="str">
        <f t="shared" si="62"/>
        <v>No</v>
      </c>
      <c r="M969" s="28">
        <f t="shared" si="63"/>
        <v>0</v>
      </c>
    </row>
    <row r="970" spans="2:13" ht="15.75" customHeight="1" x14ac:dyDescent="0.3">
      <c r="B970" s="12" t="s">
        <v>3595</v>
      </c>
      <c r="C970" s="13">
        <v>34.69</v>
      </c>
      <c r="D970" s="13" t="str">
        <f t="shared" si="60"/>
        <v>Obesity</v>
      </c>
      <c r="E970" s="13">
        <v>5.65</v>
      </c>
      <c r="F970" s="13" t="str">
        <f t="shared" si="61"/>
        <v>Normal</v>
      </c>
      <c r="G970" s="13" t="s">
        <v>8291</v>
      </c>
      <c r="H970" s="13" t="s">
        <v>8291</v>
      </c>
      <c r="I970" s="13" t="s">
        <v>8291</v>
      </c>
      <c r="J970" s="27" t="s">
        <v>8292</v>
      </c>
      <c r="K970" s="13" t="s">
        <v>8291</v>
      </c>
      <c r="L970" s="13" t="str">
        <f t="shared" si="62"/>
        <v>No</v>
      </c>
      <c r="M970" s="28">
        <f t="shared" si="63"/>
        <v>0</v>
      </c>
    </row>
    <row r="971" spans="2:13" ht="15.75" customHeight="1" x14ac:dyDescent="0.3">
      <c r="B971" s="12" t="s">
        <v>3598</v>
      </c>
      <c r="C971" s="13">
        <v>37.68</v>
      </c>
      <c r="D971" s="13" t="str">
        <f t="shared" si="60"/>
        <v>Obesity</v>
      </c>
      <c r="E971" s="13">
        <v>4.29</v>
      </c>
      <c r="F971" s="13" t="str">
        <f t="shared" si="61"/>
        <v>Normal</v>
      </c>
      <c r="G971" s="13" t="s">
        <v>8293</v>
      </c>
      <c r="H971" s="13" t="s">
        <v>8291</v>
      </c>
      <c r="I971" s="13" t="s">
        <v>8291</v>
      </c>
      <c r="J971" s="27" t="s">
        <v>8292</v>
      </c>
      <c r="K971" s="13" t="s">
        <v>8291</v>
      </c>
      <c r="L971" s="13" t="str">
        <f t="shared" si="62"/>
        <v>No</v>
      </c>
      <c r="M971" s="28">
        <f t="shared" si="63"/>
        <v>0</v>
      </c>
    </row>
    <row r="972" spans="2:13" ht="15.75" customHeight="1" x14ac:dyDescent="0.3">
      <c r="B972" s="12" t="s">
        <v>3601</v>
      </c>
      <c r="C972" s="13">
        <v>35.49</v>
      </c>
      <c r="D972" s="13" t="str">
        <f t="shared" si="60"/>
        <v>Obesity</v>
      </c>
      <c r="E972" s="13">
        <v>4.74</v>
      </c>
      <c r="F972" s="13" t="str">
        <f t="shared" si="61"/>
        <v>Normal</v>
      </c>
      <c r="G972" s="13" t="s">
        <v>8293</v>
      </c>
      <c r="H972" s="13" t="s">
        <v>8291</v>
      </c>
      <c r="I972" s="13" t="s">
        <v>8293</v>
      </c>
      <c r="J972" s="27">
        <v>1</v>
      </c>
      <c r="K972" s="13" t="s">
        <v>8291</v>
      </c>
      <c r="L972" s="13" t="str">
        <f t="shared" si="62"/>
        <v>No</v>
      </c>
      <c r="M972" s="28">
        <f t="shared" si="63"/>
        <v>1</v>
      </c>
    </row>
    <row r="973" spans="2:13" ht="15.75" customHeight="1" x14ac:dyDescent="0.3">
      <c r="B973" s="12" t="s">
        <v>3605</v>
      </c>
      <c r="C973" s="13">
        <v>44.7</v>
      </c>
      <c r="D973" s="13" t="str">
        <f t="shared" si="60"/>
        <v>Obesity</v>
      </c>
      <c r="E973" s="13">
        <v>7.6</v>
      </c>
      <c r="F973" s="13" t="str">
        <f t="shared" si="61"/>
        <v>Diabetes</v>
      </c>
      <c r="G973" s="13" t="s">
        <v>8293</v>
      </c>
      <c r="H973" s="13" t="s">
        <v>8291</v>
      </c>
      <c r="I973" s="13" t="s">
        <v>8291</v>
      </c>
      <c r="J973" s="27">
        <v>2</v>
      </c>
      <c r="K973" s="13" t="s">
        <v>8291</v>
      </c>
      <c r="L973" s="13" t="str">
        <f t="shared" si="62"/>
        <v>No</v>
      </c>
      <c r="M973" s="28">
        <f t="shared" si="63"/>
        <v>2</v>
      </c>
    </row>
    <row r="974" spans="2:13" ht="15.75" customHeight="1" x14ac:dyDescent="0.3">
      <c r="B974" s="12" t="s">
        <v>3608</v>
      </c>
      <c r="C974" s="13">
        <v>38.380000000000003</v>
      </c>
      <c r="D974" s="13" t="str">
        <f t="shared" si="60"/>
        <v>Obesity</v>
      </c>
      <c r="E974" s="13">
        <v>8.5</v>
      </c>
      <c r="F974" s="13" t="str">
        <f t="shared" si="61"/>
        <v>Diabetes</v>
      </c>
      <c r="G974" s="13" t="s">
        <v>8293</v>
      </c>
      <c r="H974" s="13" t="s">
        <v>8291</v>
      </c>
      <c r="I974" s="13" t="s">
        <v>8291</v>
      </c>
      <c r="J974" s="27">
        <v>2</v>
      </c>
      <c r="K974" s="13" t="s">
        <v>8291</v>
      </c>
      <c r="L974" s="13" t="str">
        <f t="shared" si="62"/>
        <v>No</v>
      </c>
      <c r="M974" s="28">
        <f t="shared" si="63"/>
        <v>2</v>
      </c>
    </row>
    <row r="975" spans="2:13" ht="15.75" customHeight="1" x14ac:dyDescent="0.3">
      <c r="B975" s="12" t="s">
        <v>3612</v>
      </c>
      <c r="C975" s="13">
        <v>35.244999999999997</v>
      </c>
      <c r="D975" s="13" t="str">
        <f t="shared" si="60"/>
        <v>Obesity</v>
      </c>
      <c r="E975" s="13">
        <v>11.22</v>
      </c>
      <c r="F975" s="13" t="str">
        <f t="shared" si="61"/>
        <v>Diabetes</v>
      </c>
      <c r="G975" s="13" t="s">
        <v>8293</v>
      </c>
      <c r="H975" s="13" t="s">
        <v>8291</v>
      </c>
      <c r="I975" s="13" t="s">
        <v>8291</v>
      </c>
      <c r="J975" s="27" t="s">
        <v>8292</v>
      </c>
      <c r="K975" s="13" t="s">
        <v>8291</v>
      </c>
      <c r="L975" s="13" t="str">
        <f t="shared" si="62"/>
        <v>No</v>
      </c>
      <c r="M975" s="28">
        <f t="shared" si="63"/>
        <v>0</v>
      </c>
    </row>
    <row r="976" spans="2:13" ht="15.75" customHeight="1" x14ac:dyDescent="0.3">
      <c r="B976" s="12" t="s">
        <v>3615</v>
      </c>
      <c r="C976" s="13">
        <v>49.84</v>
      </c>
      <c r="D976" s="13" t="str">
        <f t="shared" si="60"/>
        <v>Obesity</v>
      </c>
      <c r="E976" s="13">
        <v>5.0999999999999996</v>
      </c>
      <c r="F976" s="13" t="str">
        <f t="shared" si="61"/>
        <v>Normal</v>
      </c>
      <c r="G976" s="13" t="s">
        <v>8293</v>
      </c>
      <c r="H976" s="13" t="s">
        <v>8291</v>
      </c>
      <c r="I976" s="13" t="s">
        <v>8293</v>
      </c>
      <c r="J976" s="27">
        <v>1</v>
      </c>
      <c r="K976" s="13" t="s">
        <v>8291</v>
      </c>
      <c r="L976" s="13" t="str">
        <f t="shared" si="62"/>
        <v>No</v>
      </c>
      <c r="M976" s="28">
        <f t="shared" si="63"/>
        <v>1</v>
      </c>
    </row>
    <row r="977" spans="2:13" ht="15.75" customHeight="1" x14ac:dyDescent="0.3">
      <c r="B977" s="12" t="s">
        <v>3618</v>
      </c>
      <c r="C977" s="13">
        <v>49.06</v>
      </c>
      <c r="D977" s="13" t="str">
        <f t="shared" si="60"/>
        <v>Obesity</v>
      </c>
      <c r="E977" s="13">
        <v>5.43</v>
      </c>
      <c r="F977" s="13" t="str">
        <f t="shared" si="61"/>
        <v>Normal</v>
      </c>
      <c r="G977" s="13" t="s">
        <v>8293</v>
      </c>
      <c r="H977" s="13" t="s">
        <v>8291</v>
      </c>
      <c r="I977" s="13" t="s">
        <v>8291</v>
      </c>
      <c r="J977" s="27">
        <v>1</v>
      </c>
      <c r="K977" s="13" t="s">
        <v>8291</v>
      </c>
      <c r="L977" s="13" t="str">
        <f t="shared" si="62"/>
        <v>No</v>
      </c>
      <c r="M977" s="28">
        <f t="shared" si="63"/>
        <v>1</v>
      </c>
    </row>
    <row r="978" spans="2:13" ht="15.75" customHeight="1" x14ac:dyDescent="0.3">
      <c r="B978" s="12" t="s">
        <v>3621</v>
      </c>
      <c r="C978" s="13">
        <v>30.88</v>
      </c>
      <c r="D978" s="13" t="str">
        <f t="shared" si="60"/>
        <v>Obesity</v>
      </c>
      <c r="E978" s="13">
        <v>5.82</v>
      </c>
      <c r="F978" s="13" t="str">
        <f t="shared" si="61"/>
        <v>Prediabetes</v>
      </c>
      <c r="G978" s="13" t="s">
        <v>8291</v>
      </c>
      <c r="H978" s="13" t="s">
        <v>8291</v>
      </c>
      <c r="I978" s="13" t="s">
        <v>8291</v>
      </c>
      <c r="J978" s="27">
        <v>2</v>
      </c>
      <c r="K978" s="13" t="s">
        <v>8291</v>
      </c>
      <c r="L978" s="13" t="str">
        <f t="shared" si="62"/>
        <v>No</v>
      </c>
      <c r="M978" s="28">
        <f t="shared" si="63"/>
        <v>2</v>
      </c>
    </row>
    <row r="979" spans="2:13" ht="15.75" customHeight="1" x14ac:dyDescent="0.3">
      <c r="B979" s="12" t="s">
        <v>3625</v>
      </c>
      <c r="C979" s="13">
        <v>33.35</v>
      </c>
      <c r="D979" s="13" t="str">
        <f t="shared" si="60"/>
        <v>Obesity</v>
      </c>
      <c r="E979" s="13">
        <v>6.05</v>
      </c>
      <c r="F979" s="13" t="str">
        <f t="shared" si="61"/>
        <v>Prediabetes</v>
      </c>
      <c r="G979" s="13" t="s">
        <v>8291</v>
      </c>
      <c r="H979" s="13" t="s">
        <v>8291</v>
      </c>
      <c r="I979" s="13" t="s">
        <v>8293</v>
      </c>
      <c r="J979" s="27">
        <v>1</v>
      </c>
      <c r="K979" s="13" t="s">
        <v>8291</v>
      </c>
      <c r="L979" s="13" t="str">
        <f t="shared" si="62"/>
        <v>No</v>
      </c>
      <c r="M979" s="28">
        <f t="shared" si="63"/>
        <v>1</v>
      </c>
    </row>
    <row r="980" spans="2:13" ht="15.75" customHeight="1" x14ac:dyDescent="0.3">
      <c r="B980" s="12" t="s">
        <v>3628</v>
      </c>
      <c r="C980" s="13">
        <v>38</v>
      </c>
      <c r="D980" s="13" t="str">
        <f t="shared" si="60"/>
        <v>Obesity</v>
      </c>
      <c r="E980" s="13">
        <v>6.38</v>
      </c>
      <c r="F980" s="13" t="str">
        <f t="shared" si="61"/>
        <v>Prediabetes</v>
      </c>
      <c r="G980" s="13" t="s">
        <v>8293</v>
      </c>
      <c r="H980" s="13" t="s">
        <v>8291</v>
      </c>
      <c r="I980" s="13" t="s">
        <v>8291</v>
      </c>
      <c r="J980" s="27">
        <v>1</v>
      </c>
      <c r="K980" s="13" t="s">
        <v>8291</v>
      </c>
      <c r="L980" s="13" t="str">
        <f t="shared" si="62"/>
        <v>No</v>
      </c>
      <c r="M980" s="28">
        <f t="shared" si="63"/>
        <v>1</v>
      </c>
    </row>
    <row r="981" spans="2:13" ht="15.75" customHeight="1" x14ac:dyDescent="0.3">
      <c r="B981" s="12" t="s">
        <v>3631</v>
      </c>
      <c r="C981" s="13">
        <v>36.08</v>
      </c>
      <c r="D981" s="13" t="str">
        <f t="shared" si="60"/>
        <v>Obesity</v>
      </c>
      <c r="E981" s="13">
        <v>5.73</v>
      </c>
      <c r="F981" s="13" t="str">
        <f t="shared" si="61"/>
        <v>Prediabetes</v>
      </c>
      <c r="G981" s="13" t="s">
        <v>8293</v>
      </c>
      <c r="H981" s="13" t="s">
        <v>8291</v>
      </c>
      <c r="I981" s="13" t="s">
        <v>8291</v>
      </c>
      <c r="J981" s="27">
        <v>1</v>
      </c>
      <c r="K981" s="13" t="s">
        <v>8291</v>
      </c>
      <c r="L981" s="13" t="str">
        <f t="shared" si="62"/>
        <v>No</v>
      </c>
      <c r="M981" s="28">
        <f t="shared" si="63"/>
        <v>1</v>
      </c>
    </row>
    <row r="982" spans="2:13" ht="15.75" customHeight="1" x14ac:dyDescent="0.3">
      <c r="B982" s="12" t="s">
        <v>3634</v>
      </c>
      <c r="C982" s="13">
        <v>35.700000000000003</v>
      </c>
      <c r="D982" s="13" t="str">
        <f t="shared" si="60"/>
        <v>Obesity</v>
      </c>
      <c r="E982" s="13">
        <v>5.47</v>
      </c>
      <c r="F982" s="13" t="str">
        <f t="shared" si="61"/>
        <v>Normal</v>
      </c>
      <c r="G982" s="13" t="s">
        <v>8293</v>
      </c>
      <c r="H982" s="13" t="s">
        <v>8291</v>
      </c>
      <c r="I982" s="13" t="s">
        <v>8291</v>
      </c>
      <c r="J982" s="27">
        <v>1</v>
      </c>
      <c r="K982" s="13" t="s">
        <v>8291</v>
      </c>
      <c r="L982" s="13" t="str">
        <f t="shared" si="62"/>
        <v>No</v>
      </c>
      <c r="M982" s="28">
        <f t="shared" si="63"/>
        <v>1</v>
      </c>
    </row>
    <row r="983" spans="2:13" ht="15.75" customHeight="1" x14ac:dyDescent="0.3">
      <c r="B983" s="12" t="s">
        <v>3637</v>
      </c>
      <c r="C983" s="13">
        <v>34.01</v>
      </c>
      <c r="D983" s="13" t="str">
        <f t="shared" si="60"/>
        <v>Obesity</v>
      </c>
      <c r="E983" s="13">
        <v>11.3</v>
      </c>
      <c r="F983" s="13" t="str">
        <f t="shared" si="61"/>
        <v>Diabetes</v>
      </c>
      <c r="G983" s="13" t="s">
        <v>8291</v>
      </c>
      <c r="H983" s="13" t="s">
        <v>8291</v>
      </c>
      <c r="I983" s="13" t="s">
        <v>8291</v>
      </c>
      <c r="J983" s="27" t="s">
        <v>8292</v>
      </c>
      <c r="K983" s="13" t="s">
        <v>8291</v>
      </c>
      <c r="L983" s="13" t="str">
        <f t="shared" si="62"/>
        <v>No</v>
      </c>
      <c r="M983" s="28">
        <f t="shared" si="63"/>
        <v>0</v>
      </c>
    </row>
    <row r="984" spans="2:13" ht="15.75" customHeight="1" x14ac:dyDescent="0.3">
      <c r="B984" s="12" t="s">
        <v>3641</v>
      </c>
      <c r="C984" s="13">
        <v>31.54</v>
      </c>
      <c r="D984" s="13" t="str">
        <f t="shared" si="60"/>
        <v>Obesity</v>
      </c>
      <c r="E984" s="13">
        <v>6.72</v>
      </c>
      <c r="F984" s="13" t="str">
        <f t="shared" si="61"/>
        <v>Diabetes</v>
      </c>
      <c r="G984" s="13" t="s">
        <v>8291</v>
      </c>
      <c r="H984" s="13" t="s">
        <v>8291</v>
      </c>
      <c r="I984" s="13" t="s">
        <v>8291</v>
      </c>
      <c r="J984" s="27" t="s">
        <v>8292</v>
      </c>
      <c r="K984" s="13" t="s">
        <v>8291</v>
      </c>
      <c r="L984" s="13" t="str">
        <f t="shared" si="62"/>
        <v>No</v>
      </c>
      <c r="M984" s="28">
        <f t="shared" si="63"/>
        <v>0</v>
      </c>
    </row>
    <row r="985" spans="2:13" ht="15.75" customHeight="1" x14ac:dyDescent="0.3">
      <c r="B985" s="12" t="s">
        <v>3645</v>
      </c>
      <c r="C985" s="13">
        <v>23.3</v>
      </c>
      <c r="D985" s="13" t="str">
        <f t="shared" si="60"/>
        <v>Healthy Weight</v>
      </c>
      <c r="E985" s="13">
        <v>5.36</v>
      </c>
      <c r="F985" s="13" t="str">
        <f t="shared" si="61"/>
        <v>Normal</v>
      </c>
      <c r="G985" s="13" t="s">
        <v>8293</v>
      </c>
      <c r="H985" s="13" t="s">
        <v>8291</v>
      </c>
      <c r="I985" s="13" t="s">
        <v>8291</v>
      </c>
      <c r="J985" s="27">
        <v>1</v>
      </c>
      <c r="K985" s="13" t="s">
        <v>8291</v>
      </c>
      <c r="L985" s="13" t="str">
        <f t="shared" si="62"/>
        <v>No</v>
      </c>
      <c r="M985" s="28">
        <f t="shared" si="63"/>
        <v>1</v>
      </c>
    </row>
    <row r="986" spans="2:13" ht="15.75" customHeight="1" x14ac:dyDescent="0.3">
      <c r="B986" s="12" t="s">
        <v>3648</v>
      </c>
      <c r="C986" s="13">
        <v>27.75</v>
      </c>
      <c r="D986" s="13" t="str">
        <f t="shared" si="60"/>
        <v>Overweight</v>
      </c>
      <c r="E986" s="13">
        <v>9.8800000000000008</v>
      </c>
      <c r="F986" s="13" t="str">
        <f t="shared" si="61"/>
        <v>Diabetes</v>
      </c>
      <c r="G986" s="13" t="s">
        <v>8291</v>
      </c>
      <c r="H986" s="13" t="s">
        <v>8291</v>
      </c>
      <c r="I986" s="13" t="s">
        <v>8291</v>
      </c>
      <c r="J986" s="27" t="s">
        <v>8292</v>
      </c>
      <c r="K986" s="13" t="s">
        <v>8291</v>
      </c>
      <c r="L986" s="13" t="str">
        <f t="shared" si="62"/>
        <v>No</v>
      </c>
      <c r="M986" s="28">
        <f t="shared" si="63"/>
        <v>0</v>
      </c>
    </row>
    <row r="987" spans="2:13" ht="15.75" customHeight="1" x14ac:dyDescent="0.3">
      <c r="B987" s="12" t="s">
        <v>3652</v>
      </c>
      <c r="C987" s="13">
        <v>42.46</v>
      </c>
      <c r="D987" s="13" t="str">
        <f t="shared" si="60"/>
        <v>Obesity</v>
      </c>
      <c r="E987" s="13">
        <v>4.1100000000000003</v>
      </c>
      <c r="F987" s="13" t="str">
        <f t="shared" si="61"/>
        <v>Normal</v>
      </c>
      <c r="G987" s="13" t="s">
        <v>8291</v>
      </c>
      <c r="H987" s="13" t="s">
        <v>8291</v>
      </c>
      <c r="I987" s="13" t="s">
        <v>8291</v>
      </c>
      <c r="J987" s="27" t="s">
        <v>8292</v>
      </c>
      <c r="K987" s="13" t="s">
        <v>8291</v>
      </c>
      <c r="L987" s="13" t="str">
        <f t="shared" si="62"/>
        <v>No</v>
      </c>
      <c r="M987" s="28">
        <f t="shared" si="63"/>
        <v>0</v>
      </c>
    </row>
    <row r="988" spans="2:13" ht="15.75" customHeight="1" x14ac:dyDescent="0.3">
      <c r="B988" s="12" t="s">
        <v>3656</v>
      </c>
      <c r="C988" s="13">
        <v>54.47</v>
      </c>
      <c r="D988" s="13" t="str">
        <f t="shared" si="60"/>
        <v>Obesity</v>
      </c>
      <c r="E988" s="13">
        <v>7.48</v>
      </c>
      <c r="F988" s="13" t="str">
        <f t="shared" si="61"/>
        <v>Diabetes</v>
      </c>
      <c r="G988" s="13" t="s">
        <v>8291</v>
      </c>
      <c r="H988" s="13" t="s">
        <v>8291</v>
      </c>
      <c r="I988" s="13" t="s">
        <v>8291</v>
      </c>
      <c r="J988" s="27" t="s">
        <v>8292</v>
      </c>
      <c r="K988" s="13" t="s">
        <v>8291</v>
      </c>
      <c r="L988" s="13" t="str">
        <f t="shared" si="62"/>
        <v>No</v>
      </c>
      <c r="M988" s="28">
        <f t="shared" si="63"/>
        <v>0</v>
      </c>
    </row>
    <row r="989" spans="2:13" ht="15.75" customHeight="1" x14ac:dyDescent="0.3">
      <c r="B989" s="12" t="s">
        <v>3660</v>
      </c>
      <c r="C989" s="13">
        <v>24.93</v>
      </c>
      <c r="D989" s="13" t="b">
        <f t="shared" si="60"/>
        <v>0</v>
      </c>
      <c r="E989" s="13">
        <v>9.18</v>
      </c>
      <c r="F989" s="13" t="str">
        <f t="shared" si="61"/>
        <v>Diabetes</v>
      </c>
      <c r="G989" s="13" t="s">
        <v>8293</v>
      </c>
      <c r="H989" s="13" t="s">
        <v>8291</v>
      </c>
      <c r="I989" s="13" t="s">
        <v>8293</v>
      </c>
      <c r="J989" s="27">
        <v>1</v>
      </c>
      <c r="K989" s="13" t="s">
        <v>8291</v>
      </c>
      <c r="L989" s="13" t="str">
        <f t="shared" si="62"/>
        <v>No</v>
      </c>
      <c r="M989" s="28">
        <f t="shared" si="63"/>
        <v>1</v>
      </c>
    </row>
    <row r="990" spans="2:13" ht="15.75" customHeight="1" x14ac:dyDescent="0.3">
      <c r="B990" s="12" t="s">
        <v>3662</v>
      </c>
      <c r="C990" s="13">
        <v>48.12</v>
      </c>
      <c r="D990" s="13" t="str">
        <f t="shared" si="60"/>
        <v>Obesity</v>
      </c>
      <c r="E990" s="13">
        <v>4.51</v>
      </c>
      <c r="F990" s="13" t="str">
        <f t="shared" si="61"/>
        <v>Normal</v>
      </c>
      <c r="G990" s="13" t="s">
        <v>8293</v>
      </c>
      <c r="H990" s="13" t="s">
        <v>8291</v>
      </c>
      <c r="I990" s="13" t="s">
        <v>8291</v>
      </c>
      <c r="J990" s="27">
        <v>1</v>
      </c>
      <c r="K990" s="13" t="s">
        <v>8291</v>
      </c>
      <c r="L990" s="13" t="str">
        <f t="shared" si="62"/>
        <v>No</v>
      </c>
      <c r="M990" s="28">
        <f t="shared" si="63"/>
        <v>1</v>
      </c>
    </row>
    <row r="991" spans="2:13" ht="15.75" customHeight="1" x14ac:dyDescent="0.3">
      <c r="B991" s="12" t="s">
        <v>3665</v>
      </c>
      <c r="C991" s="13">
        <v>24.91</v>
      </c>
      <c r="D991" s="13" t="b">
        <f t="shared" si="60"/>
        <v>0</v>
      </c>
      <c r="E991" s="13">
        <v>7.33</v>
      </c>
      <c r="F991" s="13" t="str">
        <f t="shared" si="61"/>
        <v>Diabetes</v>
      </c>
      <c r="G991" s="13" t="s">
        <v>8293</v>
      </c>
      <c r="H991" s="13" t="s">
        <v>8291</v>
      </c>
      <c r="I991" s="13" t="s">
        <v>8293</v>
      </c>
      <c r="J991" s="27">
        <v>1</v>
      </c>
      <c r="K991" s="13" t="s">
        <v>8291</v>
      </c>
      <c r="L991" s="13" t="str">
        <f t="shared" si="62"/>
        <v>No</v>
      </c>
      <c r="M991" s="28">
        <f t="shared" si="63"/>
        <v>1</v>
      </c>
    </row>
    <row r="992" spans="2:13" ht="15.75" customHeight="1" x14ac:dyDescent="0.3">
      <c r="B992" s="12" t="s">
        <v>3669</v>
      </c>
      <c r="C992" s="13">
        <v>27.645</v>
      </c>
      <c r="D992" s="13" t="str">
        <f t="shared" si="60"/>
        <v>Overweight</v>
      </c>
      <c r="E992" s="13">
        <v>10.56</v>
      </c>
      <c r="F992" s="13" t="str">
        <f t="shared" si="61"/>
        <v>Diabetes</v>
      </c>
      <c r="G992" s="13" t="s">
        <v>8291</v>
      </c>
      <c r="H992" s="13" t="s">
        <v>8291</v>
      </c>
      <c r="I992" s="13" t="s">
        <v>8291</v>
      </c>
      <c r="J992" s="27" t="s">
        <v>8292</v>
      </c>
      <c r="K992" s="13" t="s">
        <v>8291</v>
      </c>
      <c r="L992" s="13" t="str">
        <f t="shared" si="62"/>
        <v>No</v>
      </c>
      <c r="M992" s="28">
        <f t="shared" si="63"/>
        <v>0</v>
      </c>
    </row>
    <row r="993" spans="2:13" ht="15.75" customHeight="1" x14ac:dyDescent="0.3">
      <c r="B993" s="12" t="s">
        <v>3672</v>
      </c>
      <c r="C993" s="13">
        <v>33.700000000000003</v>
      </c>
      <c r="D993" s="13" t="str">
        <f t="shared" si="60"/>
        <v>Obesity</v>
      </c>
      <c r="E993" s="13">
        <v>4.01</v>
      </c>
      <c r="F993" s="13" t="str">
        <f t="shared" si="61"/>
        <v>Normal</v>
      </c>
      <c r="G993" s="13" t="s">
        <v>8291</v>
      </c>
      <c r="H993" s="13" t="s">
        <v>8291</v>
      </c>
      <c r="I993" s="13" t="s">
        <v>8291</v>
      </c>
      <c r="J993" s="27">
        <v>2</v>
      </c>
      <c r="K993" s="13" t="s">
        <v>8291</v>
      </c>
      <c r="L993" s="13" t="str">
        <f t="shared" si="62"/>
        <v>No</v>
      </c>
      <c r="M993" s="28">
        <f t="shared" si="63"/>
        <v>2</v>
      </c>
    </row>
    <row r="994" spans="2:13" ht="15.75" customHeight="1" x14ac:dyDescent="0.3">
      <c r="B994" s="12" t="s">
        <v>3676</v>
      </c>
      <c r="C994" s="13">
        <v>38.93</v>
      </c>
      <c r="D994" s="13" t="str">
        <f t="shared" si="60"/>
        <v>Obesity</v>
      </c>
      <c r="E994" s="13">
        <v>5.64</v>
      </c>
      <c r="F994" s="13" t="str">
        <f t="shared" si="61"/>
        <v>Normal</v>
      </c>
      <c r="G994" s="13" t="s">
        <v>8293</v>
      </c>
      <c r="H994" s="13" t="s">
        <v>8291</v>
      </c>
      <c r="I994" s="13" t="s">
        <v>8291</v>
      </c>
      <c r="J994" s="27">
        <v>1</v>
      </c>
      <c r="K994" s="13" t="s">
        <v>8291</v>
      </c>
      <c r="L994" s="13" t="str">
        <f t="shared" si="62"/>
        <v>No</v>
      </c>
      <c r="M994" s="28">
        <f t="shared" si="63"/>
        <v>1</v>
      </c>
    </row>
    <row r="995" spans="2:13" ht="15.75" customHeight="1" x14ac:dyDescent="0.3">
      <c r="B995" s="12" t="s">
        <v>3679</v>
      </c>
      <c r="C995" s="13">
        <v>32.774999999999999</v>
      </c>
      <c r="D995" s="13" t="str">
        <f t="shared" si="60"/>
        <v>Obesity</v>
      </c>
      <c r="E995" s="13">
        <v>8.02</v>
      </c>
      <c r="F995" s="13" t="str">
        <f t="shared" si="61"/>
        <v>Diabetes</v>
      </c>
      <c r="G995" s="13" t="s">
        <v>8293</v>
      </c>
      <c r="H995" s="13" t="s">
        <v>8291</v>
      </c>
      <c r="I995" s="13" t="s">
        <v>8291</v>
      </c>
      <c r="J995" s="27">
        <v>2</v>
      </c>
      <c r="K995" s="13" t="s">
        <v>8291</v>
      </c>
      <c r="L995" s="13" t="str">
        <f t="shared" si="62"/>
        <v>No</v>
      </c>
      <c r="M995" s="28">
        <f t="shared" si="63"/>
        <v>2</v>
      </c>
    </row>
    <row r="996" spans="2:13" ht="15.75" customHeight="1" x14ac:dyDescent="0.3">
      <c r="B996" s="12" t="s">
        <v>3683</v>
      </c>
      <c r="C996" s="13">
        <v>29.83</v>
      </c>
      <c r="D996" s="13" t="str">
        <f t="shared" si="60"/>
        <v>Overweight</v>
      </c>
      <c r="E996" s="13">
        <v>7.2</v>
      </c>
      <c r="F996" s="13" t="str">
        <f t="shared" si="61"/>
        <v>Diabetes</v>
      </c>
      <c r="G996" s="13" t="s">
        <v>8293</v>
      </c>
      <c r="H996" s="13" t="s">
        <v>8291</v>
      </c>
      <c r="I996" s="13" t="s">
        <v>8291</v>
      </c>
      <c r="J996" s="27" t="s">
        <v>8292</v>
      </c>
      <c r="K996" s="13" t="s">
        <v>8291</v>
      </c>
      <c r="L996" s="13" t="str">
        <f t="shared" si="62"/>
        <v>No</v>
      </c>
      <c r="M996" s="28">
        <f t="shared" si="63"/>
        <v>0</v>
      </c>
    </row>
    <row r="997" spans="2:13" ht="15.75" customHeight="1" x14ac:dyDescent="0.3">
      <c r="B997" s="12" t="s">
        <v>3687</v>
      </c>
      <c r="C997" s="13">
        <v>28.31</v>
      </c>
      <c r="D997" s="13" t="str">
        <f t="shared" si="60"/>
        <v>Overweight</v>
      </c>
      <c r="E997" s="13">
        <v>4.55</v>
      </c>
      <c r="F997" s="13" t="str">
        <f t="shared" si="61"/>
        <v>Normal</v>
      </c>
      <c r="G997" s="13" t="s">
        <v>8291</v>
      </c>
      <c r="H997" s="13" t="s">
        <v>8293</v>
      </c>
      <c r="I997" s="13" t="s">
        <v>8291</v>
      </c>
      <c r="J997" s="27">
        <v>1</v>
      </c>
      <c r="K997" s="13" t="s">
        <v>8291</v>
      </c>
      <c r="L997" s="13" t="str">
        <f t="shared" si="62"/>
        <v>No</v>
      </c>
      <c r="M997" s="28">
        <f t="shared" si="63"/>
        <v>1</v>
      </c>
    </row>
    <row r="998" spans="2:13" ht="15.75" customHeight="1" x14ac:dyDescent="0.3">
      <c r="B998" s="12" t="s">
        <v>3690</v>
      </c>
      <c r="C998" s="13">
        <v>29.79</v>
      </c>
      <c r="D998" s="13" t="str">
        <f t="shared" si="60"/>
        <v>Overweight</v>
      </c>
      <c r="E998" s="13">
        <v>9.0299999999999994</v>
      </c>
      <c r="F998" s="13" t="str">
        <f t="shared" si="61"/>
        <v>Diabetes</v>
      </c>
      <c r="G998" s="13" t="s">
        <v>8291</v>
      </c>
      <c r="H998" s="13" t="s">
        <v>8291</v>
      </c>
      <c r="I998" s="13" t="s">
        <v>8291</v>
      </c>
      <c r="J998" s="27" t="s">
        <v>8292</v>
      </c>
      <c r="K998" s="13" t="s">
        <v>8291</v>
      </c>
      <c r="L998" s="13" t="str">
        <f t="shared" si="62"/>
        <v>No</v>
      </c>
      <c r="M998" s="28">
        <f t="shared" si="63"/>
        <v>0</v>
      </c>
    </row>
    <row r="999" spans="2:13" ht="15.75" customHeight="1" x14ac:dyDescent="0.3">
      <c r="B999" s="12" t="s">
        <v>3694</v>
      </c>
      <c r="C999" s="13">
        <v>36.6</v>
      </c>
      <c r="D999" s="13" t="str">
        <f t="shared" si="60"/>
        <v>Obesity</v>
      </c>
      <c r="E999" s="13">
        <v>5.2</v>
      </c>
      <c r="F999" s="13" t="str">
        <f t="shared" si="61"/>
        <v>Normal</v>
      </c>
      <c r="G999" s="13" t="s">
        <v>8293</v>
      </c>
      <c r="H999" s="13" t="s">
        <v>8291</v>
      </c>
      <c r="I999" s="13" t="s">
        <v>8293</v>
      </c>
      <c r="J999" s="27">
        <v>1</v>
      </c>
      <c r="K999" s="13" t="s">
        <v>8291</v>
      </c>
      <c r="L999" s="13" t="str">
        <f t="shared" si="62"/>
        <v>No</v>
      </c>
      <c r="M999" s="28">
        <f t="shared" si="63"/>
        <v>1</v>
      </c>
    </row>
    <row r="1000" spans="2:13" ht="15.75" customHeight="1" x14ac:dyDescent="0.3">
      <c r="B1000" s="12" t="s">
        <v>3697</v>
      </c>
      <c r="C1000" s="13">
        <v>35.93</v>
      </c>
      <c r="D1000" s="13" t="str">
        <f t="shared" si="60"/>
        <v>Obesity</v>
      </c>
      <c r="E1000" s="13">
        <v>8.3000000000000007</v>
      </c>
      <c r="F1000" s="13" t="str">
        <f t="shared" si="61"/>
        <v>Diabetes</v>
      </c>
      <c r="G1000" s="13" t="s">
        <v>8293</v>
      </c>
      <c r="H1000" s="13" t="s">
        <v>8291</v>
      </c>
      <c r="I1000" s="13" t="s">
        <v>8291</v>
      </c>
      <c r="J1000" s="27" t="s">
        <v>8292</v>
      </c>
      <c r="K1000" s="13" t="s">
        <v>8291</v>
      </c>
      <c r="L1000" s="13" t="str">
        <f t="shared" si="62"/>
        <v>No</v>
      </c>
      <c r="M1000" s="28">
        <f t="shared" si="63"/>
        <v>0</v>
      </c>
    </row>
    <row r="1001" spans="2:13" ht="15.75" customHeight="1" x14ac:dyDescent="0.3">
      <c r="B1001" s="12" t="s">
        <v>3700</v>
      </c>
      <c r="C1001" s="13">
        <v>28.6</v>
      </c>
      <c r="D1001" s="13" t="str">
        <f t="shared" si="60"/>
        <v>Overweight</v>
      </c>
      <c r="E1001" s="13">
        <v>5.56</v>
      </c>
      <c r="F1001" s="13" t="str">
        <f t="shared" si="61"/>
        <v>Normal</v>
      </c>
      <c r="G1001" s="13" t="s">
        <v>8293</v>
      </c>
      <c r="H1001" s="13" t="s">
        <v>8291</v>
      </c>
      <c r="I1001" s="13" t="s">
        <v>8293</v>
      </c>
      <c r="J1001" s="27">
        <v>1</v>
      </c>
      <c r="K1001" s="13" t="s">
        <v>8291</v>
      </c>
      <c r="L1001" s="13" t="str">
        <f t="shared" si="62"/>
        <v>No</v>
      </c>
      <c r="M1001" s="28">
        <f t="shared" si="63"/>
        <v>1</v>
      </c>
    </row>
    <row r="1002" spans="2:13" ht="15.75" customHeight="1" x14ac:dyDescent="0.3">
      <c r="B1002" s="12" t="s">
        <v>3703</v>
      </c>
      <c r="C1002" s="13">
        <v>39.17</v>
      </c>
      <c r="D1002" s="13" t="str">
        <f t="shared" si="60"/>
        <v>Obesity</v>
      </c>
      <c r="E1002" s="13">
        <v>4.1500000000000004</v>
      </c>
      <c r="F1002" s="13" t="str">
        <f t="shared" si="61"/>
        <v>Normal</v>
      </c>
      <c r="G1002" s="13" t="s">
        <v>8291</v>
      </c>
      <c r="H1002" s="13" t="s">
        <v>8291</v>
      </c>
      <c r="I1002" s="13" t="s">
        <v>8291</v>
      </c>
      <c r="J1002" s="27" t="s">
        <v>8292</v>
      </c>
      <c r="K1002" s="13" t="s">
        <v>8291</v>
      </c>
      <c r="L1002" s="13" t="str">
        <f t="shared" si="62"/>
        <v>No</v>
      </c>
      <c r="M1002" s="28">
        <f t="shared" si="63"/>
        <v>0</v>
      </c>
    </row>
    <row r="1003" spans="2:13" ht="15.75" customHeight="1" x14ac:dyDescent="0.3">
      <c r="B1003" s="12" t="s">
        <v>3707</v>
      </c>
      <c r="C1003" s="13">
        <v>26.41</v>
      </c>
      <c r="D1003" s="13" t="str">
        <f t="shared" si="60"/>
        <v>Overweight</v>
      </c>
      <c r="E1003" s="13">
        <v>5.99</v>
      </c>
      <c r="F1003" s="13" t="str">
        <f t="shared" si="61"/>
        <v>Prediabetes</v>
      </c>
      <c r="G1003" s="13" t="s">
        <v>8293</v>
      </c>
      <c r="H1003" s="13" t="s">
        <v>8291</v>
      </c>
      <c r="I1003" s="13" t="s">
        <v>8293</v>
      </c>
      <c r="J1003" s="27">
        <v>1</v>
      </c>
      <c r="K1003" s="13" t="s">
        <v>8291</v>
      </c>
      <c r="L1003" s="13" t="str">
        <f t="shared" si="62"/>
        <v>No</v>
      </c>
      <c r="M1003" s="28">
        <f t="shared" si="63"/>
        <v>1</v>
      </c>
    </row>
    <row r="1004" spans="2:13" ht="15.75" customHeight="1" x14ac:dyDescent="0.3">
      <c r="B1004" s="12" t="s">
        <v>3710</v>
      </c>
      <c r="C1004" s="13">
        <v>30.63</v>
      </c>
      <c r="D1004" s="13" t="str">
        <f t="shared" si="60"/>
        <v>Obesity</v>
      </c>
      <c r="E1004" s="13">
        <v>5.8</v>
      </c>
      <c r="F1004" s="13" t="str">
        <f t="shared" si="61"/>
        <v>Prediabetes</v>
      </c>
      <c r="G1004" s="13" t="s">
        <v>8293</v>
      </c>
      <c r="H1004" s="13" t="s">
        <v>8291</v>
      </c>
      <c r="I1004" s="13" t="s">
        <v>8291</v>
      </c>
      <c r="J1004" s="27" t="s">
        <v>8292</v>
      </c>
      <c r="K1004" s="13" t="s">
        <v>8291</v>
      </c>
      <c r="L1004" s="13" t="str">
        <f t="shared" si="62"/>
        <v>No</v>
      </c>
      <c r="M1004" s="28">
        <f t="shared" si="63"/>
        <v>0</v>
      </c>
    </row>
    <row r="1005" spans="2:13" ht="15.75" customHeight="1" x14ac:dyDescent="0.3">
      <c r="B1005" s="12" t="s">
        <v>3714</v>
      </c>
      <c r="C1005" s="13">
        <v>31.73</v>
      </c>
      <c r="D1005" s="13" t="str">
        <f t="shared" si="60"/>
        <v>Obesity</v>
      </c>
      <c r="E1005" s="13">
        <v>7.32</v>
      </c>
      <c r="F1005" s="13" t="str">
        <f t="shared" si="61"/>
        <v>Diabetes</v>
      </c>
      <c r="G1005" s="13" t="s">
        <v>8293</v>
      </c>
      <c r="H1005" s="13" t="s">
        <v>8291</v>
      </c>
      <c r="I1005" s="13" t="s">
        <v>8291</v>
      </c>
      <c r="J1005" s="27">
        <v>2</v>
      </c>
      <c r="K1005" s="13" t="s">
        <v>8291</v>
      </c>
      <c r="L1005" s="13" t="str">
        <f t="shared" si="62"/>
        <v>No</v>
      </c>
      <c r="M1005" s="28">
        <f t="shared" si="63"/>
        <v>2</v>
      </c>
    </row>
    <row r="1006" spans="2:13" ht="15.75" customHeight="1" x14ac:dyDescent="0.3">
      <c r="B1006" s="12" t="s">
        <v>3718</v>
      </c>
      <c r="C1006" s="13">
        <v>30.7</v>
      </c>
      <c r="D1006" s="13" t="str">
        <f t="shared" si="60"/>
        <v>Obesity</v>
      </c>
      <c r="E1006" s="13">
        <v>5.16</v>
      </c>
      <c r="F1006" s="13" t="str">
        <f t="shared" si="61"/>
        <v>Normal</v>
      </c>
      <c r="G1006" s="13" t="s">
        <v>8291</v>
      </c>
      <c r="H1006" s="13" t="s">
        <v>8291</v>
      </c>
      <c r="I1006" s="13" t="s">
        <v>8291</v>
      </c>
      <c r="J1006" s="27">
        <v>2</v>
      </c>
      <c r="K1006" s="13" t="s">
        <v>8291</v>
      </c>
      <c r="L1006" s="13" t="str">
        <f t="shared" si="62"/>
        <v>No</v>
      </c>
      <c r="M1006" s="28">
        <f t="shared" si="63"/>
        <v>2</v>
      </c>
    </row>
    <row r="1007" spans="2:13" ht="15.75" customHeight="1" x14ac:dyDescent="0.3">
      <c r="B1007" s="12" t="s">
        <v>3721</v>
      </c>
      <c r="C1007" s="13">
        <v>25.934999999999999</v>
      </c>
      <c r="D1007" s="13" t="str">
        <f t="shared" si="60"/>
        <v>Overweight</v>
      </c>
      <c r="E1007" s="13">
        <v>5.96</v>
      </c>
      <c r="F1007" s="13" t="str">
        <f t="shared" si="61"/>
        <v>Prediabetes</v>
      </c>
      <c r="G1007" s="13" t="s">
        <v>8293</v>
      </c>
      <c r="H1007" s="13" t="s">
        <v>8291</v>
      </c>
      <c r="I1007" s="13" t="s">
        <v>8291</v>
      </c>
      <c r="J1007" s="27">
        <v>2</v>
      </c>
      <c r="K1007" s="13" t="s">
        <v>8291</v>
      </c>
      <c r="L1007" s="13" t="str">
        <f t="shared" si="62"/>
        <v>No</v>
      </c>
      <c r="M1007" s="28">
        <f t="shared" si="63"/>
        <v>2</v>
      </c>
    </row>
    <row r="1008" spans="2:13" ht="15.75" customHeight="1" x14ac:dyDescent="0.3">
      <c r="B1008" s="12" t="s">
        <v>3724</v>
      </c>
      <c r="C1008" s="13">
        <v>35.9</v>
      </c>
      <c r="D1008" s="13" t="str">
        <f t="shared" si="60"/>
        <v>Obesity</v>
      </c>
      <c r="E1008" s="13">
        <v>4.8499999999999996</v>
      </c>
      <c r="F1008" s="13" t="str">
        <f t="shared" si="61"/>
        <v>Normal</v>
      </c>
      <c r="G1008" s="13" t="s">
        <v>8293</v>
      </c>
      <c r="H1008" s="13" t="s">
        <v>8291</v>
      </c>
      <c r="I1008" s="13" t="s">
        <v>8293</v>
      </c>
      <c r="J1008" s="27">
        <v>1</v>
      </c>
      <c r="K1008" s="13" t="s">
        <v>8291</v>
      </c>
      <c r="L1008" s="13" t="str">
        <f t="shared" si="62"/>
        <v>No</v>
      </c>
      <c r="M1008" s="28">
        <f t="shared" si="63"/>
        <v>1</v>
      </c>
    </row>
    <row r="1009" spans="2:13" ht="15.75" customHeight="1" x14ac:dyDescent="0.3">
      <c r="B1009" s="12" t="s">
        <v>3728</v>
      </c>
      <c r="C1009" s="13">
        <v>26.7</v>
      </c>
      <c r="D1009" s="13" t="str">
        <f t="shared" si="60"/>
        <v>Overweight</v>
      </c>
      <c r="E1009" s="13">
        <v>5.09</v>
      </c>
      <c r="F1009" s="13" t="str">
        <f t="shared" si="61"/>
        <v>Normal</v>
      </c>
      <c r="G1009" s="13" t="s">
        <v>8293</v>
      </c>
      <c r="H1009" s="13" t="s">
        <v>8291</v>
      </c>
      <c r="I1009" s="13" t="s">
        <v>8293</v>
      </c>
      <c r="J1009" s="27">
        <v>1</v>
      </c>
      <c r="K1009" s="13" t="s">
        <v>8291</v>
      </c>
      <c r="L1009" s="13" t="str">
        <f t="shared" si="62"/>
        <v>No</v>
      </c>
      <c r="M1009" s="28">
        <f t="shared" si="63"/>
        <v>1</v>
      </c>
    </row>
    <row r="1010" spans="2:13" ht="15.75" customHeight="1" x14ac:dyDescent="0.3">
      <c r="B1010" s="12" t="s">
        <v>3731</v>
      </c>
      <c r="C1010" s="13">
        <v>33.71</v>
      </c>
      <c r="D1010" s="13" t="str">
        <f t="shared" si="60"/>
        <v>Obesity</v>
      </c>
      <c r="E1010" s="13">
        <v>4.9400000000000004</v>
      </c>
      <c r="F1010" s="13" t="str">
        <f t="shared" si="61"/>
        <v>Normal</v>
      </c>
      <c r="G1010" s="13" t="s">
        <v>8291</v>
      </c>
      <c r="H1010" s="13" t="s">
        <v>8291</v>
      </c>
      <c r="I1010" s="13" t="s">
        <v>8291</v>
      </c>
      <c r="J1010" s="27" t="s">
        <v>8292</v>
      </c>
      <c r="K1010" s="13" t="s">
        <v>8291</v>
      </c>
      <c r="L1010" s="13" t="str">
        <f t="shared" si="62"/>
        <v>No</v>
      </c>
      <c r="M1010" s="28">
        <f t="shared" si="63"/>
        <v>0</v>
      </c>
    </row>
    <row r="1011" spans="2:13" ht="15.75" customHeight="1" x14ac:dyDescent="0.3">
      <c r="B1011" s="12" t="s">
        <v>3735</v>
      </c>
      <c r="C1011" s="13">
        <v>41.91</v>
      </c>
      <c r="D1011" s="13" t="str">
        <f t="shared" si="60"/>
        <v>Obesity</v>
      </c>
      <c r="E1011" s="13">
        <v>4.92</v>
      </c>
      <c r="F1011" s="13" t="str">
        <f t="shared" si="61"/>
        <v>Normal</v>
      </c>
      <c r="G1011" s="13" t="s">
        <v>8293</v>
      </c>
      <c r="H1011" s="13" t="s">
        <v>8291</v>
      </c>
      <c r="I1011" s="13" t="s">
        <v>8291</v>
      </c>
      <c r="J1011" s="27">
        <v>2</v>
      </c>
      <c r="K1011" s="13" t="s">
        <v>8291</v>
      </c>
      <c r="L1011" s="13" t="str">
        <f t="shared" si="62"/>
        <v>No</v>
      </c>
      <c r="M1011" s="28">
        <f t="shared" si="63"/>
        <v>2</v>
      </c>
    </row>
    <row r="1012" spans="2:13" ht="15.75" customHeight="1" x14ac:dyDescent="0.3">
      <c r="B1012" s="12" t="s">
        <v>3738</v>
      </c>
      <c r="C1012" s="13">
        <v>39.82</v>
      </c>
      <c r="D1012" s="13" t="str">
        <f t="shared" si="60"/>
        <v>Obesity</v>
      </c>
      <c r="E1012" s="13">
        <v>6.05</v>
      </c>
      <c r="F1012" s="13" t="str">
        <f t="shared" si="61"/>
        <v>Prediabetes</v>
      </c>
      <c r="G1012" s="13" t="s">
        <v>8293</v>
      </c>
      <c r="H1012" s="13" t="s">
        <v>8291</v>
      </c>
      <c r="I1012" s="13" t="s">
        <v>8291</v>
      </c>
      <c r="J1012" s="27">
        <v>2</v>
      </c>
      <c r="K1012" s="13" t="s">
        <v>8291</v>
      </c>
      <c r="L1012" s="13" t="str">
        <f t="shared" si="62"/>
        <v>No</v>
      </c>
      <c r="M1012" s="28">
        <f t="shared" si="63"/>
        <v>2</v>
      </c>
    </row>
    <row r="1013" spans="2:13" ht="15.75" customHeight="1" x14ac:dyDescent="0.3">
      <c r="B1013" s="12" t="s">
        <v>3742</v>
      </c>
      <c r="C1013" s="13">
        <v>28.12</v>
      </c>
      <c r="D1013" s="13" t="str">
        <f t="shared" si="60"/>
        <v>Overweight</v>
      </c>
      <c r="E1013" s="13">
        <v>4.67</v>
      </c>
      <c r="F1013" s="13" t="str">
        <f t="shared" si="61"/>
        <v>Normal</v>
      </c>
      <c r="G1013" s="13" t="s">
        <v>8291</v>
      </c>
      <c r="H1013" s="13" t="s">
        <v>8291</v>
      </c>
      <c r="I1013" s="13" t="s">
        <v>8291</v>
      </c>
      <c r="J1013" s="27">
        <v>2</v>
      </c>
      <c r="K1013" s="13" t="s">
        <v>8291</v>
      </c>
      <c r="L1013" s="13" t="str">
        <f t="shared" si="62"/>
        <v>No</v>
      </c>
      <c r="M1013" s="28">
        <f t="shared" si="63"/>
        <v>2</v>
      </c>
    </row>
    <row r="1014" spans="2:13" ht="15.75" customHeight="1" x14ac:dyDescent="0.3">
      <c r="B1014" s="12" t="s">
        <v>3745</v>
      </c>
      <c r="C1014" s="13">
        <v>26.98</v>
      </c>
      <c r="D1014" s="13" t="str">
        <f t="shared" si="60"/>
        <v>Overweight</v>
      </c>
      <c r="E1014" s="13">
        <v>9.81</v>
      </c>
      <c r="F1014" s="13" t="str">
        <f t="shared" si="61"/>
        <v>Diabetes</v>
      </c>
      <c r="G1014" s="13" t="s">
        <v>8293</v>
      </c>
      <c r="H1014" s="13" t="s">
        <v>8291</v>
      </c>
      <c r="I1014" s="13" t="s">
        <v>8291</v>
      </c>
      <c r="J1014" s="27" t="s">
        <v>8292</v>
      </c>
      <c r="K1014" s="13" t="s">
        <v>8291</v>
      </c>
      <c r="L1014" s="13" t="str">
        <f t="shared" si="62"/>
        <v>No</v>
      </c>
      <c r="M1014" s="28">
        <f t="shared" si="63"/>
        <v>0</v>
      </c>
    </row>
    <row r="1015" spans="2:13" ht="15.75" customHeight="1" x14ac:dyDescent="0.3">
      <c r="B1015" s="12" t="s">
        <v>3748</v>
      </c>
      <c r="C1015" s="13">
        <v>27.2</v>
      </c>
      <c r="D1015" s="13" t="str">
        <f t="shared" si="60"/>
        <v>Overweight</v>
      </c>
      <c r="E1015" s="13">
        <v>6.06</v>
      </c>
      <c r="F1015" s="13" t="str">
        <f t="shared" si="61"/>
        <v>Prediabetes</v>
      </c>
      <c r="G1015" s="13" t="s">
        <v>8293</v>
      </c>
      <c r="H1015" s="13" t="s">
        <v>8291</v>
      </c>
      <c r="I1015" s="13" t="s">
        <v>8291</v>
      </c>
      <c r="J1015" s="27">
        <v>2</v>
      </c>
      <c r="K1015" s="13" t="s">
        <v>8291</v>
      </c>
      <c r="L1015" s="13" t="str">
        <f t="shared" si="62"/>
        <v>No</v>
      </c>
      <c r="M1015" s="28">
        <f t="shared" si="63"/>
        <v>2</v>
      </c>
    </row>
    <row r="1016" spans="2:13" ht="15.75" customHeight="1" x14ac:dyDescent="0.3">
      <c r="B1016" s="12" t="s">
        <v>3752</v>
      </c>
      <c r="C1016" s="13">
        <v>25.3</v>
      </c>
      <c r="D1016" s="13" t="str">
        <f t="shared" si="60"/>
        <v>Overweight</v>
      </c>
      <c r="E1016" s="13">
        <v>5.19</v>
      </c>
      <c r="F1016" s="13" t="str">
        <f t="shared" si="61"/>
        <v>Normal</v>
      </c>
      <c r="G1016" s="13" t="s">
        <v>8293</v>
      </c>
      <c r="H1016" s="13" t="s">
        <v>8291</v>
      </c>
      <c r="I1016" s="13" t="s">
        <v>8291</v>
      </c>
      <c r="J1016" s="27">
        <v>2</v>
      </c>
      <c r="K1016" s="13" t="s">
        <v>8291</v>
      </c>
      <c r="L1016" s="13" t="str">
        <f t="shared" si="62"/>
        <v>No</v>
      </c>
      <c r="M1016" s="28">
        <f t="shared" si="63"/>
        <v>2</v>
      </c>
    </row>
    <row r="1017" spans="2:13" ht="15.75" customHeight="1" x14ac:dyDescent="0.3">
      <c r="B1017" s="12" t="s">
        <v>3755</v>
      </c>
      <c r="C1017" s="13">
        <v>30.25</v>
      </c>
      <c r="D1017" s="13" t="str">
        <f t="shared" si="60"/>
        <v>Obesity</v>
      </c>
      <c r="E1017" s="13">
        <v>10.16</v>
      </c>
      <c r="F1017" s="13" t="str">
        <f t="shared" si="61"/>
        <v>Diabetes</v>
      </c>
      <c r="G1017" s="13" t="s">
        <v>8291</v>
      </c>
      <c r="H1017" s="13" t="s">
        <v>8291</v>
      </c>
      <c r="I1017" s="13" t="s">
        <v>8291</v>
      </c>
      <c r="J1017" s="27" t="s">
        <v>8292</v>
      </c>
      <c r="K1017" s="13" t="s">
        <v>8291</v>
      </c>
      <c r="L1017" s="13" t="str">
        <f t="shared" si="62"/>
        <v>No</v>
      </c>
      <c r="M1017" s="28">
        <f t="shared" si="63"/>
        <v>0</v>
      </c>
    </row>
    <row r="1018" spans="2:13" ht="15.75" customHeight="1" x14ac:dyDescent="0.3">
      <c r="B1018" s="12" t="s">
        <v>3758</v>
      </c>
      <c r="C1018" s="13">
        <v>54</v>
      </c>
      <c r="D1018" s="13" t="str">
        <f t="shared" si="60"/>
        <v>Obesity</v>
      </c>
      <c r="E1018" s="13">
        <v>4.68</v>
      </c>
      <c r="F1018" s="13" t="str">
        <f t="shared" si="61"/>
        <v>Normal</v>
      </c>
      <c r="G1018" s="13" t="s">
        <v>8293</v>
      </c>
      <c r="H1018" s="13" t="s">
        <v>8293</v>
      </c>
      <c r="I1018" s="13" t="s">
        <v>8291</v>
      </c>
      <c r="J1018" s="27">
        <v>2</v>
      </c>
      <c r="K1018" s="13" t="s">
        <v>8291</v>
      </c>
      <c r="L1018" s="13" t="str">
        <f t="shared" si="62"/>
        <v>No</v>
      </c>
      <c r="M1018" s="28">
        <f t="shared" si="63"/>
        <v>2</v>
      </c>
    </row>
    <row r="1019" spans="2:13" ht="15.75" customHeight="1" x14ac:dyDescent="0.3">
      <c r="B1019" s="12" t="s">
        <v>3762</v>
      </c>
      <c r="C1019" s="13">
        <v>51.86</v>
      </c>
      <c r="D1019" s="13" t="str">
        <f t="shared" si="60"/>
        <v>Obesity</v>
      </c>
      <c r="E1019" s="13">
        <v>5.32</v>
      </c>
      <c r="F1019" s="13" t="str">
        <f t="shared" si="61"/>
        <v>Normal</v>
      </c>
      <c r="G1019" s="13" t="s">
        <v>8293</v>
      </c>
      <c r="H1019" s="13" t="s">
        <v>8291</v>
      </c>
      <c r="I1019" s="13" t="s">
        <v>8291</v>
      </c>
      <c r="J1019" s="27" t="s">
        <v>8292</v>
      </c>
      <c r="K1019" s="13" t="s">
        <v>8291</v>
      </c>
      <c r="L1019" s="13" t="str">
        <f t="shared" si="62"/>
        <v>No</v>
      </c>
      <c r="M1019" s="28">
        <f t="shared" si="63"/>
        <v>0</v>
      </c>
    </row>
    <row r="1020" spans="2:13" ht="15.75" customHeight="1" x14ac:dyDescent="0.3">
      <c r="B1020" s="12" t="s">
        <v>3766</v>
      </c>
      <c r="C1020" s="13">
        <v>31.39</v>
      </c>
      <c r="D1020" s="13" t="str">
        <f t="shared" si="60"/>
        <v>Obesity</v>
      </c>
      <c r="E1020" s="13">
        <v>6.99</v>
      </c>
      <c r="F1020" s="13" t="str">
        <f t="shared" si="61"/>
        <v>Diabetes</v>
      </c>
      <c r="G1020" s="13" t="s">
        <v>8291</v>
      </c>
      <c r="H1020" s="13" t="s">
        <v>8291</v>
      </c>
      <c r="I1020" s="13" t="s">
        <v>8291</v>
      </c>
      <c r="J1020" s="27" t="s">
        <v>8292</v>
      </c>
      <c r="K1020" s="13" t="s">
        <v>8291</v>
      </c>
      <c r="L1020" s="13" t="str">
        <f t="shared" si="62"/>
        <v>No</v>
      </c>
      <c r="M1020" s="28">
        <f t="shared" si="63"/>
        <v>0</v>
      </c>
    </row>
    <row r="1021" spans="2:13" ht="15.75" customHeight="1" x14ac:dyDescent="0.3">
      <c r="B1021" s="12" t="s">
        <v>3770</v>
      </c>
      <c r="C1021" s="13">
        <v>39.97</v>
      </c>
      <c r="D1021" s="13" t="str">
        <f t="shared" si="60"/>
        <v>Obesity</v>
      </c>
      <c r="E1021" s="13">
        <v>5.55</v>
      </c>
      <c r="F1021" s="13" t="str">
        <f t="shared" si="61"/>
        <v>Normal</v>
      </c>
      <c r="G1021" s="13" t="s">
        <v>8291</v>
      </c>
      <c r="H1021" s="13" t="s">
        <v>8291</v>
      </c>
      <c r="I1021" s="13" t="s">
        <v>8291</v>
      </c>
      <c r="J1021" s="27" t="s">
        <v>8292</v>
      </c>
      <c r="K1021" s="13" t="s">
        <v>8291</v>
      </c>
      <c r="L1021" s="13" t="str">
        <f t="shared" si="62"/>
        <v>No</v>
      </c>
      <c r="M1021" s="28">
        <f t="shared" si="63"/>
        <v>0</v>
      </c>
    </row>
    <row r="1022" spans="2:13" ht="15.75" customHeight="1" x14ac:dyDescent="0.3">
      <c r="B1022" s="12" t="s">
        <v>3773</v>
      </c>
      <c r="C1022" s="13">
        <v>41.23</v>
      </c>
      <c r="D1022" s="13" t="str">
        <f t="shared" si="60"/>
        <v>Obesity</v>
      </c>
      <c r="E1022" s="13">
        <v>6.94</v>
      </c>
      <c r="F1022" s="13" t="str">
        <f t="shared" si="61"/>
        <v>Diabetes</v>
      </c>
      <c r="G1022" s="13" t="s">
        <v>8291</v>
      </c>
      <c r="H1022" s="13" t="s">
        <v>8291</v>
      </c>
      <c r="I1022" s="13" t="s">
        <v>8291</v>
      </c>
      <c r="J1022" s="27" t="s">
        <v>8292</v>
      </c>
      <c r="K1022" s="13" t="s">
        <v>8291</v>
      </c>
      <c r="L1022" s="13" t="str">
        <f t="shared" si="62"/>
        <v>No</v>
      </c>
      <c r="M1022" s="28">
        <f t="shared" si="63"/>
        <v>0</v>
      </c>
    </row>
    <row r="1023" spans="2:13" ht="15.75" customHeight="1" x14ac:dyDescent="0.3">
      <c r="B1023" s="12" t="s">
        <v>3777</v>
      </c>
      <c r="C1023" s="13">
        <v>49.45</v>
      </c>
      <c r="D1023" s="13" t="str">
        <f t="shared" si="60"/>
        <v>Obesity</v>
      </c>
      <c r="E1023" s="13">
        <v>4.2</v>
      </c>
      <c r="F1023" s="13" t="str">
        <f t="shared" si="61"/>
        <v>Normal</v>
      </c>
      <c r="G1023" s="13" t="s">
        <v>8293</v>
      </c>
      <c r="H1023" s="13" t="s">
        <v>8291</v>
      </c>
      <c r="I1023" s="13" t="s">
        <v>8291</v>
      </c>
      <c r="J1023" s="27" t="s">
        <v>8292</v>
      </c>
      <c r="K1023" s="13" t="s">
        <v>8291</v>
      </c>
      <c r="L1023" s="13" t="str">
        <f t="shared" si="62"/>
        <v>No</v>
      </c>
      <c r="M1023" s="28">
        <f t="shared" si="63"/>
        <v>0</v>
      </c>
    </row>
    <row r="1024" spans="2:13" ht="15.75" customHeight="1" x14ac:dyDescent="0.3">
      <c r="B1024" s="12" t="s">
        <v>3781</v>
      </c>
      <c r="C1024" s="13">
        <v>41.04</v>
      </c>
      <c r="D1024" s="13" t="str">
        <f t="shared" si="60"/>
        <v>Obesity</v>
      </c>
      <c r="E1024" s="13">
        <v>5.59</v>
      </c>
      <c r="F1024" s="13" t="str">
        <f t="shared" si="61"/>
        <v>Normal</v>
      </c>
      <c r="G1024" s="13" t="s">
        <v>8291</v>
      </c>
      <c r="H1024" s="13" t="s">
        <v>8291</v>
      </c>
      <c r="I1024" s="13" t="s">
        <v>8291</v>
      </c>
      <c r="J1024" s="27" t="s">
        <v>8292</v>
      </c>
      <c r="K1024" s="13" t="s">
        <v>8291</v>
      </c>
      <c r="L1024" s="13" t="str">
        <f t="shared" si="62"/>
        <v>No</v>
      </c>
      <c r="M1024" s="28">
        <f t="shared" si="63"/>
        <v>0</v>
      </c>
    </row>
    <row r="1025" spans="2:13" ht="15.75" customHeight="1" x14ac:dyDescent="0.3">
      <c r="B1025" s="12" t="s">
        <v>3785</v>
      </c>
      <c r="C1025" s="13">
        <v>27.93</v>
      </c>
      <c r="D1025" s="13" t="str">
        <f t="shared" si="60"/>
        <v>Overweight</v>
      </c>
      <c r="E1025" s="13">
        <v>9.9600000000000009</v>
      </c>
      <c r="F1025" s="13" t="str">
        <f t="shared" si="61"/>
        <v>Diabetes</v>
      </c>
      <c r="G1025" s="13" t="s">
        <v>8291</v>
      </c>
      <c r="H1025" s="13" t="s">
        <v>8291</v>
      </c>
      <c r="I1025" s="13" t="s">
        <v>8291</v>
      </c>
      <c r="J1025" s="27" t="s">
        <v>8292</v>
      </c>
      <c r="K1025" s="13" t="s">
        <v>8291</v>
      </c>
      <c r="L1025" s="13" t="str">
        <f t="shared" si="62"/>
        <v>No</v>
      </c>
      <c r="M1025" s="28">
        <f t="shared" si="63"/>
        <v>0</v>
      </c>
    </row>
    <row r="1026" spans="2:13" ht="15.75" customHeight="1" x14ac:dyDescent="0.3">
      <c r="B1026" s="12" t="s">
        <v>3789</v>
      </c>
      <c r="C1026" s="13">
        <v>21.01</v>
      </c>
      <c r="D1026" s="13" t="str">
        <f t="shared" si="60"/>
        <v>Healthy Weight</v>
      </c>
      <c r="E1026" s="13">
        <v>7.37</v>
      </c>
      <c r="F1026" s="13" t="str">
        <f t="shared" si="61"/>
        <v>Diabetes</v>
      </c>
      <c r="G1026" s="13" t="s">
        <v>8291</v>
      </c>
      <c r="H1026" s="13" t="s">
        <v>8291</v>
      </c>
      <c r="I1026" s="13" t="s">
        <v>8291</v>
      </c>
      <c r="J1026" s="27" t="s">
        <v>8292</v>
      </c>
      <c r="K1026" s="13" t="s">
        <v>8291</v>
      </c>
      <c r="L1026" s="13" t="str">
        <f t="shared" si="62"/>
        <v>No</v>
      </c>
      <c r="M1026" s="28">
        <f t="shared" si="63"/>
        <v>0</v>
      </c>
    </row>
    <row r="1027" spans="2:13" ht="15.75" customHeight="1" x14ac:dyDescent="0.3">
      <c r="B1027" s="12" t="s">
        <v>3793</v>
      </c>
      <c r="C1027" s="13">
        <v>52.37</v>
      </c>
      <c r="D1027" s="13" t="str">
        <f t="shared" ref="D1027:D1090" si="64">IF(C1027&lt;18.5,"Underweight", IF(AND(C1027&gt;=18.5,C1027&lt;=24.9),"Healthy Weight", IF(AND(C1027&gt;=25,C1027&lt;=29.9),"Overweight", IF(C1027&gt;=30,"Obesity"))))</f>
        <v>Obesity</v>
      </c>
      <c r="E1027" s="13">
        <v>5.0599999999999996</v>
      </c>
      <c r="F1027" s="13" t="str">
        <f t="shared" ref="F1027:F1090" si="65">IF(E1027&lt;5.7,"Normal",IF(AND(E1027&gt;=5.7,E1027&lt;=6.4),"Prediabetes",IF(E1027&gt;=6.5,"Diabetes")))</f>
        <v>Normal</v>
      </c>
      <c r="G1027" s="13" t="s">
        <v>8293</v>
      </c>
      <c r="H1027" s="13" t="s">
        <v>8293</v>
      </c>
      <c r="I1027" s="13" t="s">
        <v>8291</v>
      </c>
      <c r="J1027" s="27">
        <v>2</v>
      </c>
      <c r="K1027" s="13" t="s">
        <v>8291</v>
      </c>
      <c r="L1027" s="13" t="str">
        <f t="shared" ref="L1027:L1090" si="66">IF($K$3:$K$2337="?","No",K1027)</f>
        <v>No</v>
      </c>
      <c r="M1027" s="28">
        <f t="shared" ref="M1027:M1090" si="67">IF(J1027="No major surgery", 0,J1027)</f>
        <v>2</v>
      </c>
    </row>
    <row r="1028" spans="2:13" ht="15.75" customHeight="1" x14ac:dyDescent="0.3">
      <c r="B1028" s="12" t="s">
        <v>3796</v>
      </c>
      <c r="C1028" s="13">
        <v>40.369999999999997</v>
      </c>
      <c r="D1028" s="13" t="str">
        <f t="shared" si="64"/>
        <v>Obesity</v>
      </c>
      <c r="E1028" s="13">
        <v>8.2100000000000009</v>
      </c>
      <c r="F1028" s="13" t="str">
        <f t="shared" si="65"/>
        <v>Diabetes</v>
      </c>
      <c r="G1028" s="13" t="s">
        <v>8291</v>
      </c>
      <c r="H1028" s="13" t="s">
        <v>8291</v>
      </c>
      <c r="I1028" s="13" t="s">
        <v>8291</v>
      </c>
      <c r="J1028" s="27" t="s">
        <v>8292</v>
      </c>
      <c r="K1028" s="13" t="s">
        <v>8291</v>
      </c>
      <c r="L1028" s="13" t="str">
        <f t="shared" si="66"/>
        <v>No</v>
      </c>
      <c r="M1028" s="28">
        <f t="shared" si="67"/>
        <v>0</v>
      </c>
    </row>
    <row r="1029" spans="2:13" ht="15.75" customHeight="1" x14ac:dyDescent="0.3">
      <c r="B1029" s="12" t="s">
        <v>3800</v>
      </c>
      <c r="C1029" s="13">
        <v>41.47</v>
      </c>
      <c r="D1029" s="13" t="str">
        <f t="shared" si="64"/>
        <v>Obesity</v>
      </c>
      <c r="E1029" s="13">
        <v>10.34</v>
      </c>
      <c r="F1029" s="13" t="str">
        <f t="shared" si="65"/>
        <v>Diabetes</v>
      </c>
      <c r="G1029" s="13" t="s">
        <v>8291</v>
      </c>
      <c r="H1029" s="13" t="s">
        <v>8291</v>
      </c>
      <c r="I1029" s="13" t="s">
        <v>8291</v>
      </c>
      <c r="J1029" s="27">
        <v>2</v>
      </c>
      <c r="K1029" s="13" t="s">
        <v>8291</v>
      </c>
      <c r="L1029" s="13" t="str">
        <f t="shared" si="66"/>
        <v>No</v>
      </c>
      <c r="M1029" s="28">
        <f t="shared" si="67"/>
        <v>2</v>
      </c>
    </row>
    <row r="1030" spans="2:13" ht="15.75" customHeight="1" x14ac:dyDescent="0.3">
      <c r="B1030" s="12" t="s">
        <v>3804</v>
      </c>
      <c r="C1030" s="13">
        <v>33.725000000000001</v>
      </c>
      <c r="D1030" s="13" t="str">
        <f t="shared" si="64"/>
        <v>Obesity</v>
      </c>
      <c r="E1030" s="13">
        <v>5.51</v>
      </c>
      <c r="F1030" s="13" t="str">
        <f t="shared" si="65"/>
        <v>Normal</v>
      </c>
      <c r="G1030" s="13" t="s">
        <v>8293</v>
      </c>
      <c r="H1030" s="13" t="s">
        <v>8291</v>
      </c>
      <c r="I1030" s="13" t="s">
        <v>8291</v>
      </c>
      <c r="J1030" s="27">
        <v>2</v>
      </c>
      <c r="K1030" s="13" t="s">
        <v>8291</v>
      </c>
      <c r="L1030" s="13" t="str">
        <f t="shared" si="66"/>
        <v>No</v>
      </c>
      <c r="M1030" s="28">
        <f t="shared" si="67"/>
        <v>2</v>
      </c>
    </row>
    <row r="1031" spans="2:13" ht="15.75" customHeight="1" x14ac:dyDescent="0.3">
      <c r="B1031" s="12" t="s">
        <v>3807</v>
      </c>
      <c r="C1031" s="13">
        <v>28.1</v>
      </c>
      <c r="D1031" s="13" t="str">
        <f t="shared" si="64"/>
        <v>Overweight</v>
      </c>
      <c r="E1031" s="13">
        <v>11.2</v>
      </c>
      <c r="F1031" s="13" t="str">
        <f t="shared" si="65"/>
        <v>Diabetes</v>
      </c>
      <c r="G1031" s="13" t="s">
        <v>8291</v>
      </c>
      <c r="H1031" s="13" t="s">
        <v>8291</v>
      </c>
      <c r="I1031" s="13" t="s">
        <v>8291</v>
      </c>
      <c r="J1031" s="27" t="s">
        <v>8292</v>
      </c>
      <c r="K1031" s="13" t="s">
        <v>8291</v>
      </c>
      <c r="L1031" s="13" t="str">
        <f t="shared" si="66"/>
        <v>No</v>
      </c>
      <c r="M1031" s="28">
        <f t="shared" si="67"/>
        <v>0</v>
      </c>
    </row>
    <row r="1032" spans="2:13" ht="15.75" customHeight="1" x14ac:dyDescent="0.3">
      <c r="B1032" s="12" t="s">
        <v>3810</v>
      </c>
      <c r="C1032" s="13">
        <v>37.43</v>
      </c>
      <c r="D1032" s="13" t="str">
        <f t="shared" si="64"/>
        <v>Obesity</v>
      </c>
      <c r="E1032" s="13">
        <v>4.3499999999999996</v>
      </c>
      <c r="F1032" s="13" t="str">
        <f t="shared" si="65"/>
        <v>Normal</v>
      </c>
      <c r="G1032" s="13" t="s">
        <v>8293</v>
      </c>
      <c r="H1032" s="13" t="s">
        <v>8291</v>
      </c>
      <c r="I1032" s="13" t="s">
        <v>8293</v>
      </c>
      <c r="J1032" s="27">
        <v>1</v>
      </c>
      <c r="K1032" s="13" t="s">
        <v>8291</v>
      </c>
      <c r="L1032" s="13" t="str">
        <f t="shared" si="66"/>
        <v>No</v>
      </c>
      <c r="M1032" s="28">
        <f t="shared" si="67"/>
        <v>1</v>
      </c>
    </row>
    <row r="1033" spans="2:13" ht="15.75" customHeight="1" x14ac:dyDescent="0.3">
      <c r="B1033" s="12" t="s">
        <v>3814</v>
      </c>
      <c r="C1033" s="13">
        <v>23.7</v>
      </c>
      <c r="D1033" s="13" t="str">
        <f t="shared" si="64"/>
        <v>Healthy Weight</v>
      </c>
      <c r="E1033" s="13">
        <v>10.45</v>
      </c>
      <c r="F1033" s="13" t="str">
        <f t="shared" si="65"/>
        <v>Diabetes</v>
      </c>
      <c r="G1033" s="13" t="s">
        <v>8291</v>
      </c>
      <c r="H1033" s="13" t="s">
        <v>8291</v>
      </c>
      <c r="I1033" s="13" t="s">
        <v>8291</v>
      </c>
      <c r="J1033" s="27" t="s">
        <v>8292</v>
      </c>
      <c r="K1033" s="13" t="s">
        <v>8291</v>
      </c>
      <c r="L1033" s="13" t="str">
        <f t="shared" si="66"/>
        <v>No</v>
      </c>
      <c r="M1033" s="28">
        <f t="shared" si="67"/>
        <v>0</v>
      </c>
    </row>
    <row r="1034" spans="2:13" ht="15.75" customHeight="1" x14ac:dyDescent="0.3">
      <c r="B1034" s="12" t="s">
        <v>3818</v>
      </c>
      <c r="C1034" s="13">
        <v>24.795000000000002</v>
      </c>
      <c r="D1034" s="13" t="str">
        <f t="shared" si="64"/>
        <v>Healthy Weight</v>
      </c>
      <c r="E1034" s="13">
        <v>4.07</v>
      </c>
      <c r="F1034" s="13" t="str">
        <f t="shared" si="65"/>
        <v>Normal</v>
      </c>
      <c r="G1034" s="13" t="s">
        <v>8293</v>
      </c>
      <c r="H1034" s="13" t="s">
        <v>8291</v>
      </c>
      <c r="I1034" s="13" t="s">
        <v>8293</v>
      </c>
      <c r="J1034" s="27">
        <v>1</v>
      </c>
      <c r="K1034" s="13" t="s">
        <v>8291</v>
      </c>
      <c r="L1034" s="13" t="str">
        <f t="shared" si="66"/>
        <v>No</v>
      </c>
      <c r="M1034" s="28">
        <f t="shared" si="67"/>
        <v>1</v>
      </c>
    </row>
    <row r="1035" spans="2:13" ht="15.75" customHeight="1" x14ac:dyDescent="0.3">
      <c r="B1035" s="12" t="s">
        <v>3822</v>
      </c>
      <c r="C1035" s="13">
        <v>31.9</v>
      </c>
      <c r="D1035" s="13" t="str">
        <f t="shared" si="64"/>
        <v>Obesity</v>
      </c>
      <c r="E1035" s="13">
        <v>8.34</v>
      </c>
      <c r="F1035" s="13" t="str">
        <f t="shared" si="65"/>
        <v>Diabetes</v>
      </c>
      <c r="G1035" s="13" t="s">
        <v>8291</v>
      </c>
      <c r="H1035" s="13" t="s">
        <v>8291</v>
      </c>
      <c r="I1035" s="13" t="s">
        <v>8291</v>
      </c>
      <c r="J1035" s="27" t="s">
        <v>8292</v>
      </c>
      <c r="K1035" s="13" t="s">
        <v>8291</v>
      </c>
      <c r="L1035" s="13" t="str">
        <f t="shared" si="66"/>
        <v>No</v>
      </c>
      <c r="M1035" s="28">
        <f t="shared" si="67"/>
        <v>0</v>
      </c>
    </row>
    <row r="1036" spans="2:13" ht="15.75" customHeight="1" x14ac:dyDescent="0.3">
      <c r="B1036" s="12" t="s">
        <v>3825</v>
      </c>
      <c r="C1036" s="13">
        <v>32.68</v>
      </c>
      <c r="D1036" s="13" t="str">
        <f t="shared" si="64"/>
        <v>Obesity</v>
      </c>
      <c r="E1036" s="13">
        <v>7.41</v>
      </c>
      <c r="F1036" s="13" t="str">
        <f t="shared" si="65"/>
        <v>Diabetes</v>
      </c>
      <c r="G1036" s="13" t="s">
        <v>8291</v>
      </c>
      <c r="H1036" s="13" t="s">
        <v>8291</v>
      </c>
      <c r="I1036" s="13" t="s">
        <v>8291</v>
      </c>
      <c r="J1036" s="27" t="s">
        <v>8292</v>
      </c>
      <c r="K1036" s="13" t="s">
        <v>8291</v>
      </c>
      <c r="L1036" s="13" t="str">
        <f t="shared" si="66"/>
        <v>No</v>
      </c>
      <c r="M1036" s="28">
        <f t="shared" si="67"/>
        <v>0</v>
      </c>
    </row>
    <row r="1037" spans="2:13" ht="15.75" customHeight="1" x14ac:dyDescent="0.3">
      <c r="B1037" s="12" t="s">
        <v>3828</v>
      </c>
      <c r="C1037" s="13">
        <v>47.13</v>
      </c>
      <c r="D1037" s="13" t="str">
        <f t="shared" si="64"/>
        <v>Obesity</v>
      </c>
      <c r="E1037" s="13">
        <v>4.3099999999999996</v>
      </c>
      <c r="F1037" s="13" t="str">
        <f t="shared" si="65"/>
        <v>Normal</v>
      </c>
      <c r="G1037" s="13" t="s">
        <v>8291</v>
      </c>
      <c r="H1037" s="13" t="s">
        <v>8291</v>
      </c>
      <c r="I1037" s="13" t="s">
        <v>8291</v>
      </c>
      <c r="J1037" s="27" t="s">
        <v>8292</v>
      </c>
      <c r="K1037" s="13" t="s">
        <v>8291</v>
      </c>
      <c r="L1037" s="13" t="str">
        <f t="shared" si="66"/>
        <v>No</v>
      </c>
      <c r="M1037" s="28">
        <f t="shared" si="67"/>
        <v>0</v>
      </c>
    </row>
    <row r="1038" spans="2:13" ht="15.75" customHeight="1" x14ac:dyDescent="0.3">
      <c r="B1038" s="12" t="s">
        <v>3832</v>
      </c>
      <c r="C1038" s="13">
        <v>36.67</v>
      </c>
      <c r="D1038" s="13" t="str">
        <f t="shared" si="64"/>
        <v>Obesity</v>
      </c>
      <c r="E1038" s="13">
        <v>10.83</v>
      </c>
      <c r="F1038" s="13" t="str">
        <f t="shared" si="65"/>
        <v>Diabetes</v>
      </c>
      <c r="G1038" s="13" t="s">
        <v>8291</v>
      </c>
      <c r="H1038" s="13" t="s">
        <v>8291</v>
      </c>
      <c r="I1038" s="13" t="s">
        <v>8291</v>
      </c>
      <c r="J1038" s="27" t="s">
        <v>8292</v>
      </c>
      <c r="K1038" s="13" t="s">
        <v>8291</v>
      </c>
      <c r="L1038" s="13" t="str">
        <f t="shared" si="66"/>
        <v>No</v>
      </c>
      <c r="M1038" s="28">
        <f t="shared" si="67"/>
        <v>0</v>
      </c>
    </row>
    <row r="1039" spans="2:13" ht="15.75" customHeight="1" x14ac:dyDescent="0.3">
      <c r="B1039" s="12" t="s">
        <v>3835</v>
      </c>
      <c r="C1039" s="13">
        <v>33.630000000000003</v>
      </c>
      <c r="D1039" s="13" t="str">
        <f t="shared" si="64"/>
        <v>Obesity</v>
      </c>
      <c r="E1039" s="13">
        <v>11.31</v>
      </c>
      <c r="F1039" s="13" t="str">
        <f t="shared" si="65"/>
        <v>Diabetes</v>
      </c>
      <c r="G1039" s="13" t="s">
        <v>8291</v>
      </c>
      <c r="H1039" s="13" t="s">
        <v>8291</v>
      </c>
      <c r="I1039" s="13" t="s">
        <v>8291</v>
      </c>
      <c r="J1039" s="27" t="s">
        <v>8292</v>
      </c>
      <c r="K1039" s="13" t="s">
        <v>8291</v>
      </c>
      <c r="L1039" s="13" t="str">
        <f t="shared" si="66"/>
        <v>No</v>
      </c>
      <c r="M1039" s="28">
        <f t="shared" si="67"/>
        <v>0</v>
      </c>
    </row>
    <row r="1040" spans="2:13" ht="15.75" customHeight="1" x14ac:dyDescent="0.3">
      <c r="B1040" s="12" t="s">
        <v>3838</v>
      </c>
      <c r="C1040" s="13">
        <v>32.67</v>
      </c>
      <c r="D1040" s="13" t="str">
        <f t="shared" si="64"/>
        <v>Obesity</v>
      </c>
      <c r="E1040" s="13">
        <v>11.81</v>
      </c>
      <c r="F1040" s="13" t="str">
        <f t="shared" si="65"/>
        <v>Diabetes</v>
      </c>
      <c r="G1040" s="13" t="s">
        <v>8293</v>
      </c>
      <c r="H1040" s="13" t="s">
        <v>8291</v>
      </c>
      <c r="I1040" s="13" t="s">
        <v>8291</v>
      </c>
      <c r="J1040" s="27" t="s">
        <v>8292</v>
      </c>
      <c r="K1040" s="13" t="s">
        <v>8291</v>
      </c>
      <c r="L1040" s="13" t="str">
        <f t="shared" si="66"/>
        <v>No</v>
      </c>
      <c r="M1040" s="28">
        <f t="shared" si="67"/>
        <v>0</v>
      </c>
    </row>
    <row r="1041" spans="2:13" ht="15.75" customHeight="1" x14ac:dyDescent="0.3">
      <c r="B1041" s="12" t="s">
        <v>3842</v>
      </c>
      <c r="C1041" s="13">
        <v>33.299999999999997</v>
      </c>
      <c r="D1041" s="13" t="str">
        <f t="shared" si="64"/>
        <v>Obesity</v>
      </c>
      <c r="E1041" s="13">
        <v>8.26</v>
      </c>
      <c r="F1041" s="13" t="str">
        <f t="shared" si="65"/>
        <v>Diabetes</v>
      </c>
      <c r="G1041" s="13" t="s">
        <v>8293</v>
      </c>
      <c r="H1041" s="13" t="s">
        <v>8291</v>
      </c>
      <c r="I1041" s="13" t="s">
        <v>8291</v>
      </c>
      <c r="J1041" s="27">
        <v>2</v>
      </c>
      <c r="K1041" s="13" t="s">
        <v>8291</v>
      </c>
      <c r="L1041" s="13" t="str">
        <f t="shared" si="66"/>
        <v>No</v>
      </c>
      <c r="M1041" s="28">
        <f t="shared" si="67"/>
        <v>2</v>
      </c>
    </row>
    <row r="1042" spans="2:13" ht="15.75" customHeight="1" x14ac:dyDescent="0.3">
      <c r="B1042" s="12" t="s">
        <v>3845</v>
      </c>
      <c r="C1042" s="13">
        <v>30.78</v>
      </c>
      <c r="D1042" s="13" t="str">
        <f t="shared" si="64"/>
        <v>Obesity</v>
      </c>
      <c r="E1042" s="13">
        <v>10.74</v>
      </c>
      <c r="F1042" s="13" t="str">
        <f t="shared" si="65"/>
        <v>Diabetes</v>
      </c>
      <c r="G1042" s="13" t="s">
        <v>8293</v>
      </c>
      <c r="H1042" s="13" t="s">
        <v>8291</v>
      </c>
      <c r="I1042" s="13" t="s">
        <v>8291</v>
      </c>
      <c r="J1042" s="27">
        <v>2</v>
      </c>
      <c r="K1042" s="13" t="s">
        <v>8291</v>
      </c>
      <c r="L1042" s="13" t="str">
        <f t="shared" si="66"/>
        <v>No</v>
      </c>
      <c r="M1042" s="28">
        <f t="shared" si="67"/>
        <v>2</v>
      </c>
    </row>
    <row r="1043" spans="2:13" ht="15.75" customHeight="1" x14ac:dyDescent="0.3">
      <c r="B1043" s="12" t="s">
        <v>3849</v>
      </c>
      <c r="C1043" s="13">
        <v>28.975000000000001</v>
      </c>
      <c r="D1043" s="13" t="str">
        <f t="shared" si="64"/>
        <v>Overweight</v>
      </c>
      <c r="E1043" s="13">
        <v>7.69</v>
      </c>
      <c r="F1043" s="13" t="str">
        <f t="shared" si="65"/>
        <v>Diabetes</v>
      </c>
      <c r="G1043" s="13" t="s">
        <v>8293</v>
      </c>
      <c r="H1043" s="13" t="s">
        <v>8291</v>
      </c>
      <c r="I1043" s="13" t="s">
        <v>8291</v>
      </c>
      <c r="J1043" s="27" t="s">
        <v>8292</v>
      </c>
      <c r="K1043" s="13" t="s">
        <v>8291</v>
      </c>
      <c r="L1043" s="13" t="str">
        <f t="shared" si="66"/>
        <v>No</v>
      </c>
      <c r="M1043" s="28">
        <f t="shared" si="67"/>
        <v>0</v>
      </c>
    </row>
    <row r="1044" spans="2:13" ht="15.75" customHeight="1" x14ac:dyDescent="0.3">
      <c r="B1044" s="12" t="s">
        <v>3851</v>
      </c>
      <c r="C1044" s="13">
        <v>33.4</v>
      </c>
      <c r="D1044" s="13" t="str">
        <f t="shared" si="64"/>
        <v>Obesity</v>
      </c>
      <c r="E1044" s="13">
        <v>4.84</v>
      </c>
      <c r="F1044" s="13" t="str">
        <f t="shared" si="65"/>
        <v>Normal</v>
      </c>
      <c r="G1044" s="13" t="s">
        <v>8291</v>
      </c>
      <c r="H1044" s="13" t="s">
        <v>8291</v>
      </c>
      <c r="I1044" s="13" t="s">
        <v>8291</v>
      </c>
      <c r="J1044" s="27" t="s">
        <v>8292</v>
      </c>
      <c r="K1044" s="13" t="s">
        <v>8291</v>
      </c>
      <c r="L1044" s="13" t="str">
        <f t="shared" si="66"/>
        <v>No</v>
      </c>
      <c r="M1044" s="28">
        <f t="shared" si="67"/>
        <v>0</v>
      </c>
    </row>
    <row r="1045" spans="2:13" ht="15.75" customHeight="1" x14ac:dyDescent="0.3">
      <c r="B1045" s="12" t="s">
        <v>3855</v>
      </c>
      <c r="C1045" s="13">
        <v>21.5</v>
      </c>
      <c r="D1045" s="13" t="str">
        <f t="shared" si="64"/>
        <v>Healthy Weight</v>
      </c>
      <c r="E1045" s="13">
        <v>9.77</v>
      </c>
      <c r="F1045" s="13" t="str">
        <f t="shared" si="65"/>
        <v>Diabetes</v>
      </c>
      <c r="G1045" s="13" t="s">
        <v>8293</v>
      </c>
      <c r="H1045" s="13" t="s">
        <v>8291</v>
      </c>
      <c r="I1045" s="13" t="s">
        <v>8291</v>
      </c>
      <c r="J1045" s="27" t="s">
        <v>8292</v>
      </c>
      <c r="K1045" s="13" t="s">
        <v>8291</v>
      </c>
      <c r="L1045" s="13" t="str">
        <f t="shared" si="66"/>
        <v>No</v>
      </c>
      <c r="M1045" s="28">
        <f t="shared" si="67"/>
        <v>0</v>
      </c>
    </row>
    <row r="1046" spans="2:13" ht="15.75" customHeight="1" x14ac:dyDescent="0.3">
      <c r="B1046" s="12" t="s">
        <v>3859</v>
      </c>
      <c r="C1046" s="13">
        <v>38.14</v>
      </c>
      <c r="D1046" s="13" t="str">
        <f t="shared" si="64"/>
        <v>Obesity</v>
      </c>
      <c r="E1046" s="13">
        <v>5.84</v>
      </c>
      <c r="F1046" s="13" t="str">
        <f t="shared" si="65"/>
        <v>Prediabetes</v>
      </c>
      <c r="G1046" s="13" t="s">
        <v>8291</v>
      </c>
      <c r="H1046" s="13" t="s">
        <v>8291</v>
      </c>
      <c r="I1046" s="13" t="s">
        <v>8291</v>
      </c>
      <c r="J1046" s="27" t="s">
        <v>8292</v>
      </c>
      <c r="K1046" s="13" t="s">
        <v>8291</v>
      </c>
      <c r="L1046" s="13" t="str">
        <f t="shared" si="66"/>
        <v>No</v>
      </c>
      <c r="M1046" s="28">
        <f t="shared" si="67"/>
        <v>0</v>
      </c>
    </row>
    <row r="1047" spans="2:13" ht="15.75" customHeight="1" x14ac:dyDescent="0.3">
      <c r="B1047" s="12" t="s">
        <v>3863</v>
      </c>
      <c r="C1047" s="13">
        <v>35.42</v>
      </c>
      <c r="D1047" s="13" t="str">
        <f t="shared" si="64"/>
        <v>Obesity</v>
      </c>
      <c r="E1047" s="13">
        <v>8.6999999999999993</v>
      </c>
      <c r="F1047" s="13" t="str">
        <f t="shared" si="65"/>
        <v>Diabetes</v>
      </c>
      <c r="G1047" s="13" t="s">
        <v>8293</v>
      </c>
      <c r="H1047" s="13" t="s">
        <v>8291</v>
      </c>
      <c r="I1047" s="13" t="s">
        <v>8291</v>
      </c>
      <c r="J1047" s="27">
        <v>1</v>
      </c>
      <c r="K1047" s="13" t="s">
        <v>8291</v>
      </c>
      <c r="L1047" s="13" t="str">
        <f t="shared" si="66"/>
        <v>No</v>
      </c>
      <c r="M1047" s="28">
        <f t="shared" si="67"/>
        <v>1</v>
      </c>
    </row>
    <row r="1048" spans="2:13" ht="15.75" customHeight="1" x14ac:dyDescent="0.3">
      <c r="B1048" s="12" t="s">
        <v>3867</v>
      </c>
      <c r="C1048" s="13">
        <v>35.625</v>
      </c>
      <c r="D1048" s="13" t="str">
        <f t="shared" si="64"/>
        <v>Obesity</v>
      </c>
      <c r="E1048" s="13">
        <v>10.79</v>
      </c>
      <c r="F1048" s="13" t="str">
        <f t="shared" si="65"/>
        <v>Diabetes</v>
      </c>
      <c r="G1048" s="13" t="s">
        <v>8291</v>
      </c>
      <c r="H1048" s="13" t="s">
        <v>8291</v>
      </c>
      <c r="I1048" s="13" t="s">
        <v>8291</v>
      </c>
      <c r="J1048" s="27" t="s">
        <v>8292</v>
      </c>
      <c r="K1048" s="13" t="s">
        <v>8291</v>
      </c>
      <c r="L1048" s="13" t="str">
        <f t="shared" si="66"/>
        <v>No</v>
      </c>
      <c r="M1048" s="28">
        <f t="shared" si="67"/>
        <v>0</v>
      </c>
    </row>
    <row r="1049" spans="2:13" ht="15.75" customHeight="1" x14ac:dyDescent="0.3">
      <c r="B1049" s="12" t="s">
        <v>3871</v>
      </c>
      <c r="C1049" s="13">
        <v>45.51</v>
      </c>
      <c r="D1049" s="13" t="str">
        <f t="shared" si="64"/>
        <v>Obesity</v>
      </c>
      <c r="E1049" s="13">
        <v>4.32</v>
      </c>
      <c r="F1049" s="13" t="str">
        <f t="shared" si="65"/>
        <v>Normal</v>
      </c>
      <c r="G1049" s="13" t="s">
        <v>8291</v>
      </c>
      <c r="H1049" s="13" t="s">
        <v>8291</v>
      </c>
      <c r="I1049" s="13" t="s">
        <v>8291</v>
      </c>
      <c r="J1049" s="27">
        <v>1</v>
      </c>
      <c r="K1049" s="13" t="s">
        <v>8291</v>
      </c>
      <c r="L1049" s="13" t="str">
        <f t="shared" si="66"/>
        <v>No</v>
      </c>
      <c r="M1049" s="28">
        <f t="shared" si="67"/>
        <v>1</v>
      </c>
    </row>
    <row r="1050" spans="2:13" ht="15.75" customHeight="1" x14ac:dyDescent="0.3">
      <c r="B1050" s="12" t="s">
        <v>3874</v>
      </c>
      <c r="C1050" s="13">
        <v>37.1</v>
      </c>
      <c r="D1050" s="13" t="str">
        <f t="shared" si="64"/>
        <v>Obesity</v>
      </c>
      <c r="E1050" s="13">
        <v>7.19</v>
      </c>
      <c r="F1050" s="13" t="str">
        <f t="shared" si="65"/>
        <v>Diabetes</v>
      </c>
      <c r="G1050" s="13" t="s">
        <v>8293</v>
      </c>
      <c r="H1050" s="13" t="s">
        <v>8291</v>
      </c>
      <c r="I1050" s="13" t="s">
        <v>8291</v>
      </c>
      <c r="J1050" s="27" t="s">
        <v>8292</v>
      </c>
      <c r="K1050" s="13" t="s">
        <v>8291</v>
      </c>
      <c r="L1050" s="13" t="str">
        <f t="shared" si="66"/>
        <v>No</v>
      </c>
      <c r="M1050" s="28">
        <f t="shared" si="67"/>
        <v>0</v>
      </c>
    </row>
    <row r="1051" spans="2:13" ht="15.75" customHeight="1" x14ac:dyDescent="0.3">
      <c r="B1051" s="12" t="s">
        <v>3878</v>
      </c>
      <c r="C1051" s="13">
        <v>30.5</v>
      </c>
      <c r="D1051" s="13" t="str">
        <f t="shared" si="64"/>
        <v>Obesity</v>
      </c>
      <c r="E1051" s="13">
        <v>11.94</v>
      </c>
      <c r="F1051" s="13" t="str">
        <f t="shared" si="65"/>
        <v>Diabetes</v>
      </c>
      <c r="G1051" s="13" t="s">
        <v>8293</v>
      </c>
      <c r="H1051" s="13" t="s">
        <v>8291</v>
      </c>
      <c r="I1051" s="13" t="s">
        <v>8291</v>
      </c>
      <c r="J1051" s="27" t="s">
        <v>8292</v>
      </c>
      <c r="K1051" s="13" t="s">
        <v>8291</v>
      </c>
      <c r="L1051" s="13" t="str">
        <f t="shared" si="66"/>
        <v>No</v>
      </c>
      <c r="M1051" s="28">
        <f t="shared" si="67"/>
        <v>0</v>
      </c>
    </row>
    <row r="1052" spans="2:13" ht="15.75" customHeight="1" x14ac:dyDescent="0.3">
      <c r="B1052" s="12" t="s">
        <v>3882</v>
      </c>
      <c r="C1052" s="13">
        <v>28.16</v>
      </c>
      <c r="D1052" s="13" t="str">
        <f t="shared" si="64"/>
        <v>Overweight</v>
      </c>
      <c r="E1052" s="13">
        <v>5.56</v>
      </c>
      <c r="F1052" s="13" t="str">
        <f t="shared" si="65"/>
        <v>Normal</v>
      </c>
      <c r="G1052" s="13" t="s">
        <v>8291</v>
      </c>
      <c r="H1052" s="13" t="s">
        <v>8291</v>
      </c>
      <c r="I1052" s="13" t="s">
        <v>8291</v>
      </c>
      <c r="J1052" s="27">
        <v>2</v>
      </c>
      <c r="K1052" s="13" t="s">
        <v>8291</v>
      </c>
      <c r="L1052" s="13" t="str">
        <f t="shared" si="66"/>
        <v>No</v>
      </c>
      <c r="M1052" s="28">
        <f t="shared" si="67"/>
        <v>2</v>
      </c>
    </row>
    <row r="1053" spans="2:13" ht="15.75" customHeight="1" x14ac:dyDescent="0.3">
      <c r="B1053" s="12" t="s">
        <v>3885</v>
      </c>
      <c r="C1053" s="13">
        <v>29.1</v>
      </c>
      <c r="D1053" s="13" t="str">
        <f t="shared" si="64"/>
        <v>Overweight</v>
      </c>
      <c r="E1053" s="13">
        <v>5.64</v>
      </c>
      <c r="F1053" s="13" t="str">
        <f t="shared" si="65"/>
        <v>Normal</v>
      </c>
      <c r="G1053" s="13" t="s">
        <v>8293</v>
      </c>
      <c r="H1053" s="13" t="s">
        <v>8291</v>
      </c>
      <c r="I1053" s="13" t="s">
        <v>8291</v>
      </c>
      <c r="J1053" s="27" t="s">
        <v>8292</v>
      </c>
      <c r="K1053" s="13" t="s">
        <v>8291</v>
      </c>
      <c r="L1053" s="13" t="str">
        <f t="shared" si="66"/>
        <v>No</v>
      </c>
      <c r="M1053" s="28">
        <f t="shared" si="67"/>
        <v>0</v>
      </c>
    </row>
    <row r="1054" spans="2:13" ht="15.75" customHeight="1" x14ac:dyDescent="0.3">
      <c r="B1054" s="12" t="s">
        <v>3889</v>
      </c>
      <c r="C1054" s="13">
        <v>30.22</v>
      </c>
      <c r="D1054" s="13" t="str">
        <f t="shared" si="64"/>
        <v>Obesity</v>
      </c>
      <c r="E1054" s="13">
        <v>4.6500000000000004</v>
      </c>
      <c r="F1054" s="13" t="str">
        <f t="shared" si="65"/>
        <v>Normal</v>
      </c>
      <c r="G1054" s="13" t="s">
        <v>8291</v>
      </c>
      <c r="H1054" s="13" t="s">
        <v>8291</v>
      </c>
      <c r="I1054" s="13" t="s">
        <v>8291</v>
      </c>
      <c r="J1054" s="27" t="s">
        <v>8292</v>
      </c>
      <c r="K1054" s="13" t="s">
        <v>8291</v>
      </c>
      <c r="L1054" s="13" t="str">
        <f t="shared" si="66"/>
        <v>No</v>
      </c>
      <c r="M1054" s="28">
        <f t="shared" si="67"/>
        <v>0</v>
      </c>
    </row>
    <row r="1055" spans="2:13" ht="15.75" customHeight="1" x14ac:dyDescent="0.3">
      <c r="B1055" s="12" t="s">
        <v>3893</v>
      </c>
      <c r="C1055" s="13">
        <v>24.29</v>
      </c>
      <c r="D1055" s="13" t="str">
        <f t="shared" si="64"/>
        <v>Healthy Weight</v>
      </c>
      <c r="E1055" s="13">
        <v>9.0500000000000007</v>
      </c>
      <c r="F1055" s="13" t="str">
        <f t="shared" si="65"/>
        <v>Diabetes</v>
      </c>
      <c r="G1055" s="13" t="s">
        <v>8291</v>
      </c>
      <c r="H1055" s="13" t="s">
        <v>8291</v>
      </c>
      <c r="I1055" s="13" t="s">
        <v>8291</v>
      </c>
      <c r="J1055" s="27" t="s">
        <v>8292</v>
      </c>
      <c r="K1055" s="13" t="s">
        <v>8291</v>
      </c>
      <c r="L1055" s="13" t="str">
        <f t="shared" si="66"/>
        <v>No</v>
      </c>
      <c r="M1055" s="28">
        <f t="shared" si="67"/>
        <v>0</v>
      </c>
    </row>
    <row r="1056" spans="2:13" ht="15.75" customHeight="1" x14ac:dyDescent="0.3">
      <c r="B1056" s="12" t="s">
        <v>3897</v>
      </c>
      <c r="C1056" s="13">
        <v>29.39</v>
      </c>
      <c r="D1056" s="13" t="str">
        <f t="shared" si="64"/>
        <v>Overweight</v>
      </c>
      <c r="E1056" s="13">
        <v>4.5199999999999996</v>
      </c>
      <c r="F1056" s="13" t="str">
        <f t="shared" si="65"/>
        <v>Normal</v>
      </c>
      <c r="G1056" s="13" t="s">
        <v>8293</v>
      </c>
      <c r="H1056" s="13" t="s">
        <v>8291</v>
      </c>
      <c r="I1056" s="13" t="s">
        <v>8291</v>
      </c>
      <c r="J1056" s="27" t="s">
        <v>8292</v>
      </c>
      <c r="K1056" s="13" t="s">
        <v>8291</v>
      </c>
      <c r="L1056" s="13" t="str">
        <f t="shared" si="66"/>
        <v>No</v>
      </c>
      <c r="M1056" s="28">
        <f t="shared" si="67"/>
        <v>0</v>
      </c>
    </row>
    <row r="1057" spans="2:13" ht="15.75" customHeight="1" x14ac:dyDescent="0.3">
      <c r="B1057" s="12" t="s">
        <v>3900</v>
      </c>
      <c r="C1057" s="13">
        <v>25.66</v>
      </c>
      <c r="D1057" s="13" t="str">
        <f t="shared" si="64"/>
        <v>Overweight</v>
      </c>
      <c r="E1057" s="13">
        <v>4.62</v>
      </c>
      <c r="F1057" s="13" t="str">
        <f t="shared" si="65"/>
        <v>Normal</v>
      </c>
      <c r="G1057" s="13" t="s">
        <v>8293</v>
      </c>
      <c r="H1057" s="13" t="s">
        <v>8291</v>
      </c>
      <c r="I1057" s="13" t="s">
        <v>8291</v>
      </c>
      <c r="J1057" s="27">
        <v>1</v>
      </c>
      <c r="K1057" s="13" t="s">
        <v>8291</v>
      </c>
      <c r="L1057" s="13" t="str">
        <f t="shared" si="66"/>
        <v>No</v>
      </c>
      <c r="M1057" s="28">
        <f t="shared" si="67"/>
        <v>1</v>
      </c>
    </row>
    <row r="1058" spans="2:13" ht="15.75" customHeight="1" x14ac:dyDescent="0.3">
      <c r="B1058" s="12" t="s">
        <v>3903</v>
      </c>
      <c r="C1058" s="13">
        <v>39.11</v>
      </c>
      <c r="D1058" s="13" t="str">
        <f t="shared" si="64"/>
        <v>Obesity</v>
      </c>
      <c r="E1058" s="13">
        <v>5.87</v>
      </c>
      <c r="F1058" s="13" t="str">
        <f t="shared" si="65"/>
        <v>Prediabetes</v>
      </c>
      <c r="G1058" s="13" t="s">
        <v>8291</v>
      </c>
      <c r="H1058" s="13" t="s">
        <v>8291</v>
      </c>
      <c r="I1058" s="13" t="s">
        <v>8291</v>
      </c>
      <c r="J1058" s="27" t="s">
        <v>8292</v>
      </c>
      <c r="K1058" s="13" t="s">
        <v>8291</v>
      </c>
      <c r="L1058" s="13" t="str">
        <f t="shared" si="66"/>
        <v>No</v>
      </c>
      <c r="M1058" s="28">
        <f t="shared" si="67"/>
        <v>0</v>
      </c>
    </row>
    <row r="1059" spans="2:13" ht="15.75" customHeight="1" x14ac:dyDescent="0.3">
      <c r="B1059" s="12" t="s">
        <v>3907</v>
      </c>
      <c r="C1059" s="13">
        <v>43.78</v>
      </c>
      <c r="D1059" s="13" t="str">
        <f t="shared" si="64"/>
        <v>Obesity</v>
      </c>
      <c r="E1059" s="13">
        <v>5.71</v>
      </c>
      <c r="F1059" s="13" t="str">
        <f t="shared" si="65"/>
        <v>Prediabetes</v>
      </c>
      <c r="G1059" s="13" t="s">
        <v>8291</v>
      </c>
      <c r="H1059" s="13" t="s">
        <v>8291</v>
      </c>
      <c r="I1059" s="13" t="s">
        <v>8291</v>
      </c>
      <c r="J1059" s="27">
        <v>1</v>
      </c>
      <c r="K1059" s="13" t="s">
        <v>8291</v>
      </c>
      <c r="L1059" s="13" t="str">
        <f t="shared" si="66"/>
        <v>No</v>
      </c>
      <c r="M1059" s="28">
        <f t="shared" si="67"/>
        <v>1</v>
      </c>
    </row>
    <row r="1060" spans="2:13" ht="15.75" customHeight="1" x14ac:dyDescent="0.3">
      <c r="B1060" s="12" t="s">
        <v>3910</v>
      </c>
      <c r="C1060" s="13">
        <v>24.35</v>
      </c>
      <c r="D1060" s="13" t="str">
        <f t="shared" si="64"/>
        <v>Healthy Weight</v>
      </c>
      <c r="E1060" s="13">
        <v>9.08</v>
      </c>
      <c r="F1060" s="13" t="str">
        <f t="shared" si="65"/>
        <v>Diabetes</v>
      </c>
      <c r="G1060" s="13" t="s">
        <v>8291</v>
      </c>
      <c r="H1060" s="13" t="s">
        <v>8291</v>
      </c>
      <c r="I1060" s="13" t="s">
        <v>8291</v>
      </c>
      <c r="J1060" s="27" t="s">
        <v>8292</v>
      </c>
      <c r="K1060" s="13" t="s">
        <v>8291</v>
      </c>
      <c r="L1060" s="13" t="str">
        <f t="shared" si="66"/>
        <v>No</v>
      </c>
      <c r="M1060" s="28">
        <f t="shared" si="67"/>
        <v>0</v>
      </c>
    </row>
    <row r="1061" spans="2:13" ht="15.75" customHeight="1" x14ac:dyDescent="0.3">
      <c r="B1061" s="12" t="s">
        <v>3913</v>
      </c>
      <c r="C1061" s="13">
        <v>40.299999999999997</v>
      </c>
      <c r="D1061" s="13" t="str">
        <f t="shared" si="64"/>
        <v>Obesity</v>
      </c>
      <c r="E1061" s="13">
        <v>5.3</v>
      </c>
      <c r="F1061" s="13" t="str">
        <f t="shared" si="65"/>
        <v>Normal</v>
      </c>
      <c r="G1061" s="13" t="s">
        <v>8293</v>
      </c>
      <c r="H1061" s="13" t="s">
        <v>8291</v>
      </c>
      <c r="I1061" s="13" t="s">
        <v>8291</v>
      </c>
      <c r="J1061" s="27">
        <v>2</v>
      </c>
      <c r="K1061" s="13" t="s">
        <v>8291</v>
      </c>
      <c r="L1061" s="13" t="str">
        <f t="shared" si="66"/>
        <v>No</v>
      </c>
      <c r="M1061" s="28">
        <f t="shared" si="67"/>
        <v>2</v>
      </c>
    </row>
    <row r="1062" spans="2:13" ht="15.75" customHeight="1" x14ac:dyDescent="0.3">
      <c r="B1062" s="12" t="s">
        <v>3916</v>
      </c>
      <c r="C1062" s="13">
        <v>32.774999999999999</v>
      </c>
      <c r="D1062" s="13" t="str">
        <f t="shared" si="64"/>
        <v>Obesity</v>
      </c>
      <c r="E1062" s="13">
        <v>11.76</v>
      </c>
      <c r="F1062" s="13" t="str">
        <f t="shared" si="65"/>
        <v>Diabetes</v>
      </c>
      <c r="G1062" s="13" t="s">
        <v>8293</v>
      </c>
      <c r="H1062" s="13" t="s">
        <v>8291</v>
      </c>
      <c r="I1062" s="13" t="s">
        <v>8291</v>
      </c>
      <c r="J1062" s="27" t="s">
        <v>8292</v>
      </c>
      <c r="K1062" s="13" t="s">
        <v>8291</v>
      </c>
      <c r="L1062" s="13" t="str">
        <f t="shared" si="66"/>
        <v>No</v>
      </c>
      <c r="M1062" s="28">
        <f t="shared" si="67"/>
        <v>0</v>
      </c>
    </row>
    <row r="1063" spans="2:13" ht="15.75" customHeight="1" x14ac:dyDescent="0.3">
      <c r="B1063" s="12" t="s">
        <v>3920</v>
      </c>
      <c r="C1063" s="13">
        <v>39.6</v>
      </c>
      <c r="D1063" s="13" t="str">
        <f t="shared" si="64"/>
        <v>Obesity</v>
      </c>
      <c r="E1063" s="13">
        <v>5.1100000000000003</v>
      </c>
      <c r="F1063" s="13" t="str">
        <f t="shared" si="65"/>
        <v>Normal</v>
      </c>
      <c r="G1063" s="13" t="s">
        <v>8293</v>
      </c>
      <c r="H1063" s="13" t="s">
        <v>8291</v>
      </c>
      <c r="I1063" s="13" t="s">
        <v>8291</v>
      </c>
      <c r="J1063" s="27">
        <v>2</v>
      </c>
      <c r="K1063" s="13" t="s">
        <v>8291</v>
      </c>
      <c r="L1063" s="13" t="str">
        <f t="shared" si="66"/>
        <v>No</v>
      </c>
      <c r="M1063" s="28">
        <f t="shared" si="67"/>
        <v>2</v>
      </c>
    </row>
    <row r="1064" spans="2:13" ht="15.75" customHeight="1" x14ac:dyDescent="0.3">
      <c r="B1064" s="12" t="s">
        <v>3924</v>
      </c>
      <c r="C1064" s="13">
        <v>30.97</v>
      </c>
      <c r="D1064" s="13" t="str">
        <f t="shared" si="64"/>
        <v>Obesity</v>
      </c>
      <c r="E1064" s="13">
        <v>5.54</v>
      </c>
      <c r="F1064" s="13" t="str">
        <f t="shared" si="65"/>
        <v>Normal</v>
      </c>
      <c r="G1064" s="13" t="s">
        <v>8291</v>
      </c>
      <c r="H1064" s="13" t="s">
        <v>8291</v>
      </c>
      <c r="I1064" s="13" t="s">
        <v>8291</v>
      </c>
      <c r="J1064" s="27">
        <v>2</v>
      </c>
      <c r="K1064" s="13" t="s">
        <v>8291</v>
      </c>
      <c r="L1064" s="13" t="str">
        <f t="shared" si="66"/>
        <v>No</v>
      </c>
      <c r="M1064" s="28">
        <f t="shared" si="67"/>
        <v>2</v>
      </c>
    </row>
    <row r="1065" spans="2:13" ht="15.75" customHeight="1" x14ac:dyDescent="0.3">
      <c r="B1065" s="12" t="s">
        <v>3927</v>
      </c>
      <c r="C1065" s="13">
        <v>27.645</v>
      </c>
      <c r="D1065" s="13" t="str">
        <f t="shared" si="64"/>
        <v>Overweight</v>
      </c>
      <c r="E1065" s="13">
        <v>8.8699999999999992</v>
      </c>
      <c r="F1065" s="13" t="str">
        <f t="shared" si="65"/>
        <v>Diabetes</v>
      </c>
      <c r="G1065" s="13" t="s">
        <v>8293</v>
      </c>
      <c r="H1065" s="13" t="s">
        <v>8291</v>
      </c>
      <c r="I1065" s="13" t="s">
        <v>8291</v>
      </c>
      <c r="J1065" s="27" t="s">
        <v>8292</v>
      </c>
      <c r="K1065" s="13" t="s">
        <v>8291</v>
      </c>
      <c r="L1065" s="13" t="str">
        <f t="shared" si="66"/>
        <v>No</v>
      </c>
      <c r="M1065" s="28">
        <f t="shared" si="67"/>
        <v>0</v>
      </c>
    </row>
    <row r="1066" spans="2:13" ht="15.75" customHeight="1" x14ac:dyDescent="0.3">
      <c r="B1066" s="12" t="s">
        <v>3931</v>
      </c>
      <c r="C1066" s="13">
        <v>34.43</v>
      </c>
      <c r="D1066" s="13" t="str">
        <f t="shared" si="64"/>
        <v>Obesity</v>
      </c>
      <c r="E1066" s="13">
        <v>5.96</v>
      </c>
      <c r="F1066" s="13" t="str">
        <f t="shared" si="65"/>
        <v>Prediabetes</v>
      </c>
      <c r="G1066" s="13" t="s">
        <v>8293</v>
      </c>
      <c r="H1066" s="13" t="s">
        <v>8291</v>
      </c>
      <c r="I1066" s="13" t="s">
        <v>8291</v>
      </c>
      <c r="J1066" s="27">
        <v>2</v>
      </c>
      <c r="K1066" s="13" t="s">
        <v>8291</v>
      </c>
      <c r="L1066" s="13" t="str">
        <f t="shared" si="66"/>
        <v>No</v>
      </c>
      <c r="M1066" s="28">
        <f t="shared" si="67"/>
        <v>2</v>
      </c>
    </row>
    <row r="1067" spans="2:13" ht="15.75" customHeight="1" x14ac:dyDescent="0.3">
      <c r="B1067" s="12" t="s">
        <v>3935</v>
      </c>
      <c r="C1067" s="13">
        <v>39.6</v>
      </c>
      <c r="D1067" s="13" t="str">
        <f t="shared" si="64"/>
        <v>Obesity</v>
      </c>
      <c r="E1067" s="13">
        <v>4.4400000000000004</v>
      </c>
      <c r="F1067" s="13" t="str">
        <f t="shared" si="65"/>
        <v>Normal</v>
      </c>
      <c r="G1067" s="13" t="s">
        <v>8293</v>
      </c>
      <c r="H1067" s="13" t="s">
        <v>8291</v>
      </c>
      <c r="I1067" s="13" t="s">
        <v>8293</v>
      </c>
      <c r="J1067" s="27">
        <v>1</v>
      </c>
      <c r="K1067" s="13" t="s">
        <v>8291</v>
      </c>
      <c r="L1067" s="13" t="str">
        <f t="shared" si="66"/>
        <v>No</v>
      </c>
      <c r="M1067" s="28">
        <f t="shared" si="67"/>
        <v>1</v>
      </c>
    </row>
    <row r="1068" spans="2:13" ht="15.75" customHeight="1" x14ac:dyDescent="0.3">
      <c r="B1068" s="12" t="s">
        <v>3939</v>
      </c>
      <c r="C1068" s="13">
        <v>22.1</v>
      </c>
      <c r="D1068" s="13" t="str">
        <f t="shared" si="64"/>
        <v>Healthy Weight</v>
      </c>
      <c r="E1068" s="13">
        <v>4.6500000000000004</v>
      </c>
      <c r="F1068" s="13" t="str">
        <f t="shared" si="65"/>
        <v>Normal</v>
      </c>
      <c r="G1068" s="13" t="s">
        <v>8293</v>
      </c>
      <c r="H1068" s="13" t="s">
        <v>8291</v>
      </c>
      <c r="I1068" s="13" t="s">
        <v>8291</v>
      </c>
      <c r="J1068" s="27">
        <v>2</v>
      </c>
      <c r="K1068" s="13" t="s">
        <v>8291</v>
      </c>
      <c r="L1068" s="13" t="str">
        <f t="shared" si="66"/>
        <v>No</v>
      </c>
      <c r="M1068" s="28">
        <f t="shared" si="67"/>
        <v>2</v>
      </c>
    </row>
    <row r="1069" spans="2:13" ht="15.75" customHeight="1" x14ac:dyDescent="0.3">
      <c r="B1069" s="12" t="s">
        <v>3943</v>
      </c>
      <c r="C1069" s="13">
        <v>33.25</v>
      </c>
      <c r="D1069" s="13" t="str">
        <f t="shared" si="64"/>
        <v>Obesity</v>
      </c>
      <c r="E1069" s="13">
        <v>5.64</v>
      </c>
      <c r="F1069" s="13" t="str">
        <f t="shared" si="65"/>
        <v>Normal</v>
      </c>
      <c r="G1069" s="13" t="s">
        <v>8293</v>
      </c>
      <c r="H1069" s="13" t="s">
        <v>8291</v>
      </c>
      <c r="I1069" s="13" t="s">
        <v>8293</v>
      </c>
      <c r="J1069" s="27">
        <v>1</v>
      </c>
      <c r="K1069" s="13" t="s">
        <v>8291</v>
      </c>
      <c r="L1069" s="13" t="str">
        <f t="shared" si="66"/>
        <v>No</v>
      </c>
      <c r="M1069" s="28">
        <f t="shared" si="67"/>
        <v>1</v>
      </c>
    </row>
    <row r="1070" spans="2:13" ht="15.75" customHeight="1" x14ac:dyDescent="0.3">
      <c r="B1070" s="12" t="s">
        <v>3946</v>
      </c>
      <c r="C1070" s="13">
        <v>33.33</v>
      </c>
      <c r="D1070" s="13" t="str">
        <f t="shared" si="64"/>
        <v>Obesity</v>
      </c>
      <c r="E1070" s="13">
        <v>10.19</v>
      </c>
      <c r="F1070" s="13" t="str">
        <f t="shared" si="65"/>
        <v>Diabetes</v>
      </c>
      <c r="G1070" s="13" t="s">
        <v>8291</v>
      </c>
      <c r="H1070" s="13" t="s">
        <v>8291</v>
      </c>
      <c r="I1070" s="13" t="s">
        <v>8291</v>
      </c>
      <c r="J1070" s="27" t="s">
        <v>8292</v>
      </c>
      <c r="K1070" s="13" t="s">
        <v>8291</v>
      </c>
      <c r="L1070" s="13" t="str">
        <f t="shared" si="66"/>
        <v>No</v>
      </c>
      <c r="M1070" s="28">
        <f t="shared" si="67"/>
        <v>0</v>
      </c>
    </row>
    <row r="1071" spans="2:13" ht="15.75" customHeight="1" x14ac:dyDescent="0.3">
      <c r="B1071" s="12" t="s">
        <v>3949</v>
      </c>
      <c r="C1071" s="13">
        <v>30.5</v>
      </c>
      <c r="D1071" s="13" t="str">
        <f t="shared" si="64"/>
        <v>Obesity</v>
      </c>
      <c r="E1071" s="13">
        <v>10.79</v>
      </c>
      <c r="F1071" s="13" t="str">
        <f t="shared" si="65"/>
        <v>Diabetes</v>
      </c>
      <c r="G1071" s="13" t="s">
        <v>8291</v>
      </c>
      <c r="H1071" s="13" t="s">
        <v>8291</v>
      </c>
      <c r="I1071" s="13" t="s">
        <v>8291</v>
      </c>
      <c r="J1071" s="27" t="s">
        <v>8292</v>
      </c>
      <c r="K1071" s="13" t="s">
        <v>8291</v>
      </c>
      <c r="L1071" s="13" t="str">
        <f t="shared" si="66"/>
        <v>No</v>
      </c>
      <c r="M1071" s="28">
        <f t="shared" si="67"/>
        <v>0</v>
      </c>
    </row>
    <row r="1072" spans="2:13" ht="15.75" customHeight="1" x14ac:dyDescent="0.3">
      <c r="B1072" s="12" t="s">
        <v>3952</v>
      </c>
      <c r="C1072" s="13">
        <v>30.3</v>
      </c>
      <c r="D1072" s="13" t="str">
        <f t="shared" si="64"/>
        <v>Obesity</v>
      </c>
      <c r="E1072" s="13">
        <v>4.24</v>
      </c>
      <c r="F1072" s="13" t="str">
        <f t="shared" si="65"/>
        <v>Normal</v>
      </c>
      <c r="G1072" s="13" t="s">
        <v>8291</v>
      </c>
      <c r="H1072" s="13" t="s">
        <v>8291</v>
      </c>
      <c r="I1072" s="13" t="s">
        <v>8291</v>
      </c>
      <c r="J1072" s="27" t="s">
        <v>8292</v>
      </c>
      <c r="K1072" s="13" t="s">
        <v>8291</v>
      </c>
      <c r="L1072" s="13" t="str">
        <f t="shared" si="66"/>
        <v>No</v>
      </c>
      <c r="M1072" s="28">
        <f t="shared" si="67"/>
        <v>0</v>
      </c>
    </row>
    <row r="1073" spans="2:13" ht="15.75" customHeight="1" x14ac:dyDescent="0.3">
      <c r="B1073" s="12" t="s">
        <v>3956</v>
      </c>
      <c r="C1073" s="13">
        <v>26.22</v>
      </c>
      <c r="D1073" s="13" t="str">
        <f t="shared" si="64"/>
        <v>Overweight</v>
      </c>
      <c r="E1073" s="13">
        <v>5.83</v>
      </c>
      <c r="F1073" s="13" t="str">
        <f t="shared" si="65"/>
        <v>Prediabetes</v>
      </c>
      <c r="G1073" s="13" t="s">
        <v>8291</v>
      </c>
      <c r="H1073" s="13" t="s">
        <v>8291</v>
      </c>
      <c r="I1073" s="13" t="s">
        <v>8291</v>
      </c>
      <c r="J1073" s="27">
        <v>2</v>
      </c>
      <c r="K1073" s="13" t="s">
        <v>8291</v>
      </c>
      <c r="L1073" s="13" t="str">
        <f t="shared" si="66"/>
        <v>No</v>
      </c>
      <c r="M1073" s="28">
        <f t="shared" si="67"/>
        <v>2</v>
      </c>
    </row>
    <row r="1074" spans="2:13" ht="15.75" customHeight="1" x14ac:dyDescent="0.3">
      <c r="B1074" s="12" t="s">
        <v>3959</v>
      </c>
      <c r="C1074" s="13">
        <v>29.99</v>
      </c>
      <c r="D1074" s="13" t="b">
        <f t="shared" si="64"/>
        <v>0</v>
      </c>
      <c r="E1074" s="13">
        <v>11.85</v>
      </c>
      <c r="F1074" s="13" t="str">
        <f t="shared" si="65"/>
        <v>Diabetes</v>
      </c>
      <c r="G1074" s="13" t="s">
        <v>8291</v>
      </c>
      <c r="H1074" s="13" t="s">
        <v>8291</v>
      </c>
      <c r="I1074" s="13" t="s">
        <v>8291</v>
      </c>
      <c r="J1074" s="27" t="s">
        <v>8292</v>
      </c>
      <c r="K1074" s="13" t="s">
        <v>8291</v>
      </c>
      <c r="L1074" s="13" t="str">
        <f t="shared" si="66"/>
        <v>No</v>
      </c>
      <c r="M1074" s="28">
        <f t="shared" si="67"/>
        <v>0</v>
      </c>
    </row>
    <row r="1075" spans="2:13" ht="15.75" customHeight="1" x14ac:dyDescent="0.3">
      <c r="B1075" s="12" t="s">
        <v>3963</v>
      </c>
      <c r="C1075" s="13">
        <v>36.380000000000003</v>
      </c>
      <c r="D1075" s="13" t="str">
        <f t="shared" si="64"/>
        <v>Obesity</v>
      </c>
      <c r="E1075" s="13">
        <v>5.98</v>
      </c>
      <c r="F1075" s="13" t="str">
        <f t="shared" si="65"/>
        <v>Prediabetes</v>
      </c>
      <c r="G1075" s="13" t="s">
        <v>8291</v>
      </c>
      <c r="H1075" s="13" t="s">
        <v>8291</v>
      </c>
      <c r="I1075" s="13" t="s">
        <v>8291</v>
      </c>
      <c r="J1075" s="27">
        <v>1</v>
      </c>
      <c r="K1075" s="13" t="s">
        <v>8291</v>
      </c>
      <c r="L1075" s="13" t="str">
        <f t="shared" si="66"/>
        <v>No</v>
      </c>
      <c r="M1075" s="28">
        <f t="shared" si="67"/>
        <v>1</v>
      </c>
    </row>
    <row r="1076" spans="2:13" ht="15.75" customHeight="1" x14ac:dyDescent="0.3">
      <c r="B1076" s="12" t="s">
        <v>3967</v>
      </c>
      <c r="C1076" s="13">
        <v>31.16</v>
      </c>
      <c r="D1076" s="13" t="str">
        <f t="shared" si="64"/>
        <v>Obesity</v>
      </c>
      <c r="E1076" s="13">
        <v>4.26</v>
      </c>
      <c r="F1076" s="13" t="str">
        <f t="shared" si="65"/>
        <v>Normal</v>
      </c>
      <c r="G1076" s="13" t="s">
        <v>8293</v>
      </c>
      <c r="H1076" s="13" t="s">
        <v>8291</v>
      </c>
      <c r="I1076" s="13" t="s">
        <v>8293</v>
      </c>
      <c r="J1076" s="27">
        <v>1</v>
      </c>
      <c r="K1076" s="13" t="s">
        <v>8291</v>
      </c>
      <c r="L1076" s="13" t="str">
        <f t="shared" si="66"/>
        <v>No</v>
      </c>
      <c r="M1076" s="28">
        <f t="shared" si="67"/>
        <v>1</v>
      </c>
    </row>
    <row r="1077" spans="2:13" ht="15.75" customHeight="1" x14ac:dyDescent="0.3">
      <c r="B1077" s="12" t="s">
        <v>3970</v>
      </c>
      <c r="C1077" s="13">
        <v>25.55</v>
      </c>
      <c r="D1077" s="13" t="str">
        <f t="shared" si="64"/>
        <v>Overweight</v>
      </c>
      <c r="E1077" s="13">
        <v>4.96</v>
      </c>
      <c r="F1077" s="13" t="str">
        <f t="shared" si="65"/>
        <v>Normal</v>
      </c>
      <c r="G1077" s="13" t="s">
        <v>8293</v>
      </c>
      <c r="H1077" s="13" t="s">
        <v>8291</v>
      </c>
      <c r="I1077" s="13" t="s">
        <v>8291</v>
      </c>
      <c r="J1077" s="27">
        <v>1</v>
      </c>
      <c r="K1077" s="13" t="s">
        <v>8291</v>
      </c>
      <c r="L1077" s="13" t="str">
        <f t="shared" si="66"/>
        <v>No</v>
      </c>
      <c r="M1077" s="28">
        <f t="shared" si="67"/>
        <v>1</v>
      </c>
    </row>
    <row r="1078" spans="2:13" ht="15.75" customHeight="1" x14ac:dyDescent="0.3">
      <c r="B1078" s="12" t="s">
        <v>3973</v>
      </c>
      <c r="C1078" s="13">
        <v>28.77</v>
      </c>
      <c r="D1078" s="13" t="str">
        <f t="shared" si="64"/>
        <v>Overweight</v>
      </c>
      <c r="E1078" s="13">
        <v>4</v>
      </c>
      <c r="F1078" s="13" t="str">
        <f t="shared" si="65"/>
        <v>Normal</v>
      </c>
      <c r="G1078" s="13" t="s">
        <v>8293</v>
      </c>
      <c r="H1078" s="13" t="s">
        <v>8291</v>
      </c>
      <c r="I1078" s="13" t="s">
        <v>8291</v>
      </c>
      <c r="J1078" s="27" t="s">
        <v>8292</v>
      </c>
      <c r="K1078" s="13" t="s">
        <v>8291</v>
      </c>
      <c r="L1078" s="13" t="str">
        <f t="shared" si="66"/>
        <v>No</v>
      </c>
      <c r="M1078" s="28">
        <f t="shared" si="67"/>
        <v>0</v>
      </c>
    </row>
    <row r="1079" spans="2:13" ht="15.75" customHeight="1" x14ac:dyDescent="0.3">
      <c r="B1079" s="12" t="s">
        <v>3976</v>
      </c>
      <c r="C1079" s="13">
        <v>23.14</v>
      </c>
      <c r="D1079" s="13" t="str">
        <f t="shared" si="64"/>
        <v>Healthy Weight</v>
      </c>
      <c r="E1079" s="13">
        <v>4.1500000000000004</v>
      </c>
      <c r="F1079" s="13" t="str">
        <f t="shared" si="65"/>
        <v>Normal</v>
      </c>
      <c r="G1079" s="13" t="s">
        <v>8293</v>
      </c>
      <c r="H1079" s="13" t="s">
        <v>8291</v>
      </c>
      <c r="I1079" s="13" t="s">
        <v>8291</v>
      </c>
      <c r="J1079" s="27">
        <v>1</v>
      </c>
      <c r="K1079" s="13" t="s">
        <v>8291</v>
      </c>
      <c r="L1079" s="13" t="str">
        <f t="shared" si="66"/>
        <v>No</v>
      </c>
      <c r="M1079" s="28">
        <f t="shared" si="67"/>
        <v>1</v>
      </c>
    </row>
    <row r="1080" spans="2:13" ht="15.75" customHeight="1" x14ac:dyDescent="0.3">
      <c r="B1080" s="12" t="s">
        <v>3980</v>
      </c>
      <c r="C1080" s="13">
        <v>39.6</v>
      </c>
      <c r="D1080" s="13" t="str">
        <f t="shared" si="64"/>
        <v>Obesity</v>
      </c>
      <c r="E1080" s="13">
        <v>11.36</v>
      </c>
      <c r="F1080" s="13" t="str">
        <f t="shared" si="65"/>
        <v>Diabetes</v>
      </c>
      <c r="G1080" s="13" t="s">
        <v>8291</v>
      </c>
      <c r="H1080" s="13" t="s">
        <v>8291</v>
      </c>
      <c r="I1080" s="13" t="s">
        <v>8291</v>
      </c>
      <c r="J1080" s="27" t="s">
        <v>8292</v>
      </c>
      <c r="K1080" s="13" t="s">
        <v>8291</v>
      </c>
      <c r="L1080" s="13" t="str">
        <f t="shared" si="66"/>
        <v>No</v>
      </c>
      <c r="M1080" s="28">
        <f t="shared" si="67"/>
        <v>0</v>
      </c>
    </row>
    <row r="1081" spans="2:13" ht="15.75" customHeight="1" x14ac:dyDescent="0.3">
      <c r="B1081" s="12" t="s">
        <v>3983</v>
      </c>
      <c r="C1081" s="13">
        <v>29.2</v>
      </c>
      <c r="D1081" s="13" t="str">
        <f t="shared" si="64"/>
        <v>Overweight</v>
      </c>
      <c r="E1081" s="13">
        <v>7.53</v>
      </c>
      <c r="F1081" s="13" t="str">
        <f t="shared" si="65"/>
        <v>Diabetes</v>
      </c>
      <c r="G1081" s="13" t="s">
        <v>8291</v>
      </c>
      <c r="H1081" s="13" t="s">
        <v>8291</v>
      </c>
      <c r="I1081" s="13" t="s">
        <v>8291</v>
      </c>
      <c r="J1081" s="27" t="s">
        <v>8292</v>
      </c>
      <c r="K1081" s="13" t="s">
        <v>8291</v>
      </c>
      <c r="L1081" s="13" t="str">
        <f t="shared" si="66"/>
        <v>No</v>
      </c>
      <c r="M1081" s="28">
        <f t="shared" si="67"/>
        <v>0</v>
      </c>
    </row>
    <row r="1082" spans="2:13" ht="15.75" customHeight="1" x14ac:dyDescent="0.3">
      <c r="B1082" s="12" t="s">
        <v>3987</v>
      </c>
      <c r="C1082" s="13">
        <v>32.774999999999999</v>
      </c>
      <c r="D1082" s="13" t="str">
        <f t="shared" si="64"/>
        <v>Obesity</v>
      </c>
      <c r="E1082" s="13">
        <v>7.95</v>
      </c>
      <c r="F1082" s="13" t="str">
        <f t="shared" si="65"/>
        <v>Diabetes</v>
      </c>
      <c r="G1082" s="13" t="s">
        <v>8291</v>
      </c>
      <c r="H1082" s="13" t="s">
        <v>8291</v>
      </c>
      <c r="I1082" s="13" t="s">
        <v>8291</v>
      </c>
      <c r="J1082" s="27" t="s">
        <v>8292</v>
      </c>
      <c r="K1082" s="13" t="s">
        <v>8291</v>
      </c>
      <c r="L1082" s="13" t="str">
        <f t="shared" si="66"/>
        <v>No</v>
      </c>
      <c r="M1082" s="28">
        <f t="shared" si="67"/>
        <v>0</v>
      </c>
    </row>
    <row r="1083" spans="2:13" ht="15.75" customHeight="1" x14ac:dyDescent="0.3">
      <c r="B1083" s="12" t="s">
        <v>3991</v>
      </c>
      <c r="C1083" s="13">
        <v>24.035</v>
      </c>
      <c r="D1083" s="13" t="str">
        <f t="shared" si="64"/>
        <v>Healthy Weight</v>
      </c>
      <c r="E1083" s="13">
        <v>8.5</v>
      </c>
      <c r="F1083" s="13" t="str">
        <f t="shared" si="65"/>
        <v>Diabetes</v>
      </c>
      <c r="G1083" s="13" t="s">
        <v>8291</v>
      </c>
      <c r="H1083" s="13" t="s">
        <v>8291</v>
      </c>
      <c r="I1083" s="13" t="s">
        <v>8291</v>
      </c>
      <c r="J1083" s="27" t="s">
        <v>8292</v>
      </c>
      <c r="K1083" s="13" t="s">
        <v>8291</v>
      </c>
      <c r="L1083" s="13" t="str">
        <f t="shared" si="66"/>
        <v>No</v>
      </c>
      <c r="M1083" s="28">
        <f t="shared" si="67"/>
        <v>0</v>
      </c>
    </row>
    <row r="1084" spans="2:13" ht="15.75" customHeight="1" x14ac:dyDescent="0.3">
      <c r="B1084" s="12" t="s">
        <v>3994</v>
      </c>
      <c r="C1084" s="13">
        <v>30.55</v>
      </c>
      <c r="D1084" s="13" t="str">
        <f t="shared" si="64"/>
        <v>Obesity</v>
      </c>
      <c r="E1084" s="13">
        <v>5.89</v>
      </c>
      <c r="F1084" s="13" t="str">
        <f t="shared" si="65"/>
        <v>Prediabetes</v>
      </c>
      <c r="G1084" s="13" t="s">
        <v>8291</v>
      </c>
      <c r="H1084" s="13" t="s">
        <v>8291</v>
      </c>
      <c r="I1084" s="13" t="s">
        <v>8293</v>
      </c>
      <c r="J1084" s="27">
        <v>1</v>
      </c>
      <c r="K1084" s="13" t="s">
        <v>8291</v>
      </c>
      <c r="L1084" s="13" t="str">
        <f t="shared" si="66"/>
        <v>No</v>
      </c>
      <c r="M1084" s="28">
        <f t="shared" si="67"/>
        <v>1</v>
      </c>
    </row>
    <row r="1085" spans="2:13" ht="15.75" customHeight="1" x14ac:dyDescent="0.3">
      <c r="B1085" s="12" t="s">
        <v>3998</v>
      </c>
      <c r="C1085" s="13">
        <v>28.81</v>
      </c>
      <c r="D1085" s="13" t="str">
        <f t="shared" si="64"/>
        <v>Overweight</v>
      </c>
      <c r="E1085" s="13">
        <v>8.76</v>
      </c>
      <c r="F1085" s="13" t="str">
        <f t="shared" si="65"/>
        <v>Diabetes</v>
      </c>
      <c r="G1085" s="13" t="s">
        <v>8291</v>
      </c>
      <c r="H1085" s="13" t="s">
        <v>8291</v>
      </c>
      <c r="I1085" s="13" t="s">
        <v>8291</v>
      </c>
      <c r="J1085" s="27">
        <v>2</v>
      </c>
      <c r="K1085" s="13" t="s">
        <v>8291</v>
      </c>
      <c r="L1085" s="13" t="str">
        <f t="shared" si="66"/>
        <v>No</v>
      </c>
      <c r="M1085" s="28">
        <f t="shared" si="67"/>
        <v>2</v>
      </c>
    </row>
    <row r="1086" spans="2:13" ht="15.75" customHeight="1" x14ac:dyDescent="0.3">
      <c r="B1086" s="12" t="s">
        <v>4002</v>
      </c>
      <c r="C1086" s="13">
        <v>31.66</v>
      </c>
      <c r="D1086" s="13" t="str">
        <f t="shared" si="64"/>
        <v>Obesity</v>
      </c>
      <c r="E1086" s="13">
        <v>4.1100000000000003</v>
      </c>
      <c r="F1086" s="13" t="str">
        <f t="shared" si="65"/>
        <v>Normal</v>
      </c>
      <c r="G1086" s="13" t="s">
        <v>8291</v>
      </c>
      <c r="H1086" s="13" t="s">
        <v>8291</v>
      </c>
      <c r="I1086" s="13" t="s">
        <v>8291</v>
      </c>
      <c r="J1086" s="27" t="s">
        <v>8292</v>
      </c>
      <c r="K1086" s="13" t="s">
        <v>8291</v>
      </c>
      <c r="L1086" s="13" t="str">
        <f t="shared" si="66"/>
        <v>No</v>
      </c>
      <c r="M1086" s="28">
        <f t="shared" si="67"/>
        <v>0</v>
      </c>
    </row>
    <row r="1087" spans="2:13" ht="15.75" customHeight="1" x14ac:dyDescent="0.3">
      <c r="B1087" s="12" t="s">
        <v>4006</v>
      </c>
      <c r="C1087" s="13">
        <v>28.215</v>
      </c>
      <c r="D1087" s="13" t="str">
        <f t="shared" si="64"/>
        <v>Overweight</v>
      </c>
      <c r="E1087" s="13">
        <v>7.56</v>
      </c>
      <c r="F1087" s="13" t="str">
        <f t="shared" si="65"/>
        <v>Diabetes</v>
      </c>
      <c r="G1087" s="13" t="s">
        <v>8293</v>
      </c>
      <c r="H1087" s="13" t="s">
        <v>8291</v>
      </c>
      <c r="I1087" s="13" t="s">
        <v>8291</v>
      </c>
      <c r="J1087" s="27">
        <v>1</v>
      </c>
      <c r="K1087" s="13" t="s">
        <v>8291</v>
      </c>
      <c r="L1087" s="13" t="str">
        <f t="shared" si="66"/>
        <v>No</v>
      </c>
      <c r="M1087" s="28">
        <f t="shared" si="67"/>
        <v>1</v>
      </c>
    </row>
    <row r="1088" spans="2:13" ht="15.75" customHeight="1" x14ac:dyDescent="0.3">
      <c r="B1088" s="12" t="s">
        <v>4009</v>
      </c>
      <c r="C1088" s="13">
        <v>26.12</v>
      </c>
      <c r="D1088" s="13" t="str">
        <f t="shared" si="64"/>
        <v>Overweight</v>
      </c>
      <c r="E1088" s="13">
        <v>4.17</v>
      </c>
      <c r="F1088" s="13" t="str">
        <f t="shared" si="65"/>
        <v>Normal</v>
      </c>
      <c r="G1088" s="13" t="s">
        <v>8293</v>
      </c>
      <c r="H1088" s="13" t="s">
        <v>8291</v>
      </c>
      <c r="I1088" s="13" t="s">
        <v>8293</v>
      </c>
      <c r="J1088" s="27">
        <v>1</v>
      </c>
      <c r="K1088" s="13" t="s">
        <v>8291</v>
      </c>
      <c r="L1088" s="13" t="str">
        <f t="shared" si="66"/>
        <v>No</v>
      </c>
      <c r="M1088" s="28">
        <f t="shared" si="67"/>
        <v>1</v>
      </c>
    </row>
    <row r="1089" spans="2:13" ht="15.75" customHeight="1" x14ac:dyDescent="0.3">
      <c r="B1089" s="12" t="s">
        <v>4012</v>
      </c>
      <c r="C1089" s="13">
        <v>36.630000000000003</v>
      </c>
      <c r="D1089" s="13" t="str">
        <f t="shared" si="64"/>
        <v>Obesity</v>
      </c>
      <c r="E1089" s="13">
        <v>11.42</v>
      </c>
      <c r="F1089" s="13" t="str">
        <f t="shared" si="65"/>
        <v>Diabetes</v>
      </c>
      <c r="G1089" s="13" t="s">
        <v>8291</v>
      </c>
      <c r="H1089" s="13" t="s">
        <v>8291</v>
      </c>
      <c r="I1089" s="13" t="s">
        <v>8291</v>
      </c>
      <c r="J1089" s="27">
        <v>2</v>
      </c>
      <c r="K1089" s="13" t="s">
        <v>8291</v>
      </c>
      <c r="L1089" s="13" t="str">
        <f t="shared" si="66"/>
        <v>No</v>
      </c>
      <c r="M1089" s="28">
        <f t="shared" si="67"/>
        <v>2</v>
      </c>
    </row>
    <row r="1090" spans="2:13" ht="15.75" customHeight="1" x14ac:dyDescent="0.3">
      <c r="B1090" s="12" t="s">
        <v>4016</v>
      </c>
      <c r="C1090" s="13">
        <v>33.344999999999999</v>
      </c>
      <c r="D1090" s="13" t="str">
        <f t="shared" si="64"/>
        <v>Obesity</v>
      </c>
      <c r="E1090" s="13">
        <v>7.33</v>
      </c>
      <c r="F1090" s="13" t="str">
        <f t="shared" si="65"/>
        <v>Diabetes</v>
      </c>
      <c r="G1090" s="13" t="s">
        <v>8291</v>
      </c>
      <c r="H1090" s="13" t="s">
        <v>8291</v>
      </c>
      <c r="I1090" s="13" t="s">
        <v>8291</v>
      </c>
      <c r="J1090" s="27">
        <v>2</v>
      </c>
      <c r="K1090" s="13" t="s">
        <v>8291</v>
      </c>
      <c r="L1090" s="13" t="str">
        <f t="shared" si="66"/>
        <v>No</v>
      </c>
      <c r="M1090" s="28">
        <f t="shared" si="67"/>
        <v>2</v>
      </c>
    </row>
    <row r="1091" spans="2:13" ht="15.75" customHeight="1" x14ac:dyDescent="0.3">
      <c r="B1091" s="12" t="s">
        <v>4020</v>
      </c>
      <c r="C1091" s="13">
        <v>27.11</v>
      </c>
      <c r="D1091" s="13" t="str">
        <f t="shared" ref="D1091:D1154" si="68">IF(C1091&lt;18.5,"Underweight", IF(AND(C1091&gt;=18.5,C1091&lt;=24.9),"Healthy Weight", IF(AND(C1091&gt;=25,C1091&lt;=29.9),"Overweight", IF(C1091&gt;=30,"Obesity"))))</f>
        <v>Overweight</v>
      </c>
      <c r="E1091" s="13">
        <v>6.7</v>
      </c>
      <c r="F1091" s="13" t="str">
        <f t="shared" ref="F1091:F1154" si="69">IF(E1091&lt;5.7,"Normal",IF(AND(E1091&gt;=5.7,E1091&lt;=6.4),"Prediabetes",IF(E1091&gt;=6.5,"Diabetes")))</f>
        <v>Diabetes</v>
      </c>
      <c r="G1091" s="13" t="s">
        <v>8291</v>
      </c>
      <c r="H1091" s="13" t="s">
        <v>8291</v>
      </c>
      <c r="I1091" s="13" t="s">
        <v>8291</v>
      </c>
      <c r="J1091" s="27" t="s">
        <v>8292</v>
      </c>
      <c r="K1091" s="13" t="s">
        <v>8291</v>
      </c>
      <c r="L1091" s="13" t="str">
        <f t="shared" ref="L1091:L1154" si="70">IF($K$3:$K$2337="?","No",K1091)</f>
        <v>No</v>
      </c>
      <c r="M1091" s="28">
        <f t="shared" ref="M1091:M1154" si="71">IF(J1091="No major surgery", 0,J1091)</f>
        <v>0</v>
      </c>
    </row>
    <row r="1092" spans="2:13" ht="15.75" customHeight="1" x14ac:dyDescent="0.3">
      <c r="B1092" s="12" t="s">
        <v>4024</v>
      </c>
      <c r="C1092" s="13">
        <v>26.6</v>
      </c>
      <c r="D1092" s="13" t="str">
        <f t="shared" si="68"/>
        <v>Overweight</v>
      </c>
      <c r="E1092" s="13">
        <v>5.27</v>
      </c>
      <c r="F1092" s="13" t="str">
        <f t="shared" si="69"/>
        <v>Normal</v>
      </c>
      <c r="G1092" s="13" t="s">
        <v>8293</v>
      </c>
      <c r="H1092" s="13" t="s">
        <v>8291</v>
      </c>
      <c r="I1092" s="13" t="s">
        <v>8293</v>
      </c>
      <c r="J1092" s="27">
        <v>1</v>
      </c>
      <c r="K1092" s="13" t="s">
        <v>8291</v>
      </c>
      <c r="L1092" s="13" t="str">
        <f t="shared" si="70"/>
        <v>No</v>
      </c>
      <c r="M1092" s="28">
        <f t="shared" si="71"/>
        <v>1</v>
      </c>
    </row>
    <row r="1093" spans="2:13" ht="15.75" customHeight="1" x14ac:dyDescent="0.3">
      <c r="B1093" s="12" t="s">
        <v>4028</v>
      </c>
      <c r="C1093" s="13">
        <v>30.41</v>
      </c>
      <c r="D1093" s="13" t="str">
        <f t="shared" si="68"/>
        <v>Obesity</v>
      </c>
      <c r="E1093" s="13">
        <v>7.72</v>
      </c>
      <c r="F1093" s="13" t="str">
        <f t="shared" si="69"/>
        <v>Diabetes</v>
      </c>
      <c r="G1093" s="13" t="s">
        <v>8291</v>
      </c>
      <c r="H1093" s="13" t="s">
        <v>8291</v>
      </c>
      <c r="I1093" s="13" t="s">
        <v>8291</v>
      </c>
      <c r="J1093" s="27" t="s">
        <v>8292</v>
      </c>
      <c r="K1093" s="13" t="s">
        <v>8291</v>
      </c>
      <c r="L1093" s="13" t="str">
        <f t="shared" si="70"/>
        <v>No</v>
      </c>
      <c r="M1093" s="28">
        <f t="shared" si="71"/>
        <v>0</v>
      </c>
    </row>
    <row r="1094" spans="2:13" ht="15.75" customHeight="1" x14ac:dyDescent="0.3">
      <c r="B1094" s="12" t="s">
        <v>4031</v>
      </c>
      <c r="C1094" s="13">
        <v>28.98</v>
      </c>
      <c r="D1094" s="13" t="str">
        <f t="shared" si="68"/>
        <v>Overweight</v>
      </c>
      <c r="E1094" s="13">
        <v>8.68</v>
      </c>
      <c r="F1094" s="13" t="str">
        <f t="shared" si="69"/>
        <v>Diabetes</v>
      </c>
      <c r="G1094" s="13" t="s">
        <v>8291</v>
      </c>
      <c r="H1094" s="13" t="s">
        <v>8291</v>
      </c>
      <c r="I1094" s="13" t="s">
        <v>8291</v>
      </c>
      <c r="J1094" s="27">
        <v>2</v>
      </c>
      <c r="K1094" s="13" t="s">
        <v>8291</v>
      </c>
      <c r="L1094" s="13" t="str">
        <f t="shared" si="70"/>
        <v>No</v>
      </c>
      <c r="M1094" s="28">
        <f t="shared" si="71"/>
        <v>2</v>
      </c>
    </row>
    <row r="1095" spans="2:13" ht="15.75" customHeight="1" x14ac:dyDescent="0.3">
      <c r="B1095" s="12" t="s">
        <v>4035</v>
      </c>
      <c r="C1095" s="13">
        <v>31.24</v>
      </c>
      <c r="D1095" s="13" t="str">
        <f t="shared" si="68"/>
        <v>Obesity</v>
      </c>
      <c r="E1095" s="13">
        <v>9.8000000000000007</v>
      </c>
      <c r="F1095" s="13" t="str">
        <f t="shared" si="69"/>
        <v>Diabetes</v>
      </c>
      <c r="G1095" s="13" t="s">
        <v>8291</v>
      </c>
      <c r="H1095" s="13" t="s">
        <v>8291</v>
      </c>
      <c r="I1095" s="13" t="s">
        <v>8291</v>
      </c>
      <c r="J1095" s="27" t="s">
        <v>8292</v>
      </c>
      <c r="K1095" s="13" t="s">
        <v>8291</v>
      </c>
      <c r="L1095" s="13" t="str">
        <f t="shared" si="70"/>
        <v>No</v>
      </c>
      <c r="M1095" s="28">
        <f t="shared" si="71"/>
        <v>0</v>
      </c>
    </row>
    <row r="1096" spans="2:13" ht="15.75" customHeight="1" x14ac:dyDescent="0.3">
      <c r="B1096" s="12" t="s">
        <v>4039</v>
      </c>
      <c r="C1096" s="13">
        <v>31.54</v>
      </c>
      <c r="D1096" s="13" t="str">
        <f t="shared" si="68"/>
        <v>Obesity</v>
      </c>
      <c r="E1096" s="13">
        <v>4.4400000000000004</v>
      </c>
      <c r="F1096" s="13" t="str">
        <f t="shared" si="69"/>
        <v>Normal</v>
      </c>
      <c r="G1096" s="13" t="s">
        <v>8291</v>
      </c>
      <c r="H1096" s="13" t="s">
        <v>8291</v>
      </c>
      <c r="I1096" s="13" t="s">
        <v>8291</v>
      </c>
      <c r="J1096" s="27" t="s">
        <v>8292</v>
      </c>
      <c r="K1096" s="13" t="s">
        <v>8291</v>
      </c>
      <c r="L1096" s="13" t="str">
        <f t="shared" si="70"/>
        <v>No</v>
      </c>
      <c r="M1096" s="28">
        <f t="shared" si="71"/>
        <v>0</v>
      </c>
    </row>
    <row r="1097" spans="2:13" ht="15.75" customHeight="1" x14ac:dyDescent="0.3">
      <c r="B1097" s="12" t="s">
        <v>4041</v>
      </c>
      <c r="C1097" s="13">
        <v>38.6</v>
      </c>
      <c r="D1097" s="13" t="str">
        <f t="shared" si="68"/>
        <v>Obesity</v>
      </c>
      <c r="E1097" s="13">
        <v>7.19</v>
      </c>
      <c r="F1097" s="13" t="str">
        <f t="shared" si="69"/>
        <v>Diabetes</v>
      </c>
      <c r="G1097" s="13" t="s">
        <v>8293</v>
      </c>
      <c r="H1097" s="13" t="s">
        <v>8291</v>
      </c>
      <c r="I1097" s="13" t="s">
        <v>8291</v>
      </c>
      <c r="J1097" s="27">
        <v>2</v>
      </c>
      <c r="K1097" s="13" t="s">
        <v>8291</v>
      </c>
      <c r="L1097" s="13" t="str">
        <f t="shared" si="70"/>
        <v>No</v>
      </c>
      <c r="M1097" s="28">
        <f t="shared" si="71"/>
        <v>2</v>
      </c>
    </row>
    <row r="1098" spans="2:13" ht="15.75" customHeight="1" x14ac:dyDescent="0.3">
      <c r="B1098" s="12" t="s">
        <v>4044</v>
      </c>
      <c r="C1098" s="13">
        <v>37.950000000000003</v>
      </c>
      <c r="D1098" s="13" t="str">
        <f t="shared" si="68"/>
        <v>Obesity</v>
      </c>
      <c r="E1098" s="13">
        <v>6.06</v>
      </c>
      <c r="F1098" s="13" t="str">
        <f t="shared" si="69"/>
        <v>Prediabetes</v>
      </c>
      <c r="G1098" s="13" t="s">
        <v>8291</v>
      </c>
      <c r="H1098" s="13" t="s">
        <v>8291</v>
      </c>
      <c r="I1098" s="13" t="s">
        <v>8291</v>
      </c>
      <c r="J1098" s="27" t="s">
        <v>8292</v>
      </c>
      <c r="K1098" s="13" t="s">
        <v>8291</v>
      </c>
      <c r="L1098" s="13" t="str">
        <f t="shared" si="70"/>
        <v>No</v>
      </c>
      <c r="M1098" s="28">
        <f t="shared" si="71"/>
        <v>0</v>
      </c>
    </row>
    <row r="1099" spans="2:13" ht="15.75" customHeight="1" x14ac:dyDescent="0.3">
      <c r="B1099" s="12" t="s">
        <v>4048</v>
      </c>
      <c r="C1099" s="13">
        <v>38.97</v>
      </c>
      <c r="D1099" s="13" t="str">
        <f t="shared" si="68"/>
        <v>Obesity</v>
      </c>
      <c r="E1099" s="13">
        <v>5.12</v>
      </c>
      <c r="F1099" s="13" t="str">
        <f t="shared" si="69"/>
        <v>Normal</v>
      </c>
      <c r="G1099" s="13" t="s">
        <v>8291</v>
      </c>
      <c r="H1099" s="13" t="s">
        <v>8291</v>
      </c>
      <c r="I1099" s="13" t="s">
        <v>8291</v>
      </c>
      <c r="J1099" s="27" t="s">
        <v>8292</v>
      </c>
      <c r="K1099" s="13" t="s">
        <v>8291</v>
      </c>
      <c r="L1099" s="13" t="str">
        <f t="shared" si="70"/>
        <v>No</v>
      </c>
      <c r="M1099" s="28">
        <f t="shared" si="71"/>
        <v>0</v>
      </c>
    </row>
    <row r="1100" spans="2:13" ht="15.75" customHeight="1" x14ac:dyDescent="0.3">
      <c r="B1100" s="12" t="s">
        <v>4052</v>
      </c>
      <c r="C1100" s="13">
        <v>21.2</v>
      </c>
      <c r="D1100" s="13" t="str">
        <f t="shared" si="68"/>
        <v>Healthy Weight</v>
      </c>
      <c r="E1100" s="13">
        <v>10.72</v>
      </c>
      <c r="F1100" s="13" t="str">
        <f t="shared" si="69"/>
        <v>Diabetes</v>
      </c>
      <c r="G1100" s="13" t="s">
        <v>8291</v>
      </c>
      <c r="H1100" s="13" t="s">
        <v>8291</v>
      </c>
      <c r="I1100" s="13" t="s">
        <v>8291</v>
      </c>
      <c r="J1100" s="27" t="s">
        <v>8292</v>
      </c>
      <c r="K1100" s="13" t="s">
        <v>8291</v>
      </c>
      <c r="L1100" s="13" t="str">
        <f t="shared" si="70"/>
        <v>No</v>
      </c>
      <c r="M1100" s="28">
        <f t="shared" si="71"/>
        <v>0</v>
      </c>
    </row>
    <row r="1101" spans="2:13" ht="15.75" customHeight="1" x14ac:dyDescent="0.3">
      <c r="B1101" s="12" t="s">
        <v>4055</v>
      </c>
      <c r="C1101" s="13">
        <v>23.96</v>
      </c>
      <c r="D1101" s="13" t="str">
        <f t="shared" si="68"/>
        <v>Healthy Weight</v>
      </c>
      <c r="E1101" s="13">
        <v>9.58</v>
      </c>
      <c r="F1101" s="13" t="str">
        <f t="shared" si="69"/>
        <v>Diabetes</v>
      </c>
      <c r="G1101" s="13" t="s">
        <v>8293</v>
      </c>
      <c r="H1101" s="13" t="s">
        <v>8291</v>
      </c>
      <c r="I1101" s="13" t="s">
        <v>8293</v>
      </c>
      <c r="J1101" s="27">
        <v>1</v>
      </c>
      <c r="K1101" s="13" t="s">
        <v>8291</v>
      </c>
      <c r="L1101" s="13" t="str">
        <f t="shared" si="70"/>
        <v>No</v>
      </c>
      <c r="M1101" s="28">
        <f t="shared" si="71"/>
        <v>1</v>
      </c>
    </row>
    <row r="1102" spans="2:13" ht="15.75" customHeight="1" x14ac:dyDescent="0.3">
      <c r="B1102" s="12" t="s">
        <v>4058</v>
      </c>
      <c r="C1102" s="13">
        <v>35.93</v>
      </c>
      <c r="D1102" s="13" t="str">
        <f t="shared" si="68"/>
        <v>Obesity</v>
      </c>
      <c r="E1102" s="13">
        <v>6.4</v>
      </c>
      <c r="F1102" s="13" t="str">
        <f t="shared" si="69"/>
        <v>Prediabetes</v>
      </c>
      <c r="G1102" s="13" t="s">
        <v>8293</v>
      </c>
      <c r="H1102" s="13" t="s">
        <v>8291</v>
      </c>
      <c r="I1102" s="13" t="s">
        <v>8291</v>
      </c>
      <c r="J1102" s="27">
        <v>1</v>
      </c>
      <c r="K1102" s="13" t="s">
        <v>8291</v>
      </c>
      <c r="L1102" s="13" t="str">
        <f t="shared" si="70"/>
        <v>No</v>
      </c>
      <c r="M1102" s="28">
        <f t="shared" si="71"/>
        <v>1</v>
      </c>
    </row>
    <row r="1103" spans="2:13" ht="15.75" customHeight="1" x14ac:dyDescent="0.3">
      <c r="B1103" s="12" t="s">
        <v>4062</v>
      </c>
      <c r="C1103" s="13">
        <v>26.11</v>
      </c>
      <c r="D1103" s="13" t="str">
        <f t="shared" si="68"/>
        <v>Overweight</v>
      </c>
      <c r="E1103" s="13">
        <v>6.8</v>
      </c>
      <c r="F1103" s="13" t="str">
        <f t="shared" si="69"/>
        <v>Diabetes</v>
      </c>
      <c r="G1103" s="13" t="s">
        <v>8293</v>
      </c>
      <c r="H1103" s="13" t="s">
        <v>8291</v>
      </c>
      <c r="I1103" s="13" t="s">
        <v>8291</v>
      </c>
      <c r="J1103" s="27">
        <v>2</v>
      </c>
      <c r="K1103" s="13" t="s">
        <v>8291</v>
      </c>
      <c r="L1103" s="13" t="str">
        <f t="shared" si="70"/>
        <v>No</v>
      </c>
      <c r="M1103" s="28">
        <f t="shared" si="71"/>
        <v>2</v>
      </c>
    </row>
    <row r="1104" spans="2:13" ht="15.75" customHeight="1" x14ac:dyDescent="0.3">
      <c r="B1104" s="12" t="s">
        <v>4065</v>
      </c>
      <c r="C1104" s="13">
        <v>32.299999999999997</v>
      </c>
      <c r="D1104" s="13" t="str">
        <f t="shared" si="68"/>
        <v>Obesity</v>
      </c>
      <c r="E1104" s="13">
        <v>9.48</v>
      </c>
      <c r="F1104" s="13" t="str">
        <f t="shared" si="69"/>
        <v>Diabetes</v>
      </c>
      <c r="G1104" s="13" t="s">
        <v>8291</v>
      </c>
      <c r="H1104" s="13" t="s">
        <v>8291</v>
      </c>
      <c r="I1104" s="13" t="s">
        <v>8291</v>
      </c>
      <c r="J1104" s="27">
        <v>2</v>
      </c>
      <c r="K1104" s="13" t="s">
        <v>8291</v>
      </c>
      <c r="L1104" s="13" t="str">
        <f t="shared" si="70"/>
        <v>No</v>
      </c>
      <c r="M1104" s="28">
        <f t="shared" si="71"/>
        <v>2</v>
      </c>
    </row>
    <row r="1105" spans="2:13" ht="15.75" customHeight="1" x14ac:dyDescent="0.3">
      <c r="B1105" s="12" t="s">
        <v>4067</v>
      </c>
      <c r="C1105" s="13">
        <v>28.69</v>
      </c>
      <c r="D1105" s="13" t="str">
        <f t="shared" si="68"/>
        <v>Overweight</v>
      </c>
      <c r="E1105" s="13">
        <v>7.45</v>
      </c>
      <c r="F1105" s="13" t="str">
        <f t="shared" si="69"/>
        <v>Diabetes</v>
      </c>
      <c r="G1105" s="13" t="s">
        <v>8291</v>
      </c>
      <c r="H1105" s="13" t="s">
        <v>8291</v>
      </c>
      <c r="I1105" s="13" t="s">
        <v>8291</v>
      </c>
      <c r="J1105" s="27">
        <v>2</v>
      </c>
      <c r="K1105" s="13" t="s">
        <v>8291</v>
      </c>
      <c r="L1105" s="13" t="str">
        <f t="shared" si="70"/>
        <v>No</v>
      </c>
      <c r="M1105" s="28">
        <f t="shared" si="71"/>
        <v>2</v>
      </c>
    </row>
    <row r="1106" spans="2:13" ht="15.75" customHeight="1" x14ac:dyDescent="0.3">
      <c r="B1106" s="12" t="s">
        <v>4071</v>
      </c>
      <c r="C1106" s="13">
        <v>31.28</v>
      </c>
      <c r="D1106" s="13" t="str">
        <f t="shared" si="68"/>
        <v>Obesity</v>
      </c>
      <c r="E1106" s="13">
        <v>6.94</v>
      </c>
      <c r="F1106" s="13" t="str">
        <f t="shared" si="69"/>
        <v>Diabetes</v>
      </c>
      <c r="G1106" s="13" t="s">
        <v>8293</v>
      </c>
      <c r="H1106" s="13" t="s">
        <v>8291</v>
      </c>
      <c r="I1106" s="13" t="s">
        <v>8291</v>
      </c>
      <c r="J1106" s="27">
        <v>1</v>
      </c>
      <c r="K1106" s="13" t="s">
        <v>8291</v>
      </c>
      <c r="L1106" s="13" t="str">
        <f t="shared" si="70"/>
        <v>No</v>
      </c>
      <c r="M1106" s="28">
        <f t="shared" si="71"/>
        <v>1</v>
      </c>
    </row>
    <row r="1107" spans="2:13" ht="15.75" customHeight="1" x14ac:dyDescent="0.3">
      <c r="B1107" s="12" t="s">
        <v>4075</v>
      </c>
      <c r="C1107" s="13">
        <v>30.21</v>
      </c>
      <c r="D1107" s="13" t="str">
        <f t="shared" si="68"/>
        <v>Obesity</v>
      </c>
      <c r="E1107" s="13">
        <v>7.83</v>
      </c>
      <c r="F1107" s="13" t="str">
        <f t="shared" si="69"/>
        <v>Diabetes</v>
      </c>
      <c r="G1107" s="13" t="s">
        <v>8291</v>
      </c>
      <c r="H1107" s="13" t="s">
        <v>8291</v>
      </c>
      <c r="I1107" s="13" t="s">
        <v>8291</v>
      </c>
      <c r="J1107" s="27" t="s">
        <v>8292</v>
      </c>
      <c r="K1107" s="13" t="s">
        <v>8291</v>
      </c>
      <c r="L1107" s="13" t="str">
        <f t="shared" si="70"/>
        <v>No</v>
      </c>
      <c r="M1107" s="28">
        <f t="shared" si="71"/>
        <v>0</v>
      </c>
    </row>
    <row r="1108" spans="2:13" ht="15.75" customHeight="1" x14ac:dyDescent="0.3">
      <c r="B1108" s="12" t="s">
        <v>4079</v>
      </c>
      <c r="C1108" s="13">
        <v>38.28</v>
      </c>
      <c r="D1108" s="13" t="str">
        <f t="shared" si="68"/>
        <v>Obesity</v>
      </c>
      <c r="E1108" s="13">
        <v>10.17</v>
      </c>
      <c r="F1108" s="13" t="str">
        <f t="shared" si="69"/>
        <v>Diabetes</v>
      </c>
      <c r="G1108" s="13" t="s">
        <v>8293</v>
      </c>
      <c r="H1108" s="13" t="s">
        <v>8291</v>
      </c>
      <c r="I1108" s="13" t="s">
        <v>8291</v>
      </c>
      <c r="J1108" s="27" t="s">
        <v>8292</v>
      </c>
      <c r="K1108" s="13" t="s">
        <v>8291</v>
      </c>
      <c r="L1108" s="13" t="str">
        <f t="shared" si="70"/>
        <v>No</v>
      </c>
      <c r="M1108" s="28">
        <f t="shared" si="71"/>
        <v>0</v>
      </c>
    </row>
    <row r="1109" spans="2:13" ht="15.75" customHeight="1" x14ac:dyDescent="0.3">
      <c r="B1109" s="12" t="s">
        <v>4082</v>
      </c>
      <c r="C1109" s="13">
        <v>29.9</v>
      </c>
      <c r="D1109" s="13" t="str">
        <f t="shared" si="68"/>
        <v>Overweight</v>
      </c>
      <c r="E1109" s="13">
        <v>8.9600000000000009</v>
      </c>
      <c r="F1109" s="13" t="str">
        <f t="shared" si="69"/>
        <v>Diabetes</v>
      </c>
      <c r="G1109" s="13" t="s">
        <v>8293</v>
      </c>
      <c r="H1109" s="13" t="s">
        <v>8291</v>
      </c>
      <c r="I1109" s="13" t="s">
        <v>8291</v>
      </c>
      <c r="J1109" s="27" t="s">
        <v>8292</v>
      </c>
      <c r="K1109" s="13" t="s">
        <v>8291</v>
      </c>
      <c r="L1109" s="13" t="str">
        <f t="shared" si="70"/>
        <v>No</v>
      </c>
      <c r="M1109" s="28">
        <f t="shared" si="71"/>
        <v>0</v>
      </c>
    </row>
    <row r="1110" spans="2:13" ht="15.75" customHeight="1" x14ac:dyDescent="0.3">
      <c r="B1110" s="12" t="s">
        <v>4085</v>
      </c>
      <c r="C1110" s="13">
        <v>23.18</v>
      </c>
      <c r="D1110" s="13" t="str">
        <f t="shared" si="68"/>
        <v>Healthy Weight</v>
      </c>
      <c r="E1110" s="13">
        <v>6.96</v>
      </c>
      <c r="F1110" s="13" t="str">
        <f t="shared" si="69"/>
        <v>Diabetes</v>
      </c>
      <c r="G1110" s="13" t="s">
        <v>8293</v>
      </c>
      <c r="H1110" s="13" t="s">
        <v>8291</v>
      </c>
      <c r="I1110" s="13" t="s">
        <v>8291</v>
      </c>
      <c r="J1110" s="27">
        <v>2</v>
      </c>
      <c r="K1110" s="13" t="s">
        <v>8291</v>
      </c>
      <c r="L1110" s="13" t="str">
        <f t="shared" si="70"/>
        <v>No</v>
      </c>
      <c r="M1110" s="28">
        <f t="shared" si="71"/>
        <v>2</v>
      </c>
    </row>
    <row r="1111" spans="2:13" ht="15.75" customHeight="1" x14ac:dyDescent="0.3">
      <c r="B1111" s="12" t="s">
        <v>4089</v>
      </c>
      <c r="C1111" s="13">
        <v>33.020000000000003</v>
      </c>
      <c r="D1111" s="13" t="str">
        <f t="shared" si="68"/>
        <v>Obesity</v>
      </c>
      <c r="E1111" s="13">
        <v>5.07</v>
      </c>
      <c r="F1111" s="13" t="str">
        <f t="shared" si="69"/>
        <v>Normal</v>
      </c>
      <c r="G1111" s="13" t="s">
        <v>8293</v>
      </c>
      <c r="H1111" s="13" t="s">
        <v>8291</v>
      </c>
      <c r="I1111" s="13" t="s">
        <v>8291</v>
      </c>
      <c r="J1111" s="27" t="s">
        <v>8292</v>
      </c>
      <c r="K1111" s="13" t="s">
        <v>8291</v>
      </c>
      <c r="L1111" s="13" t="str">
        <f t="shared" si="70"/>
        <v>No</v>
      </c>
      <c r="M1111" s="28">
        <f t="shared" si="71"/>
        <v>0</v>
      </c>
    </row>
    <row r="1112" spans="2:13" ht="15.75" customHeight="1" x14ac:dyDescent="0.3">
      <c r="B1112" s="12" t="s">
        <v>4093</v>
      </c>
      <c r="C1112" s="13">
        <v>27.29</v>
      </c>
      <c r="D1112" s="13" t="str">
        <f t="shared" si="68"/>
        <v>Overweight</v>
      </c>
      <c r="E1112" s="13">
        <v>5.85</v>
      </c>
      <c r="F1112" s="13" t="str">
        <f t="shared" si="69"/>
        <v>Prediabetes</v>
      </c>
      <c r="G1112" s="13" t="s">
        <v>8291</v>
      </c>
      <c r="H1112" s="13" t="s">
        <v>8291</v>
      </c>
      <c r="I1112" s="13" t="s">
        <v>8291</v>
      </c>
      <c r="J1112" s="27">
        <v>2</v>
      </c>
      <c r="K1112" s="13" t="s">
        <v>8291</v>
      </c>
      <c r="L1112" s="13" t="str">
        <f t="shared" si="70"/>
        <v>No</v>
      </c>
      <c r="M1112" s="28">
        <f t="shared" si="71"/>
        <v>2</v>
      </c>
    </row>
    <row r="1113" spans="2:13" ht="15.75" customHeight="1" x14ac:dyDescent="0.3">
      <c r="B1113" s="12" t="s">
        <v>4097</v>
      </c>
      <c r="C1113" s="13">
        <v>23.18</v>
      </c>
      <c r="D1113" s="13" t="str">
        <f t="shared" si="68"/>
        <v>Healthy Weight</v>
      </c>
      <c r="E1113" s="13">
        <v>10.56</v>
      </c>
      <c r="F1113" s="13" t="str">
        <f t="shared" si="69"/>
        <v>Diabetes</v>
      </c>
      <c r="G1113" s="13" t="s">
        <v>8291</v>
      </c>
      <c r="H1113" s="13" t="s">
        <v>8291</v>
      </c>
      <c r="I1113" s="13" t="s">
        <v>8291</v>
      </c>
      <c r="J1113" s="27">
        <v>2</v>
      </c>
      <c r="K1113" s="13" t="s">
        <v>8291</v>
      </c>
      <c r="L1113" s="13" t="str">
        <f t="shared" si="70"/>
        <v>No</v>
      </c>
      <c r="M1113" s="28">
        <f t="shared" si="71"/>
        <v>2</v>
      </c>
    </row>
    <row r="1114" spans="2:13" ht="15.75" customHeight="1" x14ac:dyDescent="0.3">
      <c r="B1114" s="12" t="s">
        <v>4099</v>
      </c>
      <c r="C1114" s="13">
        <v>32.659999999999997</v>
      </c>
      <c r="D1114" s="13" t="str">
        <f t="shared" si="68"/>
        <v>Obesity</v>
      </c>
      <c r="E1114" s="13">
        <v>8.92</v>
      </c>
      <c r="F1114" s="13" t="str">
        <f t="shared" si="69"/>
        <v>Diabetes</v>
      </c>
      <c r="G1114" s="13" t="s">
        <v>8293</v>
      </c>
      <c r="H1114" s="13" t="s">
        <v>8291</v>
      </c>
      <c r="I1114" s="13" t="s">
        <v>8291</v>
      </c>
      <c r="J1114" s="27" t="s">
        <v>8292</v>
      </c>
      <c r="K1114" s="13" t="s">
        <v>8291</v>
      </c>
      <c r="L1114" s="13" t="str">
        <f t="shared" si="70"/>
        <v>No</v>
      </c>
      <c r="M1114" s="28">
        <f t="shared" si="71"/>
        <v>0</v>
      </c>
    </row>
    <row r="1115" spans="2:13" ht="15.75" customHeight="1" x14ac:dyDescent="0.3">
      <c r="B1115" s="12" t="s">
        <v>4103</v>
      </c>
      <c r="C1115" s="13">
        <v>30.78</v>
      </c>
      <c r="D1115" s="13" t="str">
        <f t="shared" si="68"/>
        <v>Obesity</v>
      </c>
      <c r="E1115" s="13">
        <v>8.6300000000000008</v>
      </c>
      <c r="F1115" s="13" t="str">
        <f t="shared" si="69"/>
        <v>Diabetes</v>
      </c>
      <c r="G1115" s="13" t="s">
        <v>8291</v>
      </c>
      <c r="H1115" s="13" t="s">
        <v>8291</v>
      </c>
      <c r="I1115" s="13" t="s">
        <v>8291</v>
      </c>
      <c r="J1115" s="27" t="s">
        <v>8292</v>
      </c>
      <c r="K1115" s="13" t="s">
        <v>8291</v>
      </c>
      <c r="L1115" s="13" t="str">
        <f t="shared" si="70"/>
        <v>No</v>
      </c>
      <c r="M1115" s="28">
        <f t="shared" si="71"/>
        <v>0</v>
      </c>
    </row>
    <row r="1116" spans="2:13" ht="15.75" customHeight="1" x14ac:dyDescent="0.3">
      <c r="B1116" s="12" t="s">
        <v>4106</v>
      </c>
      <c r="C1116" s="13">
        <v>47.2</v>
      </c>
      <c r="D1116" s="13" t="str">
        <f t="shared" si="68"/>
        <v>Obesity</v>
      </c>
      <c r="E1116" s="13">
        <v>6.29</v>
      </c>
      <c r="F1116" s="13" t="str">
        <f t="shared" si="69"/>
        <v>Prediabetes</v>
      </c>
      <c r="G1116" s="13" t="s">
        <v>8293</v>
      </c>
      <c r="H1116" s="13" t="s">
        <v>8291</v>
      </c>
      <c r="I1116" s="13" t="s">
        <v>8293</v>
      </c>
      <c r="J1116" s="27">
        <v>1</v>
      </c>
      <c r="K1116" s="13" t="s">
        <v>8291</v>
      </c>
      <c r="L1116" s="13" t="str">
        <f t="shared" si="70"/>
        <v>No</v>
      </c>
      <c r="M1116" s="28">
        <f t="shared" si="71"/>
        <v>1</v>
      </c>
    </row>
    <row r="1117" spans="2:13" ht="15.75" customHeight="1" x14ac:dyDescent="0.3">
      <c r="B1117" s="12" t="s">
        <v>4110</v>
      </c>
      <c r="C1117" s="13">
        <v>31.6</v>
      </c>
      <c r="D1117" s="13" t="str">
        <f t="shared" si="68"/>
        <v>Obesity</v>
      </c>
      <c r="E1117" s="13">
        <v>5.75</v>
      </c>
      <c r="F1117" s="13" t="str">
        <f t="shared" si="69"/>
        <v>Prediabetes</v>
      </c>
      <c r="G1117" s="13" t="s">
        <v>8291</v>
      </c>
      <c r="H1117" s="13" t="s">
        <v>8291</v>
      </c>
      <c r="I1117" s="13" t="s">
        <v>8291</v>
      </c>
      <c r="J1117" s="27">
        <v>2</v>
      </c>
      <c r="K1117" s="13" t="s">
        <v>8291</v>
      </c>
      <c r="L1117" s="13" t="str">
        <f t="shared" si="70"/>
        <v>No</v>
      </c>
      <c r="M1117" s="28">
        <f t="shared" si="71"/>
        <v>2</v>
      </c>
    </row>
    <row r="1118" spans="2:13" ht="15.75" customHeight="1" x14ac:dyDescent="0.3">
      <c r="B1118" s="12" t="s">
        <v>4114</v>
      </c>
      <c r="C1118" s="13">
        <v>33.914999999999999</v>
      </c>
      <c r="D1118" s="13" t="str">
        <f t="shared" si="68"/>
        <v>Obesity</v>
      </c>
      <c r="E1118" s="13">
        <v>6.66</v>
      </c>
      <c r="F1118" s="13" t="str">
        <f t="shared" si="69"/>
        <v>Diabetes</v>
      </c>
      <c r="G1118" s="13" t="s">
        <v>8293</v>
      </c>
      <c r="H1118" s="13" t="s">
        <v>8291</v>
      </c>
      <c r="I1118" s="13" t="s">
        <v>8291</v>
      </c>
      <c r="J1118" s="27">
        <v>1</v>
      </c>
      <c r="K1118" s="13" t="s">
        <v>8291</v>
      </c>
      <c r="L1118" s="13" t="str">
        <f t="shared" si="70"/>
        <v>No</v>
      </c>
      <c r="M1118" s="28">
        <f t="shared" si="71"/>
        <v>1</v>
      </c>
    </row>
    <row r="1119" spans="2:13" ht="15.75" customHeight="1" x14ac:dyDescent="0.3">
      <c r="B1119" s="12" t="s">
        <v>4118</v>
      </c>
      <c r="C1119" s="13">
        <v>23.54</v>
      </c>
      <c r="D1119" s="13" t="str">
        <f t="shared" si="68"/>
        <v>Healthy Weight</v>
      </c>
      <c r="E1119" s="13">
        <v>5.0999999999999996</v>
      </c>
      <c r="F1119" s="13" t="str">
        <f t="shared" si="69"/>
        <v>Normal</v>
      </c>
      <c r="G1119" s="13" t="s">
        <v>8291</v>
      </c>
      <c r="H1119" s="13" t="s">
        <v>8291</v>
      </c>
      <c r="I1119" s="13" t="s">
        <v>8291</v>
      </c>
      <c r="J1119" s="27">
        <v>2</v>
      </c>
      <c r="K1119" s="13" t="s">
        <v>8291</v>
      </c>
      <c r="L1119" s="13" t="str">
        <f t="shared" si="70"/>
        <v>No</v>
      </c>
      <c r="M1119" s="28">
        <f t="shared" si="71"/>
        <v>2</v>
      </c>
    </row>
    <row r="1120" spans="2:13" ht="15.75" customHeight="1" x14ac:dyDescent="0.3">
      <c r="B1120" s="12" t="s">
        <v>4122</v>
      </c>
      <c r="C1120" s="13">
        <v>27.074999999999999</v>
      </c>
      <c r="D1120" s="13" t="str">
        <f t="shared" si="68"/>
        <v>Overweight</v>
      </c>
      <c r="E1120" s="13">
        <v>4.41</v>
      </c>
      <c r="F1120" s="13" t="str">
        <f t="shared" si="69"/>
        <v>Normal</v>
      </c>
      <c r="G1120" s="13" t="s">
        <v>8291</v>
      </c>
      <c r="H1120" s="13" t="s">
        <v>8291</v>
      </c>
      <c r="I1120" s="13" t="s">
        <v>8291</v>
      </c>
      <c r="J1120" s="27">
        <v>2</v>
      </c>
      <c r="K1120" s="13" t="s">
        <v>8291</v>
      </c>
      <c r="L1120" s="13" t="str">
        <f t="shared" si="70"/>
        <v>No</v>
      </c>
      <c r="M1120" s="28">
        <f t="shared" si="71"/>
        <v>2</v>
      </c>
    </row>
    <row r="1121" spans="2:13" ht="15.75" customHeight="1" x14ac:dyDescent="0.3">
      <c r="B1121" s="12" t="s">
        <v>4125</v>
      </c>
      <c r="C1121" s="13">
        <v>25.8</v>
      </c>
      <c r="D1121" s="13" t="str">
        <f t="shared" si="68"/>
        <v>Overweight</v>
      </c>
      <c r="E1121" s="13">
        <v>5.52</v>
      </c>
      <c r="F1121" s="13" t="str">
        <f t="shared" si="69"/>
        <v>Normal</v>
      </c>
      <c r="G1121" s="13" t="s">
        <v>8293</v>
      </c>
      <c r="H1121" s="13" t="s">
        <v>8291</v>
      </c>
      <c r="I1121" s="13" t="s">
        <v>8291</v>
      </c>
      <c r="J1121" s="27" t="s">
        <v>8292</v>
      </c>
      <c r="K1121" s="13" t="s">
        <v>8291</v>
      </c>
      <c r="L1121" s="13" t="str">
        <f t="shared" si="70"/>
        <v>No</v>
      </c>
      <c r="M1121" s="28">
        <f t="shared" si="71"/>
        <v>0</v>
      </c>
    </row>
    <row r="1122" spans="2:13" ht="15.75" customHeight="1" x14ac:dyDescent="0.3">
      <c r="B1122" s="12" t="s">
        <v>4129</v>
      </c>
      <c r="C1122" s="13">
        <v>36.1</v>
      </c>
      <c r="D1122" s="13" t="str">
        <f t="shared" si="68"/>
        <v>Obesity</v>
      </c>
      <c r="E1122" s="13">
        <v>4.62</v>
      </c>
      <c r="F1122" s="13" t="str">
        <f t="shared" si="69"/>
        <v>Normal</v>
      </c>
      <c r="G1122" s="13" t="s">
        <v>8293</v>
      </c>
      <c r="H1122" s="13" t="s">
        <v>8291</v>
      </c>
      <c r="I1122" s="13" t="s">
        <v>8293</v>
      </c>
      <c r="J1122" s="27">
        <v>1</v>
      </c>
      <c r="K1122" s="13" t="s">
        <v>8291</v>
      </c>
      <c r="L1122" s="13" t="str">
        <f t="shared" si="70"/>
        <v>No</v>
      </c>
      <c r="M1122" s="28">
        <f t="shared" si="71"/>
        <v>1</v>
      </c>
    </row>
    <row r="1123" spans="2:13" ht="15.75" customHeight="1" x14ac:dyDescent="0.3">
      <c r="B1123" s="12" t="s">
        <v>4133</v>
      </c>
      <c r="C1123" s="13">
        <v>30.495000000000001</v>
      </c>
      <c r="D1123" s="13" t="str">
        <f t="shared" si="68"/>
        <v>Obesity</v>
      </c>
      <c r="E1123" s="13">
        <v>5.74</v>
      </c>
      <c r="F1123" s="13" t="str">
        <f t="shared" si="69"/>
        <v>Prediabetes</v>
      </c>
      <c r="G1123" s="13" t="s">
        <v>8293</v>
      </c>
      <c r="H1123" s="13" t="s">
        <v>8291</v>
      </c>
      <c r="I1123" s="13" t="s">
        <v>8293</v>
      </c>
      <c r="J1123" s="27">
        <v>1</v>
      </c>
      <c r="K1123" s="13" t="s">
        <v>8291</v>
      </c>
      <c r="L1123" s="13" t="str">
        <f t="shared" si="70"/>
        <v>No</v>
      </c>
      <c r="M1123" s="28">
        <f t="shared" si="71"/>
        <v>1</v>
      </c>
    </row>
    <row r="1124" spans="2:13" ht="15.75" customHeight="1" x14ac:dyDescent="0.3">
      <c r="B1124" s="12" t="s">
        <v>4137</v>
      </c>
      <c r="C1124" s="13">
        <v>21.4</v>
      </c>
      <c r="D1124" s="13" t="str">
        <f t="shared" si="68"/>
        <v>Healthy Weight</v>
      </c>
      <c r="E1124" s="13">
        <v>6.3</v>
      </c>
      <c r="F1124" s="13" t="str">
        <f t="shared" si="69"/>
        <v>Prediabetes</v>
      </c>
      <c r="G1124" s="13" t="s">
        <v>8293</v>
      </c>
      <c r="H1124" s="13" t="s">
        <v>8291</v>
      </c>
      <c r="I1124" s="13" t="s">
        <v>8293</v>
      </c>
      <c r="J1124" s="27">
        <v>1</v>
      </c>
      <c r="K1124" s="13" t="s">
        <v>8291</v>
      </c>
      <c r="L1124" s="13" t="str">
        <f t="shared" si="70"/>
        <v>No</v>
      </c>
      <c r="M1124" s="28">
        <f t="shared" si="71"/>
        <v>1</v>
      </c>
    </row>
    <row r="1125" spans="2:13" ht="15.75" customHeight="1" x14ac:dyDescent="0.3">
      <c r="B1125" s="12" t="s">
        <v>4140</v>
      </c>
      <c r="C1125" s="13">
        <v>32.299999999999997</v>
      </c>
      <c r="D1125" s="13" t="str">
        <f t="shared" si="68"/>
        <v>Obesity</v>
      </c>
      <c r="E1125" s="13">
        <v>10.27</v>
      </c>
      <c r="F1125" s="13" t="str">
        <f t="shared" si="69"/>
        <v>Diabetes</v>
      </c>
      <c r="G1125" s="13" t="s">
        <v>8291</v>
      </c>
      <c r="H1125" s="13" t="s">
        <v>8291</v>
      </c>
      <c r="I1125" s="13" t="s">
        <v>8291</v>
      </c>
      <c r="J1125" s="27" t="s">
        <v>8292</v>
      </c>
      <c r="K1125" s="13" t="s">
        <v>8291</v>
      </c>
      <c r="L1125" s="13" t="str">
        <f t="shared" si="70"/>
        <v>No</v>
      </c>
      <c r="M1125" s="28">
        <f t="shared" si="71"/>
        <v>0</v>
      </c>
    </row>
    <row r="1126" spans="2:13" ht="15.75" customHeight="1" x14ac:dyDescent="0.3">
      <c r="B1126" s="12" t="s">
        <v>4144</v>
      </c>
      <c r="C1126" s="13">
        <v>29.78</v>
      </c>
      <c r="D1126" s="13" t="str">
        <f t="shared" si="68"/>
        <v>Overweight</v>
      </c>
      <c r="E1126" s="13">
        <v>5.85</v>
      </c>
      <c r="F1126" s="13" t="str">
        <f t="shared" si="69"/>
        <v>Prediabetes</v>
      </c>
      <c r="G1126" s="13" t="s">
        <v>8291</v>
      </c>
      <c r="H1126" s="13" t="s">
        <v>8291</v>
      </c>
      <c r="I1126" s="13" t="s">
        <v>8293</v>
      </c>
      <c r="J1126" s="27">
        <v>1</v>
      </c>
      <c r="K1126" s="13" t="s">
        <v>8291</v>
      </c>
      <c r="L1126" s="13" t="str">
        <f t="shared" si="70"/>
        <v>No</v>
      </c>
      <c r="M1126" s="28">
        <f t="shared" si="71"/>
        <v>1</v>
      </c>
    </row>
    <row r="1127" spans="2:13" ht="15.75" customHeight="1" x14ac:dyDescent="0.3">
      <c r="B1127" s="12" t="s">
        <v>4147</v>
      </c>
      <c r="C1127" s="13">
        <v>34.76</v>
      </c>
      <c r="D1127" s="13" t="str">
        <f t="shared" si="68"/>
        <v>Obesity</v>
      </c>
      <c r="E1127" s="13">
        <v>5.92</v>
      </c>
      <c r="F1127" s="13" t="str">
        <f t="shared" si="69"/>
        <v>Prediabetes</v>
      </c>
      <c r="G1127" s="13" t="s">
        <v>8293</v>
      </c>
      <c r="H1127" s="13" t="s">
        <v>8291</v>
      </c>
      <c r="I1127" s="13" t="s">
        <v>8291</v>
      </c>
      <c r="J1127" s="27">
        <v>1</v>
      </c>
      <c r="K1127" s="13" t="s">
        <v>8291</v>
      </c>
      <c r="L1127" s="13" t="str">
        <f t="shared" si="70"/>
        <v>No</v>
      </c>
      <c r="M1127" s="28">
        <f t="shared" si="71"/>
        <v>1</v>
      </c>
    </row>
    <row r="1128" spans="2:13" ht="15.75" customHeight="1" x14ac:dyDescent="0.3">
      <c r="B1128" s="12" t="s">
        <v>4151</v>
      </c>
      <c r="C1128" s="13">
        <v>18.335000000000001</v>
      </c>
      <c r="D1128" s="13" t="str">
        <f t="shared" si="68"/>
        <v>Underweight</v>
      </c>
      <c r="E1128" s="13">
        <v>10.01</v>
      </c>
      <c r="F1128" s="13" t="str">
        <f t="shared" si="69"/>
        <v>Diabetes</v>
      </c>
      <c r="G1128" s="13" t="s">
        <v>8293</v>
      </c>
      <c r="H1128" s="13" t="s">
        <v>8291</v>
      </c>
      <c r="I1128" s="13" t="s">
        <v>8291</v>
      </c>
      <c r="J1128" s="27">
        <v>2</v>
      </c>
      <c r="K1128" s="13" t="s">
        <v>8291</v>
      </c>
      <c r="L1128" s="13" t="str">
        <f t="shared" si="70"/>
        <v>No</v>
      </c>
      <c r="M1128" s="28">
        <f t="shared" si="71"/>
        <v>2</v>
      </c>
    </row>
    <row r="1129" spans="2:13" ht="15.75" customHeight="1" x14ac:dyDescent="0.3">
      <c r="B1129" s="12" t="s">
        <v>4155</v>
      </c>
      <c r="C1129" s="13">
        <v>32.299999999999997</v>
      </c>
      <c r="D1129" s="13" t="str">
        <f t="shared" si="68"/>
        <v>Obesity</v>
      </c>
      <c r="E1129" s="13">
        <v>9.59</v>
      </c>
      <c r="F1129" s="13" t="str">
        <f t="shared" si="69"/>
        <v>Diabetes</v>
      </c>
      <c r="G1129" s="13" t="s">
        <v>8291</v>
      </c>
      <c r="H1129" s="13" t="s">
        <v>8291</v>
      </c>
      <c r="I1129" s="13" t="s">
        <v>8291</v>
      </c>
      <c r="J1129" s="27" t="s">
        <v>8292</v>
      </c>
      <c r="K1129" s="13" t="s">
        <v>8291</v>
      </c>
      <c r="L1129" s="13" t="str">
        <f t="shared" si="70"/>
        <v>No</v>
      </c>
      <c r="M1129" s="28">
        <f t="shared" si="71"/>
        <v>0</v>
      </c>
    </row>
    <row r="1130" spans="2:13" ht="15.75" customHeight="1" x14ac:dyDescent="0.3">
      <c r="B1130" s="12" t="s">
        <v>4158</v>
      </c>
      <c r="C1130" s="13">
        <v>27.74</v>
      </c>
      <c r="D1130" s="13" t="str">
        <f t="shared" si="68"/>
        <v>Overweight</v>
      </c>
      <c r="E1130" s="13">
        <v>10.37</v>
      </c>
      <c r="F1130" s="13" t="str">
        <f t="shared" si="69"/>
        <v>Diabetes</v>
      </c>
      <c r="G1130" s="13" t="s">
        <v>8291</v>
      </c>
      <c r="H1130" s="13" t="s">
        <v>8291</v>
      </c>
      <c r="I1130" s="13" t="s">
        <v>8291</v>
      </c>
      <c r="J1130" s="27" t="s">
        <v>8292</v>
      </c>
      <c r="K1130" s="13" t="s">
        <v>8291</v>
      </c>
      <c r="L1130" s="13" t="str">
        <f t="shared" si="70"/>
        <v>No</v>
      </c>
      <c r="M1130" s="28">
        <f t="shared" si="71"/>
        <v>0</v>
      </c>
    </row>
    <row r="1131" spans="2:13" ht="15.75" customHeight="1" x14ac:dyDescent="0.3">
      <c r="B1131" s="12" t="s">
        <v>4161</v>
      </c>
      <c r="C1131" s="13">
        <v>24</v>
      </c>
      <c r="D1131" s="13" t="str">
        <f t="shared" si="68"/>
        <v>Healthy Weight</v>
      </c>
      <c r="E1131" s="13">
        <v>4.01</v>
      </c>
      <c r="F1131" s="13" t="str">
        <f t="shared" si="69"/>
        <v>Normal</v>
      </c>
      <c r="G1131" s="13" t="s">
        <v>8293</v>
      </c>
      <c r="H1131" s="13" t="s">
        <v>8291</v>
      </c>
      <c r="I1131" s="13" t="s">
        <v>8291</v>
      </c>
      <c r="J1131" s="27">
        <v>1</v>
      </c>
      <c r="K1131" s="13" t="s">
        <v>8291</v>
      </c>
      <c r="L1131" s="13" t="str">
        <f t="shared" si="70"/>
        <v>No</v>
      </c>
      <c r="M1131" s="28">
        <f t="shared" si="71"/>
        <v>1</v>
      </c>
    </row>
    <row r="1132" spans="2:13" ht="15.75" customHeight="1" x14ac:dyDescent="0.3">
      <c r="B1132" s="12" t="s">
        <v>4165</v>
      </c>
      <c r="C1132" s="13">
        <v>31.78</v>
      </c>
      <c r="D1132" s="13" t="str">
        <f t="shared" si="68"/>
        <v>Obesity</v>
      </c>
      <c r="E1132" s="13">
        <v>4.24</v>
      </c>
      <c r="F1132" s="13" t="str">
        <f t="shared" si="69"/>
        <v>Normal</v>
      </c>
      <c r="G1132" s="13" t="s">
        <v>8293</v>
      </c>
      <c r="H1132" s="13" t="s">
        <v>8291</v>
      </c>
      <c r="I1132" s="13" t="s">
        <v>8293</v>
      </c>
      <c r="J1132" s="27">
        <v>1</v>
      </c>
      <c r="K1132" s="13" t="s">
        <v>8291</v>
      </c>
      <c r="L1132" s="13" t="str">
        <f t="shared" si="70"/>
        <v>No</v>
      </c>
      <c r="M1132" s="28">
        <f t="shared" si="71"/>
        <v>1</v>
      </c>
    </row>
    <row r="1133" spans="2:13" ht="15.75" customHeight="1" x14ac:dyDescent="0.3">
      <c r="B1133" s="12" t="s">
        <v>4168</v>
      </c>
      <c r="C1133" s="13">
        <v>32.25</v>
      </c>
      <c r="D1133" s="13" t="str">
        <f t="shared" si="68"/>
        <v>Obesity</v>
      </c>
      <c r="E1133" s="13">
        <v>5.36</v>
      </c>
      <c r="F1133" s="13" t="str">
        <f t="shared" si="69"/>
        <v>Normal</v>
      </c>
      <c r="G1133" s="13" t="s">
        <v>8293</v>
      </c>
      <c r="H1133" s="13" t="s">
        <v>8291</v>
      </c>
      <c r="I1133" s="13" t="s">
        <v>8291</v>
      </c>
      <c r="J1133" s="27" t="s">
        <v>8292</v>
      </c>
      <c r="K1133" s="13" t="s">
        <v>8291</v>
      </c>
      <c r="L1133" s="13" t="str">
        <f t="shared" si="70"/>
        <v>No</v>
      </c>
      <c r="M1133" s="28">
        <f t="shared" si="71"/>
        <v>0</v>
      </c>
    </row>
    <row r="1134" spans="2:13" ht="15.75" customHeight="1" x14ac:dyDescent="0.3">
      <c r="B1134" s="12" t="s">
        <v>4172</v>
      </c>
      <c r="C1134" s="13">
        <v>30.114999999999998</v>
      </c>
      <c r="D1134" s="13" t="str">
        <f t="shared" si="68"/>
        <v>Obesity</v>
      </c>
      <c r="E1134" s="13">
        <v>4.99</v>
      </c>
      <c r="F1134" s="13" t="str">
        <f t="shared" si="69"/>
        <v>Normal</v>
      </c>
      <c r="G1134" s="13" t="s">
        <v>8291</v>
      </c>
      <c r="H1134" s="13" t="s">
        <v>8291</v>
      </c>
      <c r="I1134" s="13" t="s">
        <v>8291</v>
      </c>
      <c r="J1134" s="27">
        <v>2</v>
      </c>
      <c r="K1134" s="13" t="s">
        <v>8291</v>
      </c>
      <c r="L1134" s="13" t="str">
        <f t="shared" si="70"/>
        <v>No</v>
      </c>
      <c r="M1134" s="28">
        <f t="shared" si="71"/>
        <v>2</v>
      </c>
    </row>
    <row r="1135" spans="2:13" ht="15.75" customHeight="1" x14ac:dyDescent="0.3">
      <c r="B1135" s="12" t="s">
        <v>4176</v>
      </c>
      <c r="C1135" s="13">
        <v>22.41</v>
      </c>
      <c r="D1135" s="13" t="str">
        <f t="shared" si="68"/>
        <v>Healthy Weight</v>
      </c>
      <c r="E1135" s="13">
        <v>8.68</v>
      </c>
      <c r="F1135" s="13" t="str">
        <f t="shared" si="69"/>
        <v>Diabetes</v>
      </c>
      <c r="G1135" s="13" t="s">
        <v>8291</v>
      </c>
      <c r="H1135" s="13" t="s">
        <v>8291</v>
      </c>
      <c r="I1135" s="13" t="s">
        <v>8291</v>
      </c>
      <c r="J1135" s="27" t="s">
        <v>8292</v>
      </c>
      <c r="K1135" s="13" t="s">
        <v>8291</v>
      </c>
      <c r="L1135" s="13" t="str">
        <f t="shared" si="70"/>
        <v>No</v>
      </c>
      <c r="M1135" s="28">
        <f t="shared" si="71"/>
        <v>0</v>
      </c>
    </row>
    <row r="1136" spans="2:13" ht="15.75" customHeight="1" x14ac:dyDescent="0.3">
      <c r="B1136" s="12" t="s">
        <v>4180</v>
      </c>
      <c r="C1136" s="13">
        <v>45.72</v>
      </c>
      <c r="D1136" s="13" t="str">
        <f t="shared" si="68"/>
        <v>Obesity</v>
      </c>
      <c r="E1136" s="13">
        <v>4.2300000000000004</v>
      </c>
      <c r="F1136" s="13" t="str">
        <f t="shared" si="69"/>
        <v>Normal</v>
      </c>
      <c r="G1136" s="13" t="s">
        <v>8293</v>
      </c>
      <c r="H1136" s="13" t="s">
        <v>8291</v>
      </c>
      <c r="I1136" s="13" t="s">
        <v>8291</v>
      </c>
      <c r="J1136" s="27" t="s">
        <v>8292</v>
      </c>
      <c r="K1136" s="13" t="s">
        <v>8291</v>
      </c>
      <c r="L1136" s="13" t="str">
        <f t="shared" si="70"/>
        <v>No</v>
      </c>
      <c r="M1136" s="28">
        <f t="shared" si="71"/>
        <v>0</v>
      </c>
    </row>
    <row r="1137" spans="2:13" ht="15.75" customHeight="1" x14ac:dyDescent="0.3">
      <c r="B1137" s="12" t="s">
        <v>4183</v>
      </c>
      <c r="C1137" s="13">
        <v>25</v>
      </c>
      <c r="D1137" s="13" t="str">
        <f t="shared" si="68"/>
        <v>Overweight</v>
      </c>
      <c r="E1137" s="13">
        <v>5.32</v>
      </c>
      <c r="F1137" s="13" t="str">
        <f t="shared" si="69"/>
        <v>Normal</v>
      </c>
      <c r="G1137" s="13" t="s">
        <v>8293</v>
      </c>
      <c r="H1137" s="13" t="s">
        <v>8291</v>
      </c>
      <c r="I1137" s="13" t="s">
        <v>8291</v>
      </c>
      <c r="J1137" s="27">
        <v>2</v>
      </c>
      <c r="K1137" s="13" t="s">
        <v>8291</v>
      </c>
      <c r="L1137" s="13" t="str">
        <f t="shared" si="70"/>
        <v>No</v>
      </c>
      <c r="M1137" s="28">
        <f t="shared" si="71"/>
        <v>2</v>
      </c>
    </row>
    <row r="1138" spans="2:13" ht="15.75" customHeight="1" x14ac:dyDescent="0.3">
      <c r="B1138" s="12" t="s">
        <v>4186</v>
      </c>
      <c r="C1138" s="13">
        <v>39.5</v>
      </c>
      <c r="D1138" s="13" t="str">
        <f t="shared" si="68"/>
        <v>Obesity</v>
      </c>
      <c r="E1138" s="13">
        <v>6.66</v>
      </c>
      <c r="F1138" s="13" t="str">
        <f t="shared" si="69"/>
        <v>Diabetes</v>
      </c>
      <c r="G1138" s="13" t="s">
        <v>8291</v>
      </c>
      <c r="H1138" s="13" t="s">
        <v>8291</v>
      </c>
      <c r="I1138" s="13" t="s">
        <v>8291</v>
      </c>
      <c r="J1138" s="27" t="s">
        <v>8292</v>
      </c>
      <c r="K1138" s="13" t="s">
        <v>8291</v>
      </c>
      <c r="L1138" s="13" t="str">
        <f t="shared" si="70"/>
        <v>No</v>
      </c>
      <c r="M1138" s="28">
        <f t="shared" si="71"/>
        <v>0</v>
      </c>
    </row>
    <row r="1139" spans="2:13" ht="15.75" customHeight="1" x14ac:dyDescent="0.3">
      <c r="B1139" s="12" t="s">
        <v>4190</v>
      </c>
      <c r="C1139" s="13">
        <v>37.729999999999997</v>
      </c>
      <c r="D1139" s="13" t="str">
        <f t="shared" si="68"/>
        <v>Obesity</v>
      </c>
      <c r="E1139" s="13">
        <v>7.4</v>
      </c>
      <c r="F1139" s="13" t="str">
        <f t="shared" si="69"/>
        <v>Diabetes</v>
      </c>
      <c r="G1139" s="13" t="s">
        <v>8291</v>
      </c>
      <c r="H1139" s="13" t="s">
        <v>8291</v>
      </c>
      <c r="I1139" s="13" t="s">
        <v>8291</v>
      </c>
      <c r="J1139" s="27" t="s">
        <v>8292</v>
      </c>
      <c r="K1139" s="13" t="s">
        <v>8291</v>
      </c>
      <c r="L1139" s="13" t="str">
        <f t="shared" si="70"/>
        <v>No</v>
      </c>
      <c r="M1139" s="28">
        <f t="shared" si="71"/>
        <v>0</v>
      </c>
    </row>
    <row r="1140" spans="2:13" ht="15.75" customHeight="1" x14ac:dyDescent="0.3">
      <c r="B1140" s="12" t="s">
        <v>4194</v>
      </c>
      <c r="C1140" s="13">
        <v>40.659999999999997</v>
      </c>
      <c r="D1140" s="13" t="str">
        <f t="shared" si="68"/>
        <v>Obesity</v>
      </c>
      <c r="E1140" s="13">
        <v>10.08</v>
      </c>
      <c r="F1140" s="13" t="str">
        <f t="shared" si="69"/>
        <v>Diabetes</v>
      </c>
      <c r="G1140" s="13" t="s">
        <v>8291</v>
      </c>
      <c r="H1140" s="13" t="s">
        <v>8291</v>
      </c>
      <c r="I1140" s="13" t="s">
        <v>8291</v>
      </c>
      <c r="J1140" s="27" t="s">
        <v>8292</v>
      </c>
      <c r="K1140" s="13" t="s">
        <v>8291</v>
      </c>
      <c r="L1140" s="13" t="str">
        <f t="shared" si="70"/>
        <v>No</v>
      </c>
      <c r="M1140" s="28">
        <f t="shared" si="71"/>
        <v>0</v>
      </c>
    </row>
    <row r="1141" spans="2:13" ht="15.75" customHeight="1" x14ac:dyDescent="0.3">
      <c r="B1141" s="12" t="s">
        <v>4198</v>
      </c>
      <c r="C1141" s="13">
        <v>34.200000000000003</v>
      </c>
      <c r="D1141" s="13" t="str">
        <f t="shared" si="68"/>
        <v>Obesity</v>
      </c>
      <c r="E1141" s="13">
        <v>8.58</v>
      </c>
      <c r="F1141" s="13" t="str">
        <f t="shared" si="69"/>
        <v>Diabetes</v>
      </c>
      <c r="G1141" s="13" t="s">
        <v>8291</v>
      </c>
      <c r="H1141" s="13" t="s">
        <v>8291</v>
      </c>
      <c r="I1141" s="13" t="s">
        <v>8291</v>
      </c>
      <c r="J1141" s="27" t="s">
        <v>8292</v>
      </c>
      <c r="K1141" s="13" t="s">
        <v>8291</v>
      </c>
      <c r="L1141" s="13" t="str">
        <f t="shared" si="70"/>
        <v>No</v>
      </c>
      <c r="M1141" s="28">
        <f t="shared" si="71"/>
        <v>0</v>
      </c>
    </row>
    <row r="1142" spans="2:13" ht="15.75" customHeight="1" x14ac:dyDescent="0.3">
      <c r="B1142" s="12" t="s">
        <v>4202</v>
      </c>
      <c r="C1142" s="13">
        <v>46.51</v>
      </c>
      <c r="D1142" s="13" t="str">
        <f t="shared" si="68"/>
        <v>Obesity</v>
      </c>
      <c r="E1142" s="13">
        <v>5.84</v>
      </c>
      <c r="F1142" s="13" t="str">
        <f t="shared" si="69"/>
        <v>Prediabetes</v>
      </c>
      <c r="G1142" s="13" t="s">
        <v>8291</v>
      </c>
      <c r="H1142" s="13" t="s">
        <v>8291</v>
      </c>
      <c r="I1142" s="13" t="s">
        <v>8291</v>
      </c>
      <c r="J1142" s="27">
        <v>1</v>
      </c>
      <c r="K1142" s="13" t="s">
        <v>8291</v>
      </c>
      <c r="L1142" s="13" t="str">
        <f t="shared" si="70"/>
        <v>No</v>
      </c>
      <c r="M1142" s="28">
        <f t="shared" si="71"/>
        <v>1</v>
      </c>
    </row>
    <row r="1143" spans="2:13" ht="15.75" customHeight="1" x14ac:dyDescent="0.3">
      <c r="B1143" s="12" t="s">
        <v>4205</v>
      </c>
      <c r="C1143" s="13">
        <v>28.88</v>
      </c>
      <c r="D1143" s="13" t="str">
        <f t="shared" si="68"/>
        <v>Overweight</v>
      </c>
      <c r="E1143" s="13">
        <v>4.8600000000000003</v>
      </c>
      <c r="F1143" s="13" t="str">
        <f t="shared" si="69"/>
        <v>Normal</v>
      </c>
      <c r="G1143" s="13" t="s">
        <v>8293</v>
      </c>
      <c r="H1143" s="13" t="s">
        <v>8291</v>
      </c>
      <c r="I1143" s="13" t="s">
        <v>8293</v>
      </c>
      <c r="J1143" s="27">
        <v>1</v>
      </c>
      <c r="K1143" s="13" t="s">
        <v>8291</v>
      </c>
      <c r="L1143" s="13" t="str">
        <f t="shared" si="70"/>
        <v>No</v>
      </c>
      <c r="M1143" s="28">
        <f t="shared" si="71"/>
        <v>1</v>
      </c>
    </row>
    <row r="1144" spans="2:13" ht="15.75" customHeight="1" x14ac:dyDescent="0.3">
      <c r="B1144" s="12" t="s">
        <v>4207</v>
      </c>
      <c r="C1144" s="13">
        <v>33.914999999999999</v>
      </c>
      <c r="D1144" s="13" t="str">
        <f t="shared" si="68"/>
        <v>Obesity</v>
      </c>
      <c r="E1144" s="13">
        <v>11.52</v>
      </c>
      <c r="F1144" s="13" t="str">
        <f t="shared" si="69"/>
        <v>Diabetes</v>
      </c>
      <c r="G1144" s="13" t="s">
        <v>8291</v>
      </c>
      <c r="H1144" s="13" t="s">
        <v>8291</v>
      </c>
      <c r="I1144" s="13" t="s">
        <v>8291</v>
      </c>
      <c r="J1144" s="27" t="s">
        <v>8292</v>
      </c>
      <c r="K1144" s="13" t="s">
        <v>8291</v>
      </c>
      <c r="L1144" s="13" t="str">
        <f t="shared" si="70"/>
        <v>No</v>
      </c>
      <c r="M1144" s="28">
        <f t="shared" si="71"/>
        <v>0</v>
      </c>
    </row>
    <row r="1145" spans="2:13" ht="15.75" customHeight="1" x14ac:dyDescent="0.3">
      <c r="B1145" s="12" t="s">
        <v>4210</v>
      </c>
      <c r="C1145" s="13">
        <v>24.32</v>
      </c>
      <c r="D1145" s="13" t="str">
        <f t="shared" si="68"/>
        <v>Healthy Weight</v>
      </c>
      <c r="E1145" s="13">
        <v>6.15</v>
      </c>
      <c r="F1145" s="13" t="str">
        <f t="shared" si="69"/>
        <v>Prediabetes</v>
      </c>
      <c r="G1145" s="13" t="s">
        <v>8293</v>
      </c>
      <c r="H1145" s="13" t="s">
        <v>8291</v>
      </c>
      <c r="I1145" s="13" t="s">
        <v>8293</v>
      </c>
      <c r="J1145" s="27">
        <v>1</v>
      </c>
      <c r="K1145" s="13" t="s">
        <v>8291</v>
      </c>
      <c r="L1145" s="13" t="str">
        <f t="shared" si="70"/>
        <v>No</v>
      </c>
      <c r="M1145" s="28">
        <f t="shared" si="71"/>
        <v>1</v>
      </c>
    </row>
    <row r="1146" spans="2:13" ht="15.75" customHeight="1" x14ac:dyDescent="0.3">
      <c r="B1146" s="12" t="s">
        <v>4213</v>
      </c>
      <c r="C1146" s="13">
        <v>25.8</v>
      </c>
      <c r="D1146" s="13" t="str">
        <f t="shared" si="68"/>
        <v>Overweight</v>
      </c>
      <c r="E1146" s="13">
        <v>9.94</v>
      </c>
      <c r="F1146" s="13" t="str">
        <f t="shared" si="69"/>
        <v>Diabetes</v>
      </c>
      <c r="G1146" s="13" t="s">
        <v>8291</v>
      </c>
      <c r="H1146" s="13" t="s">
        <v>8291</v>
      </c>
      <c r="I1146" s="13" t="s">
        <v>8291</v>
      </c>
      <c r="J1146" s="27" t="s">
        <v>8292</v>
      </c>
      <c r="K1146" s="13" t="s">
        <v>8291</v>
      </c>
      <c r="L1146" s="13" t="str">
        <f t="shared" si="70"/>
        <v>No</v>
      </c>
      <c r="M1146" s="28">
        <f t="shared" si="71"/>
        <v>0</v>
      </c>
    </row>
    <row r="1147" spans="2:13" ht="15.75" customHeight="1" x14ac:dyDescent="0.3">
      <c r="B1147" s="12" t="s">
        <v>4217</v>
      </c>
      <c r="C1147" s="13">
        <v>21.56</v>
      </c>
      <c r="D1147" s="13" t="str">
        <f t="shared" si="68"/>
        <v>Healthy Weight</v>
      </c>
      <c r="E1147" s="13">
        <v>10.56</v>
      </c>
      <c r="F1147" s="13" t="str">
        <f t="shared" si="69"/>
        <v>Diabetes</v>
      </c>
      <c r="G1147" s="13" t="s">
        <v>8291</v>
      </c>
      <c r="H1147" s="13" t="s">
        <v>8291</v>
      </c>
      <c r="I1147" s="13" t="s">
        <v>8291</v>
      </c>
      <c r="J1147" s="27" t="s">
        <v>8292</v>
      </c>
      <c r="K1147" s="13" t="s">
        <v>8291</v>
      </c>
      <c r="L1147" s="13" t="str">
        <f t="shared" si="70"/>
        <v>No</v>
      </c>
      <c r="M1147" s="28">
        <f t="shared" si="71"/>
        <v>0</v>
      </c>
    </row>
    <row r="1148" spans="2:13" ht="15.75" customHeight="1" x14ac:dyDescent="0.3">
      <c r="B1148" s="12" t="s">
        <v>4220</v>
      </c>
      <c r="C1148" s="13">
        <v>31.6</v>
      </c>
      <c r="D1148" s="13" t="str">
        <f t="shared" si="68"/>
        <v>Obesity</v>
      </c>
      <c r="E1148" s="13">
        <v>6.79</v>
      </c>
      <c r="F1148" s="13" t="str">
        <f t="shared" si="69"/>
        <v>Diabetes</v>
      </c>
      <c r="G1148" s="13" t="s">
        <v>8291</v>
      </c>
      <c r="H1148" s="13" t="s">
        <v>8291</v>
      </c>
      <c r="I1148" s="13" t="s">
        <v>8291</v>
      </c>
      <c r="J1148" s="27" t="s">
        <v>8292</v>
      </c>
      <c r="K1148" s="13" t="s">
        <v>8291</v>
      </c>
      <c r="L1148" s="13" t="str">
        <f t="shared" si="70"/>
        <v>No</v>
      </c>
      <c r="M1148" s="28">
        <f t="shared" si="71"/>
        <v>0</v>
      </c>
    </row>
    <row r="1149" spans="2:13" ht="15.75" customHeight="1" x14ac:dyDescent="0.3">
      <c r="B1149" s="12" t="s">
        <v>4224</v>
      </c>
      <c r="C1149" s="13">
        <v>42.93</v>
      </c>
      <c r="D1149" s="13" t="str">
        <f t="shared" si="68"/>
        <v>Obesity</v>
      </c>
      <c r="E1149" s="13">
        <v>4.8</v>
      </c>
      <c r="F1149" s="13" t="str">
        <f t="shared" si="69"/>
        <v>Normal</v>
      </c>
      <c r="G1149" s="13" t="s">
        <v>8291</v>
      </c>
      <c r="H1149" s="13" t="s">
        <v>8291</v>
      </c>
      <c r="I1149" s="13" t="s">
        <v>8291</v>
      </c>
      <c r="J1149" s="27">
        <v>1</v>
      </c>
      <c r="K1149" s="13" t="s">
        <v>8291</v>
      </c>
      <c r="L1149" s="13" t="str">
        <f t="shared" si="70"/>
        <v>No</v>
      </c>
      <c r="M1149" s="28">
        <f t="shared" si="71"/>
        <v>1</v>
      </c>
    </row>
    <row r="1150" spans="2:13" ht="15.75" customHeight="1" x14ac:dyDescent="0.3">
      <c r="B1150" s="12" t="s">
        <v>4228</v>
      </c>
      <c r="C1150" s="13">
        <v>26.72</v>
      </c>
      <c r="D1150" s="13" t="str">
        <f t="shared" si="68"/>
        <v>Overweight</v>
      </c>
      <c r="E1150" s="13">
        <v>5.75</v>
      </c>
      <c r="F1150" s="13" t="str">
        <f t="shared" si="69"/>
        <v>Prediabetes</v>
      </c>
      <c r="G1150" s="13" t="s">
        <v>8291</v>
      </c>
      <c r="H1150" s="13" t="s">
        <v>8291</v>
      </c>
      <c r="I1150" s="13" t="s">
        <v>8291</v>
      </c>
      <c r="J1150" s="27">
        <v>2</v>
      </c>
      <c r="K1150" s="13" t="s">
        <v>8291</v>
      </c>
      <c r="L1150" s="13" t="str">
        <f t="shared" si="70"/>
        <v>No</v>
      </c>
      <c r="M1150" s="28">
        <f t="shared" si="71"/>
        <v>2</v>
      </c>
    </row>
    <row r="1151" spans="2:13" ht="15.75" customHeight="1" x14ac:dyDescent="0.3">
      <c r="B1151" s="12" t="s">
        <v>4231</v>
      </c>
      <c r="C1151" s="13">
        <v>26.67</v>
      </c>
      <c r="D1151" s="13" t="str">
        <f t="shared" si="68"/>
        <v>Overweight</v>
      </c>
      <c r="E1151" s="13">
        <v>5.81</v>
      </c>
      <c r="F1151" s="13" t="str">
        <f t="shared" si="69"/>
        <v>Prediabetes</v>
      </c>
      <c r="G1151" s="13" t="s">
        <v>8291</v>
      </c>
      <c r="H1151" s="13" t="s">
        <v>8291</v>
      </c>
      <c r="I1151" s="13" t="s">
        <v>8291</v>
      </c>
      <c r="J1151" s="27">
        <v>2</v>
      </c>
      <c r="K1151" s="13" t="s">
        <v>8291</v>
      </c>
      <c r="L1151" s="13" t="str">
        <f t="shared" si="70"/>
        <v>No</v>
      </c>
      <c r="M1151" s="28">
        <f t="shared" si="71"/>
        <v>2</v>
      </c>
    </row>
    <row r="1152" spans="2:13" ht="15.75" customHeight="1" x14ac:dyDescent="0.3">
      <c r="B1152" s="12" t="s">
        <v>4234</v>
      </c>
      <c r="C1152" s="13">
        <v>42.68</v>
      </c>
      <c r="D1152" s="13" t="str">
        <f t="shared" si="68"/>
        <v>Obesity</v>
      </c>
      <c r="E1152" s="13">
        <v>9.2799999999999994</v>
      </c>
      <c r="F1152" s="13" t="str">
        <f t="shared" si="69"/>
        <v>Diabetes</v>
      </c>
      <c r="G1152" s="13" t="s">
        <v>8291</v>
      </c>
      <c r="H1152" s="13" t="s">
        <v>8291</v>
      </c>
      <c r="I1152" s="13" t="s">
        <v>8291</v>
      </c>
      <c r="J1152" s="27">
        <v>2</v>
      </c>
      <c r="K1152" s="13" t="s">
        <v>8291</v>
      </c>
      <c r="L1152" s="13" t="str">
        <f t="shared" si="70"/>
        <v>No</v>
      </c>
      <c r="M1152" s="28">
        <f t="shared" si="71"/>
        <v>2</v>
      </c>
    </row>
    <row r="1153" spans="2:13" ht="15.75" customHeight="1" x14ac:dyDescent="0.3">
      <c r="B1153" s="12" t="s">
        <v>4238</v>
      </c>
      <c r="C1153" s="13">
        <v>24.31</v>
      </c>
      <c r="D1153" s="13" t="str">
        <f t="shared" si="68"/>
        <v>Healthy Weight</v>
      </c>
      <c r="E1153" s="13">
        <v>6.37</v>
      </c>
      <c r="F1153" s="13" t="str">
        <f t="shared" si="69"/>
        <v>Prediabetes</v>
      </c>
      <c r="G1153" s="13" t="s">
        <v>8291</v>
      </c>
      <c r="H1153" s="13" t="s">
        <v>8291</v>
      </c>
      <c r="I1153" s="13" t="s">
        <v>8291</v>
      </c>
      <c r="J1153" s="27" t="s">
        <v>8292</v>
      </c>
      <c r="K1153" s="13" t="s">
        <v>8291</v>
      </c>
      <c r="L1153" s="13" t="str">
        <f t="shared" si="70"/>
        <v>No</v>
      </c>
      <c r="M1153" s="28">
        <f t="shared" si="71"/>
        <v>0</v>
      </c>
    </row>
    <row r="1154" spans="2:13" ht="15.75" customHeight="1" x14ac:dyDescent="0.3">
      <c r="B1154" s="12" t="s">
        <v>4241</v>
      </c>
      <c r="C1154" s="13">
        <v>44.75</v>
      </c>
      <c r="D1154" s="13" t="str">
        <f t="shared" si="68"/>
        <v>Obesity</v>
      </c>
      <c r="E1154" s="13">
        <v>5.09</v>
      </c>
      <c r="F1154" s="13" t="str">
        <f t="shared" si="69"/>
        <v>Normal</v>
      </c>
      <c r="G1154" s="13" t="s">
        <v>8293</v>
      </c>
      <c r="H1154" s="13" t="s">
        <v>8291</v>
      </c>
      <c r="I1154" s="13" t="s">
        <v>8291</v>
      </c>
      <c r="J1154" s="27" t="s">
        <v>8292</v>
      </c>
      <c r="K1154" s="13" t="s">
        <v>8291</v>
      </c>
      <c r="L1154" s="13" t="str">
        <f t="shared" si="70"/>
        <v>No</v>
      </c>
      <c r="M1154" s="28">
        <f t="shared" si="71"/>
        <v>0</v>
      </c>
    </row>
    <row r="1155" spans="2:13" ht="15.75" customHeight="1" x14ac:dyDescent="0.3">
      <c r="B1155" s="12" t="s">
        <v>4245</v>
      </c>
      <c r="C1155" s="13">
        <v>30.78</v>
      </c>
      <c r="D1155" s="13" t="str">
        <f t="shared" ref="D1155:D1218" si="72">IF(C1155&lt;18.5,"Underweight", IF(AND(C1155&gt;=18.5,C1155&lt;=24.9),"Healthy Weight", IF(AND(C1155&gt;=25,C1155&lt;=29.9),"Overweight", IF(C1155&gt;=30,"Obesity"))))</f>
        <v>Obesity</v>
      </c>
      <c r="E1155" s="13">
        <v>7.94</v>
      </c>
      <c r="F1155" s="13" t="str">
        <f t="shared" ref="F1155:F1218" si="73">IF(E1155&lt;5.7,"Normal",IF(AND(E1155&gt;=5.7,E1155&lt;=6.4),"Prediabetes",IF(E1155&gt;=6.5,"Diabetes")))</f>
        <v>Diabetes</v>
      </c>
      <c r="G1155" s="13" t="s">
        <v>8291</v>
      </c>
      <c r="H1155" s="13" t="s">
        <v>8291</v>
      </c>
      <c r="I1155" s="13" t="s">
        <v>8291</v>
      </c>
      <c r="J1155" s="27">
        <v>2</v>
      </c>
      <c r="K1155" s="13" t="s">
        <v>8291</v>
      </c>
      <c r="L1155" s="13" t="str">
        <f t="shared" ref="L1155:L1218" si="74">IF($K$3:$K$2337="?","No",K1155)</f>
        <v>No</v>
      </c>
      <c r="M1155" s="28">
        <f t="shared" ref="M1155:M1218" si="75">IF(J1155="No major surgery", 0,J1155)</f>
        <v>2</v>
      </c>
    </row>
    <row r="1156" spans="2:13" ht="15.75" customHeight="1" x14ac:dyDescent="0.3">
      <c r="B1156" s="12" t="s">
        <v>4248</v>
      </c>
      <c r="C1156" s="13">
        <v>21.86</v>
      </c>
      <c r="D1156" s="13" t="str">
        <f t="shared" si="72"/>
        <v>Healthy Weight</v>
      </c>
      <c r="E1156" s="13">
        <v>10.95</v>
      </c>
      <c r="F1156" s="13" t="str">
        <f t="shared" si="73"/>
        <v>Diabetes</v>
      </c>
      <c r="G1156" s="13" t="s">
        <v>8291</v>
      </c>
      <c r="H1156" s="13" t="s">
        <v>8291</v>
      </c>
      <c r="I1156" s="13" t="s">
        <v>8291</v>
      </c>
      <c r="J1156" s="27" t="s">
        <v>8292</v>
      </c>
      <c r="K1156" s="13" t="s">
        <v>8291</v>
      </c>
      <c r="L1156" s="13" t="str">
        <f t="shared" si="74"/>
        <v>No</v>
      </c>
      <c r="M1156" s="28">
        <f t="shared" si="75"/>
        <v>0</v>
      </c>
    </row>
    <row r="1157" spans="2:13" ht="15.75" customHeight="1" x14ac:dyDescent="0.3">
      <c r="B1157" s="12" t="s">
        <v>4252</v>
      </c>
      <c r="C1157" s="13">
        <v>49.09</v>
      </c>
      <c r="D1157" s="13" t="str">
        <f t="shared" si="72"/>
        <v>Obesity</v>
      </c>
      <c r="E1157" s="13">
        <v>6.3</v>
      </c>
      <c r="F1157" s="13" t="str">
        <f t="shared" si="73"/>
        <v>Prediabetes</v>
      </c>
      <c r="G1157" s="13" t="s">
        <v>8293</v>
      </c>
      <c r="H1157" s="13" t="s">
        <v>8291</v>
      </c>
      <c r="I1157" s="13" t="s">
        <v>8291</v>
      </c>
      <c r="J1157" s="27" t="s">
        <v>8292</v>
      </c>
      <c r="K1157" s="13" t="s">
        <v>8291</v>
      </c>
      <c r="L1157" s="13" t="str">
        <f t="shared" si="74"/>
        <v>No</v>
      </c>
      <c r="M1157" s="28">
        <f t="shared" si="75"/>
        <v>0</v>
      </c>
    </row>
    <row r="1158" spans="2:13" ht="15.75" customHeight="1" x14ac:dyDescent="0.3">
      <c r="B1158" s="12" t="s">
        <v>4256</v>
      </c>
      <c r="C1158" s="13">
        <v>47.74</v>
      </c>
      <c r="D1158" s="13" t="str">
        <f t="shared" si="72"/>
        <v>Obesity</v>
      </c>
      <c r="E1158" s="13">
        <v>8.0500000000000007</v>
      </c>
      <c r="F1158" s="13" t="str">
        <f t="shared" si="73"/>
        <v>Diabetes</v>
      </c>
      <c r="G1158" s="13" t="s">
        <v>8293</v>
      </c>
      <c r="H1158" s="13" t="s">
        <v>8291</v>
      </c>
      <c r="I1158" s="13" t="s">
        <v>8291</v>
      </c>
      <c r="J1158" s="27">
        <v>2</v>
      </c>
      <c r="K1158" s="13" t="s">
        <v>8291</v>
      </c>
      <c r="L1158" s="13" t="str">
        <f t="shared" si="74"/>
        <v>No</v>
      </c>
      <c r="M1158" s="28">
        <f t="shared" si="75"/>
        <v>2</v>
      </c>
    </row>
    <row r="1159" spans="2:13" ht="15.75" customHeight="1" x14ac:dyDescent="0.3">
      <c r="B1159" s="12" t="s">
        <v>4260</v>
      </c>
      <c r="C1159" s="13">
        <v>30.2</v>
      </c>
      <c r="D1159" s="13" t="str">
        <f t="shared" si="72"/>
        <v>Obesity</v>
      </c>
      <c r="E1159" s="13">
        <v>9.8800000000000008</v>
      </c>
      <c r="F1159" s="13" t="str">
        <f t="shared" si="73"/>
        <v>Diabetes</v>
      </c>
      <c r="G1159" s="13" t="s">
        <v>8293</v>
      </c>
      <c r="H1159" s="13" t="s">
        <v>8291</v>
      </c>
      <c r="I1159" s="13" t="s">
        <v>8291</v>
      </c>
      <c r="J1159" s="27">
        <v>2</v>
      </c>
      <c r="K1159" s="13" t="s">
        <v>8291</v>
      </c>
      <c r="L1159" s="13" t="str">
        <f t="shared" si="74"/>
        <v>No</v>
      </c>
      <c r="M1159" s="28">
        <f t="shared" si="75"/>
        <v>2</v>
      </c>
    </row>
    <row r="1160" spans="2:13" ht="15.75" customHeight="1" x14ac:dyDescent="0.3">
      <c r="B1160" s="12" t="s">
        <v>4264</v>
      </c>
      <c r="C1160" s="13">
        <v>33.25</v>
      </c>
      <c r="D1160" s="13" t="str">
        <f t="shared" si="72"/>
        <v>Obesity</v>
      </c>
      <c r="E1160" s="13">
        <v>7.42</v>
      </c>
      <c r="F1160" s="13" t="str">
        <f t="shared" si="73"/>
        <v>Diabetes</v>
      </c>
      <c r="G1160" s="13" t="s">
        <v>8293</v>
      </c>
      <c r="H1160" s="13" t="s">
        <v>8291</v>
      </c>
      <c r="I1160" s="13" t="s">
        <v>8291</v>
      </c>
      <c r="J1160" s="27">
        <v>2</v>
      </c>
      <c r="K1160" s="13" t="s">
        <v>8291</v>
      </c>
      <c r="L1160" s="13" t="str">
        <f t="shared" si="74"/>
        <v>No</v>
      </c>
      <c r="M1160" s="28">
        <f t="shared" si="75"/>
        <v>2</v>
      </c>
    </row>
    <row r="1161" spans="2:13" ht="15.75" customHeight="1" x14ac:dyDescent="0.3">
      <c r="B1161" s="12" t="s">
        <v>4268</v>
      </c>
      <c r="C1161" s="13">
        <v>26.6</v>
      </c>
      <c r="D1161" s="13" t="str">
        <f t="shared" si="72"/>
        <v>Overweight</v>
      </c>
      <c r="E1161" s="13">
        <v>8.4499999999999993</v>
      </c>
      <c r="F1161" s="13" t="str">
        <f t="shared" si="73"/>
        <v>Diabetes</v>
      </c>
      <c r="G1161" s="13" t="s">
        <v>8293</v>
      </c>
      <c r="H1161" s="13" t="s">
        <v>8291</v>
      </c>
      <c r="I1161" s="13" t="s">
        <v>8291</v>
      </c>
      <c r="J1161" s="27">
        <v>1</v>
      </c>
      <c r="K1161" s="13" t="s">
        <v>8291</v>
      </c>
      <c r="L1161" s="13" t="str">
        <f t="shared" si="74"/>
        <v>No</v>
      </c>
      <c r="M1161" s="28">
        <f t="shared" si="75"/>
        <v>1</v>
      </c>
    </row>
    <row r="1162" spans="2:13" ht="15.75" customHeight="1" x14ac:dyDescent="0.3">
      <c r="B1162" s="12" t="s">
        <v>4272</v>
      </c>
      <c r="C1162" s="13">
        <v>26.35</v>
      </c>
      <c r="D1162" s="13" t="str">
        <f t="shared" si="72"/>
        <v>Overweight</v>
      </c>
      <c r="E1162" s="13">
        <v>6.21</v>
      </c>
      <c r="F1162" s="13" t="str">
        <f t="shared" si="73"/>
        <v>Prediabetes</v>
      </c>
      <c r="G1162" s="13" t="s">
        <v>8291</v>
      </c>
      <c r="H1162" s="13" t="s">
        <v>8291</v>
      </c>
      <c r="I1162" s="13" t="s">
        <v>8291</v>
      </c>
      <c r="J1162" s="27">
        <v>2</v>
      </c>
      <c r="K1162" s="13" t="s">
        <v>8291</v>
      </c>
      <c r="L1162" s="13" t="str">
        <f t="shared" si="74"/>
        <v>No</v>
      </c>
      <c r="M1162" s="28">
        <f t="shared" si="75"/>
        <v>2</v>
      </c>
    </row>
    <row r="1163" spans="2:13" ht="15.75" customHeight="1" x14ac:dyDescent="0.3">
      <c r="B1163" s="12" t="s">
        <v>4276</v>
      </c>
      <c r="C1163" s="13">
        <v>39.994999999999997</v>
      </c>
      <c r="D1163" s="13" t="str">
        <f t="shared" si="72"/>
        <v>Obesity</v>
      </c>
      <c r="E1163" s="13">
        <v>4.6500000000000004</v>
      </c>
      <c r="F1163" s="13" t="str">
        <f t="shared" si="73"/>
        <v>Normal</v>
      </c>
      <c r="G1163" s="13" t="s">
        <v>8291</v>
      </c>
      <c r="H1163" s="13" t="s">
        <v>8291</v>
      </c>
      <c r="I1163" s="13" t="s">
        <v>8291</v>
      </c>
      <c r="J1163" s="27" t="s">
        <v>8292</v>
      </c>
      <c r="K1163" s="13" t="s">
        <v>8291</v>
      </c>
      <c r="L1163" s="13" t="str">
        <f t="shared" si="74"/>
        <v>No</v>
      </c>
      <c r="M1163" s="28">
        <f t="shared" si="75"/>
        <v>0</v>
      </c>
    </row>
    <row r="1164" spans="2:13" ht="15.75" customHeight="1" x14ac:dyDescent="0.3">
      <c r="B1164" s="12" t="s">
        <v>4280</v>
      </c>
      <c r="C1164" s="13">
        <v>22.92</v>
      </c>
      <c r="D1164" s="13" t="str">
        <f t="shared" si="72"/>
        <v>Healthy Weight</v>
      </c>
      <c r="E1164" s="13">
        <v>5.87</v>
      </c>
      <c r="F1164" s="13" t="str">
        <f t="shared" si="73"/>
        <v>Prediabetes</v>
      </c>
      <c r="G1164" s="13" t="s">
        <v>8293</v>
      </c>
      <c r="H1164" s="13" t="s">
        <v>8291</v>
      </c>
      <c r="I1164" s="13" t="s">
        <v>8291</v>
      </c>
      <c r="J1164" s="27">
        <v>1</v>
      </c>
      <c r="K1164" s="13" t="s">
        <v>8291</v>
      </c>
      <c r="L1164" s="13" t="str">
        <f t="shared" si="74"/>
        <v>No</v>
      </c>
      <c r="M1164" s="28">
        <f t="shared" si="75"/>
        <v>1</v>
      </c>
    </row>
    <row r="1165" spans="2:13" ht="15.75" customHeight="1" x14ac:dyDescent="0.3">
      <c r="B1165" s="12" t="s">
        <v>4283</v>
      </c>
      <c r="C1165" s="13">
        <v>24.78</v>
      </c>
      <c r="D1165" s="13" t="str">
        <f t="shared" si="72"/>
        <v>Healthy Weight</v>
      </c>
      <c r="E1165" s="13">
        <v>4.24</v>
      </c>
      <c r="F1165" s="13" t="str">
        <f t="shared" si="73"/>
        <v>Normal</v>
      </c>
      <c r="G1165" s="13" t="s">
        <v>8293</v>
      </c>
      <c r="H1165" s="13" t="s">
        <v>8291</v>
      </c>
      <c r="I1165" s="13" t="s">
        <v>8291</v>
      </c>
      <c r="J1165" s="27">
        <v>2</v>
      </c>
      <c r="K1165" s="13" t="s">
        <v>8291</v>
      </c>
      <c r="L1165" s="13" t="str">
        <f t="shared" si="74"/>
        <v>No</v>
      </c>
      <c r="M1165" s="28">
        <f t="shared" si="75"/>
        <v>2</v>
      </c>
    </row>
    <row r="1166" spans="2:13" ht="15.75" customHeight="1" x14ac:dyDescent="0.3">
      <c r="B1166" s="12" t="s">
        <v>4287</v>
      </c>
      <c r="C1166" s="13">
        <v>34.07</v>
      </c>
      <c r="D1166" s="13" t="str">
        <f t="shared" si="72"/>
        <v>Obesity</v>
      </c>
      <c r="E1166" s="13">
        <v>7.81</v>
      </c>
      <c r="F1166" s="13" t="str">
        <f t="shared" si="73"/>
        <v>Diabetes</v>
      </c>
      <c r="G1166" s="13" t="s">
        <v>8293</v>
      </c>
      <c r="H1166" s="13" t="s">
        <v>8291</v>
      </c>
      <c r="I1166" s="13" t="s">
        <v>8291</v>
      </c>
      <c r="J1166" s="27" t="s">
        <v>8292</v>
      </c>
      <c r="K1166" s="13" t="s">
        <v>8291</v>
      </c>
      <c r="L1166" s="13" t="str">
        <f t="shared" si="74"/>
        <v>No</v>
      </c>
      <c r="M1166" s="28">
        <f t="shared" si="75"/>
        <v>0</v>
      </c>
    </row>
    <row r="1167" spans="2:13" ht="15.75" customHeight="1" x14ac:dyDescent="0.3">
      <c r="B1167" s="12" t="s">
        <v>4291</v>
      </c>
      <c r="C1167" s="13">
        <v>30.14</v>
      </c>
      <c r="D1167" s="13" t="str">
        <f t="shared" si="72"/>
        <v>Obesity</v>
      </c>
      <c r="E1167" s="13">
        <v>9.85</v>
      </c>
      <c r="F1167" s="13" t="str">
        <f t="shared" si="73"/>
        <v>Diabetes</v>
      </c>
      <c r="G1167" s="13" t="s">
        <v>8291</v>
      </c>
      <c r="H1167" s="13" t="s">
        <v>8291</v>
      </c>
      <c r="I1167" s="13" t="s">
        <v>8291</v>
      </c>
      <c r="J1167" s="27" t="s">
        <v>8292</v>
      </c>
      <c r="K1167" s="13" t="s">
        <v>8291</v>
      </c>
      <c r="L1167" s="13" t="str">
        <f t="shared" si="74"/>
        <v>No</v>
      </c>
      <c r="M1167" s="28">
        <f t="shared" si="75"/>
        <v>0</v>
      </c>
    </row>
    <row r="1168" spans="2:13" ht="15.75" customHeight="1" x14ac:dyDescent="0.3">
      <c r="B1168" s="12" t="s">
        <v>4295</v>
      </c>
      <c r="C1168" s="13">
        <v>18.05</v>
      </c>
      <c r="D1168" s="13" t="str">
        <f t="shared" si="72"/>
        <v>Underweight</v>
      </c>
      <c r="E1168" s="13">
        <v>6.94</v>
      </c>
      <c r="F1168" s="13" t="str">
        <f t="shared" si="73"/>
        <v>Diabetes</v>
      </c>
      <c r="G1168" s="13" t="s">
        <v>8291</v>
      </c>
      <c r="H1168" s="13" t="s">
        <v>8291</v>
      </c>
      <c r="I1168" s="13" t="s">
        <v>8291</v>
      </c>
      <c r="J1168" s="27" t="s">
        <v>8292</v>
      </c>
      <c r="K1168" s="13" t="s">
        <v>8291</v>
      </c>
      <c r="L1168" s="13" t="str">
        <f t="shared" si="74"/>
        <v>No</v>
      </c>
      <c r="M1168" s="28">
        <f t="shared" si="75"/>
        <v>0</v>
      </c>
    </row>
    <row r="1169" spans="2:13" ht="15.75" customHeight="1" x14ac:dyDescent="0.3">
      <c r="B1169" s="12" t="s">
        <v>4298</v>
      </c>
      <c r="C1169" s="13">
        <v>37.4</v>
      </c>
      <c r="D1169" s="13" t="str">
        <f t="shared" si="72"/>
        <v>Obesity</v>
      </c>
      <c r="E1169" s="13">
        <v>11.3</v>
      </c>
      <c r="F1169" s="13" t="str">
        <f t="shared" si="73"/>
        <v>Diabetes</v>
      </c>
      <c r="G1169" s="13" t="s">
        <v>8293</v>
      </c>
      <c r="H1169" s="13" t="s">
        <v>8291</v>
      </c>
      <c r="I1169" s="13" t="s">
        <v>8291</v>
      </c>
      <c r="J1169" s="27">
        <v>2</v>
      </c>
      <c r="K1169" s="13" t="s">
        <v>8291</v>
      </c>
      <c r="L1169" s="13" t="str">
        <f t="shared" si="74"/>
        <v>No</v>
      </c>
      <c r="M1169" s="28">
        <f t="shared" si="75"/>
        <v>2</v>
      </c>
    </row>
    <row r="1170" spans="2:13" ht="15.75" customHeight="1" x14ac:dyDescent="0.3">
      <c r="B1170" s="12" t="s">
        <v>4301</v>
      </c>
      <c r="C1170" s="13">
        <v>25.75</v>
      </c>
      <c r="D1170" s="13" t="str">
        <f t="shared" si="72"/>
        <v>Overweight</v>
      </c>
      <c r="E1170" s="13">
        <v>9.23</v>
      </c>
      <c r="F1170" s="13" t="str">
        <f t="shared" si="73"/>
        <v>Diabetes</v>
      </c>
      <c r="G1170" s="13" t="s">
        <v>8291</v>
      </c>
      <c r="H1170" s="13" t="s">
        <v>8291</v>
      </c>
      <c r="I1170" s="13" t="s">
        <v>8291</v>
      </c>
      <c r="J1170" s="27" t="s">
        <v>8292</v>
      </c>
      <c r="K1170" s="13" t="s">
        <v>8291</v>
      </c>
      <c r="L1170" s="13" t="str">
        <f t="shared" si="74"/>
        <v>No</v>
      </c>
      <c r="M1170" s="28">
        <f t="shared" si="75"/>
        <v>0</v>
      </c>
    </row>
    <row r="1171" spans="2:13" ht="15.75" customHeight="1" x14ac:dyDescent="0.3">
      <c r="B1171" s="12" t="s">
        <v>4305</v>
      </c>
      <c r="C1171" s="13">
        <v>32.299999999999997</v>
      </c>
      <c r="D1171" s="13" t="str">
        <f t="shared" si="72"/>
        <v>Obesity</v>
      </c>
      <c r="E1171" s="13">
        <v>4.37</v>
      </c>
      <c r="F1171" s="13" t="str">
        <f t="shared" si="73"/>
        <v>Normal</v>
      </c>
      <c r="G1171" s="13" t="s">
        <v>8291</v>
      </c>
      <c r="H1171" s="13" t="s">
        <v>8291</v>
      </c>
      <c r="I1171" s="13" t="s">
        <v>8291</v>
      </c>
      <c r="J1171" s="27">
        <v>2</v>
      </c>
      <c r="K1171" s="13" t="s">
        <v>8291</v>
      </c>
      <c r="L1171" s="13" t="str">
        <f t="shared" si="74"/>
        <v>No</v>
      </c>
      <c r="M1171" s="28">
        <f t="shared" si="75"/>
        <v>2</v>
      </c>
    </row>
    <row r="1172" spans="2:13" ht="15.75" customHeight="1" x14ac:dyDescent="0.3">
      <c r="B1172" s="12" t="s">
        <v>4308</v>
      </c>
      <c r="C1172" s="13">
        <v>28.61</v>
      </c>
      <c r="D1172" s="13" t="str">
        <f t="shared" si="72"/>
        <v>Overweight</v>
      </c>
      <c r="E1172" s="13">
        <v>5.76</v>
      </c>
      <c r="F1172" s="13" t="str">
        <f t="shared" si="73"/>
        <v>Prediabetes</v>
      </c>
      <c r="G1172" s="13" t="s">
        <v>8291</v>
      </c>
      <c r="H1172" s="13" t="s">
        <v>8291</v>
      </c>
      <c r="I1172" s="13" t="s">
        <v>8293</v>
      </c>
      <c r="J1172" s="27">
        <v>1</v>
      </c>
      <c r="K1172" s="13" t="s">
        <v>8291</v>
      </c>
      <c r="L1172" s="13" t="str">
        <f t="shared" si="74"/>
        <v>No</v>
      </c>
      <c r="M1172" s="28">
        <f t="shared" si="75"/>
        <v>1</v>
      </c>
    </row>
    <row r="1173" spans="2:13" ht="15.75" customHeight="1" x14ac:dyDescent="0.3">
      <c r="B1173" s="12" t="s">
        <v>4312</v>
      </c>
      <c r="C1173" s="13">
        <v>45.41</v>
      </c>
      <c r="D1173" s="13" t="str">
        <f t="shared" si="72"/>
        <v>Obesity</v>
      </c>
      <c r="E1173" s="13">
        <v>4.96</v>
      </c>
      <c r="F1173" s="13" t="str">
        <f t="shared" si="73"/>
        <v>Normal</v>
      </c>
      <c r="G1173" s="13" t="s">
        <v>8291</v>
      </c>
      <c r="H1173" s="13" t="s">
        <v>8291</v>
      </c>
      <c r="I1173" s="13" t="s">
        <v>8291</v>
      </c>
      <c r="J1173" s="27">
        <v>1</v>
      </c>
      <c r="K1173" s="13" t="s">
        <v>8291</v>
      </c>
      <c r="L1173" s="13" t="str">
        <f t="shared" si="74"/>
        <v>No</v>
      </c>
      <c r="M1173" s="28">
        <f t="shared" si="75"/>
        <v>1</v>
      </c>
    </row>
    <row r="1174" spans="2:13" ht="15.75" customHeight="1" x14ac:dyDescent="0.3">
      <c r="B1174" s="12" t="s">
        <v>4315</v>
      </c>
      <c r="C1174" s="13">
        <v>31.2</v>
      </c>
      <c r="D1174" s="13" t="str">
        <f t="shared" si="72"/>
        <v>Obesity</v>
      </c>
      <c r="E1174" s="13">
        <v>11.04</v>
      </c>
      <c r="F1174" s="13" t="str">
        <f t="shared" si="73"/>
        <v>Diabetes</v>
      </c>
      <c r="G1174" s="13" t="s">
        <v>8293</v>
      </c>
      <c r="H1174" s="13" t="s">
        <v>8291</v>
      </c>
      <c r="I1174" s="13" t="s">
        <v>8291</v>
      </c>
      <c r="J1174" s="27">
        <v>2</v>
      </c>
      <c r="K1174" s="13" t="s">
        <v>8291</v>
      </c>
      <c r="L1174" s="13" t="str">
        <f t="shared" si="74"/>
        <v>No</v>
      </c>
      <c r="M1174" s="28">
        <f t="shared" si="75"/>
        <v>2</v>
      </c>
    </row>
    <row r="1175" spans="2:13" ht="15.75" customHeight="1" x14ac:dyDescent="0.3">
      <c r="B1175" s="12" t="s">
        <v>4319</v>
      </c>
      <c r="C1175" s="13">
        <v>29.83</v>
      </c>
      <c r="D1175" s="13" t="str">
        <f t="shared" si="72"/>
        <v>Overweight</v>
      </c>
      <c r="E1175" s="13">
        <v>7.81</v>
      </c>
      <c r="F1175" s="13" t="str">
        <f t="shared" si="73"/>
        <v>Diabetes</v>
      </c>
      <c r="G1175" s="13" t="s">
        <v>8293</v>
      </c>
      <c r="H1175" s="13" t="s">
        <v>8291</v>
      </c>
      <c r="I1175" s="13" t="s">
        <v>8291</v>
      </c>
      <c r="J1175" s="27">
        <v>1</v>
      </c>
      <c r="K1175" s="13" t="s">
        <v>8291</v>
      </c>
      <c r="L1175" s="13" t="str">
        <f t="shared" si="74"/>
        <v>No</v>
      </c>
      <c r="M1175" s="28">
        <f t="shared" si="75"/>
        <v>1</v>
      </c>
    </row>
    <row r="1176" spans="2:13" ht="15.75" customHeight="1" x14ac:dyDescent="0.3">
      <c r="B1176" s="12" t="s">
        <v>4323</v>
      </c>
      <c r="C1176" s="13">
        <v>29.06</v>
      </c>
      <c r="D1176" s="13" t="str">
        <f t="shared" si="72"/>
        <v>Overweight</v>
      </c>
      <c r="E1176" s="13">
        <v>4.55</v>
      </c>
      <c r="F1176" s="13" t="str">
        <f t="shared" si="73"/>
        <v>Normal</v>
      </c>
      <c r="G1176" s="13" t="s">
        <v>8291</v>
      </c>
      <c r="H1176" s="13" t="s">
        <v>8291</v>
      </c>
      <c r="I1176" s="13" t="s">
        <v>8291</v>
      </c>
      <c r="J1176" s="27" t="s">
        <v>8292</v>
      </c>
      <c r="K1176" s="13" t="s">
        <v>8291</v>
      </c>
      <c r="L1176" s="13" t="str">
        <f t="shared" si="74"/>
        <v>No</v>
      </c>
      <c r="M1176" s="28">
        <f t="shared" si="75"/>
        <v>0</v>
      </c>
    </row>
    <row r="1177" spans="2:13" ht="15.75" customHeight="1" x14ac:dyDescent="0.3">
      <c r="B1177" s="12" t="s">
        <v>4327</v>
      </c>
      <c r="C1177" s="13">
        <v>27.454999999999998</v>
      </c>
      <c r="D1177" s="13" t="str">
        <f t="shared" si="72"/>
        <v>Overweight</v>
      </c>
      <c r="E1177" s="13">
        <v>6.13</v>
      </c>
      <c r="F1177" s="13" t="str">
        <f t="shared" si="73"/>
        <v>Prediabetes</v>
      </c>
      <c r="G1177" s="13" t="s">
        <v>8291</v>
      </c>
      <c r="H1177" s="13" t="s">
        <v>8291</v>
      </c>
      <c r="I1177" s="13" t="s">
        <v>8291</v>
      </c>
      <c r="J1177" s="27">
        <v>2</v>
      </c>
      <c r="K1177" s="13" t="s">
        <v>8291</v>
      </c>
      <c r="L1177" s="13" t="str">
        <f t="shared" si="74"/>
        <v>No</v>
      </c>
      <c r="M1177" s="28">
        <f t="shared" si="75"/>
        <v>2</v>
      </c>
    </row>
    <row r="1178" spans="2:13" ht="15.75" customHeight="1" x14ac:dyDescent="0.3">
      <c r="B1178" s="12" t="s">
        <v>4331</v>
      </c>
      <c r="C1178" s="13">
        <v>23.01</v>
      </c>
      <c r="D1178" s="13" t="str">
        <f t="shared" si="72"/>
        <v>Healthy Weight</v>
      </c>
      <c r="E1178" s="13">
        <v>6.04</v>
      </c>
      <c r="F1178" s="13" t="str">
        <f t="shared" si="73"/>
        <v>Prediabetes</v>
      </c>
      <c r="G1178" s="13" t="s">
        <v>8293</v>
      </c>
      <c r="H1178" s="13" t="s">
        <v>8291</v>
      </c>
      <c r="I1178" s="13" t="s">
        <v>8291</v>
      </c>
      <c r="J1178" s="27">
        <v>1</v>
      </c>
      <c r="K1178" s="13" t="s">
        <v>8291</v>
      </c>
      <c r="L1178" s="13" t="str">
        <f t="shared" si="74"/>
        <v>No</v>
      </c>
      <c r="M1178" s="28">
        <f t="shared" si="75"/>
        <v>1</v>
      </c>
    </row>
    <row r="1179" spans="2:13" ht="15.75" customHeight="1" x14ac:dyDescent="0.3">
      <c r="B1179" s="12" t="s">
        <v>4335</v>
      </c>
      <c r="C1179" s="13">
        <v>31.39</v>
      </c>
      <c r="D1179" s="13" t="str">
        <f t="shared" si="72"/>
        <v>Obesity</v>
      </c>
      <c r="E1179" s="13">
        <v>8.85</v>
      </c>
      <c r="F1179" s="13" t="str">
        <f t="shared" si="73"/>
        <v>Diabetes</v>
      </c>
      <c r="G1179" s="13" t="s">
        <v>8293</v>
      </c>
      <c r="H1179" s="13" t="s">
        <v>8291</v>
      </c>
      <c r="I1179" s="13" t="s">
        <v>8291</v>
      </c>
      <c r="J1179" s="27" t="s">
        <v>8292</v>
      </c>
      <c r="K1179" s="13" t="s">
        <v>8291</v>
      </c>
      <c r="L1179" s="13" t="str">
        <f t="shared" si="74"/>
        <v>No</v>
      </c>
      <c r="M1179" s="28">
        <f t="shared" si="75"/>
        <v>0</v>
      </c>
    </row>
    <row r="1180" spans="2:13" ht="15.75" customHeight="1" x14ac:dyDescent="0.3">
      <c r="B1180" s="12" t="s">
        <v>4339</v>
      </c>
      <c r="C1180" s="13">
        <v>34.770000000000003</v>
      </c>
      <c r="D1180" s="13" t="str">
        <f t="shared" si="72"/>
        <v>Obesity</v>
      </c>
      <c r="E1180" s="13">
        <v>10.54</v>
      </c>
      <c r="F1180" s="13" t="str">
        <f t="shared" si="73"/>
        <v>Diabetes</v>
      </c>
      <c r="G1180" s="13" t="s">
        <v>8291</v>
      </c>
      <c r="H1180" s="13" t="s">
        <v>8291</v>
      </c>
      <c r="I1180" s="13" t="s">
        <v>8291</v>
      </c>
      <c r="J1180" s="27">
        <v>2</v>
      </c>
      <c r="K1180" s="13" t="s">
        <v>8291</v>
      </c>
      <c r="L1180" s="13" t="str">
        <f t="shared" si="74"/>
        <v>No</v>
      </c>
      <c r="M1180" s="28">
        <f t="shared" si="75"/>
        <v>2</v>
      </c>
    </row>
    <row r="1181" spans="2:13" ht="15.75" customHeight="1" x14ac:dyDescent="0.3">
      <c r="B1181" s="12" t="s">
        <v>4343</v>
      </c>
      <c r="C1181" s="13">
        <v>24.48</v>
      </c>
      <c r="D1181" s="13" t="str">
        <f t="shared" si="72"/>
        <v>Healthy Weight</v>
      </c>
      <c r="E1181" s="13">
        <v>4.37</v>
      </c>
      <c r="F1181" s="13" t="str">
        <f t="shared" si="73"/>
        <v>Normal</v>
      </c>
      <c r="G1181" s="13" t="s">
        <v>8293</v>
      </c>
      <c r="H1181" s="13" t="s">
        <v>8291</v>
      </c>
      <c r="I1181" s="13" t="s">
        <v>8291</v>
      </c>
      <c r="J1181" s="27">
        <v>2</v>
      </c>
      <c r="K1181" s="13" t="s">
        <v>8291</v>
      </c>
      <c r="L1181" s="13" t="str">
        <f t="shared" si="74"/>
        <v>No</v>
      </c>
      <c r="M1181" s="28">
        <f t="shared" si="75"/>
        <v>2</v>
      </c>
    </row>
    <row r="1182" spans="2:13" ht="15.75" customHeight="1" x14ac:dyDescent="0.3">
      <c r="B1182" s="12" t="s">
        <v>4346</v>
      </c>
      <c r="C1182" s="13">
        <v>22.61</v>
      </c>
      <c r="D1182" s="13" t="str">
        <f t="shared" si="72"/>
        <v>Healthy Weight</v>
      </c>
      <c r="E1182" s="13">
        <v>9.6300000000000008</v>
      </c>
      <c r="F1182" s="13" t="str">
        <f t="shared" si="73"/>
        <v>Diabetes</v>
      </c>
      <c r="G1182" s="13" t="s">
        <v>8291</v>
      </c>
      <c r="H1182" s="13" t="s">
        <v>8291</v>
      </c>
      <c r="I1182" s="13" t="s">
        <v>8291</v>
      </c>
      <c r="J1182" s="27">
        <v>2</v>
      </c>
      <c r="K1182" s="13" t="s">
        <v>8291</v>
      </c>
      <c r="L1182" s="13" t="str">
        <f t="shared" si="74"/>
        <v>No</v>
      </c>
      <c r="M1182" s="28">
        <f t="shared" si="75"/>
        <v>2</v>
      </c>
    </row>
    <row r="1183" spans="2:13" ht="15.75" customHeight="1" x14ac:dyDescent="0.3">
      <c r="B1183" s="12" t="s">
        <v>4349</v>
      </c>
      <c r="C1183" s="13">
        <v>34.299999999999997</v>
      </c>
      <c r="D1183" s="13" t="str">
        <f t="shared" si="72"/>
        <v>Obesity</v>
      </c>
      <c r="E1183" s="13">
        <v>10.37</v>
      </c>
      <c r="F1183" s="13" t="str">
        <f t="shared" si="73"/>
        <v>Diabetes</v>
      </c>
      <c r="G1183" s="13" t="s">
        <v>8291</v>
      </c>
      <c r="H1183" s="13" t="s">
        <v>8291</v>
      </c>
      <c r="I1183" s="13" t="s">
        <v>8291</v>
      </c>
      <c r="J1183" s="27" t="s">
        <v>8292</v>
      </c>
      <c r="K1183" s="13" t="s">
        <v>8291</v>
      </c>
      <c r="L1183" s="13" t="str">
        <f t="shared" si="74"/>
        <v>No</v>
      </c>
      <c r="M1183" s="28">
        <f t="shared" si="75"/>
        <v>0</v>
      </c>
    </row>
    <row r="1184" spans="2:13" ht="15.75" customHeight="1" x14ac:dyDescent="0.3">
      <c r="B1184" s="12" t="s">
        <v>4352</v>
      </c>
      <c r="C1184" s="13">
        <v>46.09</v>
      </c>
      <c r="D1184" s="13" t="str">
        <f t="shared" si="72"/>
        <v>Obesity</v>
      </c>
      <c r="E1184" s="13">
        <v>5.44</v>
      </c>
      <c r="F1184" s="13" t="str">
        <f t="shared" si="73"/>
        <v>Normal</v>
      </c>
      <c r="G1184" s="13" t="s">
        <v>8291</v>
      </c>
      <c r="H1184" s="13" t="s">
        <v>8291</v>
      </c>
      <c r="I1184" s="13" t="s">
        <v>8291</v>
      </c>
      <c r="J1184" s="27">
        <v>2</v>
      </c>
      <c r="K1184" s="13" t="s">
        <v>8291</v>
      </c>
      <c r="L1184" s="13" t="str">
        <f t="shared" si="74"/>
        <v>No</v>
      </c>
      <c r="M1184" s="28">
        <f t="shared" si="75"/>
        <v>2</v>
      </c>
    </row>
    <row r="1185" spans="2:13" ht="15.75" customHeight="1" x14ac:dyDescent="0.3">
      <c r="B1185" s="12" t="s">
        <v>4355</v>
      </c>
      <c r="C1185" s="13">
        <v>44.744999999999997</v>
      </c>
      <c r="D1185" s="13" t="str">
        <f t="shared" si="72"/>
        <v>Obesity</v>
      </c>
      <c r="E1185" s="13">
        <v>5.19</v>
      </c>
      <c r="F1185" s="13" t="str">
        <f t="shared" si="73"/>
        <v>Normal</v>
      </c>
      <c r="G1185" s="13" t="s">
        <v>8291</v>
      </c>
      <c r="H1185" s="13" t="s">
        <v>8291</v>
      </c>
      <c r="I1185" s="13" t="s">
        <v>8291</v>
      </c>
      <c r="J1185" s="27">
        <v>2</v>
      </c>
      <c r="K1185" s="13" t="s">
        <v>8291</v>
      </c>
      <c r="L1185" s="13" t="str">
        <f t="shared" si="74"/>
        <v>No</v>
      </c>
      <c r="M1185" s="28">
        <f t="shared" si="75"/>
        <v>2</v>
      </c>
    </row>
    <row r="1186" spans="2:13" ht="15.75" customHeight="1" x14ac:dyDescent="0.3">
      <c r="B1186" s="12" t="s">
        <v>4359</v>
      </c>
      <c r="C1186" s="13">
        <v>26.33</v>
      </c>
      <c r="D1186" s="13" t="str">
        <f t="shared" si="72"/>
        <v>Overweight</v>
      </c>
      <c r="E1186" s="13">
        <v>11.8</v>
      </c>
      <c r="F1186" s="13" t="str">
        <f t="shared" si="73"/>
        <v>Diabetes</v>
      </c>
      <c r="G1186" s="13" t="s">
        <v>8293</v>
      </c>
      <c r="H1186" s="13" t="s">
        <v>8291</v>
      </c>
      <c r="I1186" s="13" t="s">
        <v>8291</v>
      </c>
      <c r="J1186" s="27">
        <v>1</v>
      </c>
      <c r="K1186" s="13" t="s">
        <v>8291</v>
      </c>
      <c r="L1186" s="13" t="str">
        <f t="shared" si="74"/>
        <v>No</v>
      </c>
      <c r="M1186" s="28">
        <f t="shared" si="75"/>
        <v>1</v>
      </c>
    </row>
    <row r="1187" spans="2:13" ht="15.75" customHeight="1" x14ac:dyDescent="0.3">
      <c r="B1187" s="12" t="s">
        <v>4363</v>
      </c>
      <c r="C1187" s="13">
        <v>26.6</v>
      </c>
      <c r="D1187" s="13" t="str">
        <f t="shared" si="72"/>
        <v>Overweight</v>
      </c>
      <c r="E1187" s="13">
        <v>8.3800000000000008</v>
      </c>
      <c r="F1187" s="13" t="str">
        <f t="shared" si="73"/>
        <v>Diabetes</v>
      </c>
      <c r="G1187" s="13" t="s">
        <v>8291</v>
      </c>
      <c r="H1187" s="13" t="s">
        <v>8291</v>
      </c>
      <c r="I1187" s="13" t="s">
        <v>8291</v>
      </c>
      <c r="J1187" s="27">
        <v>2</v>
      </c>
      <c r="K1187" s="13" t="s">
        <v>8291</v>
      </c>
      <c r="L1187" s="13" t="str">
        <f t="shared" si="74"/>
        <v>No</v>
      </c>
      <c r="M1187" s="28">
        <f t="shared" si="75"/>
        <v>2</v>
      </c>
    </row>
    <row r="1188" spans="2:13" ht="15.75" customHeight="1" x14ac:dyDescent="0.3">
      <c r="B1188" s="12" t="s">
        <v>4367</v>
      </c>
      <c r="C1188" s="13">
        <v>27.5</v>
      </c>
      <c r="D1188" s="13" t="str">
        <f t="shared" si="72"/>
        <v>Overweight</v>
      </c>
      <c r="E1188" s="13">
        <v>7.58</v>
      </c>
      <c r="F1188" s="13" t="str">
        <f t="shared" si="73"/>
        <v>Diabetes</v>
      </c>
      <c r="G1188" s="13" t="s">
        <v>8291</v>
      </c>
      <c r="H1188" s="13" t="s">
        <v>8291</v>
      </c>
      <c r="I1188" s="13" t="s">
        <v>8291</v>
      </c>
      <c r="J1188" s="27" t="s">
        <v>8292</v>
      </c>
      <c r="K1188" s="13" t="s">
        <v>8291</v>
      </c>
      <c r="L1188" s="13" t="str">
        <f t="shared" si="74"/>
        <v>No</v>
      </c>
      <c r="M1188" s="28">
        <f t="shared" si="75"/>
        <v>0</v>
      </c>
    </row>
    <row r="1189" spans="2:13" ht="15.75" customHeight="1" x14ac:dyDescent="0.3">
      <c r="B1189" s="12" t="s">
        <v>4370</v>
      </c>
      <c r="C1189" s="13">
        <v>41.55</v>
      </c>
      <c r="D1189" s="13" t="str">
        <f t="shared" si="72"/>
        <v>Obesity</v>
      </c>
      <c r="E1189" s="13">
        <v>4.6100000000000003</v>
      </c>
      <c r="F1189" s="13" t="str">
        <f t="shared" si="73"/>
        <v>Normal</v>
      </c>
      <c r="G1189" s="13" t="s">
        <v>8291</v>
      </c>
      <c r="H1189" s="13" t="s">
        <v>8291</v>
      </c>
      <c r="I1189" s="13" t="s">
        <v>8291</v>
      </c>
      <c r="J1189" s="27">
        <v>1</v>
      </c>
      <c r="K1189" s="13" t="s">
        <v>8291</v>
      </c>
      <c r="L1189" s="13" t="str">
        <f t="shared" si="74"/>
        <v>No</v>
      </c>
      <c r="M1189" s="28">
        <f t="shared" si="75"/>
        <v>1</v>
      </c>
    </row>
    <row r="1190" spans="2:13" ht="15.75" customHeight="1" x14ac:dyDescent="0.3">
      <c r="B1190" s="12" t="s">
        <v>4374</v>
      </c>
      <c r="C1190" s="13">
        <v>41.47</v>
      </c>
      <c r="D1190" s="13" t="str">
        <f t="shared" si="72"/>
        <v>Obesity</v>
      </c>
      <c r="E1190" s="13">
        <v>4.7</v>
      </c>
      <c r="F1190" s="13" t="str">
        <f t="shared" si="73"/>
        <v>Normal</v>
      </c>
      <c r="G1190" s="13" t="s">
        <v>8293</v>
      </c>
      <c r="H1190" s="13" t="s">
        <v>8291</v>
      </c>
      <c r="I1190" s="13" t="s">
        <v>8293</v>
      </c>
      <c r="J1190" s="27">
        <v>1</v>
      </c>
      <c r="K1190" s="13" t="s">
        <v>8291</v>
      </c>
      <c r="L1190" s="13" t="str">
        <f t="shared" si="74"/>
        <v>No</v>
      </c>
      <c r="M1190" s="28">
        <f t="shared" si="75"/>
        <v>1</v>
      </c>
    </row>
    <row r="1191" spans="2:13" ht="15.75" customHeight="1" x14ac:dyDescent="0.3">
      <c r="B1191" s="12" t="s">
        <v>4377</v>
      </c>
      <c r="C1191" s="13">
        <v>24.795000000000002</v>
      </c>
      <c r="D1191" s="13" t="str">
        <f t="shared" si="72"/>
        <v>Healthy Weight</v>
      </c>
      <c r="E1191" s="13">
        <v>6.05</v>
      </c>
      <c r="F1191" s="13" t="str">
        <f t="shared" si="73"/>
        <v>Prediabetes</v>
      </c>
      <c r="G1191" s="13" t="s">
        <v>8293</v>
      </c>
      <c r="H1191" s="13" t="s">
        <v>8291</v>
      </c>
      <c r="I1191" s="13" t="s">
        <v>8291</v>
      </c>
      <c r="J1191" s="27" t="s">
        <v>8292</v>
      </c>
      <c r="K1191" s="13" t="s">
        <v>8291</v>
      </c>
      <c r="L1191" s="13" t="str">
        <f t="shared" si="74"/>
        <v>No</v>
      </c>
      <c r="M1191" s="28">
        <f t="shared" si="75"/>
        <v>0</v>
      </c>
    </row>
    <row r="1192" spans="2:13" ht="15.75" customHeight="1" x14ac:dyDescent="0.3">
      <c r="B1192" s="12" t="s">
        <v>4381</v>
      </c>
      <c r="C1192" s="13">
        <v>29.48</v>
      </c>
      <c r="D1192" s="13" t="str">
        <f t="shared" si="72"/>
        <v>Overweight</v>
      </c>
      <c r="E1192" s="13">
        <v>5.63</v>
      </c>
      <c r="F1192" s="13" t="str">
        <f t="shared" si="73"/>
        <v>Normal</v>
      </c>
      <c r="G1192" s="13" t="s">
        <v>8293</v>
      </c>
      <c r="H1192" s="13" t="s">
        <v>8291</v>
      </c>
      <c r="I1192" s="13" t="s">
        <v>8293</v>
      </c>
      <c r="J1192" s="27">
        <v>1</v>
      </c>
      <c r="K1192" s="13" t="s">
        <v>8291</v>
      </c>
      <c r="L1192" s="13" t="str">
        <f t="shared" si="74"/>
        <v>No</v>
      </c>
      <c r="M1192" s="28">
        <f t="shared" si="75"/>
        <v>1</v>
      </c>
    </row>
    <row r="1193" spans="2:13" ht="15.75" customHeight="1" x14ac:dyDescent="0.3">
      <c r="B1193" s="12" t="s">
        <v>4385</v>
      </c>
      <c r="C1193" s="13">
        <v>28.09</v>
      </c>
      <c r="D1193" s="13" t="str">
        <f t="shared" si="72"/>
        <v>Overweight</v>
      </c>
      <c r="E1193" s="13">
        <v>6.06</v>
      </c>
      <c r="F1193" s="13" t="str">
        <f t="shared" si="73"/>
        <v>Prediabetes</v>
      </c>
      <c r="G1193" s="13" t="s">
        <v>8291</v>
      </c>
      <c r="H1193" s="13" t="s">
        <v>8291</v>
      </c>
      <c r="I1193" s="13" t="s">
        <v>8293</v>
      </c>
      <c r="J1193" s="27">
        <v>1</v>
      </c>
      <c r="K1193" s="13" t="s">
        <v>8291</v>
      </c>
      <c r="L1193" s="13" t="str">
        <f t="shared" si="74"/>
        <v>No</v>
      </c>
      <c r="M1193" s="28">
        <f t="shared" si="75"/>
        <v>1</v>
      </c>
    </row>
    <row r="1194" spans="2:13" ht="15.75" customHeight="1" x14ac:dyDescent="0.3">
      <c r="B1194" s="12" t="s">
        <v>4389</v>
      </c>
      <c r="C1194" s="13">
        <v>32.729999999999997</v>
      </c>
      <c r="D1194" s="13" t="str">
        <f t="shared" si="72"/>
        <v>Obesity</v>
      </c>
      <c r="E1194" s="13">
        <v>5.19</v>
      </c>
      <c r="F1194" s="13" t="str">
        <f t="shared" si="73"/>
        <v>Normal</v>
      </c>
      <c r="G1194" s="13" t="s">
        <v>8291</v>
      </c>
      <c r="H1194" s="13" t="s">
        <v>8291</v>
      </c>
      <c r="I1194" s="13" t="s">
        <v>8291</v>
      </c>
      <c r="J1194" s="27">
        <v>1</v>
      </c>
      <c r="K1194" s="13" t="s">
        <v>8291</v>
      </c>
      <c r="L1194" s="13" t="str">
        <f t="shared" si="74"/>
        <v>No</v>
      </c>
      <c r="M1194" s="28">
        <f t="shared" si="75"/>
        <v>1</v>
      </c>
    </row>
    <row r="1195" spans="2:13" ht="15.75" customHeight="1" x14ac:dyDescent="0.3">
      <c r="B1195" s="12" t="s">
        <v>4392</v>
      </c>
      <c r="C1195" s="13">
        <v>27.36</v>
      </c>
      <c r="D1195" s="13" t="str">
        <f t="shared" si="72"/>
        <v>Overweight</v>
      </c>
      <c r="E1195" s="13">
        <v>8.9600000000000009</v>
      </c>
      <c r="F1195" s="13" t="str">
        <f t="shared" si="73"/>
        <v>Diabetes</v>
      </c>
      <c r="G1195" s="13" t="s">
        <v>8291</v>
      </c>
      <c r="H1195" s="13" t="s">
        <v>8291</v>
      </c>
      <c r="I1195" s="13" t="s">
        <v>8291</v>
      </c>
      <c r="J1195" s="27" t="s">
        <v>8292</v>
      </c>
      <c r="K1195" s="13" t="s">
        <v>8291</v>
      </c>
      <c r="L1195" s="13" t="str">
        <f t="shared" si="74"/>
        <v>No</v>
      </c>
      <c r="M1195" s="28">
        <f t="shared" si="75"/>
        <v>0</v>
      </c>
    </row>
    <row r="1196" spans="2:13" ht="15.75" customHeight="1" x14ac:dyDescent="0.3">
      <c r="B1196" s="12" t="s">
        <v>4395</v>
      </c>
      <c r="C1196" s="13">
        <v>27.265000000000001</v>
      </c>
      <c r="D1196" s="13" t="str">
        <f t="shared" si="72"/>
        <v>Overweight</v>
      </c>
      <c r="E1196" s="13">
        <v>11.39</v>
      </c>
      <c r="F1196" s="13" t="str">
        <f t="shared" si="73"/>
        <v>Diabetes</v>
      </c>
      <c r="G1196" s="13" t="s">
        <v>8291</v>
      </c>
      <c r="H1196" s="13" t="s">
        <v>8291</v>
      </c>
      <c r="I1196" s="13" t="s">
        <v>8291</v>
      </c>
      <c r="J1196" s="27" t="s">
        <v>8292</v>
      </c>
      <c r="K1196" s="13" t="s">
        <v>8291</v>
      </c>
      <c r="L1196" s="13" t="str">
        <f t="shared" si="74"/>
        <v>No</v>
      </c>
      <c r="M1196" s="28">
        <f t="shared" si="75"/>
        <v>0</v>
      </c>
    </row>
    <row r="1197" spans="2:13" ht="15.75" customHeight="1" x14ac:dyDescent="0.3">
      <c r="B1197" s="12" t="s">
        <v>4398</v>
      </c>
      <c r="C1197" s="13">
        <v>48.07</v>
      </c>
      <c r="D1197" s="13" t="str">
        <f t="shared" si="72"/>
        <v>Obesity</v>
      </c>
      <c r="E1197" s="13">
        <v>4.0599999999999996</v>
      </c>
      <c r="F1197" s="13" t="str">
        <f t="shared" si="73"/>
        <v>Normal</v>
      </c>
      <c r="G1197" s="13" t="s">
        <v>8293</v>
      </c>
      <c r="H1197" s="13" t="s">
        <v>8291</v>
      </c>
      <c r="I1197" s="13" t="s">
        <v>8291</v>
      </c>
      <c r="J1197" s="27" t="s">
        <v>8292</v>
      </c>
      <c r="K1197" s="13" t="s">
        <v>8291</v>
      </c>
      <c r="L1197" s="13" t="str">
        <f t="shared" si="74"/>
        <v>No</v>
      </c>
      <c r="M1197" s="28">
        <f t="shared" si="75"/>
        <v>0</v>
      </c>
    </row>
    <row r="1198" spans="2:13" ht="15.75" customHeight="1" x14ac:dyDescent="0.3">
      <c r="B1198" s="12" t="s">
        <v>4402</v>
      </c>
      <c r="C1198" s="13">
        <v>30.8</v>
      </c>
      <c r="D1198" s="13" t="str">
        <f t="shared" si="72"/>
        <v>Obesity</v>
      </c>
      <c r="E1198" s="13">
        <v>5.23</v>
      </c>
      <c r="F1198" s="13" t="str">
        <f t="shared" si="73"/>
        <v>Normal</v>
      </c>
      <c r="G1198" s="13" t="s">
        <v>8293</v>
      </c>
      <c r="H1198" s="13" t="s">
        <v>8291</v>
      </c>
      <c r="I1198" s="13" t="s">
        <v>8291</v>
      </c>
      <c r="J1198" s="27" t="s">
        <v>8292</v>
      </c>
      <c r="K1198" s="13" t="s">
        <v>8291</v>
      </c>
      <c r="L1198" s="13" t="str">
        <f t="shared" si="74"/>
        <v>No</v>
      </c>
      <c r="M1198" s="28">
        <f t="shared" si="75"/>
        <v>0</v>
      </c>
    </row>
    <row r="1199" spans="2:13" ht="15.75" customHeight="1" x14ac:dyDescent="0.3">
      <c r="B1199" s="12" t="s">
        <v>4406</v>
      </c>
      <c r="C1199" s="13">
        <v>32.299999999999997</v>
      </c>
      <c r="D1199" s="13" t="str">
        <f t="shared" si="72"/>
        <v>Obesity</v>
      </c>
      <c r="E1199" s="13">
        <v>5.05</v>
      </c>
      <c r="F1199" s="13" t="str">
        <f t="shared" si="73"/>
        <v>Normal</v>
      </c>
      <c r="G1199" s="13" t="s">
        <v>8293</v>
      </c>
      <c r="H1199" s="13" t="s">
        <v>8291</v>
      </c>
      <c r="I1199" s="13" t="s">
        <v>8291</v>
      </c>
      <c r="J1199" s="27" t="s">
        <v>8292</v>
      </c>
      <c r="K1199" s="13" t="s">
        <v>8291</v>
      </c>
      <c r="L1199" s="13" t="str">
        <f t="shared" si="74"/>
        <v>No</v>
      </c>
      <c r="M1199" s="28">
        <f t="shared" si="75"/>
        <v>0</v>
      </c>
    </row>
    <row r="1200" spans="2:13" ht="15.75" customHeight="1" x14ac:dyDescent="0.3">
      <c r="B1200" s="12" t="s">
        <v>4410</v>
      </c>
      <c r="C1200" s="13">
        <v>39.700000000000003</v>
      </c>
      <c r="D1200" s="13" t="str">
        <f t="shared" si="72"/>
        <v>Obesity</v>
      </c>
      <c r="E1200" s="13">
        <v>7.34</v>
      </c>
      <c r="F1200" s="13" t="str">
        <f t="shared" si="73"/>
        <v>Diabetes</v>
      </c>
      <c r="G1200" s="13" t="s">
        <v>8291</v>
      </c>
      <c r="H1200" s="13" t="s">
        <v>8291</v>
      </c>
      <c r="I1200" s="13" t="s">
        <v>8291</v>
      </c>
      <c r="J1200" s="27" t="s">
        <v>8292</v>
      </c>
      <c r="K1200" s="13" t="s">
        <v>8291</v>
      </c>
      <c r="L1200" s="13" t="str">
        <f t="shared" si="74"/>
        <v>No</v>
      </c>
      <c r="M1200" s="28">
        <f t="shared" si="75"/>
        <v>0</v>
      </c>
    </row>
    <row r="1201" spans="2:13" ht="15.75" customHeight="1" x14ac:dyDescent="0.3">
      <c r="B1201" s="12" t="s">
        <v>4413</v>
      </c>
      <c r="C1201" s="13">
        <v>35.97</v>
      </c>
      <c r="D1201" s="13" t="str">
        <f t="shared" si="72"/>
        <v>Obesity</v>
      </c>
      <c r="E1201" s="13">
        <v>8.1300000000000008</v>
      </c>
      <c r="F1201" s="13" t="str">
        <f t="shared" si="73"/>
        <v>Diabetes</v>
      </c>
      <c r="G1201" s="13" t="s">
        <v>8291</v>
      </c>
      <c r="H1201" s="13" t="s">
        <v>8291</v>
      </c>
      <c r="I1201" s="13" t="s">
        <v>8291</v>
      </c>
      <c r="J1201" s="27" t="s">
        <v>8292</v>
      </c>
      <c r="K1201" s="13" t="s">
        <v>8291</v>
      </c>
      <c r="L1201" s="13" t="str">
        <f t="shared" si="74"/>
        <v>No</v>
      </c>
      <c r="M1201" s="28">
        <f t="shared" si="75"/>
        <v>0</v>
      </c>
    </row>
    <row r="1202" spans="2:13" ht="15.75" customHeight="1" x14ac:dyDescent="0.3">
      <c r="B1202" s="12" t="s">
        <v>4417</v>
      </c>
      <c r="C1202" s="13">
        <v>25.86</v>
      </c>
      <c r="D1202" s="13" t="str">
        <f t="shared" si="72"/>
        <v>Overweight</v>
      </c>
      <c r="E1202" s="13">
        <v>6.68</v>
      </c>
      <c r="F1202" s="13" t="str">
        <f t="shared" si="73"/>
        <v>Diabetes</v>
      </c>
      <c r="G1202" s="13" t="s">
        <v>8293</v>
      </c>
      <c r="H1202" s="13" t="s">
        <v>8291</v>
      </c>
      <c r="I1202" s="13" t="s">
        <v>8291</v>
      </c>
      <c r="J1202" s="27">
        <v>1</v>
      </c>
      <c r="K1202" s="13" t="s">
        <v>8291</v>
      </c>
      <c r="L1202" s="13" t="str">
        <f t="shared" si="74"/>
        <v>No</v>
      </c>
      <c r="M1202" s="28">
        <f t="shared" si="75"/>
        <v>1</v>
      </c>
    </row>
    <row r="1203" spans="2:13" ht="15.75" customHeight="1" x14ac:dyDescent="0.3">
      <c r="B1203" s="12" t="s">
        <v>4420</v>
      </c>
      <c r="C1203" s="13">
        <v>30.03</v>
      </c>
      <c r="D1203" s="13" t="str">
        <f t="shared" si="72"/>
        <v>Obesity</v>
      </c>
      <c r="E1203" s="13">
        <v>11.51</v>
      </c>
      <c r="F1203" s="13" t="str">
        <f t="shared" si="73"/>
        <v>Diabetes</v>
      </c>
      <c r="G1203" s="13" t="s">
        <v>8291</v>
      </c>
      <c r="H1203" s="13" t="s">
        <v>8291</v>
      </c>
      <c r="I1203" s="13" t="s">
        <v>8291</v>
      </c>
      <c r="J1203" s="27" t="s">
        <v>8292</v>
      </c>
      <c r="K1203" s="13" t="s">
        <v>8291</v>
      </c>
      <c r="L1203" s="13" t="str">
        <f t="shared" si="74"/>
        <v>No</v>
      </c>
      <c r="M1203" s="28">
        <f t="shared" si="75"/>
        <v>0</v>
      </c>
    </row>
    <row r="1204" spans="2:13" ht="15.75" customHeight="1" x14ac:dyDescent="0.3">
      <c r="B1204" s="12" t="s">
        <v>4422</v>
      </c>
      <c r="C1204" s="13">
        <v>25.76</v>
      </c>
      <c r="D1204" s="13" t="str">
        <f t="shared" si="72"/>
        <v>Overweight</v>
      </c>
      <c r="E1204" s="13">
        <v>6.02</v>
      </c>
      <c r="F1204" s="13" t="str">
        <f t="shared" si="73"/>
        <v>Prediabetes</v>
      </c>
      <c r="G1204" s="13" t="s">
        <v>8293</v>
      </c>
      <c r="H1204" s="13" t="s">
        <v>8291</v>
      </c>
      <c r="I1204" s="13" t="s">
        <v>8293</v>
      </c>
      <c r="J1204" s="27">
        <v>1</v>
      </c>
      <c r="K1204" s="13" t="s">
        <v>8291</v>
      </c>
      <c r="L1204" s="13" t="str">
        <f t="shared" si="74"/>
        <v>No</v>
      </c>
      <c r="M1204" s="28">
        <f t="shared" si="75"/>
        <v>1</v>
      </c>
    </row>
    <row r="1205" spans="2:13" ht="15.75" customHeight="1" x14ac:dyDescent="0.3">
      <c r="B1205" s="12" t="s">
        <v>4426</v>
      </c>
      <c r="C1205" s="13">
        <v>22.42</v>
      </c>
      <c r="D1205" s="13" t="str">
        <f t="shared" si="72"/>
        <v>Healthy Weight</v>
      </c>
      <c r="E1205" s="13">
        <v>7.96</v>
      </c>
      <c r="F1205" s="13" t="str">
        <f t="shared" si="73"/>
        <v>Diabetes</v>
      </c>
      <c r="G1205" s="13" t="s">
        <v>8291</v>
      </c>
      <c r="H1205" s="13" t="s">
        <v>8291</v>
      </c>
      <c r="I1205" s="13" t="s">
        <v>8291</v>
      </c>
      <c r="J1205" s="27" t="s">
        <v>8292</v>
      </c>
      <c r="K1205" s="13" t="s">
        <v>8291</v>
      </c>
      <c r="L1205" s="13" t="str">
        <f t="shared" si="74"/>
        <v>No</v>
      </c>
      <c r="M1205" s="28">
        <f t="shared" si="75"/>
        <v>0</v>
      </c>
    </row>
    <row r="1206" spans="2:13" ht="15.75" customHeight="1" x14ac:dyDescent="0.3">
      <c r="B1206" s="12" t="s">
        <v>4430</v>
      </c>
      <c r="C1206" s="13">
        <v>33.18</v>
      </c>
      <c r="D1206" s="13" t="str">
        <f t="shared" si="72"/>
        <v>Obesity</v>
      </c>
      <c r="E1206" s="13">
        <v>6.01</v>
      </c>
      <c r="F1206" s="13" t="str">
        <f t="shared" si="73"/>
        <v>Prediabetes</v>
      </c>
      <c r="G1206" s="13" t="s">
        <v>8293</v>
      </c>
      <c r="H1206" s="13" t="s">
        <v>8291</v>
      </c>
      <c r="I1206" s="13" t="s">
        <v>8291</v>
      </c>
      <c r="J1206" s="27">
        <v>1</v>
      </c>
      <c r="K1206" s="13" t="s">
        <v>8291</v>
      </c>
      <c r="L1206" s="13" t="str">
        <f t="shared" si="74"/>
        <v>No</v>
      </c>
      <c r="M1206" s="28">
        <f t="shared" si="75"/>
        <v>1</v>
      </c>
    </row>
    <row r="1207" spans="2:13" ht="15.75" customHeight="1" x14ac:dyDescent="0.3">
      <c r="B1207" s="12" t="s">
        <v>4433</v>
      </c>
      <c r="C1207" s="13">
        <v>43.04</v>
      </c>
      <c r="D1207" s="13" t="str">
        <f t="shared" si="72"/>
        <v>Obesity</v>
      </c>
      <c r="E1207" s="13">
        <v>5.9</v>
      </c>
      <c r="F1207" s="13" t="str">
        <f t="shared" si="73"/>
        <v>Prediabetes</v>
      </c>
      <c r="G1207" s="13" t="s">
        <v>8293</v>
      </c>
      <c r="H1207" s="13" t="s">
        <v>8291</v>
      </c>
      <c r="I1207" s="13" t="s">
        <v>8291</v>
      </c>
      <c r="J1207" s="27" t="s">
        <v>8292</v>
      </c>
      <c r="K1207" s="13" t="s">
        <v>8291</v>
      </c>
      <c r="L1207" s="13" t="str">
        <f t="shared" si="74"/>
        <v>No</v>
      </c>
      <c r="M1207" s="28">
        <f t="shared" si="75"/>
        <v>0</v>
      </c>
    </row>
    <row r="1208" spans="2:13" ht="15.75" customHeight="1" x14ac:dyDescent="0.3">
      <c r="B1208" s="12" t="s">
        <v>4437</v>
      </c>
      <c r="C1208" s="13">
        <v>34.15</v>
      </c>
      <c r="D1208" s="13" t="str">
        <f t="shared" si="72"/>
        <v>Obesity</v>
      </c>
      <c r="E1208" s="13">
        <v>4.49</v>
      </c>
      <c r="F1208" s="13" t="str">
        <f t="shared" si="73"/>
        <v>Normal</v>
      </c>
      <c r="G1208" s="13" t="s">
        <v>8293</v>
      </c>
      <c r="H1208" s="13" t="s">
        <v>8291</v>
      </c>
      <c r="I1208" s="13" t="s">
        <v>8291</v>
      </c>
      <c r="J1208" s="27">
        <v>1</v>
      </c>
      <c r="K1208" s="13" t="s">
        <v>8291</v>
      </c>
      <c r="L1208" s="13" t="str">
        <f t="shared" si="74"/>
        <v>No</v>
      </c>
      <c r="M1208" s="28">
        <f t="shared" si="75"/>
        <v>1</v>
      </c>
    </row>
    <row r="1209" spans="2:13" ht="15.75" customHeight="1" x14ac:dyDescent="0.3">
      <c r="B1209" s="12" t="s">
        <v>4441</v>
      </c>
      <c r="C1209" s="13">
        <v>25.78</v>
      </c>
      <c r="D1209" s="13" t="str">
        <f t="shared" si="72"/>
        <v>Overweight</v>
      </c>
      <c r="E1209" s="13">
        <v>6.25</v>
      </c>
      <c r="F1209" s="13" t="str">
        <f t="shared" si="73"/>
        <v>Prediabetes</v>
      </c>
      <c r="G1209" s="13" t="s">
        <v>8291</v>
      </c>
      <c r="H1209" s="13" t="s">
        <v>8291</v>
      </c>
      <c r="I1209" s="13" t="s">
        <v>8291</v>
      </c>
      <c r="J1209" s="27" t="s">
        <v>8292</v>
      </c>
      <c r="K1209" s="13" t="s">
        <v>8291</v>
      </c>
      <c r="L1209" s="13" t="str">
        <f t="shared" si="74"/>
        <v>No</v>
      </c>
      <c r="M1209" s="28">
        <f t="shared" si="75"/>
        <v>0</v>
      </c>
    </row>
    <row r="1210" spans="2:13" ht="15.75" customHeight="1" x14ac:dyDescent="0.3">
      <c r="B1210" s="12" t="s">
        <v>4445</v>
      </c>
      <c r="C1210" s="13">
        <v>21.02</v>
      </c>
      <c r="D1210" s="13" t="str">
        <f t="shared" si="72"/>
        <v>Healthy Weight</v>
      </c>
      <c r="E1210" s="13">
        <v>9.6199999999999992</v>
      </c>
      <c r="F1210" s="13" t="str">
        <f t="shared" si="73"/>
        <v>Diabetes</v>
      </c>
      <c r="G1210" s="13" t="s">
        <v>8293</v>
      </c>
      <c r="H1210" s="13" t="s">
        <v>8291</v>
      </c>
      <c r="I1210" s="13" t="s">
        <v>8293</v>
      </c>
      <c r="J1210" s="27">
        <v>1</v>
      </c>
      <c r="K1210" s="13" t="s">
        <v>8291</v>
      </c>
      <c r="L1210" s="13" t="str">
        <f t="shared" si="74"/>
        <v>No</v>
      </c>
      <c r="M1210" s="28">
        <f t="shared" si="75"/>
        <v>1</v>
      </c>
    </row>
    <row r="1211" spans="2:13" ht="15.75" customHeight="1" x14ac:dyDescent="0.3">
      <c r="B1211" s="12" t="s">
        <v>4448</v>
      </c>
      <c r="C1211" s="13">
        <v>37.51</v>
      </c>
      <c r="D1211" s="13" t="str">
        <f t="shared" si="72"/>
        <v>Obesity</v>
      </c>
      <c r="E1211" s="13">
        <v>11.06</v>
      </c>
      <c r="F1211" s="13" t="str">
        <f t="shared" si="73"/>
        <v>Diabetes</v>
      </c>
      <c r="G1211" s="13" t="s">
        <v>8291</v>
      </c>
      <c r="H1211" s="13" t="s">
        <v>8291</v>
      </c>
      <c r="I1211" s="13" t="s">
        <v>8291</v>
      </c>
      <c r="J1211" s="27">
        <v>2</v>
      </c>
      <c r="K1211" s="13" t="s">
        <v>8291</v>
      </c>
      <c r="L1211" s="13" t="str">
        <f t="shared" si="74"/>
        <v>No</v>
      </c>
      <c r="M1211" s="28">
        <f t="shared" si="75"/>
        <v>2</v>
      </c>
    </row>
    <row r="1212" spans="2:13" ht="15.75" customHeight="1" x14ac:dyDescent="0.3">
      <c r="B1212" s="12" t="s">
        <v>4452</v>
      </c>
      <c r="C1212" s="13">
        <v>25.745000000000001</v>
      </c>
      <c r="D1212" s="13" t="str">
        <f t="shared" si="72"/>
        <v>Overweight</v>
      </c>
      <c r="E1212" s="13">
        <v>6.11</v>
      </c>
      <c r="F1212" s="13" t="str">
        <f t="shared" si="73"/>
        <v>Prediabetes</v>
      </c>
      <c r="G1212" s="13" t="s">
        <v>8293</v>
      </c>
      <c r="H1212" s="13" t="s">
        <v>8291</v>
      </c>
      <c r="I1212" s="13" t="s">
        <v>8291</v>
      </c>
      <c r="J1212" s="27" t="s">
        <v>8292</v>
      </c>
      <c r="K1212" s="13" t="s">
        <v>8291</v>
      </c>
      <c r="L1212" s="13" t="str">
        <f t="shared" si="74"/>
        <v>No</v>
      </c>
      <c r="M1212" s="28">
        <f t="shared" si="75"/>
        <v>0</v>
      </c>
    </row>
    <row r="1213" spans="2:13" ht="15.75" customHeight="1" x14ac:dyDescent="0.3">
      <c r="B1213" s="12" t="s">
        <v>4454</v>
      </c>
      <c r="C1213" s="13">
        <v>31.35</v>
      </c>
      <c r="D1213" s="13" t="str">
        <f t="shared" si="72"/>
        <v>Obesity</v>
      </c>
      <c r="E1213" s="13">
        <v>11.49</v>
      </c>
      <c r="F1213" s="13" t="str">
        <f t="shared" si="73"/>
        <v>Diabetes</v>
      </c>
      <c r="G1213" s="13" t="s">
        <v>8291</v>
      </c>
      <c r="H1213" s="13" t="s">
        <v>8291</v>
      </c>
      <c r="I1213" s="13" t="s">
        <v>8291</v>
      </c>
      <c r="J1213" s="27">
        <v>2</v>
      </c>
      <c r="K1213" s="13" t="s">
        <v>8291</v>
      </c>
      <c r="L1213" s="13" t="str">
        <f t="shared" si="74"/>
        <v>No</v>
      </c>
      <c r="M1213" s="28">
        <f t="shared" si="75"/>
        <v>2</v>
      </c>
    </row>
    <row r="1214" spans="2:13" ht="15.75" customHeight="1" x14ac:dyDescent="0.3">
      <c r="B1214" s="12" t="s">
        <v>4458</v>
      </c>
      <c r="C1214" s="13">
        <v>29.83</v>
      </c>
      <c r="D1214" s="13" t="str">
        <f t="shared" si="72"/>
        <v>Overweight</v>
      </c>
      <c r="E1214" s="13">
        <v>8.68</v>
      </c>
      <c r="F1214" s="13" t="str">
        <f t="shared" si="73"/>
        <v>Diabetes</v>
      </c>
      <c r="G1214" s="13" t="s">
        <v>8291</v>
      </c>
      <c r="H1214" s="13" t="s">
        <v>8291</v>
      </c>
      <c r="I1214" s="13" t="s">
        <v>8291</v>
      </c>
      <c r="J1214" s="27">
        <v>2</v>
      </c>
      <c r="K1214" s="13" t="s">
        <v>8291</v>
      </c>
      <c r="L1214" s="13" t="str">
        <f t="shared" si="74"/>
        <v>No</v>
      </c>
      <c r="M1214" s="28">
        <f t="shared" si="75"/>
        <v>2</v>
      </c>
    </row>
    <row r="1215" spans="2:13" ht="15.75" customHeight="1" x14ac:dyDescent="0.3">
      <c r="B1215" s="12" t="s">
        <v>4461</v>
      </c>
      <c r="C1215" s="13">
        <v>25.49</v>
      </c>
      <c r="D1215" s="13" t="str">
        <f t="shared" si="72"/>
        <v>Overweight</v>
      </c>
      <c r="E1215" s="13">
        <v>5.68</v>
      </c>
      <c r="F1215" s="13" t="str">
        <f t="shared" si="73"/>
        <v>Normal</v>
      </c>
      <c r="G1215" s="13" t="s">
        <v>8293</v>
      </c>
      <c r="H1215" s="13" t="s">
        <v>8291</v>
      </c>
      <c r="I1215" s="13" t="s">
        <v>8293</v>
      </c>
      <c r="J1215" s="27">
        <v>1</v>
      </c>
      <c r="K1215" s="13" t="s">
        <v>8291</v>
      </c>
      <c r="L1215" s="13" t="str">
        <f t="shared" si="74"/>
        <v>No</v>
      </c>
      <c r="M1215" s="28">
        <f t="shared" si="75"/>
        <v>1</v>
      </c>
    </row>
    <row r="1216" spans="2:13" ht="15.75" customHeight="1" x14ac:dyDescent="0.3">
      <c r="B1216" s="12" t="s">
        <v>4464</v>
      </c>
      <c r="C1216" s="13">
        <v>34.1</v>
      </c>
      <c r="D1216" s="13" t="str">
        <f t="shared" si="72"/>
        <v>Obesity</v>
      </c>
      <c r="E1216" s="13">
        <v>8.4499999999999993</v>
      </c>
      <c r="F1216" s="13" t="str">
        <f t="shared" si="73"/>
        <v>Diabetes</v>
      </c>
      <c r="G1216" s="13" t="s">
        <v>8291</v>
      </c>
      <c r="H1216" s="13" t="s">
        <v>8291</v>
      </c>
      <c r="I1216" s="13" t="s">
        <v>8291</v>
      </c>
      <c r="J1216" s="27" t="s">
        <v>8292</v>
      </c>
      <c r="K1216" s="13" t="s">
        <v>8291</v>
      </c>
      <c r="L1216" s="13" t="str">
        <f t="shared" si="74"/>
        <v>No</v>
      </c>
      <c r="M1216" s="28">
        <f t="shared" si="75"/>
        <v>0</v>
      </c>
    </row>
    <row r="1217" spans="2:13" ht="15.75" customHeight="1" x14ac:dyDescent="0.3">
      <c r="B1217" s="12" t="s">
        <v>4467</v>
      </c>
      <c r="C1217" s="13">
        <v>25.84</v>
      </c>
      <c r="D1217" s="13" t="str">
        <f t="shared" si="72"/>
        <v>Overweight</v>
      </c>
      <c r="E1217" s="13">
        <v>8.51</v>
      </c>
      <c r="F1217" s="13" t="str">
        <f t="shared" si="73"/>
        <v>Diabetes</v>
      </c>
      <c r="G1217" s="13" t="s">
        <v>8291</v>
      </c>
      <c r="H1217" s="13" t="s">
        <v>8291</v>
      </c>
      <c r="I1217" s="13" t="s">
        <v>8291</v>
      </c>
      <c r="J1217" s="27">
        <v>2</v>
      </c>
      <c r="K1217" s="13" t="s">
        <v>8291</v>
      </c>
      <c r="L1217" s="13" t="str">
        <f t="shared" si="74"/>
        <v>No</v>
      </c>
      <c r="M1217" s="28">
        <f t="shared" si="75"/>
        <v>2</v>
      </c>
    </row>
    <row r="1218" spans="2:13" ht="15.75" customHeight="1" x14ac:dyDescent="0.3">
      <c r="B1218" s="12" t="s">
        <v>4471</v>
      </c>
      <c r="C1218" s="13">
        <v>20.6</v>
      </c>
      <c r="D1218" s="13" t="str">
        <f t="shared" si="72"/>
        <v>Healthy Weight</v>
      </c>
      <c r="E1218" s="13">
        <v>7.62</v>
      </c>
      <c r="F1218" s="13" t="str">
        <f t="shared" si="73"/>
        <v>Diabetes</v>
      </c>
      <c r="G1218" s="13" t="s">
        <v>8291</v>
      </c>
      <c r="H1218" s="13" t="s">
        <v>8291</v>
      </c>
      <c r="I1218" s="13" t="s">
        <v>8291</v>
      </c>
      <c r="J1218" s="27" t="s">
        <v>8292</v>
      </c>
      <c r="K1218" s="13" t="s">
        <v>8291</v>
      </c>
      <c r="L1218" s="13" t="str">
        <f t="shared" si="74"/>
        <v>No</v>
      </c>
      <c r="M1218" s="28">
        <f t="shared" si="75"/>
        <v>0</v>
      </c>
    </row>
    <row r="1219" spans="2:13" ht="15.75" customHeight="1" x14ac:dyDescent="0.3">
      <c r="B1219" s="12" t="s">
        <v>4475</v>
      </c>
      <c r="C1219" s="13">
        <v>28.88</v>
      </c>
      <c r="D1219" s="13" t="str">
        <f t="shared" ref="D1219:D1282" si="76">IF(C1219&lt;18.5,"Underweight", IF(AND(C1219&gt;=18.5,C1219&lt;=24.9),"Healthy Weight", IF(AND(C1219&gt;=25,C1219&lt;=29.9),"Overweight", IF(C1219&gt;=30,"Obesity"))))</f>
        <v>Overweight</v>
      </c>
      <c r="E1219" s="13">
        <v>10.18</v>
      </c>
      <c r="F1219" s="13" t="str">
        <f t="shared" ref="F1219:F1282" si="77">IF(E1219&lt;5.7,"Normal",IF(AND(E1219&gt;=5.7,E1219&lt;=6.4),"Prediabetes",IF(E1219&gt;=6.5,"Diabetes")))</f>
        <v>Diabetes</v>
      </c>
      <c r="G1219" s="13" t="s">
        <v>8291</v>
      </c>
      <c r="H1219" s="13" t="s">
        <v>8291</v>
      </c>
      <c r="I1219" s="13" t="s">
        <v>8291</v>
      </c>
      <c r="J1219" s="27" t="s">
        <v>8292</v>
      </c>
      <c r="K1219" s="13" t="s">
        <v>8291</v>
      </c>
      <c r="L1219" s="13" t="str">
        <f t="shared" ref="L1219:L1282" si="78">IF($K$3:$K$2337="?","No",K1219)</f>
        <v>No</v>
      </c>
      <c r="M1219" s="28">
        <f t="shared" ref="M1219:M1282" si="79">IF(J1219="No major surgery", 0,J1219)</f>
        <v>0</v>
      </c>
    </row>
    <row r="1220" spans="2:13" ht="15.75" customHeight="1" x14ac:dyDescent="0.3">
      <c r="B1220" s="12" t="s">
        <v>4477</v>
      </c>
      <c r="C1220" s="13">
        <v>28.24</v>
      </c>
      <c r="D1220" s="13" t="str">
        <f t="shared" si="76"/>
        <v>Overweight</v>
      </c>
      <c r="E1220" s="13">
        <v>5.36</v>
      </c>
      <c r="F1220" s="13" t="str">
        <f t="shared" si="77"/>
        <v>Normal</v>
      </c>
      <c r="G1220" s="13" t="s">
        <v>8291</v>
      </c>
      <c r="H1220" s="13" t="s">
        <v>8291</v>
      </c>
      <c r="I1220" s="13" t="s">
        <v>8291</v>
      </c>
      <c r="J1220" s="27" t="s">
        <v>8292</v>
      </c>
      <c r="K1220" s="13" t="s">
        <v>8291</v>
      </c>
      <c r="L1220" s="13" t="str">
        <f t="shared" si="78"/>
        <v>No</v>
      </c>
      <c r="M1220" s="28">
        <f t="shared" si="79"/>
        <v>0</v>
      </c>
    </row>
    <row r="1221" spans="2:13" ht="15.75" customHeight="1" x14ac:dyDescent="0.3">
      <c r="B1221" s="12" t="s">
        <v>4481</v>
      </c>
      <c r="C1221" s="13">
        <v>25.46</v>
      </c>
      <c r="D1221" s="13" t="str">
        <f t="shared" si="76"/>
        <v>Overweight</v>
      </c>
      <c r="E1221" s="13">
        <v>11.78</v>
      </c>
      <c r="F1221" s="13" t="str">
        <f t="shared" si="77"/>
        <v>Diabetes</v>
      </c>
      <c r="G1221" s="13" t="s">
        <v>8293</v>
      </c>
      <c r="H1221" s="13" t="s">
        <v>8291</v>
      </c>
      <c r="I1221" s="13" t="s">
        <v>8291</v>
      </c>
      <c r="J1221" s="27">
        <v>1</v>
      </c>
      <c r="K1221" s="13" t="s">
        <v>8291</v>
      </c>
      <c r="L1221" s="13" t="str">
        <f t="shared" si="78"/>
        <v>No</v>
      </c>
      <c r="M1221" s="28">
        <f t="shared" si="79"/>
        <v>1</v>
      </c>
    </row>
    <row r="1222" spans="2:13" ht="15.75" customHeight="1" x14ac:dyDescent="0.3">
      <c r="B1222" s="12" t="s">
        <v>4484</v>
      </c>
      <c r="C1222" s="13">
        <v>29.64</v>
      </c>
      <c r="D1222" s="13" t="str">
        <f t="shared" si="76"/>
        <v>Overweight</v>
      </c>
      <c r="E1222" s="13">
        <v>10.82</v>
      </c>
      <c r="F1222" s="13" t="str">
        <f t="shared" si="77"/>
        <v>Diabetes</v>
      </c>
      <c r="G1222" s="13" t="s">
        <v>8293</v>
      </c>
      <c r="H1222" s="13" t="s">
        <v>8291</v>
      </c>
      <c r="I1222" s="13" t="s">
        <v>8291</v>
      </c>
      <c r="J1222" s="27" t="s">
        <v>8292</v>
      </c>
      <c r="K1222" s="13" t="s">
        <v>8291</v>
      </c>
      <c r="L1222" s="13" t="str">
        <f t="shared" si="78"/>
        <v>No</v>
      </c>
      <c r="M1222" s="28">
        <f t="shared" si="79"/>
        <v>0</v>
      </c>
    </row>
    <row r="1223" spans="2:13" ht="15.75" customHeight="1" x14ac:dyDescent="0.3">
      <c r="B1223" s="12" t="s">
        <v>4488</v>
      </c>
      <c r="C1223" s="13">
        <v>31.27</v>
      </c>
      <c r="D1223" s="13" t="str">
        <f t="shared" si="76"/>
        <v>Obesity</v>
      </c>
      <c r="E1223" s="13">
        <v>7.73</v>
      </c>
      <c r="F1223" s="13" t="str">
        <f t="shared" si="77"/>
        <v>Diabetes</v>
      </c>
      <c r="G1223" s="13" t="s">
        <v>8293</v>
      </c>
      <c r="H1223" s="13" t="s">
        <v>8291</v>
      </c>
      <c r="I1223" s="13" t="s">
        <v>8291</v>
      </c>
      <c r="J1223" s="27">
        <v>1</v>
      </c>
      <c r="K1223" s="13" t="s">
        <v>8291</v>
      </c>
      <c r="L1223" s="13" t="str">
        <f t="shared" si="78"/>
        <v>No</v>
      </c>
      <c r="M1223" s="28">
        <f t="shared" si="79"/>
        <v>1</v>
      </c>
    </row>
    <row r="1224" spans="2:13" ht="15.75" customHeight="1" x14ac:dyDescent="0.3">
      <c r="B1224" s="12" t="s">
        <v>4492</v>
      </c>
      <c r="C1224" s="13">
        <v>19.95</v>
      </c>
      <c r="D1224" s="13" t="str">
        <f t="shared" si="76"/>
        <v>Healthy Weight</v>
      </c>
      <c r="E1224" s="13">
        <v>6.24</v>
      </c>
      <c r="F1224" s="13" t="str">
        <f t="shared" si="77"/>
        <v>Prediabetes</v>
      </c>
      <c r="G1224" s="13" t="s">
        <v>8293</v>
      </c>
      <c r="H1224" s="13" t="s">
        <v>8291</v>
      </c>
      <c r="I1224" s="13" t="s">
        <v>8291</v>
      </c>
      <c r="J1224" s="27" t="s">
        <v>8292</v>
      </c>
      <c r="K1224" s="13" t="s">
        <v>8291</v>
      </c>
      <c r="L1224" s="13" t="str">
        <f t="shared" si="78"/>
        <v>No</v>
      </c>
      <c r="M1224" s="28">
        <f t="shared" si="79"/>
        <v>0</v>
      </c>
    </row>
    <row r="1225" spans="2:13" ht="15.75" customHeight="1" x14ac:dyDescent="0.3">
      <c r="B1225" s="12" t="s">
        <v>4495</v>
      </c>
      <c r="C1225" s="13">
        <v>21.3</v>
      </c>
      <c r="D1225" s="13" t="str">
        <f t="shared" si="76"/>
        <v>Healthy Weight</v>
      </c>
      <c r="E1225" s="13">
        <v>10.42</v>
      </c>
      <c r="F1225" s="13" t="str">
        <f t="shared" si="77"/>
        <v>Diabetes</v>
      </c>
      <c r="G1225" s="13" t="s">
        <v>8291</v>
      </c>
      <c r="H1225" s="13" t="s">
        <v>8291</v>
      </c>
      <c r="I1225" s="13" t="s">
        <v>8291</v>
      </c>
      <c r="J1225" s="27">
        <v>2</v>
      </c>
      <c r="K1225" s="13" t="s">
        <v>8291</v>
      </c>
      <c r="L1225" s="13" t="str">
        <f t="shared" si="78"/>
        <v>No</v>
      </c>
      <c r="M1225" s="28">
        <f t="shared" si="79"/>
        <v>2</v>
      </c>
    </row>
    <row r="1226" spans="2:13" ht="15.75" customHeight="1" x14ac:dyDescent="0.3">
      <c r="B1226" s="12" t="s">
        <v>4499</v>
      </c>
      <c r="C1226" s="13">
        <v>31.635000000000002</v>
      </c>
      <c r="D1226" s="13" t="str">
        <f t="shared" si="76"/>
        <v>Obesity</v>
      </c>
      <c r="E1226" s="13">
        <v>11.11</v>
      </c>
      <c r="F1226" s="13" t="str">
        <f t="shared" si="77"/>
        <v>Diabetes</v>
      </c>
      <c r="G1226" s="13" t="s">
        <v>8291</v>
      </c>
      <c r="H1226" s="13" t="s">
        <v>8291</v>
      </c>
      <c r="I1226" s="13" t="s">
        <v>8291</v>
      </c>
      <c r="J1226" s="27" t="s">
        <v>8292</v>
      </c>
      <c r="K1226" s="13" t="s">
        <v>8291</v>
      </c>
      <c r="L1226" s="13" t="str">
        <f t="shared" si="78"/>
        <v>No</v>
      </c>
      <c r="M1226" s="28">
        <f t="shared" si="79"/>
        <v>0</v>
      </c>
    </row>
    <row r="1227" spans="2:13" ht="15.75" customHeight="1" x14ac:dyDescent="0.3">
      <c r="B1227" s="12" t="s">
        <v>4502</v>
      </c>
      <c r="C1227" s="13">
        <v>23.9</v>
      </c>
      <c r="D1227" s="13" t="str">
        <f t="shared" si="76"/>
        <v>Healthy Weight</v>
      </c>
      <c r="E1227" s="13">
        <v>7.67</v>
      </c>
      <c r="F1227" s="13" t="str">
        <f t="shared" si="77"/>
        <v>Diabetes</v>
      </c>
      <c r="G1227" s="13" t="s">
        <v>8293</v>
      </c>
      <c r="H1227" s="13" t="s">
        <v>8291</v>
      </c>
      <c r="I1227" s="13" t="s">
        <v>8291</v>
      </c>
      <c r="J1227" s="27">
        <v>2</v>
      </c>
      <c r="K1227" s="13" t="s">
        <v>8291</v>
      </c>
      <c r="L1227" s="13" t="str">
        <f t="shared" si="78"/>
        <v>No</v>
      </c>
      <c r="M1227" s="28">
        <f t="shared" si="79"/>
        <v>2</v>
      </c>
    </row>
    <row r="1228" spans="2:13" ht="15.75" customHeight="1" x14ac:dyDescent="0.3">
      <c r="B1228" s="12" t="s">
        <v>4505</v>
      </c>
      <c r="C1228" s="13">
        <v>34.15</v>
      </c>
      <c r="D1228" s="13" t="str">
        <f t="shared" si="76"/>
        <v>Obesity</v>
      </c>
      <c r="E1228" s="13">
        <v>6.15</v>
      </c>
      <c r="F1228" s="13" t="str">
        <f t="shared" si="77"/>
        <v>Prediabetes</v>
      </c>
      <c r="G1228" s="13" t="s">
        <v>8291</v>
      </c>
      <c r="H1228" s="13" t="s">
        <v>8291</v>
      </c>
      <c r="I1228" s="13" t="s">
        <v>8291</v>
      </c>
      <c r="J1228" s="27" t="s">
        <v>8292</v>
      </c>
      <c r="K1228" s="13" t="s">
        <v>8291</v>
      </c>
      <c r="L1228" s="13" t="str">
        <f t="shared" si="78"/>
        <v>No</v>
      </c>
      <c r="M1228" s="28">
        <f t="shared" si="79"/>
        <v>0</v>
      </c>
    </row>
    <row r="1229" spans="2:13" ht="15.75" customHeight="1" x14ac:dyDescent="0.3">
      <c r="B1229" s="12" t="s">
        <v>4509</v>
      </c>
      <c r="C1229" s="13">
        <v>28.71</v>
      </c>
      <c r="D1229" s="13" t="str">
        <f t="shared" si="76"/>
        <v>Overweight</v>
      </c>
      <c r="E1229" s="13">
        <v>5.71</v>
      </c>
      <c r="F1229" s="13" t="str">
        <f t="shared" si="77"/>
        <v>Prediabetes</v>
      </c>
      <c r="G1229" s="13" t="s">
        <v>8291</v>
      </c>
      <c r="H1229" s="13" t="s">
        <v>8291</v>
      </c>
      <c r="I1229" s="13" t="s">
        <v>8291</v>
      </c>
      <c r="J1229" s="27" t="s">
        <v>8292</v>
      </c>
      <c r="K1229" s="13" t="s">
        <v>8291</v>
      </c>
      <c r="L1229" s="13" t="str">
        <f t="shared" si="78"/>
        <v>No</v>
      </c>
      <c r="M1229" s="28">
        <f t="shared" si="79"/>
        <v>0</v>
      </c>
    </row>
    <row r="1230" spans="2:13" ht="15.75" customHeight="1" x14ac:dyDescent="0.3">
      <c r="B1230" s="12" t="s">
        <v>4513</v>
      </c>
      <c r="C1230" s="13">
        <v>36.700000000000003</v>
      </c>
      <c r="D1230" s="13" t="str">
        <f t="shared" si="76"/>
        <v>Obesity</v>
      </c>
      <c r="E1230" s="13">
        <v>8.6999999999999993</v>
      </c>
      <c r="F1230" s="13" t="str">
        <f t="shared" si="77"/>
        <v>Diabetes</v>
      </c>
      <c r="G1230" s="13" t="s">
        <v>8293</v>
      </c>
      <c r="H1230" s="13" t="s">
        <v>8291</v>
      </c>
      <c r="I1230" s="13" t="s">
        <v>8291</v>
      </c>
      <c r="J1230" s="27">
        <v>2</v>
      </c>
      <c r="K1230" s="13" t="s">
        <v>8291</v>
      </c>
      <c r="L1230" s="13" t="str">
        <f t="shared" si="78"/>
        <v>No</v>
      </c>
      <c r="M1230" s="28">
        <f t="shared" si="79"/>
        <v>2</v>
      </c>
    </row>
    <row r="1231" spans="2:13" ht="15.75" customHeight="1" x14ac:dyDescent="0.3">
      <c r="B1231" s="12" t="s">
        <v>4517</v>
      </c>
      <c r="C1231" s="13">
        <v>34.1</v>
      </c>
      <c r="D1231" s="13" t="str">
        <f t="shared" si="76"/>
        <v>Obesity</v>
      </c>
      <c r="E1231" s="13">
        <v>9.0399999999999991</v>
      </c>
      <c r="F1231" s="13" t="str">
        <f t="shared" si="77"/>
        <v>Diabetes</v>
      </c>
      <c r="G1231" s="13" t="s">
        <v>8293</v>
      </c>
      <c r="H1231" s="13" t="s">
        <v>8291</v>
      </c>
      <c r="I1231" s="13" t="s">
        <v>8291</v>
      </c>
      <c r="J1231" s="27">
        <v>2</v>
      </c>
      <c r="K1231" s="13" t="s">
        <v>8291</v>
      </c>
      <c r="L1231" s="13" t="str">
        <f t="shared" si="78"/>
        <v>No</v>
      </c>
      <c r="M1231" s="28">
        <f t="shared" si="79"/>
        <v>2</v>
      </c>
    </row>
    <row r="1232" spans="2:13" ht="15.75" customHeight="1" x14ac:dyDescent="0.3">
      <c r="B1232" s="12" t="s">
        <v>4520</v>
      </c>
      <c r="C1232" s="13">
        <v>25.7</v>
      </c>
      <c r="D1232" s="13" t="str">
        <f t="shared" si="76"/>
        <v>Overweight</v>
      </c>
      <c r="E1232" s="13">
        <v>5.61</v>
      </c>
      <c r="F1232" s="13" t="str">
        <f t="shared" si="77"/>
        <v>Normal</v>
      </c>
      <c r="G1232" s="13" t="s">
        <v>8291</v>
      </c>
      <c r="H1232" s="13" t="s">
        <v>8291</v>
      </c>
      <c r="I1232" s="13" t="s">
        <v>8291</v>
      </c>
      <c r="J1232" s="27" t="s">
        <v>8292</v>
      </c>
      <c r="K1232" s="13" t="s">
        <v>8291</v>
      </c>
      <c r="L1232" s="13" t="str">
        <f t="shared" si="78"/>
        <v>No</v>
      </c>
      <c r="M1232" s="28">
        <f t="shared" si="79"/>
        <v>0</v>
      </c>
    </row>
    <row r="1233" spans="2:13" ht="15.75" customHeight="1" x14ac:dyDescent="0.3">
      <c r="B1233" s="12" t="s">
        <v>4524</v>
      </c>
      <c r="C1233" s="13">
        <v>21.68</v>
      </c>
      <c r="D1233" s="13" t="str">
        <f t="shared" si="76"/>
        <v>Healthy Weight</v>
      </c>
      <c r="E1233" s="13">
        <v>8.1199999999999992</v>
      </c>
      <c r="F1233" s="13" t="str">
        <f t="shared" si="77"/>
        <v>Diabetes</v>
      </c>
      <c r="G1233" s="13" t="s">
        <v>8291</v>
      </c>
      <c r="H1233" s="13" t="s">
        <v>8291</v>
      </c>
      <c r="I1233" s="13" t="s">
        <v>8291</v>
      </c>
      <c r="J1233" s="27" t="s">
        <v>8292</v>
      </c>
      <c r="K1233" s="13" t="s">
        <v>8291</v>
      </c>
      <c r="L1233" s="13" t="str">
        <f t="shared" si="78"/>
        <v>No</v>
      </c>
      <c r="M1233" s="28">
        <f t="shared" si="79"/>
        <v>0</v>
      </c>
    </row>
    <row r="1234" spans="2:13" ht="15.75" customHeight="1" x14ac:dyDescent="0.3">
      <c r="B1234" s="12" t="s">
        <v>4528</v>
      </c>
      <c r="C1234" s="13">
        <v>25.175000000000001</v>
      </c>
      <c r="D1234" s="13" t="str">
        <f t="shared" si="76"/>
        <v>Overweight</v>
      </c>
      <c r="E1234" s="13">
        <v>4.74</v>
      </c>
      <c r="F1234" s="13" t="str">
        <f t="shared" si="77"/>
        <v>Normal</v>
      </c>
      <c r="G1234" s="13" t="s">
        <v>8291</v>
      </c>
      <c r="H1234" s="13" t="s">
        <v>8291</v>
      </c>
      <c r="I1234" s="13" t="s">
        <v>8291</v>
      </c>
      <c r="J1234" s="27" t="s">
        <v>8292</v>
      </c>
      <c r="K1234" s="13" t="s">
        <v>8291</v>
      </c>
      <c r="L1234" s="13" t="str">
        <f t="shared" si="78"/>
        <v>No</v>
      </c>
      <c r="M1234" s="28">
        <f t="shared" si="79"/>
        <v>0</v>
      </c>
    </row>
    <row r="1235" spans="2:13" ht="15.75" customHeight="1" x14ac:dyDescent="0.3">
      <c r="B1235" s="12" t="s">
        <v>4532</v>
      </c>
      <c r="C1235" s="13">
        <v>44.77</v>
      </c>
      <c r="D1235" s="13" t="str">
        <f t="shared" si="76"/>
        <v>Obesity</v>
      </c>
      <c r="E1235" s="13">
        <v>4.0599999999999996</v>
      </c>
      <c r="F1235" s="13" t="str">
        <f t="shared" si="77"/>
        <v>Normal</v>
      </c>
      <c r="G1235" s="13" t="s">
        <v>8291</v>
      </c>
      <c r="H1235" s="13" t="s">
        <v>8291</v>
      </c>
      <c r="I1235" s="13" t="s">
        <v>8291</v>
      </c>
      <c r="J1235" s="27">
        <v>2</v>
      </c>
      <c r="K1235" s="13" t="s">
        <v>8291</v>
      </c>
      <c r="L1235" s="13" t="str">
        <f t="shared" si="78"/>
        <v>No</v>
      </c>
      <c r="M1235" s="28">
        <f t="shared" si="79"/>
        <v>2</v>
      </c>
    </row>
    <row r="1236" spans="2:13" ht="15.75" customHeight="1" x14ac:dyDescent="0.3">
      <c r="B1236" s="12" t="s">
        <v>4536</v>
      </c>
      <c r="C1236" s="13">
        <v>37.07</v>
      </c>
      <c r="D1236" s="13" t="str">
        <f t="shared" si="76"/>
        <v>Obesity</v>
      </c>
      <c r="E1236" s="13">
        <v>5.69</v>
      </c>
      <c r="F1236" s="13" t="str">
        <f t="shared" si="77"/>
        <v>Normal</v>
      </c>
      <c r="G1236" s="13" t="s">
        <v>8291</v>
      </c>
      <c r="H1236" s="13" t="s">
        <v>8291</v>
      </c>
      <c r="I1236" s="13" t="s">
        <v>8291</v>
      </c>
      <c r="J1236" s="27">
        <v>2</v>
      </c>
      <c r="K1236" s="13" t="s">
        <v>8291</v>
      </c>
      <c r="L1236" s="13" t="str">
        <f t="shared" si="78"/>
        <v>No</v>
      </c>
      <c r="M1236" s="28">
        <f t="shared" si="79"/>
        <v>2</v>
      </c>
    </row>
    <row r="1237" spans="2:13" ht="15.75" customHeight="1" x14ac:dyDescent="0.3">
      <c r="B1237" s="12" t="s">
        <v>4539</v>
      </c>
      <c r="C1237" s="13">
        <v>39.799999999999997</v>
      </c>
      <c r="D1237" s="13" t="str">
        <f t="shared" si="76"/>
        <v>Obesity</v>
      </c>
      <c r="E1237" s="13">
        <v>5.66</v>
      </c>
      <c r="F1237" s="13" t="str">
        <f t="shared" si="77"/>
        <v>Normal</v>
      </c>
      <c r="G1237" s="13" t="s">
        <v>8291</v>
      </c>
      <c r="H1237" s="13" t="s">
        <v>8291</v>
      </c>
      <c r="I1237" s="13" t="s">
        <v>8293</v>
      </c>
      <c r="J1237" s="27">
        <v>1</v>
      </c>
      <c r="K1237" s="13" t="s">
        <v>8291</v>
      </c>
      <c r="L1237" s="13" t="str">
        <f t="shared" si="78"/>
        <v>No</v>
      </c>
      <c r="M1237" s="28">
        <f t="shared" si="79"/>
        <v>1</v>
      </c>
    </row>
    <row r="1238" spans="2:13" ht="15.75" customHeight="1" x14ac:dyDescent="0.3">
      <c r="B1238" s="12" t="s">
        <v>4542</v>
      </c>
      <c r="C1238" s="13">
        <v>26.36</v>
      </c>
      <c r="D1238" s="13" t="str">
        <f t="shared" si="76"/>
        <v>Overweight</v>
      </c>
      <c r="E1238" s="13">
        <v>4.32</v>
      </c>
      <c r="F1238" s="13" t="str">
        <f t="shared" si="77"/>
        <v>Normal</v>
      </c>
      <c r="G1238" s="13" t="s">
        <v>8291</v>
      </c>
      <c r="H1238" s="13" t="s">
        <v>8291</v>
      </c>
      <c r="I1238" s="13" t="s">
        <v>8293</v>
      </c>
      <c r="J1238" s="27">
        <v>1</v>
      </c>
      <c r="K1238" s="13" t="s">
        <v>8291</v>
      </c>
      <c r="L1238" s="13" t="str">
        <f t="shared" si="78"/>
        <v>No</v>
      </c>
      <c r="M1238" s="28">
        <f t="shared" si="79"/>
        <v>1</v>
      </c>
    </row>
    <row r="1239" spans="2:13" ht="15.75" customHeight="1" x14ac:dyDescent="0.3">
      <c r="B1239" s="12" t="s">
        <v>4546</v>
      </c>
      <c r="C1239" s="13">
        <v>29.925000000000001</v>
      </c>
      <c r="D1239" s="13" t="b">
        <f t="shared" si="76"/>
        <v>0</v>
      </c>
      <c r="E1239" s="13">
        <v>8.2899999999999991</v>
      </c>
      <c r="F1239" s="13" t="str">
        <f t="shared" si="77"/>
        <v>Diabetes</v>
      </c>
      <c r="G1239" s="13" t="s">
        <v>8291</v>
      </c>
      <c r="H1239" s="13" t="s">
        <v>8291</v>
      </c>
      <c r="I1239" s="13" t="s">
        <v>8291</v>
      </c>
      <c r="J1239" s="27">
        <v>2</v>
      </c>
      <c r="K1239" s="13" t="s">
        <v>8291</v>
      </c>
      <c r="L1239" s="13" t="str">
        <f t="shared" si="78"/>
        <v>No</v>
      </c>
      <c r="M1239" s="28">
        <f t="shared" si="79"/>
        <v>2</v>
      </c>
    </row>
    <row r="1240" spans="2:13" ht="15.75" customHeight="1" x14ac:dyDescent="0.3">
      <c r="B1240" s="12" t="s">
        <v>4550</v>
      </c>
      <c r="C1240" s="13">
        <v>37.29</v>
      </c>
      <c r="D1240" s="13" t="str">
        <f t="shared" si="76"/>
        <v>Obesity</v>
      </c>
      <c r="E1240" s="13">
        <v>10.46</v>
      </c>
      <c r="F1240" s="13" t="str">
        <f t="shared" si="77"/>
        <v>Diabetes</v>
      </c>
      <c r="G1240" s="13" t="s">
        <v>8291</v>
      </c>
      <c r="H1240" s="13" t="s">
        <v>8291</v>
      </c>
      <c r="I1240" s="13" t="s">
        <v>8291</v>
      </c>
      <c r="J1240" s="27" t="s">
        <v>8292</v>
      </c>
      <c r="K1240" s="13" t="s">
        <v>8291</v>
      </c>
      <c r="L1240" s="13" t="str">
        <f t="shared" si="78"/>
        <v>No</v>
      </c>
      <c r="M1240" s="28">
        <f t="shared" si="79"/>
        <v>0</v>
      </c>
    </row>
    <row r="1241" spans="2:13" ht="15.75" customHeight="1" x14ac:dyDescent="0.3">
      <c r="B1241" s="12" t="s">
        <v>4553</v>
      </c>
      <c r="C1241" s="13">
        <v>30.2</v>
      </c>
      <c r="D1241" s="13" t="str">
        <f t="shared" si="76"/>
        <v>Obesity</v>
      </c>
      <c r="E1241" s="13">
        <v>11.96</v>
      </c>
      <c r="F1241" s="13" t="str">
        <f t="shared" si="77"/>
        <v>Diabetes</v>
      </c>
      <c r="G1241" s="13" t="s">
        <v>8291</v>
      </c>
      <c r="H1241" s="13" t="s">
        <v>8291</v>
      </c>
      <c r="I1241" s="13" t="s">
        <v>8291</v>
      </c>
      <c r="J1241" s="27" t="s">
        <v>8292</v>
      </c>
      <c r="K1241" s="13" t="s">
        <v>8291</v>
      </c>
      <c r="L1241" s="13" t="str">
        <f t="shared" si="78"/>
        <v>No</v>
      </c>
      <c r="M1241" s="28">
        <f t="shared" si="79"/>
        <v>0</v>
      </c>
    </row>
    <row r="1242" spans="2:13" ht="15.75" customHeight="1" x14ac:dyDescent="0.3">
      <c r="B1242" s="12" t="s">
        <v>4557</v>
      </c>
      <c r="C1242" s="13">
        <v>24.225000000000001</v>
      </c>
      <c r="D1242" s="13" t="str">
        <f t="shared" si="76"/>
        <v>Healthy Weight</v>
      </c>
      <c r="E1242" s="13">
        <v>4.25</v>
      </c>
      <c r="F1242" s="13" t="str">
        <f t="shared" si="77"/>
        <v>Normal</v>
      </c>
      <c r="G1242" s="13" t="s">
        <v>8293</v>
      </c>
      <c r="H1242" s="13" t="s">
        <v>8291</v>
      </c>
      <c r="I1242" s="13" t="s">
        <v>8293</v>
      </c>
      <c r="J1242" s="27">
        <v>1</v>
      </c>
      <c r="K1242" s="13" t="s">
        <v>8291</v>
      </c>
      <c r="L1242" s="13" t="str">
        <f t="shared" si="78"/>
        <v>No</v>
      </c>
      <c r="M1242" s="28">
        <f t="shared" si="79"/>
        <v>1</v>
      </c>
    </row>
    <row r="1243" spans="2:13" ht="15.75" customHeight="1" x14ac:dyDescent="0.3">
      <c r="B1243" s="12" t="s">
        <v>4561</v>
      </c>
      <c r="C1243" s="13">
        <v>31.445</v>
      </c>
      <c r="D1243" s="13" t="str">
        <f t="shared" si="76"/>
        <v>Obesity</v>
      </c>
      <c r="E1243" s="13">
        <v>8.33</v>
      </c>
      <c r="F1243" s="13" t="str">
        <f t="shared" si="77"/>
        <v>Diabetes</v>
      </c>
      <c r="G1243" s="13" t="s">
        <v>8291</v>
      </c>
      <c r="H1243" s="13" t="s">
        <v>8291</v>
      </c>
      <c r="I1243" s="13" t="s">
        <v>8291</v>
      </c>
      <c r="J1243" s="27" t="s">
        <v>8292</v>
      </c>
      <c r="K1243" s="13" t="s">
        <v>8291</v>
      </c>
      <c r="L1243" s="13" t="str">
        <f t="shared" si="78"/>
        <v>No</v>
      </c>
      <c r="M1243" s="28">
        <f t="shared" si="79"/>
        <v>0</v>
      </c>
    </row>
    <row r="1244" spans="2:13" ht="15.75" customHeight="1" x14ac:dyDescent="0.3">
      <c r="B1244" s="12" t="s">
        <v>4565</v>
      </c>
      <c r="C1244" s="13">
        <v>38.880000000000003</v>
      </c>
      <c r="D1244" s="13" t="str">
        <f t="shared" si="76"/>
        <v>Obesity</v>
      </c>
      <c r="E1244" s="13">
        <v>4.29</v>
      </c>
      <c r="F1244" s="13" t="str">
        <f t="shared" si="77"/>
        <v>Normal</v>
      </c>
      <c r="G1244" s="13" t="s">
        <v>8291</v>
      </c>
      <c r="H1244" s="13" t="s">
        <v>8291</v>
      </c>
      <c r="I1244" s="13" t="s">
        <v>8291</v>
      </c>
      <c r="J1244" s="27">
        <v>1</v>
      </c>
      <c r="K1244" s="13" t="s">
        <v>8291</v>
      </c>
      <c r="L1244" s="13" t="str">
        <f t="shared" si="78"/>
        <v>No</v>
      </c>
      <c r="M1244" s="28">
        <f t="shared" si="79"/>
        <v>1</v>
      </c>
    </row>
    <row r="1245" spans="2:13" ht="15.75" customHeight="1" x14ac:dyDescent="0.3">
      <c r="B1245" s="12" t="s">
        <v>4568</v>
      </c>
      <c r="C1245" s="13">
        <v>43.89</v>
      </c>
      <c r="D1245" s="13" t="str">
        <f t="shared" si="76"/>
        <v>Obesity</v>
      </c>
      <c r="E1245" s="13">
        <v>6.32</v>
      </c>
      <c r="F1245" s="13" t="str">
        <f t="shared" si="77"/>
        <v>Prediabetes</v>
      </c>
      <c r="G1245" s="13" t="s">
        <v>8293</v>
      </c>
      <c r="H1245" s="13" t="s">
        <v>8291</v>
      </c>
      <c r="I1245" s="13" t="s">
        <v>8291</v>
      </c>
      <c r="J1245" s="27" t="s">
        <v>8292</v>
      </c>
      <c r="K1245" s="13" t="s">
        <v>8291</v>
      </c>
      <c r="L1245" s="13" t="str">
        <f t="shared" si="78"/>
        <v>No</v>
      </c>
      <c r="M1245" s="28">
        <f t="shared" si="79"/>
        <v>0</v>
      </c>
    </row>
    <row r="1246" spans="2:13" ht="15.75" customHeight="1" x14ac:dyDescent="0.3">
      <c r="B1246" s="12" t="s">
        <v>4572</v>
      </c>
      <c r="C1246" s="13">
        <v>25.6</v>
      </c>
      <c r="D1246" s="13" t="str">
        <f t="shared" si="76"/>
        <v>Overweight</v>
      </c>
      <c r="E1246" s="13">
        <v>5.65</v>
      </c>
      <c r="F1246" s="13" t="str">
        <f t="shared" si="77"/>
        <v>Normal</v>
      </c>
      <c r="G1246" s="13" t="s">
        <v>8291</v>
      </c>
      <c r="H1246" s="13" t="s">
        <v>8291</v>
      </c>
      <c r="I1246" s="13" t="s">
        <v>8291</v>
      </c>
      <c r="J1246" s="27">
        <v>2</v>
      </c>
      <c r="K1246" s="13" t="s">
        <v>8291</v>
      </c>
      <c r="L1246" s="13" t="str">
        <f t="shared" si="78"/>
        <v>No</v>
      </c>
      <c r="M1246" s="28">
        <f t="shared" si="79"/>
        <v>2</v>
      </c>
    </row>
    <row r="1247" spans="2:13" ht="15.75" customHeight="1" x14ac:dyDescent="0.3">
      <c r="B1247" s="12" t="s">
        <v>4575</v>
      </c>
      <c r="C1247" s="13">
        <v>29.545000000000002</v>
      </c>
      <c r="D1247" s="13" t="str">
        <f t="shared" si="76"/>
        <v>Overweight</v>
      </c>
      <c r="E1247" s="13">
        <v>8.41</v>
      </c>
      <c r="F1247" s="13" t="str">
        <f t="shared" si="77"/>
        <v>Diabetes</v>
      </c>
      <c r="G1247" s="13" t="s">
        <v>8293</v>
      </c>
      <c r="H1247" s="13" t="s">
        <v>8291</v>
      </c>
      <c r="I1247" s="13" t="s">
        <v>8291</v>
      </c>
      <c r="J1247" s="27">
        <v>1</v>
      </c>
      <c r="K1247" s="13" t="s">
        <v>8291</v>
      </c>
      <c r="L1247" s="13" t="str">
        <f t="shared" si="78"/>
        <v>No</v>
      </c>
      <c r="M1247" s="28">
        <f t="shared" si="79"/>
        <v>1</v>
      </c>
    </row>
    <row r="1248" spans="2:13" ht="15.75" customHeight="1" x14ac:dyDescent="0.3">
      <c r="B1248" s="12" t="s">
        <v>4578</v>
      </c>
      <c r="C1248" s="13">
        <v>23.25</v>
      </c>
      <c r="D1248" s="13" t="str">
        <f t="shared" si="76"/>
        <v>Healthy Weight</v>
      </c>
      <c r="E1248" s="13">
        <v>11.96</v>
      </c>
      <c r="F1248" s="13" t="str">
        <f t="shared" si="77"/>
        <v>Diabetes</v>
      </c>
      <c r="G1248" s="13" t="s">
        <v>8293</v>
      </c>
      <c r="H1248" s="13" t="s">
        <v>8291</v>
      </c>
      <c r="I1248" s="13" t="s">
        <v>8291</v>
      </c>
      <c r="J1248" s="27" t="s">
        <v>8292</v>
      </c>
      <c r="K1248" s="13" t="s">
        <v>8291</v>
      </c>
      <c r="L1248" s="13" t="str">
        <f t="shared" si="78"/>
        <v>No</v>
      </c>
      <c r="M1248" s="28">
        <f t="shared" si="79"/>
        <v>0</v>
      </c>
    </row>
    <row r="1249" spans="2:13" ht="15.75" customHeight="1" x14ac:dyDescent="0.3">
      <c r="B1249" s="12" t="s">
        <v>4582</v>
      </c>
      <c r="C1249" s="13">
        <v>43.95</v>
      </c>
      <c r="D1249" s="13" t="str">
        <f t="shared" si="76"/>
        <v>Obesity</v>
      </c>
      <c r="E1249" s="13">
        <v>5.17</v>
      </c>
      <c r="F1249" s="13" t="str">
        <f t="shared" si="77"/>
        <v>Normal</v>
      </c>
      <c r="G1249" s="13" t="s">
        <v>8293</v>
      </c>
      <c r="H1249" s="13" t="s">
        <v>8291</v>
      </c>
      <c r="I1249" s="13" t="s">
        <v>8293</v>
      </c>
      <c r="J1249" s="27">
        <v>1</v>
      </c>
      <c r="K1249" s="13" t="s">
        <v>8291</v>
      </c>
      <c r="L1249" s="13" t="str">
        <f t="shared" si="78"/>
        <v>No</v>
      </c>
      <c r="M1249" s="28">
        <f t="shared" si="79"/>
        <v>1</v>
      </c>
    </row>
    <row r="1250" spans="2:13" ht="15.75" customHeight="1" x14ac:dyDescent="0.3">
      <c r="B1250" s="12" t="s">
        <v>4586</v>
      </c>
      <c r="C1250" s="13">
        <v>21.85</v>
      </c>
      <c r="D1250" s="13" t="str">
        <f t="shared" si="76"/>
        <v>Healthy Weight</v>
      </c>
      <c r="E1250" s="13">
        <v>8.76</v>
      </c>
      <c r="F1250" s="13" t="str">
        <f t="shared" si="77"/>
        <v>Diabetes</v>
      </c>
      <c r="G1250" s="13" t="s">
        <v>8291</v>
      </c>
      <c r="H1250" s="13" t="s">
        <v>8291</v>
      </c>
      <c r="I1250" s="13" t="s">
        <v>8291</v>
      </c>
      <c r="J1250" s="27" t="s">
        <v>8292</v>
      </c>
      <c r="K1250" s="13" t="s">
        <v>8291</v>
      </c>
      <c r="L1250" s="13" t="str">
        <f t="shared" si="78"/>
        <v>No</v>
      </c>
      <c r="M1250" s="28">
        <f t="shared" si="79"/>
        <v>0</v>
      </c>
    </row>
    <row r="1251" spans="2:13" ht="15.75" customHeight="1" x14ac:dyDescent="0.3">
      <c r="B1251" s="12" t="s">
        <v>4589</v>
      </c>
      <c r="C1251" s="13">
        <v>25.73</v>
      </c>
      <c r="D1251" s="13" t="str">
        <f t="shared" si="76"/>
        <v>Overweight</v>
      </c>
      <c r="E1251" s="13">
        <v>7.99</v>
      </c>
      <c r="F1251" s="13" t="str">
        <f t="shared" si="77"/>
        <v>Diabetes</v>
      </c>
      <c r="G1251" s="13" t="s">
        <v>8291</v>
      </c>
      <c r="H1251" s="13" t="s">
        <v>8291</v>
      </c>
      <c r="I1251" s="13" t="s">
        <v>8291</v>
      </c>
      <c r="J1251" s="27">
        <v>2</v>
      </c>
      <c r="K1251" s="13" t="s">
        <v>8291</v>
      </c>
      <c r="L1251" s="13" t="str">
        <f t="shared" si="78"/>
        <v>No</v>
      </c>
      <c r="M1251" s="28">
        <f t="shared" si="79"/>
        <v>2</v>
      </c>
    </row>
    <row r="1252" spans="2:13" ht="15.75" customHeight="1" x14ac:dyDescent="0.3">
      <c r="B1252" s="12" t="s">
        <v>4592</v>
      </c>
      <c r="C1252" s="13">
        <v>32.229999999999997</v>
      </c>
      <c r="D1252" s="13" t="str">
        <f t="shared" si="76"/>
        <v>Obesity</v>
      </c>
      <c r="E1252" s="13">
        <v>8.59</v>
      </c>
      <c r="F1252" s="13" t="str">
        <f t="shared" si="77"/>
        <v>Diabetes</v>
      </c>
      <c r="G1252" s="13" t="s">
        <v>8291</v>
      </c>
      <c r="H1252" s="13" t="s">
        <v>8291</v>
      </c>
      <c r="I1252" s="13" t="s">
        <v>8291</v>
      </c>
      <c r="J1252" s="27" t="s">
        <v>8292</v>
      </c>
      <c r="K1252" s="13" t="s">
        <v>8291</v>
      </c>
      <c r="L1252" s="13" t="str">
        <f t="shared" si="78"/>
        <v>No</v>
      </c>
      <c r="M1252" s="28">
        <f t="shared" si="79"/>
        <v>0</v>
      </c>
    </row>
    <row r="1253" spans="2:13" ht="15.75" customHeight="1" x14ac:dyDescent="0.3">
      <c r="B1253" s="12" t="s">
        <v>4596</v>
      </c>
      <c r="C1253" s="13">
        <v>32.204999999999998</v>
      </c>
      <c r="D1253" s="13" t="str">
        <f t="shared" si="76"/>
        <v>Obesity</v>
      </c>
      <c r="E1253" s="13">
        <v>6.14</v>
      </c>
      <c r="F1253" s="13" t="str">
        <f t="shared" si="77"/>
        <v>Prediabetes</v>
      </c>
      <c r="G1253" s="13" t="s">
        <v>8291</v>
      </c>
      <c r="H1253" s="13" t="s">
        <v>8291</v>
      </c>
      <c r="I1253" s="13" t="s">
        <v>8291</v>
      </c>
      <c r="J1253" s="27">
        <v>2</v>
      </c>
      <c r="K1253" s="13" t="s">
        <v>8291</v>
      </c>
      <c r="L1253" s="13" t="str">
        <f t="shared" si="78"/>
        <v>No</v>
      </c>
      <c r="M1253" s="28">
        <f t="shared" si="79"/>
        <v>2</v>
      </c>
    </row>
    <row r="1254" spans="2:13" ht="15.75" customHeight="1" x14ac:dyDescent="0.3">
      <c r="B1254" s="12" t="s">
        <v>4600</v>
      </c>
      <c r="C1254" s="13">
        <v>26.41</v>
      </c>
      <c r="D1254" s="13" t="str">
        <f t="shared" si="76"/>
        <v>Overweight</v>
      </c>
      <c r="E1254" s="13">
        <v>4.08</v>
      </c>
      <c r="F1254" s="13" t="str">
        <f t="shared" si="77"/>
        <v>Normal</v>
      </c>
      <c r="G1254" s="13" t="s">
        <v>8291</v>
      </c>
      <c r="H1254" s="13" t="s">
        <v>8291</v>
      </c>
      <c r="I1254" s="13" t="s">
        <v>8291</v>
      </c>
      <c r="J1254" s="27">
        <v>2</v>
      </c>
      <c r="K1254" s="13" t="s">
        <v>8291</v>
      </c>
      <c r="L1254" s="13" t="str">
        <f t="shared" si="78"/>
        <v>No</v>
      </c>
      <c r="M1254" s="28">
        <f t="shared" si="79"/>
        <v>2</v>
      </c>
    </row>
    <row r="1255" spans="2:13" ht="15.75" customHeight="1" x14ac:dyDescent="0.3">
      <c r="B1255" s="12" t="s">
        <v>4603</v>
      </c>
      <c r="C1255" s="13">
        <v>30.2</v>
      </c>
      <c r="D1255" s="13" t="str">
        <f t="shared" si="76"/>
        <v>Obesity</v>
      </c>
      <c r="E1255" s="13">
        <v>6.25</v>
      </c>
      <c r="F1255" s="13" t="str">
        <f t="shared" si="77"/>
        <v>Prediabetes</v>
      </c>
      <c r="G1255" s="13" t="s">
        <v>8293</v>
      </c>
      <c r="H1255" s="13" t="s">
        <v>8291</v>
      </c>
      <c r="I1255" s="13" t="s">
        <v>8291</v>
      </c>
      <c r="J1255" s="27" t="s">
        <v>8292</v>
      </c>
      <c r="K1255" s="13" t="s">
        <v>8291</v>
      </c>
      <c r="L1255" s="13" t="str">
        <f t="shared" si="78"/>
        <v>No</v>
      </c>
      <c r="M1255" s="28">
        <f t="shared" si="79"/>
        <v>0</v>
      </c>
    </row>
    <row r="1256" spans="2:13" ht="15.75" customHeight="1" x14ac:dyDescent="0.3">
      <c r="B1256" s="12" t="s">
        <v>4607</v>
      </c>
      <c r="C1256" s="13">
        <v>31.26</v>
      </c>
      <c r="D1256" s="13" t="str">
        <f t="shared" si="76"/>
        <v>Obesity</v>
      </c>
      <c r="E1256" s="13">
        <v>5.94</v>
      </c>
      <c r="F1256" s="13" t="str">
        <f t="shared" si="77"/>
        <v>Prediabetes</v>
      </c>
      <c r="G1256" s="13" t="s">
        <v>8293</v>
      </c>
      <c r="H1256" s="13" t="s">
        <v>8291</v>
      </c>
      <c r="I1256" s="13" t="s">
        <v>8291</v>
      </c>
      <c r="J1256" s="27">
        <v>1</v>
      </c>
      <c r="K1256" s="13" t="s">
        <v>8291</v>
      </c>
      <c r="L1256" s="13" t="str">
        <f t="shared" si="78"/>
        <v>No</v>
      </c>
      <c r="M1256" s="28">
        <f t="shared" si="79"/>
        <v>1</v>
      </c>
    </row>
    <row r="1257" spans="2:13" ht="15.75" customHeight="1" x14ac:dyDescent="0.3">
      <c r="B1257" s="12" t="s">
        <v>4610</v>
      </c>
      <c r="C1257" s="13">
        <v>33.725000000000001</v>
      </c>
      <c r="D1257" s="13" t="str">
        <f t="shared" si="76"/>
        <v>Obesity</v>
      </c>
      <c r="E1257" s="13">
        <v>6.45</v>
      </c>
      <c r="F1257" s="13" t="b">
        <f t="shared" si="77"/>
        <v>0</v>
      </c>
      <c r="G1257" s="13" t="s">
        <v>8293</v>
      </c>
      <c r="H1257" s="13" t="s">
        <v>8291</v>
      </c>
      <c r="I1257" s="13" t="s">
        <v>8291</v>
      </c>
      <c r="J1257" s="27" t="s">
        <v>8292</v>
      </c>
      <c r="K1257" s="13" t="s">
        <v>8291</v>
      </c>
      <c r="L1257" s="13" t="str">
        <f t="shared" si="78"/>
        <v>No</v>
      </c>
      <c r="M1257" s="28">
        <f t="shared" si="79"/>
        <v>0</v>
      </c>
    </row>
    <row r="1258" spans="2:13" ht="15.75" customHeight="1" x14ac:dyDescent="0.3">
      <c r="B1258" s="12" t="s">
        <v>4614</v>
      </c>
      <c r="C1258" s="13">
        <v>28.9</v>
      </c>
      <c r="D1258" s="13" t="str">
        <f t="shared" si="76"/>
        <v>Overweight</v>
      </c>
      <c r="E1258" s="13">
        <v>5.74</v>
      </c>
      <c r="F1258" s="13" t="str">
        <f t="shared" si="77"/>
        <v>Prediabetes</v>
      </c>
      <c r="G1258" s="13" t="s">
        <v>8293</v>
      </c>
      <c r="H1258" s="13" t="s">
        <v>8291</v>
      </c>
      <c r="I1258" s="13" t="s">
        <v>8291</v>
      </c>
      <c r="J1258" s="27" t="s">
        <v>8292</v>
      </c>
      <c r="K1258" s="13" t="s">
        <v>8291</v>
      </c>
      <c r="L1258" s="13" t="str">
        <f t="shared" si="78"/>
        <v>No</v>
      </c>
      <c r="M1258" s="28">
        <f t="shared" si="79"/>
        <v>0</v>
      </c>
    </row>
    <row r="1259" spans="2:13" ht="15.75" customHeight="1" x14ac:dyDescent="0.3">
      <c r="B1259" s="12" t="s">
        <v>4618</v>
      </c>
      <c r="C1259" s="13">
        <v>45.69</v>
      </c>
      <c r="D1259" s="13" t="str">
        <f t="shared" si="76"/>
        <v>Obesity</v>
      </c>
      <c r="E1259" s="13">
        <v>4.43</v>
      </c>
      <c r="F1259" s="13" t="str">
        <f t="shared" si="77"/>
        <v>Normal</v>
      </c>
      <c r="G1259" s="13" t="s">
        <v>8293</v>
      </c>
      <c r="H1259" s="13" t="s">
        <v>8291</v>
      </c>
      <c r="I1259" s="13" t="s">
        <v>8291</v>
      </c>
      <c r="J1259" s="27" t="s">
        <v>8292</v>
      </c>
      <c r="K1259" s="13" t="s">
        <v>8291</v>
      </c>
      <c r="L1259" s="13" t="str">
        <f t="shared" si="78"/>
        <v>No</v>
      </c>
      <c r="M1259" s="28">
        <f t="shared" si="79"/>
        <v>0</v>
      </c>
    </row>
    <row r="1260" spans="2:13" ht="15.75" customHeight="1" x14ac:dyDescent="0.3">
      <c r="B1260" s="12" t="s">
        <v>4621</v>
      </c>
      <c r="C1260" s="13">
        <v>21.03</v>
      </c>
      <c r="D1260" s="13" t="str">
        <f t="shared" si="76"/>
        <v>Healthy Weight</v>
      </c>
      <c r="E1260" s="13">
        <v>6.5</v>
      </c>
      <c r="F1260" s="13" t="str">
        <f t="shared" si="77"/>
        <v>Diabetes</v>
      </c>
      <c r="G1260" s="13" t="s">
        <v>8291</v>
      </c>
      <c r="H1260" s="13" t="s">
        <v>8291</v>
      </c>
      <c r="I1260" s="13" t="s">
        <v>8291</v>
      </c>
      <c r="J1260" s="27" t="s">
        <v>8292</v>
      </c>
      <c r="K1260" s="13" t="s">
        <v>8291</v>
      </c>
      <c r="L1260" s="13" t="str">
        <f t="shared" si="78"/>
        <v>No</v>
      </c>
      <c r="M1260" s="28">
        <f t="shared" si="79"/>
        <v>0</v>
      </c>
    </row>
    <row r="1261" spans="2:13" ht="15.75" customHeight="1" x14ac:dyDescent="0.3">
      <c r="B1261" s="12" t="s">
        <v>4625</v>
      </c>
      <c r="C1261" s="13">
        <v>37</v>
      </c>
      <c r="D1261" s="13" t="str">
        <f t="shared" si="76"/>
        <v>Obesity</v>
      </c>
      <c r="E1261" s="13">
        <v>8.75</v>
      </c>
      <c r="F1261" s="13" t="str">
        <f t="shared" si="77"/>
        <v>Diabetes</v>
      </c>
      <c r="G1261" s="13" t="s">
        <v>8291</v>
      </c>
      <c r="H1261" s="13" t="s">
        <v>8291</v>
      </c>
      <c r="I1261" s="13" t="s">
        <v>8291</v>
      </c>
      <c r="J1261" s="27" t="s">
        <v>8292</v>
      </c>
      <c r="K1261" s="13" t="s">
        <v>8291</v>
      </c>
      <c r="L1261" s="13" t="str">
        <f t="shared" si="78"/>
        <v>No</v>
      </c>
      <c r="M1261" s="28">
        <f t="shared" si="79"/>
        <v>0</v>
      </c>
    </row>
    <row r="1262" spans="2:13" ht="15.75" customHeight="1" x14ac:dyDescent="0.3">
      <c r="B1262" s="12" t="s">
        <v>4629</v>
      </c>
      <c r="C1262" s="13">
        <v>25.4</v>
      </c>
      <c r="D1262" s="13" t="str">
        <f t="shared" si="76"/>
        <v>Overweight</v>
      </c>
      <c r="E1262" s="13">
        <v>11.96</v>
      </c>
      <c r="F1262" s="13" t="str">
        <f t="shared" si="77"/>
        <v>Diabetes</v>
      </c>
      <c r="G1262" s="13" t="s">
        <v>8291</v>
      </c>
      <c r="H1262" s="13" t="s">
        <v>8291</v>
      </c>
      <c r="I1262" s="13" t="s">
        <v>8291</v>
      </c>
      <c r="J1262" s="27" t="s">
        <v>8292</v>
      </c>
      <c r="K1262" s="13" t="s">
        <v>8291</v>
      </c>
      <c r="L1262" s="13" t="str">
        <f t="shared" si="78"/>
        <v>No</v>
      </c>
      <c r="M1262" s="28">
        <f t="shared" si="79"/>
        <v>0</v>
      </c>
    </row>
    <row r="1263" spans="2:13" ht="15.75" customHeight="1" x14ac:dyDescent="0.3">
      <c r="B1263" s="12" t="s">
        <v>4632</v>
      </c>
      <c r="C1263" s="13">
        <v>32.299999999999997</v>
      </c>
      <c r="D1263" s="13" t="str">
        <f t="shared" si="76"/>
        <v>Obesity</v>
      </c>
      <c r="E1263" s="13">
        <v>10.54</v>
      </c>
      <c r="F1263" s="13" t="str">
        <f t="shared" si="77"/>
        <v>Diabetes</v>
      </c>
      <c r="G1263" s="13" t="s">
        <v>8291</v>
      </c>
      <c r="H1263" s="13" t="s">
        <v>8291</v>
      </c>
      <c r="I1263" s="13" t="s">
        <v>8291</v>
      </c>
      <c r="J1263" s="27" t="s">
        <v>8292</v>
      </c>
      <c r="K1263" s="13" t="s">
        <v>8291</v>
      </c>
      <c r="L1263" s="13" t="str">
        <f t="shared" si="78"/>
        <v>No</v>
      </c>
      <c r="M1263" s="28">
        <f t="shared" si="79"/>
        <v>0</v>
      </c>
    </row>
    <row r="1264" spans="2:13" ht="15.75" customHeight="1" x14ac:dyDescent="0.3">
      <c r="B1264" s="12" t="s">
        <v>4635</v>
      </c>
      <c r="C1264" s="13">
        <v>23.94</v>
      </c>
      <c r="D1264" s="13" t="str">
        <f t="shared" si="76"/>
        <v>Healthy Weight</v>
      </c>
      <c r="E1264" s="13">
        <v>4.54</v>
      </c>
      <c r="F1264" s="13" t="str">
        <f t="shared" si="77"/>
        <v>Normal</v>
      </c>
      <c r="G1264" s="13" t="s">
        <v>8293</v>
      </c>
      <c r="H1264" s="13" t="s">
        <v>8291</v>
      </c>
      <c r="I1264" s="13" t="s">
        <v>8293</v>
      </c>
      <c r="J1264" s="27">
        <v>1</v>
      </c>
      <c r="K1264" s="13" t="s">
        <v>8291</v>
      </c>
      <c r="L1264" s="13" t="str">
        <f t="shared" si="78"/>
        <v>No</v>
      </c>
      <c r="M1264" s="28">
        <f t="shared" si="79"/>
        <v>1</v>
      </c>
    </row>
    <row r="1265" spans="2:13" ht="15.75" customHeight="1" x14ac:dyDescent="0.3">
      <c r="B1265" s="12" t="s">
        <v>4639</v>
      </c>
      <c r="C1265" s="13">
        <v>46.4</v>
      </c>
      <c r="D1265" s="13" t="str">
        <f t="shared" si="76"/>
        <v>Obesity</v>
      </c>
      <c r="E1265" s="13">
        <v>5.71</v>
      </c>
      <c r="F1265" s="13" t="str">
        <f t="shared" si="77"/>
        <v>Prediabetes</v>
      </c>
      <c r="G1265" s="13" t="s">
        <v>8291</v>
      </c>
      <c r="H1265" s="13" t="s">
        <v>8291</v>
      </c>
      <c r="I1265" s="13" t="s">
        <v>8291</v>
      </c>
      <c r="J1265" s="27" t="s">
        <v>8292</v>
      </c>
      <c r="K1265" s="13" t="s">
        <v>8291</v>
      </c>
      <c r="L1265" s="13" t="str">
        <f t="shared" si="78"/>
        <v>No</v>
      </c>
      <c r="M1265" s="28">
        <f t="shared" si="79"/>
        <v>0</v>
      </c>
    </row>
    <row r="1266" spans="2:13" ht="15.75" customHeight="1" x14ac:dyDescent="0.3">
      <c r="B1266" s="12" t="s">
        <v>4643</v>
      </c>
      <c r="C1266" s="13">
        <v>40.375</v>
      </c>
      <c r="D1266" s="13" t="str">
        <f t="shared" si="76"/>
        <v>Obesity</v>
      </c>
      <c r="E1266" s="13">
        <v>6.25</v>
      </c>
      <c r="F1266" s="13" t="str">
        <f t="shared" si="77"/>
        <v>Prediabetes</v>
      </c>
      <c r="G1266" s="13" t="s">
        <v>8293</v>
      </c>
      <c r="H1266" s="13" t="s">
        <v>8291</v>
      </c>
      <c r="I1266" s="13" t="s">
        <v>8291</v>
      </c>
      <c r="J1266" s="27" t="s">
        <v>8292</v>
      </c>
      <c r="K1266" s="13" t="s">
        <v>8291</v>
      </c>
      <c r="L1266" s="13" t="str">
        <f t="shared" si="78"/>
        <v>No</v>
      </c>
      <c r="M1266" s="28">
        <f t="shared" si="79"/>
        <v>0</v>
      </c>
    </row>
    <row r="1267" spans="2:13" ht="15.75" customHeight="1" x14ac:dyDescent="0.3">
      <c r="B1267" s="12" t="s">
        <v>4647</v>
      </c>
      <c r="C1267" s="13">
        <v>28.7</v>
      </c>
      <c r="D1267" s="13" t="str">
        <f t="shared" si="76"/>
        <v>Overweight</v>
      </c>
      <c r="E1267" s="13">
        <v>9.4700000000000006</v>
      </c>
      <c r="F1267" s="13" t="str">
        <f t="shared" si="77"/>
        <v>Diabetes</v>
      </c>
      <c r="G1267" s="13" t="s">
        <v>8291</v>
      </c>
      <c r="H1267" s="13" t="s">
        <v>8291</v>
      </c>
      <c r="I1267" s="13" t="s">
        <v>8291</v>
      </c>
      <c r="J1267" s="27">
        <v>2</v>
      </c>
      <c r="K1267" s="13" t="s">
        <v>8291</v>
      </c>
      <c r="L1267" s="13" t="str">
        <f t="shared" si="78"/>
        <v>No</v>
      </c>
      <c r="M1267" s="28">
        <f t="shared" si="79"/>
        <v>2</v>
      </c>
    </row>
    <row r="1268" spans="2:13" ht="15.75" customHeight="1" x14ac:dyDescent="0.3">
      <c r="B1268" s="12" t="s">
        <v>4651</v>
      </c>
      <c r="C1268" s="13">
        <v>26.63</v>
      </c>
      <c r="D1268" s="13" t="str">
        <f t="shared" si="76"/>
        <v>Overweight</v>
      </c>
      <c r="E1268" s="13">
        <v>5.7</v>
      </c>
      <c r="F1268" s="13" t="str">
        <f t="shared" si="77"/>
        <v>Prediabetes</v>
      </c>
      <c r="G1268" s="13" t="s">
        <v>8291</v>
      </c>
      <c r="H1268" s="13" t="s">
        <v>8291</v>
      </c>
      <c r="I1268" s="13" t="s">
        <v>8291</v>
      </c>
      <c r="J1268" s="27" t="s">
        <v>8292</v>
      </c>
      <c r="K1268" s="13" t="s">
        <v>8291</v>
      </c>
      <c r="L1268" s="13" t="str">
        <f t="shared" si="78"/>
        <v>No</v>
      </c>
      <c r="M1268" s="28">
        <f t="shared" si="79"/>
        <v>0</v>
      </c>
    </row>
    <row r="1269" spans="2:13" ht="15.75" customHeight="1" x14ac:dyDescent="0.3">
      <c r="B1269" s="12" t="s">
        <v>4654</v>
      </c>
      <c r="C1269" s="13">
        <v>22.515000000000001</v>
      </c>
      <c r="D1269" s="13" t="str">
        <f t="shared" si="76"/>
        <v>Healthy Weight</v>
      </c>
      <c r="E1269" s="13">
        <v>11.18</v>
      </c>
      <c r="F1269" s="13" t="str">
        <f t="shared" si="77"/>
        <v>Diabetes</v>
      </c>
      <c r="G1269" s="13" t="s">
        <v>8291</v>
      </c>
      <c r="H1269" s="13" t="s">
        <v>8291</v>
      </c>
      <c r="I1269" s="13" t="s">
        <v>8291</v>
      </c>
      <c r="J1269" s="27">
        <v>2</v>
      </c>
      <c r="K1269" s="13" t="s">
        <v>8291</v>
      </c>
      <c r="L1269" s="13" t="str">
        <f t="shared" si="78"/>
        <v>No</v>
      </c>
      <c r="M1269" s="28">
        <f t="shared" si="79"/>
        <v>2</v>
      </c>
    </row>
    <row r="1270" spans="2:13" ht="15.75" customHeight="1" x14ac:dyDescent="0.3">
      <c r="B1270" s="12" t="s">
        <v>4658</v>
      </c>
      <c r="C1270" s="13">
        <v>36.575000000000003</v>
      </c>
      <c r="D1270" s="13" t="str">
        <f t="shared" si="76"/>
        <v>Obesity</v>
      </c>
      <c r="E1270" s="13">
        <v>10.98</v>
      </c>
      <c r="F1270" s="13" t="str">
        <f t="shared" si="77"/>
        <v>Diabetes</v>
      </c>
      <c r="G1270" s="13" t="s">
        <v>8291</v>
      </c>
      <c r="H1270" s="13" t="s">
        <v>8291</v>
      </c>
      <c r="I1270" s="13" t="s">
        <v>8291</v>
      </c>
      <c r="J1270" s="27" t="s">
        <v>8292</v>
      </c>
      <c r="K1270" s="13" t="s">
        <v>8291</v>
      </c>
      <c r="L1270" s="13" t="str">
        <f t="shared" si="78"/>
        <v>No</v>
      </c>
      <c r="M1270" s="28">
        <f t="shared" si="79"/>
        <v>0</v>
      </c>
    </row>
    <row r="1271" spans="2:13" ht="15.75" customHeight="1" x14ac:dyDescent="0.3">
      <c r="B1271" s="12" t="s">
        <v>4662</v>
      </c>
      <c r="C1271" s="13">
        <v>23.66</v>
      </c>
      <c r="D1271" s="13" t="str">
        <f t="shared" si="76"/>
        <v>Healthy Weight</v>
      </c>
      <c r="E1271" s="13">
        <v>5.1100000000000003</v>
      </c>
      <c r="F1271" s="13" t="str">
        <f t="shared" si="77"/>
        <v>Normal</v>
      </c>
      <c r="G1271" s="13" t="s">
        <v>8293</v>
      </c>
      <c r="H1271" s="13" t="s">
        <v>8291</v>
      </c>
      <c r="I1271" s="13" t="s">
        <v>8293</v>
      </c>
      <c r="J1271" s="27">
        <v>1</v>
      </c>
      <c r="K1271" s="13" t="s">
        <v>8291</v>
      </c>
      <c r="L1271" s="13" t="str">
        <f t="shared" si="78"/>
        <v>No</v>
      </c>
      <c r="M1271" s="28">
        <f t="shared" si="79"/>
        <v>1</v>
      </c>
    </row>
    <row r="1272" spans="2:13" ht="15.75" customHeight="1" x14ac:dyDescent="0.3">
      <c r="B1272" s="12" t="s">
        <v>4665</v>
      </c>
      <c r="C1272" s="13">
        <v>18.62</v>
      </c>
      <c r="D1272" s="13" t="str">
        <f t="shared" si="76"/>
        <v>Healthy Weight</v>
      </c>
      <c r="E1272" s="13">
        <v>10.24</v>
      </c>
      <c r="F1272" s="13" t="str">
        <f t="shared" si="77"/>
        <v>Diabetes</v>
      </c>
      <c r="G1272" s="13" t="s">
        <v>8291</v>
      </c>
      <c r="H1272" s="13" t="s">
        <v>8291</v>
      </c>
      <c r="I1272" s="13" t="s">
        <v>8291</v>
      </c>
      <c r="J1272" s="27" t="s">
        <v>8292</v>
      </c>
      <c r="K1272" s="13" t="s">
        <v>8291</v>
      </c>
      <c r="L1272" s="13" t="str">
        <f t="shared" si="78"/>
        <v>No</v>
      </c>
      <c r="M1272" s="28">
        <f t="shared" si="79"/>
        <v>0</v>
      </c>
    </row>
    <row r="1273" spans="2:13" ht="15.75" customHeight="1" x14ac:dyDescent="0.3">
      <c r="B1273" s="12" t="s">
        <v>4668</v>
      </c>
      <c r="C1273" s="13">
        <v>19.190000000000001</v>
      </c>
      <c r="D1273" s="13" t="str">
        <f t="shared" si="76"/>
        <v>Healthy Weight</v>
      </c>
      <c r="E1273" s="13">
        <v>7.71</v>
      </c>
      <c r="F1273" s="13" t="str">
        <f t="shared" si="77"/>
        <v>Diabetes</v>
      </c>
      <c r="G1273" s="13" t="s">
        <v>8293</v>
      </c>
      <c r="H1273" s="13" t="s">
        <v>8291</v>
      </c>
      <c r="I1273" s="13" t="s">
        <v>8291</v>
      </c>
      <c r="J1273" s="27">
        <v>1</v>
      </c>
      <c r="K1273" s="13" t="s">
        <v>8291</v>
      </c>
      <c r="L1273" s="13" t="str">
        <f t="shared" si="78"/>
        <v>No</v>
      </c>
      <c r="M1273" s="28">
        <f t="shared" si="79"/>
        <v>1</v>
      </c>
    </row>
    <row r="1274" spans="2:13" ht="15.75" customHeight="1" x14ac:dyDescent="0.3">
      <c r="B1274" s="12" t="s">
        <v>4671</v>
      </c>
      <c r="C1274" s="13">
        <v>27.5</v>
      </c>
      <c r="D1274" s="13" t="str">
        <f t="shared" si="76"/>
        <v>Overweight</v>
      </c>
      <c r="E1274" s="13">
        <v>6.03</v>
      </c>
      <c r="F1274" s="13" t="str">
        <f t="shared" si="77"/>
        <v>Prediabetes</v>
      </c>
      <c r="G1274" s="13" t="s">
        <v>8291</v>
      </c>
      <c r="H1274" s="13" t="s">
        <v>8291</v>
      </c>
      <c r="I1274" s="13" t="s">
        <v>8291</v>
      </c>
      <c r="J1274" s="27" t="s">
        <v>8292</v>
      </c>
      <c r="K1274" s="13" t="s">
        <v>8291</v>
      </c>
      <c r="L1274" s="13" t="str">
        <f t="shared" si="78"/>
        <v>No</v>
      </c>
      <c r="M1274" s="28">
        <f t="shared" si="79"/>
        <v>0</v>
      </c>
    </row>
    <row r="1275" spans="2:13" ht="15.75" customHeight="1" x14ac:dyDescent="0.3">
      <c r="B1275" s="12" t="s">
        <v>4675</v>
      </c>
      <c r="C1275" s="13">
        <v>27.36</v>
      </c>
      <c r="D1275" s="13" t="str">
        <f t="shared" si="76"/>
        <v>Overweight</v>
      </c>
      <c r="E1275" s="13">
        <v>5.96</v>
      </c>
      <c r="F1275" s="13" t="str">
        <f t="shared" si="77"/>
        <v>Prediabetes</v>
      </c>
      <c r="G1275" s="13" t="s">
        <v>8291</v>
      </c>
      <c r="H1275" s="13" t="s">
        <v>8291</v>
      </c>
      <c r="I1275" s="13" t="s">
        <v>8293</v>
      </c>
      <c r="J1275" s="27">
        <v>1</v>
      </c>
      <c r="K1275" s="13" t="s">
        <v>8291</v>
      </c>
      <c r="L1275" s="13" t="str">
        <f t="shared" si="78"/>
        <v>No</v>
      </c>
      <c r="M1275" s="28">
        <f t="shared" si="79"/>
        <v>1</v>
      </c>
    </row>
    <row r="1276" spans="2:13" ht="15.75" customHeight="1" x14ac:dyDescent="0.3">
      <c r="B1276" s="12" t="s">
        <v>4679</v>
      </c>
      <c r="C1276" s="13">
        <v>20.350000000000001</v>
      </c>
      <c r="D1276" s="13" t="str">
        <f t="shared" si="76"/>
        <v>Healthy Weight</v>
      </c>
      <c r="E1276" s="13">
        <v>4.16</v>
      </c>
      <c r="F1276" s="13" t="str">
        <f t="shared" si="77"/>
        <v>Normal</v>
      </c>
      <c r="G1276" s="13" t="s">
        <v>8291</v>
      </c>
      <c r="H1276" s="13" t="s">
        <v>8291</v>
      </c>
      <c r="I1276" s="13" t="s">
        <v>8291</v>
      </c>
      <c r="J1276" s="27" t="s">
        <v>8292</v>
      </c>
      <c r="K1276" s="13" t="s">
        <v>8291</v>
      </c>
      <c r="L1276" s="13" t="str">
        <f t="shared" si="78"/>
        <v>No</v>
      </c>
      <c r="M1276" s="28">
        <f t="shared" si="79"/>
        <v>0</v>
      </c>
    </row>
    <row r="1277" spans="2:13" ht="15.75" customHeight="1" x14ac:dyDescent="0.3">
      <c r="B1277" s="12" t="s">
        <v>4682</v>
      </c>
      <c r="C1277" s="13">
        <v>24.035</v>
      </c>
      <c r="D1277" s="13" t="str">
        <f t="shared" si="76"/>
        <v>Healthy Weight</v>
      </c>
      <c r="E1277" s="13">
        <v>6.11</v>
      </c>
      <c r="F1277" s="13" t="str">
        <f t="shared" si="77"/>
        <v>Prediabetes</v>
      </c>
      <c r="G1277" s="13" t="s">
        <v>8291</v>
      </c>
      <c r="H1277" s="13" t="s">
        <v>8291</v>
      </c>
      <c r="I1277" s="13" t="s">
        <v>8291</v>
      </c>
      <c r="J1277" s="27" t="s">
        <v>8292</v>
      </c>
      <c r="K1277" s="13" t="s">
        <v>8291</v>
      </c>
      <c r="L1277" s="13" t="str">
        <f t="shared" si="78"/>
        <v>No</v>
      </c>
      <c r="M1277" s="28">
        <f t="shared" si="79"/>
        <v>0</v>
      </c>
    </row>
    <row r="1278" spans="2:13" ht="15.75" customHeight="1" x14ac:dyDescent="0.3">
      <c r="B1278" s="12" t="s">
        <v>4685</v>
      </c>
      <c r="C1278" s="13">
        <v>23.56</v>
      </c>
      <c r="D1278" s="13" t="str">
        <f t="shared" si="76"/>
        <v>Healthy Weight</v>
      </c>
      <c r="E1278" s="13">
        <v>5.97</v>
      </c>
      <c r="F1278" s="13" t="str">
        <f t="shared" si="77"/>
        <v>Prediabetes</v>
      </c>
      <c r="G1278" s="13" t="s">
        <v>8291</v>
      </c>
      <c r="H1278" s="13" t="s">
        <v>8291</v>
      </c>
      <c r="I1278" s="13" t="s">
        <v>8291</v>
      </c>
      <c r="J1278" s="27" t="s">
        <v>8292</v>
      </c>
      <c r="K1278" s="13" t="s">
        <v>8291</v>
      </c>
      <c r="L1278" s="13" t="str">
        <f t="shared" si="78"/>
        <v>No</v>
      </c>
      <c r="M1278" s="28">
        <f t="shared" si="79"/>
        <v>0</v>
      </c>
    </row>
    <row r="1279" spans="2:13" ht="15.75" customHeight="1" x14ac:dyDescent="0.3">
      <c r="B1279" s="12" t="s">
        <v>4688</v>
      </c>
      <c r="C1279" s="13">
        <v>27.17</v>
      </c>
      <c r="D1279" s="13" t="str">
        <f t="shared" si="76"/>
        <v>Overweight</v>
      </c>
      <c r="E1279" s="13">
        <v>10.81</v>
      </c>
      <c r="F1279" s="13" t="str">
        <f t="shared" si="77"/>
        <v>Diabetes</v>
      </c>
      <c r="G1279" s="13" t="s">
        <v>8291</v>
      </c>
      <c r="H1279" s="13" t="s">
        <v>8291</v>
      </c>
      <c r="I1279" s="13" t="s">
        <v>8291</v>
      </c>
      <c r="J1279" s="27">
        <v>2</v>
      </c>
      <c r="K1279" s="13" t="s">
        <v>8291</v>
      </c>
      <c r="L1279" s="13" t="str">
        <f t="shared" si="78"/>
        <v>No</v>
      </c>
      <c r="M1279" s="28">
        <f t="shared" si="79"/>
        <v>2</v>
      </c>
    </row>
    <row r="1280" spans="2:13" ht="15.75" customHeight="1" x14ac:dyDescent="0.3">
      <c r="B1280" s="12" t="s">
        <v>4692</v>
      </c>
      <c r="C1280" s="13">
        <v>34.32</v>
      </c>
      <c r="D1280" s="13" t="str">
        <f t="shared" si="76"/>
        <v>Obesity</v>
      </c>
      <c r="E1280" s="13">
        <v>5.7</v>
      </c>
      <c r="F1280" s="13" t="str">
        <f t="shared" si="77"/>
        <v>Prediabetes</v>
      </c>
      <c r="G1280" s="13" t="s">
        <v>8293</v>
      </c>
      <c r="H1280" s="13" t="s">
        <v>8291</v>
      </c>
      <c r="I1280" s="13" t="s">
        <v>8293</v>
      </c>
      <c r="J1280" s="27">
        <v>1</v>
      </c>
      <c r="K1280" s="13" t="s">
        <v>8291</v>
      </c>
      <c r="L1280" s="13" t="str">
        <f t="shared" si="78"/>
        <v>No</v>
      </c>
      <c r="M1280" s="28">
        <f t="shared" si="79"/>
        <v>1</v>
      </c>
    </row>
    <row r="1281" spans="2:13" ht="15.75" customHeight="1" x14ac:dyDescent="0.3">
      <c r="B1281" s="12" t="s">
        <v>4696</v>
      </c>
      <c r="C1281" s="13">
        <v>23.87</v>
      </c>
      <c r="D1281" s="13" t="str">
        <f t="shared" si="76"/>
        <v>Healthy Weight</v>
      </c>
      <c r="E1281" s="13">
        <v>4.7699999999999996</v>
      </c>
      <c r="F1281" s="13" t="str">
        <f t="shared" si="77"/>
        <v>Normal</v>
      </c>
      <c r="G1281" s="13" t="s">
        <v>8293</v>
      </c>
      <c r="H1281" s="13" t="s">
        <v>8291</v>
      </c>
      <c r="I1281" s="13" t="s">
        <v>8293</v>
      </c>
      <c r="J1281" s="27">
        <v>1</v>
      </c>
      <c r="K1281" s="13" t="s">
        <v>8291</v>
      </c>
      <c r="L1281" s="13" t="str">
        <f t="shared" si="78"/>
        <v>No</v>
      </c>
      <c r="M1281" s="28">
        <f t="shared" si="79"/>
        <v>1</v>
      </c>
    </row>
    <row r="1282" spans="2:13" ht="15.75" customHeight="1" x14ac:dyDescent="0.3">
      <c r="B1282" s="12" t="s">
        <v>4699</v>
      </c>
      <c r="C1282" s="13">
        <v>30.15</v>
      </c>
      <c r="D1282" s="13" t="str">
        <f t="shared" si="76"/>
        <v>Obesity</v>
      </c>
      <c r="E1282" s="13">
        <v>4.25</v>
      </c>
      <c r="F1282" s="13" t="str">
        <f t="shared" si="77"/>
        <v>Normal</v>
      </c>
      <c r="G1282" s="13" t="s">
        <v>8291</v>
      </c>
      <c r="H1282" s="13" t="s">
        <v>8291</v>
      </c>
      <c r="I1282" s="13" t="s">
        <v>8291</v>
      </c>
      <c r="J1282" s="27">
        <v>1</v>
      </c>
      <c r="K1282" s="13" t="s">
        <v>8291</v>
      </c>
      <c r="L1282" s="13" t="str">
        <f t="shared" si="78"/>
        <v>No</v>
      </c>
      <c r="M1282" s="28">
        <f t="shared" si="79"/>
        <v>1</v>
      </c>
    </row>
    <row r="1283" spans="2:13" ht="15.75" customHeight="1" x14ac:dyDescent="0.3">
      <c r="B1283" s="12" t="s">
        <v>4703</v>
      </c>
      <c r="C1283" s="13">
        <v>26.36</v>
      </c>
      <c r="D1283" s="13" t="str">
        <f t="shared" ref="D1283:D1346" si="80">IF(C1283&lt;18.5,"Underweight", IF(AND(C1283&gt;=18.5,C1283&lt;=24.9),"Healthy Weight", IF(AND(C1283&gt;=25,C1283&lt;=29.9),"Overweight", IF(C1283&gt;=30,"Obesity"))))</f>
        <v>Overweight</v>
      </c>
      <c r="E1283" s="13">
        <v>5.52</v>
      </c>
      <c r="F1283" s="13" t="str">
        <f t="shared" ref="F1283:F1346" si="81">IF(E1283&lt;5.7,"Normal",IF(AND(E1283&gt;=5.7,E1283&lt;=6.4),"Prediabetes",IF(E1283&gt;=6.5,"Diabetes")))</f>
        <v>Normal</v>
      </c>
      <c r="G1283" s="13" t="s">
        <v>8291</v>
      </c>
      <c r="H1283" s="13" t="s">
        <v>8291</v>
      </c>
      <c r="I1283" s="13" t="s">
        <v>8291</v>
      </c>
      <c r="J1283" s="27" t="s">
        <v>8292</v>
      </c>
      <c r="K1283" s="13" t="s">
        <v>8291</v>
      </c>
      <c r="L1283" s="13" t="str">
        <f t="shared" ref="L1283:L1346" si="82">IF($K$3:$K$2337="?","No",K1283)</f>
        <v>No</v>
      </c>
      <c r="M1283" s="28">
        <f t="shared" ref="M1283:M1346" si="83">IF(J1283="No major surgery", 0,J1283)</f>
        <v>0</v>
      </c>
    </row>
    <row r="1284" spans="2:13" ht="15.75" customHeight="1" x14ac:dyDescent="0.3">
      <c r="B1284" s="12" t="s">
        <v>4706</v>
      </c>
      <c r="C1284" s="13">
        <v>45.32</v>
      </c>
      <c r="D1284" s="13" t="str">
        <f t="shared" si="80"/>
        <v>Obesity</v>
      </c>
      <c r="E1284" s="13">
        <v>6.53</v>
      </c>
      <c r="F1284" s="13" t="str">
        <f t="shared" si="81"/>
        <v>Diabetes</v>
      </c>
      <c r="G1284" s="13" t="s">
        <v>8293</v>
      </c>
      <c r="H1284" s="13" t="s">
        <v>8291</v>
      </c>
      <c r="I1284" s="13" t="s">
        <v>8291</v>
      </c>
      <c r="J1284" s="27">
        <v>1</v>
      </c>
      <c r="K1284" s="13" t="s">
        <v>8291</v>
      </c>
      <c r="L1284" s="13" t="str">
        <f t="shared" si="82"/>
        <v>No</v>
      </c>
      <c r="M1284" s="28">
        <f t="shared" si="83"/>
        <v>1</v>
      </c>
    </row>
    <row r="1285" spans="2:13" ht="15.75" customHeight="1" x14ac:dyDescent="0.3">
      <c r="B1285" s="12" t="s">
        <v>4709</v>
      </c>
      <c r="C1285" s="13">
        <v>31.93</v>
      </c>
      <c r="D1285" s="13" t="str">
        <f t="shared" si="80"/>
        <v>Obesity</v>
      </c>
      <c r="E1285" s="13">
        <v>4.82</v>
      </c>
      <c r="F1285" s="13" t="str">
        <f t="shared" si="81"/>
        <v>Normal</v>
      </c>
      <c r="G1285" s="13" t="s">
        <v>8293</v>
      </c>
      <c r="H1285" s="13" t="s">
        <v>8291</v>
      </c>
      <c r="I1285" s="13" t="s">
        <v>8291</v>
      </c>
      <c r="J1285" s="27">
        <v>1</v>
      </c>
      <c r="K1285" s="13" t="s">
        <v>8291</v>
      </c>
      <c r="L1285" s="13" t="str">
        <f t="shared" si="82"/>
        <v>No</v>
      </c>
      <c r="M1285" s="28">
        <f t="shared" si="83"/>
        <v>1</v>
      </c>
    </row>
    <row r="1286" spans="2:13" ht="15.75" customHeight="1" x14ac:dyDescent="0.3">
      <c r="B1286" s="12" t="s">
        <v>4711</v>
      </c>
      <c r="C1286" s="13">
        <v>36</v>
      </c>
      <c r="D1286" s="13" t="str">
        <f t="shared" si="80"/>
        <v>Obesity</v>
      </c>
      <c r="E1286" s="13">
        <v>11.94</v>
      </c>
      <c r="F1286" s="13" t="str">
        <f t="shared" si="81"/>
        <v>Diabetes</v>
      </c>
      <c r="G1286" s="13" t="s">
        <v>8293</v>
      </c>
      <c r="H1286" s="13" t="s">
        <v>8291</v>
      </c>
      <c r="I1286" s="13" t="s">
        <v>8291</v>
      </c>
      <c r="J1286" s="27">
        <v>1</v>
      </c>
      <c r="K1286" s="13" t="s">
        <v>8291</v>
      </c>
      <c r="L1286" s="13" t="str">
        <f t="shared" si="82"/>
        <v>No</v>
      </c>
      <c r="M1286" s="28">
        <f t="shared" si="83"/>
        <v>1</v>
      </c>
    </row>
    <row r="1287" spans="2:13" ht="15.75" customHeight="1" x14ac:dyDescent="0.3">
      <c r="B1287" s="12" t="s">
        <v>4715</v>
      </c>
      <c r="C1287" s="13">
        <v>32</v>
      </c>
      <c r="D1287" s="13" t="str">
        <f t="shared" si="80"/>
        <v>Obesity</v>
      </c>
      <c r="E1287" s="13">
        <v>7.85</v>
      </c>
      <c r="F1287" s="13" t="str">
        <f t="shared" si="81"/>
        <v>Diabetes</v>
      </c>
      <c r="G1287" s="13" t="s">
        <v>8293</v>
      </c>
      <c r="H1287" s="13" t="s">
        <v>8291</v>
      </c>
      <c r="I1287" s="13" t="s">
        <v>8291</v>
      </c>
      <c r="J1287" s="27">
        <v>1</v>
      </c>
      <c r="K1287" s="13" t="s">
        <v>8291</v>
      </c>
      <c r="L1287" s="13" t="str">
        <f t="shared" si="82"/>
        <v>No</v>
      </c>
      <c r="M1287" s="28">
        <f t="shared" si="83"/>
        <v>1</v>
      </c>
    </row>
    <row r="1288" spans="2:13" ht="15.75" customHeight="1" x14ac:dyDescent="0.3">
      <c r="B1288" s="12" t="s">
        <v>4719</v>
      </c>
      <c r="C1288" s="13">
        <v>29.37</v>
      </c>
      <c r="D1288" s="13" t="str">
        <f t="shared" si="80"/>
        <v>Overweight</v>
      </c>
      <c r="E1288" s="13">
        <v>8.01</v>
      </c>
      <c r="F1288" s="13" t="str">
        <f t="shared" si="81"/>
        <v>Diabetes</v>
      </c>
      <c r="G1288" s="13" t="s">
        <v>8293</v>
      </c>
      <c r="H1288" s="13" t="s">
        <v>8291</v>
      </c>
      <c r="I1288" s="13" t="s">
        <v>8291</v>
      </c>
      <c r="J1288" s="27">
        <v>1</v>
      </c>
      <c r="K1288" s="13" t="s">
        <v>8291</v>
      </c>
      <c r="L1288" s="13" t="str">
        <f t="shared" si="82"/>
        <v>No</v>
      </c>
      <c r="M1288" s="28">
        <f t="shared" si="83"/>
        <v>1</v>
      </c>
    </row>
    <row r="1289" spans="2:13" ht="15.75" customHeight="1" x14ac:dyDescent="0.3">
      <c r="B1289" s="12" t="s">
        <v>4723</v>
      </c>
      <c r="C1289" s="13">
        <v>23.6</v>
      </c>
      <c r="D1289" s="13" t="str">
        <f t="shared" si="80"/>
        <v>Healthy Weight</v>
      </c>
      <c r="E1289" s="13">
        <v>7.4</v>
      </c>
      <c r="F1289" s="13" t="str">
        <f t="shared" si="81"/>
        <v>Diabetes</v>
      </c>
      <c r="G1289" s="13" t="s">
        <v>8293</v>
      </c>
      <c r="H1289" s="13" t="s">
        <v>8291</v>
      </c>
      <c r="I1289" s="13" t="s">
        <v>8291</v>
      </c>
      <c r="J1289" s="27">
        <v>1</v>
      </c>
      <c r="K1289" s="13" t="s">
        <v>8291</v>
      </c>
      <c r="L1289" s="13" t="str">
        <f t="shared" si="82"/>
        <v>No</v>
      </c>
      <c r="M1289" s="28">
        <f t="shared" si="83"/>
        <v>1</v>
      </c>
    </row>
    <row r="1290" spans="2:13" ht="15.75" customHeight="1" x14ac:dyDescent="0.3">
      <c r="B1290" s="12" t="s">
        <v>4726</v>
      </c>
      <c r="C1290" s="13">
        <v>33.155000000000001</v>
      </c>
      <c r="D1290" s="13" t="str">
        <f t="shared" si="80"/>
        <v>Obesity</v>
      </c>
      <c r="E1290" s="13">
        <v>8.3800000000000008</v>
      </c>
      <c r="F1290" s="13" t="str">
        <f t="shared" si="81"/>
        <v>Diabetes</v>
      </c>
      <c r="G1290" s="13" t="s">
        <v>8293</v>
      </c>
      <c r="H1290" s="13" t="s">
        <v>8291</v>
      </c>
      <c r="I1290" s="13" t="s">
        <v>8291</v>
      </c>
      <c r="J1290" s="27" t="s">
        <v>8292</v>
      </c>
      <c r="K1290" s="13" t="s">
        <v>8291</v>
      </c>
      <c r="L1290" s="13" t="str">
        <f t="shared" si="82"/>
        <v>No</v>
      </c>
      <c r="M1290" s="28">
        <f t="shared" si="83"/>
        <v>0</v>
      </c>
    </row>
    <row r="1291" spans="2:13" ht="15.75" customHeight="1" x14ac:dyDescent="0.3">
      <c r="B1291" s="12" t="s">
        <v>4729</v>
      </c>
      <c r="C1291" s="13">
        <v>24.32</v>
      </c>
      <c r="D1291" s="13" t="str">
        <f t="shared" si="80"/>
        <v>Healthy Weight</v>
      </c>
      <c r="E1291" s="13">
        <v>11.56</v>
      </c>
      <c r="F1291" s="13" t="str">
        <f t="shared" si="81"/>
        <v>Diabetes</v>
      </c>
      <c r="G1291" s="13" t="s">
        <v>8293</v>
      </c>
      <c r="H1291" s="13" t="s">
        <v>8291</v>
      </c>
      <c r="I1291" s="13" t="s">
        <v>8291</v>
      </c>
      <c r="J1291" s="27">
        <v>1</v>
      </c>
      <c r="K1291" s="13" t="s">
        <v>8291</v>
      </c>
      <c r="L1291" s="13" t="str">
        <f t="shared" si="82"/>
        <v>No</v>
      </c>
      <c r="M1291" s="28">
        <f t="shared" si="83"/>
        <v>1</v>
      </c>
    </row>
    <row r="1292" spans="2:13" ht="15.75" customHeight="1" x14ac:dyDescent="0.3">
      <c r="B1292" s="12" t="s">
        <v>4733</v>
      </c>
      <c r="C1292" s="13">
        <v>36.299999999999997</v>
      </c>
      <c r="D1292" s="13" t="str">
        <f t="shared" si="80"/>
        <v>Obesity</v>
      </c>
      <c r="E1292" s="13">
        <v>4.6100000000000003</v>
      </c>
      <c r="F1292" s="13" t="str">
        <f t="shared" si="81"/>
        <v>Normal</v>
      </c>
      <c r="G1292" s="13" t="s">
        <v>8291</v>
      </c>
      <c r="H1292" s="13" t="s">
        <v>8291</v>
      </c>
      <c r="I1292" s="13" t="s">
        <v>8291</v>
      </c>
      <c r="J1292" s="27" t="s">
        <v>8292</v>
      </c>
      <c r="K1292" s="13" t="s">
        <v>8291</v>
      </c>
      <c r="L1292" s="13" t="str">
        <f t="shared" si="82"/>
        <v>No</v>
      </c>
      <c r="M1292" s="28">
        <f t="shared" si="83"/>
        <v>0</v>
      </c>
    </row>
    <row r="1293" spans="2:13" ht="15.75" customHeight="1" x14ac:dyDescent="0.3">
      <c r="B1293" s="12" t="s">
        <v>4737</v>
      </c>
      <c r="C1293" s="13">
        <v>34.4</v>
      </c>
      <c r="D1293" s="13" t="str">
        <f t="shared" si="80"/>
        <v>Obesity</v>
      </c>
      <c r="E1293" s="13">
        <v>4.95</v>
      </c>
      <c r="F1293" s="13" t="str">
        <f t="shared" si="81"/>
        <v>Normal</v>
      </c>
      <c r="G1293" s="13" t="s">
        <v>8291</v>
      </c>
      <c r="H1293" s="13" t="s">
        <v>8291</v>
      </c>
      <c r="I1293" s="13" t="s">
        <v>8293</v>
      </c>
      <c r="J1293" s="27">
        <v>1</v>
      </c>
      <c r="K1293" s="13" t="s">
        <v>8291</v>
      </c>
      <c r="L1293" s="13" t="str">
        <f t="shared" si="82"/>
        <v>No</v>
      </c>
      <c r="M1293" s="28">
        <f t="shared" si="83"/>
        <v>1</v>
      </c>
    </row>
    <row r="1294" spans="2:13" ht="15.75" customHeight="1" x14ac:dyDescent="0.3">
      <c r="B1294" s="12" t="s">
        <v>4740</v>
      </c>
      <c r="C1294" s="13">
        <v>30.9</v>
      </c>
      <c r="D1294" s="13" t="str">
        <f t="shared" si="80"/>
        <v>Obesity</v>
      </c>
      <c r="E1294" s="13">
        <v>5.04</v>
      </c>
      <c r="F1294" s="13" t="str">
        <f t="shared" si="81"/>
        <v>Normal</v>
      </c>
      <c r="G1294" s="13" t="s">
        <v>8291</v>
      </c>
      <c r="H1294" s="13" t="s">
        <v>8291</v>
      </c>
      <c r="I1294" s="13" t="s">
        <v>8291</v>
      </c>
      <c r="J1294" s="27" t="s">
        <v>8292</v>
      </c>
      <c r="K1294" s="13" t="s">
        <v>8291</v>
      </c>
      <c r="L1294" s="13" t="str">
        <f t="shared" si="82"/>
        <v>No</v>
      </c>
      <c r="M1294" s="28">
        <f t="shared" si="83"/>
        <v>0</v>
      </c>
    </row>
    <row r="1295" spans="2:13" ht="15.75" customHeight="1" x14ac:dyDescent="0.3">
      <c r="B1295" s="12" t="s">
        <v>4743</v>
      </c>
      <c r="C1295" s="13">
        <v>28.6</v>
      </c>
      <c r="D1295" s="13" t="str">
        <f t="shared" si="80"/>
        <v>Overweight</v>
      </c>
      <c r="E1295" s="13">
        <v>5.42</v>
      </c>
      <c r="F1295" s="13" t="str">
        <f t="shared" si="81"/>
        <v>Normal</v>
      </c>
      <c r="G1295" s="13" t="s">
        <v>8291</v>
      </c>
      <c r="H1295" s="13" t="s">
        <v>8291</v>
      </c>
      <c r="I1295" s="13" t="s">
        <v>8291</v>
      </c>
      <c r="J1295" s="27" t="s">
        <v>8292</v>
      </c>
      <c r="K1295" s="13" t="s">
        <v>8291</v>
      </c>
      <c r="L1295" s="13" t="str">
        <f t="shared" si="82"/>
        <v>No</v>
      </c>
      <c r="M1295" s="28">
        <f t="shared" si="83"/>
        <v>0</v>
      </c>
    </row>
    <row r="1296" spans="2:13" ht="15.75" customHeight="1" x14ac:dyDescent="0.3">
      <c r="B1296" s="12" t="s">
        <v>4747</v>
      </c>
      <c r="C1296" s="13">
        <v>27.83</v>
      </c>
      <c r="D1296" s="13" t="str">
        <f t="shared" si="80"/>
        <v>Overweight</v>
      </c>
      <c r="E1296" s="13">
        <v>5.39</v>
      </c>
      <c r="F1296" s="13" t="str">
        <f t="shared" si="81"/>
        <v>Normal</v>
      </c>
      <c r="G1296" s="13" t="s">
        <v>8291</v>
      </c>
      <c r="H1296" s="13" t="s">
        <v>8291</v>
      </c>
      <c r="I1296" s="13" t="s">
        <v>8291</v>
      </c>
      <c r="J1296" s="27" t="s">
        <v>8292</v>
      </c>
      <c r="K1296" s="13" t="s">
        <v>8291</v>
      </c>
      <c r="L1296" s="13" t="str">
        <f t="shared" si="82"/>
        <v>No</v>
      </c>
      <c r="M1296" s="28">
        <f t="shared" si="83"/>
        <v>0</v>
      </c>
    </row>
    <row r="1297" spans="2:13" ht="15.75" customHeight="1" x14ac:dyDescent="0.3">
      <c r="B1297" s="12" t="s">
        <v>4751</v>
      </c>
      <c r="C1297" s="13">
        <v>39.64</v>
      </c>
      <c r="D1297" s="13" t="str">
        <f t="shared" si="80"/>
        <v>Obesity</v>
      </c>
      <c r="E1297" s="13">
        <v>6</v>
      </c>
      <c r="F1297" s="13" t="str">
        <f t="shared" si="81"/>
        <v>Prediabetes</v>
      </c>
      <c r="G1297" s="13" t="s">
        <v>8291</v>
      </c>
      <c r="H1297" s="13" t="s">
        <v>8291</v>
      </c>
      <c r="I1297" s="13" t="s">
        <v>8293</v>
      </c>
      <c r="J1297" s="27">
        <v>1</v>
      </c>
      <c r="K1297" s="13" t="s">
        <v>8291</v>
      </c>
      <c r="L1297" s="13" t="str">
        <f t="shared" si="82"/>
        <v>No</v>
      </c>
      <c r="M1297" s="28">
        <f t="shared" si="83"/>
        <v>1</v>
      </c>
    </row>
    <row r="1298" spans="2:13" ht="15.75" customHeight="1" x14ac:dyDescent="0.3">
      <c r="B1298" s="12" t="s">
        <v>4755</v>
      </c>
      <c r="C1298" s="13">
        <v>38.479999999999997</v>
      </c>
      <c r="D1298" s="13" t="str">
        <f t="shared" si="80"/>
        <v>Obesity</v>
      </c>
      <c r="E1298" s="13">
        <v>6.02</v>
      </c>
      <c r="F1298" s="13" t="str">
        <f t="shared" si="81"/>
        <v>Prediabetes</v>
      </c>
      <c r="G1298" s="13" t="s">
        <v>8291</v>
      </c>
      <c r="H1298" s="13" t="s">
        <v>8291</v>
      </c>
      <c r="I1298" s="13" t="s">
        <v>8291</v>
      </c>
      <c r="J1298" s="27">
        <v>1</v>
      </c>
      <c r="K1298" s="13" t="s">
        <v>8291</v>
      </c>
      <c r="L1298" s="13" t="str">
        <f t="shared" si="82"/>
        <v>No</v>
      </c>
      <c r="M1298" s="28">
        <f t="shared" si="83"/>
        <v>1</v>
      </c>
    </row>
    <row r="1299" spans="2:13" ht="15.75" customHeight="1" x14ac:dyDescent="0.3">
      <c r="B1299" s="12" t="s">
        <v>4759</v>
      </c>
      <c r="C1299" s="13">
        <v>36.200000000000003</v>
      </c>
      <c r="D1299" s="13" t="str">
        <f t="shared" si="80"/>
        <v>Obesity</v>
      </c>
      <c r="E1299" s="13">
        <v>4.62</v>
      </c>
      <c r="F1299" s="13" t="str">
        <f t="shared" si="81"/>
        <v>Normal</v>
      </c>
      <c r="G1299" s="13" t="s">
        <v>8291</v>
      </c>
      <c r="H1299" s="13" t="s">
        <v>8291</v>
      </c>
      <c r="I1299" s="13" t="s">
        <v>8291</v>
      </c>
      <c r="J1299" s="27">
        <v>2</v>
      </c>
      <c r="K1299" s="13" t="s">
        <v>8291</v>
      </c>
      <c r="L1299" s="13" t="str">
        <f t="shared" si="82"/>
        <v>No</v>
      </c>
      <c r="M1299" s="28">
        <f t="shared" si="83"/>
        <v>2</v>
      </c>
    </row>
    <row r="1300" spans="2:13" ht="15.75" customHeight="1" x14ac:dyDescent="0.3">
      <c r="B1300" s="12" t="s">
        <v>4763</v>
      </c>
      <c r="C1300" s="13">
        <v>27.13</v>
      </c>
      <c r="D1300" s="13" t="str">
        <f t="shared" si="80"/>
        <v>Overweight</v>
      </c>
      <c r="E1300" s="13">
        <v>5.59</v>
      </c>
      <c r="F1300" s="13" t="str">
        <f t="shared" si="81"/>
        <v>Normal</v>
      </c>
      <c r="G1300" s="13" t="s">
        <v>8291</v>
      </c>
      <c r="H1300" s="13" t="s">
        <v>8291</v>
      </c>
      <c r="I1300" s="13" t="s">
        <v>8291</v>
      </c>
      <c r="J1300" s="27">
        <v>1</v>
      </c>
      <c r="K1300" s="13" t="s">
        <v>8291</v>
      </c>
      <c r="L1300" s="13" t="str">
        <f t="shared" si="82"/>
        <v>No</v>
      </c>
      <c r="M1300" s="28">
        <f t="shared" si="83"/>
        <v>1</v>
      </c>
    </row>
    <row r="1301" spans="2:13" ht="15.75" customHeight="1" x14ac:dyDescent="0.3">
      <c r="B1301" s="12" t="s">
        <v>4766</v>
      </c>
      <c r="C1301" s="13">
        <v>20.75</v>
      </c>
      <c r="D1301" s="13" t="str">
        <f t="shared" si="80"/>
        <v>Healthy Weight</v>
      </c>
      <c r="E1301" s="13">
        <v>5.18</v>
      </c>
      <c r="F1301" s="13" t="str">
        <f t="shared" si="81"/>
        <v>Normal</v>
      </c>
      <c r="G1301" s="13" t="s">
        <v>8293</v>
      </c>
      <c r="H1301" s="13" t="s">
        <v>8291</v>
      </c>
      <c r="I1301" s="13" t="s">
        <v>8291</v>
      </c>
      <c r="J1301" s="27">
        <v>2</v>
      </c>
      <c r="K1301" s="13" t="s">
        <v>8291</v>
      </c>
      <c r="L1301" s="13" t="str">
        <f t="shared" si="82"/>
        <v>No</v>
      </c>
      <c r="M1301" s="28">
        <f t="shared" si="83"/>
        <v>2</v>
      </c>
    </row>
    <row r="1302" spans="2:13" ht="15.75" customHeight="1" x14ac:dyDescent="0.3">
      <c r="B1302" s="12" t="s">
        <v>4769</v>
      </c>
      <c r="C1302" s="13">
        <v>26.6</v>
      </c>
      <c r="D1302" s="13" t="str">
        <f t="shared" si="80"/>
        <v>Overweight</v>
      </c>
      <c r="E1302" s="13">
        <v>6.29</v>
      </c>
      <c r="F1302" s="13" t="str">
        <f t="shared" si="81"/>
        <v>Prediabetes</v>
      </c>
      <c r="G1302" s="13" t="s">
        <v>8291</v>
      </c>
      <c r="H1302" s="13" t="s">
        <v>8291</v>
      </c>
      <c r="I1302" s="13" t="s">
        <v>8291</v>
      </c>
      <c r="J1302" s="27">
        <v>2</v>
      </c>
      <c r="K1302" s="13" t="s">
        <v>8291</v>
      </c>
      <c r="L1302" s="13" t="str">
        <f t="shared" si="82"/>
        <v>No</v>
      </c>
      <c r="M1302" s="28">
        <f t="shared" si="83"/>
        <v>2</v>
      </c>
    </row>
    <row r="1303" spans="2:13" ht="15.75" customHeight="1" x14ac:dyDescent="0.3">
      <c r="B1303" s="12" t="s">
        <v>4772</v>
      </c>
      <c r="C1303" s="13">
        <v>25.3</v>
      </c>
      <c r="D1303" s="13" t="str">
        <f t="shared" si="80"/>
        <v>Overweight</v>
      </c>
      <c r="E1303" s="13">
        <v>4.49</v>
      </c>
      <c r="F1303" s="13" t="str">
        <f t="shared" si="81"/>
        <v>Normal</v>
      </c>
      <c r="G1303" s="13" t="s">
        <v>8291</v>
      </c>
      <c r="H1303" s="13" t="s">
        <v>8291</v>
      </c>
      <c r="I1303" s="13" t="s">
        <v>8291</v>
      </c>
      <c r="J1303" s="27">
        <v>2</v>
      </c>
      <c r="K1303" s="13" t="s">
        <v>8291</v>
      </c>
      <c r="L1303" s="13" t="str">
        <f t="shared" si="82"/>
        <v>No</v>
      </c>
      <c r="M1303" s="28">
        <f t="shared" si="83"/>
        <v>2</v>
      </c>
    </row>
    <row r="1304" spans="2:13" ht="15.75" customHeight="1" x14ac:dyDescent="0.3">
      <c r="B1304" s="12" t="s">
        <v>4776</v>
      </c>
      <c r="C1304" s="13">
        <v>18.84</v>
      </c>
      <c r="D1304" s="13" t="str">
        <f t="shared" si="80"/>
        <v>Healthy Weight</v>
      </c>
      <c r="E1304" s="13">
        <v>11.82</v>
      </c>
      <c r="F1304" s="13" t="str">
        <f t="shared" si="81"/>
        <v>Diabetes</v>
      </c>
      <c r="G1304" s="13" t="s">
        <v>8293</v>
      </c>
      <c r="H1304" s="13" t="s">
        <v>8291</v>
      </c>
      <c r="I1304" s="13" t="s">
        <v>8293</v>
      </c>
      <c r="J1304" s="27">
        <v>1</v>
      </c>
      <c r="K1304" s="13" t="s">
        <v>8291</v>
      </c>
      <c r="L1304" s="13" t="str">
        <f t="shared" si="82"/>
        <v>No</v>
      </c>
      <c r="M1304" s="28">
        <f t="shared" si="83"/>
        <v>1</v>
      </c>
    </row>
    <row r="1305" spans="2:13" ht="15.75" customHeight="1" x14ac:dyDescent="0.3">
      <c r="B1305" s="12" t="s">
        <v>4780</v>
      </c>
      <c r="C1305" s="13">
        <v>19.57</v>
      </c>
      <c r="D1305" s="13" t="str">
        <f t="shared" si="80"/>
        <v>Healthy Weight</v>
      </c>
      <c r="E1305" s="13">
        <v>7.41</v>
      </c>
      <c r="F1305" s="13" t="str">
        <f t="shared" si="81"/>
        <v>Diabetes</v>
      </c>
      <c r="G1305" s="13" t="s">
        <v>8293</v>
      </c>
      <c r="H1305" s="13" t="s">
        <v>8291</v>
      </c>
      <c r="I1305" s="13" t="s">
        <v>8291</v>
      </c>
      <c r="J1305" s="27">
        <v>1</v>
      </c>
      <c r="K1305" s="13" t="s">
        <v>8291</v>
      </c>
      <c r="L1305" s="13" t="str">
        <f t="shared" si="82"/>
        <v>No</v>
      </c>
      <c r="M1305" s="28">
        <f t="shared" si="83"/>
        <v>1</v>
      </c>
    </row>
    <row r="1306" spans="2:13" ht="15.75" customHeight="1" x14ac:dyDescent="0.3">
      <c r="B1306" s="12" t="s">
        <v>4784</v>
      </c>
      <c r="C1306" s="13">
        <v>30.495000000000001</v>
      </c>
      <c r="D1306" s="13" t="str">
        <f t="shared" si="80"/>
        <v>Obesity</v>
      </c>
      <c r="E1306" s="13">
        <v>5.97</v>
      </c>
      <c r="F1306" s="13" t="str">
        <f t="shared" si="81"/>
        <v>Prediabetes</v>
      </c>
      <c r="G1306" s="13" t="s">
        <v>8291</v>
      </c>
      <c r="H1306" s="13" t="s">
        <v>8291</v>
      </c>
      <c r="I1306" s="13" t="s">
        <v>8291</v>
      </c>
      <c r="J1306" s="27" t="s">
        <v>8292</v>
      </c>
      <c r="K1306" s="13" t="s">
        <v>8291</v>
      </c>
      <c r="L1306" s="13" t="str">
        <f t="shared" si="82"/>
        <v>No</v>
      </c>
      <c r="M1306" s="28">
        <f t="shared" si="83"/>
        <v>0</v>
      </c>
    </row>
    <row r="1307" spans="2:13" ht="15.75" customHeight="1" x14ac:dyDescent="0.3">
      <c r="B1307" s="12" t="s">
        <v>4787</v>
      </c>
      <c r="C1307" s="13">
        <v>30.114999999999998</v>
      </c>
      <c r="D1307" s="13" t="str">
        <f t="shared" si="80"/>
        <v>Obesity</v>
      </c>
      <c r="E1307" s="13">
        <v>5.74</v>
      </c>
      <c r="F1307" s="13" t="str">
        <f t="shared" si="81"/>
        <v>Prediabetes</v>
      </c>
      <c r="G1307" s="13" t="s">
        <v>8291</v>
      </c>
      <c r="H1307" s="13" t="s">
        <v>8291</v>
      </c>
      <c r="I1307" s="13" t="s">
        <v>8293</v>
      </c>
      <c r="J1307" s="27">
        <v>1</v>
      </c>
      <c r="K1307" s="13" t="s">
        <v>8291</v>
      </c>
      <c r="L1307" s="13" t="str">
        <f t="shared" si="82"/>
        <v>No</v>
      </c>
      <c r="M1307" s="28">
        <f t="shared" si="83"/>
        <v>1</v>
      </c>
    </row>
    <row r="1308" spans="2:13" ht="15.75" customHeight="1" x14ac:dyDescent="0.3">
      <c r="B1308" s="12" t="s">
        <v>4790</v>
      </c>
      <c r="C1308" s="13">
        <v>24.78</v>
      </c>
      <c r="D1308" s="13" t="str">
        <f t="shared" si="80"/>
        <v>Healthy Weight</v>
      </c>
      <c r="E1308" s="13">
        <v>9.85</v>
      </c>
      <c r="F1308" s="13" t="str">
        <f t="shared" si="81"/>
        <v>Diabetes</v>
      </c>
      <c r="G1308" s="13" t="s">
        <v>8291</v>
      </c>
      <c r="H1308" s="13" t="s">
        <v>8291</v>
      </c>
      <c r="I1308" s="13" t="s">
        <v>8291</v>
      </c>
      <c r="J1308" s="27" t="s">
        <v>8292</v>
      </c>
      <c r="K1308" s="13" t="s">
        <v>8291</v>
      </c>
      <c r="L1308" s="13" t="str">
        <f t="shared" si="82"/>
        <v>No</v>
      </c>
      <c r="M1308" s="28">
        <f t="shared" si="83"/>
        <v>0</v>
      </c>
    </row>
    <row r="1309" spans="2:13" ht="15.75" customHeight="1" x14ac:dyDescent="0.3">
      <c r="B1309" s="12" t="s">
        <v>4794</v>
      </c>
      <c r="C1309" s="13">
        <v>24.77</v>
      </c>
      <c r="D1309" s="13" t="str">
        <f t="shared" si="80"/>
        <v>Healthy Weight</v>
      </c>
      <c r="E1309" s="13">
        <v>7.59</v>
      </c>
      <c r="F1309" s="13" t="str">
        <f t="shared" si="81"/>
        <v>Diabetes</v>
      </c>
      <c r="G1309" s="13" t="s">
        <v>8291</v>
      </c>
      <c r="H1309" s="13" t="s">
        <v>8291</v>
      </c>
      <c r="I1309" s="13" t="s">
        <v>8291</v>
      </c>
      <c r="J1309" s="27" t="s">
        <v>8292</v>
      </c>
      <c r="K1309" s="13" t="s">
        <v>8291</v>
      </c>
      <c r="L1309" s="13" t="str">
        <f t="shared" si="82"/>
        <v>No</v>
      </c>
      <c r="M1309" s="28">
        <f t="shared" si="83"/>
        <v>0</v>
      </c>
    </row>
    <row r="1310" spans="2:13" ht="15.75" customHeight="1" x14ac:dyDescent="0.3">
      <c r="B1310" s="12" t="s">
        <v>4798</v>
      </c>
      <c r="C1310" s="13">
        <v>16.579999999999998</v>
      </c>
      <c r="D1310" s="13" t="str">
        <f t="shared" si="80"/>
        <v>Underweight</v>
      </c>
      <c r="E1310" s="13">
        <v>6.98</v>
      </c>
      <c r="F1310" s="13" t="str">
        <f t="shared" si="81"/>
        <v>Diabetes</v>
      </c>
      <c r="G1310" s="13" t="s">
        <v>8293</v>
      </c>
      <c r="H1310" s="13" t="s">
        <v>8291</v>
      </c>
      <c r="I1310" s="13" t="s">
        <v>8293</v>
      </c>
      <c r="J1310" s="27">
        <v>1</v>
      </c>
      <c r="K1310" s="13" t="s">
        <v>8291</v>
      </c>
      <c r="L1310" s="13" t="str">
        <f t="shared" si="82"/>
        <v>No</v>
      </c>
      <c r="M1310" s="28">
        <f t="shared" si="83"/>
        <v>1</v>
      </c>
    </row>
    <row r="1311" spans="2:13" ht="15.75" customHeight="1" x14ac:dyDescent="0.3">
      <c r="B1311" s="12" t="s">
        <v>4801</v>
      </c>
      <c r="C1311" s="13">
        <v>38.17</v>
      </c>
      <c r="D1311" s="13" t="str">
        <f t="shared" si="80"/>
        <v>Obesity</v>
      </c>
      <c r="E1311" s="13">
        <v>4.7300000000000004</v>
      </c>
      <c r="F1311" s="13" t="str">
        <f t="shared" si="81"/>
        <v>Normal</v>
      </c>
      <c r="G1311" s="13" t="s">
        <v>8293</v>
      </c>
      <c r="H1311" s="13" t="s">
        <v>8291</v>
      </c>
      <c r="I1311" s="13" t="s">
        <v>8291</v>
      </c>
      <c r="J1311" s="27" t="s">
        <v>8292</v>
      </c>
      <c r="K1311" s="13" t="s">
        <v>8291</v>
      </c>
      <c r="L1311" s="13" t="str">
        <f t="shared" si="82"/>
        <v>No</v>
      </c>
      <c r="M1311" s="28">
        <f t="shared" si="83"/>
        <v>0</v>
      </c>
    </row>
    <row r="1312" spans="2:13" ht="15.75" customHeight="1" x14ac:dyDescent="0.3">
      <c r="B1312" s="12" t="s">
        <v>4803</v>
      </c>
      <c r="C1312" s="13">
        <v>39.424999999999997</v>
      </c>
      <c r="D1312" s="13" t="str">
        <f t="shared" si="80"/>
        <v>Obesity</v>
      </c>
      <c r="E1312" s="13">
        <v>4.76</v>
      </c>
      <c r="F1312" s="13" t="str">
        <f t="shared" si="81"/>
        <v>Normal</v>
      </c>
      <c r="G1312" s="13" t="s">
        <v>8293</v>
      </c>
      <c r="H1312" s="13" t="s">
        <v>8291</v>
      </c>
      <c r="I1312" s="13" t="s">
        <v>8291</v>
      </c>
      <c r="J1312" s="27" t="s">
        <v>8292</v>
      </c>
      <c r="K1312" s="13" t="s">
        <v>8291</v>
      </c>
      <c r="L1312" s="13" t="str">
        <f t="shared" si="82"/>
        <v>No</v>
      </c>
      <c r="M1312" s="28">
        <f t="shared" si="83"/>
        <v>0</v>
      </c>
    </row>
    <row r="1313" spans="2:13" ht="15.75" customHeight="1" x14ac:dyDescent="0.3">
      <c r="B1313" s="12" t="s">
        <v>4807</v>
      </c>
      <c r="C1313" s="13">
        <v>33.44</v>
      </c>
      <c r="D1313" s="13" t="str">
        <f t="shared" si="80"/>
        <v>Obesity</v>
      </c>
      <c r="E1313" s="13">
        <v>6.24</v>
      </c>
      <c r="F1313" s="13" t="str">
        <f t="shared" si="81"/>
        <v>Prediabetes</v>
      </c>
      <c r="G1313" s="13" t="s">
        <v>8293</v>
      </c>
      <c r="H1313" s="13" t="s">
        <v>8291</v>
      </c>
      <c r="I1313" s="13" t="s">
        <v>8291</v>
      </c>
      <c r="J1313" s="27" t="s">
        <v>8292</v>
      </c>
      <c r="K1313" s="13" t="s">
        <v>8291</v>
      </c>
      <c r="L1313" s="13" t="str">
        <f t="shared" si="82"/>
        <v>No</v>
      </c>
      <c r="M1313" s="28">
        <f t="shared" si="83"/>
        <v>0</v>
      </c>
    </row>
    <row r="1314" spans="2:13" ht="15.75" customHeight="1" x14ac:dyDescent="0.3">
      <c r="B1314" s="12" t="s">
        <v>4811</v>
      </c>
      <c r="C1314" s="13">
        <v>33.344999999999999</v>
      </c>
      <c r="D1314" s="13" t="str">
        <f t="shared" si="80"/>
        <v>Obesity</v>
      </c>
      <c r="E1314" s="13">
        <v>5.44</v>
      </c>
      <c r="F1314" s="13" t="str">
        <f t="shared" si="81"/>
        <v>Normal</v>
      </c>
      <c r="G1314" s="13" t="s">
        <v>8293</v>
      </c>
      <c r="H1314" s="13" t="s">
        <v>8291</v>
      </c>
      <c r="I1314" s="13" t="s">
        <v>8291</v>
      </c>
      <c r="J1314" s="27" t="s">
        <v>8292</v>
      </c>
      <c r="K1314" s="13" t="s">
        <v>8291</v>
      </c>
      <c r="L1314" s="13" t="str">
        <f t="shared" si="82"/>
        <v>No</v>
      </c>
      <c r="M1314" s="28">
        <f t="shared" si="83"/>
        <v>0</v>
      </c>
    </row>
    <row r="1315" spans="2:13" ht="15.75" customHeight="1" x14ac:dyDescent="0.3">
      <c r="B1315" s="12" t="s">
        <v>4814</v>
      </c>
      <c r="C1315" s="13">
        <v>38.79</v>
      </c>
      <c r="D1315" s="13" t="str">
        <f t="shared" si="80"/>
        <v>Obesity</v>
      </c>
      <c r="E1315" s="13">
        <v>5.08</v>
      </c>
      <c r="F1315" s="13" t="str">
        <f t="shared" si="81"/>
        <v>Normal</v>
      </c>
      <c r="G1315" s="13" t="s">
        <v>8291</v>
      </c>
      <c r="H1315" s="13" t="s">
        <v>8291</v>
      </c>
      <c r="I1315" s="13" t="s">
        <v>8293</v>
      </c>
      <c r="J1315" s="27">
        <v>1</v>
      </c>
      <c r="K1315" s="13" t="s">
        <v>8291</v>
      </c>
      <c r="L1315" s="13" t="str">
        <f t="shared" si="82"/>
        <v>No</v>
      </c>
      <c r="M1315" s="28">
        <f t="shared" si="83"/>
        <v>1</v>
      </c>
    </row>
    <row r="1316" spans="2:13" ht="15.75" customHeight="1" x14ac:dyDescent="0.3">
      <c r="B1316" s="12" t="s">
        <v>4818</v>
      </c>
      <c r="C1316" s="13">
        <v>30.684999999999999</v>
      </c>
      <c r="D1316" s="13" t="str">
        <f t="shared" si="80"/>
        <v>Obesity</v>
      </c>
      <c r="E1316" s="13">
        <v>4.87</v>
      </c>
      <c r="F1316" s="13" t="str">
        <f t="shared" si="81"/>
        <v>Normal</v>
      </c>
      <c r="G1316" s="13" t="s">
        <v>8291</v>
      </c>
      <c r="H1316" s="13" t="s">
        <v>8291</v>
      </c>
      <c r="I1316" s="13" t="s">
        <v>8293</v>
      </c>
      <c r="J1316" s="27">
        <v>1</v>
      </c>
      <c r="K1316" s="13" t="s">
        <v>8291</v>
      </c>
      <c r="L1316" s="13" t="str">
        <f t="shared" si="82"/>
        <v>No</v>
      </c>
      <c r="M1316" s="28">
        <f t="shared" si="83"/>
        <v>1</v>
      </c>
    </row>
    <row r="1317" spans="2:13" ht="15.75" customHeight="1" x14ac:dyDescent="0.3">
      <c r="B1317" s="12" t="s">
        <v>4821</v>
      </c>
      <c r="C1317" s="13">
        <v>22.135000000000002</v>
      </c>
      <c r="D1317" s="13" t="str">
        <f t="shared" si="80"/>
        <v>Healthy Weight</v>
      </c>
      <c r="E1317" s="13">
        <v>8.17</v>
      </c>
      <c r="F1317" s="13" t="str">
        <f t="shared" si="81"/>
        <v>Diabetes</v>
      </c>
      <c r="G1317" s="13" t="s">
        <v>8291</v>
      </c>
      <c r="H1317" s="13" t="s">
        <v>8291</v>
      </c>
      <c r="I1317" s="13" t="s">
        <v>8291</v>
      </c>
      <c r="J1317" s="27" t="s">
        <v>8292</v>
      </c>
      <c r="K1317" s="13" t="s">
        <v>8291</v>
      </c>
      <c r="L1317" s="13" t="str">
        <f t="shared" si="82"/>
        <v>No</v>
      </c>
      <c r="M1317" s="28">
        <f t="shared" si="83"/>
        <v>0</v>
      </c>
    </row>
    <row r="1318" spans="2:13" ht="15.75" customHeight="1" x14ac:dyDescent="0.3">
      <c r="B1318" s="12" t="s">
        <v>4825</v>
      </c>
      <c r="C1318" s="13">
        <v>33.33</v>
      </c>
      <c r="D1318" s="13" t="str">
        <f t="shared" si="80"/>
        <v>Obesity</v>
      </c>
      <c r="E1318" s="13">
        <v>7.61</v>
      </c>
      <c r="F1318" s="13" t="str">
        <f t="shared" si="81"/>
        <v>Diabetes</v>
      </c>
      <c r="G1318" s="13" t="s">
        <v>8291</v>
      </c>
      <c r="H1318" s="13" t="s">
        <v>8291</v>
      </c>
      <c r="I1318" s="13" t="s">
        <v>8291</v>
      </c>
      <c r="J1318" s="27" t="s">
        <v>8292</v>
      </c>
      <c r="K1318" s="13" t="s">
        <v>8291</v>
      </c>
      <c r="L1318" s="13" t="str">
        <f t="shared" si="82"/>
        <v>No</v>
      </c>
      <c r="M1318" s="28">
        <f t="shared" si="83"/>
        <v>0</v>
      </c>
    </row>
    <row r="1319" spans="2:13" ht="15.75" customHeight="1" x14ac:dyDescent="0.3">
      <c r="B1319" s="12" t="s">
        <v>4828</v>
      </c>
      <c r="C1319" s="13">
        <v>31.13</v>
      </c>
      <c r="D1319" s="13" t="str">
        <f t="shared" si="80"/>
        <v>Obesity</v>
      </c>
      <c r="E1319" s="13">
        <v>10.1</v>
      </c>
      <c r="F1319" s="13" t="str">
        <f t="shared" si="81"/>
        <v>Diabetes</v>
      </c>
      <c r="G1319" s="13" t="s">
        <v>8291</v>
      </c>
      <c r="H1319" s="13" t="s">
        <v>8291</v>
      </c>
      <c r="I1319" s="13" t="s">
        <v>8291</v>
      </c>
      <c r="J1319" s="27" t="s">
        <v>8292</v>
      </c>
      <c r="K1319" s="13" t="s">
        <v>8291</v>
      </c>
      <c r="L1319" s="13" t="str">
        <f t="shared" si="82"/>
        <v>No</v>
      </c>
      <c r="M1319" s="28">
        <f t="shared" si="83"/>
        <v>0</v>
      </c>
    </row>
    <row r="1320" spans="2:13" ht="15.75" customHeight="1" x14ac:dyDescent="0.3">
      <c r="B1320" s="12" t="s">
        <v>4832</v>
      </c>
      <c r="C1320" s="13">
        <v>28.9</v>
      </c>
      <c r="D1320" s="13" t="str">
        <f t="shared" si="80"/>
        <v>Overweight</v>
      </c>
      <c r="E1320" s="13">
        <v>11.24</v>
      </c>
      <c r="F1320" s="13" t="str">
        <f t="shared" si="81"/>
        <v>Diabetes</v>
      </c>
      <c r="G1320" s="13" t="s">
        <v>8291</v>
      </c>
      <c r="H1320" s="13" t="s">
        <v>8291</v>
      </c>
      <c r="I1320" s="13" t="s">
        <v>8291</v>
      </c>
      <c r="J1320" s="27" t="s">
        <v>8292</v>
      </c>
      <c r="K1320" s="13" t="s">
        <v>8291</v>
      </c>
      <c r="L1320" s="13" t="str">
        <f t="shared" si="82"/>
        <v>No</v>
      </c>
      <c r="M1320" s="28">
        <f t="shared" si="83"/>
        <v>0</v>
      </c>
    </row>
    <row r="1321" spans="2:13" ht="15.75" customHeight="1" x14ac:dyDescent="0.3">
      <c r="B1321" s="12" t="s">
        <v>4836</v>
      </c>
      <c r="C1321" s="13">
        <v>43.31</v>
      </c>
      <c r="D1321" s="13" t="str">
        <f t="shared" si="80"/>
        <v>Obesity</v>
      </c>
      <c r="E1321" s="13">
        <v>6.1</v>
      </c>
      <c r="F1321" s="13" t="str">
        <f t="shared" si="81"/>
        <v>Prediabetes</v>
      </c>
      <c r="G1321" s="13" t="s">
        <v>8293</v>
      </c>
      <c r="H1321" s="13" t="s">
        <v>8293</v>
      </c>
      <c r="I1321" s="13" t="s">
        <v>8291</v>
      </c>
      <c r="J1321" s="27">
        <v>1</v>
      </c>
      <c r="K1321" s="13" t="s">
        <v>8291</v>
      </c>
      <c r="L1321" s="13" t="str">
        <f t="shared" si="82"/>
        <v>No</v>
      </c>
      <c r="M1321" s="28">
        <f t="shared" si="83"/>
        <v>1</v>
      </c>
    </row>
    <row r="1322" spans="2:13" ht="15.75" customHeight="1" x14ac:dyDescent="0.3">
      <c r="B1322" s="12" t="s">
        <v>4840</v>
      </c>
      <c r="C1322" s="13">
        <v>22.8</v>
      </c>
      <c r="D1322" s="13" t="str">
        <f t="shared" si="80"/>
        <v>Healthy Weight</v>
      </c>
      <c r="E1322" s="13">
        <v>6.98</v>
      </c>
      <c r="F1322" s="13" t="str">
        <f t="shared" si="81"/>
        <v>Diabetes</v>
      </c>
      <c r="G1322" s="13" t="s">
        <v>8291</v>
      </c>
      <c r="H1322" s="13" t="s">
        <v>8291</v>
      </c>
      <c r="I1322" s="13" t="s">
        <v>8291</v>
      </c>
      <c r="J1322" s="27" t="s">
        <v>8292</v>
      </c>
      <c r="K1322" s="13" t="s">
        <v>8291</v>
      </c>
      <c r="L1322" s="13" t="str">
        <f t="shared" si="82"/>
        <v>No</v>
      </c>
      <c r="M1322" s="28">
        <f t="shared" si="83"/>
        <v>0</v>
      </c>
    </row>
    <row r="1323" spans="2:13" ht="15.75" customHeight="1" x14ac:dyDescent="0.3">
      <c r="B1323" s="12" t="s">
        <v>4843</v>
      </c>
      <c r="C1323" s="13">
        <v>19.09</v>
      </c>
      <c r="D1323" s="13" t="str">
        <f t="shared" si="80"/>
        <v>Healthy Weight</v>
      </c>
      <c r="E1323" s="13">
        <v>4</v>
      </c>
      <c r="F1323" s="13" t="str">
        <f t="shared" si="81"/>
        <v>Normal</v>
      </c>
      <c r="G1323" s="13" t="s">
        <v>8293</v>
      </c>
      <c r="H1323" s="13" t="s">
        <v>8291</v>
      </c>
      <c r="I1323" s="13" t="s">
        <v>8291</v>
      </c>
      <c r="J1323" s="27">
        <v>1</v>
      </c>
      <c r="K1323" s="13" t="s">
        <v>8291</v>
      </c>
      <c r="L1323" s="13" t="str">
        <f t="shared" si="82"/>
        <v>No</v>
      </c>
      <c r="M1323" s="28">
        <f t="shared" si="83"/>
        <v>1</v>
      </c>
    </row>
    <row r="1324" spans="2:13" ht="15.75" customHeight="1" x14ac:dyDescent="0.3">
      <c r="B1324" s="12" t="s">
        <v>4847</v>
      </c>
      <c r="C1324" s="13">
        <v>23.37</v>
      </c>
      <c r="D1324" s="13" t="str">
        <f t="shared" si="80"/>
        <v>Healthy Weight</v>
      </c>
      <c r="E1324" s="13">
        <v>4.2300000000000004</v>
      </c>
      <c r="F1324" s="13" t="str">
        <f t="shared" si="81"/>
        <v>Normal</v>
      </c>
      <c r="G1324" s="13" t="s">
        <v>8291</v>
      </c>
      <c r="H1324" s="13" t="s">
        <v>8291</v>
      </c>
      <c r="I1324" s="13" t="s">
        <v>8291</v>
      </c>
      <c r="J1324" s="27" t="s">
        <v>8292</v>
      </c>
      <c r="K1324" s="13" t="s">
        <v>8291</v>
      </c>
      <c r="L1324" s="13" t="str">
        <f t="shared" si="82"/>
        <v>No</v>
      </c>
      <c r="M1324" s="28">
        <f t="shared" si="83"/>
        <v>0</v>
      </c>
    </row>
    <row r="1325" spans="2:13" ht="15.75" customHeight="1" x14ac:dyDescent="0.3">
      <c r="B1325" s="12" t="s">
        <v>4851</v>
      </c>
      <c r="C1325" s="13">
        <v>33.44</v>
      </c>
      <c r="D1325" s="13" t="str">
        <f t="shared" si="80"/>
        <v>Obesity</v>
      </c>
      <c r="E1325" s="13">
        <v>4.72</v>
      </c>
      <c r="F1325" s="13" t="str">
        <f t="shared" si="81"/>
        <v>Normal</v>
      </c>
      <c r="G1325" s="13" t="s">
        <v>8293</v>
      </c>
      <c r="H1325" s="13" t="s">
        <v>8291</v>
      </c>
      <c r="I1325" s="13" t="s">
        <v>8291</v>
      </c>
      <c r="J1325" s="27" t="s">
        <v>8292</v>
      </c>
      <c r="K1325" s="13" t="s">
        <v>8291</v>
      </c>
      <c r="L1325" s="13" t="str">
        <f t="shared" si="82"/>
        <v>No</v>
      </c>
      <c r="M1325" s="28">
        <f t="shared" si="83"/>
        <v>0</v>
      </c>
    </row>
    <row r="1326" spans="2:13" ht="15.75" customHeight="1" x14ac:dyDescent="0.3">
      <c r="B1326" s="12" t="s">
        <v>4855</v>
      </c>
      <c r="C1326" s="13">
        <v>28.05</v>
      </c>
      <c r="D1326" s="13" t="str">
        <f t="shared" si="80"/>
        <v>Overweight</v>
      </c>
      <c r="E1326" s="13">
        <v>5.63</v>
      </c>
      <c r="F1326" s="13" t="str">
        <f t="shared" si="81"/>
        <v>Normal</v>
      </c>
      <c r="G1326" s="13" t="s">
        <v>8293</v>
      </c>
      <c r="H1326" s="13" t="s">
        <v>8291</v>
      </c>
      <c r="I1326" s="13" t="s">
        <v>8291</v>
      </c>
      <c r="J1326" s="27" t="s">
        <v>8292</v>
      </c>
      <c r="K1326" s="13" t="s">
        <v>8291</v>
      </c>
      <c r="L1326" s="13" t="str">
        <f t="shared" si="82"/>
        <v>No</v>
      </c>
      <c r="M1326" s="28">
        <f t="shared" si="83"/>
        <v>0</v>
      </c>
    </row>
    <row r="1327" spans="2:13" ht="15.75" customHeight="1" x14ac:dyDescent="0.3">
      <c r="B1327" s="12" t="s">
        <v>4859</v>
      </c>
      <c r="C1327" s="13">
        <v>27.72</v>
      </c>
      <c r="D1327" s="13" t="str">
        <f t="shared" si="80"/>
        <v>Overweight</v>
      </c>
      <c r="E1327" s="13">
        <v>5.83</v>
      </c>
      <c r="F1327" s="13" t="str">
        <f t="shared" si="81"/>
        <v>Prediabetes</v>
      </c>
      <c r="G1327" s="13" t="s">
        <v>8293</v>
      </c>
      <c r="H1327" s="13" t="s">
        <v>8291</v>
      </c>
      <c r="I1327" s="13" t="s">
        <v>8291</v>
      </c>
      <c r="J1327" s="27" t="s">
        <v>8292</v>
      </c>
      <c r="K1327" s="13" t="s">
        <v>8291</v>
      </c>
      <c r="L1327" s="13" t="str">
        <f t="shared" si="82"/>
        <v>No</v>
      </c>
      <c r="M1327" s="28">
        <f t="shared" si="83"/>
        <v>0</v>
      </c>
    </row>
    <row r="1328" spans="2:13" ht="15.75" customHeight="1" x14ac:dyDescent="0.3">
      <c r="B1328" s="12" t="s">
        <v>4862</v>
      </c>
      <c r="C1328" s="13">
        <v>29.81</v>
      </c>
      <c r="D1328" s="13" t="str">
        <f t="shared" si="80"/>
        <v>Overweight</v>
      </c>
      <c r="E1328" s="13">
        <v>9.23</v>
      </c>
      <c r="F1328" s="13" t="str">
        <f t="shared" si="81"/>
        <v>Diabetes</v>
      </c>
      <c r="G1328" s="13" t="s">
        <v>8291</v>
      </c>
      <c r="H1328" s="13" t="s">
        <v>8291</v>
      </c>
      <c r="I1328" s="13" t="s">
        <v>8291</v>
      </c>
      <c r="J1328" s="27" t="s">
        <v>8292</v>
      </c>
      <c r="K1328" s="13" t="s">
        <v>8291</v>
      </c>
      <c r="L1328" s="13" t="str">
        <f t="shared" si="82"/>
        <v>No</v>
      </c>
      <c r="M1328" s="28">
        <f t="shared" si="83"/>
        <v>0</v>
      </c>
    </row>
    <row r="1329" spans="2:13" ht="15.75" customHeight="1" x14ac:dyDescent="0.3">
      <c r="B1329" s="12" t="s">
        <v>4866</v>
      </c>
      <c r="C1329" s="13">
        <v>23.98</v>
      </c>
      <c r="D1329" s="13" t="str">
        <f t="shared" si="80"/>
        <v>Healthy Weight</v>
      </c>
      <c r="E1329" s="13">
        <v>9.89</v>
      </c>
      <c r="F1329" s="13" t="str">
        <f t="shared" si="81"/>
        <v>Diabetes</v>
      </c>
      <c r="G1329" s="13" t="s">
        <v>8291</v>
      </c>
      <c r="H1329" s="13" t="s">
        <v>8291</v>
      </c>
      <c r="I1329" s="13" t="s">
        <v>8291</v>
      </c>
      <c r="J1329" s="27" t="s">
        <v>8292</v>
      </c>
      <c r="K1329" s="13" t="s">
        <v>8291</v>
      </c>
      <c r="L1329" s="13" t="str">
        <f t="shared" si="82"/>
        <v>No</v>
      </c>
      <c r="M1329" s="28">
        <f t="shared" si="83"/>
        <v>0</v>
      </c>
    </row>
    <row r="1330" spans="2:13" ht="15.75" customHeight="1" x14ac:dyDescent="0.3">
      <c r="B1330" s="12" t="s">
        <v>4869</v>
      </c>
      <c r="C1330" s="13">
        <v>17.34</v>
      </c>
      <c r="D1330" s="13" t="str">
        <f t="shared" si="80"/>
        <v>Underweight</v>
      </c>
      <c r="E1330" s="13">
        <v>12</v>
      </c>
      <c r="F1330" s="13" t="str">
        <f t="shared" si="81"/>
        <v>Diabetes</v>
      </c>
      <c r="G1330" s="13" t="s">
        <v>8291</v>
      </c>
      <c r="H1330" s="13" t="s">
        <v>8291</v>
      </c>
      <c r="I1330" s="13" t="s">
        <v>8291</v>
      </c>
      <c r="J1330" s="27" t="s">
        <v>8292</v>
      </c>
      <c r="K1330" s="13" t="s">
        <v>8291</v>
      </c>
      <c r="L1330" s="13" t="str">
        <f t="shared" si="82"/>
        <v>No</v>
      </c>
      <c r="M1330" s="28">
        <f t="shared" si="83"/>
        <v>0</v>
      </c>
    </row>
    <row r="1331" spans="2:13" ht="15.75" customHeight="1" x14ac:dyDescent="0.3">
      <c r="B1331" s="12" t="s">
        <v>4872</v>
      </c>
      <c r="C1331" s="13">
        <v>40.39</v>
      </c>
      <c r="D1331" s="13" t="str">
        <f t="shared" si="80"/>
        <v>Obesity</v>
      </c>
      <c r="E1331" s="13">
        <v>4.24</v>
      </c>
      <c r="F1331" s="13" t="str">
        <f t="shared" si="81"/>
        <v>Normal</v>
      </c>
      <c r="G1331" s="13" t="s">
        <v>8293</v>
      </c>
      <c r="H1331" s="13" t="s">
        <v>8291</v>
      </c>
      <c r="I1331" s="13" t="s">
        <v>8293</v>
      </c>
      <c r="J1331" s="27">
        <v>1</v>
      </c>
      <c r="K1331" s="13" t="s">
        <v>8291</v>
      </c>
      <c r="L1331" s="13" t="str">
        <f t="shared" si="82"/>
        <v>No</v>
      </c>
      <c r="M1331" s="28">
        <f t="shared" si="83"/>
        <v>1</v>
      </c>
    </row>
    <row r="1332" spans="2:13" ht="15.75" customHeight="1" x14ac:dyDescent="0.3">
      <c r="B1332" s="12" t="s">
        <v>4875</v>
      </c>
      <c r="C1332" s="13">
        <v>25.96</v>
      </c>
      <c r="D1332" s="13" t="str">
        <f t="shared" si="80"/>
        <v>Overweight</v>
      </c>
      <c r="E1332" s="13">
        <v>4.68</v>
      </c>
      <c r="F1332" s="13" t="str">
        <f t="shared" si="81"/>
        <v>Normal</v>
      </c>
      <c r="G1332" s="13" t="s">
        <v>8293</v>
      </c>
      <c r="H1332" s="13" t="s">
        <v>8291</v>
      </c>
      <c r="I1332" s="13" t="s">
        <v>8293</v>
      </c>
      <c r="J1332" s="27">
        <v>1</v>
      </c>
      <c r="K1332" s="13" t="s">
        <v>8291</v>
      </c>
      <c r="L1332" s="13" t="str">
        <f t="shared" si="82"/>
        <v>No</v>
      </c>
      <c r="M1332" s="28">
        <f t="shared" si="83"/>
        <v>1</v>
      </c>
    </row>
    <row r="1333" spans="2:13" ht="15.75" customHeight="1" x14ac:dyDescent="0.3">
      <c r="B1333" s="12" t="s">
        <v>4878</v>
      </c>
      <c r="C1333" s="13">
        <v>17.68</v>
      </c>
      <c r="D1333" s="13" t="str">
        <f t="shared" si="80"/>
        <v>Underweight</v>
      </c>
      <c r="E1333" s="13">
        <v>8.57</v>
      </c>
      <c r="F1333" s="13" t="str">
        <f t="shared" si="81"/>
        <v>Diabetes</v>
      </c>
      <c r="G1333" s="13" t="s">
        <v>8293</v>
      </c>
      <c r="H1333" s="13" t="s">
        <v>8291</v>
      </c>
      <c r="I1333" s="13" t="s">
        <v>8293</v>
      </c>
      <c r="J1333" s="27">
        <v>1</v>
      </c>
      <c r="K1333" s="13" t="s">
        <v>8291</v>
      </c>
      <c r="L1333" s="13" t="str">
        <f t="shared" si="82"/>
        <v>No</v>
      </c>
      <c r="M1333" s="28">
        <f t="shared" si="83"/>
        <v>1</v>
      </c>
    </row>
    <row r="1334" spans="2:13" ht="15.75" customHeight="1" x14ac:dyDescent="0.3">
      <c r="B1334" s="12" t="s">
        <v>4881</v>
      </c>
      <c r="C1334" s="13">
        <v>30.875</v>
      </c>
      <c r="D1334" s="13" t="str">
        <f t="shared" si="80"/>
        <v>Obesity</v>
      </c>
      <c r="E1334" s="13">
        <v>4.0999999999999996</v>
      </c>
      <c r="F1334" s="13" t="str">
        <f t="shared" si="81"/>
        <v>Normal</v>
      </c>
      <c r="G1334" s="13" t="s">
        <v>8291</v>
      </c>
      <c r="H1334" s="13" t="s">
        <v>8291</v>
      </c>
      <c r="I1334" s="13" t="s">
        <v>8291</v>
      </c>
      <c r="J1334" s="27" t="s">
        <v>8292</v>
      </c>
      <c r="K1334" s="13" t="s">
        <v>8291</v>
      </c>
      <c r="L1334" s="13" t="str">
        <f t="shared" si="82"/>
        <v>No</v>
      </c>
      <c r="M1334" s="28">
        <f t="shared" si="83"/>
        <v>0</v>
      </c>
    </row>
    <row r="1335" spans="2:13" ht="15.75" customHeight="1" x14ac:dyDescent="0.3">
      <c r="B1335" s="12" t="s">
        <v>4885</v>
      </c>
      <c r="C1335" s="13">
        <v>30.81</v>
      </c>
      <c r="D1335" s="13" t="str">
        <f t="shared" si="80"/>
        <v>Obesity</v>
      </c>
      <c r="E1335" s="13">
        <v>4.49</v>
      </c>
      <c r="F1335" s="13" t="str">
        <f t="shared" si="81"/>
        <v>Normal</v>
      </c>
      <c r="G1335" s="13" t="s">
        <v>8291</v>
      </c>
      <c r="H1335" s="13" t="s">
        <v>8291</v>
      </c>
      <c r="I1335" s="13" t="s">
        <v>8291</v>
      </c>
      <c r="J1335" s="27" t="s">
        <v>8292</v>
      </c>
      <c r="K1335" s="13" t="s">
        <v>8291</v>
      </c>
      <c r="L1335" s="13" t="str">
        <f t="shared" si="82"/>
        <v>No</v>
      </c>
      <c r="M1335" s="28">
        <f t="shared" si="83"/>
        <v>0</v>
      </c>
    </row>
    <row r="1336" spans="2:13" ht="15.75" customHeight="1" x14ac:dyDescent="0.3">
      <c r="B1336" s="12" t="s">
        <v>4889</v>
      </c>
      <c r="C1336" s="13">
        <v>36.85</v>
      </c>
      <c r="D1336" s="13" t="str">
        <f t="shared" si="80"/>
        <v>Obesity</v>
      </c>
      <c r="E1336" s="13">
        <v>8.8000000000000007</v>
      </c>
      <c r="F1336" s="13" t="str">
        <f t="shared" si="81"/>
        <v>Diabetes</v>
      </c>
      <c r="G1336" s="13" t="s">
        <v>8291</v>
      </c>
      <c r="H1336" s="13" t="s">
        <v>8291</v>
      </c>
      <c r="I1336" s="13" t="s">
        <v>8291</v>
      </c>
      <c r="J1336" s="27">
        <v>2</v>
      </c>
      <c r="K1336" s="13" t="s">
        <v>8291</v>
      </c>
      <c r="L1336" s="13" t="str">
        <f t="shared" si="82"/>
        <v>No</v>
      </c>
      <c r="M1336" s="28">
        <f t="shared" si="83"/>
        <v>2</v>
      </c>
    </row>
    <row r="1337" spans="2:13" ht="15.75" customHeight="1" x14ac:dyDescent="0.3">
      <c r="B1337" s="12" t="s">
        <v>4893</v>
      </c>
      <c r="C1337" s="13">
        <v>35.86</v>
      </c>
      <c r="D1337" s="13" t="str">
        <f t="shared" si="80"/>
        <v>Obesity</v>
      </c>
      <c r="E1337" s="13">
        <v>7.93</v>
      </c>
      <c r="F1337" s="13" t="str">
        <f t="shared" si="81"/>
        <v>Diabetes</v>
      </c>
      <c r="G1337" s="13" t="s">
        <v>8291</v>
      </c>
      <c r="H1337" s="13" t="s">
        <v>8291</v>
      </c>
      <c r="I1337" s="13" t="s">
        <v>8291</v>
      </c>
      <c r="J1337" s="27">
        <v>2</v>
      </c>
      <c r="K1337" s="13" t="s">
        <v>8291</v>
      </c>
      <c r="L1337" s="13" t="str">
        <f t="shared" si="82"/>
        <v>No</v>
      </c>
      <c r="M1337" s="28">
        <f t="shared" si="83"/>
        <v>2</v>
      </c>
    </row>
    <row r="1338" spans="2:13" ht="15.75" customHeight="1" x14ac:dyDescent="0.3">
      <c r="B1338" s="12" t="s">
        <v>4897</v>
      </c>
      <c r="C1338" s="13">
        <v>30.3</v>
      </c>
      <c r="D1338" s="13" t="str">
        <f t="shared" si="80"/>
        <v>Obesity</v>
      </c>
      <c r="E1338" s="13">
        <v>9.4499999999999993</v>
      </c>
      <c r="F1338" s="13" t="str">
        <f t="shared" si="81"/>
        <v>Diabetes</v>
      </c>
      <c r="G1338" s="13" t="s">
        <v>8291</v>
      </c>
      <c r="H1338" s="13" t="s">
        <v>8291</v>
      </c>
      <c r="I1338" s="13" t="s">
        <v>8291</v>
      </c>
      <c r="J1338" s="27">
        <v>2</v>
      </c>
      <c r="K1338" s="13" t="s">
        <v>8291</v>
      </c>
      <c r="L1338" s="13" t="str">
        <f t="shared" si="82"/>
        <v>No</v>
      </c>
      <c r="M1338" s="28">
        <f t="shared" si="83"/>
        <v>2</v>
      </c>
    </row>
    <row r="1339" spans="2:13" ht="15.75" customHeight="1" x14ac:dyDescent="0.3">
      <c r="B1339" s="12" t="s">
        <v>4900</v>
      </c>
      <c r="C1339" s="13">
        <v>32.015000000000001</v>
      </c>
      <c r="D1339" s="13" t="str">
        <f t="shared" si="80"/>
        <v>Obesity</v>
      </c>
      <c r="E1339" s="13">
        <v>7.67</v>
      </c>
      <c r="F1339" s="13" t="str">
        <f t="shared" si="81"/>
        <v>Diabetes</v>
      </c>
      <c r="G1339" s="13" t="s">
        <v>8291</v>
      </c>
      <c r="H1339" s="13" t="s">
        <v>8291</v>
      </c>
      <c r="I1339" s="13" t="s">
        <v>8291</v>
      </c>
      <c r="J1339" s="27" t="s">
        <v>8292</v>
      </c>
      <c r="K1339" s="13" t="s">
        <v>8291</v>
      </c>
      <c r="L1339" s="13" t="str">
        <f t="shared" si="82"/>
        <v>No</v>
      </c>
      <c r="M1339" s="28">
        <f t="shared" si="83"/>
        <v>0</v>
      </c>
    </row>
    <row r="1340" spans="2:13" ht="15.75" customHeight="1" x14ac:dyDescent="0.3">
      <c r="B1340" s="12" t="s">
        <v>4904</v>
      </c>
      <c r="C1340" s="13">
        <v>25.06</v>
      </c>
      <c r="D1340" s="13" t="str">
        <f t="shared" si="80"/>
        <v>Overweight</v>
      </c>
      <c r="E1340" s="13">
        <v>10.53</v>
      </c>
      <c r="F1340" s="13" t="str">
        <f t="shared" si="81"/>
        <v>Diabetes</v>
      </c>
      <c r="G1340" s="13" t="s">
        <v>8291</v>
      </c>
      <c r="H1340" s="13" t="s">
        <v>8291</v>
      </c>
      <c r="I1340" s="13" t="s">
        <v>8291</v>
      </c>
      <c r="J1340" s="27">
        <v>2</v>
      </c>
      <c r="K1340" s="13" t="s">
        <v>8291</v>
      </c>
      <c r="L1340" s="13" t="str">
        <f t="shared" si="82"/>
        <v>No</v>
      </c>
      <c r="M1340" s="28">
        <f t="shared" si="83"/>
        <v>2</v>
      </c>
    </row>
    <row r="1341" spans="2:13" ht="15.75" customHeight="1" x14ac:dyDescent="0.3">
      <c r="B1341" s="12" t="s">
        <v>4906</v>
      </c>
      <c r="C1341" s="13">
        <v>18.829999999999998</v>
      </c>
      <c r="D1341" s="13" t="str">
        <f t="shared" si="80"/>
        <v>Healthy Weight</v>
      </c>
      <c r="E1341" s="13">
        <v>10.08</v>
      </c>
      <c r="F1341" s="13" t="str">
        <f t="shared" si="81"/>
        <v>Diabetes</v>
      </c>
      <c r="G1341" s="13" t="s">
        <v>8293</v>
      </c>
      <c r="H1341" s="13" t="s">
        <v>8291</v>
      </c>
      <c r="I1341" s="13" t="s">
        <v>8291</v>
      </c>
      <c r="J1341" s="27" t="s">
        <v>8292</v>
      </c>
      <c r="K1341" s="13" t="s">
        <v>8291</v>
      </c>
      <c r="L1341" s="13" t="str">
        <f t="shared" si="82"/>
        <v>No</v>
      </c>
      <c r="M1341" s="28">
        <f t="shared" si="83"/>
        <v>0</v>
      </c>
    </row>
    <row r="1342" spans="2:13" ht="15.75" customHeight="1" x14ac:dyDescent="0.3">
      <c r="B1342" s="12" t="s">
        <v>4909</v>
      </c>
      <c r="C1342" s="13">
        <v>47.52</v>
      </c>
      <c r="D1342" s="13" t="str">
        <f t="shared" si="80"/>
        <v>Obesity</v>
      </c>
      <c r="E1342" s="13">
        <v>11.39</v>
      </c>
      <c r="F1342" s="13" t="str">
        <f t="shared" si="81"/>
        <v>Diabetes</v>
      </c>
      <c r="G1342" s="13" t="s">
        <v>8293</v>
      </c>
      <c r="H1342" s="13" t="s">
        <v>8291</v>
      </c>
      <c r="I1342" s="13" t="s">
        <v>8291</v>
      </c>
      <c r="J1342" s="27">
        <v>1</v>
      </c>
      <c r="K1342" s="13" t="s">
        <v>8291</v>
      </c>
      <c r="L1342" s="13" t="str">
        <f t="shared" si="82"/>
        <v>No</v>
      </c>
      <c r="M1342" s="28">
        <f t="shared" si="83"/>
        <v>1</v>
      </c>
    </row>
    <row r="1343" spans="2:13" ht="15.75" customHeight="1" x14ac:dyDescent="0.3">
      <c r="B1343" s="12" t="s">
        <v>4913</v>
      </c>
      <c r="C1343" s="13">
        <v>37.82</v>
      </c>
      <c r="D1343" s="13" t="str">
        <f t="shared" si="80"/>
        <v>Obesity</v>
      </c>
      <c r="E1343" s="13">
        <v>6.36</v>
      </c>
      <c r="F1343" s="13" t="str">
        <f t="shared" si="81"/>
        <v>Prediabetes</v>
      </c>
      <c r="G1343" s="13" t="s">
        <v>8291</v>
      </c>
      <c r="H1343" s="13" t="s">
        <v>8291</v>
      </c>
      <c r="I1343" s="13" t="s">
        <v>8291</v>
      </c>
      <c r="J1343" s="27" t="s">
        <v>8292</v>
      </c>
      <c r="K1343" s="13" t="s">
        <v>8291</v>
      </c>
      <c r="L1343" s="13" t="str">
        <f t="shared" si="82"/>
        <v>No</v>
      </c>
      <c r="M1343" s="28">
        <f t="shared" si="83"/>
        <v>0</v>
      </c>
    </row>
    <row r="1344" spans="2:13" ht="15.75" customHeight="1" x14ac:dyDescent="0.3">
      <c r="B1344" s="12" t="s">
        <v>4916</v>
      </c>
      <c r="C1344" s="13">
        <v>44.16</v>
      </c>
      <c r="D1344" s="13" t="str">
        <f t="shared" si="80"/>
        <v>Obesity</v>
      </c>
      <c r="E1344" s="13">
        <v>5.31</v>
      </c>
      <c r="F1344" s="13" t="str">
        <f t="shared" si="81"/>
        <v>Normal</v>
      </c>
      <c r="G1344" s="13" t="s">
        <v>8293</v>
      </c>
      <c r="H1344" s="13" t="s">
        <v>8291</v>
      </c>
      <c r="I1344" s="13" t="s">
        <v>8291</v>
      </c>
      <c r="J1344" s="27" t="s">
        <v>8292</v>
      </c>
      <c r="K1344" s="13" t="s">
        <v>8291</v>
      </c>
      <c r="L1344" s="13" t="str">
        <f t="shared" si="82"/>
        <v>No</v>
      </c>
      <c r="M1344" s="28">
        <f t="shared" si="83"/>
        <v>0</v>
      </c>
    </row>
    <row r="1345" spans="2:13" ht="15.75" customHeight="1" x14ac:dyDescent="0.3">
      <c r="B1345" s="12" t="s">
        <v>4920</v>
      </c>
      <c r="C1345" s="13">
        <v>37.049999999999997</v>
      </c>
      <c r="D1345" s="13" t="str">
        <f t="shared" si="80"/>
        <v>Obesity</v>
      </c>
      <c r="E1345" s="13">
        <v>4.74</v>
      </c>
      <c r="F1345" s="13" t="str">
        <f t="shared" si="81"/>
        <v>Normal</v>
      </c>
      <c r="G1345" s="13" t="s">
        <v>8291</v>
      </c>
      <c r="H1345" s="13" t="s">
        <v>8291</v>
      </c>
      <c r="I1345" s="13" t="s">
        <v>8293</v>
      </c>
      <c r="J1345" s="27">
        <v>1</v>
      </c>
      <c r="K1345" s="13" t="s">
        <v>8291</v>
      </c>
      <c r="L1345" s="13" t="str">
        <f t="shared" si="82"/>
        <v>No</v>
      </c>
      <c r="M1345" s="28">
        <f t="shared" si="83"/>
        <v>1</v>
      </c>
    </row>
    <row r="1346" spans="2:13" ht="15.75" customHeight="1" x14ac:dyDescent="0.3">
      <c r="B1346" s="12" t="s">
        <v>4924</v>
      </c>
      <c r="C1346" s="13">
        <v>18.66</v>
      </c>
      <c r="D1346" s="13" t="str">
        <f t="shared" si="80"/>
        <v>Healthy Weight</v>
      </c>
      <c r="E1346" s="13">
        <v>11.35</v>
      </c>
      <c r="F1346" s="13" t="str">
        <f t="shared" si="81"/>
        <v>Diabetes</v>
      </c>
      <c r="G1346" s="13" t="s">
        <v>8291</v>
      </c>
      <c r="H1346" s="13" t="s">
        <v>8291</v>
      </c>
      <c r="I1346" s="13" t="s">
        <v>8291</v>
      </c>
      <c r="J1346" s="27" t="s">
        <v>8292</v>
      </c>
      <c r="K1346" s="13" t="s">
        <v>8291</v>
      </c>
      <c r="L1346" s="13" t="str">
        <f t="shared" si="82"/>
        <v>No</v>
      </c>
      <c r="M1346" s="28">
        <f t="shared" si="83"/>
        <v>0</v>
      </c>
    </row>
    <row r="1347" spans="2:13" ht="15.75" customHeight="1" x14ac:dyDescent="0.3">
      <c r="B1347" s="12" t="s">
        <v>4927</v>
      </c>
      <c r="C1347" s="13">
        <v>36.200000000000003</v>
      </c>
      <c r="D1347" s="13" t="str">
        <f t="shared" ref="D1347:D1410" si="84">IF(C1347&lt;18.5,"Underweight", IF(AND(C1347&gt;=18.5,C1347&lt;=24.9),"Healthy Weight", IF(AND(C1347&gt;=25,C1347&lt;=29.9),"Overweight", IF(C1347&gt;=30,"Obesity"))))</f>
        <v>Obesity</v>
      </c>
      <c r="E1347" s="13">
        <v>6.81</v>
      </c>
      <c r="F1347" s="13" t="str">
        <f t="shared" ref="F1347:F1410" si="85">IF(E1347&lt;5.7,"Normal",IF(AND(E1347&gt;=5.7,E1347&lt;=6.4),"Prediabetes",IF(E1347&gt;=6.5,"Diabetes")))</f>
        <v>Diabetes</v>
      </c>
      <c r="G1347" s="13" t="s">
        <v>8293</v>
      </c>
      <c r="H1347" s="13" t="s">
        <v>8291</v>
      </c>
      <c r="I1347" s="13" t="s">
        <v>8291</v>
      </c>
      <c r="J1347" s="27">
        <v>1</v>
      </c>
      <c r="K1347" s="13" t="s">
        <v>8291</v>
      </c>
      <c r="L1347" s="13" t="str">
        <f t="shared" ref="L1347:L1410" si="86">IF($K$3:$K$2337="?","No",K1347)</f>
        <v>No</v>
      </c>
      <c r="M1347" s="28">
        <f t="shared" ref="M1347:M1410" si="87">IF(J1347="No major surgery", 0,J1347)</f>
        <v>1</v>
      </c>
    </row>
    <row r="1348" spans="2:13" ht="15.75" customHeight="1" x14ac:dyDescent="0.3">
      <c r="B1348" s="12" t="s">
        <v>4930</v>
      </c>
      <c r="C1348" s="13">
        <v>18.87</v>
      </c>
      <c r="D1348" s="13" t="str">
        <f t="shared" si="84"/>
        <v>Healthy Weight</v>
      </c>
      <c r="E1348" s="13">
        <v>8.06</v>
      </c>
      <c r="F1348" s="13" t="str">
        <f t="shared" si="85"/>
        <v>Diabetes</v>
      </c>
      <c r="G1348" s="13" t="s">
        <v>8291</v>
      </c>
      <c r="H1348" s="13" t="s">
        <v>8291</v>
      </c>
      <c r="I1348" s="13" t="s">
        <v>8291</v>
      </c>
      <c r="J1348" s="27" t="s">
        <v>8292</v>
      </c>
      <c r="K1348" s="13" t="s">
        <v>8291</v>
      </c>
      <c r="L1348" s="13" t="str">
        <f t="shared" si="86"/>
        <v>No</v>
      </c>
      <c r="M1348" s="28">
        <f t="shared" si="87"/>
        <v>0</v>
      </c>
    </row>
    <row r="1349" spans="2:13" ht="15.75" customHeight="1" x14ac:dyDescent="0.3">
      <c r="B1349" s="12" t="s">
        <v>4934</v>
      </c>
      <c r="C1349" s="13">
        <v>32.299999999999997</v>
      </c>
      <c r="D1349" s="13" t="str">
        <f t="shared" si="84"/>
        <v>Obesity</v>
      </c>
      <c r="E1349" s="13">
        <v>6.74</v>
      </c>
      <c r="F1349" s="13" t="str">
        <f t="shared" si="85"/>
        <v>Diabetes</v>
      </c>
      <c r="G1349" s="13" t="s">
        <v>8293</v>
      </c>
      <c r="H1349" s="13" t="s">
        <v>8291</v>
      </c>
      <c r="I1349" s="13" t="s">
        <v>8291</v>
      </c>
      <c r="J1349" s="27">
        <v>1</v>
      </c>
      <c r="K1349" s="13" t="s">
        <v>8291</v>
      </c>
      <c r="L1349" s="13" t="str">
        <f t="shared" si="86"/>
        <v>No</v>
      </c>
      <c r="M1349" s="28">
        <f t="shared" si="87"/>
        <v>1</v>
      </c>
    </row>
    <row r="1350" spans="2:13" ht="15.75" customHeight="1" x14ac:dyDescent="0.3">
      <c r="B1350" s="12" t="s">
        <v>4937</v>
      </c>
      <c r="C1350" s="13">
        <v>22.64</v>
      </c>
      <c r="D1350" s="13" t="str">
        <f t="shared" si="84"/>
        <v>Healthy Weight</v>
      </c>
      <c r="E1350" s="13">
        <v>6.54</v>
      </c>
      <c r="F1350" s="13" t="str">
        <f t="shared" si="85"/>
        <v>Diabetes</v>
      </c>
      <c r="G1350" s="13" t="s">
        <v>8293</v>
      </c>
      <c r="H1350" s="13" t="s">
        <v>8291</v>
      </c>
      <c r="I1350" s="13" t="s">
        <v>8291</v>
      </c>
      <c r="J1350" s="27">
        <v>2</v>
      </c>
      <c r="K1350" s="13" t="s">
        <v>8291</v>
      </c>
      <c r="L1350" s="13" t="str">
        <f t="shared" si="86"/>
        <v>No</v>
      </c>
      <c r="M1350" s="28">
        <f t="shared" si="87"/>
        <v>2</v>
      </c>
    </row>
    <row r="1351" spans="2:13" ht="15.75" customHeight="1" x14ac:dyDescent="0.3">
      <c r="B1351" s="12" t="s">
        <v>4941</v>
      </c>
      <c r="C1351" s="13">
        <v>28.69</v>
      </c>
      <c r="D1351" s="13" t="str">
        <f t="shared" si="84"/>
        <v>Overweight</v>
      </c>
      <c r="E1351" s="13">
        <v>5.4</v>
      </c>
      <c r="F1351" s="13" t="str">
        <f t="shared" si="85"/>
        <v>Normal</v>
      </c>
      <c r="G1351" s="13" t="s">
        <v>8291</v>
      </c>
      <c r="H1351" s="13" t="s">
        <v>8291</v>
      </c>
      <c r="I1351" s="13" t="s">
        <v>8291</v>
      </c>
      <c r="J1351" s="27" t="s">
        <v>8292</v>
      </c>
      <c r="K1351" s="13" t="s">
        <v>8291</v>
      </c>
      <c r="L1351" s="13" t="str">
        <f t="shared" si="86"/>
        <v>No</v>
      </c>
      <c r="M1351" s="28">
        <f t="shared" si="87"/>
        <v>0</v>
      </c>
    </row>
    <row r="1352" spans="2:13" ht="15.75" customHeight="1" x14ac:dyDescent="0.3">
      <c r="B1352" s="12" t="s">
        <v>4944</v>
      </c>
      <c r="C1352" s="13">
        <v>28.16</v>
      </c>
      <c r="D1352" s="13" t="str">
        <f t="shared" si="84"/>
        <v>Overweight</v>
      </c>
      <c r="E1352" s="13">
        <v>5.58</v>
      </c>
      <c r="F1352" s="13" t="str">
        <f t="shared" si="85"/>
        <v>Normal</v>
      </c>
      <c r="G1352" s="13" t="s">
        <v>8293</v>
      </c>
      <c r="H1352" s="13" t="s">
        <v>8291</v>
      </c>
      <c r="I1352" s="13" t="s">
        <v>8291</v>
      </c>
      <c r="J1352" s="27" t="s">
        <v>8292</v>
      </c>
      <c r="K1352" s="13" t="s">
        <v>8291</v>
      </c>
      <c r="L1352" s="13" t="str">
        <f t="shared" si="86"/>
        <v>No</v>
      </c>
      <c r="M1352" s="28">
        <f t="shared" si="87"/>
        <v>0</v>
      </c>
    </row>
    <row r="1353" spans="2:13" ht="15.75" customHeight="1" x14ac:dyDescent="0.3">
      <c r="B1353" s="12" t="s">
        <v>4948</v>
      </c>
      <c r="C1353" s="13">
        <v>45.54</v>
      </c>
      <c r="D1353" s="13" t="str">
        <f t="shared" si="84"/>
        <v>Obesity</v>
      </c>
      <c r="E1353" s="13">
        <v>5.84</v>
      </c>
      <c r="F1353" s="13" t="str">
        <f t="shared" si="85"/>
        <v>Prediabetes</v>
      </c>
      <c r="G1353" s="13" t="s">
        <v>8291</v>
      </c>
      <c r="H1353" s="13" t="s">
        <v>8291</v>
      </c>
      <c r="I1353" s="13" t="s">
        <v>8293</v>
      </c>
      <c r="J1353" s="27">
        <v>1</v>
      </c>
      <c r="K1353" s="13" t="s">
        <v>8291</v>
      </c>
      <c r="L1353" s="13" t="str">
        <f t="shared" si="86"/>
        <v>No</v>
      </c>
      <c r="M1353" s="28">
        <f t="shared" si="87"/>
        <v>1</v>
      </c>
    </row>
    <row r="1354" spans="2:13" ht="15.75" customHeight="1" x14ac:dyDescent="0.3">
      <c r="B1354" s="12" t="s">
        <v>4951</v>
      </c>
      <c r="C1354" s="13">
        <v>28.7</v>
      </c>
      <c r="D1354" s="13" t="str">
        <f t="shared" si="84"/>
        <v>Overweight</v>
      </c>
      <c r="E1354" s="13">
        <v>4.2</v>
      </c>
      <c r="F1354" s="13" t="str">
        <f t="shared" si="85"/>
        <v>Normal</v>
      </c>
      <c r="G1354" s="13" t="s">
        <v>8291</v>
      </c>
      <c r="H1354" s="13" t="s">
        <v>8291</v>
      </c>
      <c r="I1354" s="13" t="s">
        <v>8291</v>
      </c>
      <c r="J1354" s="27" t="s">
        <v>8292</v>
      </c>
      <c r="K1354" s="13" t="s">
        <v>8291</v>
      </c>
      <c r="L1354" s="13" t="str">
        <f t="shared" si="86"/>
        <v>No</v>
      </c>
      <c r="M1354" s="28">
        <f t="shared" si="87"/>
        <v>0</v>
      </c>
    </row>
    <row r="1355" spans="2:13" ht="15.75" customHeight="1" x14ac:dyDescent="0.3">
      <c r="B1355" s="12" t="s">
        <v>4954</v>
      </c>
      <c r="C1355" s="13">
        <v>27.74</v>
      </c>
      <c r="D1355" s="13" t="str">
        <f t="shared" si="84"/>
        <v>Overweight</v>
      </c>
      <c r="E1355" s="13">
        <v>6.06</v>
      </c>
      <c r="F1355" s="13" t="str">
        <f t="shared" si="85"/>
        <v>Prediabetes</v>
      </c>
      <c r="G1355" s="13" t="s">
        <v>8293</v>
      </c>
      <c r="H1355" s="13" t="s">
        <v>8291</v>
      </c>
      <c r="I1355" s="13" t="s">
        <v>8291</v>
      </c>
      <c r="J1355" s="27" t="s">
        <v>8292</v>
      </c>
      <c r="K1355" s="13" t="s">
        <v>8291</v>
      </c>
      <c r="L1355" s="13" t="str">
        <f t="shared" si="86"/>
        <v>No</v>
      </c>
      <c r="M1355" s="28">
        <f t="shared" si="87"/>
        <v>0</v>
      </c>
    </row>
    <row r="1356" spans="2:13" ht="15.75" customHeight="1" x14ac:dyDescent="0.3">
      <c r="B1356" s="12" t="s">
        <v>4958</v>
      </c>
      <c r="C1356" s="13">
        <v>36.954999999999998</v>
      </c>
      <c r="D1356" s="13" t="str">
        <f t="shared" si="84"/>
        <v>Obesity</v>
      </c>
      <c r="E1356" s="13">
        <v>7.57</v>
      </c>
      <c r="F1356" s="13" t="str">
        <f t="shared" si="85"/>
        <v>Diabetes</v>
      </c>
      <c r="G1356" s="13" t="s">
        <v>8291</v>
      </c>
      <c r="H1356" s="13" t="s">
        <v>8291</v>
      </c>
      <c r="I1356" s="13" t="s">
        <v>8291</v>
      </c>
      <c r="J1356" s="27" t="s">
        <v>8292</v>
      </c>
      <c r="K1356" s="13" t="s">
        <v>8291</v>
      </c>
      <c r="L1356" s="13" t="str">
        <f t="shared" si="86"/>
        <v>No</v>
      </c>
      <c r="M1356" s="28">
        <f t="shared" si="87"/>
        <v>0</v>
      </c>
    </row>
    <row r="1357" spans="2:13" ht="15.75" customHeight="1" x14ac:dyDescent="0.3">
      <c r="B1357" s="12" t="s">
        <v>4961</v>
      </c>
      <c r="C1357" s="13">
        <v>30.69</v>
      </c>
      <c r="D1357" s="13" t="str">
        <f t="shared" si="84"/>
        <v>Obesity</v>
      </c>
      <c r="E1357" s="13">
        <v>6.15</v>
      </c>
      <c r="F1357" s="13" t="str">
        <f t="shared" si="85"/>
        <v>Prediabetes</v>
      </c>
      <c r="G1357" s="13" t="s">
        <v>8291</v>
      </c>
      <c r="H1357" s="13" t="s">
        <v>8291</v>
      </c>
      <c r="I1357" s="13" t="s">
        <v>8291</v>
      </c>
      <c r="J1357" s="27" t="s">
        <v>8292</v>
      </c>
      <c r="K1357" s="13" t="s">
        <v>8291</v>
      </c>
      <c r="L1357" s="13" t="str">
        <f t="shared" si="86"/>
        <v>No</v>
      </c>
      <c r="M1357" s="28">
        <f t="shared" si="87"/>
        <v>0</v>
      </c>
    </row>
    <row r="1358" spans="2:13" ht="15.75" customHeight="1" x14ac:dyDescent="0.3">
      <c r="B1358" s="12" t="s">
        <v>4964</v>
      </c>
      <c r="C1358" s="13">
        <v>24.984999999999999</v>
      </c>
      <c r="D1358" s="13" t="b">
        <f t="shared" si="84"/>
        <v>0</v>
      </c>
      <c r="E1358" s="13">
        <v>4.5599999999999996</v>
      </c>
      <c r="F1358" s="13" t="str">
        <f t="shared" si="85"/>
        <v>Normal</v>
      </c>
      <c r="G1358" s="13" t="s">
        <v>8291</v>
      </c>
      <c r="H1358" s="13" t="s">
        <v>8291</v>
      </c>
      <c r="I1358" s="13" t="s">
        <v>8291</v>
      </c>
      <c r="J1358" s="27" t="s">
        <v>8292</v>
      </c>
      <c r="K1358" s="13" t="s">
        <v>8291</v>
      </c>
      <c r="L1358" s="13" t="str">
        <f t="shared" si="86"/>
        <v>No</v>
      </c>
      <c r="M1358" s="28">
        <f t="shared" si="87"/>
        <v>0</v>
      </c>
    </row>
    <row r="1359" spans="2:13" ht="15.75" customHeight="1" x14ac:dyDescent="0.3">
      <c r="B1359" s="12" t="s">
        <v>4968</v>
      </c>
      <c r="C1359" s="13">
        <v>39.42</v>
      </c>
      <c r="D1359" s="13" t="str">
        <f t="shared" si="84"/>
        <v>Obesity</v>
      </c>
      <c r="E1359" s="13">
        <v>4.72</v>
      </c>
      <c r="F1359" s="13" t="str">
        <f t="shared" si="85"/>
        <v>Normal</v>
      </c>
      <c r="G1359" s="13" t="s">
        <v>8293</v>
      </c>
      <c r="H1359" s="13" t="s">
        <v>8291</v>
      </c>
      <c r="I1359" s="13" t="s">
        <v>8291</v>
      </c>
      <c r="J1359" s="27">
        <v>1</v>
      </c>
      <c r="K1359" s="13" t="s">
        <v>8291</v>
      </c>
      <c r="L1359" s="13" t="str">
        <f t="shared" si="86"/>
        <v>No</v>
      </c>
      <c r="M1359" s="28">
        <f t="shared" si="87"/>
        <v>1</v>
      </c>
    </row>
    <row r="1360" spans="2:13" ht="15.75" customHeight="1" x14ac:dyDescent="0.3">
      <c r="B1360" s="12" t="s">
        <v>4972</v>
      </c>
      <c r="C1360" s="13">
        <v>16.8</v>
      </c>
      <c r="D1360" s="13" t="str">
        <f t="shared" si="84"/>
        <v>Underweight</v>
      </c>
      <c r="E1360" s="13">
        <v>7.98</v>
      </c>
      <c r="F1360" s="13" t="str">
        <f t="shared" si="85"/>
        <v>Diabetes</v>
      </c>
      <c r="G1360" s="13" t="s">
        <v>8291</v>
      </c>
      <c r="H1360" s="13" t="s">
        <v>8291</v>
      </c>
      <c r="I1360" s="13" t="s">
        <v>8291</v>
      </c>
      <c r="J1360" s="27" t="s">
        <v>8292</v>
      </c>
      <c r="K1360" s="13" t="s">
        <v>8291</v>
      </c>
      <c r="L1360" s="13" t="str">
        <f t="shared" si="86"/>
        <v>No</v>
      </c>
      <c r="M1360" s="28">
        <f t="shared" si="87"/>
        <v>0</v>
      </c>
    </row>
    <row r="1361" spans="2:13" ht="15.75" customHeight="1" x14ac:dyDescent="0.3">
      <c r="B1361" s="12" t="s">
        <v>4975</v>
      </c>
      <c r="C1361" s="13">
        <v>23.274999999999999</v>
      </c>
      <c r="D1361" s="13" t="str">
        <f t="shared" si="84"/>
        <v>Healthy Weight</v>
      </c>
      <c r="E1361" s="13">
        <v>6.26</v>
      </c>
      <c r="F1361" s="13" t="str">
        <f t="shared" si="85"/>
        <v>Prediabetes</v>
      </c>
      <c r="G1361" s="13" t="s">
        <v>8293</v>
      </c>
      <c r="H1361" s="13" t="s">
        <v>8291</v>
      </c>
      <c r="I1361" s="13" t="s">
        <v>8293</v>
      </c>
      <c r="J1361" s="27">
        <v>1</v>
      </c>
      <c r="K1361" s="13" t="s">
        <v>8291</v>
      </c>
      <c r="L1361" s="13" t="str">
        <f t="shared" si="86"/>
        <v>No</v>
      </c>
      <c r="M1361" s="28">
        <f t="shared" si="87"/>
        <v>1</v>
      </c>
    </row>
    <row r="1362" spans="2:13" ht="15.75" customHeight="1" x14ac:dyDescent="0.3">
      <c r="B1362" s="12" t="s">
        <v>4979</v>
      </c>
      <c r="C1362" s="13">
        <v>22.8</v>
      </c>
      <c r="D1362" s="13" t="str">
        <f t="shared" si="84"/>
        <v>Healthy Weight</v>
      </c>
      <c r="E1362" s="13">
        <v>4.29</v>
      </c>
      <c r="F1362" s="13" t="str">
        <f t="shared" si="85"/>
        <v>Normal</v>
      </c>
      <c r="G1362" s="13" t="s">
        <v>8293</v>
      </c>
      <c r="H1362" s="13" t="s">
        <v>8291</v>
      </c>
      <c r="I1362" s="13" t="s">
        <v>8293</v>
      </c>
      <c r="J1362" s="27">
        <v>1</v>
      </c>
      <c r="K1362" s="13" t="s">
        <v>8291</v>
      </c>
      <c r="L1362" s="13" t="str">
        <f t="shared" si="86"/>
        <v>No</v>
      </c>
      <c r="M1362" s="28">
        <f t="shared" si="87"/>
        <v>1</v>
      </c>
    </row>
    <row r="1363" spans="2:13" ht="15.75" customHeight="1" x14ac:dyDescent="0.3">
      <c r="B1363" s="12" t="s">
        <v>4982</v>
      </c>
      <c r="C1363" s="13">
        <v>24.3</v>
      </c>
      <c r="D1363" s="13" t="str">
        <f t="shared" si="84"/>
        <v>Healthy Weight</v>
      </c>
      <c r="E1363" s="13">
        <v>5.43</v>
      </c>
      <c r="F1363" s="13" t="str">
        <f t="shared" si="85"/>
        <v>Normal</v>
      </c>
      <c r="G1363" s="13" t="s">
        <v>8291</v>
      </c>
      <c r="H1363" s="13" t="s">
        <v>8291</v>
      </c>
      <c r="I1363" s="13" t="s">
        <v>8291</v>
      </c>
      <c r="J1363" s="27">
        <v>2</v>
      </c>
      <c r="K1363" s="13" t="s">
        <v>8291</v>
      </c>
      <c r="L1363" s="13" t="str">
        <f t="shared" si="86"/>
        <v>No</v>
      </c>
      <c r="M1363" s="28">
        <f t="shared" si="87"/>
        <v>2</v>
      </c>
    </row>
    <row r="1364" spans="2:13" ht="15.75" customHeight="1" x14ac:dyDescent="0.3">
      <c r="B1364" s="12" t="s">
        <v>4986</v>
      </c>
      <c r="C1364" s="13">
        <v>25.13</v>
      </c>
      <c r="D1364" s="13" t="str">
        <f t="shared" si="84"/>
        <v>Overweight</v>
      </c>
      <c r="E1364" s="13">
        <v>8</v>
      </c>
      <c r="F1364" s="13" t="str">
        <f t="shared" si="85"/>
        <v>Diabetes</v>
      </c>
      <c r="G1364" s="13" t="s">
        <v>8293</v>
      </c>
      <c r="H1364" s="13" t="s">
        <v>8291</v>
      </c>
      <c r="I1364" s="13" t="s">
        <v>8291</v>
      </c>
      <c r="J1364" s="27">
        <v>1</v>
      </c>
      <c r="K1364" s="13" t="s">
        <v>8291</v>
      </c>
      <c r="L1364" s="13" t="str">
        <f t="shared" si="86"/>
        <v>No</v>
      </c>
      <c r="M1364" s="28">
        <f t="shared" si="87"/>
        <v>1</v>
      </c>
    </row>
    <row r="1365" spans="2:13" ht="15.75" customHeight="1" x14ac:dyDescent="0.3">
      <c r="B1365" s="12" t="s">
        <v>4990</v>
      </c>
      <c r="C1365" s="13">
        <v>22.72</v>
      </c>
      <c r="D1365" s="13" t="str">
        <f t="shared" si="84"/>
        <v>Healthy Weight</v>
      </c>
      <c r="E1365" s="13">
        <v>9.9600000000000009</v>
      </c>
      <c r="F1365" s="13" t="str">
        <f t="shared" si="85"/>
        <v>Diabetes</v>
      </c>
      <c r="G1365" s="13" t="s">
        <v>8293</v>
      </c>
      <c r="H1365" s="13" t="s">
        <v>8291</v>
      </c>
      <c r="I1365" s="13" t="s">
        <v>8291</v>
      </c>
      <c r="J1365" s="27">
        <v>2</v>
      </c>
      <c r="K1365" s="13" t="s">
        <v>8291</v>
      </c>
      <c r="L1365" s="13" t="str">
        <f t="shared" si="86"/>
        <v>No</v>
      </c>
      <c r="M1365" s="28">
        <f t="shared" si="87"/>
        <v>2</v>
      </c>
    </row>
    <row r="1366" spans="2:13" ht="15.75" customHeight="1" x14ac:dyDescent="0.3">
      <c r="B1366" s="12" t="s">
        <v>4992</v>
      </c>
      <c r="C1366" s="13">
        <v>32.6</v>
      </c>
      <c r="D1366" s="13" t="str">
        <f t="shared" si="84"/>
        <v>Obesity</v>
      </c>
      <c r="E1366" s="13">
        <v>6.8</v>
      </c>
      <c r="F1366" s="13" t="str">
        <f t="shared" si="85"/>
        <v>Diabetes</v>
      </c>
      <c r="G1366" s="13" t="s">
        <v>8293</v>
      </c>
      <c r="H1366" s="13" t="s">
        <v>8291</v>
      </c>
      <c r="I1366" s="13" t="s">
        <v>8291</v>
      </c>
      <c r="J1366" s="27" t="s">
        <v>8292</v>
      </c>
      <c r="K1366" s="13" t="s">
        <v>8291</v>
      </c>
      <c r="L1366" s="13" t="str">
        <f t="shared" si="86"/>
        <v>No</v>
      </c>
      <c r="M1366" s="28">
        <f t="shared" si="87"/>
        <v>0</v>
      </c>
    </row>
    <row r="1367" spans="2:13" ht="15.75" customHeight="1" x14ac:dyDescent="0.3">
      <c r="B1367" s="12" t="s">
        <v>4996</v>
      </c>
      <c r="C1367" s="13">
        <v>17.28</v>
      </c>
      <c r="D1367" s="13" t="str">
        <f t="shared" si="84"/>
        <v>Underweight</v>
      </c>
      <c r="E1367" s="13">
        <v>6.22</v>
      </c>
      <c r="F1367" s="13" t="str">
        <f t="shared" si="85"/>
        <v>Prediabetes</v>
      </c>
      <c r="G1367" s="13" t="s">
        <v>8293</v>
      </c>
      <c r="H1367" s="13" t="s">
        <v>8291</v>
      </c>
      <c r="I1367" s="13" t="s">
        <v>8291</v>
      </c>
      <c r="J1367" s="27">
        <v>2</v>
      </c>
      <c r="K1367" s="13" t="s">
        <v>8291</v>
      </c>
      <c r="L1367" s="13" t="str">
        <f t="shared" si="86"/>
        <v>No</v>
      </c>
      <c r="M1367" s="28">
        <f t="shared" si="87"/>
        <v>2</v>
      </c>
    </row>
    <row r="1368" spans="2:13" ht="15.75" customHeight="1" x14ac:dyDescent="0.3">
      <c r="B1368" s="12" t="s">
        <v>4999</v>
      </c>
      <c r="C1368" s="13">
        <v>27.92</v>
      </c>
      <c r="D1368" s="13" t="str">
        <f t="shared" si="84"/>
        <v>Overweight</v>
      </c>
      <c r="E1368" s="13">
        <v>5.79</v>
      </c>
      <c r="F1368" s="13" t="str">
        <f t="shared" si="85"/>
        <v>Prediabetes</v>
      </c>
      <c r="G1368" s="13" t="s">
        <v>8291</v>
      </c>
      <c r="H1368" s="13" t="s">
        <v>8291</v>
      </c>
      <c r="I1368" s="13" t="s">
        <v>8291</v>
      </c>
      <c r="J1368" s="27">
        <v>1</v>
      </c>
      <c r="K1368" s="13" t="s">
        <v>8291</v>
      </c>
      <c r="L1368" s="13" t="str">
        <f t="shared" si="86"/>
        <v>No</v>
      </c>
      <c r="M1368" s="28">
        <f t="shared" si="87"/>
        <v>1</v>
      </c>
    </row>
    <row r="1369" spans="2:13" ht="15.75" customHeight="1" x14ac:dyDescent="0.3">
      <c r="B1369" s="12" t="s">
        <v>5003</v>
      </c>
      <c r="C1369" s="13">
        <v>38.284999999999997</v>
      </c>
      <c r="D1369" s="13" t="str">
        <f t="shared" si="84"/>
        <v>Obesity</v>
      </c>
      <c r="E1369" s="13">
        <v>5.41</v>
      </c>
      <c r="F1369" s="13" t="str">
        <f t="shared" si="85"/>
        <v>Normal</v>
      </c>
      <c r="G1369" s="13" t="s">
        <v>8291</v>
      </c>
      <c r="H1369" s="13" t="s">
        <v>8291</v>
      </c>
      <c r="I1369" s="13" t="s">
        <v>8291</v>
      </c>
      <c r="J1369" s="27" t="s">
        <v>8292</v>
      </c>
      <c r="K1369" s="13" t="s">
        <v>8291</v>
      </c>
      <c r="L1369" s="13" t="str">
        <f t="shared" si="86"/>
        <v>No</v>
      </c>
      <c r="M1369" s="28">
        <f t="shared" si="87"/>
        <v>0</v>
      </c>
    </row>
    <row r="1370" spans="2:13" ht="15.75" customHeight="1" x14ac:dyDescent="0.3">
      <c r="B1370" s="12" t="s">
        <v>5007</v>
      </c>
      <c r="C1370" s="13">
        <v>16.48</v>
      </c>
      <c r="D1370" s="13" t="str">
        <f t="shared" si="84"/>
        <v>Underweight</v>
      </c>
      <c r="E1370" s="13">
        <v>11.05</v>
      </c>
      <c r="F1370" s="13" t="str">
        <f t="shared" si="85"/>
        <v>Diabetes</v>
      </c>
      <c r="G1370" s="13" t="s">
        <v>8291</v>
      </c>
      <c r="H1370" s="13" t="s">
        <v>8291</v>
      </c>
      <c r="I1370" s="13" t="s">
        <v>8291</v>
      </c>
      <c r="J1370" s="27" t="s">
        <v>8292</v>
      </c>
      <c r="K1370" s="13" t="s">
        <v>8291</v>
      </c>
      <c r="L1370" s="13" t="str">
        <f t="shared" si="86"/>
        <v>No</v>
      </c>
      <c r="M1370" s="28">
        <f t="shared" si="87"/>
        <v>0</v>
      </c>
    </row>
    <row r="1371" spans="2:13" ht="15.75" customHeight="1" x14ac:dyDescent="0.3">
      <c r="B1371" s="12" t="s">
        <v>5010</v>
      </c>
      <c r="C1371" s="13">
        <v>38.57</v>
      </c>
      <c r="D1371" s="13" t="str">
        <f t="shared" si="84"/>
        <v>Obesity</v>
      </c>
      <c r="E1371" s="13">
        <v>6.27</v>
      </c>
      <c r="F1371" s="13" t="str">
        <f t="shared" si="85"/>
        <v>Prediabetes</v>
      </c>
      <c r="G1371" s="13" t="s">
        <v>8291</v>
      </c>
      <c r="H1371" s="13" t="s">
        <v>8291</v>
      </c>
      <c r="I1371" s="13" t="s">
        <v>8291</v>
      </c>
      <c r="J1371" s="27" t="s">
        <v>8292</v>
      </c>
      <c r="K1371" s="13" t="s">
        <v>8291</v>
      </c>
      <c r="L1371" s="13" t="str">
        <f t="shared" si="86"/>
        <v>No</v>
      </c>
      <c r="M1371" s="28">
        <f t="shared" si="87"/>
        <v>0</v>
      </c>
    </row>
    <row r="1372" spans="2:13" ht="15.75" customHeight="1" x14ac:dyDescent="0.3">
      <c r="B1372" s="12" t="s">
        <v>5014</v>
      </c>
      <c r="C1372" s="13">
        <v>43.85</v>
      </c>
      <c r="D1372" s="13" t="str">
        <f t="shared" si="84"/>
        <v>Obesity</v>
      </c>
      <c r="E1372" s="13">
        <v>4.7699999999999996</v>
      </c>
      <c r="F1372" s="13" t="str">
        <f t="shared" si="85"/>
        <v>Normal</v>
      </c>
      <c r="G1372" s="13" t="s">
        <v>8293</v>
      </c>
      <c r="H1372" s="13" t="s">
        <v>8291</v>
      </c>
      <c r="I1372" s="13" t="s">
        <v>8291</v>
      </c>
      <c r="J1372" s="27" t="s">
        <v>8292</v>
      </c>
      <c r="K1372" s="13" t="s">
        <v>8291</v>
      </c>
      <c r="L1372" s="13" t="str">
        <f t="shared" si="86"/>
        <v>No</v>
      </c>
      <c r="M1372" s="28">
        <f t="shared" si="87"/>
        <v>0</v>
      </c>
    </row>
    <row r="1373" spans="2:13" ht="15.75" customHeight="1" x14ac:dyDescent="0.3">
      <c r="B1373" s="12" t="s">
        <v>5018</v>
      </c>
      <c r="C1373" s="13">
        <v>30.11</v>
      </c>
      <c r="D1373" s="13" t="str">
        <f t="shared" si="84"/>
        <v>Obesity</v>
      </c>
      <c r="E1373" s="13">
        <v>4.08</v>
      </c>
      <c r="F1373" s="13" t="str">
        <f t="shared" si="85"/>
        <v>Normal</v>
      </c>
      <c r="G1373" s="13" t="s">
        <v>8291</v>
      </c>
      <c r="H1373" s="13" t="s">
        <v>8291</v>
      </c>
      <c r="I1373" s="13" t="s">
        <v>8291</v>
      </c>
      <c r="J1373" s="27" t="s">
        <v>8292</v>
      </c>
      <c r="K1373" s="13" t="s">
        <v>8291</v>
      </c>
      <c r="L1373" s="13" t="str">
        <f t="shared" si="86"/>
        <v>No</v>
      </c>
      <c r="M1373" s="28">
        <f t="shared" si="87"/>
        <v>0</v>
      </c>
    </row>
    <row r="1374" spans="2:13" ht="15.75" customHeight="1" x14ac:dyDescent="0.3">
      <c r="B1374" s="12" t="s">
        <v>5022</v>
      </c>
      <c r="C1374" s="13">
        <v>31.59</v>
      </c>
      <c r="D1374" s="13" t="str">
        <f t="shared" si="84"/>
        <v>Obesity</v>
      </c>
      <c r="E1374" s="13">
        <v>6.01</v>
      </c>
      <c r="F1374" s="13" t="str">
        <f t="shared" si="85"/>
        <v>Prediabetes</v>
      </c>
      <c r="G1374" s="13" t="s">
        <v>8291</v>
      </c>
      <c r="H1374" s="13" t="s">
        <v>8291</v>
      </c>
      <c r="I1374" s="13" t="s">
        <v>8291</v>
      </c>
      <c r="J1374" s="27" t="s">
        <v>8292</v>
      </c>
      <c r="K1374" s="13" t="s">
        <v>8291</v>
      </c>
      <c r="L1374" s="13" t="str">
        <f t="shared" si="86"/>
        <v>No</v>
      </c>
      <c r="M1374" s="28">
        <f t="shared" si="87"/>
        <v>0</v>
      </c>
    </row>
    <row r="1375" spans="2:13" ht="15.75" customHeight="1" x14ac:dyDescent="0.3">
      <c r="B1375" s="12" t="s">
        <v>5026</v>
      </c>
      <c r="C1375" s="13">
        <v>40.15</v>
      </c>
      <c r="D1375" s="13" t="str">
        <f t="shared" si="84"/>
        <v>Obesity</v>
      </c>
      <c r="E1375" s="13">
        <v>11.84</v>
      </c>
      <c r="F1375" s="13" t="str">
        <f t="shared" si="85"/>
        <v>Diabetes</v>
      </c>
      <c r="G1375" s="13" t="s">
        <v>8291</v>
      </c>
      <c r="H1375" s="13" t="s">
        <v>8291</v>
      </c>
      <c r="I1375" s="13" t="s">
        <v>8291</v>
      </c>
      <c r="J1375" s="27" t="s">
        <v>8292</v>
      </c>
      <c r="K1375" s="13" t="s">
        <v>8291</v>
      </c>
      <c r="L1375" s="13" t="str">
        <f t="shared" si="86"/>
        <v>No</v>
      </c>
      <c r="M1375" s="28">
        <f t="shared" si="87"/>
        <v>0</v>
      </c>
    </row>
    <row r="1376" spans="2:13" ht="15.75" customHeight="1" x14ac:dyDescent="0.3">
      <c r="B1376" s="12" t="s">
        <v>5029</v>
      </c>
      <c r="C1376" s="13">
        <v>40.700000000000003</v>
      </c>
      <c r="D1376" s="13" t="str">
        <f t="shared" si="84"/>
        <v>Obesity</v>
      </c>
      <c r="E1376" s="13">
        <v>6.27</v>
      </c>
      <c r="F1376" s="13" t="str">
        <f t="shared" si="85"/>
        <v>Prediabetes</v>
      </c>
      <c r="G1376" s="13" t="s">
        <v>8293</v>
      </c>
      <c r="H1376" s="13" t="s">
        <v>8291</v>
      </c>
      <c r="I1376" s="13" t="s">
        <v>8293</v>
      </c>
      <c r="J1376" s="27">
        <v>1</v>
      </c>
      <c r="K1376" s="13" t="s">
        <v>8291</v>
      </c>
      <c r="L1376" s="13" t="str">
        <f t="shared" si="86"/>
        <v>No</v>
      </c>
      <c r="M1376" s="28">
        <f t="shared" si="87"/>
        <v>1</v>
      </c>
    </row>
    <row r="1377" spans="2:13" ht="15.75" customHeight="1" x14ac:dyDescent="0.3">
      <c r="B1377" s="12" t="s">
        <v>5033</v>
      </c>
      <c r="C1377" s="13">
        <v>40.76</v>
      </c>
      <c r="D1377" s="13" t="str">
        <f t="shared" si="84"/>
        <v>Obesity</v>
      </c>
      <c r="E1377" s="13">
        <v>5.28</v>
      </c>
      <c r="F1377" s="13" t="str">
        <f t="shared" si="85"/>
        <v>Normal</v>
      </c>
      <c r="G1377" s="13" t="s">
        <v>8291</v>
      </c>
      <c r="H1377" s="13" t="s">
        <v>8291</v>
      </c>
      <c r="I1377" s="13" t="s">
        <v>8291</v>
      </c>
      <c r="J1377" s="27" t="s">
        <v>8292</v>
      </c>
      <c r="K1377" s="13" t="s">
        <v>8291</v>
      </c>
      <c r="L1377" s="13" t="str">
        <f t="shared" si="86"/>
        <v>No</v>
      </c>
      <c r="M1377" s="28">
        <f t="shared" si="87"/>
        <v>0</v>
      </c>
    </row>
    <row r="1378" spans="2:13" ht="15.75" customHeight="1" x14ac:dyDescent="0.3">
      <c r="B1378" s="12" t="s">
        <v>5036</v>
      </c>
      <c r="C1378" s="13">
        <v>29.7</v>
      </c>
      <c r="D1378" s="13" t="str">
        <f t="shared" si="84"/>
        <v>Overweight</v>
      </c>
      <c r="E1378" s="13">
        <v>7.03</v>
      </c>
      <c r="F1378" s="13" t="str">
        <f t="shared" si="85"/>
        <v>Diabetes</v>
      </c>
      <c r="G1378" s="13" t="s">
        <v>8291</v>
      </c>
      <c r="H1378" s="13" t="s">
        <v>8291</v>
      </c>
      <c r="I1378" s="13" t="s">
        <v>8291</v>
      </c>
      <c r="J1378" s="27" t="s">
        <v>8292</v>
      </c>
      <c r="K1378" s="13" t="s">
        <v>8291</v>
      </c>
      <c r="L1378" s="13" t="str">
        <f t="shared" si="86"/>
        <v>No</v>
      </c>
      <c r="M1378" s="28">
        <f t="shared" si="87"/>
        <v>0</v>
      </c>
    </row>
    <row r="1379" spans="2:13" ht="15.75" customHeight="1" x14ac:dyDescent="0.3">
      <c r="B1379" s="12" t="s">
        <v>5040</v>
      </c>
      <c r="C1379" s="13">
        <v>40.58</v>
      </c>
      <c r="D1379" s="13" t="str">
        <f t="shared" si="84"/>
        <v>Obesity</v>
      </c>
      <c r="E1379" s="13">
        <v>5.32</v>
      </c>
      <c r="F1379" s="13" t="str">
        <f t="shared" si="85"/>
        <v>Normal</v>
      </c>
      <c r="G1379" s="13" t="s">
        <v>8293</v>
      </c>
      <c r="H1379" s="13" t="s">
        <v>8291</v>
      </c>
      <c r="I1379" s="13" t="s">
        <v>8293</v>
      </c>
      <c r="J1379" s="27">
        <v>1</v>
      </c>
      <c r="K1379" s="13" t="s">
        <v>8291</v>
      </c>
      <c r="L1379" s="13" t="str">
        <f t="shared" si="86"/>
        <v>No</v>
      </c>
      <c r="M1379" s="28">
        <f t="shared" si="87"/>
        <v>1</v>
      </c>
    </row>
    <row r="1380" spans="2:13" ht="15.75" customHeight="1" x14ac:dyDescent="0.3">
      <c r="B1380" s="12" t="s">
        <v>5043</v>
      </c>
      <c r="C1380" s="13">
        <v>33.06</v>
      </c>
      <c r="D1380" s="13" t="str">
        <f t="shared" si="84"/>
        <v>Obesity</v>
      </c>
      <c r="E1380" s="13">
        <v>9.59</v>
      </c>
      <c r="F1380" s="13" t="str">
        <f t="shared" si="85"/>
        <v>Diabetes</v>
      </c>
      <c r="G1380" s="13" t="s">
        <v>8293</v>
      </c>
      <c r="H1380" s="13" t="s">
        <v>8291</v>
      </c>
      <c r="I1380" s="13" t="s">
        <v>8291</v>
      </c>
      <c r="J1380" s="27" t="s">
        <v>8292</v>
      </c>
      <c r="K1380" s="13" t="s">
        <v>8291</v>
      </c>
      <c r="L1380" s="13" t="str">
        <f t="shared" si="86"/>
        <v>No</v>
      </c>
      <c r="M1380" s="28">
        <f t="shared" si="87"/>
        <v>0</v>
      </c>
    </row>
    <row r="1381" spans="2:13" ht="15.75" customHeight="1" x14ac:dyDescent="0.3">
      <c r="B1381" s="12" t="s">
        <v>5047</v>
      </c>
      <c r="C1381" s="13">
        <v>26.62</v>
      </c>
      <c r="D1381" s="13" t="str">
        <f t="shared" si="84"/>
        <v>Overweight</v>
      </c>
      <c r="E1381" s="13">
        <v>6.15</v>
      </c>
      <c r="F1381" s="13" t="str">
        <f t="shared" si="85"/>
        <v>Prediabetes</v>
      </c>
      <c r="G1381" s="13" t="s">
        <v>8293</v>
      </c>
      <c r="H1381" s="13" t="s">
        <v>8291</v>
      </c>
      <c r="I1381" s="13" t="s">
        <v>8291</v>
      </c>
      <c r="J1381" s="27" t="s">
        <v>8292</v>
      </c>
      <c r="K1381" s="13" t="s">
        <v>8291</v>
      </c>
      <c r="L1381" s="13" t="str">
        <f t="shared" si="86"/>
        <v>No</v>
      </c>
      <c r="M1381" s="28">
        <f t="shared" si="87"/>
        <v>0</v>
      </c>
    </row>
    <row r="1382" spans="2:13" ht="15.75" customHeight="1" x14ac:dyDescent="0.3">
      <c r="B1382" s="12" t="s">
        <v>5050</v>
      </c>
      <c r="C1382" s="13">
        <v>37.1</v>
      </c>
      <c r="D1382" s="13" t="str">
        <f t="shared" si="84"/>
        <v>Obesity</v>
      </c>
      <c r="E1382" s="13">
        <v>11.08</v>
      </c>
      <c r="F1382" s="13" t="str">
        <f t="shared" si="85"/>
        <v>Diabetes</v>
      </c>
      <c r="G1382" s="13" t="s">
        <v>8291</v>
      </c>
      <c r="H1382" s="13" t="s">
        <v>8291</v>
      </c>
      <c r="I1382" s="13" t="s">
        <v>8291</v>
      </c>
      <c r="J1382" s="27" t="s">
        <v>8292</v>
      </c>
      <c r="K1382" s="13" t="s">
        <v>8291</v>
      </c>
      <c r="L1382" s="13" t="str">
        <f t="shared" si="86"/>
        <v>No</v>
      </c>
      <c r="M1382" s="28">
        <f t="shared" si="87"/>
        <v>0</v>
      </c>
    </row>
    <row r="1383" spans="2:13" ht="15.75" customHeight="1" x14ac:dyDescent="0.3">
      <c r="B1383" s="12" t="s">
        <v>5053</v>
      </c>
      <c r="C1383" s="13">
        <v>18.28</v>
      </c>
      <c r="D1383" s="13" t="str">
        <f t="shared" si="84"/>
        <v>Underweight</v>
      </c>
      <c r="E1383" s="13">
        <v>7.95</v>
      </c>
      <c r="F1383" s="13" t="str">
        <f t="shared" si="85"/>
        <v>Diabetes</v>
      </c>
      <c r="G1383" s="13" t="s">
        <v>8291</v>
      </c>
      <c r="H1383" s="13" t="s">
        <v>8291</v>
      </c>
      <c r="I1383" s="13" t="s">
        <v>8291</v>
      </c>
      <c r="J1383" s="27" t="s">
        <v>8292</v>
      </c>
      <c r="K1383" s="13" t="s">
        <v>8291</v>
      </c>
      <c r="L1383" s="13" t="str">
        <f t="shared" si="86"/>
        <v>No</v>
      </c>
      <c r="M1383" s="28">
        <f t="shared" si="87"/>
        <v>0</v>
      </c>
    </row>
    <row r="1384" spans="2:13" ht="15.75" customHeight="1" x14ac:dyDescent="0.3">
      <c r="B1384" s="12" t="s">
        <v>5057</v>
      </c>
      <c r="C1384" s="13">
        <v>35.814999999999998</v>
      </c>
      <c r="D1384" s="13" t="str">
        <f t="shared" si="84"/>
        <v>Obesity</v>
      </c>
      <c r="E1384" s="13">
        <v>6.23</v>
      </c>
      <c r="F1384" s="13" t="str">
        <f t="shared" si="85"/>
        <v>Prediabetes</v>
      </c>
      <c r="G1384" s="13" t="s">
        <v>8291</v>
      </c>
      <c r="H1384" s="13" t="s">
        <v>8291</v>
      </c>
      <c r="I1384" s="13" t="s">
        <v>8291</v>
      </c>
      <c r="J1384" s="27" t="s">
        <v>8292</v>
      </c>
      <c r="K1384" s="13" t="s">
        <v>8291</v>
      </c>
      <c r="L1384" s="13" t="str">
        <f t="shared" si="86"/>
        <v>No</v>
      </c>
      <c r="M1384" s="28">
        <f t="shared" si="87"/>
        <v>0</v>
      </c>
    </row>
    <row r="1385" spans="2:13" ht="15.75" customHeight="1" x14ac:dyDescent="0.3">
      <c r="B1385" s="12" t="s">
        <v>5060</v>
      </c>
      <c r="C1385" s="13">
        <v>30.69</v>
      </c>
      <c r="D1385" s="13" t="str">
        <f t="shared" si="84"/>
        <v>Obesity</v>
      </c>
      <c r="E1385" s="13">
        <v>6.5</v>
      </c>
      <c r="F1385" s="13" t="str">
        <f t="shared" si="85"/>
        <v>Diabetes</v>
      </c>
      <c r="G1385" s="13" t="s">
        <v>8291</v>
      </c>
      <c r="H1385" s="13" t="s">
        <v>8291</v>
      </c>
      <c r="I1385" s="13" t="s">
        <v>8291</v>
      </c>
      <c r="J1385" s="27" t="s">
        <v>8292</v>
      </c>
      <c r="K1385" s="13" t="s">
        <v>8291</v>
      </c>
      <c r="L1385" s="13" t="str">
        <f t="shared" si="86"/>
        <v>No</v>
      </c>
      <c r="M1385" s="28">
        <f t="shared" si="87"/>
        <v>0</v>
      </c>
    </row>
    <row r="1386" spans="2:13" ht="15.75" customHeight="1" x14ac:dyDescent="0.3">
      <c r="B1386" s="12" t="s">
        <v>5062</v>
      </c>
      <c r="C1386" s="13">
        <v>26.125</v>
      </c>
      <c r="D1386" s="13" t="str">
        <f t="shared" si="84"/>
        <v>Overweight</v>
      </c>
      <c r="E1386" s="13">
        <v>5.22</v>
      </c>
      <c r="F1386" s="13" t="str">
        <f t="shared" si="85"/>
        <v>Normal</v>
      </c>
      <c r="G1386" s="13" t="s">
        <v>8291</v>
      </c>
      <c r="H1386" s="13" t="s">
        <v>8291</v>
      </c>
      <c r="I1386" s="13" t="s">
        <v>8291</v>
      </c>
      <c r="J1386" s="27" t="s">
        <v>8292</v>
      </c>
      <c r="K1386" s="13" t="s">
        <v>8291</v>
      </c>
      <c r="L1386" s="13" t="str">
        <f t="shared" si="86"/>
        <v>No</v>
      </c>
      <c r="M1386" s="28">
        <f t="shared" si="87"/>
        <v>0</v>
      </c>
    </row>
    <row r="1387" spans="2:13" ht="15.75" customHeight="1" x14ac:dyDescent="0.3">
      <c r="B1387" s="12" t="s">
        <v>5066</v>
      </c>
      <c r="C1387" s="13">
        <v>34.58</v>
      </c>
      <c r="D1387" s="13" t="str">
        <f t="shared" si="84"/>
        <v>Obesity</v>
      </c>
      <c r="E1387" s="13">
        <v>6.3</v>
      </c>
      <c r="F1387" s="13" t="str">
        <f t="shared" si="85"/>
        <v>Prediabetes</v>
      </c>
      <c r="G1387" s="13" t="s">
        <v>8291</v>
      </c>
      <c r="H1387" s="13" t="s">
        <v>8291</v>
      </c>
      <c r="I1387" s="13" t="s">
        <v>8293</v>
      </c>
      <c r="J1387" s="27">
        <v>1</v>
      </c>
      <c r="K1387" s="13" t="s">
        <v>8291</v>
      </c>
      <c r="L1387" s="13" t="str">
        <f t="shared" si="86"/>
        <v>No</v>
      </c>
      <c r="M1387" s="28">
        <f t="shared" si="87"/>
        <v>1</v>
      </c>
    </row>
    <row r="1388" spans="2:13" ht="15.75" customHeight="1" x14ac:dyDescent="0.3">
      <c r="B1388" s="12" t="s">
        <v>5069</v>
      </c>
      <c r="C1388" s="13">
        <v>27.4</v>
      </c>
      <c r="D1388" s="13" t="str">
        <f t="shared" si="84"/>
        <v>Overweight</v>
      </c>
      <c r="E1388" s="13">
        <v>8.84</v>
      </c>
      <c r="F1388" s="13" t="str">
        <f t="shared" si="85"/>
        <v>Diabetes</v>
      </c>
      <c r="G1388" s="13" t="s">
        <v>8291</v>
      </c>
      <c r="H1388" s="13" t="s">
        <v>8291</v>
      </c>
      <c r="I1388" s="13" t="s">
        <v>8291</v>
      </c>
      <c r="J1388" s="27" t="s">
        <v>8292</v>
      </c>
      <c r="K1388" s="13" t="s">
        <v>8291</v>
      </c>
      <c r="L1388" s="13" t="str">
        <f t="shared" si="86"/>
        <v>No</v>
      </c>
      <c r="M1388" s="28">
        <f t="shared" si="87"/>
        <v>0</v>
      </c>
    </row>
    <row r="1389" spans="2:13" ht="15.75" customHeight="1" x14ac:dyDescent="0.3">
      <c r="B1389" s="12" t="s">
        <v>5073</v>
      </c>
      <c r="C1389" s="13">
        <v>27.53</v>
      </c>
      <c r="D1389" s="13" t="str">
        <f t="shared" si="84"/>
        <v>Overweight</v>
      </c>
      <c r="E1389" s="13">
        <v>4.1100000000000003</v>
      </c>
      <c r="F1389" s="13" t="str">
        <f t="shared" si="85"/>
        <v>Normal</v>
      </c>
      <c r="G1389" s="13" t="s">
        <v>8291</v>
      </c>
      <c r="H1389" s="13" t="s">
        <v>8291</v>
      </c>
      <c r="I1389" s="13" t="s">
        <v>8291</v>
      </c>
      <c r="J1389" s="27">
        <v>1</v>
      </c>
      <c r="K1389" s="13" t="s">
        <v>8291</v>
      </c>
      <c r="L1389" s="13" t="str">
        <f t="shared" si="86"/>
        <v>No</v>
      </c>
      <c r="M1389" s="28">
        <f t="shared" si="87"/>
        <v>1</v>
      </c>
    </row>
    <row r="1390" spans="2:13" ht="15.75" customHeight="1" x14ac:dyDescent="0.3">
      <c r="B1390" s="12" t="s">
        <v>5076</v>
      </c>
      <c r="C1390" s="13">
        <v>33</v>
      </c>
      <c r="D1390" s="13" t="str">
        <f t="shared" si="84"/>
        <v>Obesity</v>
      </c>
      <c r="E1390" s="13">
        <v>4.57</v>
      </c>
      <c r="F1390" s="13" t="str">
        <f t="shared" si="85"/>
        <v>Normal</v>
      </c>
      <c r="G1390" s="13" t="s">
        <v>8291</v>
      </c>
      <c r="H1390" s="13" t="s">
        <v>8291</v>
      </c>
      <c r="I1390" s="13" t="s">
        <v>8291</v>
      </c>
      <c r="J1390" s="27" t="s">
        <v>8292</v>
      </c>
      <c r="K1390" s="13" t="s">
        <v>8291</v>
      </c>
      <c r="L1390" s="13" t="str">
        <f t="shared" si="86"/>
        <v>No</v>
      </c>
      <c r="M1390" s="28">
        <f t="shared" si="87"/>
        <v>0</v>
      </c>
    </row>
    <row r="1391" spans="2:13" ht="15.75" customHeight="1" x14ac:dyDescent="0.3">
      <c r="B1391" s="12" t="s">
        <v>5080</v>
      </c>
      <c r="C1391" s="13">
        <v>25.78</v>
      </c>
      <c r="D1391" s="13" t="str">
        <f t="shared" si="84"/>
        <v>Overweight</v>
      </c>
      <c r="E1391" s="13">
        <v>11.06</v>
      </c>
      <c r="F1391" s="13" t="str">
        <f t="shared" si="85"/>
        <v>Diabetes</v>
      </c>
      <c r="G1391" s="13" t="s">
        <v>8293</v>
      </c>
      <c r="H1391" s="13" t="s">
        <v>8291</v>
      </c>
      <c r="I1391" s="13" t="s">
        <v>8291</v>
      </c>
      <c r="J1391" s="27" t="s">
        <v>8292</v>
      </c>
      <c r="K1391" s="13" t="s">
        <v>8291</v>
      </c>
      <c r="L1391" s="13" t="str">
        <f t="shared" si="86"/>
        <v>No</v>
      </c>
      <c r="M1391" s="28">
        <f t="shared" si="87"/>
        <v>0</v>
      </c>
    </row>
    <row r="1392" spans="2:13" ht="15.75" customHeight="1" x14ac:dyDescent="0.3">
      <c r="B1392" s="12" t="s">
        <v>5083</v>
      </c>
      <c r="C1392" s="13">
        <v>22.66</v>
      </c>
      <c r="D1392" s="13" t="str">
        <f t="shared" si="84"/>
        <v>Healthy Weight</v>
      </c>
      <c r="E1392" s="13">
        <v>10.68</v>
      </c>
      <c r="F1392" s="13" t="str">
        <f t="shared" si="85"/>
        <v>Diabetes</v>
      </c>
      <c r="G1392" s="13" t="s">
        <v>8291</v>
      </c>
      <c r="H1392" s="13" t="s">
        <v>8291</v>
      </c>
      <c r="I1392" s="13" t="s">
        <v>8291</v>
      </c>
      <c r="J1392" s="27" t="s">
        <v>8292</v>
      </c>
      <c r="K1392" s="13" t="s">
        <v>8291</v>
      </c>
      <c r="L1392" s="13" t="str">
        <f t="shared" si="86"/>
        <v>No</v>
      </c>
      <c r="M1392" s="28">
        <f t="shared" si="87"/>
        <v>0</v>
      </c>
    </row>
    <row r="1393" spans="2:13" ht="15.75" customHeight="1" x14ac:dyDescent="0.3">
      <c r="B1393" s="12" t="s">
        <v>5086</v>
      </c>
      <c r="C1393" s="13">
        <v>38.81</v>
      </c>
      <c r="D1393" s="13" t="str">
        <f t="shared" si="84"/>
        <v>Obesity</v>
      </c>
      <c r="E1393" s="13">
        <v>6.14</v>
      </c>
      <c r="F1393" s="13" t="str">
        <f t="shared" si="85"/>
        <v>Prediabetes</v>
      </c>
      <c r="G1393" s="13" t="s">
        <v>8293</v>
      </c>
      <c r="H1393" s="13" t="s">
        <v>8291</v>
      </c>
      <c r="I1393" s="13" t="s">
        <v>8291</v>
      </c>
      <c r="J1393" s="27">
        <v>1</v>
      </c>
      <c r="K1393" s="13" t="s">
        <v>8291</v>
      </c>
      <c r="L1393" s="13" t="str">
        <f t="shared" si="86"/>
        <v>No</v>
      </c>
      <c r="M1393" s="28">
        <f t="shared" si="87"/>
        <v>1</v>
      </c>
    </row>
    <row r="1394" spans="2:13" ht="15.75" customHeight="1" x14ac:dyDescent="0.3">
      <c r="B1394" s="12" t="s">
        <v>5089</v>
      </c>
      <c r="C1394" s="13">
        <v>38.51</v>
      </c>
      <c r="D1394" s="13" t="str">
        <f t="shared" si="84"/>
        <v>Obesity</v>
      </c>
      <c r="E1394" s="13">
        <v>5.45</v>
      </c>
      <c r="F1394" s="13" t="str">
        <f t="shared" si="85"/>
        <v>Normal</v>
      </c>
      <c r="G1394" s="13" t="s">
        <v>8293</v>
      </c>
      <c r="H1394" s="13" t="s">
        <v>8291</v>
      </c>
      <c r="I1394" s="13" t="s">
        <v>8291</v>
      </c>
      <c r="J1394" s="27" t="s">
        <v>8292</v>
      </c>
      <c r="K1394" s="13" t="s">
        <v>8291</v>
      </c>
      <c r="L1394" s="13" t="str">
        <f t="shared" si="86"/>
        <v>No</v>
      </c>
      <c r="M1394" s="28">
        <f t="shared" si="87"/>
        <v>0</v>
      </c>
    </row>
    <row r="1395" spans="2:13" ht="15.75" customHeight="1" x14ac:dyDescent="0.3">
      <c r="B1395" s="12" t="s">
        <v>5092</v>
      </c>
      <c r="C1395" s="13">
        <v>22.98</v>
      </c>
      <c r="D1395" s="13" t="str">
        <f t="shared" si="84"/>
        <v>Healthy Weight</v>
      </c>
      <c r="E1395" s="13">
        <v>6.14</v>
      </c>
      <c r="F1395" s="13" t="str">
        <f t="shared" si="85"/>
        <v>Prediabetes</v>
      </c>
      <c r="G1395" s="13" t="s">
        <v>8293</v>
      </c>
      <c r="H1395" s="13" t="s">
        <v>8291</v>
      </c>
      <c r="I1395" s="13" t="s">
        <v>8291</v>
      </c>
      <c r="J1395" s="27" t="s">
        <v>8292</v>
      </c>
      <c r="K1395" s="13" t="s">
        <v>8291</v>
      </c>
      <c r="L1395" s="13" t="str">
        <f t="shared" si="86"/>
        <v>No</v>
      </c>
      <c r="M1395" s="28">
        <f t="shared" si="87"/>
        <v>0</v>
      </c>
    </row>
    <row r="1396" spans="2:13" ht="15.75" customHeight="1" x14ac:dyDescent="0.3">
      <c r="B1396" s="12" t="s">
        <v>5096</v>
      </c>
      <c r="C1396" s="13">
        <v>15.65</v>
      </c>
      <c r="D1396" s="13" t="str">
        <f t="shared" si="84"/>
        <v>Underweight</v>
      </c>
      <c r="E1396" s="13">
        <v>7.85</v>
      </c>
      <c r="F1396" s="13" t="str">
        <f t="shared" si="85"/>
        <v>Diabetes</v>
      </c>
      <c r="G1396" s="13" t="s">
        <v>8291</v>
      </c>
      <c r="H1396" s="13" t="s">
        <v>8291</v>
      </c>
      <c r="I1396" s="13" t="s">
        <v>8291</v>
      </c>
      <c r="J1396" s="27" t="s">
        <v>8292</v>
      </c>
      <c r="K1396" s="13" t="s">
        <v>8291</v>
      </c>
      <c r="L1396" s="13" t="str">
        <f t="shared" si="86"/>
        <v>No</v>
      </c>
      <c r="M1396" s="28">
        <f t="shared" si="87"/>
        <v>0</v>
      </c>
    </row>
    <row r="1397" spans="2:13" ht="15.75" customHeight="1" x14ac:dyDescent="0.3">
      <c r="B1397" s="12" t="s">
        <v>5100</v>
      </c>
      <c r="C1397" s="13">
        <v>39.97</v>
      </c>
      <c r="D1397" s="13" t="str">
        <f t="shared" si="84"/>
        <v>Obesity</v>
      </c>
      <c r="E1397" s="13">
        <v>4.09</v>
      </c>
      <c r="F1397" s="13" t="str">
        <f t="shared" si="85"/>
        <v>Normal</v>
      </c>
      <c r="G1397" s="13" t="s">
        <v>8291</v>
      </c>
      <c r="H1397" s="13" t="s">
        <v>8291</v>
      </c>
      <c r="I1397" s="13" t="s">
        <v>8291</v>
      </c>
      <c r="J1397" s="27">
        <v>1</v>
      </c>
      <c r="K1397" s="13" t="s">
        <v>8291</v>
      </c>
      <c r="L1397" s="13" t="str">
        <f t="shared" si="86"/>
        <v>No</v>
      </c>
      <c r="M1397" s="28">
        <f t="shared" si="87"/>
        <v>1</v>
      </c>
    </row>
    <row r="1398" spans="2:13" ht="15.75" customHeight="1" x14ac:dyDescent="0.3">
      <c r="B1398" s="12" t="s">
        <v>5103</v>
      </c>
      <c r="C1398" s="13">
        <v>37.22</v>
      </c>
      <c r="D1398" s="13" t="str">
        <f t="shared" si="84"/>
        <v>Obesity</v>
      </c>
      <c r="E1398" s="13">
        <v>4.62</v>
      </c>
      <c r="F1398" s="13" t="str">
        <f t="shared" si="85"/>
        <v>Normal</v>
      </c>
      <c r="G1398" s="13" t="s">
        <v>8291</v>
      </c>
      <c r="H1398" s="13" t="s">
        <v>8291</v>
      </c>
      <c r="I1398" s="13" t="s">
        <v>8293</v>
      </c>
      <c r="J1398" s="27">
        <v>1</v>
      </c>
      <c r="K1398" s="13" t="s">
        <v>8291</v>
      </c>
      <c r="L1398" s="13" t="str">
        <f t="shared" si="86"/>
        <v>No</v>
      </c>
      <c r="M1398" s="28">
        <f t="shared" si="87"/>
        <v>1</v>
      </c>
    </row>
    <row r="1399" spans="2:13" ht="15.75" customHeight="1" x14ac:dyDescent="0.3">
      <c r="B1399" s="12" t="s">
        <v>5106</v>
      </c>
      <c r="C1399" s="13">
        <v>41.325000000000003</v>
      </c>
      <c r="D1399" s="13" t="str">
        <f t="shared" si="84"/>
        <v>Obesity</v>
      </c>
      <c r="E1399" s="13">
        <v>5.77</v>
      </c>
      <c r="F1399" s="13" t="str">
        <f t="shared" si="85"/>
        <v>Prediabetes</v>
      </c>
      <c r="G1399" s="13" t="s">
        <v>8291</v>
      </c>
      <c r="H1399" s="13" t="s">
        <v>8291</v>
      </c>
      <c r="I1399" s="13" t="s">
        <v>8291</v>
      </c>
      <c r="J1399" s="27" t="s">
        <v>8292</v>
      </c>
      <c r="K1399" s="13" t="s">
        <v>8291</v>
      </c>
      <c r="L1399" s="13" t="str">
        <f t="shared" si="86"/>
        <v>No</v>
      </c>
      <c r="M1399" s="28">
        <f t="shared" si="87"/>
        <v>0</v>
      </c>
    </row>
    <row r="1400" spans="2:13" ht="15.75" customHeight="1" x14ac:dyDescent="0.3">
      <c r="B1400" s="12" t="s">
        <v>5110</v>
      </c>
      <c r="C1400" s="13">
        <v>40.31</v>
      </c>
      <c r="D1400" s="13" t="str">
        <f t="shared" si="84"/>
        <v>Obesity</v>
      </c>
      <c r="E1400" s="13">
        <v>5.84</v>
      </c>
      <c r="F1400" s="13" t="str">
        <f t="shared" si="85"/>
        <v>Prediabetes</v>
      </c>
      <c r="G1400" s="13" t="s">
        <v>8291</v>
      </c>
      <c r="H1400" s="13" t="s">
        <v>8291</v>
      </c>
      <c r="I1400" s="13" t="s">
        <v>8291</v>
      </c>
      <c r="J1400" s="27" t="s">
        <v>8292</v>
      </c>
      <c r="K1400" s="13" t="s">
        <v>8291</v>
      </c>
      <c r="L1400" s="13" t="str">
        <f t="shared" si="86"/>
        <v>No</v>
      </c>
      <c r="M1400" s="28">
        <f t="shared" si="87"/>
        <v>0</v>
      </c>
    </row>
    <row r="1401" spans="2:13" ht="15.75" customHeight="1" x14ac:dyDescent="0.3">
      <c r="B1401" s="12" t="s">
        <v>5114</v>
      </c>
      <c r="C1401" s="13">
        <v>29.48</v>
      </c>
      <c r="D1401" s="13" t="str">
        <f t="shared" si="84"/>
        <v>Overweight</v>
      </c>
      <c r="E1401" s="13">
        <v>4.91</v>
      </c>
      <c r="F1401" s="13" t="str">
        <f t="shared" si="85"/>
        <v>Normal</v>
      </c>
      <c r="G1401" s="13" t="s">
        <v>8291</v>
      </c>
      <c r="H1401" s="13" t="s">
        <v>8291</v>
      </c>
      <c r="I1401" s="13" t="s">
        <v>8291</v>
      </c>
      <c r="J1401" s="27" t="s">
        <v>8292</v>
      </c>
      <c r="K1401" s="13" t="s">
        <v>8291</v>
      </c>
      <c r="L1401" s="13" t="str">
        <f t="shared" si="86"/>
        <v>No</v>
      </c>
      <c r="M1401" s="28">
        <f t="shared" si="87"/>
        <v>0</v>
      </c>
    </row>
    <row r="1402" spans="2:13" ht="15.75" customHeight="1" x14ac:dyDescent="0.3">
      <c r="B1402" s="12" t="s">
        <v>5117</v>
      </c>
      <c r="C1402" s="13">
        <v>33.155000000000001</v>
      </c>
      <c r="D1402" s="13" t="str">
        <f t="shared" si="84"/>
        <v>Obesity</v>
      </c>
      <c r="E1402" s="13">
        <v>5.07</v>
      </c>
      <c r="F1402" s="13" t="str">
        <f t="shared" si="85"/>
        <v>Normal</v>
      </c>
      <c r="G1402" s="13" t="s">
        <v>8291</v>
      </c>
      <c r="H1402" s="13" t="s">
        <v>8291</v>
      </c>
      <c r="I1402" s="13" t="s">
        <v>8291</v>
      </c>
      <c r="J1402" s="27" t="s">
        <v>8292</v>
      </c>
      <c r="K1402" s="13" t="s">
        <v>8291</v>
      </c>
      <c r="L1402" s="13" t="str">
        <f t="shared" si="86"/>
        <v>No</v>
      </c>
      <c r="M1402" s="28">
        <f t="shared" si="87"/>
        <v>0</v>
      </c>
    </row>
    <row r="1403" spans="2:13" ht="15.75" customHeight="1" x14ac:dyDescent="0.3">
      <c r="B1403" s="12" t="s">
        <v>5120</v>
      </c>
      <c r="C1403" s="13">
        <v>42.85</v>
      </c>
      <c r="D1403" s="13" t="str">
        <f t="shared" si="84"/>
        <v>Obesity</v>
      </c>
      <c r="E1403" s="13">
        <v>5.81</v>
      </c>
      <c r="F1403" s="13" t="str">
        <f t="shared" si="85"/>
        <v>Prediabetes</v>
      </c>
      <c r="G1403" s="13" t="s">
        <v>8293</v>
      </c>
      <c r="H1403" s="13" t="s">
        <v>8291</v>
      </c>
      <c r="I1403" s="13" t="s">
        <v>8291</v>
      </c>
      <c r="J1403" s="27" t="s">
        <v>8292</v>
      </c>
      <c r="K1403" s="13" t="s">
        <v>8291</v>
      </c>
      <c r="L1403" s="13" t="str">
        <f t="shared" si="86"/>
        <v>No</v>
      </c>
      <c r="M1403" s="28">
        <f t="shared" si="87"/>
        <v>0</v>
      </c>
    </row>
    <row r="1404" spans="2:13" ht="15.75" customHeight="1" x14ac:dyDescent="0.3">
      <c r="B1404" s="12" t="s">
        <v>5123</v>
      </c>
      <c r="C1404" s="13">
        <v>32.340000000000003</v>
      </c>
      <c r="D1404" s="13" t="str">
        <f t="shared" si="84"/>
        <v>Obesity</v>
      </c>
      <c r="E1404" s="13">
        <v>11.2</v>
      </c>
      <c r="F1404" s="13" t="str">
        <f t="shared" si="85"/>
        <v>Diabetes</v>
      </c>
      <c r="G1404" s="13" t="s">
        <v>8291</v>
      </c>
      <c r="H1404" s="13" t="s">
        <v>8291</v>
      </c>
      <c r="I1404" s="13" t="s">
        <v>8291</v>
      </c>
      <c r="J1404" s="27" t="s">
        <v>8292</v>
      </c>
      <c r="K1404" s="13" t="s">
        <v>8291</v>
      </c>
      <c r="L1404" s="13" t="str">
        <f t="shared" si="86"/>
        <v>No</v>
      </c>
      <c r="M1404" s="28">
        <f t="shared" si="87"/>
        <v>0</v>
      </c>
    </row>
    <row r="1405" spans="2:13" ht="15.75" customHeight="1" x14ac:dyDescent="0.3">
      <c r="B1405" s="12" t="s">
        <v>5126</v>
      </c>
      <c r="C1405" s="13">
        <v>27.5</v>
      </c>
      <c r="D1405" s="13" t="str">
        <f t="shared" si="84"/>
        <v>Overweight</v>
      </c>
      <c r="E1405" s="13">
        <v>10.75</v>
      </c>
      <c r="F1405" s="13" t="str">
        <f t="shared" si="85"/>
        <v>Diabetes</v>
      </c>
      <c r="G1405" s="13" t="s">
        <v>8291</v>
      </c>
      <c r="H1405" s="13" t="s">
        <v>8291</v>
      </c>
      <c r="I1405" s="13" t="s">
        <v>8291</v>
      </c>
      <c r="J1405" s="27" t="s">
        <v>8292</v>
      </c>
      <c r="K1405" s="13" t="s">
        <v>8291</v>
      </c>
      <c r="L1405" s="13" t="str">
        <f t="shared" si="86"/>
        <v>No</v>
      </c>
      <c r="M1405" s="28">
        <f t="shared" si="87"/>
        <v>0</v>
      </c>
    </row>
    <row r="1406" spans="2:13" ht="15.75" customHeight="1" x14ac:dyDescent="0.3">
      <c r="B1406" s="12" t="s">
        <v>5129</v>
      </c>
      <c r="C1406" s="13">
        <v>25.8</v>
      </c>
      <c r="D1406" s="13" t="str">
        <f t="shared" si="84"/>
        <v>Overweight</v>
      </c>
      <c r="E1406" s="13">
        <v>7.8</v>
      </c>
      <c r="F1406" s="13" t="str">
        <f t="shared" si="85"/>
        <v>Diabetes</v>
      </c>
      <c r="G1406" s="13" t="s">
        <v>8291</v>
      </c>
      <c r="H1406" s="13" t="s">
        <v>8291</v>
      </c>
      <c r="I1406" s="13" t="s">
        <v>8291</v>
      </c>
      <c r="J1406" s="27" t="s">
        <v>8292</v>
      </c>
      <c r="K1406" s="13" t="s">
        <v>8291</v>
      </c>
      <c r="L1406" s="13" t="str">
        <f t="shared" si="86"/>
        <v>No</v>
      </c>
      <c r="M1406" s="28">
        <f t="shared" si="87"/>
        <v>0</v>
      </c>
    </row>
    <row r="1407" spans="2:13" ht="15.75" customHeight="1" x14ac:dyDescent="0.3">
      <c r="B1407" s="12" t="s">
        <v>5133</v>
      </c>
      <c r="C1407" s="13">
        <v>25</v>
      </c>
      <c r="D1407" s="13" t="str">
        <f t="shared" si="84"/>
        <v>Overweight</v>
      </c>
      <c r="E1407" s="13">
        <v>7.04</v>
      </c>
      <c r="F1407" s="13" t="str">
        <f t="shared" si="85"/>
        <v>Diabetes</v>
      </c>
      <c r="G1407" s="13" t="s">
        <v>8291</v>
      </c>
      <c r="H1407" s="13" t="s">
        <v>8291</v>
      </c>
      <c r="I1407" s="13" t="s">
        <v>8291</v>
      </c>
      <c r="J1407" s="27" t="s">
        <v>8292</v>
      </c>
      <c r="K1407" s="13" t="s">
        <v>8291</v>
      </c>
      <c r="L1407" s="13" t="str">
        <f t="shared" si="86"/>
        <v>No</v>
      </c>
      <c r="M1407" s="28">
        <f t="shared" si="87"/>
        <v>0</v>
      </c>
    </row>
    <row r="1408" spans="2:13" ht="15.75" customHeight="1" x14ac:dyDescent="0.3">
      <c r="B1408" s="12" t="s">
        <v>5137</v>
      </c>
      <c r="C1408" s="13">
        <v>41.2</v>
      </c>
      <c r="D1408" s="13" t="str">
        <f t="shared" si="84"/>
        <v>Obesity</v>
      </c>
      <c r="E1408" s="13">
        <v>4.18</v>
      </c>
      <c r="F1408" s="13" t="str">
        <f t="shared" si="85"/>
        <v>Normal</v>
      </c>
      <c r="G1408" s="13" t="s">
        <v>8293</v>
      </c>
      <c r="H1408" s="13" t="s">
        <v>8291</v>
      </c>
      <c r="I1408" s="13" t="s">
        <v>8291</v>
      </c>
      <c r="J1408" s="27" t="s">
        <v>8292</v>
      </c>
      <c r="K1408" s="13" t="s">
        <v>8291</v>
      </c>
      <c r="L1408" s="13" t="str">
        <f t="shared" si="86"/>
        <v>No</v>
      </c>
      <c r="M1408" s="28">
        <f t="shared" si="87"/>
        <v>0</v>
      </c>
    </row>
    <row r="1409" spans="2:13" ht="15.75" customHeight="1" x14ac:dyDescent="0.3">
      <c r="B1409" s="12" t="s">
        <v>5140</v>
      </c>
      <c r="C1409" s="13">
        <v>17.78</v>
      </c>
      <c r="D1409" s="13" t="str">
        <f t="shared" si="84"/>
        <v>Underweight</v>
      </c>
      <c r="E1409" s="13">
        <v>8.19</v>
      </c>
      <c r="F1409" s="13" t="str">
        <f t="shared" si="85"/>
        <v>Diabetes</v>
      </c>
      <c r="G1409" s="13" t="s">
        <v>8291</v>
      </c>
      <c r="H1409" s="13" t="s">
        <v>8291</v>
      </c>
      <c r="I1409" s="13" t="s">
        <v>8291</v>
      </c>
      <c r="J1409" s="27" t="s">
        <v>8292</v>
      </c>
      <c r="K1409" s="13" t="s">
        <v>8291</v>
      </c>
      <c r="L1409" s="13" t="str">
        <f t="shared" si="86"/>
        <v>No</v>
      </c>
      <c r="M1409" s="28">
        <f t="shared" si="87"/>
        <v>0</v>
      </c>
    </row>
    <row r="1410" spans="2:13" ht="15.75" customHeight="1" x14ac:dyDescent="0.3">
      <c r="B1410" s="12" t="s">
        <v>5143</v>
      </c>
      <c r="C1410" s="13">
        <v>40.119999999999997</v>
      </c>
      <c r="D1410" s="13" t="str">
        <f t="shared" si="84"/>
        <v>Obesity</v>
      </c>
      <c r="E1410" s="13">
        <v>6.22</v>
      </c>
      <c r="F1410" s="13" t="str">
        <f t="shared" si="85"/>
        <v>Prediabetes</v>
      </c>
      <c r="G1410" s="13" t="s">
        <v>8293</v>
      </c>
      <c r="H1410" s="13" t="s">
        <v>8291</v>
      </c>
      <c r="I1410" s="13" t="s">
        <v>8293</v>
      </c>
      <c r="J1410" s="27">
        <v>1</v>
      </c>
      <c r="K1410" s="13" t="s">
        <v>8291</v>
      </c>
      <c r="L1410" s="13" t="str">
        <f t="shared" si="86"/>
        <v>No</v>
      </c>
      <c r="M1410" s="28">
        <f t="shared" si="87"/>
        <v>1</v>
      </c>
    </row>
    <row r="1411" spans="2:13" ht="15.75" customHeight="1" x14ac:dyDescent="0.3">
      <c r="B1411" s="12" t="s">
        <v>5146</v>
      </c>
      <c r="C1411" s="13">
        <v>19.350000000000001</v>
      </c>
      <c r="D1411" s="13" t="str">
        <f t="shared" ref="D1411:D1474" si="88">IF(C1411&lt;18.5,"Underweight", IF(AND(C1411&gt;=18.5,C1411&lt;=24.9),"Healthy Weight", IF(AND(C1411&gt;=25,C1411&lt;=29.9),"Overweight", IF(C1411&gt;=30,"Obesity"))))</f>
        <v>Healthy Weight</v>
      </c>
      <c r="E1411" s="13">
        <v>8.2200000000000006</v>
      </c>
      <c r="F1411" s="13" t="str">
        <f t="shared" ref="F1411:F1474" si="89">IF(E1411&lt;5.7,"Normal",IF(AND(E1411&gt;=5.7,E1411&lt;=6.4),"Prediabetes",IF(E1411&gt;=6.5,"Diabetes")))</f>
        <v>Diabetes</v>
      </c>
      <c r="G1411" s="13" t="s">
        <v>8293</v>
      </c>
      <c r="H1411" s="13" t="s">
        <v>8291</v>
      </c>
      <c r="I1411" s="13" t="s">
        <v>8291</v>
      </c>
      <c r="J1411" s="27" t="s">
        <v>8292</v>
      </c>
      <c r="K1411" s="13" t="s">
        <v>8291</v>
      </c>
      <c r="L1411" s="13" t="str">
        <f t="shared" ref="L1411:L1474" si="90">IF($K$3:$K$2337="?","No",K1411)</f>
        <v>No</v>
      </c>
      <c r="M1411" s="28">
        <f t="shared" ref="M1411:M1474" si="91">IF(J1411="No major surgery", 0,J1411)</f>
        <v>0</v>
      </c>
    </row>
    <row r="1412" spans="2:13" ht="15.75" customHeight="1" x14ac:dyDescent="0.3">
      <c r="B1412" s="12" t="s">
        <v>5149</v>
      </c>
      <c r="C1412" s="13">
        <v>36.69</v>
      </c>
      <c r="D1412" s="13" t="str">
        <f t="shared" si="88"/>
        <v>Obesity</v>
      </c>
      <c r="E1412" s="13">
        <v>6.15</v>
      </c>
      <c r="F1412" s="13" t="str">
        <f t="shared" si="89"/>
        <v>Prediabetes</v>
      </c>
      <c r="G1412" s="13" t="s">
        <v>8291</v>
      </c>
      <c r="H1412" s="13" t="s">
        <v>8291</v>
      </c>
      <c r="I1412" s="13" t="s">
        <v>8291</v>
      </c>
      <c r="J1412" s="27" t="s">
        <v>8292</v>
      </c>
      <c r="K1412" s="13" t="s">
        <v>8291</v>
      </c>
      <c r="L1412" s="13" t="str">
        <f t="shared" si="90"/>
        <v>No</v>
      </c>
      <c r="M1412" s="28">
        <f t="shared" si="91"/>
        <v>0</v>
      </c>
    </row>
    <row r="1413" spans="2:13" ht="15.75" customHeight="1" x14ac:dyDescent="0.3">
      <c r="B1413" s="12" t="s">
        <v>5153</v>
      </c>
      <c r="C1413" s="13">
        <v>28.51</v>
      </c>
      <c r="D1413" s="13" t="str">
        <f t="shared" si="88"/>
        <v>Overweight</v>
      </c>
      <c r="E1413" s="13">
        <v>5.65</v>
      </c>
      <c r="F1413" s="13" t="str">
        <f t="shared" si="89"/>
        <v>Normal</v>
      </c>
      <c r="G1413" s="13" t="s">
        <v>8293</v>
      </c>
      <c r="H1413" s="13" t="s">
        <v>8291</v>
      </c>
      <c r="I1413" s="13" t="s">
        <v>8291</v>
      </c>
      <c r="J1413" s="27">
        <v>1</v>
      </c>
      <c r="K1413" s="13" t="s">
        <v>8291</v>
      </c>
      <c r="L1413" s="13" t="str">
        <f t="shared" si="90"/>
        <v>No</v>
      </c>
      <c r="M1413" s="28">
        <f t="shared" si="91"/>
        <v>1</v>
      </c>
    </row>
    <row r="1414" spans="2:13" ht="15.75" customHeight="1" x14ac:dyDescent="0.3">
      <c r="B1414" s="12" t="s">
        <v>5156</v>
      </c>
      <c r="C1414" s="13">
        <v>30.21</v>
      </c>
      <c r="D1414" s="13" t="str">
        <f t="shared" si="88"/>
        <v>Obesity</v>
      </c>
      <c r="E1414" s="13">
        <v>5.5</v>
      </c>
      <c r="F1414" s="13" t="str">
        <f t="shared" si="89"/>
        <v>Normal</v>
      </c>
      <c r="G1414" s="13" t="s">
        <v>8291</v>
      </c>
      <c r="H1414" s="13" t="s">
        <v>8291</v>
      </c>
      <c r="I1414" s="13" t="s">
        <v>8291</v>
      </c>
      <c r="J1414" s="27">
        <v>1</v>
      </c>
      <c r="K1414" s="13" t="s">
        <v>8291</v>
      </c>
      <c r="L1414" s="13" t="str">
        <f t="shared" si="90"/>
        <v>No</v>
      </c>
      <c r="M1414" s="28">
        <f t="shared" si="91"/>
        <v>1</v>
      </c>
    </row>
    <row r="1415" spans="2:13" ht="15.75" customHeight="1" x14ac:dyDescent="0.3">
      <c r="B1415" s="12" t="s">
        <v>5159</v>
      </c>
      <c r="C1415" s="13">
        <v>24.33</v>
      </c>
      <c r="D1415" s="13" t="str">
        <f t="shared" si="88"/>
        <v>Healthy Weight</v>
      </c>
      <c r="E1415" s="13">
        <v>8</v>
      </c>
      <c r="F1415" s="13" t="str">
        <f t="shared" si="89"/>
        <v>Diabetes</v>
      </c>
      <c r="G1415" s="13" t="s">
        <v>8291</v>
      </c>
      <c r="H1415" s="13" t="s">
        <v>8291</v>
      </c>
      <c r="I1415" s="13" t="s">
        <v>8291</v>
      </c>
      <c r="J1415" s="27" t="s">
        <v>8292</v>
      </c>
      <c r="K1415" s="13" t="s">
        <v>8291</v>
      </c>
      <c r="L1415" s="13" t="str">
        <f t="shared" si="90"/>
        <v>No</v>
      </c>
      <c r="M1415" s="28">
        <f t="shared" si="91"/>
        <v>0</v>
      </c>
    </row>
    <row r="1416" spans="2:13" ht="15.75" customHeight="1" x14ac:dyDescent="0.3">
      <c r="B1416" s="12" t="s">
        <v>5162</v>
      </c>
      <c r="C1416" s="13">
        <v>19.855</v>
      </c>
      <c r="D1416" s="13" t="str">
        <f t="shared" si="88"/>
        <v>Healthy Weight</v>
      </c>
      <c r="E1416" s="13">
        <v>5.71</v>
      </c>
      <c r="F1416" s="13" t="str">
        <f t="shared" si="89"/>
        <v>Prediabetes</v>
      </c>
      <c r="G1416" s="13" t="s">
        <v>8293</v>
      </c>
      <c r="H1416" s="13" t="s">
        <v>8291</v>
      </c>
      <c r="I1416" s="13" t="s">
        <v>8291</v>
      </c>
      <c r="J1416" s="27" t="s">
        <v>8292</v>
      </c>
      <c r="K1416" s="13" t="s">
        <v>8291</v>
      </c>
      <c r="L1416" s="13" t="str">
        <f t="shared" si="90"/>
        <v>No</v>
      </c>
      <c r="M1416" s="28">
        <f t="shared" si="91"/>
        <v>0</v>
      </c>
    </row>
    <row r="1417" spans="2:13" ht="15.75" customHeight="1" x14ac:dyDescent="0.3">
      <c r="B1417" s="12" t="s">
        <v>5165</v>
      </c>
      <c r="C1417" s="13">
        <v>25.364999999999998</v>
      </c>
      <c r="D1417" s="13" t="str">
        <f t="shared" si="88"/>
        <v>Overweight</v>
      </c>
      <c r="E1417" s="13">
        <v>11.71</v>
      </c>
      <c r="F1417" s="13" t="str">
        <f t="shared" si="89"/>
        <v>Diabetes</v>
      </c>
      <c r="G1417" s="13" t="s">
        <v>8291</v>
      </c>
      <c r="H1417" s="13" t="s">
        <v>8291</v>
      </c>
      <c r="I1417" s="13" t="s">
        <v>8291</v>
      </c>
      <c r="J1417" s="27" t="s">
        <v>8292</v>
      </c>
      <c r="K1417" s="13" t="s">
        <v>8291</v>
      </c>
      <c r="L1417" s="13" t="str">
        <f t="shared" si="90"/>
        <v>No</v>
      </c>
      <c r="M1417" s="28">
        <f t="shared" si="91"/>
        <v>0</v>
      </c>
    </row>
    <row r="1418" spans="2:13" ht="15.75" customHeight="1" x14ac:dyDescent="0.3">
      <c r="B1418" s="12" t="s">
        <v>5169</v>
      </c>
      <c r="C1418" s="13">
        <v>29.6</v>
      </c>
      <c r="D1418" s="13" t="str">
        <f t="shared" si="88"/>
        <v>Overweight</v>
      </c>
      <c r="E1418" s="13">
        <v>6.17</v>
      </c>
      <c r="F1418" s="13" t="str">
        <f t="shared" si="89"/>
        <v>Prediabetes</v>
      </c>
      <c r="G1418" s="13" t="s">
        <v>8293</v>
      </c>
      <c r="H1418" s="13" t="s">
        <v>8291</v>
      </c>
      <c r="I1418" s="13" t="s">
        <v>8293</v>
      </c>
      <c r="J1418" s="27">
        <v>1</v>
      </c>
      <c r="K1418" s="13" t="s">
        <v>8291</v>
      </c>
      <c r="L1418" s="13" t="str">
        <f t="shared" si="90"/>
        <v>No</v>
      </c>
      <c r="M1418" s="28">
        <f t="shared" si="91"/>
        <v>1</v>
      </c>
    </row>
    <row r="1419" spans="2:13" ht="15.75" customHeight="1" x14ac:dyDescent="0.3">
      <c r="B1419" s="12" t="s">
        <v>5172</v>
      </c>
      <c r="C1419" s="13">
        <v>39.43</v>
      </c>
      <c r="D1419" s="13" t="str">
        <f t="shared" si="88"/>
        <v>Obesity</v>
      </c>
      <c r="E1419" s="13">
        <v>6.1</v>
      </c>
      <c r="F1419" s="13" t="str">
        <f t="shared" si="89"/>
        <v>Prediabetes</v>
      </c>
      <c r="G1419" s="13" t="s">
        <v>8293</v>
      </c>
      <c r="H1419" s="13" t="s">
        <v>8291</v>
      </c>
      <c r="I1419" s="13" t="s">
        <v>8293</v>
      </c>
      <c r="J1419" s="27">
        <v>1</v>
      </c>
      <c r="K1419" s="13" t="s">
        <v>8291</v>
      </c>
      <c r="L1419" s="13" t="str">
        <f t="shared" si="90"/>
        <v>No</v>
      </c>
      <c r="M1419" s="28">
        <f t="shared" si="91"/>
        <v>1</v>
      </c>
    </row>
    <row r="1420" spans="2:13" ht="15.75" customHeight="1" x14ac:dyDescent="0.3">
      <c r="B1420" s="12" t="s">
        <v>5176</v>
      </c>
      <c r="C1420" s="13">
        <v>27.34</v>
      </c>
      <c r="D1420" s="13" t="str">
        <f t="shared" si="88"/>
        <v>Overweight</v>
      </c>
      <c r="E1420" s="13">
        <v>5.19</v>
      </c>
      <c r="F1420" s="13" t="str">
        <f t="shared" si="89"/>
        <v>Normal</v>
      </c>
      <c r="G1420" s="13" t="s">
        <v>8293</v>
      </c>
      <c r="H1420" s="13" t="s">
        <v>8291</v>
      </c>
      <c r="I1420" s="13" t="s">
        <v>8291</v>
      </c>
      <c r="J1420" s="27">
        <v>1</v>
      </c>
      <c r="K1420" s="13" t="s">
        <v>8291</v>
      </c>
      <c r="L1420" s="13" t="str">
        <f t="shared" si="90"/>
        <v>No</v>
      </c>
      <c r="M1420" s="28">
        <f t="shared" si="91"/>
        <v>1</v>
      </c>
    </row>
    <row r="1421" spans="2:13" ht="15.75" customHeight="1" x14ac:dyDescent="0.3">
      <c r="B1421" s="12" t="s">
        <v>5179</v>
      </c>
      <c r="C1421" s="13">
        <v>39.01</v>
      </c>
      <c r="D1421" s="13" t="str">
        <f t="shared" si="88"/>
        <v>Obesity</v>
      </c>
      <c r="E1421" s="13">
        <v>5.37</v>
      </c>
      <c r="F1421" s="13" t="str">
        <f t="shared" si="89"/>
        <v>Normal</v>
      </c>
      <c r="G1421" s="13" t="s">
        <v>8293</v>
      </c>
      <c r="H1421" s="13" t="s">
        <v>8291</v>
      </c>
      <c r="I1421" s="13" t="s">
        <v>8291</v>
      </c>
      <c r="J1421" s="27" t="s">
        <v>8292</v>
      </c>
      <c r="K1421" s="13" t="s">
        <v>8291</v>
      </c>
      <c r="L1421" s="13" t="str">
        <f t="shared" si="90"/>
        <v>No</v>
      </c>
      <c r="M1421" s="28">
        <f t="shared" si="91"/>
        <v>0</v>
      </c>
    </row>
    <row r="1422" spans="2:13" ht="15.75" customHeight="1" x14ac:dyDescent="0.3">
      <c r="B1422" s="12" t="s">
        <v>5182</v>
      </c>
      <c r="C1422" s="13">
        <v>18.989999999999998</v>
      </c>
      <c r="D1422" s="13" t="str">
        <f t="shared" si="88"/>
        <v>Healthy Weight</v>
      </c>
      <c r="E1422" s="13">
        <v>10.82</v>
      </c>
      <c r="F1422" s="13" t="str">
        <f t="shared" si="89"/>
        <v>Diabetes</v>
      </c>
      <c r="G1422" s="13" t="s">
        <v>8293</v>
      </c>
      <c r="H1422" s="13" t="s">
        <v>8291</v>
      </c>
      <c r="I1422" s="13" t="s">
        <v>8291</v>
      </c>
      <c r="J1422" s="27" t="s">
        <v>8292</v>
      </c>
      <c r="K1422" s="13" t="s">
        <v>8291</v>
      </c>
      <c r="L1422" s="13" t="str">
        <f t="shared" si="90"/>
        <v>No</v>
      </c>
      <c r="M1422" s="28">
        <f t="shared" si="91"/>
        <v>0</v>
      </c>
    </row>
    <row r="1423" spans="2:13" ht="15.75" customHeight="1" x14ac:dyDescent="0.3">
      <c r="B1423" s="12" t="s">
        <v>5186</v>
      </c>
      <c r="C1423" s="13">
        <v>42.3</v>
      </c>
      <c r="D1423" s="13" t="str">
        <f t="shared" si="88"/>
        <v>Obesity</v>
      </c>
      <c r="E1423" s="13">
        <v>6.06</v>
      </c>
      <c r="F1423" s="13" t="str">
        <f t="shared" si="89"/>
        <v>Prediabetes</v>
      </c>
      <c r="G1423" s="13" t="s">
        <v>8293</v>
      </c>
      <c r="H1423" s="13" t="s">
        <v>8291</v>
      </c>
      <c r="I1423" s="13" t="s">
        <v>8291</v>
      </c>
      <c r="J1423" s="27" t="s">
        <v>8292</v>
      </c>
      <c r="K1423" s="13" t="s">
        <v>8291</v>
      </c>
      <c r="L1423" s="13" t="str">
        <f t="shared" si="90"/>
        <v>No</v>
      </c>
      <c r="M1423" s="28">
        <f t="shared" si="91"/>
        <v>0</v>
      </c>
    </row>
    <row r="1424" spans="2:13" ht="15.75" customHeight="1" x14ac:dyDescent="0.3">
      <c r="B1424" s="12" t="s">
        <v>5190</v>
      </c>
      <c r="C1424" s="13">
        <v>39.805</v>
      </c>
      <c r="D1424" s="13" t="str">
        <f t="shared" si="88"/>
        <v>Obesity</v>
      </c>
      <c r="E1424" s="13">
        <v>5.91</v>
      </c>
      <c r="F1424" s="13" t="str">
        <f t="shared" si="89"/>
        <v>Prediabetes</v>
      </c>
      <c r="G1424" s="13" t="s">
        <v>8291</v>
      </c>
      <c r="H1424" s="13" t="s">
        <v>8291</v>
      </c>
      <c r="I1424" s="13" t="s">
        <v>8291</v>
      </c>
      <c r="J1424" s="27" t="s">
        <v>8292</v>
      </c>
      <c r="K1424" s="13" t="s">
        <v>8291</v>
      </c>
      <c r="L1424" s="13" t="str">
        <f t="shared" si="90"/>
        <v>No</v>
      </c>
      <c r="M1424" s="28">
        <f t="shared" si="91"/>
        <v>0</v>
      </c>
    </row>
    <row r="1425" spans="2:13" ht="15.75" customHeight="1" x14ac:dyDescent="0.3">
      <c r="B1425" s="12" t="s">
        <v>5194</v>
      </c>
      <c r="C1425" s="13">
        <v>33.700000000000003</v>
      </c>
      <c r="D1425" s="13" t="str">
        <f t="shared" si="88"/>
        <v>Obesity</v>
      </c>
      <c r="E1425" s="13">
        <v>5.87</v>
      </c>
      <c r="F1425" s="13" t="str">
        <f t="shared" si="89"/>
        <v>Prediabetes</v>
      </c>
      <c r="G1425" s="13" t="s">
        <v>8291</v>
      </c>
      <c r="H1425" s="13" t="s">
        <v>8291</v>
      </c>
      <c r="I1425" s="13" t="s">
        <v>8291</v>
      </c>
      <c r="J1425" s="27" t="s">
        <v>8292</v>
      </c>
      <c r="K1425" s="13" t="s">
        <v>8291</v>
      </c>
      <c r="L1425" s="13" t="str">
        <f t="shared" si="90"/>
        <v>No</v>
      </c>
      <c r="M1425" s="28">
        <f t="shared" si="91"/>
        <v>0</v>
      </c>
    </row>
    <row r="1426" spans="2:13" ht="15.75" customHeight="1" x14ac:dyDescent="0.3">
      <c r="B1426" s="12" t="s">
        <v>5198</v>
      </c>
      <c r="C1426" s="13">
        <v>36.195</v>
      </c>
      <c r="D1426" s="13" t="str">
        <f t="shared" si="88"/>
        <v>Obesity</v>
      </c>
      <c r="E1426" s="13">
        <v>6.22</v>
      </c>
      <c r="F1426" s="13" t="str">
        <f t="shared" si="89"/>
        <v>Prediabetes</v>
      </c>
      <c r="G1426" s="13" t="s">
        <v>8291</v>
      </c>
      <c r="H1426" s="13" t="s">
        <v>8291</v>
      </c>
      <c r="I1426" s="13" t="s">
        <v>8291</v>
      </c>
      <c r="J1426" s="27" t="s">
        <v>8292</v>
      </c>
      <c r="K1426" s="13" t="s">
        <v>8291</v>
      </c>
      <c r="L1426" s="13" t="str">
        <f t="shared" si="90"/>
        <v>No</v>
      </c>
      <c r="M1426" s="28">
        <f t="shared" si="91"/>
        <v>0</v>
      </c>
    </row>
    <row r="1427" spans="2:13" ht="15.75" customHeight="1" x14ac:dyDescent="0.3">
      <c r="B1427" s="12" t="s">
        <v>5202</v>
      </c>
      <c r="C1427" s="13">
        <v>32.6</v>
      </c>
      <c r="D1427" s="13" t="str">
        <f t="shared" si="88"/>
        <v>Obesity</v>
      </c>
      <c r="E1427" s="13">
        <v>5.73</v>
      </c>
      <c r="F1427" s="13" t="str">
        <f t="shared" si="89"/>
        <v>Prediabetes</v>
      </c>
      <c r="G1427" s="13" t="s">
        <v>8291</v>
      </c>
      <c r="H1427" s="13" t="s">
        <v>8291</v>
      </c>
      <c r="I1427" s="13" t="s">
        <v>8293</v>
      </c>
      <c r="J1427" s="27">
        <v>1</v>
      </c>
      <c r="K1427" s="13" t="s">
        <v>8291</v>
      </c>
      <c r="L1427" s="13" t="str">
        <f t="shared" si="90"/>
        <v>No</v>
      </c>
      <c r="M1427" s="28">
        <f t="shared" si="91"/>
        <v>1</v>
      </c>
    </row>
    <row r="1428" spans="2:13" ht="15.75" customHeight="1" x14ac:dyDescent="0.3">
      <c r="B1428" s="12" t="s">
        <v>5206</v>
      </c>
      <c r="C1428" s="13">
        <v>30.2</v>
      </c>
      <c r="D1428" s="13" t="str">
        <f t="shared" si="88"/>
        <v>Obesity</v>
      </c>
      <c r="E1428" s="13">
        <v>5.7</v>
      </c>
      <c r="F1428" s="13" t="str">
        <f t="shared" si="89"/>
        <v>Prediabetes</v>
      </c>
      <c r="G1428" s="13" t="s">
        <v>8291</v>
      </c>
      <c r="H1428" s="13" t="s">
        <v>8291</v>
      </c>
      <c r="I1428" s="13" t="s">
        <v>8291</v>
      </c>
      <c r="J1428" s="27" t="s">
        <v>8292</v>
      </c>
      <c r="K1428" s="13" t="s">
        <v>8291</v>
      </c>
      <c r="L1428" s="13" t="str">
        <f t="shared" si="90"/>
        <v>No</v>
      </c>
      <c r="M1428" s="28">
        <f t="shared" si="91"/>
        <v>0</v>
      </c>
    </row>
    <row r="1429" spans="2:13" ht="15.75" customHeight="1" x14ac:dyDescent="0.3">
      <c r="B1429" s="12" t="s">
        <v>5209</v>
      </c>
      <c r="C1429" s="13">
        <v>27.645</v>
      </c>
      <c r="D1429" s="13" t="str">
        <f t="shared" si="88"/>
        <v>Overweight</v>
      </c>
      <c r="E1429" s="13">
        <v>9.91</v>
      </c>
      <c r="F1429" s="13" t="str">
        <f t="shared" si="89"/>
        <v>Diabetes</v>
      </c>
      <c r="G1429" s="13" t="s">
        <v>8291</v>
      </c>
      <c r="H1429" s="13" t="s">
        <v>8291</v>
      </c>
      <c r="I1429" s="13" t="s">
        <v>8291</v>
      </c>
      <c r="J1429" s="27" t="s">
        <v>8292</v>
      </c>
      <c r="K1429" s="13" t="s">
        <v>8291</v>
      </c>
      <c r="L1429" s="13" t="str">
        <f t="shared" si="90"/>
        <v>No</v>
      </c>
      <c r="M1429" s="28">
        <f t="shared" si="91"/>
        <v>0</v>
      </c>
    </row>
    <row r="1430" spans="2:13" ht="15.75" customHeight="1" x14ac:dyDescent="0.3">
      <c r="B1430" s="12" t="s">
        <v>5212</v>
      </c>
      <c r="C1430" s="13">
        <v>26.41</v>
      </c>
      <c r="D1430" s="13" t="str">
        <f t="shared" si="88"/>
        <v>Overweight</v>
      </c>
      <c r="E1430" s="13">
        <v>11.4</v>
      </c>
      <c r="F1430" s="13" t="str">
        <f t="shared" si="89"/>
        <v>Diabetes</v>
      </c>
      <c r="G1430" s="13" t="s">
        <v>8291</v>
      </c>
      <c r="H1430" s="13" t="s">
        <v>8291</v>
      </c>
      <c r="I1430" s="13" t="s">
        <v>8291</v>
      </c>
      <c r="J1430" s="27" t="s">
        <v>8292</v>
      </c>
      <c r="K1430" s="13" t="s">
        <v>8291</v>
      </c>
      <c r="L1430" s="13" t="str">
        <f t="shared" si="90"/>
        <v>No</v>
      </c>
      <c r="M1430" s="28">
        <f t="shared" si="91"/>
        <v>0</v>
      </c>
    </row>
    <row r="1431" spans="2:13" ht="15.75" customHeight="1" x14ac:dyDescent="0.3">
      <c r="B1431" s="12" t="s">
        <v>5216</v>
      </c>
      <c r="C1431" s="13">
        <v>34.1</v>
      </c>
      <c r="D1431" s="13" t="str">
        <f t="shared" si="88"/>
        <v>Obesity</v>
      </c>
      <c r="E1431" s="13">
        <v>6.29</v>
      </c>
      <c r="F1431" s="13" t="str">
        <f t="shared" si="89"/>
        <v>Prediabetes</v>
      </c>
      <c r="G1431" s="13" t="s">
        <v>8293</v>
      </c>
      <c r="H1431" s="13" t="s">
        <v>8291</v>
      </c>
      <c r="I1431" s="13" t="s">
        <v>8293</v>
      </c>
      <c r="J1431" s="27">
        <v>1</v>
      </c>
      <c r="K1431" s="13" t="s">
        <v>8291</v>
      </c>
      <c r="L1431" s="13" t="str">
        <f t="shared" si="90"/>
        <v>No</v>
      </c>
      <c r="M1431" s="28">
        <f t="shared" si="91"/>
        <v>1</v>
      </c>
    </row>
    <row r="1432" spans="2:13" ht="15.75" customHeight="1" x14ac:dyDescent="0.3">
      <c r="B1432" s="12" t="s">
        <v>5218</v>
      </c>
      <c r="C1432" s="13">
        <v>17.3</v>
      </c>
      <c r="D1432" s="13" t="str">
        <f t="shared" si="88"/>
        <v>Underweight</v>
      </c>
      <c r="E1432" s="13">
        <v>9.2799999999999994</v>
      </c>
      <c r="F1432" s="13" t="str">
        <f t="shared" si="89"/>
        <v>Diabetes</v>
      </c>
      <c r="G1432" s="13" t="s">
        <v>8291</v>
      </c>
      <c r="H1432" s="13" t="s">
        <v>8291</v>
      </c>
      <c r="I1432" s="13" t="s">
        <v>8291</v>
      </c>
      <c r="J1432" s="27" t="s">
        <v>8292</v>
      </c>
      <c r="K1432" s="13" t="s">
        <v>8291</v>
      </c>
      <c r="L1432" s="13" t="str">
        <f t="shared" si="90"/>
        <v>No</v>
      </c>
      <c r="M1432" s="28">
        <f t="shared" si="91"/>
        <v>0</v>
      </c>
    </row>
    <row r="1433" spans="2:13" ht="15.75" customHeight="1" x14ac:dyDescent="0.3">
      <c r="B1433" s="12" t="s">
        <v>5222</v>
      </c>
      <c r="C1433" s="13">
        <v>35.020000000000003</v>
      </c>
      <c r="D1433" s="13" t="str">
        <f t="shared" si="88"/>
        <v>Obesity</v>
      </c>
      <c r="E1433" s="13">
        <v>4.78</v>
      </c>
      <c r="F1433" s="13" t="str">
        <f t="shared" si="89"/>
        <v>Normal</v>
      </c>
      <c r="G1433" s="13" t="s">
        <v>8291</v>
      </c>
      <c r="H1433" s="13" t="s">
        <v>8291</v>
      </c>
      <c r="I1433" s="13" t="s">
        <v>8293</v>
      </c>
      <c r="J1433" s="27">
        <v>1</v>
      </c>
      <c r="K1433" s="13" t="s">
        <v>8291</v>
      </c>
      <c r="L1433" s="13" t="str">
        <f t="shared" si="90"/>
        <v>No</v>
      </c>
      <c r="M1433" s="28">
        <f t="shared" si="91"/>
        <v>1</v>
      </c>
    </row>
    <row r="1434" spans="2:13" ht="15.75" customHeight="1" x14ac:dyDescent="0.3">
      <c r="B1434" s="12" t="s">
        <v>5226</v>
      </c>
      <c r="C1434" s="13">
        <v>37.1</v>
      </c>
      <c r="D1434" s="13" t="str">
        <f t="shared" si="88"/>
        <v>Obesity</v>
      </c>
      <c r="E1434" s="13">
        <v>8.8699999999999992</v>
      </c>
      <c r="F1434" s="13" t="str">
        <f t="shared" si="89"/>
        <v>Diabetes</v>
      </c>
      <c r="G1434" s="13" t="s">
        <v>8293</v>
      </c>
      <c r="H1434" s="13" t="s">
        <v>8291</v>
      </c>
      <c r="I1434" s="13" t="s">
        <v>8291</v>
      </c>
      <c r="J1434" s="27" t="s">
        <v>8292</v>
      </c>
      <c r="K1434" s="13" t="s">
        <v>8291</v>
      </c>
      <c r="L1434" s="13" t="str">
        <f t="shared" si="90"/>
        <v>No</v>
      </c>
      <c r="M1434" s="28">
        <f t="shared" si="91"/>
        <v>0</v>
      </c>
    </row>
    <row r="1435" spans="2:13" ht="15.75" customHeight="1" x14ac:dyDescent="0.3">
      <c r="B1435" s="12" t="s">
        <v>5229</v>
      </c>
      <c r="C1435" s="13">
        <v>16.79</v>
      </c>
      <c r="D1435" s="13" t="str">
        <f t="shared" si="88"/>
        <v>Underweight</v>
      </c>
      <c r="E1435" s="13">
        <v>11.4</v>
      </c>
      <c r="F1435" s="13" t="str">
        <f t="shared" si="89"/>
        <v>Diabetes</v>
      </c>
      <c r="G1435" s="13" t="s">
        <v>8291</v>
      </c>
      <c r="H1435" s="13" t="s">
        <v>8291</v>
      </c>
      <c r="I1435" s="13" t="s">
        <v>8291</v>
      </c>
      <c r="J1435" s="27" t="s">
        <v>8292</v>
      </c>
      <c r="K1435" s="13" t="s">
        <v>8291</v>
      </c>
      <c r="L1435" s="13" t="str">
        <f t="shared" si="90"/>
        <v>No</v>
      </c>
      <c r="M1435" s="28">
        <f t="shared" si="91"/>
        <v>0</v>
      </c>
    </row>
    <row r="1436" spans="2:13" ht="15.75" customHeight="1" x14ac:dyDescent="0.3">
      <c r="B1436" s="12" t="s">
        <v>5233</v>
      </c>
      <c r="C1436" s="13">
        <v>31.635000000000002</v>
      </c>
      <c r="D1436" s="13" t="str">
        <f t="shared" si="88"/>
        <v>Obesity</v>
      </c>
      <c r="E1436" s="13">
        <v>9.1300000000000008</v>
      </c>
      <c r="F1436" s="13" t="str">
        <f t="shared" si="89"/>
        <v>Diabetes</v>
      </c>
      <c r="G1436" s="13" t="s">
        <v>8293</v>
      </c>
      <c r="H1436" s="13" t="s">
        <v>8291</v>
      </c>
      <c r="I1436" s="13" t="s">
        <v>8291</v>
      </c>
      <c r="J1436" s="27" t="s">
        <v>8292</v>
      </c>
      <c r="K1436" s="13" t="s">
        <v>8291</v>
      </c>
      <c r="L1436" s="13" t="str">
        <f t="shared" si="90"/>
        <v>No</v>
      </c>
      <c r="M1436" s="28">
        <f t="shared" si="91"/>
        <v>0</v>
      </c>
    </row>
    <row r="1437" spans="2:13" ht="15.75" customHeight="1" x14ac:dyDescent="0.3">
      <c r="B1437" s="12" t="s">
        <v>5236</v>
      </c>
      <c r="C1437" s="13">
        <v>24.19</v>
      </c>
      <c r="D1437" s="13" t="str">
        <f t="shared" si="88"/>
        <v>Healthy Weight</v>
      </c>
      <c r="E1437" s="13">
        <v>6.22</v>
      </c>
      <c r="F1437" s="13" t="str">
        <f t="shared" si="89"/>
        <v>Prediabetes</v>
      </c>
      <c r="G1437" s="13" t="s">
        <v>8293</v>
      </c>
      <c r="H1437" s="13" t="s">
        <v>8291</v>
      </c>
      <c r="I1437" s="13" t="s">
        <v>8293</v>
      </c>
      <c r="J1437" s="27">
        <v>1</v>
      </c>
      <c r="K1437" s="13" t="s">
        <v>8291</v>
      </c>
      <c r="L1437" s="13" t="str">
        <f t="shared" si="90"/>
        <v>No</v>
      </c>
      <c r="M1437" s="28">
        <f t="shared" si="91"/>
        <v>1</v>
      </c>
    </row>
    <row r="1438" spans="2:13" ht="15.75" customHeight="1" x14ac:dyDescent="0.3">
      <c r="B1438" s="12" t="s">
        <v>5239</v>
      </c>
      <c r="C1438" s="13">
        <v>35.29</v>
      </c>
      <c r="D1438" s="13" t="str">
        <f t="shared" si="88"/>
        <v>Obesity</v>
      </c>
      <c r="E1438" s="13">
        <v>5.9</v>
      </c>
      <c r="F1438" s="13" t="str">
        <f t="shared" si="89"/>
        <v>Prediabetes</v>
      </c>
      <c r="G1438" s="13" t="s">
        <v>8291</v>
      </c>
      <c r="H1438" s="13" t="s">
        <v>8291</v>
      </c>
      <c r="I1438" s="13" t="s">
        <v>8293</v>
      </c>
      <c r="J1438" s="27">
        <v>1</v>
      </c>
      <c r="K1438" s="13" t="s">
        <v>8291</v>
      </c>
      <c r="L1438" s="13" t="str">
        <f t="shared" si="90"/>
        <v>No</v>
      </c>
      <c r="M1438" s="28">
        <f t="shared" si="91"/>
        <v>1</v>
      </c>
    </row>
    <row r="1439" spans="2:13" ht="15.75" customHeight="1" x14ac:dyDescent="0.3">
      <c r="B1439" s="12" t="s">
        <v>5243</v>
      </c>
      <c r="C1439" s="13">
        <v>35.299999999999997</v>
      </c>
      <c r="D1439" s="13" t="str">
        <f t="shared" si="88"/>
        <v>Obesity</v>
      </c>
      <c r="E1439" s="13">
        <v>4.45</v>
      </c>
      <c r="F1439" s="13" t="str">
        <f t="shared" si="89"/>
        <v>Normal</v>
      </c>
      <c r="G1439" s="13" t="s">
        <v>8291</v>
      </c>
      <c r="H1439" s="13" t="s">
        <v>8291</v>
      </c>
      <c r="I1439" s="13" t="s">
        <v>8291</v>
      </c>
      <c r="J1439" s="27" t="s">
        <v>8292</v>
      </c>
      <c r="K1439" s="13" t="s">
        <v>8291</v>
      </c>
      <c r="L1439" s="13" t="str">
        <f t="shared" si="90"/>
        <v>No</v>
      </c>
      <c r="M1439" s="28">
        <f t="shared" si="91"/>
        <v>0</v>
      </c>
    </row>
    <row r="1440" spans="2:13" ht="15.75" customHeight="1" x14ac:dyDescent="0.3">
      <c r="B1440" s="12" t="s">
        <v>5246</v>
      </c>
      <c r="C1440" s="13">
        <v>35.64</v>
      </c>
      <c r="D1440" s="13" t="str">
        <f t="shared" si="88"/>
        <v>Obesity</v>
      </c>
      <c r="E1440" s="13">
        <v>6.17</v>
      </c>
      <c r="F1440" s="13" t="str">
        <f t="shared" si="89"/>
        <v>Prediabetes</v>
      </c>
      <c r="G1440" s="13" t="s">
        <v>8291</v>
      </c>
      <c r="H1440" s="13" t="s">
        <v>8291</v>
      </c>
      <c r="I1440" s="13" t="s">
        <v>8293</v>
      </c>
      <c r="J1440" s="27">
        <v>1</v>
      </c>
      <c r="K1440" s="13" t="s">
        <v>8291</v>
      </c>
      <c r="L1440" s="13" t="str">
        <f t="shared" si="90"/>
        <v>No</v>
      </c>
      <c r="M1440" s="28">
        <f t="shared" si="91"/>
        <v>1</v>
      </c>
    </row>
    <row r="1441" spans="2:13" ht="15.75" customHeight="1" x14ac:dyDescent="0.3">
      <c r="B1441" s="12" t="s">
        <v>5249</v>
      </c>
      <c r="C1441" s="13">
        <v>33.1</v>
      </c>
      <c r="D1441" s="13" t="str">
        <f t="shared" si="88"/>
        <v>Obesity</v>
      </c>
      <c r="E1441" s="13">
        <v>4.93</v>
      </c>
      <c r="F1441" s="13" t="str">
        <f t="shared" si="89"/>
        <v>Normal</v>
      </c>
      <c r="G1441" s="13" t="s">
        <v>8291</v>
      </c>
      <c r="H1441" s="13" t="s">
        <v>8291</v>
      </c>
      <c r="I1441" s="13" t="s">
        <v>8291</v>
      </c>
      <c r="J1441" s="27" t="s">
        <v>8292</v>
      </c>
      <c r="K1441" s="13" t="s">
        <v>8291</v>
      </c>
      <c r="L1441" s="13" t="str">
        <f t="shared" si="90"/>
        <v>No</v>
      </c>
      <c r="M1441" s="28">
        <f t="shared" si="91"/>
        <v>0</v>
      </c>
    </row>
    <row r="1442" spans="2:13" ht="15.75" customHeight="1" x14ac:dyDescent="0.3">
      <c r="B1442" s="12" t="s">
        <v>5252</v>
      </c>
      <c r="C1442" s="13">
        <v>26.41</v>
      </c>
      <c r="D1442" s="13" t="str">
        <f t="shared" si="88"/>
        <v>Overweight</v>
      </c>
      <c r="E1442" s="13">
        <v>7.32</v>
      </c>
      <c r="F1442" s="13" t="str">
        <f t="shared" si="89"/>
        <v>Diabetes</v>
      </c>
      <c r="G1442" s="13" t="s">
        <v>8293</v>
      </c>
      <c r="H1442" s="13" t="s">
        <v>8291</v>
      </c>
      <c r="I1442" s="13" t="s">
        <v>8291</v>
      </c>
      <c r="J1442" s="27">
        <v>1</v>
      </c>
      <c r="K1442" s="13" t="s">
        <v>8291</v>
      </c>
      <c r="L1442" s="13" t="str">
        <f t="shared" si="90"/>
        <v>No</v>
      </c>
      <c r="M1442" s="28">
        <f t="shared" si="91"/>
        <v>1</v>
      </c>
    </row>
    <row r="1443" spans="2:13" ht="15.75" customHeight="1" x14ac:dyDescent="0.3">
      <c r="B1443" s="12" t="s">
        <v>5256</v>
      </c>
      <c r="C1443" s="13">
        <v>29.9</v>
      </c>
      <c r="D1443" s="13" t="str">
        <f t="shared" si="88"/>
        <v>Overweight</v>
      </c>
      <c r="E1443" s="13">
        <v>5.27</v>
      </c>
      <c r="F1443" s="13" t="str">
        <f t="shared" si="89"/>
        <v>Normal</v>
      </c>
      <c r="G1443" s="13" t="s">
        <v>8291</v>
      </c>
      <c r="H1443" s="13" t="s">
        <v>8291</v>
      </c>
      <c r="I1443" s="13" t="s">
        <v>8293</v>
      </c>
      <c r="J1443" s="27">
        <v>1</v>
      </c>
      <c r="K1443" s="13" t="s">
        <v>8291</v>
      </c>
      <c r="L1443" s="13" t="str">
        <f t="shared" si="90"/>
        <v>No</v>
      </c>
      <c r="M1443" s="28">
        <f t="shared" si="91"/>
        <v>1</v>
      </c>
    </row>
    <row r="1444" spans="2:13" ht="15.75" customHeight="1" x14ac:dyDescent="0.3">
      <c r="B1444" s="12" t="s">
        <v>5259</v>
      </c>
      <c r="C1444" s="13">
        <v>25.24</v>
      </c>
      <c r="D1444" s="13" t="str">
        <f t="shared" si="88"/>
        <v>Overweight</v>
      </c>
      <c r="E1444" s="13">
        <v>5.82</v>
      </c>
      <c r="F1444" s="13" t="str">
        <f t="shared" si="89"/>
        <v>Prediabetes</v>
      </c>
      <c r="G1444" s="13" t="s">
        <v>8291</v>
      </c>
      <c r="H1444" s="13" t="s">
        <v>8291</v>
      </c>
      <c r="I1444" s="13" t="s">
        <v>8291</v>
      </c>
      <c r="J1444" s="27">
        <v>1</v>
      </c>
      <c r="K1444" s="13" t="s">
        <v>8291</v>
      </c>
      <c r="L1444" s="13" t="str">
        <f t="shared" si="90"/>
        <v>No</v>
      </c>
      <c r="M1444" s="28">
        <f t="shared" si="91"/>
        <v>1</v>
      </c>
    </row>
    <row r="1445" spans="2:13" ht="15.75" customHeight="1" x14ac:dyDescent="0.3">
      <c r="B1445" s="12" t="s">
        <v>5262</v>
      </c>
      <c r="C1445" s="13">
        <v>25.08</v>
      </c>
      <c r="D1445" s="13" t="str">
        <f t="shared" si="88"/>
        <v>Overweight</v>
      </c>
      <c r="E1445" s="13">
        <v>5.8</v>
      </c>
      <c r="F1445" s="13" t="str">
        <f t="shared" si="89"/>
        <v>Prediabetes</v>
      </c>
      <c r="G1445" s="13" t="s">
        <v>8291</v>
      </c>
      <c r="H1445" s="13" t="s">
        <v>8291</v>
      </c>
      <c r="I1445" s="13" t="s">
        <v>8293</v>
      </c>
      <c r="J1445" s="27">
        <v>1</v>
      </c>
      <c r="K1445" s="13" t="s">
        <v>8291</v>
      </c>
      <c r="L1445" s="13" t="str">
        <f t="shared" si="90"/>
        <v>No</v>
      </c>
      <c r="M1445" s="28">
        <f t="shared" si="91"/>
        <v>1</v>
      </c>
    </row>
    <row r="1446" spans="2:13" ht="15.75" customHeight="1" x14ac:dyDescent="0.3">
      <c r="B1446" s="12" t="s">
        <v>5265</v>
      </c>
      <c r="C1446" s="13">
        <v>29.164999999999999</v>
      </c>
      <c r="D1446" s="13" t="str">
        <f t="shared" si="88"/>
        <v>Overweight</v>
      </c>
      <c r="E1446" s="13">
        <v>4.87</v>
      </c>
      <c r="F1446" s="13" t="str">
        <f t="shared" si="89"/>
        <v>Normal</v>
      </c>
      <c r="G1446" s="13" t="s">
        <v>8291</v>
      </c>
      <c r="H1446" s="13" t="s">
        <v>8293</v>
      </c>
      <c r="I1446" s="13" t="s">
        <v>8291</v>
      </c>
      <c r="J1446" s="27">
        <v>1</v>
      </c>
      <c r="K1446" s="13" t="s">
        <v>8291</v>
      </c>
      <c r="L1446" s="13" t="str">
        <f t="shared" si="90"/>
        <v>No</v>
      </c>
      <c r="M1446" s="28">
        <f t="shared" si="91"/>
        <v>1</v>
      </c>
    </row>
    <row r="1447" spans="2:13" ht="15.75" customHeight="1" x14ac:dyDescent="0.3">
      <c r="B1447" s="12" t="s">
        <v>5268</v>
      </c>
      <c r="C1447" s="13">
        <v>15.05</v>
      </c>
      <c r="D1447" s="13" t="str">
        <f t="shared" si="88"/>
        <v>Underweight</v>
      </c>
      <c r="E1447" s="13">
        <v>8.1199999999999992</v>
      </c>
      <c r="F1447" s="13" t="str">
        <f t="shared" si="89"/>
        <v>Diabetes</v>
      </c>
      <c r="G1447" s="13" t="s">
        <v>8291</v>
      </c>
      <c r="H1447" s="13" t="s">
        <v>8291</v>
      </c>
      <c r="I1447" s="13" t="s">
        <v>8291</v>
      </c>
      <c r="J1447" s="27" t="s">
        <v>8292</v>
      </c>
      <c r="K1447" s="13" t="s">
        <v>8291</v>
      </c>
      <c r="L1447" s="13" t="str">
        <f t="shared" si="90"/>
        <v>No</v>
      </c>
      <c r="M1447" s="28">
        <f t="shared" si="91"/>
        <v>0</v>
      </c>
    </row>
    <row r="1448" spans="2:13" ht="15.75" customHeight="1" x14ac:dyDescent="0.3">
      <c r="B1448" s="12" t="s">
        <v>5272</v>
      </c>
      <c r="C1448" s="13">
        <v>19.95</v>
      </c>
      <c r="D1448" s="13" t="str">
        <f t="shared" si="88"/>
        <v>Healthy Weight</v>
      </c>
      <c r="E1448" s="13">
        <v>4.3600000000000003</v>
      </c>
      <c r="F1448" s="13" t="str">
        <f t="shared" si="89"/>
        <v>Normal</v>
      </c>
      <c r="G1448" s="13" t="s">
        <v>8291</v>
      </c>
      <c r="H1448" s="13" t="s">
        <v>8291</v>
      </c>
      <c r="I1448" s="13" t="s">
        <v>8291</v>
      </c>
      <c r="J1448" s="27">
        <v>2</v>
      </c>
      <c r="K1448" s="13" t="s">
        <v>8291</v>
      </c>
      <c r="L1448" s="13" t="str">
        <f t="shared" si="90"/>
        <v>No</v>
      </c>
      <c r="M1448" s="28">
        <f t="shared" si="91"/>
        <v>2</v>
      </c>
    </row>
    <row r="1449" spans="2:13" ht="15.75" customHeight="1" x14ac:dyDescent="0.3">
      <c r="B1449" s="12" t="s">
        <v>5274</v>
      </c>
      <c r="C1449" s="13">
        <v>16.66</v>
      </c>
      <c r="D1449" s="13" t="str">
        <f t="shared" si="88"/>
        <v>Underweight</v>
      </c>
      <c r="E1449" s="13">
        <v>9.16</v>
      </c>
      <c r="F1449" s="13" t="str">
        <f t="shared" si="89"/>
        <v>Diabetes</v>
      </c>
      <c r="G1449" s="13" t="s">
        <v>8291</v>
      </c>
      <c r="H1449" s="13" t="s">
        <v>8291</v>
      </c>
      <c r="I1449" s="13" t="s">
        <v>8291</v>
      </c>
      <c r="J1449" s="27" t="s">
        <v>8292</v>
      </c>
      <c r="K1449" s="13" t="s">
        <v>8291</v>
      </c>
      <c r="L1449" s="13" t="str">
        <f t="shared" si="90"/>
        <v>No</v>
      </c>
      <c r="M1449" s="28">
        <f t="shared" si="91"/>
        <v>0</v>
      </c>
    </row>
    <row r="1450" spans="2:13" ht="15.75" customHeight="1" x14ac:dyDescent="0.3">
      <c r="B1450" s="12" t="s">
        <v>5277</v>
      </c>
      <c r="C1450" s="13">
        <v>16.62</v>
      </c>
      <c r="D1450" s="13" t="str">
        <f t="shared" si="88"/>
        <v>Underweight</v>
      </c>
      <c r="E1450" s="13">
        <v>9.14</v>
      </c>
      <c r="F1450" s="13" t="str">
        <f t="shared" si="89"/>
        <v>Diabetes</v>
      </c>
      <c r="G1450" s="13" t="s">
        <v>8291</v>
      </c>
      <c r="H1450" s="13" t="s">
        <v>8291</v>
      </c>
      <c r="I1450" s="13" t="s">
        <v>8291</v>
      </c>
      <c r="J1450" s="27" t="s">
        <v>8292</v>
      </c>
      <c r="K1450" s="13" t="s">
        <v>8291</v>
      </c>
      <c r="L1450" s="13" t="str">
        <f t="shared" si="90"/>
        <v>No</v>
      </c>
      <c r="M1450" s="28">
        <f t="shared" si="91"/>
        <v>0</v>
      </c>
    </row>
    <row r="1451" spans="2:13" ht="15.75" customHeight="1" x14ac:dyDescent="0.3">
      <c r="B1451" s="12" t="s">
        <v>5281</v>
      </c>
      <c r="C1451" s="13">
        <v>15.36</v>
      </c>
      <c r="D1451" s="13" t="str">
        <f t="shared" si="88"/>
        <v>Underweight</v>
      </c>
      <c r="E1451" s="13">
        <v>5.49</v>
      </c>
      <c r="F1451" s="13" t="str">
        <f t="shared" si="89"/>
        <v>Normal</v>
      </c>
      <c r="G1451" s="13" t="s">
        <v>8293</v>
      </c>
      <c r="H1451" s="13" t="s">
        <v>8291</v>
      </c>
      <c r="I1451" s="13" t="s">
        <v>8291</v>
      </c>
      <c r="J1451" s="27">
        <v>2</v>
      </c>
      <c r="K1451" s="13" t="s">
        <v>8291</v>
      </c>
      <c r="L1451" s="13" t="str">
        <f t="shared" si="90"/>
        <v>No</v>
      </c>
      <c r="M1451" s="28">
        <f t="shared" si="91"/>
        <v>2</v>
      </c>
    </row>
    <row r="1452" spans="2:13" ht="15.75" customHeight="1" x14ac:dyDescent="0.3">
      <c r="B1452" s="12" t="s">
        <v>5285</v>
      </c>
      <c r="C1452" s="13">
        <v>27.74</v>
      </c>
      <c r="D1452" s="13" t="str">
        <f t="shared" si="88"/>
        <v>Overweight</v>
      </c>
      <c r="E1452" s="13">
        <v>5.96</v>
      </c>
      <c r="F1452" s="13" t="str">
        <f t="shared" si="89"/>
        <v>Prediabetes</v>
      </c>
      <c r="G1452" s="13" t="s">
        <v>8293</v>
      </c>
      <c r="H1452" s="13" t="s">
        <v>8291</v>
      </c>
      <c r="I1452" s="13" t="s">
        <v>8291</v>
      </c>
      <c r="J1452" s="27" t="s">
        <v>8292</v>
      </c>
      <c r="K1452" s="13" t="s">
        <v>8291</v>
      </c>
      <c r="L1452" s="13" t="str">
        <f t="shared" si="90"/>
        <v>No</v>
      </c>
      <c r="M1452" s="28">
        <f t="shared" si="91"/>
        <v>0</v>
      </c>
    </row>
    <row r="1453" spans="2:13" ht="15.75" customHeight="1" x14ac:dyDescent="0.3">
      <c r="B1453" s="12" t="s">
        <v>5289</v>
      </c>
      <c r="C1453" s="13">
        <v>22.44</v>
      </c>
      <c r="D1453" s="13" t="str">
        <f t="shared" si="88"/>
        <v>Healthy Weight</v>
      </c>
      <c r="E1453" s="13">
        <v>4.62</v>
      </c>
      <c r="F1453" s="13" t="str">
        <f t="shared" si="89"/>
        <v>Normal</v>
      </c>
      <c r="G1453" s="13" t="s">
        <v>8293</v>
      </c>
      <c r="H1453" s="13" t="s">
        <v>8291</v>
      </c>
      <c r="I1453" s="13" t="s">
        <v>8291</v>
      </c>
      <c r="J1453" s="27" t="s">
        <v>8292</v>
      </c>
      <c r="K1453" s="13" t="s">
        <v>8291</v>
      </c>
      <c r="L1453" s="13" t="str">
        <f t="shared" si="90"/>
        <v>No</v>
      </c>
      <c r="M1453" s="28">
        <f t="shared" si="91"/>
        <v>0</v>
      </c>
    </row>
    <row r="1454" spans="2:13" ht="15.75" customHeight="1" x14ac:dyDescent="0.3">
      <c r="B1454" s="12" t="s">
        <v>5293</v>
      </c>
      <c r="C1454" s="13">
        <v>37.049999999999997</v>
      </c>
      <c r="D1454" s="13" t="str">
        <f t="shared" si="88"/>
        <v>Obesity</v>
      </c>
      <c r="E1454" s="13">
        <v>9.9600000000000009</v>
      </c>
      <c r="F1454" s="13" t="str">
        <f t="shared" si="89"/>
        <v>Diabetes</v>
      </c>
      <c r="G1454" s="13" t="s">
        <v>8293</v>
      </c>
      <c r="H1454" s="13" t="s">
        <v>8291</v>
      </c>
      <c r="I1454" s="13" t="s">
        <v>8291</v>
      </c>
      <c r="J1454" s="27" t="s">
        <v>8292</v>
      </c>
      <c r="K1454" s="13" t="s">
        <v>8291</v>
      </c>
      <c r="L1454" s="13" t="str">
        <f t="shared" si="90"/>
        <v>No</v>
      </c>
      <c r="M1454" s="28">
        <f t="shared" si="91"/>
        <v>0</v>
      </c>
    </row>
    <row r="1455" spans="2:13" ht="15.75" customHeight="1" x14ac:dyDescent="0.3">
      <c r="B1455" s="12" t="s">
        <v>5296</v>
      </c>
      <c r="C1455" s="13">
        <v>22.95</v>
      </c>
      <c r="D1455" s="13" t="str">
        <f t="shared" si="88"/>
        <v>Healthy Weight</v>
      </c>
      <c r="E1455" s="13">
        <v>10.53</v>
      </c>
      <c r="F1455" s="13" t="str">
        <f t="shared" si="89"/>
        <v>Diabetes</v>
      </c>
      <c r="G1455" s="13" t="s">
        <v>8291</v>
      </c>
      <c r="H1455" s="13" t="s">
        <v>8291</v>
      </c>
      <c r="I1455" s="13" t="s">
        <v>8291</v>
      </c>
      <c r="J1455" s="27">
        <v>2</v>
      </c>
      <c r="K1455" s="13" t="s">
        <v>8291</v>
      </c>
      <c r="L1455" s="13" t="str">
        <f t="shared" si="90"/>
        <v>No</v>
      </c>
      <c r="M1455" s="28">
        <f t="shared" si="91"/>
        <v>2</v>
      </c>
    </row>
    <row r="1456" spans="2:13" ht="15.75" customHeight="1" x14ac:dyDescent="0.3">
      <c r="B1456" s="12" t="s">
        <v>5299</v>
      </c>
      <c r="C1456" s="13">
        <v>34.200000000000003</v>
      </c>
      <c r="D1456" s="13" t="str">
        <f t="shared" si="88"/>
        <v>Obesity</v>
      </c>
      <c r="E1456" s="13">
        <v>6.69</v>
      </c>
      <c r="F1456" s="13" t="str">
        <f t="shared" si="89"/>
        <v>Diabetes</v>
      </c>
      <c r="G1456" s="13" t="s">
        <v>8293</v>
      </c>
      <c r="H1456" s="13" t="s">
        <v>8291</v>
      </c>
      <c r="I1456" s="13" t="s">
        <v>8291</v>
      </c>
      <c r="J1456" s="27" t="s">
        <v>8292</v>
      </c>
      <c r="K1456" s="13" t="s">
        <v>8291</v>
      </c>
      <c r="L1456" s="13" t="str">
        <f t="shared" si="90"/>
        <v>No</v>
      </c>
      <c r="M1456" s="28">
        <f t="shared" si="91"/>
        <v>0</v>
      </c>
    </row>
    <row r="1457" spans="2:13" ht="15.75" customHeight="1" x14ac:dyDescent="0.3">
      <c r="B1457" s="12" t="s">
        <v>5303</v>
      </c>
      <c r="C1457" s="13">
        <v>30.59</v>
      </c>
      <c r="D1457" s="13" t="str">
        <f t="shared" si="88"/>
        <v>Obesity</v>
      </c>
      <c r="E1457" s="13">
        <v>9.5500000000000007</v>
      </c>
      <c r="F1457" s="13" t="str">
        <f t="shared" si="89"/>
        <v>Diabetes</v>
      </c>
      <c r="G1457" s="13" t="s">
        <v>8293</v>
      </c>
      <c r="H1457" s="13" t="s">
        <v>8291</v>
      </c>
      <c r="I1457" s="13" t="s">
        <v>8291</v>
      </c>
      <c r="J1457" s="27" t="s">
        <v>8292</v>
      </c>
      <c r="K1457" s="13" t="s">
        <v>8291</v>
      </c>
      <c r="L1457" s="13" t="str">
        <f t="shared" si="90"/>
        <v>No</v>
      </c>
      <c r="M1457" s="28">
        <f t="shared" si="91"/>
        <v>0</v>
      </c>
    </row>
    <row r="1458" spans="2:13" ht="15.75" customHeight="1" x14ac:dyDescent="0.3">
      <c r="B1458" s="12" t="s">
        <v>5307</v>
      </c>
      <c r="C1458" s="13">
        <v>25.51</v>
      </c>
      <c r="D1458" s="13" t="str">
        <f t="shared" si="88"/>
        <v>Overweight</v>
      </c>
      <c r="E1458" s="13">
        <v>6.05</v>
      </c>
      <c r="F1458" s="13" t="str">
        <f t="shared" si="89"/>
        <v>Prediabetes</v>
      </c>
      <c r="G1458" s="13" t="s">
        <v>8291</v>
      </c>
      <c r="H1458" s="13" t="s">
        <v>8291</v>
      </c>
      <c r="I1458" s="13" t="s">
        <v>8291</v>
      </c>
      <c r="J1458" s="27" t="s">
        <v>8292</v>
      </c>
      <c r="K1458" s="13" t="s">
        <v>8291</v>
      </c>
      <c r="L1458" s="13" t="str">
        <f t="shared" si="90"/>
        <v>No</v>
      </c>
      <c r="M1458" s="28">
        <f t="shared" si="91"/>
        <v>0</v>
      </c>
    </row>
    <row r="1459" spans="2:13" ht="15.75" customHeight="1" x14ac:dyDescent="0.3">
      <c r="B1459" s="12" t="s">
        <v>5310</v>
      </c>
      <c r="C1459" s="13">
        <v>29.04</v>
      </c>
      <c r="D1459" s="13" t="str">
        <f t="shared" si="88"/>
        <v>Overweight</v>
      </c>
      <c r="E1459" s="13">
        <v>10.56</v>
      </c>
      <c r="F1459" s="13" t="str">
        <f t="shared" si="89"/>
        <v>Diabetes</v>
      </c>
      <c r="G1459" s="13" t="s">
        <v>8293</v>
      </c>
      <c r="H1459" s="13" t="s">
        <v>8291</v>
      </c>
      <c r="I1459" s="13" t="s">
        <v>8291</v>
      </c>
      <c r="J1459" s="27">
        <v>1</v>
      </c>
      <c r="K1459" s="13" t="s">
        <v>8291</v>
      </c>
      <c r="L1459" s="13" t="str">
        <f t="shared" si="90"/>
        <v>No</v>
      </c>
      <c r="M1459" s="28">
        <f t="shared" si="91"/>
        <v>1</v>
      </c>
    </row>
    <row r="1460" spans="2:13" ht="15.75" customHeight="1" x14ac:dyDescent="0.3">
      <c r="B1460" s="12" t="s">
        <v>5314</v>
      </c>
      <c r="C1460" s="13">
        <v>22.135000000000002</v>
      </c>
      <c r="D1460" s="13" t="str">
        <f t="shared" si="88"/>
        <v>Healthy Weight</v>
      </c>
      <c r="E1460" s="13">
        <v>10.81</v>
      </c>
      <c r="F1460" s="13" t="str">
        <f t="shared" si="89"/>
        <v>Diabetes</v>
      </c>
      <c r="G1460" s="13" t="s">
        <v>8293</v>
      </c>
      <c r="H1460" s="13" t="s">
        <v>8291</v>
      </c>
      <c r="I1460" s="13" t="s">
        <v>8291</v>
      </c>
      <c r="J1460" s="27">
        <v>1</v>
      </c>
      <c r="K1460" s="13" t="s">
        <v>8291</v>
      </c>
      <c r="L1460" s="13" t="str">
        <f t="shared" si="90"/>
        <v>No</v>
      </c>
      <c r="M1460" s="28">
        <f t="shared" si="91"/>
        <v>1</v>
      </c>
    </row>
    <row r="1461" spans="2:13" ht="15.75" customHeight="1" x14ac:dyDescent="0.3">
      <c r="B1461" s="12" t="s">
        <v>5317</v>
      </c>
      <c r="C1461" s="13">
        <v>21.375</v>
      </c>
      <c r="D1461" s="13" t="str">
        <f t="shared" si="88"/>
        <v>Healthy Weight</v>
      </c>
      <c r="E1461" s="13">
        <v>4.32</v>
      </c>
      <c r="F1461" s="13" t="str">
        <f t="shared" si="89"/>
        <v>Normal</v>
      </c>
      <c r="G1461" s="13" t="s">
        <v>8291</v>
      </c>
      <c r="H1461" s="13" t="s">
        <v>8291</v>
      </c>
      <c r="I1461" s="13" t="s">
        <v>8291</v>
      </c>
      <c r="J1461" s="27" t="s">
        <v>8292</v>
      </c>
      <c r="K1461" s="13" t="s">
        <v>8291</v>
      </c>
      <c r="L1461" s="13" t="str">
        <f t="shared" si="90"/>
        <v>No</v>
      </c>
      <c r="M1461" s="28">
        <f t="shared" si="91"/>
        <v>0</v>
      </c>
    </row>
    <row r="1462" spans="2:13" ht="15.75" customHeight="1" x14ac:dyDescent="0.3">
      <c r="B1462" s="12" t="s">
        <v>5321</v>
      </c>
      <c r="C1462" s="13">
        <v>29.19</v>
      </c>
      <c r="D1462" s="13" t="str">
        <f t="shared" si="88"/>
        <v>Overweight</v>
      </c>
      <c r="E1462" s="13">
        <v>4.37</v>
      </c>
      <c r="F1462" s="13" t="str">
        <f t="shared" si="89"/>
        <v>Normal</v>
      </c>
      <c r="G1462" s="13" t="s">
        <v>8291</v>
      </c>
      <c r="H1462" s="13" t="s">
        <v>8291</v>
      </c>
      <c r="I1462" s="13" t="s">
        <v>8291</v>
      </c>
      <c r="J1462" s="27" t="s">
        <v>8292</v>
      </c>
      <c r="K1462" s="13" t="s">
        <v>8291</v>
      </c>
      <c r="L1462" s="13" t="str">
        <f t="shared" si="90"/>
        <v>No</v>
      </c>
      <c r="M1462" s="28">
        <f t="shared" si="91"/>
        <v>0</v>
      </c>
    </row>
    <row r="1463" spans="2:13" ht="15.75" customHeight="1" x14ac:dyDescent="0.3">
      <c r="B1463" s="12" t="s">
        <v>5324</v>
      </c>
      <c r="C1463" s="13">
        <v>31.92</v>
      </c>
      <c r="D1463" s="13" t="str">
        <f t="shared" si="88"/>
        <v>Obesity</v>
      </c>
      <c r="E1463" s="13">
        <v>4.8099999999999996</v>
      </c>
      <c r="F1463" s="13" t="str">
        <f t="shared" si="89"/>
        <v>Normal</v>
      </c>
      <c r="G1463" s="13" t="s">
        <v>8293</v>
      </c>
      <c r="H1463" s="13" t="s">
        <v>8291</v>
      </c>
      <c r="I1463" s="13" t="s">
        <v>8293</v>
      </c>
      <c r="J1463" s="27">
        <v>1</v>
      </c>
      <c r="K1463" s="13" t="s">
        <v>8291</v>
      </c>
      <c r="L1463" s="13" t="str">
        <f t="shared" si="90"/>
        <v>No</v>
      </c>
      <c r="M1463" s="28">
        <f t="shared" si="91"/>
        <v>1</v>
      </c>
    </row>
    <row r="1464" spans="2:13" ht="15.75" customHeight="1" x14ac:dyDescent="0.3">
      <c r="B1464" s="12" t="s">
        <v>5326</v>
      </c>
      <c r="C1464" s="13">
        <v>26.315000000000001</v>
      </c>
      <c r="D1464" s="13" t="str">
        <f t="shared" si="88"/>
        <v>Overweight</v>
      </c>
      <c r="E1464" s="13">
        <v>4.5599999999999996</v>
      </c>
      <c r="F1464" s="13" t="str">
        <f t="shared" si="89"/>
        <v>Normal</v>
      </c>
      <c r="G1464" s="13" t="s">
        <v>8293</v>
      </c>
      <c r="H1464" s="13" t="s">
        <v>8291</v>
      </c>
      <c r="I1464" s="13" t="s">
        <v>8293</v>
      </c>
      <c r="J1464" s="27">
        <v>1</v>
      </c>
      <c r="K1464" s="13" t="s">
        <v>8291</v>
      </c>
      <c r="L1464" s="13" t="str">
        <f t="shared" si="90"/>
        <v>No</v>
      </c>
      <c r="M1464" s="28">
        <f t="shared" si="91"/>
        <v>1</v>
      </c>
    </row>
    <row r="1465" spans="2:13" ht="15.75" customHeight="1" x14ac:dyDescent="0.3">
      <c r="B1465" s="12" t="s">
        <v>5329</v>
      </c>
      <c r="C1465" s="13">
        <v>35.299999999999997</v>
      </c>
      <c r="D1465" s="13" t="str">
        <f t="shared" si="88"/>
        <v>Obesity</v>
      </c>
      <c r="E1465" s="13">
        <v>4.3899999999999997</v>
      </c>
      <c r="F1465" s="13" t="str">
        <f t="shared" si="89"/>
        <v>Normal</v>
      </c>
      <c r="G1465" s="13" t="s">
        <v>8291</v>
      </c>
      <c r="H1465" s="13" t="s">
        <v>8291</v>
      </c>
      <c r="I1465" s="13" t="s">
        <v>8291</v>
      </c>
      <c r="J1465" s="27" t="s">
        <v>8292</v>
      </c>
      <c r="K1465" s="13" t="s">
        <v>8291</v>
      </c>
      <c r="L1465" s="13" t="str">
        <f t="shared" si="90"/>
        <v>No</v>
      </c>
      <c r="M1465" s="28">
        <f t="shared" si="91"/>
        <v>0</v>
      </c>
    </row>
    <row r="1466" spans="2:13" ht="15.75" customHeight="1" x14ac:dyDescent="0.3">
      <c r="B1466" s="12" t="s">
        <v>5332</v>
      </c>
      <c r="C1466" s="13">
        <v>18.91</v>
      </c>
      <c r="D1466" s="13" t="str">
        <f t="shared" si="88"/>
        <v>Healthy Weight</v>
      </c>
      <c r="E1466" s="13">
        <v>11.44</v>
      </c>
      <c r="F1466" s="13" t="str">
        <f t="shared" si="89"/>
        <v>Diabetes</v>
      </c>
      <c r="G1466" s="13" t="s">
        <v>8291</v>
      </c>
      <c r="H1466" s="13" t="s">
        <v>8291</v>
      </c>
      <c r="I1466" s="13" t="s">
        <v>8291</v>
      </c>
      <c r="J1466" s="27" t="s">
        <v>8292</v>
      </c>
      <c r="K1466" s="13" t="s">
        <v>8291</v>
      </c>
      <c r="L1466" s="13" t="str">
        <f t="shared" si="90"/>
        <v>No</v>
      </c>
      <c r="M1466" s="28">
        <f t="shared" si="91"/>
        <v>0</v>
      </c>
    </row>
    <row r="1467" spans="2:13" ht="15.75" customHeight="1" x14ac:dyDescent="0.3">
      <c r="B1467" s="12" t="s">
        <v>5336</v>
      </c>
      <c r="C1467" s="13">
        <v>22.41</v>
      </c>
      <c r="D1467" s="13" t="str">
        <f t="shared" si="88"/>
        <v>Healthy Weight</v>
      </c>
      <c r="E1467" s="13">
        <v>11.37</v>
      </c>
      <c r="F1467" s="13" t="str">
        <f t="shared" si="89"/>
        <v>Diabetes</v>
      </c>
      <c r="G1467" s="13" t="s">
        <v>8293</v>
      </c>
      <c r="H1467" s="13" t="s">
        <v>8291</v>
      </c>
      <c r="I1467" s="13" t="s">
        <v>8291</v>
      </c>
      <c r="J1467" s="27">
        <v>1</v>
      </c>
      <c r="K1467" s="13" t="s">
        <v>8291</v>
      </c>
      <c r="L1467" s="13" t="str">
        <f t="shared" si="90"/>
        <v>No</v>
      </c>
      <c r="M1467" s="28">
        <f t="shared" si="91"/>
        <v>1</v>
      </c>
    </row>
    <row r="1468" spans="2:13" ht="15.75" customHeight="1" x14ac:dyDescent="0.3">
      <c r="B1468" s="12" t="s">
        <v>5339</v>
      </c>
      <c r="C1468" s="13">
        <v>22.704999999999998</v>
      </c>
      <c r="D1468" s="13" t="str">
        <f t="shared" si="88"/>
        <v>Healthy Weight</v>
      </c>
      <c r="E1468" s="13">
        <v>6.14</v>
      </c>
      <c r="F1468" s="13" t="str">
        <f t="shared" si="89"/>
        <v>Prediabetes</v>
      </c>
      <c r="G1468" s="13" t="s">
        <v>8291</v>
      </c>
      <c r="H1468" s="13" t="s">
        <v>8291</v>
      </c>
      <c r="I1468" s="13" t="s">
        <v>8291</v>
      </c>
      <c r="J1468" s="27" t="s">
        <v>8292</v>
      </c>
      <c r="K1468" s="13" t="s">
        <v>8291</v>
      </c>
      <c r="L1468" s="13" t="str">
        <f t="shared" si="90"/>
        <v>No</v>
      </c>
      <c r="M1468" s="28">
        <f t="shared" si="91"/>
        <v>0</v>
      </c>
    </row>
    <row r="1469" spans="2:13" ht="15.75" customHeight="1" x14ac:dyDescent="0.3">
      <c r="B1469" s="12" t="s">
        <v>5342</v>
      </c>
      <c r="C1469" s="13">
        <v>37.18</v>
      </c>
      <c r="D1469" s="13" t="str">
        <f t="shared" si="88"/>
        <v>Obesity</v>
      </c>
      <c r="E1469" s="13">
        <v>4.8899999999999997</v>
      </c>
      <c r="F1469" s="13" t="str">
        <f t="shared" si="89"/>
        <v>Normal</v>
      </c>
      <c r="G1469" s="13" t="s">
        <v>8291</v>
      </c>
      <c r="H1469" s="13" t="s">
        <v>8291</v>
      </c>
      <c r="I1469" s="13" t="s">
        <v>8291</v>
      </c>
      <c r="J1469" s="27" t="s">
        <v>8292</v>
      </c>
      <c r="K1469" s="13" t="s">
        <v>8291</v>
      </c>
      <c r="L1469" s="13" t="str">
        <f t="shared" si="90"/>
        <v>No</v>
      </c>
      <c r="M1469" s="28">
        <f t="shared" si="91"/>
        <v>0</v>
      </c>
    </row>
    <row r="1470" spans="2:13" ht="15.75" customHeight="1" x14ac:dyDescent="0.3">
      <c r="B1470" s="12" t="s">
        <v>5346</v>
      </c>
      <c r="C1470" s="13">
        <v>35.97</v>
      </c>
      <c r="D1470" s="13" t="str">
        <f t="shared" si="88"/>
        <v>Obesity</v>
      </c>
      <c r="E1470" s="13">
        <v>4.5999999999999996</v>
      </c>
      <c r="F1470" s="13" t="str">
        <f t="shared" si="89"/>
        <v>Normal</v>
      </c>
      <c r="G1470" s="13" t="s">
        <v>8291</v>
      </c>
      <c r="H1470" s="13" t="s">
        <v>8291</v>
      </c>
      <c r="I1470" s="13" t="s">
        <v>8291</v>
      </c>
      <c r="J1470" s="27" t="s">
        <v>8292</v>
      </c>
      <c r="K1470" s="13" t="s">
        <v>8291</v>
      </c>
      <c r="L1470" s="13" t="str">
        <f t="shared" si="90"/>
        <v>No</v>
      </c>
      <c r="M1470" s="28">
        <f t="shared" si="91"/>
        <v>0</v>
      </c>
    </row>
    <row r="1471" spans="2:13" ht="15.75" customHeight="1" x14ac:dyDescent="0.3">
      <c r="B1471" s="12" t="s">
        <v>5350</v>
      </c>
      <c r="C1471" s="13">
        <v>35.799999999999997</v>
      </c>
      <c r="D1471" s="13" t="str">
        <f t="shared" si="88"/>
        <v>Obesity</v>
      </c>
      <c r="E1471" s="13">
        <v>4.42</v>
      </c>
      <c r="F1471" s="13" t="str">
        <f t="shared" si="89"/>
        <v>Normal</v>
      </c>
      <c r="G1471" s="13" t="s">
        <v>8291</v>
      </c>
      <c r="H1471" s="13" t="s">
        <v>8291</v>
      </c>
      <c r="I1471" s="13" t="s">
        <v>8291</v>
      </c>
      <c r="J1471" s="27" t="s">
        <v>8292</v>
      </c>
      <c r="K1471" s="13" t="s">
        <v>8291</v>
      </c>
      <c r="L1471" s="13" t="str">
        <f t="shared" si="90"/>
        <v>No</v>
      </c>
      <c r="M1471" s="28">
        <f t="shared" si="91"/>
        <v>0</v>
      </c>
    </row>
    <row r="1472" spans="2:13" ht="15.75" customHeight="1" x14ac:dyDescent="0.3">
      <c r="B1472" s="12" t="s">
        <v>5353</v>
      </c>
      <c r="C1472" s="13">
        <v>28.31</v>
      </c>
      <c r="D1472" s="13" t="str">
        <f t="shared" si="88"/>
        <v>Overweight</v>
      </c>
      <c r="E1472" s="13">
        <v>7.48</v>
      </c>
      <c r="F1472" s="13" t="str">
        <f t="shared" si="89"/>
        <v>Diabetes</v>
      </c>
      <c r="G1472" s="13" t="s">
        <v>8293</v>
      </c>
      <c r="H1472" s="13" t="s">
        <v>8291</v>
      </c>
      <c r="I1472" s="13" t="s">
        <v>8291</v>
      </c>
      <c r="J1472" s="27" t="s">
        <v>8292</v>
      </c>
      <c r="K1472" s="13" t="s">
        <v>8291</v>
      </c>
      <c r="L1472" s="13" t="str">
        <f t="shared" si="90"/>
        <v>No</v>
      </c>
      <c r="M1472" s="28">
        <f t="shared" si="91"/>
        <v>0</v>
      </c>
    </row>
    <row r="1473" spans="2:13" ht="15.75" customHeight="1" x14ac:dyDescent="0.3">
      <c r="B1473" s="12" t="s">
        <v>5357</v>
      </c>
      <c r="C1473" s="13">
        <v>38.06</v>
      </c>
      <c r="D1473" s="13" t="str">
        <f t="shared" si="88"/>
        <v>Obesity</v>
      </c>
      <c r="E1473" s="13">
        <v>10.74</v>
      </c>
      <c r="F1473" s="13" t="str">
        <f t="shared" si="89"/>
        <v>Diabetes</v>
      </c>
      <c r="G1473" s="13" t="s">
        <v>8291</v>
      </c>
      <c r="H1473" s="13" t="s">
        <v>8291</v>
      </c>
      <c r="I1473" s="13" t="s">
        <v>8291</v>
      </c>
      <c r="J1473" s="27" t="s">
        <v>8292</v>
      </c>
      <c r="K1473" s="13" t="s">
        <v>8291</v>
      </c>
      <c r="L1473" s="13" t="str">
        <f t="shared" si="90"/>
        <v>No</v>
      </c>
      <c r="M1473" s="28">
        <f t="shared" si="91"/>
        <v>0</v>
      </c>
    </row>
    <row r="1474" spans="2:13" ht="15.75" customHeight="1" x14ac:dyDescent="0.3">
      <c r="B1474" s="12" t="s">
        <v>5361</v>
      </c>
      <c r="C1474" s="13">
        <v>28</v>
      </c>
      <c r="D1474" s="13" t="str">
        <f t="shared" si="88"/>
        <v>Overweight</v>
      </c>
      <c r="E1474" s="13">
        <v>5.19</v>
      </c>
      <c r="F1474" s="13" t="str">
        <f t="shared" si="89"/>
        <v>Normal</v>
      </c>
      <c r="G1474" s="13" t="s">
        <v>8291</v>
      </c>
      <c r="H1474" s="13" t="s">
        <v>8291</v>
      </c>
      <c r="I1474" s="13" t="s">
        <v>8291</v>
      </c>
      <c r="J1474" s="27">
        <v>1</v>
      </c>
      <c r="K1474" s="13" t="s">
        <v>8291</v>
      </c>
      <c r="L1474" s="13" t="str">
        <f t="shared" si="90"/>
        <v>No</v>
      </c>
      <c r="M1474" s="28">
        <f t="shared" si="91"/>
        <v>1</v>
      </c>
    </row>
    <row r="1475" spans="2:13" ht="15.75" customHeight="1" x14ac:dyDescent="0.3">
      <c r="B1475" s="12" t="s">
        <v>5364</v>
      </c>
      <c r="C1475" s="13">
        <v>34.32</v>
      </c>
      <c r="D1475" s="13" t="str">
        <f t="shared" ref="D1475:D1538" si="92">IF(C1475&lt;18.5,"Underweight", IF(AND(C1475&gt;=18.5,C1475&lt;=24.9),"Healthy Weight", IF(AND(C1475&gt;=25,C1475&lt;=29.9),"Overweight", IF(C1475&gt;=30,"Obesity"))))</f>
        <v>Obesity</v>
      </c>
      <c r="E1475" s="13">
        <v>9.17</v>
      </c>
      <c r="F1475" s="13" t="str">
        <f t="shared" ref="F1475:F1538" si="93">IF(E1475&lt;5.7,"Normal",IF(AND(E1475&gt;=5.7,E1475&lt;=6.4),"Prediabetes",IF(E1475&gt;=6.5,"Diabetes")))</f>
        <v>Diabetes</v>
      </c>
      <c r="G1475" s="13" t="s">
        <v>8291</v>
      </c>
      <c r="H1475" s="13" t="s">
        <v>8291</v>
      </c>
      <c r="I1475" s="13" t="s">
        <v>8291</v>
      </c>
      <c r="J1475" s="27" t="s">
        <v>8292</v>
      </c>
      <c r="K1475" s="13" t="s">
        <v>8291</v>
      </c>
      <c r="L1475" s="13" t="str">
        <f t="shared" ref="L1475:L1538" si="94">IF($K$3:$K$2337="?","No",K1475)</f>
        <v>No</v>
      </c>
      <c r="M1475" s="28">
        <f t="shared" ref="M1475:M1538" si="95">IF(J1475="No major surgery", 0,J1475)</f>
        <v>0</v>
      </c>
    </row>
    <row r="1476" spans="2:13" ht="15.75" customHeight="1" x14ac:dyDescent="0.3">
      <c r="B1476" s="12" t="s">
        <v>5367</v>
      </c>
      <c r="C1476" s="13">
        <v>22.3</v>
      </c>
      <c r="D1476" s="13" t="str">
        <f t="shared" si="92"/>
        <v>Healthy Weight</v>
      </c>
      <c r="E1476" s="13">
        <v>4.95</v>
      </c>
      <c r="F1476" s="13" t="str">
        <f t="shared" si="93"/>
        <v>Normal</v>
      </c>
      <c r="G1476" s="13" t="s">
        <v>8293</v>
      </c>
      <c r="H1476" s="13" t="s">
        <v>8291</v>
      </c>
      <c r="I1476" s="13" t="s">
        <v>8291</v>
      </c>
      <c r="J1476" s="27" t="s">
        <v>8292</v>
      </c>
      <c r="K1476" s="13" t="s">
        <v>8291</v>
      </c>
      <c r="L1476" s="13" t="str">
        <f t="shared" si="94"/>
        <v>No</v>
      </c>
      <c r="M1476" s="28">
        <f t="shared" si="95"/>
        <v>0</v>
      </c>
    </row>
    <row r="1477" spans="2:13" ht="15.75" customHeight="1" x14ac:dyDescent="0.3">
      <c r="B1477" s="12" t="s">
        <v>5371</v>
      </c>
      <c r="C1477" s="13">
        <v>27.835000000000001</v>
      </c>
      <c r="D1477" s="13" t="str">
        <f t="shared" si="92"/>
        <v>Overweight</v>
      </c>
      <c r="E1477" s="13">
        <v>6.03</v>
      </c>
      <c r="F1477" s="13" t="str">
        <f t="shared" si="93"/>
        <v>Prediabetes</v>
      </c>
      <c r="G1477" s="13" t="s">
        <v>8291</v>
      </c>
      <c r="H1477" s="13" t="s">
        <v>8291</v>
      </c>
      <c r="I1477" s="13" t="s">
        <v>8291</v>
      </c>
      <c r="J1477" s="27">
        <v>1</v>
      </c>
      <c r="K1477" s="13" t="s">
        <v>8291</v>
      </c>
      <c r="L1477" s="13" t="str">
        <f t="shared" si="94"/>
        <v>No</v>
      </c>
      <c r="M1477" s="28">
        <f t="shared" si="95"/>
        <v>1</v>
      </c>
    </row>
    <row r="1478" spans="2:13" ht="15.75" customHeight="1" x14ac:dyDescent="0.3">
      <c r="B1478" s="12" t="s">
        <v>5375</v>
      </c>
      <c r="C1478" s="13">
        <v>39.229999999999997</v>
      </c>
      <c r="D1478" s="13" t="str">
        <f t="shared" si="92"/>
        <v>Obesity</v>
      </c>
      <c r="E1478" s="13">
        <v>5.36</v>
      </c>
      <c r="F1478" s="13" t="str">
        <f t="shared" si="93"/>
        <v>Normal</v>
      </c>
      <c r="G1478" s="13" t="s">
        <v>8291</v>
      </c>
      <c r="H1478" s="13" t="s">
        <v>8291</v>
      </c>
      <c r="I1478" s="13" t="s">
        <v>8291</v>
      </c>
      <c r="J1478" s="27" t="s">
        <v>8292</v>
      </c>
      <c r="K1478" s="13" t="s">
        <v>8291</v>
      </c>
      <c r="L1478" s="13" t="str">
        <f t="shared" si="94"/>
        <v>No</v>
      </c>
      <c r="M1478" s="28">
        <f t="shared" si="95"/>
        <v>0</v>
      </c>
    </row>
    <row r="1479" spans="2:13" ht="15.75" customHeight="1" x14ac:dyDescent="0.3">
      <c r="B1479" s="12" t="s">
        <v>5379</v>
      </c>
      <c r="C1479" s="13">
        <v>19.95</v>
      </c>
      <c r="D1479" s="13" t="str">
        <f t="shared" si="92"/>
        <v>Healthy Weight</v>
      </c>
      <c r="E1479" s="13">
        <v>6.11</v>
      </c>
      <c r="F1479" s="13" t="str">
        <f t="shared" si="93"/>
        <v>Prediabetes</v>
      </c>
      <c r="G1479" s="13" t="s">
        <v>8291</v>
      </c>
      <c r="H1479" s="13" t="s">
        <v>8291</v>
      </c>
      <c r="I1479" s="13" t="s">
        <v>8291</v>
      </c>
      <c r="J1479" s="27">
        <v>1</v>
      </c>
      <c r="K1479" s="13" t="s">
        <v>8291</v>
      </c>
      <c r="L1479" s="13" t="str">
        <f t="shared" si="94"/>
        <v>No</v>
      </c>
      <c r="M1479" s="28">
        <f t="shared" si="95"/>
        <v>1</v>
      </c>
    </row>
    <row r="1480" spans="2:13" ht="15.75" customHeight="1" x14ac:dyDescent="0.3">
      <c r="B1480" s="12" t="s">
        <v>5382</v>
      </c>
      <c r="C1480" s="13">
        <v>34.64</v>
      </c>
      <c r="D1480" s="13" t="str">
        <f t="shared" si="92"/>
        <v>Obesity</v>
      </c>
      <c r="E1480" s="13">
        <v>4.88</v>
      </c>
      <c r="F1480" s="13" t="str">
        <f t="shared" si="93"/>
        <v>Normal</v>
      </c>
      <c r="G1480" s="13" t="s">
        <v>8291</v>
      </c>
      <c r="H1480" s="13" t="s">
        <v>8291</v>
      </c>
      <c r="I1480" s="13" t="s">
        <v>8293</v>
      </c>
      <c r="J1480" s="27">
        <v>1</v>
      </c>
      <c r="K1480" s="13" t="s">
        <v>8291</v>
      </c>
      <c r="L1480" s="13" t="str">
        <f t="shared" si="94"/>
        <v>No</v>
      </c>
      <c r="M1480" s="28">
        <f t="shared" si="95"/>
        <v>1</v>
      </c>
    </row>
    <row r="1481" spans="2:13" ht="15.75" customHeight="1" x14ac:dyDescent="0.3">
      <c r="B1481" s="12" t="s">
        <v>5386</v>
      </c>
      <c r="C1481" s="13">
        <v>18.75</v>
      </c>
      <c r="D1481" s="13" t="str">
        <f t="shared" si="92"/>
        <v>Healthy Weight</v>
      </c>
      <c r="E1481" s="13">
        <v>6.72</v>
      </c>
      <c r="F1481" s="13" t="str">
        <f t="shared" si="93"/>
        <v>Diabetes</v>
      </c>
      <c r="G1481" s="13" t="s">
        <v>8291</v>
      </c>
      <c r="H1481" s="13" t="s">
        <v>8291</v>
      </c>
      <c r="I1481" s="13" t="s">
        <v>8291</v>
      </c>
      <c r="J1481" s="27" t="s">
        <v>8292</v>
      </c>
      <c r="K1481" s="13" t="s">
        <v>8291</v>
      </c>
      <c r="L1481" s="13" t="str">
        <f t="shared" si="94"/>
        <v>No</v>
      </c>
      <c r="M1481" s="28">
        <f t="shared" si="95"/>
        <v>0</v>
      </c>
    </row>
    <row r="1482" spans="2:13" ht="15.75" customHeight="1" x14ac:dyDescent="0.3">
      <c r="B1482" s="12" t="s">
        <v>5390</v>
      </c>
      <c r="C1482" s="13">
        <v>26.48</v>
      </c>
      <c r="D1482" s="13" t="str">
        <f t="shared" si="92"/>
        <v>Overweight</v>
      </c>
      <c r="E1482" s="13">
        <v>4.2</v>
      </c>
      <c r="F1482" s="13" t="str">
        <f t="shared" si="93"/>
        <v>Normal</v>
      </c>
      <c r="G1482" s="13" t="s">
        <v>8291</v>
      </c>
      <c r="H1482" s="13" t="s">
        <v>8291</v>
      </c>
      <c r="I1482" s="13" t="s">
        <v>8291</v>
      </c>
      <c r="J1482" s="27">
        <v>1</v>
      </c>
      <c r="K1482" s="13" t="s">
        <v>8291</v>
      </c>
      <c r="L1482" s="13" t="str">
        <f t="shared" si="94"/>
        <v>No</v>
      </c>
      <c r="M1482" s="28">
        <f t="shared" si="95"/>
        <v>1</v>
      </c>
    </row>
    <row r="1483" spans="2:13" ht="15.75" customHeight="1" x14ac:dyDescent="0.3">
      <c r="B1483" s="12" t="s">
        <v>5394</v>
      </c>
      <c r="C1483" s="13">
        <v>34.83</v>
      </c>
      <c r="D1483" s="13" t="str">
        <f t="shared" si="92"/>
        <v>Obesity</v>
      </c>
      <c r="E1483" s="13">
        <v>5.79</v>
      </c>
      <c r="F1483" s="13" t="str">
        <f t="shared" si="93"/>
        <v>Prediabetes</v>
      </c>
      <c r="G1483" s="13" t="s">
        <v>8291</v>
      </c>
      <c r="H1483" s="13" t="s">
        <v>8291</v>
      </c>
      <c r="I1483" s="13" t="s">
        <v>8291</v>
      </c>
      <c r="J1483" s="27">
        <v>1</v>
      </c>
      <c r="K1483" s="13" t="s">
        <v>8291</v>
      </c>
      <c r="L1483" s="13" t="str">
        <f t="shared" si="94"/>
        <v>No</v>
      </c>
      <c r="M1483" s="28">
        <f t="shared" si="95"/>
        <v>1</v>
      </c>
    </row>
    <row r="1484" spans="2:13" ht="15.75" customHeight="1" x14ac:dyDescent="0.3">
      <c r="B1484" s="12" t="s">
        <v>5397</v>
      </c>
      <c r="C1484" s="13">
        <v>25.46</v>
      </c>
      <c r="D1484" s="13" t="str">
        <f t="shared" si="92"/>
        <v>Overweight</v>
      </c>
      <c r="E1484" s="13">
        <v>4.29</v>
      </c>
      <c r="F1484" s="13" t="str">
        <f t="shared" si="93"/>
        <v>Normal</v>
      </c>
      <c r="G1484" s="13" t="s">
        <v>8291</v>
      </c>
      <c r="H1484" s="13" t="s">
        <v>8291</v>
      </c>
      <c r="I1484" s="13" t="s">
        <v>8291</v>
      </c>
      <c r="J1484" s="27" t="s">
        <v>8292</v>
      </c>
      <c r="K1484" s="13" t="s">
        <v>8291</v>
      </c>
      <c r="L1484" s="13" t="str">
        <f t="shared" si="94"/>
        <v>No</v>
      </c>
      <c r="M1484" s="28">
        <f t="shared" si="95"/>
        <v>0</v>
      </c>
    </row>
    <row r="1485" spans="2:13" ht="15.75" customHeight="1" x14ac:dyDescent="0.3">
      <c r="B1485" s="12" t="s">
        <v>5400</v>
      </c>
      <c r="C1485" s="13">
        <v>23.31</v>
      </c>
      <c r="D1485" s="13" t="str">
        <f t="shared" si="92"/>
        <v>Healthy Weight</v>
      </c>
      <c r="E1485" s="13">
        <v>8.27</v>
      </c>
      <c r="F1485" s="13" t="str">
        <f t="shared" si="93"/>
        <v>Diabetes</v>
      </c>
      <c r="G1485" s="13" t="s">
        <v>8291</v>
      </c>
      <c r="H1485" s="13" t="s">
        <v>8291</v>
      </c>
      <c r="I1485" s="13" t="s">
        <v>8291</v>
      </c>
      <c r="J1485" s="27" t="s">
        <v>8292</v>
      </c>
      <c r="K1485" s="13" t="s">
        <v>8291</v>
      </c>
      <c r="L1485" s="13" t="str">
        <f t="shared" si="94"/>
        <v>No</v>
      </c>
      <c r="M1485" s="28">
        <f t="shared" si="95"/>
        <v>0</v>
      </c>
    </row>
    <row r="1486" spans="2:13" ht="15.75" customHeight="1" x14ac:dyDescent="0.3">
      <c r="B1486" s="12" t="s">
        <v>5404</v>
      </c>
      <c r="C1486" s="13">
        <v>29</v>
      </c>
      <c r="D1486" s="13" t="str">
        <f t="shared" si="92"/>
        <v>Overweight</v>
      </c>
      <c r="E1486" s="13">
        <v>4.5599999999999996</v>
      </c>
      <c r="F1486" s="13" t="str">
        <f t="shared" si="93"/>
        <v>Normal</v>
      </c>
      <c r="G1486" s="13" t="s">
        <v>8291</v>
      </c>
      <c r="H1486" s="13" t="s">
        <v>8291</v>
      </c>
      <c r="I1486" s="13" t="s">
        <v>8291</v>
      </c>
      <c r="J1486" s="27" t="s">
        <v>8292</v>
      </c>
      <c r="K1486" s="13" t="s">
        <v>8291</v>
      </c>
      <c r="L1486" s="13" t="str">
        <f t="shared" si="94"/>
        <v>No</v>
      </c>
      <c r="M1486" s="28">
        <f t="shared" si="95"/>
        <v>0</v>
      </c>
    </row>
    <row r="1487" spans="2:13" ht="15.75" customHeight="1" x14ac:dyDescent="0.3">
      <c r="B1487" s="12" t="s">
        <v>5407</v>
      </c>
      <c r="C1487" s="13">
        <v>32.869999999999997</v>
      </c>
      <c r="D1487" s="13" t="str">
        <f t="shared" si="92"/>
        <v>Obesity</v>
      </c>
      <c r="E1487" s="13">
        <v>5.33</v>
      </c>
      <c r="F1487" s="13" t="str">
        <f t="shared" si="93"/>
        <v>Normal</v>
      </c>
      <c r="G1487" s="13" t="s">
        <v>8291</v>
      </c>
      <c r="H1487" s="13" t="s">
        <v>8291</v>
      </c>
      <c r="I1487" s="13" t="s">
        <v>8291</v>
      </c>
      <c r="J1487" s="27" t="s">
        <v>8292</v>
      </c>
      <c r="K1487" s="13" t="s">
        <v>8291</v>
      </c>
      <c r="L1487" s="13" t="str">
        <f t="shared" si="94"/>
        <v>No</v>
      </c>
      <c r="M1487" s="28">
        <f t="shared" si="95"/>
        <v>0</v>
      </c>
    </row>
    <row r="1488" spans="2:13" ht="15.75" customHeight="1" x14ac:dyDescent="0.3">
      <c r="B1488" s="12" t="s">
        <v>5410</v>
      </c>
      <c r="C1488" s="13">
        <v>26.18</v>
      </c>
      <c r="D1488" s="13" t="str">
        <f t="shared" si="92"/>
        <v>Overweight</v>
      </c>
      <c r="E1488" s="13">
        <v>5.63</v>
      </c>
      <c r="F1488" s="13" t="str">
        <f t="shared" si="93"/>
        <v>Normal</v>
      </c>
      <c r="G1488" s="13" t="s">
        <v>8291</v>
      </c>
      <c r="H1488" s="13" t="s">
        <v>8291</v>
      </c>
      <c r="I1488" s="13" t="s">
        <v>8291</v>
      </c>
      <c r="J1488" s="27" t="s">
        <v>8292</v>
      </c>
      <c r="K1488" s="13" t="s">
        <v>8291</v>
      </c>
      <c r="L1488" s="13" t="str">
        <f t="shared" si="94"/>
        <v>No</v>
      </c>
      <c r="M1488" s="28">
        <f t="shared" si="95"/>
        <v>0</v>
      </c>
    </row>
    <row r="1489" spans="2:13" ht="15.75" customHeight="1" x14ac:dyDescent="0.3">
      <c r="B1489" s="12" t="s">
        <v>5414</v>
      </c>
      <c r="C1489" s="13">
        <v>25.3</v>
      </c>
      <c r="D1489" s="13" t="str">
        <f t="shared" si="92"/>
        <v>Overweight</v>
      </c>
      <c r="E1489" s="13">
        <v>5.12</v>
      </c>
      <c r="F1489" s="13" t="str">
        <f t="shared" si="93"/>
        <v>Normal</v>
      </c>
      <c r="G1489" s="13" t="s">
        <v>8291</v>
      </c>
      <c r="H1489" s="13" t="s">
        <v>8291</v>
      </c>
      <c r="I1489" s="13" t="s">
        <v>8291</v>
      </c>
      <c r="J1489" s="27" t="s">
        <v>8292</v>
      </c>
      <c r="K1489" s="13" t="s">
        <v>8291</v>
      </c>
      <c r="L1489" s="13" t="str">
        <f t="shared" si="94"/>
        <v>No</v>
      </c>
      <c r="M1489" s="28">
        <f t="shared" si="95"/>
        <v>0</v>
      </c>
    </row>
    <row r="1490" spans="2:13" ht="15.75" customHeight="1" x14ac:dyDescent="0.3">
      <c r="B1490" s="12" t="s">
        <v>5418</v>
      </c>
      <c r="C1490" s="13">
        <v>36.94</v>
      </c>
      <c r="D1490" s="13" t="str">
        <f t="shared" si="92"/>
        <v>Obesity</v>
      </c>
      <c r="E1490" s="13">
        <v>5.15</v>
      </c>
      <c r="F1490" s="13" t="str">
        <f t="shared" si="93"/>
        <v>Normal</v>
      </c>
      <c r="G1490" s="13" t="s">
        <v>8293</v>
      </c>
      <c r="H1490" s="13" t="s">
        <v>8291</v>
      </c>
      <c r="I1490" s="13" t="s">
        <v>8291</v>
      </c>
      <c r="J1490" s="27">
        <v>1</v>
      </c>
      <c r="K1490" s="13" t="s">
        <v>8291</v>
      </c>
      <c r="L1490" s="13" t="str">
        <f t="shared" si="94"/>
        <v>No</v>
      </c>
      <c r="M1490" s="28">
        <f t="shared" si="95"/>
        <v>1</v>
      </c>
    </row>
    <row r="1491" spans="2:13" ht="15.75" customHeight="1" x14ac:dyDescent="0.3">
      <c r="B1491" s="12" t="s">
        <v>5421</v>
      </c>
      <c r="C1491" s="13">
        <v>22.86</v>
      </c>
      <c r="D1491" s="13" t="str">
        <f t="shared" si="92"/>
        <v>Healthy Weight</v>
      </c>
      <c r="E1491" s="13">
        <v>7.5</v>
      </c>
      <c r="F1491" s="13" t="str">
        <f t="shared" si="93"/>
        <v>Diabetes</v>
      </c>
      <c r="G1491" s="13" t="s">
        <v>8291</v>
      </c>
      <c r="H1491" s="13" t="s">
        <v>8291</v>
      </c>
      <c r="I1491" s="13" t="s">
        <v>8291</v>
      </c>
      <c r="J1491" s="27" t="s">
        <v>8292</v>
      </c>
      <c r="K1491" s="13" t="s">
        <v>8291</v>
      </c>
      <c r="L1491" s="13" t="str">
        <f t="shared" si="94"/>
        <v>No</v>
      </c>
      <c r="M1491" s="28">
        <f t="shared" si="95"/>
        <v>0</v>
      </c>
    </row>
    <row r="1492" spans="2:13" ht="15.75" customHeight="1" x14ac:dyDescent="0.3">
      <c r="B1492" s="12" t="s">
        <v>5425</v>
      </c>
      <c r="C1492" s="13">
        <v>18.760000000000002</v>
      </c>
      <c r="D1492" s="13" t="str">
        <f t="shared" si="92"/>
        <v>Healthy Weight</v>
      </c>
      <c r="E1492" s="13">
        <v>4.88</v>
      </c>
      <c r="F1492" s="13" t="str">
        <f t="shared" si="93"/>
        <v>Normal</v>
      </c>
      <c r="G1492" s="13" t="s">
        <v>8293</v>
      </c>
      <c r="H1492" s="13" t="s">
        <v>8291</v>
      </c>
      <c r="I1492" s="13" t="s">
        <v>8293</v>
      </c>
      <c r="J1492" s="27">
        <v>1</v>
      </c>
      <c r="K1492" s="13" t="s">
        <v>8291</v>
      </c>
      <c r="L1492" s="13" t="str">
        <f t="shared" si="94"/>
        <v>No</v>
      </c>
      <c r="M1492" s="28">
        <f t="shared" si="95"/>
        <v>1</v>
      </c>
    </row>
    <row r="1493" spans="2:13" ht="15.75" customHeight="1" x14ac:dyDescent="0.3">
      <c r="B1493" s="12" t="s">
        <v>5429</v>
      </c>
      <c r="C1493" s="13">
        <v>24.36</v>
      </c>
      <c r="D1493" s="13" t="str">
        <f t="shared" si="92"/>
        <v>Healthy Weight</v>
      </c>
      <c r="E1493" s="13">
        <v>5.57</v>
      </c>
      <c r="F1493" s="13" t="str">
        <f t="shared" si="93"/>
        <v>Normal</v>
      </c>
      <c r="G1493" s="13" t="s">
        <v>8291</v>
      </c>
      <c r="H1493" s="13" t="s">
        <v>8291</v>
      </c>
      <c r="I1493" s="13" t="s">
        <v>8291</v>
      </c>
      <c r="J1493" s="27" t="s">
        <v>8292</v>
      </c>
      <c r="K1493" s="13" t="s">
        <v>8291</v>
      </c>
      <c r="L1493" s="13" t="str">
        <f t="shared" si="94"/>
        <v>No</v>
      </c>
      <c r="M1493" s="28">
        <f t="shared" si="95"/>
        <v>0</v>
      </c>
    </row>
    <row r="1494" spans="2:13" ht="15.75" customHeight="1" x14ac:dyDescent="0.3">
      <c r="B1494" s="12" t="s">
        <v>5433</v>
      </c>
      <c r="C1494" s="13">
        <v>32.299999999999997</v>
      </c>
      <c r="D1494" s="13" t="str">
        <f t="shared" si="92"/>
        <v>Obesity</v>
      </c>
      <c r="E1494" s="13">
        <v>5.31</v>
      </c>
      <c r="F1494" s="13" t="str">
        <f t="shared" si="93"/>
        <v>Normal</v>
      </c>
      <c r="G1494" s="13" t="s">
        <v>8291</v>
      </c>
      <c r="H1494" s="13" t="s">
        <v>8291</v>
      </c>
      <c r="I1494" s="13" t="s">
        <v>8291</v>
      </c>
      <c r="J1494" s="27" t="s">
        <v>8292</v>
      </c>
      <c r="K1494" s="13" t="s">
        <v>8291</v>
      </c>
      <c r="L1494" s="13" t="str">
        <f t="shared" si="94"/>
        <v>No</v>
      </c>
      <c r="M1494" s="28">
        <f t="shared" si="95"/>
        <v>0</v>
      </c>
    </row>
    <row r="1495" spans="2:13" ht="15.75" customHeight="1" x14ac:dyDescent="0.3">
      <c r="B1495" s="12" t="s">
        <v>5437</v>
      </c>
      <c r="C1495" s="13">
        <v>22.704999999999998</v>
      </c>
      <c r="D1495" s="13" t="str">
        <f t="shared" si="92"/>
        <v>Healthy Weight</v>
      </c>
      <c r="E1495" s="13">
        <v>4.57</v>
      </c>
      <c r="F1495" s="13" t="str">
        <f t="shared" si="93"/>
        <v>Normal</v>
      </c>
      <c r="G1495" s="13" t="s">
        <v>8293</v>
      </c>
      <c r="H1495" s="13" t="s">
        <v>8291</v>
      </c>
      <c r="I1495" s="13" t="s">
        <v>8291</v>
      </c>
      <c r="J1495" s="27" t="s">
        <v>8292</v>
      </c>
      <c r="K1495" s="13" t="s">
        <v>8291</v>
      </c>
      <c r="L1495" s="13" t="str">
        <f t="shared" si="94"/>
        <v>No</v>
      </c>
      <c r="M1495" s="28">
        <f t="shared" si="95"/>
        <v>0</v>
      </c>
    </row>
    <row r="1496" spans="2:13" ht="15.75" customHeight="1" x14ac:dyDescent="0.3">
      <c r="B1496" s="12" t="s">
        <v>5441</v>
      </c>
      <c r="C1496" s="13">
        <v>21.79</v>
      </c>
      <c r="D1496" s="13" t="str">
        <f t="shared" si="92"/>
        <v>Healthy Weight</v>
      </c>
      <c r="E1496" s="13">
        <v>8.6999999999999993</v>
      </c>
      <c r="F1496" s="13" t="str">
        <f t="shared" si="93"/>
        <v>Diabetes</v>
      </c>
      <c r="G1496" s="13" t="s">
        <v>8293</v>
      </c>
      <c r="H1496" s="13" t="s">
        <v>8291</v>
      </c>
      <c r="I1496" s="13" t="s">
        <v>8291</v>
      </c>
      <c r="J1496" s="27">
        <v>1</v>
      </c>
      <c r="K1496" s="13" t="s">
        <v>8291</v>
      </c>
      <c r="L1496" s="13" t="str">
        <f t="shared" si="94"/>
        <v>No</v>
      </c>
      <c r="M1496" s="28">
        <f t="shared" si="95"/>
        <v>1</v>
      </c>
    </row>
    <row r="1497" spans="2:13" ht="15.75" customHeight="1" x14ac:dyDescent="0.3">
      <c r="B1497" s="12" t="s">
        <v>5444</v>
      </c>
      <c r="C1497" s="13">
        <v>24.52</v>
      </c>
      <c r="D1497" s="13" t="str">
        <f t="shared" si="92"/>
        <v>Healthy Weight</v>
      </c>
      <c r="E1497" s="13">
        <v>4.76</v>
      </c>
      <c r="F1497" s="13" t="str">
        <f t="shared" si="93"/>
        <v>Normal</v>
      </c>
      <c r="G1497" s="13" t="s">
        <v>8291</v>
      </c>
      <c r="H1497" s="13" t="s">
        <v>8291</v>
      </c>
      <c r="I1497" s="13" t="s">
        <v>8291</v>
      </c>
      <c r="J1497" s="27" t="s">
        <v>8292</v>
      </c>
      <c r="K1497" s="13" t="s">
        <v>8291</v>
      </c>
      <c r="L1497" s="13" t="str">
        <f t="shared" si="94"/>
        <v>No</v>
      </c>
      <c r="M1497" s="28">
        <f t="shared" si="95"/>
        <v>0</v>
      </c>
    </row>
    <row r="1498" spans="2:13" ht="15.75" customHeight="1" x14ac:dyDescent="0.3">
      <c r="B1498" s="12" t="s">
        <v>5448</v>
      </c>
      <c r="C1498" s="13">
        <v>39.520000000000003</v>
      </c>
      <c r="D1498" s="13" t="str">
        <f t="shared" si="92"/>
        <v>Obesity</v>
      </c>
      <c r="E1498" s="13">
        <v>11.81</v>
      </c>
      <c r="F1498" s="13" t="str">
        <f t="shared" si="93"/>
        <v>Diabetes</v>
      </c>
      <c r="G1498" s="13" t="s">
        <v>8291</v>
      </c>
      <c r="H1498" s="13" t="s">
        <v>8291</v>
      </c>
      <c r="I1498" s="13" t="s">
        <v>8291</v>
      </c>
      <c r="J1498" s="27" t="s">
        <v>8292</v>
      </c>
      <c r="K1498" s="13" t="s">
        <v>8291</v>
      </c>
      <c r="L1498" s="13" t="str">
        <f t="shared" si="94"/>
        <v>No</v>
      </c>
      <c r="M1498" s="28">
        <f t="shared" si="95"/>
        <v>0</v>
      </c>
    </row>
    <row r="1499" spans="2:13" ht="15.75" customHeight="1" x14ac:dyDescent="0.3">
      <c r="B1499" s="12" t="s">
        <v>5452</v>
      </c>
      <c r="C1499" s="13">
        <v>24.49</v>
      </c>
      <c r="D1499" s="13" t="str">
        <f t="shared" si="92"/>
        <v>Healthy Weight</v>
      </c>
      <c r="E1499" s="13">
        <v>4.67</v>
      </c>
      <c r="F1499" s="13" t="str">
        <f t="shared" si="93"/>
        <v>Normal</v>
      </c>
      <c r="G1499" s="13" t="s">
        <v>8291</v>
      </c>
      <c r="H1499" s="13" t="s">
        <v>8291</v>
      </c>
      <c r="I1499" s="13" t="s">
        <v>8291</v>
      </c>
      <c r="J1499" s="27" t="s">
        <v>8292</v>
      </c>
      <c r="K1499" s="13" t="s">
        <v>8291</v>
      </c>
      <c r="L1499" s="13" t="str">
        <f t="shared" si="94"/>
        <v>No</v>
      </c>
      <c r="M1499" s="28">
        <f t="shared" si="95"/>
        <v>0</v>
      </c>
    </row>
    <row r="1500" spans="2:13" ht="15.75" customHeight="1" x14ac:dyDescent="0.3">
      <c r="B1500" s="12" t="s">
        <v>5456</v>
      </c>
      <c r="C1500" s="13">
        <v>26.315000000000001</v>
      </c>
      <c r="D1500" s="13" t="str">
        <f t="shared" si="92"/>
        <v>Overweight</v>
      </c>
      <c r="E1500" s="13">
        <v>6.02</v>
      </c>
      <c r="F1500" s="13" t="str">
        <f t="shared" si="93"/>
        <v>Prediabetes</v>
      </c>
      <c r="G1500" s="13" t="s">
        <v>8291</v>
      </c>
      <c r="H1500" s="13" t="s">
        <v>8291</v>
      </c>
      <c r="I1500" s="13" t="s">
        <v>8291</v>
      </c>
      <c r="J1500" s="27" t="s">
        <v>8292</v>
      </c>
      <c r="K1500" s="13" t="s">
        <v>8291</v>
      </c>
      <c r="L1500" s="13" t="str">
        <f t="shared" si="94"/>
        <v>No</v>
      </c>
      <c r="M1500" s="28">
        <f t="shared" si="95"/>
        <v>0</v>
      </c>
    </row>
    <row r="1501" spans="2:13" ht="15.75" customHeight="1" x14ac:dyDescent="0.3">
      <c r="B1501" s="12" t="s">
        <v>5459</v>
      </c>
      <c r="C1501" s="13">
        <v>22.58</v>
      </c>
      <c r="D1501" s="13" t="str">
        <f t="shared" si="92"/>
        <v>Healthy Weight</v>
      </c>
      <c r="E1501" s="13">
        <v>7.46</v>
      </c>
      <c r="F1501" s="13" t="str">
        <f t="shared" si="93"/>
        <v>Diabetes</v>
      </c>
      <c r="G1501" s="13" t="s">
        <v>8291</v>
      </c>
      <c r="H1501" s="13" t="s">
        <v>8291</v>
      </c>
      <c r="I1501" s="13" t="s">
        <v>8291</v>
      </c>
      <c r="J1501" s="27" t="s">
        <v>8292</v>
      </c>
      <c r="K1501" s="13" t="s">
        <v>8291</v>
      </c>
      <c r="L1501" s="13" t="str">
        <f t="shared" si="94"/>
        <v>No</v>
      </c>
      <c r="M1501" s="28">
        <f t="shared" si="95"/>
        <v>0</v>
      </c>
    </row>
    <row r="1502" spans="2:13" ht="15.75" customHeight="1" x14ac:dyDescent="0.3">
      <c r="B1502" s="12" t="s">
        <v>5463</v>
      </c>
      <c r="C1502" s="13">
        <v>19.475000000000001</v>
      </c>
      <c r="D1502" s="13" t="str">
        <f t="shared" si="92"/>
        <v>Healthy Weight</v>
      </c>
      <c r="E1502" s="13">
        <v>4.74</v>
      </c>
      <c r="F1502" s="13" t="str">
        <f t="shared" si="93"/>
        <v>Normal</v>
      </c>
      <c r="G1502" s="13" t="s">
        <v>8291</v>
      </c>
      <c r="H1502" s="13" t="s">
        <v>8291</v>
      </c>
      <c r="I1502" s="13" t="s">
        <v>8291</v>
      </c>
      <c r="J1502" s="27">
        <v>1</v>
      </c>
      <c r="K1502" s="13" t="s">
        <v>8291</v>
      </c>
      <c r="L1502" s="13" t="str">
        <f t="shared" si="94"/>
        <v>No</v>
      </c>
      <c r="M1502" s="28">
        <f t="shared" si="95"/>
        <v>1</v>
      </c>
    </row>
    <row r="1503" spans="2:13" ht="15.75" customHeight="1" x14ac:dyDescent="0.3">
      <c r="B1503" s="12" t="s">
        <v>5466</v>
      </c>
      <c r="C1503" s="13">
        <v>26.33</v>
      </c>
      <c r="D1503" s="13" t="str">
        <f t="shared" si="92"/>
        <v>Overweight</v>
      </c>
      <c r="E1503" s="13">
        <v>4.79</v>
      </c>
      <c r="F1503" s="13" t="str">
        <f t="shared" si="93"/>
        <v>Normal</v>
      </c>
      <c r="G1503" s="13" t="s">
        <v>8291</v>
      </c>
      <c r="H1503" s="13" t="s">
        <v>8291</v>
      </c>
      <c r="I1503" s="13" t="s">
        <v>8291</v>
      </c>
      <c r="J1503" s="27" t="s">
        <v>8292</v>
      </c>
      <c r="K1503" s="13" t="s">
        <v>8291</v>
      </c>
      <c r="L1503" s="13" t="str">
        <f t="shared" si="94"/>
        <v>No</v>
      </c>
      <c r="M1503" s="28">
        <f t="shared" si="95"/>
        <v>0</v>
      </c>
    </row>
    <row r="1504" spans="2:13" ht="15.75" customHeight="1" x14ac:dyDescent="0.3">
      <c r="B1504" s="12" t="s">
        <v>5470</v>
      </c>
      <c r="C1504" s="13">
        <v>17.29</v>
      </c>
      <c r="D1504" s="13" t="str">
        <f t="shared" si="92"/>
        <v>Underweight</v>
      </c>
      <c r="E1504" s="13">
        <v>5.35</v>
      </c>
      <c r="F1504" s="13" t="str">
        <f t="shared" si="93"/>
        <v>Normal</v>
      </c>
      <c r="G1504" s="13" t="s">
        <v>8293</v>
      </c>
      <c r="H1504" s="13" t="s">
        <v>8291</v>
      </c>
      <c r="I1504" s="13" t="s">
        <v>8291</v>
      </c>
      <c r="J1504" s="27" t="s">
        <v>8292</v>
      </c>
      <c r="K1504" s="13" t="s">
        <v>8291</v>
      </c>
      <c r="L1504" s="13" t="str">
        <f t="shared" si="94"/>
        <v>No</v>
      </c>
      <c r="M1504" s="28">
        <f t="shared" si="95"/>
        <v>0</v>
      </c>
    </row>
    <row r="1505" spans="2:13" ht="15.75" customHeight="1" x14ac:dyDescent="0.3">
      <c r="B1505" s="12" t="s">
        <v>5473</v>
      </c>
      <c r="C1505" s="13">
        <v>42.88</v>
      </c>
      <c r="D1505" s="13" t="str">
        <f t="shared" si="92"/>
        <v>Obesity</v>
      </c>
      <c r="E1505" s="13">
        <v>4.87</v>
      </c>
      <c r="F1505" s="13" t="str">
        <f t="shared" si="93"/>
        <v>Normal</v>
      </c>
      <c r="G1505" s="13" t="s">
        <v>8291</v>
      </c>
      <c r="H1505" s="13" t="s">
        <v>8293</v>
      </c>
      <c r="I1505" s="13" t="s">
        <v>8291</v>
      </c>
      <c r="J1505" s="27">
        <v>1</v>
      </c>
      <c r="K1505" s="13" t="s">
        <v>8291</v>
      </c>
      <c r="L1505" s="13" t="str">
        <f t="shared" si="94"/>
        <v>No</v>
      </c>
      <c r="M1505" s="28">
        <f t="shared" si="95"/>
        <v>1</v>
      </c>
    </row>
    <row r="1506" spans="2:13" ht="15.75" customHeight="1" x14ac:dyDescent="0.3">
      <c r="B1506" s="12" t="s">
        <v>5477</v>
      </c>
      <c r="C1506" s="13">
        <v>32.200000000000003</v>
      </c>
      <c r="D1506" s="13" t="str">
        <f t="shared" si="92"/>
        <v>Obesity</v>
      </c>
      <c r="E1506" s="13">
        <v>10.09</v>
      </c>
      <c r="F1506" s="13" t="str">
        <f t="shared" si="93"/>
        <v>Diabetes</v>
      </c>
      <c r="G1506" s="13" t="s">
        <v>8293</v>
      </c>
      <c r="H1506" s="13" t="s">
        <v>8291</v>
      </c>
      <c r="I1506" s="13" t="s">
        <v>8291</v>
      </c>
      <c r="J1506" s="27" t="s">
        <v>8292</v>
      </c>
      <c r="K1506" s="13" t="s">
        <v>8291</v>
      </c>
      <c r="L1506" s="13" t="str">
        <f t="shared" si="94"/>
        <v>No</v>
      </c>
      <c r="M1506" s="28">
        <f t="shared" si="95"/>
        <v>0</v>
      </c>
    </row>
    <row r="1507" spans="2:13" ht="15.75" customHeight="1" x14ac:dyDescent="0.3">
      <c r="B1507" s="12" t="s">
        <v>5480</v>
      </c>
      <c r="C1507" s="13">
        <v>18.75</v>
      </c>
      <c r="D1507" s="13" t="str">
        <f t="shared" si="92"/>
        <v>Healthy Weight</v>
      </c>
      <c r="E1507" s="13">
        <v>5.47</v>
      </c>
      <c r="F1507" s="13" t="str">
        <f t="shared" si="93"/>
        <v>Normal</v>
      </c>
      <c r="G1507" s="13" t="s">
        <v>8293</v>
      </c>
      <c r="H1507" s="13" t="s">
        <v>8291</v>
      </c>
      <c r="I1507" s="13" t="s">
        <v>8293</v>
      </c>
      <c r="J1507" s="27">
        <v>1</v>
      </c>
      <c r="K1507" s="13" t="s">
        <v>8291</v>
      </c>
      <c r="L1507" s="13" t="str">
        <f t="shared" si="94"/>
        <v>No</v>
      </c>
      <c r="M1507" s="28">
        <f t="shared" si="95"/>
        <v>1</v>
      </c>
    </row>
    <row r="1508" spans="2:13" ht="15.75" customHeight="1" x14ac:dyDescent="0.3">
      <c r="B1508" s="12" t="s">
        <v>5484</v>
      </c>
      <c r="C1508" s="13">
        <v>22.36</v>
      </c>
      <c r="D1508" s="13" t="str">
        <f t="shared" si="92"/>
        <v>Healthy Weight</v>
      </c>
      <c r="E1508" s="13">
        <v>8.6</v>
      </c>
      <c r="F1508" s="13" t="str">
        <f t="shared" si="93"/>
        <v>Diabetes</v>
      </c>
      <c r="G1508" s="13" t="s">
        <v>8291</v>
      </c>
      <c r="H1508" s="13" t="s">
        <v>8291</v>
      </c>
      <c r="I1508" s="13" t="s">
        <v>8291</v>
      </c>
      <c r="J1508" s="27" t="s">
        <v>8292</v>
      </c>
      <c r="K1508" s="13" t="s">
        <v>8291</v>
      </c>
      <c r="L1508" s="13" t="str">
        <f t="shared" si="94"/>
        <v>No</v>
      </c>
      <c r="M1508" s="28">
        <f t="shared" si="95"/>
        <v>0</v>
      </c>
    </row>
    <row r="1509" spans="2:13" ht="15.75" customHeight="1" x14ac:dyDescent="0.3">
      <c r="B1509" s="12" t="s">
        <v>5488</v>
      </c>
      <c r="C1509" s="13">
        <v>23.94</v>
      </c>
      <c r="D1509" s="13" t="str">
        <f t="shared" si="92"/>
        <v>Healthy Weight</v>
      </c>
      <c r="E1509" s="13">
        <v>10.74</v>
      </c>
      <c r="F1509" s="13" t="str">
        <f t="shared" si="93"/>
        <v>Diabetes</v>
      </c>
      <c r="G1509" s="13" t="s">
        <v>8293</v>
      </c>
      <c r="H1509" s="13" t="s">
        <v>8291</v>
      </c>
      <c r="I1509" s="13" t="s">
        <v>8291</v>
      </c>
      <c r="J1509" s="27" t="s">
        <v>8292</v>
      </c>
      <c r="K1509" s="13" t="s">
        <v>8291</v>
      </c>
      <c r="L1509" s="13" t="str">
        <f t="shared" si="94"/>
        <v>No</v>
      </c>
      <c r="M1509" s="28">
        <f t="shared" si="95"/>
        <v>0</v>
      </c>
    </row>
    <row r="1510" spans="2:13" ht="15.75" customHeight="1" x14ac:dyDescent="0.3">
      <c r="B1510" s="12" t="s">
        <v>5491</v>
      </c>
      <c r="C1510" s="13">
        <v>30.1</v>
      </c>
      <c r="D1510" s="13" t="str">
        <f t="shared" si="92"/>
        <v>Obesity</v>
      </c>
      <c r="E1510" s="13">
        <v>4.3899999999999997</v>
      </c>
      <c r="F1510" s="13" t="str">
        <f t="shared" si="93"/>
        <v>Normal</v>
      </c>
      <c r="G1510" s="13" t="s">
        <v>8291</v>
      </c>
      <c r="H1510" s="13" t="s">
        <v>8291</v>
      </c>
      <c r="I1510" s="13" t="s">
        <v>8293</v>
      </c>
      <c r="J1510" s="27">
        <v>1</v>
      </c>
      <c r="K1510" s="13" t="s">
        <v>8291</v>
      </c>
      <c r="L1510" s="13" t="str">
        <f t="shared" si="94"/>
        <v>No</v>
      </c>
      <c r="M1510" s="28">
        <f t="shared" si="95"/>
        <v>1</v>
      </c>
    </row>
    <row r="1511" spans="2:13" ht="15.75" customHeight="1" x14ac:dyDescent="0.3">
      <c r="B1511" s="12" t="s">
        <v>5494</v>
      </c>
      <c r="C1511" s="13">
        <v>21.93</v>
      </c>
      <c r="D1511" s="13" t="str">
        <f t="shared" si="92"/>
        <v>Healthy Weight</v>
      </c>
      <c r="E1511" s="13">
        <v>6.3</v>
      </c>
      <c r="F1511" s="13" t="str">
        <f t="shared" si="93"/>
        <v>Prediabetes</v>
      </c>
      <c r="G1511" s="13" t="s">
        <v>8291</v>
      </c>
      <c r="H1511" s="13" t="s">
        <v>8291</v>
      </c>
      <c r="I1511" s="13" t="s">
        <v>8291</v>
      </c>
      <c r="J1511" s="27" t="s">
        <v>8292</v>
      </c>
      <c r="K1511" s="13" t="s">
        <v>8291</v>
      </c>
      <c r="L1511" s="13" t="str">
        <f t="shared" si="94"/>
        <v>No</v>
      </c>
      <c r="M1511" s="28">
        <f t="shared" si="95"/>
        <v>0</v>
      </c>
    </row>
    <row r="1512" spans="2:13" ht="15.75" customHeight="1" x14ac:dyDescent="0.3">
      <c r="B1512" s="12" t="s">
        <v>5496</v>
      </c>
      <c r="C1512" s="13">
        <v>39.75</v>
      </c>
      <c r="D1512" s="13" t="str">
        <f t="shared" si="92"/>
        <v>Obesity</v>
      </c>
      <c r="E1512" s="13">
        <v>5.41</v>
      </c>
      <c r="F1512" s="13" t="str">
        <f t="shared" si="93"/>
        <v>Normal</v>
      </c>
      <c r="G1512" s="13" t="s">
        <v>8291</v>
      </c>
      <c r="H1512" s="13" t="s">
        <v>8293</v>
      </c>
      <c r="I1512" s="13" t="s">
        <v>8291</v>
      </c>
      <c r="J1512" s="27">
        <v>1</v>
      </c>
      <c r="K1512" s="13" t="s">
        <v>8291</v>
      </c>
      <c r="L1512" s="13" t="str">
        <f t="shared" si="94"/>
        <v>No</v>
      </c>
      <c r="M1512" s="28">
        <f t="shared" si="95"/>
        <v>1</v>
      </c>
    </row>
    <row r="1513" spans="2:13" ht="15.75" customHeight="1" x14ac:dyDescent="0.3">
      <c r="B1513" s="12" t="s">
        <v>5500</v>
      </c>
      <c r="C1513" s="13">
        <v>26.03</v>
      </c>
      <c r="D1513" s="13" t="str">
        <f t="shared" si="92"/>
        <v>Overweight</v>
      </c>
      <c r="E1513" s="13">
        <v>4.47</v>
      </c>
      <c r="F1513" s="13" t="str">
        <f t="shared" si="93"/>
        <v>Normal</v>
      </c>
      <c r="G1513" s="13" t="s">
        <v>8291</v>
      </c>
      <c r="H1513" s="13" t="s">
        <v>8291</v>
      </c>
      <c r="I1513" s="13" t="s">
        <v>8293</v>
      </c>
      <c r="J1513" s="27">
        <v>1</v>
      </c>
      <c r="K1513" s="13" t="s">
        <v>8291</v>
      </c>
      <c r="L1513" s="13" t="str">
        <f t="shared" si="94"/>
        <v>No</v>
      </c>
      <c r="M1513" s="28">
        <f t="shared" si="95"/>
        <v>1</v>
      </c>
    </row>
    <row r="1514" spans="2:13" ht="15.75" customHeight="1" x14ac:dyDescent="0.3">
      <c r="B1514" s="12" t="s">
        <v>5503</v>
      </c>
      <c r="C1514" s="13">
        <v>34.51</v>
      </c>
      <c r="D1514" s="13" t="str">
        <f t="shared" si="92"/>
        <v>Obesity</v>
      </c>
      <c r="E1514" s="13">
        <v>6.26</v>
      </c>
      <c r="F1514" s="13" t="str">
        <f t="shared" si="93"/>
        <v>Prediabetes</v>
      </c>
      <c r="G1514" s="13" t="s">
        <v>8291</v>
      </c>
      <c r="H1514" s="13" t="s">
        <v>8291</v>
      </c>
      <c r="I1514" s="13" t="s">
        <v>8291</v>
      </c>
      <c r="J1514" s="27" t="s">
        <v>8292</v>
      </c>
      <c r="K1514" s="13" t="s">
        <v>8291</v>
      </c>
      <c r="L1514" s="13" t="str">
        <f t="shared" si="94"/>
        <v>No</v>
      </c>
      <c r="M1514" s="28">
        <f t="shared" si="95"/>
        <v>0</v>
      </c>
    </row>
    <row r="1515" spans="2:13" ht="15.75" customHeight="1" x14ac:dyDescent="0.3">
      <c r="B1515" s="12" t="s">
        <v>5507</v>
      </c>
      <c r="C1515" s="13">
        <v>19.32</v>
      </c>
      <c r="D1515" s="13" t="str">
        <f t="shared" si="92"/>
        <v>Healthy Weight</v>
      </c>
      <c r="E1515" s="13">
        <v>11.58</v>
      </c>
      <c r="F1515" s="13" t="str">
        <f t="shared" si="93"/>
        <v>Diabetes</v>
      </c>
      <c r="G1515" s="13" t="s">
        <v>8293</v>
      </c>
      <c r="H1515" s="13" t="s">
        <v>8291</v>
      </c>
      <c r="I1515" s="13" t="s">
        <v>8291</v>
      </c>
      <c r="J1515" s="27">
        <v>1</v>
      </c>
      <c r="K1515" s="13" t="s">
        <v>8291</v>
      </c>
      <c r="L1515" s="13" t="str">
        <f t="shared" si="94"/>
        <v>No</v>
      </c>
      <c r="M1515" s="28">
        <f t="shared" si="95"/>
        <v>1</v>
      </c>
    </row>
    <row r="1516" spans="2:13" ht="15.75" customHeight="1" x14ac:dyDescent="0.3">
      <c r="B1516" s="12" t="s">
        <v>5511</v>
      </c>
      <c r="C1516" s="13">
        <v>28.5</v>
      </c>
      <c r="D1516" s="13" t="str">
        <f t="shared" si="92"/>
        <v>Overweight</v>
      </c>
      <c r="E1516" s="13">
        <v>4.3600000000000003</v>
      </c>
      <c r="F1516" s="13" t="str">
        <f t="shared" si="93"/>
        <v>Normal</v>
      </c>
      <c r="G1516" s="13" t="s">
        <v>8291</v>
      </c>
      <c r="H1516" s="13" t="s">
        <v>8291</v>
      </c>
      <c r="I1516" s="13" t="s">
        <v>8291</v>
      </c>
      <c r="J1516" s="27" t="s">
        <v>8292</v>
      </c>
      <c r="K1516" s="13" t="s">
        <v>8291</v>
      </c>
      <c r="L1516" s="13" t="str">
        <f t="shared" si="94"/>
        <v>No</v>
      </c>
      <c r="M1516" s="28">
        <f t="shared" si="95"/>
        <v>0</v>
      </c>
    </row>
    <row r="1517" spans="2:13" ht="15.75" customHeight="1" x14ac:dyDescent="0.3">
      <c r="B1517" s="12" t="s">
        <v>5515</v>
      </c>
      <c r="C1517" s="13">
        <v>30.875</v>
      </c>
      <c r="D1517" s="13" t="str">
        <f t="shared" si="92"/>
        <v>Obesity</v>
      </c>
      <c r="E1517" s="13">
        <v>4.1399999999999997</v>
      </c>
      <c r="F1517" s="13" t="str">
        <f t="shared" si="93"/>
        <v>Normal</v>
      </c>
      <c r="G1517" s="13" t="s">
        <v>8293</v>
      </c>
      <c r="H1517" s="13" t="s">
        <v>8291</v>
      </c>
      <c r="I1517" s="13" t="s">
        <v>8291</v>
      </c>
      <c r="J1517" s="27" t="s">
        <v>8292</v>
      </c>
      <c r="K1517" s="13" t="s">
        <v>8291</v>
      </c>
      <c r="L1517" s="13" t="str">
        <f t="shared" si="94"/>
        <v>No</v>
      </c>
      <c r="M1517" s="28">
        <f t="shared" si="95"/>
        <v>0</v>
      </c>
    </row>
    <row r="1518" spans="2:13" ht="15.75" customHeight="1" x14ac:dyDescent="0.3">
      <c r="B1518" s="12" t="s">
        <v>5518</v>
      </c>
      <c r="C1518" s="13">
        <v>24.02</v>
      </c>
      <c r="D1518" s="13" t="str">
        <f t="shared" si="92"/>
        <v>Healthy Weight</v>
      </c>
      <c r="E1518" s="13">
        <v>4.38</v>
      </c>
      <c r="F1518" s="13" t="str">
        <f t="shared" si="93"/>
        <v>Normal</v>
      </c>
      <c r="G1518" s="13" t="s">
        <v>8291</v>
      </c>
      <c r="H1518" s="13" t="s">
        <v>8291</v>
      </c>
      <c r="I1518" s="13" t="s">
        <v>8291</v>
      </c>
      <c r="J1518" s="27" t="s">
        <v>8292</v>
      </c>
      <c r="K1518" s="13" t="s">
        <v>8291</v>
      </c>
      <c r="L1518" s="13" t="str">
        <f t="shared" si="94"/>
        <v>No</v>
      </c>
      <c r="M1518" s="28">
        <f t="shared" si="95"/>
        <v>0</v>
      </c>
    </row>
    <row r="1519" spans="2:13" ht="15.75" customHeight="1" x14ac:dyDescent="0.3">
      <c r="B1519" s="12" t="s">
        <v>5521</v>
      </c>
      <c r="C1519" s="13">
        <v>36.08</v>
      </c>
      <c r="D1519" s="13" t="str">
        <f t="shared" si="92"/>
        <v>Obesity</v>
      </c>
      <c r="E1519" s="13">
        <v>11.61</v>
      </c>
      <c r="F1519" s="13" t="str">
        <f t="shared" si="93"/>
        <v>Diabetes</v>
      </c>
      <c r="G1519" s="13" t="s">
        <v>8293</v>
      </c>
      <c r="H1519" s="13" t="s">
        <v>8291</v>
      </c>
      <c r="I1519" s="13" t="s">
        <v>8291</v>
      </c>
      <c r="J1519" s="27" t="s">
        <v>8292</v>
      </c>
      <c r="K1519" s="13" t="s">
        <v>8291</v>
      </c>
      <c r="L1519" s="13" t="str">
        <f t="shared" si="94"/>
        <v>No</v>
      </c>
      <c r="M1519" s="28">
        <f t="shared" si="95"/>
        <v>0</v>
      </c>
    </row>
    <row r="1520" spans="2:13" ht="15.75" customHeight="1" x14ac:dyDescent="0.3">
      <c r="B1520" s="12" t="s">
        <v>5525</v>
      </c>
      <c r="C1520" s="13">
        <v>32.200000000000003</v>
      </c>
      <c r="D1520" s="13" t="str">
        <f t="shared" si="92"/>
        <v>Obesity</v>
      </c>
      <c r="E1520" s="13">
        <v>10.59</v>
      </c>
      <c r="F1520" s="13" t="str">
        <f t="shared" si="93"/>
        <v>Diabetes</v>
      </c>
      <c r="G1520" s="13" t="s">
        <v>8293</v>
      </c>
      <c r="H1520" s="13" t="s">
        <v>8291</v>
      </c>
      <c r="I1520" s="13" t="s">
        <v>8291</v>
      </c>
      <c r="J1520" s="27" t="s">
        <v>8292</v>
      </c>
      <c r="K1520" s="13" t="s">
        <v>8291</v>
      </c>
      <c r="L1520" s="13" t="str">
        <f t="shared" si="94"/>
        <v>No</v>
      </c>
      <c r="M1520" s="28">
        <f t="shared" si="95"/>
        <v>0</v>
      </c>
    </row>
    <row r="1521" spans="2:13" ht="15.75" customHeight="1" x14ac:dyDescent="0.3">
      <c r="B1521" s="12" t="s">
        <v>5528</v>
      </c>
      <c r="C1521" s="13">
        <v>28.05</v>
      </c>
      <c r="D1521" s="13" t="str">
        <f t="shared" si="92"/>
        <v>Overweight</v>
      </c>
      <c r="E1521" s="13">
        <v>11.85</v>
      </c>
      <c r="F1521" s="13" t="str">
        <f t="shared" si="93"/>
        <v>Diabetes</v>
      </c>
      <c r="G1521" s="13" t="s">
        <v>8293</v>
      </c>
      <c r="H1521" s="13" t="s">
        <v>8291</v>
      </c>
      <c r="I1521" s="13" t="s">
        <v>8291</v>
      </c>
      <c r="J1521" s="27" t="s">
        <v>8292</v>
      </c>
      <c r="K1521" s="13" t="s">
        <v>8291</v>
      </c>
      <c r="L1521" s="13" t="str">
        <f t="shared" si="94"/>
        <v>No</v>
      </c>
      <c r="M1521" s="28">
        <f t="shared" si="95"/>
        <v>0</v>
      </c>
    </row>
    <row r="1522" spans="2:13" ht="15.75" customHeight="1" x14ac:dyDescent="0.3">
      <c r="B1522" s="12" t="s">
        <v>5532</v>
      </c>
      <c r="C1522" s="13">
        <v>19</v>
      </c>
      <c r="D1522" s="13" t="str">
        <f t="shared" si="92"/>
        <v>Healthy Weight</v>
      </c>
      <c r="E1522" s="13">
        <v>5.46</v>
      </c>
      <c r="F1522" s="13" t="str">
        <f t="shared" si="93"/>
        <v>Normal</v>
      </c>
      <c r="G1522" s="13" t="s">
        <v>8293</v>
      </c>
      <c r="H1522" s="13" t="s">
        <v>8291</v>
      </c>
      <c r="I1522" s="13" t="s">
        <v>8291</v>
      </c>
      <c r="J1522" s="27">
        <v>1</v>
      </c>
      <c r="K1522" s="13" t="s">
        <v>8291</v>
      </c>
      <c r="L1522" s="13" t="str">
        <f t="shared" si="94"/>
        <v>No</v>
      </c>
      <c r="M1522" s="28">
        <f t="shared" si="95"/>
        <v>1</v>
      </c>
    </row>
    <row r="1523" spans="2:13" ht="15.75" customHeight="1" x14ac:dyDescent="0.3">
      <c r="B1523" s="12" t="s">
        <v>5536</v>
      </c>
      <c r="C1523" s="13">
        <v>16.13</v>
      </c>
      <c r="D1523" s="13" t="str">
        <f t="shared" si="92"/>
        <v>Underweight</v>
      </c>
      <c r="E1523" s="13">
        <v>4.54</v>
      </c>
      <c r="F1523" s="13" t="str">
        <f t="shared" si="93"/>
        <v>Normal</v>
      </c>
      <c r="G1523" s="13" t="s">
        <v>8293</v>
      </c>
      <c r="H1523" s="13" t="s">
        <v>8291</v>
      </c>
      <c r="I1523" s="13" t="s">
        <v>8291</v>
      </c>
      <c r="J1523" s="27">
        <v>2</v>
      </c>
      <c r="K1523" s="13" t="s">
        <v>8291</v>
      </c>
      <c r="L1523" s="13" t="str">
        <f t="shared" si="94"/>
        <v>No</v>
      </c>
      <c r="M1523" s="28">
        <f t="shared" si="95"/>
        <v>2</v>
      </c>
    </row>
    <row r="1524" spans="2:13" ht="15.75" customHeight="1" x14ac:dyDescent="0.3">
      <c r="B1524" s="12" t="s">
        <v>5540</v>
      </c>
      <c r="C1524" s="13">
        <v>18.77</v>
      </c>
      <c r="D1524" s="13" t="str">
        <f t="shared" si="92"/>
        <v>Healthy Weight</v>
      </c>
      <c r="E1524" s="13">
        <v>11.98</v>
      </c>
      <c r="F1524" s="13" t="str">
        <f t="shared" si="93"/>
        <v>Diabetes</v>
      </c>
      <c r="G1524" s="13" t="s">
        <v>8293</v>
      </c>
      <c r="H1524" s="13" t="s">
        <v>8291</v>
      </c>
      <c r="I1524" s="13" t="s">
        <v>8291</v>
      </c>
      <c r="J1524" s="27">
        <v>2</v>
      </c>
      <c r="K1524" s="13" t="s">
        <v>8291</v>
      </c>
      <c r="L1524" s="13" t="str">
        <f t="shared" si="94"/>
        <v>No</v>
      </c>
      <c r="M1524" s="28">
        <f t="shared" si="95"/>
        <v>2</v>
      </c>
    </row>
    <row r="1525" spans="2:13" ht="15.75" customHeight="1" x14ac:dyDescent="0.3">
      <c r="B1525" s="12" t="s">
        <v>5543</v>
      </c>
      <c r="C1525" s="13">
        <v>28.88</v>
      </c>
      <c r="D1525" s="13" t="str">
        <f t="shared" si="92"/>
        <v>Overweight</v>
      </c>
      <c r="E1525" s="13">
        <v>6.59</v>
      </c>
      <c r="F1525" s="13" t="str">
        <f t="shared" si="93"/>
        <v>Diabetes</v>
      </c>
      <c r="G1525" s="13" t="s">
        <v>8293</v>
      </c>
      <c r="H1525" s="13" t="s">
        <v>8291</v>
      </c>
      <c r="I1525" s="13" t="s">
        <v>8291</v>
      </c>
      <c r="J1525" s="27">
        <v>1</v>
      </c>
      <c r="K1525" s="13" t="s">
        <v>8291</v>
      </c>
      <c r="L1525" s="13" t="str">
        <f t="shared" si="94"/>
        <v>No</v>
      </c>
      <c r="M1525" s="28">
        <f t="shared" si="95"/>
        <v>1</v>
      </c>
    </row>
    <row r="1526" spans="2:13" ht="15.75" customHeight="1" x14ac:dyDescent="0.3">
      <c r="B1526" s="12" t="s">
        <v>5547</v>
      </c>
      <c r="C1526" s="13">
        <v>27.55</v>
      </c>
      <c r="D1526" s="13" t="str">
        <f t="shared" si="92"/>
        <v>Overweight</v>
      </c>
      <c r="E1526" s="13">
        <v>10.83</v>
      </c>
      <c r="F1526" s="13" t="str">
        <f t="shared" si="93"/>
        <v>Diabetes</v>
      </c>
      <c r="G1526" s="13" t="s">
        <v>8293</v>
      </c>
      <c r="H1526" s="13" t="s">
        <v>8291</v>
      </c>
      <c r="I1526" s="13" t="s">
        <v>8291</v>
      </c>
      <c r="J1526" s="27">
        <v>1</v>
      </c>
      <c r="K1526" s="13" t="s">
        <v>8291</v>
      </c>
      <c r="L1526" s="13" t="str">
        <f t="shared" si="94"/>
        <v>No</v>
      </c>
      <c r="M1526" s="28">
        <f t="shared" si="95"/>
        <v>1</v>
      </c>
    </row>
    <row r="1527" spans="2:13" ht="15.75" customHeight="1" x14ac:dyDescent="0.3">
      <c r="B1527" s="12" t="s">
        <v>5550</v>
      </c>
      <c r="C1527" s="13">
        <v>15.6</v>
      </c>
      <c r="D1527" s="13" t="str">
        <f t="shared" si="92"/>
        <v>Underweight</v>
      </c>
      <c r="E1527" s="13">
        <v>8.6</v>
      </c>
      <c r="F1527" s="13" t="str">
        <f t="shared" si="93"/>
        <v>Diabetes</v>
      </c>
      <c r="G1527" s="13" t="s">
        <v>8291</v>
      </c>
      <c r="H1527" s="13" t="s">
        <v>8291</v>
      </c>
      <c r="I1527" s="13" t="s">
        <v>8291</v>
      </c>
      <c r="J1527" s="27" t="s">
        <v>8292</v>
      </c>
      <c r="K1527" s="13" t="s">
        <v>8291</v>
      </c>
      <c r="L1527" s="13" t="str">
        <f t="shared" si="94"/>
        <v>No</v>
      </c>
      <c r="M1527" s="28">
        <f t="shared" si="95"/>
        <v>0</v>
      </c>
    </row>
    <row r="1528" spans="2:13" ht="15.75" customHeight="1" x14ac:dyDescent="0.3">
      <c r="B1528" s="12" t="s">
        <v>5552</v>
      </c>
      <c r="C1528" s="13">
        <v>21.99</v>
      </c>
      <c r="D1528" s="13" t="str">
        <f t="shared" si="92"/>
        <v>Healthy Weight</v>
      </c>
      <c r="E1528" s="13">
        <v>11.17</v>
      </c>
      <c r="F1528" s="13" t="str">
        <f t="shared" si="93"/>
        <v>Diabetes</v>
      </c>
      <c r="G1528" s="13" t="s">
        <v>8291</v>
      </c>
      <c r="H1528" s="13" t="s">
        <v>8291</v>
      </c>
      <c r="I1528" s="13" t="s">
        <v>8291</v>
      </c>
      <c r="J1528" s="27" t="s">
        <v>8292</v>
      </c>
      <c r="K1528" s="13" t="s">
        <v>8291</v>
      </c>
      <c r="L1528" s="13" t="str">
        <f t="shared" si="94"/>
        <v>No</v>
      </c>
      <c r="M1528" s="28">
        <f t="shared" si="95"/>
        <v>0</v>
      </c>
    </row>
    <row r="1529" spans="2:13" ht="15.75" customHeight="1" x14ac:dyDescent="0.3">
      <c r="B1529" s="12" t="s">
        <v>5556</v>
      </c>
      <c r="C1529" s="13">
        <v>34.85</v>
      </c>
      <c r="D1529" s="13" t="str">
        <f t="shared" si="92"/>
        <v>Obesity</v>
      </c>
      <c r="E1529" s="13">
        <v>5.75</v>
      </c>
      <c r="F1529" s="13" t="str">
        <f t="shared" si="93"/>
        <v>Prediabetes</v>
      </c>
      <c r="G1529" s="13" t="s">
        <v>8291</v>
      </c>
      <c r="H1529" s="13" t="s">
        <v>8291</v>
      </c>
      <c r="I1529" s="13" t="s">
        <v>8291</v>
      </c>
      <c r="J1529" s="27" t="s">
        <v>8292</v>
      </c>
      <c r="K1529" s="13" t="s">
        <v>8291</v>
      </c>
      <c r="L1529" s="13" t="str">
        <f t="shared" si="94"/>
        <v>No</v>
      </c>
      <c r="M1529" s="28">
        <f t="shared" si="95"/>
        <v>0</v>
      </c>
    </row>
    <row r="1530" spans="2:13" ht="15.75" customHeight="1" x14ac:dyDescent="0.3">
      <c r="B1530" s="12" t="s">
        <v>5560</v>
      </c>
      <c r="C1530" s="13">
        <v>24.51</v>
      </c>
      <c r="D1530" s="13" t="str">
        <f t="shared" si="92"/>
        <v>Healthy Weight</v>
      </c>
      <c r="E1530" s="13">
        <v>4.83</v>
      </c>
      <c r="F1530" s="13" t="str">
        <f t="shared" si="93"/>
        <v>Normal</v>
      </c>
      <c r="G1530" s="13" t="s">
        <v>8293</v>
      </c>
      <c r="H1530" s="13" t="s">
        <v>8291</v>
      </c>
      <c r="I1530" s="13" t="s">
        <v>8293</v>
      </c>
      <c r="J1530" s="27">
        <v>1</v>
      </c>
      <c r="K1530" s="13" t="s">
        <v>8291</v>
      </c>
      <c r="L1530" s="13" t="str">
        <f t="shared" si="94"/>
        <v>No</v>
      </c>
      <c r="M1530" s="28">
        <f t="shared" si="95"/>
        <v>1</v>
      </c>
    </row>
    <row r="1531" spans="2:13" ht="15.75" customHeight="1" x14ac:dyDescent="0.3">
      <c r="B1531" s="12" t="s">
        <v>5564</v>
      </c>
      <c r="C1531" s="13">
        <v>19.399999999999999</v>
      </c>
      <c r="D1531" s="13" t="str">
        <f t="shared" si="92"/>
        <v>Healthy Weight</v>
      </c>
      <c r="E1531" s="13">
        <v>11.93</v>
      </c>
      <c r="F1531" s="13" t="str">
        <f t="shared" si="93"/>
        <v>Diabetes</v>
      </c>
      <c r="G1531" s="13" t="s">
        <v>8291</v>
      </c>
      <c r="H1531" s="13" t="s">
        <v>8291</v>
      </c>
      <c r="I1531" s="13" t="s">
        <v>8291</v>
      </c>
      <c r="J1531" s="27" t="s">
        <v>8292</v>
      </c>
      <c r="K1531" s="13" t="s">
        <v>8291</v>
      </c>
      <c r="L1531" s="13" t="str">
        <f t="shared" si="94"/>
        <v>No</v>
      </c>
      <c r="M1531" s="28">
        <f t="shared" si="95"/>
        <v>0</v>
      </c>
    </row>
    <row r="1532" spans="2:13" ht="15.75" customHeight="1" x14ac:dyDescent="0.3">
      <c r="B1532" s="12" t="s">
        <v>5568</v>
      </c>
      <c r="C1532" s="13">
        <v>15.1</v>
      </c>
      <c r="D1532" s="13" t="str">
        <f t="shared" si="92"/>
        <v>Underweight</v>
      </c>
      <c r="E1532" s="13">
        <v>8.41</v>
      </c>
      <c r="F1532" s="13" t="str">
        <f t="shared" si="93"/>
        <v>Diabetes</v>
      </c>
      <c r="G1532" s="13" t="s">
        <v>8291</v>
      </c>
      <c r="H1532" s="13" t="s">
        <v>8291</v>
      </c>
      <c r="I1532" s="13" t="s">
        <v>8291</v>
      </c>
      <c r="J1532" s="27" t="s">
        <v>8292</v>
      </c>
      <c r="K1532" s="13" t="s">
        <v>8291</v>
      </c>
      <c r="L1532" s="13" t="str">
        <f t="shared" si="94"/>
        <v>No</v>
      </c>
      <c r="M1532" s="28">
        <f t="shared" si="95"/>
        <v>0</v>
      </c>
    </row>
    <row r="1533" spans="2:13" ht="15.75" customHeight="1" x14ac:dyDescent="0.3">
      <c r="B1533" s="12" t="s">
        <v>5570</v>
      </c>
      <c r="C1533" s="13">
        <v>23.37</v>
      </c>
      <c r="D1533" s="13" t="str">
        <f t="shared" si="92"/>
        <v>Healthy Weight</v>
      </c>
      <c r="E1533" s="13">
        <v>5.59</v>
      </c>
      <c r="F1533" s="13" t="str">
        <f t="shared" si="93"/>
        <v>Normal</v>
      </c>
      <c r="G1533" s="13" t="s">
        <v>8293</v>
      </c>
      <c r="H1533" s="13" t="s">
        <v>8291</v>
      </c>
      <c r="I1533" s="13" t="s">
        <v>8291</v>
      </c>
      <c r="J1533" s="27" t="s">
        <v>8292</v>
      </c>
      <c r="K1533" s="13" t="s">
        <v>8291</v>
      </c>
      <c r="L1533" s="13" t="str">
        <f t="shared" si="94"/>
        <v>No</v>
      </c>
      <c r="M1533" s="28">
        <f t="shared" si="95"/>
        <v>0</v>
      </c>
    </row>
    <row r="1534" spans="2:13" ht="15.75" customHeight="1" x14ac:dyDescent="0.3">
      <c r="B1534" s="12" t="s">
        <v>5574</v>
      </c>
      <c r="C1534" s="13">
        <v>42.4</v>
      </c>
      <c r="D1534" s="13" t="str">
        <f t="shared" si="92"/>
        <v>Obesity</v>
      </c>
      <c r="E1534" s="13">
        <v>4.0599999999999996</v>
      </c>
      <c r="F1534" s="13" t="str">
        <f t="shared" si="93"/>
        <v>Normal</v>
      </c>
      <c r="G1534" s="13" t="s">
        <v>8291</v>
      </c>
      <c r="H1534" s="13" t="s">
        <v>8291</v>
      </c>
      <c r="I1534" s="13" t="s">
        <v>8291</v>
      </c>
      <c r="J1534" s="27" t="s">
        <v>8292</v>
      </c>
      <c r="K1534" s="13" t="s">
        <v>8291</v>
      </c>
      <c r="L1534" s="13" t="str">
        <f t="shared" si="94"/>
        <v>No</v>
      </c>
      <c r="M1534" s="28">
        <f t="shared" si="95"/>
        <v>0</v>
      </c>
    </row>
    <row r="1535" spans="2:13" ht="15.75" customHeight="1" x14ac:dyDescent="0.3">
      <c r="B1535" s="12" t="s">
        <v>5578</v>
      </c>
      <c r="C1535" s="13">
        <v>28.405000000000001</v>
      </c>
      <c r="D1535" s="13" t="str">
        <f t="shared" si="92"/>
        <v>Overweight</v>
      </c>
      <c r="E1535" s="13">
        <v>7.02</v>
      </c>
      <c r="F1535" s="13" t="str">
        <f t="shared" si="93"/>
        <v>Diabetes</v>
      </c>
      <c r="G1535" s="13" t="s">
        <v>8293</v>
      </c>
      <c r="H1535" s="13" t="s">
        <v>8291</v>
      </c>
      <c r="I1535" s="13" t="s">
        <v>8291</v>
      </c>
      <c r="J1535" s="27" t="s">
        <v>8292</v>
      </c>
      <c r="K1535" s="13" t="s">
        <v>8291</v>
      </c>
      <c r="L1535" s="13" t="str">
        <f t="shared" si="94"/>
        <v>No</v>
      </c>
      <c r="M1535" s="28">
        <f t="shared" si="95"/>
        <v>0</v>
      </c>
    </row>
    <row r="1536" spans="2:13" ht="15.75" customHeight="1" x14ac:dyDescent="0.3">
      <c r="B1536" s="12" t="s">
        <v>5581</v>
      </c>
      <c r="C1536" s="13">
        <v>23.4</v>
      </c>
      <c r="D1536" s="13" t="str">
        <f t="shared" si="92"/>
        <v>Healthy Weight</v>
      </c>
      <c r="E1536" s="13">
        <v>4.47</v>
      </c>
      <c r="F1536" s="13" t="str">
        <f t="shared" si="93"/>
        <v>Normal</v>
      </c>
      <c r="G1536" s="13" t="s">
        <v>8291</v>
      </c>
      <c r="H1536" s="13" t="s">
        <v>8291</v>
      </c>
      <c r="I1536" s="13" t="s">
        <v>8291</v>
      </c>
      <c r="J1536" s="27" t="s">
        <v>8292</v>
      </c>
      <c r="K1536" s="13" t="s">
        <v>8291</v>
      </c>
      <c r="L1536" s="13" t="str">
        <f t="shared" si="94"/>
        <v>No</v>
      </c>
      <c r="M1536" s="28">
        <f t="shared" si="95"/>
        <v>0</v>
      </c>
    </row>
    <row r="1537" spans="2:13" ht="15.75" customHeight="1" x14ac:dyDescent="0.3">
      <c r="B1537" s="12" t="s">
        <v>5584</v>
      </c>
      <c r="C1537" s="13">
        <v>33.44</v>
      </c>
      <c r="D1537" s="13" t="str">
        <f t="shared" si="92"/>
        <v>Obesity</v>
      </c>
      <c r="E1537" s="13">
        <v>4.54</v>
      </c>
      <c r="F1537" s="13" t="str">
        <f t="shared" si="93"/>
        <v>Normal</v>
      </c>
      <c r="G1537" s="13" t="s">
        <v>8291</v>
      </c>
      <c r="H1537" s="13" t="s">
        <v>8291</v>
      </c>
      <c r="I1537" s="13" t="s">
        <v>8291</v>
      </c>
      <c r="J1537" s="27" t="s">
        <v>8292</v>
      </c>
      <c r="K1537" s="13" t="s">
        <v>8291</v>
      </c>
      <c r="L1537" s="13" t="str">
        <f t="shared" si="94"/>
        <v>No</v>
      </c>
      <c r="M1537" s="28">
        <f t="shared" si="95"/>
        <v>0</v>
      </c>
    </row>
    <row r="1538" spans="2:13" ht="15.75" customHeight="1" x14ac:dyDescent="0.3">
      <c r="B1538" s="12" t="s">
        <v>5587</v>
      </c>
      <c r="C1538" s="13">
        <v>21.12</v>
      </c>
      <c r="D1538" s="13" t="str">
        <f t="shared" si="92"/>
        <v>Healthy Weight</v>
      </c>
      <c r="E1538" s="13">
        <v>4.99</v>
      </c>
      <c r="F1538" s="13" t="str">
        <f t="shared" si="93"/>
        <v>Normal</v>
      </c>
      <c r="G1538" s="13" t="s">
        <v>8291</v>
      </c>
      <c r="H1538" s="13" t="s">
        <v>8291</v>
      </c>
      <c r="I1538" s="13" t="s">
        <v>8291</v>
      </c>
      <c r="J1538" s="27">
        <v>1</v>
      </c>
      <c r="K1538" s="13" t="s">
        <v>8291</v>
      </c>
      <c r="L1538" s="13" t="str">
        <f t="shared" si="94"/>
        <v>No</v>
      </c>
      <c r="M1538" s="28">
        <f t="shared" si="95"/>
        <v>1</v>
      </c>
    </row>
    <row r="1539" spans="2:13" ht="15.75" customHeight="1" x14ac:dyDescent="0.3">
      <c r="B1539" s="12" t="s">
        <v>5590</v>
      </c>
      <c r="C1539" s="13">
        <v>18.48</v>
      </c>
      <c r="D1539" s="13" t="str">
        <f t="shared" ref="D1539:D1602" si="96">IF(C1539&lt;18.5,"Underweight", IF(AND(C1539&gt;=18.5,C1539&lt;=24.9),"Healthy Weight", IF(AND(C1539&gt;=25,C1539&lt;=29.9),"Overweight", IF(C1539&gt;=30,"Obesity"))))</f>
        <v>Underweight</v>
      </c>
      <c r="E1539" s="13">
        <v>10.84</v>
      </c>
      <c r="F1539" s="13" t="str">
        <f t="shared" ref="F1539:F1602" si="97">IF(E1539&lt;5.7,"Normal",IF(AND(E1539&gt;=5.7,E1539&lt;=6.4),"Prediabetes",IF(E1539&gt;=6.5,"Diabetes")))</f>
        <v>Diabetes</v>
      </c>
      <c r="G1539" s="13" t="s">
        <v>8293</v>
      </c>
      <c r="H1539" s="13" t="s">
        <v>8291</v>
      </c>
      <c r="I1539" s="13" t="s">
        <v>8291</v>
      </c>
      <c r="J1539" s="27">
        <v>2</v>
      </c>
      <c r="K1539" s="13" t="s">
        <v>8291</v>
      </c>
      <c r="L1539" s="13" t="str">
        <f t="shared" ref="L1539:L1602" si="98">IF($K$3:$K$2337="?","No",K1539)</f>
        <v>No</v>
      </c>
      <c r="M1539" s="28">
        <f t="shared" ref="M1539:M1602" si="99">IF(J1539="No major surgery", 0,J1539)</f>
        <v>2</v>
      </c>
    </row>
    <row r="1540" spans="2:13" ht="15.75" customHeight="1" x14ac:dyDescent="0.3">
      <c r="B1540" s="12" t="s">
        <v>5594</v>
      </c>
      <c r="C1540" s="13">
        <v>16.815000000000001</v>
      </c>
      <c r="D1540" s="13" t="str">
        <f t="shared" si="96"/>
        <v>Underweight</v>
      </c>
      <c r="E1540" s="13">
        <v>5.63</v>
      </c>
      <c r="F1540" s="13" t="str">
        <f t="shared" si="97"/>
        <v>Normal</v>
      </c>
      <c r="G1540" s="13" t="s">
        <v>8291</v>
      </c>
      <c r="H1540" s="13" t="s">
        <v>8291</v>
      </c>
      <c r="I1540" s="13" t="s">
        <v>8291</v>
      </c>
      <c r="J1540" s="27">
        <v>1</v>
      </c>
      <c r="K1540" s="13" t="s">
        <v>8291</v>
      </c>
      <c r="L1540" s="13" t="str">
        <f t="shared" si="98"/>
        <v>No</v>
      </c>
      <c r="M1540" s="28">
        <f t="shared" si="99"/>
        <v>1</v>
      </c>
    </row>
    <row r="1541" spans="2:13" ht="15.75" customHeight="1" x14ac:dyDescent="0.3">
      <c r="B1541" s="12" t="s">
        <v>5597</v>
      </c>
      <c r="C1541" s="13">
        <v>26.72</v>
      </c>
      <c r="D1541" s="13" t="str">
        <f t="shared" si="96"/>
        <v>Overweight</v>
      </c>
      <c r="E1541" s="13">
        <v>4.1399999999999997</v>
      </c>
      <c r="F1541" s="13" t="str">
        <f t="shared" si="97"/>
        <v>Normal</v>
      </c>
      <c r="G1541" s="13" t="s">
        <v>8291</v>
      </c>
      <c r="H1541" s="13" t="s">
        <v>8291</v>
      </c>
      <c r="I1541" s="13" t="s">
        <v>8291</v>
      </c>
      <c r="J1541" s="27" t="s">
        <v>8292</v>
      </c>
      <c r="K1541" s="13" t="s">
        <v>8291</v>
      </c>
      <c r="L1541" s="13" t="str">
        <f t="shared" si="98"/>
        <v>No</v>
      </c>
      <c r="M1541" s="28">
        <f t="shared" si="99"/>
        <v>0</v>
      </c>
    </row>
    <row r="1542" spans="2:13" ht="15.75" customHeight="1" x14ac:dyDescent="0.3">
      <c r="B1542" s="12" t="s">
        <v>5601</v>
      </c>
      <c r="C1542" s="13">
        <v>41.42</v>
      </c>
      <c r="D1542" s="13" t="str">
        <f t="shared" si="96"/>
        <v>Obesity</v>
      </c>
      <c r="E1542" s="13">
        <v>5.17</v>
      </c>
      <c r="F1542" s="13" t="str">
        <f t="shared" si="97"/>
        <v>Normal</v>
      </c>
      <c r="G1542" s="13" t="s">
        <v>8291</v>
      </c>
      <c r="H1542" s="13" t="s">
        <v>8291</v>
      </c>
      <c r="I1542" s="13" t="s">
        <v>8293</v>
      </c>
      <c r="J1542" s="27">
        <v>1</v>
      </c>
      <c r="K1542" s="13" t="s">
        <v>8291</v>
      </c>
      <c r="L1542" s="13" t="str">
        <f t="shared" si="98"/>
        <v>No</v>
      </c>
      <c r="M1542" s="28">
        <f t="shared" si="99"/>
        <v>1</v>
      </c>
    </row>
    <row r="1543" spans="2:13" ht="15.75" customHeight="1" x14ac:dyDescent="0.3">
      <c r="B1543" s="12" t="s">
        <v>5605</v>
      </c>
      <c r="C1543" s="13">
        <v>20.69</v>
      </c>
      <c r="D1543" s="13" t="str">
        <f t="shared" si="96"/>
        <v>Healthy Weight</v>
      </c>
      <c r="E1543" s="13">
        <v>6.93</v>
      </c>
      <c r="F1543" s="13" t="str">
        <f t="shared" si="97"/>
        <v>Diabetes</v>
      </c>
      <c r="G1543" s="13" t="s">
        <v>8291</v>
      </c>
      <c r="H1543" s="13" t="s">
        <v>8291</v>
      </c>
      <c r="I1543" s="13" t="s">
        <v>8291</v>
      </c>
      <c r="J1543" s="27">
        <v>2</v>
      </c>
      <c r="K1543" s="13" t="s">
        <v>8291</v>
      </c>
      <c r="L1543" s="13" t="str">
        <f t="shared" si="98"/>
        <v>No</v>
      </c>
      <c r="M1543" s="28">
        <f t="shared" si="99"/>
        <v>2</v>
      </c>
    </row>
    <row r="1544" spans="2:13" ht="15.75" customHeight="1" x14ac:dyDescent="0.3">
      <c r="B1544" s="12" t="s">
        <v>5609</v>
      </c>
      <c r="C1544" s="13">
        <v>41.23</v>
      </c>
      <c r="D1544" s="13" t="str">
        <f t="shared" si="96"/>
        <v>Obesity</v>
      </c>
      <c r="E1544" s="13">
        <v>4.24</v>
      </c>
      <c r="F1544" s="13" t="str">
        <f t="shared" si="97"/>
        <v>Normal</v>
      </c>
      <c r="G1544" s="13" t="s">
        <v>8291</v>
      </c>
      <c r="H1544" s="13" t="s">
        <v>8291</v>
      </c>
      <c r="I1544" s="13" t="s">
        <v>8291</v>
      </c>
      <c r="J1544" s="27" t="s">
        <v>8292</v>
      </c>
      <c r="K1544" s="13" t="s">
        <v>8291</v>
      </c>
      <c r="L1544" s="13" t="str">
        <f t="shared" si="98"/>
        <v>No</v>
      </c>
      <c r="M1544" s="28">
        <f t="shared" si="99"/>
        <v>0</v>
      </c>
    </row>
    <row r="1545" spans="2:13" ht="15.75" customHeight="1" x14ac:dyDescent="0.3">
      <c r="B1545" s="12" t="s">
        <v>5613</v>
      </c>
      <c r="C1545" s="13">
        <v>29.9</v>
      </c>
      <c r="D1545" s="13" t="str">
        <f t="shared" si="96"/>
        <v>Overweight</v>
      </c>
      <c r="E1545" s="13">
        <v>5.91</v>
      </c>
      <c r="F1545" s="13" t="str">
        <f t="shared" si="97"/>
        <v>Prediabetes</v>
      </c>
      <c r="G1545" s="13" t="s">
        <v>8291</v>
      </c>
      <c r="H1545" s="13" t="s">
        <v>8291</v>
      </c>
      <c r="I1545" s="13" t="s">
        <v>8291</v>
      </c>
      <c r="J1545" s="27" t="s">
        <v>8292</v>
      </c>
      <c r="K1545" s="13" t="s">
        <v>8291</v>
      </c>
      <c r="L1545" s="13" t="str">
        <f t="shared" si="98"/>
        <v>No</v>
      </c>
      <c r="M1545" s="28">
        <f t="shared" si="99"/>
        <v>0</v>
      </c>
    </row>
    <row r="1546" spans="2:13" ht="15.75" customHeight="1" x14ac:dyDescent="0.3">
      <c r="B1546" s="12" t="s">
        <v>5616</v>
      </c>
      <c r="C1546" s="13">
        <v>34.104999999999997</v>
      </c>
      <c r="D1546" s="13" t="str">
        <f t="shared" si="96"/>
        <v>Obesity</v>
      </c>
      <c r="E1546" s="13">
        <v>5.93</v>
      </c>
      <c r="F1546" s="13" t="str">
        <f t="shared" si="97"/>
        <v>Prediabetes</v>
      </c>
      <c r="G1546" s="13" t="s">
        <v>8291</v>
      </c>
      <c r="H1546" s="13" t="s">
        <v>8291</v>
      </c>
      <c r="I1546" s="13" t="s">
        <v>8291</v>
      </c>
      <c r="J1546" s="27" t="s">
        <v>8292</v>
      </c>
      <c r="K1546" s="13" t="s">
        <v>8291</v>
      </c>
      <c r="L1546" s="13" t="str">
        <f t="shared" si="98"/>
        <v>No</v>
      </c>
      <c r="M1546" s="28">
        <f t="shared" si="99"/>
        <v>0</v>
      </c>
    </row>
    <row r="1547" spans="2:13" ht="15.75" customHeight="1" x14ac:dyDescent="0.3">
      <c r="B1547" s="12" t="s">
        <v>5620</v>
      </c>
      <c r="C1547" s="13">
        <v>24.97</v>
      </c>
      <c r="D1547" s="13" t="b">
        <f t="shared" si="96"/>
        <v>0</v>
      </c>
      <c r="E1547" s="13">
        <v>5.66</v>
      </c>
      <c r="F1547" s="13" t="str">
        <f t="shared" si="97"/>
        <v>Normal</v>
      </c>
      <c r="G1547" s="13" t="s">
        <v>8291</v>
      </c>
      <c r="H1547" s="13" t="s">
        <v>8291</v>
      </c>
      <c r="I1547" s="13" t="s">
        <v>8291</v>
      </c>
      <c r="J1547" s="27" t="s">
        <v>8292</v>
      </c>
      <c r="K1547" s="13" t="s">
        <v>8291</v>
      </c>
      <c r="L1547" s="13" t="str">
        <f t="shared" si="98"/>
        <v>No</v>
      </c>
      <c r="M1547" s="28">
        <f t="shared" si="99"/>
        <v>0</v>
      </c>
    </row>
    <row r="1548" spans="2:13" ht="15.75" customHeight="1" x14ac:dyDescent="0.3">
      <c r="B1548" s="12" t="s">
        <v>5624</v>
      </c>
      <c r="C1548" s="13">
        <v>34.799999999999997</v>
      </c>
      <c r="D1548" s="13" t="str">
        <f t="shared" si="96"/>
        <v>Obesity</v>
      </c>
      <c r="E1548" s="13">
        <v>4.1900000000000004</v>
      </c>
      <c r="F1548" s="13" t="str">
        <f t="shared" si="97"/>
        <v>Normal</v>
      </c>
      <c r="G1548" s="13" t="s">
        <v>8291</v>
      </c>
      <c r="H1548" s="13" t="s">
        <v>8291</v>
      </c>
      <c r="I1548" s="13" t="s">
        <v>8291</v>
      </c>
      <c r="J1548" s="27">
        <v>1</v>
      </c>
      <c r="K1548" s="13" t="s">
        <v>8291</v>
      </c>
      <c r="L1548" s="13" t="str">
        <f t="shared" si="98"/>
        <v>No</v>
      </c>
      <c r="M1548" s="28">
        <f t="shared" si="99"/>
        <v>1</v>
      </c>
    </row>
    <row r="1549" spans="2:13" ht="15.75" customHeight="1" x14ac:dyDescent="0.3">
      <c r="B1549" s="12" t="s">
        <v>5627</v>
      </c>
      <c r="C1549" s="13">
        <v>32.965000000000003</v>
      </c>
      <c r="D1549" s="13" t="str">
        <f t="shared" si="96"/>
        <v>Obesity</v>
      </c>
      <c r="E1549" s="13">
        <v>9.2100000000000009</v>
      </c>
      <c r="F1549" s="13" t="str">
        <f t="shared" si="97"/>
        <v>Diabetes</v>
      </c>
      <c r="G1549" s="13" t="s">
        <v>8293</v>
      </c>
      <c r="H1549" s="13" t="s">
        <v>8291</v>
      </c>
      <c r="I1549" s="13" t="s">
        <v>8291</v>
      </c>
      <c r="J1549" s="27" t="s">
        <v>8292</v>
      </c>
      <c r="K1549" s="13" t="s">
        <v>8291</v>
      </c>
      <c r="L1549" s="13" t="str">
        <f t="shared" si="98"/>
        <v>No</v>
      </c>
      <c r="M1549" s="28">
        <f t="shared" si="99"/>
        <v>0</v>
      </c>
    </row>
    <row r="1550" spans="2:13" ht="15.75" customHeight="1" x14ac:dyDescent="0.3">
      <c r="B1550" s="12" t="s">
        <v>5631</v>
      </c>
      <c r="C1550" s="13">
        <v>27.265000000000001</v>
      </c>
      <c r="D1550" s="13" t="str">
        <f t="shared" si="96"/>
        <v>Overweight</v>
      </c>
      <c r="E1550" s="13">
        <v>5.51</v>
      </c>
      <c r="F1550" s="13" t="str">
        <f t="shared" si="97"/>
        <v>Normal</v>
      </c>
      <c r="G1550" s="13" t="s">
        <v>8291</v>
      </c>
      <c r="H1550" s="13" t="s">
        <v>8291</v>
      </c>
      <c r="I1550" s="13" t="s">
        <v>8291</v>
      </c>
      <c r="J1550" s="27">
        <v>1</v>
      </c>
      <c r="K1550" s="13" t="s">
        <v>8291</v>
      </c>
      <c r="L1550" s="13" t="str">
        <f t="shared" si="98"/>
        <v>No</v>
      </c>
      <c r="M1550" s="28">
        <f t="shared" si="99"/>
        <v>1</v>
      </c>
    </row>
    <row r="1551" spans="2:13" ht="15.75" customHeight="1" x14ac:dyDescent="0.3">
      <c r="B1551" s="12" t="s">
        <v>5635</v>
      </c>
      <c r="C1551" s="13">
        <v>17.059999999999999</v>
      </c>
      <c r="D1551" s="13" t="str">
        <f t="shared" si="96"/>
        <v>Underweight</v>
      </c>
      <c r="E1551" s="13">
        <v>8.5</v>
      </c>
      <c r="F1551" s="13" t="str">
        <f t="shared" si="97"/>
        <v>Diabetes</v>
      </c>
      <c r="G1551" s="13" t="s">
        <v>8291</v>
      </c>
      <c r="H1551" s="13" t="s">
        <v>8291</v>
      </c>
      <c r="I1551" s="13" t="s">
        <v>8291</v>
      </c>
      <c r="J1551" s="27" t="s">
        <v>8292</v>
      </c>
      <c r="K1551" s="13" t="s">
        <v>8291</v>
      </c>
      <c r="L1551" s="13" t="str">
        <f t="shared" si="98"/>
        <v>No</v>
      </c>
      <c r="M1551" s="28">
        <f t="shared" si="99"/>
        <v>0</v>
      </c>
    </row>
    <row r="1552" spans="2:13" ht="15.75" customHeight="1" x14ac:dyDescent="0.3">
      <c r="B1552" s="12" t="s">
        <v>5639</v>
      </c>
      <c r="C1552" s="13">
        <v>36.29</v>
      </c>
      <c r="D1552" s="13" t="str">
        <f t="shared" si="96"/>
        <v>Obesity</v>
      </c>
      <c r="E1552" s="13">
        <v>6.23</v>
      </c>
      <c r="F1552" s="13" t="str">
        <f t="shared" si="97"/>
        <v>Prediabetes</v>
      </c>
      <c r="G1552" s="13" t="s">
        <v>8291</v>
      </c>
      <c r="H1552" s="13" t="s">
        <v>8291</v>
      </c>
      <c r="I1552" s="13" t="s">
        <v>8291</v>
      </c>
      <c r="J1552" s="27" t="s">
        <v>8292</v>
      </c>
      <c r="K1552" s="13" t="s">
        <v>8291</v>
      </c>
      <c r="L1552" s="13" t="str">
        <f t="shared" si="98"/>
        <v>No</v>
      </c>
      <c r="M1552" s="28">
        <f t="shared" si="99"/>
        <v>0</v>
      </c>
    </row>
    <row r="1553" spans="2:13" ht="15.75" customHeight="1" x14ac:dyDescent="0.3">
      <c r="B1553" s="12" t="s">
        <v>5642</v>
      </c>
      <c r="C1553" s="13">
        <v>28.594999999999999</v>
      </c>
      <c r="D1553" s="13" t="str">
        <f t="shared" si="96"/>
        <v>Overweight</v>
      </c>
      <c r="E1553" s="13">
        <v>8.5299999999999994</v>
      </c>
      <c r="F1553" s="13" t="str">
        <f t="shared" si="97"/>
        <v>Diabetes</v>
      </c>
      <c r="G1553" s="13" t="s">
        <v>8293</v>
      </c>
      <c r="H1553" s="13" t="s">
        <v>8291</v>
      </c>
      <c r="I1553" s="13" t="s">
        <v>8291</v>
      </c>
      <c r="J1553" s="27">
        <v>1</v>
      </c>
      <c r="K1553" s="13" t="s">
        <v>8291</v>
      </c>
      <c r="L1553" s="13" t="str">
        <f t="shared" si="98"/>
        <v>No</v>
      </c>
      <c r="M1553" s="28">
        <f t="shared" si="99"/>
        <v>1</v>
      </c>
    </row>
    <row r="1554" spans="2:13" ht="15.75" customHeight="1" x14ac:dyDescent="0.3">
      <c r="B1554" s="12" t="s">
        <v>5646</v>
      </c>
      <c r="C1554" s="13">
        <v>17.8</v>
      </c>
      <c r="D1554" s="13" t="str">
        <f t="shared" si="96"/>
        <v>Underweight</v>
      </c>
      <c r="E1554" s="13">
        <v>5.75</v>
      </c>
      <c r="F1554" s="13" t="str">
        <f t="shared" si="97"/>
        <v>Prediabetes</v>
      </c>
      <c r="G1554" s="13" t="s">
        <v>8293</v>
      </c>
      <c r="H1554" s="13" t="s">
        <v>8291</v>
      </c>
      <c r="I1554" s="13" t="s">
        <v>8293</v>
      </c>
      <c r="J1554" s="27">
        <v>1</v>
      </c>
      <c r="K1554" s="13" t="s">
        <v>8291</v>
      </c>
      <c r="L1554" s="13" t="str">
        <f t="shared" si="98"/>
        <v>No</v>
      </c>
      <c r="M1554" s="28">
        <f t="shared" si="99"/>
        <v>1</v>
      </c>
    </row>
    <row r="1555" spans="2:13" ht="15.75" customHeight="1" x14ac:dyDescent="0.3">
      <c r="B1555" s="12" t="s">
        <v>5648</v>
      </c>
      <c r="C1555" s="13">
        <v>21.4</v>
      </c>
      <c r="D1555" s="13" t="str">
        <f t="shared" si="96"/>
        <v>Healthy Weight</v>
      </c>
      <c r="E1555" s="13">
        <v>5.6</v>
      </c>
      <c r="F1555" s="13" t="str">
        <f t="shared" si="97"/>
        <v>Normal</v>
      </c>
      <c r="G1555" s="13" t="s">
        <v>8291</v>
      </c>
      <c r="H1555" s="13" t="s">
        <v>8291</v>
      </c>
      <c r="I1555" s="13" t="s">
        <v>8291</v>
      </c>
      <c r="J1555" s="27" t="s">
        <v>8292</v>
      </c>
      <c r="K1555" s="13" t="s">
        <v>8291</v>
      </c>
      <c r="L1555" s="13" t="str">
        <f t="shared" si="98"/>
        <v>No</v>
      </c>
      <c r="M1555" s="28">
        <f t="shared" si="99"/>
        <v>0</v>
      </c>
    </row>
    <row r="1556" spans="2:13" ht="15.75" customHeight="1" x14ac:dyDescent="0.3">
      <c r="B1556" s="12" t="s">
        <v>5652</v>
      </c>
      <c r="C1556" s="13">
        <v>23.01</v>
      </c>
      <c r="D1556" s="13" t="str">
        <f t="shared" si="96"/>
        <v>Healthy Weight</v>
      </c>
      <c r="E1556" s="13">
        <v>4.68</v>
      </c>
      <c r="F1556" s="13" t="str">
        <f t="shared" si="97"/>
        <v>Normal</v>
      </c>
      <c r="G1556" s="13" t="s">
        <v>8291</v>
      </c>
      <c r="H1556" s="13" t="s">
        <v>8291</v>
      </c>
      <c r="I1556" s="13" t="s">
        <v>8291</v>
      </c>
      <c r="J1556" s="27" t="s">
        <v>8292</v>
      </c>
      <c r="K1556" s="13" t="s">
        <v>8291</v>
      </c>
      <c r="L1556" s="13" t="str">
        <f t="shared" si="98"/>
        <v>No</v>
      </c>
      <c r="M1556" s="28">
        <f t="shared" si="99"/>
        <v>0</v>
      </c>
    </row>
    <row r="1557" spans="2:13" ht="15.75" customHeight="1" x14ac:dyDescent="0.3">
      <c r="B1557" s="12" t="s">
        <v>5656</v>
      </c>
      <c r="C1557" s="13">
        <v>19.86</v>
      </c>
      <c r="D1557" s="13" t="str">
        <f t="shared" si="96"/>
        <v>Healthy Weight</v>
      </c>
      <c r="E1557" s="13">
        <v>5.62</v>
      </c>
      <c r="F1557" s="13" t="str">
        <f t="shared" si="97"/>
        <v>Normal</v>
      </c>
      <c r="G1557" s="13" t="s">
        <v>8293</v>
      </c>
      <c r="H1557" s="13" t="s">
        <v>8291</v>
      </c>
      <c r="I1557" s="13" t="s">
        <v>8291</v>
      </c>
      <c r="J1557" s="27" t="s">
        <v>8292</v>
      </c>
      <c r="K1557" s="13" t="s">
        <v>8291</v>
      </c>
      <c r="L1557" s="13" t="str">
        <f t="shared" si="98"/>
        <v>No</v>
      </c>
      <c r="M1557" s="28">
        <f t="shared" si="99"/>
        <v>0</v>
      </c>
    </row>
    <row r="1558" spans="2:13" ht="15.75" customHeight="1" x14ac:dyDescent="0.3">
      <c r="B1558" s="12" t="s">
        <v>5659</v>
      </c>
      <c r="C1558" s="13">
        <v>33.58</v>
      </c>
      <c r="D1558" s="13" t="str">
        <f t="shared" si="96"/>
        <v>Obesity</v>
      </c>
      <c r="E1558" s="13">
        <v>5.08</v>
      </c>
      <c r="F1558" s="13" t="str">
        <f t="shared" si="97"/>
        <v>Normal</v>
      </c>
      <c r="G1558" s="13" t="s">
        <v>8291</v>
      </c>
      <c r="H1558" s="13" t="s">
        <v>8291</v>
      </c>
      <c r="I1558" s="13" t="s">
        <v>8291</v>
      </c>
      <c r="J1558" s="27" t="s">
        <v>8292</v>
      </c>
      <c r="K1558" s="13" t="s">
        <v>8291</v>
      </c>
      <c r="L1558" s="13" t="str">
        <f t="shared" si="98"/>
        <v>No</v>
      </c>
      <c r="M1558" s="28">
        <f t="shared" si="99"/>
        <v>0</v>
      </c>
    </row>
    <row r="1559" spans="2:13" ht="15.75" customHeight="1" x14ac:dyDescent="0.3">
      <c r="B1559" s="12" t="s">
        <v>5661</v>
      </c>
      <c r="C1559" s="13">
        <v>29.81</v>
      </c>
      <c r="D1559" s="13" t="str">
        <f t="shared" si="96"/>
        <v>Overweight</v>
      </c>
      <c r="E1559" s="13">
        <v>5.28</v>
      </c>
      <c r="F1559" s="13" t="str">
        <f t="shared" si="97"/>
        <v>Normal</v>
      </c>
      <c r="G1559" s="13" t="s">
        <v>8291</v>
      </c>
      <c r="H1559" s="13" t="s">
        <v>8291</v>
      </c>
      <c r="I1559" s="13" t="s">
        <v>8291</v>
      </c>
      <c r="J1559" s="27" t="s">
        <v>8292</v>
      </c>
      <c r="K1559" s="13" t="s">
        <v>8291</v>
      </c>
      <c r="L1559" s="13" t="str">
        <f t="shared" si="98"/>
        <v>No</v>
      </c>
      <c r="M1559" s="28">
        <f t="shared" si="99"/>
        <v>0</v>
      </c>
    </row>
    <row r="1560" spans="2:13" ht="15.75" customHeight="1" x14ac:dyDescent="0.3">
      <c r="B1560" s="12" t="s">
        <v>5665</v>
      </c>
      <c r="C1560" s="13">
        <v>27.4</v>
      </c>
      <c r="D1560" s="13" t="str">
        <f t="shared" si="96"/>
        <v>Overweight</v>
      </c>
      <c r="E1560" s="13">
        <v>4.6100000000000003</v>
      </c>
      <c r="F1560" s="13" t="str">
        <f t="shared" si="97"/>
        <v>Normal</v>
      </c>
      <c r="G1560" s="13" t="s">
        <v>8291</v>
      </c>
      <c r="H1560" s="13" t="s">
        <v>8291</v>
      </c>
      <c r="I1560" s="13" t="s">
        <v>8291</v>
      </c>
      <c r="J1560" s="27" t="s">
        <v>8292</v>
      </c>
      <c r="K1560" s="13" t="s">
        <v>8291</v>
      </c>
      <c r="L1560" s="13" t="str">
        <f t="shared" si="98"/>
        <v>No</v>
      </c>
      <c r="M1560" s="28">
        <f t="shared" si="99"/>
        <v>0</v>
      </c>
    </row>
    <row r="1561" spans="2:13" ht="15.75" customHeight="1" x14ac:dyDescent="0.3">
      <c r="B1561" s="12" t="s">
        <v>5668</v>
      </c>
      <c r="C1561" s="13">
        <v>17.98</v>
      </c>
      <c r="D1561" s="13" t="str">
        <f t="shared" si="96"/>
        <v>Underweight</v>
      </c>
      <c r="E1561" s="13">
        <v>6.57</v>
      </c>
      <c r="F1561" s="13" t="str">
        <f t="shared" si="97"/>
        <v>Diabetes</v>
      </c>
      <c r="G1561" s="13" t="s">
        <v>8293</v>
      </c>
      <c r="H1561" s="13" t="s">
        <v>8291</v>
      </c>
      <c r="I1561" s="13" t="s">
        <v>8291</v>
      </c>
      <c r="J1561" s="27">
        <v>2</v>
      </c>
      <c r="K1561" s="13" t="s">
        <v>8291</v>
      </c>
      <c r="L1561" s="13" t="str">
        <f t="shared" si="98"/>
        <v>No</v>
      </c>
      <c r="M1561" s="28">
        <f t="shared" si="99"/>
        <v>2</v>
      </c>
    </row>
    <row r="1562" spans="2:13" ht="15.75" customHeight="1" x14ac:dyDescent="0.3">
      <c r="B1562" s="12" t="s">
        <v>5672</v>
      </c>
      <c r="C1562" s="13">
        <v>37.9</v>
      </c>
      <c r="D1562" s="13" t="str">
        <f t="shared" si="96"/>
        <v>Obesity</v>
      </c>
      <c r="E1562" s="13">
        <v>5.83</v>
      </c>
      <c r="F1562" s="13" t="str">
        <f t="shared" si="97"/>
        <v>Prediabetes</v>
      </c>
      <c r="G1562" s="13" t="s">
        <v>8291</v>
      </c>
      <c r="H1562" s="13" t="s">
        <v>8291</v>
      </c>
      <c r="I1562" s="13" t="s">
        <v>8291</v>
      </c>
      <c r="J1562" s="27" t="s">
        <v>8292</v>
      </c>
      <c r="K1562" s="13" t="s">
        <v>8291</v>
      </c>
      <c r="L1562" s="13" t="str">
        <f t="shared" si="98"/>
        <v>No</v>
      </c>
      <c r="M1562" s="28">
        <f t="shared" si="99"/>
        <v>0</v>
      </c>
    </row>
    <row r="1563" spans="2:13" ht="15.75" customHeight="1" x14ac:dyDescent="0.3">
      <c r="B1563" s="12" t="s">
        <v>5676</v>
      </c>
      <c r="C1563" s="13">
        <v>25.27</v>
      </c>
      <c r="D1563" s="13" t="str">
        <f t="shared" si="96"/>
        <v>Overweight</v>
      </c>
      <c r="E1563" s="13">
        <v>6.98</v>
      </c>
      <c r="F1563" s="13" t="str">
        <f t="shared" si="97"/>
        <v>Diabetes</v>
      </c>
      <c r="G1563" s="13" t="s">
        <v>8293</v>
      </c>
      <c r="H1563" s="13" t="s">
        <v>8291</v>
      </c>
      <c r="I1563" s="13" t="s">
        <v>8291</v>
      </c>
      <c r="J1563" s="27" t="s">
        <v>8292</v>
      </c>
      <c r="K1563" s="13" t="s">
        <v>8291</v>
      </c>
      <c r="L1563" s="13" t="str">
        <f t="shared" si="98"/>
        <v>No</v>
      </c>
      <c r="M1563" s="28">
        <f t="shared" si="99"/>
        <v>0</v>
      </c>
    </row>
    <row r="1564" spans="2:13" ht="15.75" customHeight="1" x14ac:dyDescent="0.3">
      <c r="B1564" s="12" t="s">
        <v>5680</v>
      </c>
      <c r="C1564" s="13">
        <v>29.26</v>
      </c>
      <c r="D1564" s="13" t="str">
        <f t="shared" si="96"/>
        <v>Overweight</v>
      </c>
      <c r="E1564" s="13">
        <v>4.03</v>
      </c>
      <c r="F1564" s="13" t="str">
        <f t="shared" si="97"/>
        <v>Normal</v>
      </c>
      <c r="G1564" s="13" t="s">
        <v>8291</v>
      </c>
      <c r="H1564" s="13" t="s">
        <v>8291</v>
      </c>
      <c r="I1564" s="13" t="s">
        <v>8291</v>
      </c>
      <c r="J1564" s="27">
        <v>1</v>
      </c>
      <c r="K1564" s="13" t="s">
        <v>8291</v>
      </c>
      <c r="L1564" s="13" t="str">
        <f t="shared" si="98"/>
        <v>No</v>
      </c>
      <c r="M1564" s="28">
        <f t="shared" si="99"/>
        <v>1</v>
      </c>
    </row>
    <row r="1565" spans="2:13" ht="15.75" customHeight="1" x14ac:dyDescent="0.3">
      <c r="B1565" s="12" t="s">
        <v>5684</v>
      </c>
      <c r="C1565" s="13">
        <v>27.835000000000001</v>
      </c>
      <c r="D1565" s="13" t="str">
        <f t="shared" si="96"/>
        <v>Overweight</v>
      </c>
      <c r="E1565" s="13">
        <v>4.5599999999999996</v>
      </c>
      <c r="F1565" s="13" t="str">
        <f t="shared" si="97"/>
        <v>Normal</v>
      </c>
      <c r="G1565" s="13" t="s">
        <v>8291</v>
      </c>
      <c r="H1565" s="13" t="s">
        <v>8291</v>
      </c>
      <c r="I1565" s="13" t="s">
        <v>8291</v>
      </c>
      <c r="J1565" s="27">
        <v>1</v>
      </c>
      <c r="K1565" s="13" t="s">
        <v>8291</v>
      </c>
      <c r="L1565" s="13" t="str">
        <f t="shared" si="98"/>
        <v>No</v>
      </c>
      <c r="M1565" s="28">
        <f t="shared" si="99"/>
        <v>1</v>
      </c>
    </row>
    <row r="1566" spans="2:13" ht="15.75" customHeight="1" x14ac:dyDescent="0.3">
      <c r="B1566" s="12" t="s">
        <v>5688</v>
      </c>
      <c r="C1566" s="13">
        <v>46.53</v>
      </c>
      <c r="D1566" s="13" t="str">
        <f t="shared" si="96"/>
        <v>Obesity</v>
      </c>
      <c r="E1566" s="13">
        <v>5.38</v>
      </c>
      <c r="F1566" s="13" t="str">
        <f t="shared" si="97"/>
        <v>Normal</v>
      </c>
      <c r="G1566" s="13" t="s">
        <v>8293</v>
      </c>
      <c r="H1566" s="13" t="s">
        <v>8291</v>
      </c>
      <c r="I1566" s="13" t="s">
        <v>8291</v>
      </c>
      <c r="J1566" s="27" t="s">
        <v>8292</v>
      </c>
      <c r="K1566" s="13" t="s">
        <v>8291</v>
      </c>
      <c r="L1566" s="13" t="str">
        <f t="shared" si="98"/>
        <v>No</v>
      </c>
      <c r="M1566" s="28">
        <f t="shared" si="99"/>
        <v>0</v>
      </c>
    </row>
    <row r="1567" spans="2:13" ht="15.75" customHeight="1" x14ac:dyDescent="0.3">
      <c r="B1567" s="12" t="s">
        <v>5690</v>
      </c>
      <c r="C1567" s="13">
        <v>20.58</v>
      </c>
      <c r="D1567" s="13" t="str">
        <f t="shared" si="96"/>
        <v>Healthy Weight</v>
      </c>
      <c r="E1567" s="13">
        <v>11.04</v>
      </c>
      <c r="F1567" s="13" t="str">
        <f t="shared" si="97"/>
        <v>Diabetes</v>
      </c>
      <c r="G1567" s="13" t="s">
        <v>8293</v>
      </c>
      <c r="H1567" s="13" t="s">
        <v>8291</v>
      </c>
      <c r="I1567" s="13" t="s">
        <v>8291</v>
      </c>
      <c r="J1567" s="27">
        <v>1</v>
      </c>
      <c r="K1567" s="13" t="s">
        <v>8291</v>
      </c>
      <c r="L1567" s="13" t="str">
        <f t="shared" si="98"/>
        <v>No</v>
      </c>
      <c r="M1567" s="28">
        <f t="shared" si="99"/>
        <v>1</v>
      </c>
    </row>
    <row r="1568" spans="2:13" ht="15.75" customHeight="1" x14ac:dyDescent="0.3">
      <c r="B1568" s="12" t="s">
        <v>5693</v>
      </c>
      <c r="C1568" s="13">
        <v>19.53</v>
      </c>
      <c r="D1568" s="13" t="str">
        <f t="shared" si="96"/>
        <v>Healthy Weight</v>
      </c>
      <c r="E1568" s="13">
        <v>6.09</v>
      </c>
      <c r="F1568" s="13" t="str">
        <f t="shared" si="97"/>
        <v>Prediabetes</v>
      </c>
      <c r="G1568" s="13" t="s">
        <v>8293</v>
      </c>
      <c r="H1568" s="13" t="s">
        <v>8291</v>
      </c>
      <c r="I1568" s="13" t="s">
        <v>8291</v>
      </c>
      <c r="J1568" s="27" t="s">
        <v>8292</v>
      </c>
      <c r="K1568" s="13" t="s">
        <v>8291</v>
      </c>
      <c r="L1568" s="13" t="str">
        <f t="shared" si="98"/>
        <v>No</v>
      </c>
      <c r="M1568" s="28">
        <f t="shared" si="99"/>
        <v>0</v>
      </c>
    </row>
    <row r="1569" spans="2:13" ht="15.75" customHeight="1" x14ac:dyDescent="0.3">
      <c r="B1569" s="12" t="s">
        <v>5697</v>
      </c>
      <c r="C1569" s="13">
        <v>27.7</v>
      </c>
      <c r="D1569" s="13" t="str">
        <f t="shared" si="96"/>
        <v>Overweight</v>
      </c>
      <c r="E1569" s="13">
        <v>4.71</v>
      </c>
      <c r="F1569" s="13" t="str">
        <f t="shared" si="97"/>
        <v>Normal</v>
      </c>
      <c r="G1569" s="13" t="s">
        <v>8291</v>
      </c>
      <c r="H1569" s="13" t="s">
        <v>8291</v>
      </c>
      <c r="I1569" s="13" t="s">
        <v>8291</v>
      </c>
      <c r="J1569" s="27">
        <v>1</v>
      </c>
      <c r="K1569" s="13" t="s">
        <v>8291</v>
      </c>
      <c r="L1569" s="13" t="str">
        <f t="shared" si="98"/>
        <v>No</v>
      </c>
      <c r="M1569" s="28">
        <f t="shared" si="99"/>
        <v>1</v>
      </c>
    </row>
    <row r="1570" spans="2:13" ht="15.75" customHeight="1" x14ac:dyDescent="0.3">
      <c r="B1570" s="12" t="s">
        <v>5700</v>
      </c>
      <c r="C1570" s="13">
        <v>18.920000000000002</v>
      </c>
      <c r="D1570" s="13" t="str">
        <f t="shared" si="96"/>
        <v>Healthy Weight</v>
      </c>
      <c r="E1570" s="13">
        <v>8.18</v>
      </c>
      <c r="F1570" s="13" t="str">
        <f t="shared" si="97"/>
        <v>Diabetes</v>
      </c>
      <c r="G1570" s="13" t="s">
        <v>8291</v>
      </c>
      <c r="H1570" s="13" t="s">
        <v>8291</v>
      </c>
      <c r="I1570" s="13" t="s">
        <v>8291</v>
      </c>
      <c r="J1570" s="27" t="s">
        <v>8292</v>
      </c>
      <c r="K1570" s="13" t="s">
        <v>8291</v>
      </c>
      <c r="L1570" s="13" t="str">
        <f t="shared" si="98"/>
        <v>No</v>
      </c>
      <c r="M1570" s="28">
        <f t="shared" si="99"/>
        <v>0</v>
      </c>
    </row>
    <row r="1571" spans="2:13" ht="15.75" customHeight="1" x14ac:dyDescent="0.3">
      <c r="B1571" s="12" t="s">
        <v>5703</v>
      </c>
      <c r="C1571" s="13">
        <v>17.760000000000002</v>
      </c>
      <c r="D1571" s="13" t="str">
        <f t="shared" si="96"/>
        <v>Underweight</v>
      </c>
      <c r="E1571" s="13">
        <v>11.18</v>
      </c>
      <c r="F1571" s="13" t="str">
        <f t="shared" si="97"/>
        <v>Diabetes</v>
      </c>
      <c r="G1571" s="13" t="s">
        <v>8293</v>
      </c>
      <c r="H1571" s="13" t="s">
        <v>8291</v>
      </c>
      <c r="I1571" s="13" t="s">
        <v>8291</v>
      </c>
      <c r="J1571" s="27">
        <v>2</v>
      </c>
      <c r="K1571" s="13" t="s">
        <v>8291</v>
      </c>
      <c r="L1571" s="13" t="str">
        <f t="shared" si="98"/>
        <v>No</v>
      </c>
      <c r="M1571" s="28">
        <f t="shared" si="99"/>
        <v>2</v>
      </c>
    </row>
    <row r="1572" spans="2:13" ht="15.75" customHeight="1" x14ac:dyDescent="0.3">
      <c r="B1572" s="12" t="s">
        <v>5707</v>
      </c>
      <c r="C1572" s="13">
        <v>29.83</v>
      </c>
      <c r="D1572" s="13" t="str">
        <f t="shared" si="96"/>
        <v>Overweight</v>
      </c>
      <c r="E1572" s="13">
        <v>5.03</v>
      </c>
      <c r="F1572" s="13" t="str">
        <f t="shared" si="97"/>
        <v>Normal</v>
      </c>
      <c r="G1572" s="13" t="s">
        <v>8293</v>
      </c>
      <c r="H1572" s="13" t="s">
        <v>8291</v>
      </c>
      <c r="I1572" s="13" t="s">
        <v>8291</v>
      </c>
      <c r="J1572" s="27" t="s">
        <v>8292</v>
      </c>
      <c r="K1572" s="13" t="s">
        <v>8291</v>
      </c>
      <c r="L1572" s="13" t="str">
        <f t="shared" si="98"/>
        <v>No</v>
      </c>
      <c r="M1572" s="28">
        <f t="shared" si="99"/>
        <v>0</v>
      </c>
    </row>
    <row r="1573" spans="2:13" ht="15.75" customHeight="1" x14ac:dyDescent="0.3">
      <c r="B1573" s="12" t="s">
        <v>5710</v>
      </c>
      <c r="C1573" s="13">
        <v>23.465</v>
      </c>
      <c r="D1573" s="13" t="str">
        <f t="shared" si="96"/>
        <v>Healthy Weight</v>
      </c>
      <c r="E1573" s="13">
        <v>5.56</v>
      </c>
      <c r="F1573" s="13" t="str">
        <f t="shared" si="97"/>
        <v>Normal</v>
      </c>
      <c r="G1573" s="13" t="s">
        <v>8291</v>
      </c>
      <c r="H1573" s="13" t="s">
        <v>8291</v>
      </c>
      <c r="I1573" s="13" t="s">
        <v>8291</v>
      </c>
      <c r="J1573" s="27">
        <v>1</v>
      </c>
      <c r="K1573" s="13" t="s">
        <v>8291</v>
      </c>
      <c r="L1573" s="13" t="str">
        <f t="shared" si="98"/>
        <v>No</v>
      </c>
      <c r="M1573" s="28">
        <f t="shared" si="99"/>
        <v>1</v>
      </c>
    </row>
    <row r="1574" spans="2:13" ht="15.75" customHeight="1" x14ac:dyDescent="0.3">
      <c r="B1574" s="12" t="s">
        <v>5713</v>
      </c>
      <c r="C1574" s="13">
        <v>29.355</v>
      </c>
      <c r="D1574" s="13" t="str">
        <f t="shared" si="96"/>
        <v>Overweight</v>
      </c>
      <c r="E1574" s="13">
        <v>4.33</v>
      </c>
      <c r="F1574" s="13" t="str">
        <f t="shared" si="97"/>
        <v>Normal</v>
      </c>
      <c r="G1574" s="13" t="s">
        <v>8291</v>
      </c>
      <c r="H1574" s="13" t="s">
        <v>8291</v>
      </c>
      <c r="I1574" s="13" t="s">
        <v>8291</v>
      </c>
      <c r="J1574" s="27" t="s">
        <v>8292</v>
      </c>
      <c r="K1574" s="13" t="s">
        <v>8291</v>
      </c>
      <c r="L1574" s="13" t="str">
        <f t="shared" si="98"/>
        <v>No</v>
      </c>
      <c r="M1574" s="28">
        <f t="shared" si="99"/>
        <v>0</v>
      </c>
    </row>
    <row r="1575" spans="2:13" ht="15.75" customHeight="1" x14ac:dyDescent="0.3">
      <c r="B1575" s="12" t="s">
        <v>5716</v>
      </c>
      <c r="C1575" s="13">
        <v>35.49</v>
      </c>
      <c r="D1575" s="13" t="str">
        <f t="shared" si="96"/>
        <v>Obesity</v>
      </c>
      <c r="E1575" s="13">
        <v>5.21</v>
      </c>
      <c r="F1575" s="13" t="str">
        <f t="shared" si="97"/>
        <v>Normal</v>
      </c>
      <c r="G1575" s="13" t="s">
        <v>8293</v>
      </c>
      <c r="H1575" s="13" t="s">
        <v>8291</v>
      </c>
      <c r="I1575" s="13" t="s">
        <v>8293</v>
      </c>
      <c r="J1575" s="27">
        <v>1</v>
      </c>
      <c r="K1575" s="13" t="s">
        <v>8291</v>
      </c>
      <c r="L1575" s="13" t="str">
        <f t="shared" si="98"/>
        <v>No</v>
      </c>
      <c r="M1575" s="28">
        <f t="shared" si="99"/>
        <v>1</v>
      </c>
    </row>
    <row r="1576" spans="2:13" ht="15.75" customHeight="1" x14ac:dyDescent="0.3">
      <c r="B1576" s="12" t="s">
        <v>5720</v>
      </c>
      <c r="C1576" s="13">
        <v>26.315000000000001</v>
      </c>
      <c r="D1576" s="13" t="str">
        <f t="shared" si="96"/>
        <v>Overweight</v>
      </c>
      <c r="E1576" s="13">
        <v>5.89</v>
      </c>
      <c r="F1576" s="13" t="str">
        <f t="shared" si="97"/>
        <v>Prediabetes</v>
      </c>
      <c r="G1576" s="13" t="s">
        <v>8291</v>
      </c>
      <c r="H1576" s="13" t="s">
        <v>8291</v>
      </c>
      <c r="I1576" s="13" t="s">
        <v>8291</v>
      </c>
      <c r="J1576" s="27" t="s">
        <v>8292</v>
      </c>
      <c r="K1576" s="13" t="s">
        <v>8291</v>
      </c>
      <c r="L1576" s="13" t="str">
        <f t="shared" si="98"/>
        <v>No</v>
      </c>
      <c r="M1576" s="28">
        <f t="shared" si="99"/>
        <v>0</v>
      </c>
    </row>
    <row r="1577" spans="2:13" ht="15.75" customHeight="1" x14ac:dyDescent="0.3">
      <c r="B1577" s="12" t="s">
        <v>5724</v>
      </c>
      <c r="C1577" s="13">
        <v>19.79</v>
      </c>
      <c r="D1577" s="13" t="str">
        <f t="shared" si="96"/>
        <v>Healthy Weight</v>
      </c>
      <c r="E1577" s="13">
        <v>4.8099999999999996</v>
      </c>
      <c r="F1577" s="13" t="str">
        <f t="shared" si="97"/>
        <v>Normal</v>
      </c>
      <c r="G1577" s="13" t="s">
        <v>8293</v>
      </c>
      <c r="H1577" s="13" t="s">
        <v>8291</v>
      </c>
      <c r="I1577" s="13" t="s">
        <v>8291</v>
      </c>
      <c r="J1577" s="27" t="s">
        <v>8292</v>
      </c>
      <c r="K1577" s="13" t="s">
        <v>8291</v>
      </c>
      <c r="L1577" s="13" t="str">
        <f t="shared" si="98"/>
        <v>No</v>
      </c>
      <c r="M1577" s="28">
        <f t="shared" si="99"/>
        <v>0</v>
      </c>
    </row>
    <row r="1578" spans="2:13" ht="15.75" customHeight="1" x14ac:dyDescent="0.3">
      <c r="B1578" s="12" t="s">
        <v>5727</v>
      </c>
      <c r="C1578" s="13">
        <v>40.564999999999998</v>
      </c>
      <c r="D1578" s="13" t="str">
        <f t="shared" si="96"/>
        <v>Obesity</v>
      </c>
      <c r="E1578" s="13">
        <v>5.66</v>
      </c>
      <c r="F1578" s="13" t="str">
        <f t="shared" si="97"/>
        <v>Normal</v>
      </c>
      <c r="G1578" s="13" t="s">
        <v>8291</v>
      </c>
      <c r="H1578" s="13" t="s">
        <v>8291</v>
      </c>
      <c r="I1578" s="13" t="s">
        <v>8291</v>
      </c>
      <c r="J1578" s="27">
        <v>1</v>
      </c>
      <c r="K1578" s="13" t="s">
        <v>8291</v>
      </c>
      <c r="L1578" s="13" t="str">
        <f t="shared" si="98"/>
        <v>No</v>
      </c>
      <c r="M1578" s="28">
        <f t="shared" si="99"/>
        <v>1</v>
      </c>
    </row>
    <row r="1579" spans="2:13" ht="15.75" customHeight="1" x14ac:dyDescent="0.3">
      <c r="B1579" s="12" t="s">
        <v>5730</v>
      </c>
      <c r="C1579" s="13">
        <v>18.03</v>
      </c>
      <c r="D1579" s="13" t="str">
        <f t="shared" si="96"/>
        <v>Underweight</v>
      </c>
      <c r="E1579" s="13">
        <v>10.66</v>
      </c>
      <c r="F1579" s="13" t="str">
        <f t="shared" si="97"/>
        <v>Diabetes</v>
      </c>
      <c r="G1579" s="13" t="s">
        <v>8293</v>
      </c>
      <c r="H1579" s="13" t="s">
        <v>8291</v>
      </c>
      <c r="I1579" s="13" t="s">
        <v>8291</v>
      </c>
      <c r="J1579" s="27">
        <v>2</v>
      </c>
      <c r="K1579" s="13" t="s">
        <v>8291</v>
      </c>
      <c r="L1579" s="13" t="str">
        <f t="shared" si="98"/>
        <v>No</v>
      </c>
      <c r="M1579" s="28">
        <f t="shared" si="99"/>
        <v>2</v>
      </c>
    </row>
    <row r="1580" spans="2:13" ht="15.75" customHeight="1" x14ac:dyDescent="0.3">
      <c r="B1580" s="12" t="s">
        <v>5734</v>
      </c>
      <c r="C1580" s="13">
        <v>34.65</v>
      </c>
      <c r="D1580" s="13" t="str">
        <f t="shared" si="96"/>
        <v>Obesity</v>
      </c>
      <c r="E1580" s="13">
        <v>5.98</v>
      </c>
      <c r="F1580" s="13" t="str">
        <f t="shared" si="97"/>
        <v>Prediabetes</v>
      </c>
      <c r="G1580" s="13" t="s">
        <v>8293</v>
      </c>
      <c r="H1580" s="13" t="s">
        <v>8291</v>
      </c>
      <c r="I1580" s="13" t="s">
        <v>8291</v>
      </c>
      <c r="J1580" s="27" t="s">
        <v>8292</v>
      </c>
      <c r="K1580" s="13" t="s">
        <v>8291</v>
      </c>
      <c r="L1580" s="13" t="str">
        <f t="shared" si="98"/>
        <v>No</v>
      </c>
      <c r="M1580" s="28">
        <f t="shared" si="99"/>
        <v>0</v>
      </c>
    </row>
    <row r="1581" spans="2:13" ht="15.75" customHeight="1" x14ac:dyDescent="0.3">
      <c r="B1581" s="12" t="s">
        <v>5738</v>
      </c>
      <c r="C1581" s="13">
        <v>42.94</v>
      </c>
      <c r="D1581" s="13" t="str">
        <f t="shared" si="96"/>
        <v>Obesity</v>
      </c>
      <c r="E1581" s="13">
        <v>4.34</v>
      </c>
      <c r="F1581" s="13" t="str">
        <f t="shared" si="97"/>
        <v>Normal</v>
      </c>
      <c r="G1581" s="13" t="s">
        <v>8291</v>
      </c>
      <c r="H1581" s="13" t="s">
        <v>8291</v>
      </c>
      <c r="I1581" s="13" t="s">
        <v>8291</v>
      </c>
      <c r="J1581" s="27" t="s">
        <v>8292</v>
      </c>
      <c r="K1581" s="13" t="s">
        <v>8291</v>
      </c>
      <c r="L1581" s="13" t="str">
        <f t="shared" si="98"/>
        <v>No</v>
      </c>
      <c r="M1581" s="28">
        <f t="shared" si="99"/>
        <v>0</v>
      </c>
    </row>
    <row r="1582" spans="2:13" ht="15.75" customHeight="1" x14ac:dyDescent="0.3">
      <c r="B1582" s="12" t="s">
        <v>5741</v>
      </c>
      <c r="C1582" s="13">
        <v>31.254999999999999</v>
      </c>
      <c r="D1582" s="13" t="str">
        <f t="shared" si="96"/>
        <v>Obesity</v>
      </c>
      <c r="E1582" s="13">
        <v>5.17</v>
      </c>
      <c r="F1582" s="13" t="str">
        <f t="shared" si="97"/>
        <v>Normal</v>
      </c>
      <c r="G1582" s="13" t="s">
        <v>8291</v>
      </c>
      <c r="H1582" s="13" t="s">
        <v>8291</v>
      </c>
      <c r="I1582" s="13" t="s">
        <v>8291</v>
      </c>
      <c r="J1582" s="27" t="s">
        <v>8292</v>
      </c>
      <c r="K1582" s="13" t="s">
        <v>8291</v>
      </c>
      <c r="L1582" s="13" t="str">
        <f t="shared" si="98"/>
        <v>No</v>
      </c>
      <c r="M1582" s="28">
        <f t="shared" si="99"/>
        <v>0</v>
      </c>
    </row>
    <row r="1583" spans="2:13" ht="15.75" customHeight="1" x14ac:dyDescent="0.3">
      <c r="B1583" s="12" t="s">
        <v>5744</v>
      </c>
      <c r="C1583" s="13">
        <v>45.43</v>
      </c>
      <c r="D1583" s="13" t="str">
        <f t="shared" si="96"/>
        <v>Obesity</v>
      </c>
      <c r="E1583" s="13">
        <v>4.2300000000000004</v>
      </c>
      <c r="F1583" s="13" t="str">
        <f t="shared" si="97"/>
        <v>Normal</v>
      </c>
      <c r="G1583" s="13" t="s">
        <v>8293</v>
      </c>
      <c r="H1583" s="13" t="s">
        <v>8291</v>
      </c>
      <c r="I1583" s="13" t="s">
        <v>8293</v>
      </c>
      <c r="J1583" s="27">
        <v>1</v>
      </c>
      <c r="K1583" s="13" t="s">
        <v>8291</v>
      </c>
      <c r="L1583" s="13" t="str">
        <f t="shared" si="98"/>
        <v>No</v>
      </c>
      <c r="M1583" s="28">
        <f t="shared" si="99"/>
        <v>1</v>
      </c>
    </row>
    <row r="1584" spans="2:13" ht="15.75" customHeight="1" x14ac:dyDescent="0.3">
      <c r="B1584" s="12" t="s">
        <v>5748</v>
      </c>
      <c r="C1584" s="13">
        <v>32.340000000000003</v>
      </c>
      <c r="D1584" s="13" t="str">
        <f t="shared" si="96"/>
        <v>Obesity</v>
      </c>
      <c r="E1584" s="13">
        <v>4.88</v>
      </c>
      <c r="F1584" s="13" t="str">
        <f t="shared" si="97"/>
        <v>Normal</v>
      </c>
      <c r="G1584" s="13" t="s">
        <v>8293</v>
      </c>
      <c r="H1584" s="13" t="s">
        <v>8291</v>
      </c>
      <c r="I1584" s="13" t="s">
        <v>8293</v>
      </c>
      <c r="J1584" s="27">
        <v>1</v>
      </c>
      <c r="K1584" s="13" t="s">
        <v>8291</v>
      </c>
      <c r="L1584" s="13" t="str">
        <f t="shared" si="98"/>
        <v>No</v>
      </c>
      <c r="M1584" s="28">
        <f t="shared" si="99"/>
        <v>1</v>
      </c>
    </row>
    <row r="1585" spans="2:13" ht="15.75" customHeight="1" x14ac:dyDescent="0.3">
      <c r="B1585" s="12" t="s">
        <v>5751</v>
      </c>
      <c r="C1585" s="13">
        <v>25.46</v>
      </c>
      <c r="D1585" s="13" t="str">
        <f t="shared" si="96"/>
        <v>Overweight</v>
      </c>
      <c r="E1585" s="13">
        <v>9.7100000000000009</v>
      </c>
      <c r="F1585" s="13" t="str">
        <f t="shared" si="97"/>
        <v>Diabetes</v>
      </c>
      <c r="G1585" s="13" t="s">
        <v>8293</v>
      </c>
      <c r="H1585" s="13" t="s">
        <v>8291</v>
      </c>
      <c r="I1585" s="13" t="s">
        <v>8291</v>
      </c>
      <c r="J1585" s="27">
        <v>1</v>
      </c>
      <c r="K1585" s="13" t="s">
        <v>8291</v>
      </c>
      <c r="L1585" s="13" t="str">
        <f t="shared" si="98"/>
        <v>No</v>
      </c>
      <c r="M1585" s="28">
        <f t="shared" si="99"/>
        <v>1</v>
      </c>
    </row>
    <row r="1586" spans="2:13" ht="15.75" customHeight="1" x14ac:dyDescent="0.3">
      <c r="B1586" s="12" t="s">
        <v>5755</v>
      </c>
      <c r="C1586" s="13">
        <v>37.145000000000003</v>
      </c>
      <c r="D1586" s="13" t="str">
        <f t="shared" si="96"/>
        <v>Obesity</v>
      </c>
      <c r="E1586" s="13">
        <v>5.32</v>
      </c>
      <c r="F1586" s="13" t="str">
        <f t="shared" si="97"/>
        <v>Normal</v>
      </c>
      <c r="G1586" s="13" t="s">
        <v>8291</v>
      </c>
      <c r="H1586" s="13" t="s">
        <v>8291</v>
      </c>
      <c r="I1586" s="13" t="s">
        <v>8291</v>
      </c>
      <c r="J1586" s="27" t="s">
        <v>8292</v>
      </c>
      <c r="K1586" s="13" t="s">
        <v>8291</v>
      </c>
      <c r="L1586" s="13" t="str">
        <f t="shared" si="98"/>
        <v>No</v>
      </c>
      <c r="M1586" s="28">
        <f t="shared" si="99"/>
        <v>0</v>
      </c>
    </row>
    <row r="1587" spans="2:13" ht="15.75" customHeight="1" x14ac:dyDescent="0.3">
      <c r="B1587" s="12" t="s">
        <v>5759</v>
      </c>
      <c r="C1587" s="13">
        <v>30.8</v>
      </c>
      <c r="D1587" s="13" t="str">
        <f t="shared" si="96"/>
        <v>Obesity</v>
      </c>
      <c r="E1587" s="13">
        <v>5.83</v>
      </c>
      <c r="F1587" s="13" t="str">
        <f t="shared" si="97"/>
        <v>Prediabetes</v>
      </c>
      <c r="G1587" s="13" t="s">
        <v>8293</v>
      </c>
      <c r="H1587" s="13" t="s">
        <v>8291</v>
      </c>
      <c r="I1587" s="13" t="s">
        <v>8291</v>
      </c>
      <c r="J1587" s="27" t="s">
        <v>8292</v>
      </c>
      <c r="K1587" s="13" t="s">
        <v>8291</v>
      </c>
      <c r="L1587" s="13" t="str">
        <f t="shared" si="98"/>
        <v>No</v>
      </c>
      <c r="M1587" s="28">
        <f t="shared" si="99"/>
        <v>0</v>
      </c>
    </row>
    <row r="1588" spans="2:13" ht="15.75" customHeight="1" x14ac:dyDescent="0.3">
      <c r="B1588" s="12" t="s">
        <v>5763</v>
      </c>
      <c r="C1588" s="13">
        <v>29.5</v>
      </c>
      <c r="D1588" s="13" t="str">
        <f t="shared" si="96"/>
        <v>Overweight</v>
      </c>
      <c r="E1588" s="13">
        <v>5.54</v>
      </c>
      <c r="F1588" s="13" t="str">
        <f t="shared" si="97"/>
        <v>Normal</v>
      </c>
      <c r="G1588" s="13" t="s">
        <v>8293</v>
      </c>
      <c r="H1588" s="13" t="s">
        <v>8291</v>
      </c>
      <c r="I1588" s="13" t="s">
        <v>8291</v>
      </c>
      <c r="J1588" s="27" t="s">
        <v>8292</v>
      </c>
      <c r="K1588" s="13" t="s">
        <v>8291</v>
      </c>
      <c r="L1588" s="13" t="str">
        <f t="shared" si="98"/>
        <v>No</v>
      </c>
      <c r="M1588" s="28">
        <f t="shared" si="99"/>
        <v>0</v>
      </c>
    </row>
    <row r="1589" spans="2:13" ht="15.75" customHeight="1" x14ac:dyDescent="0.3">
      <c r="B1589" s="12" t="s">
        <v>5767</v>
      </c>
      <c r="C1589" s="13">
        <v>43.39</v>
      </c>
      <c r="D1589" s="13" t="str">
        <f t="shared" si="96"/>
        <v>Obesity</v>
      </c>
      <c r="E1589" s="13">
        <v>5.85</v>
      </c>
      <c r="F1589" s="13" t="str">
        <f t="shared" si="97"/>
        <v>Prediabetes</v>
      </c>
      <c r="G1589" s="13" t="s">
        <v>8291</v>
      </c>
      <c r="H1589" s="13" t="s">
        <v>8293</v>
      </c>
      <c r="I1589" s="13" t="s">
        <v>8291</v>
      </c>
      <c r="J1589" s="27">
        <v>1</v>
      </c>
      <c r="K1589" s="13" t="s">
        <v>8291</v>
      </c>
      <c r="L1589" s="13" t="str">
        <f t="shared" si="98"/>
        <v>No</v>
      </c>
      <c r="M1589" s="28">
        <f t="shared" si="99"/>
        <v>1</v>
      </c>
    </row>
    <row r="1590" spans="2:13" ht="15.75" customHeight="1" x14ac:dyDescent="0.3">
      <c r="B1590" s="12" t="s">
        <v>5771</v>
      </c>
      <c r="C1590" s="13">
        <v>15.08</v>
      </c>
      <c r="D1590" s="13" t="str">
        <f t="shared" si="96"/>
        <v>Underweight</v>
      </c>
      <c r="E1590" s="13">
        <v>4.8499999999999996</v>
      </c>
      <c r="F1590" s="13" t="str">
        <f t="shared" si="97"/>
        <v>Normal</v>
      </c>
      <c r="G1590" s="13" t="s">
        <v>8293</v>
      </c>
      <c r="H1590" s="13" t="s">
        <v>8291</v>
      </c>
      <c r="I1590" s="13" t="s">
        <v>8293</v>
      </c>
      <c r="J1590" s="27">
        <v>1</v>
      </c>
      <c r="K1590" s="13" t="s">
        <v>8291</v>
      </c>
      <c r="L1590" s="13" t="str">
        <f t="shared" si="98"/>
        <v>No</v>
      </c>
      <c r="M1590" s="28">
        <f t="shared" si="99"/>
        <v>1</v>
      </c>
    </row>
    <row r="1591" spans="2:13" ht="15.75" customHeight="1" x14ac:dyDescent="0.3">
      <c r="B1591" s="12" t="s">
        <v>5775</v>
      </c>
      <c r="C1591" s="13">
        <v>20.48</v>
      </c>
      <c r="D1591" s="13" t="str">
        <f t="shared" si="96"/>
        <v>Healthy Weight</v>
      </c>
      <c r="E1591" s="13">
        <v>11.09</v>
      </c>
      <c r="F1591" s="13" t="str">
        <f t="shared" si="97"/>
        <v>Diabetes</v>
      </c>
      <c r="G1591" s="13" t="s">
        <v>8291</v>
      </c>
      <c r="H1591" s="13" t="s">
        <v>8291</v>
      </c>
      <c r="I1591" s="13" t="s">
        <v>8291</v>
      </c>
      <c r="J1591" s="27" t="s">
        <v>8292</v>
      </c>
      <c r="K1591" s="13" t="s">
        <v>8291</v>
      </c>
      <c r="L1591" s="13" t="str">
        <f t="shared" si="98"/>
        <v>No</v>
      </c>
      <c r="M1591" s="28">
        <f t="shared" si="99"/>
        <v>0</v>
      </c>
    </row>
    <row r="1592" spans="2:13" ht="15.75" customHeight="1" x14ac:dyDescent="0.3">
      <c r="B1592" s="12" t="s">
        <v>5779</v>
      </c>
      <c r="C1592" s="13">
        <v>34.450000000000003</v>
      </c>
      <c r="D1592" s="13" t="str">
        <f t="shared" si="96"/>
        <v>Obesity</v>
      </c>
      <c r="E1592" s="13">
        <v>5.58</v>
      </c>
      <c r="F1592" s="13" t="str">
        <f t="shared" si="97"/>
        <v>Normal</v>
      </c>
      <c r="G1592" s="13" t="s">
        <v>8293</v>
      </c>
      <c r="H1592" s="13" t="s">
        <v>8291</v>
      </c>
      <c r="I1592" s="13" t="s">
        <v>8291</v>
      </c>
      <c r="J1592" s="27" t="s">
        <v>8292</v>
      </c>
      <c r="K1592" s="13" t="s">
        <v>8291</v>
      </c>
      <c r="L1592" s="13" t="str">
        <f t="shared" si="98"/>
        <v>No</v>
      </c>
      <c r="M1592" s="28">
        <f t="shared" si="99"/>
        <v>0</v>
      </c>
    </row>
    <row r="1593" spans="2:13" ht="15.75" customHeight="1" x14ac:dyDescent="0.3">
      <c r="B1593" s="12" t="s">
        <v>5781</v>
      </c>
      <c r="C1593" s="13">
        <v>34.21</v>
      </c>
      <c r="D1593" s="13" t="str">
        <f t="shared" si="96"/>
        <v>Obesity</v>
      </c>
      <c r="E1593" s="13">
        <v>9.7200000000000006</v>
      </c>
      <c r="F1593" s="13" t="str">
        <f t="shared" si="97"/>
        <v>Diabetes</v>
      </c>
      <c r="G1593" s="13" t="s">
        <v>8293</v>
      </c>
      <c r="H1593" s="13" t="s">
        <v>8291</v>
      </c>
      <c r="I1593" s="13" t="s">
        <v>8291</v>
      </c>
      <c r="J1593" s="27" t="s">
        <v>8292</v>
      </c>
      <c r="K1593" s="13" t="s">
        <v>8291</v>
      </c>
      <c r="L1593" s="13" t="str">
        <f t="shared" si="98"/>
        <v>No</v>
      </c>
      <c r="M1593" s="28">
        <f t="shared" si="99"/>
        <v>0</v>
      </c>
    </row>
    <row r="1594" spans="2:13" ht="15.75" customHeight="1" x14ac:dyDescent="0.3">
      <c r="B1594" s="12" t="s">
        <v>5784</v>
      </c>
      <c r="C1594" s="13">
        <v>28.8</v>
      </c>
      <c r="D1594" s="13" t="str">
        <f t="shared" si="96"/>
        <v>Overweight</v>
      </c>
      <c r="E1594" s="13">
        <v>11.41</v>
      </c>
      <c r="F1594" s="13" t="str">
        <f t="shared" si="97"/>
        <v>Diabetes</v>
      </c>
      <c r="G1594" s="13" t="s">
        <v>8293</v>
      </c>
      <c r="H1594" s="13" t="s">
        <v>8291</v>
      </c>
      <c r="I1594" s="13" t="s">
        <v>8291</v>
      </c>
      <c r="J1594" s="27" t="s">
        <v>8292</v>
      </c>
      <c r="K1594" s="13" t="s">
        <v>8291</v>
      </c>
      <c r="L1594" s="13" t="str">
        <f t="shared" si="98"/>
        <v>No</v>
      </c>
      <c r="M1594" s="28">
        <f t="shared" si="99"/>
        <v>0</v>
      </c>
    </row>
    <row r="1595" spans="2:13" ht="15.75" customHeight="1" x14ac:dyDescent="0.3">
      <c r="B1595" s="12" t="s">
        <v>5787</v>
      </c>
      <c r="C1595" s="13">
        <v>31.74</v>
      </c>
      <c r="D1595" s="13" t="str">
        <f t="shared" si="96"/>
        <v>Obesity</v>
      </c>
      <c r="E1595" s="13">
        <v>4.46</v>
      </c>
      <c r="F1595" s="13" t="str">
        <f t="shared" si="97"/>
        <v>Normal</v>
      </c>
      <c r="G1595" s="13" t="s">
        <v>8291</v>
      </c>
      <c r="H1595" s="13" t="s">
        <v>8291</v>
      </c>
      <c r="I1595" s="13" t="s">
        <v>8293</v>
      </c>
      <c r="J1595" s="27">
        <v>1</v>
      </c>
      <c r="K1595" s="13" t="s">
        <v>8291</v>
      </c>
      <c r="L1595" s="13" t="str">
        <f t="shared" si="98"/>
        <v>No</v>
      </c>
      <c r="M1595" s="28">
        <f t="shared" si="99"/>
        <v>1</v>
      </c>
    </row>
    <row r="1596" spans="2:13" ht="15.75" customHeight="1" x14ac:dyDescent="0.3">
      <c r="B1596" s="12" t="s">
        <v>5790</v>
      </c>
      <c r="C1596" s="13">
        <v>21.78</v>
      </c>
      <c r="D1596" s="13" t="str">
        <f t="shared" si="96"/>
        <v>Healthy Weight</v>
      </c>
      <c r="E1596" s="13">
        <v>9.31</v>
      </c>
      <c r="F1596" s="13" t="str">
        <f t="shared" si="97"/>
        <v>Diabetes</v>
      </c>
      <c r="G1596" s="13" t="s">
        <v>8293</v>
      </c>
      <c r="H1596" s="13" t="s">
        <v>8291</v>
      </c>
      <c r="I1596" s="13" t="s">
        <v>8291</v>
      </c>
      <c r="J1596" s="27" t="s">
        <v>8292</v>
      </c>
      <c r="K1596" s="13" t="s">
        <v>8291</v>
      </c>
      <c r="L1596" s="13" t="str">
        <f t="shared" si="98"/>
        <v>No</v>
      </c>
      <c r="M1596" s="28">
        <f t="shared" si="99"/>
        <v>0</v>
      </c>
    </row>
    <row r="1597" spans="2:13" ht="15.75" customHeight="1" x14ac:dyDescent="0.3">
      <c r="B1597" s="12" t="s">
        <v>5794</v>
      </c>
      <c r="C1597" s="13">
        <v>23.75</v>
      </c>
      <c r="D1597" s="13" t="str">
        <f t="shared" si="96"/>
        <v>Healthy Weight</v>
      </c>
      <c r="E1597" s="13">
        <v>5.03</v>
      </c>
      <c r="F1597" s="13" t="str">
        <f t="shared" si="97"/>
        <v>Normal</v>
      </c>
      <c r="G1597" s="13" t="s">
        <v>8291</v>
      </c>
      <c r="H1597" s="13" t="s">
        <v>8291</v>
      </c>
      <c r="I1597" s="13" t="s">
        <v>8291</v>
      </c>
      <c r="J1597" s="27">
        <v>1</v>
      </c>
      <c r="K1597" s="13" t="s">
        <v>8291</v>
      </c>
      <c r="L1597" s="13" t="str">
        <f t="shared" si="98"/>
        <v>No</v>
      </c>
      <c r="M1597" s="28">
        <f t="shared" si="99"/>
        <v>1</v>
      </c>
    </row>
    <row r="1598" spans="2:13" ht="15.75" customHeight="1" x14ac:dyDescent="0.3">
      <c r="B1598" s="12" t="s">
        <v>5797</v>
      </c>
      <c r="C1598" s="13">
        <v>33.21</v>
      </c>
      <c r="D1598" s="13" t="str">
        <f t="shared" si="96"/>
        <v>Obesity</v>
      </c>
      <c r="E1598" s="13">
        <v>5.07</v>
      </c>
      <c r="F1598" s="13" t="str">
        <f t="shared" si="97"/>
        <v>Normal</v>
      </c>
      <c r="G1598" s="13" t="s">
        <v>8293</v>
      </c>
      <c r="H1598" s="13" t="s">
        <v>8291</v>
      </c>
      <c r="I1598" s="13" t="s">
        <v>8291</v>
      </c>
      <c r="J1598" s="27">
        <v>1</v>
      </c>
      <c r="K1598" s="13" t="s">
        <v>8291</v>
      </c>
      <c r="L1598" s="13" t="str">
        <f t="shared" si="98"/>
        <v>No</v>
      </c>
      <c r="M1598" s="28">
        <f t="shared" si="99"/>
        <v>1</v>
      </c>
    </row>
    <row r="1599" spans="2:13" ht="15.75" customHeight="1" x14ac:dyDescent="0.3">
      <c r="B1599" s="12" t="s">
        <v>5800</v>
      </c>
      <c r="C1599" s="13">
        <v>17.7</v>
      </c>
      <c r="D1599" s="13" t="str">
        <f t="shared" si="96"/>
        <v>Underweight</v>
      </c>
      <c r="E1599" s="13">
        <v>10.42</v>
      </c>
      <c r="F1599" s="13" t="str">
        <f t="shared" si="97"/>
        <v>Diabetes</v>
      </c>
      <c r="G1599" s="13" t="s">
        <v>8293</v>
      </c>
      <c r="H1599" s="13" t="s">
        <v>8291</v>
      </c>
      <c r="I1599" s="13" t="s">
        <v>8291</v>
      </c>
      <c r="J1599" s="27">
        <v>2</v>
      </c>
      <c r="K1599" s="13" t="s">
        <v>8291</v>
      </c>
      <c r="L1599" s="13" t="str">
        <f t="shared" si="98"/>
        <v>No</v>
      </c>
      <c r="M1599" s="28">
        <f t="shared" si="99"/>
        <v>2</v>
      </c>
    </row>
    <row r="1600" spans="2:13" ht="15.75" customHeight="1" x14ac:dyDescent="0.3">
      <c r="B1600" s="12" t="s">
        <v>5804</v>
      </c>
      <c r="C1600" s="13">
        <v>17.2</v>
      </c>
      <c r="D1600" s="13" t="str">
        <f t="shared" si="96"/>
        <v>Underweight</v>
      </c>
      <c r="E1600" s="13">
        <v>6.45</v>
      </c>
      <c r="F1600" s="13" t="b">
        <f t="shared" si="97"/>
        <v>0</v>
      </c>
      <c r="G1600" s="13" t="s">
        <v>8291</v>
      </c>
      <c r="H1600" s="13" t="s">
        <v>8291</v>
      </c>
      <c r="I1600" s="13" t="s">
        <v>8291</v>
      </c>
      <c r="J1600" s="27">
        <v>2</v>
      </c>
      <c r="K1600" s="13" t="s">
        <v>8291</v>
      </c>
      <c r="L1600" s="13" t="str">
        <f t="shared" si="98"/>
        <v>No</v>
      </c>
      <c r="M1600" s="28">
        <f t="shared" si="99"/>
        <v>2</v>
      </c>
    </row>
    <row r="1601" spans="2:13" ht="15.75" customHeight="1" x14ac:dyDescent="0.3">
      <c r="B1601" s="12" t="s">
        <v>5808</v>
      </c>
      <c r="C1601" s="13">
        <v>19.21</v>
      </c>
      <c r="D1601" s="13" t="str">
        <f t="shared" si="96"/>
        <v>Healthy Weight</v>
      </c>
      <c r="E1601" s="13">
        <v>5.52</v>
      </c>
      <c r="F1601" s="13" t="str">
        <f t="shared" si="97"/>
        <v>Normal</v>
      </c>
      <c r="G1601" s="13" t="s">
        <v>8291</v>
      </c>
      <c r="H1601" s="13" t="s">
        <v>8291</v>
      </c>
      <c r="I1601" s="13" t="s">
        <v>8291</v>
      </c>
      <c r="J1601" s="27">
        <v>2</v>
      </c>
      <c r="K1601" s="13" t="s">
        <v>8291</v>
      </c>
      <c r="L1601" s="13" t="str">
        <f t="shared" si="98"/>
        <v>No</v>
      </c>
      <c r="M1601" s="28">
        <f t="shared" si="99"/>
        <v>2</v>
      </c>
    </row>
    <row r="1602" spans="2:13" ht="15.75" customHeight="1" x14ac:dyDescent="0.3">
      <c r="B1602" s="12" t="s">
        <v>5811</v>
      </c>
      <c r="C1602" s="13">
        <v>23.2</v>
      </c>
      <c r="D1602" s="13" t="str">
        <f t="shared" si="96"/>
        <v>Healthy Weight</v>
      </c>
      <c r="E1602" s="13">
        <v>4.41</v>
      </c>
      <c r="F1602" s="13" t="str">
        <f t="shared" si="97"/>
        <v>Normal</v>
      </c>
      <c r="G1602" s="13" t="s">
        <v>8291</v>
      </c>
      <c r="H1602" s="13" t="s">
        <v>8291</v>
      </c>
      <c r="I1602" s="13" t="s">
        <v>8293</v>
      </c>
      <c r="J1602" s="27">
        <v>1</v>
      </c>
      <c r="K1602" s="13" t="s">
        <v>8291</v>
      </c>
      <c r="L1602" s="13" t="str">
        <f t="shared" si="98"/>
        <v>No</v>
      </c>
      <c r="M1602" s="28">
        <f t="shared" si="99"/>
        <v>1</v>
      </c>
    </row>
    <row r="1603" spans="2:13" ht="15.75" customHeight="1" x14ac:dyDescent="0.3">
      <c r="B1603" s="12" t="s">
        <v>5814</v>
      </c>
      <c r="C1603" s="13">
        <v>32.5</v>
      </c>
      <c r="D1603" s="13" t="str">
        <f t="shared" ref="D1603:D1666" si="100">IF(C1603&lt;18.5,"Underweight", IF(AND(C1603&gt;=18.5,C1603&lt;=24.9),"Healthy Weight", IF(AND(C1603&gt;=25,C1603&lt;=29.9),"Overweight", IF(C1603&gt;=30,"Obesity"))))</f>
        <v>Obesity</v>
      </c>
      <c r="E1603" s="13">
        <v>4.6900000000000004</v>
      </c>
      <c r="F1603" s="13" t="str">
        <f t="shared" ref="F1603:F1666" si="101">IF(E1603&lt;5.7,"Normal",IF(AND(E1603&gt;=5.7,E1603&lt;=6.4),"Prediabetes",IF(E1603&gt;=6.5,"Diabetes")))</f>
        <v>Normal</v>
      </c>
      <c r="G1603" s="13" t="s">
        <v>8293</v>
      </c>
      <c r="H1603" s="13" t="s">
        <v>8291</v>
      </c>
      <c r="I1603" s="13" t="s">
        <v>8293</v>
      </c>
      <c r="J1603" s="27">
        <v>1</v>
      </c>
      <c r="K1603" s="13" t="s">
        <v>8291</v>
      </c>
      <c r="L1603" s="13" t="str">
        <f t="shared" ref="L1603:L1666" si="102">IF($K$3:$K$2337="?","No",K1603)</f>
        <v>No</v>
      </c>
      <c r="M1603" s="28">
        <f t="shared" ref="M1603:M1666" si="103">IF(J1603="No major surgery", 0,J1603)</f>
        <v>1</v>
      </c>
    </row>
    <row r="1604" spans="2:13" ht="15.75" customHeight="1" x14ac:dyDescent="0.3">
      <c r="B1604" s="12" t="s">
        <v>5818</v>
      </c>
      <c r="C1604" s="13">
        <v>20.9</v>
      </c>
      <c r="D1604" s="13" t="str">
        <f t="shared" si="100"/>
        <v>Healthy Weight</v>
      </c>
      <c r="E1604" s="13">
        <v>6.94</v>
      </c>
      <c r="F1604" s="13" t="str">
        <f t="shared" si="101"/>
        <v>Diabetes</v>
      </c>
      <c r="G1604" s="13" t="s">
        <v>8291</v>
      </c>
      <c r="H1604" s="13" t="s">
        <v>8291</v>
      </c>
      <c r="I1604" s="13" t="s">
        <v>8291</v>
      </c>
      <c r="J1604" s="27" t="s">
        <v>8292</v>
      </c>
      <c r="K1604" s="13" t="s">
        <v>8291</v>
      </c>
      <c r="L1604" s="13" t="str">
        <f t="shared" si="102"/>
        <v>No</v>
      </c>
      <c r="M1604" s="28">
        <f t="shared" si="103"/>
        <v>0</v>
      </c>
    </row>
    <row r="1605" spans="2:13" ht="15.75" customHeight="1" x14ac:dyDescent="0.3">
      <c r="B1605" s="12" t="s">
        <v>5821</v>
      </c>
      <c r="C1605" s="13">
        <v>19.11</v>
      </c>
      <c r="D1605" s="13" t="str">
        <f t="shared" si="100"/>
        <v>Healthy Weight</v>
      </c>
      <c r="E1605" s="13">
        <v>4.3499999999999996</v>
      </c>
      <c r="F1605" s="13" t="str">
        <f t="shared" si="101"/>
        <v>Normal</v>
      </c>
      <c r="G1605" s="13" t="s">
        <v>8291</v>
      </c>
      <c r="H1605" s="13" t="s">
        <v>8291</v>
      </c>
      <c r="I1605" s="13" t="s">
        <v>8291</v>
      </c>
      <c r="J1605" s="27">
        <v>2</v>
      </c>
      <c r="K1605" s="13" t="s">
        <v>8291</v>
      </c>
      <c r="L1605" s="13" t="str">
        <f t="shared" si="102"/>
        <v>No</v>
      </c>
      <c r="M1605" s="28">
        <f t="shared" si="103"/>
        <v>2</v>
      </c>
    </row>
    <row r="1606" spans="2:13" ht="15.75" customHeight="1" x14ac:dyDescent="0.3">
      <c r="B1606" s="12" t="s">
        <v>5824</v>
      </c>
      <c r="C1606" s="13">
        <v>31.17</v>
      </c>
      <c r="D1606" s="13" t="str">
        <f t="shared" si="100"/>
        <v>Obesity</v>
      </c>
      <c r="E1606" s="13">
        <v>5.28</v>
      </c>
      <c r="F1606" s="13" t="str">
        <f t="shared" si="101"/>
        <v>Normal</v>
      </c>
      <c r="G1606" s="13" t="s">
        <v>8291</v>
      </c>
      <c r="H1606" s="13" t="s">
        <v>8291</v>
      </c>
      <c r="I1606" s="13" t="s">
        <v>8291</v>
      </c>
      <c r="J1606" s="27">
        <v>1</v>
      </c>
      <c r="K1606" s="13" t="s">
        <v>8291</v>
      </c>
      <c r="L1606" s="13" t="str">
        <f t="shared" si="102"/>
        <v>No</v>
      </c>
      <c r="M1606" s="28">
        <f t="shared" si="103"/>
        <v>1</v>
      </c>
    </row>
    <row r="1607" spans="2:13" ht="15.75" customHeight="1" x14ac:dyDescent="0.3">
      <c r="B1607" s="12" t="s">
        <v>5827</v>
      </c>
      <c r="C1607" s="13">
        <v>36.08</v>
      </c>
      <c r="D1607" s="13" t="str">
        <f t="shared" si="100"/>
        <v>Obesity</v>
      </c>
      <c r="E1607" s="13">
        <v>4.29</v>
      </c>
      <c r="F1607" s="13" t="str">
        <f t="shared" si="101"/>
        <v>Normal</v>
      </c>
      <c r="G1607" s="13" t="s">
        <v>8291</v>
      </c>
      <c r="H1607" s="13" t="s">
        <v>8291</v>
      </c>
      <c r="I1607" s="13" t="s">
        <v>8291</v>
      </c>
      <c r="J1607" s="27" t="s">
        <v>8292</v>
      </c>
      <c r="K1607" s="13" t="s">
        <v>8291</v>
      </c>
      <c r="L1607" s="13" t="str">
        <f t="shared" si="102"/>
        <v>No</v>
      </c>
      <c r="M1607" s="28">
        <f t="shared" si="103"/>
        <v>0</v>
      </c>
    </row>
    <row r="1608" spans="2:13" ht="15.75" customHeight="1" x14ac:dyDescent="0.3">
      <c r="B1608" s="12" t="s">
        <v>5830</v>
      </c>
      <c r="C1608" s="13">
        <v>28.024999999999999</v>
      </c>
      <c r="D1608" s="13" t="str">
        <f t="shared" si="100"/>
        <v>Overweight</v>
      </c>
      <c r="E1608" s="13">
        <v>5.69</v>
      </c>
      <c r="F1608" s="13" t="str">
        <f t="shared" si="101"/>
        <v>Normal</v>
      </c>
      <c r="G1608" s="13" t="s">
        <v>8293</v>
      </c>
      <c r="H1608" s="13" t="s">
        <v>8291</v>
      </c>
      <c r="I1608" s="13" t="s">
        <v>8291</v>
      </c>
      <c r="J1608" s="27" t="s">
        <v>8292</v>
      </c>
      <c r="K1608" s="13" t="s">
        <v>8291</v>
      </c>
      <c r="L1608" s="13" t="str">
        <f t="shared" si="102"/>
        <v>No</v>
      </c>
      <c r="M1608" s="28">
        <f t="shared" si="103"/>
        <v>0</v>
      </c>
    </row>
    <row r="1609" spans="2:13" ht="15.75" customHeight="1" x14ac:dyDescent="0.3">
      <c r="B1609" s="12" t="s">
        <v>5833</v>
      </c>
      <c r="C1609" s="13">
        <v>24.32</v>
      </c>
      <c r="D1609" s="13" t="str">
        <f t="shared" si="100"/>
        <v>Healthy Weight</v>
      </c>
      <c r="E1609" s="13">
        <v>5.56</v>
      </c>
      <c r="F1609" s="13" t="str">
        <f t="shared" si="101"/>
        <v>Normal</v>
      </c>
      <c r="G1609" s="13" t="s">
        <v>8293</v>
      </c>
      <c r="H1609" s="13" t="s">
        <v>8291</v>
      </c>
      <c r="I1609" s="13" t="s">
        <v>8291</v>
      </c>
      <c r="J1609" s="27" t="s">
        <v>8292</v>
      </c>
      <c r="K1609" s="13" t="s">
        <v>8291</v>
      </c>
      <c r="L1609" s="13" t="str">
        <f t="shared" si="102"/>
        <v>No</v>
      </c>
      <c r="M1609" s="28">
        <f t="shared" si="103"/>
        <v>0</v>
      </c>
    </row>
    <row r="1610" spans="2:13" ht="15.75" customHeight="1" x14ac:dyDescent="0.3">
      <c r="B1610" s="12" t="s">
        <v>5835</v>
      </c>
      <c r="C1610" s="13">
        <v>38</v>
      </c>
      <c r="D1610" s="13" t="str">
        <f t="shared" si="100"/>
        <v>Obesity</v>
      </c>
      <c r="E1610" s="13">
        <v>5.41</v>
      </c>
      <c r="F1610" s="13" t="str">
        <f t="shared" si="101"/>
        <v>Normal</v>
      </c>
      <c r="G1610" s="13" t="s">
        <v>8293</v>
      </c>
      <c r="H1610" s="13" t="s">
        <v>8291</v>
      </c>
      <c r="I1610" s="13" t="s">
        <v>8291</v>
      </c>
      <c r="J1610" s="27">
        <v>1</v>
      </c>
      <c r="K1610" s="13" t="s">
        <v>8291</v>
      </c>
      <c r="L1610" s="13" t="str">
        <f t="shared" si="102"/>
        <v>No</v>
      </c>
      <c r="M1610" s="28">
        <f t="shared" si="103"/>
        <v>1</v>
      </c>
    </row>
    <row r="1611" spans="2:13" ht="15.75" customHeight="1" x14ac:dyDescent="0.3">
      <c r="B1611" s="12" t="s">
        <v>5839</v>
      </c>
      <c r="C1611" s="13">
        <v>31.6</v>
      </c>
      <c r="D1611" s="13" t="str">
        <f t="shared" si="100"/>
        <v>Obesity</v>
      </c>
      <c r="E1611" s="13">
        <v>10.85</v>
      </c>
      <c r="F1611" s="13" t="str">
        <f t="shared" si="101"/>
        <v>Diabetes</v>
      </c>
      <c r="G1611" s="13" t="s">
        <v>8293</v>
      </c>
      <c r="H1611" s="13" t="s">
        <v>8291</v>
      </c>
      <c r="I1611" s="13" t="s">
        <v>8291</v>
      </c>
      <c r="J1611" s="27" t="s">
        <v>8292</v>
      </c>
      <c r="K1611" s="13" t="s">
        <v>8291</v>
      </c>
      <c r="L1611" s="13" t="str">
        <f t="shared" si="102"/>
        <v>No</v>
      </c>
      <c r="M1611" s="28">
        <f t="shared" si="103"/>
        <v>0</v>
      </c>
    </row>
    <row r="1612" spans="2:13" ht="15.75" customHeight="1" x14ac:dyDescent="0.3">
      <c r="B1612" s="12" t="s">
        <v>5842</v>
      </c>
      <c r="C1612" s="13">
        <v>31.02</v>
      </c>
      <c r="D1612" s="13" t="str">
        <f t="shared" si="100"/>
        <v>Obesity</v>
      </c>
      <c r="E1612" s="13">
        <v>11.63</v>
      </c>
      <c r="F1612" s="13" t="str">
        <f t="shared" si="101"/>
        <v>Diabetes</v>
      </c>
      <c r="G1612" s="13" t="s">
        <v>8293</v>
      </c>
      <c r="H1612" s="13" t="s">
        <v>8291</v>
      </c>
      <c r="I1612" s="13" t="s">
        <v>8291</v>
      </c>
      <c r="J1612" s="27" t="s">
        <v>8292</v>
      </c>
      <c r="K1612" s="13" t="s">
        <v>8291</v>
      </c>
      <c r="L1612" s="13" t="str">
        <f t="shared" si="102"/>
        <v>No</v>
      </c>
      <c r="M1612" s="28">
        <f t="shared" si="103"/>
        <v>0</v>
      </c>
    </row>
    <row r="1613" spans="2:13" ht="15.75" customHeight="1" x14ac:dyDescent="0.3">
      <c r="B1613" s="12" t="s">
        <v>5845</v>
      </c>
      <c r="C1613" s="13">
        <v>29.26</v>
      </c>
      <c r="D1613" s="13" t="str">
        <f t="shared" si="100"/>
        <v>Overweight</v>
      </c>
      <c r="E1613" s="13">
        <v>5.68</v>
      </c>
      <c r="F1613" s="13" t="str">
        <f t="shared" si="101"/>
        <v>Normal</v>
      </c>
      <c r="G1613" s="13" t="s">
        <v>8293</v>
      </c>
      <c r="H1613" s="13" t="s">
        <v>8291</v>
      </c>
      <c r="I1613" s="13" t="s">
        <v>8291</v>
      </c>
      <c r="J1613" s="27">
        <v>1</v>
      </c>
      <c r="K1613" s="13" t="s">
        <v>8291</v>
      </c>
      <c r="L1613" s="13" t="str">
        <f t="shared" si="102"/>
        <v>No</v>
      </c>
      <c r="M1613" s="28">
        <f t="shared" si="103"/>
        <v>1</v>
      </c>
    </row>
    <row r="1614" spans="2:13" ht="15.75" customHeight="1" x14ac:dyDescent="0.3">
      <c r="B1614" s="12" t="s">
        <v>5849</v>
      </c>
      <c r="C1614" s="13">
        <v>15.09</v>
      </c>
      <c r="D1614" s="13" t="str">
        <f t="shared" si="100"/>
        <v>Underweight</v>
      </c>
      <c r="E1614" s="13">
        <v>7.59</v>
      </c>
      <c r="F1614" s="13" t="str">
        <f t="shared" si="101"/>
        <v>Diabetes</v>
      </c>
      <c r="G1614" s="13" t="s">
        <v>8293</v>
      </c>
      <c r="H1614" s="13" t="s">
        <v>8291</v>
      </c>
      <c r="I1614" s="13" t="s">
        <v>8291</v>
      </c>
      <c r="J1614" s="27">
        <v>2</v>
      </c>
      <c r="K1614" s="13" t="s">
        <v>8291</v>
      </c>
      <c r="L1614" s="13" t="str">
        <f t="shared" si="102"/>
        <v>No</v>
      </c>
      <c r="M1614" s="28">
        <f t="shared" si="103"/>
        <v>2</v>
      </c>
    </row>
    <row r="1615" spans="2:13" ht="15.75" customHeight="1" x14ac:dyDescent="0.3">
      <c r="B1615" s="12" t="s">
        <v>5852</v>
      </c>
      <c r="C1615" s="13">
        <v>22.63</v>
      </c>
      <c r="D1615" s="13" t="str">
        <f t="shared" si="100"/>
        <v>Healthy Weight</v>
      </c>
      <c r="E1615" s="13">
        <v>5.09</v>
      </c>
      <c r="F1615" s="13" t="str">
        <f t="shared" si="101"/>
        <v>Normal</v>
      </c>
      <c r="G1615" s="13" t="s">
        <v>8293</v>
      </c>
      <c r="H1615" s="13" t="s">
        <v>8291</v>
      </c>
      <c r="I1615" s="13" t="s">
        <v>8291</v>
      </c>
      <c r="J1615" s="27" t="s">
        <v>8292</v>
      </c>
      <c r="K1615" s="13" t="s">
        <v>8291</v>
      </c>
      <c r="L1615" s="13" t="str">
        <f t="shared" si="102"/>
        <v>No</v>
      </c>
      <c r="M1615" s="28">
        <f t="shared" si="103"/>
        <v>0</v>
      </c>
    </row>
    <row r="1616" spans="2:13" ht="15.75" customHeight="1" x14ac:dyDescent="0.3">
      <c r="B1616" s="12" t="s">
        <v>5856</v>
      </c>
      <c r="C1616" s="13">
        <v>23.46</v>
      </c>
      <c r="D1616" s="13" t="str">
        <f t="shared" si="100"/>
        <v>Healthy Weight</v>
      </c>
      <c r="E1616" s="13">
        <v>4.21</v>
      </c>
      <c r="F1616" s="13" t="str">
        <f t="shared" si="101"/>
        <v>Normal</v>
      </c>
      <c r="G1616" s="13" t="s">
        <v>8291</v>
      </c>
      <c r="H1616" s="13" t="s">
        <v>8291</v>
      </c>
      <c r="I1616" s="13" t="s">
        <v>8291</v>
      </c>
      <c r="J1616" s="27">
        <v>1</v>
      </c>
      <c r="K1616" s="13" t="s">
        <v>8291</v>
      </c>
      <c r="L1616" s="13" t="str">
        <f t="shared" si="102"/>
        <v>No</v>
      </c>
      <c r="M1616" s="28">
        <f t="shared" si="103"/>
        <v>1</v>
      </c>
    </row>
    <row r="1617" spans="2:13" ht="15.75" customHeight="1" x14ac:dyDescent="0.3">
      <c r="B1617" s="12" t="s">
        <v>5860</v>
      </c>
      <c r="C1617" s="13">
        <v>22.56</v>
      </c>
      <c r="D1617" s="13" t="str">
        <f t="shared" si="100"/>
        <v>Healthy Weight</v>
      </c>
      <c r="E1617" s="13">
        <v>4.34</v>
      </c>
      <c r="F1617" s="13" t="str">
        <f t="shared" si="101"/>
        <v>Normal</v>
      </c>
      <c r="G1617" s="13" t="s">
        <v>8293</v>
      </c>
      <c r="H1617" s="13" t="s">
        <v>8291</v>
      </c>
      <c r="I1617" s="13" t="s">
        <v>8291</v>
      </c>
      <c r="J1617" s="27" t="s">
        <v>8292</v>
      </c>
      <c r="K1617" s="13" t="s">
        <v>8291</v>
      </c>
      <c r="L1617" s="13" t="str">
        <f t="shared" si="102"/>
        <v>No</v>
      </c>
      <c r="M1617" s="28">
        <f t="shared" si="103"/>
        <v>0</v>
      </c>
    </row>
    <row r="1618" spans="2:13" ht="15.75" customHeight="1" x14ac:dyDescent="0.3">
      <c r="B1618" s="12" t="s">
        <v>5863</v>
      </c>
      <c r="C1618" s="13">
        <v>19.28</v>
      </c>
      <c r="D1618" s="13" t="str">
        <f t="shared" si="100"/>
        <v>Healthy Weight</v>
      </c>
      <c r="E1618" s="13">
        <v>11.85</v>
      </c>
      <c r="F1618" s="13" t="str">
        <f t="shared" si="101"/>
        <v>Diabetes</v>
      </c>
      <c r="G1618" s="13" t="s">
        <v>8291</v>
      </c>
      <c r="H1618" s="13" t="s">
        <v>8291</v>
      </c>
      <c r="I1618" s="13" t="s">
        <v>8291</v>
      </c>
      <c r="J1618" s="27">
        <v>2</v>
      </c>
      <c r="K1618" s="13" t="s">
        <v>8291</v>
      </c>
      <c r="L1618" s="13" t="str">
        <f t="shared" si="102"/>
        <v>No</v>
      </c>
      <c r="M1618" s="28">
        <f t="shared" si="103"/>
        <v>2</v>
      </c>
    </row>
    <row r="1619" spans="2:13" ht="15.75" customHeight="1" x14ac:dyDescent="0.3">
      <c r="B1619" s="12" t="s">
        <v>5866</v>
      </c>
      <c r="C1619" s="13">
        <v>15.37</v>
      </c>
      <c r="D1619" s="13" t="str">
        <f t="shared" si="100"/>
        <v>Underweight</v>
      </c>
      <c r="E1619" s="13">
        <v>9.61</v>
      </c>
      <c r="F1619" s="13" t="str">
        <f t="shared" si="101"/>
        <v>Diabetes</v>
      </c>
      <c r="G1619" s="13" t="s">
        <v>8293</v>
      </c>
      <c r="H1619" s="13" t="s">
        <v>8291</v>
      </c>
      <c r="I1619" s="13" t="s">
        <v>8291</v>
      </c>
      <c r="J1619" s="27">
        <v>2</v>
      </c>
      <c r="K1619" s="13" t="s">
        <v>8291</v>
      </c>
      <c r="L1619" s="13" t="str">
        <f t="shared" si="102"/>
        <v>No</v>
      </c>
      <c r="M1619" s="28">
        <f t="shared" si="103"/>
        <v>2</v>
      </c>
    </row>
    <row r="1620" spans="2:13" ht="15.75" customHeight="1" x14ac:dyDescent="0.3">
      <c r="B1620" s="12" t="s">
        <v>5870</v>
      </c>
      <c r="C1620" s="13">
        <v>18.71</v>
      </c>
      <c r="D1620" s="13" t="str">
        <f t="shared" si="100"/>
        <v>Healthy Weight</v>
      </c>
      <c r="E1620" s="13">
        <v>5.29</v>
      </c>
      <c r="F1620" s="13" t="str">
        <f t="shared" si="101"/>
        <v>Normal</v>
      </c>
      <c r="G1620" s="13" t="s">
        <v>8293</v>
      </c>
      <c r="H1620" s="13" t="s">
        <v>8291</v>
      </c>
      <c r="I1620" s="13" t="s">
        <v>8291</v>
      </c>
      <c r="J1620" s="27" t="s">
        <v>8292</v>
      </c>
      <c r="K1620" s="13" t="s">
        <v>8291</v>
      </c>
      <c r="L1620" s="13" t="str">
        <f t="shared" si="102"/>
        <v>No</v>
      </c>
      <c r="M1620" s="28">
        <f t="shared" si="103"/>
        <v>0</v>
      </c>
    </row>
    <row r="1621" spans="2:13" ht="15.75" customHeight="1" x14ac:dyDescent="0.3">
      <c r="B1621" s="12" t="s">
        <v>5873</v>
      </c>
      <c r="C1621" s="13">
        <v>20.61</v>
      </c>
      <c r="D1621" s="13" t="str">
        <f t="shared" si="100"/>
        <v>Healthy Weight</v>
      </c>
      <c r="E1621" s="13">
        <v>6.89</v>
      </c>
      <c r="F1621" s="13" t="str">
        <f t="shared" si="101"/>
        <v>Diabetes</v>
      </c>
      <c r="G1621" s="13" t="s">
        <v>8291</v>
      </c>
      <c r="H1621" s="13" t="s">
        <v>8291</v>
      </c>
      <c r="I1621" s="13" t="s">
        <v>8291</v>
      </c>
      <c r="J1621" s="27" t="s">
        <v>8292</v>
      </c>
      <c r="K1621" s="13" t="s">
        <v>8291</v>
      </c>
      <c r="L1621" s="13" t="str">
        <f t="shared" si="102"/>
        <v>No</v>
      </c>
      <c r="M1621" s="28">
        <f t="shared" si="103"/>
        <v>0</v>
      </c>
    </row>
    <row r="1622" spans="2:13" ht="15.75" customHeight="1" x14ac:dyDescent="0.3">
      <c r="B1622" s="12" t="s">
        <v>5876</v>
      </c>
      <c r="C1622" s="13">
        <v>15.99</v>
      </c>
      <c r="D1622" s="13" t="str">
        <f t="shared" si="100"/>
        <v>Underweight</v>
      </c>
      <c r="E1622" s="13">
        <v>4.57</v>
      </c>
      <c r="F1622" s="13" t="str">
        <f t="shared" si="101"/>
        <v>Normal</v>
      </c>
      <c r="G1622" s="13" t="s">
        <v>8293</v>
      </c>
      <c r="H1622" s="13" t="s">
        <v>8291</v>
      </c>
      <c r="I1622" s="13" t="s">
        <v>8293</v>
      </c>
      <c r="J1622" s="27">
        <v>1</v>
      </c>
      <c r="K1622" s="13" t="s">
        <v>8291</v>
      </c>
      <c r="L1622" s="13" t="str">
        <f t="shared" si="102"/>
        <v>No</v>
      </c>
      <c r="M1622" s="28">
        <f t="shared" si="103"/>
        <v>1</v>
      </c>
    </row>
    <row r="1623" spans="2:13" ht="15.75" customHeight="1" x14ac:dyDescent="0.3">
      <c r="B1623" s="12" t="s">
        <v>5880</v>
      </c>
      <c r="C1623" s="13">
        <v>33.155000000000001</v>
      </c>
      <c r="D1623" s="13" t="str">
        <f t="shared" si="100"/>
        <v>Obesity</v>
      </c>
      <c r="E1623" s="13">
        <v>4.32</v>
      </c>
      <c r="F1623" s="13" t="str">
        <f t="shared" si="101"/>
        <v>Normal</v>
      </c>
      <c r="G1623" s="13" t="s">
        <v>8291</v>
      </c>
      <c r="H1623" s="13" t="s">
        <v>8291</v>
      </c>
      <c r="I1623" s="13" t="s">
        <v>8291</v>
      </c>
      <c r="J1623" s="27" t="s">
        <v>8292</v>
      </c>
      <c r="K1623" s="13" t="s">
        <v>8291</v>
      </c>
      <c r="L1623" s="13" t="str">
        <f t="shared" si="102"/>
        <v>No</v>
      </c>
      <c r="M1623" s="28">
        <f t="shared" si="103"/>
        <v>0</v>
      </c>
    </row>
    <row r="1624" spans="2:13" ht="15.75" customHeight="1" x14ac:dyDescent="0.3">
      <c r="B1624" s="12" t="s">
        <v>5884</v>
      </c>
      <c r="C1624" s="13">
        <v>26.22</v>
      </c>
      <c r="D1624" s="13" t="str">
        <f t="shared" si="100"/>
        <v>Overweight</v>
      </c>
      <c r="E1624" s="13">
        <v>5.57</v>
      </c>
      <c r="F1624" s="13" t="str">
        <f t="shared" si="101"/>
        <v>Normal</v>
      </c>
      <c r="G1624" s="13" t="s">
        <v>8293</v>
      </c>
      <c r="H1624" s="13" t="s">
        <v>8291</v>
      </c>
      <c r="I1624" s="13" t="s">
        <v>8293</v>
      </c>
      <c r="J1624" s="27">
        <v>1</v>
      </c>
      <c r="K1624" s="13" t="s">
        <v>8291</v>
      </c>
      <c r="L1624" s="13" t="str">
        <f t="shared" si="102"/>
        <v>No</v>
      </c>
      <c r="M1624" s="28">
        <f t="shared" si="103"/>
        <v>1</v>
      </c>
    </row>
    <row r="1625" spans="2:13" ht="15.75" customHeight="1" x14ac:dyDescent="0.3">
      <c r="B1625" s="12" t="s">
        <v>5887</v>
      </c>
      <c r="C1625" s="13">
        <v>21.85</v>
      </c>
      <c r="D1625" s="13" t="str">
        <f t="shared" si="100"/>
        <v>Healthy Weight</v>
      </c>
      <c r="E1625" s="13">
        <v>5.26</v>
      </c>
      <c r="F1625" s="13" t="str">
        <f t="shared" si="101"/>
        <v>Normal</v>
      </c>
      <c r="G1625" s="13" t="s">
        <v>8293</v>
      </c>
      <c r="H1625" s="13" t="s">
        <v>8291</v>
      </c>
      <c r="I1625" s="13" t="s">
        <v>8293</v>
      </c>
      <c r="J1625" s="27">
        <v>1</v>
      </c>
      <c r="K1625" s="13" t="s">
        <v>8291</v>
      </c>
      <c r="L1625" s="13" t="str">
        <f t="shared" si="102"/>
        <v>No</v>
      </c>
      <c r="M1625" s="28">
        <f t="shared" si="103"/>
        <v>1</v>
      </c>
    </row>
    <row r="1626" spans="2:13" ht="15.75" customHeight="1" x14ac:dyDescent="0.3">
      <c r="B1626" s="12" t="s">
        <v>5890</v>
      </c>
      <c r="C1626" s="13">
        <v>30.495000000000001</v>
      </c>
      <c r="D1626" s="13" t="str">
        <f t="shared" si="100"/>
        <v>Obesity</v>
      </c>
      <c r="E1626" s="13">
        <v>6.25</v>
      </c>
      <c r="F1626" s="13" t="str">
        <f t="shared" si="101"/>
        <v>Prediabetes</v>
      </c>
      <c r="G1626" s="13" t="s">
        <v>8291</v>
      </c>
      <c r="H1626" s="13" t="s">
        <v>8291</v>
      </c>
      <c r="I1626" s="13" t="s">
        <v>8291</v>
      </c>
      <c r="J1626" s="27" t="s">
        <v>8292</v>
      </c>
      <c r="K1626" s="13" t="s">
        <v>8291</v>
      </c>
      <c r="L1626" s="13" t="str">
        <f t="shared" si="102"/>
        <v>No</v>
      </c>
      <c r="M1626" s="28">
        <f t="shared" si="103"/>
        <v>0</v>
      </c>
    </row>
    <row r="1627" spans="2:13" ht="15.75" customHeight="1" x14ac:dyDescent="0.3">
      <c r="B1627" s="12" t="s">
        <v>5893</v>
      </c>
      <c r="C1627" s="13">
        <v>34.104999999999997</v>
      </c>
      <c r="D1627" s="13" t="str">
        <f t="shared" si="100"/>
        <v>Obesity</v>
      </c>
      <c r="E1627" s="13">
        <v>5.67</v>
      </c>
      <c r="F1627" s="13" t="str">
        <f t="shared" si="101"/>
        <v>Normal</v>
      </c>
      <c r="G1627" s="13" t="s">
        <v>8293</v>
      </c>
      <c r="H1627" s="13" t="s">
        <v>8291</v>
      </c>
      <c r="I1627" s="13" t="s">
        <v>8291</v>
      </c>
      <c r="J1627" s="27" t="s">
        <v>8292</v>
      </c>
      <c r="K1627" s="13" t="s">
        <v>8291</v>
      </c>
      <c r="L1627" s="13" t="str">
        <f t="shared" si="102"/>
        <v>No</v>
      </c>
      <c r="M1627" s="28">
        <f t="shared" si="103"/>
        <v>0</v>
      </c>
    </row>
    <row r="1628" spans="2:13" ht="15.75" customHeight="1" x14ac:dyDescent="0.3">
      <c r="B1628" s="12" t="s">
        <v>5896</v>
      </c>
      <c r="C1628" s="13">
        <v>32.770000000000003</v>
      </c>
      <c r="D1628" s="13" t="str">
        <f t="shared" si="100"/>
        <v>Obesity</v>
      </c>
      <c r="E1628" s="13">
        <v>4.42</v>
      </c>
      <c r="F1628" s="13" t="str">
        <f t="shared" si="101"/>
        <v>Normal</v>
      </c>
      <c r="G1628" s="13" t="s">
        <v>8293</v>
      </c>
      <c r="H1628" s="13" t="s">
        <v>8291</v>
      </c>
      <c r="I1628" s="13" t="s">
        <v>8291</v>
      </c>
      <c r="J1628" s="27">
        <v>1</v>
      </c>
      <c r="K1628" s="13" t="s">
        <v>8291</v>
      </c>
      <c r="L1628" s="13" t="str">
        <f t="shared" si="102"/>
        <v>No</v>
      </c>
      <c r="M1628" s="28">
        <f t="shared" si="103"/>
        <v>1</v>
      </c>
    </row>
    <row r="1629" spans="2:13" ht="15.75" customHeight="1" x14ac:dyDescent="0.3">
      <c r="B1629" s="12" t="s">
        <v>5899</v>
      </c>
      <c r="C1629" s="13">
        <v>16.850000000000001</v>
      </c>
      <c r="D1629" s="13" t="str">
        <f t="shared" si="100"/>
        <v>Underweight</v>
      </c>
      <c r="E1629" s="13">
        <v>11.75</v>
      </c>
      <c r="F1629" s="13" t="str">
        <f t="shared" si="101"/>
        <v>Diabetes</v>
      </c>
      <c r="G1629" s="13" t="s">
        <v>8293</v>
      </c>
      <c r="H1629" s="13" t="s">
        <v>8291</v>
      </c>
      <c r="I1629" s="13" t="s">
        <v>8291</v>
      </c>
      <c r="J1629" s="27">
        <v>2</v>
      </c>
      <c r="K1629" s="13" t="s">
        <v>8291</v>
      </c>
      <c r="L1629" s="13" t="str">
        <f t="shared" si="102"/>
        <v>No</v>
      </c>
      <c r="M1629" s="28">
        <f t="shared" si="103"/>
        <v>2</v>
      </c>
    </row>
    <row r="1630" spans="2:13" ht="15.75" customHeight="1" x14ac:dyDescent="0.3">
      <c r="B1630" s="12" t="s">
        <v>5903</v>
      </c>
      <c r="C1630" s="13">
        <v>34.700000000000003</v>
      </c>
      <c r="D1630" s="13" t="str">
        <f t="shared" si="100"/>
        <v>Obesity</v>
      </c>
      <c r="E1630" s="13">
        <v>6.06</v>
      </c>
      <c r="F1630" s="13" t="str">
        <f t="shared" si="101"/>
        <v>Prediabetes</v>
      </c>
      <c r="G1630" s="13" t="s">
        <v>8291</v>
      </c>
      <c r="H1630" s="13" t="s">
        <v>8291</v>
      </c>
      <c r="I1630" s="13" t="s">
        <v>8291</v>
      </c>
      <c r="J1630" s="27">
        <v>1</v>
      </c>
      <c r="K1630" s="13" t="s">
        <v>8291</v>
      </c>
      <c r="L1630" s="13" t="str">
        <f t="shared" si="102"/>
        <v>No</v>
      </c>
      <c r="M1630" s="28">
        <f t="shared" si="103"/>
        <v>1</v>
      </c>
    </row>
    <row r="1631" spans="2:13" ht="15.75" customHeight="1" x14ac:dyDescent="0.3">
      <c r="B1631" s="12" t="s">
        <v>5906</v>
      </c>
      <c r="C1631" s="13">
        <v>37.049999999999997</v>
      </c>
      <c r="D1631" s="13" t="str">
        <f t="shared" si="100"/>
        <v>Obesity</v>
      </c>
      <c r="E1631" s="13">
        <v>5.48</v>
      </c>
      <c r="F1631" s="13" t="str">
        <f t="shared" si="101"/>
        <v>Normal</v>
      </c>
      <c r="G1631" s="13" t="s">
        <v>8291</v>
      </c>
      <c r="H1631" s="13" t="s">
        <v>8291</v>
      </c>
      <c r="I1631" s="13" t="s">
        <v>8291</v>
      </c>
      <c r="J1631" s="27">
        <v>1</v>
      </c>
      <c r="K1631" s="13" t="s">
        <v>8291</v>
      </c>
      <c r="L1631" s="13" t="str">
        <f t="shared" si="102"/>
        <v>No</v>
      </c>
      <c r="M1631" s="28">
        <f t="shared" si="103"/>
        <v>1</v>
      </c>
    </row>
    <row r="1632" spans="2:13" ht="15.75" customHeight="1" x14ac:dyDescent="0.3">
      <c r="B1632" s="12" t="s">
        <v>5910</v>
      </c>
      <c r="C1632" s="13">
        <v>18.78</v>
      </c>
      <c r="D1632" s="13" t="str">
        <f t="shared" si="100"/>
        <v>Healthy Weight</v>
      </c>
      <c r="E1632" s="13">
        <v>4.45</v>
      </c>
      <c r="F1632" s="13" t="str">
        <f t="shared" si="101"/>
        <v>Normal</v>
      </c>
      <c r="G1632" s="13" t="s">
        <v>8291</v>
      </c>
      <c r="H1632" s="13" t="s">
        <v>8291</v>
      </c>
      <c r="I1632" s="13" t="s">
        <v>8293</v>
      </c>
      <c r="J1632" s="27">
        <v>1</v>
      </c>
      <c r="K1632" s="13" t="s">
        <v>8291</v>
      </c>
      <c r="L1632" s="13" t="str">
        <f t="shared" si="102"/>
        <v>No</v>
      </c>
      <c r="M1632" s="28">
        <f t="shared" si="103"/>
        <v>1</v>
      </c>
    </row>
    <row r="1633" spans="2:13" ht="15.75" customHeight="1" x14ac:dyDescent="0.3">
      <c r="B1633" s="12" t="s">
        <v>5914</v>
      </c>
      <c r="C1633" s="13">
        <v>28.024999999999999</v>
      </c>
      <c r="D1633" s="13" t="str">
        <f t="shared" si="100"/>
        <v>Overweight</v>
      </c>
      <c r="E1633" s="13">
        <v>5</v>
      </c>
      <c r="F1633" s="13" t="str">
        <f t="shared" si="101"/>
        <v>Normal</v>
      </c>
      <c r="G1633" s="13" t="s">
        <v>8291</v>
      </c>
      <c r="H1633" s="13" t="s">
        <v>8291</v>
      </c>
      <c r="I1633" s="13" t="s">
        <v>8291</v>
      </c>
      <c r="J1633" s="27">
        <v>1</v>
      </c>
      <c r="K1633" s="13" t="s">
        <v>8291</v>
      </c>
      <c r="L1633" s="13" t="str">
        <f t="shared" si="102"/>
        <v>No</v>
      </c>
      <c r="M1633" s="28">
        <f t="shared" si="103"/>
        <v>1</v>
      </c>
    </row>
    <row r="1634" spans="2:13" ht="15.75" customHeight="1" x14ac:dyDescent="0.3">
      <c r="B1634" s="12" t="s">
        <v>5916</v>
      </c>
      <c r="C1634" s="13">
        <v>35.090000000000003</v>
      </c>
      <c r="D1634" s="13" t="str">
        <f t="shared" si="100"/>
        <v>Obesity</v>
      </c>
      <c r="E1634" s="13">
        <v>5.84</v>
      </c>
      <c r="F1634" s="13" t="str">
        <f t="shared" si="101"/>
        <v>Prediabetes</v>
      </c>
      <c r="G1634" s="13" t="s">
        <v>8291</v>
      </c>
      <c r="H1634" s="13" t="s">
        <v>8291</v>
      </c>
      <c r="I1634" s="13" t="s">
        <v>8291</v>
      </c>
      <c r="J1634" s="27" t="s">
        <v>8292</v>
      </c>
      <c r="K1634" s="13" t="s">
        <v>8291</v>
      </c>
      <c r="L1634" s="13" t="str">
        <f t="shared" si="102"/>
        <v>No</v>
      </c>
      <c r="M1634" s="28">
        <f t="shared" si="103"/>
        <v>0</v>
      </c>
    </row>
    <row r="1635" spans="2:13" ht="15.75" customHeight="1" x14ac:dyDescent="0.3">
      <c r="B1635" s="12" t="s">
        <v>5919</v>
      </c>
      <c r="C1635" s="13">
        <v>34.42</v>
      </c>
      <c r="D1635" s="13" t="str">
        <f t="shared" si="100"/>
        <v>Obesity</v>
      </c>
      <c r="E1635" s="13">
        <v>5.21</v>
      </c>
      <c r="F1635" s="13" t="str">
        <f t="shared" si="101"/>
        <v>Normal</v>
      </c>
      <c r="G1635" s="13" t="s">
        <v>8293</v>
      </c>
      <c r="H1635" s="13" t="s">
        <v>8291</v>
      </c>
      <c r="I1635" s="13" t="s">
        <v>8291</v>
      </c>
      <c r="J1635" s="27" t="s">
        <v>8292</v>
      </c>
      <c r="K1635" s="13" t="s">
        <v>8291</v>
      </c>
      <c r="L1635" s="13" t="str">
        <f t="shared" si="102"/>
        <v>No</v>
      </c>
      <c r="M1635" s="28">
        <f t="shared" si="103"/>
        <v>0</v>
      </c>
    </row>
    <row r="1636" spans="2:13" ht="15.75" customHeight="1" x14ac:dyDescent="0.3">
      <c r="B1636" s="12" t="s">
        <v>5922</v>
      </c>
      <c r="C1636" s="13">
        <v>29.4</v>
      </c>
      <c r="D1636" s="13" t="str">
        <f t="shared" si="100"/>
        <v>Overweight</v>
      </c>
      <c r="E1636" s="13">
        <v>4.26</v>
      </c>
      <c r="F1636" s="13" t="str">
        <f t="shared" si="101"/>
        <v>Normal</v>
      </c>
      <c r="G1636" s="13" t="s">
        <v>8291</v>
      </c>
      <c r="H1636" s="13" t="s">
        <v>8291</v>
      </c>
      <c r="I1636" s="13" t="s">
        <v>8291</v>
      </c>
      <c r="J1636" s="27" t="s">
        <v>8292</v>
      </c>
      <c r="K1636" s="13" t="s">
        <v>8291</v>
      </c>
      <c r="L1636" s="13" t="str">
        <f t="shared" si="102"/>
        <v>No</v>
      </c>
      <c r="M1636" s="28">
        <f t="shared" si="103"/>
        <v>0</v>
      </c>
    </row>
    <row r="1637" spans="2:13" ht="15.75" customHeight="1" x14ac:dyDescent="0.3">
      <c r="B1637" s="12" t="s">
        <v>5926</v>
      </c>
      <c r="C1637" s="13">
        <v>21.31</v>
      </c>
      <c r="D1637" s="13" t="str">
        <f t="shared" si="100"/>
        <v>Healthy Weight</v>
      </c>
      <c r="E1637" s="13">
        <v>4.17</v>
      </c>
      <c r="F1637" s="13" t="str">
        <f t="shared" si="101"/>
        <v>Normal</v>
      </c>
      <c r="G1637" s="13" t="s">
        <v>8291</v>
      </c>
      <c r="H1637" s="13" t="s">
        <v>8291</v>
      </c>
      <c r="I1637" s="13" t="s">
        <v>8291</v>
      </c>
      <c r="J1637" s="27" t="s">
        <v>8292</v>
      </c>
      <c r="K1637" s="13" t="s">
        <v>8291</v>
      </c>
      <c r="L1637" s="13" t="str">
        <f t="shared" si="102"/>
        <v>No</v>
      </c>
      <c r="M1637" s="28">
        <f t="shared" si="103"/>
        <v>0</v>
      </c>
    </row>
    <row r="1638" spans="2:13" ht="15.75" customHeight="1" x14ac:dyDescent="0.3">
      <c r="B1638" s="12" t="s">
        <v>5930</v>
      </c>
      <c r="C1638" s="13">
        <v>19.559999999999999</v>
      </c>
      <c r="D1638" s="13" t="str">
        <f t="shared" si="100"/>
        <v>Healthy Weight</v>
      </c>
      <c r="E1638" s="13">
        <v>11.96</v>
      </c>
      <c r="F1638" s="13" t="str">
        <f t="shared" si="101"/>
        <v>Diabetes</v>
      </c>
      <c r="G1638" s="13" t="s">
        <v>8291</v>
      </c>
      <c r="H1638" s="13" t="s">
        <v>8291</v>
      </c>
      <c r="I1638" s="13" t="s">
        <v>8291</v>
      </c>
      <c r="J1638" s="27" t="s">
        <v>8292</v>
      </c>
      <c r="K1638" s="13" t="s">
        <v>8291</v>
      </c>
      <c r="L1638" s="13" t="str">
        <f t="shared" si="102"/>
        <v>No</v>
      </c>
      <c r="M1638" s="28">
        <f t="shared" si="103"/>
        <v>0</v>
      </c>
    </row>
    <row r="1639" spans="2:13" ht="15.75" customHeight="1" x14ac:dyDescent="0.3">
      <c r="B1639" s="12" t="s">
        <v>5933</v>
      </c>
      <c r="C1639" s="13">
        <v>37.335000000000001</v>
      </c>
      <c r="D1639" s="13" t="str">
        <f t="shared" si="100"/>
        <v>Obesity</v>
      </c>
      <c r="E1639" s="13">
        <v>6.26</v>
      </c>
      <c r="F1639" s="13" t="str">
        <f t="shared" si="101"/>
        <v>Prediabetes</v>
      </c>
      <c r="G1639" s="13" t="s">
        <v>8293</v>
      </c>
      <c r="H1639" s="13" t="s">
        <v>8291</v>
      </c>
      <c r="I1639" s="13" t="s">
        <v>8291</v>
      </c>
      <c r="J1639" s="27">
        <v>1</v>
      </c>
      <c r="K1639" s="13" t="s">
        <v>8291</v>
      </c>
      <c r="L1639" s="13" t="str">
        <f t="shared" si="102"/>
        <v>No</v>
      </c>
      <c r="M1639" s="28">
        <f t="shared" si="103"/>
        <v>1</v>
      </c>
    </row>
    <row r="1640" spans="2:13" ht="15.75" customHeight="1" x14ac:dyDescent="0.3">
      <c r="B1640" s="12" t="s">
        <v>5937</v>
      </c>
      <c r="C1640" s="13">
        <v>19.53</v>
      </c>
      <c r="D1640" s="13" t="str">
        <f t="shared" si="100"/>
        <v>Healthy Weight</v>
      </c>
      <c r="E1640" s="13">
        <v>11.68</v>
      </c>
      <c r="F1640" s="13" t="str">
        <f t="shared" si="101"/>
        <v>Diabetes</v>
      </c>
      <c r="G1640" s="13" t="s">
        <v>8291</v>
      </c>
      <c r="H1640" s="13" t="s">
        <v>8291</v>
      </c>
      <c r="I1640" s="13" t="s">
        <v>8291</v>
      </c>
      <c r="J1640" s="27" t="s">
        <v>8292</v>
      </c>
      <c r="K1640" s="13" t="s">
        <v>8291</v>
      </c>
      <c r="L1640" s="13" t="str">
        <f t="shared" si="102"/>
        <v>No</v>
      </c>
      <c r="M1640" s="28">
        <f t="shared" si="103"/>
        <v>0</v>
      </c>
    </row>
    <row r="1641" spans="2:13" ht="15.75" customHeight="1" x14ac:dyDescent="0.3">
      <c r="B1641" s="12" t="s">
        <v>5940</v>
      </c>
      <c r="C1641" s="13">
        <v>34.1</v>
      </c>
      <c r="D1641" s="13" t="str">
        <f t="shared" si="100"/>
        <v>Obesity</v>
      </c>
      <c r="E1641" s="13">
        <v>5.16</v>
      </c>
      <c r="F1641" s="13" t="str">
        <f t="shared" si="101"/>
        <v>Normal</v>
      </c>
      <c r="G1641" s="13" t="s">
        <v>8291</v>
      </c>
      <c r="H1641" s="13" t="s">
        <v>8291</v>
      </c>
      <c r="I1641" s="13" t="s">
        <v>8291</v>
      </c>
      <c r="J1641" s="27" t="s">
        <v>8292</v>
      </c>
      <c r="K1641" s="13" t="s">
        <v>8291</v>
      </c>
      <c r="L1641" s="13" t="str">
        <f t="shared" si="102"/>
        <v>No</v>
      </c>
      <c r="M1641" s="28">
        <f t="shared" si="103"/>
        <v>0</v>
      </c>
    </row>
    <row r="1642" spans="2:13" ht="15.75" customHeight="1" x14ac:dyDescent="0.3">
      <c r="B1642" s="12" t="s">
        <v>5943</v>
      </c>
      <c r="C1642" s="13">
        <v>16.5</v>
      </c>
      <c r="D1642" s="13" t="str">
        <f t="shared" si="100"/>
        <v>Underweight</v>
      </c>
      <c r="E1642" s="13">
        <v>6.9</v>
      </c>
      <c r="F1642" s="13" t="str">
        <f t="shared" si="101"/>
        <v>Diabetes</v>
      </c>
      <c r="G1642" s="13" t="s">
        <v>8293</v>
      </c>
      <c r="H1642" s="13" t="s">
        <v>8291</v>
      </c>
      <c r="I1642" s="13" t="s">
        <v>8291</v>
      </c>
      <c r="J1642" s="27">
        <v>2</v>
      </c>
      <c r="K1642" s="13" t="s">
        <v>8291</v>
      </c>
      <c r="L1642" s="13" t="str">
        <f t="shared" si="102"/>
        <v>No</v>
      </c>
      <c r="M1642" s="28">
        <f t="shared" si="103"/>
        <v>2</v>
      </c>
    </row>
    <row r="1643" spans="2:13" ht="15.75" customHeight="1" x14ac:dyDescent="0.3">
      <c r="B1643" s="12" t="s">
        <v>5947</v>
      </c>
      <c r="C1643" s="13">
        <v>30.69</v>
      </c>
      <c r="D1643" s="13" t="str">
        <f t="shared" si="100"/>
        <v>Obesity</v>
      </c>
      <c r="E1643" s="13">
        <v>4.83</v>
      </c>
      <c r="F1643" s="13" t="str">
        <f t="shared" si="101"/>
        <v>Normal</v>
      </c>
      <c r="G1643" s="13" t="s">
        <v>8291</v>
      </c>
      <c r="H1643" s="13" t="s">
        <v>8291</v>
      </c>
      <c r="I1643" s="13" t="s">
        <v>8291</v>
      </c>
      <c r="J1643" s="27">
        <v>1</v>
      </c>
      <c r="K1643" s="13" t="s">
        <v>8291</v>
      </c>
      <c r="L1643" s="13" t="str">
        <f t="shared" si="102"/>
        <v>No</v>
      </c>
      <c r="M1643" s="28">
        <f t="shared" si="103"/>
        <v>1</v>
      </c>
    </row>
    <row r="1644" spans="2:13" ht="15.75" customHeight="1" x14ac:dyDescent="0.3">
      <c r="B1644" s="12" t="s">
        <v>5951</v>
      </c>
      <c r="C1644" s="13">
        <v>28.93</v>
      </c>
      <c r="D1644" s="13" t="str">
        <f t="shared" si="100"/>
        <v>Overweight</v>
      </c>
      <c r="E1644" s="13">
        <v>4.87</v>
      </c>
      <c r="F1644" s="13" t="str">
        <f t="shared" si="101"/>
        <v>Normal</v>
      </c>
      <c r="G1644" s="13" t="s">
        <v>8291</v>
      </c>
      <c r="H1644" s="13" t="s">
        <v>8291</v>
      </c>
      <c r="I1644" s="13" t="s">
        <v>8291</v>
      </c>
      <c r="J1644" s="27">
        <v>1</v>
      </c>
      <c r="K1644" s="13" t="s">
        <v>8291</v>
      </c>
      <c r="L1644" s="13" t="str">
        <f t="shared" si="102"/>
        <v>No</v>
      </c>
      <c r="M1644" s="28">
        <f t="shared" si="103"/>
        <v>1</v>
      </c>
    </row>
    <row r="1645" spans="2:13" ht="15.75" customHeight="1" x14ac:dyDescent="0.3">
      <c r="B1645" s="12" t="s">
        <v>5953</v>
      </c>
      <c r="C1645" s="13">
        <v>38.9</v>
      </c>
      <c r="D1645" s="13" t="str">
        <f t="shared" si="100"/>
        <v>Obesity</v>
      </c>
      <c r="E1645" s="13">
        <v>4.28</v>
      </c>
      <c r="F1645" s="13" t="str">
        <f t="shared" si="101"/>
        <v>Normal</v>
      </c>
      <c r="G1645" s="13" t="s">
        <v>8291</v>
      </c>
      <c r="H1645" s="13" t="s">
        <v>8291</v>
      </c>
      <c r="I1645" s="13" t="s">
        <v>8291</v>
      </c>
      <c r="J1645" s="27" t="s">
        <v>8292</v>
      </c>
      <c r="K1645" s="13" t="s">
        <v>8291</v>
      </c>
      <c r="L1645" s="13" t="str">
        <f t="shared" si="102"/>
        <v>No</v>
      </c>
      <c r="M1645" s="28">
        <f t="shared" si="103"/>
        <v>0</v>
      </c>
    </row>
    <row r="1646" spans="2:13" ht="15.75" customHeight="1" x14ac:dyDescent="0.3">
      <c r="B1646" s="12" t="s">
        <v>5956</v>
      </c>
      <c r="C1646" s="13">
        <v>26.9</v>
      </c>
      <c r="D1646" s="13" t="str">
        <f t="shared" si="100"/>
        <v>Overweight</v>
      </c>
      <c r="E1646" s="13">
        <v>4.07</v>
      </c>
      <c r="F1646" s="13" t="str">
        <f t="shared" si="101"/>
        <v>Normal</v>
      </c>
      <c r="G1646" s="13" t="s">
        <v>8291</v>
      </c>
      <c r="H1646" s="13" t="s">
        <v>8291</v>
      </c>
      <c r="I1646" s="13" t="s">
        <v>8291</v>
      </c>
      <c r="J1646" s="27" t="s">
        <v>8292</v>
      </c>
      <c r="K1646" s="13" t="s">
        <v>8291</v>
      </c>
      <c r="L1646" s="13" t="str">
        <f t="shared" si="102"/>
        <v>No</v>
      </c>
      <c r="M1646" s="28">
        <f t="shared" si="103"/>
        <v>0</v>
      </c>
    </row>
    <row r="1647" spans="2:13" ht="15.75" customHeight="1" x14ac:dyDescent="0.3">
      <c r="B1647" s="12" t="s">
        <v>5958</v>
      </c>
      <c r="C1647" s="13">
        <v>24.86</v>
      </c>
      <c r="D1647" s="13" t="str">
        <f t="shared" si="100"/>
        <v>Healthy Weight</v>
      </c>
      <c r="E1647" s="13">
        <v>6.23</v>
      </c>
      <c r="F1647" s="13" t="str">
        <f t="shared" si="101"/>
        <v>Prediabetes</v>
      </c>
      <c r="G1647" s="13" t="s">
        <v>8291</v>
      </c>
      <c r="H1647" s="13" t="s">
        <v>8291</v>
      </c>
      <c r="I1647" s="13" t="s">
        <v>8291</v>
      </c>
      <c r="J1647" s="27" t="s">
        <v>8292</v>
      </c>
      <c r="K1647" s="13" t="s">
        <v>8291</v>
      </c>
      <c r="L1647" s="13" t="str">
        <f t="shared" si="102"/>
        <v>No</v>
      </c>
      <c r="M1647" s="28">
        <f t="shared" si="103"/>
        <v>0</v>
      </c>
    </row>
    <row r="1648" spans="2:13" ht="15.75" customHeight="1" x14ac:dyDescent="0.3">
      <c r="B1648" s="12" t="s">
        <v>5961</v>
      </c>
      <c r="C1648" s="13">
        <v>39.14</v>
      </c>
      <c r="D1648" s="13" t="str">
        <f t="shared" si="100"/>
        <v>Obesity</v>
      </c>
      <c r="E1648" s="13">
        <v>6.24</v>
      </c>
      <c r="F1648" s="13" t="str">
        <f t="shared" si="101"/>
        <v>Prediabetes</v>
      </c>
      <c r="G1648" s="13" t="s">
        <v>8291</v>
      </c>
      <c r="H1648" s="13" t="s">
        <v>8293</v>
      </c>
      <c r="I1648" s="13" t="s">
        <v>8291</v>
      </c>
      <c r="J1648" s="27">
        <v>1</v>
      </c>
      <c r="K1648" s="13" t="s">
        <v>8291</v>
      </c>
      <c r="L1648" s="13" t="str">
        <f t="shared" si="102"/>
        <v>No</v>
      </c>
      <c r="M1648" s="28">
        <f t="shared" si="103"/>
        <v>1</v>
      </c>
    </row>
    <row r="1649" spans="2:13" ht="15.75" customHeight="1" x14ac:dyDescent="0.3">
      <c r="B1649" s="12" t="s">
        <v>5964</v>
      </c>
      <c r="C1649" s="13">
        <v>39.799999999999997</v>
      </c>
      <c r="D1649" s="13" t="str">
        <f t="shared" si="100"/>
        <v>Obesity</v>
      </c>
      <c r="E1649" s="13">
        <v>6.17</v>
      </c>
      <c r="F1649" s="13" t="str">
        <f t="shared" si="101"/>
        <v>Prediabetes</v>
      </c>
      <c r="G1649" s="13" t="s">
        <v>8291</v>
      </c>
      <c r="H1649" s="13" t="s">
        <v>8291</v>
      </c>
      <c r="I1649" s="13" t="s">
        <v>8293</v>
      </c>
      <c r="J1649" s="27">
        <v>1</v>
      </c>
      <c r="K1649" s="13" t="s">
        <v>8291</v>
      </c>
      <c r="L1649" s="13" t="str">
        <f t="shared" si="102"/>
        <v>No</v>
      </c>
      <c r="M1649" s="28">
        <f t="shared" si="103"/>
        <v>1</v>
      </c>
    </row>
    <row r="1650" spans="2:13" ht="15.75" customHeight="1" x14ac:dyDescent="0.3">
      <c r="B1650" s="12" t="s">
        <v>5967</v>
      </c>
      <c r="C1650" s="13">
        <v>34.32</v>
      </c>
      <c r="D1650" s="13" t="str">
        <f t="shared" si="100"/>
        <v>Obesity</v>
      </c>
      <c r="E1650" s="13">
        <v>5.16</v>
      </c>
      <c r="F1650" s="13" t="str">
        <f t="shared" si="101"/>
        <v>Normal</v>
      </c>
      <c r="G1650" s="13" t="s">
        <v>8291</v>
      </c>
      <c r="H1650" s="13" t="s">
        <v>8291</v>
      </c>
      <c r="I1650" s="13" t="s">
        <v>8291</v>
      </c>
      <c r="J1650" s="27">
        <v>1</v>
      </c>
      <c r="K1650" s="13" t="s">
        <v>8291</v>
      </c>
      <c r="L1650" s="13" t="str">
        <f t="shared" si="102"/>
        <v>No</v>
      </c>
      <c r="M1650" s="28">
        <f t="shared" si="103"/>
        <v>1</v>
      </c>
    </row>
    <row r="1651" spans="2:13" ht="15.75" customHeight="1" x14ac:dyDescent="0.3">
      <c r="B1651" s="12" t="s">
        <v>5970</v>
      </c>
      <c r="C1651" s="13">
        <v>32.51</v>
      </c>
      <c r="D1651" s="13" t="str">
        <f t="shared" si="100"/>
        <v>Obesity</v>
      </c>
      <c r="E1651" s="13">
        <v>4.3</v>
      </c>
      <c r="F1651" s="13" t="str">
        <f t="shared" si="101"/>
        <v>Normal</v>
      </c>
      <c r="G1651" s="13" t="s">
        <v>8291</v>
      </c>
      <c r="H1651" s="13" t="s">
        <v>8291</v>
      </c>
      <c r="I1651" s="13" t="s">
        <v>8291</v>
      </c>
      <c r="J1651" s="27" t="s">
        <v>8292</v>
      </c>
      <c r="K1651" s="13" t="s">
        <v>8291</v>
      </c>
      <c r="L1651" s="13" t="str">
        <f t="shared" si="102"/>
        <v>No</v>
      </c>
      <c r="M1651" s="28">
        <f t="shared" si="103"/>
        <v>0</v>
      </c>
    </row>
    <row r="1652" spans="2:13" ht="15.75" customHeight="1" x14ac:dyDescent="0.3">
      <c r="B1652" s="12" t="s">
        <v>5972</v>
      </c>
      <c r="C1652" s="13">
        <v>30.71</v>
      </c>
      <c r="D1652" s="13" t="str">
        <f t="shared" si="100"/>
        <v>Obesity</v>
      </c>
      <c r="E1652" s="13">
        <v>6.14</v>
      </c>
      <c r="F1652" s="13" t="str">
        <f t="shared" si="101"/>
        <v>Prediabetes</v>
      </c>
      <c r="G1652" s="13" t="s">
        <v>8291</v>
      </c>
      <c r="H1652" s="13" t="s">
        <v>8291</v>
      </c>
      <c r="I1652" s="13" t="s">
        <v>8293</v>
      </c>
      <c r="J1652" s="27">
        <v>1</v>
      </c>
      <c r="K1652" s="13" t="s">
        <v>8291</v>
      </c>
      <c r="L1652" s="13" t="str">
        <f t="shared" si="102"/>
        <v>No</v>
      </c>
      <c r="M1652" s="28">
        <f t="shared" si="103"/>
        <v>1</v>
      </c>
    </row>
    <row r="1653" spans="2:13" ht="15.75" customHeight="1" x14ac:dyDescent="0.3">
      <c r="B1653" s="12" t="s">
        <v>5975</v>
      </c>
      <c r="C1653" s="13">
        <v>28.9</v>
      </c>
      <c r="D1653" s="13" t="str">
        <f t="shared" si="100"/>
        <v>Overweight</v>
      </c>
      <c r="E1653" s="13">
        <v>5.36</v>
      </c>
      <c r="F1653" s="13" t="str">
        <f t="shared" si="101"/>
        <v>Normal</v>
      </c>
      <c r="G1653" s="13" t="s">
        <v>8291</v>
      </c>
      <c r="H1653" s="13" t="s">
        <v>8291</v>
      </c>
      <c r="I1653" s="13" t="s">
        <v>8291</v>
      </c>
      <c r="J1653" s="27">
        <v>1</v>
      </c>
      <c r="K1653" s="13" t="s">
        <v>8291</v>
      </c>
      <c r="L1653" s="13" t="str">
        <f t="shared" si="102"/>
        <v>No</v>
      </c>
      <c r="M1653" s="28">
        <f t="shared" si="103"/>
        <v>1</v>
      </c>
    </row>
    <row r="1654" spans="2:13" ht="15.75" customHeight="1" x14ac:dyDescent="0.3">
      <c r="B1654" s="12" t="s">
        <v>5979</v>
      </c>
      <c r="C1654" s="13">
        <v>36.19</v>
      </c>
      <c r="D1654" s="13" t="str">
        <f t="shared" si="100"/>
        <v>Obesity</v>
      </c>
      <c r="E1654" s="13">
        <v>4.3</v>
      </c>
      <c r="F1654" s="13" t="str">
        <f t="shared" si="101"/>
        <v>Normal</v>
      </c>
      <c r="G1654" s="13" t="s">
        <v>8291</v>
      </c>
      <c r="H1654" s="13" t="s">
        <v>8291</v>
      </c>
      <c r="I1654" s="13" t="s">
        <v>8291</v>
      </c>
      <c r="J1654" s="27" t="s">
        <v>8292</v>
      </c>
      <c r="K1654" s="13" t="s">
        <v>8291</v>
      </c>
      <c r="L1654" s="13" t="str">
        <f t="shared" si="102"/>
        <v>No</v>
      </c>
      <c r="M1654" s="28">
        <f t="shared" si="103"/>
        <v>0</v>
      </c>
    </row>
    <row r="1655" spans="2:13" ht="15.75" customHeight="1" x14ac:dyDescent="0.3">
      <c r="B1655" s="12" t="s">
        <v>5983</v>
      </c>
      <c r="C1655" s="13">
        <v>29.6</v>
      </c>
      <c r="D1655" s="13" t="str">
        <f t="shared" si="100"/>
        <v>Overweight</v>
      </c>
      <c r="E1655" s="13">
        <v>4.09</v>
      </c>
      <c r="F1655" s="13" t="str">
        <f t="shared" si="101"/>
        <v>Normal</v>
      </c>
      <c r="G1655" s="13" t="s">
        <v>8291</v>
      </c>
      <c r="H1655" s="13" t="s">
        <v>8291</v>
      </c>
      <c r="I1655" s="13" t="s">
        <v>8291</v>
      </c>
      <c r="J1655" s="27" t="s">
        <v>8292</v>
      </c>
      <c r="K1655" s="13" t="s">
        <v>8291</v>
      </c>
      <c r="L1655" s="13" t="str">
        <f t="shared" si="102"/>
        <v>No</v>
      </c>
      <c r="M1655" s="28">
        <f t="shared" si="103"/>
        <v>0</v>
      </c>
    </row>
    <row r="1656" spans="2:13" ht="15.75" customHeight="1" x14ac:dyDescent="0.3">
      <c r="B1656" s="12" t="s">
        <v>5986</v>
      </c>
      <c r="C1656" s="13">
        <v>30.95</v>
      </c>
      <c r="D1656" s="13" t="str">
        <f t="shared" si="100"/>
        <v>Obesity</v>
      </c>
      <c r="E1656" s="13">
        <v>6.27</v>
      </c>
      <c r="F1656" s="13" t="str">
        <f t="shared" si="101"/>
        <v>Prediabetes</v>
      </c>
      <c r="G1656" s="13" t="s">
        <v>8291</v>
      </c>
      <c r="H1656" s="13" t="s">
        <v>8291</v>
      </c>
      <c r="I1656" s="13" t="s">
        <v>8293</v>
      </c>
      <c r="J1656" s="27">
        <v>1</v>
      </c>
      <c r="K1656" s="13" t="s">
        <v>8291</v>
      </c>
      <c r="L1656" s="13" t="str">
        <f t="shared" si="102"/>
        <v>No</v>
      </c>
      <c r="M1656" s="28">
        <f t="shared" si="103"/>
        <v>1</v>
      </c>
    </row>
    <row r="1657" spans="2:13" ht="15.75" customHeight="1" x14ac:dyDescent="0.3">
      <c r="B1657" s="12" t="s">
        <v>5990</v>
      </c>
      <c r="C1657" s="13">
        <v>19.95</v>
      </c>
      <c r="D1657" s="13" t="str">
        <f t="shared" si="100"/>
        <v>Healthy Weight</v>
      </c>
      <c r="E1657" s="13">
        <v>5.39</v>
      </c>
      <c r="F1657" s="13" t="str">
        <f t="shared" si="101"/>
        <v>Normal</v>
      </c>
      <c r="G1657" s="13" t="s">
        <v>8291</v>
      </c>
      <c r="H1657" s="13" t="s">
        <v>8291</v>
      </c>
      <c r="I1657" s="13" t="s">
        <v>8291</v>
      </c>
      <c r="J1657" s="27">
        <v>1</v>
      </c>
      <c r="K1657" s="13" t="s">
        <v>8291</v>
      </c>
      <c r="L1657" s="13" t="str">
        <f t="shared" si="102"/>
        <v>No</v>
      </c>
      <c r="M1657" s="28">
        <f t="shared" si="103"/>
        <v>1</v>
      </c>
    </row>
    <row r="1658" spans="2:13" ht="15.75" customHeight="1" x14ac:dyDescent="0.3">
      <c r="B1658" s="12" t="s">
        <v>5994</v>
      </c>
      <c r="C1658" s="13">
        <v>23.65</v>
      </c>
      <c r="D1658" s="13" t="str">
        <f t="shared" si="100"/>
        <v>Healthy Weight</v>
      </c>
      <c r="E1658" s="13">
        <v>5.75</v>
      </c>
      <c r="F1658" s="13" t="str">
        <f t="shared" si="101"/>
        <v>Prediabetes</v>
      </c>
      <c r="G1658" s="13" t="s">
        <v>8293</v>
      </c>
      <c r="H1658" s="13" t="s">
        <v>8291</v>
      </c>
      <c r="I1658" s="13" t="s">
        <v>8291</v>
      </c>
      <c r="J1658" s="27" t="s">
        <v>8292</v>
      </c>
      <c r="K1658" s="13" t="s">
        <v>8291</v>
      </c>
      <c r="L1658" s="13" t="str">
        <f t="shared" si="102"/>
        <v>No</v>
      </c>
      <c r="M1658" s="28">
        <f t="shared" si="103"/>
        <v>0</v>
      </c>
    </row>
    <row r="1659" spans="2:13" ht="15.75" customHeight="1" x14ac:dyDescent="0.3">
      <c r="B1659" s="12" t="s">
        <v>5997</v>
      </c>
      <c r="C1659" s="13">
        <v>43.34</v>
      </c>
      <c r="D1659" s="13" t="str">
        <f t="shared" si="100"/>
        <v>Obesity</v>
      </c>
      <c r="E1659" s="13">
        <v>4.91</v>
      </c>
      <c r="F1659" s="13" t="str">
        <f t="shared" si="101"/>
        <v>Normal</v>
      </c>
      <c r="G1659" s="13" t="s">
        <v>8291</v>
      </c>
      <c r="H1659" s="13" t="s">
        <v>8291</v>
      </c>
      <c r="I1659" s="13" t="s">
        <v>8291</v>
      </c>
      <c r="J1659" s="27">
        <v>1</v>
      </c>
      <c r="K1659" s="13" t="s">
        <v>8291</v>
      </c>
      <c r="L1659" s="13" t="str">
        <f t="shared" si="102"/>
        <v>No</v>
      </c>
      <c r="M1659" s="28">
        <f t="shared" si="103"/>
        <v>1</v>
      </c>
    </row>
    <row r="1660" spans="2:13" ht="15.75" customHeight="1" x14ac:dyDescent="0.3">
      <c r="B1660" s="12" t="s">
        <v>6000</v>
      </c>
      <c r="C1660" s="13">
        <v>31.98</v>
      </c>
      <c r="D1660" s="13" t="str">
        <f t="shared" si="100"/>
        <v>Obesity</v>
      </c>
      <c r="E1660" s="13">
        <v>4.46</v>
      </c>
      <c r="F1660" s="13" t="str">
        <f t="shared" si="101"/>
        <v>Normal</v>
      </c>
      <c r="G1660" s="13" t="s">
        <v>8293</v>
      </c>
      <c r="H1660" s="13" t="s">
        <v>8291</v>
      </c>
      <c r="I1660" s="13" t="s">
        <v>8291</v>
      </c>
      <c r="J1660" s="27">
        <v>1</v>
      </c>
      <c r="K1660" s="13" t="s">
        <v>8291</v>
      </c>
      <c r="L1660" s="13" t="str">
        <f t="shared" si="102"/>
        <v>No</v>
      </c>
      <c r="M1660" s="28">
        <f t="shared" si="103"/>
        <v>1</v>
      </c>
    </row>
    <row r="1661" spans="2:13" ht="15.75" customHeight="1" x14ac:dyDescent="0.3">
      <c r="B1661" s="12" t="s">
        <v>6004</v>
      </c>
      <c r="C1661" s="13">
        <v>35.86</v>
      </c>
      <c r="D1661" s="13" t="str">
        <f t="shared" si="100"/>
        <v>Obesity</v>
      </c>
      <c r="E1661" s="13">
        <v>6.22</v>
      </c>
      <c r="F1661" s="13" t="str">
        <f t="shared" si="101"/>
        <v>Prediabetes</v>
      </c>
      <c r="G1661" s="13" t="s">
        <v>8291</v>
      </c>
      <c r="H1661" s="13" t="s">
        <v>8291</v>
      </c>
      <c r="I1661" s="13" t="s">
        <v>8291</v>
      </c>
      <c r="J1661" s="27">
        <v>1</v>
      </c>
      <c r="K1661" s="13" t="s">
        <v>8291</v>
      </c>
      <c r="L1661" s="13" t="str">
        <f t="shared" si="102"/>
        <v>No</v>
      </c>
      <c r="M1661" s="28">
        <f t="shared" si="103"/>
        <v>1</v>
      </c>
    </row>
    <row r="1662" spans="2:13" ht="15.75" customHeight="1" x14ac:dyDescent="0.3">
      <c r="B1662" s="12" t="s">
        <v>6006</v>
      </c>
      <c r="C1662" s="13">
        <v>15.2</v>
      </c>
      <c r="D1662" s="13" t="str">
        <f t="shared" si="100"/>
        <v>Underweight</v>
      </c>
      <c r="E1662" s="13">
        <v>8.82</v>
      </c>
      <c r="F1662" s="13" t="str">
        <f t="shared" si="101"/>
        <v>Diabetes</v>
      </c>
      <c r="G1662" s="13" t="s">
        <v>8291</v>
      </c>
      <c r="H1662" s="13" t="s">
        <v>8291</v>
      </c>
      <c r="I1662" s="13" t="s">
        <v>8291</v>
      </c>
      <c r="J1662" s="27" t="s">
        <v>8292</v>
      </c>
      <c r="K1662" s="13" t="s">
        <v>8291</v>
      </c>
      <c r="L1662" s="13" t="str">
        <f t="shared" si="102"/>
        <v>No</v>
      </c>
      <c r="M1662" s="28">
        <f t="shared" si="103"/>
        <v>0</v>
      </c>
    </row>
    <row r="1663" spans="2:13" ht="15.75" customHeight="1" x14ac:dyDescent="0.3">
      <c r="B1663" s="12" t="s">
        <v>6010</v>
      </c>
      <c r="C1663" s="13">
        <v>37.200000000000003</v>
      </c>
      <c r="D1663" s="13" t="str">
        <f t="shared" si="100"/>
        <v>Obesity</v>
      </c>
      <c r="E1663" s="13">
        <v>10.14</v>
      </c>
      <c r="F1663" s="13" t="str">
        <f t="shared" si="101"/>
        <v>Diabetes</v>
      </c>
      <c r="G1663" s="13" t="s">
        <v>8291</v>
      </c>
      <c r="H1663" s="13" t="s">
        <v>8291</v>
      </c>
      <c r="I1663" s="13" t="s">
        <v>8291</v>
      </c>
      <c r="J1663" s="27" t="s">
        <v>8292</v>
      </c>
      <c r="K1663" s="13" t="s">
        <v>8291</v>
      </c>
      <c r="L1663" s="13" t="str">
        <f t="shared" si="102"/>
        <v>No</v>
      </c>
      <c r="M1663" s="28">
        <f t="shared" si="103"/>
        <v>0</v>
      </c>
    </row>
    <row r="1664" spans="2:13" ht="15.75" customHeight="1" x14ac:dyDescent="0.3">
      <c r="B1664" s="12" t="s">
        <v>6014</v>
      </c>
      <c r="C1664" s="13">
        <v>17.91</v>
      </c>
      <c r="D1664" s="13" t="str">
        <f t="shared" si="100"/>
        <v>Underweight</v>
      </c>
      <c r="E1664" s="13">
        <v>4.66</v>
      </c>
      <c r="F1664" s="13" t="str">
        <f t="shared" si="101"/>
        <v>Normal</v>
      </c>
      <c r="G1664" s="13" t="s">
        <v>8291</v>
      </c>
      <c r="H1664" s="13" t="s">
        <v>8291</v>
      </c>
      <c r="I1664" s="13" t="s">
        <v>8291</v>
      </c>
      <c r="J1664" s="27">
        <v>2</v>
      </c>
      <c r="K1664" s="13" t="s">
        <v>8291</v>
      </c>
      <c r="L1664" s="13" t="str">
        <f t="shared" si="102"/>
        <v>No</v>
      </c>
      <c r="M1664" s="28">
        <f t="shared" si="103"/>
        <v>2</v>
      </c>
    </row>
    <row r="1665" spans="2:13" ht="15.75" customHeight="1" x14ac:dyDescent="0.3">
      <c r="B1665" s="12" t="s">
        <v>6017</v>
      </c>
      <c r="C1665" s="13">
        <v>20.76</v>
      </c>
      <c r="D1665" s="13" t="str">
        <f t="shared" si="100"/>
        <v>Healthy Weight</v>
      </c>
      <c r="E1665" s="13">
        <v>6.26</v>
      </c>
      <c r="F1665" s="13" t="str">
        <f t="shared" si="101"/>
        <v>Prediabetes</v>
      </c>
      <c r="G1665" s="13" t="s">
        <v>8291</v>
      </c>
      <c r="H1665" s="13" t="s">
        <v>8291</v>
      </c>
      <c r="I1665" s="13" t="s">
        <v>8291</v>
      </c>
      <c r="J1665" s="27" t="s">
        <v>8292</v>
      </c>
      <c r="K1665" s="13" t="s">
        <v>8291</v>
      </c>
      <c r="L1665" s="13" t="str">
        <f t="shared" si="102"/>
        <v>No</v>
      </c>
      <c r="M1665" s="28">
        <f t="shared" si="103"/>
        <v>0</v>
      </c>
    </row>
    <row r="1666" spans="2:13" ht="15.75" customHeight="1" x14ac:dyDescent="0.3">
      <c r="B1666" s="12" t="s">
        <v>6021</v>
      </c>
      <c r="C1666" s="13">
        <v>38.99</v>
      </c>
      <c r="D1666" s="13" t="str">
        <f t="shared" si="100"/>
        <v>Obesity</v>
      </c>
      <c r="E1666" s="13">
        <v>5.21</v>
      </c>
      <c r="F1666" s="13" t="str">
        <f t="shared" si="101"/>
        <v>Normal</v>
      </c>
      <c r="G1666" s="13" t="s">
        <v>8291</v>
      </c>
      <c r="H1666" s="13" t="s">
        <v>8293</v>
      </c>
      <c r="I1666" s="13" t="s">
        <v>8291</v>
      </c>
      <c r="J1666" s="27">
        <v>1</v>
      </c>
      <c r="K1666" s="13" t="s">
        <v>8291</v>
      </c>
      <c r="L1666" s="13" t="str">
        <f t="shared" si="102"/>
        <v>No</v>
      </c>
      <c r="M1666" s="28">
        <f t="shared" si="103"/>
        <v>1</v>
      </c>
    </row>
    <row r="1667" spans="2:13" ht="15.75" customHeight="1" x14ac:dyDescent="0.3">
      <c r="B1667" s="12" t="s">
        <v>6025</v>
      </c>
      <c r="C1667" s="13">
        <v>42.655000000000001</v>
      </c>
      <c r="D1667" s="13" t="str">
        <f t="shared" ref="D1667:D1730" si="104">IF(C1667&lt;18.5,"Underweight", IF(AND(C1667&gt;=18.5,C1667&lt;=24.9),"Healthy Weight", IF(AND(C1667&gt;=25,C1667&lt;=29.9),"Overweight", IF(C1667&gt;=30,"Obesity"))))</f>
        <v>Obesity</v>
      </c>
      <c r="E1667" s="13">
        <v>5.94</v>
      </c>
      <c r="F1667" s="13" t="str">
        <f t="shared" ref="F1667:F1730" si="105">IF(E1667&lt;5.7,"Normal",IF(AND(E1667&gt;=5.7,E1667&lt;=6.4),"Prediabetes",IF(E1667&gt;=6.5,"Diabetes")))</f>
        <v>Prediabetes</v>
      </c>
      <c r="G1667" s="13" t="s">
        <v>8293</v>
      </c>
      <c r="H1667" s="13" t="s">
        <v>8291</v>
      </c>
      <c r="I1667" s="13" t="s">
        <v>8293</v>
      </c>
      <c r="J1667" s="27">
        <v>1</v>
      </c>
      <c r="K1667" s="13" t="s">
        <v>8291</v>
      </c>
      <c r="L1667" s="13" t="str">
        <f t="shared" ref="L1667:L1730" si="106">IF($K$3:$K$2337="?","No",K1667)</f>
        <v>No</v>
      </c>
      <c r="M1667" s="28">
        <f t="shared" ref="M1667:M1730" si="107">IF(J1667="No major surgery", 0,J1667)</f>
        <v>1</v>
      </c>
    </row>
    <row r="1668" spans="2:13" ht="15.75" customHeight="1" x14ac:dyDescent="0.3">
      <c r="B1668" s="12" t="s">
        <v>6029</v>
      </c>
      <c r="C1668" s="13">
        <v>30.57</v>
      </c>
      <c r="D1668" s="13" t="str">
        <f t="shared" si="104"/>
        <v>Obesity</v>
      </c>
      <c r="E1668" s="13">
        <v>5.34</v>
      </c>
      <c r="F1668" s="13" t="str">
        <f t="shared" si="105"/>
        <v>Normal</v>
      </c>
      <c r="G1668" s="13" t="s">
        <v>8291</v>
      </c>
      <c r="H1668" s="13" t="s">
        <v>8291</v>
      </c>
      <c r="I1668" s="13" t="s">
        <v>8293</v>
      </c>
      <c r="J1668" s="27">
        <v>1</v>
      </c>
      <c r="K1668" s="13" t="s">
        <v>8291</v>
      </c>
      <c r="L1668" s="13" t="str">
        <f t="shared" si="106"/>
        <v>No</v>
      </c>
      <c r="M1668" s="28">
        <f t="shared" si="107"/>
        <v>1</v>
      </c>
    </row>
    <row r="1669" spans="2:13" ht="15.75" customHeight="1" x14ac:dyDescent="0.3">
      <c r="B1669" s="12" t="s">
        <v>6032</v>
      </c>
      <c r="C1669" s="13">
        <v>17.7</v>
      </c>
      <c r="D1669" s="13" t="str">
        <f t="shared" si="104"/>
        <v>Underweight</v>
      </c>
      <c r="E1669" s="13">
        <v>6.38</v>
      </c>
      <c r="F1669" s="13" t="str">
        <f t="shared" si="105"/>
        <v>Prediabetes</v>
      </c>
      <c r="G1669" s="13" t="s">
        <v>8291</v>
      </c>
      <c r="H1669" s="13" t="s">
        <v>8291</v>
      </c>
      <c r="I1669" s="13" t="s">
        <v>8291</v>
      </c>
      <c r="J1669" s="27">
        <v>2</v>
      </c>
      <c r="K1669" s="13" t="s">
        <v>8291</v>
      </c>
      <c r="L1669" s="13" t="str">
        <f t="shared" si="106"/>
        <v>No</v>
      </c>
      <c r="M1669" s="28">
        <f t="shared" si="107"/>
        <v>2</v>
      </c>
    </row>
    <row r="1670" spans="2:13" ht="15.75" customHeight="1" x14ac:dyDescent="0.3">
      <c r="B1670" s="12" t="s">
        <v>6035</v>
      </c>
      <c r="C1670" s="13">
        <v>34.770000000000003</v>
      </c>
      <c r="D1670" s="13" t="str">
        <f t="shared" si="104"/>
        <v>Obesity</v>
      </c>
      <c r="E1670" s="13">
        <v>4.47</v>
      </c>
      <c r="F1670" s="13" t="str">
        <f t="shared" si="105"/>
        <v>Normal</v>
      </c>
      <c r="G1670" s="13" t="s">
        <v>8291</v>
      </c>
      <c r="H1670" s="13" t="s">
        <v>8291</v>
      </c>
      <c r="I1670" s="13" t="s">
        <v>8291</v>
      </c>
      <c r="J1670" s="27">
        <v>1</v>
      </c>
      <c r="K1670" s="13" t="s">
        <v>8291</v>
      </c>
      <c r="L1670" s="13" t="str">
        <f t="shared" si="106"/>
        <v>No</v>
      </c>
      <c r="M1670" s="28">
        <f t="shared" si="107"/>
        <v>1</v>
      </c>
    </row>
    <row r="1671" spans="2:13" ht="15.75" customHeight="1" x14ac:dyDescent="0.3">
      <c r="B1671" s="12" t="s">
        <v>6039</v>
      </c>
      <c r="C1671" s="13">
        <v>16.88</v>
      </c>
      <c r="D1671" s="13" t="str">
        <f t="shared" si="104"/>
        <v>Underweight</v>
      </c>
      <c r="E1671" s="13">
        <v>9.9600000000000009</v>
      </c>
      <c r="F1671" s="13" t="str">
        <f t="shared" si="105"/>
        <v>Diabetes</v>
      </c>
      <c r="G1671" s="13" t="s">
        <v>8291</v>
      </c>
      <c r="H1671" s="13" t="s">
        <v>8291</v>
      </c>
      <c r="I1671" s="13" t="s">
        <v>8291</v>
      </c>
      <c r="J1671" s="27" t="s">
        <v>8292</v>
      </c>
      <c r="K1671" s="13" t="s">
        <v>8291</v>
      </c>
      <c r="L1671" s="13" t="str">
        <f t="shared" si="106"/>
        <v>No</v>
      </c>
      <c r="M1671" s="28">
        <f t="shared" si="107"/>
        <v>0</v>
      </c>
    </row>
    <row r="1672" spans="2:13" ht="15.75" customHeight="1" x14ac:dyDescent="0.3">
      <c r="B1672" s="12" t="s">
        <v>6041</v>
      </c>
      <c r="C1672" s="13">
        <v>40.26</v>
      </c>
      <c r="D1672" s="13" t="str">
        <f t="shared" si="104"/>
        <v>Obesity</v>
      </c>
      <c r="E1672" s="13">
        <v>9.92</v>
      </c>
      <c r="F1672" s="13" t="str">
        <f t="shared" si="105"/>
        <v>Diabetes</v>
      </c>
      <c r="G1672" s="13" t="s">
        <v>8293</v>
      </c>
      <c r="H1672" s="13" t="s">
        <v>8291</v>
      </c>
      <c r="I1672" s="13" t="s">
        <v>8291</v>
      </c>
      <c r="J1672" s="27" t="s">
        <v>8292</v>
      </c>
      <c r="K1672" s="13" t="s">
        <v>8291</v>
      </c>
      <c r="L1672" s="13" t="str">
        <f t="shared" si="106"/>
        <v>No</v>
      </c>
      <c r="M1672" s="28">
        <f t="shared" si="107"/>
        <v>0</v>
      </c>
    </row>
    <row r="1673" spans="2:13" ht="15.75" customHeight="1" x14ac:dyDescent="0.3">
      <c r="B1673" s="12" t="s">
        <v>6045</v>
      </c>
      <c r="C1673" s="13">
        <v>25.6</v>
      </c>
      <c r="D1673" s="13" t="str">
        <f t="shared" si="104"/>
        <v>Overweight</v>
      </c>
      <c r="E1673" s="13">
        <v>6.03</v>
      </c>
      <c r="F1673" s="13" t="str">
        <f t="shared" si="105"/>
        <v>Prediabetes</v>
      </c>
      <c r="G1673" s="13" t="s">
        <v>8291</v>
      </c>
      <c r="H1673" s="13" t="s">
        <v>8291</v>
      </c>
      <c r="I1673" s="13" t="s">
        <v>8293</v>
      </c>
      <c r="J1673" s="27">
        <v>1</v>
      </c>
      <c r="K1673" s="13" t="s">
        <v>8291</v>
      </c>
      <c r="L1673" s="13" t="str">
        <f t="shared" si="106"/>
        <v>No</v>
      </c>
      <c r="M1673" s="28">
        <f t="shared" si="107"/>
        <v>1</v>
      </c>
    </row>
    <row r="1674" spans="2:13" ht="15.75" customHeight="1" x14ac:dyDescent="0.3">
      <c r="B1674" s="12" t="s">
        <v>6048</v>
      </c>
      <c r="C1674" s="13">
        <v>33.549999999999997</v>
      </c>
      <c r="D1674" s="13" t="str">
        <f t="shared" si="104"/>
        <v>Obesity</v>
      </c>
      <c r="E1674" s="13">
        <v>10.9</v>
      </c>
      <c r="F1674" s="13" t="str">
        <f t="shared" si="105"/>
        <v>Diabetes</v>
      </c>
      <c r="G1674" s="13" t="s">
        <v>8293</v>
      </c>
      <c r="H1674" s="13" t="s">
        <v>8291</v>
      </c>
      <c r="I1674" s="13" t="s">
        <v>8291</v>
      </c>
      <c r="J1674" s="27" t="s">
        <v>8292</v>
      </c>
      <c r="K1674" s="13" t="s">
        <v>8291</v>
      </c>
      <c r="L1674" s="13" t="str">
        <f t="shared" si="106"/>
        <v>No</v>
      </c>
      <c r="M1674" s="28">
        <f t="shared" si="107"/>
        <v>0</v>
      </c>
    </row>
    <row r="1675" spans="2:13" ht="15.75" customHeight="1" x14ac:dyDescent="0.3">
      <c r="B1675" s="12" t="s">
        <v>6051</v>
      </c>
      <c r="C1675" s="13">
        <v>16.690000000000001</v>
      </c>
      <c r="D1675" s="13" t="str">
        <f t="shared" si="104"/>
        <v>Underweight</v>
      </c>
      <c r="E1675" s="13">
        <v>10.66</v>
      </c>
      <c r="F1675" s="13" t="str">
        <f t="shared" si="105"/>
        <v>Diabetes</v>
      </c>
      <c r="G1675" s="13" t="s">
        <v>8291</v>
      </c>
      <c r="H1675" s="13" t="s">
        <v>8291</v>
      </c>
      <c r="I1675" s="13" t="s">
        <v>8291</v>
      </c>
      <c r="J1675" s="27" t="s">
        <v>8292</v>
      </c>
      <c r="K1675" s="13" t="s">
        <v>8291</v>
      </c>
      <c r="L1675" s="13" t="str">
        <f t="shared" si="106"/>
        <v>No</v>
      </c>
      <c r="M1675" s="28">
        <f t="shared" si="107"/>
        <v>0</v>
      </c>
    </row>
    <row r="1676" spans="2:13" ht="15.75" customHeight="1" x14ac:dyDescent="0.3">
      <c r="B1676" s="12" t="s">
        <v>6054</v>
      </c>
      <c r="C1676" s="13">
        <v>19.95</v>
      </c>
      <c r="D1676" s="13" t="str">
        <f t="shared" si="104"/>
        <v>Healthy Weight</v>
      </c>
      <c r="E1676" s="13">
        <v>4.05</v>
      </c>
      <c r="F1676" s="13" t="str">
        <f t="shared" si="105"/>
        <v>Normal</v>
      </c>
      <c r="G1676" s="13" t="s">
        <v>8291</v>
      </c>
      <c r="H1676" s="13" t="s">
        <v>8291</v>
      </c>
      <c r="I1676" s="13" t="s">
        <v>8291</v>
      </c>
      <c r="J1676" s="27">
        <v>1</v>
      </c>
      <c r="K1676" s="13" t="s">
        <v>8291</v>
      </c>
      <c r="L1676" s="13" t="str">
        <f t="shared" si="106"/>
        <v>No</v>
      </c>
      <c r="M1676" s="28">
        <f t="shared" si="107"/>
        <v>1</v>
      </c>
    </row>
    <row r="1677" spans="2:13" ht="15.75" customHeight="1" x14ac:dyDescent="0.3">
      <c r="B1677" s="12" t="s">
        <v>6057</v>
      </c>
      <c r="C1677" s="13">
        <v>17.55</v>
      </c>
      <c r="D1677" s="13" t="str">
        <f t="shared" si="104"/>
        <v>Underweight</v>
      </c>
      <c r="E1677" s="13">
        <v>4.2300000000000004</v>
      </c>
      <c r="F1677" s="13" t="str">
        <f t="shared" si="105"/>
        <v>Normal</v>
      </c>
      <c r="G1677" s="13" t="s">
        <v>8291</v>
      </c>
      <c r="H1677" s="13" t="s">
        <v>8291</v>
      </c>
      <c r="I1677" s="13" t="s">
        <v>8291</v>
      </c>
      <c r="J1677" s="27">
        <v>2</v>
      </c>
      <c r="K1677" s="13" t="s">
        <v>8291</v>
      </c>
      <c r="L1677" s="13" t="str">
        <f t="shared" si="106"/>
        <v>No</v>
      </c>
      <c r="M1677" s="28">
        <f t="shared" si="107"/>
        <v>2</v>
      </c>
    </row>
    <row r="1678" spans="2:13" ht="15.75" customHeight="1" x14ac:dyDescent="0.3">
      <c r="B1678" s="12" t="s">
        <v>6061</v>
      </c>
      <c r="C1678" s="13">
        <v>22.01</v>
      </c>
      <c r="D1678" s="13" t="str">
        <f t="shared" si="104"/>
        <v>Healthy Weight</v>
      </c>
      <c r="E1678" s="13">
        <v>5.01</v>
      </c>
      <c r="F1678" s="13" t="str">
        <f t="shared" si="105"/>
        <v>Normal</v>
      </c>
      <c r="G1678" s="13" t="s">
        <v>8291</v>
      </c>
      <c r="H1678" s="13" t="s">
        <v>8291</v>
      </c>
      <c r="I1678" s="13" t="s">
        <v>8291</v>
      </c>
      <c r="J1678" s="27">
        <v>1</v>
      </c>
      <c r="K1678" s="13" t="s">
        <v>8291</v>
      </c>
      <c r="L1678" s="13" t="str">
        <f t="shared" si="106"/>
        <v>No</v>
      </c>
      <c r="M1678" s="28">
        <f t="shared" si="107"/>
        <v>1</v>
      </c>
    </row>
    <row r="1679" spans="2:13" ht="15.75" customHeight="1" x14ac:dyDescent="0.3">
      <c r="B1679" s="12" t="s">
        <v>6065</v>
      </c>
      <c r="C1679" s="13">
        <v>41.8</v>
      </c>
      <c r="D1679" s="13" t="str">
        <f t="shared" si="104"/>
        <v>Obesity</v>
      </c>
      <c r="E1679" s="13">
        <v>5.82</v>
      </c>
      <c r="F1679" s="13" t="str">
        <f t="shared" si="105"/>
        <v>Prediabetes</v>
      </c>
      <c r="G1679" s="13" t="s">
        <v>8293</v>
      </c>
      <c r="H1679" s="13" t="s">
        <v>8291</v>
      </c>
      <c r="I1679" s="13" t="s">
        <v>8293</v>
      </c>
      <c r="J1679" s="27">
        <v>1</v>
      </c>
      <c r="K1679" s="13" t="s">
        <v>8291</v>
      </c>
      <c r="L1679" s="13" t="str">
        <f t="shared" si="106"/>
        <v>No</v>
      </c>
      <c r="M1679" s="28">
        <f t="shared" si="107"/>
        <v>1</v>
      </c>
    </row>
    <row r="1680" spans="2:13" ht="15.75" customHeight="1" x14ac:dyDescent="0.3">
      <c r="B1680" s="12" t="s">
        <v>6069</v>
      </c>
      <c r="C1680" s="13">
        <v>19.170000000000002</v>
      </c>
      <c r="D1680" s="13" t="str">
        <f t="shared" si="104"/>
        <v>Healthy Weight</v>
      </c>
      <c r="E1680" s="13">
        <v>7.94</v>
      </c>
      <c r="F1680" s="13" t="str">
        <f t="shared" si="105"/>
        <v>Diabetes</v>
      </c>
      <c r="G1680" s="13" t="s">
        <v>8291</v>
      </c>
      <c r="H1680" s="13" t="s">
        <v>8291</v>
      </c>
      <c r="I1680" s="13" t="s">
        <v>8291</v>
      </c>
      <c r="J1680" s="27" t="s">
        <v>8292</v>
      </c>
      <c r="K1680" s="13" t="s">
        <v>8291</v>
      </c>
      <c r="L1680" s="13" t="str">
        <f t="shared" si="106"/>
        <v>No</v>
      </c>
      <c r="M1680" s="28">
        <f t="shared" si="107"/>
        <v>0</v>
      </c>
    </row>
    <row r="1681" spans="2:13" ht="15.75" customHeight="1" x14ac:dyDescent="0.3">
      <c r="B1681" s="12" t="s">
        <v>6073</v>
      </c>
      <c r="C1681" s="13">
        <v>32.799999999999997</v>
      </c>
      <c r="D1681" s="13" t="str">
        <f t="shared" si="104"/>
        <v>Obesity</v>
      </c>
      <c r="E1681" s="13">
        <v>6.16</v>
      </c>
      <c r="F1681" s="13" t="str">
        <f t="shared" si="105"/>
        <v>Prediabetes</v>
      </c>
      <c r="G1681" s="13" t="s">
        <v>8293</v>
      </c>
      <c r="H1681" s="13" t="s">
        <v>8291</v>
      </c>
      <c r="I1681" s="13" t="s">
        <v>8293</v>
      </c>
      <c r="J1681" s="27">
        <v>1</v>
      </c>
      <c r="K1681" s="13" t="s">
        <v>8291</v>
      </c>
      <c r="L1681" s="13" t="str">
        <f t="shared" si="106"/>
        <v>No</v>
      </c>
      <c r="M1681" s="28">
        <f t="shared" si="107"/>
        <v>1</v>
      </c>
    </row>
    <row r="1682" spans="2:13" ht="15.75" customHeight="1" x14ac:dyDescent="0.3">
      <c r="B1682" s="12" t="s">
        <v>6076</v>
      </c>
      <c r="C1682" s="13">
        <v>35.814999999999998</v>
      </c>
      <c r="D1682" s="13" t="str">
        <f t="shared" si="104"/>
        <v>Obesity</v>
      </c>
      <c r="E1682" s="13">
        <v>4.1500000000000004</v>
      </c>
      <c r="F1682" s="13" t="str">
        <f t="shared" si="105"/>
        <v>Normal</v>
      </c>
      <c r="G1682" s="13" t="s">
        <v>8291</v>
      </c>
      <c r="H1682" s="13" t="s">
        <v>8291</v>
      </c>
      <c r="I1682" s="13" t="s">
        <v>8291</v>
      </c>
      <c r="J1682" s="27">
        <v>1</v>
      </c>
      <c r="K1682" s="13" t="s">
        <v>8291</v>
      </c>
      <c r="L1682" s="13" t="str">
        <f t="shared" si="106"/>
        <v>No</v>
      </c>
      <c r="M1682" s="28">
        <f t="shared" si="107"/>
        <v>1</v>
      </c>
    </row>
    <row r="1683" spans="2:13" ht="15.75" customHeight="1" x14ac:dyDescent="0.3">
      <c r="B1683" s="12" t="s">
        <v>6080</v>
      </c>
      <c r="C1683" s="13">
        <v>24.3</v>
      </c>
      <c r="D1683" s="13" t="str">
        <f t="shared" si="104"/>
        <v>Healthy Weight</v>
      </c>
      <c r="E1683" s="13">
        <v>6.23</v>
      </c>
      <c r="F1683" s="13" t="str">
        <f t="shared" si="105"/>
        <v>Prediabetes</v>
      </c>
      <c r="G1683" s="13" t="s">
        <v>8291</v>
      </c>
      <c r="H1683" s="13" t="s">
        <v>8291</v>
      </c>
      <c r="I1683" s="13" t="s">
        <v>8291</v>
      </c>
      <c r="J1683" s="27" t="s">
        <v>8292</v>
      </c>
      <c r="K1683" s="13" t="s">
        <v>8291</v>
      </c>
      <c r="L1683" s="13" t="str">
        <f t="shared" si="106"/>
        <v>No</v>
      </c>
      <c r="M1683" s="28">
        <f t="shared" si="107"/>
        <v>0</v>
      </c>
    </row>
    <row r="1684" spans="2:13" ht="15.75" customHeight="1" x14ac:dyDescent="0.3">
      <c r="B1684" s="12" t="s">
        <v>6083</v>
      </c>
      <c r="C1684" s="13">
        <v>19.059999999999999</v>
      </c>
      <c r="D1684" s="13" t="str">
        <f t="shared" si="104"/>
        <v>Healthy Weight</v>
      </c>
      <c r="E1684" s="13">
        <v>7.41</v>
      </c>
      <c r="F1684" s="13" t="str">
        <f t="shared" si="105"/>
        <v>Diabetes</v>
      </c>
      <c r="G1684" s="13" t="s">
        <v>8291</v>
      </c>
      <c r="H1684" s="13" t="s">
        <v>8291</v>
      </c>
      <c r="I1684" s="13" t="s">
        <v>8291</v>
      </c>
      <c r="J1684" s="27" t="s">
        <v>8292</v>
      </c>
      <c r="K1684" s="13" t="s">
        <v>8291</v>
      </c>
      <c r="L1684" s="13" t="str">
        <f t="shared" si="106"/>
        <v>No</v>
      </c>
      <c r="M1684" s="28">
        <f t="shared" si="107"/>
        <v>0</v>
      </c>
    </row>
    <row r="1685" spans="2:13" ht="15.75" customHeight="1" x14ac:dyDescent="0.3">
      <c r="B1685" s="12" t="s">
        <v>6086</v>
      </c>
      <c r="C1685" s="13">
        <v>33.25</v>
      </c>
      <c r="D1685" s="13" t="str">
        <f t="shared" si="104"/>
        <v>Obesity</v>
      </c>
      <c r="E1685" s="13">
        <v>5.62</v>
      </c>
      <c r="F1685" s="13" t="str">
        <f t="shared" si="105"/>
        <v>Normal</v>
      </c>
      <c r="G1685" s="13" t="s">
        <v>8293</v>
      </c>
      <c r="H1685" s="13" t="s">
        <v>8291</v>
      </c>
      <c r="I1685" s="13" t="s">
        <v>8291</v>
      </c>
      <c r="J1685" s="27">
        <v>1</v>
      </c>
      <c r="K1685" s="13" t="s">
        <v>8291</v>
      </c>
      <c r="L1685" s="13" t="str">
        <f t="shared" si="106"/>
        <v>No</v>
      </c>
      <c r="M1685" s="28">
        <f t="shared" si="107"/>
        <v>1</v>
      </c>
    </row>
    <row r="1686" spans="2:13" ht="15.75" customHeight="1" x14ac:dyDescent="0.3">
      <c r="B1686" s="12" t="s">
        <v>6089</v>
      </c>
      <c r="C1686" s="13">
        <v>21.37</v>
      </c>
      <c r="D1686" s="13" t="str">
        <f t="shared" si="104"/>
        <v>Healthy Weight</v>
      </c>
      <c r="E1686" s="13">
        <v>4.54</v>
      </c>
      <c r="F1686" s="13" t="str">
        <f t="shared" si="105"/>
        <v>Normal</v>
      </c>
      <c r="G1686" s="13" t="s">
        <v>8293</v>
      </c>
      <c r="H1686" s="13" t="s">
        <v>8291</v>
      </c>
      <c r="I1686" s="13" t="s">
        <v>8293</v>
      </c>
      <c r="J1686" s="27">
        <v>1</v>
      </c>
      <c r="K1686" s="13" t="s">
        <v>8291</v>
      </c>
      <c r="L1686" s="13" t="str">
        <f t="shared" si="106"/>
        <v>No</v>
      </c>
      <c r="M1686" s="28">
        <f t="shared" si="107"/>
        <v>1</v>
      </c>
    </row>
    <row r="1687" spans="2:13" ht="15.75" customHeight="1" x14ac:dyDescent="0.3">
      <c r="B1687" s="12" t="s">
        <v>6092</v>
      </c>
      <c r="C1687" s="13">
        <v>34.43</v>
      </c>
      <c r="D1687" s="13" t="str">
        <f t="shared" si="104"/>
        <v>Obesity</v>
      </c>
      <c r="E1687" s="13">
        <v>8.6199999999999992</v>
      </c>
      <c r="F1687" s="13" t="str">
        <f t="shared" si="105"/>
        <v>Diabetes</v>
      </c>
      <c r="G1687" s="13" t="s">
        <v>8293</v>
      </c>
      <c r="H1687" s="13" t="s">
        <v>8291</v>
      </c>
      <c r="I1687" s="13" t="s">
        <v>8291</v>
      </c>
      <c r="J1687" s="27">
        <v>1</v>
      </c>
      <c r="K1687" s="13" t="s">
        <v>8291</v>
      </c>
      <c r="L1687" s="13" t="str">
        <f t="shared" si="106"/>
        <v>No</v>
      </c>
      <c r="M1687" s="28">
        <f t="shared" si="107"/>
        <v>1</v>
      </c>
    </row>
    <row r="1688" spans="2:13" ht="15.75" customHeight="1" x14ac:dyDescent="0.3">
      <c r="B1688" s="12" t="s">
        <v>6095</v>
      </c>
      <c r="C1688" s="13">
        <v>20.86</v>
      </c>
      <c r="D1688" s="13" t="str">
        <f t="shared" si="104"/>
        <v>Healthy Weight</v>
      </c>
      <c r="E1688" s="13">
        <v>4.3600000000000003</v>
      </c>
      <c r="F1688" s="13" t="str">
        <f t="shared" si="105"/>
        <v>Normal</v>
      </c>
      <c r="G1688" s="13" t="s">
        <v>8293</v>
      </c>
      <c r="H1688" s="13" t="s">
        <v>8291</v>
      </c>
      <c r="I1688" s="13" t="s">
        <v>8291</v>
      </c>
      <c r="J1688" s="27" t="s">
        <v>8292</v>
      </c>
      <c r="K1688" s="13" t="s">
        <v>8291</v>
      </c>
      <c r="L1688" s="13" t="str">
        <f t="shared" si="106"/>
        <v>No</v>
      </c>
      <c r="M1688" s="28">
        <f t="shared" si="107"/>
        <v>0</v>
      </c>
    </row>
    <row r="1689" spans="2:13" ht="15.75" customHeight="1" x14ac:dyDescent="0.3">
      <c r="B1689" s="12" t="s">
        <v>6098</v>
      </c>
      <c r="C1689" s="13">
        <v>18.34</v>
      </c>
      <c r="D1689" s="13" t="str">
        <f t="shared" si="104"/>
        <v>Underweight</v>
      </c>
      <c r="E1689" s="13">
        <v>10.01</v>
      </c>
      <c r="F1689" s="13" t="str">
        <f t="shared" si="105"/>
        <v>Diabetes</v>
      </c>
      <c r="G1689" s="13" t="s">
        <v>8291</v>
      </c>
      <c r="H1689" s="13" t="s">
        <v>8291</v>
      </c>
      <c r="I1689" s="13" t="s">
        <v>8291</v>
      </c>
      <c r="J1689" s="27" t="s">
        <v>8292</v>
      </c>
      <c r="K1689" s="13" t="s">
        <v>8291</v>
      </c>
      <c r="L1689" s="13" t="str">
        <f t="shared" si="106"/>
        <v>No</v>
      </c>
      <c r="M1689" s="28">
        <f t="shared" si="107"/>
        <v>0</v>
      </c>
    </row>
    <row r="1690" spans="2:13" ht="15.75" customHeight="1" x14ac:dyDescent="0.3">
      <c r="B1690" s="12" t="s">
        <v>6102</v>
      </c>
      <c r="C1690" s="13">
        <v>34.15</v>
      </c>
      <c r="D1690" s="13" t="str">
        <f t="shared" si="104"/>
        <v>Obesity</v>
      </c>
      <c r="E1690" s="13">
        <v>5.42</v>
      </c>
      <c r="F1690" s="13" t="str">
        <f t="shared" si="105"/>
        <v>Normal</v>
      </c>
      <c r="G1690" s="13" t="s">
        <v>8291</v>
      </c>
      <c r="H1690" s="13" t="s">
        <v>8291</v>
      </c>
      <c r="I1690" s="13" t="s">
        <v>8291</v>
      </c>
      <c r="J1690" s="27" t="s">
        <v>8292</v>
      </c>
      <c r="K1690" s="13" t="s">
        <v>8291</v>
      </c>
      <c r="L1690" s="13" t="str">
        <f t="shared" si="106"/>
        <v>No</v>
      </c>
      <c r="M1690" s="28">
        <f t="shared" si="107"/>
        <v>0</v>
      </c>
    </row>
    <row r="1691" spans="2:13" ht="15.75" customHeight="1" x14ac:dyDescent="0.3">
      <c r="B1691" s="12" t="s">
        <v>6106</v>
      </c>
      <c r="C1691" s="13">
        <v>18.350000000000001</v>
      </c>
      <c r="D1691" s="13" t="str">
        <f t="shared" si="104"/>
        <v>Underweight</v>
      </c>
      <c r="E1691" s="13">
        <v>5.12</v>
      </c>
      <c r="F1691" s="13" t="str">
        <f t="shared" si="105"/>
        <v>Normal</v>
      </c>
      <c r="G1691" s="13" t="s">
        <v>8291</v>
      </c>
      <c r="H1691" s="13" t="s">
        <v>8291</v>
      </c>
      <c r="I1691" s="13" t="s">
        <v>8291</v>
      </c>
      <c r="J1691" s="27" t="s">
        <v>8292</v>
      </c>
      <c r="K1691" s="13" t="s">
        <v>8291</v>
      </c>
      <c r="L1691" s="13" t="str">
        <f t="shared" si="106"/>
        <v>No</v>
      </c>
      <c r="M1691" s="28">
        <f t="shared" si="107"/>
        <v>0</v>
      </c>
    </row>
    <row r="1692" spans="2:13" ht="15.75" customHeight="1" x14ac:dyDescent="0.3">
      <c r="B1692" s="12" t="s">
        <v>6109</v>
      </c>
      <c r="C1692" s="13">
        <v>22.13</v>
      </c>
      <c r="D1692" s="13" t="str">
        <f t="shared" si="104"/>
        <v>Healthy Weight</v>
      </c>
      <c r="E1692" s="13">
        <v>9.1999999999999993</v>
      </c>
      <c r="F1692" s="13" t="str">
        <f t="shared" si="105"/>
        <v>Diabetes</v>
      </c>
      <c r="G1692" s="13" t="s">
        <v>8293</v>
      </c>
      <c r="H1692" s="13" t="s">
        <v>8291</v>
      </c>
      <c r="I1692" s="13" t="s">
        <v>8291</v>
      </c>
      <c r="J1692" s="27" t="s">
        <v>8292</v>
      </c>
      <c r="K1692" s="13" t="s">
        <v>8291</v>
      </c>
      <c r="L1692" s="13" t="str">
        <f t="shared" si="106"/>
        <v>No</v>
      </c>
      <c r="M1692" s="28">
        <f t="shared" si="107"/>
        <v>0</v>
      </c>
    </row>
    <row r="1693" spans="2:13" ht="15.75" customHeight="1" x14ac:dyDescent="0.3">
      <c r="B1693" s="12" t="s">
        <v>6113</v>
      </c>
      <c r="C1693" s="13">
        <v>22.51</v>
      </c>
      <c r="D1693" s="13" t="str">
        <f t="shared" si="104"/>
        <v>Healthy Weight</v>
      </c>
      <c r="E1693" s="13">
        <v>6.08</v>
      </c>
      <c r="F1693" s="13" t="str">
        <f t="shared" si="105"/>
        <v>Prediabetes</v>
      </c>
      <c r="G1693" s="13" t="s">
        <v>8293</v>
      </c>
      <c r="H1693" s="13" t="s">
        <v>8291</v>
      </c>
      <c r="I1693" s="13" t="s">
        <v>8291</v>
      </c>
      <c r="J1693" s="27">
        <v>1</v>
      </c>
      <c r="K1693" s="13" t="s">
        <v>8291</v>
      </c>
      <c r="L1693" s="13" t="str">
        <f t="shared" si="106"/>
        <v>No</v>
      </c>
      <c r="M1693" s="28">
        <f t="shared" si="107"/>
        <v>1</v>
      </c>
    </row>
    <row r="1694" spans="2:13" ht="15.75" customHeight="1" x14ac:dyDescent="0.3">
      <c r="B1694" s="12" t="s">
        <v>6117</v>
      </c>
      <c r="C1694" s="13">
        <v>31</v>
      </c>
      <c r="D1694" s="13" t="str">
        <f t="shared" si="104"/>
        <v>Obesity</v>
      </c>
      <c r="E1694" s="13">
        <v>4.7699999999999996</v>
      </c>
      <c r="F1694" s="13" t="str">
        <f t="shared" si="105"/>
        <v>Normal</v>
      </c>
      <c r="G1694" s="13" t="s">
        <v>8291</v>
      </c>
      <c r="H1694" s="13" t="s">
        <v>8291</v>
      </c>
      <c r="I1694" s="13" t="s">
        <v>8291</v>
      </c>
      <c r="J1694" s="27">
        <v>1</v>
      </c>
      <c r="K1694" s="13" t="s">
        <v>8291</v>
      </c>
      <c r="L1694" s="13" t="str">
        <f t="shared" si="106"/>
        <v>No</v>
      </c>
      <c r="M1694" s="28">
        <f t="shared" si="107"/>
        <v>1</v>
      </c>
    </row>
    <row r="1695" spans="2:13" ht="15.75" customHeight="1" x14ac:dyDescent="0.3">
      <c r="B1695" s="12" t="s">
        <v>6120</v>
      </c>
      <c r="C1695" s="13">
        <v>28.27</v>
      </c>
      <c r="D1695" s="13" t="str">
        <f t="shared" si="104"/>
        <v>Overweight</v>
      </c>
      <c r="E1695" s="13">
        <v>4.62</v>
      </c>
      <c r="F1695" s="13" t="str">
        <f t="shared" si="105"/>
        <v>Normal</v>
      </c>
      <c r="G1695" s="13" t="s">
        <v>8291</v>
      </c>
      <c r="H1695" s="13" t="s">
        <v>8291</v>
      </c>
      <c r="I1695" s="13" t="s">
        <v>8291</v>
      </c>
      <c r="J1695" s="27">
        <v>1</v>
      </c>
      <c r="K1695" s="13" t="s">
        <v>8291</v>
      </c>
      <c r="L1695" s="13" t="str">
        <f t="shared" si="106"/>
        <v>No</v>
      </c>
      <c r="M1695" s="28">
        <f t="shared" si="107"/>
        <v>1</v>
      </c>
    </row>
    <row r="1696" spans="2:13" ht="15.75" customHeight="1" x14ac:dyDescent="0.3">
      <c r="B1696" s="12" t="s">
        <v>6123</v>
      </c>
      <c r="C1696" s="13">
        <v>29.92</v>
      </c>
      <c r="D1696" s="13" t="b">
        <f t="shared" si="104"/>
        <v>0</v>
      </c>
      <c r="E1696" s="13">
        <v>9.07</v>
      </c>
      <c r="F1696" s="13" t="str">
        <f t="shared" si="105"/>
        <v>Diabetes</v>
      </c>
      <c r="G1696" s="13" t="s">
        <v>8293</v>
      </c>
      <c r="H1696" s="13" t="s">
        <v>8291</v>
      </c>
      <c r="I1696" s="13" t="s">
        <v>8291</v>
      </c>
      <c r="J1696" s="27">
        <v>1</v>
      </c>
      <c r="K1696" s="13" t="s">
        <v>8291</v>
      </c>
      <c r="L1696" s="13" t="str">
        <f t="shared" si="106"/>
        <v>No</v>
      </c>
      <c r="M1696" s="28">
        <f t="shared" si="107"/>
        <v>1</v>
      </c>
    </row>
    <row r="1697" spans="2:13" ht="15.75" customHeight="1" x14ac:dyDescent="0.3">
      <c r="B1697" s="12" t="s">
        <v>6126</v>
      </c>
      <c r="C1697" s="13">
        <v>25.9</v>
      </c>
      <c r="D1697" s="13" t="str">
        <f t="shared" si="104"/>
        <v>Overweight</v>
      </c>
      <c r="E1697" s="13">
        <v>9.1199999999999992</v>
      </c>
      <c r="F1697" s="13" t="str">
        <f t="shared" si="105"/>
        <v>Diabetes</v>
      </c>
      <c r="G1697" s="13" t="s">
        <v>8293</v>
      </c>
      <c r="H1697" s="13" t="s">
        <v>8291</v>
      </c>
      <c r="I1697" s="13" t="s">
        <v>8291</v>
      </c>
      <c r="J1697" s="27">
        <v>1</v>
      </c>
      <c r="K1697" s="13" t="s">
        <v>8291</v>
      </c>
      <c r="L1697" s="13" t="str">
        <f t="shared" si="106"/>
        <v>No</v>
      </c>
      <c r="M1697" s="28">
        <f t="shared" si="107"/>
        <v>1</v>
      </c>
    </row>
    <row r="1698" spans="2:13" ht="15.75" customHeight="1" x14ac:dyDescent="0.3">
      <c r="B1698" s="12" t="s">
        <v>6130</v>
      </c>
      <c r="C1698" s="13">
        <v>27.74</v>
      </c>
      <c r="D1698" s="13" t="str">
        <f t="shared" si="104"/>
        <v>Overweight</v>
      </c>
      <c r="E1698" s="13">
        <v>7.32</v>
      </c>
      <c r="F1698" s="13" t="str">
        <f t="shared" si="105"/>
        <v>Diabetes</v>
      </c>
      <c r="G1698" s="13" t="s">
        <v>8293</v>
      </c>
      <c r="H1698" s="13" t="s">
        <v>8291</v>
      </c>
      <c r="I1698" s="13" t="s">
        <v>8291</v>
      </c>
      <c r="J1698" s="27">
        <v>1</v>
      </c>
      <c r="K1698" s="13" t="s">
        <v>8291</v>
      </c>
      <c r="L1698" s="13" t="str">
        <f t="shared" si="106"/>
        <v>No</v>
      </c>
      <c r="M1698" s="28">
        <f t="shared" si="107"/>
        <v>1</v>
      </c>
    </row>
    <row r="1699" spans="2:13" ht="15.75" customHeight="1" x14ac:dyDescent="0.3">
      <c r="B1699" s="12" t="s">
        <v>6134</v>
      </c>
      <c r="C1699" s="13">
        <v>17.260000000000002</v>
      </c>
      <c r="D1699" s="13" t="str">
        <f t="shared" si="104"/>
        <v>Underweight</v>
      </c>
      <c r="E1699" s="13">
        <v>11.73</v>
      </c>
      <c r="F1699" s="13" t="str">
        <f t="shared" si="105"/>
        <v>Diabetes</v>
      </c>
      <c r="G1699" s="13" t="s">
        <v>8291</v>
      </c>
      <c r="H1699" s="13" t="s">
        <v>8291</v>
      </c>
      <c r="I1699" s="13" t="s">
        <v>8291</v>
      </c>
      <c r="J1699" s="27">
        <v>2</v>
      </c>
      <c r="K1699" s="13" t="s">
        <v>8291</v>
      </c>
      <c r="L1699" s="13" t="str">
        <f t="shared" si="106"/>
        <v>No</v>
      </c>
      <c r="M1699" s="28">
        <f t="shared" si="107"/>
        <v>2</v>
      </c>
    </row>
    <row r="1700" spans="2:13" ht="15.75" customHeight="1" x14ac:dyDescent="0.3">
      <c r="B1700" s="12" t="s">
        <v>6137</v>
      </c>
      <c r="C1700" s="13">
        <v>19.855</v>
      </c>
      <c r="D1700" s="13" t="str">
        <f t="shared" si="104"/>
        <v>Healthy Weight</v>
      </c>
      <c r="E1700" s="13">
        <v>6.64</v>
      </c>
      <c r="F1700" s="13" t="str">
        <f t="shared" si="105"/>
        <v>Diabetes</v>
      </c>
      <c r="G1700" s="13" t="s">
        <v>8293</v>
      </c>
      <c r="H1700" s="13" t="s">
        <v>8291</v>
      </c>
      <c r="I1700" s="13" t="s">
        <v>8291</v>
      </c>
      <c r="J1700" s="27">
        <v>1</v>
      </c>
      <c r="K1700" s="13" t="s">
        <v>8291</v>
      </c>
      <c r="L1700" s="13" t="str">
        <f t="shared" si="106"/>
        <v>No</v>
      </c>
      <c r="M1700" s="28">
        <f t="shared" si="107"/>
        <v>1</v>
      </c>
    </row>
    <row r="1701" spans="2:13" ht="15.75" customHeight="1" x14ac:dyDescent="0.3">
      <c r="B1701" s="12" t="s">
        <v>6140</v>
      </c>
      <c r="C1701" s="13">
        <v>41.69</v>
      </c>
      <c r="D1701" s="13" t="str">
        <f t="shared" si="104"/>
        <v>Obesity</v>
      </c>
      <c r="E1701" s="13">
        <v>5.78</v>
      </c>
      <c r="F1701" s="13" t="str">
        <f t="shared" si="105"/>
        <v>Prediabetes</v>
      </c>
      <c r="G1701" s="13" t="s">
        <v>8291</v>
      </c>
      <c r="H1701" s="13" t="s">
        <v>8291</v>
      </c>
      <c r="I1701" s="13" t="s">
        <v>8291</v>
      </c>
      <c r="J1701" s="27" t="s">
        <v>8292</v>
      </c>
      <c r="K1701" s="13" t="s">
        <v>8291</v>
      </c>
      <c r="L1701" s="13" t="str">
        <f t="shared" si="106"/>
        <v>No</v>
      </c>
      <c r="M1701" s="28">
        <f t="shared" si="107"/>
        <v>0</v>
      </c>
    </row>
    <row r="1702" spans="2:13" ht="15.75" customHeight="1" x14ac:dyDescent="0.3">
      <c r="B1702" s="12" t="s">
        <v>6143</v>
      </c>
      <c r="C1702" s="13">
        <v>16.12</v>
      </c>
      <c r="D1702" s="13" t="str">
        <f t="shared" si="104"/>
        <v>Underweight</v>
      </c>
      <c r="E1702" s="13">
        <v>10.45</v>
      </c>
      <c r="F1702" s="13" t="str">
        <f t="shared" si="105"/>
        <v>Diabetes</v>
      </c>
      <c r="G1702" s="13" t="s">
        <v>8291</v>
      </c>
      <c r="H1702" s="13" t="s">
        <v>8291</v>
      </c>
      <c r="I1702" s="13" t="s">
        <v>8291</v>
      </c>
      <c r="J1702" s="27" t="s">
        <v>8292</v>
      </c>
      <c r="K1702" s="13" t="s">
        <v>8291</v>
      </c>
      <c r="L1702" s="13" t="str">
        <f t="shared" si="106"/>
        <v>No</v>
      </c>
      <c r="M1702" s="28">
        <f t="shared" si="107"/>
        <v>0</v>
      </c>
    </row>
    <row r="1703" spans="2:13" ht="15.75" customHeight="1" x14ac:dyDescent="0.3">
      <c r="B1703" s="12" t="s">
        <v>6147</v>
      </c>
      <c r="C1703" s="13">
        <v>37.43</v>
      </c>
      <c r="D1703" s="13" t="str">
        <f t="shared" si="104"/>
        <v>Obesity</v>
      </c>
      <c r="E1703" s="13">
        <v>4.5199999999999996</v>
      </c>
      <c r="F1703" s="13" t="str">
        <f t="shared" si="105"/>
        <v>Normal</v>
      </c>
      <c r="G1703" s="13" t="s">
        <v>8291</v>
      </c>
      <c r="H1703" s="13" t="s">
        <v>8291</v>
      </c>
      <c r="I1703" s="13" t="s">
        <v>8291</v>
      </c>
      <c r="J1703" s="27">
        <v>1</v>
      </c>
      <c r="K1703" s="13" t="s">
        <v>8291</v>
      </c>
      <c r="L1703" s="13" t="str">
        <f t="shared" si="106"/>
        <v>No</v>
      </c>
      <c r="M1703" s="28">
        <f t="shared" si="107"/>
        <v>1</v>
      </c>
    </row>
    <row r="1704" spans="2:13" ht="15.75" customHeight="1" x14ac:dyDescent="0.3">
      <c r="B1704" s="12" t="s">
        <v>6150</v>
      </c>
      <c r="C1704" s="13">
        <v>31.065000000000001</v>
      </c>
      <c r="D1704" s="13" t="str">
        <f t="shared" si="104"/>
        <v>Obesity</v>
      </c>
      <c r="E1704" s="13">
        <v>5.71</v>
      </c>
      <c r="F1704" s="13" t="str">
        <f t="shared" si="105"/>
        <v>Prediabetes</v>
      </c>
      <c r="G1704" s="13" t="s">
        <v>8291</v>
      </c>
      <c r="H1704" s="13" t="s">
        <v>8291</v>
      </c>
      <c r="I1704" s="13" t="s">
        <v>8291</v>
      </c>
      <c r="J1704" s="27" t="s">
        <v>8292</v>
      </c>
      <c r="K1704" s="13" t="s">
        <v>8291</v>
      </c>
      <c r="L1704" s="13" t="str">
        <f t="shared" si="106"/>
        <v>No</v>
      </c>
      <c r="M1704" s="28">
        <f t="shared" si="107"/>
        <v>0</v>
      </c>
    </row>
    <row r="1705" spans="2:13" ht="15.75" customHeight="1" x14ac:dyDescent="0.3">
      <c r="B1705" s="12" t="s">
        <v>6153</v>
      </c>
      <c r="C1705" s="13">
        <v>25.08</v>
      </c>
      <c r="D1705" s="13" t="str">
        <f t="shared" si="104"/>
        <v>Overweight</v>
      </c>
      <c r="E1705" s="13">
        <v>4.7699999999999996</v>
      </c>
      <c r="F1705" s="13" t="str">
        <f t="shared" si="105"/>
        <v>Normal</v>
      </c>
      <c r="G1705" s="13" t="s">
        <v>8291</v>
      </c>
      <c r="H1705" s="13" t="s">
        <v>8291</v>
      </c>
      <c r="I1705" s="13" t="s">
        <v>8291</v>
      </c>
      <c r="J1705" s="27" t="s">
        <v>8292</v>
      </c>
      <c r="K1705" s="13" t="s">
        <v>8291</v>
      </c>
      <c r="L1705" s="13" t="str">
        <f t="shared" si="106"/>
        <v>No</v>
      </c>
      <c r="M1705" s="28">
        <f t="shared" si="107"/>
        <v>0</v>
      </c>
    </row>
    <row r="1706" spans="2:13" ht="15.75" customHeight="1" x14ac:dyDescent="0.3">
      <c r="B1706" s="12" t="s">
        <v>6156</v>
      </c>
      <c r="C1706" s="13">
        <v>15.2</v>
      </c>
      <c r="D1706" s="13" t="str">
        <f t="shared" si="104"/>
        <v>Underweight</v>
      </c>
      <c r="E1706" s="13">
        <v>7.81</v>
      </c>
      <c r="F1706" s="13" t="str">
        <f t="shared" si="105"/>
        <v>Diabetes</v>
      </c>
      <c r="G1706" s="13" t="s">
        <v>8293</v>
      </c>
      <c r="H1706" s="13" t="s">
        <v>8291</v>
      </c>
      <c r="I1706" s="13" t="s">
        <v>8291</v>
      </c>
      <c r="J1706" s="27">
        <v>1</v>
      </c>
      <c r="K1706" s="13" t="s">
        <v>8291</v>
      </c>
      <c r="L1706" s="13" t="str">
        <f t="shared" si="106"/>
        <v>No</v>
      </c>
      <c r="M1706" s="28">
        <f t="shared" si="107"/>
        <v>1</v>
      </c>
    </row>
    <row r="1707" spans="2:13" ht="15.75" customHeight="1" x14ac:dyDescent="0.3">
      <c r="B1707" s="12" t="s">
        <v>6159</v>
      </c>
      <c r="C1707" s="13">
        <v>22.34</v>
      </c>
      <c r="D1707" s="13" t="str">
        <f t="shared" si="104"/>
        <v>Healthy Weight</v>
      </c>
      <c r="E1707" s="13">
        <v>5.19</v>
      </c>
      <c r="F1707" s="13" t="str">
        <f t="shared" si="105"/>
        <v>Normal</v>
      </c>
      <c r="G1707" s="13" t="s">
        <v>8293</v>
      </c>
      <c r="H1707" s="13" t="s">
        <v>8291</v>
      </c>
      <c r="I1707" s="13" t="s">
        <v>8291</v>
      </c>
      <c r="J1707" s="27" t="s">
        <v>8292</v>
      </c>
      <c r="K1707" s="13" t="s">
        <v>8291</v>
      </c>
      <c r="L1707" s="13" t="str">
        <f t="shared" si="106"/>
        <v>No</v>
      </c>
      <c r="M1707" s="28">
        <f t="shared" si="107"/>
        <v>0</v>
      </c>
    </row>
    <row r="1708" spans="2:13" ht="15.75" customHeight="1" x14ac:dyDescent="0.3">
      <c r="B1708" s="12" t="s">
        <v>6162</v>
      </c>
      <c r="C1708" s="13">
        <v>40.15</v>
      </c>
      <c r="D1708" s="13" t="str">
        <f t="shared" si="104"/>
        <v>Obesity</v>
      </c>
      <c r="E1708" s="13">
        <v>5.93</v>
      </c>
      <c r="F1708" s="13" t="str">
        <f t="shared" si="105"/>
        <v>Prediabetes</v>
      </c>
      <c r="G1708" s="13" t="s">
        <v>8291</v>
      </c>
      <c r="H1708" s="13" t="s">
        <v>8291</v>
      </c>
      <c r="I1708" s="13" t="s">
        <v>8291</v>
      </c>
      <c r="J1708" s="27">
        <v>1</v>
      </c>
      <c r="K1708" s="13" t="s">
        <v>8291</v>
      </c>
      <c r="L1708" s="13" t="str">
        <f t="shared" si="106"/>
        <v>No</v>
      </c>
      <c r="M1708" s="28">
        <f t="shared" si="107"/>
        <v>1</v>
      </c>
    </row>
    <row r="1709" spans="2:13" ht="15.75" customHeight="1" x14ac:dyDescent="0.3">
      <c r="B1709" s="12" t="s">
        <v>6166</v>
      </c>
      <c r="C1709" s="13">
        <v>37.729999999999997</v>
      </c>
      <c r="D1709" s="13" t="str">
        <f t="shared" si="104"/>
        <v>Obesity</v>
      </c>
      <c r="E1709" s="13">
        <v>6.29</v>
      </c>
      <c r="F1709" s="13" t="str">
        <f t="shared" si="105"/>
        <v>Prediabetes</v>
      </c>
      <c r="G1709" s="13" t="s">
        <v>8291</v>
      </c>
      <c r="H1709" s="13" t="s">
        <v>8291</v>
      </c>
      <c r="I1709" s="13" t="s">
        <v>8291</v>
      </c>
      <c r="J1709" s="27">
        <v>1</v>
      </c>
      <c r="K1709" s="13" t="s">
        <v>8291</v>
      </c>
      <c r="L1709" s="13" t="str">
        <f t="shared" si="106"/>
        <v>No</v>
      </c>
      <c r="M1709" s="28">
        <f t="shared" si="107"/>
        <v>1</v>
      </c>
    </row>
    <row r="1710" spans="2:13" ht="15.75" customHeight="1" x14ac:dyDescent="0.3">
      <c r="B1710" s="12" t="s">
        <v>6168</v>
      </c>
      <c r="C1710" s="13">
        <v>25.35</v>
      </c>
      <c r="D1710" s="13" t="str">
        <f t="shared" si="104"/>
        <v>Overweight</v>
      </c>
      <c r="E1710" s="13">
        <v>4.9000000000000004</v>
      </c>
      <c r="F1710" s="13" t="str">
        <f t="shared" si="105"/>
        <v>Normal</v>
      </c>
      <c r="G1710" s="13" t="s">
        <v>8291</v>
      </c>
      <c r="H1710" s="13" t="s">
        <v>8291</v>
      </c>
      <c r="I1710" s="13" t="s">
        <v>8291</v>
      </c>
      <c r="J1710" s="27" t="s">
        <v>8292</v>
      </c>
      <c r="K1710" s="13" t="s">
        <v>8291</v>
      </c>
      <c r="L1710" s="13" t="str">
        <f t="shared" si="106"/>
        <v>No</v>
      </c>
      <c r="M1710" s="28">
        <f t="shared" si="107"/>
        <v>0</v>
      </c>
    </row>
    <row r="1711" spans="2:13" ht="15.75" customHeight="1" x14ac:dyDescent="0.3">
      <c r="B1711" s="12" t="s">
        <v>6172</v>
      </c>
      <c r="C1711" s="13">
        <v>26.41</v>
      </c>
      <c r="D1711" s="13" t="str">
        <f t="shared" si="104"/>
        <v>Overweight</v>
      </c>
      <c r="E1711" s="13">
        <v>5.07</v>
      </c>
      <c r="F1711" s="13" t="str">
        <f t="shared" si="105"/>
        <v>Normal</v>
      </c>
      <c r="G1711" s="13" t="s">
        <v>8293</v>
      </c>
      <c r="H1711" s="13" t="s">
        <v>8291</v>
      </c>
      <c r="I1711" s="13" t="s">
        <v>8291</v>
      </c>
      <c r="J1711" s="27">
        <v>1</v>
      </c>
      <c r="K1711" s="13" t="s">
        <v>8291</v>
      </c>
      <c r="L1711" s="13" t="str">
        <f t="shared" si="106"/>
        <v>No</v>
      </c>
      <c r="M1711" s="28">
        <f t="shared" si="107"/>
        <v>1</v>
      </c>
    </row>
    <row r="1712" spans="2:13" ht="15.75" customHeight="1" x14ac:dyDescent="0.3">
      <c r="B1712" s="12" t="s">
        <v>6174</v>
      </c>
      <c r="C1712" s="13">
        <v>27.6</v>
      </c>
      <c r="D1712" s="13" t="str">
        <f t="shared" si="104"/>
        <v>Overweight</v>
      </c>
      <c r="E1712" s="13">
        <v>5.33</v>
      </c>
      <c r="F1712" s="13" t="str">
        <f t="shared" si="105"/>
        <v>Normal</v>
      </c>
      <c r="G1712" s="13" t="s">
        <v>8291</v>
      </c>
      <c r="H1712" s="13" t="s">
        <v>8291</v>
      </c>
      <c r="I1712" s="13" t="s">
        <v>8291</v>
      </c>
      <c r="J1712" s="27">
        <v>1</v>
      </c>
      <c r="K1712" s="13" t="s">
        <v>8291</v>
      </c>
      <c r="L1712" s="13" t="str">
        <f t="shared" si="106"/>
        <v>No</v>
      </c>
      <c r="M1712" s="28">
        <f t="shared" si="107"/>
        <v>1</v>
      </c>
    </row>
    <row r="1713" spans="2:13" ht="15.75" customHeight="1" x14ac:dyDescent="0.3">
      <c r="B1713" s="12" t="s">
        <v>6178</v>
      </c>
      <c r="C1713" s="13">
        <v>33.82</v>
      </c>
      <c r="D1713" s="13" t="str">
        <f t="shared" si="104"/>
        <v>Obesity</v>
      </c>
      <c r="E1713" s="13">
        <v>8.93</v>
      </c>
      <c r="F1713" s="13" t="str">
        <f t="shared" si="105"/>
        <v>Diabetes</v>
      </c>
      <c r="G1713" s="13" t="s">
        <v>8293</v>
      </c>
      <c r="H1713" s="13" t="s">
        <v>8291</v>
      </c>
      <c r="I1713" s="13" t="s">
        <v>8291</v>
      </c>
      <c r="J1713" s="27">
        <v>1</v>
      </c>
      <c r="K1713" s="13" t="s">
        <v>8291</v>
      </c>
      <c r="L1713" s="13" t="str">
        <f t="shared" si="106"/>
        <v>No</v>
      </c>
      <c r="M1713" s="28">
        <f t="shared" si="107"/>
        <v>1</v>
      </c>
    </row>
    <row r="1714" spans="2:13" ht="15.75" customHeight="1" x14ac:dyDescent="0.3">
      <c r="B1714" s="12" t="s">
        <v>6182</v>
      </c>
      <c r="C1714" s="13">
        <v>32.9</v>
      </c>
      <c r="D1714" s="13" t="str">
        <f t="shared" si="104"/>
        <v>Obesity</v>
      </c>
      <c r="E1714" s="13">
        <v>4.3499999999999996</v>
      </c>
      <c r="F1714" s="13" t="str">
        <f t="shared" si="105"/>
        <v>Normal</v>
      </c>
      <c r="G1714" s="13" t="s">
        <v>8291</v>
      </c>
      <c r="H1714" s="13" t="s">
        <v>8291</v>
      </c>
      <c r="I1714" s="13" t="s">
        <v>8291</v>
      </c>
      <c r="J1714" s="27" t="s">
        <v>8292</v>
      </c>
      <c r="K1714" s="13" t="s">
        <v>8291</v>
      </c>
      <c r="L1714" s="13" t="str">
        <f t="shared" si="106"/>
        <v>No</v>
      </c>
      <c r="M1714" s="28">
        <f t="shared" si="107"/>
        <v>0</v>
      </c>
    </row>
    <row r="1715" spans="2:13" ht="15.75" customHeight="1" x14ac:dyDescent="0.3">
      <c r="B1715" s="12" t="s">
        <v>6185</v>
      </c>
      <c r="C1715" s="13">
        <v>30.875</v>
      </c>
      <c r="D1715" s="13" t="str">
        <f t="shared" si="104"/>
        <v>Obesity</v>
      </c>
      <c r="E1715" s="13">
        <v>9.5399999999999991</v>
      </c>
      <c r="F1715" s="13" t="str">
        <f t="shared" si="105"/>
        <v>Diabetes</v>
      </c>
      <c r="G1715" s="13" t="s">
        <v>8293</v>
      </c>
      <c r="H1715" s="13" t="s">
        <v>8291</v>
      </c>
      <c r="I1715" s="13" t="s">
        <v>8291</v>
      </c>
      <c r="J1715" s="27">
        <v>1</v>
      </c>
      <c r="K1715" s="13" t="s">
        <v>8291</v>
      </c>
      <c r="L1715" s="13" t="str">
        <f t="shared" si="106"/>
        <v>No</v>
      </c>
      <c r="M1715" s="28">
        <f t="shared" si="107"/>
        <v>1</v>
      </c>
    </row>
    <row r="1716" spans="2:13" ht="15.75" customHeight="1" x14ac:dyDescent="0.3">
      <c r="B1716" s="12" t="s">
        <v>6188</v>
      </c>
      <c r="C1716" s="13">
        <v>32.64</v>
      </c>
      <c r="D1716" s="13" t="str">
        <f t="shared" si="104"/>
        <v>Obesity</v>
      </c>
      <c r="E1716" s="13">
        <v>5.91</v>
      </c>
      <c r="F1716" s="13" t="str">
        <f t="shared" si="105"/>
        <v>Prediabetes</v>
      </c>
      <c r="G1716" s="13" t="s">
        <v>8291</v>
      </c>
      <c r="H1716" s="13" t="s">
        <v>8291</v>
      </c>
      <c r="I1716" s="13" t="s">
        <v>8291</v>
      </c>
      <c r="J1716" s="27" t="s">
        <v>8292</v>
      </c>
      <c r="K1716" s="13" t="s">
        <v>8291</v>
      </c>
      <c r="L1716" s="13" t="str">
        <f t="shared" si="106"/>
        <v>No</v>
      </c>
      <c r="M1716" s="28">
        <f t="shared" si="107"/>
        <v>0</v>
      </c>
    </row>
    <row r="1717" spans="2:13" ht="15.75" customHeight="1" x14ac:dyDescent="0.3">
      <c r="B1717" s="12" t="s">
        <v>6192</v>
      </c>
      <c r="C1717" s="13">
        <v>22.135000000000002</v>
      </c>
      <c r="D1717" s="13" t="str">
        <f t="shared" si="104"/>
        <v>Healthy Weight</v>
      </c>
      <c r="E1717" s="13">
        <v>5.0999999999999996</v>
      </c>
      <c r="F1717" s="13" t="str">
        <f t="shared" si="105"/>
        <v>Normal</v>
      </c>
      <c r="G1717" s="13" t="s">
        <v>8291</v>
      </c>
      <c r="H1717" s="13" t="s">
        <v>8291</v>
      </c>
      <c r="I1717" s="13" t="s">
        <v>8291</v>
      </c>
      <c r="J1717" s="27" t="s">
        <v>8292</v>
      </c>
      <c r="K1717" s="13" t="s">
        <v>8291</v>
      </c>
      <c r="L1717" s="13" t="str">
        <f t="shared" si="106"/>
        <v>No</v>
      </c>
      <c r="M1717" s="28">
        <f t="shared" si="107"/>
        <v>0</v>
      </c>
    </row>
    <row r="1718" spans="2:13" ht="15.75" customHeight="1" x14ac:dyDescent="0.3">
      <c r="B1718" s="12" t="s">
        <v>6195</v>
      </c>
      <c r="C1718" s="13">
        <v>16.53</v>
      </c>
      <c r="D1718" s="13" t="str">
        <f t="shared" si="104"/>
        <v>Underweight</v>
      </c>
      <c r="E1718" s="13">
        <v>5.08</v>
      </c>
      <c r="F1718" s="13" t="str">
        <f t="shared" si="105"/>
        <v>Normal</v>
      </c>
      <c r="G1718" s="13" t="s">
        <v>8291</v>
      </c>
      <c r="H1718" s="13" t="s">
        <v>8291</v>
      </c>
      <c r="I1718" s="13" t="s">
        <v>8291</v>
      </c>
      <c r="J1718" s="27">
        <v>2</v>
      </c>
      <c r="K1718" s="13" t="s">
        <v>8291</v>
      </c>
      <c r="L1718" s="13" t="str">
        <f t="shared" si="106"/>
        <v>No</v>
      </c>
      <c r="M1718" s="28">
        <f t="shared" si="107"/>
        <v>2</v>
      </c>
    </row>
    <row r="1719" spans="2:13" ht="15.75" customHeight="1" x14ac:dyDescent="0.3">
      <c r="B1719" s="12" t="s">
        <v>6198</v>
      </c>
      <c r="C1719" s="13">
        <v>32.774999999999999</v>
      </c>
      <c r="D1719" s="13" t="str">
        <f t="shared" si="104"/>
        <v>Obesity</v>
      </c>
      <c r="E1719" s="13">
        <v>4.75</v>
      </c>
      <c r="F1719" s="13" t="str">
        <f t="shared" si="105"/>
        <v>Normal</v>
      </c>
      <c r="G1719" s="13" t="s">
        <v>8291</v>
      </c>
      <c r="H1719" s="13" t="s">
        <v>8291</v>
      </c>
      <c r="I1719" s="13" t="s">
        <v>8291</v>
      </c>
      <c r="J1719" s="27" t="s">
        <v>8292</v>
      </c>
      <c r="K1719" s="13" t="s">
        <v>8291</v>
      </c>
      <c r="L1719" s="13" t="str">
        <f t="shared" si="106"/>
        <v>No</v>
      </c>
      <c r="M1719" s="28">
        <f t="shared" si="107"/>
        <v>0</v>
      </c>
    </row>
    <row r="1720" spans="2:13" ht="15.75" customHeight="1" x14ac:dyDescent="0.3">
      <c r="B1720" s="12" t="s">
        <v>6202</v>
      </c>
      <c r="C1720" s="13">
        <v>30.9</v>
      </c>
      <c r="D1720" s="13" t="str">
        <f t="shared" si="104"/>
        <v>Obesity</v>
      </c>
      <c r="E1720" s="13">
        <v>6.05</v>
      </c>
      <c r="F1720" s="13" t="str">
        <f t="shared" si="105"/>
        <v>Prediabetes</v>
      </c>
      <c r="G1720" s="13" t="s">
        <v>8291</v>
      </c>
      <c r="H1720" s="13" t="s">
        <v>8291</v>
      </c>
      <c r="I1720" s="13" t="s">
        <v>8291</v>
      </c>
      <c r="J1720" s="27">
        <v>1</v>
      </c>
      <c r="K1720" s="13" t="s">
        <v>8291</v>
      </c>
      <c r="L1720" s="13" t="str">
        <f t="shared" si="106"/>
        <v>No</v>
      </c>
      <c r="M1720" s="28">
        <f t="shared" si="107"/>
        <v>1</v>
      </c>
    </row>
    <row r="1721" spans="2:13" ht="15.75" customHeight="1" x14ac:dyDescent="0.3">
      <c r="B1721" s="12" t="s">
        <v>6206</v>
      </c>
      <c r="C1721" s="13">
        <v>15.58</v>
      </c>
      <c r="D1721" s="13" t="str">
        <f t="shared" si="104"/>
        <v>Underweight</v>
      </c>
      <c r="E1721" s="13">
        <v>11.56</v>
      </c>
      <c r="F1721" s="13" t="str">
        <f t="shared" si="105"/>
        <v>Diabetes</v>
      </c>
      <c r="G1721" s="13" t="s">
        <v>8291</v>
      </c>
      <c r="H1721" s="13" t="s">
        <v>8291</v>
      </c>
      <c r="I1721" s="13" t="s">
        <v>8291</v>
      </c>
      <c r="J1721" s="27" t="s">
        <v>8292</v>
      </c>
      <c r="K1721" s="13" t="s">
        <v>8291</v>
      </c>
      <c r="L1721" s="13" t="str">
        <f t="shared" si="106"/>
        <v>No</v>
      </c>
      <c r="M1721" s="28">
        <f t="shared" si="107"/>
        <v>0</v>
      </c>
    </row>
    <row r="1722" spans="2:13" ht="15.75" customHeight="1" x14ac:dyDescent="0.3">
      <c r="B1722" s="12" t="s">
        <v>6209</v>
      </c>
      <c r="C1722" s="13">
        <v>26.315000000000001</v>
      </c>
      <c r="D1722" s="13" t="str">
        <f t="shared" si="104"/>
        <v>Overweight</v>
      </c>
      <c r="E1722" s="13">
        <v>5.76</v>
      </c>
      <c r="F1722" s="13" t="str">
        <f t="shared" si="105"/>
        <v>Prediabetes</v>
      </c>
      <c r="G1722" s="13" t="s">
        <v>8291</v>
      </c>
      <c r="H1722" s="13" t="s">
        <v>8291</v>
      </c>
      <c r="I1722" s="13" t="s">
        <v>8291</v>
      </c>
      <c r="J1722" s="27" t="s">
        <v>8292</v>
      </c>
      <c r="K1722" s="13" t="s">
        <v>8291</v>
      </c>
      <c r="L1722" s="13" t="str">
        <f t="shared" si="106"/>
        <v>No</v>
      </c>
      <c r="M1722" s="28">
        <f t="shared" si="107"/>
        <v>0</v>
      </c>
    </row>
    <row r="1723" spans="2:13" ht="15.75" customHeight="1" x14ac:dyDescent="0.3">
      <c r="B1723" s="12" t="s">
        <v>6212</v>
      </c>
      <c r="C1723" s="13">
        <v>35.61</v>
      </c>
      <c r="D1723" s="13" t="str">
        <f t="shared" si="104"/>
        <v>Obesity</v>
      </c>
      <c r="E1723" s="13">
        <v>5.65</v>
      </c>
      <c r="F1723" s="13" t="str">
        <f t="shared" si="105"/>
        <v>Normal</v>
      </c>
      <c r="G1723" s="13" t="s">
        <v>8291</v>
      </c>
      <c r="H1723" s="13" t="s">
        <v>8293</v>
      </c>
      <c r="I1723" s="13" t="s">
        <v>8291</v>
      </c>
      <c r="J1723" s="27">
        <v>1</v>
      </c>
      <c r="K1723" s="13" t="s">
        <v>8291</v>
      </c>
      <c r="L1723" s="13" t="str">
        <f t="shared" si="106"/>
        <v>No</v>
      </c>
      <c r="M1723" s="28">
        <f t="shared" si="107"/>
        <v>1</v>
      </c>
    </row>
    <row r="1724" spans="2:13" ht="15.75" customHeight="1" x14ac:dyDescent="0.3">
      <c r="B1724" s="12" t="s">
        <v>6215</v>
      </c>
      <c r="C1724" s="13">
        <v>37.56</v>
      </c>
      <c r="D1724" s="13" t="str">
        <f t="shared" si="104"/>
        <v>Obesity</v>
      </c>
      <c r="E1724" s="13">
        <v>5.88</v>
      </c>
      <c r="F1724" s="13" t="str">
        <f t="shared" si="105"/>
        <v>Prediabetes</v>
      </c>
      <c r="G1724" s="13" t="s">
        <v>8291</v>
      </c>
      <c r="H1724" s="13" t="s">
        <v>8293</v>
      </c>
      <c r="I1724" s="13" t="s">
        <v>8291</v>
      </c>
      <c r="J1724" s="27">
        <v>1</v>
      </c>
      <c r="K1724" s="13" t="s">
        <v>8291</v>
      </c>
      <c r="L1724" s="13" t="str">
        <f t="shared" si="106"/>
        <v>No</v>
      </c>
      <c r="M1724" s="28">
        <f t="shared" si="107"/>
        <v>1</v>
      </c>
    </row>
    <row r="1725" spans="2:13" ht="15.75" customHeight="1" x14ac:dyDescent="0.3">
      <c r="B1725" s="12" t="s">
        <v>6219</v>
      </c>
      <c r="C1725" s="13">
        <v>15.49</v>
      </c>
      <c r="D1725" s="13" t="str">
        <f t="shared" si="104"/>
        <v>Underweight</v>
      </c>
      <c r="E1725" s="13">
        <v>9.6</v>
      </c>
      <c r="F1725" s="13" t="str">
        <f t="shared" si="105"/>
        <v>Diabetes</v>
      </c>
      <c r="G1725" s="13" t="s">
        <v>8291</v>
      </c>
      <c r="H1725" s="13" t="s">
        <v>8291</v>
      </c>
      <c r="I1725" s="13" t="s">
        <v>8291</v>
      </c>
      <c r="J1725" s="27" t="s">
        <v>8292</v>
      </c>
      <c r="K1725" s="13" t="s">
        <v>8291</v>
      </c>
      <c r="L1725" s="13" t="str">
        <f t="shared" si="106"/>
        <v>No</v>
      </c>
      <c r="M1725" s="28">
        <f t="shared" si="107"/>
        <v>0</v>
      </c>
    </row>
    <row r="1726" spans="2:13" ht="15.75" customHeight="1" x14ac:dyDescent="0.3">
      <c r="B1726" s="12" t="s">
        <v>6223</v>
      </c>
      <c r="C1726" s="13">
        <v>23.48</v>
      </c>
      <c r="D1726" s="13" t="str">
        <f t="shared" si="104"/>
        <v>Healthy Weight</v>
      </c>
      <c r="E1726" s="13">
        <v>6.24</v>
      </c>
      <c r="F1726" s="13" t="str">
        <f t="shared" si="105"/>
        <v>Prediabetes</v>
      </c>
      <c r="G1726" s="13" t="s">
        <v>8291</v>
      </c>
      <c r="H1726" s="13" t="s">
        <v>8291</v>
      </c>
      <c r="I1726" s="13" t="s">
        <v>8291</v>
      </c>
      <c r="J1726" s="27">
        <v>1</v>
      </c>
      <c r="K1726" s="13" t="s">
        <v>8291</v>
      </c>
      <c r="L1726" s="13" t="str">
        <f t="shared" si="106"/>
        <v>No</v>
      </c>
      <c r="M1726" s="28">
        <f t="shared" si="107"/>
        <v>1</v>
      </c>
    </row>
    <row r="1727" spans="2:13" ht="15.75" customHeight="1" x14ac:dyDescent="0.3">
      <c r="B1727" s="12" t="s">
        <v>6227</v>
      </c>
      <c r="C1727" s="13">
        <v>30.02</v>
      </c>
      <c r="D1727" s="13" t="str">
        <f t="shared" si="104"/>
        <v>Obesity</v>
      </c>
      <c r="E1727" s="13">
        <v>7.63</v>
      </c>
      <c r="F1727" s="13" t="str">
        <f t="shared" si="105"/>
        <v>Diabetes</v>
      </c>
      <c r="G1727" s="13" t="s">
        <v>8293</v>
      </c>
      <c r="H1727" s="13" t="s">
        <v>8291</v>
      </c>
      <c r="I1727" s="13" t="s">
        <v>8291</v>
      </c>
      <c r="J1727" s="27">
        <v>1</v>
      </c>
      <c r="K1727" s="13" t="s">
        <v>8291</v>
      </c>
      <c r="L1727" s="13" t="str">
        <f t="shared" si="106"/>
        <v>No</v>
      </c>
      <c r="M1727" s="28">
        <f t="shared" si="107"/>
        <v>1</v>
      </c>
    </row>
    <row r="1728" spans="2:13" ht="15.75" customHeight="1" x14ac:dyDescent="0.3">
      <c r="B1728" s="12" t="s">
        <v>6230</v>
      </c>
      <c r="C1728" s="13">
        <v>26.885000000000002</v>
      </c>
      <c r="D1728" s="13" t="str">
        <f t="shared" si="104"/>
        <v>Overweight</v>
      </c>
      <c r="E1728" s="13">
        <v>8.66</v>
      </c>
      <c r="F1728" s="13" t="str">
        <f t="shared" si="105"/>
        <v>Diabetes</v>
      </c>
      <c r="G1728" s="13" t="s">
        <v>8293</v>
      </c>
      <c r="H1728" s="13" t="s">
        <v>8291</v>
      </c>
      <c r="I1728" s="13" t="s">
        <v>8291</v>
      </c>
      <c r="J1728" s="27">
        <v>1</v>
      </c>
      <c r="K1728" s="13" t="s">
        <v>8291</v>
      </c>
      <c r="L1728" s="13" t="str">
        <f t="shared" si="106"/>
        <v>No</v>
      </c>
      <c r="M1728" s="28">
        <f t="shared" si="107"/>
        <v>1</v>
      </c>
    </row>
    <row r="1729" spans="2:13" ht="15.75" customHeight="1" x14ac:dyDescent="0.3">
      <c r="B1729" s="12" t="s">
        <v>6234</v>
      </c>
      <c r="C1729" s="13">
        <v>25.84</v>
      </c>
      <c r="D1729" s="13" t="str">
        <f t="shared" si="104"/>
        <v>Overweight</v>
      </c>
      <c r="E1729" s="13">
        <v>8.5500000000000007</v>
      </c>
      <c r="F1729" s="13" t="str">
        <f t="shared" si="105"/>
        <v>Diabetes</v>
      </c>
      <c r="G1729" s="13" t="s">
        <v>8293</v>
      </c>
      <c r="H1729" s="13" t="s">
        <v>8291</v>
      </c>
      <c r="I1729" s="13" t="s">
        <v>8291</v>
      </c>
      <c r="J1729" s="27">
        <v>1</v>
      </c>
      <c r="K1729" s="13" t="s">
        <v>8291</v>
      </c>
      <c r="L1729" s="13" t="str">
        <f t="shared" si="106"/>
        <v>No</v>
      </c>
      <c r="M1729" s="28">
        <f t="shared" si="107"/>
        <v>1</v>
      </c>
    </row>
    <row r="1730" spans="2:13" ht="15.75" customHeight="1" x14ac:dyDescent="0.3">
      <c r="B1730" s="12" t="s">
        <v>6237</v>
      </c>
      <c r="C1730" s="13">
        <v>27.454999999999998</v>
      </c>
      <c r="D1730" s="13" t="str">
        <f t="shared" si="104"/>
        <v>Overweight</v>
      </c>
      <c r="E1730" s="13">
        <v>4.54</v>
      </c>
      <c r="F1730" s="13" t="str">
        <f t="shared" si="105"/>
        <v>Normal</v>
      </c>
      <c r="G1730" s="13" t="s">
        <v>8291</v>
      </c>
      <c r="H1730" s="13" t="s">
        <v>8291</v>
      </c>
      <c r="I1730" s="13" t="s">
        <v>8291</v>
      </c>
      <c r="J1730" s="27" t="s">
        <v>8292</v>
      </c>
      <c r="K1730" s="13" t="s">
        <v>8291</v>
      </c>
      <c r="L1730" s="13" t="str">
        <f t="shared" si="106"/>
        <v>No</v>
      </c>
      <c r="M1730" s="28">
        <f t="shared" si="107"/>
        <v>0</v>
      </c>
    </row>
    <row r="1731" spans="2:13" ht="15.75" customHeight="1" x14ac:dyDescent="0.3">
      <c r="B1731" s="12" t="s">
        <v>6240</v>
      </c>
      <c r="C1731" s="13">
        <v>24.605</v>
      </c>
      <c r="D1731" s="13" t="str">
        <f t="shared" ref="D1731:D1794" si="108">IF(C1731&lt;18.5,"Underweight", IF(AND(C1731&gt;=18.5,C1731&lt;=24.9),"Healthy Weight", IF(AND(C1731&gt;=25,C1731&lt;=29.9),"Overweight", IF(C1731&gt;=30,"Obesity"))))</f>
        <v>Healthy Weight</v>
      </c>
      <c r="E1731" s="13">
        <v>5.7</v>
      </c>
      <c r="F1731" s="13" t="str">
        <f t="shared" ref="F1731:F1794" si="109">IF(E1731&lt;5.7,"Normal",IF(AND(E1731&gt;=5.7,E1731&lt;=6.4),"Prediabetes",IF(E1731&gt;=6.5,"Diabetes")))</f>
        <v>Prediabetes</v>
      </c>
      <c r="G1731" s="13" t="s">
        <v>8291</v>
      </c>
      <c r="H1731" s="13" t="s">
        <v>8291</v>
      </c>
      <c r="I1731" s="13" t="s">
        <v>8291</v>
      </c>
      <c r="J1731" s="27" t="s">
        <v>8292</v>
      </c>
      <c r="K1731" s="13" t="s">
        <v>8291</v>
      </c>
      <c r="L1731" s="13" t="str">
        <f t="shared" ref="L1731:L1794" si="110">IF($K$3:$K$2337="?","No",K1731)</f>
        <v>No</v>
      </c>
      <c r="M1731" s="28">
        <f t="shared" ref="M1731:M1794" si="111">IF(J1731="No major surgery", 0,J1731)</f>
        <v>0</v>
      </c>
    </row>
    <row r="1732" spans="2:13" ht="15.75" customHeight="1" x14ac:dyDescent="0.3">
      <c r="B1732" s="12" t="s">
        <v>6244</v>
      </c>
      <c r="C1732" s="13">
        <v>30.8</v>
      </c>
      <c r="D1732" s="13" t="str">
        <f t="shared" si="108"/>
        <v>Obesity</v>
      </c>
      <c r="E1732" s="13">
        <v>5.07</v>
      </c>
      <c r="F1732" s="13" t="str">
        <f t="shared" si="109"/>
        <v>Normal</v>
      </c>
      <c r="G1732" s="13" t="s">
        <v>8291</v>
      </c>
      <c r="H1732" s="13" t="s">
        <v>8291</v>
      </c>
      <c r="I1732" s="13" t="s">
        <v>8291</v>
      </c>
      <c r="J1732" s="27" t="s">
        <v>8292</v>
      </c>
      <c r="K1732" s="13" t="s">
        <v>8291</v>
      </c>
      <c r="L1732" s="13" t="str">
        <f t="shared" si="110"/>
        <v>No</v>
      </c>
      <c r="M1732" s="28">
        <f t="shared" si="111"/>
        <v>0</v>
      </c>
    </row>
    <row r="1733" spans="2:13" ht="15.75" customHeight="1" x14ac:dyDescent="0.3">
      <c r="B1733" s="12" t="s">
        <v>6247</v>
      </c>
      <c r="C1733" s="13">
        <v>34.799999999999997</v>
      </c>
      <c r="D1733" s="13" t="str">
        <f t="shared" si="108"/>
        <v>Obesity</v>
      </c>
      <c r="E1733" s="13">
        <v>4.38</v>
      </c>
      <c r="F1733" s="13" t="str">
        <f t="shared" si="109"/>
        <v>Normal</v>
      </c>
      <c r="G1733" s="13" t="s">
        <v>8291</v>
      </c>
      <c r="H1733" s="13" t="s">
        <v>8291</v>
      </c>
      <c r="I1733" s="13" t="s">
        <v>8291</v>
      </c>
      <c r="J1733" s="27">
        <v>1</v>
      </c>
      <c r="K1733" s="13" t="s">
        <v>8291</v>
      </c>
      <c r="L1733" s="13" t="str">
        <f t="shared" si="110"/>
        <v>No</v>
      </c>
      <c r="M1733" s="28">
        <f t="shared" si="111"/>
        <v>1</v>
      </c>
    </row>
    <row r="1734" spans="2:13" ht="15.75" customHeight="1" x14ac:dyDescent="0.3">
      <c r="B1734" s="12" t="s">
        <v>6250</v>
      </c>
      <c r="C1734" s="13">
        <v>34.21</v>
      </c>
      <c r="D1734" s="13" t="str">
        <f t="shared" si="108"/>
        <v>Obesity</v>
      </c>
      <c r="E1734" s="13">
        <v>4.54</v>
      </c>
      <c r="F1734" s="13" t="str">
        <f t="shared" si="109"/>
        <v>Normal</v>
      </c>
      <c r="G1734" s="13" t="s">
        <v>8291</v>
      </c>
      <c r="H1734" s="13" t="s">
        <v>8291</v>
      </c>
      <c r="I1734" s="13" t="s">
        <v>8291</v>
      </c>
      <c r="J1734" s="27">
        <v>1</v>
      </c>
      <c r="K1734" s="13" t="s">
        <v>8291</v>
      </c>
      <c r="L1734" s="13" t="str">
        <f t="shared" si="110"/>
        <v>No</v>
      </c>
      <c r="M1734" s="28">
        <f t="shared" si="111"/>
        <v>1</v>
      </c>
    </row>
    <row r="1735" spans="2:13" ht="15.75" customHeight="1" x14ac:dyDescent="0.3">
      <c r="B1735" s="12" t="s">
        <v>6253</v>
      </c>
      <c r="C1735" s="13">
        <v>31</v>
      </c>
      <c r="D1735" s="13" t="str">
        <f t="shared" si="108"/>
        <v>Obesity</v>
      </c>
      <c r="E1735" s="13">
        <v>5.38</v>
      </c>
      <c r="F1735" s="13" t="str">
        <f t="shared" si="109"/>
        <v>Normal</v>
      </c>
      <c r="G1735" s="13" t="s">
        <v>8291</v>
      </c>
      <c r="H1735" s="13" t="s">
        <v>8291</v>
      </c>
      <c r="I1735" s="13" t="s">
        <v>8291</v>
      </c>
      <c r="J1735" s="27">
        <v>1</v>
      </c>
      <c r="K1735" s="13" t="s">
        <v>8291</v>
      </c>
      <c r="L1735" s="13" t="str">
        <f t="shared" si="110"/>
        <v>No</v>
      </c>
      <c r="M1735" s="28">
        <f t="shared" si="111"/>
        <v>1</v>
      </c>
    </row>
    <row r="1736" spans="2:13" ht="15.75" customHeight="1" x14ac:dyDescent="0.3">
      <c r="B1736" s="12" t="s">
        <v>6257</v>
      </c>
      <c r="C1736" s="13">
        <v>26.125</v>
      </c>
      <c r="D1736" s="13" t="str">
        <f t="shared" si="108"/>
        <v>Overweight</v>
      </c>
      <c r="E1736" s="13">
        <v>5.55</v>
      </c>
      <c r="F1736" s="13" t="str">
        <f t="shared" si="109"/>
        <v>Normal</v>
      </c>
      <c r="G1736" s="13" t="s">
        <v>8291</v>
      </c>
      <c r="H1736" s="13" t="s">
        <v>8291</v>
      </c>
      <c r="I1736" s="13" t="s">
        <v>8291</v>
      </c>
      <c r="J1736" s="27">
        <v>1</v>
      </c>
      <c r="K1736" s="13" t="s">
        <v>8291</v>
      </c>
      <c r="L1736" s="13" t="str">
        <f t="shared" si="110"/>
        <v>No</v>
      </c>
      <c r="M1736" s="28">
        <f t="shared" si="111"/>
        <v>1</v>
      </c>
    </row>
    <row r="1737" spans="2:13" ht="15.75" customHeight="1" x14ac:dyDescent="0.3">
      <c r="B1737" s="12" t="s">
        <v>6261</v>
      </c>
      <c r="C1737" s="13">
        <v>30.13</v>
      </c>
      <c r="D1737" s="13" t="str">
        <f t="shared" si="108"/>
        <v>Obesity</v>
      </c>
      <c r="E1737" s="13">
        <v>4.03</v>
      </c>
      <c r="F1737" s="13" t="str">
        <f t="shared" si="109"/>
        <v>Normal</v>
      </c>
      <c r="G1737" s="13" t="s">
        <v>8293</v>
      </c>
      <c r="H1737" s="13" t="s">
        <v>8291</v>
      </c>
      <c r="I1737" s="13" t="s">
        <v>8291</v>
      </c>
      <c r="J1737" s="27">
        <v>1</v>
      </c>
      <c r="K1737" s="13" t="s">
        <v>8291</v>
      </c>
      <c r="L1737" s="13" t="str">
        <f t="shared" si="110"/>
        <v>No</v>
      </c>
      <c r="M1737" s="28">
        <f t="shared" si="111"/>
        <v>1</v>
      </c>
    </row>
    <row r="1738" spans="2:13" ht="15.75" customHeight="1" x14ac:dyDescent="0.3">
      <c r="B1738" s="12" t="s">
        <v>6265</v>
      </c>
      <c r="C1738" s="13">
        <v>34.19</v>
      </c>
      <c r="D1738" s="13" t="str">
        <f t="shared" si="108"/>
        <v>Obesity</v>
      </c>
      <c r="E1738" s="13">
        <v>4.1900000000000004</v>
      </c>
      <c r="F1738" s="13" t="str">
        <f t="shared" si="109"/>
        <v>Normal</v>
      </c>
      <c r="G1738" s="13" t="s">
        <v>8291</v>
      </c>
      <c r="H1738" s="13" t="s">
        <v>8291</v>
      </c>
      <c r="I1738" s="13" t="s">
        <v>8291</v>
      </c>
      <c r="J1738" s="27" t="s">
        <v>8292</v>
      </c>
      <c r="K1738" s="13" t="s">
        <v>8291</v>
      </c>
      <c r="L1738" s="13" t="str">
        <f t="shared" si="110"/>
        <v>No</v>
      </c>
      <c r="M1738" s="28">
        <f t="shared" si="111"/>
        <v>0</v>
      </c>
    </row>
    <row r="1739" spans="2:13" ht="15.75" customHeight="1" x14ac:dyDescent="0.3">
      <c r="B1739" s="12" t="s">
        <v>6269</v>
      </c>
      <c r="C1739" s="13">
        <v>22.515000000000001</v>
      </c>
      <c r="D1739" s="13" t="str">
        <f t="shared" si="108"/>
        <v>Healthy Weight</v>
      </c>
      <c r="E1739" s="13">
        <v>4.37</v>
      </c>
      <c r="F1739" s="13" t="str">
        <f t="shared" si="109"/>
        <v>Normal</v>
      </c>
      <c r="G1739" s="13" t="s">
        <v>8291</v>
      </c>
      <c r="H1739" s="13" t="s">
        <v>8291</v>
      </c>
      <c r="I1739" s="13" t="s">
        <v>8293</v>
      </c>
      <c r="J1739" s="27">
        <v>1</v>
      </c>
      <c r="K1739" s="13" t="s">
        <v>8291</v>
      </c>
      <c r="L1739" s="13" t="str">
        <f t="shared" si="110"/>
        <v>No</v>
      </c>
      <c r="M1739" s="28">
        <f t="shared" si="111"/>
        <v>1</v>
      </c>
    </row>
    <row r="1740" spans="2:13" ht="15.75" customHeight="1" x14ac:dyDescent="0.3">
      <c r="B1740" s="12" t="s">
        <v>6272</v>
      </c>
      <c r="C1740" s="13">
        <v>18.239999999999998</v>
      </c>
      <c r="D1740" s="13" t="str">
        <f t="shared" si="108"/>
        <v>Underweight</v>
      </c>
      <c r="E1740" s="13">
        <v>5.31</v>
      </c>
      <c r="F1740" s="13" t="str">
        <f t="shared" si="109"/>
        <v>Normal</v>
      </c>
      <c r="G1740" s="13" t="s">
        <v>8293</v>
      </c>
      <c r="H1740" s="13" t="s">
        <v>8291</v>
      </c>
      <c r="I1740" s="13" t="s">
        <v>8293</v>
      </c>
      <c r="J1740" s="27">
        <v>1</v>
      </c>
      <c r="K1740" s="13" t="s">
        <v>8291</v>
      </c>
      <c r="L1740" s="13" t="str">
        <f t="shared" si="110"/>
        <v>No</v>
      </c>
      <c r="M1740" s="28">
        <f t="shared" si="111"/>
        <v>1</v>
      </c>
    </row>
    <row r="1741" spans="2:13" ht="15.75" customHeight="1" x14ac:dyDescent="0.3">
      <c r="B1741" s="12" t="s">
        <v>6275</v>
      </c>
      <c r="C1741" s="13">
        <v>37.28</v>
      </c>
      <c r="D1741" s="13" t="str">
        <f t="shared" si="108"/>
        <v>Obesity</v>
      </c>
      <c r="E1741" s="13">
        <v>4.66</v>
      </c>
      <c r="F1741" s="13" t="str">
        <f t="shared" si="109"/>
        <v>Normal</v>
      </c>
      <c r="G1741" s="13" t="s">
        <v>8291</v>
      </c>
      <c r="H1741" s="13" t="s">
        <v>8293</v>
      </c>
      <c r="I1741" s="13" t="s">
        <v>8291</v>
      </c>
      <c r="J1741" s="27">
        <v>1</v>
      </c>
      <c r="K1741" s="13" t="s">
        <v>8291</v>
      </c>
      <c r="L1741" s="13" t="str">
        <f t="shared" si="110"/>
        <v>No</v>
      </c>
      <c r="M1741" s="28">
        <f t="shared" si="111"/>
        <v>1</v>
      </c>
    </row>
    <row r="1742" spans="2:13" ht="15.75" customHeight="1" x14ac:dyDescent="0.3">
      <c r="B1742" s="12" t="s">
        <v>6279</v>
      </c>
      <c r="C1742" s="13">
        <v>18.2</v>
      </c>
      <c r="D1742" s="13" t="str">
        <f t="shared" si="108"/>
        <v>Underweight</v>
      </c>
      <c r="E1742" s="13">
        <v>6.19</v>
      </c>
      <c r="F1742" s="13" t="str">
        <f t="shared" si="109"/>
        <v>Prediabetes</v>
      </c>
      <c r="G1742" s="13" t="s">
        <v>8291</v>
      </c>
      <c r="H1742" s="13" t="s">
        <v>8291</v>
      </c>
      <c r="I1742" s="13" t="s">
        <v>8293</v>
      </c>
      <c r="J1742" s="27">
        <v>1</v>
      </c>
      <c r="K1742" s="13" t="s">
        <v>8291</v>
      </c>
      <c r="L1742" s="13" t="str">
        <f t="shared" si="110"/>
        <v>No</v>
      </c>
      <c r="M1742" s="28">
        <f t="shared" si="111"/>
        <v>1</v>
      </c>
    </row>
    <row r="1743" spans="2:13" ht="15.75" customHeight="1" x14ac:dyDescent="0.3">
      <c r="B1743" s="12" t="s">
        <v>6283</v>
      </c>
      <c r="C1743" s="13">
        <v>20.53</v>
      </c>
      <c r="D1743" s="13" t="str">
        <f t="shared" si="108"/>
        <v>Healthy Weight</v>
      </c>
      <c r="E1743" s="13">
        <v>4.8600000000000003</v>
      </c>
      <c r="F1743" s="13" t="str">
        <f t="shared" si="109"/>
        <v>Normal</v>
      </c>
      <c r="G1743" s="13" t="s">
        <v>8291</v>
      </c>
      <c r="H1743" s="13" t="s">
        <v>8291</v>
      </c>
      <c r="I1743" s="13" t="s">
        <v>8291</v>
      </c>
      <c r="J1743" s="27">
        <v>1</v>
      </c>
      <c r="K1743" s="13" t="s">
        <v>8291</v>
      </c>
      <c r="L1743" s="13" t="str">
        <f t="shared" si="110"/>
        <v>No</v>
      </c>
      <c r="M1743" s="28">
        <f t="shared" si="111"/>
        <v>1</v>
      </c>
    </row>
    <row r="1744" spans="2:13" ht="15.75" customHeight="1" x14ac:dyDescent="0.3">
      <c r="B1744" s="12" t="s">
        <v>6287</v>
      </c>
      <c r="C1744" s="13">
        <v>23.79</v>
      </c>
      <c r="D1744" s="13" t="str">
        <f t="shared" si="108"/>
        <v>Healthy Weight</v>
      </c>
      <c r="E1744" s="13">
        <v>4.74</v>
      </c>
      <c r="F1744" s="13" t="str">
        <f t="shared" si="109"/>
        <v>Normal</v>
      </c>
      <c r="G1744" s="13" t="s">
        <v>8291</v>
      </c>
      <c r="H1744" s="13" t="s">
        <v>8291</v>
      </c>
      <c r="I1744" s="13" t="s">
        <v>8291</v>
      </c>
      <c r="J1744" s="27" t="s">
        <v>8292</v>
      </c>
      <c r="K1744" s="13" t="s">
        <v>8291</v>
      </c>
      <c r="L1744" s="13" t="str">
        <f t="shared" si="110"/>
        <v>No</v>
      </c>
      <c r="M1744" s="28">
        <f t="shared" si="111"/>
        <v>0</v>
      </c>
    </row>
    <row r="1745" spans="2:13" ht="15.75" customHeight="1" x14ac:dyDescent="0.3">
      <c r="B1745" s="12" t="s">
        <v>6291</v>
      </c>
      <c r="C1745" s="13">
        <v>29.8</v>
      </c>
      <c r="D1745" s="13" t="str">
        <f t="shared" si="108"/>
        <v>Overweight</v>
      </c>
      <c r="E1745" s="13">
        <v>6.03</v>
      </c>
      <c r="F1745" s="13" t="str">
        <f t="shared" si="109"/>
        <v>Prediabetes</v>
      </c>
      <c r="G1745" s="13" t="s">
        <v>8291</v>
      </c>
      <c r="H1745" s="13" t="s">
        <v>8291</v>
      </c>
      <c r="I1745" s="13" t="s">
        <v>8291</v>
      </c>
      <c r="J1745" s="27" t="s">
        <v>8292</v>
      </c>
      <c r="K1745" s="13" t="s">
        <v>8291</v>
      </c>
      <c r="L1745" s="13" t="str">
        <f t="shared" si="110"/>
        <v>No</v>
      </c>
      <c r="M1745" s="28">
        <f t="shared" si="111"/>
        <v>0</v>
      </c>
    </row>
    <row r="1746" spans="2:13" ht="15.75" customHeight="1" x14ac:dyDescent="0.3">
      <c r="B1746" s="12" t="s">
        <v>6295</v>
      </c>
      <c r="C1746" s="13">
        <v>31.54</v>
      </c>
      <c r="D1746" s="13" t="str">
        <f t="shared" si="108"/>
        <v>Obesity</v>
      </c>
      <c r="E1746" s="13">
        <v>4.71</v>
      </c>
      <c r="F1746" s="13" t="str">
        <f t="shared" si="109"/>
        <v>Normal</v>
      </c>
      <c r="G1746" s="13" t="s">
        <v>8291</v>
      </c>
      <c r="H1746" s="13" t="s">
        <v>8291</v>
      </c>
      <c r="I1746" s="13" t="s">
        <v>8291</v>
      </c>
      <c r="J1746" s="27" t="s">
        <v>8292</v>
      </c>
      <c r="K1746" s="13" t="s">
        <v>8291</v>
      </c>
      <c r="L1746" s="13" t="str">
        <f t="shared" si="110"/>
        <v>No</v>
      </c>
      <c r="M1746" s="28">
        <f t="shared" si="111"/>
        <v>0</v>
      </c>
    </row>
    <row r="1747" spans="2:13" ht="15.75" customHeight="1" x14ac:dyDescent="0.3">
      <c r="B1747" s="12" t="s">
        <v>6298</v>
      </c>
      <c r="C1747" s="13">
        <v>20.82</v>
      </c>
      <c r="D1747" s="13" t="str">
        <f t="shared" si="108"/>
        <v>Healthy Weight</v>
      </c>
      <c r="E1747" s="13">
        <v>5.55</v>
      </c>
      <c r="F1747" s="13" t="str">
        <f t="shared" si="109"/>
        <v>Normal</v>
      </c>
      <c r="G1747" s="13" t="s">
        <v>8291</v>
      </c>
      <c r="H1747" s="13" t="s">
        <v>8291</v>
      </c>
      <c r="I1747" s="13" t="s">
        <v>8291</v>
      </c>
      <c r="J1747" s="27">
        <v>1</v>
      </c>
      <c r="K1747" s="13" t="s">
        <v>8291</v>
      </c>
      <c r="L1747" s="13" t="str">
        <f t="shared" si="110"/>
        <v>No</v>
      </c>
      <c r="M1747" s="28">
        <f t="shared" si="111"/>
        <v>1</v>
      </c>
    </row>
    <row r="1748" spans="2:13" ht="15.75" customHeight="1" x14ac:dyDescent="0.3">
      <c r="B1748" s="12" t="s">
        <v>6300</v>
      </c>
      <c r="C1748" s="13">
        <v>38.83</v>
      </c>
      <c r="D1748" s="13" t="str">
        <f t="shared" si="108"/>
        <v>Obesity</v>
      </c>
      <c r="E1748" s="13">
        <v>4.78</v>
      </c>
      <c r="F1748" s="13" t="str">
        <f t="shared" si="109"/>
        <v>Normal</v>
      </c>
      <c r="G1748" s="13" t="s">
        <v>8291</v>
      </c>
      <c r="H1748" s="13" t="s">
        <v>8291</v>
      </c>
      <c r="I1748" s="13" t="s">
        <v>8293</v>
      </c>
      <c r="J1748" s="27">
        <v>1</v>
      </c>
      <c r="K1748" s="13" t="s">
        <v>8291</v>
      </c>
      <c r="L1748" s="13" t="str">
        <f t="shared" si="110"/>
        <v>No</v>
      </c>
      <c r="M1748" s="28">
        <f t="shared" si="111"/>
        <v>1</v>
      </c>
    </row>
    <row r="1749" spans="2:13" ht="15.75" customHeight="1" x14ac:dyDescent="0.3">
      <c r="B1749" s="12" t="s">
        <v>6303</v>
      </c>
      <c r="C1749" s="13">
        <v>23.44</v>
      </c>
      <c r="D1749" s="13" t="str">
        <f t="shared" si="108"/>
        <v>Healthy Weight</v>
      </c>
      <c r="E1749" s="13">
        <v>4.6500000000000004</v>
      </c>
      <c r="F1749" s="13" t="str">
        <f t="shared" si="109"/>
        <v>Normal</v>
      </c>
      <c r="G1749" s="13" t="s">
        <v>8293</v>
      </c>
      <c r="H1749" s="13" t="s">
        <v>8291</v>
      </c>
      <c r="I1749" s="13" t="s">
        <v>8291</v>
      </c>
      <c r="J1749" s="27">
        <v>1</v>
      </c>
      <c r="K1749" s="13" t="s">
        <v>8291</v>
      </c>
      <c r="L1749" s="13" t="str">
        <f t="shared" si="110"/>
        <v>No</v>
      </c>
      <c r="M1749" s="28">
        <f t="shared" si="111"/>
        <v>1</v>
      </c>
    </row>
    <row r="1750" spans="2:13" ht="15.75" customHeight="1" x14ac:dyDescent="0.3">
      <c r="B1750" s="12" t="s">
        <v>6307</v>
      </c>
      <c r="C1750" s="13">
        <v>24.13</v>
      </c>
      <c r="D1750" s="13" t="str">
        <f t="shared" si="108"/>
        <v>Healthy Weight</v>
      </c>
      <c r="E1750" s="13">
        <v>5.2</v>
      </c>
      <c r="F1750" s="13" t="str">
        <f t="shared" si="109"/>
        <v>Normal</v>
      </c>
      <c r="G1750" s="13" t="s">
        <v>8291</v>
      </c>
      <c r="H1750" s="13" t="s">
        <v>8291</v>
      </c>
      <c r="I1750" s="13" t="s">
        <v>8291</v>
      </c>
      <c r="J1750" s="27">
        <v>1</v>
      </c>
      <c r="K1750" s="13" t="s">
        <v>8291</v>
      </c>
      <c r="L1750" s="13" t="str">
        <f t="shared" si="110"/>
        <v>No</v>
      </c>
      <c r="M1750" s="28">
        <f t="shared" si="111"/>
        <v>1</v>
      </c>
    </row>
    <row r="1751" spans="2:13" ht="15.75" customHeight="1" x14ac:dyDescent="0.3">
      <c r="B1751" s="12" t="s">
        <v>6310</v>
      </c>
      <c r="C1751" s="13">
        <v>42.13</v>
      </c>
      <c r="D1751" s="13" t="str">
        <f t="shared" si="108"/>
        <v>Obesity</v>
      </c>
      <c r="E1751" s="13">
        <v>4.54</v>
      </c>
      <c r="F1751" s="13" t="str">
        <f t="shared" si="109"/>
        <v>Normal</v>
      </c>
      <c r="G1751" s="13" t="s">
        <v>8293</v>
      </c>
      <c r="H1751" s="13" t="s">
        <v>8291</v>
      </c>
      <c r="I1751" s="13" t="s">
        <v>8291</v>
      </c>
      <c r="J1751" s="27">
        <v>1</v>
      </c>
      <c r="K1751" s="13" t="s">
        <v>8291</v>
      </c>
      <c r="L1751" s="13" t="str">
        <f t="shared" si="110"/>
        <v>No</v>
      </c>
      <c r="M1751" s="28">
        <f t="shared" si="111"/>
        <v>1</v>
      </c>
    </row>
    <row r="1752" spans="2:13" ht="15.75" customHeight="1" x14ac:dyDescent="0.3">
      <c r="B1752" s="12" t="s">
        <v>6313</v>
      </c>
      <c r="C1752" s="13">
        <v>17.86</v>
      </c>
      <c r="D1752" s="13" t="str">
        <f t="shared" si="108"/>
        <v>Underweight</v>
      </c>
      <c r="E1752" s="13">
        <v>4.1100000000000003</v>
      </c>
      <c r="F1752" s="13" t="str">
        <f t="shared" si="109"/>
        <v>Normal</v>
      </c>
      <c r="G1752" s="13" t="s">
        <v>8291</v>
      </c>
      <c r="H1752" s="13" t="s">
        <v>8291</v>
      </c>
      <c r="I1752" s="13" t="s">
        <v>8291</v>
      </c>
      <c r="J1752" s="27">
        <v>1</v>
      </c>
      <c r="K1752" s="13" t="s">
        <v>8291</v>
      </c>
      <c r="L1752" s="13" t="str">
        <f t="shared" si="110"/>
        <v>No</v>
      </c>
      <c r="M1752" s="28">
        <f t="shared" si="111"/>
        <v>1</v>
      </c>
    </row>
    <row r="1753" spans="2:13" ht="15.75" customHeight="1" x14ac:dyDescent="0.3">
      <c r="B1753" s="12" t="s">
        <v>6316</v>
      </c>
      <c r="C1753" s="13">
        <v>32.78</v>
      </c>
      <c r="D1753" s="13" t="str">
        <f t="shared" si="108"/>
        <v>Obesity</v>
      </c>
      <c r="E1753" s="13">
        <v>4.63</v>
      </c>
      <c r="F1753" s="13" t="str">
        <f t="shared" si="109"/>
        <v>Normal</v>
      </c>
      <c r="G1753" s="13" t="s">
        <v>8291</v>
      </c>
      <c r="H1753" s="13" t="s">
        <v>8291</v>
      </c>
      <c r="I1753" s="13" t="s">
        <v>8291</v>
      </c>
      <c r="J1753" s="27" t="s">
        <v>8292</v>
      </c>
      <c r="K1753" s="13" t="s">
        <v>8291</v>
      </c>
      <c r="L1753" s="13" t="str">
        <f t="shared" si="110"/>
        <v>No</v>
      </c>
      <c r="M1753" s="28">
        <f t="shared" si="111"/>
        <v>0</v>
      </c>
    </row>
    <row r="1754" spans="2:13" ht="15.75" customHeight="1" x14ac:dyDescent="0.3">
      <c r="B1754" s="12" t="s">
        <v>6320</v>
      </c>
      <c r="C1754" s="13">
        <v>23.9</v>
      </c>
      <c r="D1754" s="13" t="str">
        <f t="shared" si="108"/>
        <v>Healthy Weight</v>
      </c>
      <c r="E1754" s="13">
        <v>6.06</v>
      </c>
      <c r="F1754" s="13" t="str">
        <f t="shared" si="109"/>
        <v>Prediabetes</v>
      </c>
      <c r="G1754" s="13" t="s">
        <v>8293</v>
      </c>
      <c r="H1754" s="13" t="s">
        <v>8291</v>
      </c>
      <c r="I1754" s="13" t="s">
        <v>8293</v>
      </c>
      <c r="J1754" s="27">
        <v>1</v>
      </c>
      <c r="K1754" s="13" t="s">
        <v>8291</v>
      </c>
      <c r="L1754" s="13" t="str">
        <f t="shared" si="110"/>
        <v>No</v>
      </c>
      <c r="M1754" s="28">
        <f t="shared" si="111"/>
        <v>1</v>
      </c>
    </row>
    <row r="1755" spans="2:13" ht="15.75" customHeight="1" x14ac:dyDescent="0.3">
      <c r="B1755" s="12" t="s">
        <v>6323</v>
      </c>
      <c r="C1755" s="13">
        <v>15.47</v>
      </c>
      <c r="D1755" s="13" t="str">
        <f t="shared" si="108"/>
        <v>Underweight</v>
      </c>
      <c r="E1755" s="13">
        <v>8.43</v>
      </c>
      <c r="F1755" s="13" t="str">
        <f t="shared" si="109"/>
        <v>Diabetes</v>
      </c>
      <c r="G1755" s="13" t="s">
        <v>8291</v>
      </c>
      <c r="H1755" s="13" t="s">
        <v>8291</v>
      </c>
      <c r="I1755" s="13" t="s">
        <v>8291</v>
      </c>
      <c r="J1755" s="27" t="s">
        <v>8292</v>
      </c>
      <c r="K1755" s="13" t="s">
        <v>8291</v>
      </c>
      <c r="L1755" s="13" t="str">
        <f t="shared" si="110"/>
        <v>No</v>
      </c>
      <c r="M1755" s="28">
        <f t="shared" si="111"/>
        <v>0</v>
      </c>
    </row>
    <row r="1756" spans="2:13" ht="15.75" customHeight="1" x14ac:dyDescent="0.3">
      <c r="B1756" s="12" t="s">
        <v>6327</v>
      </c>
      <c r="C1756" s="13">
        <v>28.54</v>
      </c>
      <c r="D1756" s="13" t="str">
        <f t="shared" si="108"/>
        <v>Overweight</v>
      </c>
      <c r="E1756" s="13">
        <v>5.51</v>
      </c>
      <c r="F1756" s="13" t="str">
        <f t="shared" si="109"/>
        <v>Normal</v>
      </c>
      <c r="G1756" s="13" t="s">
        <v>8291</v>
      </c>
      <c r="H1756" s="13" t="s">
        <v>8291</v>
      </c>
      <c r="I1756" s="13" t="s">
        <v>8293</v>
      </c>
      <c r="J1756" s="27">
        <v>1</v>
      </c>
      <c r="K1756" s="13" t="s">
        <v>8291</v>
      </c>
      <c r="L1756" s="13" t="str">
        <f t="shared" si="110"/>
        <v>No</v>
      </c>
      <c r="M1756" s="28">
        <f t="shared" si="111"/>
        <v>1</v>
      </c>
    </row>
    <row r="1757" spans="2:13" ht="15.75" customHeight="1" x14ac:dyDescent="0.3">
      <c r="B1757" s="12" t="s">
        <v>6330</v>
      </c>
      <c r="C1757" s="13">
        <v>18.54</v>
      </c>
      <c r="D1757" s="13" t="str">
        <f t="shared" si="108"/>
        <v>Healthy Weight</v>
      </c>
      <c r="E1757" s="13">
        <v>4.95</v>
      </c>
      <c r="F1757" s="13" t="str">
        <f t="shared" si="109"/>
        <v>Normal</v>
      </c>
      <c r="G1757" s="13" t="s">
        <v>8291</v>
      </c>
      <c r="H1757" s="13" t="s">
        <v>8291</v>
      </c>
      <c r="I1757" s="13" t="s">
        <v>8291</v>
      </c>
      <c r="J1757" s="27" t="s">
        <v>8292</v>
      </c>
      <c r="K1757" s="13" t="s">
        <v>8291</v>
      </c>
      <c r="L1757" s="13" t="str">
        <f t="shared" si="110"/>
        <v>No</v>
      </c>
      <c r="M1757" s="28">
        <f t="shared" si="111"/>
        <v>0</v>
      </c>
    </row>
    <row r="1758" spans="2:13" ht="15.75" customHeight="1" x14ac:dyDescent="0.3">
      <c r="B1758" s="12" t="s">
        <v>6334</v>
      </c>
      <c r="C1758" s="13">
        <v>32.18</v>
      </c>
      <c r="D1758" s="13" t="str">
        <f t="shared" si="108"/>
        <v>Obesity</v>
      </c>
      <c r="E1758" s="13">
        <v>6.44</v>
      </c>
      <c r="F1758" s="13" t="b">
        <f t="shared" si="109"/>
        <v>0</v>
      </c>
      <c r="G1758" s="13" t="s">
        <v>8293</v>
      </c>
      <c r="H1758" s="13" t="s">
        <v>8291</v>
      </c>
      <c r="I1758" s="13" t="s">
        <v>8293</v>
      </c>
      <c r="J1758" s="27">
        <v>1</v>
      </c>
      <c r="K1758" s="13" t="s">
        <v>8291</v>
      </c>
      <c r="L1758" s="13" t="str">
        <f t="shared" si="110"/>
        <v>No</v>
      </c>
      <c r="M1758" s="28">
        <f t="shared" si="111"/>
        <v>1</v>
      </c>
    </row>
    <row r="1759" spans="2:13" ht="15.75" customHeight="1" x14ac:dyDescent="0.3">
      <c r="B1759" s="12" t="s">
        <v>6338</v>
      </c>
      <c r="C1759" s="13">
        <v>37.380000000000003</v>
      </c>
      <c r="D1759" s="13" t="str">
        <f t="shared" si="108"/>
        <v>Obesity</v>
      </c>
      <c r="E1759" s="13">
        <v>6.05</v>
      </c>
      <c r="F1759" s="13" t="str">
        <f t="shared" si="109"/>
        <v>Prediabetes</v>
      </c>
      <c r="G1759" s="13" t="s">
        <v>8293</v>
      </c>
      <c r="H1759" s="13" t="s">
        <v>8291</v>
      </c>
      <c r="I1759" s="13" t="s">
        <v>8291</v>
      </c>
      <c r="J1759" s="27" t="s">
        <v>8292</v>
      </c>
      <c r="K1759" s="13" t="s">
        <v>8291</v>
      </c>
      <c r="L1759" s="13" t="str">
        <f t="shared" si="110"/>
        <v>No</v>
      </c>
      <c r="M1759" s="28">
        <f t="shared" si="111"/>
        <v>0</v>
      </c>
    </row>
    <row r="1760" spans="2:13" ht="15.75" customHeight="1" x14ac:dyDescent="0.3">
      <c r="B1760" s="12" t="s">
        <v>6341</v>
      </c>
      <c r="C1760" s="13">
        <v>31.12</v>
      </c>
      <c r="D1760" s="13" t="str">
        <f t="shared" si="108"/>
        <v>Obesity</v>
      </c>
      <c r="E1760" s="13">
        <v>4.76</v>
      </c>
      <c r="F1760" s="13" t="str">
        <f t="shared" si="109"/>
        <v>Normal</v>
      </c>
      <c r="G1760" s="13" t="s">
        <v>8293</v>
      </c>
      <c r="H1760" s="13" t="s">
        <v>8291</v>
      </c>
      <c r="I1760" s="13" t="s">
        <v>8293</v>
      </c>
      <c r="J1760" s="27">
        <v>1</v>
      </c>
      <c r="K1760" s="13" t="s">
        <v>8291</v>
      </c>
      <c r="L1760" s="13" t="str">
        <f t="shared" si="110"/>
        <v>No</v>
      </c>
      <c r="M1760" s="28">
        <f t="shared" si="111"/>
        <v>1</v>
      </c>
    </row>
    <row r="1761" spans="2:13" ht="15.75" customHeight="1" x14ac:dyDescent="0.3">
      <c r="B1761" s="12" t="s">
        <v>6345</v>
      </c>
      <c r="C1761" s="13">
        <v>22.01</v>
      </c>
      <c r="D1761" s="13" t="str">
        <f t="shared" si="108"/>
        <v>Healthy Weight</v>
      </c>
      <c r="E1761" s="13">
        <v>6.72</v>
      </c>
      <c r="F1761" s="13" t="str">
        <f t="shared" si="109"/>
        <v>Diabetes</v>
      </c>
      <c r="G1761" s="13" t="s">
        <v>8293</v>
      </c>
      <c r="H1761" s="13" t="s">
        <v>8291</v>
      </c>
      <c r="I1761" s="13" t="s">
        <v>8291</v>
      </c>
      <c r="J1761" s="27">
        <v>1</v>
      </c>
      <c r="K1761" s="13" t="s">
        <v>8291</v>
      </c>
      <c r="L1761" s="13" t="str">
        <f t="shared" si="110"/>
        <v>No</v>
      </c>
      <c r="M1761" s="28">
        <f t="shared" si="111"/>
        <v>1</v>
      </c>
    </row>
    <row r="1762" spans="2:13" ht="15.75" customHeight="1" x14ac:dyDescent="0.3">
      <c r="B1762" s="12" t="s">
        <v>6349</v>
      </c>
      <c r="C1762" s="13">
        <v>27.645</v>
      </c>
      <c r="D1762" s="13" t="str">
        <f t="shared" si="108"/>
        <v>Overweight</v>
      </c>
      <c r="E1762" s="13">
        <v>5.7</v>
      </c>
      <c r="F1762" s="13" t="str">
        <f t="shared" si="109"/>
        <v>Prediabetes</v>
      </c>
      <c r="G1762" s="13" t="s">
        <v>8291</v>
      </c>
      <c r="H1762" s="13" t="s">
        <v>8291</v>
      </c>
      <c r="I1762" s="13" t="s">
        <v>8291</v>
      </c>
      <c r="J1762" s="27" t="s">
        <v>8292</v>
      </c>
      <c r="K1762" s="13" t="s">
        <v>8291</v>
      </c>
      <c r="L1762" s="13" t="str">
        <f t="shared" si="110"/>
        <v>No</v>
      </c>
      <c r="M1762" s="28">
        <f t="shared" si="111"/>
        <v>0</v>
      </c>
    </row>
    <row r="1763" spans="2:13" ht="15.75" customHeight="1" x14ac:dyDescent="0.3">
      <c r="B1763" s="12" t="s">
        <v>6353</v>
      </c>
      <c r="C1763" s="13">
        <v>29.64</v>
      </c>
      <c r="D1763" s="13" t="str">
        <f t="shared" si="108"/>
        <v>Overweight</v>
      </c>
      <c r="E1763" s="13">
        <v>5.31</v>
      </c>
      <c r="F1763" s="13" t="str">
        <f t="shared" si="109"/>
        <v>Normal</v>
      </c>
      <c r="G1763" s="13" t="s">
        <v>8293</v>
      </c>
      <c r="H1763" s="13" t="s">
        <v>8291</v>
      </c>
      <c r="I1763" s="13" t="s">
        <v>8291</v>
      </c>
      <c r="J1763" s="27" t="s">
        <v>8292</v>
      </c>
      <c r="K1763" s="13" t="s">
        <v>8291</v>
      </c>
      <c r="L1763" s="13" t="str">
        <f t="shared" si="110"/>
        <v>No</v>
      </c>
      <c r="M1763" s="28">
        <f t="shared" si="111"/>
        <v>0</v>
      </c>
    </row>
    <row r="1764" spans="2:13" ht="15.75" customHeight="1" x14ac:dyDescent="0.3">
      <c r="B1764" s="12" t="s">
        <v>6357</v>
      </c>
      <c r="C1764" s="13">
        <v>33.700000000000003</v>
      </c>
      <c r="D1764" s="13" t="str">
        <f t="shared" si="108"/>
        <v>Obesity</v>
      </c>
      <c r="E1764" s="13">
        <v>4.32</v>
      </c>
      <c r="F1764" s="13" t="str">
        <f t="shared" si="109"/>
        <v>Normal</v>
      </c>
      <c r="G1764" s="13" t="s">
        <v>8293</v>
      </c>
      <c r="H1764" s="13" t="s">
        <v>8291</v>
      </c>
      <c r="I1764" s="13" t="s">
        <v>8291</v>
      </c>
      <c r="J1764" s="27">
        <v>1</v>
      </c>
      <c r="K1764" s="13" t="s">
        <v>8291</v>
      </c>
      <c r="L1764" s="13" t="str">
        <f t="shared" si="110"/>
        <v>No</v>
      </c>
      <c r="M1764" s="28">
        <f t="shared" si="111"/>
        <v>1</v>
      </c>
    </row>
    <row r="1765" spans="2:13" ht="15.75" customHeight="1" x14ac:dyDescent="0.3">
      <c r="B1765" s="12" t="s">
        <v>6361</v>
      </c>
      <c r="C1765" s="13">
        <v>27.5</v>
      </c>
      <c r="D1765" s="13" t="str">
        <f t="shared" si="108"/>
        <v>Overweight</v>
      </c>
      <c r="E1765" s="13">
        <v>4.2300000000000004</v>
      </c>
      <c r="F1765" s="13" t="str">
        <f t="shared" si="109"/>
        <v>Normal</v>
      </c>
      <c r="G1765" s="13" t="s">
        <v>8293</v>
      </c>
      <c r="H1765" s="13" t="s">
        <v>8291</v>
      </c>
      <c r="I1765" s="13" t="s">
        <v>8291</v>
      </c>
      <c r="J1765" s="27">
        <v>1</v>
      </c>
      <c r="K1765" s="13" t="s">
        <v>8291</v>
      </c>
      <c r="L1765" s="13" t="str">
        <f t="shared" si="110"/>
        <v>No</v>
      </c>
      <c r="M1765" s="28">
        <f t="shared" si="111"/>
        <v>1</v>
      </c>
    </row>
    <row r="1766" spans="2:13" ht="15.75" customHeight="1" x14ac:dyDescent="0.3">
      <c r="B1766" s="12" t="s">
        <v>6365</v>
      </c>
      <c r="C1766" s="13">
        <v>16.12</v>
      </c>
      <c r="D1766" s="13" t="str">
        <f t="shared" si="108"/>
        <v>Underweight</v>
      </c>
      <c r="E1766" s="13">
        <v>6.09</v>
      </c>
      <c r="F1766" s="13" t="str">
        <f t="shared" si="109"/>
        <v>Prediabetes</v>
      </c>
      <c r="G1766" s="13" t="s">
        <v>8291</v>
      </c>
      <c r="H1766" s="13" t="s">
        <v>8291</v>
      </c>
      <c r="I1766" s="13" t="s">
        <v>8291</v>
      </c>
      <c r="J1766" s="27" t="s">
        <v>8292</v>
      </c>
      <c r="K1766" s="13" t="s">
        <v>8291</v>
      </c>
      <c r="L1766" s="13" t="str">
        <f t="shared" si="110"/>
        <v>No</v>
      </c>
      <c r="M1766" s="28">
        <f t="shared" si="111"/>
        <v>0</v>
      </c>
    </row>
    <row r="1767" spans="2:13" ht="15.75" customHeight="1" x14ac:dyDescent="0.3">
      <c r="B1767" s="12" t="s">
        <v>6368</v>
      </c>
      <c r="C1767" s="13">
        <v>26.73</v>
      </c>
      <c r="D1767" s="13" t="str">
        <f t="shared" si="108"/>
        <v>Overweight</v>
      </c>
      <c r="E1767" s="13">
        <v>4.74</v>
      </c>
      <c r="F1767" s="13" t="str">
        <f t="shared" si="109"/>
        <v>Normal</v>
      </c>
      <c r="G1767" s="13" t="s">
        <v>8293</v>
      </c>
      <c r="H1767" s="13" t="s">
        <v>8291</v>
      </c>
      <c r="I1767" s="13" t="s">
        <v>8291</v>
      </c>
      <c r="J1767" s="27">
        <v>1</v>
      </c>
      <c r="K1767" s="13" t="s">
        <v>8291</v>
      </c>
      <c r="L1767" s="13" t="str">
        <f t="shared" si="110"/>
        <v>No</v>
      </c>
      <c r="M1767" s="28">
        <f t="shared" si="111"/>
        <v>1</v>
      </c>
    </row>
    <row r="1768" spans="2:13" ht="15.75" customHeight="1" x14ac:dyDescent="0.3">
      <c r="B1768" s="12" t="s">
        <v>6371</v>
      </c>
      <c r="C1768" s="13">
        <v>37.25</v>
      </c>
      <c r="D1768" s="13" t="str">
        <f t="shared" si="108"/>
        <v>Obesity</v>
      </c>
      <c r="E1768" s="13">
        <v>6.23</v>
      </c>
      <c r="F1768" s="13" t="str">
        <f t="shared" si="109"/>
        <v>Prediabetes</v>
      </c>
      <c r="G1768" s="13" t="s">
        <v>8293</v>
      </c>
      <c r="H1768" s="13" t="s">
        <v>8291</v>
      </c>
      <c r="I1768" s="13" t="s">
        <v>8291</v>
      </c>
      <c r="J1768" s="27" t="s">
        <v>8292</v>
      </c>
      <c r="K1768" s="13" t="s">
        <v>8291</v>
      </c>
      <c r="L1768" s="13" t="str">
        <f t="shared" si="110"/>
        <v>No</v>
      </c>
      <c r="M1768" s="28">
        <f t="shared" si="111"/>
        <v>0</v>
      </c>
    </row>
    <row r="1769" spans="2:13" ht="15.75" customHeight="1" x14ac:dyDescent="0.3">
      <c r="B1769" s="12" t="s">
        <v>6374</v>
      </c>
      <c r="C1769" s="13">
        <v>23.56</v>
      </c>
      <c r="D1769" s="13" t="str">
        <f t="shared" si="108"/>
        <v>Healthy Weight</v>
      </c>
      <c r="E1769" s="13">
        <v>5.45</v>
      </c>
      <c r="F1769" s="13" t="str">
        <f t="shared" si="109"/>
        <v>Normal</v>
      </c>
      <c r="G1769" s="13" t="s">
        <v>8293</v>
      </c>
      <c r="H1769" s="13" t="s">
        <v>8291</v>
      </c>
      <c r="I1769" s="13" t="s">
        <v>8291</v>
      </c>
      <c r="J1769" s="27">
        <v>1</v>
      </c>
      <c r="K1769" s="13" t="s">
        <v>8291</v>
      </c>
      <c r="L1769" s="13" t="str">
        <f t="shared" si="110"/>
        <v>No</v>
      </c>
      <c r="M1769" s="28">
        <f t="shared" si="111"/>
        <v>1</v>
      </c>
    </row>
    <row r="1770" spans="2:13" ht="15.75" customHeight="1" x14ac:dyDescent="0.3">
      <c r="B1770" s="12" t="s">
        <v>6377</v>
      </c>
      <c r="C1770" s="13">
        <v>15.84</v>
      </c>
      <c r="D1770" s="13" t="str">
        <f t="shared" si="108"/>
        <v>Underweight</v>
      </c>
      <c r="E1770" s="13">
        <v>10.34</v>
      </c>
      <c r="F1770" s="13" t="str">
        <f t="shared" si="109"/>
        <v>Diabetes</v>
      </c>
      <c r="G1770" s="13" t="s">
        <v>8291</v>
      </c>
      <c r="H1770" s="13" t="s">
        <v>8291</v>
      </c>
      <c r="I1770" s="13" t="s">
        <v>8291</v>
      </c>
      <c r="J1770" s="27">
        <v>2</v>
      </c>
      <c r="K1770" s="13" t="s">
        <v>8291</v>
      </c>
      <c r="L1770" s="13" t="str">
        <f t="shared" si="110"/>
        <v>No</v>
      </c>
      <c r="M1770" s="28">
        <f t="shared" si="111"/>
        <v>2</v>
      </c>
    </row>
    <row r="1771" spans="2:13" ht="15.75" customHeight="1" x14ac:dyDescent="0.3">
      <c r="B1771" s="12" t="s">
        <v>6380</v>
      </c>
      <c r="C1771" s="13">
        <v>36.630000000000003</v>
      </c>
      <c r="D1771" s="13" t="str">
        <f t="shared" si="108"/>
        <v>Obesity</v>
      </c>
      <c r="E1771" s="13">
        <v>5.15</v>
      </c>
      <c r="F1771" s="13" t="str">
        <f t="shared" si="109"/>
        <v>Normal</v>
      </c>
      <c r="G1771" s="13" t="s">
        <v>8291</v>
      </c>
      <c r="H1771" s="13" t="s">
        <v>8291</v>
      </c>
      <c r="I1771" s="13" t="s">
        <v>8291</v>
      </c>
      <c r="J1771" s="27" t="s">
        <v>8292</v>
      </c>
      <c r="K1771" s="13" t="s">
        <v>8291</v>
      </c>
      <c r="L1771" s="13" t="str">
        <f t="shared" si="110"/>
        <v>No</v>
      </c>
      <c r="M1771" s="28">
        <f t="shared" si="111"/>
        <v>0</v>
      </c>
    </row>
    <row r="1772" spans="2:13" ht="15.75" customHeight="1" x14ac:dyDescent="0.3">
      <c r="B1772" s="12" t="s">
        <v>6383</v>
      </c>
      <c r="C1772" s="13">
        <v>16.47</v>
      </c>
      <c r="D1772" s="13" t="str">
        <f t="shared" si="108"/>
        <v>Underweight</v>
      </c>
      <c r="E1772" s="13">
        <v>11.72</v>
      </c>
      <c r="F1772" s="13" t="str">
        <f t="shared" si="109"/>
        <v>Diabetes</v>
      </c>
      <c r="G1772" s="13" t="s">
        <v>8291</v>
      </c>
      <c r="H1772" s="13" t="s">
        <v>8291</v>
      </c>
      <c r="I1772" s="13" t="s">
        <v>8291</v>
      </c>
      <c r="J1772" s="27" t="s">
        <v>8292</v>
      </c>
      <c r="K1772" s="13" t="s">
        <v>8291</v>
      </c>
      <c r="L1772" s="13" t="str">
        <f t="shared" si="110"/>
        <v>No</v>
      </c>
      <c r="M1772" s="28">
        <f t="shared" si="111"/>
        <v>0</v>
      </c>
    </row>
    <row r="1773" spans="2:13" ht="15.75" customHeight="1" x14ac:dyDescent="0.3">
      <c r="B1773" s="12" t="s">
        <v>6387</v>
      </c>
      <c r="C1773" s="13">
        <v>25.8</v>
      </c>
      <c r="D1773" s="13" t="str">
        <f t="shared" si="108"/>
        <v>Overweight</v>
      </c>
      <c r="E1773" s="13">
        <v>5.29</v>
      </c>
      <c r="F1773" s="13" t="str">
        <f t="shared" si="109"/>
        <v>Normal</v>
      </c>
      <c r="G1773" s="13" t="s">
        <v>8291</v>
      </c>
      <c r="H1773" s="13" t="s">
        <v>8291</v>
      </c>
      <c r="I1773" s="13" t="s">
        <v>8291</v>
      </c>
      <c r="J1773" s="27" t="s">
        <v>8292</v>
      </c>
      <c r="K1773" s="13" t="s">
        <v>8291</v>
      </c>
      <c r="L1773" s="13" t="str">
        <f t="shared" si="110"/>
        <v>No</v>
      </c>
      <c r="M1773" s="28">
        <f t="shared" si="111"/>
        <v>0</v>
      </c>
    </row>
    <row r="1774" spans="2:13" ht="15.75" customHeight="1" x14ac:dyDescent="0.3">
      <c r="B1774" s="12" t="s">
        <v>6391</v>
      </c>
      <c r="C1774" s="13">
        <v>23.6</v>
      </c>
      <c r="D1774" s="13" t="str">
        <f t="shared" si="108"/>
        <v>Healthy Weight</v>
      </c>
      <c r="E1774" s="13">
        <v>4.33</v>
      </c>
      <c r="F1774" s="13" t="str">
        <f t="shared" si="109"/>
        <v>Normal</v>
      </c>
      <c r="G1774" s="13" t="s">
        <v>8291</v>
      </c>
      <c r="H1774" s="13" t="s">
        <v>8291</v>
      </c>
      <c r="I1774" s="13" t="s">
        <v>8291</v>
      </c>
      <c r="J1774" s="27" t="s">
        <v>8292</v>
      </c>
      <c r="K1774" s="13" t="s">
        <v>8291</v>
      </c>
      <c r="L1774" s="13" t="str">
        <f t="shared" si="110"/>
        <v>No</v>
      </c>
      <c r="M1774" s="28">
        <f t="shared" si="111"/>
        <v>0</v>
      </c>
    </row>
    <row r="1775" spans="2:13" ht="15.75" customHeight="1" x14ac:dyDescent="0.3">
      <c r="B1775" s="12" t="s">
        <v>6394</v>
      </c>
      <c r="C1775" s="13">
        <v>32.11</v>
      </c>
      <c r="D1775" s="13" t="str">
        <f t="shared" si="108"/>
        <v>Obesity</v>
      </c>
      <c r="E1775" s="13">
        <v>6.24</v>
      </c>
      <c r="F1775" s="13" t="str">
        <f t="shared" si="109"/>
        <v>Prediabetes</v>
      </c>
      <c r="G1775" s="13" t="s">
        <v>8291</v>
      </c>
      <c r="H1775" s="13" t="s">
        <v>8291</v>
      </c>
      <c r="I1775" s="13" t="s">
        <v>8293</v>
      </c>
      <c r="J1775" s="27">
        <v>1</v>
      </c>
      <c r="K1775" s="13" t="s">
        <v>8291</v>
      </c>
      <c r="L1775" s="13" t="str">
        <f t="shared" si="110"/>
        <v>No</v>
      </c>
      <c r="M1775" s="28">
        <f t="shared" si="111"/>
        <v>1</v>
      </c>
    </row>
    <row r="1776" spans="2:13" ht="15.75" customHeight="1" x14ac:dyDescent="0.3">
      <c r="B1776" s="12" t="s">
        <v>6398</v>
      </c>
      <c r="C1776" s="13">
        <v>30.114999999999998</v>
      </c>
      <c r="D1776" s="13" t="str">
        <f t="shared" si="108"/>
        <v>Obesity</v>
      </c>
      <c r="E1776" s="13">
        <v>11.61</v>
      </c>
      <c r="F1776" s="13" t="str">
        <f t="shared" si="109"/>
        <v>Diabetes</v>
      </c>
      <c r="G1776" s="13" t="s">
        <v>8291</v>
      </c>
      <c r="H1776" s="13" t="s">
        <v>8291</v>
      </c>
      <c r="I1776" s="13" t="s">
        <v>8291</v>
      </c>
      <c r="J1776" s="27" t="s">
        <v>8292</v>
      </c>
      <c r="K1776" s="13" t="s">
        <v>8291</v>
      </c>
      <c r="L1776" s="13" t="str">
        <f t="shared" si="110"/>
        <v>No</v>
      </c>
      <c r="M1776" s="28">
        <f t="shared" si="111"/>
        <v>0</v>
      </c>
    </row>
    <row r="1777" spans="2:13" ht="15.75" customHeight="1" x14ac:dyDescent="0.3">
      <c r="B1777" s="12" t="s">
        <v>6401</v>
      </c>
      <c r="C1777" s="13">
        <v>20.28</v>
      </c>
      <c r="D1777" s="13" t="str">
        <f t="shared" si="108"/>
        <v>Healthy Weight</v>
      </c>
      <c r="E1777" s="13">
        <v>11.07</v>
      </c>
      <c r="F1777" s="13" t="str">
        <f t="shared" si="109"/>
        <v>Diabetes</v>
      </c>
      <c r="G1777" s="13" t="s">
        <v>8293</v>
      </c>
      <c r="H1777" s="13" t="s">
        <v>8291</v>
      </c>
      <c r="I1777" s="13" t="s">
        <v>8291</v>
      </c>
      <c r="J1777" s="27" t="s">
        <v>8292</v>
      </c>
      <c r="K1777" s="13" t="s">
        <v>8291</v>
      </c>
      <c r="L1777" s="13" t="str">
        <f t="shared" si="110"/>
        <v>No</v>
      </c>
      <c r="M1777" s="28">
        <f t="shared" si="111"/>
        <v>0</v>
      </c>
    </row>
    <row r="1778" spans="2:13" ht="15.75" customHeight="1" x14ac:dyDescent="0.3">
      <c r="B1778" s="12" t="s">
        <v>6404</v>
      </c>
      <c r="C1778" s="13">
        <v>20.234999999999999</v>
      </c>
      <c r="D1778" s="13" t="str">
        <f t="shared" si="108"/>
        <v>Healthy Weight</v>
      </c>
      <c r="E1778" s="13">
        <v>5.19</v>
      </c>
      <c r="F1778" s="13" t="str">
        <f t="shared" si="109"/>
        <v>Normal</v>
      </c>
      <c r="G1778" s="13" t="s">
        <v>8291</v>
      </c>
      <c r="H1778" s="13" t="s">
        <v>8291</v>
      </c>
      <c r="I1778" s="13" t="s">
        <v>8293</v>
      </c>
      <c r="J1778" s="27">
        <v>1</v>
      </c>
      <c r="K1778" s="13" t="s">
        <v>8291</v>
      </c>
      <c r="L1778" s="13" t="str">
        <f t="shared" si="110"/>
        <v>No</v>
      </c>
      <c r="M1778" s="28">
        <f t="shared" si="111"/>
        <v>1</v>
      </c>
    </row>
    <row r="1779" spans="2:13" ht="15.75" customHeight="1" x14ac:dyDescent="0.3">
      <c r="B1779" s="12" t="s">
        <v>6407</v>
      </c>
      <c r="C1779" s="13">
        <v>25.27</v>
      </c>
      <c r="D1779" s="13" t="str">
        <f t="shared" si="108"/>
        <v>Overweight</v>
      </c>
      <c r="E1779" s="13">
        <v>5.7</v>
      </c>
      <c r="F1779" s="13" t="str">
        <f t="shared" si="109"/>
        <v>Prediabetes</v>
      </c>
      <c r="G1779" s="13" t="s">
        <v>8293</v>
      </c>
      <c r="H1779" s="13" t="s">
        <v>8291</v>
      </c>
      <c r="I1779" s="13" t="s">
        <v>8291</v>
      </c>
      <c r="J1779" s="27">
        <v>1</v>
      </c>
      <c r="K1779" s="13" t="s">
        <v>8291</v>
      </c>
      <c r="L1779" s="13" t="str">
        <f t="shared" si="110"/>
        <v>No</v>
      </c>
      <c r="M1779" s="28">
        <f t="shared" si="111"/>
        <v>1</v>
      </c>
    </row>
    <row r="1780" spans="2:13" ht="15.75" customHeight="1" x14ac:dyDescent="0.3">
      <c r="B1780" s="12" t="s">
        <v>6411</v>
      </c>
      <c r="C1780" s="13">
        <v>24.24</v>
      </c>
      <c r="D1780" s="13" t="str">
        <f t="shared" si="108"/>
        <v>Healthy Weight</v>
      </c>
      <c r="E1780" s="13">
        <v>6.15</v>
      </c>
      <c r="F1780" s="13" t="str">
        <f t="shared" si="109"/>
        <v>Prediabetes</v>
      </c>
      <c r="G1780" s="13" t="s">
        <v>8291</v>
      </c>
      <c r="H1780" s="13" t="s">
        <v>8291</v>
      </c>
      <c r="I1780" s="13" t="s">
        <v>8291</v>
      </c>
      <c r="J1780" s="27" t="s">
        <v>8292</v>
      </c>
      <c r="K1780" s="13" t="s">
        <v>8291</v>
      </c>
      <c r="L1780" s="13" t="str">
        <f t="shared" si="110"/>
        <v>No</v>
      </c>
      <c r="M1780" s="28">
        <f t="shared" si="111"/>
        <v>0</v>
      </c>
    </row>
    <row r="1781" spans="2:13" ht="15.75" customHeight="1" x14ac:dyDescent="0.3">
      <c r="B1781" s="12" t="s">
        <v>6414</v>
      </c>
      <c r="C1781" s="13">
        <v>35.75</v>
      </c>
      <c r="D1781" s="13" t="str">
        <f t="shared" si="108"/>
        <v>Obesity</v>
      </c>
      <c r="E1781" s="13">
        <v>5.07</v>
      </c>
      <c r="F1781" s="13" t="str">
        <f t="shared" si="109"/>
        <v>Normal</v>
      </c>
      <c r="G1781" s="13" t="s">
        <v>8291</v>
      </c>
      <c r="H1781" s="13" t="s">
        <v>8291</v>
      </c>
      <c r="I1781" s="13" t="s">
        <v>8291</v>
      </c>
      <c r="J1781" s="27" t="s">
        <v>8292</v>
      </c>
      <c r="K1781" s="13" t="s">
        <v>8291</v>
      </c>
      <c r="L1781" s="13" t="str">
        <f t="shared" si="110"/>
        <v>No</v>
      </c>
      <c r="M1781" s="28">
        <f t="shared" si="111"/>
        <v>0</v>
      </c>
    </row>
    <row r="1782" spans="2:13" ht="15.75" customHeight="1" x14ac:dyDescent="0.3">
      <c r="B1782" s="12" t="s">
        <v>6418</v>
      </c>
      <c r="C1782" s="13">
        <v>29.92</v>
      </c>
      <c r="D1782" s="13" t="b">
        <f t="shared" si="108"/>
        <v>0</v>
      </c>
      <c r="E1782" s="13">
        <v>10.97</v>
      </c>
      <c r="F1782" s="13" t="str">
        <f t="shared" si="109"/>
        <v>Diabetes</v>
      </c>
      <c r="G1782" s="13" t="s">
        <v>8293</v>
      </c>
      <c r="H1782" s="13" t="s">
        <v>8291</v>
      </c>
      <c r="I1782" s="13" t="s">
        <v>8291</v>
      </c>
      <c r="J1782" s="27">
        <v>1</v>
      </c>
      <c r="K1782" s="13" t="s">
        <v>8291</v>
      </c>
      <c r="L1782" s="13" t="str">
        <f t="shared" si="110"/>
        <v>No</v>
      </c>
      <c r="M1782" s="28">
        <f t="shared" si="111"/>
        <v>1</v>
      </c>
    </row>
    <row r="1783" spans="2:13" ht="15.75" customHeight="1" x14ac:dyDescent="0.3">
      <c r="B1783" s="12" t="s">
        <v>6421</v>
      </c>
      <c r="C1783" s="13">
        <v>26.2</v>
      </c>
      <c r="D1783" s="13" t="str">
        <f t="shared" si="108"/>
        <v>Overweight</v>
      </c>
      <c r="E1783" s="13">
        <v>10.93</v>
      </c>
      <c r="F1783" s="13" t="str">
        <f t="shared" si="109"/>
        <v>Diabetes</v>
      </c>
      <c r="G1783" s="13" t="s">
        <v>8293</v>
      </c>
      <c r="H1783" s="13" t="s">
        <v>8291</v>
      </c>
      <c r="I1783" s="13" t="s">
        <v>8291</v>
      </c>
      <c r="J1783" s="27">
        <v>1</v>
      </c>
      <c r="K1783" s="13" t="s">
        <v>8291</v>
      </c>
      <c r="L1783" s="13" t="str">
        <f t="shared" si="110"/>
        <v>No</v>
      </c>
      <c r="M1783" s="28">
        <f t="shared" si="111"/>
        <v>1</v>
      </c>
    </row>
    <row r="1784" spans="2:13" ht="15.75" customHeight="1" x14ac:dyDescent="0.3">
      <c r="B1784" s="12" t="s">
        <v>6424</v>
      </c>
      <c r="C1784" s="13">
        <v>26.695</v>
      </c>
      <c r="D1784" s="13" t="str">
        <f t="shared" si="108"/>
        <v>Overweight</v>
      </c>
      <c r="E1784" s="13">
        <v>4.21</v>
      </c>
      <c r="F1784" s="13" t="str">
        <f t="shared" si="109"/>
        <v>Normal</v>
      </c>
      <c r="G1784" s="13" t="s">
        <v>8293</v>
      </c>
      <c r="H1784" s="13" t="s">
        <v>8291</v>
      </c>
      <c r="I1784" s="13" t="s">
        <v>8293</v>
      </c>
      <c r="J1784" s="27">
        <v>1</v>
      </c>
      <c r="K1784" s="13" t="s">
        <v>8291</v>
      </c>
      <c r="L1784" s="13" t="str">
        <f t="shared" si="110"/>
        <v>No</v>
      </c>
      <c r="M1784" s="28">
        <f t="shared" si="111"/>
        <v>1</v>
      </c>
    </row>
    <row r="1785" spans="2:13" ht="15.75" customHeight="1" x14ac:dyDescent="0.3">
      <c r="B1785" s="12" t="s">
        <v>6427</v>
      </c>
      <c r="C1785" s="13">
        <v>23.16</v>
      </c>
      <c r="D1785" s="13" t="str">
        <f t="shared" si="108"/>
        <v>Healthy Weight</v>
      </c>
      <c r="E1785" s="13">
        <v>5.5</v>
      </c>
      <c r="F1785" s="13" t="str">
        <f t="shared" si="109"/>
        <v>Normal</v>
      </c>
      <c r="G1785" s="13" t="s">
        <v>8291</v>
      </c>
      <c r="H1785" s="13" t="s">
        <v>8291</v>
      </c>
      <c r="I1785" s="13" t="s">
        <v>8291</v>
      </c>
      <c r="J1785" s="27" t="s">
        <v>8292</v>
      </c>
      <c r="K1785" s="13" t="s">
        <v>8291</v>
      </c>
      <c r="L1785" s="13" t="str">
        <f t="shared" si="110"/>
        <v>No</v>
      </c>
      <c r="M1785" s="28">
        <f t="shared" si="111"/>
        <v>0</v>
      </c>
    </row>
    <row r="1786" spans="2:13" ht="15.75" customHeight="1" x14ac:dyDescent="0.3">
      <c r="B1786" s="12" t="s">
        <v>6430</v>
      </c>
      <c r="C1786" s="13">
        <v>32.585000000000001</v>
      </c>
      <c r="D1786" s="13" t="str">
        <f t="shared" si="108"/>
        <v>Obesity</v>
      </c>
      <c r="E1786" s="13">
        <v>4.93</v>
      </c>
      <c r="F1786" s="13" t="str">
        <f t="shared" si="109"/>
        <v>Normal</v>
      </c>
      <c r="G1786" s="13" t="s">
        <v>8293</v>
      </c>
      <c r="H1786" s="13" t="s">
        <v>8291</v>
      </c>
      <c r="I1786" s="13" t="s">
        <v>8291</v>
      </c>
      <c r="J1786" s="27">
        <v>1</v>
      </c>
      <c r="K1786" s="13" t="s">
        <v>8291</v>
      </c>
      <c r="L1786" s="13" t="str">
        <f t="shared" si="110"/>
        <v>No</v>
      </c>
      <c r="M1786" s="28">
        <f t="shared" si="111"/>
        <v>1</v>
      </c>
    </row>
    <row r="1787" spans="2:13" ht="15.75" customHeight="1" x14ac:dyDescent="0.3">
      <c r="B1787" s="12" t="s">
        <v>6432</v>
      </c>
      <c r="C1787" s="13">
        <v>33.97</v>
      </c>
      <c r="D1787" s="13" t="str">
        <f t="shared" si="108"/>
        <v>Obesity</v>
      </c>
      <c r="E1787" s="13">
        <v>5.6</v>
      </c>
      <c r="F1787" s="13" t="str">
        <f t="shared" si="109"/>
        <v>Normal</v>
      </c>
      <c r="G1787" s="13" t="s">
        <v>8293</v>
      </c>
      <c r="H1787" s="13" t="s">
        <v>8291</v>
      </c>
      <c r="I1787" s="13" t="s">
        <v>8291</v>
      </c>
      <c r="J1787" s="27" t="s">
        <v>8292</v>
      </c>
      <c r="K1787" s="13" t="s">
        <v>8291</v>
      </c>
      <c r="L1787" s="13" t="str">
        <f t="shared" si="110"/>
        <v>No</v>
      </c>
      <c r="M1787" s="28">
        <f t="shared" si="111"/>
        <v>0</v>
      </c>
    </row>
    <row r="1788" spans="2:13" ht="15.75" customHeight="1" x14ac:dyDescent="0.3">
      <c r="B1788" s="12" t="s">
        <v>6436</v>
      </c>
      <c r="C1788" s="13">
        <v>16.57</v>
      </c>
      <c r="D1788" s="13" t="str">
        <f t="shared" si="108"/>
        <v>Underweight</v>
      </c>
      <c r="E1788" s="13">
        <v>9.99</v>
      </c>
      <c r="F1788" s="13" t="str">
        <f t="shared" si="109"/>
        <v>Diabetes</v>
      </c>
      <c r="G1788" s="13" t="s">
        <v>8291</v>
      </c>
      <c r="H1788" s="13" t="s">
        <v>8291</v>
      </c>
      <c r="I1788" s="13" t="s">
        <v>8291</v>
      </c>
      <c r="J1788" s="27" t="s">
        <v>8292</v>
      </c>
      <c r="K1788" s="13" t="s">
        <v>8291</v>
      </c>
      <c r="L1788" s="13" t="str">
        <f t="shared" si="110"/>
        <v>No</v>
      </c>
      <c r="M1788" s="28">
        <f t="shared" si="111"/>
        <v>0</v>
      </c>
    </row>
    <row r="1789" spans="2:13" ht="15.75" customHeight="1" x14ac:dyDescent="0.3">
      <c r="B1789" s="12" t="s">
        <v>6439</v>
      </c>
      <c r="C1789" s="13">
        <v>17.55</v>
      </c>
      <c r="D1789" s="13" t="str">
        <f t="shared" si="108"/>
        <v>Underweight</v>
      </c>
      <c r="E1789" s="13">
        <v>5.93</v>
      </c>
      <c r="F1789" s="13" t="str">
        <f t="shared" si="109"/>
        <v>Prediabetes</v>
      </c>
      <c r="G1789" s="13" t="s">
        <v>8291</v>
      </c>
      <c r="H1789" s="13" t="s">
        <v>8291</v>
      </c>
      <c r="I1789" s="13" t="s">
        <v>8293</v>
      </c>
      <c r="J1789" s="27">
        <v>1</v>
      </c>
      <c r="K1789" s="13" t="s">
        <v>8291</v>
      </c>
      <c r="L1789" s="13" t="str">
        <f t="shared" si="110"/>
        <v>No</v>
      </c>
      <c r="M1789" s="28">
        <f t="shared" si="111"/>
        <v>1</v>
      </c>
    </row>
    <row r="1790" spans="2:13" ht="15.75" customHeight="1" x14ac:dyDescent="0.3">
      <c r="B1790" s="12" t="s">
        <v>6443</v>
      </c>
      <c r="C1790" s="13">
        <v>29.41</v>
      </c>
      <c r="D1790" s="13" t="str">
        <f t="shared" si="108"/>
        <v>Overweight</v>
      </c>
      <c r="E1790" s="13">
        <v>6.29</v>
      </c>
      <c r="F1790" s="13" t="str">
        <f t="shared" si="109"/>
        <v>Prediabetes</v>
      </c>
      <c r="G1790" s="13" t="s">
        <v>8293</v>
      </c>
      <c r="H1790" s="13" t="s">
        <v>8291</v>
      </c>
      <c r="I1790" s="13" t="s">
        <v>8291</v>
      </c>
      <c r="J1790" s="27">
        <v>1</v>
      </c>
      <c r="K1790" s="13" t="s">
        <v>8291</v>
      </c>
      <c r="L1790" s="13" t="str">
        <f t="shared" si="110"/>
        <v>No</v>
      </c>
      <c r="M1790" s="28">
        <f t="shared" si="111"/>
        <v>1</v>
      </c>
    </row>
    <row r="1791" spans="2:13" ht="15.75" customHeight="1" x14ac:dyDescent="0.3">
      <c r="B1791" s="12" t="s">
        <v>6446</v>
      </c>
      <c r="C1791" s="13">
        <v>17.91</v>
      </c>
      <c r="D1791" s="13" t="str">
        <f t="shared" si="108"/>
        <v>Underweight</v>
      </c>
      <c r="E1791" s="13">
        <v>5.65</v>
      </c>
      <c r="F1791" s="13" t="str">
        <f t="shared" si="109"/>
        <v>Normal</v>
      </c>
      <c r="G1791" s="13" t="s">
        <v>8291</v>
      </c>
      <c r="H1791" s="13" t="s">
        <v>8291</v>
      </c>
      <c r="I1791" s="13" t="s">
        <v>8291</v>
      </c>
      <c r="J1791" s="27">
        <v>1</v>
      </c>
      <c r="K1791" s="13" t="s">
        <v>8291</v>
      </c>
      <c r="L1791" s="13" t="str">
        <f t="shared" si="110"/>
        <v>No</v>
      </c>
      <c r="M1791" s="28">
        <f t="shared" si="111"/>
        <v>1</v>
      </c>
    </row>
    <row r="1792" spans="2:13" ht="15.75" customHeight="1" x14ac:dyDescent="0.3">
      <c r="B1792" s="12" t="s">
        <v>6449</v>
      </c>
      <c r="C1792" s="13">
        <v>31.57</v>
      </c>
      <c r="D1792" s="13" t="str">
        <f t="shared" si="108"/>
        <v>Obesity</v>
      </c>
      <c r="E1792" s="13">
        <v>6.15</v>
      </c>
      <c r="F1792" s="13" t="str">
        <f t="shared" si="109"/>
        <v>Prediabetes</v>
      </c>
      <c r="G1792" s="13" t="s">
        <v>8291</v>
      </c>
      <c r="H1792" s="13" t="s">
        <v>8291</v>
      </c>
      <c r="I1792" s="13" t="s">
        <v>8291</v>
      </c>
      <c r="J1792" s="27">
        <v>1</v>
      </c>
      <c r="K1792" s="13" t="s">
        <v>8291</v>
      </c>
      <c r="L1792" s="13" t="str">
        <f t="shared" si="110"/>
        <v>No</v>
      </c>
      <c r="M1792" s="28">
        <f t="shared" si="111"/>
        <v>1</v>
      </c>
    </row>
    <row r="1793" spans="2:13" ht="15.75" customHeight="1" x14ac:dyDescent="0.3">
      <c r="B1793" s="12" t="s">
        <v>6453</v>
      </c>
      <c r="C1793" s="13">
        <v>33.18</v>
      </c>
      <c r="D1793" s="13" t="str">
        <f t="shared" si="108"/>
        <v>Obesity</v>
      </c>
      <c r="E1793" s="13">
        <v>5.22</v>
      </c>
      <c r="F1793" s="13" t="str">
        <f t="shared" si="109"/>
        <v>Normal</v>
      </c>
      <c r="G1793" s="13" t="s">
        <v>8291</v>
      </c>
      <c r="H1793" s="13" t="s">
        <v>8293</v>
      </c>
      <c r="I1793" s="13" t="s">
        <v>8291</v>
      </c>
      <c r="J1793" s="27">
        <v>1</v>
      </c>
      <c r="K1793" s="13" t="s">
        <v>8291</v>
      </c>
      <c r="L1793" s="13" t="str">
        <f t="shared" si="110"/>
        <v>No</v>
      </c>
      <c r="M1793" s="28">
        <f t="shared" si="111"/>
        <v>1</v>
      </c>
    </row>
    <row r="1794" spans="2:13" ht="15.75" customHeight="1" x14ac:dyDescent="0.3">
      <c r="B1794" s="12" t="s">
        <v>6456</v>
      </c>
      <c r="C1794" s="13">
        <v>37</v>
      </c>
      <c r="D1794" s="13" t="str">
        <f t="shared" si="108"/>
        <v>Obesity</v>
      </c>
      <c r="E1794" s="13">
        <v>11.66</v>
      </c>
      <c r="F1794" s="13" t="str">
        <f t="shared" si="109"/>
        <v>Diabetes</v>
      </c>
      <c r="G1794" s="13" t="s">
        <v>8291</v>
      </c>
      <c r="H1794" s="13" t="s">
        <v>8291</v>
      </c>
      <c r="I1794" s="13" t="s">
        <v>8291</v>
      </c>
      <c r="J1794" s="27" t="s">
        <v>8292</v>
      </c>
      <c r="K1794" s="13" t="s">
        <v>8291</v>
      </c>
      <c r="L1794" s="13" t="str">
        <f t="shared" si="110"/>
        <v>No</v>
      </c>
      <c r="M1794" s="28">
        <f t="shared" si="111"/>
        <v>0</v>
      </c>
    </row>
    <row r="1795" spans="2:13" ht="15.75" customHeight="1" x14ac:dyDescent="0.3">
      <c r="B1795" s="12" t="s">
        <v>6459</v>
      </c>
      <c r="C1795" s="13">
        <v>18.905000000000001</v>
      </c>
      <c r="D1795" s="13" t="str">
        <f t="shared" ref="D1795:D1858" si="112">IF(C1795&lt;18.5,"Underweight", IF(AND(C1795&gt;=18.5,C1795&lt;=24.9),"Healthy Weight", IF(AND(C1795&gt;=25,C1795&lt;=29.9),"Overweight", IF(C1795&gt;=30,"Obesity"))))</f>
        <v>Healthy Weight</v>
      </c>
      <c r="E1795" s="13">
        <v>4.91</v>
      </c>
      <c r="F1795" s="13" t="str">
        <f t="shared" ref="F1795:F1858" si="113">IF(E1795&lt;5.7,"Normal",IF(AND(E1795&gt;=5.7,E1795&lt;=6.4),"Prediabetes",IF(E1795&gt;=6.5,"Diabetes")))</f>
        <v>Normal</v>
      </c>
      <c r="G1795" s="13" t="s">
        <v>8293</v>
      </c>
      <c r="H1795" s="13" t="s">
        <v>8291</v>
      </c>
      <c r="I1795" s="13" t="s">
        <v>8291</v>
      </c>
      <c r="J1795" s="27">
        <v>1</v>
      </c>
      <c r="K1795" s="13" t="s">
        <v>8291</v>
      </c>
      <c r="L1795" s="13" t="str">
        <f t="shared" ref="L1795:L1858" si="114">IF($K$3:$K$2337="?","No",K1795)</f>
        <v>No</v>
      </c>
      <c r="M1795" s="28">
        <f t="shared" ref="M1795:M1858" si="115">IF(J1795="No major surgery", 0,J1795)</f>
        <v>1</v>
      </c>
    </row>
    <row r="1796" spans="2:13" ht="15.75" customHeight="1" x14ac:dyDescent="0.3">
      <c r="B1796" s="12" t="s">
        <v>6462</v>
      </c>
      <c r="C1796" s="13">
        <v>20.03</v>
      </c>
      <c r="D1796" s="13" t="str">
        <f t="shared" si="112"/>
        <v>Healthy Weight</v>
      </c>
      <c r="E1796" s="13">
        <v>9.25</v>
      </c>
      <c r="F1796" s="13" t="str">
        <f t="shared" si="113"/>
        <v>Diabetes</v>
      </c>
      <c r="G1796" s="13" t="s">
        <v>8293</v>
      </c>
      <c r="H1796" s="13" t="s">
        <v>8291</v>
      </c>
      <c r="I1796" s="13" t="s">
        <v>8291</v>
      </c>
      <c r="J1796" s="27" t="s">
        <v>8292</v>
      </c>
      <c r="K1796" s="13" t="s">
        <v>8291</v>
      </c>
      <c r="L1796" s="13" t="str">
        <f t="shared" si="114"/>
        <v>No</v>
      </c>
      <c r="M1796" s="28">
        <f t="shared" si="115"/>
        <v>0</v>
      </c>
    </row>
    <row r="1797" spans="2:13" ht="15.75" customHeight="1" x14ac:dyDescent="0.3">
      <c r="B1797" s="12" t="s">
        <v>6465</v>
      </c>
      <c r="C1797" s="13">
        <v>16.7</v>
      </c>
      <c r="D1797" s="13" t="str">
        <f t="shared" si="112"/>
        <v>Underweight</v>
      </c>
      <c r="E1797" s="13">
        <v>11.48</v>
      </c>
      <c r="F1797" s="13" t="str">
        <f t="shared" si="113"/>
        <v>Diabetes</v>
      </c>
      <c r="G1797" s="13" t="s">
        <v>8291</v>
      </c>
      <c r="H1797" s="13" t="s">
        <v>8291</v>
      </c>
      <c r="I1797" s="13" t="s">
        <v>8291</v>
      </c>
      <c r="J1797" s="27" t="s">
        <v>8292</v>
      </c>
      <c r="K1797" s="13" t="s">
        <v>8291</v>
      </c>
      <c r="L1797" s="13" t="str">
        <f t="shared" si="114"/>
        <v>No</v>
      </c>
      <c r="M1797" s="28">
        <f t="shared" si="115"/>
        <v>0</v>
      </c>
    </row>
    <row r="1798" spans="2:13" ht="15.75" customHeight="1" x14ac:dyDescent="0.3">
      <c r="B1798" s="12" t="s">
        <v>6467</v>
      </c>
      <c r="C1798" s="13">
        <v>39.82</v>
      </c>
      <c r="D1798" s="13" t="str">
        <f t="shared" si="112"/>
        <v>Obesity</v>
      </c>
      <c r="E1798" s="13">
        <v>6.06</v>
      </c>
      <c r="F1798" s="13" t="str">
        <f t="shared" si="113"/>
        <v>Prediabetes</v>
      </c>
      <c r="G1798" s="13" t="s">
        <v>8291</v>
      </c>
      <c r="H1798" s="13" t="s">
        <v>8291</v>
      </c>
      <c r="I1798" s="13" t="s">
        <v>8291</v>
      </c>
      <c r="J1798" s="27" t="s">
        <v>8292</v>
      </c>
      <c r="K1798" s="13" t="s">
        <v>8291</v>
      </c>
      <c r="L1798" s="13" t="str">
        <f t="shared" si="114"/>
        <v>No</v>
      </c>
      <c r="M1798" s="28">
        <f t="shared" si="115"/>
        <v>0</v>
      </c>
    </row>
    <row r="1799" spans="2:13" ht="15.75" customHeight="1" x14ac:dyDescent="0.3">
      <c r="B1799" s="12" t="s">
        <v>6470</v>
      </c>
      <c r="C1799" s="13">
        <v>22.04</v>
      </c>
      <c r="D1799" s="13" t="str">
        <f t="shared" si="112"/>
        <v>Healthy Weight</v>
      </c>
      <c r="E1799" s="13">
        <v>5.86</v>
      </c>
      <c r="F1799" s="13" t="str">
        <f t="shared" si="113"/>
        <v>Prediabetes</v>
      </c>
      <c r="G1799" s="13" t="s">
        <v>8291</v>
      </c>
      <c r="H1799" s="13" t="s">
        <v>8291</v>
      </c>
      <c r="I1799" s="13" t="s">
        <v>8291</v>
      </c>
      <c r="J1799" s="27">
        <v>1</v>
      </c>
      <c r="K1799" s="13" t="s">
        <v>8291</v>
      </c>
      <c r="L1799" s="13" t="str">
        <f t="shared" si="114"/>
        <v>No</v>
      </c>
      <c r="M1799" s="28">
        <f t="shared" si="115"/>
        <v>1</v>
      </c>
    </row>
    <row r="1800" spans="2:13" ht="15.75" customHeight="1" x14ac:dyDescent="0.3">
      <c r="B1800" s="12" t="s">
        <v>6474</v>
      </c>
      <c r="C1800" s="13">
        <v>28.27</v>
      </c>
      <c r="D1800" s="13" t="str">
        <f t="shared" si="112"/>
        <v>Overweight</v>
      </c>
      <c r="E1800" s="13">
        <v>5.33</v>
      </c>
      <c r="F1800" s="13" t="str">
        <f t="shared" si="113"/>
        <v>Normal</v>
      </c>
      <c r="G1800" s="13" t="s">
        <v>8291</v>
      </c>
      <c r="H1800" s="13" t="s">
        <v>8291</v>
      </c>
      <c r="I1800" s="13" t="s">
        <v>8291</v>
      </c>
      <c r="J1800" s="27" t="s">
        <v>8292</v>
      </c>
      <c r="K1800" s="13" t="s">
        <v>8291</v>
      </c>
      <c r="L1800" s="13" t="str">
        <f t="shared" si="114"/>
        <v>No</v>
      </c>
      <c r="M1800" s="28">
        <f t="shared" si="115"/>
        <v>0</v>
      </c>
    </row>
    <row r="1801" spans="2:13" ht="15.75" customHeight="1" x14ac:dyDescent="0.3">
      <c r="B1801" s="12" t="s">
        <v>6477</v>
      </c>
      <c r="C1801" s="13">
        <v>18.5</v>
      </c>
      <c r="D1801" s="13" t="str">
        <f t="shared" si="112"/>
        <v>Healthy Weight</v>
      </c>
      <c r="E1801" s="13">
        <v>5.33</v>
      </c>
      <c r="F1801" s="13" t="str">
        <f t="shared" si="113"/>
        <v>Normal</v>
      </c>
      <c r="G1801" s="13" t="s">
        <v>8291</v>
      </c>
      <c r="H1801" s="13" t="s">
        <v>8291</v>
      </c>
      <c r="I1801" s="13" t="s">
        <v>8291</v>
      </c>
      <c r="J1801" s="27" t="s">
        <v>8292</v>
      </c>
      <c r="K1801" s="13" t="s">
        <v>8291</v>
      </c>
      <c r="L1801" s="13" t="str">
        <f t="shared" si="114"/>
        <v>No</v>
      </c>
      <c r="M1801" s="28">
        <f t="shared" si="115"/>
        <v>0</v>
      </c>
    </row>
    <row r="1802" spans="2:13" ht="15.75" customHeight="1" x14ac:dyDescent="0.3">
      <c r="B1802" s="12" t="s">
        <v>6479</v>
      </c>
      <c r="C1802" s="13">
        <v>38.6</v>
      </c>
      <c r="D1802" s="13" t="str">
        <f t="shared" si="112"/>
        <v>Obesity</v>
      </c>
      <c r="E1802" s="13">
        <v>6.02</v>
      </c>
      <c r="F1802" s="13" t="str">
        <f t="shared" si="113"/>
        <v>Prediabetes</v>
      </c>
      <c r="G1802" s="13" t="s">
        <v>8291</v>
      </c>
      <c r="H1802" s="13" t="s">
        <v>8291</v>
      </c>
      <c r="I1802" s="13" t="s">
        <v>8291</v>
      </c>
      <c r="J1802" s="27">
        <v>1</v>
      </c>
      <c r="K1802" s="13" t="s">
        <v>8291</v>
      </c>
      <c r="L1802" s="13" t="str">
        <f t="shared" si="114"/>
        <v>No</v>
      </c>
      <c r="M1802" s="28">
        <f t="shared" si="115"/>
        <v>1</v>
      </c>
    </row>
    <row r="1803" spans="2:13" ht="15.75" customHeight="1" x14ac:dyDescent="0.3">
      <c r="B1803" s="12" t="s">
        <v>6483</v>
      </c>
      <c r="C1803" s="13">
        <v>43.12</v>
      </c>
      <c r="D1803" s="13" t="str">
        <f t="shared" si="112"/>
        <v>Obesity</v>
      </c>
      <c r="E1803" s="13">
        <v>6.25</v>
      </c>
      <c r="F1803" s="13" t="str">
        <f t="shared" si="113"/>
        <v>Prediabetes</v>
      </c>
      <c r="G1803" s="13" t="s">
        <v>8291</v>
      </c>
      <c r="H1803" s="13" t="s">
        <v>8291</v>
      </c>
      <c r="I1803" s="13" t="s">
        <v>8291</v>
      </c>
      <c r="J1803" s="27">
        <v>1</v>
      </c>
      <c r="K1803" s="13" t="s">
        <v>8291</v>
      </c>
      <c r="L1803" s="13" t="str">
        <f t="shared" si="114"/>
        <v>No</v>
      </c>
      <c r="M1803" s="28">
        <f t="shared" si="115"/>
        <v>1</v>
      </c>
    </row>
    <row r="1804" spans="2:13" ht="15.75" customHeight="1" x14ac:dyDescent="0.3">
      <c r="B1804" s="12" t="s">
        <v>6486</v>
      </c>
      <c r="C1804" s="13">
        <v>30.5</v>
      </c>
      <c r="D1804" s="13" t="str">
        <f t="shared" si="112"/>
        <v>Obesity</v>
      </c>
      <c r="E1804" s="13">
        <v>4.8099999999999996</v>
      </c>
      <c r="F1804" s="13" t="str">
        <f t="shared" si="113"/>
        <v>Normal</v>
      </c>
      <c r="G1804" s="13" t="s">
        <v>8291</v>
      </c>
      <c r="H1804" s="13" t="s">
        <v>8291</v>
      </c>
      <c r="I1804" s="13" t="s">
        <v>8291</v>
      </c>
      <c r="J1804" s="27">
        <v>1</v>
      </c>
      <c r="K1804" s="13" t="s">
        <v>8291</v>
      </c>
      <c r="L1804" s="13" t="str">
        <f t="shared" si="114"/>
        <v>No</v>
      </c>
      <c r="M1804" s="28">
        <f t="shared" si="115"/>
        <v>1</v>
      </c>
    </row>
    <row r="1805" spans="2:13" ht="15.75" customHeight="1" x14ac:dyDescent="0.3">
      <c r="B1805" s="12" t="s">
        <v>6489</v>
      </c>
      <c r="C1805" s="13">
        <v>27.61</v>
      </c>
      <c r="D1805" s="13" t="str">
        <f t="shared" si="112"/>
        <v>Overweight</v>
      </c>
      <c r="E1805" s="13">
        <v>4.5999999999999996</v>
      </c>
      <c r="F1805" s="13" t="str">
        <f t="shared" si="113"/>
        <v>Normal</v>
      </c>
      <c r="G1805" s="13" t="s">
        <v>8291</v>
      </c>
      <c r="H1805" s="13" t="s">
        <v>8291</v>
      </c>
      <c r="I1805" s="13" t="s">
        <v>8291</v>
      </c>
      <c r="J1805" s="27">
        <v>1</v>
      </c>
      <c r="K1805" s="13" t="s">
        <v>8291</v>
      </c>
      <c r="L1805" s="13" t="str">
        <f t="shared" si="114"/>
        <v>No</v>
      </c>
      <c r="M1805" s="28">
        <f t="shared" si="115"/>
        <v>1</v>
      </c>
    </row>
    <row r="1806" spans="2:13" ht="15.75" customHeight="1" x14ac:dyDescent="0.3">
      <c r="B1806" s="12" t="s">
        <v>6491</v>
      </c>
      <c r="C1806" s="13">
        <v>27.1</v>
      </c>
      <c r="D1806" s="13" t="str">
        <f t="shared" si="112"/>
        <v>Overweight</v>
      </c>
      <c r="E1806" s="13">
        <v>5.08</v>
      </c>
      <c r="F1806" s="13" t="str">
        <f t="shared" si="113"/>
        <v>Normal</v>
      </c>
      <c r="G1806" s="13" t="s">
        <v>8291</v>
      </c>
      <c r="H1806" s="13" t="s">
        <v>8291</v>
      </c>
      <c r="I1806" s="13" t="s">
        <v>8291</v>
      </c>
      <c r="J1806" s="27">
        <v>1</v>
      </c>
      <c r="K1806" s="13" t="s">
        <v>8291</v>
      </c>
      <c r="L1806" s="13" t="str">
        <f t="shared" si="114"/>
        <v>No</v>
      </c>
      <c r="M1806" s="28">
        <f t="shared" si="115"/>
        <v>1</v>
      </c>
    </row>
    <row r="1807" spans="2:13" ht="15.75" customHeight="1" x14ac:dyDescent="0.3">
      <c r="B1807" s="12" t="s">
        <v>6494</v>
      </c>
      <c r="C1807" s="13">
        <v>35.93</v>
      </c>
      <c r="D1807" s="13" t="str">
        <f t="shared" si="112"/>
        <v>Obesity</v>
      </c>
      <c r="E1807" s="13">
        <v>5.43</v>
      </c>
      <c r="F1807" s="13" t="str">
        <f t="shared" si="113"/>
        <v>Normal</v>
      </c>
      <c r="G1807" s="13" t="s">
        <v>8291</v>
      </c>
      <c r="H1807" s="13" t="s">
        <v>8293</v>
      </c>
      <c r="I1807" s="13" t="s">
        <v>8291</v>
      </c>
      <c r="J1807" s="27">
        <v>1</v>
      </c>
      <c r="K1807" s="13" t="s">
        <v>8291</v>
      </c>
      <c r="L1807" s="13" t="str">
        <f t="shared" si="114"/>
        <v>No</v>
      </c>
      <c r="M1807" s="28">
        <f t="shared" si="115"/>
        <v>1</v>
      </c>
    </row>
    <row r="1808" spans="2:13" ht="15.75" customHeight="1" x14ac:dyDescent="0.3">
      <c r="B1808" s="12" t="s">
        <v>6497</v>
      </c>
      <c r="C1808" s="13">
        <v>32.68</v>
      </c>
      <c r="D1808" s="13" t="str">
        <f t="shared" si="112"/>
        <v>Obesity</v>
      </c>
      <c r="E1808" s="13">
        <v>5.44</v>
      </c>
      <c r="F1808" s="13" t="str">
        <f t="shared" si="113"/>
        <v>Normal</v>
      </c>
      <c r="G1808" s="13" t="s">
        <v>8291</v>
      </c>
      <c r="H1808" s="13" t="s">
        <v>8291</v>
      </c>
      <c r="I1808" s="13" t="s">
        <v>8291</v>
      </c>
      <c r="J1808" s="27" t="s">
        <v>8292</v>
      </c>
      <c r="K1808" s="13" t="s">
        <v>8291</v>
      </c>
      <c r="L1808" s="13" t="str">
        <f t="shared" si="114"/>
        <v>No</v>
      </c>
      <c r="M1808" s="28">
        <f t="shared" si="115"/>
        <v>0</v>
      </c>
    </row>
    <row r="1809" spans="2:13" ht="15.75" customHeight="1" x14ac:dyDescent="0.3">
      <c r="B1809" s="12" t="s">
        <v>6500</v>
      </c>
      <c r="C1809" s="13">
        <v>20.74</v>
      </c>
      <c r="D1809" s="13" t="str">
        <f t="shared" si="112"/>
        <v>Healthy Weight</v>
      </c>
      <c r="E1809" s="13">
        <v>11.69</v>
      </c>
      <c r="F1809" s="13" t="str">
        <f t="shared" si="113"/>
        <v>Diabetes</v>
      </c>
      <c r="G1809" s="13" t="s">
        <v>8293</v>
      </c>
      <c r="H1809" s="13" t="s">
        <v>8291</v>
      </c>
      <c r="I1809" s="13" t="s">
        <v>8291</v>
      </c>
      <c r="J1809" s="27">
        <v>1</v>
      </c>
      <c r="K1809" s="13" t="s">
        <v>8291</v>
      </c>
      <c r="L1809" s="13" t="str">
        <f t="shared" si="114"/>
        <v>No</v>
      </c>
      <c r="M1809" s="28">
        <f t="shared" si="115"/>
        <v>1</v>
      </c>
    </row>
    <row r="1810" spans="2:13" ht="15.75" customHeight="1" x14ac:dyDescent="0.3">
      <c r="B1810" s="12" t="s">
        <v>6504</v>
      </c>
      <c r="C1810" s="13">
        <v>15.57</v>
      </c>
      <c r="D1810" s="13" t="str">
        <f t="shared" si="112"/>
        <v>Underweight</v>
      </c>
      <c r="E1810" s="13">
        <v>6.07</v>
      </c>
      <c r="F1810" s="13" t="str">
        <f t="shared" si="113"/>
        <v>Prediabetes</v>
      </c>
      <c r="G1810" s="13" t="s">
        <v>8291</v>
      </c>
      <c r="H1810" s="13" t="s">
        <v>8291</v>
      </c>
      <c r="I1810" s="13" t="s">
        <v>8291</v>
      </c>
      <c r="J1810" s="27" t="s">
        <v>8292</v>
      </c>
      <c r="K1810" s="13" t="s">
        <v>8291</v>
      </c>
      <c r="L1810" s="13" t="str">
        <f t="shared" si="114"/>
        <v>No</v>
      </c>
      <c r="M1810" s="28">
        <f t="shared" si="115"/>
        <v>0</v>
      </c>
    </row>
    <row r="1811" spans="2:13" ht="15.75" customHeight="1" x14ac:dyDescent="0.3">
      <c r="B1811" s="12" t="s">
        <v>6508</v>
      </c>
      <c r="C1811" s="13">
        <v>23.844999999999999</v>
      </c>
      <c r="D1811" s="13" t="str">
        <f t="shared" si="112"/>
        <v>Healthy Weight</v>
      </c>
      <c r="E1811" s="13">
        <v>4.3600000000000003</v>
      </c>
      <c r="F1811" s="13" t="str">
        <f t="shared" si="113"/>
        <v>Normal</v>
      </c>
      <c r="G1811" s="13" t="s">
        <v>8291</v>
      </c>
      <c r="H1811" s="13" t="s">
        <v>8291</v>
      </c>
      <c r="I1811" s="13" t="s">
        <v>8291</v>
      </c>
      <c r="J1811" s="27" t="s">
        <v>8292</v>
      </c>
      <c r="K1811" s="13" t="s">
        <v>8291</v>
      </c>
      <c r="L1811" s="13" t="str">
        <f t="shared" si="114"/>
        <v>No</v>
      </c>
      <c r="M1811" s="28">
        <f t="shared" si="115"/>
        <v>0</v>
      </c>
    </row>
    <row r="1812" spans="2:13" ht="15.75" customHeight="1" x14ac:dyDescent="0.3">
      <c r="B1812" s="12" t="s">
        <v>6511</v>
      </c>
      <c r="C1812" s="13">
        <v>22.895</v>
      </c>
      <c r="D1812" s="13" t="str">
        <f t="shared" si="112"/>
        <v>Healthy Weight</v>
      </c>
      <c r="E1812" s="13">
        <v>5.24</v>
      </c>
      <c r="F1812" s="13" t="str">
        <f t="shared" si="113"/>
        <v>Normal</v>
      </c>
      <c r="G1812" s="13" t="s">
        <v>8291</v>
      </c>
      <c r="H1812" s="13" t="s">
        <v>8291</v>
      </c>
      <c r="I1812" s="13" t="s">
        <v>8291</v>
      </c>
      <c r="J1812" s="27">
        <v>1</v>
      </c>
      <c r="K1812" s="13" t="s">
        <v>8291</v>
      </c>
      <c r="L1812" s="13" t="str">
        <f t="shared" si="114"/>
        <v>No</v>
      </c>
      <c r="M1812" s="28">
        <f t="shared" si="115"/>
        <v>1</v>
      </c>
    </row>
    <row r="1813" spans="2:13" ht="15.75" customHeight="1" x14ac:dyDescent="0.3">
      <c r="B1813" s="12" t="s">
        <v>6514</v>
      </c>
      <c r="C1813" s="13">
        <v>21.945</v>
      </c>
      <c r="D1813" s="13" t="str">
        <f t="shared" si="112"/>
        <v>Healthy Weight</v>
      </c>
      <c r="E1813" s="13">
        <v>5.37</v>
      </c>
      <c r="F1813" s="13" t="str">
        <f t="shared" si="113"/>
        <v>Normal</v>
      </c>
      <c r="G1813" s="13" t="s">
        <v>8291</v>
      </c>
      <c r="H1813" s="13" t="s">
        <v>8291</v>
      </c>
      <c r="I1813" s="13" t="s">
        <v>8291</v>
      </c>
      <c r="J1813" s="27">
        <v>1</v>
      </c>
      <c r="K1813" s="13" t="s">
        <v>8291</v>
      </c>
      <c r="L1813" s="13" t="str">
        <f t="shared" si="114"/>
        <v>No</v>
      </c>
      <c r="M1813" s="28">
        <f t="shared" si="115"/>
        <v>1</v>
      </c>
    </row>
    <row r="1814" spans="2:13" ht="15.75" customHeight="1" x14ac:dyDescent="0.3">
      <c r="B1814" s="12" t="s">
        <v>6518</v>
      </c>
      <c r="C1814" s="13">
        <v>19.47</v>
      </c>
      <c r="D1814" s="13" t="str">
        <f t="shared" si="112"/>
        <v>Healthy Weight</v>
      </c>
      <c r="E1814" s="13">
        <v>6.6</v>
      </c>
      <c r="F1814" s="13" t="str">
        <f t="shared" si="113"/>
        <v>Diabetes</v>
      </c>
      <c r="G1814" s="13" t="s">
        <v>8293</v>
      </c>
      <c r="H1814" s="13" t="s">
        <v>8291</v>
      </c>
      <c r="I1814" s="13" t="s">
        <v>8291</v>
      </c>
      <c r="J1814" s="27" t="s">
        <v>8292</v>
      </c>
      <c r="K1814" s="13" t="s">
        <v>8291</v>
      </c>
      <c r="L1814" s="13" t="str">
        <f t="shared" si="114"/>
        <v>No</v>
      </c>
      <c r="M1814" s="28">
        <f t="shared" si="115"/>
        <v>0</v>
      </c>
    </row>
    <row r="1815" spans="2:13" ht="15.75" customHeight="1" x14ac:dyDescent="0.3">
      <c r="B1815" s="12" t="s">
        <v>6522</v>
      </c>
      <c r="C1815" s="13">
        <v>15.61</v>
      </c>
      <c r="D1815" s="13" t="str">
        <f t="shared" si="112"/>
        <v>Underweight</v>
      </c>
      <c r="E1815" s="13">
        <v>5.77</v>
      </c>
      <c r="F1815" s="13" t="str">
        <f t="shared" si="113"/>
        <v>Prediabetes</v>
      </c>
      <c r="G1815" s="13" t="s">
        <v>8291</v>
      </c>
      <c r="H1815" s="13" t="s">
        <v>8291</v>
      </c>
      <c r="I1815" s="13" t="s">
        <v>8291</v>
      </c>
      <c r="J1815" s="27" t="s">
        <v>8292</v>
      </c>
      <c r="K1815" s="13" t="s">
        <v>8291</v>
      </c>
      <c r="L1815" s="13" t="str">
        <f t="shared" si="114"/>
        <v>No</v>
      </c>
      <c r="M1815" s="28">
        <f t="shared" si="115"/>
        <v>0</v>
      </c>
    </row>
    <row r="1816" spans="2:13" ht="15.75" customHeight="1" x14ac:dyDescent="0.3">
      <c r="B1816" s="12" t="s">
        <v>6526</v>
      </c>
      <c r="C1816" s="13">
        <v>28.6</v>
      </c>
      <c r="D1816" s="13" t="str">
        <f t="shared" si="112"/>
        <v>Overweight</v>
      </c>
      <c r="E1816" s="13">
        <v>6.08</v>
      </c>
      <c r="F1816" s="13" t="str">
        <f t="shared" si="113"/>
        <v>Prediabetes</v>
      </c>
      <c r="G1816" s="13" t="s">
        <v>8291</v>
      </c>
      <c r="H1816" s="13" t="s">
        <v>8291</v>
      </c>
      <c r="I1816" s="13" t="s">
        <v>8293</v>
      </c>
      <c r="J1816" s="27">
        <v>1</v>
      </c>
      <c r="K1816" s="13" t="s">
        <v>8291</v>
      </c>
      <c r="L1816" s="13" t="str">
        <f t="shared" si="114"/>
        <v>No</v>
      </c>
      <c r="M1816" s="28">
        <f t="shared" si="115"/>
        <v>1</v>
      </c>
    </row>
    <row r="1817" spans="2:13" ht="15.75" customHeight="1" x14ac:dyDescent="0.3">
      <c r="B1817" s="12" t="s">
        <v>6529</v>
      </c>
      <c r="C1817" s="13">
        <v>46.53</v>
      </c>
      <c r="D1817" s="13" t="str">
        <f t="shared" si="112"/>
        <v>Obesity</v>
      </c>
      <c r="E1817" s="13">
        <v>4.16</v>
      </c>
      <c r="F1817" s="13" t="str">
        <f t="shared" si="113"/>
        <v>Normal</v>
      </c>
      <c r="G1817" s="13" t="s">
        <v>8291</v>
      </c>
      <c r="H1817" s="13" t="s">
        <v>8291</v>
      </c>
      <c r="I1817" s="13" t="s">
        <v>8291</v>
      </c>
      <c r="J1817" s="27" t="s">
        <v>8292</v>
      </c>
      <c r="K1817" s="13" t="s">
        <v>8291</v>
      </c>
      <c r="L1817" s="13" t="str">
        <f t="shared" si="114"/>
        <v>No</v>
      </c>
      <c r="M1817" s="28">
        <f t="shared" si="115"/>
        <v>0</v>
      </c>
    </row>
    <row r="1818" spans="2:13" ht="15.75" customHeight="1" x14ac:dyDescent="0.3">
      <c r="B1818" s="12" t="s">
        <v>6532</v>
      </c>
      <c r="C1818" s="13">
        <v>34.99</v>
      </c>
      <c r="D1818" s="13" t="str">
        <f t="shared" si="112"/>
        <v>Obesity</v>
      </c>
      <c r="E1818" s="13">
        <v>5.0999999999999996</v>
      </c>
      <c r="F1818" s="13" t="str">
        <f t="shared" si="113"/>
        <v>Normal</v>
      </c>
      <c r="G1818" s="13" t="s">
        <v>8291</v>
      </c>
      <c r="H1818" s="13" t="s">
        <v>8291</v>
      </c>
      <c r="I1818" s="13" t="s">
        <v>8293</v>
      </c>
      <c r="J1818" s="27">
        <v>1</v>
      </c>
      <c r="K1818" s="13" t="s">
        <v>8291</v>
      </c>
      <c r="L1818" s="13" t="str">
        <f t="shared" si="114"/>
        <v>No</v>
      </c>
      <c r="M1818" s="28">
        <f t="shared" si="115"/>
        <v>1</v>
      </c>
    </row>
    <row r="1819" spans="2:13" ht="15.75" customHeight="1" x14ac:dyDescent="0.3">
      <c r="B1819" s="12" t="s">
        <v>6536</v>
      </c>
      <c r="C1819" s="13">
        <v>17.05</v>
      </c>
      <c r="D1819" s="13" t="str">
        <f t="shared" si="112"/>
        <v>Underweight</v>
      </c>
      <c r="E1819" s="13">
        <v>5.3</v>
      </c>
      <c r="F1819" s="13" t="str">
        <f t="shared" si="113"/>
        <v>Normal</v>
      </c>
      <c r="G1819" s="13" t="s">
        <v>8291</v>
      </c>
      <c r="H1819" s="13" t="s">
        <v>8291</v>
      </c>
      <c r="I1819" s="13" t="s">
        <v>8293</v>
      </c>
      <c r="J1819" s="27">
        <v>1</v>
      </c>
      <c r="K1819" s="13" t="s">
        <v>8291</v>
      </c>
      <c r="L1819" s="13" t="str">
        <f t="shared" si="114"/>
        <v>No</v>
      </c>
      <c r="M1819" s="28">
        <f t="shared" si="115"/>
        <v>1</v>
      </c>
    </row>
    <row r="1820" spans="2:13" ht="15.75" customHeight="1" x14ac:dyDescent="0.3">
      <c r="B1820" s="12" t="s">
        <v>6539</v>
      </c>
      <c r="C1820" s="13">
        <v>37.18</v>
      </c>
      <c r="D1820" s="13" t="str">
        <f t="shared" si="112"/>
        <v>Obesity</v>
      </c>
      <c r="E1820" s="13">
        <v>4.9000000000000004</v>
      </c>
      <c r="F1820" s="13" t="str">
        <f t="shared" si="113"/>
        <v>Normal</v>
      </c>
      <c r="G1820" s="13" t="s">
        <v>8291</v>
      </c>
      <c r="H1820" s="13" t="s">
        <v>8291</v>
      </c>
      <c r="I1820" s="13" t="s">
        <v>8291</v>
      </c>
      <c r="J1820" s="27" t="s">
        <v>8292</v>
      </c>
      <c r="K1820" s="13" t="s">
        <v>8291</v>
      </c>
      <c r="L1820" s="13" t="str">
        <f t="shared" si="114"/>
        <v>No</v>
      </c>
      <c r="M1820" s="28">
        <f t="shared" si="115"/>
        <v>0</v>
      </c>
    </row>
    <row r="1821" spans="2:13" ht="15.75" customHeight="1" x14ac:dyDescent="0.3">
      <c r="B1821" s="12" t="s">
        <v>6542</v>
      </c>
      <c r="C1821" s="13">
        <v>35.200000000000003</v>
      </c>
      <c r="D1821" s="13" t="str">
        <f t="shared" si="112"/>
        <v>Obesity</v>
      </c>
      <c r="E1821" s="13">
        <v>5.55</v>
      </c>
      <c r="F1821" s="13" t="str">
        <f t="shared" si="113"/>
        <v>Normal</v>
      </c>
      <c r="G1821" s="13" t="s">
        <v>8291</v>
      </c>
      <c r="H1821" s="13" t="s">
        <v>8291</v>
      </c>
      <c r="I1821" s="13" t="s">
        <v>8291</v>
      </c>
      <c r="J1821" s="27" t="s">
        <v>8292</v>
      </c>
      <c r="K1821" s="13" t="s">
        <v>8291</v>
      </c>
      <c r="L1821" s="13" t="str">
        <f t="shared" si="114"/>
        <v>No</v>
      </c>
      <c r="M1821" s="28">
        <f t="shared" si="115"/>
        <v>0</v>
      </c>
    </row>
    <row r="1822" spans="2:13" ht="15.75" customHeight="1" x14ac:dyDescent="0.3">
      <c r="B1822" s="12" t="s">
        <v>6544</v>
      </c>
      <c r="C1822" s="13">
        <v>37.335000000000001</v>
      </c>
      <c r="D1822" s="13" t="str">
        <f t="shared" si="112"/>
        <v>Obesity</v>
      </c>
      <c r="E1822" s="13">
        <v>4.95</v>
      </c>
      <c r="F1822" s="13" t="str">
        <f t="shared" si="113"/>
        <v>Normal</v>
      </c>
      <c r="G1822" s="13" t="s">
        <v>8291</v>
      </c>
      <c r="H1822" s="13" t="s">
        <v>8291</v>
      </c>
      <c r="I1822" s="13" t="s">
        <v>8291</v>
      </c>
      <c r="J1822" s="27" t="s">
        <v>8292</v>
      </c>
      <c r="K1822" s="13" t="s">
        <v>8291</v>
      </c>
      <c r="L1822" s="13" t="str">
        <f t="shared" si="114"/>
        <v>No</v>
      </c>
      <c r="M1822" s="28">
        <f t="shared" si="115"/>
        <v>0</v>
      </c>
    </row>
    <row r="1823" spans="2:13" ht="15.75" customHeight="1" x14ac:dyDescent="0.3">
      <c r="B1823" s="12" t="s">
        <v>6548</v>
      </c>
      <c r="C1823" s="13">
        <v>27.265000000000001</v>
      </c>
      <c r="D1823" s="13" t="str">
        <f t="shared" si="112"/>
        <v>Overweight</v>
      </c>
      <c r="E1823" s="13">
        <v>6.46</v>
      </c>
      <c r="F1823" s="13" t="b">
        <f t="shared" si="113"/>
        <v>0</v>
      </c>
      <c r="G1823" s="13" t="s">
        <v>8293</v>
      </c>
      <c r="H1823" s="13" t="s">
        <v>8291</v>
      </c>
      <c r="I1823" s="13" t="s">
        <v>8291</v>
      </c>
      <c r="J1823" s="27" t="s">
        <v>8292</v>
      </c>
      <c r="K1823" s="13" t="s">
        <v>8291</v>
      </c>
      <c r="L1823" s="13" t="str">
        <f t="shared" si="114"/>
        <v>No</v>
      </c>
      <c r="M1823" s="28">
        <f t="shared" si="115"/>
        <v>0</v>
      </c>
    </row>
    <row r="1824" spans="2:13" ht="15.75" customHeight="1" x14ac:dyDescent="0.3">
      <c r="B1824" s="12" t="s">
        <v>6551</v>
      </c>
      <c r="C1824" s="13">
        <v>30.8</v>
      </c>
      <c r="D1824" s="13" t="str">
        <f t="shared" si="112"/>
        <v>Obesity</v>
      </c>
      <c r="E1824" s="13">
        <v>4.9000000000000004</v>
      </c>
      <c r="F1824" s="13" t="str">
        <f t="shared" si="113"/>
        <v>Normal</v>
      </c>
      <c r="G1824" s="13" t="s">
        <v>8293</v>
      </c>
      <c r="H1824" s="13" t="s">
        <v>8291</v>
      </c>
      <c r="I1824" s="13" t="s">
        <v>8291</v>
      </c>
      <c r="J1824" s="27" t="s">
        <v>8292</v>
      </c>
      <c r="K1824" s="13" t="s">
        <v>8291</v>
      </c>
      <c r="L1824" s="13" t="str">
        <f t="shared" si="114"/>
        <v>No</v>
      </c>
      <c r="M1824" s="28">
        <f t="shared" si="115"/>
        <v>0</v>
      </c>
    </row>
    <row r="1825" spans="2:13" ht="15.75" customHeight="1" x14ac:dyDescent="0.3">
      <c r="B1825" s="12" t="s">
        <v>6555</v>
      </c>
      <c r="C1825" s="13">
        <v>30.21</v>
      </c>
      <c r="D1825" s="13" t="str">
        <f t="shared" si="112"/>
        <v>Obesity</v>
      </c>
      <c r="E1825" s="13">
        <v>5.21</v>
      </c>
      <c r="F1825" s="13" t="str">
        <f t="shared" si="113"/>
        <v>Normal</v>
      </c>
      <c r="G1825" s="13" t="s">
        <v>8291</v>
      </c>
      <c r="H1825" s="13" t="s">
        <v>8291</v>
      </c>
      <c r="I1825" s="13" t="s">
        <v>8291</v>
      </c>
      <c r="J1825" s="27">
        <v>1</v>
      </c>
      <c r="K1825" s="13" t="s">
        <v>8291</v>
      </c>
      <c r="L1825" s="13" t="str">
        <f t="shared" si="114"/>
        <v>No</v>
      </c>
      <c r="M1825" s="28">
        <f t="shared" si="115"/>
        <v>1</v>
      </c>
    </row>
    <row r="1826" spans="2:13" ht="15.75" customHeight="1" x14ac:dyDescent="0.3">
      <c r="B1826" s="12" t="s">
        <v>6559</v>
      </c>
      <c r="C1826" s="13">
        <v>35.340000000000003</v>
      </c>
      <c r="D1826" s="13" t="str">
        <f t="shared" si="112"/>
        <v>Obesity</v>
      </c>
      <c r="E1826" s="13">
        <v>4.13</v>
      </c>
      <c r="F1826" s="13" t="str">
        <f t="shared" si="113"/>
        <v>Normal</v>
      </c>
      <c r="G1826" s="13" t="s">
        <v>8291</v>
      </c>
      <c r="H1826" s="13" t="s">
        <v>8293</v>
      </c>
      <c r="I1826" s="13" t="s">
        <v>8291</v>
      </c>
      <c r="J1826" s="27">
        <v>1</v>
      </c>
      <c r="K1826" s="13" t="s">
        <v>8291</v>
      </c>
      <c r="L1826" s="13" t="str">
        <f t="shared" si="114"/>
        <v>No</v>
      </c>
      <c r="M1826" s="28">
        <f t="shared" si="115"/>
        <v>1</v>
      </c>
    </row>
    <row r="1827" spans="2:13" ht="15.75" customHeight="1" x14ac:dyDescent="0.3">
      <c r="B1827" s="12" t="s">
        <v>6561</v>
      </c>
      <c r="C1827" s="13">
        <v>26.695</v>
      </c>
      <c r="D1827" s="13" t="str">
        <f t="shared" si="112"/>
        <v>Overweight</v>
      </c>
      <c r="E1827" s="13">
        <v>5.28</v>
      </c>
      <c r="F1827" s="13" t="str">
        <f t="shared" si="113"/>
        <v>Normal</v>
      </c>
      <c r="G1827" s="13" t="s">
        <v>8291</v>
      </c>
      <c r="H1827" s="13" t="s">
        <v>8291</v>
      </c>
      <c r="I1827" s="13" t="s">
        <v>8291</v>
      </c>
      <c r="J1827" s="27" t="s">
        <v>8292</v>
      </c>
      <c r="K1827" s="13" t="s">
        <v>8291</v>
      </c>
      <c r="L1827" s="13" t="str">
        <f t="shared" si="114"/>
        <v>No</v>
      </c>
      <c r="M1827" s="28">
        <f t="shared" si="115"/>
        <v>0</v>
      </c>
    </row>
    <row r="1828" spans="2:13" ht="15.75" customHeight="1" x14ac:dyDescent="0.3">
      <c r="B1828" s="12" t="s">
        <v>6565</v>
      </c>
      <c r="C1828" s="13">
        <v>29.355</v>
      </c>
      <c r="D1828" s="13" t="str">
        <f t="shared" si="112"/>
        <v>Overweight</v>
      </c>
      <c r="E1828" s="13">
        <v>4.68</v>
      </c>
      <c r="F1828" s="13" t="str">
        <f t="shared" si="113"/>
        <v>Normal</v>
      </c>
      <c r="G1828" s="13" t="s">
        <v>8293</v>
      </c>
      <c r="H1828" s="13" t="s">
        <v>8291</v>
      </c>
      <c r="I1828" s="13" t="s">
        <v>8291</v>
      </c>
      <c r="J1828" s="27" t="s">
        <v>8292</v>
      </c>
      <c r="K1828" s="13" t="s">
        <v>8291</v>
      </c>
      <c r="L1828" s="13" t="str">
        <f t="shared" si="114"/>
        <v>No</v>
      </c>
      <c r="M1828" s="28">
        <f t="shared" si="115"/>
        <v>0</v>
      </c>
    </row>
    <row r="1829" spans="2:13" ht="15.75" customHeight="1" x14ac:dyDescent="0.3">
      <c r="B1829" s="12" t="s">
        <v>6569</v>
      </c>
      <c r="C1829" s="13">
        <v>29.59</v>
      </c>
      <c r="D1829" s="13" t="str">
        <f t="shared" si="112"/>
        <v>Overweight</v>
      </c>
      <c r="E1829" s="13">
        <v>4.0599999999999996</v>
      </c>
      <c r="F1829" s="13" t="str">
        <f t="shared" si="113"/>
        <v>Normal</v>
      </c>
      <c r="G1829" s="13" t="s">
        <v>8291</v>
      </c>
      <c r="H1829" s="13" t="s">
        <v>8291</v>
      </c>
      <c r="I1829" s="13" t="s">
        <v>8291</v>
      </c>
      <c r="J1829" s="27" t="s">
        <v>8292</v>
      </c>
      <c r="K1829" s="13" t="s">
        <v>8291</v>
      </c>
      <c r="L1829" s="13" t="str">
        <f t="shared" si="114"/>
        <v>No</v>
      </c>
      <c r="M1829" s="28">
        <f t="shared" si="115"/>
        <v>0</v>
      </c>
    </row>
    <row r="1830" spans="2:13" ht="15.75" customHeight="1" x14ac:dyDescent="0.3">
      <c r="B1830" s="12" t="s">
        <v>6573</v>
      </c>
      <c r="C1830" s="13">
        <v>31.35</v>
      </c>
      <c r="D1830" s="13" t="str">
        <f t="shared" si="112"/>
        <v>Obesity</v>
      </c>
      <c r="E1830" s="13">
        <v>4.2</v>
      </c>
      <c r="F1830" s="13" t="str">
        <f t="shared" si="113"/>
        <v>Normal</v>
      </c>
      <c r="G1830" s="13" t="s">
        <v>8291</v>
      </c>
      <c r="H1830" s="13" t="s">
        <v>8293</v>
      </c>
      <c r="I1830" s="13" t="s">
        <v>8291</v>
      </c>
      <c r="J1830" s="27">
        <v>1</v>
      </c>
      <c r="K1830" s="13" t="s">
        <v>8291</v>
      </c>
      <c r="L1830" s="13" t="str">
        <f t="shared" si="114"/>
        <v>No</v>
      </c>
      <c r="M1830" s="28">
        <f t="shared" si="115"/>
        <v>1</v>
      </c>
    </row>
    <row r="1831" spans="2:13" ht="15.75" customHeight="1" x14ac:dyDescent="0.3">
      <c r="B1831" s="12" t="s">
        <v>6576</v>
      </c>
      <c r="C1831" s="13">
        <v>20.52</v>
      </c>
      <c r="D1831" s="13" t="str">
        <f t="shared" si="112"/>
        <v>Healthy Weight</v>
      </c>
      <c r="E1831" s="13">
        <v>4.83</v>
      </c>
      <c r="F1831" s="13" t="str">
        <f t="shared" si="113"/>
        <v>Normal</v>
      </c>
      <c r="G1831" s="13" t="s">
        <v>8291</v>
      </c>
      <c r="H1831" s="13" t="s">
        <v>8291</v>
      </c>
      <c r="I1831" s="13" t="s">
        <v>8291</v>
      </c>
      <c r="J1831" s="27" t="s">
        <v>8292</v>
      </c>
      <c r="K1831" s="13" t="s">
        <v>8291</v>
      </c>
      <c r="L1831" s="13" t="str">
        <f t="shared" si="114"/>
        <v>No</v>
      </c>
      <c r="M1831" s="28">
        <f t="shared" si="115"/>
        <v>0</v>
      </c>
    </row>
    <row r="1832" spans="2:13" ht="15.75" customHeight="1" x14ac:dyDescent="0.3">
      <c r="B1832" s="12" t="s">
        <v>6579</v>
      </c>
      <c r="C1832" s="13">
        <v>42.9</v>
      </c>
      <c r="D1832" s="13" t="str">
        <f t="shared" si="112"/>
        <v>Obesity</v>
      </c>
      <c r="E1832" s="13">
        <v>4.87</v>
      </c>
      <c r="F1832" s="13" t="str">
        <f t="shared" si="113"/>
        <v>Normal</v>
      </c>
      <c r="G1832" s="13" t="s">
        <v>8293</v>
      </c>
      <c r="H1832" s="13" t="s">
        <v>8291</v>
      </c>
      <c r="I1832" s="13" t="s">
        <v>8291</v>
      </c>
      <c r="J1832" s="27">
        <v>1</v>
      </c>
      <c r="K1832" s="13" t="s">
        <v>8291</v>
      </c>
      <c r="L1832" s="13" t="str">
        <f t="shared" si="114"/>
        <v>No</v>
      </c>
      <c r="M1832" s="28">
        <f t="shared" si="115"/>
        <v>1</v>
      </c>
    </row>
    <row r="1833" spans="2:13" ht="15.75" customHeight="1" x14ac:dyDescent="0.3">
      <c r="B1833" s="12" t="s">
        <v>6582</v>
      </c>
      <c r="C1833" s="13">
        <v>24.6</v>
      </c>
      <c r="D1833" s="13" t="str">
        <f t="shared" si="112"/>
        <v>Healthy Weight</v>
      </c>
      <c r="E1833" s="13">
        <v>5.86</v>
      </c>
      <c r="F1833" s="13" t="str">
        <f t="shared" si="113"/>
        <v>Prediabetes</v>
      </c>
      <c r="G1833" s="13" t="s">
        <v>8291</v>
      </c>
      <c r="H1833" s="13" t="s">
        <v>8291</v>
      </c>
      <c r="I1833" s="13" t="s">
        <v>8293</v>
      </c>
      <c r="J1833" s="27">
        <v>1</v>
      </c>
      <c r="K1833" s="13" t="s">
        <v>8291</v>
      </c>
      <c r="L1833" s="13" t="str">
        <f t="shared" si="114"/>
        <v>No</v>
      </c>
      <c r="M1833" s="28">
        <f t="shared" si="115"/>
        <v>1</v>
      </c>
    </row>
    <row r="1834" spans="2:13" ht="15.75" customHeight="1" x14ac:dyDescent="0.3">
      <c r="B1834" s="12" t="s">
        <v>6584</v>
      </c>
      <c r="C1834" s="13">
        <v>28.405000000000001</v>
      </c>
      <c r="D1834" s="13" t="str">
        <f t="shared" si="112"/>
        <v>Overweight</v>
      </c>
      <c r="E1834" s="13">
        <v>4.12</v>
      </c>
      <c r="F1834" s="13" t="str">
        <f t="shared" si="113"/>
        <v>Normal</v>
      </c>
      <c r="G1834" s="13" t="s">
        <v>8291</v>
      </c>
      <c r="H1834" s="13" t="s">
        <v>8291</v>
      </c>
      <c r="I1834" s="13" t="s">
        <v>8291</v>
      </c>
      <c r="J1834" s="27">
        <v>1</v>
      </c>
      <c r="K1834" s="13" t="s">
        <v>8291</v>
      </c>
      <c r="L1834" s="13" t="str">
        <f t="shared" si="114"/>
        <v>No</v>
      </c>
      <c r="M1834" s="28">
        <f t="shared" si="115"/>
        <v>1</v>
      </c>
    </row>
    <row r="1835" spans="2:13" ht="15.75" customHeight="1" x14ac:dyDescent="0.3">
      <c r="B1835" s="12" t="s">
        <v>6586</v>
      </c>
      <c r="C1835" s="13">
        <v>34.674999999999997</v>
      </c>
      <c r="D1835" s="13" t="str">
        <f t="shared" si="112"/>
        <v>Obesity</v>
      </c>
      <c r="E1835" s="13">
        <v>5.71</v>
      </c>
      <c r="F1835" s="13" t="str">
        <f t="shared" si="113"/>
        <v>Prediabetes</v>
      </c>
      <c r="G1835" s="13" t="s">
        <v>8293</v>
      </c>
      <c r="H1835" s="13" t="s">
        <v>8291</v>
      </c>
      <c r="I1835" s="13" t="s">
        <v>8291</v>
      </c>
      <c r="J1835" s="27">
        <v>1</v>
      </c>
      <c r="K1835" s="13" t="s">
        <v>8291</v>
      </c>
      <c r="L1835" s="13" t="str">
        <f t="shared" si="114"/>
        <v>No</v>
      </c>
      <c r="M1835" s="28">
        <f t="shared" si="115"/>
        <v>1</v>
      </c>
    </row>
    <row r="1836" spans="2:13" ht="15.75" customHeight="1" x14ac:dyDescent="0.3">
      <c r="B1836" s="12" t="s">
        <v>6590</v>
      </c>
      <c r="C1836" s="13">
        <v>18.850000000000001</v>
      </c>
      <c r="D1836" s="13" t="str">
        <f t="shared" si="112"/>
        <v>Healthy Weight</v>
      </c>
      <c r="E1836" s="13">
        <v>6.03</v>
      </c>
      <c r="F1836" s="13" t="str">
        <f t="shared" si="113"/>
        <v>Prediabetes</v>
      </c>
      <c r="G1836" s="13" t="s">
        <v>8291</v>
      </c>
      <c r="H1836" s="13" t="s">
        <v>8291</v>
      </c>
      <c r="I1836" s="13" t="s">
        <v>8291</v>
      </c>
      <c r="J1836" s="27">
        <v>1</v>
      </c>
      <c r="K1836" s="13" t="s">
        <v>8291</v>
      </c>
      <c r="L1836" s="13" t="str">
        <f t="shared" si="114"/>
        <v>No</v>
      </c>
      <c r="M1836" s="28">
        <f t="shared" si="115"/>
        <v>1</v>
      </c>
    </row>
    <row r="1837" spans="2:13" ht="15.75" customHeight="1" x14ac:dyDescent="0.3">
      <c r="B1837" s="12" t="s">
        <v>6594</v>
      </c>
      <c r="C1837" s="13">
        <v>34.130000000000003</v>
      </c>
      <c r="D1837" s="13" t="str">
        <f t="shared" si="112"/>
        <v>Obesity</v>
      </c>
      <c r="E1837" s="13">
        <v>5.65</v>
      </c>
      <c r="F1837" s="13" t="str">
        <f t="shared" si="113"/>
        <v>Normal</v>
      </c>
      <c r="G1837" s="13" t="s">
        <v>8291</v>
      </c>
      <c r="H1837" s="13" t="s">
        <v>8291</v>
      </c>
      <c r="I1837" s="13" t="s">
        <v>8293</v>
      </c>
      <c r="J1837" s="27">
        <v>1</v>
      </c>
      <c r="K1837" s="13" t="s">
        <v>8291</v>
      </c>
      <c r="L1837" s="13" t="str">
        <f t="shared" si="114"/>
        <v>No</v>
      </c>
      <c r="M1837" s="28">
        <f t="shared" si="115"/>
        <v>1</v>
      </c>
    </row>
    <row r="1838" spans="2:13" ht="15.75" customHeight="1" x14ac:dyDescent="0.3">
      <c r="B1838" s="12" t="s">
        <v>6597</v>
      </c>
      <c r="C1838" s="13">
        <v>17.34</v>
      </c>
      <c r="D1838" s="13" t="str">
        <f t="shared" si="112"/>
        <v>Underweight</v>
      </c>
      <c r="E1838" s="13">
        <v>5.05</v>
      </c>
      <c r="F1838" s="13" t="str">
        <f t="shared" si="113"/>
        <v>Normal</v>
      </c>
      <c r="G1838" s="13" t="s">
        <v>8291</v>
      </c>
      <c r="H1838" s="13" t="s">
        <v>8291</v>
      </c>
      <c r="I1838" s="13" t="s">
        <v>8291</v>
      </c>
      <c r="J1838" s="27" t="s">
        <v>8292</v>
      </c>
      <c r="K1838" s="13" t="s">
        <v>8291</v>
      </c>
      <c r="L1838" s="13" t="str">
        <f t="shared" si="114"/>
        <v>No</v>
      </c>
      <c r="M1838" s="28">
        <f t="shared" si="115"/>
        <v>0</v>
      </c>
    </row>
    <row r="1839" spans="2:13" ht="15.75" customHeight="1" x14ac:dyDescent="0.3">
      <c r="B1839" s="12" t="s">
        <v>6600</v>
      </c>
      <c r="C1839" s="13">
        <v>17.440000000000001</v>
      </c>
      <c r="D1839" s="13" t="str">
        <f t="shared" si="112"/>
        <v>Underweight</v>
      </c>
      <c r="E1839" s="13">
        <v>6.26</v>
      </c>
      <c r="F1839" s="13" t="str">
        <f t="shared" si="113"/>
        <v>Prediabetes</v>
      </c>
      <c r="G1839" s="13" t="s">
        <v>8291</v>
      </c>
      <c r="H1839" s="13" t="s">
        <v>8291</v>
      </c>
      <c r="I1839" s="13" t="s">
        <v>8291</v>
      </c>
      <c r="J1839" s="27" t="s">
        <v>8292</v>
      </c>
      <c r="K1839" s="13" t="s">
        <v>8291</v>
      </c>
      <c r="L1839" s="13" t="str">
        <f t="shared" si="114"/>
        <v>No</v>
      </c>
      <c r="M1839" s="28">
        <f t="shared" si="115"/>
        <v>0</v>
      </c>
    </row>
    <row r="1840" spans="2:13" ht="15.75" customHeight="1" x14ac:dyDescent="0.3">
      <c r="B1840" s="12" t="s">
        <v>6604</v>
      </c>
      <c r="C1840" s="13">
        <v>33.659999999999997</v>
      </c>
      <c r="D1840" s="13" t="str">
        <f t="shared" si="112"/>
        <v>Obesity</v>
      </c>
      <c r="E1840" s="13">
        <v>4.08</v>
      </c>
      <c r="F1840" s="13" t="str">
        <f t="shared" si="113"/>
        <v>Normal</v>
      </c>
      <c r="G1840" s="13" t="s">
        <v>8293</v>
      </c>
      <c r="H1840" s="13" t="s">
        <v>8291</v>
      </c>
      <c r="I1840" s="13" t="s">
        <v>8293</v>
      </c>
      <c r="J1840" s="27">
        <v>1</v>
      </c>
      <c r="K1840" s="13" t="s">
        <v>8291</v>
      </c>
      <c r="L1840" s="13" t="str">
        <f t="shared" si="114"/>
        <v>No</v>
      </c>
      <c r="M1840" s="28">
        <f t="shared" si="115"/>
        <v>1</v>
      </c>
    </row>
    <row r="1841" spans="2:13" ht="15.75" customHeight="1" x14ac:dyDescent="0.3">
      <c r="B1841" s="12" t="s">
        <v>6608</v>
      </c>
      <c r="C1841" s="13">
        <v>21.375</v>
      </c>
      <c r="D1841" s="13" t="str">
        <f t="shared" si="112"/>
        <v>Healthy Weight</v>
      </c>
      <c r="E1841" s="13">
        <v>6.19</v>
      </c>
      <c r="F1841" s="13" t="str">
        <f t="shared" si="113"/>
        <v>Prediabetes</v>
      </c>
      <c r="G1841" s="13" t="s">
        <v>8293</v>
      </c>
      <c r="H1841" s="13" t="s">
        <v>8291</v>
      </c>
      <c r="I1841" s="13" t="s">
        <v>8291</v>
      </c>
      <c r="J1841" s="27">
        <v>1</v>
      </c>
      <c r="K1841" s="13" t="s">
        <v>8291</v>
      </c>
      <c r="L1841" s="13" t="str">
        <f t="shared" si="114"/>
        <v>No</v>
      </c>
      <c r="M1841" s="28">
        <f t="shared" si="115"/>
        <v>1</v>
      </c>
    </row>
    <row r="1842" spans="2:13" ht="15.75" customHeight="1" x14ac:dyDescent="0.3">
      <c r="B1842" s="12" t="s">
        <v>6611</v>
      </c>
      <c r="C1842" s="13">
        <v>27.14</v>
      </c>
      <c r="D1842" s="13" t="str">
        <f t="shared" si="112"/>
        <v>Overweight</v>
      </c>
      <c r="E1842" s="13">
        <v>6.01</v>
      </c>
      <c r="F1842" s="13" t="str">
        <f t="shared" si="113"/>
        <v>Prediabetes</v>
      </c>
      <c r="G1842" s="13" t="s">
        <v>8291</v>
      </c>
      <c r="H1842" s="13" t="s">
        <v>8291</v>
      </c>
      <c r="I1842" s="13" t="s">
        <v>8291</v>
      </c>
      <c r="J1842" s="27">
        <v>1</v>
      </c>
      <c r="K1842" s="13" t="s">
        <v>8291</v>
      </c>
      <c r="L1842" s="13" t="str">
        <f t="shared" si="114"/>
        <v>No</v>
      </c>
      <c r="M1842" s="28">
        <f t="shared" si="115"/>
        <v>1</v>
      </c>
    </row>
    <row r="1843" spans="2:13" ht="15.75" customHeight="1" x14ac:dyDescent="0.3">
      <c r="B1843" s="12" t="s">
        <v>6614</v>
      </c>
      <c r="C1843" s="13">
        <v>35.78</v>
      </c>
      <c r="D1843" s="13" t="str">
        <f t="shared" si="112"/>
        <v>Obesity</v>
      </c>
      <c r="E1843" s="13">
        <v>6.07</v>
      </c>
      <c r="F1843" s="13" t="str">
        <f t="shared" si="113"/>
        <v>Prediabetes</v>
      </c>
      <c r="G1843" s="13" t="s">
        <v>8291</v>
      </c>
      <c r="H1843" s="13" t="s">
        <v>8293</v>
      </c>
      <c r="I1843" s="13" t="s">
        <v>8291</v>
      </c>
      <c r="J1843" s="27">
        <v>1</v>
      </c>
      <c r="K1843" s="13" t="s">
        <v>8291</v>
      </c>
      <c r="L1843" s="13" t="str">
        <f t="shared" si="114"/>
        <v>No</v>
      </c>
      <c r="M1843" s="28">
        <f t="shared" si="115"/>
        <v>1</v>
      </c>
    </row>
    <row r="1844" spans="2:13" ht="15.75" customHeight="1" x14ac:dyDescent="0.3">
      <c r="B1844" s="12" t="s">
        <v>6617</v>
      </c>
      <c r="C1844" s="13">
        <v>34.96</v>
      </c>
      <c r="D1844" s="13" t="str">
        <f t="shared" si="112"/>
        <v>Obesity</v>
      </c>
      <c r="E1844" s="13">
        <v>5.63</v>
      </c>
      <c r="F1844" s="13" t="str">
        <f t="shared" si="113"/>
        <v>Normal</v>
      </c>
      <c r="G1844" s="13" t="s">
        <v>8291</v>
      </c>
      <c r="H1844" s="13" t="s">
        <v>8291</v>
      </c>
      <c r="I1844" s="13" t="s">
        <v>8291</v>
      </c>
      <c r="J1844" s="27" t="s">
        <v>8292</v>
      </c>
      <c r="K1844" s="13" t="s">
        <v>8291</v>
      </c>
      <c r="L1844" s="13" t="str">
        <f t="shared" si="114"/>
        <v>No</v>
      </c>
      <c r="M1844" s="28">
        <f t="shared" si="115"/>
        <v>0</v>
      </c>
    </row>
    <row r="1845" spans="2:13" ht="15.75" customHeight="1" x14ac:dyDescent="0.3">
      <c r="B1845" s="12" t="s">
        <v>6621</v>
      </c>
      <c r="C1845" s="13">
        <v>38.39</v>
      </c>
      <c r="D1845" s="13" t="str">
        <f t="shared" si="112"/>
        <v>Obesity</v>
      </c>
      <c r="E1845" s="13">
        <v>6.05</v>
      </c>
      <c r="F1845" s="13" t="str">
        <f t="shared" si="113"/>
        <v>Prediabetes</v>
      </c>
      <c r="G1845" s="13" t="s">
        <v>8291</v>
      </c>
      <c r="H1845" s="13" t="s">
        <v>8291</v>
      </c>
      <c r="I1845" s="13" t="s">
        <v>8291</v>
      </c>
      <c r="J1845" s="27" t="s">
        <v>8292</v>
      </c>
      <c r="K1845" s="13" t="s">
        <v>8291</v>
      </c>
      <c r="L1845" s="13" t="str">
        <f t="shared" si="114"/>
        <v>No</v>
      </c>
      <c r="M1845" s="28">
        <f t="shared" si="115"/>
        <v>0</v>
      </c>
    </row>
    <row r="1846" spans="2:13" ht="15.75" customHeight="1" x14ac:dyDescent="0.3">
      <c r="B1846" s="12" t="s">
        <v>6624</v>
      </c>
      <c r="C1846" s="13">
        <v>33.82</v>
      </c>
      <c r="D1846" s="13" t="str">
        <f t="shared" si="112"/>
        <v>Obesity</v>
      </c>
      <c r="E1846" s="13">
        <v>4.6500000000000004</v>
      </c>
      <c r="F1846" s="13" t="str">
        <f t="shared" si="113"/>
        <v>Normal</v>
      </c>
      <c r="G1846" s="13" t="s">
        <v>8291</v>
      </c>
      <c r="H1846" s="13" t="s">
        <v>8291</v>
      </c>
      <c r="I1846" s="13" t="s">
        <v>8291</v>
      </c>
      <c r="J1846" s="27" t="s">
        <v>8292</v>
      </c>
      <c r="K1846" s="13" t="s">
        <v>8291</v>
      </c>
      <c r="L1846" s="13" t="str">
        <f t="shared" si="114"/>
        <v>No</v>
      </c>
      <c r="M1846" s="28">
        <f t="shared" si="115"/>
        <v>0</v>
      </c>
    </row>
    <row r="1847" spans="2:13" ht="15.75" customHeight="1" x14ac:dyDescent="0.3">
      <c r="B1847" s="12" t="s">
        <v>6628</v>
      </c>
      <c r="C1847" s="13">
        <v>27.835000000000001</v>
      </c>
      <c r="D1847" s="13" t="str">
        <f t="shared" si="112"/>
        <v>Overweight</v>
      </c>
      <c r="E1847" s="13">
        <v>5.37</v>
      </c>
      <c r="F1847" s="13" t="str">
        <f t="shared" si="113"/>
        <v>Normal</v>
      </c>
      <c r="G1847" s="13" t="s">
        <v>8291</v>
      </c>
      <c r="H1847" s="13" t="s">
        <v>8291</v>
      </c>
      <c r="I1847" s="13" t="s">
        <v>8291</v>
      </c>
      <c r="J1847" s="27" t="s">
        <v>8292</v>
      </c>
      <c r="K1847" s="13" t="s">
        <v>8291</v>
      </c>
      <c r="L1847" s="13" t="str">
        <f t="shared" si="114"/>
        <v>No</v>
      </c>
      <c r="M1847" s="28">
        <f t="shared" si="115"/>
        <v>0</v>
      </c>
    </row>
    <row r="1848" spans="2:13" ht="15.75" customHeight="1" x14ac:dyDescent="0.3">
      <c r="B1848" s="12" t="s">
        <v>6631</v>
      </c>
      <c r="C1848" s="13">
        <v>33</v>
      </c>
      <c r="D1848" s="13" t="str">
        <f t="shared" si="112"/>
        <v>Obesity</v>
      </c>
      <c r="E1848" s="13">
        <v>5.39</v>
      </c>
      <c r="F1848" s="13" t="str">
        <f t="shared" si="113"/>
        <v>Normal</v>
      </c>
      <c r="G1848" s="13" t="s">
        <v>8291</v>
      </c>
      <c r="H1848" s="13" t="s">
        <v>8291</v>
      </c>
      <c r="I1848" s="13" t="s">
        <v>8291</v>
      </c>
      <c r="J1848" s="27" t="s">
        <v>8292</v>
      </c>
      <c r="K1848" s="13" t="s">
        <v>8291</v>
      </c>
      <c r="L1848" s="13" t="str">
        <f t="shared" si="114"/>
        <v>No</v>
      </c>
      <c r="M1848" s="28">
        <f t="shared" si="115"/>
        <v>0</v>
      </c>
    </row>
    <row r="1849" spans="2:13" ht="15.75" customHeight="1" x14ac:dyDescent="0.3">
      <c r="B1849" s="12" t="s">
        <v>6635</v>
      </c>
      <c r="C1849" s="13">
        <v>26.885000000000002</v>
      </c>
      <c r="D1849" s="13" t="str">
        <f t="shared" si="112"/>
        <v>Overweight</v>
      </c>
      <c r="E1849" s="13">
        <v>5.86</v>
      </c>
      <c r="F1849" s="13" t="str">
        <f t="shared" si="113"/>
        <v>Prediabetes</v>
      </c>
      <c r="G1849" s="13" t="s">
        <v>8291</v>
      </c>
      <c r="H1849" s="13" t="s">
        <v>8291</v>
      </c>
      <c r="I1849" s="13" t="s">
        <v>8291</v>
      </c>
      <c r="J1849" s="27" t="s">
        <v>8292</v>
      </c>
      <c r="K1849" s="13" t="s">
        <v>8291</v>
      </c>
      <c r="L1849" s="13" t="str">
        <f t="shared" si="114"/>
        <v>No</v>
      </c>
      <c r="M1849" s="28">
        <f t="shared" si="115"/>
        <v>0</v>
      </c>
    </row>
    <row r="1850" spans="2:13" ht="15.75" customHeight="1" x14ac:dyDescent="0.3">
      <c r="B1850" s="12" t="s">
        <v>6639</v>
      </c>
      <c r="C1850" s="13">
        <v>29.26</v>
      </c>
      <c r="D1850" s="13" t="str">
        <f t="shared" si="112"/>
        <v>Overweight</v>
      </c>
      <c r="E1850" s="13">
        <v>4.4400000000000004</v>
      </c>
      <c r="F1850" s="13" t="str">
        <f t="shared" si="113"/>
        <v>Normal</v>
      </c>
      <c r="G1850" s="13" t="s">
        <v>8291</v>
      </c>
      <c r="H1850" s="13" t="s">
        <v>8291</v>
      </c>
      <c r="I1850" s="13" t="s">
        <v>8291</v>
      </c>
      <c r="J1850" s="27" t="s">
        <v>8292</v>
      </c>
      <c r="K1850" s="13" t="s">
        <v>8291</v>
      </c>
      <c r="L1850" s="13" t="str">
        <f t="shared" si="114"/>
        <v>No</v>
      </c>
      <c r="M1850" s="28">
        <f t="shared" si="115"/>
        <v>0</v>
      </c>
    </row>
    <row r="1851" spans="2:13" ht="15.75" customHeight="1" x14ac:dyDescent="0.3">
      <c r="B1851" s="12" t="s">
        <v>6643</v>
      </c>
      <c r="C1851" s="13">
        <v>26.98</v>
      </c>
      <c r="D1851" s="13" t="str">
        <f t="shared" si="112"/>
        <v>Overweight</v>
      </c>
      <c r="E1851" s="13">
        <v>4.41</v>
      </c>
      <c r="F1851" s="13" t="str">
        <f t="shared" si="113"/>
        <v>Normal</v>
      </c>
      <c r="G1851" s="13" t="s">
        <v>8291</v>
      </c>
      <c r="H1851" s="13" t="s">
        <v>8291</v>
      </c>
      <c r="I1851" s="13" t="s">
        <v>8291</v>
      </c>
      <c r="J1851" s="27" t="s">
        <v>8292</v>
      </c>
      <c r="K1851" s="13" t="s">
        <v>8291</v>
      </c>
      <c r="L1851" s="13" t="str">
        <f t="shared" si="114"/>
        <v>No</v>
      </c>
      <c r="M1851" s="28">
        <f t="shared" si="115"/>
        <v>0</v>
      </c>
    </row>
    <row r="1852" spans="2:13" ht="15.75" customHeight="1" x14ac:dyDescent="0.3">
      <c r="B1852" s="12" t="s">
        <v>6647</v>
      </c>
      <c r="C1852" s="13">
        <v>32.11</v>
      </c>
      <c r="D1852" s="13" t="str">
        <f t="shared" si="112"/>
        <v>Obesity</v>
      </c>
      <c r="E1852" s="13">
        <v>5.19</v>
      </c>
      <c r="F1852" s="13" t="str">
        <f t="shared" si="113"/>
        <v>Normal</v>
      </c>
      <c r="G1852" s="13" t="s">
        <v>8291</v>
      </c>
      <c r="H1852" s="13" t="s">
        <v>8291</v>
      </c>
      <c r="I1852" s="13" t="s">
        <v>8293</v>
      </c>
      <c r="J1852" s="27">
        <v>1</v>
      </c>
      <c r="K1852" s="13" t="s">
        <v>8291</v>
      </c>
      <c r="L1852" s="13" t="str">
        <f t="shared" si="114"/>
        <v>No</v>
      </c>
      <c r="M1852" s="28">
        <f t="shared" si="115"/>
        <v>1</v>
      </c>
    </row>
    <row r="1853" spans="2:13" ht="15.75" customHeight="1" x14ac:dyDescent="0.3">
      <c r="B1853" s="12" t="s">
        <v>6650</v>
      </c>
      <c r="C1853" s="13">
        <v>31.73</v>
      </c>
      <c r="D1853" s="13" t="str">
        <f t="shared" si="112"/>
        <v>Obesity</v>
      </c>
      <c r="E1853" s="13">
        <v>5.16</v>
      </c>
      <c r="F1853" s="13" t="str">
        <f t="shared" si="113"/>
        <v>Normal</v>
      </c>
      <c r="G1853" s="13" t="s">
        <v>8291</v>
      </c>
      <c r="H1853" s="13" t="s">
        <v>8291</v>
      </c>
      <c r="I1853" s="13" t="s">
        <v>8293</v>
      </c>
      <c r="J1853" s="27">
        <v>1</v>
      </c>
      <c r="K1853" s="13" t="s">
        <v>8291</v>
      </c>
      <c r="L1853" s="13" t="str">
        <f t="shared" si="114"/>
        <v>No</v>
      </c>
      <c r="M1853" s="28">
        <f t="shared" si="115"/>
        <v>1</v>
      </c>
    </row>
    <row r="1854" spans="2:13" ht="15.75" customHeight="1" x14ac:dyDescent="0.3">
      <c r="B1854" s="12" t="s">
        <v>6653</v>
      </c>
      <c r="C1854" s="13">
        <v>22.515000000000001</v>
      </c>
      <c r="D1854" s="13" t="str">
        <f t="shared" si="112"/>
        <v>Healthy Weight</v>
      </c>
      <c r="E1854" s="13">
        <v>4.24</v>
      </c>
      <c r="F1854" s="13" t="str">
        <f t="shared" si="113"/>
        <v>Normal</v>
      </c>
      <c r="G1854" s="13" t="s">
        <v>8291</v>
      </c>
      <c r="H1854" s="13" t="s">
        <v>8291</v>
      </c>
      <c r="I1854" s="13" t="s">
        <v>8291</v>
      </c>
      <c r="J1854" s="27" t="s">
        <v>8292</v>
      </c>
      <c r="K1854" s="13" t="s">
        <v>8291</v>
      </c>
      <c r="L1854" s="13" t="str">
        <f t="shared" si="114"/>
        <v>No</v>
      </c>
      <c r="M1854" s="28">
        <f t="shared" si="115"/>
        <v>0</v>
      </c>
    </row>
    <row r="1855" spans="2:13" ht="15.75" customHeight="1" x14ac:dyDescent="0.3">
      <c r="B1855" s="12" t="s">
        <v>6657</v>
      </c>
      <c r="C1855" s="13">
        <v>25.9</v>
      </c>
      <c r="D1855" s="13" t="str">
        <f t="shared" si="112"/>
        <v>Overweight</v>
      </c>
      <c r="E1855" s="13">
        <v>5.45</v>
      </c>
      <c r="F1855" s="13" t="str">
        <f t="shared" si="113"/>
        <v>Normal</v>
      </c>
      <c r="G1855" s="13" t="s">
        <v>8291</v>
      </c>
      <c r="H1855" s="13" t="s">
        <v>8291</v>
      </c>
      <c r="I1855" s="13" t="s">
        <v>8291</v>
      </c>
      <c r="J1855" s="27">
        <v>1</v>
      </c>
      <c r="K1855" s="13" t="s">
        <v>8291</v>
      </c>
      <c r="L1855" s="13" t="str">
        <f t="shared" si="114"/>
        <v>No</v>
      </c>
      <c r="M1855" s="28">
        <f t="shared" si="115"/>
        <v>1</v>
      </c>
    </row>
    <row r="1856" spans="2:13" ht="15.75" customHeight="1" x14ac:dyDescent="0.3">
      <c r="B1856" s="12" t="s">
        <v>6660</v>
      </c>
      <c r="C1856" s="13">
        <v>27.72</v>
      </c>
      <c r="D1856" s="13" t="str">
        <f t="shared" si="112"/>
        <v>Overweight</v>
      </c>
      <c r="E1856" s="13">
        <v>5.03</v>
      </c>
      <c r="F1856" s="13" t="str">
        <f t="shared" si="113"/>
        <v>Normal</v>
      </c>
      <c r="G1856" s="13" t="s">
        <v>8293</v>
      </c>
      <c r="H1856" s="13" t="s">
        <v>8291</v>
      </c>
      <c r="I1856" s="13" t="s">
        <v>8291</v>
      </c>
      <c r="J1856" s="27">
        <v>1</v>
      </c>
      <c r="K1856" s="13" t="s">
        <v>8291</v>
      </c>
      <c r="L1856" s="13" t="str">
        <f t="shared" si="114"/>
        <v>No</v>
      </c>
      <c r="M1856" s="28">
        <f t="shared" si="115"/>
        <v>1</v>
      </c>
    </row>
    <row r="1857" spans="2:13" ht="15.75" customHeight="1" x14ac:dyDescent="0.3">
      <c r="B1857" s="12" t="s">
        <v>6663</v>
      </c>
      <c r="C1857" s="13">
        <v>31.5</v>
      </c>
      <c r="D1857" s="13" t="str">
        <f t="shared" si="112"/>
        <v>Obesity</v>
      </c>
      <c r="E1857" s="13">
        <v>9.6199999999999992</v>
      </c>
      <c r="F1857" s="13" t="str">
        <f t="shared" si="113"/>
        <v>Diabetes</v>
      </c>
      <c r="G1857" s="13" t="s">
        <v>8293</v>
      </c>
      <c r="H1857" s="13" t="s">
        <v>8291</v>
      </c>
      <c r="I1857" s="13" t="s">
        <v>8291</v>
      </c>
      <c r="J1857" s="27">
        <v>1</v>
      </c>
      <c r="K1857" s="13" t="s">
        <v>8291</v>
      </c>
      <c r="L1857" s="13" t="str">
        <f t="shared" si="114"/>
        <v>No</v>
      </c>
      <c r="M1857" s="28">
        <f t="shared" si="115"/>
        <v>1</v>
      </c>
    </row>
    <row r="1858" spans="2:13" ht="15.75" customHeight="1" x14ac:dyDescent="0.3">
      <c r="B1858" s="12" t="s">
        <v>6665</v>
      </c>
      <c r="C1858" s="13">
        <v>29.7</v>
      </c>
      <c r="D1858" s="13" t="str">
        <f t="shared" si="112"/>
        <v>Overweight</v>
      </c>
      <c r="E1858" s="13">
        <v>6.77</v>
      </c>
      <c r="F1858" s="13" t="str">
        <f t="shared" si="113"/>
        <v>Diabetes</v>
      </c>
      <c r="G1858" s="13" t="s">
        <v>8293</v>
      </c>
      <c r="H1858" s="13" t="s">
        <v>8291</v>
      </c>
      <c r="I1858" s="13" t="s">
        <v>8291</v>
      </c>
      <c r="J1858" s="27">
        <v>1</v>
      </c>
      <c r="K1858" s="13" t="s">
        <v>8291</v>
      </c>
      <c r="L1858" s="13" t="str">
        <f t="shared" si="114"/>
        <v>No</v>
      </c>
      <c r="M1858" s="28">
        <f t="shared" si="115"/>
        <v>1</v>
      </c>
    </row>
    <row r="1859" spans="2:13" ht="15.75" customHeight="1" x14ac:dyDescent="0.3">
      <c r="B1859" s="12" t="s">
        <v>6668</v>
      </c>
      <c r="C1859" s="13">
        <v>21.26</v>
      </c>
      <c r="D1859" s="13" t="str">
        <f t="shared" ref="D1859:D1922" si="116">IF(C1859&lt;18.5,"Underweight", IF(AND(C1859&gt;=18.5,C1859&lt;=24.9),"Healthy Weight", IF(AND(C1859&gt;=25,C1859&lt;=29.9),"Overweight", IF(C1859&gt;=30,"Obesity"))))</f>
        <v>Healthy Weight</v>
      </c>
      <c r="E1859" s="13">
        <v>5.36</v>
      </c>
      <c r="F1859" s="13" t="str">
        <f t="shared" ref="F1859:F1922" si="117">IF(E1859&lt;5.7,"Normal",IF(AND(E1859&gt;=5.7,E1859&lt;=6.4),"Prediabetes",IF(E1859&gt;=6.5,"Diabetes")))</f>
        <v>Normal</v>
      </c>
      <c r="G1859" s="13" t="s">
        <v>8293</v>
      </c>
      <c r="H1859" s="13" t="s">
        <v>8291</v>
      </c>
      <c r="I1859" s="13" t="s">
        <v>8291</v>
      </c>
      <c r="J1859" s="27">
        <v>1</v>
      </c>
      <c r="K1859" s="13" t="s">
        <v>8291</v>
      </c>
      <c r="L1859" s="13" t="str">
        <f t="shared" ref="L1859:L1922" si="118">IF($K$3:$K$2337="?","No",K1859)</f>
        <v>No</v>
      </c>
      <c r="M1859" s="28">
        <f t="shared" ref="M1859:M1922" si="119">IF(J1859="No major surgery", 0,J1859)</f>
        <v>1</v>
      </c>
    </row>
    <row r="1860" spans="2:13" ht="15.75" customHeight="1" x14ac:dyDescent="0.3">
      <c r="B1860" s="12" t="s">
        <v>6672</v>
      </c>
      <c r="C1860" s="13">
        <v>17.09</v>
      </c>
      <c r="D1860" s="13" t="str">
        <f t="shared" si="116"/>
        <v>Underweight</v>
      </c>
      <c r="E1860" s="13">
        <v>5.69</v>
      </c>
      <c r="F1860" s="13" t="str">
        <f t="shared" si="117"/>
        <v>Normal</v>
      </c>
      <c r="G1860" s="13" t="s">
        <v>8291</v>
      </c>
      <c r="H1860" s="13" t="s">
        <v>8291</v>
      </c>
      <c r="I1860" s="13" t="s">
        <v>8291</v>
      </c>
      <c r="J1860" s="27" t="s">
        <v>8292</v>
      </c>
      <c r="K1860" s="13" t="s">
        <v>8291</v>
      </c>
      <c r="L1860" s="13" t="str">
        <f t="shared" si="118"/>
        <v>No</v>
      </c>
      <c r="M1860" s="28">
        <f t="shared" si="119"/>
        <v>0</v>
      </c>
    </row>
    <row r="1861" spans="2:13" ht="15.75" customHeight="1" x14ac:dyDescent="0.3">
      <c r="B1861" s="12" t="s">
        <v>6676</v>
      </c>
      <c r="C1861" s="13">
        <v>24.3</v>
      </c>
      <c r="D1861" s="13" t="str">
        <f t="shared" si="116"/>
        <v>Healthy Weight</v>
      </c>
      <c r="E1861" s="13">
        <v>4.9000000000000004</v>
      </c>
      <c r="F1861" s="13" t="str">
        <f t="shared" si="117"/>
        <v>Normal</v>
      </c>
      <c r="G1861" s="13" t="s">
        <v>8293</v>
      </c>
      <c r="H1861" s="13" t="s">
        <v>8291</v>
      </c>
      <c r="I1861" s="13" t="s">
        <v>8293</v>
      </c>
      <c r="J1861" s="27">
        <v>1</v>
      </c>
      <c r="K1861" s="13" t="s">
        <v>8291</v>
      </c>
      <c r="L1861" s="13" t="str">
        <f t="shared" si="118"/>
        <v>No</v>
      </c>
      <c r="M1861" s="28">
        <f t="shared" si="119"/>
        <v>1</v>
      </c>
    </row>
    <row r="1862" spans="2:13" ht="15.75" customHeight="1" x14ac:dyDescent="0.3">
      <c r="B1862" s="12" t="s">
        <v>6678</v>
      </c>
      <c r="C1862" s="13">
        <v>29.734999999999999</v>
      </c>
      <c r="D1862" s="13" t="str">
        <f t="shared" si="116"/>
        <v>Overweight</v>
      </c>
      <c r="E1862" s="13">
        <v>5.78</v>
      </c>
      <c r="F1862" s="13" t="str">
        <f t="shared" si="117"/>
        <v>Prediabetes</v>
      </c>
      <c r="G1862" s="13" t="s">
        <v>8291</v>
      </c>
      <c r="H1862" s="13" t="s">
        <v>8291</v>
      </c>
      <c r="I1862" s="13" t="s">
        <v>8291</v>
      </c>
      <c r="J1862" s="27" t="s">
        <v>8292</v>
      </c>
      <c r="K1862" s="13" t="s">
        <v>8291</v>
      </c>
      <c r="L1862" s="13" t="str">
        <f t="shared" si="118"/>
        <v>No</v>
      </c>
      <c r="M1862" s="28">
        <f t="shared" si="119"/>
        <v>0</v>
      </c>
    </row>
    <row r="1863" spans="2:13" ht="15.75" customHeight="1" x14ac:dyDescent="0.3">
      <c r="B1863" s="12" t="s">
        <v>6681</v>
      </c>
      <c r="C1863" s="13">
        <v>29.26</v>
      </c>
      <c r="D1863" s="13" t="str">
        <f t="shared" si="116"/>
        <v>Overweight</v>
      </c>
      <c r="E1863" s="13">
        <v>4.7</v>
      </c>
      <c r="F1863" s="13" t="str">
        <f t="shared" si="117"/>
        <v>Normal</v>
      </c>
      <c r="G1863" s="13" t="s">
        <v>8291</v>
      </c>
      <c r="H1863" s="13" t="s">
        <v>8291</v>
      </c>
      <c r="I1863" s="13" t="s">
        <v>8291</v>
      </c>
      <c r="J1863" s="27" t="s">
        <v>8292</v>
      </c>
      <c r="K1863" s="13" t="s">
        <v>8291</v>
      </c>
      <c r="L1863" s="13" t="str">
        <f t="shared" si="118"/>
        <v>No</v>
      </c>
      <c r="M1863" s="28">
        <f t="shared" si="119"/>
        <v>0</v>
      </c>
    </row>
    <row r="1864" spans="2:13" ht="15.75" customHeight="1" x14ac:dyDescent="0.3">
      <c r="B1864" s="12" t="s">
        <v>6685</v>
      </c>
      <c r="C1864" s="13">
        <v>33</v>
      </c>
      <c r="D1864" s="13" t="str">
        <f t="shared" si="116"/>
        <v>Obesity</v>
      </c>
      <c r="E1864" s="13">
        <v>6.28</v>
      </c>
      <c r="F1864" s="13" t="str">
        <f t="shared" si="117"/>
        <v>Prediabetes</v>
      </c>
      <c r="G1864" s="13" t="s">
        <v>8291</v>
      </c>
      <c r="H1864" s="13" t="s">
        <v>8291</v>
      </c>
      <c r="I1864" s="13" t="s">
        <v>8291</v>
      </c>
      <c r="J1864" s="27" t="s">
        <v>8292</v>
      </c>
      <c r="K1864" s="13" t="s">
        <v>8291</v>
      </c>
      <c r="L1864" s="13" t="str">
        <f t="shared" si="118"/>
        <v>No</v>
      </c>
      <c r="M1864" s="28">
        <f t="shared" si="119"/>
        <v>0</v>
      </c>
    </row>
    <row r="1865" spans="2:13" ht="15.75" customHeight="1" x14ac:dyDescent="0.3">
      <c r="B1865" s="12" t="s">
        <v>6687</v>
      </c>
      <c r="C1865" s="13">
        <v>31.065000000000001</v>
      </c>
      <c r="D1865" s="13" t="str">
        <f t="shared" si="116"/>
        <v>Obesity</v>
      </c>
      <c r="E1865" s="13">
        <v>4.2300000000000004</v>
      </c>
      <c r="F1865" s="13" t="str">
        <f t="shared" si="117"/>
        <v>Normal</v>
      </c>
      <c r="G1865" s="13" t="s">
        <v>8291</v>
      </c>
      <c r="H1865" s="13" t="s">
        <v>8291</v>
      </c>
      <c r="I1865" s="13" t="s">
        <v>8291</v>
      </c>
      <c r="J1865" s="27" t="s">
        <v>8292</v>
      </c>
      <c r="K1865" s="13" t="s">
        <v>8291</v>
      </c>
      <c r="L1865" s="13" t="str">
        <f t="shared" si="118"/>
        <v>No</v>
      </c>
      <c r="M1865" s="28">
        <f t="shared" si="119"/>
        <v>0</v>
      </c>
    </row>
    <row r="1866" spans="2:13" ht="15.75" customHeight="1" x14ac:dyDescent="0.3">
      <c r="B1866" s="12" t="s">
        <v>6691</v>
      </c>
      <c r="C1866" s="13">
        <v>26.51</v>
      </c>
      <c r="D1866" s="13" t="str">
        <f t="shared" si="116"/>
        <v>Overweight</v>
      </c>
      <c r="E1866" s="13">
        <v>6.17</v>
      </c>
      <c r="F1866" s="13" t="str">
        <f t="shared" si="117"/>
        <v>Prediabetes</v>
      </c>
      <c r="G1866" s="13" t="s">
        <v>8291</v>
      </c>
      <c r="H1866" s="13" t="s">
        <v>8291</v>
      </c>
      <c r="I1866" s="13" t="s">
        <v>8291</v>
      </c>
      <c r="J1866" s="27" t="s">
        <v>8292</v>
      </c>
      <c r="K1866" s="13" t="s">
        <v>8291</v>
      </c>
      <c r="L1866" s="13" t="str">
        <f t="shared" si="118"/>
        <v>No</v>
      </c>
      <c r="M1866" s="28">
        <f t="shared" si="119"/>
        <v>0</v>
      </c>
    </row>
    <row r="1867" spans="2:13" ht="15.75" customHeight="1" x14ac:dyDescent="0.3">
      <c r="B1867" s="12" t="s">
        <v>6694</v>
      </c>
      <c r="C1867" s="13">
        <v>28.88</v>
      </c>
      <c r="D1867" s="13" t="str">
        <f t="shared" si="116"/>
        <v>Overweight</v>
      </c>
      <c r="E1867" s="13">
        <v>4.96</v>
      </c>
      <c r="F1867" s="13" t="str">
        <f t="shared" si="117"/>
        <v>Normal</v>
      </c>
      <c r="G1867" s="13" t="s">
        <v>8291</v>
      </c>
      <c r="H1867" s="13" t="s">
        <v>8291</v>
      </c>
      <c r="I1867" s="13" t="s">
        <v>8291</v>
      </c>
      <c r="J1867" s="27" t="s">
        <v>8292</v>
      </c>
      <c r="K1867" s="13" t="s">
        <v>8291</v>
      </c>
      <c r="L1867" s="13" t="str">
        <f t="shared" si="118"/>
        <v>No</v>
      </c>
      <c r="M1867" s="28">
        <f t="shared" si="119"/>
        <v>0</v>
      </c>
    </row>
    <row r="1868" spans="2:13" ht="15.75" customHeight="1" x14ac:dyDescent="0.3">
      <c r="B1868" s="12" t="s">
        <v>6697</v>
      </c>
      <c r="C1868" s="13">
        <v>35.814999999999998</v>
      </c>
      <c r="D1868" s="13" t="str">
        <f t="shared" si="116"/>
        <v>Obesity</v>
      </c>
      <c r="E1868" s="13">
        <v>5.1100000000000003</v>
      </c>
      <c r="F1868" s="13" t="str">
        <f t="shared" si="117"/>
        <v>Normal</v>
      </c>
      <c r="G1868" s="13" t="s">
        <v>8293</v>
      </c>
      <c r="H1868" s="13" t="s">
        <v>8291</v>
      </c>
      <c r="I1868" s="13" t="s">
        <v>8291</v>
      </c>
      <c r="J1868" s="27">
        <v>1</v>
      </c>
      <c r="K1868" s="13" t="s">
        <v>8291</v>
      </c>
      <c r="L1868" s="13" t="str">
        <f t="shared" si="118"/>
        <v>No</v>
      </c>
      <c r="M1868" s="28">
        <f t="shared" si="119"/>
        <v>1</v>
      </c>
    </row>
    <row r="1869" spans="2:13" ht="15.75" customHeight="1" x14ac:dyDescent="0.3">
      <c r="B1869" s="12" t="s">
        <v>6701</v>
      </c>
      <c r="C1869" s="13">
        <v>21.28</v>
      </c>
      <c r="D1869" s="13" t="str">
        <f t="shared" si="116"/>
        <v>Healthy Weight</v>
      </c>
      <c r="E1869" s="13">
        <v>4.05</v>
      </c>
      <c r="F1869" s="13" t="str">
        <f t="shared" si="117"/>
        <v>Normal</v>
      </c>
      <c r="G1869" s="13" t="s">
        <v>8291</v>
      </c>
      <c r="H1869" s="13" t="s">
        <v>8293</v>
      </c>
      <c r="I1869" s="13" t="s">
        <v>8291</v>
      </c>
      <c r="J1869" s="27">
        <v>1</v>
      </c>
      <c r="K1869" s="13" t="s">
        <v>8291</v>
      </c>
      <c r="L1869" s="13" t="str">
        <f t="shared" si="118"/>
        <v>No</v>
      </c>
      <c r="M1869" s="28">
        <f t="shared" si="119"/>
        <v>1</v>
      </c>
    </row>
    <row r="1870" spans="2:13" ht="15.75" customHeight="1" x14ac:dyDescent="0.3">
      <c r="B1870" s="12" t="s">
        <v>6703</v>
      </c>
      <c r="C1870" s="13">
        <v>33.81</v>
      </c>
      <c r="D1870" s="13" t="str">
        <f t="shared" si="116"/>
        <v>Obesity</v>
      </c>
      <c r="E1870" s="13">
        <v>6.49</v>
      </c>
      <c r="F1870" s="13" t="b">
        <f t="shared" si="117"/>
        <v>0</v>
      </c>
      <c r="G1870" s="13" t="s">
        <v>8291</v>
      </c>
      <c r="H1870" s="13" t="s">
        <v>8291</v>
      </c>
      <c r="I1870" s="13" t="s">
        <v>8293</v>
      </c>
      <c r="J1870" s="27">
        <v>1</v>
      </c>
      <c r="K1870" s="13" t="s">
        <v>8291</v>
      </c>
      <c r="L1870" s="13" t="str">
        <f t="shared" si="118"/>
        <v>No</v>
      </c>
      <c r="M1870" s="28">
        <f t="shared" si="119"/>
        <v>1</v>
      </c>
    </row>
    <row r="1871" spans="2:13" ht="15.75" customHeight="1" x14ac:dyDescent="0.3">
      <c r="B1871" s="12" t="s">
        <v>6706</v>
      </c>
      <c r="C1871" s="13">
        <v>44.22</v>
      </c>
      <c r="D1871" s="13" t="str">
        <f t="shared" si="116"/>
        <v>Obesity</v>
      </c>
      <c r="E1871" s="13">
        <v>4.1900000000000004</v>
      </c>
      <c r="F1871" s="13" t="str">
        <f t="shared" si="117"/>
        <v>Normal</v>
      </c>
      <c r="G1871" s="13" t="s">
        <v>8291</v>
      </c>
      <c r="H1871" s="13" t="s">
        <v>8291</v>
      </c>
      <c r="I1871" s="13" t="s">
        <v>8291</v>
      </c>
      <c r="J1871" s="27">
        <v>1</v>
      </c>
      <c r="K1871" s="13" t="s">
        <v>8291</v>
      </c>
      <c r="L1871" s="13" t="str">
        <f t="shared" si="118"/>
        <v>No</v>
      </c>
      <c r="M1871" s="28">
        <f t="shared" si="119"/>
        <v>1</v>
      </c>
    </row>
    <row r="1872" spans="2:13" ht="15.75" customHeight="1" x14ac:dyDescent="0.3">
      <c r="B1872" s="12" t="s">
        <v>6709</v>
      </c>
      <c r="C1872" s="13">
        <v>15.46</v>
      </c>
      <c r="D1872" s="13" t="str">
        <f t="shared" si="116"/>
        <v>Underweight</v>
      </c>
      <c r="E1872" s="13">
        <v>4.99</v>
      </c>
      <c r="F1872" s="13" t="str">
        <f t="shared" si="117"/>
        <v>Normal</v>
      </c>
      <c r="G1872" s="13" t="s">
        <v>8293</v>
      </c>
      <c r="H1872" s="13" t="s">
        <v>8291</v>
      </c>
      <c r="I1872" s="13" t="s">
        <v>8293</v>
      </c>
      <c r="J1872" s="27">
        <v>1</v>
      </c>
      <c r="K1872" s="13" t="s">
        <v>8291</v>
      </c>
      <c r="L1872" s="13" t="str">
        <f t="shared" si="118"/>
        <v>No</v>
      </c>
      <c r="M1872" s="28">
        <f t="shared" si="119"/>
        <v>1</v>
      </c>
    </row>
    <row r="1873" spans="2:13" ht="15.75" customHeight="1" x14ac:dyDescent="0.3">
      <c r="B1873" s="12" t="s">
        <v>6711</v>
      </c>
      <c r="C1873" s="13">
        <v>30.3</v>
      </c>
      <c r="D1873" s="13" t="str">
        <f t="shared" si="116"/>
        <v>Obesity</v>
      </c>
      <c r="E1873" s="13">
        <v>4.7699999999999996</v>
      </c>
      <c r="F1873" s="13" t="str">
        <f t="shared" si="117"/>
        <v>Normal</v>
      </c>
      <c r="G1873" s="13" t="s">
        <v>8293</v>
      </c>
      <c r="H1873" s="13" t="s">
        <v>8291</v>
      </c>
      <c r="I1873" s="13" t="s">
        <v>8291</v>
      </c>
      <c r="J1873" s="27">
        <v>1</v>
      </c>
      <c r="K1873" s="13" t="s">
        <v>8291</v>
      </c>
      <c r="L1873" s="13" t="str">
        <f t="shared" si="118"/>
        <v>No</v>
      </c>
      <c r="M1873" s="28">
        <f t="shared" si="119"/>
        <v>1</v>
      </c>
    </row>
    <row r="1874" spans="2:13" ht="15.75" customHeight="1" x14ac:dyDescent="0.3">
      <c r="B1874" s="12" t="s">
        <v>6715</v>
      </c>
      <c r="C1874" s="13">
        <v>16.670000000000002</v>
      </c>
      <c r="D1874" s="13" t="str">
        <f t="shared" si="116"/>
        <v>Underweight</v>
      </c>
      <c r="E1874" s="13">
        <v>5.46</v>
      </c>
      <c r="F1874" s="13" t="str">
        <f t="shared" si="117"/>
        <v>Normal</v>
      </c>
      <c r="G1874" s="13" t="s">
        <v>8291</v>
      </c>
      <c r="H1874" s="13" t="s">
        <v>8291</v>
      </c>
      <c r="I1874" s="13" t="s">
        <v>8291</v>
      </c>
      <c r="J1874" s="27" t="s">
        <v>8292</v>
      </c>
      <c r="K1874" s="13" t="s">
        <v>8291</v>
      </c>
      <c r="L1874" s="13" t="str">
        <f t="shared" si="118"/>
        <v>No</v>
      </c>
      <c r="M1874" s="28">
        <f t="shared" si="119"/>
        <v>0</v>
      </c>
    </row>
    <row r="1875" spans="2:13" ht="15.75" customHeight="1" x14ac:dyDescent="0.3">
      <c r="B1875" s="12" t="s">
        <v>6719</v>
      </c>
      <c r="C1875" s="13">
        <v>28.594999999999999</v>
      </c>
      <c r="D1875" s="13" t="str">
        <f t="shared" si="116"/>
        <v>Overweight</v>
      </c>
      <c r="E1875" s="13">
        <v>5.43</v>
      </c>
      <c r="F1875" s="13" t="str">
        <f t="shared" si="117"/>
        <v>Normal</v>
      </c>
      <c r="G1875" s="13" t="s">
        <v>8291</v>
      </c>
      <c r="H1875" s="13" t="s">
        <v>8291</v>
      </c>
      <c r="I1875" s="13" t="s">
        <v>8291</v>
      </c>
      <c r="J1875" s="27" t="s">
        <v>8292</v>
      </c>
      <c r="K1875" s="13" t="s">
        <v>8291</v>
      </c>
      <c r="L1875" s="13" t="str">
        <f t="shared" si="118"/>
        <v>No</v>
      </c>
      <c r="M1875" s="28">
        <f t="shared" si="119"/>
        <v>0</v>
      </c>
    </row>
    <row r="1876" spans="2:13" ht="15.75" customHeight="1" x14ac:dyDescent="0.3">
      <c r="B1876" s="12" t="s">
        <v>6723</v>
      </c>
      <c r="C1876" s="13">
        <v>25.934999999999999</v>
      </c>
      <c r="D1876" s="13" t="str">
        <f t="shared" si="116"/>
        <v>Overweight</v>
      </c>
      <c r="E1876" s="13">
        <v>4.29</v>
      </c>
      <c r="F1876" s="13" t="str">
        <f t="shared" si="117"/>
        <v>Normal</v>
      </c>
      <c r="G1876" s="13" t="s">
        <v>8291</v>
      </c>
      <c r="H1876" s="13" t="s">
        <v>8291</v>
      </c>
      <c r="I1876" s="13" t="s">
        <v>8291</v>
      </c>
      <c r="J1876" s="27" t="s">
        <v>8292</v>
      </c>
      <c r="K1876" s="13" t="s">
        <v>8291</v>
      </c>
      <c r="L1876" s="13" t="str">
        <f t="shared" si="118"/>
        <v>No</v>
      </c>
      <c r="M1876" s="28">
        <f t="shared" si="119"/>
        <v>0</v>
      </c>
    </row>
    <row r="1877" spans="2:13" ht="15.75" customHeight="1" x14ac:dyDescent="0.3">
      <c r="B1877" s="12" t="s">
        <v>6727</v>
      </c>
      <c r="C1877" s="13">
        <v>27.645</v>
      </c>
      <c r="D1877" s="13" t="str">
        <f t="shared" si="116"/>
        <v>Overweight</v>
      </c>
      <c r="E1877" s="13">
        <v>5.25</v>
      </c>
      <c r="F1877" s="13" t="str">
        <f t="shared" si="117"/>
        <v>Normal</v>
      </c>
      <c r="G1877" s="13" t="s">
        <v>8291</v>
      </c>
      <c r="H1877" s="13" t="s">
        <v>8291</v>
      </c>
      <c r="I1877" s="13" t="s">
        <v>8291</v>
      </c>
      <c r="J1877" s="27">
        <v>1</v>
      </c>
      <c r="K1877" s="13" t="s">
        <v>8291</v>
      </c>
      <c r="L1877" s="13" t="str">
        <f t="shared" si="118"/>
        <v>No</v>
      </c>
      <c r="M1877" s="28">
        <f t="shared" si="119"/>
        <v>1</v>
      </c>
    </row>
    <row r="1878" spans="2:13" ht="15.75" customHeight="1" x14ac:dyDescent="0.3">
      <c r="B1878" s="12" t="s">
        <v>6731</v>
      </c>
      <c r="C1878" s="13">
        <v>30.1</v>
      </c>
      <c r="D1878" s="13" t="str">
        <f t="shared" si="116"/>
        <v>Obesity</v>
      </c>
      <c r="E1878" s="13">
        <v>4.04</v>
      </c>
      <c r="F1878" s="13" t="str">
        <f t="shared" si="117"/>
        <v>Normal</v>
      </c>
      <c r="G1878" s="13" t="s">
        <v>8291</v>
      </c>
      <c r="H1878" s="13" t="s">
        <v>8291</v>
      </c>
      <c r="I1878" s="13" t="s">
        <v>8291</v>
      </c>
      <c r="J1878" s="27">
        <v>1</v>
      </c>
      <c r="K1878" s="13" t="s">
        <v>8291</v>
      </c>
      <c r="L1878" s="13" t="str">
        <f t="shared" si="118"/>
        <v>No</v>
      </c>
      <c r="M1878" s="28">
        <f t="shared" si="119"/>
        <v>1</v>
      </c>
    </row>
    <row r="1879" spans="2:13" ht="15.75" customHeight="1" x14ac:dyDescent="0.3">
      <c r="B1879" s="12" t="s">
        <v>6734</v>
      </c>
      <c r="C1879" s="13">
        <v>26.79</v>
      </c>
      <c r="D1879" s="13" t="str">
        <f t="shared" si="116"/>
        <v>Overweight</v>
      </c>
      <c r="E1879" s="13">
        <v>5</v>
      </c>
      <c r="F1879" s="13" t="str">
        <f t="shared" si="117"/>
        <v>Normal</v>
      </c>
      <c r="G1879" s="13" t="s">
        <v>8293</v>
      </c>
      <c r="H1879" s="13" t="s">
        <v>8291</v>
      </c>
      <c r="I1879" s="13" t="s">
        <v>8293</v>
      </c>
      <c r="J1879" s="27">
        <v>1</v>
      </c>
      <c r="K1879" s="13" t="s">
        <v>8291</v>
      </c>
      <c r="L1879" s="13" t="str">
        <f t="shared" si="118"/>
        <v>No</v>
      </c>
      <c r="M1879" s="28">
        <f t="shared" si="119"/>
        <v>1</v>
      </c>
    </row>
    <row r="1880" spans="2:13" ht="15.75" customHeight="1" x14ac:dyDescent="0.3">
      <c r="B1880" s="12" t="s">
        <v>6737</v>
      </c>
      <c r="C1880" s="13">
        <v>27.1</v>
      </c>
      <c r="D1880" s="13" t="str">
        <f t="shared" si="116"/>
        <v>Overweight</v>
      </c>
      <c r="E1880" s="13">
        <v>4.01</v>
      </c>
      <c r="F1880" s="13" t="str">
        <f t="shared" si="117"/>
        <v>Normal</v>
      </c>
      <c r="G1880" s="13" t="s">
        <v>8293</v>
      </c>
      <c r="H1880" s="13" t="s">
        <v>8291</v>
      </c>
      <c r="I1880" s="13" t="s">
        <v>8291</v>
      </c>
      <c r="J1880" s="27">
        <v>1</v>
      </c>
      <c r="K1880" s="13" t="s">
        <v>8291</v>
      </c>
      <c r="L1880" s="13" t="str">
        <f t="shared" si="118"/>
        <v>No</v>
      </c>
      <c r="M1880" s="28">
        <f t="shared" si="119"/>
        <v>1</v>
      </c>
    </row>
    <row r="1881" spans="2:13" ht="15.75" customHeight="1" x14ac:dyDescent="0.3">
      <c r="B1881" s="12" t="s">
        <v>6741</v>
      </c>
      <c r="C1881" s="13">
        <v>24.31</v>
      </c>
      <c r="D1881" s="13" t="str">
        <f t="shared" si="116"/>
        <v>Healthy Weight</v>
      </c>
      <c r="E1881" s="13">
        <v>5.4</v>
      </c>
      <c r="F1881" s="13" t="str">
        <f t="shared" si="117"/>
        <v>Normal</v>
      </c>
      <c r="G1881" s="13" t="s">
        <v>8291</v>
      </c>
      <c r="H1881" s="13" t="s">
        <v>8291</v>
      </c>
      <c r="I1881" s="13" t="s">
        <v>8291</v>
      </c>
      <c r="J1881" s="27" t="s">
        <v>8292</v>
      </c>
      <c r="K1881" s="13" t="s">
        <v>8291</v>
      </c>
      <c r="L1881" s="13" t="str">
        <f t="shared" si="118"/>
        <v>No</v>
      </c>
      <c r="M1881" s="28">
        <f t="shared" si="119"/>
        <v>0</v>
      </c>
    </row>
    <row r="1882" spans="2:13" ht="15.75" customHeight="1" x14ac:dyDescent="0.3">
      <c r="B1882" s="12" t="s">
        <v>6745</v>
      </c>
      <c r="C1882" s="13">
        <v>15.53</v>
      </c>
      <c r="D1882" s="13" t="str">
        <f t="shared" si="116"/>
        <v>Underweight</v>
      </c>
      <c r="E1882" s="13">
        <v>5.81</v>
      </c>
      <c r="F1882" s="13" t="str">
        <f t="shared" si="117"/>
        <v>Prediabetes</v>
      </c>
      <c r="G1882" s="13" t="s">
        <v>8291</v>
      </c>
      <c r="H1882" s="13" t="s">
        <v>8291</v>
      </c>
      <c r="I1882" s="13" t="s">
        <v>8291</v>
      </c>
      <c r="J1882" s="27">
        <v>1</v>
      </c>
      <c r="K1882" s="13" t="s">
        <v>8291</v>
      </c>
      <c r="L1882" s="13" t="str">
        <f t="shared" si="118"/>
        <v>No</v>
      </c>
      <c r="M1882" s="28">
        <f t="shared" si="119"/>
        <v>1</v>
      </c>
    </row>
    <row r="1883" spans="2:13" ht="15.75" customHeight="1" x14ac:dyDescent="0.3">
      <c r="B1883" s="12" t="s">
        <v>6749</v>
      </c>
      <c r="C1883" s="13">
        <v>30.7</v>
      </c>
      <c r="D1883" s="13" t="str">
        <f t="shared" si="116"/>
        <v>Obesity</v>
      </c>
      <c r="E1883" s="13">
        <v>5.82</v>
      </c>
      <c r="F1883" s="13" t="str">
        <f t="shared" si="117"/>
        <v>Prediabetes</v>
      </c>
      <c r="G1883" s="13" t="s">
        <v>8291</v>
      </c>
      <c r="H1883" s="13" t="s">
        <v>8291</v>
      </c>
      <c r="I1883" s="13" t="s">
        <v>8291</v>
      </c>
      <c r="J1883" s="27">
        <v>1</v>
      </c>
      <c r="K1883" s="13" t="s">
        <v>8291</v>
      </c>
      <c r="L1883" s="13" t="str">
        <f t="shared" si="118"/>
        <v>No</v>
      </c>
      <c r="M1883" s="28">
        <f t="shared" si="119"/>
        <v>1</v>
      </c>
    </row>
    <row r="1884" spans="2:13" ht="15.75" customHeight="1" x14ac:dyDescent="0.3">
      <c r="B1884" s="12" t="s">
        <v>6752</v>
      </c>
      <c r="C1884" s="13">
        <v>33.33</v>
      </c>
      <c r="D1884" s="13" t="str">
        <f t="shared" si="116"/>
        <v>Obesity</v>
      </c>
      <c r="E1884" s="13">
        <v>4.82</v>
      </c>
      <c r="F1884" s="13" t="str">
        <f t="shared" si="117"/>
        <v>Normal</v>
      </c>
      <c r="G1884" s="13" t="s">
        <v>8291</v>
      </c>
      <c r="H1884" s="13" t="s">
        <v>8291</v>
      </c>
      <c r="I1884" s="13" t="s">
        <v>8291</v>
      </c>
      <c r="J1884" s="27">
        <v>1</v>
      </c>
      <c r="K1884" s="13" t="s">
        <v>8291</v>
      </c>
      <c r="L1884" s="13" t="str">
        <f t="shared" si="118"/>
        <v>No</v>
      </c>
      <c r="M1884" s="28">
        <f t="shared" si="119"/>
        <v>1</v>
      </c>
    </row>
    <row r="1885" spans="2:13" ht="15.75" customHeight="1" x14ac:dyDescent="0.3">
      <c r="B1885" s="12" t="s">
        <v>6755</v>
      </c>
      <c r="C1885" s="13">
        <v>32.4</v>
      </c>
      <c r="D1885" s="13" t="str">
        <f t="shared" si="116"/>
        <v>Obesity</v>
      </c>
      <c r="E1885" s="13">
        <v>5.08</v>
      </c>
      <c r="F1885" s="13" t="str">
        <f t="shared" si="117"/>
        <v>Normal</v>
      </c>
      <c r="G1885" s="13" t="s">
        <v>8291</v>
      </c>
      <c r="H1885" s="13" t="s">
        <v>8291</v>
      </c>
      <c r="I1885" s="13" t="s">
        <v>8291</v>
      </c>
      <c r="J1885" s="27">
        <v>1</v>
      </c>
      <c r="K1885" s="13" t="s">
        <v>8291</v>
      </c>
      <c r="L1885" s="13" t="str">
        <f t="shared" si="118"/>
        <v>No</v>
      </c>
      <c r="M1885" s="28">
        <f t="shared" si="119"/>
        <v>1</v>
      </c>
    </row>
    <row r="1886" spans="2:13" ht="15.75" customHeight="1" x14ac:dyDescent="0.3">
      <c r="B1886" s="12" t="s">
        <v>6759</v>
      </c>
      <c r="C1886" s="13">
        <v>27.93</v>
      </c>
      <c r="D1886" s="13" t="str">
        <f t="shared" si="116"/>
        <v>Overweight</v>
      </c>
      <c r="E1886" s="13">
        <v>5.59</v>
      </c>
      <c r="F1886" s="13" t="str">
        <f t="shared" si="117"/>
        <v>Normal</v>
      </c>
      <c r="G1886" s="13" t="s">
        <v>8291</v>
      </c>
      <c r="H1886" s="13" t="s">
        <v>8291</v>
      </c>
      <c r="I1886" s="13" t="s">
        <v>8291</v>
      </c>
      <c r="J1886" s="27">
        <v>1</v>
      </c>
      <c r="K1886" s="13" t="s">
        <v>8291</v>
      </c>
      <c r="L1886" s="13" t="str">
        <f t="shared" si="118"/>
        <v>No</v>
      </c>
      <c r="M1886" s="28">
        <f t="shared" si="119"/>
        <v>1</v>
      </c>
    </row>
    <row r="1887" spans="2:13" ht="15.75" customHeight="1" x14ac:dyDescent="0.3">
      <c r="B1887" s="12" t="s">
        <v>6763</v>
      </c>
      <c r="C1887" s="13">
        <v>21.754999999999999</v>
      </c>
      <c r="D1887" s="13" t="str">
        <f t="shared" si="116"/>
        <v>Healthy Weight</v>
      </c>
      <c r="E1887" s="13">
        <v>5.12</v>
      </c>
      <c r="F1887" s="13" t="str">
        <f t="shared" si="117"/>
        <v>Normal</v>
      </c>
      <c r="G1887" s="13" t="s">
        <v>8291</v>
      </c>
      <c r="H1887" s="13" t="s">
        <v>8291</v>
      </c>
      <c r="I1887" s="13" t="s">
        <v>8291</v>
      </c>
      <c r="J1887" s="27" t="s">
        <v>8292</v>
      </c>
      <c r="K1887" s="13" t="s">
        <v>8291</v>
      </c>
      <c r="L1887" s="13" t="str">
        <f t="shared" si="118"/>
        <v>No</v>
      </c>
      <c r="M1887" s="28">
        <f t="shared" si="119"/>
        <v>0</v>
      </c>
    </row>
    <row r="1888" spans="2:13" ht="15.75" customHeight="1" x14ac:dyDescent="0.3">
      <c r="B1888" s="12" t="s">
        <v>6767</v>
      </c>
      <c r="C1888" s="13">
        <v>25.934999999999999</v>
      </c>
      <c r="D1888" s="13" t="str">
        <f t="shared" si="116"/>
        <v>Overweight</v>
      </c>
      <c r="E1888" s="13">
        <v>4.95</v>
      </c>
      <c r="F1888" s="13" t="str">
        <f t="shared" si="117"/>
        <v>Normal</v>
      </c>
      <c r="G1888" s="13" t="s">
        <v>8291</v>
      </c>
      <c r="H1888" s="13" t="s">
        <v>8291</v>
      </c>
      <c r="I1888" s="13" t="s">
        <v>8291</v>
      </c>
      <c r="J1888" s="27" t="s">
        <v>8292</v>
      </c>
      <c r="K1888" s="13" t="s">
        <v>8291</v>
      </c>
      <c r="L1888" s="13" t="str">
        <f t="shared" si="118"/>
        <v>No</v>
      </c>
      <c r="M1888" s="28">
        <f t="shared" si="119"/>
        <v>0</v>
      </c>
    </row>
    <row r="1889" spans="2:13" ht="15.75" customHeight="1" x14ac:dyDescent="0.3">
      <c r="B1889" s="12" t="s">
        <v>6771</v>
      </c>
      <c r="C1889" s="13">
        <v>31.5</v>
      </c>
      <c r="D1889" s="13" t="str">
        <f t="shared" si="116"/>
        <v>Obesity</v>
      </c>
      <c r="E1889" s="13">
        <v>6.16</v>
      </c>
      <c r="F1889" s="13" t="str">
        <f t="shared" si="117"/>
        <v>Prediabetes</v>
      </c>
      <c r="G1889" s="13" t="s">
        <v>8291</v>
      </c>
      <c r="H1889" s="13" t="s">
        <v>8291</v>
      </c>
      <c r="I1889" s="13" t="s">
        <v>8291</v>
      </c>
      <c r="J1889" s="27" t="s">
        <v>8292</v>
      </c>
      <c r="K1889" s="13" t="s">
        <v>8291</v>
      </c>
      <c r="L1889" s="13" t="str">
        <f t="shared" si="118"/>
        <v>No</v>
      </c>
      <c r="M1889" s="28">
        <f t="shared" si="119"/>
        <v>0</v>
      </c>
    </row>
    <row r="1890" spans="2:13" ht="15.75" customHeight="1" x14ac:dyDescent="0.3">
      <c r="B1890" s="12" t="s">
        <v>6775</v>
      </c>
      <c r="C1890" s="13">
        <v>30.03</v>
      </c>
      <c r="D1890" s="13" t="str">
        <f t="shared" si="116"/>
        <v>Obesity</v>
      </c>
      <c r="E1890" s="13">
        <v>6.41</v>
      </c>
      <c r="F1890" s="13" t="b">
        <f t="shared" si="117"/>
        <v>0</v>
      </c>
      <c r="G1890" s="13" t="s">
        <v>8291</v>
      </c>
      <c r="H1890" s="13" t="s">
        <v>8291</v>
      </c>
      <c r="I1890" s="13" t="s">
        <v>8291</v>
      </c>
      <c r="J1890" s="27" t="s">
        <v>8292</v>
      </c>
      <c r="K1890" s="13" t="s">
        <v>8291</v>
      </c>
      <c r="L1890" s="13" t="str">
        <f t="shared" si="118"/>
        <v>No</v>
      </c>
      <c r="M1890" s="28">
        <f t="shared" si="119"/>
        <v>0</v>
      </c>
    </row>
    <row r="1891" spans="2:13" ht="15.75" customHeight="1" x14ac:dyDescent="0.3">
      <c r="B1891" s="12" t="s">
        <v>6778</v>
      </c>
      <c r="C1891" s="13">
        <v>33.479999999999997</v>
      </c>
      <c r="D1891" s="13" t="str">
        <f t="shared" si="116"/>
        <v>Obesity</v>
      </c>
      <c r="E1891" s="13">
        <v>8.94</v>
      </c>
      <c r="F1891" s="13" t="str">
        <f t="shared" si="117"/>
        <v>Diabetes</v>
      </c>
      <c r="G1891" s="13" t="s">
        <v>8291</v>
      </c>
      <c r="H1891" s="13" t="s">
        <v>8291</v>
      </c>
      <c r="I1891" s="13" t="s">
        <v>8291</v>
      </c>
      <c r="J1891" s="27" t="s">
        <v>8292</v>
      </c>
      <c r="K1891" s="13" t="s">
        <v>8291</v>
      </c>
      <c r="L1891" s="13" t="str">
        <f t="shared" si="118"/>
        <v>No</v>
      </c>
      <c r="M1891" s="28">
        <f t="shared" si="119"/>
        <v>0</v>
      </c>
    </row>
    <row r="1892" spans="2:13" ht="15.75" customHeight="1" x14ac:dyDescent="0.3">
      <c r="B1892" s="12" t="s">
        <v>6781</v>
      </c>
      <c r="C1892" s="13">
        <v>16.510000000000002</v>
      </c>
      <c r="D1892" s="13" t="str">
        <f t="shared" si="116"/>
        <v>Underweight</v>
      </c>
      <c r="E1892" s="13">
        <v>4.42</v>
      </c>
      <c r="F1892" s="13" t="str">
        <f t="shared" si="117"/>
        <v>Normal</v>
      </c>
      <c r="G1892" s="13" t="s">
        <v>8293</v>
      </c>
      <c r="H1892" s="13" t="s">
        <v>8291</v>
      </c>
      <c r="I1892" s="13" t="s">
        <v>8293</v>
      </c>
      <c r="J1892" s="27">
        <v>1</v>
      </c>
      <c r="K1892" s="13" t="s">
        <v>8291</v>
      </c>
      <c r="L1892" s="13" t="str">
        <f t="shared" si="118"/>
        <v>No</v>
      </c>
      <c r="M1892" s="28">
        <f t="shared" si="119"/>
        <v>1</v>
      </c>
    </row>
    <row r="1893" spans="2:13" ht="15.75" customHeight="1" x14ac:dyDescent="0.3">
      <c r="B1893" s="12" t="s">
        <v>6784</v>
      </c>
      <c r="C1893" s="13">
        <v>33.155000000000001</v>
      </c>
      <c r="D1893" s="13" t="str">
        <f t="shared" si="116"/>
        <v>Obesity</v>
      </c>
      <c r="E1893" s="13">
        <v>5.3</v>
      </c>
      <c r="F1893" s="13" t="str">
        <f t="shared" si="117"/>
        <v>Normal</v>
      </c>
      <c r="G1893" s="13" t="s">
        <v>8293</v>
      </c>
      <c r="H1893" s="13" t="s">
        <v>8291</v>
      </c>
      <c r="I1893" s="13" t="s">
        <v>8291</v>
      </c>
      <c r="J1893" s="27">
        <v>1</v>
      </c>
      <c r="K1893" s="13" t="s">
        <v>8291</v>
      </c>
      <c r="L1893" s="13" t="str">
        <f t="shared" si="118"/>
        <v>No</v>
      </c>
      <c r="M1893" s="28">
        <f t="shared" si="119"/>
        <v>1</v>
      </c>
    </row>
    <row r="1894" spans="2:13" ht="15.75" customHeight="1" x14ac:dyDescent="0.3">
      <c r="B1894" s="12" t="s">
        <v>6787</v>
      </c>
      <c r="C1894" s="13">
        <v>37.29</v>
      </c>
      <c r="D1894" s="13" t="str">
        <f t="shared" si="116"/>
        <v>Obesity</v>
      </c>
      <c r="E1894" s="13">
        <v>4.6399999999999997</v>
      </c>
      <c r="F1894" s="13" t="str">
        <f t="shared" si="117"/>
        <v>Normal</v>
      </c>
      <c r="G1894" s="13" t="s">
        <v>8291</v>
      </c>
      <c r="H1894" s="13" t="s">
        <v>8291</v>
      </c>
      <c r="I1894" s="13" t="s">
        <v>8293</v>
      </c>
      <c r="J1894" s="27">
        <v>1</v>
      </c>
      <c r="K1894" s="13" t="s">
        <v>8291</v>
      </c>
      <c r="L1894" s="13" t="str">
        <f t="shared" si="118"/>
        <v>No</v>
      </c>
      <c r="M1894" s="28">
        <f t="shared" si="119"/>
        <v>1</v>
      </c>
    </row>
    <row r="1895" spans="2:13" ht="15.75" customHeight="1" x14ac:dyDescent="0.3">
      <c r="B1895" s="12" t="s">
        <v>6791</v>
      </c>
      <c r="C1895" s="13">
        <v>20.23</v>
      </c>
      <c r="D1895" s="13" t="str">
        <f t="shared" si="116"/>
        <v>Healthy Weight</v>
      </c>
      <c r="E1895" s="13">
        <v>6.16</v>
      </c>
      <c r="F1895" s="13" t="str">
        <f t="shared" si="117"/>
        <v>Prediabetes</v>
      </c>
      <c r="G1895" s="13" t="s">
        <v>8293</v>
      </c>
      <c r="H1895" s="13" t="s">
        <v>8291</v>
      </c>
      <c r="I1895" s="13" t="s">
        <v>8291</v>
      </c>
      <c r="J1895" s="27">
        <v>1</v>
      </c>
      <c r="K1895" s="13" t="s">
        <v>8291</v>
      </c>
      <c r="L1895" s="13" t="str">
        <f t="shared" si="118"/>
        <v>No</v>
      </c>
      <c r="M1895" s="28">
        <f t="shared" si="119"/>
        <v>1</v>
      </c>
    </row>
    <row r="1896" spans="2:13" ht="15.75" customHeight="1" x14ac:dyDescent="0.3">
      <c r="B1896" s="12" t="s">
        <v>6795</v>
      </c>
      <c r="C1896" s="13">
        <v>28.975000000000001</v>
      </c>
      <c r="D1896" s="13" t="str">
        <f t="shared" si="116"/>
        <v>Overweight</v>
      </c>
      <c r="E1896" s="13">
        <v>4.12</v>
      </c>
      <c r="F1896" s="13" t="str">
        <f t="shared" si="117"/>
        <v>Normal</v>
      </c>
      <c r="G1896" s="13" t="s">
        <v>8291</v>
      </c>
      <c r="H1896" s="13" t="s">
        <v>8291</v>
      </c>
      <c r="I1896" s="13" t="s">
        <v>8293</v>
      </c>
      <c r="J1896" s="27">
        <v>1</v>
      </c>
      <c r="K1896" s="13" t="s">
        <v>8291</v>
      </c>
      <c r="L1896" s="13" t="str">
        <f t="shared" si="118"/>
        <v>No</v>
      </c>
      <c r="M1896" s="28">
        <f t="shared" si="119"/>
        <v>1</v>
      </c>
    </row>
    <row r="1897" spans="2:13" ht="15.75" customHeight="1" x14ac:dyDescent="0.3">
      <c r="B1897" s="12" t="s">
        <v>6798</v>
      </c>
      <c r="C1897" s="13">
        <v>16.420000000000002</v>
      </c>
      <c r="D1897" s="13" t="str">
        <f t="shared" si="116"/>
        <v>Underweight</v>
      </c>
      <c r="E1897" s="13">
        <v>5.77</v>
      </c>
      <c r="F1897" s="13" t="str">
        <f t="shared" si="117"/>
        <v>Prediabetes</v>
      </c>
      <c r="G1897" s="13" t="s">
        <v>8293</v>
      </c>
      <c r="H1897" s="13" t="s">
        <v>8291</v>
      </c>
      <c r="I1897" s="13" t="s">
        <v>8293</v>
      </c>
      <c r="J1897" s="27">
        <v>1</v>
      </c>
      <c r="K1897" s="13" t="s">
        <v>8291</v>
      </c>
      <c r="L1897" s="13" t="str">
        <f t="shared" si="118"/>
        <v>No</v>
      </c>
      <c r="M1897" s="28">
        <f t="shared" si="119"/>
        <v>1</v>
      </c>
    </row>
    <row r="1898" spans="2:13" ht="15.75" customHeight="1" x14ac:dyDescent="0.3">
      <c r="B1898" s="12" t="s">
        <v>6802</v>
      </c>
      <c r="C1898" s="13">
        <v>17.559999999999999</v>
      </c>
      <c r="D1898" s="13" t="str">
        <f t="shared" si="116"/>
        <v>Underweight</v>
      </c>
      <c r="E1898" s="13">
        <v>6.2</v>
      </c>
      <c r="F1898" s="13" t="str">
        <f t="shared" si="117"/>
        <v>Prediabetes</v>
      </c>
      <c r="G1898" s="13" t="s">
        <v>8291</v>
      </c>
      <c r="H1898" s="13" t="s">
        <v>8291</v>
      </c>
      <c r="I1898" s="13" t="s">
        <v>8291</v>
      </c>
      <c r="J1898" s="27">
        <v>1</v>
      </c>
      <c r="K1898" s="13" t="s">
        <v>8291</v>
      </c>
      <c r="L1898" s="13" t="str">
        <f t="shared" si="118"/>
        <v>No</v>
      </c>
      <c r="M1898" s="28">
        <f t="shared" si="119"/>
        <v>1</v>
      </c>
    </row>
    <row r="1899" spans="2:13" ht="15.75" customHeight="1" x14ac:dyDescent="0.3">
      <c r="B1899" s="12" t="s">
        <v>6805</v>
      </c>
      <c r="C1899" s="13">
        <v>24.13</v>
      </c>
      <c r="D1899" s="13" t="str">
        <f t="shared" si="116"/>
        <v>Healthy Weight</v>
      </c>
      <c r="E1899" s="13">
        <v>4.3899999999999997</v>
      </c>
      <c r="F1899" s="13" t="str">
        <f t="shared" si="117"/>
        <v>Normal</v>
      </c>
      <c r="G1899" s="13" t="s">
        <v>8291</v>
      </c>
      <c r="H1899" s="13" t="s">
        <v>8291</v>
      </c>
      <c r="I1899" s="13" t="s">
        <v>8291</v>
      </c>
      <c r="J1899" s="27">
        <v>1</v>
      </c>
      <c r="K1899" s="13" t="s">
        <v>8291</v>
      </c>
      <c r="L1899" s="13" t="str">
        <f t="shared" si="118"/>
        <v>No</v>
      </c>
      <c r="M1899" s="28">
        <f t="shared" si="119"/>
        <v>1</v>
      </c>
    </row>
    <row r="1900" spans="2:13" ht="15.75" customHeight="1" x14ac:dyDescent="0.3">
      <c r="B1900" s="12" t="s">
        <v>6808</v>
      </c>
      <c r="C1900" s="13">
        <v>19.95</v>
      </c>
      <c r="D1900" s="13" t="str">
        <f t="shared" si="116"/>
        <v>Healthy Weight</v>
      </c>
      <c r="E1900" s="13">
        <v>5.13</v>
      </c>
      <c r="F1900" s="13" t="str">
        <f t="shared" si="117"/>
        <v>Normal</v>
      </c>
      <c r="G1900" s="13" t="s">
        <v>8291</v>
      </c>
      <c r="H1900" s="13" t="s">
        <v>8293</v>
      </c>
      <c r="I1900" s="13" t="s">
        <v>8291</v>
      </c>
      <c r="J1900" s="27">
        <v>2</v>
      </c>
      <c r="K1900" s="13" t="s">
        <v>8291</v>
      </c>
      <c r="L1900" s="13" t="str">
        <f t="shared" si="118"/>
        <v>No</v>
      </c>
      <c r="M1900" s="28">
        <f t="shared" si="119"/>
        <v>2</v>
      </c>
    </row>
    <row r="1901" spans="2:13" ht="15.75" customHeight="1" x14ac:dyDescent="0.3">
      <c r="B1901" s="12" t="s">
        <v>6811</v>
      </c>
      <c r="C1901" s="13">
        <v>21.24</v>
      </c>
      <c r="D1901" s="13" t="str">
        <f t="shared" si="116"/>
        <v>Healthy Weight</v>
      </c>
      <c r="E1901" s="13">
        <v>4.49</v>
      </c>
      <c r="F1901" s="13" t="str">
        <f t="shared" si="117"/>
        <v>Normal</v>
      </c>
      <c r="G1901" s="13" t="s">
        <v>8291</v>
      </c>
      <c r="H1901" s="13" t="s">
        <v>8291</v>
      </c>
      <c r="I1901" s="13" t="s">
        <v>8291</v>
      </c>
      <c r="J1901" s="27" t="s">
        <v>8292</v>
      </c>
      <c r="K1901" s="13" t="s">
        <v>8291</v>
      </c>
      <c r="L1901" s="13" t="str">
        <f t="shared" si="118"/>
        <v>No</v>
      </c>
      <c r="M1901" s="28">
        <f t="shared" si="119"/>
        <v>0</v>
      </c>
    </row>
    <row r="1902" spans="2:13" ht="15.75" customHeight="1" x14ac:dyDescent="0.3">
      <c r="B1902" s="12" t="s">
        <v>6813</v>
      </c>
      <c r="C1902" s="13">
        <v>44.22</v>
      </c>
      <c r="D1902" s="13" t="str">
        <f t="shared" si="116"/>
        <v>Obesity</v>
      </c>
      <c r="E1902" s="13">
        <v>6.35</v>
      </c>
      <c r="F1902" s="13" t="str">
        <f t="shared" si="117"/>
        <v>Prediabetes</v>
      </c>
      <c r="G1902" s="13" t="s">
        <v>8291</v>
      </c>
      <c r="H1902" s="13" t="s">
        <v>8291</v>
      </c>
      <c r="I1902" s="13" t="s">
        <v>8291</v>
      </c>
      <c r="J1902" s="27" t="s">
        <v>8292</v>
      </c>
      <c r="K1902" s="13" t="s">
        <v>8291</v>
      </c>
      <c r="L1902" s="13" t="str">
        <f t="shared" si="118"/>
        <v>No</v>
      </c>
      <c r="M1902" s="28">
        <f t="shared" si="119"/>
        <v>0</v>
      </c>
    </row>
    <row r="1903" spans="2:13" ht="15.75" customHeight="1" x14ac:dyDescent="0.3">
      <c r="B1903" s="12" t="s">
        <v>6816</v>
      </c>
      <c r="C1903" s="13">
        <v>41.1</v>
      </c>
      <c r="D1903" s="13" t="str">
        <f t="shared" si="116"/>
        <v>Obesity</v>
      </c>
      <c r="E1903" s="13">
        <v>5.79</v>
      </c>
      <c r="F1903" s="13" t="str">
        <f t="shared" si="117"/>
        <v>Prediabetes</v>
      </c>
      <c r="G1903" s="13" t="s">
        <v>8291</v>
      </c>
      <c r="H1903" s="13" t="s">
        <v>8291</v>
      </c>
      <c r="I1903" s="13" t="s">
        <v>8291</v>
      </c>
      <c r="J1903" s="27" t="s">
        <v>8292</v>
      </c>
      <c r="K1903" s="13" t="s">
        <v>8291</v>
      </c>
      <c r="L1903" s="13" t="str">
        <f t="shared" si="118"/>
        <v>No</v>
      </c>
      <c r="M1903" s="28">
        <f t="shared" si="119"/>
        <v>0</v>
      </c>
    </row>
    <row r="1904" spans="2:13" ht="15.75" customHeight="1" x14ac:dyDescent="0.3">
      <c r="B1904" s="12" t="s">
        <v>6819</v>
      </c>
      <c r="C1904" s="13">
        <v>34.200000000000003</v>
      </c>
      <c r="D1904" s="13" t="str">
        <f t="shared" si="116"/>
        <v>Obesity</v>
      </c>
      <c r="E1904" s="13">
        <v>4.78</v>
      </c>
      <c r="F1904" s="13" t="str">
        <f t="shared" si="117"/>
        <v>Normal</v>
      </c>
      <c r="G1904" s="13" t="s">
        <v>8293</v>
      </c>
      <c r="H1904" s="13" t="s">
        <v>8291</v>
      </c>
      <c r="I1904" s="13" t="s">
        <v>8291</v>
      </c>
      <c r="J1904" s="27" t="s">
        <v>8292</v>
      </c>
      <c r="K1904" s="13" t="s">
        <v>8291</v>
      </c>
      <c r="L1904" s="13" t="str">
        <f t="shared" si="118"/>
        <v>No</v>
      </c>
      <c r="M1904" s="28">
        <f t="shared" si="119"/>
        <v>0</v>
      </c>
    </row>
    <row r="1905" spans="2:13" ht="15.75" customHeight="1" x14ac:dyDescent="0.3">
      <c r="B1905" s="12" t="s">
        <v>6822</v>
      </c>
      <c r="C1905" s="13">
        <v>29.92</v>
      </c>
      <c r="D1905" s="13" t="b">
        <f t="shared" si="116"/>
        <v>0</v>
      </c>
      <c r="E1905" s="13">
        <v>6.02</v>
      </c>
      <c r="F1905" s="13" t="str">
        <f t="shared" si="117"/>
        <v>Prediabetes</v>
      </c>
      <c r="G1905" s="13" t="s">
        <v>8293</v>
      </c>
      <c r="H1905" s="13" t="s">
        <v>8291</v>
      </c>
      <c r="I1905" s="13" t="s">
        <v>8291</v>
      </c>
      <c r="J1905" s="27" t="s">
        <v>8292</v>
      </c>
      <c r="K1905" s="13" t="s">
        <v>8291</v>
      </c>
      <c r="L1905" s="13" t="str">
        <f t="shared" si="118"/>
        <v>No</v>
      </c>
      <c r="M1905" s="28">
        <f t="shared" si="119"/>
        <v>0</v>
      </c>
    </row>
    <row r="1906" spans="2:13" ht="15.75" customHeight="1" x14ac:dyDescent="0.3">
      <c r="B1906" s="12" t="s">
        <v>6825</v>
      </c>
      <c r="C1906" s="13">
        <v>28.93</v>
      </c>
      <c r="D1906" s="13" t="str">
        <f t="shared" si="116"/>
        <v>Overweight</v>
      </c>
      <c r="E1906" s="13">
        <v>4.4400000000000004</v>
      </c>
      <c r="F1906" s="13" t="str">
        <f t="shared" si="117"/>
        <v>Normal</v>
      </c>
      <c r="G1906" s="13" t="s">
        <v>8291</v>
      </c>
      <c r="H1906" s="13" t="s">
        <v>8291</v>
      </c>
      <c r="I1906" s="13" t="s">
        <v>8291</v>
      </c>
      <c r="J1906" s="27" t="s">
        <v>8292</v>
      </c>
      <c r="K1906" s="13" t="s">
        <v>8291</v>
      </c>
      <c r="L1906" s="13" t="str">
        <f t="shared" si="118"/>
        <v>No</v>
      </c>
      <c r="M1906" s="28">
        <f t="shared" si="119"/>
        <v>0</v>
      </c>
    </row>
    <row r="1907" spans="2:13" ht="15.75" customHeight="1" x14ac:dyDescent="0.3">
      <c r="B1907" s="12" t="s">
        <v>6829</v>
      </c>
      <c r="C1907" s="13">
        <v>31.254999999999999</v>
      </c>
      <c r="D1907" s="13" t="str">
        <f t="shared" si="116"/>
        <v>Obesity</v>
      </c>
      <c r="E1907" s="13">
        <v>5.84</v>
      </c>
      <c r="F1907" s="13" t="str">
        <f t="shared" si="117"/>
        <v>Prediabetes</v>
      </c>
      <c r="G1907" s="13" t="s">
        <v>8293</v>
      </c>
      <c r="H1907" s="13" t="s">
        <v>8291</v>
      </c>
      <c r="I1907" s="13" t="s">
        <v>8291</v>
      </c>
      <c r="J1907" s="27">
        <v>1</v>
      </c>
      <c r="K1907" s="13" t="s">
        <v>8291</v>
      </c>
      <c r="L1907" s="13" t="str">
        <f t="shared" si="118"/>
        <v>No</v>
      </c>
      <c r="M1907" s="28">
        <f t="shared" si="119"/>
        <v>1</v>
      </c>
    </row>
    <row r="1908" spans="2:13" ht="15.75" customHeight="1" x14ac:dyDescent="0.3">
      <c r="B1908" s="12" t="s">
        <v>6833</v>
      </c>
      <c r="C1908" s="13">
        <v>29.83</v>
      </c>
      <c r="D1908" s="13" t="str">
        <f t="shared" si="116"/>
        <v>Overweight</v>
      </c>
      <c r="E1908" s="13">
        <v>5.39</v>
      </c>
      <c r="F1908" s="13" t="str">
        <f t="shared" si="117"/>
        <v>Normal</v>
      </c>
      <c r="G1908" s="13" t="s">
        <v>8291</v>
      </c>
      <c r="H1908" s="13" t="s">
        <v>8291</v>
      </c>
      <c r="I1908" s="13" t="s">
        <v>8291</v>
      </c>
      <c r="J1908" s="27" t="s">
        <v>8292</v>
      </c>
      <c r="K1908" s="13" t="s">
        <v>8291</v>
      </c>
      <c r="L1908" s="13" t="str">
        <f t="shared" si="118"/>
        <v>No</v>
      </c>
      <c r="M1908" s="28">
        <f t="shared" si="119"/>
        <v>0</v>
      </c>
    </row>
    <row r="1909" spans="2:13" ht="15.75" customHeight="1" x14ac:dyDescent="0.3">
      <c r="B1909" s="12" t="s">
        <v>6837</v>
      </c>
      <c r="C1909" s="13">
        <v>29.59</v>
      </c>
      <c r="D1909" s="13" t="str">
        <f t="shared" si="116"/>
        <v>Overweight</v>
      </c>
      <c r="E1909" s="13">
        <v>6.16</v>
      </c>
      <c r="F1909" s="13" t="str">
        <f t="shared" si="117"/>
        <v>Prediabetes</v>
      </c>
      <c r="G1909" s="13" t="s">
        <v>8291</v>
      </c>
      <c r="H1909" s="13" t="s">
        <v>8291</v>
      </c>
      <c r="I1909" s="13" t="s">
        <v>8293</v>
      </c>
      <c r="J1909" s="27">
        <v>1</v>
      </c>
      <c r="K1909" s="13" t="s">
        <v>8291</v>
      </c>
      <c r="L1909" s="13" t="str">
        <f t="shared" si="118"/>
        <v>No</v>
      </c>
      <c r="M1909" s="28">
        <f t="shared" si="119"/>
        <v>1</v>
      </c>
    </row>
    <row r="1910" spans="2:13" ht="15.75" customHeight="1" x14ac:dyDescent="0.3">
      <c r="B1910" s="12" t="s">
        <v>6840</v>
      </c>
      <c r="C1910" s="13">
        <v>31.16</v>
      </c>
      <c r="D1910" s="13" t="str">
        <f t="shared" si="116"/>
        <v>Obesity</v>
      </c>
      <c r="E1910" s="13">
        <v>4.49</v>
      </c>
      <c r="F1910" s="13" t="str">
        <f t="shared" si="117"/>
        <v>Normal</v>
      </c>
      <c r="G1910" s="13" t="s">
        <v>8291</v>
      </c>
      <c r="H1910" s="13" t="s">
        <v>8291</v>
      </c>
      <c r="I1910" s="13" t="s">
        <v>8293</v>
      </c>
      <c r="J1910" s="27">
        <v>1</v>
      </c>
      <c r="K1910" s="13" t="s">
        <v>8291</v>
      </c>
      <c r="L1910" s="13" t="str">
        <f t="shared" si="118"/>
        <v>No</v>
      </c>
      <c r="M1910" s="28">
        <f t="shared" si="119"/>
        <v>1</v>
      </c>
    </row>
    <row r="1911" spans="2:13" ht="15.75" customHeight="1" x14ac:dyDescent="0.3">
      <c r="B1911" s="12" t="s">
        <v>6844</v>
      </c>
      <c r="C1911" s="13">
        <v>34.21</v>
      </c>
      <c r="D1911" s="13" t="str">
        <f t="shared" si="116"/>
        <v>Obesity</v>
      </c>
      <c r="E1911" s="13">
        <v>4.4800000000000004</v>
      </c>
      <c r="F1911" s="13" t="str">
        <f t="shared" si="117"/>
        <v>Normal</v>
      </c>
      <c r="G1911" s="13" t="s">
        <v>8293</v>
      </c>
      <c r="H1911" s="13" t="s">
        <v>8291</v>
      </c>
      <c r="I1911" s="13" t="s">
        <v>8291</v>
      </c>
      <c r="J1911" s="27">
        <v>1</v>
      </c>
      <c r="K1911" s="13" t="s">
        <v>8291</v>
      </c>
      <c r="L1911" s="13" t="str">
        <f t="shared" si="118"/>
        <v>No</v>
      </c>
      <c r="M1911" s="28">
        <f t="shared" si="119"/>
        <v>1</v>
      </c>
    </row>
    <row r="1912" spans="2:13" ht="15.75" customHeight="1" x14ac:dyDescent="0.3">
      <c r="B1912" s="12" t="s">
        <v>6848</v>
      </c>
      <c r="C1912" s="13">
        <v>34.86</v>
      </c>
      <c r="D1912" s="13" t="str">
        <f t="shared" si="116"/>
        <v>Obesity</v>
      </c>
      <c r="E1912" s="13">
        <v>10.97</v>
      </c>
      <c r="F1912" s="13" t="str">
        <f t="shared" si="117"/>
        <v>Diabetes</v>
      </c>
      <c r="G1912" s="13" t="s">
        <v>8291</v>
      </c>
      <c r="H1912" s="13" t="s">
        <v>8291</v>
      </c>
      <c r="I1912" s="13" t="s">
        <v>8291</v>
      </c>
      <c r="J1912" s="27" t="s">
        <v>8292</v>
      </c>
      <c r="K1912" s="13" t="s">
        <v>8291</v>
      </c>
      <c r="L1912" s="13" t="str">
        <f t="shared" si="118"/>
        <v>No</v>
      </c>
      <c r="M1912" s="28">
        <f t="shared" si="119"/>
        <v>0</v>
      </c>
    </row>
    <row r="1913" spans="2:13" ht="15.75" customHeight="1" x14ac:dyDescent="0.3">
      <c r="B1913" s="12" t="s">
        <v>6851</v>
      </c>
      <c r="C1913" s="13">
        <v>34.58</v>
      </c>
      <c r="D1913" s="13" t="str">
        <f t="shared" si="116"/>
        <v>Obesity</v>
      </c>
      <c r="E1913" s="13">
        <v>5.14</v>
      </c>
      <c r="F1913" s="13" t="str">
        <f t="shared" si="117"/>
        <v>Normal</v>
      </c>
      <c r="G1913" s="13" t="s">
        <v>8291</v>
      </c>
      <c r="H1913" s="13" t="s">
        <v>8293</v>
      </c>
      <c r="I1913" s="13" t="s">
        <v>8291</v>
      </c>
      <c r="J1913" s="27">
        <v>2</v>
      </c>
      <c r="K1913" s="13" t="s">
        <v>8291</v>
      </c>
      <c r="L1913" s="13" t="str">
        <f t="shared" si="118"/>
        <v>No</v>
      </c>
      <c r="M1913" s="28">
        <f t="shared" si="119"/>
        <v>2</v>
      </c>
    </row>
    <row r="1914" spans="2:13" ht="15.75" customHeight="1" x14ac:dyDescent="0.3">
      <c r="B1914" s="12" t="s">
        <v>6855</v>
      </c>
      <c r="C1914" s="13">
        <v>17.940000000000001</v>
      </c>
      <c r="D1914" s="13" t="str">
        <f t="shared" si="116"/>
        <v>Underweight</v>
      </c>
      <c r="E1914" s="13">
        <v>5.17</v>
      </c>
      <c r="F1914" s="13" t="str">
        <f t="shared" si="117"/>
        <v>Normal</v>
      </c>
      <c r="G1914" s="13" t="s">
        <v>8293</v>
      </c>
      <c r="H1914" s="13" t="s">
        <v>8291</v>
      </c>
      <c r="I1914" s="13" t="s">
        <v>8291</v>
      </c>
      <c r="J1914" s="27" t="s">
        <v>8292</v>
      </c>
      <c r="K1914" s="13" t="s">
        <v>8291</v>
      </c>
      <c r="L1914" s="13" t="str">
        <f t="shared" si="118"/>
        <v>No</v>
      </c>
      <c r="M1914" s="28">
        <f t="shared" si="119"/>
        <v>0</v>
      </c>
    </row>
    <row r="1915" spans="2:13" ht="15.75" customHeight="1" x14ac:dyDescent="0.3">
      <c r="B1915" s="12" t="s">
        <v>6858</v>
      </c>
      <c r="C1915" s="13">
        <v>26.8</v>
      </c>
      <c r="D1915" s="13" t="str">
        <f t="shared" si="116"/>
        <v>Overweight</v>
      </c>
      <c r="E1915" s="13">
        <v>6.18</v>
      </c>
      <c r="F1915" s="13" t="str">
        <f t="shared" si="117"/>
        <v>Prediabetes</v>
      </c>
      <c r="G1915" s="13" t="s">
        <v>8293</v>
      </c>
      <c r="H1915" s="13" t="s">
        <v>8291</v>
      </c>
      <c r="I1915" s="13" t="s">
        <v>8293</v>
      </c>
      <c r="J1915" s="27">
        <v>1</v>
      </c>
      <c r="K1915" s="13" t="s">
        <v>8291</v>
      </c>
      <c r="L1915" s="13" t="str">
        <f t="shared" si="118"/>
        <v>No</v>
      </c>
      <c r="M1915" s="28">
        <f t="shared" si="119"/>
        <v>1</v>
      </c>
    </row>
    <row r="1916" spans="2:13" ht="15.75" customHeight="1" x14ac:dyDescent="0.3">
      <c r="B1916" s="12" t="s">
        <v>6862</v>
      </c>
      <c r="C1916" s="13">
        <v>17.690000000000001</v>
      </c>
      <c r="D1916" s="13" t="str">
        <f t="shared" si="116"/>
        <v>Underweight</v>
      </c>
      <c r="E1916" s="13">
        <v>9.07</v>
      </c>
      <c r="F1916" s="13" t="str">
        <f t="shared" si="117"/>
        <v>Diabetes</v>
      </c>
      <c r="G1916" s="13" t="s">
        <v>8293</v>
      </c>
      <c r="H1916" s="13" t="s">
        <v>8291</v>
      </c>
      <c r="I1916" s="13" t="s">
        <v>8291</v>
      </c>
      <c r="J1916" s="27" t="s">
        <v>8292</v>
      </c>
      <c r="K1916" s="13" t="s">
        <v>8291</v>
      </c>
      <c r="L1916" s="13" t="str">
        <f t="shared" si="118"/>
        <v>No</v>
      </c>
      <c r="M1916" s="28">
        <f t="shared" si="119"/>
        <v>0</v>
      </c>
    </row>
    <row r="1917" spans="2:13" ht="15.75" customHeight="1" x14ac:dyDescent="0.3">
      <c r="B1917" s="12" t="s">
        <v>6865</v>
      </c>
      <c r="C1917" s="13">
        <v>25.77</v>
      </c>
      <c r="D1917" s="13" t="str">
        <f t="shared" si="116"/>
        <v>Overweight</v>
      </c>
      <c r="E1917" s="13">
        <v>4.43</v>
      </c>
      <c r="F1917" s="13" t="str">
        <f t="shared" si="117"/>
        <v>Normal</v>
      </c>
      <c r="G1917" s="13" t="s">
        <v>8291</v>
      </c>
      <c r="H1917" s="13" t="s">
        <v>8291</v>
      </c>
      <c r="I1917" s="13" t="s">
        <v>8293</v>
      </c>
      <c r="J1917" s="27">
        <v>1</v>
      </c>
      <c r="K1917" s="13" t="s">
        <v>8291</v>
      </c>
      <c r="L1917" s="13" t="str">
        <f t="shared" si="118"/>
        <v>No</v>
      </c>
      <c r="M1917" s="28">
        <f t="shared" si="119"/>
        <v>1</v>
      </c>
    </row>
    <row r="1918" spans="2:13" ht="15.75" customHeight="1" x14ac:dyDescent="0.3">
      <c r="B1918" s="12" t="s">
        <v>6869</v>
      </c>
      <c r="C1918" s="13">
        <v>34.46</v>
      </c>
      <c r="D1918" s="13" t="str">
        <f t="shared" si="116"/>
        <v>Obesity</v>
      </c>
      <c r="E1918" s="13">
        <v>4.17</v>
      </c>
      <c r="F1918" s="13" t="str">
        <f t="shared" si="117"/>
        <v>Normal</v>
      </c>
      <c r="G1918" s="13" t="s">
        <v>8291</v>
      </c>
      <c r="H1918" s="13" t="s">
        <v>8293</v>
      </c>
      <c r="I1918" s="13" t="s">
        <v>8291</v>
      </c>
      <c r="J1918" s="27">
        <v>1</v>
      </c>
      <c r="K1918" s="13" t="s">
        <v>8291</v>
      </c>
      <c r="L1918" s="13" t="str">
        <f t="shared" si="118"/>
        <v>No</v>
      </c>
      <c r="M1918" s="28">
        <f t="shared" si="119"/>
        <v>1</v>
      </c>
    </row>
    <row r="1919" spans="2:13" ht="15.75" customHeight="1" x14ac:dyDescent="0.3">
      <c r="B1919" s="12" t="s">
        <v>6873</v>
      </c>
      <c r="C1919" s="13">
        <v>30.875</v>
      </c>
      <c r="D1919" s="13" t="str">
        <f t="shared" si="116"/>
        <v>Obesity</v>
      </c>
      <c r="E1919" s="13">
        <v>4.95</v>
      </c>
      <c r="F1919" s="13" t="str">
        <f t="shared" si="117"/>
        <v>Normal</v>
      </c>
      <c r="G1919" s="13" t="s">
        <v>8293</v>
      </c>
      <c r="H1919" s="13" t="s">
        <v>8291</v>
      </c>
      <c r="I1919" s="13" t="s">
        <v>8291</v>
      </c>
      <c r="J1919" s="27" t="s">
        <v>8292</v>
      </c>
      <c r="K1919" s="13" t="s">
        <v>8291</v>
      </c>
      <c r="L1919" s="13" t="str">
        <f t="shared" si="118"/>
        <v>No</v>
      </c>
      <c r="M1919" s="28">
        <f t="shared" si="119"/>
        <v>0</v>
      </c>
    </row>
    <row r="1920" spans="2:13" ht="15.75" customHeight="1" x14ac:dyDescent="0.3">
      <c r="B1920" s="12" t="s">
        <v>6876</v>
      </c>
      <c r="C1920" s="13">
        <v>39.49</v>
      </c>
      <c r="D1920" s="13" t="str">
        <f t="shared" si="116"/>
        <v>Obesity</v>
      </c>
      <c r="E1920" s="13">
        <v>5.13</v>
      </c>
      <c r="F1920" s="13" t="str">
        <f t="shared" si="117"/>
        <v>Normal</v>
      </c>
      <c r="G1920" s="13" t="s">
        <v>8291</v>
      </c>
      <c r="H1920" s="13" t="s">
        <v>8291</v>
      </c>
      <c r="I1920" s="13" t="s">
        <v>8291</v>
      </c>
      <c r="J1920" s="27" t="s">
        <v>8292</v>
      </c>
      <c r="K1920" s="13" t="s">
        <v>8291</v>
      </c>
      <c r="L1920" s="13" t="str">
        <f t="shared" si="118"/>
        <v>No</v>
      </c>
      <c r="M1920" s="28">
        <f t="shared" si="119"/>
        <v>0</v>
      </c>
    </row>
    <row r="1921" spans="2:13" ht="15.75" customHeight="1" x14ac:dyDescent="0.3">
      <c r="B1921" s="12" t="s">
        <v>6879</v>
      </c>
      <c r="C1921" s="13">
        <v>28.88</v>
      </c>
      <c r="D1921" s="13" t="str">
        <f t="shared" si="116"/>
        <v>Overweight</v>
      </c>
      <c r="E1921" s="13">
        <v>4.0999999999999996</v>
      </c>
      <c r="F1921" s="13" t="str">
        <f t="shared" si="117"/>
        <v>Normal</v>
      </c>
      <c r="G1921" s="13" t="s">
        <v>8291</v>
      </c>
      <c r="H1921" s="13" t="s">
        <v>8291</v>
      </c>
      <c r="I1921" s="13" t="s">
        <v>8291</v>
      </c>
      <c r="J1921" s="27" t="s">
        <v>8292</v>
      </c>
      <c r="K1921" s="13" t="s">
        <v>8291</v>
      </c>
      <c r="L1921" s="13" t="str">
        <f t="shared" si="118"/>
        <v>No</v>
      </c>
      <c r="M1921" s="28">
        <f t="shared" si="119"/>
        <v>0</v>
      </c>
    </row>
    <row r="1922" spans="2:13" ht="15.75" customHeight="1" x14ac:dyDescent="0.3">
      <c r="B1922" s="12" t="s">
        <v>6883</v>
      </c>
      <c r="C1922" s="13">
        <v>20.234999999999999</v>
      </c>
      <c r="D1922" s="13" t="str">
        <f t="shared" si="116"/>
        <v>Healthy Weight</v>
      </c>
      <c r="E1922" s="13">
        <v>5.01</v>
      </c>
      <c r="F1922" s="13" t="str">
        <f t="shared" si="117"/>
        <v>Normal</v>
      </c>
      <c r="G1922" s="13" t="s">
        <v>8293</v>
      </c>
      <c r="H1922" s="13" t="s">
        <v>8291</v>
      </c>
      <c r="I1922" s="13" t="s">
        <v>8291</v>
      </c>
      <c r="J1922" s="27" t="s">
        <v>8292</v>
      </c>
      <c r="K1922" s="13" t="s">
        <v>8291</v>
      </c>
      <c r="L1922" s="13" t="str">
        <f t="shared" si="118"/>
        <v>No</v>
      </c>
      <c r="M1922" s="28">
        <f t="shared" si="119"/>
        <v>0</v>
      </c>
    </row>
    <row r="1923" spans="2:13" ht="15.75" customHeight="1" x14ac:dyDescent="0.3">
      <c r="B1923" s="12" t="s">
        <v>6886</v>
      </c>
      <c r="C1923" s="13">
        <v>30.67</v>
      </c>
      <c r="D1923" s="13" t="str">
        <f t="shared" ref="D1923:D1986" si="120">IF(C1923&lt;18.5,"Underweight", IF(AND(C1923&gt;=18.5,C1923&lt;=24.9),"Healthy Weight", IF(AND(C1923&gt;=25,C1923&lt;=29.9),"Overweight", IF(C1923&gt;=30,"Obesity"))))</f>
        <v>Obesity</v>
      </c>
      <c r="E1923" s="13">
        <v>5.09</v>
      </c>
      <c r="F1923" s="13" t="str">
        <f t="shared" ref="F1923:F1986" si="121">IF(E1923&lt;5.7,"Normal",IF(AND(E1923&gt;=5.7,E1923&lt;=6.4),"Prediabetes",IF(E1923&gt;=6.5,"Diabetes")))</f>
        <v>Normal</v>
      </c>
      <c r="G1923" s="13" t="s">
        <v>8293</v>
      </c>
      <c r="H1923" s="13" t="s">
        <v>8291</v>
      </c>
      <c r="I1923" s="13" t="s">
        <v>8291</v>
      </c>
      <c r="J1923" s="27" t="s">
        <v>8292</v>
      </c>
      <c r="K1923" s="13" t="s">
        <v>8291</v>
      </c>
      <c r="L1923" s="13" t="str">
        <f t="shared" ref="L1923:L1986" si="122">IF($K$3:$K$2337="?","No",K1923)</f>
        <v>No</v>
      </c>
      <c r="M1923" s="28">
        <f t="shared" ref="M1923:M1986" si="123">IF(J1923="No major surgery", 0,J1923)</f>
        <v>0</v>
      </c>
    </row>
    <row r="1924" spans="2:13" ht="15.75" customHeight="1" x14ac:dyDescent="0.3">
      <c r="B1924" s="12" t="s">
        <v>6890</v>
      </c>
      <c r="C1924" s="13">
        <v>30.875</v>
      </c>
      <c r="D1924" s="13" t="str">
        <f t="shared" si="120"/>
        <v>Obesity</v>
      </c>
      <c r="E1924" s="13">
        <v>6.49</v>
      </c>
      <c r="F1924" s="13" t="b">
        <f t="shared" si="121"/>
        <v>0</v>
      </c>
      <c r="G1924" s="13" t="s">
        <v>8291</v>
      </c>
      <c r="H1924" s="13" t="s">
        <v>8291</v>
      </c>
      <c r="I1924" s="13" t="s">
        <v>8291</v>
      </c>
      <c r="J1924" s="27" t="s">
        <v>8292</v>
      </c>
      <c r="K1924" s="13" t="s">
        <v>8291</v>
      </c>
      <c r="L1924" s="13" t="str">
        <f t="shared" si="122"/>
        <v>No</v>
      </c>
      <c r="M1924" s="28">
        <f t="shared" si="123"/>
        <v>0</v>
      </c>
    </row>
    <row r="1925" spans="2:13" ht="15.75" customHeight="1" x14ac:dyDescent="0.3">
      <c r="B1925" s="12" t="s">
        <v>6893</v>
      </c>
      <c r="C1925" s="13">
        <v>23.8</v>
      </c>
      <c r="D1925" s="13" t="str">
        <f t="shared" si="120"/>
        <v>Healthy Weight</v>
      </c>
      <c r="E1925" s="13">
        <v>4.08</v>
      </c>
      <c r="F1925" s="13" t="str">
        <f t="shared" si="121"/>
        <v>Normal</v>
      </c>
      <c r="G1925" s="13" t="s">
        <v>8291</v>
      </c>
      <c r="H1925" s="13" t="s">
        <v>8291</v>
      </c>
      <c r="I1925" s="13" t="s">
        <v>8291</v>
      </c>
      <c r="J1925" s="27" t="s">
        <v>8292</v>
      </c>
      <c r="K1925" s="13" t="s">
        <v>8291</v>
      </c>
      <c r="L1925" s="13" t="str">
        <f t="shared" si="122"/>
        <v>No</v>
      </c>
      <c r="M1925" s="28">
        <f t="shared" si="123"/>
        <v>0</v>
      </c>
    </row>
    <row r="1926" spans="2:13" ht="15.75" customHeight="1" x14ac:dyDescent="0.3">
      <c r="B1926" s="12" t="s">
        <v>6896</v>
      </c>
      <c r="C1926" s="13">
        <v>15.37</v>
      </c>
      <c r="D1926" s="13" t="str">
        <f t="shared" si="120"/>
        <v>Underweight</v>
      </c>
      <c r="E1926" s="13">
        <v>8.6300000000000008</v>
      </c>
      <c r="F1926" s="13" t="str">
        <f t="shared" si="121"/>
        <v>Diabetes</v>
      </c>
      <c r="G1926" s="13" t="s">
        <v>8293</v>
      </c>
      <c r="H1926" s="13" t="s">
        <v>8291</v>
      </c>
      <c r="I1926" s="13" t="s">
        <v>8291</v>
      </c>
      <c r="J1926" s="27" t="s">
        <v>8292</v>
      </c>
      <c r="K1926" s="13" t="s">
        <v>8291</v>
      </c>
      <c r="L1926" s="13" t="str">
        <f t="shared" si="122"/>
        <v>No</v>
      </c>
      <c r="M1926" s="28">
        <f t="shared" si="123"/>
        <v>0</v>
      </c>
    </row>
    <row r="1927" spans="2:13" ht="15.75" customHeight="1" x14ac:dyDescent="0.3">
      <c r="B1927" s="12" t="s">
        <v>6900</v>
      </c>
      <c r="C1927" s="13">
        <v>30.4</v>
      </c>
      <c r="D1927" s="13" t="str">
        <f t="shared" si="120"/>
        <v>Obesity</v>
      </c>
      <c r="E1927" s="13">
        <v>5.28</v>
      </c>
      <c r="F1927" s="13" t="str">
        <f t="shared" si="121"/>
        <v>Normal</v>
      </c>
      <c r="G1927" s="13" t="s">
        <v>8291</v>
      </c>
      <c r="H1927" s="13" t="s">
        <v>8291</v>
      </c>
      <c r="I1927" s="13" t="s">
        <v>8291</v>
      </c>
      <c r="J1927" s="27" t="s">
        <v>8292</v>
      </c>
      <c r="K1927" s="13" t="s">
        <v>8291</v>
      </c>
      <c r="L1927" s="13" t="str">
        <f t="shared" si="122"/>
        <v>No</v>
      </c>
      <c r="M1927" s="28">
        <f t="shared" si="123"/>
        <v>0</v>
      </c>
    </row>
    <row r="1928" spans="2:13" ht="15.75" customHeight="1" x14ac:dyDescent="0.3">
      <c r="B1928" s="12" t="s">
        <v>6903</v>
      </c>
      <c r="C1928" s="13">
        <v>19.48</v>
      </c>
      <c r="D1928" s="13" t="str">
        <f t="shared" si="120"/>
        <v>Healthy Weight</v>
      </c>
      <c r="E1928" s="13">
        <v>5.63</v>
      </c>
      <c r="F1928" s="13" t="str">
        <f t="shared" si="121"/>
        <v>Normal</v>
      </c>
      <c r="G1928" s="13" t="s">
        <v>8293</v>
      </c>
      <c r="H1928" s="13" t="s">
        <v>8291</v>
      </c>
      <c r="I1928" s="13" t="s">
        <v>8291</v>
      </c>
      <c r="J1928" s="27">
        <v>1</v>
      </c>
      <c r="K1928" s="13" t="s">
        <v>8291</v>
      </c>
      <c r="L1928" s="13" t="str">
        <f t="shared" si="122"/>
        <v>No</v>
      </c>
      <c r="M1928" s="28">
        <f t="shared" si="123"/>
        <v>1</v>
      </c>
    </row>
    <row r="1929" spans="2:13" ht="15.75" customHeight="1" x14ac:dyDescent="0.3">
      <c r="B1929" s="12" t="s">
        <v>6906</v>
      </c>
      <c r="C1929" s="13">
        <v>16.96</v>
      </c>
      <c r="D1929" s="13" t="str">
        <f t="shared" si="120"/>
        <v>Underweight</v>
      </c>
      <c r="E1929" s="13">
        <v>11.47</v>
      </c>
      <c r="F1929" s="13" t="str">
        <f t="shared" si="121"/>
        <v>Diabetes</v>
      </c>
      <c r="G1929" s="13" t="s">
        <v>8293</v>
      </c>
      <c r="H1929" s="13" t="s">
        <v>8291</v>
      </c>
      <c r="I1929" s="13" t="s">
        <v>8291</v>
      </c>
      <c r="J1929" s="27" t="s">
        <v>8292</v>
      </c>
      <c r="K1929" s="13" t="s">
        <v>8291</v>
      </c>
      <c r="L1929" s="13" t="str">
        <f t="shared" si="122"/>
        <v>No</v>
      </c>
      <c r="M1929" s="28">
        <f t="shared" si="123"/>
        <v>0</v>
      </c>
    </row>
    <row r="1930" spans="2:13" ht="15.75" customHeight="1" x14ac:dyDescent="0.3">
      <c r="B1930" s="12" t="s">
        <v>6910</v>
      </c>
      <c r="C1930" s="13">
        <v>19.05</v>
      </c>
      <c r="D1930" s="13" t="str">
        <f t="shared" si="120"/>
        <v>Healthy Weight</v>
      </c>
      <c r="E1930" s="13">
        <v>4.92</v>
      </c>
      <c r="F1930" s="13" t="str">
        <f t="shared" si="121"/>
        <v>Normal</v>
      </c>
      <c r="G1930" s="13" t="s">
        <v>8291</v>
      </c>
      <c r="H1930" s="13" t="s">
        <v>8291</v>
      </c>
      <c r="I1930" s="13" t="s">
        <v>8291</v>
      </c>
      <c r="J1930" s="27">
        <v>1</v>
      </c>
      <c r="K1930" s="13" t="s">
        <v>8291</v>
      </c>
      <c r="L1930" s="13" t="str">
        <f t="shared" si="122"/>
        <v>No</v>
      </c>
      <c r="M1930" s="28">
        <f t="shared" si="123"/>
        <v>1</v>
      </c>
    </row>
    <row r="1931" spans="2:13" ht="15.75" customHeight="1" x14ac:dyDescent="0.3">
      <c r="B1931" s="12" t="s">
        <v>6913</v>
      </c>
      <c r="C1931" s="13">
        <v>37.619999999999997</v>
      </c>
      <c r="D1931" s="13" t="str">
        <f t="shared" si="120"/>
        <v>Obesity</v>
      </c>
      <c r="E1931" s="13">
        <v>4.18</v>
      </c>
      <c r="F1931" s="13" t="str">
        <f t="shared" si="121"/>
        <v>Normal</v>
      </c>
      <c r="G1931" s="13" t="s">
        <v>8291</v>
      </c>
      <c r="H1931" s="13" t="s">
        <v>8291</v>
      </c>
      <c r="I1931" s="13" t="s">
        <v>8291</v>
      </c>
      <c r="J1931" s="27" t="s">
        <v>8292</v>
      </c>
      <c r="K1931" s="13" t="s">
        <v>8291</v>
      </c>
      <c r="L1931" s="13" t="str">
        <f t="shared" si="122"/>
        <v>No</v>
      </c>
      <c r="M1931" s="28">
        <f t="shared" si="123"/>
        <v>0</v>
      </c>
    </row>
    <row r="1932" spans="2:13" ht="15.75" customHeight="1" x14ac:dyDescent="0.3">
      <c r="B1932" s="12" t="s">
        <v>6916</v>
      </c>
      <c r="C1932" s="13">
        <v>29.1</v>
      </c>
      <c r="D1932" s="13" t="str">
        <f t="shared" si="120"/>
        <v>Overweight</v>
      </c>
      <c r="E1932" s="13">
        <v>4.67</v>
      </c>
      <c r="F1932" s="13" t="str">
        <f t="shared" si="121"/>
        <v>Normal</v>
      </c>
      <c r="G1932" s="13" t="s">
        <v>8291</v>
      </c>
      <c r="H1932" s="13" t="s">
        <v>8291</v>
      </c>
      <c r="I1932" s="13" t="s">
        <v>8291</v>
      </c>
      <c r="J1932" s="27" t="s">
        <v>8292</v>
      </c>
      <c r="K1932" s="13" t="s">
        <v>8291</v>
      </c>
      <c r="L1932" s="13" t="str">
        <f t="shared" si="122"/>
        <v>No</v>
      </c>
      <c r="M1932" s="28">
        <f t="shared" si="123"/>
        <v>0</v>
      </c>
    </row>
    <row r="1933" spans="2:13" ht="15.75" customHeight="1" x14ac:dyDescent="0.3">
      <c r="B1933" s="12" t="s">
        <v>6918</v>
      </c>
      <c r="C1933" s="13">
        <v>26.62</v>
      </c>
      <c r="D1933" s="13" t="str">
        <f t="shared" si="120"/>
        <v>Overweight</v>
      </c>
      <c r="E1933" s="13">
        <v>6.24</v>
      </c>
      <c r="F1933" s="13" t="str">
        <f t="shared" si="121"/>
        <v>Prediabetes</v>
      </c>
      <c r="G1933" s="13" t="s">
        <v>8291</v>
      </c>
      <c r="H1933" s="13" t="s">
        <v>8291</v>
      </c>
      <c r="I1933" s="13" t="s">
        <v>8291</v>
      </c>
      <c r="J1933" s="27" t="s">
        <v>8292</v>
      </c>
      <c r="K1933" s="13" t="s">
        <v>8291</v>
      </c>
      <c r="L1933" s="13" t="str">
        <f t="shared" si="122"/>
        <v>No</v>
      </c>
      <c r="M1933" s="28">
        <f t="shared" si="123"/>
        <v>0</v>
      </c>
    </row>
    <row r="1934" spans="2:13" ht="15.75" customHeight="1" x14ac:dyDescent="0.3">
      <c r="B1934" s="12" t="s">
        <v>6922</v>
      </c>
      <c r="C1934" s="13">
        <v>25.74</v>
      </c>
      <c r="D1934" s="13" t="str">
        <f t="shared" si="120"/>
        <v>Overweight</v>
      </c>
      <c r="E1934" s="13">
        <v>5.99</v>
      </c>
      <c r="F1934" s="13" t="str">
        <f t="shared" si="121"/>
        <v>Prediabetes</v>
      </c>
      <c r="G1934" s="13" t="s">
        <v>8291</v>
      </c>
      <c r="H1934" s="13" t="s">
        <v>8291</v>
      </c>
      <c r="I1934" s="13" t="s">
        <v>8291</v>
      </c>
      <c r="J1934" s="27" t="s">
        <v>8292</v>
      </c>
      <c r="K1934" s="13" t="s">
        <v>8291</v>
      </c>
      <c r="L1934" s="13" t="str">
        <f t="shared" si="122"/>
        <v>No</v>
      </c>
      <c r="M1934" s="28">
        <f t="shared" si="123"/>
        <v>0</v>
      </c>
    </row>
    <row r="1935" spans="2:13" ht="15.75" customHeight="1" x14ac:dyDescent="0.3">
      <c r="B1935" s="12" t="s">
        <v>6926</v>
      </c>
      <c r="C1935" s="13">
        <v>18.22</v>
      </c>
      <c r="D1935" s="13" t="str">
        <f t="shared" si="120"/>
        <v>Underweight</v>
      </c>
      <c r="E1935" s="13">
        <v>10.27</v>
      </c>
      <c r="F1935" s="13" t="str">
        <f t="shared" si="121"/>
        <v>Diabetes</v>
      </c>
      <c r="G1935" s="13" t="s">
        <v>8293</v>
      </c>
      <c r="H1935" s="13" t="s">
        <v>8291</v>
      </c>
      <c r="I1935" s="13" t="s">
        <v>8291</v>
      </c>
      <c r="J1935" s="27">
        <v>1</v>
      </c>
      <c r="K1935" s="13" t="s">
        <v>8291</v>
      </c>
      <c r="L1935" s="13" t="str">
        <f t="shared" si="122"/>
        <v>No</v>
      </c>
      <c r="M1935" s="28">
        <f t="shared" si="123"/>
        <v>1</v>
      </c>
    </row>
    <row r="1936" spans="2:13" ht="15.75" customHeight="1" x14ac:dyDescent="0.3">
      <c r="B1936" s="12" t="s">
        <v>6929</v>
      </c>
      <c r="C1936" s="13">
        <v>26.03</v>
      </c>
      <c r="D1936" s="13" t="str">
        <f t="shared" si="120"/>
        <v>Overweight</v>
      </c>
      <c r="E1936" s="13">
        <v>5.97</v>
      </c>
      <c r="F1936" s="13" t="str">
        <f t="shared" si="121"/>
        <v>Prediabetes</v>
      </c>
      <c r="G1936" s="13" t="s">
        <v>8291</v>
      </c>
      <c r="H1936" s="13" t="s">
        <v>8291</v>
      </c>
      <c r="I1936" s="13" t="s">
        <v>8293</v>
      </c>
      <c r="J1936" s="27">
        <v>1</v>
      </c>
      <c r="K1936" s="13" t="s">
        <v>8291</v>
      </c>
      <c r="L1936" s="13" t="str">
        <f t="shared" si="122"/>
        <v>No</v>
      </c>
      <c r="M1936" s="28">
        <f t="shared" si="123"/>
        <v>1</v>
      </c>
    </row>
    <row r="1937" spans="2:13" ht="15.75" customHeight="1" x14ac:dyDescent="0.3">
      <c r="B1937" s="12" t="s">
        <v>6932</v>
      </c>
      <c r="C1937" s="13">
        <v>17.29</v>
      </c>
      <c r="D1937" s="13" t="str">
        <f t="shared" si="120"/>
        <v>Underweight</v>
      </c>
      <c r="E1937" s="13">
        <v>4.9800000000000004</v>
      </c>
      <c r="F1937" s="13" t="str">
        <f t="shared" si="121"/>
        <v>Normal</v>
      </c>
      <c r="G1937" s="13" t="s">
        <v>8291</v>
      </c>
      <c r="H1937" s="13" t="s">
        <v>8291</v>
      </c>
      <c r="I1937" s="13" t="s">
        <v>8291</v>
      </c>
      <c r="J1937" s="27" t="s">
        <v>8292</v>
      </c>
      <c r="K1937" s="13" t="s">
        <v>8291</v>
      </c>
      <c r="L1937" s="13" t="str">
        <f t="shared" si="122"/>
        <v>No</v>
      </c>
      <c r="M1937" s="28">
        <f t="shared" si="123"/>
        <v>0</v>
      </c>
    </row>
    <row r="1938" spans="2:13" ht="15.75" customHeight="1" x14ac:dyDescent="0.3">
      <c r="B1938" s="12" t="s">
        <v>6936</v>
      </c>
      <c r="C1938" s="13">
        <v>18.170000000000002</v>
      </c>
      <c r="D1938" s="13" t="str">
        <f t="shared" si="120"/>
        <v>Underweight</v>
      </c>
      <c r="E1938" s="13">
        <v>6.91</v>
      </c>
      <c r="F1938" s="13" t="str">
        <f t="shared" si="121"/>
        <v>Diabetes</v>
      </c>
      <c r="G1938" s="13" t="s">
        <v>8293</v>
      </c>
      <c r="H1938" s="13" t="s">
        <v>8291</v>
      </c>
      <c r="I1938" s="13" t="s">
        <v>8291</v>
      </c>
      <c r="J1938" s="27">
        <v>1</v>
      </c>
      <c r="K1938" s="13" t="s">
        <v>8291</v>
      </c>
      <c r="L1938" s="13" t="str">
        <f t="shared" si="122"/>
        <v>No</v>
      </c>
      <c r="M1938" s="28">
        <f t="shared" si="123"/>
        <v>1</v>
      </c>
    </row>
    <row r="1939" spans="2:13" ht="15.75" customHeight="1" x14ac:dyDescent="0.3">
      <c r="B1939" s="12" t="s">
        <v>6940</v>
      </c>
      <c r="C1939" s="13">
        <v>32.54</v>
      </c>
      <c r="D1939" s="13" t="str">
        <f t="shared" si="120"/>
        <v>Obesity</v>
      </c>
      <c r="E1939" s="13">
        <v>6.38</v>
      </c>
      <c r="F1939" s="13" t="str">
        <f t="shared" si="121"/>
        <v>Prediabetes</v>
      </c>
      <c r="G1939" s="13" t="s">
        <v>8291</v>
      </c>
      <c r="H1939" s="13" t="s">
        <v>8293</v>
      </c>
      <c r="I1939" s="13" t="s">
        <v>8291</v>
      </c>
      <c r="J1939" s="27">
        <v>1</v>
      </c>
      <c r="K1939" s="13" t="s">
        <v>8291</v>
      </c>
      <c r="L1939" s="13" t="str">
        <f t="shared" si="122"/>
        <v>No</v>
      </c>
      <c r="M1939" s="28">
        <f t="shared" si="123"/>
        <v>1</v>
      </c>
    </row>
    <row r="1940" spans="2:13" ht="15.75" customHeight="1" x14ac:dyDescent="0.3">
      <c r="B1940" s="12" t="s">
        <v>6944</v>
      </c>
      <c r="C1940" s="13">
        <v>30.25</v>
      </c>
      <c r="D1940" s="13" t="str">
        <f t="shared" si="120"/>
        <v>Obesity</v>
      </c>
      <c r="E1940" s="13">
        <v>4.7699999999999996</v>
      </c>
      <c r="F1940" s="13" t="str">
        <f t="shared" si="121"/>
        <v>Normal</v>
      </c>
      <c r="G1940" s="13" t="s">
        <v>8291</v>
      </c>
      <c r="H1940" s="13" t="s">
        <v>8291</v>
      </c>
      <c r="I1940" s="13" t="s">
        <v>8291</v>
      </c>
      <c r="J1940" s="27" t="s">
        <v>8292</v>
      </c>
      <c r="K1940" s="13" t="s">
        <v>8291</v>
      </c>
      <c r="L1940" s="13" t="str">
        <f t="shared" si="122"/>
        <v>No</v>
      </c>
      <c r="M1940" s="28">
        <f t="shared" si="123"/>
        <v>0</v>
      </c>
    </row>
    <row r="1941" spans="2:13" ht="15.75" customHeight="1" x14ac:dyDescent="0.3">
      <c r="B1941" s="12" t="s">
        <v>6946</v>
      </c>
      <c r="C1941" s="13">
        <v>19.59</v>
      </c>
      <c r="D1941" s="13" t="str">
        <f t="shared" si="120"/>
        <v>Healthy Weight</v>
      </c>
      <c r="E1941" s="13">
        <v>6.04</v>
      </c>
      <c r="F1941" s="13" t="str">
        <f t="shared" si="121"/>
        <v>Prediabetes</v>
      </c>
      <c r="G1941" s="13" t="s">
        <v>8293</v>
      </c>
      <c r="H1941" s="13" t="s">
        <v>8291</v>
      </c>
      <c r="I1941" s="13" t="s">
        <v>8291</v>
      </c>
      <c r="J1941" s="27">
        <v>1</v>
      </c>
      <c r="K1941" s="13" t="s">
        <v>8291</v>
      </c>
      <c r="L1941" s="13" t="str">
        <f t="shared" si="122"/>
        <v>No</v>
      </c>
      <c r="M1941" s="28">
        <f t="shared" si="123"/>
        <v>1</v>
      </c>
    </row>
    <row r="1942" spans="2:13" ht="15.75" customHeight="1" x14ac:dyDescent="0.3">
      <c r="B1942" s="12" t="s">
        <v>6950</v>
      </c>
      <c r="C1942" s="13">
        <v>45.9</v>
      </c>
      <c r="D1942" s="13" t="str">
        <f t="shared" si="120"/>
        <v>Obesity</v>
      </c>
      <c r="E1942" s="13">
        <v>4.3</v>
      </c>
      <c r="F1942" s="13" t="str">
        <f t="shared" si="121"/>
        <v>Normal</v>
      </c>
      <c r="G1942" s="13" t="s">
        <v>8293</v>
      </c>
      <c r="H1942" s="13" t="s">
        <v>8291</v>
      </c>
      <c r="I1942" s="13" t="s">
        <v>8291</v>
      </c>
      <c r="J1942" s="27">
        <v>1</v>
      </c>
      <c r="K1942" s="13" t="s">
        <v>8291</v>
      </c>
      <c r="L1942" s="13" t="str">
        <f t="shared" si="122"/>
        <v>No</v>
      </c>
      <c r="M1942" s="28">
        <f t="shared" si="123"/>
        <v>1</v>
      </c>
    </row>
    <row r="1943" spans="2:13" ht="15.75" customHeight="1" x14ac:dyDescent="0.3">
      <c r="B1943" s="12" t="s">
        <v>6953</v>
      </c>
      <c r="C1943" s="13">
        <v>17.059999999999999</v>
      </c>
      <c r="D1943" s="13" t="str">
        <f t="shared" si="120"/>
        <v>Underweight</v>
      </c>
      <c r="E1943" s="13">
        <v>8.75</v>
      </c>
      <c r="F1943" s="13" t="str">
        <f t="shared" si="121"/>
        <v>Diabetes</v>
      </c>
      <c r="G1943" s="13" t="s">
        <v>8293</v>
      </c>
      <c r="H1943" s="13" t="s">
        <v>8291</v>
      </c>
      <c r="I1943" s="13" t="s">
        <v>8291</v>
      </c>
      <c r="J1943" s="27" t="s">
        <v>8292</v>
      </c>
      <c r="K1943" s="13" t="s">
        <v>8291</v>
      </c>
      <c r="L1943" s="13" t="str">
        <f t="shared" si="122"/>
        <v>No</v>
      </c>
      <c r="M1943" s="28">
        <f t="shared" si="123"/>
        <v>0</v>
      </c>
    </row>
    <row r="1944" spans="2:13" ht="15.75" customHeight="1" x14ac:dyDescent="0.3">
      <c r="B1944" s="12" t="s">
        <v>6956</v>
      </c>
      <c r="C1944" s="13">
        <v>32.07</v>
      </c>
      <c r="D1944" s="13" t="str">
        <f t="shared" si="120"/>
        <v>Obesity</v>
      </c>
      <c r="E1944" s="13">
        <v>5.25</v>
      </c>
      <c r="F1944" s="13" t="str">
        <f t="shared" si="121"/>
        <v>Normal</v>
      </c>
      <c r="G1944" s="13" t="s">
        <v>8291</v>
      </c>
      <c r="H1944" s="13" t="s">
        <v>8291</v>
      </c>
      <c r="I1944" s="13" t="s">
        <v>8293</v>
      </c>
      <c r="J1944" s="27">
        <v>1</v>
      </c>
      <c r="K1944" s="13" t="s">
        <v>8291</v>
      </c>
      <c r="L1944" s="13" t="str">
        <f t="shared" si="122"/>
        <v>No</v>
      </c>
      <c r="M1944" s="28">
        <f t="shared" si="123"/>
        <v>1</v>
      </c>
    </row>
    <row r="1945" spans="2:13" ht="15.75" customHeight="1" x14ac:dyDescent="0.3">
      <c r="B1945" s="12" t="s">
        <v>6960</v>
      </c>
      <c r="C1945" s="13">
        <v>16.5</v>
      </c>
      <c r="D1945" s="13" t="str">
        <f t="shared" si="120"/>
        <v>Underweight</v>
      </c>
      <c r="E1945" s="13">
        <v>5.03</v>
      </c>
      <c r="F1945" s="13" t="str">
        <f t="shared" si="121"/>
        <v>Normal</v>
      </c>
      <c r="G1945" s="13" t="s">
        <v>8291</v>
      </c>
      <c r="H1945" s="13" t="s">
        <v>8291</v>
      </c>
      <c r="I1945" s="13" t="s">
        <v>8291</v>
      </c>
      <c r="J1945" s="27">
        <v>1</v>
      </c>
      <c r="K1945" s="13" t="s">
        <v>8291</v>
      </c>
      <c r="L1945" s="13" t="str">
        <f t="shared" si="122"/>
        <v>No</v>
      </c>
      <c r="M1945" s="28">
        <f t="shared" si="123"/>
        <v>1</v>
      </c>
    </row>
    <row r="1946" spans="2:13" ht="15.75" customHeight="1" x14ac:dyDescent="0.3">
      <c r="B1946" s="12" t="s">
        <v>6963</v>
      </c>
      <c r="C1946" s="13">
        <v>31.4</v>
      </c>
      <c r="D1946" s="13" t="str">
        <f t="shared" si="120"/>
        <v>Obesity</v>
      </c>
      <c r="E1946" s="13">
        <v>5.88</v>
      </c>
      <c r="F1946" s="13" t="str">
        <f t="shared" si="121"/>
        <v>Prediabetes</v>
      </c>
      <c r="G1946" s="13" t="s">
        <v>8291</v>
      </c>
      <c r="H1946" s="13" t="s">
        <v>8291</v>
      </c>
      <c r="I1946" s="13" t="s">
        <v>8291</v>
      </c>
      <c r="J1946" s="27">
        <v>1</v>
      </c>
      <c r="K1946" s="13" t="s">
        <v>8291</v>
      </c>
      <c r="L1946" s="13" t="str">
        <f t="shared" si="122"/>
        <v>No</v>
      </c>
      <c r="M1946" s="28">
        <f t="shared" si="123"/>
        <v>1</v>
      </c>
    </row>
    <row r="1947" spans="2:13" ht="15.75" customHeight="1" x14ac:dyDescent="0.3">
      <c r="B1947" s="12" t="s">
        <v>6966</v>
      </c>
      <c r="C1947" s="13">
        <v>20.36</v>
      </c>
      <c r="D1947" s="13" t="str">
        <f t="shared" si="120"/>
        <v>Healthy Weight</v>
      </c>
      <c r="E1947" s="13">
        <v>4.49</v>
      </c>
      <c r="F1947" s="13" t="str">
        <f t="shared" si="121"/>
        <v>Normal</v>
      </c>
      <c r="G1947" s="13" t="s">
        <v>8291</v>
      </c>
      <c r="H1947" s="13" t="s">
        <v>8291</v>
      </c>
      <c r="I1947" s="13" t="s">
        <v>8291</v>
      </c>
      <c r="J1947" s="27" t="s">
        <v>8292</v>
      </c>
      <c r="K1947" s="13" t="s">
        <v>8291</v>
      </c>
      <c r="L1947" s="13" t="str">
        <f t="shared" si="122"/>
        <v>No</v>
      </c>
      <c r="M1947" s="28">
        <f t="shared" si="123"/>
        <v>0</v>
      </c>
    </row>
    <row r="1948" spans="2:13" ht="15.75" customHeight="1" x14ac:dyDescent="0.3">
      <c r="B1948" s="12" t="s">
        <v>6969</v>
      </c>
      <c r="C1948" s="13">
        <v>25.46</v>
      </c>
      <c r="D1948" s="13" t="str">
        <f t="shared" si="120"/>
        <v>Overweight</v>
      </c>
      <c r="E1948" s="13">
        <v>4.1399999999999997</v>
      </c>
      <c r="F1948" s="13" t="str">
        <f t="shared" si="121"/>
        <v>Normal</v>
      </c>
      <c r="G1948" s="13" t="s">
        <v>8291</v>
      </c>
      <c r="H1948" s="13" t="s">
        <v>8291</v>
      </c>
      <c r="I1948" s="13" t="s">
        <v>8291</v>
      </c>
      <c r="J1948" s="27">
        <v>1</v>
      </c>
      <c r="K1948" s="13" t="s">
        <v>8291</v>
      </c>
      <c r="L1948" s="13" t="str">
        <f t="shared" si="122"/>
        <v>No</v>
      </c>
      <c r="M1948" s="28">
        <f t="shared" si="123"/>
        <v>1</v>
      </c>
    </row>
    <row r="1949" spans="2:13" ht="15.75" customHeight="1" x14ac:dyDescent="0.3">
      <c r="B1949" s="12" t="s">
        <v>6972</v>
      </c>
      <c r="C1949" s="13">
        <v>17.09</v>
      </c>
      <c r="D1949" s="13" t="str">
        <f t="shared" si="120"/>
        <v>Underweight</v>
      </c>
      <c r="E1949" s="13">
        <v>5.8</v>
      </c>
      <c r="F1949" s="13" t="str">
        <f t="shared" si="121"/>
        <v>Prediabetes</v>
      </c>
      <c r="G1949" s="13" t="s">
        <v>8293</v>
      </c>
      <c r="H1949" s="13" t="s">
        <v>8291</v>
      </c>
      <c r="I1949" s="13" t="s">
        <v>8291</v>
      </c>
      <c r="J1949" s="27" t="s">
        <v>8292</v>
      </c>
      <c r="K1949" s="13" t="s">
        <v>8291</v>
      </c>
      <c r="L1949" s="13" t="str">
        <f t="shared" si="122"/>
        <v>No</v>
      </c>
      <c r="M1949" s="28">
        <f t="shared" si="123"/>
        <v>0</v>
      </c>
    </row>
    <row r="1950" spans="2:13" ht="15.75" customHeight="1" x14ac:dyDescent="0.3">
      <c r="B1950" s="12" t="s">
        <v>6976</v>
      </c>
      <c r="C1950" s="13">
        <v>20.83</v>
      </c>
      <c r="D1950" s="13" t="str">
        <f t="shared" si="120"/>
        <v>Healthy Weight</v>
      </c>
      <c r="E1950" s="13">
        <v>5.12</v>
      </c>
      <c r="F1950" s="13" t="str">
        <f t="shared" si="121"/>
        <v>Normal</v>
      </c>
      <c r="G1950" s="13" t="s">
        <v>8291</v>
      </c>
      <c r="H1950" s="13" t="s">
        <v>8291</v>
      </c>
      <c r="I1950" s="13" t="s">
        <v>8291</v>
      </c>
      <c r="J1950" s="27" t="s">
        <v>8292</v>
      </c>
      <c r="K1950" s="13" t="s">
        <v>8291</v>
      </c>
      <c r="L1950" s="13" t="str">
        <f t="shared" si="122"/>
        <v>No</v>
      </c>
      <c r="M1950" s="28">
        <f t="shared" si="123"/>
        <v>0</v>
      </c>
    </row>
    <row r="1951" spans="2:13" ht="15.75" customHeight="1" x14ac:dyDescent="0.3">
      <c r="B1951" s="12" t="s">
        <v>6980</v>
      </c>
      <c r="C1951" s="13">
        <v>18.920000000000002</v>
      </c>
      <c r="D1951" s="13" t="str">
        <f t="shared" si="120"/>
        <v>Healthy Weight</v>
      </c>
      <c r="E1951" s="13">
        <v>5.98</v>
      </c>
      <c r="F1951" s="13" t="str">
        <f t="shared" si="121"/>
        <v>Prediabetes</v>
      </c>
      <c r="G1951" s="13" t="s">
        <v>8293</v>
      </c>
      <c r="H1951" s="13" t="s">
        <v>8291</v>
      </c>
      <c r="I1951" s="13" t="s">
        <v>8291</v>
      </c>
      <c r="J1951" s="27">
        <v>1</v>
      </c>
      <c r="K1951" s="13" t="s">
        <v>8291</v>
      </c>
      <c r="L1951" s="13" t="str">
        <f t="shared" si="122"/>
        <v>No</v>
      </c>
      <c r="M1951" s="28">
        <f t="shared" si="123"/>
        <v>1</v>
      </c>
    </row>
    <row r="1952" spans="2:13" ht="15.75" customHeight="1" x14ac:dyDescent="0.3">
      <c r="B1952" s="12" t="s">
        <v>6984</v>
      </c>
      <c r="C1952" s="13">
        <v>37.1</v>
      </c>
      <c r="D1952" s="13" t="str">
        <f t="shared" si="120"/>
        <v>Obesity</v>
      </c>
      <c r="E1952" s="13">
        <v>5.46</v>
      </c>
      <c r="F1952" s="13" t="str">
        <f t="shared" si="121"/>
        <v>Normal</v>
      </c>
      <c r="G1952" s="13" t="s">
        <v>8291</v>
      </c>
      <c r="H1952" s="13" t="s">
        <v>8291</v>
      </c>
      <c r="I1952" s="13" t="s">
        <v>8291</v>
      </c>
      <c r="J1952" s="27" t="s">
        <v>8292</v>
      </c>
      <c r="K1952" s="13" t="s">
        <v>8291</v>
      </c>
      <c r="L1952" s="13" t="str">
        <f t="shared" si="122"/>
        <v>No</v>
      </c>
      <c r="M1952" s="28">
        <f t="shared" si="123"/>
        <v>0</v>
      </c>
    </row>
    <row r="1953" spans="2:13" ht="15.75" customHeight="1" x14ac:dyDescent="0.3">
      <c r="B1953" s="12" t="s">
        <v>6986</v>
      </c>
      <c r="C1953" s="13">
        <v>22.515000000000001</v>
      </c>
      <c r="D1953" s="13" t="str">
        <f t="shared" si="120"/>
        <v>Healthy Weight</v>
      </c>
      <c r="E1953" s="13">
        <v>4.91</v>
      </c>
      <c r="F1953" s="13" t="str">
        <f t="shared" si="121"/>
        <v>Normal</v>
      </c>
      <c r="G1953" s="13" t="s">
        <v>8293</v>
      </c>
      <c r="H1953" s="13" t="s">
        <v>8291</v>
      </c>
      <c r="I1953" s="13" t="s">
        <v>8293</v>
      </c>
      <c r="J1953" s="27">
        <v>1</v>
      </c>
      <c r="K1953" s="13" t="s">
        <v>8291</v>
      </c>
      <c r="L1953" s="13" t="str">
        <f t="shared" si="122"/>
        <v>No</v>
      </c>
      <c r="M1953" s="28">
        <f t="shared" si="123"/>
        <v>1</v>
      </c>
    </row>
    <row r="1954" spans="2:13" ht="15.75" customHeight="1" x14ac:dyDescent="0.3">
      <c r="B1954" s="12" t="s">
        <v>6990</v>
      </c>
      <c r="C1954" s="13">
        <v>32.700000000000003</v>
      </c>
      <c r="D1954" s="13" t="str">
        <f t="shared" si="120"/>
        <v>Obesity</v>
      </c>
      <c r="E1954" s="13">
        <v>4.66</v>
      </c>
      <c r="F1954" s="13" t="str">
        <f t="shared" si="121"/>
        <v>Normal</v>
      </c>
      <c r="G1954" s="13" t="s">
        <v>8291</v>
      </c>
      <c r="H1954" s="13" t="s">
        <v>8291</v>
      </c>
      <c r="I1954" s="13" t="s">
        <v>8291</v>
      </c>
      <c r="J1954" s="27" t="s">
        <v>8292</v>
      </c>
      <c r="K1954" s="13" t="s">
        <v>8291</v>
      </c>
      <c r="L1954" s="13" t="str">
        <f t="shared" si="122"/>
        <v>No</v>
      </c>
      <c r="M1954" s="28">
        <f t="shared" si="123"/>
        <v>0</v>
      </c>
    </row>
    <row r="1955" spans="2:13" ht="15.75" customHeight="1" x14ac:dyDescent="0.3">
      <c r="B1955" s="12" t="s">
        <v>6994</v>
      </c>
      <c r="C1955" s="13">
        <v>17.75</v>
      </c>
      <c r="D1955" s="13" t="str">
        <f t="shared" si="120"/>
        <v>Underweight</v>
      </c>
      <c r="E1955" s="13">
        <v>6.8</v>
      </c>
      <c r="F1955" s="13" t="str">
        <f t="shared" si="121"/>
        <v>Diabetes</v>
      </c>
      <c r="G1955" s="13" t="s">
        <v>8293</v>
      </c>
      <c r="H1955" s="13" t="s">
        <v>8291</v>
      </c>
      <c r="I1955" s="13" t="s">
        <v>8291</v>
      </c>
      <c r="J1955" s="27">
        <v>1</v>
      </c>
      <c r="K1955" s="13" t="s">
        <v>8291</v>
      </c>
      <c r="L1955" s="13" t="str">
        <f t="shared" si="122"/>
        <v>No</v>
      </c>
      <c r="M1955" s="28">
        <f t="shared" si="123"/>
        <v>1</v>
      </c>
    </row>
    <row r="1956" spans="2:13" ht="15.75" customHeight="1" x14ac:dyDescent="0.3">
      <c r="B1956" s="12" t="s">
        <v>6998</v>
      </c>
      <c r="C1956" s="13">
        <v>33.630000000000003</v>
      </c>
      <c r="D1956" s="13" t="str">
        <f t="shared" si="120"/>
        <v>Obesity</v>
      </c>
      <c r="E1956" s="13">
        <v>4.47</v>
      </c>
      <c r="F1956" s="13" t="str">
        <f t="shared" si="121"/>
        <v>Normal</v>
      </c>
      <c r="G1956" s="13" t="s">
        <v>8293</v>
      </c>
      <c r="H1956" s="13" t="s">
        <v>8291</v>
      </c>
      <c r="I1956" s="13" t="s">
        <v>8291</v>
      </c>
      <c r="J1956" s="27" t="s">
        <v>8292</v>
      </c>
      <c r="K1956" s="13" t="s">
        <v>8291</v>
      </c>
      <c r="L1956" s="13" t="str">
        <f t="shared" si="122"/>
        <v>No</v>
      </c>
      <c r="M1956" s="28">
        <f t="shared" si="123"/>
        <v>0</v>
      </c>
    </row>
    <row r="1957" spans="2:13" ht="15.75" customHeight="1" x14ac:dyDescent="0.3">
      <c r="B1957" s="12" t="s">
        <v>7002</v>
      </c>
      <c r="C1957" s="13">
        <v>34.799999999999997</v>
      </c>
      <c r="D1957" s="13" t="str">
        <f t="shared" si="120"/>
        <v>Obesity</v>
      </c>
      <c r="E1957" s="13">
        <v>4.08</v>
      </c>
      <c r="F1957" s="13" t="str">
        <f t="shared" si="121"/>
        <v>Normal</v>
      </c>
      <c r="G1957" s="13" t="s">
        <v>8293</v>
      </c>
      <c r="H1957" s="13" t="s">
        <v>8291</v>
      </c>
      <c r="I1957" s="13" t="s">
        <v>8291</v>
      </c>
      <c r="J1957" s="27">
        <v>1</v>
      </c>
      <c r="K1957" s="13" t="s">
        <v>8291</v>
      </c>
      <c r="L1957" s="13" t="str">
        <f t="shared" si="122"/>
        <v>No</v>
      </c>
      <c r="M1957" s="28">
        <f t="shared" si="123"/>
        <v>1</v>
      </c>
    </row>
    <row r="1958" spans="2:13" ht="15.75" customHeight="1" x14ac:dyDescent="0.3">
      <c r="B1958" s="12" t="s">
        <v>7006</v>
      </c>
      <c r="C1958" s="13">
        <v>16.809999999999999</v>
      </c>
      <c r="D1958" s="13" t="str">
        <f t="shared" si="120"/>
        <v>Underweight</v>
      </c>
      <c r="E1958" s="13">
        <v>5.51</v>
      </c>
      <c r="F1958" s="13" t="str">
        <f t="shared" si="121"/>
        <v>Normal</v>
      </c>
      <c r="G1958" s="13" t="s">
        <v>8293</v>
      </c>
      <c r="H1958" s="13" t="s">
        <v>8291</v>
      </c>
      <c r="I1958" s="13" t="s">
        <v>8291</v>
      </c>
      <c r="J1958" s="27">
        <v>1</v>
      </c>
      <c r="K1958" s="13" t="s">
        <v>8291</v>
      </c>
      <c r="L1958" s="13" t="str">
        <f t="shared" si="122"/>
        <v>No</v>
      </c>
      <c r="M1958" s="28">
        <f t="shared" si="123"/>
        <v>1</v>
      </c>
    </row>
    <row r="1959" spans="2:13" ht="15.75" customHeight="1" x14ac:dyDescent="0.3">
      <c r="B1959" s="12" t="s">
        <v>7010</v>
      </c>
      <c r="C1959" s="13">
        <v>16.690000000000001</v>
      </c>
      <c r="D1959" s="13" t="str">
        <f t="shared" si="120"/>
        <v>Underweight</v>
      </c>
      <c r="E1959" s="13">
        <v>8.4</v>
      </c>
      <c r="F1959" s="13" t="str">
        <f t="shared" si="121"/>
        <v>Diabetes</v>
      </c>
      <c r="G1959" s="13" t="s">
        <v>8293</v>
      </c>
      <c r="H1959" s="13" t="s">
        <v>8291</v>
      </c>
      <c r="I1959" s="13" t="s">
        <v>8291</v>
      </c>
      <c r="J1959" s="27" t="s">
        <v>8292</v>
      </c>
      <c r="K1959" s="13" t="s">
        <v>8291</v>
      </c>
      <c r="L1959" s="13" t="str">
        <f t="shared" si="122"/>
        <v>No</v>
      </c>
      <c r="M1959" s="28">
        <f t="shared" si="123"/>
        <v>0</v>
      </c>
    </row>
    <row r="1960" spans="2:13" ht="15.75" customHeight="1" x14ac:dyDescent="0.3">
      <c r="B1960" s="12" t="s">
        <v>7014</v>
      </c>
      <c r="C1960" s="13">
        <v>23.21</v>
      </c>
      <c r="D1960" s="13" t="str">
        <f t="shared" si="120"/>
        <v>Healthy Weight</v>
      </c>
      <c r="E1960" s="13">
        <v>5.14</v>
      </c>
      <c r="F1960" s="13" t="str">
        <f t="shared" si="121"/>
        <v>Normal</v>
      </c>
      <c r="G1960" s="13" t="s">
        <v>8293</v>
      </c>
      <c r="H1960" s="13" t="s">
        <v>8291</v>
      </c>
      <c r="I1960" s="13" t="s">
        <v>8291</v>
      </c>
      <c r="J1960" s="27">
        <v>1</v>
      </c>
      <c r="K1960" s="13" t="s">
        <v>8291</v>
      </c>
      <c r="L1960" s="13" t="str">
        <f t="shared" si="122"/>
        <v>No</v>
      </c>
      <c r="M1960" s="28">
        <f t="shared" si="123"/>
        <v>1</v>
      </c>
    </row>
    <row r="1961" spans="2:13" ht="15.75" customHeight="1" x14ac:dyDescent="0.3">
      <c r="B1961" s="12" t="s">
        <v>7016</v>
      </c>
      <c r="C1961" s="13">
        <v>25.175000000000001</v>
      </c>
      <c r="D1961" s="13" t="str">
        <f t="shared" si="120"/>
        <v>Overweight</v>
      </c>
      <c r="E1961" s="13">
        <v>5.21</v>
      </c>
      <c r="F1961" s="13" t="str">
        <f t="shared" si="121"/>
        <v>Normal</v>
      </c>
      <c r="G1961" s="13" t="s">
        <v>8293</v>
      </c>
      <c r="H1961" s="13" t="s">
        <v>8291</v>
      </c>
      <c r="I1961" s="13" t="s">
        <v>8291</v>
      </c>
      <c r="J1961" s="27">
        <v>1</v>
      </c>
      <c r="K1961" s="13" t="s">
        <v>8291</v>
      </c>
      <c r="L1961" s="13" t="str">
        <f t="shared" si="122"/>
        <v>No</v>
      </c>
      <c r="M1961" s="28">
        <f t="shared" si="123"/>
        <v>1</v>
      </c>
    </row>
    <row r="1962" spans="2:13" ht="15.75" customHeight="1" x14ac:dyDescent="0.3">
      <c r="B1962" s="12" t="s">
        <v>7019</v>
      </c>
      <c r="C1962" s="13">
        <v>34.770000000000003</v>
      </c>
      <c r="D1962" s="13" t="str">
        <f t="shared" si="120"/>
        <v>Obesity</v>
      </c>
      <c r="E1962" s="13">
        <v>6.23</v>
      </c>
      <c r="F1962" s="13" t="str">
        <f t="shared" si="121"/>
        <v>Prediabetes</v>
      </c>
      <c r="G1962" s="13" t="s">
        <v>8291</v>
      </c>
      <c r="H1962" s="13" t="s">
        <v>8291</v>
      </c>
      <c r="I1962" s="13" t="s">
        <v>8291</v>
      </c>
      <c r="J1962" s="27" t="s">
        <v>8292</v>
      </c>
      <c r="K1962" s="13" t="s">
        <v>8291</v>
      </c>
      <c r="L1962" s="13" t="str">
        <f t="shared" si="122"/>
        <v>No</v>
      </c>
      <c r="M1962" s="28">
        <f t="shared" si="123"/>
        <v>0</v>
      </c>
    </row>
    <row r="1963" spans="2:13" ht="15.75" customHeight="1" x14ac:dyDescent="0.3">
      <c r="B1963" s="12" t="s">
        <v>7021</v>
      </c>
      <c r="C1963" s="13">
        <v>27.7</v>
      </c>
      <c r="D1963" s="13" t="str">
        <f t="shared" si="120"/>
        <v>Overweight</v>
      </c>
      <c r="E1963" s="13">
        <v>5.6</v>
      </c>
      <c r="F1963" s="13" t="str">
        <f t="shared" si="121"/>
        <v>Normal</v>
      </c>
      <c r="G1963" s="13" t="s">
        <v>8291</v>
      </c>
      <c r="H1963" s="13" t="s">
        <v>8291</v>
      </c>
      <c r="I1963" s="13" t="s">
        <v>8291</v>
      </c>
      <c r="J1963" s="27">
        <v>1</v>
      </c>
      <c r="K1963" s="13" t="s">
        <v>8291</v>
      </c>
      <c r="L1963" s="13" t="str">
        <f t="shared" si="122"/>
        <v>No</v>
      </c>
      <c r="M1963" s="28">
        <f t="shared" si="123"/>
        <v>1</v>
      </c>
    </row>
    <row r="1964" spans="2:13" ht="15.75" customHeight="1" x14ac:dyDescent="0.3">
      <c r="B1964" s="12" t="s">
        <v>7025</v>
      </c>
      <c r="C1964" s="13">
        <v>19.12</v>
      </c>
      <c r="D1964" s="13" t="str">
        <f t="shared" si="120"/>
        <v>Healthy Weight</v>
      </c>
      <c r="E1964" s="13">
        <v>4.72</v>
      </c>
      <c r="F1964" s="13" t="str">
        <f t="shared" si="121"/>
        <v>Normal</v>
      </c>
      <c r="G1964" s="13" t="s">
        <v>8293</v>
      </c>
      <c r="H1964" s="13" t="s">
        <v>8291</v>
      </c>
      <c r="I1964" s="13" t="s">
        <v>8291</v>
      </c>
      <c r="J1964" s="27">
        <v>1</v>
      </c>
      <c r="K1964" s="13" t="s">
        <v>8291</v>
      </c>
      <c r="L1964" s="13" t="str">
        <f t="shared" si="122"/>
        <v>No</v>
      </c>
      <c r="M1964" s="28">
        <f t="shared" si="123"/>
        <v>1</v>
      </c>
    </row>
    <row r="1965" spans="2:13" ht="15.75" customHeight="1" x14ac:dyDescent="0.3">
      <c r="B1965" s="12" t="s">
        <v>7027</v>
      </c>
      <c r="C1965" s="13">
        <v>32.67</v>
      </c>
      <c r="D1965" s="13" t="str">
        <f t="shared" si="120"/>
        <v>Obesity</v>
      </c>
      <c r="E1965" s="13">
        <v>4.67</v>
      </c>
      <c r="F1965" s="13" t="str">
        <f t="shared" si="121"/>
        <v>Normal</v>
      </c>
      <c r="G1965" s="13" t="s">
        <v>8291</v>
      </c>
      <c r="H1965" s="13" t="s">
        <v>8291</v>
      </c>
      <c r="I1965" s="13" t="s">
        <v>8293</v>
      </c>
      <c r="J1965" s="27">
        <v>1</v>
      </c>
      <c r="K1965" s="13" t="s">
        <v>8291</v>
      </c>
      <c r="L1965" s="13" t="str">
        <f t="shared" si="122"/>
        <v>No</v>
      </c>
      <c r="M1965" s="28">
        <f t="shared" si="123"/>
        <v>1</v>
      </c>
    </row>
    <row r="1966" spans="2:13" ht="15.75" customHeight="1" x14ac:dyDescent="0.3">
      <c r="B1966" s="12" t="s">
        <v>7031</v>
      </c>
      <c r="C1966" s="13">
        <v>28.5</v>
      </c>
      <c r="D1966" s="13" t="str">
        <f t="shared" si="120"/>
        <v>Overweight</v>
      </c>
      <c r="E1966" s="13">
        <v>6.11</v>
      </c>
      <c r="F1966" s="13" t="str">
        <f t="shared" si="121"/>
        <v>Prediabetes</v>
      </c>
      <c r="G1966" s="13" t="s">
        <v>8291</v>
      </c>
      <c r="H1966" s="13" t="s">
        <v>8291</v>
      </c>
      <c r="I1966" s="13" t="s">
        <v>8291</v>
      </c>
      <c r="J1966" s="27">
        <v>1</v>
      </c>
      <c r="K1966" s="13" t="s">
        <v>8291</v>
      </c>
      <c r="L1966" s="13" t="str">
        <f t="shared" si="122"/>
        <v>No</v>
      </c>
      <c r="M1966" s="28">
        <f t="shared" si="123"/>
        <v>1</v>
      </c>
    </row>
    <row r="1967" spans="2:13" ht="15.75" customHeight="1" x14ac:dyDescent="0.3">
      <c r="B1967" s="12" t="s">
        <v>7034</v>
      </c>
      <c r="C1967" s="13">
        <v>39.270000000000003</v>
      </c>
      <c r="D1967" s="13" t="str">
        <f t="shared" si="120"/>
        <v>Obesity</v>
      </c>
      <c r="E1967" s="13">
        <v>6.25</v>
      </c>
      <c r="F1967" s="13" t="str">
        <f t="shared" si="121"/>
        <v>Prediabetes</v>
      </c>
      <c r="G1967" s="13" t="s">
        <v>8291</v>
      </c>
      <c r="H1967" s="13" t="s">
        <v>8291</v>
      </c>
      <c r="I1967" s="13" t="s">
        <v>8291</v>
      </c>
      <c r="J1967" s="27" t="s">
        <v>8292</v>
      </c>
      <c r="K1967" s="13" t="s">
        <v>8291</v>
      </c>
      <c r="L1967" s="13" t="str">
        <f t="shared" si="122"/>
        <v>No</v>
      </c>
      <c r="M1967" s="28">
        <f t="shared" si="123"/>
        <v>0</v>
      </c>
    </row>
    <row r="1968" spans="2:13" ht="15.75" customHeight="1" x14ac:dyDescent="0.3">
      <c r="B1968" s="12" t="s">
        <v>7038</v>
      </c>
      <c r="C1968" s="13">
        <v>32.49</v>
      </c>
      <c r="D1968" s="13" t="str">
        <f t="shared" si="120"/>
        <v>Obesity</v>
      </c>
      <c r="E1968" s="13">
        <v>4</v>
      </c>
      <c r="F1968" s="13" t="str">
        <f t="shared" si="121"/>
        <v>Normal</v>
      </c>
      <c r="G1968" s="13" t="s">
        <v>8293</v>
      </c>
      <c r="H1968" s="13" t="s">
        <v>8291</v>
      </c>
      <c r="I1968" s="13" t="s">
        <v>8291</v>
      </c>
      <c r="J1968" s="27" t="s">
        <v>8292</v>
      </c>
      <c r="K1968" s="13" t="s">
        <v>8291</v>
      </c>
      <c r="L1968" s="13" t="str">
        <f t="shared" si="122"/>
        <v>No</v>
      </c>
      <c r="M1968" s="28">
        <f t="shared" si="123"/>
        <v>0</v>
      </c>
    </row>
    <row r="1969" spans="2:13" ht="15.75" customHeight="1" x14ac:dyDescent="0.3">
      <c r="B1969" s="12" t="s">
        <v>7041</v>
      </c>
      <c r="C1969" s="13">
        <v>23.7</v>
      </c>
      <c r="D1969" s="13" t="str">
        <f t="shared" si="120"/>
        <v>Healthy Weight</v>
      </c>
      <c r="E1969" s="13">
        <v>5.55</v>
      </c>
      <c r="F1969" s="13" t="str">
        <f t="shared" si="121"/>
        <v>Normal</v>
      </c>
      <c r="G1969" s="13" t="s">
        <v>8293</v>
      </c>
      <c r="H1969" s="13" t="s">
        <v>8291</v>
      </c>
      <c r="I1969" s="13" t="s">
        <v>8291</v>
      </c>
      <c r="J1969" s="27" t="s">
        <v>8292</v>
      </c>
      <c r="K1969" s="13" t="s">
        <v>8291</v>
      </c>
      <c r="L1969" s="13" t="str">
        <f t="shared" si="122"/>
        <v>No</v>
      </c>
      <c r="M1969" s="28">
        <f t="shared" si="123"/>
        <v>0</v>
      </c>
    </row>
    <row r="1970" spans="2:13" ht="15.75" customHeight="1" x14ac:dyDescent="0.3">
      <c r="B1970" s="12" t="s">
        <v>7045</v>
      </c>
      <c r="C1970" s="13">
        <v>30.4</v>
      </c>
      <c r="D1970" s="13" t="str">
        <f t="shared" si="120"/>
        <v>Obesity</v>
      </c>
      <c r="E1970" s="13">
        <v>5.95</v>
      </c>
      <c r="F1970" s="13" t="str">
        <f t="shared" si="121"/>
        <v>Prediabetes</v>
      </c>
      <c r="G1970" s="13" t="s">
        <v>8291</v>
      </c>
      <c r="H1970" s="13" t="s">
        <v>8293</v>
      </c>
      <c r="I1970" s="13" t="s">
        <v>8291</v>
      </c>
      <c r="J1970" s="27">
        <v>1</v>
      </c>
      <c r="K1970" s="13" t="s">
        <v>8291</v>
      </c>
      <c r="L1970" s="13" t="str">
        <f t="shared" si="122"/>
        <v>No</v>
      </c>
      <c r="M1970" s="28">
        <f t="shared" si="123"/>
        <v>1</v>
      </c>
    </row>
    <row r="1971" spans="2:13" ht="15.75" customHeight="1" x14ac:dyDescent="0.3">
      <c r="B1971" s="12" t="s">
        <v>7048</v>
      </c>
      <c r="C1971" s="13">
        <v>38.94</v>
      </c>
      <c r="D1971" s="13" t="str">
        <f t="shared" si="120"/>
        <v>Obesity</v>
      </c>
      <c r="E1971" s="13">
        <v>4.3600000000000003</v>
      </c>
      <c r="F1971" s="13" t="str">
        <f t="shared" si="121"/>
        <v>Normal</v>
      </c>
      <c r="G1971" s="13" t="s">
        <v>8291</v>
      </c>
      <c r="H1971" s="13" t="s">
        <v>8291</v>
      </c>
      <c r="I1971" s="13" t="s">
        <v>8293</v>
      </c>
      <c r="J1971" s="27">
        <v>1</v>
      </c>
      <c r="K1971" s="13" t="s">
        <v>8291</v>
      </c>
      <c r="L1971" s="13" t="str">
        <f t="shared" si="122"/>
        <v>No</v>
      </c>
      <c r="M1971" s="28">
        <f t="shared" si="123"/>
        <v>1</v>
      </c>
    </row>
    <row r="1972" spans="2:13" ht="15.75" customHeight="1" x14ac:dyDescent="0.3">
      <c r="B1972" s="12" t="s">
        <v>7051</v>
      </c>
      <c r="C1972" s="13">
        <v>31.02</v>
      </c>
      <c r="D1972" s="13" t="str">
        <f t="shared" si="120"/>
        <v>Obesity</v>
      </c>
      <c r="E1972" s="13">
        <v>4.84</v>
      </c>
      <c r="F1972" s="13" t="str">
        <f t="shared" si="121"/>
        <v>Normal</v>
      </c>
      <c r="G1972" s="13" t="s">
        <v>8291</v>
      </c>
      <c r="H1972" s="13" t="s">
        <v>8291</v>
      </c>
      <c r="I1972" s="13" t="s">
        <v>8293</v>
      </c>
      <c r="J1972" s="27">
        <v>1</v>
      </c>
      <c r="K1972" s="13" t="s">
        <v>8291</v>
      </c>
      <c r="L1972" s="13" t="str">
        <f t="shared" si="122"/>
        <v>No</v>
      </c>
      <c r="M1972" s="28">
        <f t="shared" si="123"/>
        <v>1</v>
      </c>
    </row>
    <row r="1973" spans="2:13" ht="15.75" customHeight="1" x14ac:dyDescent="0.3">
      <c r="B1973" s="12" t="s">
        <v>7055</v>
      </c>
      <c r="C1973" s="13">
        <v>17.5</v>
      </c>
      <c r="D1973" s="13" t="str">
        <f t="shared" si="120"/>
        <v>Underweight</v>
      </c>
      <c r="E1973" s="13">
        <v>4.5599999999999996</v>
      </c>
      <c r="F1973" s="13" t="str">
        <f t="shared" si="121"/>
        <v>Normal</v>
      </c>
      <c r="G1973" s="13" t="s">
        <v>8291</v>
      </c>
      <c r="H1973" s="13" t="s">
        <v>8291</v>
      </c>
      <c r="I1973" s="13" t="s">
        <v>8291</v>
      </c>
      <c r="J1973" s="27">
        <v>1</v>
      </c>
      <c r="K1973" s="13" t="s">
        <v>8291</v>
      </c>
      <c r="L1973" s="13" t="str">
        <f t="shared" si="122"/>
        <v>No</v>
      </c>
      <c r="M1973" s="28">
        <f t="shared" si="123"/>
        <v>1</v>
      </c>
    </row>
    <row r="1974" spans="2:13" ht="15.75" customHeight="1" x14ac:dyDescent="0.3">
      <c r="B1974" s="12" t="s">
        <v>7059</v>
      </c>
      <c r="C1974" s="13">
        <v>34.799999999999997</v>
      </c>
      <c r="D1974" s="13" t="str">
        <f t="shared" si="120"/>
        <v>Obesity</v>
      </c>
      <c r="E1974" s="13">
        <v>4.42</v>
      </c>
      <c r="F1974" s="13" t="str">
        <f t="shared" si="121"/>
        <v>Normal</v>
      </c>
      <c r="G1974" s="13" t="s">
        <v>8293</v>
      </c>
      <c r="H1974" s="13" t="s">
        <v>8293</v>
      </c>
      <c r="I1974" s="13" t="s">
        <v>8291</v>
      </c>
      <c r="J1974" s="27">
        <v>2</v>
      </c>
      <c r="K1974" s="13" t="s">
        <v>8291</v>
      </c>
      <c r="L1974" s="13" t="str">
        <f t="shared" si="122"/>
        <v>No</v>
      </c>
      <c r="M1974" s="28">
        <f t="shared" si="123"/>
        <v>2</v>
      </c>
    </row>
    <row r="1975" spans="2:13" ht="15.75" customHeight="1" x14ac:dyDescent="0.3">
      <c r="B1975" s="12" t="s">
        <v>7062</v>
      </c>
      <c r="C1975" s="13">
        <v>17.3</v>
      </c>
      <c r="D1975" s="13" t="str">
        <f t="shared" si="120"/>
        <v>Underweight</v>
      </c>
      <c r="E1975" s="13">
        <v>7.66</v>
      </c>
      <c r="F1975" s="13" t="str">
        <f t="shared" si="121"/>
        <v>Diabetes</v>
      </c>
      <c r="G1975" s="13" t="s">
        <v>8293</v>
      </c>
      <c r="H1975" s="13" t="s">
        <v>8291</v>
      </c>
      <c r="I1975" s="13" t="s">
        <v>8291</v>
      </c>
      <c r="J1975" s="27">
        <v>1</v>
      </c>
      <c r="K1975" s="13" t="s">
        <v>8291</v>
      </c>
      <c r="L1975" s="13" t="str">
        <f t="shared" si="122"/>
        <v>No</v>
      </c>
      <c r="M1975" s="28">
        <f t="shared" si="123"/>
        <v>1</v>
      </c>
    </row>
    <row r="1976" spans="2:13" ht="15.75" customHeight="1" x14ac:dyDescent="0.3">
      <c r="B1976" s="12" t="s">
        <v>7066</v>
      </c>
      <c r="C1976" s="13">
        <v>32.25</v>
      </c>
      <c r="D1976" s="13" t="str">
        <f t="shared" si="120"/>
        <v>Obesity</v>
      </c>
      <c r="E1976" s="13">
        <v>5.2</v>
      </c>
      <c r="F1976" s="13" t="str">
        <f t="shared" si="121"/>
        <v>Normal</v>
      </c>
      <c r="G1976" s="13" t="s">
        <v>8293</v>
      </c>
      <c r="H1976" s="13" t="s">
        <v>8291</v>
      </c>
      <c r="I1976" s="13" t="s">
        <v>8291</v>
      </c>
      <c r="J1976" s="27" t="s">
        <v>8292</v>
      </c>
      <c r="K1976" s="13" t="s">
        <v>8291</v>
      </c>
      <c r="L1976" s="13" t="str">
        <f t="shared" si="122"/>
        <v>No</v>
      </c>
      <c r="M1976" s="28">
        <f t="shared" si="123"/>
        <v>0</v>
      </c>
    </row>
    <row r="1977" spans="2:13" ht="15.75" customHeight="1" x14ac:dyDescent="0.3">
      <c r="B1977" s="12" t="s">
        <v>7070</v>
      </c>
      <c r="C1977" s="13">
        <v>42.4</v>
      </c>
      <c r="D1977" s="13" t="str">
        <f t="shared" si="120"/>
        <v>Obesity</v>
      </c>
      <c r="E1977" s="13">
        <v>5.53</v>
      </c>
      <c r="F1977" s="13" t="str">
        <f t="shared" si="121"/>
        <v>Normal</v>
      </c>
      <c r="G1977" s="13" t="s">
        <v>8293</v>
      </c>
      <c r="H1977" s="13" t="s">
        <v>8291</v>
      </c>
      <c r="I1977" s="13" t="s">
        <v>8291</v>
      </c>
      <c r="J1977" s="27" t="s">
        <v>8292</v>
      </c>
      <c r="K1977" s="13" t="s">
        <v>8291</v>
      </c>
      <c r="L1977" s="13" t="str">
        <f t="shared" si="122"/>
        <v>No</v>
      </c>
      <c r="M1977" s="28">
        <f t="shared" si="123"/>
        <v>0</v>
      </c>
    </row>
    <row r="1978" spans="2:13" ht="15.75" customHeight="1" x14ac:dyDescent="0.3">
      <c r="B1978" s="12" t="s">
        <v>7074</v>
      </c>
      <c r="C1978" s="13">
        <v>38.664999999999999</v>
      </c>
      <c r="D1978" s="13" t="str">
        <f t="shared" si="120"/>
        <v>Obesity</v>
      </c>
      <c r="E1978" s="13">
        <v>4.8600000000000003</v>
      </c>
      <c r="F1978" s="13" t="str">
        <f t="shared" si="121"/>
        <v>Normal</v>
      </c>
      <c r="G1978" s="13" t="s">
        <v>8291</v>
      </c>
      <c r="H1978" s="13" t="s">
        <v>8293</v>
      </c>
      <c r="I1978" s="13" t="s">
        <v>8291</v>
      </c>
      <c r="J1978" s="27">
        <v>1</v>
      </c>
      <c r="K1978" s="13" t="s">
        <v>8291</v>
      </c>
      <c r="L1978" s="13" t="str">
        <f t="shared" si="122"/>
        <v>No</v>
      </c>
      <c r="M1978" s="28">
        <f t="shared" si="123"/>
        <v>1</v>
      </c>
    </row>
    <row r="1979" spans="2:13" ht="15.75" customHeight="1" x14ac:dyDescent="0.3">
      <c r="B1979" s="12" t="s">
        <v>7078</v>
      </c>
      <c r="C1979" s="13">
        <v>29.92</v>
      </c>
      <c r="D1979" s="13" t="b">
        <f t="shared" si="120"/>
        <v>0</v>
      </c>
      <c r="E1979" s="13">
        <v>5.49</v>
      </c>
      <c r="F1979" s="13" t="str">
        <f t="shared" si="121"/>
        <v>Normal</v>
      </c>
      <c r="G1979" s="13" t="s">
        <v>8293</v>
      </c>
      <c r="H1979" s="13" t="s">
        <v>8291</v>
      </c>
      <c r="I1979" s="13" t="s">
        <v>8291</v>
      </c>
      <c r="J1979" s="27" t="s">
        <v>8292</v>
      </c>
      <c r="K1979" s="13" t="s">
        <v>8291</v>
      </c>
      <c r="L1979" s="13" t="str">
        <f t="shared" si="122"/>
        <v>No</v>
      </c>
      <c r="M1979" s="28">
        <f t="shared" si="123"/>
        <v>0</v>
      </c>
    </row>
    <row r="1980" spans="2:13" ht="15.75" customHeight="1" x14ac:dyDescent="0.3">
      <c r="B1980" s="12" t="s">
        <v>7081</v>
      </c>
      <c r="C1980" s="13">
        <v>29.48</v>
      </c>
      <c r="D1980" s="13" t="str">
        <f t="shared" si="120"/>
        <v>Overweight</v>
      </c>
      <c r="E1980" s="13">
        <v>4.09</v>
      </c>
      <c r="F1980" s="13" t="str">
        <f t="shared" si="121"/>
        <v>Normal</v>
      </c>
      <c r="G1980" s="13" t="s">
        <v>8293</v>
      </c>
      <c r="H1980" s="13" t="s">
        <v>8291</v>
      </c>
      <c r="I1980" s="13" t="s">
        <v>8291</v>
      </c>
      <c r="J1980" s="27" t="s">
        <v>8292</v>
      </c>
      <c r="K1980" s="13" t="s">
        <v>8291</v>
      </c>
      <c r="L1980" s="13" t="str">
        <f t="shared" si="122"/>
        <v>No</v>
      </c>
      <c r="M1980" s="28">
        <f t="shared" si="123"/>
        <v>0</v>
      </c>
    </row>
    <row r="1981" spans="2:13" ht="15.75" customHeight="1" x14ac:dyDescent="0.3">
      <c r="B1981" s="12" t="s">
        <v>7084</v>
      </c>
      <c r="C1981" s="13">
        <v>28.785</v>
      </c>
      <c r="D1981" s="13" t="str">
        <f t="shared" si="120"/>
        <v>Overweight</v>
      </c>
      <c r="E1981" s="13">
        <v>4.3099999999999996</v>
      </c>
      <c r="F1981" s="13" t="str">
        <f t="shared" si="121"/>
        <v>Normal</v>
      </c>
      <c r="G1981" s="13" t="s">
        <v>8293</v>
      </c>
      <c r="H1981" s="13" t="s">
        <v>8291</v>
      </c>
      <c r="I1981" s="13" t="s">
        <v>8291</v>
      </c>
      <c r="J1981" s="27" t="s">
        <v>8292</v>
      </c>
      <c r="K1981" s="13" t="s">
        <v>8291</v>
      </c>
      <c r="L1981" s="13" t="str">
        <f t="shared" si="122"/>
        <v>No</v>
      </c>
      <c r="M1981" s="28">
        <f t="shared" si="123"/>
        <v>0</v>
      </c>
    </row>
    <row r="1982" spans="2:13" ht="15.75" customHeight="1" x14ac:dyDescent="0.3">
      <c r="B1982" s="12" t="s">
        <v>7088</v>
      </c>
      <c r="C1982" s="13">
        <v>19.8</v>
      </c>
      <c r="D1982" s="13" t="str">
        <f t="shared" si="120"/>
        <v>Healthy Weight</v>
      </c>
      <c r="E1982" s="13">
        <v>4</v>
      </c>
      <c r="F1982" s="13" t="str">
        <f t="shared" si="121"/>
        <v>Normal</v>
      </c>
      <c r="G1982" s="13" t="s">
        <v>8293</v>
      </c>
      <c r="H1982" s="13" t="s">
        <v>8291</v>
      </c>
      <c r="I1982" s="13" t="s">
        <v>8291</v>
      </c>
      <c r="J1982" s="27" t="s">
        <v>8292</v>
      </c>
      <c r="K1982" s="13" t="s">
        <v>8291</v>
      </c>
      <c r="L1982" s="13" t="str">
        <f t="shared" si="122"/>
        <v>No</v>
      </c>
      <c r="M1982" s="28">
        <f t="shared" si="123"/>
        <v>0</v>
      </c>
    </row>
    <row r="1983" spans="2:13" ht="15.75" customHeight="1" x14ac:dyDescent="0.3">
      <c r="B1983" s="12" t="s">
        <v>7092</v>
      </c>
      <c r="C1983" s="13">
        <v>35.53</v>
      </c>
      <c r="D1983" s="13" t="str">
        <f t="shared" si="120"/>
        <v>Obesity</v>
      </c>
      <c r="E1983" s="13">
        <v>4.68</v>
      </c>
      <c r="F1983" s="13" t="str">
        <f t="shared" si="121"/>
        <v>Normal</v>
      </c>
      <c r="G1983" s="13" t="s">
        <v>8291</v>
      </c>
      <c r="H1983" s="13" t="s">
        <v>8291</v>
      </c>
      <c r="I1983" s="13" t="s">
        <v>8293</v>
      </c>
      <c r="J1983" s="27">
        <v>1</v>
      </c>
      <c r="K1983" s="13" t="s">
        <v>8291</v>
      </c>
      <c r="L1983" s="13" t="str">
        <f t="shared" si="122"/>
        <v>No</v>
      </c>
      <c r="M1983" s="28">
        <f t="shared" si="123"/>
        <v>1</v>
      </c>
    </row>
    <row r="1984" spans="2:13" ht="15.75" customHeight="1" x14ac:dyDescent="0.3">
      <c r="B1984" s="12" t="s">
        <v>7096</v>
      </c>
      <c r="C1984" s="13">
        <v>21.47</v>
      </c>
      <c r="D1984" s="13" t="str">
        <f t="shared" si="120"/>
        <v>Healthy Weight</v>
      </c>
      <c r="E1984" s="13">
        <v>4.0199999999999996</v>
      </c>
      <c r="F1984" s="13" t="str">
        <f t="shared" si="121"/>
        <v>Normal</v>
      </c>
      <c r="G1984" s="13" t="s">
        <v>8293</v>
      </c>
      <c r="H1984" s="13" t="s">
        <v>8291</v>
      </c>
      <c r="I1984" s="13" t="s">
        <v>8291</v>
      </c>
      <c r="J1984" s="27">
        <v>1</v>
      </c>
      <c r="K1984" s="13" t="s">
        <v>8291</v>
      </c>
      <c r="L1984" s="13" t="str">
        <f t="shared" si="122"/>
        <v>No</v>
      </c>
      <c r="M1984" s="28">
        <f t="shared" si="123"/>
        <v>1</v>
      </c>
    </row>
    <row r="1985" spans="2:13" ht="15.75" customHeight="1" x14ac:dyDescent="0.3">
      <c r="B1985" s="12" t="s">
        <v>7100</v>
      </c>
      <c r="C1985" s="13">
        <v>25.9</v>
      </c>
      <c r="D1985" s="13" t="str">
        <f t="shared" si="120"/>
        <v>Overweight</v>
      </c>
      <c r="E1985" s="13">
        <v>5.12</v>
      </c>
      <c r="F1985" s="13" t="str">
        <f t="shared" si="121"/>
        <v>Normal</v>
      </c>
      <c r="G1985" s="13" t="s">
        <v>8291</v>
      </c>
      <c r="H1985" s="13" t="s">
        <v>8291</v>
      </c>
      <c r="I1985" s="13" t="s">
        <v>8293</v>
      </c>
      <c r="J1985" s="27">
        <v>1</v>
      </c>
      <c r="K1985" s="13" t="s">
        <v>8291</v>
      </c>
      <c r="L1985" s="13" t="str">
        <f t="shared" si="122"/>
        <v>No</v>
      </c>
      <c r="M1985" s="28">
        <f t="shared" si="123"/>
        <v>1</v>
      </c>
    </row>
    <row r="1986" spans="2:13" ht="15.75" customHeight="1" x14ac:dyDescent="0.3">
      <c r="B1986" s="12" t="s">
        <v>7104</v>
      </c>
      <c r="C1986" s="13">
        <v>20.81</v>
      </c>
      <c r="D1986" s="13" t="str">
        <f t="shared" si="120"/>
        <v>Healthy Weight</v>
      </c>
      <c r="E1986" s="13">
        <v>5.52</v>
      </c>
      <c r="F1986" s="13" t="str">
        <f t="shared" si="121"/>
        <v>Normal</v>
      </c>
      <c r="G1986" s="13" t="s">
        <v>8291</v>
      </c>
      <c r="H1986" s="13" t="s">
        <v>8291</v>
      </c>
      <c r="I1986" s="13" t="s">
        <v>8291</v>
      </c>
      <c r="J1986" s="27" t="s">
        <v>8292</v>
      </c>
      <c r="K1986" s="13" t="s">
        <v>8291</v>
      </c>
      <c r="L1986" s="13" t="str">
        <f t="shared" si="122"/>
        <v>No</v>
      </c>
      <c r="M1986" s="28">
        <f t="shared" si="123"/>
        <v>0</v>
      </c>
    </row>
    <row r="1987" spans="2:13" ht="15.75" customHeight="1" x14ac:dyDescent="0.3">
      <c r="B1987" s="12" t="s">
        <v>7108</v>
      </c>
      <c r="C1987" s="13">
        <v>25.84</v>
      </c>
      <c r="D1987" s="13" t="str">
        <f t="shared" ref="D1987:D2050" si="124">IF(C1987&lt;18.5,"Underweight", IF(AND(C1987&gt;=18.5,C1987&lt;=24.9),"Healthy Weight", IF(AND(C1987&gt;=25,C1987&lt;=29.9),"Overweight", IF(C1987&gt;=30,"Obesity"))))</f>
        <v>Overweight</v>
      </c>
      <c r="E1987" s="13">
        <v>5.81</v>
      </c>
      <c r="F1987" s="13" t="str">
        <f t="shared" ref="F1987:F2050" si="125">IF(E1987&lt;5.7,"Normal",IF(AND(E1987&gt;=5.7,E1987&lt;=6.4),"Prediabetes",IF(E1987&gt;=6.5,"Diabetes")))</f>
        <v>Prediabetes</v>
      </c>
      <c r="G1987" s="13" t="s">
        <v>8293</v>
      </c>
      <c r="H1987" s="13" t="s">
        <v>8291</v>
      </c>
      <c r="I1987" s="13" t="s">
        <v>8293</v>
      </c>
      <c r="J1987" s="27">
        <v>1</v>
      </c>
      <c r="K1987" s="13" t="s">
        <v>8291</v>
      </c>
      <c r="L1987" s="13" t="str">
        <f t="shared" ref="L1987:L2050" si="126">IF($K$3:$K$2337="?","No",K1987)</f>
        <v>No</v>
      </c>
      <c r="M1987" s="28">
        <f t="shared" ref="M1987:M2050" si="127">IF(J1987="No major surgery", 0,J1987)</f>
        <v>1</v>
      </c>
    </row>
    <row r="1988" spans="2:13" ht="15.75" customHeight="1" x14ac:dyDescent="0.3">
      <c r="B1988" s="12" t="s">
        <v>7111</v>
      </c>
      <c r="C1988" s="13">
        <v>30.95</v>
      </c>
      <c r="D1988" s="13" t="str">
        <f t="shared" si="124"/>
        <v>Obesity</v>
      </c>
      <c r="E1988" s="13">
        <v>5.16</v>
      </c>
      <c r="F1988" s="13" t="str">
        <f t="shared" si="125"/>
        <v>Normal</v>
      </c>
      <c r="G1988" s="13" t="s">
        <v>8291</v>
      </c>
      <c r="H1988" s="13" t="s">
        <v>8291</v>
      </c>
      <c r="I1988" s="13" t="s">
        <v>8293</v>
      </c>
      <c r="J1988" s="27">
        <v>1</v>
      </c>
      <c r="K1988" s="13" t="s">
        <v>8291</v>
      </c>
      <c r="L1988" s="13" t="str">
        <f t="shared" si="126"/>
        <v>No</v>
      </c>
      <c r="M1988" s="28">
        <f t="shared" si="127"/>
        <v>1</v>
      </c>
    </row>
    <row r="1989" spans="2:13" ht="15.75" customHeight="1" x14ac:dyDescent="0.3">
      <c r="B1989" s="12" t="s">
        <v>7114</v>
      </c>
      <c r="C1989" s="13">
        <v>30.54</v>
      </c>
      <c r="D1989" s="13" t="str">
        <f t="shared" si="124"/>
        <v>Obesity</v>
      </c>
      <c r="E1989" s="13">
        <v>5</v>
      </c>
      <c r="F1989" s="13" t="str">
        <f t="shared" si="125"/>
        <v>Normal</v>
      </c>
      <c r="G1989" s="13" t="s">
        <v>8291</v>
      </c>
      <c r="H1989" s="13" t="s">
        <v>8291</v>
      </c>
      <c r="I1989" s="13" t="s">
        <v>8293</v>
      </c>
      <c r="J1989" s="27">
        <v>1</v>
      </c>
      <c r="K1989" s="13" t="s">
        <v>8291</v>
      </c>
      <c r="L1989" s="13" t="str">
        <f t="shared" si="126"/>
        <v>No</v>
      </c>
      <c r="M1989" s="28">
        <f t="shared" si="127"/>
        <v>1</v>
      </c>
    </row>
    <row r="1990" spans="2:13" ht="15.75" customHeight="1" x14ac:dyDescent="0.3">
      <c r="B1990" s="12" t="s">
        <v>7117</v>
      </c>
      <c r="C1990" s="13">
        <v>33.914999999999999</v>
      </c>
      <c r="D1990" s="13" t="str">
        <f t="shared" si="124"/>
        <v>Obesity</v>
      </c>
      <c r="E1990" s="13">
        <v>5.84</v>
      </c>
      <c r="F1990" s="13" t="str">
        <f t="shared" si="125"/>
        <v>Prediabetes</v>
      </c>
      <c r="G1990" s="13" t="s">
        <v>8293</v>
      </c>
      <c r="H1990" s="13" t="s">
        <v>8291</v>
      </c>
      <c r="I1990" s="13" t="s">
        <v>8291</v>
      </c>
      <c r="J1990" s="27" t="s">
        <v>8292</v>
      </c>
      <c r="K1990" s="13" t="s">
        <v>8291</v>
      </c>
      <c r="L1990" s="13" t="str">
        <f t="shared" si="126"/>
        <v>No</v>
      </c>
      <c r="M1990" s="28">
        <f t="shared" si="127"/>
        <v>0</v>
      </c>
    </row>
    <row r="1991" spans="2:13" ht="15.75" customHeight="1" x14ac:dyDescent="0.3">
      <c r="B1991" s="12" t="s">
        <v>7121</v>
      </c>
      <c r="C1991" s="13">
        <v>33.31</v>
      </c>
      <c r="D1991" s="13" t="str">
        <f t="shared" si="124"/>
        <v>Obesity</v>
      </c>
      <c r="E1991" s="13">
        <v>4.1900000000000004</v>
      </c>
      <c r="F1991" s="13" t="str">
        <f t="shared" si="125"/>
        <v>Normal</v>
      </c>
      <c r="G1991" s="13" t="s">
        <v>8291</v>
      </c>
      <c r="H1991" s="13" t="s">
        <v>8291</v>
      </c>
      <c r="I1991" s="13" t="s">
        <v>8293</v>
      </c>
      <c r="J1991" s="27">
        <v>1</v>
      </c>
      <c r="K1991" s="13" t="s">
        <v>8291</v>
      </c>
      <c r="L1991" s="13" t="str">
        <f t="shared" si="126"/>
        <v>No</v>
      </c>
      <c r="M1991" s="28">
        <f t="shared" si="127"/>
        <v>1</v>
      </c>
    </row>
    <row r="1992" spans="2:13" ht="15.75" customHeight="1" x14ac:dyDescent="0.3">
      <c r="B1992" s="12" t="s">
        <v>7124</v>
      </c>
      <c r="C1992" s="13">
        <v>25.745000000000001</v>
      </c>
      <c r="D1992" s="13" t="str">
        <f t="shared" si="124"/>
        <v>Overweight</v>
      </c>
      <c r="E1992" s="13">
        <v>4.62</v>
      </c>
      <c r="F1992" s="13" t="str">
        <f t="shared" si="125"/>
        <v>Normal</v>
      </c>
      <c r="G1992" s="13" t="s">
        <v>8293</v>
      </c>
      <c r="H1992" s="13" t="s">
        <v>8291</v>
      </c>
      <c r="I1992" s="13" t="s">
        <v>8291</v>
      </c>
      <c r="J1992" s="27" t="s">
        <v>8292</v>
      </c>
      <c r="K1992" s="13" t="s">
        <v>8291</v>
      </c>
      <c r="L1992" s="13" t="str">
        <f t="shared" si="126"/>
        <v>No</v>
      </c>
      <c r="M1992" s="28">
        <f t="shared" si="127"/>
        <v>0</v>
      </c>
    </row>
    <row r="1993" spans="2:13" ht="15.75" customHeight="1" x14ac:dyDescent="0.3">
      <c r="B1993" s="12" t="s">
        <v>7128</v>
      </c>
      <c r="C1993" s="13">
        <v>37.1</v>
      </c>
      <c r="D1993" s="13" t="str">
        <f t="shared" si="124"/>
        <v>Obesity</v>
      </c>
      <c r="E1993" s="13">
        <v>6.24</v>
      </c>
      <c r="F1993" s="13" t="str">
        <f t="shared" si="125"/>
        <v>Prediabetes</v>
      </c>
      <c r="G1993" s="13" t="s">
        <v>8291</v>
      </c>
      <c r="H1993" s="13" t="s">
        <v>8291</v>
      </c>
      <c r="I1993" s="13" t="s">
        <v>8291</v>
      </c>
      <c r="J1993" s="27" t="s">
        <v>8292</v>
      </c>
      <c r="K1993" s="13" t="s">
        <v>8291</v>
      </c>
      <c r="L1993" s="13" t="str">
        <f t="shared" si="126"/>
        <v>No</v>
      </c>
      <c r="M1993" s="28">
        <f t="shared" si="127"/>
        <v>0</v>
      </c>
    </row>
    <row r="1994" spans="2:13" ht="15.75" customHeight="1" x14ac:dyDescent="0.3">
      <c r="B1994" s="12" t="s">
        <v>7131</v>
      </c>
      <c r="C1994" s="13">
        <v>35.435000000000002</v>
      </c>
      <c r="D1994" s="13" t="str">
        <f t="shared" si="124"/>
        <v>Obesity</v>
      </c>
      <c r="E1994" s="13">
        <v>5.81</v>
      </c>
      <c r="F1994" s="13" t="str">
        <f t="shared" si="125"/>
        <v>Prediabetes</v>
      </c>
      <c r="G1994" s="13" t="s">
        <v>8291</v>
      </c>
      <c r="H1994" s="13" t="s">
        <v>8291</v>
      </c>
      <c r="I1994" s="13" t="s">
        <v>8291</v>
      </c>
      <c r="J1994" s="27" t="s">
        <v>8292</v>
      </c>
      <c r="K1994" s="13" t="s">
        <v>8291</v>
      </c>
      <c r="L1994" s="13" t="str">
        <f t="shared" si="126"/>
        <v>No</v>
      </c>
      <c r="M1994" s="28">
        <f t="shared" si="127"/>
        <v>0</v>
      </c>
    </row>
    <row r="1995" spans="2:13" ht="15.75" customHeight="1" x14ac:dyDescent="0.3">
      <c r="B1995" s="12" t="s">
        <v>7135</v>
      </c>
      <c r="C1995" s="13">
        <v>20.399999999999999</v>
      </c>
      <c r="D1995" s="13" t="str">
        <f t="shared" si="124"/>
        <v>Healthy Weight</v>
      </c>
      <c r="E1995" s="13">
        <v>4.83</v>
      </c>
      <c r="F1995" s="13" t="str">
        <f t="shared" si="125"/>
        <v>Normal</v>
      </c>
      <c r="G1995" s="13" t="s">
        <v>8291</v>
      </c>
      <c r="H1995" s="13" t="s">
        <v>8291</v>
      </c>
      <c r="I1995" s="13" t="s">
        <v>8291</v>
      </c>
      <c r="J1995" s="27" t="s">
        <v>8292</v>
      </c>
      <c r="K1995" s="13" t="s">
        <v>8291</v>
      </c>
      <c r="L1995" s="13" t="str">
        <f t="shared" si="126"/>
        <v>No</v>
      </c>
      <c r="M1995" s="28">
        <f t="shared" si="127"/>
        <v>0</v>
      </c>
    </row>
    <row r="1996" spans="2:13" ht="15.75" customHeight="1" x14ac:dyDescent="0.3">
      <c r="B1996" s="12" t="s">
        <v>7139</v>
      </c>
      <c r="C1996" s="13">
        <v>42.13</v>
      </c>
      <c r="D1996" s="13" t="str">
        <f t="shared" si="124"/>
        <v>Obesity</v>
      </c>
      <c r="E1996" s="13">
        <v>5.72</v>
      </c>
      <c r="F1996" s="13" t="str">
        <f t="shared" si="125"/>
        <v>Prediabetes</v>
      </c>
      <c r="G1996" s="13" t="s">
        <v>8293</v>
      </c>
      <c r="H1996" s="13" t="s">
        <v>8291</v>
      </c>
      <c r="I1996" s="13" t="s">
        <v>8293</v>
      </c>
      <c r="J1996" s="27">
        <v>1</v>
      </c>
      <c r="K1996" s="13" t="s">
        <v>8291</v>
      </c>
      <c r="L1996" s="13" t="str">
        <f t="shared" si="126"/>
        <v>No</v>
      </c>
      <c r="M1996" s="28">
        <f t="shared" si="127"/>
        <v>1</v>
      </c>
    </row>
    <row r="1997" spans="2:13" ht="15.75" customHeight="1" x14ac:dyDescent="0.3">
      <c r="B1997" s="12" t="s">
        <v>7142</v>
      </c>
      <c r="C1997" s="13">
        <v>33.99</v>
      </c>
      <c r="D1997" s="13" t="str">
        <f t="shared" si="124"/>
        <v>Obesity</v>
      </c>
      <c r="E1997" s="13">
        <v>4.83</v>
      </c>
      <c r="F1997" s="13" t="str">
        <f t="shared" si="125"/>
        <v>Normal</v>
      </c>
      <c r="G1997" s="13" t="s">
        <v>8293</v>
      </c>
      <c r="H1997" s="13" t="s">
        <v>8291</v>
      </c>
      <c r="I1997" s="13" t="s">
        <v>8293</v>
      </c>
      <c r="J1997" s="27">
        <v>1</v>
      </c>
      <c r="K1997" s="13" t="s">
        <v>8291</v>
      </c>
      <c r="L1997" s="13" t="str">
        <f t="shared" si="126"/>
        <v>No</v>
      </c>
      <c r="M1997" s="28">
        <f t="shared" si="127"/>
        <v>1</v>
      </c>
    </row>
    <row r="1998" spans="2:13" ht="15.75" customHeight="1" x14ac:dyDescent="0.3">
      <c r="B1998" s="12" t="s">
        <v>7146</v>
      </c>
      <c r="C1998" s="13">
        <v>28.594999999999999</v>
      </c>
      <c r="D1998" s="13" t="str">
        <f t="shared" si="124"/>
        <v>Overweight</v>
      </c>
      <c r="E1998" s="13">
        <v>4.1399999999999997</v>
      </c>
      <c r="F1998" s="13" t="str">
        <f t="shared" si="125"/>
        <v>Normal</v>
      </c>
      <c r="G1998" s="13" t="s">
        <v>8293</v>
      </c>
      <c r="H1998" s="13" t="s">
        <v>8291</v>
      </c>
      <c r="I1998" s="13" t="s">
        <v>8293</v>
      </c>
      <c r="J1998" s="27">
        <v>1</v>
      </c>
      <c r="K1998" s="13" t="s">
        <v>8291</v>
      </c>
      <c r="L1998" s="13" t="str">
        <f t="shared" si="126"/>
        <v>No</v>
      </c>
      <c r="M1998" s="28">
        <f t="shared" si="127"/>
        <v>1</v>
      </c>
    </row>
    <row r="1999" spans="2:13" ht="15.75" customHeight="1" x14ac:dyDescent="0.3">
      <c r="B1999" s="12" t="s">
        <v>7149</v>
      </c>
      <c r="C1999" s="13">
        <v>20.8</v>
      </c>
      <c r="D1999" s="13" t="str">
        <f t="shared" si="124"/>
        <v>Healthy Weight</v>
      </c>
      <c r="E1999" s="13">
        <v>4.07</v>
      </c>
      <c r="F1999" s="13" t="str">
        <f t="shared" si="125"/>
        <v>Normal</v>
      </c>
      <c r="G1999" s="13" t="s">
        <v>8293</v>
      </c>
      <c r="H1999" s="13" t="s">
        <v>8291</v>
      </c>
      <c r="I1999" s="13" t="s">
        <v>8293</v>
      </c>
      <c r="J1999" s="27">
        <v>1</v>
      </c>
      <c r="K1999" s="13" t="s">
        <v>8291</v>
      </c>
      <c r="L1999" s="13" t="str">
        <f t="shared" si="126"/>
        <v>No</v>
      </c>
      <c r="M1999" s="28">
        <f t="shared" si="127"/>
        <v>1</v>
      </c>
    </row>
    <row r="2000" spans="2:13" ht="15.75" customHeight="1" x14ac:dyDescent="0.3">
      <c r="B2000" s="12" t="s">
        <v>7151</v>
      </c>
      <c r="C2000" s="13">
        <v>23.465</v>
      </c>
      <c r="D2000" s="13" t="str">
        <f t="shared" si="124"/>
        <v>Healthy Weight</v>
      </c>
      <c r="E2000" s="13">
        <v>6.26</v>
      </c>
      <c r="F2000" s="13" t="str">
        <f t="shared" si="125"/>
        <v>Prediabetes</v>
      </c>
      <c r="G2000" s="13" t="s">
        <v>8293</v>
      </c>
      <c r="H2000" s="13" t="s">
        <v>8291</v>
      </c>
      <c r="I2000" s="13" t="s">
        <v>8293</v>
      </c>
      <c r="J2000" s="27">
        <v>1</v>
      </c>
      <c r="K2000" s="13" t="s">
        <v>8291</v>
      </c>
      <c r="L2000" s="13" t="str">
        <f t="shared" si="126"/>
        <v>No</v>
      </c>
      <c r="M2000" s="28">
        <f t="shared" si="127"/>
        <v>1</v>
      </c>
    </row>
    <row r="2001" spans="2:13" ht="15.75" customHeight="1" x14ac:dyDescent="0.3">
      <c r="B2001" s="12" t="s">
        <v>7155</v>
      </c>
      <c r="C2001" s="13">
        <v>40.185000000000002</v>
      </c>
      <c r="D2001" s="13" t="str">
        <f t="shared" si="124"/>
        <v>Obesity</v>
      </c>
      <c r="E2001" s="13">
        <v>5.88</v>
      </c>
      <c r="F2001" s="13" t="str">
        <f t="shared" si="125"/>
        <v>Prediabetes</v>
      </c>
      <c r="G2001" s="13" t="s">
        <v>8293</v>
      </c>
      <c r="H2001" s="13" t="s">
        <v>8291</v>
      </c>
      <c r="I2001" s="13" t="s">
        <v>8291</v>
      </c>
      <c r="J2001" s="27" t="s">
        <v>8292</v>
      </c>
      <c r="K2001" s="13" t="s">
        <v>8291</v>
      </c>
      <c r="L2001" s="13" t="str">
        <f t="shared" si="126"/>
        <v>No</v>
      </c>
      <c r="M2001" s="28">
        <f t="shared" si="127"/>
        <v>0</v>
      </c>
    </row>
    <row r="2002" spans="2:13" ht="15.75" customHeight="1" x14ac:dyDescent="0.3">
      <c r="B2002" s="12" t="s">
        <v>7157</v>
      </c>
      <c r="C2002" s="13">
        <v>21.89</v>
      </c>
      <c r="D2002" s="13" t="str">
        <f t="shared" si="124"/>
        <v>Healthy Weight</v>
      </c>
      <c r="E2002" s="13">
        <v>5.72</v>
      </c>
      <c r="F2002" s="13" t="str">
        <f t="shared" si="125"/>
        <v>Prediabetes</v>
      </c>
      <c r="G2002" s="13" t="s">
        <v>8293</v>
      </c>
      <c r="H2002" s="13" t="s">
        <v>8291</v>
      </c>
      <c r="I2002" s="13" t="s">
        <v>8291</v>
      </c>
      <c r="J2002" s="27" t="s">
        <v>8292</v>
      </c>
      <c r="K2002" s="13" t="s">
        <v>8291</v>
      </c>
      <c r="L2002" s="13" t="str">
        <f t="shared" si="126"/>
        <v>No</v>
      </c>
      <c r="M2002" s="28">
        <f t="shared" si="127"/>
        <v>0</v>
      </c>
    </row>
    <row r="2003" spans="2:13" ht="15.75" customHeight="1" x14ac:dyDescent="0.3">
      <c r="B2003" s="12" t="s">
        <v>7161</v>
      </c>
      <c r="C2003" s="13">
        <v>29.34</v>
      </c>
      <c r="D2003" s="13" t="str">
        <f t="shared" si="124"/>
        <v>Overweight</v>
      </c>
      <c r="E2003" s="13">
        <v>6.09</v>
      </c>
      <c r="F2003" s="13" t="str">
        <f t="shared" si="125"/>
        <v>Prediabetes</v>
      </c>
      <c r="G2003" s="13" t="s">
        <v>8293</v>
      </c>
      <c r="H2003" s="13" t="s">
        <v>8293</v>
      </c>
      <c r="I2003" s="13" t="s">
        <v>8291</v>
      </c>
      <c r="J2003" s="27">
        <v>2</v>
      </c>
      <c r="K2003" s="13" t="s">
        <v>8291</v>
      </c>
      <c r="L2003" s="13" t="str">
        <f t="shared" si="126"/>
        <v>No</v>
      </c>
      <c r="M2003" s="28">
        <f t="shared" si="127"/>
        <v>2</v>
      </c>
    </row>
    <row r="2004" spans="2:13" ht="15.75" customHeight="1" x14ac:dyDescent="0.3">
      <c r="B2004" s="12" t="s">
        <v>7165</v>
      </c>
      <c r="C2004" s="13">
        <v>22.61</v>
      </c>
      <c r="D2004" s="13" t="str">
        <f t="shared" si="124"/>
        <v>Healthy Weight</v>
      </c>
      <c r="E2004" s="13">
        <v>4.25</v>
      </c>
      <c r="F2004" s="13" t="str">
        <f t="shared" si="125"/>
        <v>Normal</v>
      </c>
      <c r="G2004" s="13" t="s">
        <v>8293</v>
      </c>
      <c r="H2004" s="13" t="s">
        <v>8291</v>
      </c>
      <c r="I2004" s="13" t="s">
        <v>8291</v>
      </c>
      <c r="J2004" s="27" t="s">
        <v>8292</v>
      </c>
      <c r="K2004" s="13" t="s">
        <v>8291</v>
      </c>
      <c r="L2004" s="13" t="str">
        <f t="shared" si="126"/>
        <v>No</v>
      </c>
      <c r="M2004" s="28">
        <f t="shared" si="127"/>
        <v>0</v>
      </c>
    </row>
    <row r="2005" spans="2:13" ht="15.75" customHeight="1" x14ac:dyDescent="0.3">
      <c r="B2005" s="12" t="s">
        <v>7169</v>
      </c>
      <c r="C2005" s="13">
        <v>22.23</v>
      </c>
      <c r="D2005" s="13" t="str">
        <f t="shared" si="124"/>
        <v>Healthy Weight</v>
      </c>
      <c r="E2005" s="13">
        <v>6.09</v>
      </c>
      <c r="F2005" s="13" t="str">
        <f t="shared" si="125"/>
        <v>Prediabetes</v>
      </c>
      <c r="G2005" s="13" t="s">
        <v>8293</v>
      </c>
      <c r="H2005" s="13" t="s">
        <v>8291</v>
      </c>
      <c r="I2005" s="13" t="s">
        <v>8291</v>
      </c>
      <c r="J2005" s="27" t="s">
        <v>8292</v>
      </c>
      <c r="K2005" s="13" t="s">
        <v>8291</v>
      </c>
      <c r="L2005" s="13" t="str">
        <f t="shared" si="126"/>
        <v>No</v>
      </c>
      <c r="M2005" s="28">
        <f t="shared" si="127"/>
        <v>0</v>
      </c>
    </row>
    <row r="2006" spans="2:13" ht="15.75" customHeight="1" x14ac:dyDescent="0.3">
      <c r="B2006" s="12" t="s">
        <v>7172</v>
      </c>
      <c r="C2006" s="13">
        <v>33.4</v>
      </c>
      <c r="D2006" s="13" t="str">
        <f t="shared" si="124"/>
        <v>Obesity</v>
      </c>
      <c r="E2006" s="13">
        <v>5.51</v>
      </c>
      <c r="F2006" s="13" t="str">
        <f t="shared" si="125"/>
        <v>Normal</v>
      </c>
      <c r="G2006" s="13" t="s">
        <v>8291</v>
      </c>
      <c r="H2006" s="13" t="s">
        <v>8291</v>
      </c>
      <c r="I2006" s="13" t="s">
        <v>8291</v>
      </c>
      <c r="J2006" s="27" t="s">
        <v>8292</v>
      </c>
      <c r="K2006" s="13" t="s">
        <v>8291</v>
      </c>
      <c r="L2006" s="13" t="str">
        <f t="shared" si="126"/>
        <v>No</v>
      </c>
      <c r="M2006" s="28">
        <f t="shared" si="127"/>
        <v>0</v>
      </c>
    </row>
    <row r="2007" spans="2:13" ht="15.75" customHeight="1" x14ac:dyDescent="0.3">
      <c r="B2007" s="12" t="s">
        <v>7176</v>
      </c>
      <c r="C2007" s="13">
        <v>33.11</v>
      </c>
      <c r="D2007" s="13" t="str">
        <f t="shared" si="124"/>
        <v>Obesity</v>
      </c>
      <c r="E2007" s="13">
        <v>5.63</v>
      </c>
      <c r="F2007" s="13" t="str">
        <f t="shared" si="125"/>
        <v>Normal</v>
      </c>
      <c r="G2007" s="13" t="s">
        <v>8291</v>
      </c>
      <c r="H2007" s="13" t="s">
        <v>8291</v>
      </c>
      <c r="I2007" s="13" t="s">
        <v>8291</v>
      </c>
      <c r="J2007" s="27" t="s">
        <v>8292</v>
      </c>
      <c r="K2007" s="13" t="s">
        <v>8291</v>
      </c>
      <c r="L2007" s="13" t="str">
        <f t="shared" si="126"/>
        <v>No</v>
      </c>
      <c r="M2007" s="28">
        <f t="shared" si="127"/>
        <v>0</v>
      </c>
    </row>
    <row r="2008" spans="2:13" ht="15.75" customHeight="1" x14ac:dyDescent="0.3">
      <c r="B2008" s="12" t="s">
        <v>7179</v>
      </c>
      <c r="C2008" s="13">
        <v>16.815000000000001</v>
      </c>
      <c r="D2008" s="13" t="str">
        <f t="shared" si="124"/>
        <v>Underweight</v>
      </c>
      <c r="E2008" s="13">
        <v>5.29</v>
      </c>
      <c r="F2008" s="13" t="str">
        <f t="shared" si="125"/>
        <v>Normal</v>
      </c>
      <c r="G2008" s="13" t="s">
        <v>8293</v>
      </c>
      <c r="H2008" s="13" t="s">
        <v>8291</v>
      </c>
      <c r="I2008" s="13" t="s">
        <v>8291</v>
      </c>
      <c r="J2008" s="27" t="s">
        <v>8292</v>
      </c>
      <c r="K2008" s="13" t="s">
        <v>8291</v>
      </c>
      <c r="L2008" s="13" t="str">
        <f t="shared" si="126"/>
        <v>No</v>
      </c>
      <c r="M2008" s="28">
        <f t="shared" si="127"/>
        <v>0</v>
      </c>
    </row>
    <row r="2009" spans="2:13" ht="15.75" customHeight="1" x14ac:dyDescent="0.3">
      <c r="B2009" s="12" t="s">
        <v>7182</v>
      </c>
      <c r="C2009" s="13">
        <v>25.61</v>
      </c>
      <c r="D2009" s="13" t="str">
        <f t="shared" si="124"/>
        <v>Overweight</v>
      </c>
      <c r="E2009" s="13">
        <v>4</v>
      </c>
      <c r="F2009" s="13" t="str">
        <f t="shared" si="125"/>
        <v>Normal</v>
      </c>
      <c r="G2009" s="13" t="s">
        <v>8291</v>
      </c>
      <c r="H2009" s="13" t="s">
        <v>8291</v>
      </c>
      <c r="I2009" s="13" t="s">
        <v>8293</v>
      </c>
      <c r="J2009" s="27">
        <v>1</v>
      </c>
      <c r="K2009" s="13" t="s">
        <v>8291</v>
      </c>
      <c r="L2009" s="13" t="str">
        <f t="shared" si="126"/>
        <v>No</v>
      </c>
      <c r="M2009" s="28">
        <f t="shared" si="127"/>
        <v>1</v>
      </c>
    </row>
    <row r="2010" spans="2:13" ht="15.75" customHeight="1" x14ac:dyDescent="0.3">
      <c r="B2010" s="12" t="s">
        <v>7185</v>
      </c>
      <c r="C2010" s="13">
        <v>25.8</v>
      </c>
      <c r="D2010" s="13" t="str">
        <f t="shared" si="124"/>
        <v>Overweight</v>
      </c>
      <c r="E2010" s="13">
        <v>5.49</v>
      </c>
      <c r="F2010" s="13" t="str">
        <f t="shared" si="125"/>
        <v>Normal</v>
      </c>
      <c r="G2010" s="13" t="s">
        <v>8291</v>
      </c>
      <c r="H2010" s="13" t="s">
        <v>8291</v>
      </c>
      <c r="I2010" s="13" t="s">
        <v>8291</v>
      </c>
      <c r="J2010" s="27" t="s">
        <v>8292</v>
      </c>
      <c r="K2010" s="13" t="s">
        <v>8291</v>
      </c>
      <c r="L2010" s="13" t="str">
        <f t="shared" si="126"/>
        <v>No</v>
      </c>
      <c r="M2010" s="28">
        <f t="shared" si="127"/>
        <v>0</v>
      </c>
    </row>
    <row r="2011" spans="2:13" ht="15.75" customHeight="1" x14ac:dyDescent="0.3">
      <c r="B2011" s="12" t="s">
        <v>7189</v>
      </c>
      <c r="C2011" s="13">
        <v>27.39</v>
      </c>
      <c r="D2011" s="13" t="str">
        <f t="shared" si="124"/>
        <v>Overweight</v>
      </c>
      <c r="E2011" s="13">
        <v>5.34</v>
      </c>
      <c r="F2011" s="13" t="str">
        <f t="shared" si="125"/>
        <v>Normal</v>
      </c>
      <c r="G2011" s="13" t="s">
        <v>8291</v>
      </c>
      <c r="H2011" s="13" t="s">
        <v>8291</v>
      </c>
      <c r="I2011" s="13" t="s">
        <v>8291</v>
      </c>
      <c r="J2011" s="27" t="s">
        <v>8292</v>
      </c>
      <c r="K2011" s="13" t="s">
        <v>8291</v>
      </c>
      <c r="L2011" s="13" t="str">
        <f t="shared" si="126"/>
        <v>No</v>
      </c>
      <c r="M2011" s="28">
        <f t="shared" si="127"/>
        <v>0</v>
      </c>
    </row>
    <row r="2012" spans="2:13" ht="15.75" customHeight="1" x14ac:dyDescent="0.3">
      <c r="B2012" s="12" t="s">
        <v>7193</v>
      </c>
      <c r="C2012" s="13">
        <v>17.03</v>
      </c>
      <c r="D2012" s="13" t="str">
        <f t="shared" si="124"/>
        <v>Underweight</v>
      </c>
      <c r="E2012" s="13">
        <v>4.12</v>
      </c>
      <c r="F2012" s="13" t="str">
        <f t="shared" si="125"/>
        <v>Normal</v>
      </c>
      <c r="G2012" s="13" t="s">
        <v>8291</v>
      </c>
      <c r="H2012" s="13" t="s">
        <v>8291</v>
      </c>
      <c r="I2012" s="13" t="s">
        <v>8291</v>
      </c>
      <c r="J2012" s="27">
        <v>1</v>
      </c>
      <c r="K2012" s="13" t="s">
        <v>8291</v>
      </c>
      <c r="L2012" s="13" t="str">
        <f t="shared" si="126"/>
        <v>No</v>
      </c>
      <c r="M2012" s="28">
        <f t="shared" si="127"/>
        <v>1</v>
      </c>
    </row>
    <row r="2013" spans="2:13" ht="15.75" customHeight="1" x14ac:dyDescent="0.3">
      <c r="B2013" s="12" t="s">
        <v>7196</v>
      </c>
      <c r="C2013" s="13">
        <v>23.75</v>
      </c>
      <c r="D2013" s="13" t="str">
        <f t="shared" si="124"/>
        <v>Healthy Weight</v>
      </c>
      <c r="E2013" s="13">
        <v>5.49</v>
      </c>
      <c r="F2013" s="13" t="str">
        <f t="shared" si="125"/>
        <v>Normal</v>
      </c>
      <c r="G2013" s="13" t="s">
        <v>8293</v>
      </c>
      <c r="H2013" s="13" t="s">
        <v>8291</v>
      </c>
      <c r="I2013" s="13" t="s">
        <v>8291</v>
      </c>
      <c r="J2013" s="27" t="s">
        <v>8292</v>
      </c>
      <c r="K2013" s="13" t="s">
        <v>8291</v>
      </c>
      <c r="L2013" s="13" t="str">
        <f t="shared" si="126"/>
        <v>No</v>
      </c>
      <c r="M2013" s="28">
        <f t="shared" si="127"/>
        <v>0</v>
      </c>
    </row>
    <row r="2014" spans="2:13" ht="15.75" customHeight="1" x14ac:dyDescent="0.3">
      <c r="B2014" s="12" t="s">
        <v>7199</v>
      </c>
      <c r="C2014" s="13">
        <v>26.03</v>
      </c>
      <c r="D2014" s="13" t="str">
        <f t="shared" si="124"/>
        <v>Overweight</v>
      </c>
      <c r="E2014" s="13">
        <v>5.1100000000000003</v>
      </c>
      <c r="F2014" s="13" t="str">
        <f t="shared" si="125"/>
        <v>Normal</v>
      </c>
      <c r="G2014" s="13" t="s">
        <v>8293</v>
      </c>
      <c r="H2014" s="13" t="s">
        <v>8291</v>
      </c>
      <c r="I2014" s="13" t="s">
        <v>8291</v>
      </c>
      <c r="J2014" s="27">
        <v>1</v>
      </c>
      <c r="K2014" s="13" t="s">
        <v>8291</v>
      </c>
      <c r="L2014" s="13" t="str">
        <f t="shared" si="126"/>
        <v>No</v>
      </c>
      <c r="M2014" s="28">
        <f t="shared" si="127"/>
        <v>1</v>
      </c>
    </row>
    <row r="2015" spans="2:13" ht="15.75" customHeight="1" x14ac:dyDescent="0.3">
      <c r="B2015" s="12" t="s">
        <v>7202</v>
      </c>
      <c r="C2015" s="13">
        <v>16.079999999999998</v>
      </c>
      <c r="D2015" s="13" t="str">
        <f t="shared" si="124"/>
        <v>Underweight</v>
      </c>
      <c r="E2015" s="13">
        <v>5.94</v>
      </c>
      <c r="F2015" s="13" t="str">
        <f t="shared" si="125"/>
        <v>Prediabetes</v>
      </c>
      <c r="G2015" s="13" t="s">
        <v>8291</v>
      </c>
      <c r="H2015" s="13" t="s">
        <v>8291</v>
      </c>
      <c r="I2015" s="13" t="s">
        <v>8291</v>
      </c>
      <c r="J2015" s="27" t="s">
        <v>8292</v>
      </c>
      <c r="K2015" s="13" t="s">
        <v>8291</v>
      </c>
      <c r="L2015" s="13" t="str">
        <f t="shared" si="126"/>
        <v>No</v>
      </c>
      <c r="M2015" s="28">
        <f t="shared" si="127"/>
        <v>0</v>
      </c>
    </row>
    <row r="2016" spans="2:13" ht="15.75" customHeight="1" x14ac:dyDescent="0.3">
      <c r="B2016" s="12" t="s">
        <v>7205</v>
      </c>
      <c r="C2016" s="13">
        <v>30.875</v>
      </c>
      <c r="D2016" s="13" t="str">
        <f t="shared" si="124"/>
        <v>Obesity</v>
      </c>
      <c r="E2016" s="13">
        <v>5.54</v>
      </c>
      <c r="F2016" s="13" t="str">
        <f t="shared" si="125"/>
        <v>Normal</v>
      </c>
      <c r="G2016" s="13" t="s">
        <v>8291</v>
      </c>
      <c r="H2016" s="13" t="s">
        <v>8291</v>
      </c>
      <c r="I2016" s="13" t="s">
        <v>8291</v>
      </c>
      <c r="J2016" s="27" t="s">
        <v>8292</v>
      </c>
      <c r="K2016" s="13" t="s">
        <v>8291</v>
      </c>
      <c r="L2016" s="13" t="str">
        <f t="shared" si="126"/>
        <v>No</v>
      </c>
      <c r="M2016" s="28">
        <f t="shared" si="127"/>
        <v>0</v>
      </c>
    </row>
    <row r="2017" spans="2:13" ht="15.75" customHeight="1" x14ac:dyDescent="0.3">
      <c r="B2017" s="12" t="s">
        <v>7209</v>
      </c>
      <c r="C2017" s="13">
        <v>31.79</v>
      </c>
      <c r="D2017" s="13" t="str">
        <f t="shared" si="124"/>
        <v>Obesity</v>
      </c>
      <c r="E2017" s="13">
        <v>7.09</v>
      </c>
      <c r="F2017" s="13" t="str">
        <f t="shared" si="125"/>
        <v>Diabetes</v>
      </c>
      <c r="G2017" s="13" t="s">
        <v>8291</v>
      </c>
      <c r="H2017" s="13" t="s">
        <v>8291</v>
      </c>
      <c r="I2017" s="13" t="s">
        <v>8291</v>
      </c>
      <c r="J2017" s="27" t="s">
        <v>8292</v>
      </c>
      <c r="K2017" s="13" t="s">
        <v>8291</v>
      </c>
      <c r="L2017" s="13" t="str">
        <f t="shared" si="126"/>
        <v>No</v>
      </c>
      <c r="M2017" s="28">
        <f t="shared" si="127"/>
        <v>0</v>
      </c>
    </row>
    <row r="2018" spans="2:13" ht="15.75" customHeight="1" x14ac:dyDescent="0.3">
      <c r="B2018" s="12" t="s">
        <v>7213</v>
      </c>
      <c r="C2018" s="13">
        <v>28.48</v>
      </c>
      <c r="D2018" s="13" t="str">
        <f t="shared" si="124"/>
        <v>Overweight</v>
      </c>
      <c r="E2018" s="13">
        <v>6.22</v>
      </c>
      <c r="F2018" s="13" t="str">
        <f t="shared" si="125"/>
        <v>Prediabetes</v>
      </c>
      <c r="G2018" s="13" t="s">
        <v>8293</v>
      </c>
      <c r="H2018" s="13" t="s">
        <v>8291</v>
      </c>
      <c r="I2018" s="13" t="s">
        <v>8293</v>
      </c>
      <c r="J2018" s="27">
        <v>1</v>
      </c>
      <c r="K2018" s="13" t="s">
        <v>8291</v>
      </c>
      <c r="L2018" s="13" t="str">
        <f t="shared" si="126"/>
        <v>No</v>
      </c>
      <c r="M2018" s="28">
        <f t="shared" si="127"/>
        <v>1</v>
      </c>
    </row>
    <row r="2019" spans="2:13" ht="15.75" customHeight="1" x14ac:dyDescent="0.3">
      <c r="B2019" s="12" t="s">
        <v>7216</v>
      </c>
      <c r="C2019" s="13">
        <v>26.6</v>
      </c>
      <c r="D2019" s="13" t="str">
        <f t="shared" si="124"/>
        <v>Overweight</v>
      </c>
      <c r="E2019" s="13">
        <v>4.33</v>
      </c>
      <c r="F2019" s="13" t="str">
        <f t="shared" si="125"/>
        <v>Normal</v>
      </c>
      <c r="G2019" s="13" t="s">
        <v>8291</v>
      </c>
      <c r="H2019" s="13" t="s">
        <v>8291</v>
      </c>
      <c r="I2019" s="13" t="s">
        <v>8291</v>
      </c>
      <c r="J2019" s="27">
        <v>1</v>
      </c>
      <c r="K2019" s="13" t="s">
        <v>8291</v>
      </c>
      <c r="L2019" s="13" t="str">
        <f t="shared" si="126"/>
        <v>No</v>
      </c>
      <c r="M2019" s="28">
        <f t="shared" si="127"/>
        <v>1</v>
      </c>
    </row>
    <row r="2020" spans="2:13" ht="15.75" customHeight="1" x14ac:dyDescent="0.3">
      <c r="B2020" s="12" t="s">
        <v>7220</v>
      </c>
      <c r="C2020" s="13">
        <v>25.27</v>
      </c>
      <c r="D2020" s="13" t="str">
        <f t="shared" si="124"/>
        <v>Overweight</v>
      </c>
      <c r="E2020" s="13">
        <v>5.83</v>
      </c>
      <c r="F2020" s="13" t="str">
        <f t="shared" si="125"/>
        <v>Prediabetes</v>
      </c>
      <c r="G2020" s="13" t="s">
        <v>8291</v>
      </c>
      <c r="H2020" s="13" t="s">
        <v>8291</v>
      </c>
      <c r="I2020" s="13" t="s">
        <v>8291</v>
      </c>
      <c r="J2020" s="27">
        <v>1</v>
      </c>
      <c r="K2020" s="13" t="s">
        <v>8291</v>
      </c>
      <c r="L2020" s="13" t="str">
        <f t="shared" si="126"/>
        <v>No</v>
      </c>
      <c r="M2020" s="28">
        <f t="shared" si="127"/>
        <v>1</v>
      </c>
    </row>
    <row r="2021" spans="2:13" ht="15.75" customHeight="1" x14ac:dyDescent="0.3">
      <c r="B2021" s="12" t="s">
        <v>7223</v>
      </c>
      <c r="C2021" s="13">
        <v>34.484999999999999</v>
      </c>
      <c r="D2021" s="13" t="str">
        <f t="shared" si="124"/>
        <v>Obesity</v>
      </c>
      <c r="E2021" s="13">
        <v>4.7</v>
      </c>
      <c r="F2021" s="13" t="str">
        <f t="shared" si="125"/>
        <v>Normal</v>
      </c>
      <c r="G2021" s="13" t="s">
        <v>8293</v>
      </c>
      <c r="H2021" s="13" t="s">
        <v>8291</v>
      </c>
      <c r="I2021" s="13" t="s">
        <v>8293</v>
      </c>
      <c r="J2021" s="27">
        <v>1</v>
      </c>
      <c r="K2021" s="13" t="s">
        <v>8291</v>
      </c>
      <c r="L2021" s="13" t="str">
        <f t="shared" si="126"/>
        <v>No</v>
      </c>
      <c r="M2021" s="28">
        <f t="shared" si="127"/>
        <v>1</v>
      </c>
    </row>
    <row r="2022" spans="2:13" ht="15.75" customHeight="1" x14ac:dyDescent="0.3">
      <c r="B2022" s="12" t="s">
        <v>7226</v>
      </c>
      <c r="C2022" s="13">
        <v>15.57</v>
      </c>
      <c r="D2022" s="13" t="str">
        <f t="shared" si="124"/>
        <v>Underweight</v>
      </c>
      <c r="E2022" s="13">
        <v>4.07</v>
      </c>
      <c r="F2022" s="13" t="str">
        <f t="shared" si="125"/>
        <v>Normal</v>
      </c>
      <c r="G2022" s="13" t="s">
        <v>8293</v>
      </c>
      <c r="H2022" s="13" t="s">
        <v>8291</v>
      </c>
      <c r="I2022" s="13" t="s">
        <v>8291</v>
      </c>
      <c r="J2022" s="27">
        <v>1</v>
      </c>
      <c r="K2022" s="13" t="s">
        <v>8291</v>
      </c>
      <c r="L2022" s="13" t="str">
        <f t="shared" si="126"/>
        <v>No</v>
      </c>
      <c r="M2022" s="28">
        <f t="shared" si="127"/>
        <v>1</v>
      </c>
    </row>
    <row r="2023" spans="2:13" ht="15.75" customHeight="1" x14ac:dyDescent="0.3">
      <c r="B2023" s="12" t="s">
        <v>7230</v>
      </c>
      <c r="C2023" s="13">
        <v>30.36</v>
      </c>
      <c r="D2023" s="13" t="str">
        <f t="shared" si="124"/>
        <v>Obesity</v>
      </c>
      <c r="E2023" s="13">
        <v>9.39</v>
      </c>
      <c r="F2023" s="13" t="str">
        <f t="shared" si="125"/>
        <v>Diabetes</v>
      </c>
      <c r="G2023" s="13" t="s">
        <v>8291</v>
      </c>
      <c r="H2023" s="13" t="s">
        <v>8291</v>
      </c>
      <c r="I2023" s="13" t="s">
        <v>8291</v>
      </c>
      <c r="J2023" s="27" t="s">
        <v>8292</v>
      </c>
      <c r="K2023" s="13" t="s">
        <v>8291</v>
      </c>
      <c r="L2023" s="13" t="str">
        <f t="shared" si="126"/>
        <v>No</v>
      </c>
      <c r="M2023" s="28">
        <f t="shared" si="127"/>
        <v>0</v>
      </c>
    </row>
    <row r="2024" spans="2:13" ht="15.75" customHeight="1" x14ac:dyDescent="0.3">
      <c r="B2024" s="12" t="s">
        <v>7232</v>
      </c>
      <c r="C2024" s="13">
        <v>19.37</v>
      </c>
      <c r="D2024" s="13" t="str">
        <f t="shared" si="124"/>
        <v>Healthy Weight</v>
      </c>
      <c r="E2024" s="13">
        <v>4.18</v>
      </c>
      <c r="F2024" s="13" t="str">
        <f t="shared" si="125"/>
        <v>Normal</v>
      </c>
      <c r="G2024" s="13" t="s">
        <v>8291</v>
      </c>
      <c r="H2024" s="13" t="s">
        <v>8291</v>
      </c>
      <c r="I2024" s="13" t="s">
        <v>8291</v>
      </c>
      <c r="J2024" s="27" t="s">
        <v>8292</v>
      </c>
      <c r="K2024" s="13" t="s">
        <v>8291</v>
      </c>
      <c r="L2024" s="13" t="str">
        <f t="shared" si="126"/>
        <v>No</v>
      </c>
      <c r="M2024" s="28">
        <f t="shared" si="127"/>
        <v>0</v>
      </c>
    </row>
    <row r="2025" spans="2:13" ht="15.75" customHeight="1" x14ac:dyDescent="0.3">
      <c r="B2025" s="12" t="s">
        <v>7236</v>
      </c>
      <c r="C2025" s="13">
        <v>16.71</v>
      </c>
      <c r="D2025" s="13" t="str">
        <f t="shared" si="124"/>
        <v>Underweight</v>
      </c>
      <c r="E2025" s="13">
        <v>4.18</v>
      </c>
      <c r="F2025" s="13" t="str">
        <f t="shared" si="125"/>
        <v>Normal</v>
      </c>
      <c r="G2025" s="13" t="s">
        <v>8291</v>
      </c>
      <c r="H2025" s="13" t="s">
        <v>8291</v>
      </c>
      <c r="I2025" s="13" t="s">
        <v>8291</v>
      </c>
      <c r="J2025" s="27">
        <v>1</v>
      </c>
      <c r="K2025" s="13" t="s">
        <v>8291</v>
      </c>
      <c r="L2025" s="13" t="str">
        <f t="shared" si="126"/>
        <v>No</v>
      </c>
      <c r="M2025" s="28">
        <f t="shared" si="127"/>
        <v>1</v>
      </c>
    </row>
    <row r="2026" spans="2:13" ht="15.75" customHeight="1" x14ac:dyDescent="0.3">
      <c r="B2026" s="12" t="s">
        <v>7240</v>
      </c>
      <c r="C2026" s="13">
        <v>24.1</v>
      </c>
      <c r="D2026" s="13" t="str">
        <f t="shared" si="124"/>
        <v>Healthy Weight</v>
      </c>
      <c r="E2026" s="13">
        <v>4.4000000000000004</v>
      </c>
      <c r="F2026" s="13" t="str">
        <f t="shared" si="125"/>
        <v>Normal</v>
      </c>
      <c r="G2026" s="13" t="s">
        <v>8293</v>
      </c>
      <c r="H2026" s="13" t="s">
        <v>8291</v>
      </c>
      <c r="I2026" s="13" t="s">
        <v>8291</v>
      </c>
      <c r="J2026" s="27">
        <v>1</v>
      </c>
      <c r="K2026" s="13" t="s">
        <v>8291</v>
      </c>
      <c r="L2026" s="13" t="str">
        <f t="shared" si="126"/>
        <v>No</v>
      </c>
      <c r="M2026" s="28">
        <f t="shared" si="127"/>
        <v>1</v>
      </c>
    </row>
    <row r="2027" spans="2:13" ht="15.75" customHeight="1" x14ac:dyDescent="0.3">
      <c r="B2027" s="12" t="s">
        <v>7244</v>
      </c>
      <c r="C2027" s="13">
        <v>29.77</v>
      </c>
      <c r="D2027" s="13" t="str">
        <f t="shared" si="124"/>
        <v>Overweight</v>
      </c>
      <c r="E2027" s="13">
        <v>9.9</v>
      </c>
      <c r="F2027" s="13" t="str">
        <f t="shared" si="125"/>
        <v>Diabetes</v>
      </c>
      <c r="G2027" s="13" t="s">
        <v>8291</v>
      </c>
      <c r="H2027" s="13" t="s">
        <v>8291</v>
      </c>
      <c r="I2027" s="13" t="s">
        <v>8291</v>
      </c>
      <c r="J2027" s="27" t="s">
        <v>8292</v>
      </c>
      <c r="K2027" s="13" t="s">
        <v>8291</v>
      </c>
      <c r="L2027" s="13" t="str">
        <f t="shared" si="126"/>
        <v>No</v>
      </c>
      <c r="M2027" s="28">
        <f t="shared" si="127"/>
        <v>0</v>
      </c>
    </row>
    <row r="2028" spans="2:13" ht="15.75" customHeight="1" x14ac:dyDescent="0.3">
      <c r="B2028" s="12" t="s">
        <v>7248</v>
      </c>
      <c r="C2028" s="13">
        <v>46.53</v>
      </c>
      <c r="D2028" s="13" t="str">
        <f t="shared" si="124"/>
        <v>Obesity</v>
      </c>
      <c r="E2028" s="13">
        <v>4.84</v>
      </c>
      <c r="F2028" s="13" t="str">
        <f t="shared" si="125"/>
        <v>Normal</v>
      </c>
      <c r="G2028" s="13" t="s">
        <v>8293</v>
      </c>
      <c r="H2028" s="13" t="s">
        <v>8291</v>
      </c>
      <c r="I2028" s="13" t="s">
        <v>8291</v>
      </c>
      <c r="J2028" s="27" t="s">
        <v>8292</v>
      </c>
      <c r="K2028" s="13" t="s">
        <v>8291</v>
      </c>
      <c r="L2028" s="13" t="str">
        <f t="shared" si="126"/>
        <v>No</v>
      </c>
      <c r="M2028" s="28">
        <f t="shared" si="127"/>
        <v>0</v>
      </c>
    </row>
    <row r="2029" spans="2:13" ht="15.75" customHeight="1" x14ac:dyDescent="0.3">
      <c r="B2029" s="12" t="s">
        <v>7252</v>
      </c>
      <c r="C2029" s="13">
        <v>23.4</v>
      </c>
      <c r="D2029" s="13" t="str">
        <f t="shared" si="124"/>
        <v>Healthy Weight</v>
      </c>
      <c r="E2029" s="13">
        <v>5.53</v>
      </c>
      <c r="F2029" s="13" t="str">
        <f t="shared" si="125"/>
        <v>Normal</v>
      </c>
      <c r="G2029" s="13" t="s">
        <v>8291</v>
      </c>
      <c r="H2029" s="13" t="s">
        <v>8291</v>
      </c>
      <c r="I2029" s="13" t="s">
        <v>8293</v>
      </c>
      <c r="J2029" s="27">
        <v>1</v>
      </c>
      <c r="K2029" s="13" t="s">
        <v>8291</v>
      </c>
      <c r="L2029" s="13" t="str">
        <f t="shared" si="126"/>
        <v>No</v>
      </c>
      <c r="M2029" s="28">
        <f t="shared" si="127"/>
        <v>1</v>
      </c>
    </row>
    <row r="2030" spans="2:13" ht="15.75" customHeight="1" x14ac:dyDescent="0.3">
      <c r="B2030" s="12" t="s">
        <v>7255</v>
      </c>
      <c r="C2030" s="13">
        <v>30</v>
      </c>
      <c r="D2030" s="13" t="str">
        <f t="shared" si="124"/>
        <v>Obesity</v>
      </c>
      <c r="E2030" s="13">
        <v>4.33</v>
      </c>
      <c r="F2030" s="13" t="str">
        <f t="shared" si="125"/>
        <v>Normal</v>
      </c>
      <c r="G2030" s="13" t="s">
        <v>8293</v>
      </c>
      <c r="H2030" s="13" t="s">
        <v>8291</v>
      </c>
      <c r="I2030" s="13" t="s">
        <v>8291</v>
      </c>
      <c r="J2030" s="27" t="s">
        <v>8292</v>
      </c>
      <c r="K2030" s="13" t="s">
        <v>8291</v>
      </c>
      <c r="L2030" s="13" t="str">
        <f t="shared" si="126"/>
        <v>No</v>
      </c>
      <c r="M2030" s="28">
        <f t="shared" si="127"/>
        <v>0</v>
      </c>
    </row>
    <row r="2031" spans="2:13" ht="15.75" customHeight="1" x14ac:dyDescent="0.3">
      <c r="B2031" s="12" t="s">
        <v>7259</v>
      </c>
      <c r="C2031" s="13">
        <v>29.15</v>
      </c>
      <c r="D2031" s="13" t="str">
        <f t="shared" si="124"/>
        <v>Overweight</v>
      </c>
      <c r="E2031" s="13">
        <v>4.91</v>
      </c>
      <c r="F2031" s="13" t="str">
        <f t="shared" si="125"/>
        <v>Normal</v>
      </c>
      <c r="G2031" s="13" t="s">
        <v>8293</v>
      </c>
      <c r="H2031" s="13" t="s">
        <v>8291</v>
      </c>
      <c r="I2031" s="13" t="s">
        <v>8291</v>
      </c>
      <c r="J2031" s="27" t="s">
        <v>8292</v>
      </c>
      <c r="K2031" s="13" t="s">
        <v>8291</v>
      </c>
      <c r="L2031" s="13" t="str">
        <f t="shared" si="126"/>
        <v>No</v>
      </c>
      <c r="M2031" s="28">
        <f t="shared" si="127"/>
        <v>0</v>
      </c>
    </row>
    <row r="2032" spans="2:13" ht="15.75" customHeight="1" x14ac:dyDescent="0.3">
      <c r="B2032" s="12" t="s">
        <v>7262</v>
      </c>
      <c r="C2032" s="13">
        <v>34.865000000000002</v>
      </c>
      <c r="D2032" s="13" t="str">
        <f t="shared" si="124"/>
        <v>Obesity</v>
      </c>
      <c r="E2032" s="13">
        <v>4.8</v>
      </c>
      <c r="F2032" s="13" t="str">
        <f t="shared" si="125"/>
        <v>Normal</v>
      </c>
      <c r="G2032" s="13" t="s">
        <v>8291</v>
      </c>
      <c r="H2032" s="13" t="s">
        <v>8291</v>
      </c>
      <c r="I2032" s="13" t="s">
        <v>8291</v>
      </c>
      <c r="J2032" s="27" t="s">
        <v>8292</v>
      </c>
      <c r="K2032" s="13" t="s">
        <v>8291</v>
      </c>
      <c r="L2032" s="13" t="str">
        <f t="shared" si="126"/>
        <v>No</v>
      </c>
      <c r="M2032" s="28">
        <f t="shared" si="127"/>
        <v>0</v>
      </c>
    </row>
    <row r="2033" spans="2:13" ht="15.75" customHeight="1" x14ac:dyDescent="0.3">
      <c r="B2033" s="12" t="s">
        <v>7266</v>
      </c>
      <c r="C2033" s="13">
        <v>28.12</v>
      </c>
      <c r="D2033" s="13" t="str">
        <f t="shared" si="124"/>
        <v>Overweight</v>
      </c>
      <c r="E2033" s="13">
        <v>5.55</v>
      </c>
      <c r="F2033" s="13" t="str">
        <f t="shared" si="125"/>
        <v>Normal</v>
      </c>
      <c r="G2033" s="13" t="s">
        <v>8293</v>
      </c>
      <c r="H2033" s="13" t="s">
        <v>8293</v>
      </c>
      <c r="I2033" s="13" t="s">
        <v>8291</v>
      </c>
      <c r="J2033" s="27">
        <v>2</v>
      </c>
      <c r="K2033" s="13" t="s">
        <v>8291</v>
      </c>
      <c r="L2033" s="13" t="str">
        <f t="shared" si="126"/>
        <v>No</v>
      </c>
      <c r="M2033" s="28">
        <f t="shared" si="127"/>
        <v>2</v>
      </c>
    </row>
    <row r="2034" spans="2:13" ht="15.75" customHeight="1" x14ac:dyDescent="0.3">
      <c r="B2034" s="12" t="s">
        <v>7270</v>
      </c>
      <c r="C2034" s="13">
        <v>29.45</v>
      </c>
      <c r="D2034" s="13" t="str">
        <f t="shared" si="124"/>
        <v>Overweight</v>
      </c>
      <c r="E2034" s="13">
        <v>5.24</v>
      </c>
      <c r="F2034" s="13" t="str">
        <f t="shared" si="125"/>
        <v>Normal</v>
      </c>
      <c r="G2034" s="13" t="s">
        <v>8293</v>
      </c>
      <c r="H2034" s="13" t="s">
        <v>8291</v>
      </c>
      <c r="I2034" s="13" t="s">
        <v>8291</v>
      </c>
      <c r="J2034" s="27" t="s">
        <v>8292</v>
      </c>
      <c r="K2034" s="13" t="s">
        <v>8291</v>
      </c>
      <c r="L2034" s="13" t="str">
        <f t="shared" si="126"/>
        <v>No</v>
      </c>
      <c r="M2034" s="28">
        <f t="shared" si="127"/>
        <v>0</v>
      </c>
    </row>
    <row r="2035" spans="2:13" ht="15.75" customHeight="1" x14ac:dyDescent="0.3">
      <c r="B2035" s="12" t="s">
        <v>7273</v>
      </c>
      <c r="C2035" s="13">
        <v>27.94</v>
      </c>
      <c r="D2035" s="13" t="str">
        <f t="shared" si="124"/>
        <v>Overweight</v>
      </c>
      <c r="E2035" s="13">
        <v>6.08</v>
      </c>
      <c r="F2035" s="13" t="str">
        <f t="shared" si="125"/>
        <v>Prediabetes</v>
      </c>
      <c r="G2035" s="13" t="s">
        <v>8291</v>
      </c>
      <c r="H2035" s="13" t="s">
        <v>8291</v>
      </c>
      <c r="I2035" s="13" t="s">
        <v>8293</v>
      </c>
      <c r="J2035" s="27">
        <v>1</v>
      </c>
      <c r="K2035" s="13" t="s">
        <v>8291</v>
      </c>
      <c r="L2035" s="13" t="str">
        <f t="shared" si="126"/>
        <v>No</v>
      </c>
      <c r="M2035" s="28">
        <f t="shared" si="127"/>
        <v>1</v>
      </c>
    </row>
    <row r="2036" spans="2:13" ht="15.75" customHeight="1" x14ac:dyDescent="0.3">
      <c r="B2036" s="12" t="s">
        <v>7277</v>
      </c>
      <c r="C2036" s="13">
        <v>27.2</v>
      </c>
      <c r="D2036" s="13" t="str">
        <f t="shared" si="124"/>
        <v>Overweight</v>
      </c>
      <c r="E2036" s="13">
        <v>5.83</v>
      </c>
      <c r="F2036" s="13" t="str">
        <f t="shared" si="125"/>
        <v>Prediabetes</v>
      </c>
      <c r="G2036" s="13" t="s">
        <v>8291</v>
      </c>
      <c r="H2036" s="13" t="s">
        <v>8291</v>
      </c>
      <c r="I2036" s="13" t="s">
        <v>8293</v>
      </c>
      <c r="J2036" s="27">
        <v>1</v>
      </c>
      <c r="K2036" s="13" t="s">
        <v>8291</v>
      </c>
      <c r="L2036" s="13" t="str">
        <f t="shared" si="126"/>
        <v>No</v>
      </c>
      <c r="M2036" s="28">
        <f t="shared" si="127"/>
        <v>1</v>
      </c>
    </row>
    <row r="2037" spans="2:13" ht="15.75" customHeight="1" x14ac:dyDescent="0.3">
      <c r="B2037" s="12" t="s">
        <v>7280</v>
      </c>
      <c r="C2037" s="13">
        <v>33.344999999999999</v>
      </c>
      <c r="D2037" s="13" t="str">
        <f t="shared" si="124"/>
        <v>Obesity</v>
      </c>
      <c r="E2037" s="13">
        <v>4.29</v>
      </c>
      <c r="F2037" s="13" t="str">
        <f t="shared" si="125"/>
        <v>Normal</v>
      </c>
      <c r="G2037" s="13" t="s">
        <v>8291</v>
      </c>
      <c r="H2037" s="13" t="s">
        <v>8291</v>
      </c>
      <c r="I2037" s="13" t="s">
        <v>8291</v>
      </c>
      <c r="J2037" s="27">
        <v>1</v>
      </c>
      <c r="K2037" s="13" t="s">
        <v>8291</v>
      </c>
      <c r="L2037" s="13" t="str">
        <f t="shared" si="126"/>
        <v>No</v>
      </c>
      <c r="M2037" s="28">
        <f t="shared" si="127"/>
        <v>1</v>
      </c>
    </row>
    <row r="2038" spans="2:13" ht="15.75" customHeight="1" x14ac:dyDescent="0.3">
      <c r="B2038" s="12" t="s">
        <v>7284</v>
      </c>
      <c r="C2038" s="13">
        <v>29.925000000000001</v>
      </c>
      <c r="D2038" s="13" t="b">
        <f t="shared" si="124"/>
        <v>0</v>
      </c>
      <c r="E2038" s="13">
        <v>5.3</v>
      </c>
      <c r="F2038" s="13" t="str">
        <f t="shared" si="125"/>
        <v>Normal</v>
      </c>
      <c r="G2038" s="13" t="s">
        <v>8291</v>
      </c>
      <c r="H2038" s="13" t="s">
        <v>8291</v>
      </c>
      <c r="I2038" s="13" t="s">
        <v>8291</v>
      </c>
      <c r="J2038" s="27">
        <v>1</v>
      </c>
      <c r="K2038" s="13" t="s">
        <v>8291</v>
      </c>
      <c r="L2038" s="13" t="str">
        <f t="shared" si="126"/>
        <v>No</v>
      </c>
      <c r="M2038" s="28">
        <f t="shared" si="127"/>
        <v>1</v>
      </c>
    </row>
    <row r="2039" spans="2:13" ht="15.75" customHeight="1" x14ac:dyDescent="0.3">
      <c r="B2039" s="12" t="s">
        <v>7288</v>
      </c>
      <c r="C2039" s="13">
        <v>24.225000000000001</v>
      </c>
      <c r="D2039" s="13" t="str">
        <f t="shared" si="124"/>
        <v>Healthy Weight</v>
      </c>
      <c r="E2039" s="13">
        <v>4.42</v>
      </c>
      <c r="F2039" s="13" t="str">
        <f t="shared" si="125"/>
        <v>Normal</v>
      </c>
      <c r="G2039" s="13" t="s">
        <v>8291</v>
      </c>
      <c r="H2039" s="13" t="s">
        <v>8291</v>
      </c>
      <c r="I2039" s="13" t="s">
        <v>8291</v>
      </c>
      <c r="J2039" s="27">
        <v>1</v>
      </c>
      <c r="K2039" s="13" t="s">
        <v>8291</v>
      </c>
      <c r="L2039" s="13" t="str">
        <f t="shared" si="126"/>
        <v>No</v>
      </c>
      <c r="M2039" s="28">
        <f t="shared" si="127"/>
        <v>1</v>
      </c>
    </row>
    <row r="2040" spans="2:13" ht="15.75" customHeight="1" x14ac:dyDescent="0.3">
      <c r="B2040" s="12" t="s">
        <v>7291</v>
      </c>
      <c r="C2040" s="13">
        <v>29.68</v>
      </c>
      <c r="D2040" s="13" t="str">
        <f t="shared" si="124"/>
        <v>Overweight</v>
      </c>
      <c r="E2040" s="13">
        <v>5.68</v>
      </c>
      <c r="F2040" s="13" t="str">
        <f t="shared" si="125"/>
        <v>Normal</v>
      </c>
      <c r="G2040" s="13" t="s">
        <v>8291</v>
      </c>
      <c r="H2040" s="13" t="s">
        <v>8293</v>
      </c>
      <c r="I2040" s="13" t="s">
        <v>8291</v>
      </c>
      <c r="J2040" s="27">
        <v>1</v>
      </c>
      <c r="K2040" s="13" t="s">
        <v>8291</v>
      </c>
      <c r="L2040" s="13" t="str">
        <f t="shared" si="126"/>
        <v>No</v>
      </c>
      <c r="M2040" s="28">
        <f t="shared" si="127"/>
        <v>1</v>
      </c>
    </row>
    <row r="2041" spans="2:13" ht="15.75" customHeight="1" x14ac:dyDescent="0.3">
      <c r="B2041" s="12" t="s">
        <v>7294</v>
      </c>
      <c r="C2041" s="13">
        <v>20.614999999999998</v>
      </c>
      <c r="D2041" s="13" t="str">
        <f t="shared" si="124"/>
        <v>Healthy Weight</v>
      </c>
      <c r="E2041" s="13">
        <v>6.05</v>
      </c>
      <c r="F2041" s="13" t="str">
        <f t="shared" si="125"/>
        <v>Prediabetes</v>
      </c>
      <c r="G2041" s="13" t="s">
        <v>8291</v>
      </c>
      <c r="H2041" s="13" t="s">
        <v>8291</v>
      </c>
      <c r="I2041" s="13" t="s">
        <v>8293</v>
      </c>
      <c r="J2041" s="27">
        <v>1</v>
      </c>
      <c r="K2041" s="13" t="s">
        <v>8291</v>
      </c>
      <c r="L2041" s="13" t="str">
        <f t="shared" si="126"/>
        <v>No</v>
      </c>
      <c r="M2041" s="28">
        <f t="shared" si="127"/>
        <v>1</v>
      </c>
    </row>
    <row r="2042" spans="2:13" ht="15.75" customHeight="1" x14ac:dyDescent="0.3">
      <c r="B2042" s="12" t="s">
        <v>7296</v>
      </c>
      <c r="C2042" s="13">
        <v>32.119999999999997</v>
      </c>
      <c r="D2042" s="13" t="str">
        <f t="shared" si="124"/>
        <v>Obesity</v>
      </c>
      <c r="E2042" s="13">
        <v>5.33</v>
      </c>
      <c r="F2042" s="13" t="str">
        <f t="shared" si="125"/>
        <v>Normal</v>
      </c>
      <c r="G2042" s="13" t="s">
        <v>8291</v>
      </c>
      <c r="H2042" s="13" t="s">
        <v>8293</v>
      </c>
      <c r="I2042" s="13" t="s">
        <v>8291</v>
      </c>
      <c r="J2042" s="27">
        <v>1</v>
      </c>
      <c r="K2042" s="13" t="s">
        <v>8291</v>
      </c>
      <c r="L2042" s="13" t="str">
        <f t="shared" si="126"/>
        <v>No</v>
      </c>
      <c r="M2042" s="28">
        <f t="shared" si="127"/>
        <v>1</v>
      </c>
    </row>
    <row r="2043" spans="2:13" ht="15.75" customHeight="1" x14ac:dyDescent="0.3">
      <c r="B2043" s="12" t="s">
        <v>7300</v>
      </c>
      <c r="C2043" s="13">
        <v>27.36</v>
      </c>
      <c r="D2043" s="13" t="str">
        <f t="shared" si="124"/>
        <v>Overweight</v>
      </c>
      <c r="E2043" s="13">
        <v>6.22</v>
      </c>
      <c r="F2043" s="13" t="str">
        <f t="shared" si="125"/>
        <v>Prediabetes</v>
      </c>
      <c r="G2043" s="13" t="s">
        <v>8291</v>
      </c>
      <c r="H2043" s="13" t="s">
        <v>8291</v>
      </c>
      <c r="I2043" s="13" t="s">
        <v>8291</v>
      </c>
      <c r="J2043" s="27" t="s">
        <v>8292</v>
      </c>
      <c r="K2043" s="13" t="s">
        <v>8291</v>
      </c>
      <c r="L2043" s="13" t="str">
        <f t="shared" si="126"/>
        <v>No</v>
      </c>
      <c r="M2043" s="28">
        <f t="shared" si="127"/>
        <v>0</v>
      </c>
    </row>
    <row r="2044" spans="2:13" ht="15.75" customHeight="1" x14ac:dyDescent="0.3">
      <c r="B2044" s="12" t="s">
        <v>7302</v>
      </c>
      <c r="C2044" s="13">
        <v>17.385000000000002</v>
      </c>
      <c r="D2044" s="13" t="str">
        <f t="shared" si="124"/>
        <v>Underweight</v>
      </c>
      <c r="E2044" s="13">
        <v>5.84</v>
      </c>
      <c r="F2044" s="13" t="str">
        <f t="shared" si="125"/>
        <v>Prediabetes</v>
      </c>
      <c r="G2044" s="13" t="s">
        <v>8291</v>
      </c>
      <c r="H2044" s="13" t="s">
        <v>8291</v>
      </c>
      <c r="I2044" s="13" t="s">
        <v>8291</v>
      </c>
      <c r="J2044" s="27" t="s">
        <v>8292</v>
      </c>
      <c r="K2044" s="13" t="s">
        <v>8291</v>
      </c>
      <c r="L2044" s="13" t="str">
        <f t="shared" si="126"/>
        <v>No</v>
      </c>
      <c r="M2044" s="28">
        <f t="shared" si="127"/>
        <v>0</v>
      </c>
    </row>
    <row r="2045" spans="2:13" ht="15.75" customHeight="1" x14ac:dyDescent="0.3">
      <c r="B2045" s="12" t="s">
        <v>7306</v>
      </c>
      <c r="C2045" s="13">
        <v>30.13</v>
      </c>
      <c r="D2045" s="13" t="str">
        <f t="shared" si="124"/>
        <v>Obesity</v>
      </c>
      <c r="E2045" s="13">
        <v>5.71</v>
      </c>
      <c r="F2045" s="13" t="str">
        <f t="shared" si="125"/>
        <v>Prediabetes</v>
      </c>
      <c r="G2045" s="13" t="s">
        <v>8291</v>
      </c>
      <c r="H2045" s="13" t="s">
        <v>8293</v>
      </c>
      <c r="I2045" s="13" t="s">
        <v>8291</v>
      </c>
      <c r="J2045" s="27">
        <v>1</v>
      </c>
      <c r="K2045" s="13" t="s">
        <v>8291</v>
      </c>
      <c r="L2045" s="13" t="str">
        <f t="shared" si="126"/>
        <v>No</v>
      </c>
      <c r="M2045" s="28">
        <f t="shared" si="127"/>
        <v>1</v>
      </c>
    </row>
    <row r="2046" spans="2:13" ht="15.75" customHeight="1" x14ac:dyDescent="0.3">
      <c r="B2046" s="12" t="s">
        <v>7310</v>
      </c>
      <c r="C2046" s="13">
        <v>25.44</v>
      </c>
      <c r="D2046" s="13" t="str">
        <f t="shared" si="124"/>
        <v>Overweight</v>
      </c>
      <c r="E2046" s="13">
        <v>6.04</v>
      </c>
      <c r="F2046" s="13" t="str">
        <f t="shared" si="125"/>
        <v>Prediabetes</v>
      </c>
      <c r="G2046" s="13" t="s">
        <v>8293</v>
      </c>
      <c r="H2046" s="13" t="s">
        <v>8291</v>
      </c>
      <c r="I2046" s="13" t="s">
        <v>8293</v>
      </c>
      <c r="J2046" s="27">
        <v>1</v>
      </c>
      <c r="K2046" s="13" t="s">
        <v>8291</v>
      </c>
      <c r="L2046" s="13" t="str">
        <f t="shared" si="126"/>
        <v>No</v>
      </c>
      <c r="M2046" s="28">
        <f t="shared" si="127"/>
        <v>1</v>
      </c>
    </row>
    <row r="2047" spans="2:13" ht="15.75" customHeight="1" x14ac:dyDescent="0.3">
      <c r="B2047" s="12" t="s">
        <v>7314</v>
      </c>
      <c r="C2047" s="13">
        <v>39.805</v>
      </c>
      <c r="D2047" s="13" t="str">
        <f t="shared" si="124"/>
        <v>Obesity</v>
      </c>
      <c r="E2047" s="13">
        <v>4.38</v>
      </c>
      <c r="F2047" s="13" t="str">
        <f t="shared" si="125"/>
        <v>Normal</v>
      </c>
      <c r="G2047" s="13" t="s">
        <v>8291</v>
      </c>
      <c r="H2047" s="13" t="s">
        <v>8293</v>
      </c>
      <c r="I2047" s="13" t="s">
        <v>8291</v>
      </c>
      <c r="J2047" s="27">
        <v>1</v>
      </c>
      <c r="K2047" s="13" t="s">
        <v>8291</v>
      </c>
      <c r="L2047" s="13" t="str">
        <f t="shared" si="126"/>
        <v>No</v>
      </c>
      <c r="M2047" s="28">
        <f t="shared" si="127"/>
        <v>1</v>
      </c>
    </row>
    <row r="2048" spans="2:13" ht="15.75" customHeight="1" x14ac:dyDescent="0.3">
      <c r="B2048" s="12" t="s">
        <v>7318</v>
      </c>
      <c r="C2048" s="13">
        <v>30.4</v>
      </c>
      <c r="D2048" s="13" t="str">
        <f t="shared" si="124"/>
        <v>Obesity</v>
      </c>
      <c r="E2048" s="13">
        <v>5.56</v>
      </c>
      <c r="F2048" s="13" t="str">
        <f t="shared" si="125"/>
        <v>Normal</v>
      </c>
      <c r="G2048" s="13" t="s">
        <v>8293</v>
      </c>
      <c r="H2048" s="13" t="s">
        <v>8293</v>
      </c>
      <c r="I2048" s="13" t="s">
        <v>8291</v>
      </c>
      <c r="J2048" s="27">
        <v>1</v>
      </c>
      <c r="K2048" s="13" t="s">
        <v>8291</v>
      </c>
      <c r="L2048" s="13" t="str">
        <f t="shared" si="126"/>
        <v>No</v>
      </c>
      <c r="M2048" s="28">
        <f t="shared" si="127"/>
        <v>1</v>
      </c>
    </row>
    <row r="2049" spans="2:13" ht="15.75" customHeight="1" x14ac:dyDescent="0.3">
      <c r="B2049" s="12" t="s">
        <v>7322</v>
      </c>
      <c r="C2049" s="13">
        <v>23.18</v>
      </c>
      <c r="D2049" s="13" t="str">
        <f t="shared" si="124"/>
        <v>Healthy Weight</v>
      </c>
      <c r="E2049" s="13">
        <v>4.24</v>
      </c>
      <c r="F2049" s="13" t="str">
        <f t="shared" si="125"/>
        <v>Normal</v>
      </c>
      <c r="G2049" s="13" t="s">
        <v>8291</v>
      </c>
      <c r="H2049" s="13" t="s">
        <v>8293</v>
      </c>
      <c r="I2049" s="13" t="s">
        <v>8291</v>
      </c>
      <c r="J2049" s="27">
        <v>1</v>
      </c>
      <c r="K2049" s="13" t="s">
        <v>8291</v>
      </c>
      <c r="L2049" s="13" t="str">
        <f t="shared" si="126"/>
        <v>No</v>
      </c>
      <c r="M2049" s="28">
        <f t="shared" si="127"/>
        <v>1</v>
      </c>
    </row>
    <row r="2050" spans="2:13" ht="15.75" customHeight="1" x14ac:dyDescent="0.3">
      <c r="B2050" s="12" t="s">
        <v>7324</v>
      </c>
      <c r="C2050" s="13">
        <v>39.615000000000002</v>
      </c>
      <c r="D2050" s="13" t="str">
        <f t="shared" si="124"/>
        <v>Obesity</v>
      </c>
      <c r="E2050" s="13">
        <v>6.32</v>
      </c>
      <c r="F2050" s="13" t="str">
        <f t="shared" si="125"/>
        <v>Prediabetes</v>
      </c>
      <c r="G2050" s="13" t="s">
        <v>8291</v>
      </c>
      <c r="H2050" s="13" t="s">
        <v>8291</v>
      </c>
      <c r="I2050" s="13" t="s">
        <v>8293</v>
      </c>
      <c r="J2050" s="27">
        <v>1</v>
      </c>
      <c r="K2050" s="13" t="s">
        <v>8291</v>
      </c>
      <c r="L2050" s="13" t="str">
        <f t="shared" si="126"/>
        <v>No</v>
      </c>
      <c r="M2050" s="28">
        <f t="shared" si="127"/>
        <v>1</v>
      </c>
    </row>
    <row r="2051" spans="2:13" ht="15.75" customHeight="1" x14ac:dyDescent="0.3">
      <c r="B2051" s="12" t="s">
        <v>7328</v>
      </c>
      <c r="C2051" s="13">
        <v>30.59</v>
      </c>
      <c r="D2051" s="13" t="str">
        <f t="shared" ref="D2051:D2114" si="128">IF(C2051&lt;18.5,"Underweight", IF(AND(C2051&gt;=18.5,C2051&lt;=24.9),"Healthy Weight", IF(AND(C2051&gt;=25,C2051&lt;=29.9),"Overweight", IF(C2051&gt;=30,"Obesity"))))</f>
        <v>Obesity</v>
      </c>
      <c r="E2051" s="13">
        <v>6.3</v>
      </c>
      <c r="F2051" s="13" t="str">
        <f t="shared" ref="F2051:F2114" si="129">IF(E2051&lt;5.7,"Normal",IF(AND(E2051&gt;=5.7,E2051&lt;=6.4),"Prediabetes",IF(E2051&gt;=6.5,"Diabetes")))</f>
        <v>Prediabetes</v>
      </c>
      <c r="G2051" s="13" t="s">
        <v>8293</v>
      </c>
      <c r="H2051" s="13" t="s">
        <v>8291</v>
      </c>
      <c r="I2051" s="13" t="s">
        <v>8293</v>
      </c>
      <c r="J2051" s="27">
        <v>1</v>
      </c>
      <c r="K2051" s="13" t="s">
        <v>8291</v>
      </c>
      <c r="L2051" s="13" t="str">
        <f t="shared" ref="L2051:L2114" si="130">IF($K$3:$K$2337="?","No",K2051)</f>
        <v>No</v>
      </c>
      <c r="M2051" s="28">
        <f t="shared" ref="M2051:M2114" si="131">IF(J2051="No major surgery", 0,J2051)</f>
        <v>1</v>
      </c>
    </row>
    <row r="2052" spans="2:13" ht="15.75" customHeight="1" x14ac:dyDescent="0.3">
      <c r="B2052" s="12" t="s">
        <v>7331</v>
      </c>
      <c r="C2052" s="13">
        <v>16.72</v>
      </c>
      <c r="D2052" s="13" t="str">
        <f t="shared" si="128"/>
        <v>Underweight</v>
      </c>
      <c r="E2052" s="13">
        <v>4.38</v>
      </c>
      <c r="F2052" s="13" t="str">
        <f t="shared" si="129"/>
        <v>Normal</v>
      </c>
      <c r="G2052" s="13" t="s">
        <v>8293</v>
      </c>
      <c r="H2052" s="13" t="s">
        <v>8291</v>
      </c>
      <c r="I2052" s="13" t="s">
        <v>8291</v>
      </c>
      <c r="J2052" s="27">
        <v>1</v>
      </c>
      <c r="K2052" s="13" t="s">
        <v>8291</v>
      </c>
      <c r="L2052" s="13" t="str">
        <f t="shared" si="130"/>
        <v>No</v>
      </c>
      <c r="M2052" s="28">
        <f t="shared" si="131"/>
        <v>1</v>
      </c>
    </row>
    <row r="2053" spans="2:13" ht="15.75" customHeight="1" x14ac:dyDescent="0.3">
      <c r="B2053" s="12" t="s">
        <v>7333</v>
      </c>
      <c r="C2053" s="13">
        <v>26.22</v>
      </c>
      <c r="D2053" s="13" t="str">
        <f t="shared" si="128"/>
        <v>Overweight</v>
      </c>
      <c r="E2053" s="13">
        <v>4.6500000000000004</v>
      </c>
      <c r="F2053" s="13" t="str">
        <f t="shared" si="129"/>
        <v>Normal</v>
      </c>
      <c r="G2053" s="13" t="s">
        <v>8293</v>
      </c>
      <c r="H2053" s="13" t="s">
        <v>8291</v>
      </c>
      <c r="I2053" s="13" t="s">
        <v>8293</v>
      </c>
      <c r="J2053" s="27">
        <v>1</v>
      </c>
      <c r="K2053" s="13" t="s">
        <v>8291</v>
      </c>
      <c r="L2053" s="13" t="str">
        <f t="shared" si="130"/>
        <v>No</v>
      </c>
      <c r="M2053" s="28">
        <f t="shared" si="131"/>
        <v>1</v>
      </c>
    </row>
    <row r="2054" spans="2:13" ht="15.75" customHeight="1" x14ac:dyDescent="0.3">
      <c r="B2054" s="12" t="s">
        <v>7337</v>
      </c>
      <c r="C2054" s="13">
        <v>31.824999999999999</v>
      </c>
      <c r="D2054" s="13" t="str">
        <f t="shared" si="128"/>
        <v>Obesity</v>
      </c>
      <c r="E2054" s="13">
        <v>4.7</v>
      </c>
      <c r="F2054" s="13" t="str">
        <f t="shared" si="129"/>
        <v>Normal</v>
      </c>
      <c r="G2054" s="13" t="s">
        <v>8291</v>
      </c>
      <c r="H2054" s="13" t="s">
        <v>8291</v>
      </c>
      <c r="I2054" s="13" t="s">
        <v>8293</v>
      </c>
      <c r="J2054" s="27">
        <v>1</v>
      </c>
      <c r="K2054" s="13" t="s">
        <v>8291</v>
      </c>
      <c r="L2054" s="13" t="str">
        <f t="shared" si="130"/>
        <v>No</v>
      </c>
      <c r="M2054" s="28">
        <f t="shared" si="131"/>
        <v>1</v>
      </c>
    </row>
    <row r="2055" spans="2:13" ht="15.75" customHeight="1" x14ac:dyDescent="0.3">
      <c r="B2055" s="12" t="s">
        <v>7340</v>
      </c>
      <c r="C2055" s="13">
        <v>25.745000000000001</v>
      </c>
      <c r="D2055" s="13" t="str">
        <f t="shared" si="128"/>
        <v>Overweight</v>
      </c>
      <c r="E2055" s="13">
        <v>4.34</v>
      </c>
      <c r="F2055" s="13" t="str">
        <f t="shared" si="129"/>
        <v>Normal</v>
      </c>
      <c r="G2055" s="13" t="s">
        <v>8291</v>
      </c>
      <c r="H2055" s="13" t="s">
        <v>8291</v>
      </c>
      <c r="I2055" s="13" t="s">
        <v>8293</v>
      </c>
      <c r="J2055" s="27">
        <v>1</v>
      </c>
      <c r="K2055" s="13" t="s">
        <v>8291</v>
      </c>
      <c r="L2055" s="13" t="str">
        <f t="shared" si="130"/>
        <v>No</v>
      </c>
      <c r="M2055" s="28">
        <f t="shared" si="131"/>
        <v>1</v>
      </c>
    </row>
    <row r="2056" spans="2:13" ht="15.75" customHeight="1" x14ac:dyDescent="0.3">
      <c r="B2056" s="12" t="s">
        <v>7344</v>
      </c>
      <c r="C2056" s="13">
        <v>24.605</v>
      </c>
      <c r="D2056" s="13" t="str">
        <f t="shared" si="128"/>
        <v>Healthy Weight</v>
      </c>
      <c r="E2056" s="13">
        <v>5.62</v>
      </c>
      <c r="F2056" s="13" t="str">
        <f t="shared" si="129"/>
        <v>Normal</v>
      </c>
      <c r="G2056" s="13" t="s">
        <v>8291</v>
      </c>
      <c r="H2056" s="13" t="s">
        <v>8291</v>
      </c>
      <c r="I2056" s="13" t="s">
        <v>8293</v>
      </c>
      <c r="J2056" s="27">
        <v>1</v>
      </c>
      <c r="K2056" s="13" t="s">
        <v>8291</v>
      </c>
      <c r="L2056" s="13" t="str">
        <f t="shared" si="130"/>
        <v>No</v>
      </c>
      <c r="M2056" s="28">
        <f t="shared" si="131"/>
        <v>1</v>
      </c>
    </row>
    <row r="2057" spans="2:13" ht="15.75" customHeight="1" x14ac:dyDescent="0.3">
      <c r="B2057" s="12" t="s">
        <v>7347</v>
      </c>
      <c r="C2057" s="13">
        <v>24.51</v>
      </c>
      <c r="D2057" s="13" t="str">
        <f t="shared" si="128"/>
        <v>Healthy Weight</v>
      </c>
      <c r="E2057" s="13">
        <v>4.24</v>
      </c>
      <c r="F2057" s="13" t="str">
        <f t="shared" si="129"/>
        <v>Normal</v>
      </c>
      <c r="G2057" s="13" t="s">
        <v>8291</v>
      </c>
      <c r="H2057" s="13" t="s">
        <v>8291</v>
      </c>
      <c r="I2057" s="13" t="s">
        <v>8293</v>
      </c>
      <c r="J2057" s="27">
        <v>1</v>
      </c>
      <c r="K2057" s="13" t="s">
        <v>8291</v>
      </c>
      <c r="L2057" s="13" t="str">
        <f t="shared" si="130"/>
        <v>No</v>
      </c>
      <c r="M2057" s="28">
        <f t="shared" si="131"/>
        <v>1</v>
      </c>
    </row>
    <row r="2058" spans="2:13" ht="15.75" customHeight="1" x14ac:dyDescent="0.3">
      <c r="B2058" s="12" t="s">
        <v>7350</v>
      </c>
      <c r="C2058" s="13">
        <v>31.065000000000001</v>
      </c>
      <c r="D2058" s="13" t="str">
        <f t="shared" si="128"/>
        <v>Obesity</v>
      </c>
      <c r="E2058" s="13">
        <v>4.57</v>
      </c>
      <c r="F2058" s="13" t="str">
        <f t="shared" si="129"/>
        <v>Normal</v>
      </c>
      <c r="G2058" s="13" t="s">
        <v>8293</v>
      </c>
      <c r="H2058" s="13" t="s">
        <v>8291</v>
      </c>
      <c r="I2058" s="13" t="s">
        <v>8291</v>
      </c>
      <c r="J2058" s="27" t="s">
        <v>8292</v>
      </c>
      <c r="K2058" s="13" t="s">
        <v>8291</v>
      </c>
      <c r="L2058" s="13" t="str">
        <f t="shared" si="130"/>
        <v>No</v>
      </c>
      <c r="M2058" s="28">
        <f t="shared" si="131"/>
        <v>0</v>
      </c>
    </row>
    <row r="2059" spans="2:13" ht="15.75" customHeight="1" x14ac:dyDescent="0.3">
      <c r="B2059" s="12" t="s">
        <v>7354</v>
      </c>
      <c r="C2059" s="13">
        <v>28.12</v>
      </c>
      <c r="D2059" s="13" t="str">
        <f t="shared" si="128"/>
        <v>Overweight</v>
      </c>
      <c r="E2059" s="13">
        <v>5.05</v>
      </c>
      <c r="F2059" s="13" t="str">
        <f t="shared" si="129"/>
        <v>Normal</v>
      </c>
      <c r="G2059" s="13" t="s">
        <v>8291</v>
      </c>
      <c r="H2059" s="13" t="s">
        <v>8291</v>
      </c>
      <c r="I2059" s="13" t="s">
        <v>8291</v>
      </c>
      <c r="J2059" s="27" t="s">
        <v>8292</v>
      </c>
      <c r="K2059" s="13" t="s">
        <v>8291</v>
      </c>
      <c r="L2059" s="13" t="str">
        <f t="shared" si="130"/>
        <v>No</v>
      </c>
      <c r="M2059" s="28">
        <f t="shared" si="131"/>
        <v>0</v>
      </c>
    </row>
    <row r="2060" spans="2:13" ht="15.75" customHeight="1" x14ac:dyDescent="0.3">
      <c r="B2060" s="12" t="s">
        <v>7358</v>
      </c>
      <c r="C2060" s="13">
        <v>38.06</v>
      </c>
      <c r="D2060" s="13" t="str">
        <f t="shared" si="128"/>
        <v>Obesity</v>
      </c>
      <c r="E2060" s="13">
        <v>6.16</v>
      </c>
      <c r="F2060" s="13" t="str">
        <f t="shared" si="129"/>
        <v>Prediabetes</v>
      </c>
      <c r="G2060" s="13" t="s">
        <v>8291</v>
      </c>
      <c r="H2060" s="13" t="s">
        <v>8291</v>
      </c>
      <c r="I2060" s="13" t="s">
        <v>8291</v>
      </c>
      <c r="J2060" s="27" t="s">
        <v>8292</v>
      </c>
      <c r="K2060" s="13" t="s">
        <v>8291</v>
      </c>
      <c r="L2060" s="13" t="str">
        <f t="shared" si="130"/>
        <v>No</v>
      </c>
      <c r="M2060" s="28">
        <f t="shared" si="131"/>
        <v>0</v>
      </c>
    </row>
    <row r="2061" spans="2:13" ht="15.75" customHeight="1" x14ac:dyDescent="0.3">
      <c r="B2061" s="12" t="s">
        <v>7361</v>
      </c>
      <c r="C2061" s="13">
        <v>24.96</v>
      </c>
      <c r="D2061" s="13" t="b">
        <f t="shared" si="128"/>
        <v>0</v>
      </c>
      <c r="E2061" s="13">
        <v>4.57</v>
      </c>
      <c r="F2061" s="13" t="str">
        <f t="shared" si="129"/>
        <v>Normal</v>
      </c>
      <c r="G2061" s="13" t="s">
        <v>8291</v>
      </c>
      <c r="H2061" s="13" t="s">
        <v>8291</v>
      </c>
      <c r="I2061" s="13" t="s">
        <v>8291</v>
      </c>
      <c r="J2061" s="27" t="s">
        <v>8292</v>
      </c>
      <c r="K2061" s="13" t="s">
        <v>8291</v>
      </c>
      <c r="L2061" s="13" t="str">
        <f t="shared" si="130"/>
        <v>No</v>
      </c>
      <c r="M2061" s="28">
        <f t="shared" si="131"/>
        <v>0</v>
      </c>
    </row>
    <row r="2062" spans="2:13" ht="15.75" customHeight="1" x14ac:dyDescent="0.3">
      <c r="B2062" s="12" t="s">
        <v>7365</v>
      </c>
      <c r="C2062" s="13">
        <v>17.670000000000002</v>
      </c>
      <c r="D2062" s="13" t="str">
        <f t="shared" si="128"/>
        <v>Underweight</v>
      </c>
      <c r="E2062" s="13">
        <v>5.53</v>
      </c>
      <c r="F2062" s="13" t="str">
        <f t="shared" si="129"/>
        <v>Normal</v>
      </c>
      <c r="G2062" s="13" t="s">
        <v>8293</v>
      </c>
      <c r="H2062" s="13" t="s">
        <v>8291</v>
      </c>
      <c r="I2062" s="13" t="s">
        <v>8291</v>
      </c>
      <c r="J2062" s="27" t="s">
        <v>8292</v>
      </c>
      <c r="K2062" s="13" t="s">
        <v>8291</v>
      </c>
      <c r="L2062" s="13" t="str">
        <f t="shared" si="130"/>
        <v>No</v>
      </c>
      <c r="M2062" s="28">
        <f t="shared" si="131"/>
        <v>0</v>
      </c>
    </row>
    <row r="2063" spans="2:13" ht="15.75" customHeight="1" x14ac:dyDescent="0.3">
      <c r="B2063" s="12" t="s">
        <v>7368</v>
      </c>
      <c r="C2063" s="13">
        <v>31.35</v>
      </c>
      <c r="D2063" s="13" t="str">
        <f t="shared" si="128"/>
        <v>Obesity</v>
      </c>
      <c r="E2063" s="13">
        <v>5.84</v>
      </c>
      <c r="F2063" s="13" t="str">
        <f t="shared" si="129"/>
        <v>Prediabetes</v>
      </c>
      <c r="G2063" s="13" t="s">
        <v>8291</v>
      </c>
      <c r="H2063" s="13" t="s">
        <v>8293</v>
      </c>
      <c r="I2063" s="13" t="s">
        <v>8291</v>
      </c>
      <c r="J2063" s="27">
        <v>1</v>
      </c>
      <c r="K2063" s="13" t="s">
        <v>8291</v>
      </c>
      <c r="L2063" s="13" t="str">
        <f t="shared" si="130"/>
        <v>No</v>
      </c>
      <c r="M2063" s="28">
        <f t="shared" si="131"/>
        <v>1</v>
      </c>
    </row>
    <row r="2064" spans="2:13" ht="15.75" customHeight="1" x14ac:dyDescent="0.3">
      <c r="B2064" s="12" t="s">
        <v>7372</v>
      </c>
      <c r="C2064" s="13">
        <v>28.31</v>
      </c>
      <c r="D2064" s="13" t="str">
        <f t="shared" si="128"/>
        <v>Overweight</v>
      </c>
      <c r="E2064" s="13">
        <v>6.41</v>
      </c>
      <c r="F2064" s="13" t="b">
        <f t="shared" si="129"/>
        <v>0</v>
      </c>
      <c r="G2064" s="13" t="s">
        <v>8291</v>
      </c>
      <c r="H2064" s="13" t="s">
        <v>8293</v>
      </c>
      <c r="I2064" s="13" t="s">
        <v>8291</v>
      </c>
      <c r="J2064" s="27">
        <v>1</v>
      </c>
      <c r="K2064" s="13" t="s">
        <v>8291</v>
      </c>
      <c r="L2064" s="13" t="str">
        <f t="shared" si="130"/>
        <v>No</v>
      </c>
      <c r="M2064" s="28">
        <f t="shared" si="131"/>
        <v>1</v>
      </c>
    </row>
    <row r="2065" spans="2:13" ht="15.75" customHeight="1" x14ac:dyDescent="0.3">
      <c r="B2065" s="12" t="s">
        <v>7376</v>
      </c>
      <c r="C2065" s="13">
        <v>30.3</v>
      </c>
      <c r="D2065" s="13" t="str">
        <f t="shared" si="128"/>
        <v>Obesity</v>
      </c>
      <c r="E2065" s="13">
        <v>4.7300000000000004</v>
      </c>
      <c r="F2065" s="13" t="str">
        <f t="shared" si="129"/>
        <v>Normal</v>
      </c>
      <c r="G2065" s="13" t="s">
        <v>8293</v>
      </c>
      <c r="H2065" s="13" t="s">
        <v>8291</v>
      </c>
      <c r="I2065" s="13" t="s">
        <v>8293</v>
      </c>
      <c r="J2065" s="27">
        <v>1</v>
      </c>
      <c r="K2065" s="13" t="s">
        <v>8291</v>
      </c>
      <c r="L2065" s="13" t="str">
        <f t="shared" si="130"/>
        <v>No</v>
      </c>
      <c r="M2065" s="28">
        <f t="shared" si="131"/>
        <v>1</v>
      </c>
    </row>
    <row r="2066" spans="2:13" ht="15.75" customHeight="1" x14ac:dyDescent="0.3">
      <c r="B2066" s="12" t="s">
        <v>7379</v>
      </c>
      <c r="C2066" s="13">
        <v>26.4</v>
      </c>
      <c r="D2066" s="13" t="str">
        <f t="shared" si="128"/>
        <v>Overweight</v>
      </c>
      <c r="E2066" s="13">
        <v>6.22</v>
      </c>
      <c r="F2066" s="13" t="str">
        <f t="shared" si="129"/>
        <v>Prediabetes</v>
      </c>
      <c r="G2066" s="13" t="s">
        <v>8293</v>
      </c>
      <c r="H2066" s="13" t="s">
        <v>8291</v>
      </c>
      <c r="I2066" s="13" t="s">
        <v>8291</v>
      </c>
      <c r="J2066" s="27" t="s">
        <v>8292</v>
      </c>
      <c r="K2066" s="13" t="s">
        <v>8291</v>
      </c>
      <c r="L2066" s="13" t="str">
        <f t="shared" si="130"/>
        <v>No</v>
      </c>
      <c r="M2066" s="28">
        <f t="shared" si="131"/>
        <v>0</v>
      </c>
    </row>
    <row r="2067" spans="2:13" ht="15.75" customHeight="1" x14ac:dyDescent="0.3">
      <c r="B2067" s="12" t="s">
        <v>7381</v>
      </c>
      <c r="C2067" s="13">
        <v>22.135000000000002</v>
      </c>
      <c r="D2067" s="13" t="str">
        <f t="shared" si="128"/>
        <v>Healthy Weight</v>
      </c>
      <c r="E2067" s="13">
        <v>4.46</v>
      </c>
      <c r="F2067" s="13" t="str">
        <f t="shared" si="129"/>
        <v>Normal</v>
      </c>
      <c r="G2067" s="13" t="s">
        <v>8293</v>
      </c>
      <c r="H2067" s="13" t="s">
        <v>8291</v>
      </c>
      <c r="I2067" s="13" t="s">
        <v>8291</v>
      </c>
      <c r="J2067" s="27" t="s">
        <v>8292</v>
      </c>
      <c r="K2067" s="13" t="s">
        <v>8291</v>
      </c>
      <c r="L2067" s="13" t="str">
        <f t="shared" si="130"/>
        <v>No</v>
      </c>
      <c r="M2067" s="28">
        <f t="shared" si="131"/>
        <v>0</v>
      </c>
    </row>
    <row r="2068" spans="2:13" ht="15.75" customHeight="1" x14ac:dyDescent="0.3">
      <c r="B2068" s="12" t="s">
        <v>7385</v>
      </c>
      <c r="C2068" s="13">
        <v>17.399999999999999</v>
      </c>
      <c r="D2068" s="13" t="str">
        <f t="shared" si="128"/>
        <v>Underweight</v>
      </c>
      <c r="E2068" s="13">
        <v>4.5</v>
      </c>
      <c r="F2068" s="13" t="str">
        <f t="shared" si="129"/>
        <v>Normal</v>
      </c>
      <c r="G2068" s="13" t="s">
        <v>8293</v>
      </c>
      <c r="H2068" s="13" t="s">
        <v>8291</v>
      </c>
      <c r="I2068" s="13" t="s">
        <v>8291</v>
      </c>
      <c r="J2068" s="27" t="s">
        <v>8292</v>
      </c>
      <c r="K2068" s="13" t="s">
        <v>8291</v>
      </c>
      <c r="L2068" s="13" t="str">
        <f t="shared" si="130"/>
        <v>No</v>
      </c>
      <c r="M2068" s="28">
        <f t="shared" si="131"/>
        <v>0</v>
      </c>
    </row>
    <row r="2069" spans="2:13" ht="15.75" customHeight="1" x14ac:dyDescent="0.3">
      <c r="B2069" s="12" t="s">
        <v>7388</v>
      </c>
      <c r="C2069" s="13">
        <v>28.06</v>
      </c>
      <c r="D2069" s="13" t="str">
        <f t="shared" si="128"/>
        <v>Overweight</v>
      </c>
      <c r="E2069" s="13">
        <v>8.93</v>
      </c>
      <c r="F2069" s="13" t="str">
        <f t="shared" si="129"/>
        <v>Diabetes</v>
      </c>
      <c r="G2069" s="13" t="s">
        <v>8291</v>
      </c>
      <c r="H2069" s="13" t="s">
        <v>8291</v>
      </c>
      <c r="I2069" s="13" t="s">
        <v>8291</v>
      </c>
      <c r="J2069" s="27" t="s">
        <v>8292</v>
      </c>
      <c r="K2069" s="13" t="s">
        <v>8291</v>
      </c>
      <c r="L2069" s="13" t="str">
        <f t="shared" si="130"/>
        <v>No</v>
      </c>
      <c r="M2069" s="28">
        <f t="shared" si="131"/>
        <v>0</v>
      </c>
    </row>
    <row r="2070" spans="2:13" ht="15.75" customHeight="1" x14ac:dyDescent="0.3">
      <c r="B2070" s="12" t="s">
        <v>7391</v>
      </c>
      <c r="C2070" s="13">
        <v>31.13</v>
      </c>
      <c r="D2070" s="13" t="str">
        <f t="shared" si="128"/>
        <v>Obesity</v>
      </c>
      <c r="E2070" s="13">
        <v>11.02</v>
      </c>
      <c r="F2070" s="13" t="str">
        <f t="shared" si="129"/>
        <v>Diabetes</v>
      </c>
      <c r="G2070" s="13" t="s">
        <v>8291</v>
      </c>
      <c r="H2070" s="13" t="s">
        <v>8291</v>
      </c>
      <c r="I2070" s="13" t="s">
        <v>8291</v>
      </c>
      <c r="J2070" s="27" t="s">
        <v>8292</v>
      </c>
      <c r="K2070" s="13" t="s">
        <v>8291</v>
      </c>
      <c r="L2070" s="13" t="str">
        <f t="shared" si="130"/>
        <v>No</v>
      </c>
      <c r="M2070" s="28">
        <f t="shared" si="131"/>
        <v>0</v>
      </c>
    </row>
    <row r="2071" spans="2:13" ht="15.75" customHeight="1" x14ac:dyDescent="0.3">
      <c r="B2071" s="12" t="s">
        <v>7395</v>
      </c>
      <c r="C2071" s="13">
        <v>18.46</v>
      </c>
      <c r="D2071" s="13" t="str">
        <f t="shared" si="128"/>
        <v>Underweight</v>
      </c>
      <c r="E2071" s="13">
        <v>5.25</v>
      </c>
      <c r="F2071" s="13" t="str">
        <f t="shared" si="129"/>
        <v>Normal</v>
      </c>
      <c r="G2071" s="13" t="s">
        <v>8291</v>
      </c>
      <c r="H2071" s="13" t="s">
        <v>8291</v>
      </c>
      <c r="I2071" s="13" t="s">
        <v>8291</v>
      </c>
      <c r="J2071" s="27" t="s">
        <v>8292</v>
      </c>
      <c r="K2071" s="13" t="s">
        <v>8291</v>
      </c>
      <c r="L2071" s="13" t="str">
        <f t="shared" si="130"/>
        <v>No</v>
      </c>
      <c r="M2071" s="28">
        <f t="shared" si="131"/>
        <v>0</v>
      </c>
    </row>
    <row r="2072" spans="2:13" ht="15.75" customHeight="1" x14ac:dyDescent="0.3">
      <c r="B2072" s="12" t="s">
        <v>7399</v>
      </c>
      <c r="C2072" s="13">
        <v>17.3</v>
      </c>
      <c r="D2072" s="13" t="str">
        <f t="shared" si="128"/>
        <v>Underweight</v>
      </c>
      <c r="E2072" s="13">
        <v>4.75</v>
      </c>
      <c r="F2072" s="13" t="str">
        <f t="shared" si="129"/>
        <v>Normal</v>
      </c>
      <c r="G2072" s="13" t="s">
        <v>8291</v>
      </c>
      <c r="H2072" s="13" t="s">
        <v>8291</v>
      </c>
      <c r="I2072" s="13" t="s">
        <v>8291</v>
      </c>
      <c r="J2072" s="27" t="s">
        <v>8292</v>
      </c>
      <c r="K2072" s="13" t="s">
        <v>8291</v>
      </c>
      <c r="L2072" s="13" t="str">
        <f t="shared" si="130"/>
        <v>No</v>
      </c>
      <c r="M2072" s="28">
        <f t="shared" si="131"/>
        <v>0</v>
      </c>
    </row>
    <row r="2073" spans="2:13" ht="15.75" customHeight="1" x14ac:dyDescent="0.3">
      <c r="B2073" s="12" t="s">
        <v>7402</v>
      </c>
      <c r="C2073" s="13">
        <v>35.625</v>
      </c>
      <c r="D2073" s="13" t="str">
        <f t="shared" si="128"/>
        <v>Obesity</v>
      </c>
      <c r="E2073" s="13">
        <v>4.68</v>
      </c>
      <c r="F2073" s="13" t="str">
        <f t="shared" si="129"/>
        <v>Normal</v>
      </c>
      <c r="G2073" s="13" t="s">
        <v>8293</v>
      </c>
      <c r="H2073" s="13" t="s">
        <v>8291</v>
      </c>
      <c r="I2073" s="13" t="s">
        <v>8293</v>
      </c>
      <c r="J2073" s="27">
        <v>1</v>
      </c>
      <c r="K2073" s="13" t="s">
        <v>8291</v>
      </c>
      <c r="L2073" s="13" t="str">
        <f t="shared" si="130"/>
        <v>No</v>
      </c>
      <c r="M2073" s="28">
        <f t="shared" si="131"/>
        <v>1</v>
      </c>
    </row>
    <row r="2074" spans="2:13" ht="15.75" customHeight="1" x14ac:dyDescent="0.3">
      <c r="B2074" s="12" t="s">
        <v>7404</v>
      </c>
      <c r="C2074" s="13">
        <v>20.234999999999999</v>
      </c>
      <c r="D2074" s="13" t="str">
        <f t="shared" si="128"/>
        <v>Healthy Weight</v>
      </c>
      <c r="E2074" s="13">
        <v>6.17</v>
      </c>
      <c r="F2074" s="13" t="str">
        <f t="shared" si="129"/>
        <v>Prediabetes</v>
      </c>
      <c r="G2074" s="13" t="s">
        <v>8293</v>
      </c>
      <c r="H2074" s="13" t="s">
        <v>8293</v>
      </c>
      <c r="I2074" s="13" t="s">
        <v>8291</v>
      </c>
      <c r="J2074" s="27">
        <v>2</v>
      </c>
      <c r="K2074" s="13" t="s">
        <v>8291</v>
      </c>
      <c r="L2074" s="13" t="str">
        <f t="shared" si="130"/>
        <v>No</v>
      </c>
      <c r="M2074" s="28">
        <f t="shared" si="131"/>
        <v>2</v>
      </c>
    </row>
    <row r="2075" spans="2:13" ht="15.75" customHeight="1" x14ac:dyDescent="0.3">
      <c r="B2075" s="12" t="s">
        <v>7408</v>
      </c>
      <c r="C2075" s="13">
        <v>27.55</v>
      </c>
      <c r="D2075" s="13" t="str">
        <f t="shared" si="128"/>
        <v>Overweight</v>
      </c>
      <c r="E2075" s="13">
        <v>4.5599999999999996</v>
      </c>
      <c r="F2075" s="13" t="str">
        <f t="shared" si="129"/>
        <v>Normal</v>
      </c>
      <c r="G2075" s="13" t="s">
        <v>8293</v>
      </c>
      <c r="H2075" s="13" t="s">
        <v>8291</v>
      </c>
      <c r="I2075" s="13" t="s">
        <v>8293</v>
      </c>
      <c r="J2075" s="27">
        <v>1</v>
      </c>
      <c r="K2075" s="13" t="s">
        <v>8291</v>
      </c>
      <c r="L2075" s="13" t="str">
        <f t="shared" si="130"/>
        <v>No</v>
      </c>
      <c r="M2075" s="28">
        <f t="shared" si="131"/>
        <v>1</v>
      </c>
    </row>
    <row r="2076" spans="2:13" ht="15.75" customHeight="1" x14ac:dyDescent="0.3">
      <c r="B2076" s="12" t="s">
        <v>7412</v>
      </c>
      <c r="C2076" s="13">
        <v>17.97</v>
      </c>
      <c r="D2076" s="13" t="str">
        <f t="shared" si="128"/>
        <v>Underweight</v>
      </c>
      <c r="E2076" s="13">
        <v>6.3</v>
      </c>
      <c r="F2076" s="13" t="str">
        <f t="shared" si="129"/>
        <v>Prediabetes</v>
      </c>
      <c r="G2076" s="13" t="s">
        <v>8291</v>
      </c>
      <c r="H2076" s="13" t="s">
        <v>8291</v>
      </c>
      <c r="I2076" s="13" t="s">
        <v>8291</v>
      </c>
      <c r="J2076" s="27" t="s">
        <v>8292</v>
      </c>
      <c r="K2076" s="13" t="s">
        <v>8291</v>
      </c>
      <c r="L2076" s="13" t="str">
        <f t="shared" si="130"/>
        <v>No</v>
      </c>
      <c r="M2076" s="28">
        <f t="shared" si="131"/>
        <v>0</v>
      </c>
    </row>
    <row r="2077" spans="2:13" ht="15.75" customHeight="1" x14ac:dyDescent="0.3">
      <c r="B2077" s="12" t="s">
        <v>7416</v>
      </c>
      <c r="C2077" s="13">
        <v>29.98</v>
      </c>
      <c r="D2077" s="13" t="b">
        <f t="shared" si="128"/>
        <v>0</v>
      </c>
      <c r="E2077" s="13">
        <v>6.03</v>
      </c>
      <c r="F2077" s="13" t="str">
        <f t="shared" si="129"/>
        <v>Prediabetes</v>
      </c>
      <c r="G2077" s="13" t="s">
        <v>8291</v>
      </c>
      <c r="H2077" s="13" t="s">
        <v>8293</v>
      </c>
      <c r="I2077" s="13" t="s">
        <v>8291</v>
      </c>
      <c r="J2077" s="27">
        <v>1</v>
      </c>
      <c r="K2077" s="13" t="s">
        <v>8291</v>
      </c>
      <c r="L2077" s="13" t="str">
        <f t="shared" si="130"/>
        <v>No</v>
      </c>
      <c r="M2077" s="28">
        <f t="shared" si="131"/>
        <v>1</v>
      </c>
    </row>
    <row r="2078" spans="2:13" ht="15.75" customHeight="1" x14ac:dyDescent="0.3">
      <c r="B2078" s="12" t="s">
        <v>7419</v>
      </c>
      <c r="C2078" s="13">
        <v>33.659999999999997</v>
      </c>
      <c r="D2078" s="13" t="str">
        <f t="shared" si="128"/>
        <v>Obesity</v>
      </c>
      <c r="E2078" s="13">
        <v>4.2</v>
      </c>
      <c r="F2078" s="13" t="str">
        <f t="shared" si="129"/>
        <v>Normal</v>
      </c>
      <c r="G2078" s="13" t="s">
        <v>8293</v>
      </c>
      <c r="H2078" s="13" t="s">
        <v>8291</v>
      </c>
      <c r="I2078" s="13" t="s">
        <v>8291</v>
      </c>
      <c r="J2078" s="27">
        <v>1</v>
      </c>
      <c r="K2078" s="13" t="s">
        <v>8291</v>
      </c>
      <c r="L2078" s="13" t="str">
        <f t="shared" si="130"/>
        <v>No</v>
      </c>
      <c r="M2078" s="28">
        <f t="shared" si="131"/>
        <v>1</v>
      </c>
    </row>
    <row r="2079" spans="2:13" ht="15.75" customHeight="1" x14ac:dyDescent="0.3">
      <c r="B2079" s="12" t="s">
        <v>7422</v>
      </c>
      <c r="C2079" s="13">
        <v>32.67</v>
      </c>
      <c r="D2079" s="13" t="str">
        <f t="shared" si="128"/>
        <v>Obesity</v>
      </c>
      <c r="E2079" s="13">
        <v>5.61</v>
      </c>
      <c r="F2079" s="13" t="str">
        <f t="shared" si="129"/>
        <v>Normal</v>
      </c>
      <c r="G2079" s="13" t="s">
        <v>8293</v>
      </c>
      <c r="H2079" s="13" t="s">
        <v>8291</v>
      </c>
      <c r="I2079" s="13" t="s">
        <v>8291</v>
      </c>
      <c r="J2079" s="27">
        <v>1</v>
      </c>
      <c r="K2079" s="13" t="s">
        <v>8291</v>
      </c>
      <c r="L2079" s="13" t="str">
        <f t="shared" si="130"/>
        <v>No</v>
      </c>
      <c r="M2079" s="28">
        <f t="shared" si="131"/>
        <v>1</v>
      </c>
    </row>
    <row r="2080" spans="2:13" ht="15.75" customHeight="1" x14ac:dyDescent="0.3">
      <c r="B2080" s="12" t="s">
        <v>7425</v>
      </c>
      <c r="C2080" s="13">
        <v>30.5</v>
      </c>
      <c r="D2080" s="13" t="str">
        <f t="shared" si="128"/>
        <v>Obesity</v>
      </c>
      <c r="E2080" s="13">
        <v>5.88</v>
      </c>
      <c r="F2080" s="13" t="str">
        <f t="shared" si="129"/>
        <v>Prediabetes</v>
      </c>
      <c r="G2080" s="13" t="s">
        <v>8293</v>
      </c>
      <c r="H2080" s="13" t="s">
        <v>8291</v>
      </c>
      <c r="I2080" s="13" t="s">
        <v>8291</v>
      </c>
      <c r="J2080" s="27">
        <v>1</v>
      </c>
      <c r="K2080" s="13" t="s">
        <v>8291</v>
      </c>
      <c r="L2080" s="13" t="str">
        <f t="shared" si="130"/>
        <v>No</v>
      </c>
      <c r="M2080" s="28">
        <f t="shared" si="131"/>
        <v>1</v>
      </c>
    </row>
    <row r="2081" spans="2:13" ht="15.75" customHeight="1" x14ac:dyDescent="0.3">
      <c r="B2081" s="12" t="s">
        <v>7428</v>
      </c>
      <c r="C2081" s="13">
        <v>23.1</v>
      </c>
      <c r="D2081" s="13" t="str">
        <f t="shared" si="128"/>
        <v>Healthy Weight</v>
      </c>
      <c r="E2081" s="13">
        <v>5.92</v>
      </c>
      <c r="F2081" s="13" t="str">
        <f t="shared" si="129"/>
        <v>Prediabetes</v>
      </c>
      <c r="G2081" s="13" t="s">
        <v>8293</v>
      </c>
      <c r="H2081" s="13" t="s">
        <v>8291</v>
      </c>
      <c r="I2081" s="13" t="s">
        <v>8291</v>
      </c>
      <c r="J2081" s="27">
        <v>1</v>
      </c>
      <c r="K2081" s="13" t="s">
        <v>8291</v>
      </c>
      <c r="L2081" s="13" t="str">
        <f t="shared" si="130"/>
        <v>No</v>
      </c>
      <c r="M2081" s="28">
        <f t="shared" si="131"/>
        <v>1</v>
      </c>
    </row>
    <row r="2082" spans="2:13" ht="15.75" customHeight="1" x14ac:dyDescent="0.3">
      <c r="B2082" s="12" t="s">
        <v>7431</v>
      </c>
      <c r="C2082" s="13">
        <v>39.49</v>
      </c>
      <c r="D2082" s="13" t="str">
        <f t="shared" si="128"/>
        <v>Obesity</v>
      </c>
      <c r="E2082" s="13">
        <v>4.8099999999999996</v>
      </c>
      <c r="F2082" s="13" t="str">
        <f t="shared" si="129"/>
        <v>Normal</v>
      </c>
      <c r="G2082" s="13" t="s">
        <v>8291</v>
      </c>
      <c r="H2082" s="13" t="s">
        <v>8291</v>
      </c>
      <c r="I2082" s="13" t="s">
        <v>8291</v>
      </c>
      <c r="J2082" s="27">
        <v>1</v>
      </c>
      <c r="K2082" s="13" t="s">
        <v>8291</v>
      </c>
      <c r="L2082" s="13" t="str">
        <f t="shared" si="130"/>
        <v>No</v>
      </c>
      <c r="M2082" s="28">
        <f t="shared" si="131"/>
        <v>1</v>
      </c>
    </row>
    <row r="2083" spans="2:13" ht="15.75" customHeight="1" x14ac:dyDescent="0.3">
      <c r="B2083" s="12" t="s">
        <v>7434</v>
      </c>
      <c r="C2083" s="13">
        <v>33.99</v>
      </c>
      <c r="D2083" s="13" t="str">
        <f t="shared" si="128"/>
        <v>Obesity</v>
      </c>
      <c r="E2083" s="13">
        <v>4.55</v>
      </c>
      <c r="F2083" s="13" t="str">
        <f t="shared" si="129"/>
        <v>Normal</v>
      </c>
      <c r="G2083" s="13" t="s">
        <v>8291</v>
      </c>
      <c r="H2083" s="13" t="s">
        <v>8291</v>
      </c>
      <c r="I2083" s="13" t="s">
        <v>8291</v>
      </c>
      <c r="J2083" s="27">
        <v>1</v>
      </c>
      <c r="K2083" s="13" t="s">
        <v>8291</v>
      </c>
      <c r="L2083" s="13" t="str">
        <f t="shared" si="130"/>
        <v>No</v>
      </c>
      <c r="M2083" s="28">
        <f t="shared" si="131"/>
        <v>1</v>
      </c>
    </row>
    <row r="2084" spans="2:13" ht="15.75" customHeight="1" x14ac:dyDescent="0.3">
      <c r="B2084" s="12" t="s">
        <v>7437</v>
      </c>
      <c r="C2084" s="13">
        <v>27.72</v>
      </c>
      <c r="D2084" s="13" t="str">
        <f t="shared" si="128"/>
        <v>Overweight</v>
      </c>
      <c r="E2084" s="13">
        <v>6.43</v>
      </c>
      <c r="F2084" s="13" t="b">
        <f t="shared" si="129"/>
        <v>0</v>
      </c>
      <c r="G2084" s="13" t="s">
        <v>8291</v>
      </c>
      <c r="H2084" s="13" t="s">
        <v>8291</v>
      </c>
      <c r="I2084" s="13" t="s">
        <v>8291</v>
      </c>
      <c r="J2084" s="27">
        <v>1</v>
      </c>
      <c r="K2084" s="13" t="s">
        <v>8291</v>
      </c>
      <c r="L2084" s="13" t="str">
        <f t="shared" si="130"/>
        <v>No</v>
      </c>
      <c r="M2084" s="28">
        <f t="shared" si="131"/>
        <v>1</v>
      </c>
    </row>
    <row r="2085" spans="2:13" ht="15.75" customHeight="1" x14ac:dyDescent="0.3">
      <c r="B2085" s="12" t="s">
        <v>7440</v>
      </c>
      <c r="C2085" s="13">
        <v>30.59</v>
      </c>
      <c r="D2085" s="13" t="str">
        <f t="shared" si="128"/>
        <v>Obesity</v>
      </c>
      <c r="E2085" s="13">
        <v>11.62</v>
      </c>
      <c r="F2085" s="13" t="str">
        <f t="shared" si="129"/>
        <v>Diabetes</v>
      </c>
      <c r="G2085" s="13" t="s">
        <v>8291</v>
      </c>
      <c r="H2085" s="13" t="s">
        <v>8291</v>
      </c>
      <c r="I2085" s="13" t="s">
        <v>8291</v>
      </c>
      <c r="J2085" s="27" t="s">
        <v>8292</v>
      </c>
      <c r="K2085" s="13" t="s">
        <v>8291</v>
      </c>
      <c r="L2085" s="13" t="str">
        <f t="shared" si="130"/>
        <v>No</v>
      </c>
      <c r="M2085" s="28">
        <f t="shared" si="131"/>
        <v>0</v>
      </c>
    </row>
    <row r="2086" spans="2:13" ht="15.75" customHeight="1" x14ac:dyDescent="0.3">
      <c r="B2086" s="12" t="s">
        <v>7444</v>
      </c>
      <c r="C2086" s="13">
        <v>22.6</v>
      </c>
      <c r="D2086" s="13" t="str">
        <f t="shared" si="128"/>
        <v>Healthy Weight</v>
      </c>
      <c r="E2086" s="13">
        <v>6.04</v>
      </c>
      <c r="F2086" s="13" t="str">
        <f t="shared" si="129"/>
        <v>Prediabetes</v>
      </c>
      <c r="G2086" s="13" t="s">
        <v>8291</v>
      </c>
      <c r="H2086" s="13" t="s">
        <v>8291</v>
      </c>
      <c r="I2086" s="13" t="s">
        <v>8291</v>
      </c>
      <c r="J2086" s="27">
        <v>1</v>
      </c>
      <c r="K2086" s="13" t="s">
        <v>8291</v>
      </c>
      <c r="L2086" s="13" t="str">
        <f t="shared" si="130"/>
        <v>No</v>
      </c>
      <c r="M2086" s="28">
        <f t="shared" si="131"/>
        <v>1</v>
      </c>
    </row>
    <row r="2087" spans="2:13" ht="15.75" customHeight="1" x14ac:dyDescent="0.3">
      <c r="B2087" s="12" t="s">
        <v>7448</v>
      </c>
      <c r="C2087" s="13">
        <v>28.785</v>
      </c>
      <c r="D2087" s="13" t="str">
        <f t="shared" si="128"/>
        <v>Overweight</v>
      </c>
      <c r="E2087" s="13">
        <v>8.82</v>
      </c>
      <c r="F2087" s="13" t="str">
        <f t="shared" si="129"/>
        <v>Diabetes</v>
      </c>
      <c r="G2087" s="13" t="s">
        <v>8291</v>
      </c>
      <c r="H2087" s="13" t="s">
        <v>8291</v>
      </c>
      <c r="I2087" s="13" t="s">
        <v>8291</v>
      </c>
      <c r="J2087" s="27" t="s">
        <v>8292</v>
      </c>
      <c r="K2087" s="13" t="s">
        <v>8291</v>
      </c>
      <c r="L2087" s="13" t="str">
        <f t="shared" si="130"/>
        <v>No</v>
      </c>
      <c r="M2087" s="28">
        <f t="shared" si="131"/>
        <v>0</v>
      </c>
    </row>
    <row r="2088" spans="2:13" ht="15.75" customHeight="1" x14ac:dyDescent="0.3">
      <c r="B2088" s="12" t="s">
        <v>7452</v>
      </c>
      <c r="C2088" s="13">
        <v>50.38</v>
      </c>
      <c r="D2088" s="13" t="str">
        <f t="shared" si="128"/>
        <v>Obesity</v>
      </c>
      <c r="E2088" s="13">
        <v>5.8</v>
      </c>
      <c r="F2088" s="13" t="str">
        <f t="shared" si="129"/>
        <v>Prediabetes</v>
      </c>
      <c r="G2088" s="13" t="s">
        <v>8291</v>
      </c>
      <c r="H2088" s="13" t="s">
        <v>8291</v>
      </c>
      <c r="I2088" s="13" t="s">
        <v>8291</v>
      </c>
      <c r="J2088" s="27" t="s">
        <v>8292</v>
      </c>
      <c r="K2088" s="13" t="s">
        <v>8291</v>
      </c>
      <c r="L2088" s="13" t="str">
        <f t="shared" si="130"/>
        <v>No</v>
      </c>
      <c r="M2088" s="28">
        <f t="shared" si="131"/>
        <v>0</v>
      </c>
    </row>
    <row r="2089" spans="2:13" ht="15.75" customHeight="1" x14ac:dyDescent="0.3">
      <c r="B2089" s="12" t="s">
        <v>7456</v>
      </c>
      <c r="C2089" s="13">
        <v>35.200000000000003</v>
      </c>
      <c r="D2089" s="13" t="str">
        <f t="shared" si="128"/>
        <v>Obesity</v>
      </c>
      <c r="E2089" s="13">
        <v>4.28</v>
      </c>
      <c r="F2089" s="13" t="str">
        <f t="shared" si="129"/>
        <v>Normal</v>
      </c>
      <c r="G2089" s="13" t="s">
        <v>8291</v>
      </c>
      <c r="H2089" s="13" t="s">
        <v>8291</v>
      </c>
      <c r="I2089" s="13" t="s">
        <v>8291</v>
      </c>
      <c r="J2089" s="27" t="s">
        <v>8292</v>
      </c>
      <c r="K2089" s="13" t="s">
        <v>8291</v>
      </c>
      <c r="L2089" s="13" t="str">
        <f t="shared" si="130"/>
        <v>No</v>
      </c>
      <c r="M2089" s="28">
        <f t="shared" si="131"/>
        <v>0</v>
      </c>
    </row>
    <row r="2090" spans="2:13" ht="15.75" customHeight="1" x14ac:dyDescent="0.3">
      <c r="B2090" s="12" t="s">
        <v>7458</v>
      </c>
      <c r="C2090" s="13">
        <v>35.72</v>
      </c>
      <c r="D2090" s="13" t="str">
        <f t="shared" si="128"/>
        <v>Obesity</v>
      </c>
      <c r="E2090" s="13">
        <v>5.5</v>
      </c>
      <c r="F2090" s="13" t="str">
        <f t="shared" si="129"/>
        <v>Normal</v>
      </c>
      <c r="G2090" s="13" t="s">
        <v>8293</v>
      </c>
      <c r="H2090" s="13" t="s">
        <v>8291</v>
      </c>
      <c r="I2090" s="13" t="s">
        <v>8291</v>
      </c>
      <c r="J2090" s="27" t="s">
        <v>8292</v>
      </c>
      <c r="K2090" s="13" t="s">
        <v>8291</v>
      </c>
      <c r="L2090" s="13" t="str">
        <f t="shared" si="130"/>
        <v>No</v>
      </c>
      <c r="M2090" s="28">
        <f t="shared" si="131"/>
        <v>0</v>
      </c>
    </row>
    <row r="2091" spans="2:13" ht="15.75" customHeight="1" x14ac:dyDescent="0.3">
      <c r="B2091" s="12" t="s">
        <v>7462</v>
      </c>
      <c r="C2091" s="13">
        <v>24.51</v>
      </c>
      <c r="D2091" s="13" t="str">
        <f t="shared" si="128"/>
        <v>Healthy Weight</v>
      </c>
      <c r="E2091" s="13">
        <v>4.6900000000000004</v>
      </c>
      <c r="F2091" s="13" t="str">
        <f t="shared" si="129"/>
        <v>Normal</v>
      </c>
      <c r="G2091" s="13" t="s">
        <v>8291</v>
      </c>
      <c r="H2091" s="13" t="s">
        <v>8291</v>
      </c>
      <c r="I2091" s="13" t="s">
        <v>8291</v>
      </c>
      <c r="J2091" s="27" t="s">
        <v>8292</v>
      </c>
      <c r="K2091" s="13" t="s">
        <v>8291</v>
      </c>
      <c r="L2091" s="13" t="str">
        <f t="shared" si="130"/>
        <v>No</v>
      </c>
      <c r="M2091" s="28">
        <f t="shared" si="131"/>
        <v>0</v>
      </c>
    </row>
    <row r="2092" spans="2:13" ht="15.75" customHeight="1" x14ac:dyDescent="0.3">
      <c r="B2092" s="12" t="s">
        <v>7465</v>
      </c>
      <c r="C2092" s="13">
        <v>23.844999999999999</v>
      </c>
      <c r="D2092" s="13" t="str">
        <f t="shared" si="128"/>
        <v>Healthy Weight</v>
      </c>
      <c r="E2092" s="13">
        <v>4.43</v>
      </c>
      <c r="F2092" s="13" t="str">
        <f t="shared" si="129"/>
        <v>Normal</v>
      </c>
      <c r="G2092" s="13" t="s">
        <v>8291</v>
      </c>
      <c r="H2092" s="13" t="s">
        <v>8291</v>
      </c>
      <c r="I2092" s="13" t="s">
        <v>8291</v>
      </c>
      <c r="J2092" s="27" t="s">
        <v>8292</v>
      </c>
      <c r="K2092" s="13" t="s">
        <v>8291</v>
      </c>
      <c r="L2092" s="13" t="str">
        <f t="shared" si="130"/>
        <v>No</v>
      </c>
      <c r="M2092" s="28">
        <f t="shared" si="131"/>
        <v>0</v>
      </c>
    </row>
    <row r="2093" spans="2:13" ht="15.75" customHeight="1" x14ac:dyDescent="0.3">
      <c r="B2093" s="12" t="s">
        <v>7469</v>
      </c>
      <c r="C2093" s="13">
        <v>15.68</v>
      </c>
      <c r="D2093" s="13" t="str">
        <f t="shared" si="128"/>
        <v>Underweight</v>
      </c>
      <c r="E2093" s="13">
        <v>6.16</v>
      </c>
      <c r="F2093" s="13" t="str">
        <f t="shared" si="129"/>
        <v>Prediabetes</v>
      </c>
      <c r="G2093" s="13" t="s">
        <v>8293</v>
      </c>
      <c r="H2093" s="13" t="s">
        <v>8291</v>
      </c>
      <c r="I2093" s="13" t="s">
        <v>8291</v>
      </c>
      <c r="J2093" s="27">
        <v>1</v>
      </c>
      <c r="K2093" s="13" t="s">
        <v>8291</v>
      </c>
      <c r="L2093" s="13" t="str">
        <f t="shared" si="130"/>
        <v>No</v>
      </c>
      <c r="M2093" s="28">
        <f t="shared" si="131"/>
        <v>1</v>
      </c>
    </row>
    <row r="2094" spans="2:13" ht="15.75" customHeight="1" x14ac:dyDescent="0.3">
      <c r="B2094" s="12" t="s">
        <v>7473</v>
      </c>
      <c r="C2094" s="13">
        <v>32.395000000000003</v>
      </c>
      <c r="D2094" s="13" t="str">
        <f t="shared" si="128"/>
        <v>Obesity</v>
      </c>
      <c r="E2094" s="13">
        <v>6.66</v>
      </c>
      <c r="F2094" s="13" t="str">
        <f t="shared" si="129"/>
        <v>Diabetes</v>
      </c>
      <c r="G2094" s="13" t="s">
        <v>8291</v>
      </c>
      <c r="H2094" s="13" t="s">
        <v>8291</v>
      </c>
      <c r="I2094" s="13" t="s">
        <v>8291</v>
      </c>
      <c r="J2094" s="27" t="s">
        <v>8292</v>
      </c>
      <c r="K2094" s="13" t="s">
        <v>8291</v>
      </c>
      <c r="L2094" s="13" t="str">
        <f t="shared" si="130"/>
        <v>No</v>
      </c>
      <c r="M2094" s="28">
        <f t="shared" si="131"/>
        <v>0</v>
      </c>
    </row>
    <row r="2095" spans="2:13" ht="15.75" customHeight="1" x14ac:dyDescent="0.3">
      <c r="B2095" s="12" t="s">
        <v>7476</v>
      </c>
      <c r="C2095" s="13">
        <v>23.655000000000001</v>
      </c>
      <c r="D2095" s="13" t="str">
        <f t="shared" si="128"/>
        <v>Healthy Weight</v>
      </c>
      <c r="E2095" s="13">
        <v>5.92</v>
      </c>
      <c r="F2095" s="13" t="str">
        <f t="shared" si="129"/>
        <v>Prediabetes</v>
      </c>
      <c r="G2095" s="13" t="s">
        <v>8291</v>
      </c>
      <c r="H2095" s="13" t="s">
        <v>8291</v>
      </c>
      <c r="I2095" s="13" t="s">
        <v>8291</v>
      </c>
      <c r="J2095" s="27">
        <v>1</v>
      </c>
      <c r="K2095" s="13" t="s">
        <v>8291</v>
      </c>
      <c r="L2095" s="13" t="str">
        <f t="shared" si="130"/>
        <v>No</v>
      </c>
      <c r="M2095" s="28">
        <f t="shared" si="131"/>
        <v>1</v>
      </c>
    </row>
    <row r="2096" spans="2:13" ht="15.75" customHeight="1" x14ac:dyDescent="0.3">
      <c r="B2096" s="12" t="s">
        <v>7479</v>
      </c>
      <c r="C2096" s="13">
        <v>28.4</v>
      </c>
      <c r="D2096" s="13" t="str">
        <f t="shared" si="128"/>
        <v>Overweight</v>
      </c>
      <c r="E2096" s="13">
        <v>5.97</v>
      </c>
      <c r="F2096" s="13" t="str">
        <f t="shared" si="129"/>
        <v>Prediabetes</v>
      </c>
      <c r="G2096" s="13" t="s">
        <v>8291</v>
      </c>
      <c r="H2096" s="13" t="s">
        <v>8291</v>
      </c>
      <c r="I2096" s="13" t="s">
        <v>8293</v>
      </c>
      <c r="J2096" s="27">
        <v>1</v>
      </c>
      <c r="K2096" s="13" t="s">
        <v>8291</v>
      </c>
      <c r="L2096" s="13" t="str">
        <f t="shared" si="130"/>
        <v>No</v>
      </c>
      <c r="M2096" s="28">
        <f t="shared" si="131"/>
        <v>1</v>
      </c>
    </row>
    <row r="2097" spans="2:13" ht="15.75" customHeight="1" x14ac:dyDescent="0.3">
      <c r="B2097" s="12" t="s">
        <v>7482</v>
      </c>
      <c r="C2097" s="13">
        <v>35.42</v>
      </c>
      <c r="D2097" s="13" t="str">
        <f t="shared" si="128"/>
        <v>Obesity</v>
      </c>
      <c r="E2097" s="13">
        <v>4.6399999999999997</v>
      </c>
      <c r="F2097" s="13" t="str">
        <f t="shared" si="129"/>
        <v>Normal</v>
      </c>
      <c r="G2097" s="13" t="s">
        <v>8293</v>
      </c>
      <c r="H2097" s="13" t="s">
        <v>8291</v>
      </c>
      <c r="I2097" s="13" t="s">
        <v>8291</v>
      </c>
      <c r="J2097" s="27" t="s">
        <v>8292</v>
      </c>
      <c r="K2097" s="13" t="s">
        <v>8291</v>
      </c>
      <c r="L2097" s="13" t="str">
        <f t="shared" si="130"/>
        <v>No</v>
      </c>
      <c r="M2097" s="28">
        <f t="shared" si="131"/>
        <v>0</v>
      </c>
    </row>
    <row r="2098" spans="2:13" ht="15.75" customHeight="1" x14ac:dyDescent="0.3">
      <c r="B2098" s="12" t="s">
        <v>7486</v>
      </c>
      <c r="C2098" s="13">
        <v>26.18</v>
      </c>
      <c r="D2098" s="13" t="str">
        <f t="shared" si="128"/>
        <v>Overweight</v>
      </c>
      <c r="E2098" s="13">
        <v>6.12</v>
      </c>
      <c r="F2098" s="13" t="str">
        <f t="shared" si="129"/>
        <v>Prediabetes</v>
      </c>
      <c r="G2098" s="13" t="s">
        <v>8291</v>
      </c>
      <c r="H2098" s="13" t="s">
        <v>8293</v>
      </c>
      <c r="I2098" s="13" t="s">
        <v>8291</v>
      </c>
      <c r="J2098" s="27">
        <v>1</v>
      </c>
      <c r="K2098" s="13" t="s">
        <v>8291</v>
      </c>
      <c r="L2098" s="13" t="str">
        <f t="shared" si="130"/>
        <v>No</v>
      </c>
      <c r="M2098" s="28">
        <f t="shared" si="131"/>
        <v>1</v>
      </c>
    </row>
    <row r="2099" spans="2:13" ht="15.75" customHeight="1" x14ac:dyDescent="0.3">
      <c r="B2099" s="12" t="s">
        <v>7489</v>
      </c>
      <c r="C2099" s="13">
        <v>20.8</v>
      </c>
      <c r="D2099" s="13" t="str">
        <f t="shared" si="128"/>
        <v>Healthy Weight</v>
      </c>
      <c r="E2099" s="13">
        <v>4.87</v>
      </c>
      <c r="F2099" s="13" t="str">
        <f t="shared" si="129"/>
        <v>Normal</v>
      </c>
      <c r="G2099" s="13" t="s">
        <v>8293</v>
      </c>
      <c r="H2099" s="13" t="s">
        <v>8291</v>
      </c>
      <c r="I2099" s="13" t="s">
        <v>8291</v>
      </c>
      <c r="J2099" s="27" t="s">
        <v>8292</v>
      </c>
      <c r="K2099" s="13" t="s">
        <v>8291</v>
      </c>
      <c r="L2099" s="13" t="str">
        <f t="shared" si="130"/>
        <v>No</v>
      </c>
      <c r="M2099" s="28">
        <f t="shared" si="131"/>
        <v>0</v>
      </c>
    </row>
    <row r="2100" spans="2:13" ht="15.75" customHeight="1" x14ac:dyDescent="0.3">
      <c r="B2100" s="12" t="s">
        <v>7493</v>
      </c>
      <c r="C2100" s="13">
        <v>15.82</v>
      </c>
      <c r="D2100" s="13" t="str">
        <f t="shared" si="128"/>
        <v>Underweight</v>
      </c>
      <c r="E2100" s="13">
        <v>4.5999999999999996</v>
      </c>
      <c r="F2100" s="13" t="str">
        <f t="shared" si="129"/>
        <v>Normal</v>
      </c>
      <c r="G2100" s="13" t="s">
        <v>8291</v>
      </c>
      <c r="H2100" s="13" t="s">
        <v>8291</v>
      </c>
      <c r="I2100" s="13" t="s">
        <v>8291</v>
      </c>
      <c r="J2100" s="27" t="s">
        <v>8292</v>
      </c>
      <c r="K2100" s="13" t="s">
        <v>8291</v>
      </c>
      <c r="L2100" s="13" t="str">
        <f t="shared" si="130"/>
        <v>No</v>
      </c>
      <c r="M2100" s="28">
        <f t="shared" si="131"/>
        <v>0</v>
      </c>
    </row>
    <row r="2101" spans="2:13" ht="15.75" customHeight="1" x14ac:dyDescent="0.3">
      <c r="B2101" s="12" t="s">
        <v>7496</v>
      </c>
      <c r="C2101" s="13">
        <v>17.670000000000002</v>
      </c>
      <c r="D2101" s="13" t="str">
        <f t="shared" si="128"/>
        <v>Underweight</v>
      </c>
      <c r="E2101" s="13">
        <v>4.78</v>
      </c>
      <c r="F2101" s="13" t="str">
        <f t="shared" si="129"/>
        <v>Normal</v>
      </c>
      <c r="G2101" s="13" t="s">
        <v>8291</v>
      </c>
      <c r="H2101" s="13" t="s">
        <v>8291</v>
      </c>
      <c r="I2101" s="13" t="s">
        <v>8291</v>
      </c>
      <c r="J2101" s="27" t="s">
        <v>8292</v>
      </c>
      <c r="K2101" s="13" t="s">
        <v>8291</v>
      </c>
      <c r="L2101" s="13" t="str">
        <f t="shared" si="130"/>
        <v>No</v>
      </c>
      <c r="M2101" s="28">
        <f t="shared" si="131"/>
        <v>0</v>
      </c>
    </row>
    <row r="2102" spans="2:13" ht="15.75" customHeight="1" x14ac:dyDescent="0.3">
      <c r="B2102" s="12" t="s">
        <v>7499</v>
      </c>
      <c r="C2102" s="13">
        <v>31.92</v>
      </c>
      <c r="D2102" s="13" t="str">
        <f t="shared" si="128"/>
        <v>Obesity</v>
      </c>
      <c r="E2102" s="13">
        <v>11.05</v>
      </c>
      <c r="F2102" s="13" t="str">
        <f t="shared" si="129"/>
        <v>Diabetes</v>
      </c>
      <c r="G2102" s="13" t="s">
        <v>8291</v>
      </c>
      <c r="H2102" s="13" t="s">
        <v>8291</v>
      </c>
      <c r="I2102" s="13" t="s">
        <v>8291</v>
      </c>
      <c r="J2102" s="27" t="s">
        <v>8292</v>
      </c>
      <c r="K2102" s="13" t="s">
        <v>8291</v>
      </c>
      <c r="L2102" s="13" t="str">
        <f t="shared" si="130"/>
        <v>No</v>
      </c>
      <c r="M2102" s="28">
        <f t="shared" si="131"/>
        <v>0</v>
      </c>
    </row>
    <row r="2103" spans="2:13" ht="15.75" customHeight="1" x14ac:dyDescent="0.3">
      <c r="B2103" s="12" t="s">
        <v>7503</v>
      </c>
      <c r="C2103" s="13">
        <v>28.975000000000001</v>
      </c>
      <c r="D2103" s="13" t="str">
        <f t="shared" si="128"/>
        <v>Overweight</v>
      </c>
      <c r="E2103" s="13">
        <v>7.62</v>
      </c>
      <c r="F2103" s="13" t="str">
        <f t="shared" si="129"/>
        <v>Diabetes</v>
      </c>
      <c r="G2103" s="13" t="s">
        <v>8291</v>
      </c>
      <c r="H2103" s="13" t="s">
        <v>8291</v>
      </c>
      <c r="I2103" s="13" t="s">
        <v>8291</v>
      </c>
      <c r="J2103" s="27" t="s">
        <v>8292</v>
      </c>
      <c r="K2103" s="13" t="s">
        <v>8291</v>
      </c>
      <c r="L2103" s="13" t="str">
        <f t="shared" si="130"/>
        <v>No</v>
      </c>
      <c r="M2103" s="28">
        <f t="shared" si="131"/>
        <v>0</v>
      </c>
    </row>
    <row r="2104" spans="2:13" ht="15.75" customHeight="1" x14ac:dyDescent="0.3">
      <c r="B2104" s="12" t="s">
        <v>7507</v>
      </c>
      <c r="C2104" s="13">
        <v>31.73</v>
      </c>
      <c r="D2104" s="13" t="str">
        <f t="shared" si="128"/>
        <v>Obesity</v>
      </c>
      <c r="E2104" s="13">
        <v>4.78</v>
      </c>
      <c r="F2104" s="13" t="str">
        <f t="shared" si="129"/>
        <v>Normal</v>
      </c>
      <c r="G2104" s="13" t="s">
        <v>8293</v>
      </c>
      <c r="H2104" s="13" t="s">
        <v>8293</v>
      </c>
      <c r="I2104" s="13" t="s">
        <v>8291</v>
      </c>
      <c r="J2104" s="27">
        <v>2</v>
      </c>
      <c r="K2104" s="13" t="s">
        <v>8291</v>
      </c>
      <c r="L2104" s="13" t="str">
        <f t="shared" si="130"/>
        <v>No</v>
      </c>
      <c r="M2104" s="28">
        <f t="shared" si="131"/>
        <v>2</v>
      </c>
    </row>
    <row r="2105" spans="2:13" ht="15.75" customHeight="1" x14ac:dyDescent="0.3">
      <c r="B2105" s="12" t="s">
        <v>7509</v>
      </c>
      <c r="C2105" s="13">
        <v>28.88</v>
      </c>
      <c r="D2105" s="13" t="str">
        <f t="shared" si="128"/>
        <v>Overweight</v>
      </c>
      <c r="E2105" s="13">
        <v>6.09</v>
      </c>
      <c r="F2105" s="13" t="str">
        <f t="shared" si="129"/>
        <v>Prediabetes</v>
      </c>
      <c r="G2105" s="13" t="s">
        <v>8293</v>
      </c>
      <c r="H2105" s="13" t="s">
        <v>8293</v>
      </c>
      <c r="I2105" s="13" t="s">
        <v>8291</v>
      </c>
      <c r="J2105" s="27">
        <v>2</v>
      </c>
      <c r="K2105" s="13" t="s">
        <v>8291</v>
      </c>
      <c r="L2105" s="13" t="str">
        <f t="shared" si="130"/>
        <v>No</v>
      </c>
      <c r="M2105" s="28">
        <f t="shared" si="131"/>
        <v>2</v>
      </c>
    </row>
    <row r="2106" spans="2:13" ht="15.75" customHeight="1" x14ac:dyDescent="0.3">
      <c r="B2106" s="12" t="s">
        <v>7513</v>
      </c>
      <c r="C2106" s="13">
        <v>25.555</v>
      </c>
      <c r="D2106" s="13" t="str">
        <f t="shared" si="128"/>
        <v>Overweight</v>
      </c>
      <c r="E2106" s="13">
        <v>5.1100000000000003</v>
      </c>
      <c r="F2106" s="13" t="str">
        <f t="shared" si="129"/>
        <v>Normal</v>
      </c>
      <c r="G2106" s="13" t="s">
        <v>8291</v>
      </c>
      <c r="H2106" s="13" t="s">
        <v>8291</v>
      </c>
      <c r="I2106" s="13" t="s">
        <v>8293</v>
      </c>
      <c r="J2106" s="27">
        <v>1</v>
      </c>
      <c r="K2106" s="13" t="s">
        <v>8291</v>
      </c>
      <c r="L2106" s="13" t="str">
        <f t="shared" si="130"/>
        <v>No</v>
      </c>
      <c r="M2106" s="28">
        <f t="shared" si="131"/>
        <v>1</v>
      </c>
    </row>
    <row r="2107" spans="2:13" ht="15.75" customHeight="1" x14ac:dyDescent="0.3">
      <c r="B2107" s="12" t="s">
        <v>7515</v>
      </c>
      <c r="C2107" s="13">
        <v>37.29</v>
      </c>
      <c r="D2107" s="13" t="str">
        <f t="shared" si="128"/>
        <v>Obesity</v>
      </c>
      <c r="E2107" s="13">
        <v>4.46</v>
      </c>
      <c r="F2107" s="13" t="str">
        <f t="shared" si="129"/>
        <v>Normal</v>
      </c>
      <c r="G2107" s="13" t="s">
        <v>8291</v>
      </c>
      <c r="H2107" s="13" t="s">
        <v>8293</v>
      </c>
      <c r="I2107" s="13" t="s">
        <v>8291</v>
      </c>
      <c r="J2107" s="27">
        <v>1</v>
      </c>
      <c r="K2107" s="13" t="s">
        <v>8291</v>
      </c>
      <c r="L2107" s="13" t="str">
        <f t="shared" si="130"/>
        <v>No</v>
      </c>
      <c r="M2107" s="28">
        <f t="shared" si="131"/>
        <v>1</v>
      </c>
    </row>
    <row r="2108" spans="2:13" ht="15.75" customHeight="1" x14ac:dyDescent="0.3">
      <c r="B2108" s="12" t="s">
        <v>7519</v>
      </c>
      <c r="C2108" s="13">
        <v>40.28</v>
      </c>
      <c r="D2108" s="13" t="str">
        <f t="shared" si="128"/>
        <v>Obesity</v>
      </c>
      <c r="E2108" s="13">
        <v>6.11</v>
      </c>
      <c r="F2108" s="13" t="str">
        <f t="shared" si="129"/>
        <v>Prediabetes</v>
      </c>
      <c r="G2108" s="13" t="s">
        <v>8291</v>
      </c>
      <c r="H2108" s="13" t="s">
        <v>8293</v>
      </c>
      <c r="I2108" s="13" t="s">
        <v>8291</v>
      </c>
      <c r="J2108" s="27">
        <v>1</v>
      </c>
      <c r="K2108" s="13" t="s">
        <v>8291</v>
      </c>
      <c r="L2108" s="13" t="str">
        <f t="shared" si="130"/>
        <v>No</v>
      </c>
      <c r="M2108" s="28">
        <f t="shared" si="131"/>
        <v>1</v>
      </c>
    </row>
    <row r="2109" spans="2:13" ht="15.75" customHeight="1" x14ac:dyDescent="0.3">
      <c r="B2109" s="12" t="s">
        <v>7523</v>
      </c>
      <c r="C2109" s="13">
        <v>40.185000000000002</v>
      </c>
      <c r="D2109" s="13" t="str">
        <f t="shared" si="128"/>
        <v>Obesity</v>
      </c>
      <c r="E2109" s="13">
        <v>4.66</v>
      </c>
      <c r="F2109" s="13" t="str">
        <f t="shared" si="129"/>
        <v>Normal</v>
      </c>
      <c r="G2109" s="13" t="s">
        <v>8291</v>
      </c>
      <c r="H2109" s="13" t="s">
        <v>8293</v>
      </c>
      <c r="I2109" s="13" t="s">
        <v>8291</v>
      </c>
      <c r="J2109" s="27">
        <v>1</v>
      </c>
      <c r="K2109" s="13" t="s">
        <v>8291</v>
      </c>
      <c r="L2109" s="13" t="str">
        <f t="shared" si="130"/>
        <v>No</v>
      </c>
      <c r="M2109" s="28">
        <f t="shared" si="131"/>
        <v>1</v>
      </c>
    </row>
    <row r="2110" spans="2:13" ht="15.75" customHeight="1" x14ac:dyDescent="0.3">
      <c r="B2110" s="12" t="s">
        <v>7527</v>
      </c>
      <c r="C2110" s="13">
        <v>23.57</v>
      </c>
      <c r="D2110" s="13" t="str">
        <f t="shared" si="128"/>
        <v>Healthy Weight</v>
      </c>
      <c r="E2110" s="13">
        <v>6.14</v>
      </c>
      <c r="F2110" s="13" t="str">
        <f t="shared" si="129"/>
        <v>Prediabetes</v>
      </c>
      <c r="G2110" s="13" t="s">
        <v>8291</v>
      </c>
      <c r="H2110" s="13" t="s">
        <v>8291</v>
      </c>
      <c r="I2110" s="13" t="s">
        <v>8291</v>
      </c>
      <c r="J2110" s="27" t="s">
        <v>8292</v>
      </c>
      <c r="K2110" s="13" t="s">
        <v>8291</v>
      </c>
      <c r="L2110" s="13" t="str">
        <f t="shared" si="130"/>
        <v>No</v>
      </c>
      <c r="M2110" s="28">
        <f t="shared" si="131"/>
        <v>0</v>
      </c>
    </row>
    <row r="2111" spans="2:13" ht="15.75" customHeight="1" x14ac:dyDescent="0.3">
      <c r="B2111" s="12" t="s">
        <v>7531</v>
      </c>
      <c r="C2111" s="13">
        <v>35.625</v>
      </c>
      <c r="D2111" s="13" t="str">
        <f t="shared" si="128"/>
        <v>Obesity</v>
      </c>
      <c r="E2111" s="13">
        <v>6.21</v>
      </c>
      <c r="F2111" s="13" t="str">
        <f t="shared" si="129"/>
        <v>Prediabetes</v>
      </c>
      <c r="G2111" s="13" t="s">
        <v>8291</v>
      </c>
      <c r="H2111" s="13" t="s">
        <v>8293</v>
      </c>
      <c r="I2111" s="13" t="s">
        <v>8291</v>
      </c>
      <c r="J2111" s="27">
        <v>1</v>
      </c>
      <c r="K2111" s="13" t="s">
        <v>8291</v>
      </c>
      <c r="L2111" s="13" t="str">
        <f t="shared" si="130"/>
        <v>No</v>
      </c>
      <c r="M2111" s="28">
        <f t="shared" si="131"/>
        <v>1</v>
      </c>
    </row>
    <row r="2112" spans="2:13" ht="15.75" customHeight="1" x14ac:dyDescent="0.3">
      <c r="B2112" s="12" t="s">
        <v>7534</v>
      </c>
      <c r="C2112" s="13">
        <v>33.155000000000001</v>
      </c>
      <c r="D2112" s="13" t="str">
        <f t="shared" si="128"/>
        <v>Obesity</v>
      </c>
      <c r="E2112" s="13">
        <v>4.5999999999999996</v>
      </c>
      <c r="F2112" s="13" t="str">
        <f t="shared" si="129"/>
        <v>Normal</v>
      </c>
      <c r="G2112" s="13" t="s">
        <v>8291</v>
      </c>
      <c r="H2112" s="13" t="s">
        <v>8293</v>
      </c>
      <c r="I2112" s="13" t="s">
        <v>8291</v>
      </c>
      <c r="J2112" s="27">
        <v>1</v>
      </c>
      <c r="K2112" s="13" t="s">
        <v>8291</v>
      </c>
      <c r="L2112" s="13" t="str">
        <f t="shared" si="130"/>
        <v>No</v>
      </c>
      <c r="M2112" s="28">
        <f t="shared" si="131"/>
        <v>1</v>
      </c>
    </row>
    <row r="2113" spans="2:13" ht="15.75" customHeight="1" x14ac:dyDescent="0.3">
      <c r="B2113" s="12" t="s">
        <v>7538</v>
      </c>
      <c r="C2113" s="13">
        <v>31.92</v>
      </c>
      <c r="D2113" s="13" t="str">
        <f t="shared" si="128"/>
        <v>Obesity</v>
      </c>
      <c r="E2113" s="13">
        <v>5.04</v>
      </c>
      <c r="F2113" s="13" t="str">
        <f t="shared" si="129"/>
        <v>Normal</v>
      </c>
      <c r="G2113" s="13" t="s">
        <v>8291</v>
      </c>
      <c r="H2113" s="13" t="s">
        <v>8293</v>
      </c>
      <c r="I2113" s="13" t="s">
        <v>8291</v>
      </c>
      <c r="J2113" s="27">
        <v>1</v>
      </c>
      <c r="K2113" s="13" t="s">
        <v>8291</v>
      </c>
      <c r="L2113" s="13" t="str">
        <f t="shared" si="130"/>
        <v>No</v>
      </c>
      <c r="M2113" s="28">
        <f t="shared" si="131"/>
        <v>1</v>
      </c>
    </row>
    <row r="2114" spans="2:13" ht="15.75" customHeight="1" x14ac:dyDescent="0.3">
      <c r="B2114" s="12" t="s">
        <v>7542</v>
      </c>
      <c r="C2114" s="13">
        <v>30.305</v>
      </c>
      <c r="D2114" s="13" t="str">
        <f t="shared" si="128"/>
        <v>Obesity</v>
      </c>
      <c r="E2114" s="13">
        <v>5.08</v>
      </c>
      <c r="F2114" s="13" t="str">
        <f t="shared" si="129"/>
        <v>Normal</v>
      </c>
      <c r="G2114" s="13" t="s">
        <v>8291</v>
      </c>
      <c r="H2114" s="13" t="s">
        <v>8293</v>
      </c>
      <c r="I2114" s="13" t="s">
        <v>8291</v>
      </c>
      <c r="J2114" s="27">
        <v>1</v>
      </c>
      <c r="K2114" s="13" t="s">
        <v>8291</v>
      </c>
      <c r="L2114" s="13" t="str">
        <f t="shared" si="130"/>
        <v>No</v>
      </c>
      <c r="M2114" s="28">
        <f t="shared" si="131"/>
        <v>1</v>
      </c>
    </row>
    <row r="2115" spans="2:13" ht="15.75" customHeight="1" x14ac:dyDescent="0.3">
      <c r="B2115" s="12" t="s">
        <v>7546</v>
      </c>
      <c r="C2115" s="13">
        <v>30.114999999999998</v>
      </c>
      <c r="D2115" s="13" t="str">
        <f t="shared" ref="D2115:D2178" si="132">IF(C2115&lt;18.5,"Underweight", IF(AND(C2115&gt;=18.5,C2115&lt;=24.9),"Healthy Weight", IF(AND(C2115&gt;=25,C2115&lt;=29.9),"Overweight", IF(C2115&gt;=30,"Obesity"))))</f>
        <v>Obesity</v>
      </c>
      <c r="E2115" s="13">
        <v>4.38</v>
      </c>
      <c r="F2115" s="13" t="str">
        <f t="shared" ref="F2115:F2178" si="133">IF(E2115&lt;5.7,"Normal",IF(AND(E2115&gt;=5.7,E2115&lt;=6.4),"Prediabetes",IF(E2115&gt;=6.5,"Diabetes")))</f>
        <v>Normal</v>
      </c>
      <c r="G2115" s="13" t="s">
        <v>8291</v>
      </c>
      <c r="H2115" s="13" t="s">
        <v>8293</v>
      </c>
      <c r="I2115" s="13" t="s">
        <v>8291</v>
      </c>
      <c r="J2115" s="27">
        <v>1</v>
      </c>
      <c r="K2115" s="13" t="s">
        <v>8291</v>
      </c>
      <c r="L2115" s="13" t="str">
        <f t="shared" ref="L2115:L2178" si="134">IF($K$3:$K$2337="?","No",K2115)</f>
        <v>No</v>
      </c>
      <c r="M2115" s="28">
        <f t="shared" ref="M2115:M2178" si="135">IF(J2115="No major surgery", 0,J2115)</f>
        <v>1</v>
      </c>
    </row>
    <row r="2116" spans="2:13" ht="15.75" customHeight="1" x14ac:dyDescent="0.3">
      <c r="B2116" s="12" t="s">
        <v>7549</v>
      </c>
      <c r="C2116" s="13">
        <v>24.09</v>
      </c>
      <c r="D2116" s="13" t="str">
        <f t="shared" si="132"/>
        <v>Healthy Weight</v>
      </c>
      <c r="E2116" s="13">
        <v>4.79</v>
      </c>
      <c r="F2116" s="13" t="str">
        <f t="shared" si="133"/>
        <v>Normal</v>
      </c>
      <c r="G2116" s="13" t="s">
        <v>8291</v>
      </c>
      <c r="H2116" s="13" t="s">
        <v>8293</v>
      </c>
      <c r="I2116" s="13" t="s">
        <v>8291</v>
      </c>
      <c r="J2116" s="27">
        <v>1</v>
      </c>
      <c r="K2116" s="13" t="s">
        <v>8291</v>
      </c>
      <c r="L2116" s="13" t="str">
        <f t="shared" si="134"/>
        <v>No</v>
      </c>
      <c r="M2116" s="28">
        <f t="shared" si="135"/>
        <v>1</v>
      </c>
    </row>
    <row r="2117" spans="2:13" ht="15.75" customHeight="1" x14ac:dyDescent="0.3">
      <c r="B2117" s="12" t="s">
        <v>7552</v>
      </c>
      <c r="C2117" s="13">
        <v>28.215</v>
      </c>
      <c r="D2117" s="13" t="str">
        <f t="shared" si="132"/>
        <v>Overweight</v>
      </c>
      <c r="E2117" s="13">
        <v>4.21</v>
      </c>
      <c r="F2117" s="13" t="str">
        <f t="shared" si="133"/>
        <v>Normal</v>
      </c>
      <c r="G2117" s="13" t="s">
        <v>8291</v>
      </c>
      <c r="H2117" s="13" t="s">
        <v>8293</v>
      </c>
      <c r="I2117" s="13" t="s">
        <v>8291</v>
      </c>
      <c r="J2117" s="27">
        <v>1</v>
      </c>
      <c r="K2117" s="13" t="s">
        <v>8291</v>
      </c>
      <c r="L2117" s="13" t="str">
        <f t="shared" si="134"/>
        <v>No</v>
      </c>
      <c r="M2117" s="28">
        <f t="shared" si="135"/>
        <v>1</v>
      </c>
    </row>
    <row r="2118" spans="2:13" ht="15.75" customHeight="1" x14ac:dyDescent="0.3">
      <c r="B2118" s="12" t="s">
        <v>7555</v>
      </c>
      <c r="C2118" s="13">
        <v>26.315000000000001</v>
      </c>
      <c r="D2118" s="13" t="str">
        <f t="shared" si="132"/>
        <v>Overweight</v>
      </c>
      <c r="E2118" s="13">
        <v>5.47</v>
      </c>
      <c r="F2118" s="13" t="str">
        <f t="shared" si="133"/>
        <v>Normal</v>
      </c>
      <c r="G2118" s="13" t="s">
        <v>8291</v>
      </c>
      <c r="H2118" s="13" t="s">
        <v>8293</v>
      </c>
      <c r="I2118" s="13" t="s">
        <v>8291</v>
      </c>
      <c r="J2118" s="27">
        <v>1</v>
      </c>
      <c r="K2118" s="13" t="s">
        <v>8291</v>
      </c>
      <c r="L2118" s="13" t="str">
        <f t="shared" si="134"/>
        <v>No</v>
      </c>
      <c r="M2118" s="28">
        <f t="shared" si="135"/>
        <v>1</v>
      </c>
    </row>
    <row r="2119" spans="2:13" ht="15.75" customHeight="1" x14ac:dyDescent="0.3">
      <c r="B2119" s="12" t="s">
        <v>7559</v>
      </c>
      <c r="C2119" s="13">
        <v>25.08</v>
      </c>
      <c r="D2119" s="13" t="str">
        <f t="shared" si="132"/>
        <v>Overweight</v>
      </c>
      <c r="E2119" s="13">
        <v>5.09</v>
      </c>
      <c r="F2119" s="13" t="str">
        <f t="shared" si="133"/>
        <v>Normal</v>
      </c>
      <c r="G2119" s="13" t="s">
        <v>8291</v>
      </c>
      <c r="H2119" s="13" t="s">
        <v>8293</v>
      </c>
      <c r="I2119" s="13" t="s">
        <v>8291</v>
      </c>
      <c r="J2119" s="27">
        <v>1</v>
      </c>
      <c r="K2119" s="13" t="s">
        <v>8291</v>
      </c>
      <c r="L2119" s="13" t="str">
        <f t="shared" si="134"/>
        <v>No</v>
      </c>
      <c r="M2119" s="28">
        <f t="shared" si="135"/>
        <v>1</v>
      </c>
    </row>
    <row r="2120" spans="2:13" ht="15.75" customHeight="1" x14ac:dyDescent="0.3">
      <c r="B2120" s="12" t="s">
        <v>7563</v>
      </c>
      <c r="C2120" s="13">
        <v>15.41</v>
      </c>
      <c r="D2120" s="13" t="str">
        <f t="shared" si="132"/>
        <v>Underweight</v>
      </c>
      <c r="E2120" s="13">
        <v>5.08</v>
      </c>
      <c r="F2120" s="13" t="str">
        <f t="shared" si="133"/>
        <v>Normal</v>
      </c>
      <c r="G2120" s="13" t="s">
        <v>8291</v>
      </c>
      <c r="H2120" s="13" t="s">
        <v>8291</v>
      </c>
      <c r="I2120" s="13" t="s">
        <v>8291</v>
      </c>
      <c r="J2120" s="27" t="s">
        <v>8292</v>
      </c>
      <c r="K2120" s="13" t="s">
        <v>8291</v>
      </c>
      <c r="L2120" s="13" t="str">
        <f t="shared" si="134"/>
        <v>No</v>
      </c>
      <c r="M2120" s="28">
        <f t="shared" si="135"/>
        <v>0</v>
      </c>
    </row>
    <row r="2121" spans="2:13" ht="15.75" customHeight="1" x14ac:dyDescent="0.3">
      <c r="B2121" s="12" t="s">
        <v>7567</v>
      </c>
      <c r="C2121" s="13">
        <v>23.83</v>
      </c>
      <c r="D2121" s="13" t="str">
        <f t="shared" si="132"/>
        <v>Healthy Weight</v>
      </c>
      <c r="E2121" s="13">
        <v>5.68</v>
      </c>
      <c r="F2121" s="13" t="str">
        <f t="shared" si="133"/>
        <v>Normal</v>
      </c>
      <c r="G2121" s="13" t="s">
        <v>8291</v>
      </c>
      <c r="H2121" s="13" t="s">
        <v>8291</v>
      </c>
      <c r="I2121" s="13" t="s">
        <v>8291</v>
      </c>
      <c r="J2121" s="27" t="s">
        <v>8292</v>
      </c>
      <c r="K2121" s="13" t="s">
        <v>8291</v>
      </c>
      <c r="L2121" s="13" t="str">
        <f t="shared" si="134"/>
        <v>No</v>
      </c>
      <c r="M2121" s="28">
        <f t="shared" si="135"/>
        <v>0</v>
      </c>
    </row>
    <row r="2122" spans="2:13" ht="15.75" customHeight="1" x14ac:dyDescent="0.3">
      <c r="B2122" s="12" t="s">
        <v>7570</v>
      </c>
      <c r="C2122" s="13">
        <v>36</v>
      </c>
      <c r="D2122" s="13" t="str">
        <f t="shared" si="132"/>
        <v>Obesity</v>
      </c>
      <c r="E2122" s="13">
        <v>4.66</v>
      </c>
      <c r="F2122" s="13" t="str">
        <f t="shared" si="133"/>
        <v>Normal</v>
      </c>
      <c r="G2122" s="13" t="s">
        <v>8291</v>
      </c>
      <c r="H2122" s="13" t="s">
        <v>8293</v>
      </c>
      <c r="I2122" s="13" t="s">
        <v>8291</v>
      </c>
      <c r="J2122" s="27">
        <v>1</v>
      </c>
      <c r="K2122" s="13" t="s">
        <v>8291</v>
      </c>
      <c r="L2122" s="13" t="str">
        <f t="shared" si="134"/>
        <v>No</v>
      </c>
      <c r="M2122" s="28">
        <f t="shared" si="135"/>
        <v>1</v>
      </c>
    </row>
    <row r="2123" spans="2:13" ht="15.75" customHeight="1" x14ac:dyDescent="0.3">
      <c r="B2123" s="12" t="s">
        <v>7573</v>
      </c>
      <c r="C2123" s="13">
        <v>28.82</v>
      </c>
      <c r="D2123" s="13" t="str">
        <f t="shared" si="132"/>
        <v>Overweight</v>
      </c>
      <c r="E2123" s="13">
        <v>5.59</v>
      </c>
      <c r="F2123" s="13" t="str">
        <f t="shared" si="133"/>
        <v>Normal</v>
      </c>
      <c r="G2123" s="13" t="s">
        <v>8291</v>
      </c>
      <c r="H2123" s="13" t="s">
        <v>8293</v>
      </c>
      <c r="I2123" s="13" t="s">
        <v>8291</v>
      </c>
      <c r="J2123" s="27">
        <v>1</v>
      </c>
      <c r="K2123" s="13" t="s">
        <v>8291</v>
      </c>
      <c r="L2123" s="13" t="str">
        <f t="shared" si="134"/>
        <v>No</v>
      </c>
      <c r="M2123" s="28">
        <f t="shared" si="135"/>
        <v>1</v>
      </c>
    </row>
    <row r="2124" spans="2:13" ht="15.75" customHeight="1" x14ac:dyDescent="0.3">
      <c r="B2124" s="12" t="s">
        <v>7577</v>
      </c>
      <c r="C2124" s="13">
        <v>28.05</v>
      </c>
      <c r="D2124" s="13" t="str">
        <f t="shared" si="132"/>
        <v>Overweight</v>
      </c>
      <c r="E2124" s="13">
        <v>6.2</v>
      </c>
      <c r="F2124" s="13" t="str">
        <f t="shared" si="133"/>
        <v>Prediabetes</v>
      </c>
      <c r="G2124" s="13" t="s">
        <v>8291</v>
      </c>
      <c r="H2124" s="13" t="s">
        <v>8293</v>
      </c>
      <c r="I2124" s="13" t="s">
        <v>8291</v>
      </c>
      <c r="J2124" s="27">
        <v>1</v>
      </c>
      <c r="K2124" s="13" t="s">
        <v>8291</v>
      </c>
      <c r="L2124" s="13" t="str">
        <f t="shared" si="134"/>
        <v>No</v>
      </c>
      <c r="M2124" s="28">
        <f t="shared" si="135"/>
        <v>1</v>
      </c>
    </row>
    <row r="2125" spans="2:13" ht="15.75" customHeight="1" x14ac:dyDescent="0.3">
      <c r="B2125" s="12" t="s">
        <v>7581</v>
      </c>
      <c r="C2125" s="13">
        <v>27.1</v>
      </c>
      <c r="D2125" s="13" t="str">
        <f t="shared" si="132"/>
        <v>Overweight</v>
      </c>
      <c r="E2125" s="13">
        <v>4.45</v>
      </c>
      <c r="F2125" s="13" t="str">
        <f t="shared" si="133"/>
        <v>Normal</v>
      </c>
      <c r="G2125" s="13" t="s">
        <v>8291</v>
      </c>
      <c r="H2125" s="13" t="s">
        <v>8293</v>
      </c>
      <c r="I2125" s="13" t="s">
        <v>8291</v>
      </c>
      <c r="J2125" s="27">
        <v>1</v>
      </c>
      <c r="K2125" s="13" t="s">
        <v>8291</v>
      </c>
      <c r="L2125" s="13" t="str">
        <f t="shared" si="134"/>
        <v>No</v>
      </c>
      <c r="M2125" s="28">
        <f t="shared" si="135"/>
        <v>1</v>
      </c>
    </row>
    <row r="2126" spans="2:13" ht="15.75" customHeight="1" x14ac:dyDescent="0.3">
      <c r="B2126" s="12" t="s">
        <v>7585</v>
      </c>
      <c r="C2126" s="13">
        <v>24.3</v>
      </c>
      <c r="D2126" s="13" t="str">
        <f t="shared" si="132"/>
        <v>Healthy Weight</v>
      </c>
      <c r="E2126" s="13">
        <v>6.1</v>
      </c>
      <c r="F2126" s="13" t="str">
        <f t="shared" si="133"/>
        <v>Prediabetes</v>
      </c>
      <c r="G2126" s="13" t="s">
        <v>8293</v>
      </c>
      <c r="H2126" s="13" t="s">
        <v>8293</v>
      </c>
      <c r="I2126" s="13" t="s">
        <v>8291</v>
      </c>
      <c r="J2126" s="27">
        <v>1</v>
      </c>
      <c r="K2126" s="13" t="s">
        <v>8291</v>
      </c>
      <c r="L2126" s="13" t="str">
        <f t="shared" si="134"/>
        <v>No</v>
      </c>
      <c r="M2126" s="28">
        <f t="shared" si="135"/>
        <v>1</v>
      </c>
    </row>
    <row r="2127" spans="2:13" ht="15.75" customHeight="1" x14ac:dyDescent="0.3">
      <c r="B2127" s="12" t="s">
        <v>7588</v>
      </c>
      <c r="C2127" s="13">
        <v>30.72</v>
      </c>
      <c r="D2127" s="13" t="str">
        <f t="shared" si="132"/>
        <v>Obesity</v>
      </c>
      <c r="E2127" s="13">
        <v>6.06</v>
      </c>
      <c r="F2127" s="13" t="str">
        <f t="shared" si="133"/>
        <v>Prediabetes</v>
      </c>
      <c r="G2127" s="13" t="s">
        <v>8291</v>
      </c>
      <c r="H2127" s="13" t="s">
        <v>8293</v>
      </c>
      <c r="I2127" s="13" t="s">
        <v>8291</v>
      </c>
      <c r="J2127" s="27">
        <v>1</v>
      </c>
      <c r="K2127" s="13" t="s">
        <v>8291</v>
      </c>
      <c r="L2127" s="13" t="str">
        <f t="shared" si="134"/>
        <v>No</v>
      </c>
      <c r="M2127" s="28">
        <f t="shared" si="135"/>
        <v>1</v>
      </c>
    </row>
    <row r="2128" spans="2:13" ht="15.75" customHeight="1" x14ac:dyDescent="0.3">
      <c r="B2128" s="12" t="s">
        <v>7592</v>
      </c>
      <c r="C2128" s="13">
        <v>37.43</v>
      </c>
      <c r="D2128" s="13" t="str">
        <f t="shared" si="132"/>
        <v>Obesity</v>
      </c>
      <c r="E2128" s="13">
        <v>4.5599999999999996</v>
      </c>
      <c r="F2128" s="13" t="str">
        <f t="shared" si="133"/>
        <v>Normal</v>
      </c>
      <c r="G2128" s="13" t="s">
        <v>8291</v>
      </c>
      <c r="H2128" s="13" t="s">
        <v>8291</v>
      </c>
      <c r="I2128" s="13" t="s">
        <v>8293</v>
      </c>
      <c r="J2128" s="27">
        <v>1</v>
      </c>
      <c r="K2128" s="13" t="s">
        <v>8291</v>
      </c>
      <c r="L2128" s="13" t="str">
        <f t="shared" si="134"/>
        <v>No</v>
      </c>
      <c r="M2128" s="28">
        <f t="shared" si="135"/>
        <v>1</v>
      </c>
    </row>
    <row r="2129" spans="2:13" ht="15.75" customHeight="1" x14ac:dyDescent="0.3">
      <c r="B2129" s="12" t="s">
        <v>7595</v>
      </c>
      <c r="C2129" s="13">
        <v>25.74</v>
      </c>
      <c r="D2129" s="13" t="str">
        <f t="shared" si="132"/>
        <v>Overweight</v>
      </c>
      <c r="E2129" s="13">
        <v>6.41</v>
      </c>
      <c r="F2129" s="13" t="b">
        <f t="shared" si="133"/>
        <v>0</v>
      </c>
      <c r="G2129" s="13" t="s">
        <v>8293</v>
      </c>
      <c r="H2129" s="13" t="s">
        <v>8291</v>
      </c>
      <c r="I2129" s="13" t="s">
        <v>8293</v>
      </c>
      <c r="J2129" s="27">
        <v>1</v>
      </c>
      <c r="K2129" s="13" t="s">
        <v>8291</v>
      </c>
      <c r="L2129" s="13" t="str">
        <f t="shared" si="134"/>
        <v>No</v>
      </c>
      <c r="M2129" s="28">
        <f t="shared" si="135"/>
        <v>1</v>
      </c>
    </row>
    <row r="2130" spans="2:13" ht="15.75" customHeight="1" x14ac:dyDescent="0.3">
      <c r="B2130" s="12" t="s">
        <v>7599</v>
      </c>
      <c r="C2130" s="13">
        <v>36.575000000000003</v>
      </c>
      <c r="D2130" s="13" t="str">
        <f t="shared" si="132"/>
        <v>Obesity</v>
      </c>
      <c r="E2130" s="13">
        <v>5.57</v>
      </c>
      <c r="F2130" s="13" t="str">
        <f t="shared" si="133"/>
        <v>Normal</v>
      </c>
      <c r="G2130" s="13" t="s">
        <v>8291</v>
      </c>
      <c r="H2130" s="13" t="s">
        <v>8291</v>
      </c>
      <c r="I2130" s="13" t="s">
        <v>8293</v>
      </c>
      <c r="J2130" s="27">
        <v>1</v>
      </c>
      <c r="K2130" s="13" t="s">
        <v>8291</v>
      </c>
      <c r="L2130" s="13" t="str">
        <f t="shared" si="134"/>
        <v>No</v>
      </c>
      <c r="M2130" s="28">
        <f t="shared" si="135"/>
        <v>1</v>
      </c>
    </row>
    <row r="2131" spans="2:13" ht="15.75" customHeight="1" x14ac:dyDescent="0.3">
      <c r="B2131" s="12" t="s">
        <v>7602</v>
      </c>
      <c r="C2131" s="13">
        <v>35.15</v>
      </c>
      <c r="D2131" s="13" t="str">
        <f t="shared" si="132"/>
        <v>Obesity</v>
      </c>
      <c r="E2131" s="13">
        <v>5.47</v>
      </c>
      <c r="F2131" s="13" t="str">
        <f t="shared" si="133"/>
        <v>Normal</v>
      </c>
      <c r="G2131" s="13" t="s">
        <v>8291</v>
      </c>
      <c r="H2131" s="13" t="s">
        <v>8291</v>
      </c>
      <c r="I2131" s="13" t="s">
        <v>8293</v>
      </c>
      <c r="J2131" s="27">
        <v>1</v>
      </c>
      <c r="K2131" s="13" t="s">
        <v>8291</v>
      </c>
      <c r="L2131" s="13" t="str">
        <f t="shared" si="134"/>
        <v>No</v>
      </c>
      <c r="M2131" s="28">
        <f t="shared" si="135"/>
        <v>1</v>
      </c>
    </row>
    <row r="2132" spans="2:13" ht="15.75" customHeight="1" x14ac:dyDescent="0.3">
      <c r="B2132" s="12" t="s">
        <v>7606</v>
      </c>
      <c r="C2132" s="13">
        <v>32.11</v>
      </c>
      <c r="D2132" s="13" t="str">
        <f t="shared" si="132"/>
        <v>Obesity</v>
      </c>
      <c r="E2132" s="13">
        <v>4.43</v>
      </c>
      <c r="F2132" s="13" t="str">
        <f t="shared" si="133"/>
        <v>Normal</v>
      </c>
      <c r="G2132" s="13" t="s">
        <v>8291</v>
      </c>
      <c r="H2132" s="13" t="s">
        <v>8291</v>
      </c>
      <c r="I2132" s="13" t="s">
        <v>8293</v>
      </c>
      <c r="J2132" s="27">
        <v>1</v>
      </c>
      <c r="K2132" s="13" t="s">
        <v>8291</v>
      </c>
      <c r="L2132" s="13" t="str">
        <f t="shared" si="134"/>
        <v>No</v>
      </c>
      <c r="M2132" s="28">
        <f t="shared" si="135"/>
        <v>1</v>
      </c>
    </row>
    <row r="2133" spans="2:13" ht="15.75" customHeight="1" x14ac:dyDescent="0.3">
      <c r="B2133" s="12" t="s">
        <v>7608</v>
      </c>
      <c r="C2133" s="13">
        <v>30.495000000000001</v>
      </c>
      <c r="D2133" s="13" t="str">
        <f t="shared" si="132"/>
        <v>Obesity</v>
      </c>
      <c r="E2133" s="13">
        <v>4.95</v>
      </c>
      <c r="F2133" s="13" t="str">
        <f t="shared" si="133"/>
        <v>Normal</v>
      </c>
      <c r="G2133" s="13" t="s">
        <v>8291</v>
      </c>
      <c r="H2133" s="13" t="s">
        <v>8291</v>
      </c>
      <c r="I2133" s="13" t="s">
        <v>8293</v>
      </c>
      <c r="J2133" s="27">
        <v>1</v>
      </c>
      <c r="K2133" s="13" t="s">
        <v>8291</v>
      </c>
      <c r="L2133" s="13" t="str">
        <f t="shared" si="134"/>
        <v>No</v>
      </c>
      <c r="M2133" s="28">
        <f t="shared" si="135"/>
        <v>1</v>
      </c>
    </row>
    <row r="2134" spans="2:13" ht="15.75" customHeight="1" x14ac:dyDescent="0.3">
      <c r="B2134" s="12" t="s">
        <v>7611</v>
      </c>
      <c r="C2134" s="13">
        <v>29.24</v>
      </c>
      <c r="D2134" s="13" t="str">
        <f t="shared" si="132"/>
        <v>Overweight</v>
      </c>
      <c r="E2134" s="13">
        <v>4.04</v>
      </c>
      <c r="F2134" s="13" t="str">
        <f t="shared" si="133"/>
        <v>Normal</v>
      </c>
      <c r="G2134" s="13" t="s">
        <v>8291</v>
      </c>
      <c r="H2134" s="13" t="s">
        <v>8293</v>
      </c>
      <c r="I2134" s="13" t="s">
        <v>8291</v>
      </c>
      <c r="J2134" s="27">
        <v>1</v>
      </c>
      <c r="K2134" s="13" t="s">
        <v>8291</v>
      </c>
      <c r="L2134" s="13" t="str">
        <f t="shared" si="134"/>
        <v>No</v>
      </c>
      <c r="M2134" s="28">
        <f t="shared" si="135"/>
        <v>1</v>
      </c>
    </row>
    <row r="2135" spans="2:13" ht="15.75" customHeight="1" x14ac:dyDescent="0.3">
      <c r="B2135" s="12" t="s">
        <v>7615</v>
      </c>
      <c r="C2135" s="13">
        <v>22.515000000000001</v>
      </c>
      <c r="D2135" s="13" t="str">
        <f t="shared" si="132"/>
        <v>Healthy Weight</v>
      </c>
      <c r="E2135" s="13">
        <v>5.93</v>
      </c>
      <c r="F2135" s="13" t="str">
        <f t="shared" si="133"/>
        <v>Prediabetes</v>
      </c>
      <c r="G2135" s="13" t="s">
        <v>8291</v>
      </c>
      <c r="H2135" s="13" t="s">
        <v>8291</v>
      </c>
      <c r="I2135" s="13" t="s">
        <v>8293</v>
      </c>
      <c r="J2135" s="27">
        <v>1</v>
      </c>
      <c r="K2135" s="13" t="s">
        <v>8291</v>
      </c>
      <c r="L2135" s="13" t="str">
        <f t="shared" si="134"/>
        <v>No</v>
      </c>
      <c r="M2135" s="28">
        <f t="shared" si="135"/>
        <v>1</v>
      </c>
    </row>
    <row r="2136" spans="2:13" ht="15.75" customHeight="1" x14ac:dyDescent="0.3">
      <c r="B2136" s="12" t="s">
        <v>7618</v>
      </c>
      <c r="C2136" s="13">
        <v>15.65</v>
      </c>
      <c r="D2136" s="13" t="str">
        <f t="shared" si="132"/>
        <v>Underweight</v>
      </c>
      <c r="E2136" s="13">
        <v>4.2300000000000004</v>
      </c>
      <c r="F2136" s="13" t="str">
        <f t="shared" si="133"/>
        <v>Normal</v>
      </c>
      <c r="G2136" s="13" t="s">
        <v>8291</v>
      </c>
      <c r="H2136" s="13" t="s">
        <v>8291</v>
      </c>
      <c r="I2136" s="13" t="s">
        <v>8291</v>
      </c>
      <c r="J2136" s="27" t="s">
        <v>8292</v>
      </c>
      <c r="K2136" s="13" t="s">
        <v>8291</v>
      </c>
      <c r="L2136" s="13" t="str">
        <f t="shared" si="134"/>
        <v>No</v>
      </c>
      <c r="M2136" s="28">
        <f t="shared" si="135"/>
        <v>0</v>
      </c>
    </row>
    <row r="2137" spans="2:13" ht="15.75" customHeight="1" x14ac:dyDescent="0.3">
      <c r="B2137" s="12" t="s">
        <v>7621</v>
      </c>
      <c r="C2137" s="13">
        <v>27.36</v>
      </c>
      <c r="D2137" s="13" t="str">
        <f t="shared" si="132"/>
        <v>Overweight</v>
      </c>
      <c r="E2137" s="13">
        <v>5.59</v>
      </c>
      <c r="F2137" s="13" t="str">
        <f t="shared" si="133"/>
        <v>Normal</v>
      </c>
      <c r="G2137" s="13" t="s">
        <v>8293</v>
      </c>
      <c r="H2137" s="13" t="s">
        <v>8291</v>
      </c>
      <c r="I2137" s="13" t="s">
        <v>8291</v>
      </c>
      <c r="J2137" s="27" t="s">
        <v>8292</v>
      </c>
      <c r="K2137" s="13" t="s">
        <v>8291</v>
      </c>
      <c r="L2137" s="13" t="str">
        <f t="shared" si="134"/>
        <v>No</v>
      </c>
      <c r="M2137" s="28">
        <f t="shared" si="135"/>
        <v>0</v>
      </c>
    </row>
    <row r="2138" spans="2:13" ht="15.75" customHeight="1" x14ac:dyDescent="0.3">
      <c r="B2138" s="12" t="s">
        <v>7625</v>
      </c>
      <c r="C2138" s="13">
        <v>22.3</v>
      </c>
      <c r="D2138" s="13" t="str">
        <f t="shared" si="132"/>
        <v>Healthy Weight</v>
      </c>
      <c r="E2138" s="13">
        <v>4.8899999999999997</v>
      </c>
      <c r="F2138" s="13" t="str">
        <f t="shared" si="133"/>
        <v>Normal</v>
      </c>
      <c r="G2138" s="13" t="s">
        <v>8293</v>
      </c>
      <c r="H2138" s="13" t="s">
        <v>8291</v>
      </c>
      <c r="I2138" s="13" t="s">
        <v>8291</v>
      </c>
      <c r="J2138" s="27" t="s">
        <v>8292</v>
      </c>
      <c r="K2138" s="13" t="s">
        <v>8291</v>
      </c>
      <c r="L2138" s="13" t="str">
        <f t="shared" si="134"/>
        <v>No</v>
      </c>
      <c r="M2138" s="28">
        <f t="shared" si="135"/>
        <v>0</v>
      </c>
    </row>
    <row r="2139" spans="2:13" ht="15.75" customHeight="1" x14ac:dyDescent="0.3">
      <c r="B2139" s="12" t="s">
        <v>7628</v>
      </c>
      <c r="C2139" s="13">
        <v>26.03</v>
      </c>
      <c r="D2139" s="13" t="str">
        <f t="shared" si="132"/>
        <v>Overweight</v>
      </c>
      <c r="E2139" s="13">
        <v>5.81</v>
      </c>
      <c r="F2139" s="13" t="str">
        <f t="shared" si="133"/>
        <v>Prediabetes</v>
      </c>
      <c r="G2139" s="13" t="s">
        <v>8293</v>
      </c>
      <c r="H2139" s="13" t="s">
        <v>8291</v>
      </c>
      <c r="I2139" s="13" t="s">
        <v>8291</v>
      </c>
      <c r="J2139" s="27" t="s">
        <v>8292</v>
      </c>
      <c r="K2139" s="13" t="s">
        <v>8291</v>
      </c>
      <c r="L2139" s="13" t="str">
        <f t="shared" si="134"/>
        <v>No</v>
      </c>
      <c r="M2139" s="28">
        <f t="shared" si="135"/>
        <v>0</v>
      </c>
    </row>
    <row r="2140" spans="2:13" ht="15.75" customHeight="1" x14ac:dyDescent="0.3">
      <c r="B2140" s="12" t="s">
        <v>7631</v>
      </c>
      <c r="C2140" s="13">
        <v>27.74</v>
      </c>
      <c r="D2140" s="13" t="str">
        <f t="shared" si="132"/>
        <v>Overweight</v>
      </c>
      <c r="E2140" s="13">
        <v>4.29</v>
      </c>
      <c r="F2140" s="13" t="str">
        <f t="shared" si="133"/>
        <v>Normal</v>
      </c>
      <c r="G2140" s="13" t="s">
        <v>8291</v>
      </c>
      <c r="H2140" s="13" t="s">
        <v>8293</v>
      </c>
      <c r="I2140" s="13" t="s">
        <v>8291</v>
      </c>
      <c r="J2140" s="27">
        <v>1</v>
      </c>
      <c r="K2140" s="13" t="s">
        <v>8291</v>
      </c>
      <c r="L2140" s="13" t="str">
        <f t="shared" si="134"/>
        <v>No</v>
      </c>
      <c r="M2140" s="28">
        <f t="shared" si="135"/>
        <v>1</v>
      </c>
    </row>
    <row r="2141" spans="2:13" ht="15.75" customHeight="1" x14ac:dyDescent="0.3">
      <c r="B2141" s="12" t="s">
        <v>7634</v>
      </c>
      <c r="C2141" s="13">
        <v>32.11</v>
      </c>
      <c r="D2141" s="13" t="str">
        <f t="shared" si="132"/>
        <v>Obesity</v>
      </c>
      <c r="E2141" s="13">
        <v>4.03</v>
      </c>
      <c r="F2141" s="13" t="str">
        <f t="shared" si="133"/>
        <v>Normal</v>
      </c>
      <c r="G2141" s="13" t="s">
        <v>8293</v>
      </c>
      <c r="H2141" s="13" t="s">
        <v>8293</v>
      </c>
      <c r="I2141" s="13" t="s">
        <v>8291</v>
      </c>
      <c r="J2141" s="27">
        <v>2</v>
      </c>
      <c r="K2141" s="13" t="s">
        <v>8291</v>
      </c>
      <c r="L2141" s="13" t="str">
        <f t="shared" si="134"/>
        <v>No</v>
      </c>
      <c r="M2141" s="28">
        <f t="shared" si="135"/>
        <v>2</v>
      </c>
    </row>
    <row r="2142" spans="2:13" ht="15.75" customHeight="1" x14ac:dyDescent="0.3">
      <c r="B2142" s="12" t="s">
        <v>7638</v>
      </c>
      <c r="C2142" s="13">
        <v>25.175000000000001</v>
      </c>
      <c r="D2142" s="13" t="str">
        <f t="shared" si="132"/>
        <v>Overweight</v>
      </c>
      <c r="E2142" s="13">
        <v>6.29</v>
      </c>
      <c r="F2142" s="13" t="str">
        <f t="shared" si="133"/>
        <v>Prediabetes</v>
      </c>
      <c r="G2142" s="13" t="s">
        <v>8293</v>
      </c>
      <c r="H2142" s="13" t="s">
        <v>8293</v>
      </c>
      <c r="I2142" s="13" t="s">
        <v>8291</v>
      </c>
      <c r="J2142" s="27">
        <v>2</v>
      </c>
      <c r="K2142" s="13" t="s">
        <v>8291</v>
      </c>
      <c r="L2142" s="13" t="str">
        <f t="shared" si="134"/>
        <v>No</v>
      </c>
      <c r="M2142" s="28">
        <f t="shared" si="135"/>
        <v>2</v>
      </c>
    </row>
    <row r="2143" spans="2:13" ht="15.75" customHeight="1" x14ac:dyDescent="0.3">
      <c r="B2143" s="12" t="s">
        <v>7641</v>
      </c>
      <c r="C2143" s="13">
        <v>39.49</v>
      </c>
      <c r="D2143" s="13" t="str">
        <f t="shared" si="132"/>
        <v>Obesity</v>
      </c>
      <c r="E2143" s="13">
        <v>4.4800000000000004</v>
      </c>
      <c r="F2143" s="13" t="str">
        <f t="shared" si="133"/>
        <v>Normal</v>
      </c>
      <c r="G2143" s="13" t="s">
        <v>8293</v>
      </c>
      <c r="H2143" s="13" t="s">
        <v>8291</v>
      </c>
      <c r="I2143" s="13" t="s">
        <v>8291</v>
      </c>
      <c r="J2143" s="27" t="s">
        <v>8292</v>
      </c>
      <c r="K2143" s="13" t="s">
        <v>8291</v>
      </c>
      <c r="L2143" s="13" t="str">
        <f t="shared" si="134"/>
        <v>No</v>
      </c>
      <c r="M2143" s="28">
        <f t="shared" si="135"/>
        <v>0</v>
      </c>
    </row>
    <row r="2144" spans="2:13" ht="15.75" customHeight="1" x14ac:dyDescent="0.3">
      <c r="B2144" s="12" t="s">
        <v>7644</v>
      </c>
      <c r="C2144" s="13">
        <v>34.869999999999997</v>
      </c>
      <c r="D2144" s="13" t="str">
        <f t="shared" si="132"/>
        <v>Obesity</v>
      </c>
      <c r="E2144" s="13">
        <v>5.51</v>
      </c>
      <c r="F2144" s="13" t="str">
        <f t="shared" si="133"/>
        <v>Normal</v>
      </c>
      <c r="G2144" s="13" t="s">
        <v>8293</v>
      </c>
      <c r="H2144" s="13" t="s">
        <v>8291</v>
      </c>
      <c r="I2144" s="13" t="s">
        <v>8291</v>
      </c>
      <c r="J2144" s="27" t="s">
        <v>8292</v>
      </c>
      <c r="K2144" s="13" t="s">
        <v>8291</v>
      </c>
      <c r="L2144" s="13" t="str">
        <f t="shared" si="134"/>
        <v>No</v>
      </c>
      <c r="M2144" s="28">
        <f t="shared" si="135"/>
        <v>0</v>
      </c>
    </row>
    <row r="2145" spans="2:13" ht="15.75" customHeight="1" x14ac:dyDescent="0.3">
      <c r="B2145" s="12" t="s">
        <v>7648</v>
      </c>
      <c r="C2145" s="13">
        <v>34.6</v>
      </c>
      <c r="D2145" s="13" t="str">
        <f t="shared" si="132"/>
        <v>Obesity</v>
      </c>
      <c r="E2145" s="13">
        <v>4.5</v>
      </c>
      <c r="F2145" s="13" t="str">
        <f t="shared" si="133"/>
        <v>Normal</v>
      </c>
      <c r="G2145" s="13" t="s">
        <v>8293</v>
      </c>
      <c r="H2145" s="13" t="s">
        <v>8291</v>
      </c>
      <c r="I2145" s="13" t="s">
        <v>8291</v>
      </c>
      <c r="J2145" s="27" t="s">
        <v>8292</v>
      </c>
      <c r="K2145" s="13" t="s">
        <v>8291</v>
      </c>
      <c r="L2145" s="13" t="str">
        <f t="shared" si="134"/>
        <v>No</v>
      </c>
      <c r="M2145" s="28">
        <f t="shared" si="135"/>
        <v>0</v>
      </c>
    </row>
    <row r="2146" spans="2:13" ht="15.75" customHeight="1" x14ac:dyDescent="0.3">
      <c r="B2146" s="12" t="s">
        <v>7652</v>
      </c>
      <c r="C2146" s="13">
        <v>25.8</v>
      </c>
      <c r="D2146" s="13" t="str">
        <f t="shared" si="132"/>
        <v>Overweight</v>
      </c>
      <c r="E2146" s="13">
        <v>6.29</v>
      </c>
      <c r="F2146" s="13" t="str">
        <f t="shared" si="133"/>
        <v>Prediabetes</v>
      </c>
      <c r="G2146" s="13" t="s">
        <v>8293</v>
      </c>
      <c r="H2146" s="13" t="s">
        <v>8291</v>
      </c>
      <c r="I2146" s="13" t="s">
        <v>8291</v>
      </c>
      <c r="J2146" s="27" t="s">
        <v>8292</v>
      </c>
      <c r="K2146" s="13" t="s">
        <v>8291</v>
      </c>
      <c r="L2146" s="13" t="str">
        <f t="shared" si="134"/>
        <v>No</v>
      </c>
      <c r="M2146" s="28">
        <f t="shared" si="135"/>
        <v>0</v>
      </c>
    </row>
    <row r="2147" spans="2:13" ht="15.75" customHeight="1" x14ac:dyDescent="0.3">
      <c r="B2147" s="12" t="s">
        <v>7656</v>
      </c>
      <c r="C2147" s="13">
        <v>35.86</v>
      </c>
      <c r="D2147" s="13" t="str">
        <f t="shared" si="132"/>
        <v>Obesity</v>
      </c>
      <c r="E2147" s="13">
        <v>4.33</v>
      </c>
      <c r="F2147" s="13" t="str">
        <f t="shared" si="133"/>
        <v>Normal</v>
      </c>
      <c r="G2147" s="13" t="s">
        <v>8291</v>
      </c>
      <c r="H2147" s="13" t="s">
        <v>8291</v>
      </c>
      <c r="I2147" s="13" t="s">
        <v>8291</v>
      </c>
      <c r="J2147" s="27">
        <v>1</v>
      </c>
      <c r="K2147" s="13" t="s">
        <v>8291</v>
      </c>
      <c r="L2147" s="13" t="str">
        <f t="shared" si="134"/>
        <v>No</v>
      </c>
      <c r="M2147" s="28">
        <f t="shared" si="135"/>
        <v>1</v>
      </c>
    </row>
    <row r="2148" spans="2:13" ht="15.75" customHeight="1" x14ac:dyDescent="0.3">
      <c r="B2148" s="12" t="s">
        <v>7660</v>
      </c>
      <c r="C2148" s="13">
        <v>40.47</v>
      </c>
      <c r="D2148" s="13" t="str">
        <f t="shared" si="132"/>
        <v>Obesity</v>
      </c>
      <c r="E2148" s="13">
        <v>11.15</v>
      </c>
      <c r="F2148" s="13" t="str">
        <f t="shared" si="133"/>
        <v>Diabetes</v>
      </c>
      <c r="G2148" s="13" t="s">
        <v>8291</v>
      </c>
      <c r="H2148" s="13" t="s">
        <v>8291</v>
      </c>
      <c r="I2148" s="13" t="s">
        <v>8291</v>
      </c>
      <c r="J2148" s="27" t="s">
        <v>8292</v>
      </c>
      <c r="K2148" s="13" t="s">
        <v>8291</v>
      </c>
      <c r="L2148" s="13" t="str">
        <f t="shared" si="134"/>
        <v>No</v>
      </c>
      <c r="M2148" s="28">
        <f t="shared" si="135"/>
        <v>0</v>
      </c>
    </row>
    <row r="2149" spans="2:13" ht="15.75" customHeight="1" x14ac:dyDescent="0.3">
      <c r="B2149" s="12" t="s">
        <v>7664</v>
      </c>
      <c r="C2149" s="13">
        <v>32.01</v>
      </c>
      <c r="D2149" s="13" t="str">
        <f t="shared" si="132"/>
        <v>Obesity</v>
      </c>
      <c r="E2149" s="13">
        <v>6.45</v>
      </c>
      <c r="F2149" s="13" t="b">
        <f t="shared" si="133"/>
        <v>0</v>
      </c>
      <c r="G2149" s="13" t="s">
        <v>8291</v>
      </c>
      <c r="H2149" s="13" t="s">
        <v>8291</v>
      </c>
      <c r="I2149" s="13" t="s">
        <v>8291</v>
      </c>
      <c r="J2149" s="27">
        <v>1</v>
      </c>
      <c r="K2149" s="13" t="s">
        <v>8291</v>
      </c>
      <c r="L2149" s="13" t="str">
        <f t="shared" si="134"/>
        <v>No</v>
      </c>
      <c r="M2149" s="28">
        <f t="shared" si="135"/>
        <v>1</v>
      </c>
    </row>
    <row r="2150" spans="2:13" ht="15.75" customHeight="1" x14ac:dyDescent="0.3">
      <c r="B2150" s="12" t="s">
        <v>7668</v>
      </c>
      <c r="C2150" s="13">
        <v>33</v>
      </c>
      <c r="D2150" s="13" t="str">
        <f t="shared" si="132"/>
        <v>Obesity</v>
      </c>
      <c r="E2150" s="13">
        <v>9.27</v>
      </c>
      <c r="F2150" s="13" t="str">
        <f t="shared" si="133"/>
        <v>Diabetes</v>
      </c>
      <c r="G2150" s="13" t="s">
        <v>8291</v>
      </c>
      <c r="H2150" s="13" t="s">
        <v>8291</v>
      </c>
      <c r="I2150" s="13" t="s">
        <v>8291</v>
      </c>
      <c r="J2150" s="27" t="s">
        <v>8292</v>
      </c>
      <c r="K2150" s="13" t="s">
        <v>8291</v>
      </c>
      <c r="L2150" s="13" t="str">
        <f t="shared" si="134"/>
        <v>No</v>
      </c>
      <c r="M2150" s="28">
        <f t="shared" si="135"/>
        <v>0</v>
      </c>
    </row>
    <row r="2151" spans="2:13" ht="15.75" customHeight="1" x14ac:dyDescent="0.3">
      <c r="B2151" s="12" t="s">
        <v>7672</v>
      </c>
      <c r="C2151" s="13">
        <v>29.3</v>
      </c>
      <c r="D2151" s="13" t="str">
        <f t="shared" si="132"/>
        <v>Overweight</v>
      </c>
      <c r="E2151" s="13">
        <v>6.15</v>
      </c>
      <c r="F2151" s="13" t="str">
        <f t="shared" si="133"/>
        <v>Prediabetes</v>
      </c>
      <c r="G2151" s="13" t="s">
        <v>8291</v>
      </c>
      <c r="H2151" s="13" t="s">
        <v>8291</v>
      </c>
      <c r="I2151" s="13" t="s">
        <v>8291</v>
      </c>
      <c r="J2151" s="27">
        <v>1</v>
      </c>
      <c r="K2151" s="13" t="s">
        <v>8291</v>
      </c>
      <c r="L2151" s="13" t="str">
        <f t="shared" si="134"/>
        <v>No</v>
      </c>
      <c r="M2151" s="28">
        <f t="shared" si="135"/>
        <v>1</v>
      </c>
    </row>
    <row r="2152" spans="2:13" ht="15.75" customHeight="1" x14ac:dyDescent="0.3">
      <c r="B2152" s="12" t="s">
        <v>7675</v>
      </c>
      <c r="C2152" s="13">
        <v>25.8</v>
      </c>
      <c r="D2152" s="13" t="str">
        <f t="shared" si="132"/>
        <v>Overweight</v>
      </c>
      <c r="E2152" s="13">
        <v>4.13</v>
      </c>
      <c r="F2152" s="13" t="str">
        <f t="shared" si="133"/>
        <v>Normal</v>
      </c>
      <c r="G2152" s="13" t="s">
        <v>8291</v>
      </c>
      <c r="H2152" s="13" t="s">
        <v>8291</v>
      </c>
      <c r="I2152" s="13" t="s">
        <v>8291</v>
      </c>
      <c r="J2152" s="27">
        <v>1</v>
      </c>
      <c r="K2152" s="13" t="s">
        <v>8291</v>
      </c>
      <c r="L2152" s="13" t="str">
        <f t="shared" si="134"/>
        <v>No</v>
      </c>
      <c r="M2152" s="28">
        <f t="shared" si="135"/>
        <v>1</v>
      </c>
    </row>
    <row r="2153" spans="2:13" ht="15.75" customHeight="1" x14ac:dyDescent="0.3">
      <c r="B2153" s="12" t="s">
        <v>7678</v>
      </c>
      <c r="C2153" s="13">
        <v>23.4</v>
      </c>
      <c r="D2153" s="13" t="str">
        <f t="shared" si="132"/>
        <v>Healthy Weight</v>
      </c>
      <c r="E2153" s="13">
        <v>4.24</v>
      </c>
      <c r="F2153" s="13" t="str">
        <f t="shared" si="133"/>
        <v>Normal</v>
      </c>
      <c r="G2153" s="13" t="s">
        <v>8291</v>
      </c>
      <c r="H2153" s="13" t="s">
        <v>8291</v>
      </c>
      <c r="I2153" s="13" t="s">
        <v>8291</v>
      </c>
      <c r="J2153" s="27">
        <v>1</v>
      </c>
      <c r="K2153" s="13" t="s">
        <v>8291</v>
      </c>
      <c r="L2153" s="13" t="str">
        <f t="shared" si="134"/>
        <v>No</v>
      </c>
      <c r="M2153" s="28">
        <f t="shared" si="135"/>
        <v>1</v>
      </c>
    </row>
    <row r="2154" spans="2:13" ht="15.75" customHeight="1" x14ac:dyDescent="0.3">
      <c r="B2154" s="12" t="s">
        <v>7682</v>
      </c>
      <c r="C2154" s="13">
        <v>27.93</v>
      </c>
      <c r="D2154" s="13" t="str">
        <f t="shared" si="132"/>
        <v>Overweight</v>
      </c>
      <c r="E2154" s="13">
        <v>9.8800000000000008</v>
      </c>
      <c r="F2154" s="13" t="str">
        <f t="shared" si="133"/>
        <v>Diabetes</v>
      </c>
      <c r="G2154" s="13" t="s">
        <v>8291</v>
      </c>
      <c r="H2154" s="13" t="s">
        <v>8291</v>
      </c>
      <c r="I2154" s="13" t="s">
        <v>8291</v>
      </c>
      <c r="J2154" s="27" t="s">
        <v>8292</v>
      </c>
      <c r="K2154" s="13" t="s">
        <v>8291</v>
      </c>
      <c r="L2154" s="13" t="str">
        <f t="shared" si="134"/>
        <v>No</v>
      </c>
      <c r="M2154" s="28">
        <f t="shared" si="135"/>
        <v>0</v>
      </c>
    </row>
    <row r="2155" spans="2:13" ht="15.75" customHeight="1" x14ac:dyDescent="0.3">
      <c r="B2155" s="12" t="s">
        <v>7686</v>
      </c>
      <c r="C2155" s="13">
        <v>22</v>
      </c>
      <c r="D2155" s="13" t="str">
        <f t="shared" si="132"/>
        <v>Healthy Weight</v>
      </c>
      <c r="E2155" s="13">
        <v>9.5</v>
      </c>
      <c r="F2155" s="13" t="str">
        <f t="shared" si="133"/>
        <v>Diabetes</v>
      </c>
      <c r="G2155" s="13" t="s">
        <v>8291</v>
      </c>
      <c r="H2155" s="13" t="s">
        <v>8291</v>
      </c>
      <c r="I2155" s="13" t="s">
        <v>8291</v>
      </c>
      <c r="J2155" s="27" t="s">
        <v>8292</v>
      </c>
      <c r="K2155" s="13" t="s">
        <v>8291</v>
      </c>
      <c r="L2155" s="13" t="str">
        <f t="shared" si="134"/>
        <v>No</v>
      </c>
      <c r="M2155" s="28">
        <f t="shared" si="135"/>
        <v>0</v>
      </c>
    </row>
    <row r="2156" spans="2:13" ht="15.75" customHeight="1" x14ac:dyDescent="0.3">
      <c r="B2156" s="12" t="s">
        <v>7690</v>
      </c>
      <c r="C2156" s="13">
        <v>36.86</v>
      </c>
      <c r="D2156" s="13" t="str">
        <f t="shared" si="132"/>
        <v>Obesity</v>
      </c>
      <c r="E2156" s="13">
        <v>4.97</v>
      </c>
      <c r="F2156" s="13" t="str">
        <f t="shared" si="133"/>
        <v>Normal</v>
      </c>
      <c r="G2156" s="13" t="s">
        <v>8293</v>
      </c>
      <c r="H2156" s="13" t="s">
        <v>8291</v>
      </c>
      <c r="I2156" s="13" t="s">
        <v>8291</v>
      </c>
      <c r="J2156" s="27" t="s">
        <v>8292</v>
      </c>
      <c r="K2156" s="13" t="s">
        <v>8291</v>
      </c>
      <c r="L2156" s="13" t="str">
        <f t="shared" si="134"/>
        <v>No</v>
      </c>
      <c r="M2156" s="28">
        <f t="shared" si="135"/>
        <v>0</v>
      </c>
    </row>
    <row r="2157" spans="2:13" ht="15.75" customHeight="1" x14ac:dyDescent="0.3">
      <c r="B2157" s="12" t="s">
        <v>7694</v>
      </c>
      <c r="C2157" s="13">
        <v>31.254999999999999</v>
      </c>
      <c r="D2157" s="13" t="str">
        <f t="shared" si="132"/>
        <v>Obesity</v>
      </c>
      <c r="E2157" s="13">
        <v>5.49</v>
      </c>
      <c r="F2157" s="13" t="str">
        <f t="shared" si="133"/>
        <v>Normal</v>
      </c>
      <c r="G2157" s="13" t="s">
        <v>8293</v>
      </c>
      <c r="H2157" s="13" t="s">
        <v>8291</v>
      </c>
      <c r="I2157" s="13" t="s">
        <v>8291</v>
      </c>
      <c r="J2157" s="27" t="s">
        <v>8292</v>
      </c>
      <c r="K2157" s="13" t="s">
        <v>8291</v>
      </c>
      <c r="L2157" s="13" t="str">
        <f t="shared" si="134"/>
        <v>No</v>
      </c>
      <c r="M2157" s="28">
        <f t="shared" si="135"/>
        <v>0</v>
      </c>
    </row>
    <row r="2158" spans="2:13" ht="15.75" customHeight="1" x14ac:dyDescent="0.3">
      <c r="B2158" s="12" t="s">
        <v>7697</v>
      </c>
      <c r="C2158" s="13">
        <v>23.06</v>
      </c>
      <c r="D2158" s="13" t="str">
        <f t="shared" si="132"/>
        <v>Healthy Weight</v>
      </c>
      <c r="E2158" s="13">
        <v>4.47</v>
      </c>
      <c r="F2158" s="13" t="str">
        <f t="shared" si="133"/>
        <v>Normal</v>
      </c>
      <c r="G2158" s="13" t="s">
        <v>8291</v>
      </c>
      <c r="H2158" s="13" t="s">
        <v>8291</v>
      </c>
      <c r="I2158" s="13" t="s">
        <v>8291</v>
      </c>
      <c r="J2158" s="27" t="s">
        <v>8292</v>
      </c>
      <c r="K2158" s="13" t="s">
        <v>8291</v>
      </c>
      <c r="L2158" s="13" t="str">
        <f t="shared" si="134"/>
        <v>No</v>
      </c>
      <c r="M2158" s="28">
        <f t="shared" si="135"/>
        <v>0</v>
      </c>
    </row>
    <row r="2159" spans="2:13" ht="15.75" customHeight="1" x14ac:dyDescent="0.3">
      <c r="B2159" s="12" t="s">
        <v>7700</v>
      </c>
      <c r="C2159" s="13">
        <v>28.975000000000001</v>
      </c>
      <c r="D2159" s="13" t="str">
        <f t="shared" si="132"/>
        <v>Overweight</v>
      </c>
      <c r="E2159" s="13">
        <v>4.34</v>
      </c>
      <c r="F2159" s="13" t="str">
        <f t="shared" si="133"/>
        <v>Normal</v>
      </c>
      <c r="G2159" s="13" t="s">
        <v>8293</v>
      </c>
      <c r="H2159" s="13" t="s">
        <v>8291</v>
      </c>
      <c r="I2159" s="13" t="s">
        <v>8291</v>
      </c>
      <c r="J2159" s="27" t="s">
        <v>8292</v>
      </c>
      <c r="K2159" s="13" t="s">
        <v>8291</v>
      </c>
      <c r="L2159" s="13" t="str">
        <f t="shared" si="134"/>
        <v>No</v>
      </c>
      <c r="M2159" s="28">
        <f t="shared" si="135"/>
        <v>0</v>
      </c>
    </row>
    <row r="2160" spans="2:13" ht="15.75" customHeight="1" x14ac:dyDescent="0.3">
      <c r="B2160" s="12" t="s">
        <v>7703</v>
      </c>
      <c r="C2160" s="13">
        <v>33.299999999999997</v>
      </c>
      <c r="D2160" s="13" t="str">
        <f t="shared" si="132"/>
        <v>Obesity</v>
      </c>
      <c r="E2160" s="13">
        <v>9.49</v>
      </c>
      <c r="F2160" s="13" t="str">
        <f t="shared" si="133"/>
        <v>Diabetes</v>
      </c>
      <c r="G2160" s="13" t="s">
        <v>8291</v>
      </c>
      <c r="H2160" s="13" t="s">
        <v>8291</v>
      </c>
      <c r="I2160" s="13" t="s">
        <v>8291</v>
      </c>
      <c r="J2160" s="27" t="s">
        <v>8292</v>
      </c>
      <c r="K2160" s="13" t="s">
        <v>8291</v>
      </c>
      <c r="L2160" s="13" t="str">
        <f t="shared" si="134"/>
        <v>No</v>
      </c>
      <c r="M2160" s="28">
        <f t="shared" si="135"/>
        <v>0</v>
      </c>
    </row>
    <row r="2161" spans="2:13" ht="15.75" customHeight="1" x14ac:dyDescent="0.3">
      <c r="B2161" s="12" t="s">
        <v>7707</v>
      </c>
      <c r="C2161" s="13">
        <v>33</v>
      </c>
      <c r="D2161" s="13" t="str">
        <f t="shared" si="132"/>
        <v>Obesity</v>
      </c>
      <c r="E2161" s="13">
        <v>10.16</v>
      </c>
      <c r="F2161" s="13" t="str">
        <f t="shared" si="133"/>
        <v>Diabetes</v>
      </c>
      <c r="G2161" s="13" t="s">
        <v>8291</v>
      </c>
      <c r="H2161" s="13" t="s">
        <v>8291</v>
      </c>
      <c r="I2161" s="13" t="s">
        <v>8291</v>
      </c>
      <c r="J2161" s="27" t="s">
        <v>8292</v>
      </c>
      <c r="K2161" s="13" t="s">
        <v>8291</v>
      </c>
      <c r="L2161" s="13" t="str">
        <f t="shared" si="134"/>
        <v>No</v>
      </c>
      <c r="M2161" s="28">
        <f t="shared" si="135"/>
        <v>0</v>
      </c>
    </row>
    <row r="2162" spans="2:13" ht="15.75" customHeight="1" x14ac:dyDescent="0.3">
      <c r="B2162" s="12" t="s">
        <v>7710</v>
      </c>
      <c r="C2162" s="13">
        <v>31.46</v>
      </c>
      <c r="D2162" s="13" t="str">
        <f t="shared" si="132"/>
        <v>Obesity</v>
      </c>
      <c r="E2162" s="13">
        <v>11.19</v>
      </c>
      <c r="F2162" s="13" t="str">
        <f t="shared" si="133"/>
        <v>Diabetes</v>
      </c>
      <c r="G2162" s="13" t="s">
        <v>8291</v>
      </c>
      <c r="H2162" s="13" t="s">
        <v>8291</v>
      </c>
      <c r="I2162" s="13" t="s">
        <v>8291</v>
      </c>
      <c r="J2162" s="27" t="s">
        <v>8292</v>
      </c>
      <c r="K2162" s="13" t="s">
        <v>8291</v>
      </c>
      <c r="L2162" s="13" t="str">
        <f t="shared" si="134"/>
        <v>No</v>
      </c>
      <c r="M2162" s="28">
        <f t="shared" si="135"/>
        <v>0</v>
      </c>
    </row>
    <row r="2163" spans="2:13" ht="15.75" customHeight="1" x14ac:dyDescent="0.3">
      <c r="B2163" s="12" t="s">
        <v>7714</v>
      </c>
      <c r="C2163" s="13">
        <v>29.6</v>
      </c>
      <c r="D2163" s="13" t="str">
        <f t="shared" si="132"/>
        <v>Overweight</v>
      </c>
      <c r="E2163" s="13">
        <v>11.03</v>
      </c>
      <c r="F2163" s="13" t="str">
        <f t="shared" si="133"/>
        <v>Diabetes</v>
      </c>
      <c r="G2163" s="13" t="s">
        <v>8291</v>
      </c>
      <c r="H2163" s="13" t="s">
        <v>8291</v>
      </c>
      <c r="I2163" s="13" t="s">
        <v>8291</v>
      </c>
      <c r="J2163" s="27" t="s">
        <v>8292</v>
      </c>
      <c r="K2163" s="13" t="s">
        <v>8291</v>
      </c>
      <c r="L2163" s="13" t="str">
        <f t="shared" si="134"/>
        <v>No</v>
      </c>
      <c r="M2163" s="28">
        <f t="shared" si="135"/>
        <v>0</v>
      </c>
    </row>
    <row r="2164" spans="2:13" ht="15.75" customHeight="1" x14ac:dyDescent="0.3">
      <c r="B2164" s="12" t="s">
        <v>7717</v>
      </c>
      <c r="C2164" s="13">
        <v>22.05</v>
      </c>
      <c r="D2164" s="13" t="str">
        <f t="shared" si="132"/>
        <v>Healthy Weight</v>
      </c>
      <c r="E2164" s="13">
        <v>4.43</v>
      </c>
      <c r="F2164" s="13" t="str">
        <f t="shared" si="133"/>
        <v>Normal</v>
      </c>
      <c r="G2164" s="13" t="s">
        <v>8293</v>
      </c>
      <c r="H2164" s="13" t="s">
        <v>8291</v>
      </c>
      <c r="I2164" s="13" t="s">
        <v>8291</v>
      </c>
      <c r="J2164" s="27" t="s">
        <v>8292</v>
      </c>
      <c r="K2164" s="13" t="s">
        <v>8291</v>
      </c>
      <c r="L2164" s="13" t="str">
        <f t="shared" si="134"/>
        <v>No</v>
      </c>
      <c r="M2164" s="28">
        <f t="shared" si="135"/>
        <v>0</v>
      </c>
    </row>
    <row r="2165" spans="2:13" ht="15.75" customHeight="1" x14ac:dyDescent="0.3">
      <c r="B2165" s="12" t="s">
        <v>7720</v>
      </c>
      <c r="C2165" s="13">
        <v>27.06</v>
      </c>
      <c r="D2165" s="13" t="str">
        <f t="shared" si="132"/>
        <v>Overweight</v>
      </c>
      <c r="E2165" s="13">
        <v>6.14</v>
      </c>
      <c r="F2165" s="13" t="str">
        <f t="shared" si="133"/>
        <v>Prediabetes</v>
      </c>
      <c r="G2165" s="13" t="s">
        <v>8291</v>
      </c>
      <c r="H2165" s="13" t="s">
        <v>8293</v>
      </c>
      <c r="I2165" s="13" t="s">
        <v>8291</v>
      </c>
      <c r="J2165" s="27">
        <v>1</v>
      </c>
      <c r="K2165" s="13" t="s">
        <v>8291</v>
      </c>
      <c r="L2165" s="13" t="str">
        <f t="shared" si="134"/>
        <v>No</v>
      </c>
      <c r="M2165" s="28">
        <f t="shared" si="135"/>
        <v>1</v>
      </c>
    </row>
    <row r="2166" spans="2:13" ht="15.75" customHeight="1" x14ac:dyDescent="0.3">
      <c r="B2166" s="12" t="s">
        <v>7724</v>
      </c>
      <c r="C2166" s="13">
        <v>20.49</v>
      </c>
      <c r="D2166" s="13" t="str">
        <f t="shared" si="132"/>
        <v>Healthy Weight</v>
      </c>
      <c r="E2166" s="13">
        <v>4.87</v>
      </c>
      <c r="F2166" s="13" t="str">
        <f t="shared" si="133"/>
        <v>Normal</v>
      </c>
      <c r="G2166" s="13" t="s">
        <v>8291</v>
      </c>
      <c r="H2166" s="13" t="s">
        <v>8291</v>
      </c>
      <c r="I2166" s="13" t="s">
        <v>8291</v>
      </c>
      <c r="J2166" s="27" t="s">
        <v>8292</v>
      </c>
      <c r="K2166" s="13" t="s">
        <v>8291</v>
      </c>
      <c r="L2166" s="13" t="str">
        <f t="shared" si="134"/>
        <v>No</v>
      </c>
      <c r="M2166" s="28">
        <f t="shared" si="135"/>
        <v>0</v>
      </c>
    </row>
    <row r="2167" spans="2:13" ht="15.75" customHeight="1" x14ac:dyDescent="0.3">
      <c r="B2167" s="12" t="s">
        <v>7727</v>
      </c>
      <c r="C2167" s="13">
        <v>28.4</v>
      </c>
      <c r="D2167" s="13" t="str">
        <f t="shared" si="132"/>
        <v>Overweight</v>
      </c>
      <c r="E2167" s="13">
        <v>4.3</v>
      </c>
      <c r="F2167" s="13" t="str">
        <f t="shared" si="133"/>
        <v>Normal</v>
      </c>
      <c r="G2167" s="13" t="s">
        <v>8291</v>
      </c>
      <c r="H2167" s="13" t="s">
        <v>8291</v>
      </c>
      <c r="I2167" s="13" t="s">
        <v>8293</v>
      </c>
      <c r="J2167" s="27">
        <v>1</v>
      </c>
      <c r="K2167" s="13" t="s">
        <v>8291</v>
      </c>
      <c r="L2167" s="13" t="str">
        <f t="shared" si="134"/>
        <v>No</v>
      </c>
      <c r="M2167" s="28">
        <f t="shared" si="135"/>
        <v>1</v>
      </c>
    </row>
    <row r="2168" spans="2:13" ht="15.75" customHeight="1" x14ac:dyDescent="0.3">
      <c r="B2168" s="12" t="s">
        <v>7730</v>
      </c>
      <c r="C2168" s="13">
        <v>41.91</v>
      </c>
      <c r="D2168" s="13" t="str">
        <f t="shared" si="132"/>
        <v>Obesity</v>
      </c>
      <c r="E2168" s="13">
        <v>6.19</v>
      </c>
      <c r="F2168" s="13" t="str">
        <f t="shared" si="133"/>
        <v>Prediabetes</v>
      </c>
      <c r="G2168" s="13" t="s">
        <v>8291</v>
      </c>
      <c r="H2168" s="13" t="s">
        <v>8291</v>
      </c>
      <c r="I2168" s="13" t="s">
        <v>8291</v>
      </c>
      <c r="J2168" s="27" t="s">
        <v>8292</v>
      </c>
      <c r="K2168" s="13" t="s">
        <v>8291</v>
      </c>
      <c r="L2168" s="13" t="str">
        <f t="shared" si="134"/>
        <v>No</v>
      </c>
      <c r="M2168" s="28">
        <f t="shared" si="135"/>
        <v>0</v>
      </c>
    </row>
    <row r="2169" spans="2:13" ht="15.75" customHeight="1" x14ac:dyDescent="0.3">
      <c r="B2169" s="12" t="s">
        <v>7734</v>
      </c>
      <c r="C2169" s="13">
        <v>24.6</v>
      </c>
      <c r="D2169" s="13" t="str">
        <f t="shared" si="132"/>
        <v>Healthy Weight</v>
      </c>
      <c r="E2169" s="13">
        <v>6.19</v>
      </c>
      <c r="F2169" s="13" t="str">
        <f t="shared" si="133"/>
        <v>Prediabetes</v>
      </c>
      <c r="G2169" s="13" t="s">
        <v>8291</v>
      </c>
      <c r="H2169" s="13" t="s">
        <v>8291</v>
      </c>
      <c r="I2169" s="13" t="s">
        <v>8293</v>
      </c>
      <c r="J2169" s="27">
        <v>1</v>
      </c>
      <c r="K2169" s="13" t="s">
        <v>8291</v>
      </c>
      <c r="L2169" s="13" t="str">
        <f t="shared" si="134"/>
        <v>No</v>
      </c>
      <c r="M2169" s="28">
        <f t="shared" si="135"/>
        <v>1</v>
      </c>
    </row>
    <row r="2170" spans="2:13" ht="15.75" customHeight="1" x14ac:dyDescent="0.3">
      <c r="B2170" s="12" t="s">
        <v>7738</v>
      </c>
      <c r="C2170" s="13">
        <v>20.9</v>
      </c>
      <c r="D2170" s="13" t="str">
        <f t="shared" si="132"/>
        <v>Healthy Weight</v>
      </c>
      <c r="E2170" s="13">
        <v>5.12</v>
      </c>
      <c r="F2170" s="13" t="str">
        <f t="shared" si="133"/>
        <v>Normal</v>
      </c>
      <c r="G2170" s="13" t="s">
        <v>8291</v>
      </c>
      <c r="H2170" s="13" t="s">
        <v>8291</v>
      </c>
      <c r="I2170" s="13" t="s">
        <v>8293</v>
      </c>
      <c r="J2170" s="27">
        <v>1</v>
      </c>
      <c r="K2170" s="13" t="s">
        <v>8291</v>
      </c>
      <c r="L2170" s="13" t="str">
        <f t="shared" si="134"/>
        <v>No</v>
      </c>
      <c r="M2170" s="28">
        <f t="shared" si="135"/>
        <v>1</v>
      </c>
    </row>
    <row r="2171" spans="2:13" ht="15.75" customHeight="1" x14ac:dyDescent="0.3">
      <c r="B2171" s="12" t="s">
        <v>7741</v>
      </c>
      <c r="C2171" s="13">
        <v>34.4</v>
      </c>
      <c r="D2171" s="13" t="str">
        <f t="shared" si="132"/>
        <v>Obesity</v>
      </c>
      <c r="E2171" s="13">
        <v>4.04</v>
      </c>
      <c r="F2171" s="13" t="str">
        <f t="shared" si="133"/>
        <v>Normal</v>
      </c>
      <c r="G2171" s="13" t="s">
        <v>8291</v>
      </c>
      <c r="H2171" s="13" t="s">
        <v>8291</v>
      </c>
      <c r="I2171" s="13" t="s">
        <v>8291</v>
      </c>
      <c r="J2171" s="27" t="s">
        <v>8292</v>
      </c>
      <c r="K2171" s="13" t="s">
        <v>8291</v>
      </c>
      <c r="L2171" s="13" t="str">
        <f t="shared" si="134"/>
        <v>No</v>
      </c>
      <c r="M2171" s="28">
        <f t="shared" si="135"/>
        <v>0</v>
      </c>
    </row>
    <row r="2172" spans="2:13" ht="15.75" customHeight="1" x14ac:dyDescent="0.3">
      <c r="B2172" s="12" t="s">
        <v>7745</v>
      </c>
      <c r="C2172" s="13">
        <v>32.56</v>
      </c>
      <c r="D2172" s="13" t="str">
        <f t="shared" si="132"/>
        <v>Obesity</v>
      </c>
      <c r="E2172" s="13">
        <v>5.36</v>
      </c>
      <c r="F2172" s="13" t="str">
        <f t="shared" si="133"/>
        <v>Normal</v>
      </c>
      <c r="G2172" s="13" t="s">
        <v>8291</v>
      </c>
      <c r="H2172" s="13" t="s">
        <v>8291</v>
      </c>
      <c r="I2172" s="13" t="s">
        <v>8291</v>
      </c>
      <c r="J2172" s="27" t="s">
        <v>8292</v>
      </c>
      <c r="K2172" s="13" t="s">
        <v>8291</v>
      </c>
      <c r="L2172" s="13" t="str">
        <f t="shared" si="134"/>
        <v>No</v>
      </c>
      <c r="M2172" s="28">
        <f t="shared" si="135"/>
        <v>0</v>
      </c>
    </row>
    <row r="2173" spans="2:13" ht="15.75" customHeight="1" x14ac:dyDescent="0.3">
      <c r="B2173" s="12" t="s">
        <v>7748</v>
      </c>
      <c r="C2173" s="13">
        <v>27.98</v>
      </c>
      <c r="D2173" s="13" t="str">
        <f t="shared" si="132"/>
        <v>Overweight</v>
      </c>
      <c r="E2173" s="13">
        <v>4.38</v>
      </c>
      <c r="F2173" s="13" t="str">
        <f t="shared" si="133"/>
        <v>Normal</v>
      </c>
      <c r="G2173" s="13" t="s">
        <v>8291</v>
      </c>
      <c r="H2173" s="13" t="s">
        <v>8293</v>
      </c>
      <c r="I2173" s="13" t="s">
        <v>8291</v>
      </c>
      <c r="J2173" s="27">
        <v>1</v>
      </c>
      <c r="K2173" s="13" t="s">
        <v>8291</v>
      </c>
      <c r="L2173" s="13" t="str">
        <f t="shared" si="134"/>
        <v>No</v>
      </c>
      <c r="M2173" s="28">
        <f t="shared" si="135"/>
        <v>1</v>
      </c>
    </row>
    <row r="2174" spans="2:13" ht="15.75" customHeight="1" x14ac:dyDescent="0.3">
      <c r="B2174" s="12" t="s">
        <v>7751</v>
      </c>
      <c r="C2174" s="13">
        <v>26.51</v>
      </c>
      <c r="D2174" s="13" t="str">
        <f t="shared" si="132"/>
        <v>Overweight</v>
      </c>
      <c r="E2174" s="13">
        <v>4.58</v>
      </c>
      <c r="F2174" s="13" t="str">
        <f t="shared" si="133"/>
        <v>Normal</v>
      </c>
      <c r="G2174" s="13" t="s">
        <v>8291</v>
      </c>
      <c r="H2174" s="13" t="s">
        <v>8291</v>
      </c>
      <c r="I2174" s="13" t="s">
        <v>8291</v>
      </c>
      <c r="J2174" s="27" t="s">
        <v>8292</v>
      </c>
      <c r="K2174" s="13" t="s">
        <v>8291</v>
      </c>
      <c r="L2174" s="13" t="str">
        <f t="shared" si="134"/>
        <v>No</v>
      </c>
      <c r="M2174" s="28">
        <f t="shared" si="135"/>
        <v>0</v>
      </c>
    </row>
    <row r="2175" spans="2:13" ht="15.75" customHeight="1" x14ac:dyDescent="0.3">
      <c r="B2175" s="12" t="s">
        <v>7753</v>
      </c>
      <c r="C2175" s="13">
        <v>29.734999999999999</v>
      </c>
      <c r="D2175" s="13" t="str">
        <f t="shared" si="132"/>
        <v>Overweight</v>
      </c>
      <c r="E2175" s="13">
        <v>11.92</v>
      </c>
      <c r="F2175" s="13" t="str">
        <f t="shared" si="133"/>
        <v>Diabetes</v>
      </c>
      <c r="G2175" s="13" t="s">
        <v>8291</v>
      </c>
      <c r="H2175" s="13" t="s">
        <v>8291</v>
      </c>
      <c r="I2175" s="13" t="s">
        <v>8291</v>
      </c>
      <c r="J2175" s="27" t="s">
        <v>8292</v>
      </c>
      <c r="K2175" s="13" t="s">
        <v>8291</v>
      </c>
      <c r="L2175" s="13" t="str">
        <f t="shared" si="134"/>
        <v>No</v>
      </c>
      <c r="M2175" s="28">
        <f t="shared" si="135"/>
        <v>0</v>
      </c>
    </row>
    <row r="2176" spans="2:13" ht="15.75" customHeight="1" x14ac:dyDescent="0.3">
      <c r="B2176" s="12" t="s">
        <v>7757</v>
      </c>
      <c r="C2176" s="13">
        <v>40.5</v>
      </c>
      <c r="D2176" s="13" t="str">
        <f t="shared" si="132"/>
        <v>Obesity</v>
      </c>
      <c r="E2176" s="13">
        <v>5.4</v>
      </c>
      <c r="F2176" s="13" t="str">
        <f t="shared" si="133"/>
        <v>Normal</v>
      </c>
      <c r="G2176" s="13" t="s">
        <v>8291</v>
      </c>
      <c r="H2176" s="13" t="s">
        <v>8291</v>
      </c>
      <c r="I2176" s="13" t="s">
        <v>8293</v>
      </c>
      <c r="J2176" s="27">
        <v>1</v>
      </c>
      <c r="K2176" s="13" t="s">
        <v>8291</v>
      </c>
      <c r="L2176" s="13" t="str">
        <f t="shared" si="134"/>
        <v>No</v>
      </c>
      <c r="M2176" s="28">
        <f t="shared" si="135"/>
        <v>1</v>
      </c>
    </row>
    <row r="2177" spans="2:13" ht="15.75" customHeight="1" x14ac:dyDescent="0.3">
      <c r="B2177" s="12" t="s">
        <v>7760</v>
      </c>
      <c r="C2177" s="13">
        <v>25.64</v>
      </c>
      <c r="D2177" s="13" t="str">
        <f t="shared" si="132"/>
        <v>Overweight</v>
      </c>
      <c r="E2177" s="13">
        <v>4.76</v>
      </c>
      <c r="F2177" s="13" t="str">
        <f t="shared" si="133"/>
        <v>Normal</v>
      </c>
      <c r="G2177" s="13" t="s">
        <v>8291</v>
      </c>
      <c r="H2177" s="13" t="s">
        <v>8291</v>
      </c>
      <c r="I2177" s="13" t="s">
        <v>8291</v>
      </c>
      <c r="J2177" s="27">
        <v>1</v>
      </c>
      <c r="K2177" s="13" t="s">
        <v>8291</v>
      </c>
      <c r="L2177" s="13" t="str">
        <f t="shared" si="134"/>
        <v>No</v>
      </c>
      <c r="M2177" s="28">
        <f t="shared" si="135"/>
        <v>1</v>
      </c>
    </row>
    <row r="2178" spans="2:13" ht="15.75" customHeight="1" x14ac:dyDescent="0.3">
      <c r="B2178" s="12" t="s">
        <v>7764</v>
      </c>
      <c r="C2178" s="13">
        <v>32.9</v>
      </c>
      <c r="D2178" s="13" t="str">
        <f t="shared" si="132"/>
        <v>Obesity</v>
      </c>
      <c r="E2178" s="13">
        <v>4.78</v>
      </c>
      <c r="F2178" s="13" t="str">
        <f t="shared" si="133"/>
        <v>Normal</v>
      </c>
      <c r="G2178" s="13" t="s">
        <v>8291</v>
      </c>
      <c r="H2178" s="13" t="s">
        <v>8291</v>
      </c>
      <c r="I2178" s="13" t="s">
        <v>8293</v>
      </c>
      <c r="J2178" s="27">
        <v>1</v>
      </c>
      <c r="K2178" s="13" t="s">
        <v>8291</v>
      </c>
      <c r="L2178" s="13" t="str">
        <f t="shared" si="134"/>
        <v>No</v>
      </c>
      <c r="M2178" s="28">
        <f t="shared" si="135"/>
        <v>1</v>
      </c>
    </row>
    <row r="2179" spans="2:13" ht="15.75" customHeight="1" x14ac:dyDescent="0.3">
      <c r="B2179" s="12" t="s">
        <v>7767</v>
      </c>
      <c r="C2179" s="13">
        <v>29.8</v>
      </c>
      <c r="D2179" s="13" t="str">
        <f t="shared" ref="D2179:D2242" si="136">IF(C2179&lt;18.5,"Underweight", IF(AND(C2179&gt;=18.5,C2179&lt;=24.9),"Healthy Weight", IF(AND(C2179&gt;=25,C2179&lt;=29.9),"Overweight", IF(C2179&gt;=30,"Obesity"))))</f>
        <v>Overweight</v>
      </c>
      <c r="E2179" s="13">
        <v>4.26</v>
      </c>
      <c r="F2179" s="13" t="str">
        <f t="shared" ref="F2179:F2242" si="137">IF(E2179&lt;5.7,"Normal",IF(AND(E2179&gt;=5.7,E2179&lt;=6.4),"Prediabetes",IF(E2179&gt;=6.5,"Diabetes")))</f>
        <v>Normal</v>
      </c>
      <c r="G2179" s="13" t="s">
        <v>8291</v>
      </c>
      <c r="H2179" s="13" t="s">
        <v>8291</v>
      </c>
      <c r="I2179" s="13" t="s">
        <v>8293</v>
      </c>
      <c r="J2179" s="27">
        <v>1</v>
      </c>
      <c r="K2179" s="13" t="s">
        <v>8291</v>
      </c>
      <c r="L2179" s="13" t="str">
        <f t="shared" ref="L2179:L2242" si="138">IF($K$3:$K$2337="?","No",K2179)</f>
        <v>No</v>
      </c>
      <c r="M2179" s="28">
        <f t="shared" ref="M2179:M2242" si="139">IF(J2179="No major surgery", 0,J2179)</f>
        <v>1</v>
      </c>
    </row>
    <row r="2180" spans="2:13" ht="15.75" customHeight="1" x14ac:dyDescent="0.3">
      <c r="B2180" s="12" t="s">
        <v>7770</v>
      </c>
      <c r="C2180" s="13">
        <v>28.9</v>
      </c>
      <c r="D2180" s="13" t="str">
        <f t="shared" si="136"/>
        <v>Overweight</v>
      </c>
      <c r="E2180" s="13">
        <v>5.85</v>
      </c>
      <c r="F2180" s="13" t="str">
        <f t="shared" si="137"/>
        <v>Prediabetes</v>
      </c>
      <c r="G2180" s="13" t="s">
        <v>8291</v>
      </c>
      <c r="H2180" s="13" t="s">
        <v>8291</v>
      </c>
      <c r="I2180" s="13" t="s">
        <v>8293</v>
      </c>
      <c r="J2180" s="27">
        <v>1</v>
      </c>
      <c r="K2180" s="13" t="s">
        <v>8291</v>
      </c>
      <c r="L2180" s="13" t="str">
        <f t="shared" si="138"/>
        <v>No</v>
      </c>
      <c r="M2180" s="28">
        <f t="shared" si="139"/>
        <v>1</v>
      </c>
    </row>
    <row r="2181" spans="2:13" ht="15.75" customHeight="1" x14ac:dyDescent="0.3">
      <c r="B2181" s="12" t="s">
        <v>7772</v>
      </c>
      <c r="C2181" s="13">
        <v>24.7</v>
      </c>
      <c r="D2181" s="13" t="str">
        <f t="shared" si="136"/>
        <v>Healthy Weight</v>
      </c>
      <c r="E2181" s="13">
        <v>5.32</v>
      </c>
      <c r="F2181" s="13" t="str">
        <f t="shared" si="137"/>
        <v>Normal</v>
      </c>
      <c r="G2181" s="13" t="s">
        <v>8291</v>
      </c>
      <c r="H2181" s="13" t="s">
        <v>8291</v>
      </c>
      <c r="I2181" s="13" t="s">
        <v>8293</v>
      </c>
      <c r="J2181" s="27">
        <v>1</v>
      </c>
      <c r="K2181" s="13" t="s">
        <v>8291</v>
      </c>
      <c r="L2181" s="13" t="str">
        <f t="shared" si="138"/>
        <v>No</v>
      </c>
      <c r="M2181" s="28">
        <f t="shared" si="139"/>
        <v>1</v>
      </c>
    </row>
    <row r="2182" spans="2:13" ht="15.75" customHeight="1" x14ac:dyDescent="0.3">
      <c r="B2182" s="12" t="s">
        <v>7776</v>
      </c>
      <c r="C2182" s="13">
        <v>20.6</v>
      </c>
      <c r="D2182" s="13" t="str">
        <f t="shared" si="136"/>
        <v>Healthy Weight</v>
      </c>
      <c r="E2182" s="13">
        <v>5.14</v>
      </c>
      <c r="F2182" s="13" t="str">
        <f t="shared" si="137"/>
        <v>Normal</v>
      </c>
      <c r="G2182" s="13" t="s">
        <v>8291</v>
      </c>
      <c r="H2182" s="13" t="s">
        <v>8291</v>
      </c>
      <c r="I2182" s="13" t="s">
        <v>8293</v>
      </c>
      <c r="J2182" s="27">
        <v>1</v>
      </c>
      <c r="K2182" s="13" t="s">
        <v>8291</v>
      </c>
      <c r="L2182" s="13" t="str">
        <f t="shared" si="138"/>
        <v>No</v>
      </c>
      <c r="M2182" s="28">
        <f t="shared" si="139"/>
        <v>1</v>
      </c>
    </row>
    <row r="2183" spans="2:13" ht="15.75" customHeight="1" x14ac:dyDescent="0.3">
      <c r="B2183" s="12" t="s">
        <v>7778</v>
      </c>
      <c r="C2183" s="13">
        <v>18.600000000000001</v>
      </c>
      <c r="D2183" s="13" t="str">
        <f t="shared" si="136"/>
        <v>Healthy Weight</v>
      </c>
      <c r="E2183" s="13">
        <v>5</v>
      </c>
      <c r="F2183" s="13" t="str">
        <f t="shared" si="137"/>
        <v>Normal</v>
      </c>
      <c r="G2183" s="13" t="s">
        <v>8291</v>
      </c>
      <c r="H2183" s="13" t="s">
        <v>8291</v>
      </c>
      <c r="I2183" s="13" t="s">
        <v>8293</v>
      </c>
      <c r="J2183" s="27">
        <v>1</v>
      </c>
      <c r="K2183" s="13" t="s">
        <v>8291</v>
      </c>
      <c r="L2183" s="13" t="str">
        <f t="shared" si="138"/>
        <v>No</v>
      </c>
      <c r="M2183" s="28">
        <f t="shared" si="139"/>
        <v>1</v>
      </c>
    </row>
    <row r="2184" spans="2:13" ht="15.75" customHeight="1" x14ac:dyDescent="0.3">
      <c r="B2184" s="12" t="s">
        <v>7782</v>
      </c>
      <c r="C2184" s="13">
        <v>17.8</v>
      </c>
      <c r="D2184" s="13" t="str">
        <f t="shared" si="136"/>
        <v>Underweight</v>
      </c>
      <c r="E2184" s="13">
        <v>4.55</v>
      </c>
      <c r="F2184" s="13" t="str">
        <f t="shared" si="137"/>
        <v>Normal</v>
      </c>
      <c r="G2184" s="13" t="s">
        <v>8291</v>
      </c>
      <c r="H2184" s="13" t="s">
        <v>8291</v>
      </c>
      <c r="I2184" s="13" t="s">
        <v>8293</v>
      </c>
      <c r="J2184" s="27">
        <v>1</v>
      </c>
      <c r="K2184" s="13" t="s">
        <v>8291</v>
      </c>
      <c r="L2184" s="13" t="str">
        <f t="shared" si="138"/>
        <v>No</v>
      </c>
      <c r="M2184" s="28">
        <f t="shared" si="139"/>
        <v>1</v>
      </c>
    </row>
    <row r="2185" spans="2:13" ht="15.75" customHeight="1" x14ac:dyDescent="0.3">
      <c r="B2185" s="12" t="s">
        <v>7785</v>
      </c>
      <c r="C2185" s="13">
        <v>35.200000000000003</v>
      </c>
      <c r="D2185" s="13" t="str">
        <f t="shared" si="136"/>
        <v>Obesity</v>
      </c>
      <c r="E2185" s="13">
        <v>5.97</v>
      </c>
      <c r="F2185" s="13" t="str">
        <f t="shared" si="137"/>
        <v>Prediabetes</v>
      </c>
      <c r="G2185" s="13" t="s">
        <v>8291</v>
      </c>
      <c r="H2185" s="13" t="s">
        <v>8293</v>
      </c>
      <c r="I2185" s="13" t="s">
        <v>8291</v>
      </c>
      <c r="J2185" s="27">
        <v>1</v>
      </c>
      <c r="K2185" s="13" t="s">
        <v>8291</v>
      </c>
      <c r="L2185" s="13" t="str">
        <f t="shared" si="138"/>
        <v>No</v>
      </c>
      <c r="M2185" s="28">
        <f t="shared" si="139"/>
        <v>1</v>
      </c>
    </row>
    <row r="2186" spans="2:13" ht="15.75" customHeight="1" x14ac:dyDescent="0.3">
      <c r="B2186" s="12" t="s">
        <v>7787</v>
      </c>
      <c r="C2186" s="13">
        <v>33.770000000000003</v>
      </c>
      <c r="D2186" s="13" t="str">
        <f t="shared" si="136"/>
        <v>Obesity</v>
      </c>
      <c r="E2186" s="13">
        <v>4.0199999999999996</v>
      </c>
      <c r="F2186" s="13" t="str">
        <f t="shared" si="137"/>
        <v>Normal</v>
      </c>
      <c r="G2186" s="13" t="s">
        <v>8291</v>
      </c>
      <c r="H2186" s="13" t="s">
        <v>8293</v>
      </c>
      <c r="I2186" s="13" t="s">
        <v>8291</v>
      </c>
      <c r="J2186" s="27">
        <v>1</v>
      </c>
      <c r="K2186" s="13" t="s">
        <v>8291</v>
      </c>
      <c r="L2186" s="13" t="str">
        <f t="shared" si="138"/>
        <v>No</v>
      </c>
      <c r="M2186" s="28">
        <f t="shared" si="139"/>
        <v>1</v>
      </c>
    </row>
    <row r="2187" spans="2:13" ht="15.75" customHeight="1" x14ac:dyDescent="0.3">
      <c r="B2187" s="12" t="s">
        <v>7791</v>
      </c>
      <c r="C2187" s="13">
        <v>30.03</v>
      </c>
      <c r="D2187" s="13" t="str">
        <f t="shared" si="136"/>
        <v>Obesity</v>
      </c>
      <c r="E2187" s="13">
        <v>4.04</v>
      </c>
      <c r="F2187" s="13" t="str">
        <f t="shared" si="137"/>
        <v>Normal</v>
      </c>
      <c r="G2187" s="13" t="s">
        <v>8291</v>
      </c>
      <c r="H2187" s="13" t="s">
        <v>8293</v>
      </c>
      <c r="I2187" s="13" t="s">
        <v>8291</v>
      </c>
      <c r="J2187" s="27">
        <v>1</v>
      </c>
      <c r="K2187" s="13" t="s">
        <v>8291</v>
      </c>
      <c r="L2187" s="13" t="str">
        <f t="shared" si="138"/>
        <v>No</v>
      </c>
      <c r="M2187" s="28">
        <f t="shared" si="139"/>
        <v>1</v>
      </c>
    </row>
    <row r="2188" spans="2:13" ht="15.75" customHeight="1" x14ac:dyDescent="0.3">
      <c r="B2188" s="12" t="s">
        <v>7794</v>
      </c>
      <c r="C2188" s="13">
        <v>29.37</v>
      </c>
      <c r="D2188" s="13" t="str">
        <f t="shared" si="136"/>
        <v>Overweight</v>
      </c>
      <c r="E2188" s="13">
        <v>5.54</v>
      </c>
      <c r="F2188" s="13" t="str">
        <f t="shared" si="137"/>
        <v>Normal</v>
      </c>
      <c r="G2188" s="13" t="s">
        <v>8291</v>
      </c>
      <c r="H2188" s="13" t="s">
        <v>8293</v>
      </c>
      <c r="I2188" s="13" t="s">
        <v>8291</v>
      </c>
      <c r="J2188" s="27">
        <v>1</v>
      </c>
      <c r="K2188" s="13" t="s">
        <v>8291</v>
      </c>
      <c r="L2188" s="13" t="str">
        <f t="shared" si="138"/>
        <v>No</v>
      </c>
      <c r="M2188" s="28">
        <f t="shared" si="139"/>
        <v>1</v>
      </c>
    </row>
    <row r="2189" spans="2:13" ht="15.75" customHeight="1" x14ac:dyDescent="0.3">
      <c r="B2189" s="12" t="s">
        <v>7797</v>
      </c>
      <c r="C2189" s="13">
        <v>28.5</v>
      </c>
      <c r="D2189" s="13" t="str">
        <f t="shared" si="136"/>
        <v>Overweight</v>
      </c>
      <c r="E2189" s="13">
        <v>4.03</v>
      </c>
      <c r="F2189" s="13" t="str">
        <f t="shared" si="137"/>
        <v>Normal</v>
      </c>
      <c r="G2189" s="13" t="s">
        <v>8291</v>
      </c>
      <c r="H2189" s="13" t="s">
        <v>8293</v>
      </c>
      <c r="I2189" s="13" t="s">
        <v>8291</v>
      </c>
      <c r="J2189" s="27">
        <v>1</v>
      </c>
      <c r="K2189" s="13" t="s">
        <v>8291</v>
      </c>
      <c r="L2189" s="13" t="str">
        <f t="shared" si="138"/>
        <v>No</v>
      </c>
      <c r="M2189" s="28">
        <f t="shared" si="139"/>
        <v>1</v>
      </c>
    </row>
    <row r="2190" spans="2:13" ht="15.75" customHeight="1" x14ac:dyDescent="0.3">
      <c r="B2190" s="12" t="s">
        <v>7800</v>
      </c>
      <c r="C2190" s="13">
        <v>23.32</v>
      </c>
      <c r="D2190" s="13" t="str">
        <f t="shared" si="136"/>
        <v>Healthy Weight</v>
      </c>
      <c r="E2190" s="13">
        <v>5.62</v>
      </c>
      <c r="F2190" s="13" t="str">
        <f t="shared" si="137"/>
        <v>Normal</v>
      </c>
      <c r="G2190" s="13" t="s">
        <v>8291</v>
      </c>
      <c r="H2190" s="13" t="s">
        <v>8293</v>
      </c>
      <c r="I2190" s="13" t="s">
        <v>8291</v>
      </c>
      <c r="J2190" s="27">
        <v>1</v>
      </c>
      <c r="K2190" s="13" t="s">
        <v>8291</v>
      </c>
      <c r="L2190" s="13" t="str">
        <f t="shared" si="138"/>
        <v>No</v>
      </c>
      <c r="M2190" s="28">
        <f t="shared" si="139"/>
        <v>1</v>
      </c>
    </row>
    <row r="2191" spans="2:13" ht="15.75" customHeight="1" x14ac:dyDescent="0.3">
      <c r="B2191" s="12" t="s">
        <v>7803</v>
      </c>
      <c r="C2191" s="13">
        <v>26.125</v>
      </c>
      <c r="D2191" s="13" t="str">
        <f t="shared" si="136"/>
        <v>Overweight</v>
      </c>
      <c r="E2191" s="13">
        <v>5.27</v>
      </c>
      <c r="F2191" s="13" t="str">
        <f t="shared" si="137"/>
        <v>Normal</v>
      </c>
      <c r="G2191" s="13" t="s">
        <v>8291</v>
      </c>
      <c r="H2191" s="13" t="s">
        <v>8293</v>
      </c>
      <c r="I2191" s="13" t="s">
        <v>8291</v>
      </c>
      <c r="J2191" s="27">
        <v>1</v>
      </c>
      <c r="K2191" s="13" t="s">
        <v>8291</v>
      </c>
      <c r="L2191" s="13" t="str">
        <f t="shared" si="138"/>
        <v>No</v>
      </c>
      <c r="M2191" s="28">
        <f t="shared" si="139"/>
        <v>1</v>
      </c>
    </row>
    <row r="2192" spans="2:13" ht="15.75" customHeight="1" x14ac:dyDescent="0.3">
      <c r="B2192" s="12" t="s">
        <v>7806</v>
      </c>
      <c r="C2192" s="13">
        <v>25.46</v>
      </c>
      <c r="D2192" s="13" t="str">
        <f t="shared" si="136"/>
        <v>Overweight</v>
      </c>
      <c r="E2192" s="13">
        <v>5.18</v>
      </c>
      <c r="F2192" s="13" t="str">
        <f t="shared" si="137"/>
        <v>Normal</v>
      </c>
      <c r="G2192" s="13" t="s">
        <v>8291</v>
      </c>
      <c r="H2192" s="13" t="s">
        <v>8293</v>
      </c>
      <c r="I2192" s="13" t="s">
        <v>8291</v>
      </c>
      <c r="J2192" s="27">
        <v>1</v>
      </c>
      <c r="K2192" s="13" t="s">
        <v>8291</v>
      </c>
      <c r="L2192" s="13" t="str">
        <f t="shared" si="138"/>
        <v>No</v>
      </c>
      <c r="M2192" s="28">
        <f t="shared" si="139"/>
        <v>1</v>
      </c>
    </row>
    <row r="2193" spans="2:13" ht="15.75" customHeight="1" x14ac:dyDescent="0.3">
      <c r="B2193" s="12" t="s">
        <v>7810</v>
      </c>
      <c r="C2193" s="13">
        <v>23.75</v>
      </c>
      <c r="D2193" s="13" t="str">
        <f t="shared" si="136"/>
        <v>Healthy Weight</v>
      </c>
      <c r="E2193" s="13">
        <v>5.27</v>
      </c>
      <c r="F2193" s="13" t="str">
        <f t="shared" si="137"/>
        <v>Normal</v>
      </c>
      <c r="G2193" s="13" t="s">
        <v>8291</v>
      </c>
      <c r="H2193" s="13" t="s">
        <v>8293</v>
      </c>
      <c r="I2193" s="13" t="s">
        <v>8291</v>
      </c>
      <c r="J2193" s="27">
        <v>1</v>
      </c>
      <c r="K2193" s="13" t="s">
        <v>8291</v>
      </c>
      <c r="L2193" s="13" t="str">
        <f t="shared" si="138"/>
        <v>No</v>
      </c>
      <c r="M2193" s="28">
        <f t="shared" si="139"/>
        <v>1</v>
      </c>
    </row>
    <row r="2194" spans="2:13" ht="15.75" customHeight="1" x14ac:dyDescent="0.3">
      <c r="B2194" s="12" t="s">
        <v>7813</v>
      </c>
      <c r="C2194" s="13">
        <v>23.085000000000001</v>
      </c>
      <c r="D2194" s="13" t="str">
        <f t="shared" si="136"/>
        <v>Healthy Weight</v>
      </c>
      <c r="E2194" s="13">
        <v>5.62</v>
      </c>
      <c r="F2194" s="13" t="str">
        <f t="shared" si="137"/>
        <v>Normal</v>
      </c>
      <c r="G2194" s="13" t="s">
        <v>8291</v>
      </c>
      <c r="H2194" s="13" t="s">
        <v>8293</v>
      </c>
      <c r="I2194" s="13" t="s">
        <v>8291</v>
      </c>
      <c r="J2194" s="27">
        <v>1</v>
      </c>
      <c r="K2194" s="13" t="s">
        <v>8291</v>
      </c>
      <c r="L2194" s="13" t="str">
        <f t="shared" si="138"/>
        <v>No</v>
      </c>
      <c r="M2194" s="28">
        <f t="shared" si="139"/>
        <v>1</v>
      </c>
    </row>
    <row r="2195" spans="2:13" ht="15.75" customHeight="1" x14ac:dyDescent="0.3">
      <c r="B2195" s="12" t="s">
        <v>7817</v>
      </c>
      <c r="C2195" s="13">
        <v>22.99</v>
      </c>
      <c r="D2195" s="13" t="str">
        <f t="shared" si="136"/>
        <v>Healthy Weight</v>
      </c>
      <c r="E2195" s="13">
        <v>5.0599999999999996</v>
      </c>
      <c r="F2195" s="13" t="str">
        <f t="shared" si="137"/>
        <v>Normal</v>
      </c>
      <c r="G2195" s="13" t="s">
        <v>8291</v>
      </c>
      <c r="H2195" s="13" t="s">
        <v>8293</v>
      </c>
      <c r="I2195" s="13" t="s">
        <v>8291</v>
      </c>
      <c r="J2195" s="27">
        <v>1</v>
      </c>
      <c r="K2195" s="13" t="s">
        <v>8291</v>
      </c>
      <c r="L2195" s="13" t="str">
        <f t="shared" si="138"/>
        <v>No</v>
      </c>
      <c r="M2195" s="28">
        <f t="shared" si="139"/>
        <v>1</v>
      </c>
    </row>
    <row r="2196" spans="2:13" ht="15.75" customHeight="1" x14ac:dyDescent="0.3">
      <c r="B2196" s="12" t="s">
        <v>7819</v>
      </c>
      <c r="C2196" s="13">
        <v>21.47</v>
      </c>
      <c r="D2196" s="13" t="str">
        <f t="shared" si="136"/>
        <v>Healthy Weight</v>
      </c>
      <c r="E2196" s="13">
        <v>4.6900000000000004</v>
      </c>
      <c r="F2196" s="13" t="str">
        <f t="shared" si="137"/>
        <v>Normal</v>
      </c>
      <c r="G2196" s="13" t="s">
        <v>8291</v>
      </c>
      <c r="H2196" s="13" t="s">
        <v>8293</v>
      </c>
      <c r="I2196" s="13" t="s">
        <v>8291</v>
      </c>
      <c r="J2196" s="27">
        <v>1</v>
      </c>
      <c r="K2196" s="13" t="s">
        <v>8291</v>
      </c>
      <c r="L2196" s="13" t="str">
        <f t="shared" si="138"/>
        <v>No</v>
      </c>
      <c r="M2196" s="28">
        <f t="shared" si="139"/>
        <v>1</v>
      </c>
    </row>
    <row r="2197" spans="2:13" ht="15.75" customHeight="1" x14ac:dyDescent="0.3">
      <c r="B2197" s="12" t="s">
        <v>7822</v>
      </c>
      <c r="C2197" s="13">
        <v>15.96</v>
      </c>
      <c r="D2197" s="13" t="str">
        <f t="shared" si="136"/>
        <v>Underweight</v>
      </c>
      <c r="E2197" s="13">
        <v>5.44</v>
      </c>
      <c r="F2197" s="13" t="str">
        <f t="shared" si="137"/>
        <v>Normal</v>
      </c>
      <c r="G2197" s="13" t="s">
        <v>8291</v>
      </c>
      <c r="H2197" s="13" t="s">
        <v>8293</v>
      </c>
      <c r="I2197" s="13" t="s">
        <v>8291</v>
      </c>
      <c r="J2197" s="27">
        <v>1</v>
      </c>
      <c r="K2197" s="13" t="s">
        <v>8291</v>
      </c>
      <c r="L2197" s="13" t="str">
        <f t="shared" si="138"/>
        <v>No</v>
      </c>
      <c r="M2197" s="28">
        <f t="shared" si="139"/>
        <v>1</v>
      </c>
    </row>
    <row r="2198" spans="2:13" ht="15.75" customHeight="1" x14ac:dyDescent="0.3">
      <c r="B2198" s="12" t="s">
        <v>7826</v>
      </c>
      <c r="C2198" s="13">
        <v>39.5</v>
      </c>
      <c r="D2198" s="13" t="str">
        <f t="shared" si="136"/>
        <v>Obesity</v>
      </c>
      <c r="E2198" s="13">
        <v>5.05</v>
      </c>
      <c r="F2198" s="13" t="str">
        <f t="shared" si="137"/>
        <v>Normal</v>
      </c>
      <c r="G2198" s="13" t="s">
        <v>8291</v>
      </c>
      <c r="H2198" s="13" t="s">
        <v>8293</v>
      </c>
      <c r="I2198" s="13" t="s">
        <v>8291</v>
      </c>
      <c r="J2198" s="27">
        <v>1</v>
      </c>
      <c r="K2198" s="13" t="s">
        <v>8291</v>
      </c>
      <c r="L2198" s="13" t="str">
        <f t="shared" si="138"/>
        <v>No</v>
      </c>
      <c r="M2198" s="28">
        <f t="shared" si="139"/>
        <v>1</v>
      </c>
    </row>
    <row r="2199" spans="2:13" ht="15.75" customHeight="1" x14ac:dyDescent="0.3">
      <c r="B2199" s="12" t="s">
        <v>7829</v>
      </c>
      <c r="C2199" s="13">
        <v>33.770000000000003</v>
      </c>
      <c r="D2199" s="13" t="str">
        <f t="shared" si="136"/>
        <v>Obesity</v>
      </c>
      <c r="E2199" s="13">
        <v>6</v>
      </c>
      <c r="F2199" s="13" t="str">
        <f t="shared" si="137"/>
        <v>Prediabetes</v>
      </c>
      <c r="G2199" s="13" t="s">
        <v>8291</v>
      </c>
      <c r="H2199" s="13" t="s">
        <v>8293</v>
      </c>
      <c r="I2199" s="13" t="s">
        <v>8291</v>
      </c>
      <c r="J2199" s="27">
        <v>1</v>
      </c>
      <c r="K2199" s="13" t="s">
        <v>8291</v>
      </c>
      <c r="L2199" s="13" t="str">
        <f t="shared" si="138"/>
        <v>No</v>
      </c>
      <c r="M2199" s="28">
        <f t="shared" si="139"/>
        <v>1</v>
      </c>
    </row>
    <row r="2200" spans="2:13" ht="15.75" customHeight="1" x14ac:dyDescent="0.3">
      <c r="B2200" s="12" t="s">
        <v>7833</v>
      </c>
      <c r="C2200" s="13">
        <v>26.84</v>
      </c>
      <c r="D2200" s="13" t="str">
        <f t="shared" si="136"/>
        <v>Overweight</v>
      </c>
      <c r="E2200" s="13">
        <v>5.99</v>
      </c>
      <c r="F2200" s="13" t="str">
        <f t="shared" si="137"/>
        <v>Prediabetes</v>
      </c>
      <c r="G2200" s="13" t="s">
        <v>8293</v>
      </c>
      <c r="H2200" s="13" t="s">
        <v>8293</v>
      </c>
      <c r="I2200" s="13" t="s">
        <v>8291</v>
      </c>
      <c r="J2200" s="27">
        <v>1</v>
      </c>
      <c r="K2200" s="13" t="s">
        <v>8291</v>
      </c>
      <c r="L2200" s="13" t="str">
        <f t="shared" si="138"/>
        <v>No</v>
      </c>
      <c r="M2200" s="28">
        <f t="shared" si="139"/>
        <v>1</v>
      </c>
    </row>
    <row r="2201" spans="2:13" ht="15.75" customHeight="1" x14ac:dyDescent="0.3">
      <c r="B2201" s="12" t="s">
        <v>7836</v>
      </c>
      <c r="C2201" s="13">
        <v>35.53</v>
      </c>
      <c r="D2201" s="13" t="str">
        <f t="shared" si="136"/>
        <v>Obesity</v>
      </c>
      <c r="E2201" s="13">
        <v>4.3600000000000003</v>
      </c>
      <c r="F2201" s="13" t="str">
        <f t="shared" si="137"/>
        <v>Normal</v>
      </c>
      <c r="G2201" s="13" t="s">
        <v>8291</v>
      </c>
      <c r="H2201" s="13" t="s">
        <v>8291</v>
      </c>
      <c r="I2201" s="13" t="s">
        <v>8293</v>
      </c>
      <c r="J2201" s="27">
        <v>1</v>
      </c>
      <c r="K2201" s="13" t="s">
        <v>8291</v>
      </c>
      <c r="L2201" s="13" t="str">
        <f t="shared" si="138"/>
        <v>No</v>
      </c>
      <c r="M2201" s="28">
        <f t="shared" si="139"/>
        <v>1</v>
      </c>
    </row>
    <row r="2202" spans="2:13" ht="15.75" customHeight="1" x14ac:dyDescent="0.3">
      <c r="B2202" s="12" t="s">
        <v>7840</v>
      </c>
      <c r="C2202" s="13">
        <v>30.59</v>
      </c>
      <c r="D2202" s="13" t="str">
        <f t="shared" si="136"/>
        <v>Obesity</v>
      </c>
      <c r="E2202" s="13">
        <v>4.41</v>
      </c>
      <c r="F2202" s="13" t="str">
        <f t="shared" si="137"/>
        <v>Normal</v>
      </c>
      <c r="G2202" s="13" t="s">
        <v>8291</v>
      </c>
      <c r="H2202" s="13" t="s">
        <v>8291</v>
      </c>
      <c r="I2202" s="13" t="s">
        <v>8293</v>
      </c>
      <c r="J2202" s="27">
        <v>1</v>
      </c>
      <c r="K2202" s="13" t="s">
        <v>8291</v>
      </c>
      <c r="L2202" s="13" t="str">
        <f t="shared" si="138"/>
        <v>No</v>
      </c>
      <c r="M2202" s="28">
        <f t="shared" si="139"/>
        <v>1</v>
      </c>
    </row>
    <row r="2203" spans="2:13" ht="15.75" customHeight="1" x14ac:dyDescent="0.3">
      <c r="B2203" s="12" t="s">
        <v>7844</v>
      </c>
      <c r="C2203" s="13">
        <v>30.59</v>
      </c>
      <c r="D2203" s="13" t="str">
        <f t="shared" si="136"/>
        <v>Obesity</v>
      </c>
      <c r="E2203" s="13">
        <v>4.17</v>
      </c>
      <c r="F2203" s="13" t="str">
        <f t="shared" si="137"/>
        <v>Normal</v>
      </c>
      <c r="G2203" s="13" t="s">
        <v>8291</v>
      </c>
      <c r="H2203" s="13" t="s">
        <v>8291</v>
      </c>
      <c r="I2203" s="13" t="s">
        <v>8293</v>
      </c>
      <c r="J2203" s="27">
        <v>1</v>
      </c>
      <c r="K2203" s="13" t="s">
        <v>8291</v>
      </c>
      <c r="L2203" s="13" t="str">
        <f t="shared" si="138"/>
        <v>No</v>
      </c>
      <c r="M2203" s="28">
        <f t="shared" si="139"/>
        <v>1</v>
      </c>
    </row>
    <row r="2204" spans="2:13" ht="15.75" customHeight="1" x14ac:dyDescent="0.3">
      <c r="B2204" s="12" t="s">
        <v>7848</v>
      </c>
      <c r="C2204" s="13">
        <v>27.835000000000001</v>
      </c>
      <c r="D2204" s="13" t="str">
        <f t="shared" si="136"/>
        <v>Overweight</v>
      </c>
      <c r="E2204" s="13">
        <v>4.4400000000000004</v>
      </c>
      <c r="F2204" s="13" t="str">
        <f t="shared" si="137"/>
        <v>Normal</v>
      </c>
      <c r="G2204" s="13" t="s">
        <v>8291</v>
      </c>
      <c r="H2204" s="13" t="s">
        <v>8291</v>
      </c>
      <c r="I2204" s="13" t="s">
        <v>8293</v>
      </c>
      <c r="J2204" s="27">
        <v>1</v>
      </c>
      <c r="K2204" s="13" t="s">
        <v>8291</v>
      </c>
      <c r="L2204" s="13" t="str">
        <f t="shared" si="138"/>
        <v>No</v>
      </c>
      <c r="M2204" s="28">
        <f t="shared" si="139"/>
        <v>1</v>
      </c>
    </row>
    <row r="2205" spans="2:13" ht="15.75" customHeight="1" x14ac:dyDescent="0.3">
      <c r="B2205" s="12" t="s">
        <v>7851</v>
      </c>
      <c r="C2205" s="13">
        <v>40.26</v>
      </c>
      <c r="D2205" s="13" t="str">
        <f t="shared" si="136"/>
        <v>Obesity</v>
      </c>
      <c r="E2205" s="13">
        <v>5.52</v>
      </c>
      <c r="F2205" s="13" t="str">
        <f t="shared" si="137"/>
        <v>Normal</v>
      </c>
      <c r="G2205" s="13" t="s">
        <v>8291</v>
      </c>
      <c r="H2205" s="13" t="s">
        <v>8293</v>
      </c>
      <c r="I2205" s="13" t="s">
        <v>8291</v>
      </c>
      <c r="J2205" s="27">
        <v>1</v>
      </c>
      <c r="K2205" s="13" t="s">
        <v>8291</v>
      </c>
      <c r="L2205" s="13" t="str">
        <f t="shared" si="138"/>
        <v>No</v>
      </c>
      <c r="M2205" s="28">
        <f t="shared" si="139"/>
        <v>1</v>
      </c>
    </row>
    <row r="2206" spans="2:13" ht="15.75" customHeight="1" x14ac:dyDescent="0.3">
      <c r="B2206" s="12" t="s">
        <v>7855</v>
      </c>
      <c r="C2206" s="13">
        <v>39.82</v>
      </c>
      <c r="D2206" s="13" t="str">
        <f t="shared" si="136"/>
        <v>Obesity</v>
      </c>
      <c r="E2206" s="13">
        <v>6.01</v>
      </c>
      <c r="F2206" s="13" t="str">
        <f t="shared" si="137"/>
        <v>Prediabetes</v>
      </c>
      <c r="G2206" s="13" t="s">
        <v>8291</v>
      </c>
      <c r="H2206" s="13" t="s">
        <v>8293</v>
      </c>
      <c r="I2206" s="13" t="s">
        <v>8291</v>
      </c>
      <c r="J2206" s="27">
        <v>1</v>
      </c>
      <c r="K2206" s="13" t="s">
        <v>8291</v>
      </c>
      <c r="L2206" s="13" t="str">
        <f t="shared" si="138"/>
        <v>No</v>
      </c>
      <c r="M2206" s="28">
        <f t="shared" si="139"/>
        <v>1</v>
      </c>
    </row>
    <row r="2207" spans="2:13" ht="15.75" customHeight="1" x14ac:dyDescent="0.3">
      <c r="B2207" s="12" t="s">
        <v>7858</v>
      </c>
      <c r="C2207" s="13">
        <v>39.159999999999997</v>
      </c>
      <c r="D2207" s="13" t="str">
        <f t="shared" si="136"/>
        <v>Obesity</v>
      </c>
      <c r="E2207" s="13">
        <v>5.81</v>
      </c>
      <c r="F2207" s="13" t="str">
        <f t="shared" si="137"/>
        <v>Prediabetes</v>
      </c>
      <c r="G2207" s="13" t="s">
        <v>8291</v>
      </c>
      <c r="H2207" s="13" t="s">
        <v>8293</v>
      </c>
      <c r="I2207" s="13" t="s">
        <v>8291</v>
      </c>
      <c r="J2207" s="27">
        <v>1</v>
      </c>
      <c r="K2207" s="13" t="s">
        <v>8291</v>
      </c>
      <c r="L2207" s="13" t="str">
        <f t="shared" si="138"/>
        <v>No</v>
      </c>
      <c r="M2207" s="28">
        <f t="shared" si="139"/>
        <v>1</v>
      </c>
    </row>
    <row r="2208" spans="2:13" ht="15.75" customHeight="1" x14ac:dyDescent="0.3">
      <c r="B2208" s="12" t="s">
        <v>7862</v>
      </c>
      <c r="C2208" s="13">
        <v>25.555</v>
      </c>
      <c r="D2208" s="13" t="str">
        <f t="shared" si="136"/>
        <v>Overweight</v>
      </c>
      <c r="E2208" s="13">
        <v>4.37</v>
      </c>
      <c r="F2208" s="13" t="str">
        <f t="shared" si="137"/>
        <v>Normal</v>
      </c>
      <c r="G2208" s="13" t="s">
        <v>8291</v>
      </c>
      <c r="H2208" s="13" t="s">
        <v>8291</v>
      </c>
      <c r="I2208" s="13" t="s">
        <v>8293</v>
      </c>
      <c r="J2208" s="27">
        <v>1</v>
      </c>
      <c r="K2208" s="13" t="s">
        <v>8291</v>
      </c>
      <c r="L2208" s="13" t="str">
        <f t="shared" si="138"/>
        <v>No</v>
      </c>
      <c r="M2208" s="28">
        <f t="shared" si="139"/>
        <v>1</v>
      </c>
    </row>
    <row r="2209" spans="2:13" ht="15.75" customHeight="1" x14ac:dyDescent="0.3">
      <c r="B2209" s="12" t="s">
        <v>7866</v>
      </c>
      <c r="C2209" s="13">
        <v>25.175000000000001</v>
      </c>
      <c r="D2209" s="13" t="str">
        <f t="shared" si="136"/>
        <v>Overweight</v>
      </c>
      <c r="E2209" s="13">
        <v>5.74</v>
      </c>
      <c r="F2209" s="13" t="str">
        <f t="shared" si="137"/>
        <v>Prediabetes</v>
      </c>
      <c r="G2209" s="13" t="s">
        <v>8291</v>
      </c>
      <c r="H2209" s="13" t="s">
        <v>8291</v>
      </c>
      <c r="I2209" s="13" t="s">
        <v>8293</v>
      </c>
      <c r="J2209" s="27">
        <v>1</v>
      </c>
      <c r="K2209" s="13" t="s">
        <v>8291</v>
      </c>
      <c r="L2209" s="13" t="str">
        <f t="shared" si="138"/>
        <v>No</v>
      </c>
      <c r="M2209" s="28">
        <f t="shared" si="139"/>
        <v>1</v>
      </c>
    </row>
    <row r="2210" spans="2:13" ht="15.75" customHeight="1" x14ac:dyDescent="0.3">
      <c r="B2210" s="12" t="s">
        <v>7869</v>
      </c>
      <c r="C2210" s="13">
        <v>38.28</v>
      </c>
      <c r="D2210" s="13" t="str">
        <f t="shared" si="136"/>
        <v>Obesity</v>
      </c>
      <c r="E2210" s="13">
        <v>5.39</v>
      </c>
      <c r="F2210" s="13" t="str">
        <f t="shared" si="137"/>
        <v>Normal</v>
      </c>
      <c r="G2210" s="13" t="s">
        <v>8291</v>
      </c>
      <c r="H2210" s="13" t="s">
        <v>8293</v>
      </c>
      <c r="I2210" s="13" t="s">
        <v>8291</v>
      </c>
      <c r="J2210" s="27">
        <v>1</v>
      </c>
      <c r="K2210" s="13" t="s">
        <v>8291</v>
      </c>
      <c r="L2210" s="13" t="str">
        <f t="shared" si="138"/>
        <v>No</v>
      </c>
      <c r="M2210" s="28">
        <f t="shared" si="139"/>
        <v>1</v>
      </c>
    </row>
    <row r="2211" spans="2:13" ht="15.75" customHeight="1" x14ac:dyDescent="0.3">
      <c r="B2211" s="12" t="s">
        <v>7873</v>
      </c>
      <c r="C2211" s="13">
        <v>38.17</v>
      </c>
      <c r="D2211" s="13" t="str">
        <f t="shared" si="136"/>
        <v>Obesity</v>
      </c>
      <c r="E2211" s="13">
        <v>4.07</v>
      </c>
      <c r="F2211" s="13" t="str">
        <f t="shared" si="137"/>
        <v>Normal</v>
      </c>
      <c r="G2211" s="13" t="s">
        <v>8291</v>
      </c>
      <c r="H2211" s="13" t="s">
        <v>8293</v>
      </c>
      <c r="I2211" s="13" t="s">
        <v>8291</v>
      </c>
      <c r="J2211" s="27">
        <v>1</v>
      </c>
      <c r="K2211" s="13" t="s">
        <v>8291</v>
      </c>
      <c r="L2211" s="13" t="str">
        <f t="shared" si="138"/>
        <v>No</v>
      </c>
      <c r="M2211" s="28">
        <f t="shared" si="139"/>
        <v>1</v>
      </c>
    </row>
    <row r="2212" spans="2:13" ht="15.75" customHeight="1" x14ac:dyDescent="0.3">
      <c r="B2212" s="12" t="s">
        <v>7877</v>
      </c>
      <c r="C2212" s="13">
        <v>36.85</v>
      </c>
      <c r="D2212" s="13" t="str">
        <f t="shared" si="136"/>
        <v>Obesity</v>
      </c>
      <c r="E2212" s="13">
        <v>5.49</v>
      </c>
      <c r="F2212" s="13" t="str">
        <f t="shared" si="137"/>
        <v>Normal</v>
      </c>
      <c r="G2212" s="13" t="s">
        <v>8291</v>
      </c>
      <c r="H2212" s="13" t="s">
        <v>8293</v>
      </c>
      <c r="I2212" s="13" t="s">
        <v>8291</v>
      </c>
      <c r="J2212" s="27">
        <v>1</v>
      </c>
      <c r="K2212" s="13" t="s">
        <v>8291</v>
      </c>
      <c r="L2212" s="13" t="str">
        <f t="shared" si="138"/>
        <v>No</v>
      </c>
      <c r="M2212" s="28">
        <f t="shared" si="139"/>
        <v>1</v>
      </c>
    </row>
    <row r="2213" spans="2:13" ht="15.75" customHeight="1" x14ac:dyDescent="0.3">
      <c r="B2213" s="12" t="s">
        <v>7880</v>
      </c>
      <c r="C2213" s="13">
        <v>22.61</v>
      </c>
      <c r="D2213" s="13" t="str">
        <f t="shared" si="136"/>
        <v>Healthy Weight</v>
      </c>
      <c r="E2213" s="13">
        <v>5.68</v>
      </c>
      <c r="F2213" s="13" t="str">
        <f t="shared" si="137"/>
        <v>Normal</v>
      </c>
      <c r="G2213" s="13" t="s">
        <v>8291</v>
      </c>
      <c r="H2213" s="13" t="s">
        <v>8291</v>
      </c>
      <c r="I2213" s="13" t="s">
        <v>8293</v>
      </c>
      <c r="J2213" s="27">
        <v>1</v>
      </c>
      <c r="K2213" s="13" t="s">
        <v>8291</v>
      </c>
      <c r="L2213" s="13" t="str">
        <f t="shared" si="138"/>
        <v>No</v>
      </c>
      <c r="M2213" s="28">
        <f t="shared" si="139"/>
        <v>1</v>
      </c>
    </row>
    <row r="2214" spans="2:13" ht="15.75" customHeight="1" x14ac:dyDescent="0.3">
      <c r="B2214" s="12" t="s">
        <v>7883</v>
      </c>
      <c r="C2214" s="13">
        <v>21.754999999999999</v>
      </c>
      <c r="D2214" s="13" t="str">
        <f t="shared" si="136"/>
        <v>Healthy Weight</v>
      </c>
      <c r="E2214" s="13">
        <v>6.09</v>
      </c>
      <c r="F2214" s="13" t="str">
        <f t="shared" si="137"/>
        <v>Prediabetes</v>
      </c>
      <c r="G2214" s="13" t="s">
        <v>8291</v>
      </c>
      <c r="H2214" s="13" t="s">
        <v>8291</v>
      </c>
      <c r="I2214" s="13" t="s">
        <v>8293</v>
      </c>
      <c r="J2214" s="27">
        <v>1</v>
      </c>
      <c r="K2214" s="13" t="s">
        <v>8291</v>
      </c>
      <c r="L2214" s="13" t="str">
        <f t="shared" si="138"/>
        <v>No</v>
      </c>
      <c r="M2214" s="28">
        <f t="shared" si="139"/>
        <v>1</v>
      </c>
    </row>
    <row r="2215" spans="2:13" ht="15.75" customHeight="1" x14ac:dyDescent="0.3">
      <c r="B2215" s="12" t="s">
        <v>7885</v>
      </c>
      <c r="C2215" s="13">
        <v>20.425000000000001</v>
      </c>
      <c r="D2215" s="13" t="str">
        <f t="shared" si="136"/>
        <v>Healthy Weight</v>
      </c>
      <c r="E2215" s="13">
        <v>5.53</v>
      </c>
      <c r="F2215" s="13" t="str">
        <f t="shared" si="137"/>
        <v>Normal</v>
      </c>
      <c r="G2215" s="13" t="s">
        <v>8291</v>
      </c>
      <c r="H2215" s="13" t="s">
        <v>8291</v>
      </c>
      <c r="I2215" s="13" t="s">
        <v>8293</v>
      </c>
      <c r="J2215" s="27">
        <v>1</v>
      </c>
      <c r="K2215" s="13" t="s">
        <v>8291</v>
      </c>
      <c r="L2215" s="13" t="str">
        <f t="shared" si="138"/>
        <v>No</v>
      </c>
      <c r="M2215" s="28">
        <f t="shared" si="139"/>
        <v>1</v>
      </c>
    </row>
    <row r="2216" spans="2:13" ht="15.75" customHeight="1" x14ac:dyDescent="0.3">
      <c r="B2216" s="12" t="s">
        <v>7888</v>
      </c>
      <c r="C2216" s="13">
        <v>31.35</v>
      </c>
      <c r="D2216" s="13" t="str">
        <f t="shared" si="136"/>
        <v>Obesity</v>
      </c>
      <c r="E2216" s="13">
        <v>4.28</v>
      </c>
      <c r="F2216" s="13" t="str">
        <f t="shared" si="137"/>
        <v>Normal</v>
      </c>
      <c r="G2216" s="13" t="s">
        <v>8291</v>
      </c>
      <c r="H2216" s="13" t="s">
        <v>8293</v>
      </c>
      <c r="I2216" s="13" t="s">
        <v>8291</v>
      </c>
      <c r="J2216" s="27">
        <v>1</v>
      </c>
      <c r="K2216" s="13" t="s">
        <v>8291</v>
      </c>
      <c r="L2216" s="13" t="str">
        <f t="shared" si="138"/>
        <v>No</v>
      </c>
      <c r="M2216" s="28">
        <f t="shared" si="139"/>
        <v>1</v>
      </c>
    </row>
    <row r="2217" spans="2:13" ht="15.75" customHeight="1" x14ac:dyDescent="0.3">
      <c r="B2217" s="12" t="s">
        <v>7892</v>
      </c>
      <c r="C2217" s="13">
        <v>31.13</v>
      </c>
      <c r="D2217" s="13" t="str">
        <f t="shared" si="136"/>
        <v>Obesity</v>
      </c>
      <c r="E2217" s="13">
        <v>6.01</v>
      </c>
      <c r="F2217" s="13" t="str">
        <f t="shared" si="137"/>
        <v>Prediabetes</v>
      </c>
      <c r="G2217" s="13" t="s">
        <v>8291</v>
      </c>
      <c r="H2217" s="13" t="s">
        <v>8293</v>
      </c>
      <c r="I2217" s="13" t="s">
        <v>8291</v>
      </c>
      <c r="J2217" s="27">
        <v>1</v>
      </c>
      <c r="K2217" s="13" t="s">
        <v>8291</v>
      </c>
      <c r="L2217" s="13" t="str">
        <f t="shared" si="138"/>
        <v>No</v>
      </c>
      <c r="M2217" s="28">
        <f t="shared" si="139"/>
        <v>1</v>
      </c>
    </row>
    <row r="2218" spans="2:13" ht="15.75" customHeight="1" x14ac:dyDescent="0.3">
      <c r="B2218" s="12" t="s">
        <v>7895</v>
      </c>
      <c r="C2218" s="13">
        <v>17.48</v>
      </c>
      <c r="D2218" s="13" t="str">
        <f t="shared" si="136"/>
        <v>Underweight</v>
      </c>
      <c r="E2218" s="13">
        <v>4.59</v>
      </c>
      <c r="F2218" s="13" t="str">
        <f t="shared" si="137"/>
        <v>Normal</v>
      </c>
      <c r="G2218" s="13" t="s">
        <v>8291</v>
      </c>
      <c r="H2218" s="13" t="s">
        <v>8291</v>
      </c>
      <c r="I2218" s="13" t="s">
        <v>8293</v>
      </c>
      <c r="J2218" s="27">
        <v>1</v>
      </c>
      <c r="K2218" s="13" t="s">
        <v>8291</v>
      </c>
      <c r="L2218" s="13" t="str">
        <f t="shared" si="138"/>
        <v>No</v>
      </c>
      <c r="M2218" s="28">
        <f t="shared" si="139"/>
        <v>1</v>
      </c>
    </row>
    <row r="2219" spans="2:13" ht="15.75" customHeight="1" x14ac:dyDescent="0.3">
      <c r="B2219" s="12" t="s">
        <v>7898</v>
      </c>
      <c r="C2219" s="13">
        <v>22.57</v>
      </c>
      <c r="D2219" s="13" t="str">
        <f t="shared" si="136"/>
        <v>Healthy Weight</v>
      </c>
      <c r="E2219" s="13">
        <v>5.8</v>
      </c>
      <c r="F2219" s="13" t="str">
        <f t="shared" si="137"/>
        <v>Prediabetes</v>
      </c>
      <c r="G2219" s="13" t="s">
        <v>8293</v>
      </c>
      <c r="H2219" s="13" t="s">
        <v>8291</v>
      </c>
      <c r="I2219" s="13" t="s">
        <v>8291</v>
      </c>
      <c r="J2219" s="27">
        <v>1</v>
      </c>
      <c r="K2219" s="13" t="s">
        <v>8291</v>
      </c>
      <c r="L2219" s="13" t="str">
        <f t="shared" si="138"/>
        <v>No</v>
      </c>
      <c r="M2219" s="28">
        <f t="shared" si="139"/>
        <v>1</v>
      </c>
    </row>
    <row r="2220" spans="2:13" ht="15.75" customHeight="1" x14ac:dyDescent="0.3">
      <c r="B2220" s="12" t="s">
        <v>7901</v>
      </c>
      <c r="C2220" s="13">
        <v>26.73</v>
      </c>
      <c r="D2220" s="13" t="str">
        <f t="shared" si="136"/>
        <v>Overweight</v>
      </c>
      <c r="E2220" s="13">
        <v>5.08</v>
      </c>
      <c r="F2220" s="13" t="str">
        <f t="shared" si="137"/>
        <v>Normal</v>
      </c>
      <c r="G2220" s="13" t="s">
        <v>8291</v>
      </c>
      <c r="H2220" s="13" t="s">
        <v>8293</v>
      </c>
      <c r="I2220" s="13" t="s">
        <v>8291</v>
      </c>
      <c r="J2220" s="27">
        <v>1</v>
      </c>
      <c r="K2220" s="13" t="s">
        <v>8291</v>
      </c>
      <c r="L2220" s="13" t="str">
        <f t="shared" si="138"/>
        <v>No</v>
      </c>
      <c r="M2220" s="28">
        <f t="shared" si="139"/>
        <v>1</v>
      </c>
    </row>
    <row r="2221" spans="2:13" ht="15.75" customHeight="1" x14ac:dyDescent="0.3">
      <c r="B2221" s="12" t="s">
        <v>7904</v>
      </c>
      <c r="C2221" s="13">
        <v>20.79</v>
      </c>
      <c r="D2221" s="13" t="str">
        <f t="shared" si="136"/>
        <v>Healthy Weight</v>
      </c>
      <c r="E2221" s="13">
        <v>5.84</v>
      </c>
      <c r="F2221" s="13" t="str">
        <f t="shared" si="137"/>
        <v>Prediabetes</v>
      </c>
      <c r="G2221" s="13" t="s">
        <v>8291</v>
      </c>
      <c r="H2221" s="13" t="s">
        <v>8293</v>
      </c>
      <c r="I2221" s="13" t="s">
        <v>8291</v>
      </c>
      <c r="J2221" s="27">
        <v>1</v>
      </c>
      <c r="K2221" s="13" t="s">
        <v>8291</v>
      </c>
      <c r="L2221" s="13" t="str">
        <f t="shared" si="138"/>
        <v>No</v>
      </c>
      <c r="M2221" s="28">
        <f t="shared" si="139"/>
        <v>1</v>
      </c>
    </row>
    <row r="2222" spans="2:13" ht="15.75" customHeight="1" x14ac:dyDescent="0.3">
      <c r="B2222" s="12" t="s">
        <v>7907</v>
      </c>
      <c r="C2222" s="13">
        <v>20.149999999999999</v>
      </c>
      <c r="D2222" s="13" t="str">
        <f t="shared" si="136"/>
        <v>Healthy Weight</v>
      </c>
      <c r="E2222" s="13">
        <v>4.1500000000000004</v>
      </c>
      <c r="F2222" s="13" t="str">
        <f t="shared" si="137"/>
        <v>Normal</v>
      </c>
      <c r="G2222" s="13" t="s">
        <v>8291</v>
      </c>
      <c r="H2222" s="13" t="s">
        <v>8291</v>
      </c>
      <c r="I2222" s="13" t="s">
        <v>8291</v>
      </c>
      <c r="J2222" s="27">
        <v>1</v>
      </c>
      <c r="K2222" s="13" t="s">
        <v>8291</v>
      </c>
      <c r="L2222" s="13" t="str">
        <f t="shared" si="138"/>
        <v>No</v>
      </c>
      <c r="M2222" s="28">
        <f t="shared" si="139"/>
        <v>1</v>
      </c>
    </row>
    <row r="2223" spans="2:13" ht="15.75" customHeight="1" x14ac:dyDescent="0.3">
      <c r="B2223" s="12" t="s">
        <v>7910</v>
      </c>
      <c r="C2223" s="13">
        <v>36.85</v>
      </c>
      <c r="D2223" s="13" t="str">
        <f t="shared" si="136"/>
        <v>Obesity</v>
      </c>
      <c r="E2223" s="13">
        <v>4.3600000000000003</v>
      </c>
      <c r="F2223" s="13" t="str">
        <f t="shared" si="137"/>
        <v>Normal</v>
      </c>
      <c r="G2223" s="13" t="s">
        <v>8293</v>
      </c>
      <c r="H2223" s="13" t="s">
        <v>8291</v>
      </c>
      <c r="I2223" s="13" t="s">
        <v>8291</v>
      </c>
      <c r="J2223" s="27" t="s">
        <v>8292</v>
      </c>
      <c r="K2223" s="13" t="s">
        <v>8291</v>
      </c>
      <c r="L2223" s="13" t="str">
        <f t="shared" si="138"/>
        <v>No</v>
      </c>
      <c r="M2223" s="28">
        <f t="shared" si="139"/>
        <v>0</v>
      </c>
    </row>
    <row r="2224" spans="2:13" ht="15.75" customHeight="1" x14ac:dyDescent="0.3">
      <c r="B2224" s="12" t="s">
        <v>7913</v>
      </c>
      <c r="C2224" s="13">
        <v>35.53</v>
      </c>
      <c r="D2224" s="13" t="str">
        <f t="shared" si="136"/>
        <v>Obesity</v>
      </c>
      <c r="E2224" s="13">
        <v>4.55</v>
      </c>
      <c r="F2224" s="13" t="str">
        <f t="shared" si="137"/>
        <v>Normal</v>
      </c>
      <c r="G2224" s="13" t="s">
        <v>8293</v>
      </c>
      <c r="H2224" s="13" t="s">
        <v>8291</v>
      </c>
      <c r="I2224" s="13" t="s">
        <v>8291</v>
      </c>
      <c r="J2224" s="27" t="s">
        <v>8292</v>
      </c>
      <c r="K2224" s="13" t="s">
        <v>8291</v>
      </c>
      <c r="L2224" s="13" t="str">
        <f t="shared" si="138"/>
        <v>No</v>
      </c>
      <c r="M2224" s="28">
        <f t="shared" si="139"/>
        <v>0</v>
      </c>
    </row>
    <row r="2225" spans="2:13" ht="15.75" customHeight="1" x14ac:dyDescent="0.3">
      <c r="B2225" s="12" t="s">
        <v>7916</v>
      </c>
      <c r="C2225" s="13">
        <v>31.1</v>
      </c>
      <c r="D2225" s="13" t="str">
        <f t="shared" si="136"/>
        <v>Obesity</v>
      </c>
      <c r="E2225" s="13">
        <v>4.37</v>
      </c>
      <c r="F2225" s="13" t="str">
        <f t="shared" si="137"/>
        <v>Normal</v>
      </c>
      <c r="G2225" s="13" t="s">
        <v>8293</v>
      </c>
      <c r="H2225" s="13" t="s">
        <v>8291</v>
      </c>
      <c r="I2225" s="13" t="s">
        <v>8291</v>
      </c>
      <c r="J2225" s="27" t="s">
        <v>8292</v>
      </c>
      <c r="K2225" s="13" t="s">
        <v>8291</v>
      </c>
      <c r="L2225" s="13" t="str">
        <f t="shared" si="138"/>
        <v>No</v>
      </c>
      <c r="M2225" s="28">
        <f t="shared" si="139"/>
        <v>0</v>
      </c>
    </row>
    <row r="2226" spans="2:13" ht="15.75" customHeight="1" x14ac:dyDescent="0.3">
      <c r="B2226" s="12" t="s">
        <v>7918</v>
      </c>
      <c r="C2226" s="13">
        <v>23.21</v>
      </c>
      <c r="D2226" s="13" t="str">
        <f t="shared" si="136"/>
        <v>Healthy Weight</v>
      </c>
      <c r="E2226" s="13">
        <v>5.24</v>
      </c>
      <c r="F2226" s="13" t="str">
        <f t="shared" si="137"/>
        <v>Normal</v>
      </c>
      <c r="G2226" s="13" t="s">
        <v>8293</v>
      </c>
      <c r="H2226" s="13" t="s">
        <v>8291</v>
      </c>
      <c r="I2226" s="13" t="s">
        <v>8291</v>
      </c>
      <c r="J2226" s="27" t="s">
        <v>8292</v>
      </c>
      <c r="K2226" s="13" t="s">
        <v>8291</v>
      </c>
      <c r="L2226" s="13" t="str">
        <f t="shared" si="138"/>
        <v>No</v>
      </c>
      <c r="M2226" s="28">
        <f t="shared" si="139"/>
        <v>0</v>
      </c>
    </row>
    <row r="2227" spans="2:13" ht="15.75" customHeight="1" x14ac:dyDescent="0.3">
      <c r="B2227" s="12" t="s">
        <v>7921</v>
      </c>
      <c r="C2227" s="13">
        <v>18.36</v>
      </c>
      <c r="D2227" s="13" t="str">
        <f t="shared" si="136"/>
        <v>Underweight</v>
      </c>
      <c r="E2227" s="13">
        <v>5.96</v>
      </c>
      <c r="F2227" s="13" t="str">
        <f t="shared" si="137"/>
        <v>Prediabetes</v>
      </c>
      <c r="G2227" s="13" t="s">
        <v>8291</v>
      </c>
      <c r="H2227" s="13" t="s">
        <v>8291</v>
      </c>
      <c r="I2227" s="13" t="s">
        <v>8291</v>
      </c>
      <c r="J2227" s="27">
        <v>1</v>
      </c>
      <c r="K2227" s="13" t="s">
        <v>8291</v>
      </c>
      <c r="L2227" s="13" t="str">
        <f t="shared" si="138"/>
        <v>No</v>
      </c>
      <c r="M2227" s="28">
        <f t="shared" si="139"/>
        <v>1</v>
      </c>
    </row>
    <row r="2228" spans="2:13" ht="15.75" customHeight="1" x14ac:dyDescent="0.3">
      <c r="B2228" s="12" t="s">
        <v>7924</v>
      </c>
      <c r="C2228" s="13">
        <v>15.92</v>
      </c>
      <c r="D2228" s="13" t="str">
        <f t="shared" si="136"/>
        <v>Underweight</v>
      </c>
      <c r="E2228" s="13">
        <v>4.76</v>
      </c>
      <c r="F2228" s="13" t="str">
        <f t="shared" si="137"/>
        <v>Normal</v>
      </c>
      <c r="G2228" s="13" t="s">
        <v>8293</v>
      </c>
      <c r="H2228" s="13" t="s">
        <v>8291</v>
      </c>
      <c r="I2228" s="13" t="s">
        <v>8291</v>
      </c>
      <c r="J2228" s="27">
        <v>1</v>
      </c>
      <c r="K2228" s="13" t="s">
        <v>8291</v>
      </c>
      <c r="L2228" s="13" t="str">
        <f t="shared" si="138"/>
        <v>No</v>
      </c>
      <c r="M2228" s="28">
        <f t="shared" si="139"/>
        <v>1</v>
      </c>
    </row>
    <row r="2229" spans="2:13" ht="15.75" customHeight="1" x14ac:dyDescent="0.3">
      <c r="B2229" s="12" t="s">
        <v>7926</v>
      </c>
      <c r="C2229" s="13">
        <v>15.17</v>
      </c>
      <c r="D2229" s="13" t="str">
        <f t="shared" si="136"/>
        <v>Underweight</v>
      </c>
      <c r="E2229" s="13">
        <v>4.3</v>
      </c>
      <c r="F2229" s="13" t="str">
        <f t="shared" si="137"/>
        <v>Normal</v>
      </c>
      <c r="G2229" s="13" t="s">
        <v>8293</v>
      </c>
      <c r="H2229" s="13" t="s">
        <v>8291</v>
      </c>
      <c r="I2229" s="13" t="s">
        <v>8293</v>
      </c>
      <c r="J2229" s="27">
        <v>1</v>
      </c>
      <c r="K2229" s="13" t="s">
        <v>8291</v>
      </c>
      <c r="L2229" s="13" t="str">
        <f t="shared" si="138"/>
        <v>No</v>
      </c>
      <c r="M2229" s="28">
        <f t="shared" si="139"/>
        <v>1</v>
      </c>
    </row>
    <row r="2230" spans="2:13" ht="15.75" customHeight="1" x14ac:dyDescent="0.3">
      <c r="B2230" s="12" t="s">
        <v>7928</v>
      </c>
      <c r="C2230" s="13">
        <v>16.63</v>
      </c>
      <c r="D2230" s="13" t="str">
        <f t="shared" si="136"/>
        <v>Underweight</v>
      </c>
      <c r="E2230" s="13">
        <v>4.5</v>
      </c>
      <c r="F2230" s="13" t="str">
        <f t="shared" si="137"/>
        <v>Normal</v>
      </c>
      <c r="G2230" s="13" t="s">
        <v>8291</v>
      </c>
      <c r="H2230" s="13" t="s">
        <v>8291</v>
      </c>
      <c r="I2230" s="13" t="s">
        <v>8291</v>
      </c>
      <c r="J2230" s="27">
        <v>1</v>
      </c>
      <c r="K2230" s="13" t="s">
        <v>8291</v>
      </c>
      <c r="L2230" s="13" t="str">
        <f t="shared" si="138"/>
        <v>No</v>
      </c>
      <c r="M2230" s="28">
        <f t="shared" si="139"/>
        <v>1</v>
      </c>
    </row>
    <row r="2231" spans="2:13" ht="15.75" customHeight="1" x14ac:dyDescent="0.3">
      <c r="B2231" s="12" t="s">
        <v>7932</v>
      </c>
      <c r="C2231" s="13">
        <v>19.39</v>
      </c>
      <c r="D2231" s="13" t="str">
        <f t="shared" si="136"/>
        <v>Healthy Weight</v>
      </c>
      <c r="E2231" s="13">
        <v>5.59</v>
      </c>
      <c r="F2231" s="13" t="str">
        <f t="shared" si="137"/>
        <v>Normal</v>
      </c>
      <c r="G2231" s="13" t="s">
        <v>8291</v>
      </c>
      <c r="H2231" s="13" t="s">
        <v>8291</v>
      </c>
      <c r="I2231" s="13" t="s">
        <v>8293</v>
      </c>
      <c r="J2231" s="27">
        <v>1</v>
      </c>
      <c r="K2231" s="13" t="s">
        <v>8291</v>
      </c>
      <c r="L2231" s="13" t="str">
        <f t="shared" si="138"/>
        <v>No</v>
      </c>
      <c r="M2231" s="28">
        <f t="shared" si="139"/>
        <v>1</v>
      </c>
    </row>
    <row r="2232" spans="2:13" ht="15.75" customHeight="1" x14ac:dyDescent="0.3">
      <c r="B2232" s="12" t="s">
        <v>7936</v>
      </c>
      <c r="C2232" s="13">
        <v>17.34</v>
      </c>
      <c r="D2232" s="13" t="str">
        <f t="shared" si="136"/>
        <v>Underweight</v>
      </c>
      <c r="E2232" s="13">
        <v>6.29</v>
      </c>
      <c r="F2232" s="13" t="str">
        <f t="shared" si="137"/>
        <v>Prediabetes</v>
      </c>
      <c r="G2232" s="13" t="s">
        <v>8293</v>
      </c>
      <c r="H2232" s="13" t="s">
        <v>8291</v>
      </c>
      <c r="I2232" s="13" t="s">
        <v>8293</v>
      </c>
      <c r="J2232" s="27">
        <v>1</v>
      </c>
      <c r="K2232" s="13" t="s">
        <v>8291</v>
      </c>
      <c r="L2232" s="13" t="str">
        <f t="shared" si="138"/>
        <v>No</v>
      </c>
      <c r="M2232" s="28">
        <f t="shared" si="139"/>
        <v>1</v>
      </c>
    </row>
    <row r="2233" spans="2:13" ht="15.75" customHeight="1" x14ac:dyDescent="0.3">
      <c r="B2233" s="12" t="s">
        <v>7940</v>
      </c>
      <c r="C2233" s="13">
        <v>17.940000000000001</v>
      </c>
      <c r="D2233" s="13" t="str">
        <f t="shared" si="136"/>
        <v>Underweight</v>
      </c>
      <c r="E2233" s="13">
        <v>4.1900000000000004</v>
      </c>
      <c r="F2233" s="13" t="str">
        <f t="shared" si="137"/>
        <v>Normal</v>
      </c>
      <c r="G2233" s="13" t="s">
        <v>8291</v>
      </c>
      <c r="H2233" s="13" t="s">
        <v>8293</v>
      </c>
      <c r="I2233" s="13" t="s">
        <v>8291</v>
      </c>
      <c r="J2233" s="27">
        <v>1</v>
      </c>
      <c r="K2233" s="13" t="s">
        <v>8291</v>
      </c>
      <c r="L2233" s="13" t="str">
        <f t="shared" si="138"/>
        <v>No</v>
      </c>
      <c r="M2233" s="28">
        <f t="shared" si="139"/>
        <v>1</v>
      </c>
    </row>
    <row r="2234" spans="2:13" ht="15.75" customHeight="1" x14ac:dyDescent="0.3">
      <c r="B2234" s="12" t="s">
        <v>7944</v>
      </c>
      <c r="C2234" s="13">
        <v>16.670000000000002</v>
      </c>
      <c r="D2234" s="13" t="str">
        <f t="shared" si="136"/>
        <v>Underweight</v>
      </c>
      <c r="E2234" s="13">
        <v>4.7</v>
      </c>
      <c r="F2234" s="13" t="str">
        <f t="shared" si="137"/>
        <v>Normal</v>
      </c>
      <c r="G2234" s="13" t="s">
        <v>8293</v>
      </c>
      <c r="H2234" s="13" t="s">
        <v>8291</v>
      </c>
      <c r="I2234" s="13" t="s">
        <v>8293</v>
      </c>
      <c r="J2234" s="27">
        <v>1</v>
      </c>
      <c r="K2234" s="13" t="s">
        <v>8291</v>
      </c>
      <c r="L2234" s="13" t="str">
        <f t="shared" si="138"/>
        <v>No</v>
      </c>
      <c r="M2234" s="28">
        <f t="shared" si="139"/>
        <v>1</v>
      </c>
    </row>
    <row r="2235" spans="2:13" ht="15.75" customHeight="1" x14ac:dyDescent="0.3">
      <c r="B2235" s="12" t="s">
        <v>7948</v>
      </c>
      <c r="C2235" s="13">
        <v>20.58</v>
      </c>
      <c r="D2235" s="13" t="str">
        <f t="shared" si="136"/>
        <v>Healthy Weight</v>
      </c>
      <c r="E2235" s="13">
        <v>5.64</v>
      </c>
      <c r="F2235" s="13" t="str">
        <f t="shared" si="137"/>
        <v>Normal</v>
      </c>
      <c r="G2235" s="13" t="s">
        <v>8293</v>
      </c>
      <c r="H2235" s="13" t="s">
        <v>8291</v>
      </c>
      <c r="I2235" s="13" t="s">
        <v>8291</v>
      </c>
      <c r="J2235" s="27" t="s">
        <v>8292</v>
      </c>
      <c r="K2235" s="13" t="s">
        <v>8291</v>
      </c>
      <c r="L2235" s="13" t="str">
        <f t="shared" si="138"/>
        <v>No</v>
      </c>
      <c r="M2235" s="28">
        <f t="shared" si="139"/>
        <v>0</v>
      </c>
    </row>
    <row r="2236" spans="2:13" ht="15.75" customHeight="1" x14ac:dyDescent="0.3">
      <c r="B2236" s="12" t="s">
        <v>7952</v>
      </c>
      <c r="C2236" s="13">
        <v>16.5</v>
      </c>
      <c r="D2236" s="13" t="str">
        <f t="shared" si="136"/>
        <v>Underweight</v>
      </c>
      <c r="E2236" s="13">
        <v>4.1100000000000003</v>
      </c>
      <c r="F2236" s="13" t="str">
        <f t="shared" si="137"/>
        <v>Normal</v>
      </c>
      <c r="G2236" s="13" t="s">
        <v>8293</v>
      </c>
      <c r="H2236" s="13" t="s">
        <v>8291</v>
      </c>
      <c r="I2236" s="13" t="s">
        <v>8291</v>
      </c>
      <c r="J2236" s="27" t="s">
        <v>8292</v>
      </c>
      <c r="K2236" s="13" t="s">
        <v>8291</v>
      </c>
      <c r="L2236" s="13" t="str">
        <f t="shared" si="138"/>
        <v>No</v>
      </c>
      <c r="M2236" s="28">
        <f t="shared" si="139"/>
        <v>0</v>
      </c>
    </row>
    <row r="2237" spans="2:13" ht="15.75" customHeight="1" x14ac:dyDescent="0.3">
      <c r="B2237" s="12" t="s">
        <v>7954</v>
      </c>
      <c r="C2237" s="13">
        <v>15.41</v>
      </c>
      <c r="D2237" s="13" t="str">
        <f t="shared" si="136"/>
        <v>Underweight</v>
      </c>
      <c r="E2237" s="13">
        <v>5.43</v>
      </c>
      <c r="F2237" s="13" t="str">
        <f t="shared" si="137"/>
        <v>Normal</v>
      </c>
      <c r="G2237" s="13" t="s">
        <v>8293</v>
      </c>
      <c r="H2237" s="13" t="s">
        <v>8291</v>
      </c>
      <c r="I2237" s="13" t="s">
        <v>8293</v>
      </c>
      <c r="J2237" s="27">
        <v>1</v>
      </c>
      <c r="K2237" s="13" t="s">
        <v>8291</v>
      </c>
      <c r="L2237" s="13" t="str">
        <f t="shared" si="138"/>
        <v>No</v>
      </c>
      <c r="M2237" s="28">
        <f t="shared" si="139"/>
        <v>1</v>
      </c>
    </row>
    <row r="2238" spans="2:13" ht="15.75" customHeight="1" x14ac:dyDescent="0.3">
      <c r="B2238" s="12" t="s">
        <v>7957</v>
      </c>
      <c r="C2238" s="13">
        <v>24.59</v>
      </c>
      <c r="D2238" s="13" t="str">
        <f t="shared" si="136"/>
        <v>Healthy Weight</v>
      </c>
      <c r="E2238" s="13">
        <v>4.38</v>
      </c>
      <c r="F2238" s="13" t="str">
        <f t="shared" si="137"/>
        <v>Normal</v>
      </c>
      <c r="G2238" s="13" t="s">
        <v>8291</v>
      </c>
      <c r="H2238" s="13" t="s">
        <v>8291</v>
      </c>
      <c r="I2238" s="13" t="s">
        <v>8291</v>
      </c>
      <c r="J2238" s="27">
        <v>1</v>
      </c>
      <c r="K2238" s="13" t="s">
        <v>8291</v>
      </c>
      <c r="L2238" s="13" t="str">
        <f t="shared" si="138"/>
        <v>No</v>
      </c>
      <c r="M2238" s="28">
        <f t="shared" si="139"/>
        <v>1</v>
      </c>
    </row>
    <row r="2239" spans="2:13" ht="15.75" customHeight="1" x14ac:dyDescent="0.3">
      <c r="B2239" s="12" t="s">
        <v>7961</v>
      </c>
      <c r="C2239" s="13">
        <v>33.33</v>
      </c>
      <c r="D2239" s="13" t="str">
        <f t="shared" si="136"/>
        <v>Obesity</v>
      </c>
      <c r="E2239" s="13">
        <v>9.7899999999999991</v>
      </c>
      <c r="F2239" s="13" t="str">
        <f t="shared" si="137"/>
        <v>Diabetes</v>
      </c>
      <c r="G2239" s="13" t="s">
        <v>8291</v>
      </c>
      <c r="H2239" s="13" t="s">
        <v>8291</v>
      </c>
      <c r="I2239" s="13" t="s">
        <v>8291</v>
      </c>
      <c r="J2239" s="27" t="s">
        <v>8292</v>
      </c>
      <c r="K2239" s="13" t="s">
        <v>8291</v>
      </c>
      <c r="L2239" s="13" t="str">
        <f t="shared" si="138"/>
        <v>No</v>
      </c>
      <c r="M2239" s="28">
        <f t="shared" si="139"/>
        <v>0</v>
      </c>
    </row>
    <row r="2240" spans="2:13" ht="15.75" customHeight="1" x14ac:dyDescent="0.3">
      <c r="B2240" s="12" t="s">
        <v>7964</v>
      </c>
      <c r="C2240" s="13">
        <v>18.5</v>
      </c>
      <c r="D2240" s="13" t="str">
        <f t="shared" si="136"/>
        <v>Healthy Weight</v>
      </c>
      <c r="E2240" s="13">
        <v>11.84</v>
      </c>
      <c r="F2240" s="13" t="str">
        <f t="shared" si="137"/>
        <v>Diabetes</v>
      </c>
      <c r="G2240" s="13" t="s">
        <v>8291</v>
      </c>
      <c r="H2240" s="13" t="s">
        <v>8291</v>
      </c>
      <c r="I2240" s="13" t="s">
        <v>8291</v>
      </c>
      <c r="J2240" s="27" t="s">
        <v>8292</v>
      </c>
      <c r="K2240" s="13" t="s">
        <v>8291</v>
      </c>
      <c r="L2240" s="13" t="str">
        <f t="shared" si="138"/>
        <v>No</v>
      </c>
      <c r="M2240" s="28">
        <f t="shared" si="139"/>
        <v>0</v>
      </c>
    </row>
    <row r="2241" spans="2:13" ht="15.75" customHeight="1" x14ac:dyDescent="0.3">
      <c r="B2241" s="12" t="s">
        <v>7968</v>
      </c>
      <c r="C2241" s="13">
        <v>18.579999999999998</v>
      </c>
      <c r="D2241" s="13" t="str">
        <f t="shared" si="136"/>
        <v>Healthy Weight</v>
      </c>
      <c r="E2241" s="13">
        <v>6.22</v>
      </c>
      <c r="F2241" s="13" t="str">
        <f t="shared" si="137"/>
        <v>Prediabetes</v>
      </c>
      <c r="G2241" s="13" t="s">
        <v>8291</v>
      </c>
      <c r="H2241" s="13" t="s">
        <v>8291</v>
      </c>
      <c r="I2241" s="13" t="s">
        <v>8291</v>
      </c>
      <c r="J2241" s="27" t="s">
        <v>8292</v>
      </c>
      <c r="K2241" s="13" t="s">
        <v>8291</v>
      </c>
      <c r="L2241" s="13" t="str">
        <f t="shared" si="138"/>
        <v>No</v>
      </c>
      <c r="M2241" s="28">
        <f t="shared" si="139"/>
        <v>0</v>
      </c>
    </row>
    <row r="2242" spans="2:13" ht="15.75" customHeight="1" x14ac:dyDescent="0.3">
      <c r="B2242" s="12" t="s">
        <v>7970</v>
      </c>
      <c r="C2242" s="13">
        <v>16.64</v>
      </c>
      <c r="D2242" s="13" t="str">
        <f t="shared" si="136"/>
        <v>Underweight</v>
      </c>
      <c r="E2242" s="13">
        <v>10.01</v>
      </c>
      <c r="F2242" s="13" t="str">
        <f t="shared" si="137"/>
        <v>Diabetes</v>
      </c>
      <c r="G2242" s="13" t="s">
        <v>8291</v>
      </c>
      <c r="H2242" s="13" t="s">
        <v>8291</v>
      </c>
      <c r="I2242" s="13" t="s">
        <v>8291</v>
      </c>
      <c r="J2242" s="27" t="s">
        <v>8292</v>
      </c>
      <c r="K2242" s="13" t="s">
        <v>8291</v>
      </c>
      <c r="L2242" s="13" t="str">
        <f t="shared" si="138"/>
        <v>No</v>
      </c>
      <c r="M2242" s="28">
        <f t="shared" si="139"/>
        <v>0</v>
      </c>
    </row>
    <row r="2243" spans="2:13" ht="15.75" customHeight="1" x14ac:dyDescent="0.3">
      <c r="B2243" s="12" t="s">
        <v>7974</v>
      </c>
      <c r="C2243" s="13">
        <v>19.329999999999998</v>
      </c>
      <c r="D2243" s="13" t="str">
        <f t="shared" ref="D2243:D2306" si="140">IF(C2243&lt;18.5,"Underweight", IF(AND(C2243&gt;=18.5,C2243&lt;=24.9),"Healthy Weight", IF(AND(C2243&gt;=25,C2243&lt;=29.9),"Overweight", IF(C2243&gt;=30,"Obesity"))))</f>
        <v>Healthy Weight</v>
      </c>
      <c r="E2243" s="13">
        <v>4.32</v>
      </c>
      <c r="F2243" s="13" t="str">
        <f t="shared" ref="F2243:F2306" si="141">IF(E2243&lt;5.7,"Normal",IF(AND(E2243&gt;=5.7,E2243&lt;=6.4),"Prediabetes",IF(E2243&gt;=6.5,"Diabetes")))</f>
        <v>Normal</v>
      </c>
      <c r="G2243" s="13" t="s">
        <v>8291</v>
      </c>
      <c r="H2243" s="13" t="s">
        <v>8291</v>
      </c>
      <c r="I2243" s="13" t="s">
        <v>8291</v>
      </c>
      <c r="J2243" s="27">
        <v>1</v>
      </c>
      <c r="K2243" s="13" t="s">
        <v>8291</v>
      </c>
      <c r="L2243" s="13" t="str">
        <f t="shared" ref="L2243:L2306" si="142">IF($K$3:$K$2337="?","No",K2243)</f>
        <v>No</v>
      </c>
      <c r="M2243" s="28">
        <f t="shared" ref="M2243:M2306" si="143">IF(J2243="No major surgery", 0,J2243)</f>
        <v>1</v>
      </c>
    </row>
    <row r="2244" spans="2:13" ht="15.75" customHeight="1" x14ac:dyDescent="0.3">
      <c r="B2244" s="12" t="s">
        <v>7977</v>
      </c>
      <c r="C2244" s="13">
        <v>21.26</v>
      </c>
      <c r="D2244" s="13" t="str">
        <f t="shared" si="140"/>
        <v>Healthy Weight</v>
      </c>
      <c r="E2244" s="13">
        <v>5.65</v>
      </c>
      <c r="F2244" s="13" t="str">
        <f t="shared" si="141"/>
        <v>Normal</v>
      </c>
      <c r="G2244" s="13" t="s">
        <v>8293</v>
      </c>
      <c r="H2244" s="13" t="s">
        <v>8291</v>
      </c>
      <c r="I2244" s="13" t="s">
        <v>8293</v>
      </c>
      <c r="J2244" s="27">
        <v>1</v>
      </c>
      <c r="K2244" s="13" t="s">
        <v>8291</v>
      </c>
      <c r="L2244" s="13" t="str">
        <f t="shared" si="142"/>
        <v>No</v>
      </c>
      <c r="M2244" s="28">
        <f t="shared" si="143"/>
        <v>1</v>
      </c>
    </row>
    <row r="2245" spans="2:13" ht="15.75" customHeight="1" x14ac:dyDescent="0.3">
      <c r="B2245" s="12" t="s">
        <v>7981</v>
      </c>
      <c r="C2245" s="13">
        <v>15.6</v>
      </c>
      <c r="D2245" s="13" t="str">
        <f t="shared" si="140"/>
        <v>Underweight</v>
      </c>
      <c r="E2245" s="13">
        <v>4.12</v>
      </c>
      <c r="F2245" s="13" t="str">
        <f t="shared" si="141"/>
        <v>Normal</v>
      </c>
      <c r="G2245" s="13" t="s">
        <v>8293</v>
      </c>
      <c r="H2245" s="13" t="s">
        <v>8291</v>
      </c>
      <c r="I2245" s="13" t="s">
        <v>8291</v>
      </c>
      <c r="J2245" s="27">
        <v>1</v>
      </c>
      <c r="K2245" s="13" t="s">
        <v>8291</v>
      </c>
      <c r="L2245" s="13" t="str">
        <f t="shared" si="142"/>
        <v>No</v>
      </c>
      <c r="M2245" s="28">
        <f t="shared" si="143"/>
        <v>1</v>
      </c>
    </row>
    <row r="2246" spans="2:13" ht="15.75" customHeight="1" x14ac:dyDescent="0.3">
      <c r="B2246" s="12" t="s">
        <v>7983</v>
      </c>
      <c r="C2246" s="13">
        <v>24.39</v>
      </c>
      <c r="D2246" s="13" t="str">
        <f t="shared" si="140"/>
        <v>Healthy Weight</v>
      </c>
      <c r="E2246" s="13">
        <v>6.24</v>
      </c>
      <c r="F2246" s="13" t="str">
        <f t="shared" si="141"/>
        <v>Prediabetes</v>
      </c>
      <c r="G2246" s="13" t="s">
        <v>8291</v>
      </c>
      <c r="H2246" s="13" t="s">
        <v>8291</v>
      </c>
      <c r="I2246" s="13" t="s">
        <v>8291</v>
      </c>
      <c r="J2246" s="27">
        <v>1</v>
      </c>
      <c r="K2246" s="13" t="s">
        <v>8291</v>
      </c>
      <c r="L2246" s="13" t="str">
        <f t="shared" si="142"/>
        <v>No</v>
      </c>
      <c r="M2246" s="28">
        <f t="shared" si="143"/>
        <v>1</v>
      </c>
    </row>
    <row r="2247" spans="2:13" ht="15.75" customHeight="1" x14ac:dyDescent="0.3">
      <c r="B2247" s="12" t="s">
        <v>7986</v>
      </c>
      <c r="C2247" s="13">
        <v>24.75</v>
      </c>
      <c r="D2247" s="13" t="str">
        <f t="shared" si="140"/>
        <v>Healthy Weight</v>
      </c>
      <c r="E2247" s="13">
        <v>4.83</v>
      </c>
      <c r="F2247" s="13" t="str">
        <f t="shared" si="141"/>
        <v>Normal</v>
      </c>
      <c r="G2247" s="13" t="s">
        <v>8291</v>
      </c>
      <c r="H2247" s="13" t="s">
        <v>8291</v>
      </c>
      <c r="I2247" s="13" t="s">
        <v>8291</v>
      </c>
      <c r="J2247" s="27" t="s">
        <v>8292</v>
      </c>
      <c r="K2247" s="13" t="s">
        <v>8291</v>
      </c>
      <c r="L2247" s="13" t="str">
        <f t="shared" si="142"/>
        <v>No</v>
      </c>
      <c r="M2247" s="28">
        <f t="shared" si="143"/>
        <v>0</v>
      </c>
    </row>
    <row r="2248" spans="2:13" ht="15.75" customHeight="1" x14ac:dyDescent="0.3">
      <c r="B2248" s="12" t="s">
        <v>7988</v>
      </c>
      <c r="C2248" s="13">
        <v>20.88</v>
      </c>
      <c r="D2248" s="13" t="str">
        <f t="shared" si="140"/>
        <v>Healthy Weight</v>
      </c>
      <c r="E2248" s="13">
        <v>7.4</v>
      </c>
      <c r="F2248" s="13" t="str">
        <f t="shared" si="141"/>
        <v>Diabetes</v>
      </c>
      <c r="G2248" s="13" t="s">
        <v>8291</v>
      </c>
      <c r="H2248" s="13" t="s">
        <v>8291</v>
      </c>
      <c r="I2248" s="13" t="s">
        <v>8291</v>
      </c>
      <c r="J2248" s="27" t="s">
        <v>8292</v>
      </c>
      <c r="K2248" s="13" t="s">
        <v>8291</v>
      </c>
      <c r="L2248" s="13" t="str">
        <f t="shared" si="142"/>
        <v>No</v>
      </c>
      <c r="M2248" s="28">
        <f t="shared" si="143"/>
        <v>0</v>
      </c>
    </row>
    <row r="2249" spans="2:13" ht="15.75" customHeight="1" x14ac:dyDescent="0.3">
      <c r="B2249" s="12" t="s">
        <v>7991</v>
      </c>
      <c r="C2249" s="13">
        <v>20.43</v>
      </c>
      <c r="D2249" s="13" t="str">
        <f t="shared" si="140"/>
        <v>Healthy Weight</v>
      </c>
      <c r="E2249" s="13">
        <v>4.54</v>
      </c>
      <c r="F2249" s="13" t="str">
        <f t="shared" si="141"/>
        <v>Normal</v>
      </c>
      <c r="G2249" s="13" t="s">
        <v>8291</v>
      </c>
      <c r="H2249" s="13" t="s">
        <v>8291</v>
      </c>
      <c r="I2249" s="13" t="s">
        <v>8291</v>
      </c>
      <c r="J2249" s="27" t="s">
        <v>8292</v>
      </c>
      <c r="K2249" s="13" t="s">
        <v>8291</v>
      </c>
      <c r="L2249" s="13" t="str">
        <f t="shared" si="142"/>
        <v>No</v>
      </c>
      <c r="M2249" s="28">
        <f t="shared" si="143"/>
        <v>0</v>
      </c>
    </row>
    <row r="2250" spans="2:13" ht="15.75" customHeight="1" x14ac:dyDescent="0.3">
      <c r="B2250" s="12" t="s">
        <v>7994</v>
      </c>
      <c r="C2250" s="13">
        <v>15.18</v>
      </c>
      <c r="D2250" s="13" t="str">
        <f t="shared" si="140"/>
        <v>Underweight</v>
      </c>
      <c r="E2250" s="13">
        <v>11.11</v>
      </c>
      <c r="F2250" s="13" t="str">
        <f t="shared" si="141"/>
        <v>Diabetes</v>
      </c>
      <c r="G2250" s="13" t="s">
        <v>8291</v>
      </c>
      <c r="H2250" s="13" t="s">
        <v>8291</v>
      </c>
      <c r="I2250" s="13" t="s">
        <v>8291</v>
      </c>
      <c r="J2250" s="27" t="s">
        <v>8292</v>
      </c>
      <c r="K2250" s="13" t="s">
        <v>8291</v>
      </c>
      <c r="L2250" s="13" t="str">
        <f t="shared" si="142"/>
        <v>No</v>
      </c>
      <c r="M2250" s="28">
        <f t="shared" si="143"/>
        <v>0</v>
      </c>
    </row>
    <row r="2251" spans="2:13" ht="15.75" customHeight="1" x14ac:dyDescent="0.3">
      <c r="B2251" s="12" t="s">
        <v>7998</v>
      </c>
      <c r="C2251" s="13">
        <v>15.12</v>
      </c>
      <c r="D2251" s="13" t="str">
        <f t="shared" si="140"/>
        <v>Underweight</v>
      </c>
      <c r="E2251" s="13">
        <v>4.03</v>
      </c>
      <c r="F2251" s="13" t="str">
        <f t="shared" si="141"/>
        <v>Normal</v>
      </c>
      <c r="G2251" s="13" t="s">
        <v>8293</v>
      </c>
      <c r="H2251" s="13" t="s">
        <v>8291</v>
      </c>
      <c r="I2251" s="13" t="s">
        <v>8291</v>
      </c>
      <c r="J2251" s="27" t="s">
        <v>8292</v>
      </c>
      <c r="K2251" s="13" t="s">
        <v>8291</v>
      </c>
      <c r="L2251" s="13" t="str">
        <f t="shared" si="142"/>
        <v>No</v>
      </c>
      <c r="M2251" s="28">
        <f t="shared" si="143"/>
        <v>0</v>
      </c>
    </row>
    <row r="2252" spans="2:13" ht="15.75" customHeight="1" x14ac:dyDescent="0.3">
      <c r="B2252" s="12" t="s">
        <v>8001</v>
      </c>
      <c r="C2252" s="13">
        <v>23.88</v>
      </c>
      <c r="D2252" s="13" t="str">
        <f t="shared" si="140"/>
        <v>Healthy Weight</v>
      </c>
      <c r="E2252" s="13">
        <v>4.51</v>
      </c>
      <c r="F2252" s="13" t="str">
        <f t="shared" si="141"/>
        <v>Normal</v>
      </c>
      <c r="G2252" s="13" t="s">
        <v>8291</v>
      </c>
      <c r="H2252" s="13" t="s">
        <v>8291</v>
      </c>
      <c r="I2252" s="13" t="s">
        <v>8291</v>
      </c>
      <c r="J2252" s="27">
        <v>1</v>
      </c>
      <c r="K2252" s="13" t="s">
        <v>8291</v>
      </c>
      <c r="L2252" s="13" t="str">
        <f t="shared" si="142"/>
        <v>No</v>
      </c>
      <c r="M2252" s="28">
        <f t="shared" si="143"/>
        <v>1</v>
      </c>
    </row>
    <row r="2253" spans="2:13" ht="15.75" customHeight="1" x14ac:dyDescent="0.3">
      <c r="B2253" s="12" t="s">
        <v>8004</v>
      </c>
      <c r="C2253" s="13">
        <v>16.13</v>
      </c>
      <c r="D2253" s="13" t="str">
        <f t="shared" si="140"/>
        <v>Underweight</v>
      </c>
      <c r="E2253" s="13">
        <v>5.56</v>
      </c>
      <c r="F2253" s="13" t="str">
        <f t="shared" si="141"/>
        <v>Normal</v>
      </c>
      <c r="G2253" s="13" t="s">
        <v>8291</v>
      </c>
      <c r="H2253" s="13" t="s">
        <v>8293</v>
      </c>
      <c r="I2253" s="13" t="s">
        <v>8291</v>
      </c>
      <c r="J2253" s="27">
        <v>1</v>
      </c>
      <c r="K2253" s="13" t="s">
        <v>8291</v>
      </c>
      <c r="L2253" s="13" t="str">
        <f t="shared" si="142"/>
        <v>No</v>
      </c>
      <c r="M2253" s="28">
        <f t="shared" si="143"/>
        <v>1</v>
      </c>
    </row>
    <row r="2254" spans="2:13" ht="15.75" customHeight="1" x14ac:dyDescent="0.3">
      <c r="B2254" s="12" t="s">
        <v>8007</v>
      </c>
      <c r="C2254" s="13">
        <v>24.09</v>
      </c>
      <c r="D2254" s="13" t="str">
        <f t="shared" si="140"/>
        <v>Healthy Weight</v>
      </c>
      <c r="E2254" s="13">
        <v>4.0999999999999996</v>
      </c>
      <c r="F2254" s="13" t="str">
        <f t="shared" si="141"/>
        <v>Normal</v>
      </c>
      <c r="G2254" s="13" t="s">
        <v>8291</v>
      </c>
      <c r="H2254" s="13" t="s">
        <v>8293</v>
      </c>
      <c r="I2254" s="13" t="s">
        <v>8291</v>
      </c>
      <c r="J2254" s="27">
        <v>1</v>
      </c>
      <c r="K2254" s="13" t="s">
        <v>8291</v>
      </c>
      <c r="L2254" s="13" t="str">
        <f t="shared" si="142"/>
        <v>No</v>
      </c>
      <c r="M2254" s="28">
        <f t="shared" si="143"/>
        <v>1</v>
      </c>
    </row>
    <row r="2255" spans="2:13" ht="15.75" customHeight="1" x14ac:dyDescent="0.3">
      <c r="B2255" s="12" t="s">
        <v>8010</v>
      </c>
      <c r="C2255" s="13">
        <v>19.43</v>
      </c>
      <c r="D2255" s="13" t="str">
        <f t="shared" si="140"/>
        <v>Healthy Weight</v>
      </c>
      <c r="E2255" s="13">
        <v>5.85</v>
      </c>
      <c r="F2255" s="13" t="str">
        <f t="shared" si="141"/>
        <v>Prediabetes</v>
      </c>
      <c r="G2255" s="13" t="s">
        <v>8291</v>
      </c>
      <c r="H2255" s="13" t="s">
        <v>8293</v>
      </c>
      <c r="I2255" s="13" t="s">
        <v>8291</v>
      </c>
      <c r="J2255" s="27">
        <v>1</v>
      </c>
      <c r="K2255" s="13" t="s">
        <v>8291</v>
      </c>
      <c r="L2255" s="13" t="str">
        <f t="shared" si="142"/>
        <v>No</v>
      </c>
      <c r="M2255" s="28">
        <f t="shared" si="143"/>
        <v>1</v>
      </c>
    </row>
    <row r="2256" spans="2:13" ht="15.75" customHeight="1" x14ac:dyDescent="0.3">
      <c r="B2256" s="12" t="s">
        <v>8014</v>
      </c>
      <c r="C2256" s="13">
        <v>15.22</v>
      </c>
      <c r="D2256" s="13" t="str">
        <f t="shared" si="140"/>
        <v>Underweight</v>
      </c>
      <c r="E2256" s="13">
        <v>4.92</v>
      </c>
      <c r="F2256" s="13" t="str">
        <f t="shared" si="141"/>
        <v>Normal</v>
      </c>
      <c r="G2256" s="13" t="s">
        <v>8293</v>
      </c>
      <c r="H2256" s="13" t="s">
        <v>8291</v>
      </c>
      <c r="I2256" s="13" t="s">
        <v>8293</v>
      </c>
      <c r="J2256" s="27">
        <v>1</v>
      </c>
      <c r="K2256" s="13" t="s">
        <v>8291</v>
      </c>
      <c r="L2256" s="13" t="str">
        <f t="shared" si="142"/>
        <v>No</v>
      </c>
      <c r="M2256" s="28">
        <f t="shared" si="143"/>
        <v>1</v>
      </c>
    </row>
    <row r="2257" spans="2:13" ht="15.75" customHeight="1" x14ac:dyDescent="0.3">
      <c r="B2257" s="12" t="s">
        <v>8017</v>
      </c>
      <c r="C2257" s="13">
        <v>20.72</v>
      </c>
      <c r="D2257" s="13" t="str">
        <f t="shared" si="140"/>
        <v>Healthy Weight</v>
      </c>
      <c r="E2257" s="13">
        <v>9.4600000000000009</v>
      </c>
      <c r="F2257" s="13" t="str">
        <f t="shared" si="141"/>
        <v>Diabetes</v>
      </c>
      <c r="G2257" s="13" t="s">
        <v>8291</v>
      </c>
      <c r="H2257" s="13" t="s">
        <v>8291</v>
      </c>
      <c r="I2257" s="13" t="s">
        <v>8291</v>
      </c>
      <c r="J2257" s="27" t="s">
        <v>8292</v>
      </c>
      <c r="K2257" s="13" t="s">
        <v>8291</v>
      </c>
      <c r="L2257" s="13" t="str">
        <f t="shared" si="142"/>
        <v>No</v>
      </c>
      <c r="M2257" s="28">
        <f t="shared" si="143"/>
        <v>0</v>
      </c>
    </row>
    <row r="2258" spans="2:13" ht="15.75" customHeight="1" x14ac:dyDescent="0.3">
      <c r="B2258" s="12" t="s">
        <v>8021</v>
      </c>
      <c r="C2258" s="13">
        <v>35.4</v>
      </c>
      <c r="D2258" s="13" t="str">
        <f t="shared" si="140"/>
        <v>Obesity</v>
      </c>
      <c r="E2258" s="13">
        <v>5.94</v>
      </c>
      <c r="F2258" s="13" t="str">
        <f t="shared" si="141"/>
        <v>Prediabetes</v>
      </c>
      <c r="G2258" s="13" t="s">
        <v>8291</v>
      </c>
      <c r="H2258" s="13" t="s">
        <v>8291</v>
      </c>
      <c r="I2258" s="13" t="s">
        <v>8293</v>
      </c>
      <c r="J2258" s="27">
        <v>1</v>
      </c>
      <c r="K2258" s="13" t="s">
        <v>8291</v>
      </c>
      <c r="L2258" s="13" t="str">
        <f t="shared" si="142"/>
        <v>No</v>
      </c>
      <c r="M2258" s="28">
        <f t="shared" si="143"/>
        <v>1</v>
      </c>
    </row>
    <row r="2259" spans="2:13" ht="15.75" customHeight="1" x14ac:dyDescent="0.3">
      <c r="B2259" s="12" t="s">
        <v>8023</v>
      </c>
      <c r="C2259" s="13">
        <v>34.4</v>
      </c>
      <c r="D2259" s="13" t="str">
        <f t="shared" si="140"/>
        <v>Obesity</v>
      </c>
      <c r="E2259" s="13">
        <v>5.7</v>
      </c>
      <c r="F2259" s="13" t="str">
        <f t="shared" si="141"/>
        <v>Prediabetes</v>
      </c>
      <c r="G2259" s="13" t="s">
        <v>8291</v>
      </c>
      <c r="H2259" s="13" t="s">
        <v>8291</v>
      </c>
      <c r="I2259" s="13" t="s">
        <v>8293</v>
      </c>
      <c r="J2259" s="27">
        <v>1</v>
      </c>
      <c r="K2259" s="13" t="s">
        <v>8291</v>
      </c>
      <c r="L2259" s="13" t="str">
        <f t="shared" si="142"/>
        <v>No</v>
      </c>
      <c r="M2259" s="28">
        <f t="shared" si="143"/>
        <v>1</v>
      </c>
    </row>
    <row r="2260" spans="2:13" ht="15.75" customHeight="1" x14ac:dyDescent="0.3">
      <c r="B2260" s="12" t="s">
        <v>8027</v>
      </c>
      <c r="C2260" s="13">
        <v>34.1</v>
      </c>
      <c r="D2260" s="13" t="str">
        <f t="shared" si="140"/>
        <v>Obesity</v>
      </c>
      <c r="E2260" s="13">
        <v>4.13</v>
      </c>
      <c r="F2260" s="13" t="str">
        <f t="shared" si="141"/>
        <v>Normal</v>
      </c>
      <c r="G2260" s="13" t="s">
        <v>8291</v>
      </c>
      <c r="H2260" s="13" t="s">
        <v>8291</v>
      </c>
      <c r="I2260" s="13" t="s">
        <v>8293</v>
      </c>
      <c r="J2260" s="27">
        <v>1</v>
      </c>
      <c r="K2260" s="13" t="s">
        <v>8291</v>
      </c>
      <c r="L2260" s="13" t="str">
        <f t="shared" si="142"/>
        <v>No</v>
      </c>
      <c r="M2260" s="28">
        <f t="shared" si="143"/>
        <v>1</v>
      </c>
    </row>
    <row r="2261" spans="2:13" ht="15.75" customHeight="1" x14ac:dyDescent="0.3">
      <c r="B2261" s="12" t="s">
        <v>8031</v>
      </c>
      <c r="C2261" s="13">
        <v>30.4</v>
      </c>
      <c r="D2261" s="13" t="str">
        <f t="shared" si="140"/>
        <v>Obesity</v>
      </c>
      <c r="E2261" s="13">
        <v>4.7699999999999996</v>
      </c>
      <c r="F2261" s="13" t="str">
        <f t="shared" si="141"/>
        <v>Normal</v>
      </c>
      <c r="G2261" s="13" t="s">
        <v>8291</v>
      </c>
      <c r="H2261" s="13" t="s">
        <v>8291</v>
      </c>
      <c r="I2261" s="13" t="s">
        <v>8293</v>
      </c>
      <c r="J2261" s="27">
        <v>1</v>
      </c>
      <c r="K2261" s="13" t="s">
        <v>8291</v>
      </c>
      <c r="L2261" s="13" t="str">
        <f t="shared" si="142"/>
        <v>No</v>
      </c>
      <c r="M2261" s="28">
        <f t="shared" si="143"/>
        <v>1</v>
      </c>
    </row>
    <row r="2262" spans="2:13" ht="15.75" customHeight="1" x14ac:dyDescent="0.3">
      <c r="B2262" s="12" t="s">
        <v>8035</v>
      </c>
      <c r="C2262" s="13">
        <v>28.7</v>
      </c>
      <c r="D2262" s="13" t="str">
        <f t="shared" si="140"/>
        <v>Overweight</v>
      </c>
      <c r="E2262" s="13">
        <v>4.99</v>
      </c>
      <c r="F2262" s="13" t="str">
        <f t="shared" si="141"/>
        <v>Normal</v>
      </c>
      <c r="G2262" s="13" t="s">
        <v>8291</v>
      </c>
      <c r="H2262" s="13" t="s">
        <v>8291</v>
      </c>
      <c r="I2262" s="13" t="s">
        <v>8293</v>
      </c>
      <c r="J2262" s="27">
        <v>1</v>
      </c>
      <c r="K2262" s="13" t="s">
        <v>8291</v>
      </c>
      <c r="L2262" s="13" t="str">
        <f t="shared" si="142"/>
        <v>No</v>
      </c>
      <c r="M2262" s="28">
        <f t="shared" si="143"/>
        <v>1</v>
      </c>
    </row>
    <row r="2263" spans="2:13" ht="15.75" customHeight="1" x14ac:dyDescent="0.3">
      <c r="B2263" s="12" t="s">
        <v>8038</v>
      </c>
      <c r="C2263" s="13">
        <v>17.440000000000001</v>
      </c>
      <c r="D2263" s="13" t="str">
        <f t="shared" si="140"/>
        <v>Underweight</v>
      </c>
      <c r="E2263" s="13">
        <v>4.42</v>
      </c>
      <c r="F2263" s="13" t="str">
        <f t="shared" si="141"/>
        <v>Normal</v>
      </c>
      <c r="G2263" s="13" t="s">
        <v>8293</v>
      </c>
      <c r="H2263" s="13" t="s">
        <v>8291</v>
      </c>
      <c r="I2263" s="13" t="s">
        <v>8293</v>
      </c>
      <c r="J2263" s="27">
        <v>1</v>
      </c>
      <c r="K2263" s="13" t="s">
        <v>8291</v>
      </c>
      <c r="L2263" s="13" t="str">
        <f t="shared" si="142"/>
        <v>No</v>
      </c>
      <c r="M2263" s="28">
        <f t="shared" si="143"/>
        <v>1</v>
      </c>
    </row>
    <row r="2264" spans="2:13" ht="15.75" customHeight="1" x14ac:dyDescent="0.3">
      <c r="B2264" s="12" t="s">
        <v>8041</v>
      </c>
      <c r="C2264" s="13">
        <v>27.6</v>
      </c>
      <c r="D2264" s="13" t="str">
        <f t="shared" si="140"/>
        <v>Overweight</v>
      </c>
      <c r="E2264" s="13">
        <v>4.01</v>
      </c>
      <c r="F2264" s="13" t="str">
        <f t="shared" si="141"/>
        <v>Normal</v>
      </c>
      <c r="G2264" s="13" t="s">
        <v>8291</v>
      </c>
      <c r="H2264" s="13" t="s">
        <v>8291</v>
      </c>
      <c r="I2264" s="13" t="s">
        <v>8293</v>
      </c>
      <c r="J2264" s="27">
        <v>1</v>
      </c>
      <c r="K2264" s="13" t="s">
        <v>8291</v>
      </c>
      <c r="L2264" s="13" t="str">
        <f t="shared" si="142"/>
        <v>No</v>
      </c>
      <c r="M2264" s="28">
        <f t="shared" si="143"/>
        <v>1</v>
      </c>
    </row>
    <row r="2265" spans="2:13" ht="15.75" customHeight="1" x14ac:dyDescent="0.3">
      <c r="B2265" s="12" t="s">
        <v>8044</v>
      </c>
      <c r="C2265" s="13">
        <v>20.7</v>
      </c>
      <c r="D2265" s="13" t="str">
        <f t="shared" si="140"/>
        <v>Healthy Weight</v>
      </c>
      <c r="E2265" s="13">
        <v>4.49</v>
      </c>
      <c r="F2265" s="13" t="str">
        <f t="shared" si="141"/>
        <v>Normal</v>
      </c>
      <c r="G2265" s="13" t="s">
        <v>8291</v>
      </c>
      <c r="H2265" s="13" t="s">
        <v>8291</v>
      </c>
      <c r="I2265" s="13" t="s">
        <v>8293</v>
      </c>
      <c r="J2265" s="27">
        <v>1</v>
      </c>
      <c r="K2265" s="13" t="s">
        <v>8291</v>
      </c>
      <c r="L2265" s="13" t="str">
        <f t="shared" si="142"/>
        <v>No</v>
      </c>
      <c r="M2265" s="28">
        <f t="shared" si="143"/>
        <v>1</v>
      </c>
    </row>
    <row r="2266" spans="2:13" ht="15.75" customHeight="1" x14ac:dyDescent="0.3">
      <c r="B2266" s="12" t="s">
        <v>8047</v>
      </c>
      <c r="C2266" s="13">
        <v>20.3</v>
      </c>
      <c r="D2266" s="13" t="str">
        <f t="shared" si="140"/>
        <v>Healthy Weight</v>
      </c>
      <c r="E2266" s="13">
        <v>6.37</v>
      </c>
      <c r="F2266" s="13" t="str">
        <f t="shared" si="141"/>
        <v>Prediabetes</v>
      </c>
      <c r="G2266" s="13" t="s">
        <v>8291</v>
      </c>
      <c r="H2266" s="13" t="s">
        <v>8291</v>
      </c>
      <c r="I2266" s="13" t="s">
        <v>8293</v>
      </c>
      <c r="J2266" s="27">
        <v>1</v>
      </c>
      <c r="K2266" s="13" t="s">
        <v>8291</v>
      </c>
      <c r="L2266" s="13" t="str">
        <f t="shared" si="142"/>
        <v>No</v>
      </c>
      <c r="M2266" s="28">
        <f t="shared" si="143"/>
        <v>1</v>
      </c>
    </row>
    <row r="2267" spans="2:13" ht="15.75" customHeight="1" x14ac:dyDescent="0.3">
      <c r="B2267" s="12" t="s">
        <v>8051</v>
      </c>
      <c r="C2267" s="13">
        <v>19.8</v>
      </c>
      <c r="D2267" s="13" t="str">
        <f t="shared" si="140"/>
        <v>Healthy Weight</v>
      </c>
      <c r="E2267" s="13">
        <v>5.12</v>
      </c>
      <c r="F2267" s="13" t="str">
        <f t="shared" si="141"/>
        <v>Normal</v>
      </c>
      <c r="G2267" s="13" t="s">
        <v>8291</v>
      </c>
      <c r="H2267" s="13" t="s">
        <v>8291</v>
      </c>
      <c r="I2267" s="13" t="s">
        <v>8293</v>
      </c>
      <c r="J2267" s="27">
        <v>1</v>
      </c>
      <c r="K2267" s="13" t="s">
        <v>8291</v>
      </c>
      <c r="L2267" s="13" t="str">
        <f t="shared" si="142"/>
        <v>No</v>
      </c>
      <c r="M2267" s="28">
        <f t="shared" si="143"/>
        <v>1</v>
      </c>
    </row>
    <row r="2268" spans="2:13" ht="15.75" customHeight="1" x14ac:dyDescent="0.3">
      <c r="B2268" s="12" t="s">
        <v>8053</v>
      </c>
      <c r="C2268" s="13">
        <v>21.87</v>
      </c>
      <c r="D2268" s="13" t="str">
        <f t="shared" si="140"/>
        <v>Healthy Weight</v>
      </c>
      <c r="E2268" s="13">
        <v>8.59</v>
      </c>
      <c r="F2268" s="13" t="str">
        <f t="shared" si="141"/>
        <v>Diabetes</v>
      </c>
      <c r="G2268" s="13" t="s">
        <v>8291</v>
      </c>
      <c r="H2268" s="13" t="s">
        <v>8291</v>
      </c>
      <c r="I2268" s="13" t="s">
        <v>8291</v>
      </c>
      <c r="J2268" s="27" t="s">
        <v>8292</v>
      </c>
      <c r="K2268" s="13" t="s">
        <v>8291</v>
      </c>
      <c r="L2268" s="13" t="str">
        <f t="shared" si="142"/>
        <v>No</v>
      </c>
      <c r="M2268" s="28">
        <f t="shared" si="143"/>
        <v>0</v>
      </c>
    </row>
    <row r="2269" spans="2:13" ht="15.75" customHeight="1" x14ac:dyDescent="0.3">
      <c r="B2269" s="12" t="s">
        <v>8056</v>
      </c>
      <c r="C2269" s="13">
        <v>16.600000000000001</v>
      </c>
      <c r="D2269" s="13" t="str">
        <f t="shared" si="140"/>
        <v>Underweight</v>
      </c>
      <c r="E2269" s="13">
        <v>5.87</v>
      </c>
      <c r="F2269" s="13" t="str">
        <f t="shared" si="141"/>
        <v>Prediabetes</v>
      </c>
      <c r="G2269" s="13" t="s">
        <v>8291</v>
      </c>
      <c r="H2269" s="13" t="s">
        <v>8291</v>
      </c>
      <c r="I2269" s="13" t="s">
        <v>8291</v>
      </c>
      <c r="J2269" s="27">
        <v>1</v>
      </c>
      <c r="K2269" s="13" t="s">
        <v>8291</v>
      </c>
      <c r="L2269" s="13" t="str">
        <f t="shared" si="142"/>
        <v>No</v>
      </c>
      <c r="M2269" s="28">
        <f t="shared" si="143"/>
        <v>1</v>
      </c>
    </row>
    <row r="2270" spans="2:13" ht="15.75" customHeight="1" x14ac:dyDescent="0.3">
      <c r="B2270" s="12" t="s">
        <v>8059</v>
      </c>
      <c r="C2270" s="13">
        <v>21.98</v>
      </c>
      <c r="D2270" s="13" t="str">
        <f t="shared" si="140"/>
        <v>Healthy Weight</v>
      </c>
      <c r="E2270" s="13">
        <v>7.03</v>
      </c>
      <c r="F2270" s="13" t="str">
        <f t="shared" si="141"/>
        <v>Diabetes</v>
      </c>
      <c r="G2270" s="13" t="s">
        <v>8291</v>
      </c>
      <c r="H2270" s="13" t="s">
        <v>8291</v>
      </c>
      <c r="I2270" s="13" t="s">
        <v>8291</v>
      </c>
      <c r="J2270" s="27" t="s">
        <v>8292</v>
      </c>
      <c r="K2270" s="13" t="s">
        <v>8291</v>
      </c>
      <c r="L2270" s="13" t="str">
        <f t="shared" si="142"/>
        <v>No</v>
      </c>
      <c r="M2270" s="28">
        <f t="shared" si="143"/>
        <v>0</v>
      </c>
    </row>
    <row r="2271" spans="2:13" ht="15.75" customHeight="1" x14ac:dyDescent="0.3">
      <c r="B2271" s="12" t="s">
        <v>8063</v>
      </c>
      <c r="C2271" s="13">
        <v>19.7</v>
      </c>
      <c r="D2271" s="13" t="str">
        <f t="shared" si="140"/>
        <v>Healthy Weight</v>
      </c>
      <c r="E2271" s="13">
        <v>5.51</v>
      </c>
      <c r="F2271" s="13" t="str">
        <f t="shared" si="141"/>
        <v>Normal</v>
      </c>
      <c r="G2271" s="13" t="s">
        <v>8291</v>
      </c>
      <c r="H2271" s="13" t="s">
        <v>8291</v>
      </c>
      <c r="I2271" s="13" t="s">
        <v>8291</v>
      </c>
      <c r="J2271" s="27">
        <v>1</v>
      </c>
      <c r="K2271" s="13" t="s">
        <v>8291</v>
      </c>
      <c r="L2271" s="13" t="str">
        <f t="shared" si="142"/>
        <v>No</v>
      </c>
      <c r="M2271" s="28">
        <f t="shared" si="143"/>
        <v>1</v>
      </c>
    </row>
    <row r="2272" spans="2:13" ht="15.75" customHeight="1" x14ac:dyDescent="0.3">
      <c r="B2272" s="12" t="s">
        <v>8066</v>
      </c>
      <c r="C2272" s="13">
        <v>19.21</v>
      </c>
      <c r="D2272" s="13" t="str">
        <f t="shared" si="140"/>
        <v>Healthy Weight</v>
      </c>
      <c r="E2272" s="13">
        <v>4.76</v>
      </c>
      <c r="F2272" s="13" t="str">
        <f t="shared" si="141"/>
        <v>Normal</v>
      </c>
      <c r="G2272" s="13" t="s">
        <v>8291</v>
      </c>
      <c r="H2272" s="13" t="s">
        <v>8293</v>
      </c>
      <c r="I2272" s="13" t="s">
        <v>8291</v>
      </c>
      <c r="J2272" s="27">
        <v>1</v>
      </c>
      <c r="K2272" s="13" t="s">
        <v>8291</v>
      </c>
      <c r="L2272" s="13" t="str">
        <f t="shared" si="142"/>
        <v>No</v>
      </c>
      <c r="M2272" s="28">
        <f t="shared" si="143"/>
        <v>1</v>
      </c>
    </row>
    <row r="2273" spans="2:13" ht="15.75" customHeight="1" x14ac:dyDescent="0.3">
      <c r="B2273" s="12" t="s">
        <v>8068</v>
      </c>
      <c r="C2273" s="13">
        <v>19.3</v>
      </c>
      <c r="D2273" s="13" t="str">
        <f t="shared" si="140"/>
        <v>Healthy Weight</v>
      </c>
      <c r="E2273" s="13">
        <v>4.7</v>
      </c>
      <c r="F2273" s="13" t="str">
        <f t="shared" si="141"/>
        <v>Normal</v>
      </c>
      <c r="G2273" s="13" t="s">
        <v>8291</v>
      </c>
      <c r="H2273" s="13" t="s">
        <v>8293</v>
      </c>
      <c r="I2273" s="13" t="s">
        <v>8291</v>
      </c>
      <c r="J2273" s="27">
        <v>1</v>
      </c>
      <c r="K2273" s="13" t="s">
        <v>8291</v>
      </c>
      <c r="L2273" s="13" t="str">
        <f t="shared" si="142"/>
        <v>No</v>
      </c>
      <c r="M2273" s="28">
        <f t="shared" si="143"/>
        <v>1</v>
      </c>
    </row>
    <row r="2274" spans="2:13" ht="15.75" customHeight="1" x14ac:dyDescent="0.3">
      <c r="B2274" s="12" t="s">
        <v>8072</v>
      </c>
      <c r="C2274" s="13">
        <v>16.22</v>
      </c>
      <c r="D2274" s="13" t="str">
        <f t="shared" si="140"/>
        <v>Underweight</v>
      </c>
      <c r="E2274" s="13">
        <v>6.21</v>
      </c>
      <c r="F2274" s="13" t="str">
        <f t="shared" si="141"/>
        <v>Prediabetes</v>
      </c>
      <c r="G2274" s="13" t="s">
        <v>8293</v>
      </c>
      <c r="H2274" s="13" t="s">
        <v>8291</v>
      </c>
      <c r="I2274" s="13" t="s">
        <v>8291</v>
      </c>
      <c r="J2274" s="27" t="s">
        <v>8292</v>
      </c>
      <c r="K2274" s="13" t="s">
        <v>8291</v>
      </c>
      <c r="L2274" s="13" t="str">
        <f t="shared" si="142"/>
        <v>No</v>
      </c>
      <c r="M2274" s="28">
        <f t="shared" si="143"/>
        <v>0</v>
      </c>
    </row>
    <row r="2275" spans="2:13" ht="15.75" customHeight="1" x14ac:dyDescent="0.3">
      <c r="B2275" s="12" t="s">
        <v>8076</v>
      </c>
      <c r="C2275" s="13">
        <v>17.12</v>
      </c>
      <c r="D2275" s="13" t="str">
        <f t="shared" si="140"/>
        <v>Underweight</v>
      </c>
      <c r="E2275" s="13">
        <v>4.5199999999999996</v>
      </c>
      <c r="F2275" s="13" t="str">
        <f t="shared" si="141"/>
        <v>Normal</v>
      </c>
      <c r="G2275" s="13" t="s">
        <v>8291</v>
      </c>
      <c r="H2275" s="13" t="s">
        <v>8293</v>
      </c>
      <c r="I2275" s="13" t="s">
        <v>8291</v>
      </c>
      <c r="J2275" s="27">
        <v>1</v>
      </c>
      <c r="K2275" s="13" t="s">
        <v>8291</v>
      </c>
      <c r="L2275" s="13" t="str">
        <f t="shared" si="142"/>
        <v>No</v>
      </c>
      <c r="M2275" s="28">
        <f t="shared" si="143"/>
        <v>1</v>
      </c>
    </row>
    <row r="2276" spans="2:13" ht="15.75" customHeight="1" x14ac:dyDescent="0.3">
      <c r="B2276" s="12" t="s">
        <v>8079</v>
      </c>
      <c r="C2276" s="13">
        <v>19.07</v>
      </c>
      <c r="D2276" s="13" t="str">
        <f t="shared" si="140"/>
        <v>Healthy Weight</v>
      </c>
      <c r="E2276" s="13">
        <v>5.45</v>
      </c>
      <c r="F2276" s="13" t="str">
        <f t="shared" si="141"/>
        <v>Normal</v>
      </c>
      <c r="G2276" s="13" t="s">
        <v>8291</v>
      </c>
      <c r="H2276" s="13" t="s">
        <v>8291</v>
      </c>
      <c r="I2276" s="13" t="s">
        <v>8291</v>
      </c>
      <c r="J2276" s="27">
        <v>1</v>
      </c>
      <c r="K2276" s="13" t="s">
        <v>8291</v>
      </c>
      <c r="L2276" s="13" t="str">
        <f t="shared" si="142"/>
        <v>No</v>
      </c>
      <c r="M2276" s="28">
        <f t="shared" si="143"/>
        <v>1</v>
      </c>
    </row>
    <row r="2277" spans="2:13" ht="15.75" customHeight="1" x14ac:dyDescent="0.3">
      <c r="B2277" s="12" t="s">
        <v>8082</v>
      </c>
      <c r="C2277" s="13">
        <v>15.56</v>
      </c>
      <c r="D2277" s="13" t="str">
        <f t="shared" si="140"/>
        <v>Underweight</v>
      </c>
      <c r="E2277" s="13">
        <v>4.42</v>
      </c>
      <c r="F2277" s="13" t="str">
        <f t="shared" si="141"/>
        <v>Normal</v>
      </c>
      <c r="G2277" s="13" t="s">
        <v>8291</v>
      </c>
      <c r="H2277" s="13" t="s">
        <v>8291</v>
      </c>
      <c r="I2277" s="13" t="s">
        <v>8291</v>
      </c>
      <c r="J2277" s="27" t="s">
        <v>8292</v>
      </c>
      <c r="K2277" s="13" t="s">
        <v>8291</v>
      </c>
      <c r="L2277" s="13" t="str">
        <f t="shared" si="142"/>
        <v>No</v>
      </c>
      <c r="M2277" s="28">
        <f t="shared" si="143"/>
        <v>0</v>
      </c>
    </row>
    <row r="2278" spans="2:13" ht="15.75" customHeight="1" x14ac:dyDescent="0.3">
      <c r="B2278" s="12" t="s">
        <v>8085</v>
      </c>
      <c r="C2278" s="13">
        <v>22.76</v>
      </c>
      <c r="D2278" s="13" t="str">
        <f t="shared" si="140"/>
        <v>Healthy Weight</v>
      </c>
      <c r="E2278" s="13">
        <v>9.44</v>
      </c>
      <c r="F2278" s="13" t="str">
        <f t="shared" si="141"/>
        <v>Diabetes</v>
      </c>
      <c r="G2278" s="13" t="s">
        <v>8291</v>
      </c>
      <c r="H2278" s="13" t="s">
        <v>8291</v>
      </c>
      <c r="I2278" s="13" t="s">
        <v>8291</v>
      </c>
      <c r="J2278" s="27" t="s">
        <v>8292</v>
      </c>
      <c r="K2278" s="13" t="s">
        <v>8291</v>
      </c>
      <c r="L2278" s="13" t="str">
        <f t="shared" si="142"/>
        <v>No</v>
      </c>
      <c r="M2278" s="28">
        <f t="shared" si="143"/>
        <v>0</v>
      </c>
    </row>
    <row r="2279" spans="2:13" ht="15.75" customHeight="1" x14ac:dyDescent="0.3">
      <c r="B2279" s="12" t="s">
        <v>8088</v>
      </c>
      <c r="C2279" s="13">
        <v>22.79</v>
      </c>
      <c r="D2279" s="13" t="str">
        <f t="shared" si="140"/>
        <v>Healthy Weight</v>
      </c>
      <c r="E2279" s="13">
        <v>6.15</v>
      </c>
      <c r="F2279" s="13" t="str">
        <f t="shared" si="141"/>
        <v>Prediabetes</v>
      </c>
      <c r="G2279" s="13" t="s">
        <v>8293</v>
      </c>
      <c r="H2279" s="13" t="s">
        <v>8291</v>
      </c>
      <c r="I2279" s="13" t="s">
        <v>8293</v>
      </c>
      <c r="J2279" s="27">
        <v>1</v>
      </c>
      <c r="K2279" s="13" t="s">
        <v>8291</v>
      </c>
      <c r="L2279" s="13" t="str">
        <f t="shared" si="142"/>
        <v>No</v>
      </c>
      <c r="M2279" s="28">
        <f t="shared" si="143"/>
        <v>1</v>
      </c>
    </row>
    <row r="2280" spans="2:13" ht="15.75" customHeight="1" x14ac:dyDescent="0.3">
      <c r="B2280" s="12" t="s">
        <v>8092</v>
      </c>
      <c r="C2280" s="13">
        <v>17.41</v>
      </c>
      <c r="D2280" s="13" t="str">
        <f t="shared" si="140"/>
        <v>Underweight</v>
      </c>
      <c r="E2280" s="13">
        <v>5.13</v>
      </c>
      <c r="F2280" s="13" t="str">
        <f t="shared" si="141"/>
        <v>Normal</v>
      </c>
      <c r="G2280" s="13" t="s">
        <v>8293</v>
      </c>
      <c r="H2280" s="13" t="s">
        <v>8291</v>
      </c>
      <c r="I2280" s="13" t="s">
        <v>8291</v>
      </c>
      <c r="J2280" s="27" t="s">
        <v>8292</v>
      </c>
      <c r="K2280" s="13" t="s">
        <v>8291</v>
      </c>
      <c r="L2280" s="13" t="str">
        <f t="shared" si="142"/>
        <v>No</v>
      </c>
      <c r="M2280" s="28">
        <f t="shared" si="143"/>
        <v>0</v>
      </c>
    </row>
    <row r="2281" spans="2:13" ht="15.75" customHeight="1" x14ac:dyDescent="0.3">
      <c r="B2281" s="12" t="s">
        <v>8095</v>
      </c>
      <c r="C2281" s="13">
        <v>19.32</v>
      </c>
      <c r="D2281" s="13" t="str">
        <f t="shared" si="140"/>
        <v>Healthy Weight</v>
      </c>
      <c r="E2281" s="13">
        <v>4.96</v>
      </c>
      <c r="F2281" s="13" t="str">
        <f t="shared" si="141"/>
        <v>Normal</v>
      </c>
      <c r="G2281" s="13" t="s">
        <v>8293</v>
      </c>
      <c r="H2281" s="13" t="s">
        <v>8291</v>
      </c>
      <c r="I2281" s="13" t="s">
        <v>8291</v>
      </c>
      <c r="J2281" s="27" t="s">
        <v>8292</v>
      </c>
      <c r="K2281" s="13" t="s">
        <v>8291</v>
      </c>
      <c r="L2281" s="13" t="str">
        <f t="shared" si="142"/>
        <v>No</v>
      </c>
      <c r="M2281" s="28">
        <f t="shared" si="143"/>
        <v>0</v>
      </c>
    </row>
    <row r="2282" spans="2:13" ht="15.75" customHeight="1" x14ac:dyDescent="0.3">
      <c r="B2282" s="12" t="s">
        <v>8098</v>
      </c>
      <c r="C2282" s="13">
        <v>18.25</v>
      </c>
      <c r="D2282" s="13" t="str">
        <f t="shared" si="140"/>
        <v>Underweight</v>
      </c>
      <c r="E2282" s="13">
        <v>10.95</v>
      </c>
      <c r="F2282" s="13" t="str">
        <f t="shared" si="141"/>
        <v>Diabetes</v>
      </c>
      <c r="G2282" s="13" t="s">
        <v>8291</v>
      </c>
      <c r="H2282" s="13" t="s">
        <v>8291</v>
      </c>
      <c r="I2282" s="13" t="s">
        <v>8291</v>
      </c>
      <c r="J2282" s="27" t="s">
        <v>8292</v>
      </c>
      <c r="K2282" s="13" t="s">
        <v>8291</v>
      </c>
      <c r="L2282" s="13" t="str">
        <f t="shared" si="142"/>
        <v>No</v>
      </c>
      <c r="M2282" s="28">
        <f t="shared" si="143"/>
        <v>0</v>
      </c>
    </row>
    <row r="2283" spans="2:13" ht="15.75" customHeight="1" x14ac:dyDescent="0.3">
      <c r="B2283" s="12" t="s">
        <v>8101</v>
      </c>
      <c r="C2283" s="13">
        <v>53.13</v>
      </c>
      <c r="D2283" s="13" t="str">
        <f t="shared" si="140"/>
        <v>Obesity</v>
      </c>
      <c r="E2283" s="13">
        <v>4.4400000000000004</v>
      </c>
      <c r="F2283" s="13" t="str">
        <f t="shared" si="141"/>
        <v>Normal</v>
      </c>
      <c r="G2283" s="13" t="s">
        <v>8291</v>
      </c>
      <c r="H2283" s="13" t="s">
        <v>8293</v>
      </c>
      <c r="I2283" s="13" t="s">
        <v>8291</v>
      </c>
      <c r="J2283" s="27">
        <v>1</v>
      </c>
      <c r="K2283" s="13" t="s">
        <v>8291</v>
      </c>
      <c r="L2283" s="13" t="str">
        <f t="shared" si="142"/>
        <v>No</v>
      </c>
      <c r="M2283" s="28">
        <f t="shared" si="143"/>
        <v>1</v>
      </c>
    </row>
    <row r="2284" spans="2:13" ht="15.75" customHeight="1" x14ac:dyDescent="0.3">
      <c r="B2284" s="12" t="s">
        <v>8105</v>
      </c>
      <c r="C2284" s="13">
        <v>20.46</v>
      </c>
      <c r="D2284" s="13" t="str">
        <f t="shared" si="140"/>
        <v>Healthy Weight</v>
      </c>
      <c r="E2284" s="13">
        <v>4.0199999999999996</v>
      </c>
      <c r="F2284" s="13" t="str">
        <f t="shared" si="141"/>
        <v>Normal</v>
      </c>
      <c r="G2284" s="13" t="s">
        <v>8291</v>
      </c>
      <c r="H2284" s="13" t="s">
        <v>8291</v>
      </c>
      <c r="I2284" s="13" t="s">
        <v>8291</v>
      </c>
      <c r="J2284" s="27" t="s">
        <v>8292</v>
      </c>
      <c r="K2284" s="13" t="s">
        <v>8291</v>
      </c>
      <c r="L2284" s="13" t="str">
        <f t="shared" si="142"/>
        <v>No</v>
      </c>
      <c r="M2284" s="28">
        <f t="shared" si="143"/>
        <v>0</v>
      </c>
    </row>
    <row r="2285" spans="2:13" ht="15.75" customHeight="1" x14ac:dyDescent="0.3">
      <c r="B2285" s="12" t="s">
        <v>8107</v>
      </c>
      <c r="C2285" s="13">
        <v>43.01</v>
      </c>
      <c r="D2285" s="13" t="str">
        <f t="shared" si="140"/>
        <v>Obesity</v>
      </c>
      <c r="E2285" s="13">
        <v>5.44</v>
      </c>
      <c r="F2285" s="13" t="str">
        <f t="shared" si="141"/>
        <v>Normal</v>
      </c>
      <c r="G2285" s="13" t="s">
        <v>8291</v>
      </c>
      <c r="H2285" s="13" t="s">
        <v>8293</v>
      </c>
      <c r="I2285" s="13" t="s">
        <v>8291</v>
      </c>
      <c r="J2285" s="27">
        <v>1</v>
      </c>
      <c r="K2285" s="13" t="s">
        <v>8291</v>
      </c>
      <c r="L2285" s="13" t="str">
        <f t="shared" si="142"/>
        <v>No</v>
      </c>
      <c r="M2285" s="28">
        <f t="shared" si="143"/>
        <v>1</v>
      </c>
    </row>
    <row r="2286" spans="2:13" ht="15.75" customHeight="1" x14ac:dyDescent="0.3">
      <c r="B2286" s="12" t="s">
        <v>8110</v>
      </c>
      <c r="C2286" s="13">
        <v>15.01</v>
      </c>
      <c r="D2286" s="13" t="str">
        <f t="shared" si="140"/>
        <v>Underweight</v>
      </c>
      <c r="E2286" s="13">
        <v>4.1500000000000004</v>
      </c>
      <c r="F2286" s="13" t="str">
        <f t="shared" si="141"/>
        <v>Normal</v>
      </c>
      <c r="G2286" s="13" t="s">
        <v>8291</v>
      </c>
      <c r="H2286" s="13" t="s">
        <v>8291</v>
      </c>
      <c r="I2286" s="13" t="s">
        <v>8293</v>
      </c>
      <c r="J2286" s="27">
        <v>1</v>
      </c>
      <c r="K2286" s="13" t="s">
        <v>8291</v>
      </c>
      <c r="L2286" s="13" t="str">
        <f t="shared" si="142"/>
        <v>No</v>
      </c>
      <c r="M2286" s="28">
        <f t="shared" si="143"/>
        <v>1</v>
      </c>
    </row>
    <row r="2287" spans="2:13" ht="15.75" customHeight="1" x14ac:dyDescent="0.3">
      <c r="B2287" s="12" t="s">
        <v>8113</v>
      </c>
      <c r="C2287" s="13">
        <v>41.14</v>
      </c>
      <c r="D2287" s="13" t="str">
        <f t="shared" si="140"/>
        <v>Obesity</v>
      </c>
      <c r="E2287" s="13">
        <v>6.02</v>
      </c>
      <c r="F2287" s="13" t="str">
        <f t="shared" si="141"/>
        <v>Prediabetes</v>
      </c>
      <c r="G2287" s="13" t="s">
        <v>8291</v>
      </c>
      <c r="H2287" s="13" t="s">
        <v>8293</v>
      </c>
      <c r="I2287" s="13" t="s">
        <v>8291</v>
      </c>
      <c r="J2287" s="27">
        <v>1</v>
      </c>
      <c r="K2287" s="13" t="s">
        <v>8291</v>
      </c>
      <c r="L2287" s="13" t="str">
        <f t="shared" si="142"/>
        <v>No</v>
      </c>
      <c r="M2287" s="28">
        <f t="shared" si="143"/>
        <v>1</v>
      </c>
    </row>
    <row r="2288" spans="2:13" ht="15.75" customHeight="1" x14ac:dyDescent="0.3">
      <c r="B2288" s="12" t="s">
        <v>8117</v>
      </c>
      <c r="C2288" s="13">
        <v>16.55</v>
      </c>
      <c r="D2288" s="13" t="str">
        <f t="shared" si="140"/>
        <v>Underweight</v>
      </c>
      <c r="E2288" s="13">
        <v>7.73</v>
      </c>
      <c r="F2288" s="13" t="str">
        <f t="shared" si="141"/>
        <v>Diabetes</v>
      </c>
      <c r="G2288" s="13" t="s">
        <v>8291</v>
      </c>
      <c r="H2288" s="13" t="s">
        <v>8291</v>
      </c>
      <c r="I2288" s="13" t="s">
        <v>8291</v>
      </c>
      <c r="J2288" s="27" t="s">
        <v>8292</v>
      </c>
      <c r="K2288" s="13" t="s">
        <v>8291</v>
      </c>
      <c r="L2288" s="13" t="str">
        <f t="shared" si="142"/>
        <v>No</v>
      </c>
      <c r="M2288" s="28">
        <f t="shared" si="143"/>
        <v>0</v>
      </c>
    </row>
    <row r="2289" spans="2:13" ht="15.75" customHeight="1" x14ac:dyDescent="0.3">
      <c r="B2289" s="12" t="s">
        <v>8119</v>
      </c>
      <c r="C2289" s="13">
        <v>37.29</v>
      </c>
      <c r="D2289" s="13" t="str">
        <f t="shared" si="140"/>
        <v>Obesity</v>
      </c>
      <c r="E2289" s="13">
        <v>5.03</v>
      </c>
      <c r="F2289" s="13" t="str">
        <f t="shared" si="141"/>
        <v>Normal</v>
      </c>
      <c r="G2289" s="13" t="s">
        <v>8291</v>
      </c>
      <c r="H2289" s="13" t="s">
        <v>8293</v>
      </c>
      <c r="I2289" s="13" t="s">
        <v>8291</v>
      </c>
      <c r="J2289" s="27">
        <v>1</v>
      </c>
      <c r="K2289" s="13" t="s">
        <v>8291</v>
      </c>
      <c r="L2289" s="13" t="str">
        <f t="shared" si="142"/>
        <v>No</v>
      </c>
      <c r="M2289" s="28">
        <f t="shared" si="143"/>
        <v>1</v>
      </c>
    </row>
    <row r="2290" spans="2:13" ht="15.75" customHeight="1" x14ac:dyDescent="0.3">
      <c r="B2290" s="12" t="s">
        <v>8123</v>
      </c>
      <c r="C2290" s="13">
        <v>16.739999999999998</v>
      </c>
      <c r="D2290" s="13" t="str">
        <f t="shared" si="140"/>
        <v>Underweight</v>
      </c>
      <c r="E2290" s="13">
        <v>4.08</v>
      </c>
      <c r="F2290" s="13" t="str">
        <f t="shared" si="141"/>
        <v>Normal</v>
      </c>
      <c r="G2290" s="13" t="s">
        <v>8293</v>
      </c>
      <c r="H2290" s="13" t="s">
        <v>8291</v>
      </c>
      <c r="I2290" s="13" t="s">
        <v>8291</v>
      </c>
      <c r="J2290" s="27" t="s">
        <v>8292</v>
      </c>
      <c r="K2290" s="13" t="s">
        <v>8291</v>
      </c>
      <c r="L2290" s="13" t="str">
        <f t="shared" si="142"/>
        <v>No</v>
      </c>
      <c r="M2290" s="28">
        <f t="shared" si="143"/>
        <v>0</v>
      </c>
    </row>
    <row r="2291" spans="2:13" ht="15.75" customHeight="1" x14ac:dyDescent="0.3">
      <c r="B2291" s="12" t="s">
        <v>8126</v>
      </c>
      <c r="C2291" s="13">
        <v>34.43</v>
      </c>
      <c r="D2291" s="13" t="str">
        <f t="shared" si="140"/>
        <v>Obesity</v>
      </c>
      <c r="E2291" s="13">
        <v>4.2699999999999996</v>
      </c>
      <c r="F2291" s="13" t="str">
        <f t="shared" si="141"/>
        <v>Normal</v>
      </c>
      <c r="G2291" s="13" t="s">
        <v>8291</v>
      </c>
      <c r="H2291" s="13" t="s">
        <v>8293</v>
      </c>
      <c r="I2291" s="13" t="s">
        <v>8291</v>
      </c>
      <c r="J2291" s="27">
        <v>1</v>
      </c>
      <c r="K2291" s="13" t="s">
        <v>8291</v>
      </c>
      <c r="L2291" s="13" t="str">
        <f t="shared" si="142"/>
        <v>No</v>
      </c>
      <c r="M2291" s="28">
        <f t="shared" si="143"/>
        <v>1</v>
      </c>
    </row>
    <row r="2292" spans="2:13" ht="15.75" customHeight="1" x14ac:dyDescent="0.3">
      <c r="B2292" s="12" t="s">
        <v>8130</v>
      </c>
      <c r="C2292" s="13">
        <v>34.1</v>
      </c>
      <c r="D2292" s="13" t="str">
        <f t="shared" si="140"/>
        <v>Obesity</v>
      </c>
      <c r="E2292" s="13">
        <v>4.07</v>
      </c>
      <c r="F2292" s="13" t="str">
        <f t="shared" si="141"/>
        <v>Normal</v>
      </c>
      <c r="G2292" s="13" t="s">
        <v>8291</v>
      </c>
      <c r="H2292" s="13" t="s">
        <v>8293</v>
      </c>
      <c r="I2292" s="13" t="s">
        <v>8291</v>
      </c>
      <c r="J2292" s="27">
        <v>1</v>
      </c>
      <c r="K2292" s="13" t="s">
        <v>8291</v>
      </c>
      <c r="L2292" s="13" t="str">
        <f t="shared" si="142"/>
        <v>No</v>
      </c>
      <c r="M2292" s="28">
        <f t="shared" si="143"/>
        <v>1</v>
      </c>
    </row>
    <row r="2293" spans="2:13" ht="15.75" customHeight="1" x14ac:dyDescent="0.3">
      <c r="B2293" s="12" t="s">
        <v>8134</v>
      </c>
      <c r="C2293" s="13">
        <v>19.3</v>
      </c>
      <c r="D2293" s="13" t="str">
        <f t="shared" si="140"/>
        <v>Healthy Weight</v>
      </c>
      <c r="E2293" s="13">
        <v>10.36</v>
      </c>
      <c r="F2293" s="13" t="str">
        <f t="shared" si="141"/>
        <v>Diabetes</v>
      </c>
      <c r="G2293" s="13" t="s">
        <v>8291</v>
      </c>
      <c r="H2293" s="13" t="s">
        <v>8291</v>
      </c>
      <c r="I2293" s="13" t="s">
        <v>8291</v>
      </c>
      <c r="J2293" s="27" t="s">
        <v>8292</v>
      </c>
      <c r="K2293" s="13" t="s">
        <v>8291</v>
      </c>
      <c r="L2293" s="13" t="str">
        <f t="shared" si="142"/>
        <v>No</v>
      </c>
      <c r="M2293" s="28">
        <f t="shared" si="143"/>
        <v>0</v>
      </c>
    </row>
    <row r="2294" spans="2:13" ht="15.75" customHeight="1" x14ac:dyDescent="0.3">
      <c r="B2294" s="12" t="s">
        <v>8136</v>
      </c>
      <c r="C2294" s="13">
        <v>33.659999999999997</v>
      </c>
      <c r="D2294" s="13" t="str">
        <f t="shared" si="140"/>
        <v>Obesity</v>
      </c>
      <c r="E2294" s="13">
        <v>5.71</v>
      </c>
      <c r="F2294" s="13" t="str">
        <f t="shared" si="141"/>
        <v>Prediabetes</v>
      </c>
      <c r="G2294" s="13" t="s">
        <v>8291</v>
      </c>
      <c r="H2294" s="13" t="s">
        <v>8293</v>
      </c>
      <c r="I2294" s="13" t="s">
        <v>8291</v>
      </c>
      <c r="J2294" s="27">
        <v>1</v>
      </c>
      <c r="K2294" s="13" t="s">
        <v>8291</v>
      </c>
      <c r="L2294" s="13" t="str">
        <f t="shared" si="142"/>
        <v>No</v>
      </c>
      <c r="M2294" s="28">
        <f t="shared" si="143"/>
        <v>1</v>
      </c>
    </row>
    <row r="2295" spans="2:13" ht="15.75" customHeight="1" x14ac:dyDescent="0.3">
      <c r="B2295" s="12" t="s">
        <v>8140</v>
      </c>
      <c r="C2295" s="13">
        <v>33.33</v>
      </c>
      <c r="D2295" s="13" t="str">
        <f t="shared" si="140"/>
        <v>Obesity</v>
      </c>
      <c r="E2295" s="13">
        <v>6.08</v>
      </c>
      <c r="F2295" s="13" t="str">
        <f t="shared" si="141"/>
        <v>Prediabetes</v>
      </c>
      <c r="G2295" s="13" t="s">
        <v>8291</v>
      </c>
      <c r="H2295" s="13" t="s">
        <v>8293</v>
      </c>
      <c r="I2295" s="13" t="s">
        <v>8291</v>
      </c>
      <c r="J2295" s="27">
        <v>1</v>
      </c>
      <c r="K2295" s="13" t="s">
        <v>8291</v>
      </c>
      <c r="L2295" s="13" t="str">
        <f t="shared" si="142"/>
        <v>No</v>
      </c>
      <c r="M2295" s="28">
        <f t="shared" si="143"/>
        <v>1</v>
      </c>
    </row>
    <row r="2296" spans="2:13" ht="15.75" customHeight="1" x14ac:dyDescent="0.3">
      <c r="B2296" s="12" t="s">
        <v>8142</v>
      </c>
      <c r="C2296" s="13">
        <v>21.84</v>
      </c>
      <c r="D2296" s="13" t="str">
        <f t="shared" si="140"/>
        <v>Healthy Weight</v>
      </c>
      <c r="E2296" s="13">
        <v>5.71</v>
      </c>
      <c r="F2296" s="13" t="str">
        <f t="shared" si="141"/>
        <v>Prediabetes</v>
      </c>
      <c r="G2296" s="13" t="s">
        <v>8291</v>
      </c>
      <c r="H2296" s="13" t="s">
        <v>8293</v>
      </c>
      <c r="I2296" s="13" t="s">
        <v>8291</v>
      </c>
      <c r="J2296" s="27">
        <v>1</v>
      </c>
      <c r="K2296" s="13" t="s">
        <v>8291</v>
      </c>
      <c r="L2296" s="13" t="str">
        <f t="shared" si="142"/>
        <v>No</v>
      </c>
      <c r="M2296" s="28">
        <f t="shared" si="143"/>
        <v>1</v>
      </c>
    </row>
    <row r="2297" spans="2:13" ht="15.75" customHeight="1" x14ac:dyDescent="0.3">
      <c r="B2297" s="12" t="s">
        <v>8145</v>
      </c>
      <c r="C2297" s="13">
        <v>16.87</v>
      </c>
      <c r="D2297" s="13" t="str">
        <f t="shared" si="140"/>
        <v>Underweight</v>
      </c>
      <c r="E2297" s="13">
        <v>9.1300000000000008</v>
      </c>
      <c r="F2297" s="13" t="str">
        <f t="shared" si="141"/>
        <v>Diabetes</v>
      </c>
      <c r="G2297" s="13" t="s">
        <v>8291</v>
      </c>
      <c r="H2297" s="13" t="s">
        <v>8291</v>
      </c>
      <c r="I2297" s="13" t="s">
        <v>8291</v>
      </c>
      <c r="J2297" s="27" t="s">
        <v>8292</v>
      </c>
      <c r="K2297" s="13" t="s">
        <v>8291</v>
      </c>
      <c r="L2297" s="13" t="str">
        <f t="shared" si="142"/>
        <v>No</v>
      </c>
      <c r="M2297" s="28">
        <f t="shared" si="143"/>
        <v>0</v>
      </c>
    </row>
    <row r="2298" spans="2:13" ht="15.75" customHeight="1" x14ac:dyDescent="0.3">
      <c r="B2298" s="12" t="s">
        <v>8148</v>
      </c>
      <c r="C2298" s="13">
        <v>30.14</v>
      </c>
      <c r="D2298" s="13" t="str">
        <f t="shared" si="140"/>
        <v>Obesity</v>
      </c>
      <c r="E2298" s="13">
        <v>5.49</v>
      </c>
      <c r="F2298" s="13" t="str">
        <f t="shared" si="141"/>
        <v>Normal</v>
      </c>
      <c r="G2298" s="13" t="s">
        <v>8291</v>
      </c>
      <c r="H2298" s="13" t="s">
        <v>8293</v>
      </c>
      <c r="I2298" s="13" t="s">
        <v>8291</v>
      </c>
      <c r="J2298" s="27">
        <v>1</v>
      </c>
      <c r="K2298" s="13" t="s">
        <v>8291</v>
      </c>
      <c r="L2298" s="13" t="str">
        <f t="shared" si="142"/>
        <v>No</v>
      </c>
      <c r="M2298" s="28">
        <f t="shared" si="143"/>
        <v>1</v>
      </c>
    </row>
    <row r="2299" spans="2:13" ht="15.75" customHeight="1" x14ac:dyDescent="0.3">
      <c r="B2299" s="12" t="s">
        <v>8152</v>
      </c>
      <c r="C2299" s="13">
        <v>23.21</v>
      </c>
      <c r="D2299" s="13" t="str">
        <f t="shared" si="140"/>
        <v>Healthy Weight</v>
      </c>
      <c r="E2299" s="13">
        <v>4.37</v>
      </c>
      <c r="F2299" s="13" t="str">
        <f t="shared" si="141"/>
        <v>Normal</v>
      </c>
      <c r="G2299" s="13" t="s">
        <v>8291</v>
      </c>
      <c r="H2299" s="13" t="s">
        <v>8293</v>
      </c>
      <c r="I2299" s="13" t="s">
        <v>8291</v>
      </c>
      <c r="J2299" s="27">
        <v>1</v>
      </c>
      <c r="K2299" s="13" t="s">
        <v>8291</v>
      </c>
      <c r="L2299" s="13" t="str">
        <f t="shared" si="142"/>
        <v>No</v>
      </c>
      <c r="M2299" s="28">
        <f t="shared" si="143"/>
        <v>1</v>
      </c>
    </row>
    <row r="2300" spans="2:13" ht="15.75" customHeight="1" x14ac:dyDescent="0.3">
      <c r="B2300" s="12" t="s">
        <v>8156</v>
      </c>
      <c r="C2300" s="13">
        <v>17.170000000000002</v>
      </c>
      <c r="D2300" s="13" t="str">
        <f t="shared" si="140"/>
        <v>Underweight</v>
      </c>
      <c r="E2300" s="13">
        <v>8.4600000000000009</v>
      </c>
      <c r="F2300" s="13" t="str">
        <f t="shared" si="141"/>
        <v>Diabetes</v>
      </c>
      <c r="G2300" s="13" t="s">
        <v>8291</v>
      </c>
      <c r="H2300" s="13" t="s">
        <v>8291</v>
      </c>
      <c r="I2300" s="13" t="s">
        <v>8291</v>
      </c>
      <c r="J2300" s="27" t="s">
        <v>8292</v>
      </c>
      <c r="K2300" s="13" t="s">
        <v>8291</v>
      </c>
      <c r="L2300" s="13" t="str">
        <f t="shared" si="142"/>
        <v>No</v>
      </c>
      <c r="M2300" s="28">
        <f t="shared" si="143"/>
        <v>0</v>
      </c>
    </row>
    <row r="2301" spans="2:13" ht="15.75" customHeight="1" x14ac:dyDescent="0.3">
      <c r="B2301" s="12" t="s">
        <v>8160</v>
      </c>
      <c r="C2301" s="13">
        <v>15.61</v>
      </c>
      <c r="D2301" s="13" t="str">
        <f t="shared" si="140"/>
        <v>Underweight</v>
      </c>
      <c r="E2301" s="13">
        <v>5.28</v>
      </c>
      <c r="F2301" s="13" t="str">
        <f t="shared" si="141"/>
        <v>Normal</v>
      </c>
      <c r="G2301" s="13" t="s">
        <v>8291</v>
      </c>
      <c r="H2301" s="13" t="s">
        <v>8291</v>
      </c>
      <c r="I2301" s="13" t="s">
        <v>8291</v>
      </c>
      <c r="J2301" s="27">
        <v>1</v>
      </c>
      <c r="K2301" s="13" t="s">
        <v>8291</v>
      </c>
      <c r="L2301" s="13" t="str">
        <f t="shared" si="142"/>
        <v>No</v>
      </c>
      <c r="M2301" s="28">
        <f t="shared" si="143"/>
        <v>1</v>
      </c>
    </row>
    <row r="2302" spans="2:13" ht="15.75" customHeight="1" x14ac:dyDescent="0.3">
      <c r="B2302" s="12" t="s">
        <v>8164</v>
      </c>
      <c r="C2302" s="13">
        <v>17.98</v>
      </c>
      <c r="D2302" s="13" t="str">
        <f t="shared" si="140"/>
        <v>Underweight</v>
      </c>
      <c r="E2302" s="13">
        <v>5.33</v>
      </c>
      <c r="F2302" s="13" t="str">
        <f t="shared" si="141"/>
        <v>Normal</v>
      </c>
      <c r="G2302" s="13" t="s">
        <v>8293</v>
      </c>
      <c r="H2302" s="13" t="s">
        <v>8291</v>
      </c>
      <c r="I2302" s="13" t="s">
        <v>8293</v>
      </c>
      <c r="J2302" s="27">
        <v>1</v>
      </c>
      <c r="K2302" s="13" t="s">
        <v>8291</v>
      </c>
      <c r="L2302" s="13" t="str">
        <f t="shared" si="142"/>
        <v>No</v>
      </c>
      <c r="M2302" s="28">
        <f t="shared" si="143"/>
        <v>1</v>
      </c>
    </row>
    <row r="2303" spans="2:13" ht="15.75" customHeight="1" x14ac:dyDescent="0.3">
      <c r="B2303" s="12" t="s">
        <v>8167</v>
      </c>
      <c r="C2303" s="13">
        <v>21.64</v>
      </c>
      <c r="D2303" s="13" t="str">
        <f t="shared" si="140"/>
        <v>Healthy Weight</v>
      </c>
      <c r="E2303" s="13">
        <v>5.5</v>
      </c>
      <c r="F2303" s="13" t="str">
        <f t="shared" si="141"/>
        <v>Normal</v>
      </c>
      <c r="G2303" s="13" t="s">
        <v>8291</v>
      </c>
      <c r="H2303" s="13" t="s">
        <v>8293</v>
      </c>
      <c r="I2303" s="13" t="s">
        <v>8291</v>
      </c>
      <c r="J2303" s="27">
        <v>1</v>
      </c>
      <c r="K2303" s="13" t="s">
        <v>8291</v>
      </c>
      <c r="L2303" s="13" t="str">
        <f t="shared" si="142"/>
        <v>No</v>
      </c>
      <c r="M2303" s="28">
        <f t="shared" si="143"/>
        <v>1</v>
      </c>
    </row>
    <row r="2304" spans="2:13" ht="15.75" customHeight="1" x14ac:dyDescent="0.3">
      <c r="B2304" s="12" t="s">
        <v>8171</v>
      </c>
      <c r="C2304" s="13">
        <v>16.399999999999999</v>
      </c>
      <c r="D2304" s="13" t="str">
        <f t="shared" si="140"/>
        <v>Underweight</v>
      </c>
      <c r="E2304" s="13">
        <v>5.4</v>
      </c>
      <c r="F2304" s="13" t="str">
        <f t="shared" si="141"/>
        <v>Normal</v>
      </c>
      <c r="G2304" s="13" t="s">
        <v>8291</v>
      </c>
      <c r="H2304" s="13" t="s">
        <v>8291</v>
      </c>
      <c r="I2304" s="13" t="s">
        <v>8293</v>
      </c>
      <c r="J2304" s="27">
        <v>1</v>
      </c>
      <c r="K2304" s="13" t="s">
        <v>8291</v>
      </c>
      <c r="L2304" s="13" t="str">
        <f t="shared" si="142"/>
        <v>No</v>
      </c>
      <c r="M2304" s="28">
        <f t="shared" si="143"/>
        <v>1</v>
      </c>
    </row>
    <row r="2305" spans="2:13" ht="15.75" customHeight="1" x14ac:dyDescent="0.3">
      <c r="B2305" s="12" t="s">
        <v>8173</v>
      </c>
      <c r="C2305" s="13">
        <v>15.77</v>
      </c>
      <c r="D2305" s="13" t="str">
        <f t="shared" si="140"/>
        <v>Underweight</v>
      </c>
      <c r="E2305" s="13">
        <v>6.05</v>
      </c>
      <c r="F2305" s="13" t="str">
        <f t="shared" si="141"/>
        <v>Prediabetes</v>
      </c>
      <c r="G2305" s="13" t="s">
        <v>8293</v>
      </c>
      <c r="H2305" s="13" t="s">
        <v>8291</v>
      </c>
      <c r="I2305" s="13" t="s">
        <v>8291</v>
      </c>
      <c r="J2305" s="27">
        <v>1</v>
      </c>
      <c r="K2305" s="13" t="s">
        <v>8291</v>
      </c>
      <c r="L2305" s="13" t="str">
        <f t="shared" si="142"/>
        <v>No</v>
      </c>
      <c r="M2305" s="28">
        <f t="shared" si="143"/>
        <v>1</v>
      </c>
    </row>
    <row r="2306" spans="2:13" ht="15.75" customHeight="1" x14ac:dyDescent="0.3">
      <c r="B2306" s="12" t="s">
        <v>8177</v>
      </c>
      <c r="C2306" s="13">
        <v>18.27</v>
      </c>
      <c r="D2306" s="13" t="str">
        <f t="shared" si="140"/>
        <v>Underweight</v>
      </c>
      <c r="E2306" s="13">
        <v>11.46</v>
      </c>
      <c r="F2306" s="13" t="str">
        <f t="shared" si="141"/>
        <v>Diabetes</v>
      </c>
      <c r="G2306" s="13" t="s">
        <v>8291</v>
      </c>
      <c r="H2306" s="13" t="s">
        <v>8291</v>
      </c>
      <c r="I2306" s="13" t="s">
        <v>8291</v>
      </c>
      <c r="J2306" s="27" t="s">
        <v>8292</v>
      </c>
      <c r="K2306" s="13" t="s">
        <v>8291</v>
      </c>
      <c r="L2306" s="13" t="str">
        <f t="shared" si="142"/>
        <v>No</v>
      </c>
      <c r="M2306" s="28">
        <f t="shared" si="143"/>
        <v>0</v>
      </c>
    </row>
    <row r="2307" spans="2:13" ht="15.75" customHeight="1" x14ac:dyDescent="0.3">
      <c r="B2307" s="12" t="s">
        <v>8180</v>
      </c>
      <c r="C2307" s="13">
        <v>16.489999999999998</v>
      </c>
      <c r="D2307" s="13" t="str">
        <f t="shared" ref="D2307:D2337" si="144">IF(C2307&lt;18.5,"Underweight", IF(AND(C2307&gt;=18.5,C2307&lt;=24.9),"Healthy Weight", IF(AND(C2307&gt;=25,C2307&lt;=29.9),"Overweight", IF(C2307&gt;=30,"Obesity"))))</f>
        <v>Underweight</v>
      </c>
      <c r="E2307" s="13">
        <v>8.48</v>
      </c>
      <c r="F2307" s="13" t="str">
        <f t="shared" ref="F2307:F2337" si="145">IF(E2307&lt;5.7,"Normal",IF(AND(E2307&gt;=5.7,E2307&lt;=6.4),"Prediabetes",IF(E2307&gt;=6.5,"Diabetes")))</f>
        <v>Diabetes</v>
      </c>
      <c r="G2307" s="13" t="s">
        <v>8291</v>
      </c>
      <c r="H2307" s="13" t="s">
        <v>8291</v>
      </c>
      <c r="I2307" s="13" t="s">
        <v>8291</v>
      </c>
      <c r="J2307" s="27" t="s">
        <v>8292</v>
      </c>
      <c r="K2307" s="13" t="s">
        <v>8291</v>
      </c>
      <c r="L2307" s="13" t="str">
        <f t="shared" ref="L2307:L2337" si="146">IF($K$3:$K$2337="?","No",K2307)</f>
        <v>No</v>
      </c>
      <c r="M2307" s="28">
        <f t="shared" ref="M2307:M2337" si="147">IF(J2307="No major surgery", 0,J2307)</f>
        <v>0</v>
      </c>
    </row>
    <row r="2308" spans="2:13" ht="15.75" customHeight="1" x14ac:dyDescent="0.3">
      <c r="B2308" s="12" t="s">
        <v>8183</v>
      </c>
      <c r="C2308" s="13">
        <v>16.14</v>
      </c>
      <c r="D2308" s="13" t="str">
        <f t="shared" si="144"/>
        <v>Underweight</v>
      </c>
      <c r="E2308" s="13">
        <v>4.8600000000000003</v>
      </c>
      <c r="F2308" s="13" t="str">
        <f t="shared" si="145"/>
        <v>Normal</v>
      </c>
      <c r="G2308" s="13" t="s">
        <v>8291</v>
      </c>
      <c r="H2308" s="13" t="s">
        <v>8291</v>
      </c>
      <c r="I2308" s="13" t="s">
        <v>8291</v>
      </c>
      <c r="J2308" s="27" t="s">
        <v>8292</v>
      </c>
      <c r="K2308" s="13" t="s">
        <v>8291</v>
      </c>
      <c r="L2308" s="13" t="str">
        <f t="shared" si="146"/>
        <v>No</v>
      </c>
      <c r="M2308" s="28">
        <f t="shared" si="147"/>
        <v>0</v>
      </c>
    </row>
    <row r="2309" spans="2:13" ht="15.75" customHeight="1" x14ac:dyDescent="0.3">
      <c r="B2309" s="12" t="s">
        <v>8186</v>
      </c>
      <c r="C2309" s="13">
        <v>20.85</v>
      </c>
      <c r="D2309" s="13" t="str">
        <f t="shared" si="144"/>
        <v>Healthy Weight</v>
      </c>
      <c r="E2309" s="13">
        <v>4.45</v>
      </c>
      <c r="F2309" s="13" t="str">
        <f t="shared" si="145"/>
        <v>Normal</v>
      </c>
      <c r="G2309" s="13" t="s">
        <v>8293</v>
      </c>
      <c r="H2309" s="13" t="s">
        <v>8291</v>
      </c>
      <c r="I2309" s="13" t="s">
        <v>8291</v>
      </c>
      <c r="J2309" s="27">
        <v>1</v>
      </c>
      <c r="K2309" s="13" t="s">
        <v>8291</v>
      </c>
      <c r="L2309" s="13" t="str">
        <f t="shared" si="146"/>
        <v>No</v>
      </c>
      <c r="M2309" s="28">
        <f t="shared" si="147"/>
        <v>1</v>
      </c>
    </row>
    <row r="2310" spans="2:13" ht="15.75" customHeight="1" x14ac:dyDescent="0.3">
      <c r="B2310" s="12" t="s">
        <v>8189</v>
      </c>
      <c r="C2310" s="13">
        <v>15.88</v>
      </c>
      <c r="D2310" s="13" t="str">
        <f t="shared" si="144"/>
        <v>Underweight</v>
      </c>
      <c r="E2310" s="13">
        <v>4.3600000000000003</v>
      </c>
      <c r="F2310" s="13" t="str">
        <f t="shared" si="145"/>
        <v>Normal</v>
      </c>
      <c r="G2310" s="13" t="s">
        <v>8291</v>
      </c>
      <c r="H2310" s="13" t="s">
        <v>8291</v>
      </c>
      <c r="I2310" s="13" t="s">
        <v>8291</v>
      </c>
      <c r="J2310" s="27" t="s">
        <v>8292</v>
      </c>
      <c r="K2310" s="13" t="s">
        <v>8291</v>
      </c>
      <c r="L2310" s="13" t="str">
        <f t="shared" si="146"/>
        <v>No</v>
      </c>
      <c r="M2310" s="28">
        <f t="shared" si="147"/>
        <v>0</v>
      </c>
    </row>
    <row r="2311" spans="2:13" ht="15.75" customHeight="1" x14ac:dyDescent="0.3">
      <c r="B2311" s="12" t="s">
        <v>8192</v>
      </c>
      <c r="C2311" s="13">
        <v>20.66</v>
      </c>
      <c r="D2311" s="13" t="str">
        <f t="shared" si="144"/>
        <v>Healthy Weight</v>
      </c>
      <c r="E2311" s="13">
        <v>5.8</v>
      </c>
      <c r="F2311" s="13" t="str">
        <f t="shared" si="145"/>
        <v>Prediabetes</v>
      </c>
      <c r="G2311" s="13" t="s">
        <v>8291</v>
      </c>
      <c r="H2311" s="13" t="s">
        <v>8293</v>
      </c>
      <c r="I2311" s="13" t="s">
        <v>8291</v>
      </c>
      <c r="J2311" s="27">
        <v>1</v>
      </c>
      <c r="K2311" s="13" t="s">
        <v>8291</v>
      </c>
      <c r="L2311" s="13" t="str">
        <f t="shared" si="146"/>
        <v>No</v>
      </c>
      <c r="M2311" s="28">
        <f t="shared" si="147"/>
        <v>1</v>
      </c>
    </row>
    <row r="2312" spans="2:13" ht="15.75" customHeight="1" x14ac:dyDescent="0.3">
      <c r="B2312" s="12" t="s">
        <v>8194</v>
      </c>
      <c r="C2312" s="13">
        <v>20.399999999999999</v>
      </c>
      <c r="D2312" s="13" t="str">
        <f t="shared" si="144"/>
        <v>Healthy Weight</v>
      </c>
      <c r="E2312" s="13">
        <v>5.27</v>
      </c>
      <c r="F2312" s="13" t="str">
        <f t="shared" si="145"/>
        <v>Normal</v>
      </c>
      <c r="G2312" s="13" t="s">
        <v>8291</v>
      </c>
      <c r="H2312" s="13" t="s">
        <v>8291</v>
      </c>
      <c r="I2312" s="13" t="s">
        <v>8291</v>
      </c>
      <c r="J2312" s="27" t="s">
        <v>8292</v>
      </c>
      <c r="K2312" s="13" t="s">
        <v>8291</v>
      </c>
      <c r="L2312" s="13" t="str">
        <f t="shared" si="146"/>
        <v>No</v>
      </c>
      <c r="M2312" s="28">
        <f t="shared" si="147"/>
        <v>0</v>
      </c>
    </row>
    <row r="2313" spans="2:13" ht="15.75" customHeight="1" x14ac:dyDescent="0.3">
      <c r="B2313" s="12" t="s">
        <v>8196</v>
      </c>
      <c r="C2313" s="13">
        <v>25.19</v>
      </c>
      <c r="D2313" s="13" t="str">
        <f t="shared" si="144"/>
        <v>Overweight</v>
      </c>
      <c r="E2313" s="13">
        <v>5.64</v>
      </c>
      <c r="F2313" s="13" t="str">
        <f t="shared" si="145"/>
        <v>Normal</v>
      </c>
      <c r="G2313" s="13" t="s">
        <v>8293</v>
      </c>
      <c r="H2313" s="13" t="s">
        <v>8291</v>
      </c>
      <c r="I2313" s="13" t="s">
        <v>8291</v>
      </c>
      <c r="J2313" s="27" t="s">
        <v>8292</v>
      </c>
      <c r="K2313" s="13" t="s">
        <v>8291</v>
      </c>
      <c r="L2313" s="13" t="str">
        <f t="shared" si="146"/>
        <v>No</v>
      </c>
      <c r="M2313" s="28">
        <f t="shared" si="147"/>
        <v>0</v>
      </c>
    </row>
    <row r="2314" spans="2:13" ht="15.75" customHeight="1" x14ac:dyDescent="0.3">
      <c r="B2314" s="12" t="s">
        <v>8199</v>
      </c>
      <c r="C2314" s="13">
        <v>20.54</v>
      </c>
      <c r="D2314" s="13" t="str">
        <f t="shared" si="144"/>
        <v>Healthy Weight</v>
      </c>
      <c r="E2314" s="13">
        <v>4.2</v>
      </c>
      <c r="F2314" s="13" t="str">
        <f t="shared" si="145"/>
        <v>Normal</v>
      </c>
      <c r="G2314" s="13" t="s">
        <v>8293</v>
      </c>
      <c r="H2314" s="13" t="s">
        <v>8291</v>
      </c>
      <c r="I2314" s="13" t="s">
        <v>8291</v>
      </c>
      <c r="J2314" s="27">
        <v>1</v>
      </c>
      <c r="K2314" s="13" t="s">
        <v>8291</v>
      </c>
      <c r="L2314" s="13" t="str">
        <f t="shared" si="146"/>
        <v>No</v>
      </c>
      <c r="M2314" s="28">
        <f t="shared" si="147"/>
        <v>1</v>
      </c>
    </row>
    <row r="2315" spans="2:13" ht="15.75" customHeight="1" x14ac:dyDescent="0.3">
      <c r="B2315" s="12" t="s">
        <v>8202</v>
      </c>
      <c r="C2315" s="13">
        <v>20.13</v>
      </c>
      <c r="D2315" s="13" t="str">
        <f t="shared" si="144"/>
        <v>Healthy Weight</v>
      </c>
      <c r="E2315" s="13">
        <v>5.42</v>
      </c>
      <c r="F2315" s="13" t="str">
        <f t="shared" si="145"/>
        <v>Normal</v>
      </c>
      <c r="G2315" s="13" t="s">
        <v>8291</v>
      </c>
      <c r="H2315" s="13" t="s">
        <v>8291</v>
      </c>
      <c r="I2315" s="13" t="s">
        <v>8291</v>
      </c>
      <c r="J2315" s="27" t="s">
        <v>8292</v>
      </c>
      <c r="K2315" s="13" t="s">
        <v>8291</v>
      </c>
      <c r="L2315" s="13" t="str">
        <f t="shared" si="146"/>
        <v>No</v>
      </c>
      <c r="M2315" s="28">
        <f t="shared" si="147"/>
        <v>0</v>
      </c>
    </row>
    <row r="2316" spans="2:13" ht="15.75" customHeight="1" x14ac:dyDescent="0.3">
      <c r="B2316" s="12" t="s">
        <v>8205</v>
      </c>
      <c r="C2316" s="13">
        <v>18.93</v>
      </c>
      <c r="D2316" s="13" t="str">
        <f t="shared" si="144"/>
        <v>Healthy Weight</v>
      </c>
      <c r="E2316" s="13">
        <v>6.11</v>
      </c>
      <c r="F2316" s="13" t="str">
        <f t="shared" si="145"/>
        <v>Prediabetes</v>
      </c>
      <c r="G2316" s="13" t="s">
        <v>8291</v>
      </c>
      <c r="H2316" s="13" t="s">
        <v>8291</v>
      </c>
      <c r="I2316" s="13" t="s">
        <v>8293</v>
      </c>
      <c r="J2316" s="27">
        <v>1</v>
      </c>
      <c r="K2316" s="13" t="s">
        <v>8291</v>
      </c>
      <c r="L2316" s="13" t="str">
        <f t="shared" si="146"/>
        <v>No</v>
      </c>
      <c r="M2316" s="28">
        <f t="shared" si="147"/>
        <v>1</v>
      </c>
    </row>
    <row r="2317" spans="2:13" ht="15.75" customHeight="1" x14ac:dyDescent="0.3">
      <c r="B2317" s="12" t="s">
        <v>8208</v>
      </c>
      <c r="C2317" s="13">
        <v>24.14</v>
      </c>
      <c r="D2317" s="13" t="str">
        <f t="shared" si="144"/>
        <v>Healthy Weight</v>
      </c>
      <c r="E2317" s="13">
        <v>5.29</v>
      </c>
      <c r="F2317" s="13" t="str">
        <f t="shared" si="145"/>
        <v>Normal</v>
      </c>
      <c r="G2317" s="13" t="s">
        <v>8291</v>
      </c>
      <c r="H2317" s="13" t="s">
        <v>8293</v>
      </c>
      <c r="I2317" s="13" t="s">
        <v>8291</v>
      </c>
      <c r="J2317" s="27">
        <v>1</v>
      </c>
      <c r="K2317" s="13" t="s">
        <v>8291</v>
      </c>
      <c r="L2317" s="13" t="str">
        <f t="shared" si="146"/>
        <v>No</v>
      </c>
      <c r="M2317" s="28">
        <f t="shared" si="147"/>
        <v>1</v>
      </c>
    </row>
    <row r="2318" spans="2:13" ht="15.75" customHeight="1" x14ac:dyDescent="0.3">
      <c r="B2318" s="12" t="s">
        <v>8211</v>
      </c>
      <c r="C2318" s="13">
        <v>25.03</v>
      </c>
      <c r="D2318" s="13" t="str">
        <f t="shared" si="144"/>
        <v>Overweight</v>
      </c>
      <c r="E2318" s="13">
        <v>5.91</v>
      </c>
      <c r="F2318" s="13" t="str">
        <f t="shared" si="145"/>
        <v>Prediabetes</v>
      </c>
      <c r="G2318" s="13" t="s">
        <v>8291</v>
      </c>
      <c r="H2318" s="13" t="s">
        <v>8293</v>
      </c>
      <c r="I2318" s="13" t="s">
        <v>8291</v>
      </c>
      <c r="J2318" s="27">
        <v>1</v>
      </c>
      <c r="K2318" s="13" t="s">
        <v>8291</v>
      </c>
      <c r="L2318" s="13" t="str">
        <f t="shared" si="146"/>
        <v>No</v>
      </c>
      <c r="M2318" s="28">
        <f t="shared" si="147"/>
        <v>1</v>
      </c>
    </row>
    <row r="2319" spans="2:13" ht="15.75" customHeight="1" x14ac:dyDescent="0.3">
      <c r="B2319" s="12" t="s">
        <v>8214</v>
      </c>
      <c r="C2319" s="13">
        <v>20.47</v>
      </c>
      <c r="D2319" s="13" t="str">
        <f t="shared" si="144"/>
        <v>Healthy Weight</v>
      </c>
      <c r="E2319" s="13">
        <v>5.81</v>
      </c>
      <c r="F2319" s="13" t="str">
        <f t="shared" si="145"/>
        <v>Prediabetes</v>
      </c>
      <c r="G2319" s="13" t="s">
        <v>8293</v>
      </c>
      <c r="H2319" s="13" t="s">
        <v>8291</v>
      </c>
      <c r="I2319" s="13" t="s">
        <v>8291</v>
      </c>
      <c r="J2319" s="27">
        <v>1</v>
      </c>
      <c r="K2319" s="13" t="s">
        <v>8291</v>
      </c>
      <c r="L2319" s="13" t="str">
        <f t="shared" si="146"/>
        <v>No</v>
      </c>
      <c r="M2319" s="28">
        <f t="shared" si="147"/>
        <v>1</v>
      </c>
    </row>
    <row r="2320" spans="2:13" ht="15.75" customHeight="1" x14ac:dyDescent="0.3">
      <c r="B2320" s="12" t="s">
        <v>8217</v>
      </c>
      <c r="C2320" s="13">
        <v>18.82</v>
      </c>
      <c r="D2320" s="13" t="str">
        <f t="shared" si="144"/>
        <v>Healthy Weight</v>
      </c>
      <c r="E2320" s="13">
        <v>5.51</v>
      </c>
      <c r="F2320" s="13" t="str">
        <f t="shared" si="145"/>
        <v>Normal</v>
      </c>
      <c r="G2320" s="13" t="s">
        <v>8293</v>
      </c>
      <c r="H2320" s="13" t="s">
        <v>8291</v>
      </c>
      <c r="I2320" s="13" t="s">
        <v>8291</v>
      </c>
      <c r="J2320" s="27" t="s">
        <v>8292</v>
      </c>
      <c r="K2320" s="13" t="s">
        <v>8291</v>
      </c>
      <c r="L2320" s="13" t="str">
        <f t="shared" si="146"/>
        <v>No</v>
      </c>
      <c r="M2320" s="28">
        <f t="shared" si="147"/>
        <v>0</v>
      </c>
    </row>
    <row r="2321" spans="2:13" ht="15.75" customHeight="1" x14ac:dyDescent="0.3">
      <c r="B2321" s="12" t="s">
        <v>8220</v>
      </c>
      <c r="C2321" s="13">
        <v>17.079999999999998</v>
      </c>
      <c r="D2321" s="13" t="str">
        <f t="shared" si="144"/>
        <v>Underweight</v>
      </c>
      <c r="E2321" s="13">
        <v>5.73</v>
      </c>
      <c r="F2321" s="13" t="str">
        <f t="shared" si="145"/>
        <v>Prediabetes</v>
      </c>
      <c r="G2321" s="13" t="s">
        <v>8291</v>
      </c>
      <c r="H2321" s="13" t="s">
        <v>8291</v>
      </c>
      <c r="I2321" s="13" t="s">
        <v>8293</v>
      </c>
      <c r="J2321" s="27">
        <v>1</v>
      </c>
      <c r="K2321" s="13" t="s">
        <v>8291</v>
      </c>
      <c r="L2321" s="13" t="str">
        <f t="shared" si="146"/>
        <v>No</v>
      </c>
      <c r="M2321" s="28">
        <f t="shared" si="147"/>
        <v>1</v>
      </c>
    </row>
    <row r="2322" spans="2:13" ht="15.75" customHeight="1" x14ac:dyDescent="0.3">
      <c r="B2322" s="12" t="s">
        <v>8224</v>
      </c>
      <c r="C2322" s="13">
        <v>19.21</v>
      </c>
      <c r="D2322" s="13" t="str">
        <f t="shared" si="144"/>
        <v>Healthy Weight</v>
      </c>
      <c r="E2322" s="13">
        <v>5.53</v>
      </c>
      <c r="F2322" s="13" t="str">
        <f t="shared" si="145"/>
        <v>Normal</v>
      </c>
      <c r="G2322" s="13" t="s">
        <v>8293</v>
      </c>
      <c r="H2322" s="13" t="s">
        <v>8291</v>
      </c>
      <c r="I2322" s="13" t="s">
        <v>8291</v>
      </c>
      <c r="J2322" s="27" t="s">
        <v>8292</v>
      </c>
      <c r="K2322" s="13" t="s">
        <v>8291</v>
      </c>
      <c r="L2322" s="13" t="str">
        <f t="shared" si="146"/>
        <v>No</v>
      </c>
      <c r="M2322" s="28">
        <f t="shared" si="147"/>
        <v>0</v>
      </c>
    </row>
    <row r="2323" spans="2:13" ht="15.75" customHeight="1" x14ac:dyDescent="0.3">
      <c r="B2323" s="12" t="s">
        <v>8228</v>
      </c>
      <c r="C2323" s="13">
        <v>17.86</v>
      </c>
      <c r="D2323" s="13" t="str">
        <f t="shared" si="144"/>
        <v>Underweight</v>
      </c>
      <c r="E2323" s="13">
        <v>5.43</v>
      </c>
      <c r="F2323" s="13" t="str">
        <f t="shared" si="145"/>
        <v>Normal</v>
      </c>
      <c r="G2323" s="13" t="s">
        <v>8291</v>
      </c>
      <c r="H2323" s="13" t="s">
        <v>8291</v>
      </c>
      <c r="I2323" s="13" t="s">
        <v>8293</v>
      </c>
      <c r="J2323" s="27">
        <v>1</v>
      </c>
      <c r="K2323" s="13" t="s">
        <v>8291</v>
      </c>
      <c r="L2323" s="13" t="str">
        <f t="shared" si="146"/>
        <v>No</v>
      </c>
      <c r="M2323" s="28">
        <f t="shared" si="147"/>
        <v>1</v>
      </c>
    </row>
    <row r="2324" spans="2:13" ht="15.75" customHeight="1" x14ac:dyDescent="0.3">
      <c r="B2324" s="12" t="s">
        <v>8231</v>
      </c>
      <c r="C2324" s="13">
        <v>21.38</v>
      </c>
      <c r="D2324" s="13" t="str">
        <f t="shared" si="144"/>
        <v>Healthy Weight</v>
      </c>
      <c r="E2324" s="13">
        <v>8.01</v>
      </c>
      <c r="F2324" s="13" t="str">
        <f t="shared" si="145"/>
        <v>Diabetes</v>
      </c>
      <c r="G2324" s="13" t="s">
        <v>8291</v>
      </c>
      <c r="H2324" s="13" t="s">
        <v>8291</v>
      </c>
      <c r="I2324" s="13" t="s">
        <v>8291</v>
      </c>
      <c r="J2324" s="27" t="s">
        <v>8292</v>
      </c>
      <c r="K2324" s="13" t="s">
        <v>8291</v>
      </c>
      <c r="L2324" s="13" t="str">
        <f t="shared" si="146"/>
        <v>No</v>
      </c>
      <c r="M2324" s="28">
        <f t="shared" si="147"/>
        <v>0</v>
      </c>
    </row>
    <row r="2325" spans="2:13" ht="15.75" customHeight="1" x14ac:dyDescent="0.3">
      <c r="B2325" s="12" t="s">
        <v>8235</v>
      </c>
      <c r="C2325" s="13">
        <v>23.35</v>
      </c>
      <c r="D2325" s="13" t="str">
        <f t="shared" si="144"/>
        <v>Healthy Weight</v>
      </c>
      <c r="E2325" s="13">
        <v>5.94</v>
      </c>
      <c r="F2325" s="13" t="str">
        <f t="shared" si="145"/>
        <v>Prediabetes</v>
      </c>
      <c r="G2325" s="13" t="s">
        <v>8291</v>
      </c>
      <c r="H2325" s="13" t="s">
        <v>8291</v>
      </c>
      <c r="I2325" s="13" t="s">
        <v>8291</v>
      </c>
      <c r="J2325" s="27" t="s">
        <v>8292</v>
      </c>
      <c r="K2325" s="13" t="s">
        <v>8291</v>
      </c>
      <c r="L2325" s="13" t="str">
        <f t="shared" si="146"/>
        <v>No</v>
      </c>
      <c r="M2325" s="28">
        <f t="shared" si="147"/>
        <v>0</v>
      </c>
    </row>
    <row r="2326" spans="2:13" ht="15.75" customHeight="1" x14ac:dyDescent="0.3">
      <c r="B2326" s="12" t="s">
        <v>8238</v>
      </c>
      <c r="C2326" s="13">
        <v>22.24</v>
      </c>
      <c r="D2326" s="13" t="str">
        <f t="shared" si="144"/>
        <v>Healthy Weight</v>
      </c>
      <c r="E2326" s="13">
        <v>5.04</v>
      </c>
      <c r="F2326" s="13" t="str">
        <f t="shared" si="145"/>
        <v>Normal</v>
      </c>
      <c r="G2326" s="13" t="s">
        <v>8291</v>
      </c>
      <c r="H2326" s="13" t="s">
        <v>8291</v>
      </c>
      <c r="I2326" s="13" t="s">
        <v>8291</v>
      </c>
      <c r="J2326" s="27" t="s">
        <v>8292</v>
      </c>
      <c r="K2326" s="13" t="s">
        <v>8291</v>
      </c>
      <c r="L2326" s="13" t="str">
        <f t="shared" si="146"/>
        <v>No</v>
      </c>
      <c r="M2326" s="28">
        <f t="shared" si="147"/>
        <v>0</v>
      </c>
    </row>
    <row r="2327" spans="2:13" ht="15.75" customHeight="1" x14ac:dyDescent="0.3">
      <c r="B2327" s="12" t="s">
        <v>8242</v>
      </c>
      <c r="C2327" s="13">
        <v>24.76</v>
      </c>
      <c r="D2327" s="13" t="str">
        <f t="shared" si="144"/>
        <v>Healthy Weight</v>
      </c>
      <c r="E2327" s="13">
        <v>4.54</v>
      </c>
      <c r="F2327" s="13" t="str">
        <f t="shared" si="145"/>
        <v>Normal</v>
      </c>
      <c r="G2327" s="13" t="s">
        <v>8293</v>
      </c>
      <c r="H2327" s="13" t="s">
        <v>8291</v>
      </c>
      <c r="I2327" s="13" t="s">
        <v>8291</v>
      </c>
      <c r="J2327" s="27" t="s">
        <v>8292</v>
      </c>
      <c r="K2327" s="13" t="s">
        <v>8291</v>
      </c>
      <c r="L2327" s="13" t="str">
        <f t="shared" si="146"/>
        <v>No</v>
      </c>
      <c r="M2327" s="28">
        <f t="shared" si="147"/>
        <v>0</v>
      </c>
    </row>
    <row r="2328" spans="2:13" ht="15.75" customHeight="1" x14ac:dyDescent="0.3">
      <c r="B2328" s="12" t="s">
        <v>8245</v>
      </c>
      <c r="C2328" s="13">
        <v>20.100000000000001</v>
      </c>
      <c r="D2328" s="13" t="str">
        <f t="shared" si="144"/>
        <v>Healthy Weight</v>
      </c>
      <c r="E2328" s="13">
        <v>5.6</v>
      </c>
      <c r="F2328" s="13" t="str">
        <f t="shared" si="145"/>
        <v>Normal</v>
      </c>
      <c r="G2328" s="13" t="s">
        <v>8293</v>
      </c>
      <c r="H2328" s="13" t="s">
        <v>8291</v>
      </c>
      <c r="I2328" s="13" t="s">
        <v>8293</v>
      </c>
      <c r="J2328" s="27">
        <v>1</v>
      </c>
      <c r="K2328" s="13" t="s">
        <v>8291</v>
      </c>
      <c r="L2328" s="13" t="str">
        <f t="shared" si="146"/>
        <v>No</v>
      </c>
      <c r="M2328" s="28">
        <f t="shared" si="147"/>
        <v>1</v>
      </c>
    </row>
    <row r="2329" spans="2:13" ht="15.75" customHeight="1" x14ac:dyDescent="0.3">
      <c r="B2329" s="12" t="s">
        <v>8249</v>
      </c>
      <c r="C2329" s="13">
        <v>21.77</v>
      </c>
      <c r="D2329" s="13" t="str">
        <f t="shared" si="144"/>
        <v>Healthy Weight</v>
      </c>
      <c r="E2329" s="13">
        <v>10.67</v>
      </c>
      <c r="F2329" s="13" t="str">
        <f t="shared" si="145"/>
        <v>Diabetes</v>
      </c>
      <c r="G2329" s="13" t="s">
        <v>8291</v>
      </c>
      <c r="H2329" s="13" t="s">
        <v>8291</v>
      </c>
      <c r="I2329" s="13" t="s">
        <v>8291</v>
      </c>
      <c r="J2329" s="27" t="s">
        <v>8292</v>
      </c>
      <c r="K2329" s="13" t="s">
        <v>8291</v>
      </c>
      <c r="L2329" s="13" t="str">
        <f t="shared" si="146"/>
        <v>No</v>
      </c>
      <c r="M2329" s="28">
        <f t="shared" si="147"/>
        <v>0</v>
      </c>
    </row>
    <row r="2330" spans="2:13" ht="15.75" customHeight="1" x14ac:dyDescent="0.3">
      <c r="B2330" s="12" t="s">
        <v>8251</v>
      </c>
      <c r="C2330" s="13">
        <v>17.82</v>
      </c>
      <c r="D2330" s="13" t="str">
        <f t="shared" si="144"/>
        <v>Underweight</v>
      </c>
      <c r="E2330" s="13">
        <v>5.26</v>
      </c>
      <c r="F2330" s="13" t="str">
        <f t="shared" si="145"/>
        <v>Normal</v>
      </c>
      <c r="G2330" s="13" t="s">
        <v>8293</v>
      </c>
      <c r="H2330" s="13" t="s">
        <v>8291</v>
      </c>
      <c r="I2330" s="13" t="s">
        <v>8291</v>
      </c>
      <c r="J2330" s="27">
        <v>1</v>
      </c>
      <c r="K2330" s="13" t="s">
        <v>8291</v>
      </c>
      <c r="L2330" s="13" t="str">
        <f t="shared" si="146"/>
        <v>No</v>
      </c>
      <c r="M2330" s="28">
        <f t="shared" si="147"/>
        <v>1</v>
      </c>
    </row>
    <row r="2331" spans="2:13" ht="15.75" customHeight="1" x14ac:dyDescent="0.3">
      <c r="B2331" s="12" t="s">
        <v>8254</v>
      </c>
      <c r="C2331" s="13">
        <v>17.07</v>
      </c>
      <c r="D2331" s="13" t="str">
        <f t="shared" si="144"/>
        <v>Underweight</v>
      </c>
      <c r="E2331" s="13">
        <v>5.22</v>
      </c>
      <c r="F2331" s="13" t="str">
        <f t="shared" si="145"/>
        <v>Normal</v>
      </c>
      <c r="G2331" s="13" t="s">
        <v>8291</v>
      </c>
      <c r="H2331" s="13" t="s">
        <v>8291</v>
      </c>
      <c r="I2331" s="13" t="s">
        <v>8293</v>
      </c>
      <c r="J2331" s="27">
        <v>1</v>
      </c>
      <c r="K2331" s="13" t="s">
        <v>8291</v>
      </c>
      <c r="L2331" s="13" t="str">
        <f t="shared" si="146"/>
        <v>No</v>
      </c>
      <c r="M2331" s="28">
        <f t="shared" si="147"/>
        <v>1</v>
      </c>
    </row>
    <row r="2332" spans="2:13" ht="15.75" customHeight="1" x14ac:dyDescent="0.3">
      <c r="B2332" s="12" t="s">
        <v>8258</v>
      </c>
      <c r="C2332" s="13">
        <v>22.24</v>
      </c>
      <c r="D2332" s="13" t="str">
        <f t="shared" si="144"/>
        <v>Healthy Weight</v>
      </c>
      <c r="E2332" s="13">
        <v>4.29</v>
      </c>
      <c r="F2332" s="13" t="str">
        <f t="shared" si="145"/>
        <v>Normal</v>
      </c>
      <c r="G2332" s="13" t="s">
        <v>8293</v>
      </c>
      <c r="H2332" s="13" t="s">
        <v>8291</v>
      </c>
      <c r="I2332" s="13" t="s">
        <v>8291</v>
      </c>
      <c r="J2332" s="27" t="s">
        <v>8292</v>
      </c>
      <c r="K2332" s="13" t="s">
        <v>8291</v>
      </c>
      <c r="L2332" s="13" t="str">
        <f t="shared" si="146"/>
        <v>No</v>
      </c>
      <c r="M2332" s="28">
        <f t="shared" si="147"/>
        <v>0</v>
      </c>
    </row>
    <row r="2333" spans="2:13" ht="15.75" customHeight="1" x14ac:dyDescent="0.3">
      <c r="B2333" s="12" t="s">
        <v>8262</v>
      </c>
      <c r="C2333" s="13">
        <v>22.34</v>
      </c>
      <c r="D2333" s="13" t="str">
        <f t="shared" si="144"/>
        <v>Healthy Weight</v>
      </c>
      <c r="E2333" s="13">
        <v>5.57</v>
      </c>
      <c r="F2333" s="13" t="str">
        <f t="shared" si="145"/>
        <v>Normal</v>
      </c>
      <c r="G2333" s="13" t="s">
        <v>8291</v>
      </c>
      <c r="H2333" s="13" t="s">
        <v>8291</v>
      </c>
      <c r="I2333" s="13" t="s">
        <v>8291</v>
      </c>
      <c r="J2333" s="27">
        <v>1</v>
      </c>
      <c r="K2333" s="13" t="s">
        <v>8291</v>
      </c>
      <c r="L2333" s="13" t="str">
        <f t="shared" si="146"/>
        <v>No</v>
      </c>
      <c r="M2333" s="28">
        <f t="shared" si="147"/>
        <v>1</v>
      </c>
    </row>
    <row r="2334" spans="2:13" ht="15.75" customHeight="1" x14ac:dyDescent="0.3">
      <c r="B2334" s="12" t="s">
        <v>8265</v>
      </c>
      <c r="C2334" s="13">
        <v>17.7</v>
      </c>
      <c r="D2334" s="13" t="str">
        <f t="shared" si="144"/>
        <v>Underweight</v>
      </c>
      <c r="E2334" s="13">
        <v>6.28</v>
      </c>
      <c r="F2334" s="13" t="str">
        <f t="shared" si="145"/>
        <v>Prediabetes</v>
      </c>
      <c r="G2334" s="13" t="s">
        <v>8291</v>
      </c>
      <c r="H2334" s="13" t="s">
        <v>8291</v>
      </c>
      <c r="I2334" s="13" t="s">
        <v>8291</v>
      </c>
      <c r="J2334" s="27">
        <v>1</v>
      </c>
      <c r="K2334" s="13" t="s">
        <v>8291</v>
      </c>
      <c r="L2334" s="13" t="str">
        <f t="shared" si="146"/>
        <v>No</v>
      </c>
      <c r="M2334" s="28">
        <f t="shared" si="147"/>
        <v>1</v>
      </c>
    </row>
    <row r="2335" spans="2:13" ht="15.75" customHeight="1" x14ac:dyDescent="0.3">
      <c r="B2335" s="12" t="s">
        <v>8269</v>
      </c>
      <c r="C2335" s="13">
        <v>16.47</v>
      </c>
      <c r="D2335" s="13" t="str">
        <f t="shared" si="144"/>
        <v>Underweight</v>
      </c>
      <c r="E2335" s="13">
        <v>6.35</v>
      </c>
      <c r="F2335" s="13" t="str">
        <f t="shared" si="145"/>
        <v>Prediabetes</v>
      </c>
      <c r="G2335" s="13" t="s">
        <v>8291</v>
      </c>
      <c r="H2335" s="13" t="s">
        <v>8291</v>
      </c>
      <c r="I2335" s="13" t="s">
        <v>8293</v>
      </c>
      <c r="J2335" s="27">
        <v>1</v>
      </c>
      <c r="K2335" s="13" t="s">
        <v>8291</v>
      </c>
      <c r="L2335" s="13" t="str">
        <f t="shared" si="146"/>
        <v>No</v>
      </c>
      <c r="M2335" s="28">
        <f t="shared" si="147"/>
        <v>1</v>
      </c>
    </row>
    <row r="2336" spans="2:13" ht="15.75" customHeight="1" x14ac:dyDescent="0.3">
      <c r="B2336" s="12" t="s">
        <v>8272</v>
      </c>
      <c r="C2336" s="13">
        <v>17.600000000000001</v>
      </c>
      <c r="D2336" s="13" t="str">
        <f t="shared" si="144"/>
        <v>Underweight</v>
      </c>
      <c r="E2336" s="13">
        <v>4.3899999999999997</v>
      </c>
      <c r="F2336" s="13" t="str">
        <f t="shared" si="145"/>
        <v>Normal</v>
      </c>
      <c r="G2336" s="13" t="s">
        <v>8291</v>
      </c>
      <c r="H2336" s="13" t="s">
        <v>8291</v>
      </c>
      <c r="I2336" s="13" t="s">
        <v>8291</v>
      </c>
      <c r="J2336" s="27">
        <v>1</v>
      </c>
      <c r="K2336" s="13" t="s">
        <v>8291</v>
      </c>
      <c r="L2336" s="13" t="str">
        <f t="shared" si="146"/>
        <v>No</v>
      </c>
      <c r="M2336" s="28">
        <f t="shared" si="147"/>
        <v>1</v>
      </c>
    </row>
    <row r="2337" spans="2:13" ht="15.75" customHeight="1" thickBot="1" x14ac:dyDescent="0.35">
      <c r="B2337" s="17" t="s">
        <v>8276</v>
      </c>
      <c r="C2337" s="18">
        <v>17.579999999999998</v>
      </c>
      <c r="D2337" s="18" t="str">
        <f t="shared" si="144"/>
        <v>Underweight</v>
      </c>
      <c r="E2337" s="18">
        <v>4.51</v>
      </c>
      <c r="F2337" s="18" t="str">
        <f t="shared" si="145"/>
        <v>Normal</v>
      </c>
      <c r="G2337" s="18" t="s">
        <v>8291</v>
      </c>
      <c r="H2337" s="18" t="s">
        <v>8291</v>
      </c>
      <c r="I2337" s="18" t="s">
        <v>8291</v>
      </c>
      <c r="J2337" s="31">
        <v>1</v>
      </c>
      <c r="K2337" s="18" t="s">
        <v>8291</v>
      </c>
      <c r="L2337" s="18" t="str">
        <f t="shared" si="146"/>
        <v>No</v>
      </c>
      <c r="M2337" s="30">
        <f t="shared" si="147"/>
        <v>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340"/>
  <sheetViews>
    <sheetView workbookViewId="0">
      <selection activeCell="U4" sqref="U4"/>
    </sheetView>
  </sheetViews>
  <sheetFormatPr defaultColWidth="14.44140625" defaultRowHeight="15" customHeight="1" x14ac:dyDescent="0.3"/>
  <cols>
    <col min="1" max="1" width="8.6640625" customWidth="1"/>
    <col min="2" max="2" width="12.88671875" customWidth="1"/>
    <col min="3" max="3" width="9.33203125" customWidth="1"/>
    <col min="4" max="4" width="8.6640625" customWidth="1"/>
    <col min="5" max="5" width="9.33203125" customWidth="1"/>
    <col min="6" max="6" width="10.33203125" customWidth="1"/>
    <col min="7" max="7" width="13.44140625" customWidth="1"/>
    <col min="8" max="8" width="14.5546875" customWidth="1"/>
    <col min="9" max="9" width="9.33203125" customWidth="1"/>
    <col min="10" max="10" width="8.6640625" customWidth="1"/>
    <col min="11" max="11" width="16.109375" customWidth="1"/>
    <col min="12" max="12" width="14.44140625" customWidth="1"/>
    <col min="13" max="13" width="14.5546875" customWidth="1"/>
    <col min="14" max="14" width="9.33203125" customWidth="1"/>
    <col min="15" max="15" width="15.88671875" customWidth="1"/>
    <col min="16" max="16" width="9.33203125" customWidth="1"/>
  </cols>
  <sheetData>
    <row r="2" spans="1:16" ht="34.5" customHeight="1" x14ac:dyDescent="0.3">
      <c r="A2" s="1"/>
      <c r="B2" s="32" t="s">
        <v>0</v>
      </c>
      <c r="C2" s="33" t="s">
        <v>8295</v>
      </c>
      <c r="D2" s="33" t="s">
        <v>8296</v>
      </c>
      <c r="E2" s="33" t="s">
        <v>8297</v>
      </c>
      <c r="F2" s="33" t="s">
        <v>8298</v>
      </c>
      <c r="G2" s="33" t="s">
        <v>8299</v>
      </c>
      <c r="H2" s="33" t="s">
        <v>8300</v>
      </c>
      <c r="I2" s="33" t="s">
        <v>8301</v>
      </c>
      <c r="J2" s="33" t="s">
        <v>8302</v>
      </c>
      <c r="K2" s="34" t="s">
        <v>8303</v>
      </c>
      <c r="L2" s="34" t="s">
        <v>8304</v>
      </c>
      <c r="M2" s="35" t="s">
        <v>8305</v>
      </c>
      <c r="N2" s="35" t="s">
        <v>8306</v>
      </c>
      <c r="O2" s="34" t="s">
        <v>8307</v>
      </c>
      <c r="P2" s="36" t="s">
        <v>8308</v>
      </c>
    </row>
    <row r="3" spans="1:16" x14ac:dyDescent="0.3">
      <c r="B3" s="37" t="s">
        <v>8276</v>
      </c>
      <c r="C3" s="38">
        <v>1992</v>
      </c>
      <c r="D3" s="39" t="s">
        <v>8309</v>
      </c>
      <c r="E3" s="38">
        <v>9</v>
      </c>
      <c r="F3" s="38">
        <v>0</v>
      </c>
      <c r="G3" s="40">
        <v>563.84</v>
      </c>
      <c r="H3" s="38" t="s">
        <v>8310</v>
      </c>
      <c r="I3" s="38" t="s">
        <v>8311</v>
      </c>
      <c r="J3" s="38" t="s">
        <v>8312</v>
      </c>
      <c r="K3" s="39" t="str">
        <f t="shared" ref="K3:K66" si="0">IF(D3="?", "Sep",D3)</f>
        <v>Jul</v>
      </c>
      <c r="L3" s="38">
        <f t="shared" ref="L3:L66" si="1">IF(C3="?","1983",C3)</f>
        <v>1992</v>
      </c>
      <c r="M3" s="38" t="str">
        <f t="shared" ref="M3:M66" si="2">IF(H3="?", "tier - 2",H3)</f>
        <v>tier - 2</v>
      </c>
      <c r="N3" s="38" t="str">
        <f t="shared" ref="N3:N66" si="3">IF(I3="?", "tier - 2", I3)</f>
        <v>tier - 3</v>
      </c>
      <c r="O3" s="41" t="str">
        <f t="shared" ref="O3:O66" si="4">CONCATENATE(E3&amp;"-"&amp;K3&amp;"-"&amp;L3)</f>
        <v>9-Jul-1992</v>
      </c>
      <c r="P3" s="42">
        <f t="shared" ref="P3:P66" si="5">2023-L3</f>
        <v>31</v>
      </c>
    </row>
    <row r="4" spans="1:16" x14ac:dyDescent="0.3">
      <c r="B4" s="12" t="s">
        <v>8272</v>
      </c>
      <c r="C4" s="27">
        <v>1992</v>
      </c>
      <c r="D4" s="13" t="s">
        <v>8313</v>
      </c>
      <c r="E4" s="27">
        <v>30</v>
      </c>
      <c r="F4" s="27">
        <v>0</v>
      </c>
      <c r="G4" s="43">
        <v>570.62</v>
      </c>
      <c r="H4" s="27" t="s">
        <v>8310</v>
      </c>
      <c r="I4" s="27" t="s">
        <v>8314</v>
      </c>
      <c r="J4" s="27" t="s">
        <v>8312</v>
      </c>
      <c r="K4" s="13" t="str">
        <f t="shared" si="0"/>
        <v>Nov</v>
      </c>
      <c r="L4" s="27">
        <f t="shared" si="1"/>
        <v>1992</v>
      </c>
      <c r="M4" s="27" t="str">
        <f t="shared" si="2"/>
        <v>tier - 2</v>
      </c>
      <c r="N4" s="27" t="str">
        <f t="shared" si="3"/>
        <v>tier - 1</v>
      </c>
      <c r="O4" s="44" t="str">
        <f t="shared" si="4"/>
        <v>30-Nov-1992</v>
      </c>
      <c r="P4" s="29">
        <f t="shared" si="5"/>
        <v>31</v>
      </c>
    </row>
    <row r="5" spans="1:16" x14ac:dyDescent="0.3">
      <c r="B5" s="12" t="s">
        <v>8269</v>
      </c>
      <c r="C5" s="27">
        <v>1993</v>
      </c>
      <c r="D5" s="13" t="s">
        <v>8315</v>
      </c>
      <c r="E5" s="27">
        <v>30</v>
      </c>
      <c r="F5" s="27">
        <v>0</v>
      </c>
      <c r="G5" s="43">
        <v>600</v>
      </c>
      <c r="H5" s="27" t="s">
        <v>8310</v>
      </c>
      <c r="I5" s="27" t="s">
        <v>8314</v>
      </c>
      <c r="J5" s="27" t="s">
        <v>8312</v>
      </c>
      <c r="K5" s="13" t="str">
        <f t="shared" si="0"/>
        <v>Jun</v>
      </c>
      <c r="L5" s="27">
        <f t="shared" si="1"/>
        <v>1993</v>
      </c>
      <c r="M5" s="27" t="str">
        <f t="shared" si="2"/>
        <v>tier - 2</v>
      </c>
      <c r="N5" s="27" t="str">
        <f t="shared" si="3"/>
        <v>tier - 1</v>
      </c>
      <c r="O5" s="44" t="str">
        <f t="shared" si="4"/>
        <v>30-Jun-1993</v>
      </c>
      <c r="P5" s="29">
        <f t="shared" si="5"/>
        <v>30</v>
      </c>
    </row>
    <row r="6" spans="1:16" x14ac:dyDescent="0.3">
      <c r="B6" s="12" t="s">
        <v>8265</v>
      </c>
      <c r="C6" s="27">
        <v>1992</v>
      </c>
      <c r="D6" s="13" t="s">
        <v>8316</v>
      </c>
      <c r="E6" s="27">
        <v>13</v>
      </c>
      <c r="F6" s="27">
        <v>0</v>
      </c>
      <c r="G6" s="43">
        <v>604.54</v>
      </c>
      <c r="H6" s="27" t="s">
        <v>8311</v>
      </c>
      <c r="I6" s="27" t="s">
        <v>8311</v>
      </c>
      <c r="J6" s="27" t="s">
        <v>8312</v>
      </c>
      <c r="K6" s="13" t="str">
        <f t="shared" si="0"/>
        <v>Sep</v>
      </c>
      <c r="L6" s="27">
        <f t="shared" si="1"/>
        <v>1992</v>
      </c>
      <c r="M6" s="27" t="str">
        <f t="shared" si="2"/>
        <v>tier - 3</v>
      </c>
      <c r="N6" s="27" t="str">
        <f t="shared" si="3"/>
        <v>tier - 3</v>
      </c>
      <c r="O6" s="44" t="str">
        <f t="shared" si="4"/>
        <v>13-Sep-1992</v>
      </c>
      <c r="P6" s="29">
        <f t="shared" si="5"/>
        <v>31</v>
      </c>
    </row>
    <row r="7" spans="1:16" x14ac:dyDescent="0.3">
      <c r="B7" s="12" t="s">
        <v>8262</v>
      </c>
      <c r="C7" s="27">
        <v>1998</v>
      </c>
      <c r="D7" s="13" t="s">
        <v>8309</v>
      </c>
      <c r="E7" s="27">
        <v>27</v>
      </c>
      <c r="F7" s="27">
        <v>0</v>
      </c>
      <c r="G7" s="43">
        <v>637.26</v>
      </c>
      <c r="H7" s="27" t="s">
        <v>8311</v>
      </c>
      <c r="I7" s="27" t="s">
        <v>8311</v>
      </c>
      <c r="J7" s="27" t="s">
        <v>8312</v>
      </c>
      <c r="K7" s="13" t="str">
        <f t="shared" si="0"/>
        <v>Jul</v>
      </c>
      <c r="L7" s="27">
        <f t="shared" si="1"/>
        <v>1998</v>
      </c>
      <c r="M7" s="27" t="str">
        <f t="shared" si="2"/>
        <v>tier - 3</v>
      </c>
      <c r="N7" s="27" t="str">
        <f t="shared" si="3"/>
        <v>tier - 3</v>
      </c>
      <c r="O7" s="44" t="str">
        <f t="shared" si="4"/>
        <v>27-Jul-1998</v>
      </c>
      <c r="P7" s="29">
        <f t="shared" si="5"/>
        <v>25</v>
      </c>
    </row>
    <row r="8" spans="1:16" x14ac:dyDescent="0.3">
      <c r="B8" s="12" t="s">
        <v>8258</v>
      </c>
      <c r="C8" s="27">
        <v>2001</v>
      </c>
      <c r="D8" s="13" t="s">
        <v>8313</v>
      </c>
      <c r="E8" s="27">
        <v>20</v>
      </c>
      <c r="F8" s="27">
        <v>0</v>
      </c>
      <c r="G8" s="43">
        <v>646.14</v>
      </c>
      <c r="H8" s="27" t="s">
        <v>8311</v>
      </c>
      <c r="I8" s="27" t="s">
        <v>8311</v>
      </c>
      <c r="J8" s="27" t="s">
        <v>8317</v>
      </c>
      <c r="K8" s="13" t="str">
        <f t="shared" si="0"/>
        <v>Nov</v>
      </c>
      <c r="L8" s="27">
        <f t="shared" si="1"/>
        <v>2001</v>
      </c>
      <c r="M8" s="27" t="str">
        <f t="shared" si="2"/>
        <v>tier - 3</v>
      </c>
      <c r="N8" s="27" t="str">
        <f t="shared" si="3"/>
        <v>tier - 3</v>
      </c>
      <c r="O8" s="44" t="str">
        <f t="shared" si="4"/>
        <v>20-Nov-2001</v>
      </c>
      <c r="P8" s="29">
        <f t="shared" si="5"/>
        <v>22</v>
      </c>
    </row>
    <row r="9" spans="1:16" x14ac:dyDescent="0.3">
      <c r="B9" s="12" t="s">
        <v>8254</v>
      </c>
      <c r="C9" s="27">
        <v>1993</v>
      </c>
      <c r="D9" s="13" t="s">
        <v>8315</v>
      </c>
      <c r="E9" s="27">
        <v>1</v>
      </c>
      <c r="F9" s="27">
        <v>0</v>
      </c>
      <c r="G9" s="43">
        <v>650</v>
      </c>
      <c r="H9" s="27" t="s">
        <v>8311</v>
      </c>
      <c r="I9" s="27" t="s">
        <v>8311</v>
      </c>
      <c r="J9" s="27" t="s">
        <v>8312</v>
      </c>
      <c r="K9" s="13" t="str">
        <f t="shared" si="0"/>
        <v>Jun</v>
      </c>
      <c r="L9" s="27">
        <f t="shared" si="1"/>
        <v>1993</v>
      </c>
      <c r="M9" s="27" t="str">
        <f t="shared" si="2"/>
        <v>tier - 3</v>
      </c>
      <c r="N9" s="27" t="str">
        <f t="shared" si="3"/>
        <v>tier - 3</v>
      </c>
      <c r="O9" s="44" t="str">
        <f t="shared" si="4"/>
        <v>1-Jun-1993</v>
      </c>
      <c r="P9" s="29">
        <f t="shared" si="5"/>
        <v>30</v>
      </c>
    </row>
    <row r="10" spans="1:16" x14ac:dyDescent="0.3">
      <c r="B10" s="12" t="s">
        <v>8251</v>
      </c>
      <c r="C10" s="27">
        <v>1995</v>
      </c>
      <c r="D10" s="13" t="s">
        <v>8309</v>
      </c>
      <c r="E10" s="27">
        <v>4</v>
      </c>
      <c r="F10" s="27">
        <v>0</v>
      </c>
      <c r="G10" s="43">
        <v>650</v>
      </c>
      <c r="H10" s="27" t="s">
        <v>8311</v>
      </c>
      <c r="I10" s="27" t="s">
        <v>8311</v>
      </c>
      <c r="J10" s="27" t="s">
        <v>8312</v>
      </c>
      <c r="K10" s="13" t="str">
        <f t="shared" si="0"/>
        <v>Jul</v>
      </c>
      <c r="L10" s="27">
        <f t="shared" si="1"/>
        <v>1995</v>
      </c>
      <c r="M10" s="27" t="str">
        <f t="shared" si="2"/>
        <v>tier - 3</v>
      </c>
      <c r="N10" s="27" t="str">
        <f t="shared" si="3"/>
        <v>tier - 3</v>
      </c>
      <c r="O10" s="44" t="str">
        <f t="shared" si="4"/>
        <v>4-Jul-1995</v>
      </c>
      <c r="P10" s="29">
        <f t="shared" si="5"/>
        <v>28</v>
      </c>
    </row>
    <row r="11" spans="1:16" x14ac:dyDescent="0.3">
      <c r="B11" s="12" t="s">
        <v>8249</v>
      </c>
      <c r="C11" s="27">
        <v>2002</v>
      </c>
      <c r="D11" s="13" t="s">
        <v>8313</v>
      </c>
      <c r="E11" s="27">
        <v>29</v>
      </c>
      <c r="F11" s="27">
        <v>0</v>
      </c>
      <c r="G11" s="43">
        <v>668</v>
      </c>
      <c r="H11" s="27" t="s">
        <v>8311</v>
      </c>
      <c r="I11" s="27" t="s">
        <v>8310</v>
      </c>
      <c r="J11" s="27" t="s">
        <v>8317</v>
      </c>
      <c r="K11" s="13" t="str">
        <f t="shared" si="0"/>
        <v>Nov</v>
      </c>
      <c r="L11" s="27">
        <f t="shared" si="1"/>
        <v>2002</v>
      </c>
      <c r="M11" s="27" t="str">
        <f t="shared" si="2"/>
        <v>tier - 3</v>
      </c>
      <c r="N11" s="27" t="str">
        <f t="shared" si="3"/>
        <v>tier - 2</v>
      </c>
      <c r="O11" s="44" t="str">
        <f t="shared" si="4"/>
        <v>29-Nov-2002</v>
      </c>
      <c r="P11" s="29">
        <f t="shared" si="5"/>
        <v>21</v>
      </c>
    </row>
    <row r="12" spans="1:16" x14ac:dyDescent="0.3">
      <c r="B12" s="12" t="s">
        <v>8245</v>
      </c>
      <c r="C12" s="27">
        <v>1997</v>
      </c>
      <c r="D12" s="13" t="s">
        <v>8313</v>
      </c>
      <c r="E12" s="27">
        <v>9</v>
      </c>
      <c r="F12" s="27">
        <v>0</v>
      </c>
      <c r="G12" s="43">
        <v>670</v>
      </c>
      <c r="H12" s="27" t="s">
        <v>8311</v>
      </c>
      <c r="I12" s="27" t="s">
        <v>8311</v>
      </c>
      <c r="J12" s="27" t="s">
        <v>8312</v>
      </c>
      <c r="K12" s="13" t="str">
        <f t="shared" si="0"/>
        <v>Nov</v>
      </c>
      <c r="L12" s="27">
        <f t="shared" si="1"/>
        <v>1997</v>
      </c>
      <c r="M12" s="27" t="str">
        <f t="shared" si="2"/>
        <v>tier - 3</v>
      </c>
      <c r="N12" s="27" t="str">
        <f t="shared" si="3"/>
        <v>tier - 3</v>
      </c>
      <c r="O12" s="44" t="str">
        <f t="shared" si="4"/>
        <v>9-Nov-1997</v>
      </c>
      <c r="P12" s="29">
        <f t="shared" si="5"/>
        <v>26</v>
      </c>
    </row>
    <row r="13" spans="1:16" x14ac:dyDescent="0.3">
      <c r="B13" s="12" t="s">
        <v>8242</v>
      </c>
      <c r="C13" s="27">
        <v>2001</v>
      </c>
      <c r="D13" s="13" t="s">
        <v>8316</v>
      </c>
      <c r="E13" s="27">
        <v>12</v>
      </c>
      <c r="F13" s="27">
        <v>0</v>
      </c>
      <c r="G13" s="43">
        <v>687.54</v>
      </c>
      <c r="H13" s="27" t="s">
        <v>8311</v>
      </c>
      <c r="I13" s="27" t="s">
        <v>8310</v>
      </c>
      <c r="J13" s="27" t="s">
        <v>8312</v>
      </c>
      <c r="K13" s="13" t="str">
        <f t="shared" si="0"/>
        <v>Sep</v>
      </c>
      <c r="L13" s="27">
        <f t="shared" si="1"/>
        <v>2001</v>
      </c>
      <c r="M13" s="27" t="str">
        <f t="shared" si="2"/>
        <v>tier - 3</v>
      </c>
      <c r="N13" s="27" t="str">
        <f t="shared" si="3"/>
        <v>tier - 2</v>
      </c>
      <c r="O13" s="44" t="str">
        <f t="shared" si="4"/>
        <v>12-Sep-2001</v>
      </c>
      <c r="P13" s="29">
        <f t="shared" si="5"/>
        <v>22</v>
      </c>
    </row>
    <row r="14" spans="1:16" x14ac:dyDescent="0.3">
      <c r="B14" s="12" t="s">
        <v>8238</v>
      </c>
      <c r="C14" s="27">
        <v>1999</v>
      </c>
      <c r="D14" s="13" t="s">
        <v>8318</v>
      </c>
      <c r="E14" s="27">
        <v>26</v>
      </c>
      <c r="F14" s="27">
        <v>0</v>
      </c>
      <c r="G14" s="43">
        <v>700</v>
      </c>
      <c r="H14" s="27" t="s">
        <v>8294</v>
      </c>
      <c r="I14" s="27" t="s">
        <v>8311</v>
      </c>
      <c r="J14" s="27" t="s">
        <v>8312</v>
      </c>
      <c r="K14" s="13" t="str">
        <f t="shared" si="0"/>
        <v>Dec</v>
      </c>
      <c r="L14" s="27">
        <f t="shared" si="1"/>
        <v>1999</v>
      </c>
      <c r="M14" s="27" t="str">
        <f t="shared" si="2"/>
        <v>tier - 2</v>
      </c>
      <c r="N14" s="27" t="str">
        <f t="shared" si="3"/>
        <v>tier - 3</v>
      </c>
      <c r="O14" s="44" t="str">
        <f t="shared" si="4"/>
        <v>26-Dec-1999</v>
      </c>
      <c r="P14" s="29">
        <f t="shared" si="5"/>
        <v>24</v>
      </c>
    </row>
    <row r="15" spans="1:16" x14ac:dyDescent="0.3">
      <c r="B15" s="12" t="s">
        <v>8235</v>
      </c>
      <c r="C15" s="27">
        <v>1999</v>
      </c>
      <c r="D15" s="13" t="s">
        <v>8318</v>
      </c>
      <c r="E15" s="27">
        <v>14</v>
      </c>
      <c r="F15" s="27">
        <v>0</v>
      </c>
      <c r="G15" s="43">
        <v>722.99</v>
      </c>
      <c r="H15" s="27" t="s">
        <v>8311</v>
      </c>
      <c r="I15" s="27" t="s">
        <v>8314</v>
      </c>
      <c r="J15" s="27" t="s">
        <v>8312</v>
      </c>
      <c r="K15" s="13" t="str">
        <f t="shared" si="0"/>
        <v>Dec</v>
      </c>
      <c r="L15" s="27">
        <f t="shared" si="1"/>
        <v>1999</v>
      </c>
      <c r="M15" s="27" t="str">
        <f t="shared" si="2"/>
        <v>tier - 3</v>
      </c>
      <c r="N15" s="27" t="str">
        <f t="shared" si="3"/>
        <v>tier - 1</v>
      </c>
      <c r="O15" s="44" t="str">
        <f t="shared" si="4"/>
        <v>14-Dec-1999</v>
      </c>
      <c r="P15" s="29">
        <f t="shared" si="5"/>
        <v>24</v>
      </c>
    </row>
    <row r="16" spans="1:16" x14ac:dyDescent="0.3">
      <c r="B16" s="12" t="s">
        <v>8231</v>
      </c>
      <c r="C16" s="27">
        <v>2002</v>
      </c>
      <c r="D16" s="13" t="s">
        <v>8294</v>
      </c>
      <c r="E16" s="27">
        <v>19</v>
      </c>
      <c r="F16" s="27">
        <v>0</v>
      </c>
      <c r="G16" s="43">
        <v>750</v>
      </c>
      <c r="H16" s="27" t="s">
        <v>8311</v>
      </c>
      <c r="I16" s="27" t="s">
        <v>8314</v>
      </c>
      <c r="J16" s="27" t="s">
        <v>8317</v>
      </c>
      <c r="K16" s="13" t="str">
        <f t="shared" si="0"/>
        <v>Sep</v>
      </c>
      <c r="L16" s="27">
        <f t="shared" si="1"/>
        <v>2002</v>
      </c>
      <c r="M16" s="27" t="str">
        <f t="shared" si="2"/>
        <v>tier - 3</v>
      </c>
      <c r="N16" s="27" t="str">
        <f t="shared" si="3"/>
        <v>tier - 1</v>
      </c>
      <c r="O16" s="44" t="str">
        <f t="shared" si="4"/>
        <v>19-Sep-2002</v>
      </c>
      <c r="P16" s="29">
        <f t="shared" si="5"/>
        <v>21</v>
      </c>
    </row>
    <row r="17" spans="2:16" x14ac:dyDescent="0.3">
      <c r="B17" s="12" t="s">
        <v>8228</v>
      </c>
      <c r="C17" s="27">
        <v>1993</v>
      </c>
      <c r="D17" s="13" t="s">
        <v>8319</v>
      </c>
      <c r="E17" s="27">
        <v>9</v>
      </c>
      <c r="F17" s="27">
        <v>0</v>
      </c>
      <c r="G17" s="43">
        <v>760</v>
      </c>
      <c r="H17" s="27" t="s">
        <v>8311</v>
      </c>
      <c r="I17" s="27" t="s">
        <v>8314</v>
      </c>
      <c r="J17" s="27" t="s">
        <v>8312</v>
      </c>
      <c r="K17" s="13" t="str">
        <f t="shared" si="0"/>
        <v>Aug</v>
      </c>
      <c r="L17" s="27">
        <f t="shared" si="1"/>
        <v>1993</v>
      </c>
      <c r="M17" s="27" t="str">
        <f t="shared" si="2"/>
        <v>tier - 3</v>
      </c>
      <c r="N17" s="27" t="str">
        <f t="shared" si="3"/>
        <v>tier - 1</v>
      </c>
      <c r="O17" s="44" t="str">
        <f t="shared" si="4"/>
        <v>9-Aug-1993</v>
      </c>
      <c r="P17" s="29">
        <f t="shared" si="5"/>
        <v>30</v>
      </c>
    </row>
    <row r="18" spans="2:16" x14ac:dyDescent="0.3">
      <c r="B18" s="12" t="s">
        <v>8224</v>
      </c>
      <c r="C18" s="27">
        <v>1996</v>
      </c>
      <c r="D18" s="13" t="s">
        <v>8320</v>
      </c>
      <c r="E18" s="27">
        <v>22</v>
      </c>
      <c r="F18" s="27">
        <v>0</v>
      </c>
      <c r="G18" s="43">
        <v>760</v>
      </c>
      <c r="H18" s="27" t="s">
        <v>8311</v>
      </c>
      <c r="I18" s="27" t="s">
        <v>8311</v>
      </c>
      <c r="J18" s="27" t="s">
        <v>8312</v>
      </c>
      <c r="K18" s="13" t="str">
        <f t="shared" si="0"/>
        <v>Oct</v>
      </c>
      <c r="L18" s="27">
        <f t="shared" si="1"/>
        <v>1996</v>
      </c>
      <c r="M18" s="27" t="str">
        <f t="shared" si="2"/>
        <v>tier - 3</v>
      </c>
      <c r="N18" s="27" t="str">
        <f t="shared" si="3"/>
        <v>tier - 3</v>
      </c>
      <c r="O18" s="44" t="str">
        <f t="shared" si="4"/>
        <v>22-Oct-1996</v>
      </c>
      <c r="P18" s="29">
        <f t="shared" si="5"/>
        <v>27</v>
      </c>
    </row>
    <row r="19" spans="2:16" x14ac:dyDescent="0.3">
      <c r="B19" s="12" t="s">
        <v>8220</v>
      </c>
      <c r="C19" s="27">
        <v>1993</v>
      </c>
      <c r="D19" s="13" t="s">
        <v>8315</v>
      </c>
      <c r="E19" s="27">
        <v>28</v>
      </c>
      <c r="F19" s="27">
        <v>0</v>
      </c>
      <c r="G19" s="43">
        <v>770</v>
      </c>
      <c r="H19" s="27" t="s">
        <v>8311</v>
      </c>
      <c r="I19" s="27" t="s">
        <v>8311</v>
      </c>
      <c r="J19" s="27" t="s">
        <v>8312</v>
      </c>
      <c r="K19" s="13" t="str">
        <f t="shared" si="0"/>
        <v>Jun</v>
      </c>
      <c r="L19" s="27">
        <f t="shared" si="1"/>
        <v>1993</v>
      </c>
      <c r="M19" s="27" t="str">
        <f t="shared" si="2"/>
        <v>tier - 3</v>
      </c>
      <c r="N19" s="27" t="str">
        <f t="shared" si="3"/>
        <v>tier - 3</v>
      </c>
      <c r="O19" s="44" t="str">
        <f t="shared" si="4"/>
        <v>28-Jun-1993</v>
      </c>
      <c r="P19" s="29">
        <f t="shared" si="5"/>
        <v>30</v>
      </c>
    </row>
    <row r="20" spans="2:16" x14ac:dyDescent="0.3">
      <c r="B20" s="12" t="s">
        <v>8217</v>
      </c>
      <c r="C20" s="27">
        <v>1996</v>
      </c>
      <c r="D20" s="13" t="s">
        <v>8294</v>
      </c>
      <c r="E20" s="27">
        <v>18</v>
      </c>
      <c r="F20" s="27">
        <v>0</v>
      </c>
      <c r="G20" s="43">
        <v>770.38</v>
      </c>
      <c r="H20" s="27" t="s">
        <v>8311</v>
      </c>
      <c r="I20" s="27" t="s">
        <v>8294</v>
      </c>
      <c r="J20" s="27" t="s">
        <v>8317</v>
      </c>
      <c r="K20" s="13" t="str">
        <f t="shared" si="0"/>
        <v>Sep</v>
      </c>
      <c r="L20" s="27">
        <f t="shared" si="1"/>
        <v>1996</v>
      </c>
      <c r="M20" s="27" t="str">
        <f t="shared" si="2"/>
        <v>tier - 3</v>
      </c>
      <c r="N20" s="27" t="str">
        <f t="shared" si="3"/>
        <v>tier - 2</v>
      </c>
      <c r="O20" s="44" t="str">
        <f t="shared" si="4"/>
        <v>18-Sep-1996</v>
      </c>
      <c r="P20" s="29">
        <f t="shared" si="5"/>
        <v>27</v>
      </c>
    </row>
    <row r="21" spans="2:16" ht="15.75" customHeight="1" x14ac:dyDescent="0.3">
      <c r="B21" s="12" t="s">
        <v>8214</v>
      </c>
      <c r="C21" s="27">
        <v>1995</v>
      </c>
      <c r="D21" s="13" t="s">
        <v>8318</v>
      </c>
      <c r="E21" s="27">
        <v>7</v>
      </c>
      <c r="F21" s="27">
        <v>0</v>
      </c>
      <c r="G21" s="43">
        <v>773.54</v>
      </c>
      <c r="H21" s="27" t="s">
        <v>8311</v>
      </c>
      <c r="I21" s="27" t="s">
        <v>8310</v>
      </c>
      <c r="J21" s="27" t="s">
        <v>8312</v>
      </c>
      <c r="K21" s="13" t="str">
        <f t="shared" si="0"/>
        <v>Dec</v>
      </c>
      <c r="L21" s="27">
        <f t="shared" si="1"/>
        <v>1995</v>
      </c>
      <c r="M21" s="27" t="str">
        <f t="shared" si="2"/>
        <v>tier - 3</v>
      </c>
      <c r="N21" s="27" t="str">
        <f t="shared" si="3"/>
        <v>tier - 2</v>
      </c>
      <c r="O21" s="44" t="str">
        <f t="shared" si="4"/>
        <v>7-Dec-1995</v>
      </c>
      <c r="P21" s="29">
        <f t="shared" si="5"/>
        <v>28</v>
      </c>
    </row>
    <row r="22" spans="2:16" ht="15.75" customHeight="1" x14ac:dyDescent="0.3">
      <c r="B22" s="12" t="s">
        <v>8211</v>
      </c>
      <c r="C22" s="27">
        <v>2004</v>
      </c>
      <c r="D22" s="13" t="s">
        <v>8320</v>
      </c>
      <c r="E22" s="27">
        <v>7</v>
      </c>
      <c r="F22" s="27">
        <v>0</v>
      </c>
      <c r="G22" s="43">
        <v>830.52</v>
      </c>
      <c r="H22" s="27" t="s">
        <v>8311</v>
      </c>
      <c r="I22" s="27" t="s">
        <v>8310</v>
      </c>
      <c r="J22" s="27" t="s">
        <v>8321</v>
      </c>
      <c r="K22" s="13" t="str">
        <f t="shared" si="0"/>
        <v>Oct</v>
      </c>
      <c r="L22" s="27">
        <f t="shared" si="1"/>
        <v>2004</v>
      </c>
      <c r="M22" s="27" t="str">
        <f t="shared" si="2"/>
        <v>tier - 3</v>
      </c>
      <c r="N22" s="27" t="str">
        <f t="shared" si="3"/>
        <v>tier - 2</v>
      </c>
      <c r="O22" s="44" t="str">
        <f t="shared" si="4"/>
        <v>7-Oct-2004</v>
      </c>
      <c r="P22" s="29">
        <f t="shared" si="5"/>
        <v>19</v>
      </c>
    </row>
    <row r="23" spans="2:16" ht="15.75" customHeight="1" x14ac:dyDescent="0.3">
      <c r="B23" s="12" t="s">
        <v>8208</v>
      </c>
      <c r="C23" s="27">
        <v>2000</v>
      </c>
      <c r="D23" s="13" t="s">
        <v>8313</v>
      </c>
      <c r="E23" s="27">
        <v>18</v>
      </c>
      <c r="F23" s="27">
        <v>0</v>
      </c>
      <c r="G23" s="43">
        <v>865.41</v>
      </c>
      <c r="H23" s="27" t="s">
        <v>8311</v>
      </c>
      <c r="I23" s="27" t="s">
        <v>8314</v>
      </c>
      <c r="J23" s="27" t="s">
        <v>8312</v>
      </c>
      <c r="K23" s="13" t="str">
        <f t="shared" si="0"/>
        <v>Nov</v>
      </c>
      <c r="L23" s="27">
        <f t="shared" si="1"/>
        <v>2000</v>
      </c>
      <c r="M23" s="27" t="str">
        <f t="shared" si="2"/>
        <v>tier - 3</v>
      </c>
      <c r="N23" s="27" t="str">
        <f t="shared" si="3"/>
        <v>tier - 1</v>
      </c>
      <c r="O23" s="44" t="str">
        <f t="shared" si="4"/>
        <v>18-Nov-2000</v>
      </c>
      <c r="P23" s="29">
        <f t="shared" si="5"/>
        <v>23</v>
      </c>
    </row>
    <row r="24" spans="2:16" ht="15.75" customHeight="1" x14ac:dyDescent="0.3">
      <c r="B24" s="12" t="s">
        <v>8205</v>
      </c>
      <c r="C24" s="27">
        <v>1993</v>
      </c>
      <c r="D24" s="13" t="s">
        <v>8313</v>
      </c>
      <c r="E24" s="27">
        <v>27</v>
      </c>
      <c r="F24" s="27">
        <v>0</v>
      </c>
      <c r="G24" s="43">
        <v>896.21</v>
      </c>
      <c r="H24" s="27" t="s">
        <v>8311</v>
      </c>
      <c r="I24" s="27" t="s">
        <v>8314</v>
      </c>
      <c r="J24" s="27" t="s">
        <v>8312</v>
      </c>
      <c r="K24" s="13" t="str">
        <f t="shared" si="0"/>
        <v>Nov</v>
      </c>
      <c r="L24" s="27">
        <f t="shared" si="1"/>
        <v>1993</v>
      </c>
      <c r="M24" s="27" t="str">
        <f t="shared" si="2"/>
        <v>tier - 3</v>
      </c>
      <c r="N24" s="27" t="str">
        <f t="shared" si="3"/>
        <v>tier - 1</v>
      </c>
      <c r="O24" s="44" t="str">
        <f t="shared" si="4"/>
        <v>27-Nov-1993</v>
      </c>
      <c r="P24" s="29">
        <f t="shared" si="5"/>
        <v>30</v>
      </c>
    </row>
    <row r="25" spans="2:16" ht="15.75" customHeight="1" x14ac:dyDescent="0.3">
      <c r="B25" s="12" t="s">
        <v>8202</v>
      </c>
      <c r="C25" s="27">
        <v>1994</v>
      </c>
      <c r="D25" s="13" t="s">
        <v>8320</v>
      </c>
      <c r="E25" s="27">
        <v>30</v>
      </c>
      <c r="F25" s="27">
        <v>0</v>
      </c>
      <c r="G25" s="43">
        <v>915.07</v>
      </c>
      <c r="H25" s="27" t="s">
        <v>8311</v>
      </c>
      <c r="I25" s="27" t="s">
        <v>8314</v>
      </c>
      <c r="J25" s="27" t="s">
        <v>8312</v>
      </c>
      <c r="K25" s="13" t="str">
        <f t="shared" si="0"/>
        <v>Oct</v>
      </c>
      <c r="L25" s="27">
        <f t="shared" si="1"/>
        <v>1994</v>
      </c>
      <c r="M25" s="27" t="str">
        <f t="shared" si="2"/>
        <v>tier - 3</v>
      </c>
      <c r="N25" s="27" t="str">
        <f t="shared" si="3"/>
        <v>tier - 1</v>
      </c>
      <c r="O25" s="44" t="str">
        <f t="shared" si="4"/>
        <v>30-Oct-1994</v>
      </c>
      <c r="P25" s="29">
        <f t="shared" si="5"/>
        <v>29</v>
      </c>
    </row>
    <row r="26" spans="2:16" ht="15.75" customHeight="1" x14ac:dyDescent="0.3">
      <c r="B26" s="12" t="s">
        <v>8199</v>
      </c>
      <c r="C26" s="27">
        <v>1995</v>
      </c>
      <c r="D26" s="13" t="s">
        <v>8320</v>
      </c>
      <c r="E26" s="27">
        <v>28</v>
      </c>
      <c r="F26" s="27">
        <v>0</v>
      </c>
      <c r="G26" s="43">
        <v>928.59</v>
      </c>
      <c r="H26" s="27" t="s">
        <v>8311</v>
      </c>
      <c r="I26" s="27" t="s">
        <v>8314</v>
      </c>
      <c r="J26" s="27" t="s">
        <v>8312</v>
      </c>
      <c r="K26" s="13" t="str">
        <f t="shared" si="0"/>
        <v>Oct</v>
      </c>
      <c r="L26" s="27">
        <f t="shared" si="1"/>
        <v>1995</v>
      </c>
      <c r="M26" s="27" t="str">
        <f t="shared" si="2"/>
        <v>tier - 3</v>
      </c>
      <c r="N26" s="27" t="str">
        <f t="shared" si="3"/>
        <v>tier - 1</v>
      </c>
      <c r="O26" s="44" t="str">
        <f t="shared" si="4"/>
        <v>28-Oct-1995</v>
      </c>
      <c r="P26" s="29">
        <f t="shared" si="5"/>
        <v>28</v>
      </c>
    </row>
    <row r="27" spans="2:16" ht="15.75" customHeight="1" x14ac:dyDescent="0.3">
      <c r="B27" s="12" t="s">
        <v>8196</v>
      </c>
      <c r="C27" s="27">
        <v>2001</v>
      </c>
      <c r="D27" s="13" t="s">
        <v>8319</v>
      </c>
      <c r="E27" s="27">
        <v>19</v>
      </c>
      <c r="F27" s="27">
        <v>0</v>
      </c>
      <c r="G27" s="43">
        <v>964.71</v>
      </c>
      <c r="H27" s="27" t="s">
        <v>8311</v>
      </c>
      <c r="I27" s="27" t="s">
        <v>8310</v>
      </c>
      <c r="J27" s="27" t="s">
        <v>8312</v>
      </c>
      <c r="K27" s="13" t="str">
        <f t="shared" si="0"/>
        <v>Aug</v>
      </c>
      <c r="L27" s="27">
        <f t="shared" si="1"/>
        <v>2001</v>
      </c>
      <c r="M27" s="27" t="str">
        <f t="shared" si="2"/>
        <v>tier - 3</v>
      </c>
      <c r="N27" s="27" t="str">
        <f t="shared" si="3"/>
        <v>tier - 2</v>
      </c>
      <c r="O27" s="44" t="str">
        <f t="shared" si="4"/>
        <v>19-Aug-2001</v>
      </c>
      <c r="P27" s="29">
        <f t="shared" si="5"/>
        <v>22</v>
      </c>
    </row>
    <row r="28" spans="2:16" ht="15.75" customHeight="1" x14ac:dyDescent="0.3">
      <c r="B28" s="12" t="s">
        <v>8194</v>
      </c>
      <c r="C28" s="27">
        <v>1994</v>
      </c>
      <c r="D28" s="13" t="s">
        <v>8313</v>
      </c>
      <c r="E28" s="27">
        <v>22</v>
      </c>
      <c r="F28" s="27">
        <v>0</v>
      </c>
      <c r="G28" s="43">
        <v>1006.65</v>
      </c>
      <c r="H28" s="27" t="s">
        <v>8311</v>
      </c>
      <c r="I28" s="27" t="s">
        <v>8310</v>
      </c>
      <c r="J28" s="27" t="s">
        <v>8312</v>
      </c>
      <c r="K28" s="13" t="str">
        <f t="shared" si="0"/>
        <v>Nov</v>
      </c>
      <c r="L28" s="27">
        <f t="shared" si="1"/>
        <v>1994</v>
      </c>
      <c r="M28" s="27" t="str">
        <f t="shared" si="2"/>
        <v>tier - 3</v>
      </c>
      <c r="N28" s="27" t="str">
        <f t="shared" si="3"/>
        <v>tier - 2</v>
      </c>
      <c r="O28" s="44" t="str">
        <f t="shared" si="4"/>
        <v>22-Nov-1994</v>
      </c>
      <c r="P28" s="29">
        <f t="shared" si="5"/>
        <v>29</v>
      </c>
    </row>
    <row r="29" spans="2:16" ht="15.75" customHeight="1" x14ac:dyDescent="0.3">
      <c r="B29" s="12" t="s">
        <v>8192</v>
      </c>
      <c r="C29" s="27">
        <v>2000</v>
      </c>
      <c r="D29" s="13" t="s">
        <v>8320</v>
      </c>
      <c r="E29" s="27">
        <v>9</v>
      </c>
      <c r="F29" s="27">
        <v>0</v>
      </c>
      <c r="G29" s="43">
        <v>1012</v>
      </c>
      <c r="H29" s="27" t="s">
        <v>8311</v>
      </c>
      <c r="I29" s="27" t="s">
        <v>8310</v>
      </c>
      <c r="J29" s="27" t="s">
        <v>8312</v>
      </c>
      <c r="K29" s="13" t="str">
        <f t="shared" si="0"/>
        <v>Oct</v>
      </c>
      <c r="L29" s="27">
        <f t="shared" si="1"/>
        <v>2000</v>
      </c>
      <c r="M29" s="27" t="str">
        <f t="shared" si="2"/>
        <v>tier - 3</v>
      </c>
      <c r="N29" s="27" t="str">
        <f t="shared" si="3"/>
        <v>tier - 2</v>
      </c>
      <c r="O29" s="44" t="str">
        <f t="shared" si="4"/>
        <v>9-Oct-2000</v>
      </c>
      <c r="P29" s="29">
        <f t="shared" si="5"/>
        <v>23</v>
      </c>
    </row>
    <row r="30" spans="2:16" ht="15.75" customHeight="1" x14ac:dyDescent="0.3">
      <c r="B30" s="12" t="s">
        <v>8189</v>
      </c>
      <c r="C30" s="27">
        <v>1999</v>
      </c>
      <c r="D30" s="13" t="s">
        <v>8319</v>
      </c>
      <c r="E30" s="27">
        <v>5</v>
      </c>
      <c r="F30" s="27">
        <v>0</v>
      </c>
      <c r="G30" s="43">
        <v>1019</v>
      </c>
      <c r="H30" s="27" t="s">
        <v>8311</v>
      </c>
      <c r="I30" s="27" t="s">
        <v>8310</v>
      </c>
      <c r="J30" s="27" t="s">
        <v>8312</v>
      </c>
      <c r="K30" s="13" t="str">
        <f t="shared" si="0"/>
        <v>Aug</v>
      </c>
      <c r="L30" s="27">
        <f t="shared" si="1"/>
        <v>1999</v>
      </c>
      <c r="M30" s="27" t="str">
        <f t="shared" si="2"/>
        <v>tier - 3</v>
      </c>
      <c r="N30" s="27" t="str">
        <f t="shared" si="3"/>
        <v>tier - 2</v>
      </c>
      <c r="O30" s="44" t="str">
        <f t="shared" si="4"/>
        <v>5-Aug-1999</v>
      </c>
      <c r="P30" s="29">
        <f t="shared" si="5"/>
        <v>24</v>
      </c>
    </row>
    <row r="31" spans="2:16" ht="15.75" customHeight="1" x14ac:dyDescent="0.3">
      <c r="B31" s="12" t="s">
        <v>8186</v>
      </c>
      <c r="C31" s="27">
        <v>1995</v>
      </c>
      <c r="D31" s="13" t="s">
        <v>8320</v>
      </c>
      <c r="E31" s="27">
        <v>5</v>
      </c>
      <c r="F31" s="27">
        <v>0</v>
      </c>
      <c r="G31" s="43">
        <v>1033.74</v>
      </c>
      <c r="H31" s="27" t="s">
        <v>8311</v>
      </c>
      <c r="I31" s="27" t="s">
        <v>8314</v>
      </c>
      <c r="J31" s="27" t="s">
        <v>8312</v>
      </c>
      <c r="K31" s="13" t="str">
        <f t="shared" si="0"/>
        <v>Oct</v>
      </c>
      <c r="L31" s="27">
        <f t="shared" si="1"/>
        <v>1995</v>
      </c>
      <c r="M31" s="27" t="str">
        <f t="shared" si="2"/>
        <v>tier - 3</v>
      </c>
      <c r="N31" s="27" t="str">
        <f t="shared" si="3"/>
        <v>tier - 1</v>
      </c>
      <c r="O31" s="44" t="str">
        <f t="shared" si="4"/>
        <v>5-Oct-1995</v>
      </c>
      <c r="P31" s="29">
        <f t="shared" si="5"/>
        <v>28</v>
      </c>
    </row>
    <row r="32" spans="2:16" ht="15.75" customHeight="1" x14ac:dyDescent="0.3">
      <c r="B32" s="12" t="s">
        <v>8183</v>
      </c>
      <c r="C32" s="27">
        <v>1994</v>
      </c>
      <c r="D32" s="13" t="s">
        <v>8313</v>
      </c>
      <c r="E32" s="27">
        <v>17</v>
      </c>
      <c r="F32" s="27">
        <v>0</v>
      </c>
      <c r="G32" s="43">
        <v>1044</v>
      </c>
      <c r="H32" s="27" t="s">
        <v>8311</v>
      </c>
      <c r="I32" s="27" t="s">
        <v>8310</v>
      </c>
      <c r="J32" s="27" t="s">
        <v>8312</v>
      </c>
      <c r="K32" s="13" t="str">
        <f t="shared" si="0"/>
        <v>Nov</v>
      </c>
      <c r="L32" s="27">
        <f t="shared" si="1"/>
        <v>1994</v>
      </c>
      <c r="M32" s="27" t="str">
        <f t="shared" si="2"/>
        <v>tier - 3</v>
      </c>
      <c r="N32" s="27" t="str">
        <f t="shared" si="3"/>
        <v>tier - 2</v>
      </c>
      <c r="O32" s="44" t="str">
        <f t="shared" si="4"/>
        <v>17-Nov-1994</v>
      </c>
      <c r="P32" s="29">
        <f t="shared" si="5"/>
        <v>29</v>
      </c>
    </row>
    <row r="33" spans="2:16" ht="15.75" customHeight="1" x14ac:dyDescent="0.3">
      <c r="B33" s="12" t="s">
        <v>8180</v>
      </c>
      <c r="C33" s="27">
        <v>2002</v>
      </c>
      <c r="D33" s="13" t="s">
        <v>8309</v>
      </c>
      <c r="E33" s="27">
        <v>20</v>
      </c>
      <c r="F33" s="27">
        <v>0</v>
      </c>
      <c r="G33" s="43">
        <v>1047</v>
      </c>
      <c r="H33" s="27" t="s">
        <v>8311</v>
      </c>
      <c r="I33" s="27" t="s">
        <v>8314</v>
      </c>
      <c r="J33" s="27" t="s">
        <v>8312</v>
      </c>
      <c r="K33" s="13" t="str">
        <f t="shared" si="0"/>
        <v>Jul</v>
      </c>
      <c r="L33" s="27">
        <f t="shared" si="1"/>
        <v>2002</v>
      </c>
      <c r="M33" s="27" t="str">
        <f t="shared" si="2"/>
        <v>tier - 3</v>
      </c>
      <c r="N33" s="27" t="str">
        <f t="shared" si="3"/>
        <v>tier - 1</v>
      </c>
      <c r="O33" s="44" t="str">
        <f t="shared" si="4"/>
        <v>20-Jul-2002</v>
      </c>
      <c r="P33" s="29">
        <f t="shared" si="5"/>
        <v>21</v>
      </c>
    </row>
    <row r="34" spans="2:16" ht="15.75" customHeight="1" x14ac:dyDescent="0.3">
      <c r="B34" s="12" t="s">
        <v>8177</v>
      </c>
      <c r="C34" s="27">
        <v>2002</v>
      </c>
      <c r="D34" s="13" t="s">
        <v>8309</v>
      </c>
      <c r="E34" s="27">
        <v>1</v>
      </c>
      <c r="F34" s="27">
        <v>0</v>
      </c>
      <c r="G34" s="43">
        <v>1049</v>
      </c>
      <c r="H34" s="27" t="s">
        <v>8311</v>
      </c>
      <c r="I34" s="27" t="s">
        <v>8310</v>
      </c>
      <c r="J34" s="27" t="s">
        <v>8317</v>
      </c>
      <c r="K34" s="13" t="str">
        <f t="shared" si="0"/>
        <v>Jul</v>
      </c>
      <c r="L34" s="27">
        <f t="shared" si="1"/>
        <v>2002</v>
      </c>
      <c r="M34" s="27" t="str">
        <f t="shared" si="2"/>
        <v>tier - 3</v>
      </c>
      <c r="N34" s="27" t="str">
        <f t="shared" si="3"/>
        <v>tier - 2</v>
      </c>
      <c r="O34" s="44" t="str">
        <f t="shared" si="4"/>
        <v>1-Jul-2002</v>
      </c>
      <c r="P34" s="29">
        <f t="shared" si="5"/>
        <v>21</v>
      </c>
    </row>
    <row r="35" spans="2:16" ht="15.75" customHeight="1" x14ac:dyDescent="0.3">
      <c r="B35" s="12" t="s">
        <v>8173</v>
      </c>
      <c r="C35" s="27">
        <v>1995</v>
      </c>
      <c r="D35" s="13" t="s">
        <v>8315</v>
      </c>
      <c r="E35" s="27">
        <v>1</v>
      </c>
      <c r="F35" s="27">
        <v>0</v>
      </c>
      <c r="G35" s="43">
        <v>1056</v>
      </c>
      <c r="H35" s="27" t="s">
        <v>8311</v>
      </c>
      <c r="I35" s="27" t="s">
        <v>8310</v>
      </c>
      <c r="J35" s="27" t="s">
        <v>8312</v>
      </c>
      <c r="K35" s="13" t="str">
        <f t="shared" si="0"/>
        <v>Jun</v>
      </c>
      <c r="L35" s="27">
        <f t="shared" si="1"/>
        <v>1995</v>
      </c>
      <c r="M35" s="27" t="str">
        <f t="shared" si="2"/>
        <v>tier - 3</v>
      </c>
      <c r="N35" s="27" t="str">
        <f t="shared" si="3"/>
        <v>tier - 2</v>
      </c>
      <c r="O35" s="44" t="str">
        <f t="shared" si="4"/>
        <v>1-Jun-1995</v>
      </c>
      <c r="P35" s="29">
        <f t="shared" si="5"/>
        <v>28</v>
      </c>
    </row>
    <row r="36" spans="2:16" ht="15.75" customHeight="1" x14ac:dyDescent="0.3">
      <c r="B36" s="12" t="s">
        <v>8171</v>
      </c>
      <c r="C36" s="27">
        <v>1993</v>
      </c>
      <c r="D36" s="13" t="s">
        <v>8316</v>
      </c>
      <c r="E36" s="27">
        <v>28</v>
      </c>
      <c r="F36" s="27">
        <v>0</v>
      </c>
      <c r="G36" s="43">
        <v>1068</v>
      </c>
      <c r="H36" s="27" t="s">
        <v>8311</v>
      </c>
      <c r="I36" s="27" t="s">
        <v>8314</v>
      </c>
      <c r="J36" s="27" t="s">
        <v>8312</v>
      </c>
      <c r="K36" s="13" t="str">
        <f t="shared" si="0"/>
        <v>Sep</v>
      </c>
      <c r="L36" s="27">
        <f t="shared" si="1"/>
        <v>1993</v>
      </c>
      <c r="M36" s="27" t="str">
        <f t="shared" si="2"/>
        <v>tier - 3</v>
      </c>
      <c r="N36" s="27" t="str">
        <f t="shared" si="3"/>
        <v>tier - 1</v>
      </c>
      <c r="O36" s="44" t="str">
        <f t="shared" si="4"/>
        <v>28-Sep-1993</v>
      </c>
      <c r="P36" s="29">
        <f t="shared" si="5"/>
        <v>30</v>
      </c>
    </row>
    <row r="37" spans="2:16" ht="15.75" customHeight="1" x14ac:dyDescent="0.3">
      <c r="B37" s="12" t="s">
        <v>8167</v>
      </c>
      <c r="C37" s="27">
        <v>2004</v>
      </c>
      <c r="D37" s="13" t="s">
        <v>8319</v>
      </c>
      <c r="E37" s="27">
        <v>24</v>
      </c>
      <c r="F37" s="27">
        <v>0</v>
      </c>
      <c r="G37" s="43">
        <v>1070</v>
      </c>
      <c r="H37" s="27" t="s">
        <v>8311</v>
      </c>
      <c r="I37" s="27" t="s">
        <v>8311</v>
      </c>
      <c r="J37" s="27" t="s">
        <v>8312</v>
      </c>
      <c r="K37" s="13" t="str">
        <f t="shared" si="0"/>
        <v>Aug</v>
      </c>
      <c r="L37" s="27">
        <f t="shared" si="1"/>
        <v>2004</v>
      </c>
      <c r="M37" s="27" t="str">
        <f t="shared" si="2"/>
        <v>tier - 3</v>
      </c>
      <c r="N37" s="27" t="str">
        <f t="shared" si="3"/>
        <v>tier - 3</v>
      </c>
      <c r="O37" s="44" t="str">
        <f t="shared" si="4"/>
        <v>24-Aug-2004</v>
      </c>
      <c r="P37" s="29">
        <f t="shared" si="5"/>
        <v>19</v>
      </c>
    </row>
    <row r="38" spans="2:16" ht="15.75" customHeight="1" x14ac:dyDescent="0.3">
      <c r="B38" s="12" t="s">
        <v>8164</v>
      </c>
      <c r="C38" s="27">
        <v>1997</v>
      </c>
      <c r="D38" s="13" t="s">
        <v>8319</v>
      </c>
      <c r="E38" s="27">
        <v>13</v>
      </c>
      <c r="F38" s="27">
        <v>0</v>
      </c>
      <c r="G38" s="43">
        <v>1071</v>
      </c>
      <c r="H38" s="27" t="s">
        <v>8311</v>
      </c>
      <c r="I38" s="27" t="s">
        <v>8311</v>
      </c>
      <c r="J38" s="27" t="s">
        <v>8312</v>
      </c>
      <c r="K38" s="13" t="str">
        <f t="shared" si="0"/>
        <v>Aug</v>
      </c>
      <c r="L38" s="27">
        <f t="shared" si="1"/>
        <v>1997</v>
      </c>
      <c r="M38" s="27" t="str">
        <f t="shared" si="2"/>
        <v>tier - 3</v>
      </c>
      <c r="N38" s="27" t="str">
        <f t="shared" si="3"/>
        <v>tier - 3</v>
      </c>
      <c r="O38" s="44" t="str">
        <f t="shared" si="4"/>
        <v>13-Aug-1997</v>
      </c>
      <c r="P38" s="29">
        <f t="shared" si="5"/>
        <v>26</v>
      </c>
    </row>
    <row r="39" spans="2:16" ht="15.75" customHeight="1" x14ac:dyDescent="0.3">
      <c r="B39" s="12" t="s">
        <v>8160</v>
      </c>
      <c r="C39" s="27">
        <v>1998</v>
      </c>
      <c r="D39" s="13" t="s">
        <v>8318</v>
      </c>
      <c r="E39" s="27">
        <v>26</v>
      </c>
      <c r="F39" s="27">
        <v>0</v>
      </c>
      <c r="G39" s="43">
        <v>1082</v>
      </c>
      <c r="H39" s="27" t="s">
        <v>8311</v>
      </c>
      <c r="I39" s="27" t="s">
        <v>8310</v>
      </c>
      <c r="J39" s="27" t="s">
        <v>8312</v>
      </c>
      <c r="K39" s="13" t="str">
        <f t="shared" si="0"/>
        <v>Dec</v>
      </c>
      <c r="L39" s="27">
        <f t="shared" si="1"/>
        <v>1998</v>
      </c>
      <c r="M39" s="27" t="str">
        <f t="shared" si="2"/>
        <v>tier - 3</v>
      </c>
      <c r="N39" s="27" t="str">
        <f t="shared" si="3"/>
        <v>tier - 2</v>
      </c>
      <c r="O39" s="44" t="str">
        <f t="shared" si="4"/>
        <v>26-Dec-1998</v>
      </c>
      <c r="P39" s="29">
        <f t="shared" si="5"/>
        <v>25</v>
      </c>
    </row>
    <row r="40" spans="2:16" ht="15.75" customHeight="1" x14ac:dyDescent="0.3">
      <c r="B40" s="12" t="s">
        <v>8156</v>
      </c>
      <c r="C40" s="27">
        <v>2002</v>
      </c>
      <c r="D40" s="13" t="s">
        <v>8319</v>
      </c>
      <c r="E40" s="27">
        <v>13</v>
      </c>
      <c r="F40" s="27">
        <v>0</v>
      </c>
      <c r="G40" s="43">
        <v>1086</v>
      </c>
      <c r="H40" s="27" t="s">
        <v>8311</v>
      </c>
      <c r="I40" s="27" t="s">
        <v>8311</v>
      </c>
      <c r="J40" s="27" t="s">
        <v>8312</v>
      </c>
      <c r="K40" s="13" t="str">
        <f t="shared" si="0"/>
        <v>Aug</v>
      </c>
      <c r="L40" s="27">
        <f t="shared" si="1"/>
        <v>2002</v>
      </c>
      <c r="M40" s="27" t="str">
        <f t="shared" si="2"/>
        <v>tier - 3</v>
      </c>
      <c r="N40" s="27" t="str">
        <f t="shared" si="3"/>
        <v>tier - 3</v>
      </c>
      <c r="O40" s="44" t="str">
        <f t="shared" si="4"/>
        <v>13-Aug-2002</v>
      </c>
      <c r="P40" s="29">
        <f t="shared" si="5"/>
        <v>21</v>
      </c>
    </row>
    <row r="41" spans="2:16" ht="15.75" customHeight="1" x14ac:dyDescent="0.3">
      <c r="B41" s="12" t="s">
        <v>8152</v>
      </c>
      <c r="C41" s="27">
        <v>2004</v>
      </c>
      <c r="D41" s="13" t="s">
        <v>8313</v>
      </c>
      <c r="E41" s="27">
        <v>12</v>
      </c>
      <c r="F41" s="27">
        <v>0</v>
      </c>
      <c r="G41" s="43">
        <v>1121.8699999999999</v>
      </c>
      <c r="H41" s="27" t="s">
        <v>8311</v>
      </c>
      <c r="I41" s="27" t="s">
        <v>8314</v>
      </c>
      <c r="J41" s="27" t="s">
        <v>8312</v>
      </c>
      <c r="K41" s="13" t="str">
        <f t="shared" si="0"/>
        <v>Nov</v>
      </c>
      <c r="L41" s="27">
        <f t="shared" si="1"/>
        <v>2004</v>
      </c>
      <c r="M41" s="27" t="str">
        <f t="shared" si="2"/>
        <v>tier - 3</v>
      </c>
      <c r="N41" s="27" t="str">
        <f t="shared" si="3"/>
        <v>tier - 1</v>
      </c>
      <c r="O41" s="44" t="str">
        <f t="shared" si="4"/>
        <v>12-Nov-2004</v>
      </c>
      <c r="P41" s="29">
        <f t="shared" si="5"/>
        <v>19</v>
      </c>
    </row>
    <row r="42" spans="2:16" ht="15.75" customHeight="1" x14ac:dyDescent="0.3">
      <c r="B42" s="12" t="s">
        <v>8148</v>
      </c>
      <c r="C42" s="27">
        <v>2004</v>
      </c>
      <c r="D42" s="13" t="s">
        <v>8315</v>
      </c>
      <c r="E42" s="27">
        <v>14</v>
      </c>
      <c r="F42" s="27">
        <v>0</v>
      </c>
      <c r="G42" s="43">
        <v>1131.51</v>
      </c>
      <c r="H42" s="27" t="s">
        <v>8311</v>
      </c>
      <c r="I42" s="27" t="s">
        <v>8314</v>
      </c>
      <c r="J42" s="27" t="s">
        <v>8312</v>
      </c>
      <c r="K42" s="13" t="str">
        <f t="shared" si="0"/>
        <v>Jun</v>
      </c>
      <c r="L42" s="27">
        <f t="shared" si="1"/>
        <v>2004</v>
      </c>
      <c r="M42" s="27" t="str">
        <f t="shared" si="2"/>
        <v>tier - 3</v>
      </c>
      <c r="N42" s="27" t="str">
        <f t="shared" si="3"/>
        <v>tier - 1</v>
      </c>
      <c r="O42" s="44" t="str">
        <f t="shared" si="4"/>
        <v>14-Jun-2004</v>
      </c>
      <c r="P42" s="29">
        <f t="shared" si="5"/>
        <v>19</v>
      </c>
    </row>
    <row r="43" spans="2:16" ht="15.75" customHeight="1" x14ac:dyDescent="0.3">
      <c r="B43" s="12" t="s">
        <v>8145</v>
      </c>
      <c r="C43" s="27">
        <v>2002</v>
      </c>
      <c r="D43" s="13" t="s">
        <v>8309</v>
      </c>
      <c r="E43" s="27">
        <v>19</v>
      </c>
      <c r="F43" s="27">
        <v>0</v>
      </c>
      <c r="G43" s="43">
        <v>1132</v>
      </c>
      <c r="H43" s="27" t="s">
        <v>8311</v>
      </c>
      <c r="I43" s="27" t="s">
        <v>8314</v>
      </c>
      <c r="J43" s="27" t="s">
        <v>8312</v>
      </c>
      <c r="K43" s="13" t="str">
        <f t="shared" si="0"/>
        <v>Jul</v>
      </c>
      <c r="L43" s="27">
        <f t="shared" si="1"/>
        <v>2002</v>
      </c>
      <c r="M43" s="27" t="str">
        <f t="shared" si="2"/>
        <v>tier - 3</v>
      </c>
      <c r="N43" s="27" t="str">
        <f t="shared" si="3"/>
        <v>tier - 1</v>
      </c>
      <c r="O43" s="44" t="str">
        <f t="shared" si="4"/>
        <v>19-Jul-2002</v>
      </c>
      <c r="P43" s="29">
        <f t="shared" si="5"/>
        <v>21</v>
      </c>
    </row>
    <row r="44" spans="2:16" ht="15.75" customHeight="1" x14ac:dyDescent="0.3">
      <c r="B44" s="12" t="s">
        <v>8142</v>
      </c>
      <c r="C44" s="27">
        <v>2004</v>
      </c>
      <c r="D44" s="13" t="s">
        <v>8320</v>
      </c>
      <c r="E44" s="27">
        <v>6</v>
      </c>
      <c r="F44" s="27">
        <v>0</v>
      </c>
      <c r="G44" s="43">
        <v>1135</v>
      </c>
      <c r="H44" s="27" t="s">
        <v>8311</v>
      </c>
      <c r="I44" s="27" t="s">
        <v>8311</v>
      </c>
      <c r="J44" s="27" t="s">
        <v>8312</v>
      </c>
      <c r="K44" s="13" t="str">
        <f t="shared" si="0"/>
        <v>Oct</v>
      </c>
      <c r="L44" s="27">
        <f t="shared" si="1"/>
        <v>2004</v>
      </c>
      <c r="M44" s="27" t="str">
        <f t="shared" si="2"/>
        <v>tier - 3</v>
      </c>
      <c r="N44" s="27" t="str">
        <f t="shared" si="3"/>
        <v>tier - 3</v>
      </c>
      <c r="O44" s="44" t="str">
        <f t="shared" si="4"/>
        <v>6-Oct-2004</v>
      </c>
      <c r="P44" s="29">
        <f t="shared" si="5"/>
        <v>19</v>
      </c>
    </row>
    <row r="45" spans="2:16" ht="15.75" customHeight="1" x14ac:dyDescent="0.3">
      <c r="B45" s="12" t="s">
        <v>8140</v>
      </c>
      <c r="C45" s="27">
        <v>2004</v>
      </c>
      <c r="D45" s="13" t="s">
        <v>8315</v>
      </c>
      <c r="E45" s="27">
        <v>11</v>
      </c>
      <c r="F45" s="27">
        <v>0</v>
      </c>
      <c r="G45" s="43">
        <v>1135.94</v>
      </c>
      <c r="H45" s="27" t="s">
        <v>8311</v>
      </c>
      <c r="I45" s="27" t="s">
        <v>8311</v>
      </c>
      <c r="J45" s="27" t="s">
        <v>8312</v>
      </c>
      <c r="K45" s="13" t="str">
        <f t="shared" si="0"/>
        <v>Jun</v>
      </c>
      <c r="L45" s="27">
        <f t="shared" si="1"/>
        <v>2004</v>
      </c>
      <c r="M45" s="27" t="str">
        <f t="shared" si="2"/>
        <v>tier - 3</v>
      </c>
      <c r="N45" s="27" t="str">
        <f t="shared" si="3"/>
        <v>tier - 3</v>
      </c>
      <c r="O45" s="44" t="str">
        <f t="shared" si="4"/>
        <v>11-Jun-2004</v>
      </c>
      <c r="P45" s="29">
        <f t="shared" si="5"/>
        <v>19</v>
      </c>
    </row>
    <row r="46" spans="2:16" ht="15.75" customHeight="1" x14ac:dyDescent="0.3">
      <c r="B46" s="12" t="s">
        <v>8136</v>
      </c>
      <c r="C46" s="27">
        <v>2004</v>
      </c>
      <c r="D46" s="13" t="s">
        <v>8313</v>
      </c>
      <c r="E46" s="27">
        <v>28</v>
      </c>
      <c r="F46" s="27">
        <v>0</v>
      </c>
      <c r="G46" s="43">
        <v>1136.4000000000001</v>
      </c>
      <c r="H46" s="27" t="s">
        <v>8311</v>
      </c>
      <c r="I46" s="27" t="s">
        <v>8311</v>
      </c>
      <c r="J46" s="27" t="s">
        <v>8312</v>
      </c>
      <c r="K46" s="13" t="str">
        <f t="shared" si="0"/>
        <v>Nov</v>
      </c>
      <c r="L46" s="27">
        <f t="shared" si="1"/>
        <v>2004</v>
      </c>
      <c r="M46" s="27" t="str">
        <f t="shared" si="2"/>
        <v>tier - 3</v>
      </c>
      <c r="N46" s="27" t="str">
        <f t="shared" si="3"/>
        <v>tier - 3</v>
      </c>
      <c r="O46" s="44" t="str">
        <f t="shared" si="4"/>
        <v>28-Nov-2004</v>
      </c>
      <c r="P46" s="29">
        <f t="shared" si="5"/>
        <v>19</v>
      </c>
    </row>
    <row r="47" spans="2:16" ht="15.75" customHeight="1" x14ac:dyDescent="0.3">
      <c r="B47" s="12" t="s">
        <v>8134</v>
      </c>
      <c r="C47" s="27">
        <v>2002</v>
      </c>
      <c r="D47" s="13" t="s">
        <v>8319</v>
      </c>
      <c r="E47" s="27">
        <v>11</v>
      </c>
      <c r="F47" s="27">
        <v>0</v>
      </c>
      <c r="G47" s="43">
        <v>1137</v>
      </c>
      <c r="H47" s="27" t="s">
        <v>8311</v>
      </c>
      <c r="I47" s="27" t="s">
        <v>8314</v>
      </c>
      <c r="J47" s="27" t="s">
        <v>8312</v>
      </c>
      <c r="K47" s="13" t="str">
        <f t="shared" si="0"/>
        <v>Aug</v>
      </c>
      <c r="L47" s="27">
        <f t="shared" si="1"/>
        <v>2002</v>
      </c>
      <c r="M47" s="27" t="str">
        <f t="shared" si="2"/>
        <v>tier - 3</v>
      </c>
      <c r="N47" s="27" t="str">
        <f t="shared" si="3"/>
        <v>tier - 1</v>
      </c>
      <c r="O47" s="44" t="str">
        <f t="shared" si="4"/>
        <v>11-Aug-2002</v>
      </c>
      <c r="P47" s="29">
        <f t="shared" si="5"/>
        <v>21</v>
      </c>
    </row>
    <row r="48" spans="2:16" ht="15.75" customHeight="1" x14ac:dyDescent="0.3">
      <c r="B48" s="12" t="s">
        <v>8294</v>
      </c>
      <c r="C48" s="27">
        <v>2004</v>
      </c>
      <c r="D48" s="13" t="s">
        <v>8313</v>
      </c>
      <c r="E48" s="27">
        <v>6</v>
      </c>
      <c r="F48" s="27">
        <v>0</v>
      </c>
      <c r="G48" s="43">
        <v>1137.01</v>
      </c>
      <c r="H48" s="27" t="s">
        <v>8311</v>
      </c>
      <c r="I48" s="27" t="s">
        <v>8314</v>
      </c>
      <c r="J48" s="27" t="s">
        <v>8312</v>
      </c>
      <c r="K48" s="13" t="str">
        <f t="shared" si="0"/>
        <v>Nov</v>
      </c>
      <c r="L48" s="27">
        <f t="shared" si="1"/>
        <v>2004</v>
      </c>
      <c r="M48" s="27" t="str">
        <f t="shared" si="2"/>
        <v>tier - 3</v>
      </c>
      <c r="N48" s="27" t="str">
        <f t="shared" si="3"/>
        <v>tier - 1</v>
      </c>
      <c r="O48" s="44" t="str">
        <f t="shared" si="4"/>
        <v>6-Nov-2004</v>
      </c>
      <c r="P48" s="29">
        <f t="shared" si="5"/>
        <v>19</v>
      </c>
    </row>
    <row r="49" spans="2:16" ht="15.75" customHeight="1" x14ac:dyDescent="0.3">
      <c r="B49" s="12" t="s">
        <v>8130</v>
      </c>
      <c r="C49" s="27">
        <v>2004</v>
      </c>
      <c r="D49" s="13" t="s">
        <v>8320</v>
      </c>
      <c r="E49" s="27">
        <v>15</v>
      </c>
      <c r="F49" s="27">
        <v>0</v>
      </c>
      <c r="G49" s="43">
        <v>1137.01</v>
      </c>
      <c r="H49" s="27" t="s">
        <v>8311</v>
      </c>
      <c r="I49" s="27" t="s">
        <v>8314</v>
      </c>
      <c r="J49" s="27" t="s">
        <v>8312</v>
      </c>
      <c r="K49" s="13" t="str">
        <f t="shared" si="0"/>
        <v>Oct</v>
      </c>
      <c r="L49" s="27">
        <f t="shared" si="1"/>
        <v>2004</v>
      </c>
      <c r="M49" s="27" t="str">
        <f t="shared" si="2"/>
        <v>tier - 3</v>
      </c>
      <c r="N49" s="27" t="str">
        <f t="shared" si="3"/>
        <v>tier - 1</v>
      </c>
      <c r="O49" s="44" t="str">
        <f t="shared" si="4"/>
        <v>15-Oct-2004</v>
      </c>
      <c r="P49" s="29">
        <f t="shared" si="5"/>
        <v>19</v>
      </c>
    </row>
    <row r="50" spans="2:16" ht="15.75" customHeight="1" x14ac:dyDescent="0.3">
      <c r="B50" s="12" t="s">
        <v>8126</v>
      </c>
      <c r="C50" s="27">
        <v>2004</v>
      </c>
      <c r="D50" s="13" t="s">
        <v>8313</v>
      </c>
      <c r="E50" s="27">
        <v>27</v>
      </c>
      <c r="F50" s="27">
        <v>0</v>
      </c>
      <c r="G50" s="43">
        <v>1137.47</v>
      </c>
      <c r="H50" s="27" t="s">
        <v>8311</v>
      </c>
      <c r="I50" s="27" t="s">
        <v>8310</v>
      </c>
      <c r="J50" s="27" t="s">
        <v>8312</v>
      </c>
      <c r="K50" s="13" t="str">
        <f t="shared" si="0"/>
        <v>Nov</v>
      </c>
      <c r="L50" s="27">
        <f t="shared" si="1"/>
        <v>2004</v>
      </c>
      <c r="M50" s="27" t="str">
        <f t="shared" si="2"/>
        <v>tier - 3</v>
      </c>
      <c r="N50" s="27" t="str">
        <f t="shared" si="3"/>
        <v>tier - 2</v>
      </c>
      <c r="O50" s="44" t="str">
        <f t="shared" si="4"/>
        <v>27-Nov-2004</v>
      </c>
      <c r="P50" s="29">
        <f t="shared" si="5"/>
        <v>19</v>
      </c>
    </row>
    <row r="51" spans="2:16" ht="15.75" customHeight="1" x14ac:dyDescent="0.3">
      <c r="B51" s="12" t="s">
        <v>8123</v>
      </c>
      <c r="C51" s="27">
        <v>2001</v>
      </c>
      <c r="D51" s="13" t="s">
        <v>8320</v>
      </c>
      <c r="E51" s="27">
        <v>25</v>
      </c>
      <c r="F51" s="27">
        <v>0</v>
      </c>
      <c r="G51" s="43">
        <v>1141</v>
      </c>
      <c r="H51" s="27" t="s">
        <v>8311</v>
      </c>
      <c r="I51" s="27" t="s">
        <v>8314</v>
      </c>
      <c r="J51" s="27" t="s">
        <v>8312</v>
      </c>
      <c r="K51" s="13" t="str">
        <f t="shared" si="0"/>
        <v>Oct</v>
      </c>
      <c r="L51" s="27">
        <f t="shared" si="1"/>
        <v>2001</v>
      </c>
      <c r="M51" s="27" t="str">
        <f t="shared" si="2"/>
        <v>tier - 3</v>
      </c>
      <c r="N51" s="27" t="str">
        <f t="shared" si="3"/>
        <v>tier - 1</v>
      </c>
      <c r="O51" s="44" t="str">
        <f t="shared" si="4"/>
        <v>25-Oct-2001</v>
      </c>
      <c r="P51" s="29">
        <f t="shared" si="5"/>
        <v>22</v>
      </c>
    </row>
    <row r="52" spans="2:16" ht="15.75" customHeight="1" x14ac:dyDescent="0.3">
      <c r="B52" s="12" t="s">
        <v>8119</v>
      </c>
      <c r="C52" s="27">
        <v>2004</v>
      </c>
      <c r="D52" s="13" t="s">
        <v>8316</v>
      </c>
      <c r="E52" s="27">
        <v>12</v>
      </c>
      <c r="F52" s="27">
        <v>0</v>
      </c>
      <c r="G52" s="43">
        <v>1141.45</v>
      </c>
      <c r="H52" s="27" t="s">
        <v>8311</v>
      </c>
      <c r="I52" s="27" t="s">
        <v>8311</v>
      </c>
      <c r="J52" s="27" t="s">
        <v>8312</v>
      </c>
      <c r="K52" s="13" t="str">
        <f t="shared" si="0"/>
        <v>Sep</v>
      </c>
      <c r="L52" s="27">
        <f t="shared" si="1"/>
        <v>2004</v>
      </c>
      <c r="M52" s="27" t="str">
        <f t="shared" si="2"/>
        <v>tier - 3</v>
      </c>
      <c r="N52" s="27" t="str">
        <f t="shared" si="3"/>
        <v>tier - 3</v>
      </c>
      <c r="O52" s="44" t="str">
        <f t="shared" si="4"/>
        <v>12-Sep-2004</v>
      </c>
      <c r="P52" s="29">
        <f t="shared" si="5"/>
        <v>19</v>
      </c>
    </row>
    <row r="53" spans="2:16" ht="15.75" customHeight="1" x14ac:dyDescent="0.3">
      <c r="B53" s="12" t="s">
        <v>8117</v>
      </c>
      <c r="C53" s="27">
        <v>2002</v>
      </c>
      <c r="D53" s="13" t="s">
        <v>8320</v>
      </c>
      <c r="E53" s="27">
        <v>1</v>
      </c>
      <c r="F53" s="27">
        <v>0</v>
      </c>
      <c r="G53" s="43">
        <v>1142</v>
      </c>
      <c r="H53" s="27" t="s">
        <v>8311</v>
      </c>
      <c r="I53" s="27" t="s">
        <v>8310</v>
      </c>
      <c r="J53" s="27" t="s">
        <v>8321</v>
      </c>
      <c r="K53" s="13" t="str">
        <f t="shared" si="0"/>
        <v>Oct</v>
      </c>
      <c r="L53" s="27">
        <f t="shared" si="1"/>
        <v>2002</v>
      </c>
      <c r="M53" s="27" t="str">
        <f t="shared" si="2"/>
        <v>tier - 3</v>
      </c>
      <c r="N53" s="27" t="str">
        <f t="shared" si="3"/>
        <v>tier - 2</v>
      </c>
      <c r="O53" s="44" t="str">
        <f t="shared" si="4"/>
        <v>1-Oct-2002</v>
      </c>
      <c r="P53" s="29">
        <f t="shared" si="5"/>
        <v>21</v>
      </c>
    </row>
    <row r="54" spans="2:16" ht="15.75" customHeight="1" x14ac:dyDescent="0.3">
      <c r="B54" s="12" t="s">
        <v>8113</v>
      </c>
      <c r="C54" s="27">
        <v>2004</v>
      </c>
      <c r="D54" s="13" t="s">
        <v>8315</v>
      </c>
      <c r="E54" s="27">
        <v>10</v>
      </c>
      <c r="F54" s="27">
        <v>0</v>
      </c>
      <c r="G54" s="43">
        <v>1146.8</v>
      </c>
      <c r="H54" s="27" t="s">
        <v>8310</v>
      </c>
      <c r="I54" s="27" t="s">
        <v>8310</v>
      </c>
      <c r="J54" s="27" t="s">
        <v>8312</v>
      </c>
      <c r="K54" s="13" t="str">
        <f t="shared" si="0"/>
        <v>Jun</v>
      </c>
      <c r="L54" s="27">
        <f t="shared" si="1"/>
        <v>2004</v>
      </c>
      <c r="M54" s="27" t="str">
        <f t="shared" si="2"/>
        <v>tier - 2</v>
      </c>
      <c r="N54" s="27" t="str">
        <f t="shared" si="3"/>
        <v>tier - 2</v>
      </c>
      <c r="O54" s="44" t="str">
        <f t="shared" si="4"/>
        <v>10-Jun-2004</v>
      </c>
      <c r="P54" s="29">
        <f t="shared" si="5"/>
        <v>19</v>
      </c>
    </row>
    <row r="55" spans="2:16" ht="15.75" customHeight="1" x14ac:dyDescent="0.3">
      <c r="B55" s="12" t="s">
        <v>8110</v>
      </c>
      <c r="C55" s="27">
        <v>2003</v>
      </c>
      <c r="D55" s="13" t="s">
        <v>8315</v>
      </c>
      <c r="E55" s="27">
        <v>12</v>
      </c>
      <c r="F55" s="27">
        <v>0</v>
      </c>
      <c r="G55" s="43">
        <v>1149</v>
      </c>
      <c r="H55" s="27" t="s">
        <v>8310</v>
      </c>
      <c r="I55" s="27" t="s">
        <v>8314</v>
      </c>
      <c r="J55" s="27" t="s">
        <v>8317</v>
      </c>
      <c r="K55" s="13" t="str">
        <f t="shared" si="0"/>
        <v>Jun</v>
      </c>
      <c r="L55" s="27">
        <f t="shared" si="1"/>
        <v>2003</v>
      </c>
      <c r="M55" s="27" t="str">
        <f t="shared" si="2"/>
        <v>tier - 2</v>
      </c>
      <c r="N55" s="27" t="str">
        <f t="shared" si="3"/>
        <v>tier - 1</v>
      </c>
      <c r="O55" s="44" t="str">
        <f t="shared" si="4"/>
        <v>12-Jun-2003</v>
      </c>
      <c r="P55" s="29">
        <f t="shared" si="5"/>
        <v>20</v>
      </c>
    </row>
    <row r="56" spans="2:16" ht="15.75" customHeight="1" x14ac:dyDescent="0.3">
      <c r="B56" s="12" t="s">
        <v>8107</v>
      </c>
      <c r="C56" s="27">
        <v>2004</v>
      </c>
      <c r="D56" s="13" t="s">
        <v>8309</v>
      </c>
      <c r="E56" s="27">
        <v>18</v>
      </c>
      <c r="F56" s="27">
        <v>0</v>
      </c>
      <c r="G56" s="43">
        <v>1149.4000000000001</v>
      </c>
      <c r="H56" s="27" t="s">
        <v>8310</v>
      </c>
      <c r="I56" s="27" t="s">
        <v>8310</v>
      </c>
      <c r="J56" s="27" t="s">
        <v>8312</v>
      </c>
      <c r="K56" s="13" t="str">
        <f t="shared" si="0"/>
        <v>Jul</v>
      </c>
      <c r="L56" s="27">
        <f t="shared" si="1"/>
        <v>2004</v>
      </c>
      <c r="M56" s="27" t="str">
        <f t="shared" si="2"/>
        <v>tier - 2</v>
      </c>
      <c r="N56" s="27" t="str">
        <f t="shared" si="3"/>
        <v>tier - 2</v>
      </c>
      <c r="O56" s="44" t="str">
        <f t="shared" si="4"/>
        <v>18-Jul-2004</v>
      </c>
      <c r="P56" s="29">
        <f t="shared" si="5"/>
        <v>19</v>
      </c>
    </row>
    <row r="57" spans="2:16" ht="15.75" customHeight="1" x14ac:dyDescent="0.3">
      <c r="B57" s="12" t="s">
        <v>8105</v>
      </c>
      <c r="C57" s="27">
        <v>1994</v>
      </c>
      <c r="D57" s="13" t="s">
        <v>8309</v>
      </c>
      <c r="E57" s="27">
        <v>26</v>
      </c>
      <c r="F57" s="27">
        <v>0</v>
      </c>
      <c r="G57" s="43">
        <v>1158.32</v>
      </c>
      <c r="H57" s="27" t="s">
        <v>8310</v>
      </c>
      <c r="I57" s="27" t="s">
        <v>8314</v>
      </c>
      <c r="J57" s="27" t="s">
        <v>8312</v>
      </c>
      <c r="K57" s="13" t="str">
        <f t="shared" si="0"/>
        <v>Jul</v>
      </c>
      <c r="L57" s="27">
        <f t="shared" si="1"/>
        <v>1994</v>
      </c>
      <c r="M57" s="27" t="str">
        <f t="shared" si="2"/>
        <v>tier - 2</v>
      </c>
      <c r="N57" s="27" t="str">
        <f t="shared" si="3"/>
        <v>tier - 1</v>
      </c>
      <c r="O57" s="44" t="str">
        <f t="shared" si="4"/>
        <v>26-Jul-1994</v>
      </c>
      <c r="P57" s="29">
        <f t="shared" si="5"/>
        <v>29</v>
      </c>
    </row>
    <row r="58" spans="2:16" ht="15.75" customHeight="1" x14ac:dyDescent="0.3">
      <c r="B58" s="12" t="s">
        <v>8101</v>
      </c>
      <c r="C58" s="27">
        <v>2004</v>
      </c>
      <c r="D58" s="13" t="s">
        <v>8313</v>
      </c>
      <c r="E58" s="27">
        <v>11</v>
      </c>
      <c r="F58" s="27">
        <v>0</v>
      </c>
      <c r="G58" s="43">
        <v>1163.46</v>
      </c>
      <c r="H58" s="27" t="s">
        <v>8310</v>
      </c>
      <c r="I58" s="27" t="s">
        <v>8311</v>
      </c>
      <c r="J58" s="27" t="s">
        <v>8312</v>
      </c>
      <c r="K58" s="13" t="str">
        <f t="shared" si="0"/>
        <v>Nov</v>
      </c>
      <c r="L58" s="27">
        <f t="shared" si="1"/>
        <v>2004</v>
      </c>
      <c r="M58" s="27" t="str">
        <f t="shared" si="2"/>
        <v>tier - 2</v>
      </c>
      <c r="N58" s="27" t="str">
        <f t="shared" si="3"/>
        <v>tier - 3</v>
      </c>
      <c r="O58" s="44" t="str">
        <f t="shared" si="4"/>
        <v>11-Nov-2004</v>
      </c>
      <c r="P58" s="29">
        <f t="shared" si="5"/>
        <v>19</v>
      </c>
    </row>
    <row r="59" spans="2:16" ht="15.75" customHeight="1" x14ac:dyDescent="0.3">
      <c r="B59" s="12" t="s">
        <v>8098</v>
      </c>
      <c r="C59" s="27">
        <v>2002</v>
      </c>
      <c r="D59" s="13" t="s">
        <v>8315</v>
      </c>
      <c r="E59" s="27">
        <v>11</v>
      </c>
      <c r="F59" s="27">
        <v>0</v>
      </c>
      <c r="G59" s="43">
        <v>1165</v>
      </c>
      <c r="H59" s="27" t="s">
        <v>8310</v>
      </c>
      <c r="I59" s="27" t="s">
        <v>8311</v>
      </c>
      <c r="J59" s="27" t="s">
        <v>8317</v>
      </c>
      <c r="K59" s="13" t="str">
        <f t="shared" si="0"/>
        <v>Jun</v>
      </c>
      <c r="L59" s="27">
        <f t="shared" si="1"/>
        <v>2002</v>
      </c>
      <c r="M59" s="27" t="str">
        <f t="shared" si="2"/>
        <v>tier - 2</v>
      </c>
      <c r="N59" s="27" t="str">
        <f t="shared" si="3"/>
        <v>tier - 3</v>
      </c>
      <c r="O59" s="44" t="str">
        <f t="shared" si="4"/>
        <v>11-Jun-2002</v>
      </c>
      <c r="P59" s="29">
        <f t="shared" si="5"/>
        <v>21</v>
      </c>
    </row>
    <row r="60" spans="2:16" ht="15.75" customHeight="1" x14ac:dyDescent="0.3">
      <c r="B60" s="12" t="s">
        <v>8095</v>
      </c>
      <c r="C60" s="27">
        <v>2001</v>
      </c>
      <c r="D60" s="13" t="s">
        <v>8313</v>
      </c>
      <c r="E60" s="27">
        <v>12</v>
      </c>
      <c r="F60" s="27">
        <v>0</v>
      </c>
      <c r="G60" s="43">
        <v>1167</v>
      </c>
      <c r="H60" s="27" t="s">
        <v>8310</v>
      </c>
      <c r="I60" s="27" t="s">
        <v>8314</v>
      </c>
      <c r="J60" s="27" t="s">
        <v>8312</v>
      </c>
      <c r="K60" s="13" t="str">
        <f t="shared" si="0"/>
        <v>Nov</v>
      </c>
      <c r="L60" s="27">
        <f t="shared" si="1"/>
        <v>2001</v>
      </c>
      <c r="M60" s="27" t="str">
        <f t="shared" si="2"/>
        <v>tier - 2</v>
      </c>
      <c r="N60" s="27" t="str">
        <f t="shared" si="3"/>
        <v>tier - 1</v>
      </c>
      <c r="O60" s="44" t="str">
        <f t="shared" si="4"/>
        <v>12-Nov-2001</v>
      </c>
      <c r="P60" s="29">
        <f t="shared" si="5"/>
        <v>22</v>
      </c>
    </row>
    <row r="61" spans="2:16" ht="15.75" customHeight="1" x14ac:dyDescent="0.3">
      <c r="B61" s="12" t="s">
        <v>8092</v>
      </c>
      <c r="C61" s="27">
        <v>1996</v>
      </c>
      <c r="D61" s="13" t="s">
        <v>8319</v>
      </c>
      <c r="E61" s="27">
        <v>11</v>
      </c>
      <c r="F61" s="27">
        <v>0</v>
      </c>
      <c r="G61" s="43">
        <v>1178</v>
      </c>
      <c r="H61" s="27" t="s">
        <v>8310</v>
      </c>
      <c r="I61" s="27" t="s">
        <v>8311</v>
      </c>
      <c r="J61" s="27" t="s">
        <v>8312</v>
      </c>
      <c r="K61" s="13" t="str">
        <f t="shared" si="0"/>
        <v>Aug</v>
      </c>
      <c r="L61" s="27">
        <f t="shared" si="1"/>
        <v>1996</v>
      </c>
      <c r="M61" s="27" t="str">
        <f t="shared" si="2"/>
        <v>tier - 2</v>
      </c>
      <c r="N61" s="27" t="str">
        <f t="shared" si="3"/>
        <v>tier - 3</v>
      </c>
      <c r="O61" s="44" t="str">
        <f t="shared" si="4"/>
        <v>11-Aug-1996</v>
      </c>
      <c r="P61" s="29">
        <f t="shared" si="5"/>
        <v>27</v>
      </c>
    </row>
    <row r="62" spans="2:16" ht="15.75" customHeight="1" x14ac:dyDescent="0.3">
      <c r="B62" s="12" t="s">
        <v>8088</v>
      </c>
      <c r="C62" s="27">
        <v>1997</v>
      </c>
      <c r="D62" s="13" t="s">
        <v>8315</v>
      </c>
      <c r="E62" s="27">
        <v>28</v>
      </c>
      <c r="F62" s="27">
        <v>0</v>
      </c>
      <c r="G62" s="43">
        <v>1178.07</v>
      </c>
      <c r="H62" s="27" t="s">
        <v>8310</v>
      </c>
      <c r="I62" s="27" t="s">
        <v>8310</v>
      </c>
      <c r="J62" s="27" t="s">
        <v>8312</v>
      </c>
      <c r="K62" s="13" t="str">
        <f t="shared" si="0"/>
        <v>Jun</v>
      </c>
      <c r="L62" s="27">
        <f t="shared" si="1"/>
        <v>1997</v>
      </c>
      <c r="M62" s="27" t="str">
        <f t="shared" si="2"/>
        <v>tier - 2</v>
      </c>
      <c r="N62" s="27" t="str">
        <f t="shared" si="3"/>
        <v>tier - 2</v>
      </c>
      <c r="O62" s="44" t="str">
        <f t="shared" si="4"/>
        <v>28-Jun-1997</v>
      </c>
      <c r="P62" s="29">
        <f t="shared" si="5"/>
        <v>26</v>
      </c>
    </row>
    <row r="63" spans="2:16" ht="15.75" customHeight="1" x14ac:dyDescent="0.3">
      <c r="B63" s="12" t="s">
        <v>8085</v>
      </c>
      <c r="C63" s="27">
        <v>2002</v>
      </c>
      <c r="D63" s="13" t="s">
        <v>8319</v>
      </c>
      <c r="E63" s="27">
        <v>26</v>
      </c>
      <c r="F63" s="27">
        <v>0</v>
      </c>
      <c r="G63" s="43">
        <v>1191</v>
      </c>
      <c r="H63" s="27" t="s">
        <v>8310</v>
      </c>
      <c r="I63" s="27" t="s">
        <v>8314</v>
      </c>
      <c r="J63" s="27" t="s">
        <v>8312</v>
      </c>
      <c r="K63" s="13" t="str">
        <f t="shared" si="0"/>
        <v>Aug</v>
      </c>
      <c r="L63" s="27">
        <f t="shared" si="1"/>
        <v>2002</v>
      </c>
      <c r="M63" s="27" t="str">
        <f t="shared" si="2"/>
        <v>tier - 2</v>
      </c>
      <c r="N63" s="27" t="str">
        <f t="shared" si="3"/>
        <v>tier - 1</v>
      </c>
      <c r="O63" s="44" t="str">
        <f t="shared" si="4"/>
        <v>26-Aug-2002</v>
      </c>
      <c r="P63" s="29">
        <f t="shared" si="5"/>
        <v>21</v>
      </c>
    </row>
    <row r="64" spans="2:16" ht="15.75" customHeight="1" x14ac:dyDescent="0.3">
      <c r="B64" s="12" t="s">
        <v>8082</v>
      </c>
      <c r="C64" s="27">
        <v>1999</v>
      </c>
      <c r="D64" s="13" t="s">
        <v>8315</v>
      </c>
      <c r="E64" s="27">
        <v>28</v>
      </c>
      <c r="F64" s="27">
        <v>0</v>
      </c>
      <c r="G64" s="43">
        <v>1200</v>
      </c>
      <c r="H64" s="27" t="s">
        <v>8310</v>
      </c>
      <c r="I64" s="27" t="s">
        <v>8311</v>
      </c>
      <c r="J64" s="27" t="s">
        <v>8317</v>
      </c>
      <c r="K64" s="13" t="str">
        <f t="shared" si="0"/>
        <v>Jun</v>
      </c>
      <c r="L64" s="27">
        <f t="shared" si="1"/>
        <v>1999</v>
      </c>
      <c r="M64" s="27" t="str">
        <f t="shared" si="2"/>
        <v>tier - 2</v>
      </c>
      <c r="N64" s="27" t="str">
        <f t="shared" si="3"/>
        <v>tier - 3</v>
      </c>
      <c r="O64" s="44" t="str">
        <f t="shared" si="4"/>
        <v>28-Jun-1999</v>
      </c>
      <c r="P64" s="29">
        <f t="shared" si="5"/>
        <v>24</v>
      </c>
    </row>
    <row r="65" spans="2:16" ht="15.75" customHeight="1" x14ac:dyDescent="0.3">
      <c r="B65" s="12" t="s">
        <v>8079</v>
      </c>
      <c r="C65" s="27">
        <v>1992</v>
      </c>
      <c r="D65" s="13" t="s">
        <v>8320</v>
      </c>
      <c r="E65" s="27">
        <v>6</v>
      </c>
      <c r="F65" s="27">
        <v>0</v>
      </c>
      <c r="G65" s="43">
        <v>1200.55</v>
      </c>
      <c r="H65" s="27" t="s">
        <v>8310</v>
      </c>
      <c r="I65" s="27" t="s">
        <v>8311</v>
      </c>
      <c r="J65" s="27" t="s">
        <v>8312</v>
      </c>
      <c r="K65" s="13" t="str">
        <f t="shared" si="0"/>
        <v>Oct</v>
      </c>
      <c r="L65" s="27">
        <f t="shared" si="1"/>
        <v>1992</v>
      </c>
      <c r="M65" s="27" t="str">
        <f t="shared" si="2"/>
        <v>tier - 2</v>
      </c>
      <c r="N65" s="27" t="str">
        <f t="shared" si="3"/>
        <v>tier - 3</v>
      </c>
      <c r="O65" s="44" t="str">
        <f t="shared" si="4"/>
        <v>6-Oct-1992</v>
      </c>
      <c r="P65" s="29">
        <f t="shared" si="5"/>
        <v>31</v>
      </c>
    </row>
    <row r="66" spans="2:16" ht="15.75" customHeight="1" x14ac:dyDescent="0.3">
      <c r="B66" s="12" t="s">
        <v>8076</v>
      </c>
      <c r="C66" s="27">
        <v>2004</v>
      </c>
      <c r="D66" s="13" t="s">
        <v>8315</v>
      </c>
      <c r="E66" s="27">
        <v>2</v>
      </c>
      <c r="F66" s="27">
        <v>0</v>
      </c>
      <c r="G66" s="43">
        <v>1210</v>
      </c>
      <c r="H66" s="27" t="s">
        <v>8310</v>
      </c>
      <c r="I66" s="27" t="s">
        <v>8314</v>
      </c>
      <c r="J66" s="27" t="s">
        <v>8312</v>
      </c>
      <c r="K66" s="13" t="str">
        <f t="shared" si="0"/>
        <v>Jun</v>
      </c>
      <c r="L66" s="27">
        <f t="shared" si="1"/>
        <v>2004</v>
      </c>
      <c r="M66" s="27" t="str">
        <f t="shared" si="2"/>
        <v>tier - 2</v>
      </c>
      <c r="N66" s="27" t="str">
        <f t="shared" si="3"/>
        <v>tier - 1</v>
      </c>
      <c r="O66" s="44" t="str">
        <f t="shared" si="4"/>
        <v>2-Jun-2004</v>
      </c>
      <c r="P66" s="29">
        <f t="shared" si="5"/>
        <v>19</v>
      </c>
    </row>
    <row r="67" spans="2:16" ht="15.75" customHeight="1" x14ac:dyDescent="0.3">
      <c r="B67" s="12" t="s">
        <v>8072</v>
      </c>
      <c r="C67" s="27">
        <v>1996</v>
      </c>
      <c r="D67" s="13" t="s">
        <v>8313</v>
      </c>
      <c r="E67" s="27">
        <v>4</v>
      </c>
      <c r="F67" s="27">
        <v>0</v>
      </c>
      <c r="G67" s="43">
        <v>1220</v>
      </c>
      <c r="H67" s="27" t="s">
        <v>8310</v>
      </c>
      <c r="I67" s="27" t="s">
        <v>8311</v>
      </c>
      <c r="J67" s="27" t="s">
        <v>8317</v>
      </c>
      <c r="K67" s="13" t="str">
        <f t="shared" ref="K67:K130" si="6">IF(D67="?", "Sep",D67)</f>
        <v>Nov</v>
      </c>
      <c r="L67" s="27">
        <f t="shared" ref="L67:L130" si="7">IF(C67="?","1983",C67)</f>
        <v>1996</v>
      </c>
      <c r="M67" s="27" t="str">
        <f t="shared" ref="M67:M130" si="8">IF(H67="?", "tier - 2",H67)</f>
        <v>tier - 2</v>
      </c>
      <c r="N67" s="27" t="str">
        <f t="shared" ref="N67:N130" si="9">IF(I67="?", "tier - 2", I67)</f>
        <v>tier - 3</v>
      </c>
      <c r="O67" s="44" t="str">
        <f t="shared" ref="O67:O130" si="10">CONCATENATE(E67&amp;"-"&amp;K67&amp;"-"&amp;L67)</f>
        <v>4-Nov-1996</v>
      </c>
      <c r="P67" s="29">
        <f t="shared" ref="P67:P130" si="11">2023-L67</f>
        <v>27</v>
      </c>
    </row>
    <row r="68" spans="2:16" ht="15.75" customHeight="1" x14ac:dyDescent="0.3">
      <c r="B68" s="12" t="s">
        <v>8068</v>
      </c>
      <c r="C68" s="27">
        <v>2004</v>
      </c>
      <c r="D68" s="13" t="s">
        <v>8309</v>
      </c>
      <c r="E68" s="27">
        <v>9</v>
      </c>
      <c r="F68" s="27">
        <v>0</v>
      </c>
      <c r="G68" s="43">
        <v>1224</v>
      </c>
      <c r="H68" s="27" t="s">
        <v>8310</v>
      </c>
      <c r="I68" s="27" t="s">
        <v>8314</v>
      </c>
      <c r="J68" s="27" t="s">
        <v>8312</v>
      </c>
      <c r="K68" s="13" t="str">
        <f t="shared" si="6"/>
        <v>Jul</v>
      </c>
      <c r="L68" s="27">
        <f t="shared" si="7"/>
        <v>2004</v>
      </c>
      <c r="M68" s="27" t="str">
        <f t="shared" si="8"/>
        <v>tier - 2</v>
      </c>
      <c r="N68" s="27" t="str">
        <f t="shared" si="9"/>
        <v>tier - 1</v>
      </c>
      <c r="O68" s="44" t="str">
        <f t="shared" si="10"/>
        <v>9-Jul-2004</v>
      </c>
      <c r="P68" s="29">
        <f t="shared" si="11"/>
        <v>19</v>
      </c>
    </row>
    <row r="69" spans="2:16" ht="15.75" customHeight="1" x14ac:dyDescent="0.3">
      <c r="B69" s="12" t="s">
        <v>8066</v>
      </c>
      <c r="C69" s="27">
        <v>2004</v>
      </c>
      <c r="D69" s="13" t="s">
        <v>8320</v>
      </c>
      <c r="E69" s="27">
        <v>16</v>
      </c>
      <c r="F69" s="27">
        <v>0</v>
      </c>
      <c r="G69" s="43">
        <v>1228</v>
      </c>
      <c r="H69" s="27" t="s">
        <v>8310</v>
      </c>
      <c r="I69" s="27" t="s">
        <v>8314</v>
      </c>
      <c r="J69" s="27" t="s">
        <v>8317</v>
      </c>
      <c r="K69" s="13" t="str">
        <f t="shared" si="6"/>
        <v>Oct</v>
      </c>
      <c r="L69" s="27">
        <f t="shared" si="7"/>
        <v>2004</v>
      </c>
      <c r="M69" s="27" t="str">
        <f t="shared" si="8"/>
        <v>tier - 2</v>
      </c>
      <c r="N69" s="27" t="str">
        <f t="shared" si="9"/>
        <v>tier - 1</v>
      </c>
      <c r="O69" s="44" t="str">
        <f t="shared" si="10"/>
        <v>16-Oct-2004</v>
      </c>
      <c r="P69" s="29">
        <f t="shared" si="11"/>
        <v>19</v>
      </c>
    </row>
    <row r="70" spans="2:16" ht="15.75" customHeight="1" x14ac:dyDescent="0.3">
      <c r="B70" s="12" t="s">
        <v>8063</v>
      </c>
      <c r="C70" s="27">
        <v>1998</v>
      </c>
      <c r="D70" s="13" t="s">
        <v>8309</v>
      </c>
      <c r="E70" s="27">
        <v>13</v>
      </c>
      <c r="F70" s="27">
        <v>0</v>
      </c>
      <c r="G70" s="43">
        <v>1234</v>
      </c>
      <c r="H70" s="27" t="s">
        <v>8310</v>
      </c>
      <c r="I70" s="27" t="s">
        <v>8314</v>
      </c>
      <c r="J70" s="27" t="s">
        <v>8312</v>
      </c>
      <c r="K70" s="13" t="str">
        <f t="shared" si="6"/>
        <v>Jul</v>
      </c>
      <c r="L70" s="27">
        <f t="shared" si="7"/>
        <v>1998</v>
      </c>
      <c r="M70" s="27" t="str">
        <f t="shared" si="8"/>
        <v>tier - 2</v>
      </c>
      <c r="N70" s="27" t="str">
        <f t="shared" si="9"/>
        <v>tier - 1</v>
      </c>
      <c r="O70" s="44" t="str">
        <f t="shared" si="10"/>
        <v>13-Jul-1998</v>
      </c>
      <c r="P70" s="29">
        <f t="shared" si="11"/>
        <v>25</v>
      </c>
    </row>
    <row r="71" spans="2:16" ht="15.75" customHeight="1" x14ac:dyDescent="0.3">
      <c r="B71" s="12" t="s">
        <v>8059</v>
      </c>
      <c r="C71" s="27">
        <v>2002</v>
      </c>
      <c r="D71" s="13" t="s">
        <v>8318</v>
      </c>
      <c r="E71" s="27">
        <v>12</v>
      </c>
      <c r="F71" s="27">
        <v>0</v>
      </c>
      <c r="G71" s="43">
        <v>1237</v>
      </c>
      <c r="H71" s="27" t="s">
        <v>8310</v>
      </c>
      <c r="I71" s="27" t="s">
        <v>8310</v>
      </c>
      <c r="J71" s="27" t="s">
        <v>8312</v>
      </c>
      <c r="K71" s="13" t="str">
        <f t="shared" si="6"/>
        <v>Dec</v>
      </c>
      <c r="L71" s="27">
        <f t="shared" si="7"/>
        <v>2002</v>
      </c>
      <c r="M71" s="27" t="str">
        <f t="shared" si="8"/>
        <v>tier - 2</v>
      </c>
      <c r="N71" s="27" t="str">
        <f t="shared" si="9"/>
        <v>tier - 2</v>
      </c>
      <c r="O71" s="44" t="str">
        <f t="shared" si="10"/>
        <v>12-Dec-2002</v>
      </c>
      <c r="P71" s="29">
        <f t="shared" si="11"/>
        <v>21</v>
      </c>
    </row>
    <row r="72" spans="2:16" ht="15.75" customHeight="1" x14ac:dyDescent="0.3">
      <c r="B72" s="12" t="s">
        <v>8056</v>
      </c>
      <c r="C72" s="27">
        <v>1998</v>
      </c>
      <c r="D72" s="13" t="s">
        <v>8320</v>
      </c>
      <c r="E72" s="27">
        <v>11</v>
      </c>
      <c r="F72" s="27">
        <v>0</v>
      </c>
      <c r="G72" s="43">
        <v>1240</v>
      </c>
      <c r="H72" s="27" t="s">
        <v>8310</v>
      </c>
      <c r="I72" s="27" t="s">
        <v>8314</v>
      </c>
      <c r="J72" s="27" t="s">
        <v>8317</v>
      </c>
      <c r="K72" s="13" t="str">
        <f t="shared" si="6"/>
        <v>Oct</v>
      </c>
      <c r="L72" s="27">
        <f t="shared" si="7"/>
        <v>1998</v>
      </c>
      <c r="M72" s="27" t="str">
        <f t="shared" si="8"/>
        <v>tier - 2</v>
      </c>
      <c r="N72" s="27" t="str">
        <f t="shared" si="9"/>
        <v>tier - 1</v>
      </c>
      <c r="O72" s="44" t="str">
        <f t="shared" si="10"/>
        <v>11-Oct-1998</v>
      </c>
      <c r="P72" s="29">
        <f t="shared" si="11"/>
        <v>25</v>
      </c>
    </row>
    <row r="73" spans="2:16" ht="15.75" customHeight="1" x14ac:dyDescent="0.3">
      <c r="B73" s="12" t="s">
        <v>8053</v>
      </c>
      <c r="C73" s="27">
        <v>2002</v>
      </c>
      <c r="D73" s="13" t="s">
        <v>8309</v>
      </c>
      <c r="E73" s="27">
        <v>1</v>
      </c>
      <c r="F73" s="27">
        <v>0</v>
      </c>
      <c r="G73" s="43">
        <v>1241</v>
      </c>
      <c r="H73" s="27" t="s">
        <v>8310</v>
      </c>
      <c r="I73" s="27" t="s">
        <v>8310</v>
      </c>
      <c r="J73" s="27" t="s">
        <v>8312</v>
      </c>
      <c r="K73" s="13" t="str">
        <f t="shared" si="6"/>
        <v>Jul</v>
      </c>
      <c r="L73" s="27">
        <f t="shared" si="7"/>
        <v>2002</v>
      </c>
      <c r="M73" s="27" t="str">
        <f t="shared" si="8"/>
        <v>tier - 2</v>
      </c>
      <c r="N73" s="27" t="str">
        <f t="shared" si="9"/>
        <v>tier - 2</v>
      </c>
      <c r="O73" s="44" t="str">
        <f t="shared" si="10"/>
        <v>1-Jul-2002</v>
      </c>
      <c r="P73" s="29">
        <f t="shared" si="11"/>
        <v>21</v>
      </c>
    </row>
    <row r="74" spans="2:16" ht="15.75" customHeight="1" x14ac:dyDescent="0.3">
      <c r="B74" s="12" t="s">
        <v>8051</v>
      </c>
      <c r="C74" s="27">
        <v>2003</v>
      </c>
      <c r="D74" s="13" t="s">
        <v>8319</v>
      </c>
      <c r="E74" s="27">
        <v>2</v>
      </c>
      <c r="F74" s="27">
        <v>0</v>
      </c>
      <c r="G74" s="43">
        <v>1241.57</v>
      </c>
      <c r="H74" s="27" t="s">
        <v>8310</v>
      </c>
      <c r="I74" s="27" t="s">
        <v>8310</v>
      </c>
      <c r="J74" s="27" t="s">
        <v>8321</v>
      </c>
      <c r="K74" s="13" t="str">
        <f t="shared" si="6"/>
        <v>Aug</v>
      </c>
      <c r="L74" s="27">
        <f t="shared" si="7"/>
        <v>2003</v>
      </c>
      <c r="M74" s="27" t="str">
        <f t="shared" si="8"/>
        <v>tier - 2</v>
      </c>
      <c r="N74" s="27" t="str">
        <f t="shared" si="9"/>
        <v>tier - 2</v>
      </c>
      <c r="O74" s="44" t="str">
        <f t="shared" si="10"/>
        <v>2-Aug-2003</v>
      </c>
      <c r="P74" s="29">
        <f t="shared" si="11"/>
        <v>20</v>
      </c>
    </row>
    <row r="75" spans="2:16" ht="15.75" customHeight="1" x14ac:dyDescent="0.3">
      <c r="B75" s="12" t="s">
        <v>8047</v>
      </c>
      <c r="C75" s="27">
        <v>2003</v>
      </c>
      <c r="D75" s="13" t="s">
        <v>8316</v>
      </c>
      <c r="E75" s="27">
        <v>15</v>
      </c>
      <c r="F75" s="27">
        <v>0</v>
      </c>
      <c r="G75" s="43">
        <v>1242.26</v>
      </c>
      <c r="H75" s="27" t="s">
        <v>8310</v>
      </c>
      <c r="I75" s="27" t="s">
        <v>8314</v>
      </c>
      <c r="J75" s="27" t="s">
        <v>8321</v>
      </c>
      <c r="K75" s="13" t="str">
        <f t="shared" si="6"/>
        <v>Sep</v>
      </c>
      <c r="L75" s="27">
        <f t="shared" si="7"/>
        <v>2003</v>
      </c>
      <c r="M75" s="27" t="str">
        <f t="shared" si="8"/>
        <v>tier - 2</v>
      </c>
      <c r="N75" s="27" t="str">
        <f t="shared" si="9"/>
        <v>tier - 1</v>
      </c>
      <c r="O75" s="44" t="str">
        <f t="shared" si="10"/>
        <v>15-Sep-2003</v>
      </c>
      <c r="P75" s="29">
        <f t="shared" si="11"/>
        <v>20</v>
      </c>
    </row>
    <row r="76" spans="2:16" ht="15.75" customHeight="1" x14ac:dyDescent="0.3">
      <c r="B76" s="12" t="s">
        <v>8044</v>
      </c>
      <c r="C76" s="27">
        <v>2003</v>
      </c>
      <c r="D76" s="13" t="s">
        <v>8316</v>
      </c>
      <c r="E76" s="27">
        <v>8</v>
      </c>
      <c r="F76" s="27">
        <v>0</v>
      </c>
      <c r="G76" s="43">
        <v>1242.82</v>
      </c>
      <c r="H76" s="27" t="s">
        <v>8310</v>
      </c>
      <c r="I76" s="27" t="s">
        <v>8314</v>
      </c>
      <c r="J76" s="27" t="s">
        <v>8321</v>
      </c>
      <c r="K76" s="13" t="str">
        <f t="shared" si="6"/>
        <v>Sep</v>
      </c>
      <c r="L76" s="27">
        <f t="shared" si="7"/>
        <v>2003</v>
      </c>
      <c r="M76" s="27" t="str">
        <f t="shared" si="8"/>
        <v>tier - 2</v>
      </c>
      <c r="N76" s="27" t="str">
        <f t="shared" si="9"/>
        <v>tier - 1</v>
      </c>
      <c r="O76" s="44" t="str">
        <f t="shared" si="10"/>
        <v>8-Sep-2003</v>
      </c>
      <c r="P76" s="29">
        <f t="shared" si="11"/>
        <v>20</v>
      </c>
    </row>
    <row r="77" spans="2:16" ht="15.75" customHeight="1" x14ac:dyDescent="0.3">
      <c r="B77" s="12" t="s">
        <v>8041</v>
      </c>
      <c r="C77" s="27">
        <v>2003</v>
      </c>
      <c r="D77" s="13" t="s">
        <v>8316</v>
      </c>
      <c r="E77" s="27">
        <v>15</v>
      </c>
      <c r="F77" s="27">
        <v>0</v>
      </c>
      <c r="G77" s="43">
        <v>1252.4100000000001</v>
      </c>
      <c r="H77" s="27" t="s">
        <v>8310</v>
      </c>
      <c r="I77" s="27" t="s">
        <v>8311</v>
      </c>
      <c r="J77" s="27" t="s">
        <v>8321</v>
      </c>
      <c r="K77" s="13" t="str">
        <f t="shared" si="6"/>
        <v>Sep</v>
      </c>
      <c r="L77" s="27">
        <f t="shared" si="7"/>
        <v>2003</v>
      </c>
      <c r="M77" s="27" t="str">
        <f t="shared" si="8"/>
        <v>tier - 2</v>
      </c>
      <c r="N77" s="27" t="str">
        <f t="shared" si="9"/>
        <v>tier - 3</v>
      </c>
      <c r="O77" s="44" t="str">
        <f t="shared" si="10"/>
        <v>15-Sep-2003</v>
      </c>
      <c r="P77" s="29">
        <f t="shared" si="11"/>
        <v>20</v>
      </c>
    </row>
    <row r="78" spans="2:16" ht="15.75" customHeight="1" x14ac:dyDescent="0.3">
      <c r="B78" s="12" t="s">
        <v>8038</v>
      </c>
      <c r="C78" s="27">
        <v>1997</v>
      </c>
      <c r="D78" s="13" t="s">
        <v>8313</v>
      </c>
      <c r="E78" s="27">
        <v>4</v>
      </c>
      <c r="F78" s="27">
        <v>0</v>
      </c>
      <c r="G78" s="43">
        <v>1253</v>
      </c>
      <c r="H78" s="27" t="s">
        <v>8310</v>
      </c>
      <c r="I78" s="27" t="s">
        <v>8310</v>
      </c>
      <c r="J78" s="27" t="s">
        <v>8312</v>
      </c>
      <c r="K78" s="13" t="str">
        <f t="shared" si="6"/>
        <v>Nov</v>
      </c>
      <c r="L78" s="27">
        <f t="shared" si="7"/>
        <v>1997</v>
      </c>
      <c r="M78" s="27" t="str">
        <f t="shared" si="8"/>
        <v>tier - 2</v>
      </c>
      <c r="N78" s="27" t="str">
        <f t="shared" si="9"/>
        <v>tier - 2</v>
      </c>
      <c r="O78" s="44" t="str">
        <f t="shared" si="10"/>
        <v>4-Nov-1997</v>
      </c>
      <c r="P78" s="29">
        <f t="shared" si="11"/>
        <v>26</v>
      </c>
    </row>
    <row r="79" spans="2:16" ht="15.75" customHeight="1" x14ac:dyDescent="0.3">
      <c r="B79" s="12" t="s">
        <v>8035</v>
      </c>
      <c r="C79" s="27">
        <v>2003</v>
      </c>
      <c r="D79" s="13" t="s">
        <v>8318</v>
      </c>
      <c r="E79" s="27">
        <v>10</v>
      </c>
      <c r="F79" s="27">
        <v>0</v>
      </c>
      <c r="G79" s="43">
        <v>1253.94</v>
      </c>
      <c r="H79" s="27" t="s">
        <v>8310</v>
      </c>
      <c r="I79" s="27" t="s">
        <v>8310</v>
      </c>
      <c r="J79" s="27" t="s">
        <v>8321</v>
      </c>
      <c r="K79" s="13" t="str">
        <f t="shared" si="6"/>
        <v>Dec</v>
      </c>
      <c r="L79" s="27">
        <f t="shared" si="7"/>
        <v>2003</v>
      </c>
      <c r="M79" s="27" t="str">
        <f t="shared" si="8"/>
        <v>tier - 2</v>
      </c>
      <c r="N79" s="27" t="str">
        <f t="shared" si="9"/>
        <v>tier - 2</v>
      </c>
      <c r="O79" s="44" t="str">
        <f t="shared" si="10"/>
        <v>10-Dec-2003</v>
      </c>
      <c r="P79" s="29">
        <f t="shared" si="11"/>
        <v>20</v>
      </c>
    </row>
    <row r="80" spans="2:16" ht="15.75" customHeight="1" x14ac:dyDescent="0.3">
      <c r="B80" s="12" t="s">
        <v>8031</v>
      </c>
      <c r="C80" s="27">
        <v>2003</v>
      </c>
      <c r="D80" s="13" t="s">
        <v>8320</v>
      </c>
      <c r="E80" s="27">
        <v>13</v>
      </c>
      <c r="F80" s="27">
        <v>0</v>
      </c>
      <c r="G80" s="43">
        <v>1256.3</v>
      </c>
      <c r="H80" s="27" t="s">
        <v>8310</v>
      </c>
      <c r="I80" s="27" t="s">
        <v>8311</v>
      </c>
      <c r="J80" s="27" t="s">
        <v>8321</v>
      </c>
      <c r="K80" s="13" t="str">
        <f t="shared" si="6"/>
        <v>Oct</v>
      </c>
      <c r="L80" s="27">
        <f t="shared" si="7"/>
        <v>2003</v>
      </c>
      <c r="M80" s="27" t="str">
        <f t="shared" si="8"/>
        <v>tier - 2</v>
      </c>
      <c r="N80" s="27" t="str">
        <f t="shared" si="9"/>
        <v>tier - 3</v>
      </c>
      <c r="O80" s="44" t="str">
        <f t="shared" si="10"/>
        <v>13-Oct-2003</v>
      </c>
      <c r="P80" s="29">
        <f t="shared" si="11"/>
        <v>20</v>
      </c>
    </row>
    <row r="81" spans="2:16" ht="15.75" customHeight="1" x14ac:dyDescent="0.3">
      <c r="B81" s="12" t="s">
        <v>8027</v>
      </c>
      <c r="C81" s="27">
        <v>2003</v>
      </c>
      <c r="D81" s="13" t="s">
        <v>8320</v>
      </c>
      <c r="E81" s="27">
        <v>30</v>
      </c>
      <c r="F81" s="27">
        <v>0</v>
      </c>
      <c r="G81" s="43">
        <v>1261.44</v>
      </c>
      <c r="H81" s="27" t="s">
        <v>8310</v>
      </c>
      <c r="I81" s="27" t="s">
        <v>8311</v>
      </c>
      <c r="J81" s="27" t="s">
        <v>8321</v>
      </c>
      <c r="K81" s="13" t="str">
        <f t="shared" si="6"/>
        <v>Oct</v>
      </c>
      <c r="L81" s="27">
        <f t="shared" si="7"/>
        <v>2003</v>
      </c>
      <c r="M81" s="27" t="str">
        <f t="shared" si="8"/>
        <v>tier - 2</v>
      </c>
      <c r="N81" s="27" t="str">
        <f t="shared" si="9"/>
        <v>tier - 3</v>
      </c>
      <c r="O81" s="44" t="str">
        <f t="shared" si="10"/>
        <v>30-Oct-2003</v>
      </c>
      <c r="P81" s="29">
        <f t="shared" si="11"/>
        <v>20</v>
      </c>
    </row>
    <row r="82" spans="2:16" ht="15.75" customHeight="1" x14ac:dyDescent="0.3">
      <c r="B82" s="12" t="s">
        <v>8023</v>
      </c>
      <c r="C82" s="27">
        <v>2003</v>
      </c>
      <c r="D82" s="13" t="s">
        <v>8319</v>
      </c>
      <c r="E82" s="27">
        <v>15</v>
      </c>
      <c r="F82" s="27">
        <v>0</v>
      </c>
      <c r="G82" s="43">
        <v>1261.8599999999999</v>
      </c>
      <c r="H82" s="27" t="s">
        <v>8310</v>
      </c>
      <c r="I82" s="27" t="s">
        <v>8311</v>
      </c>
      <c r="J82" s="27" t="s">
        <v>8321</v>
      </c>
      <c r="K82" s="13" t="str">
        <f t="shared" si="6"/>
        <v>Aug</v>
      </c>
      <c r="L82" s="27">
        <f t="shared" si="7"/>
        <v>2003</v>
      </c>
      <c r="M82" s="27" t="str">
        <f t="shared" si="8"/>
        <v>tier - 2</v>
      </c>
      <c r="N82" s="27" t="str">
        <f t="shared" si="9"/>
        <v>tier - 3</v>
      </c>
      <c r="O82" s="44" t="str">
        <f t="shared" si="10"/>
        <v>15-Aug-2003</v>
      </c>
      <c r="P82" s="29">
        <f t="shared" si="11"/>
        <v>20</v>
      </c>
    </row>
    <row r="83" spans="2:16" ht="15.75" customHeight="1" x14ac:dyDescent="0.3">
      <c r="B83" s="12" t="s">
        <v>8021</v>
      </c>
      <c r="C83" s="27">
        <v>2003</v>
      </c>
      <c r="D83" s="13" t="s">
        <v>8313</v>
      </c>
      <c r="E83" s="27">
        <v>21</v>
      </c>
      <c r="F83" s="27">
        <v>0</v>
      </c>
      <c r="G83" s="43">
        <v>1263.25</v>
      </c>
      <c r="H83" s="27" t="s">
        <v>8310</v>
      </c>
      <c r="I83" s="27" t="s">
        <v>8311</v>
      </c>
      <c r="J83" s="27" t="s">
        <v>8321</v>
      </c>
      <c r="K83" s="13" t="str">
        <f t="shared" si="6"/>
        <v>Nov</v>
      </c>
      <c r="L83" s="27">
        <f t="shared" si="7"/>
        <v>2003</v>
      </c>
      <c r="M83" s="27" t="str">
        <f t="shared" si="8"/>
        <v>tier - 2</v>
      </c>
      <c r="N83" s="27" t="str">
        <f t="shared" si="9"/>
        <v>tier - 3</v>
      </c>
      <c r="O83" s="44" t="str">
        <f t="shared" si="10"/>
        <v>21-Nov-2003</v>
      </c>
      <c r="P83" s="29">
        <f t="shared" si="11"/>
        <v>20</v>
      </c>
    </row>
    <row r="84" spans="2:16" ht="15.75" customHeight="1" x14ac:dyDescent="0.3">
      <c r="B84" s="12" t="s">
        <v>8017</v>
      </c>
      <c r="C84" s="27">
        <v>2002</v>
      </c>
      <c r="D84" s="13" t="s">
        <v>8318</v>
      </c>
      <c r="E84" s="27">
        <v>4</v>
      </c>
      <c r="F84" s="27">
        <v>0</v>
      </c>
      <c r="G84" s="43">
        <v>1267</v>
      </c>
      <c r="H84" s="27" t="s">
        <v>8310</v>
      </c>
      <c r="I84" s="27" t="s">
        <v>8314</v>
      </c>
      <c r="J84" s="27" t="s">
        <v>8312</v>
      </c>
      <c r="K84" s="13" t="str">
        <f t="shared" si="6"/>
        <v>Dec</v>
      </c>
      <c r="L84" s="27">
        <f t="shared" si="7"/>
        <v>2002</v>
      </c>
      <c r="M84" s="27" t="str">
        <f t="shared" si="8"/>
        <v>tier - 2</v>
      </c>
      <c r="N84" s="27" t="str">
        <f t="shared" si="9"/>
        <v>tier - 1</v>
      </c>
      <c r="O84" s="44" t="str">
        <f t="shared" si="10"/>
        <v>4-Dec-2002</v>
      </c>
      <c r="P84" s="29">
        <f t="shared" si="11"/>
        <v>21</v>
      </c>
    </row>
    <row r="85" spans="2:16" ht="15.75" customHeight="1" x14ac:dyDescent="0.3">
      <c r="B85" s="12" t="s">
        <v>8014</v>
      </c>
      <c r="C85" s="27">
        <v>1997</v>
      </c>
      <c r="D85" s="13" t="s">
        <v>8320</v>
      </c>
      <c r="E85" s="27">
        <v>26</v>
      </c>
      <c r="F85" s="27">
        <v>0</v>
      </c>
      <c r="G85" s="43">
        <v>1276</v>
      </c>
      <c r="H85" s="27" t="s">
        <v>8310</v>
      </c>
      <c r="I85" s="27" t="s">
        <v>8310</v>
      </c>
      <c r="J85" s="27" t="s">
        <v>8317</v>
      </c>
      <c r="K85" s="13" t="str">
        <f t="shared" si="6"/>
        <v>Oct</v>
      </c>
      <c r="L85" s="27">
        <f t="shared" si="7"/>
        <v>1997</v>
      </c>
      <c r="M85" s="27" t="str">
        <f t="shared" si="8"/>
        <v>tier - 2</v>
      </c>
      <c r="N85" s="27" t="str">
        <f t="shared" si="9"/>
        <v>tier - 2</v>
      </c>
      <c r="O85" s="44" t="str">
        <f t="shared" si="10"/>
        <v>26-Oct-1997</v>
      </c>
      <c r="P85" s="29">
        <f t="shared" si="11"/>
        <v>26</v>
      </c>
    </row>
    <row r="86" spans="2:16" ht="15.75" customHeight="1" x14ac:dyDescent="0.3">
      <c r="B86" s="12" t="s">
        <v>8010</v>
      </c>
      <c r="C86" s="27">
        <v>2004</v>
      </c>
      <c r="D86" s="13" t="s">
        <v>8316</v>
      </c>
      <c r="E86" s="27">
        <v>30</v>
      </c>
      <c r="F86" s="27">
        <v>0</v>
      </c>
      <c r="G86" s="43">
        <v>1283</v>
      </c>
      <c r="H86" s="27" t="s">
        <v>8310</v>
      </c>
      <c r="I86" s="27" t="s">
        <v>8314</v>
      </c>
      <c r="J86" s="27" t="s">
        <v>8312</v>
      </c>
      <c r="K86" s="13" t="str">
        <f t="shared" si="6"/>
        <v>Sep</v>
      </c>
      <c r="L86" s="27">
        <f t="shared" si="7"/>
        <v>2004</v>
      </c>
      <c r="M86" s="27" t="str">
        <f t="shared" si="8"/>
        <v>tier - 2</v>
      </c>
      <c r="N86" s="27" t="str">
        <f t="shared" si="9"/>
        <v>tier - 1</v>
      </c>
      <c r="O86" s="44" t="str">
        <f t="shared" si="10"/>
        <v>30-Sep-2004</v>
      </c>
      <c r="P86" s="29">
        <f t="shared" si="11"/>
        <v>19</v>
      </c>
    </row>
    <row r="87" spans="2:16" ht="15.75" customHeight="1" x14ac:dyDescent="0.3">
      <c r="B87" s="12" t="s">
        <v>8007</v>
      </c>
      <c r="C87" s="27">
        <v>2004</v>
      </c>
      <c r="D87" s="13" t="s">
        <v>8309</v>
      </c>
      <c r="E87" s="27">
        <v>28</v>
      </c>
      <c r="F87" s="27">
        <v>0</v>
      </c>
      <c r="G87" s="43">
        <v>1285</v>
      </c>
      <c r="H87" s="27" t="s">
        <v>8310</v>
      </c>
      <c r="I87" s="27" t="s">
        <v>8311</v>
      </c>
      <c r="J87" s="27" t="s">
        <v>8312</v>
      </c>
      <c r="K87" s="13" t="str">
        <f t="shared" si="6"/>
        <v>Jul</v>
      </c>
      <c r="L87" s="27">
        <f t="shared" si="7"/>
        <v>2004</v>
      </c>
      <c r="M87" s="27" t="str">
        <f t="shared" si="8"/>
        <v>tier - 2</v>
      </c>
      <c r="N87" s="27" t="str">
        <f t="shared" si="9"/>
        <v>tier - 3</v>
      </c>
      <c r="O87" s="44" t="str">
        <f t="shared" si="10"/>
        <v>28-Jul-2004</v>
      </c>
      <c r="P87" s="29">
        <f t="shared" si="11"/>
        <v>19</v>
      </c>
    </row>
    <row r="88" spans="2:16" ht="15.75" customHeight="1" x14ac:dyDescent="0.3">
      <c r="B88" s="12" t="s">
        <v>8004</v>
      </c>
      <c r="C88" s="27">
        <v>2000</v>
      </c>
      <c r="D88" s="13" t="s">
        <v>8315</v>
      </c>
      <c r="E88" s="27">
        <v>26</v>
      </c>
      <c r="F88" s="27">
        <v>0</v>
      </c>
      <c r="G88" s="43">
        <v>1286</v>
      </c>
      <c r="H88" s="27" t="s">
        <v>8310</v>
      </c>
      <c r="I88" s="27" t="s">
        <v>8310</v>
      </c>
      <c r="J88" s="27" t="s">
        <v>8312</v>
      </c>
      <c r="K88" s="13" t="str">
        <f t="shared" si="6"/>
        <v>Jun</v>
      </c>
      <c r="L88" s="27">
        <f t="shared" si="7"/>
        <v>2000</v>
      </c>
      <c r="M88" s="27" t="str">
        <f t="shared" si="8"/>
        <v>tier - 2</v>
      </c>
      <c r="N88" s="27" t="str">
        <f t="shared" si="9"/>
        <v>tier - 2</v>
      </c>
      <c r="O88" s="44" t="str">
        <f t="shared" si="10"/>
        <v>26-Jun-2000</v>
      </c>
      <c r="P88" s="29">
        <f t="shared" si="11"/>
        <v>23</v>
      </c>
    </row>
    <row r="89" spans="2:16" ht="15.75" customHeight="1" x14ac:dyDescent="0.3">
      <c r="B89" s="12" t="s">
        <v>8001</v>
      </c>
      <c r="C89" s="27">
        <v>1998</v>
      </c>
      <c r="D89" s="13" t="s">
        <v>8315</v>
      </c>
      <c r="E89" s="27">
        <v>4</v>
      </c>
      <c r="F89" s="27">
        <v>0</v>
      </c>
      <c r="G89" s="43">
        <v>1290.93</v>
      </c>
      <c r="H89" s="27" t="s">
        <v>8310</v>
      </c>
      <c r="I89" s="27" t="s">
        <v>8310</v>
      </c>
      <c r="J89" s="27" t="s">
        <v>8312</v>
      </c>
      <c r="K89" s="13" t="str">
        <f t="shared" si="6"/>
        <v>Jun</v>
      </c>
      <c r="L89" s="27">
        <f t="shared" si="7"/>
        <v>1998</v>
      </c>
      <c r="M89" s="27" t="str">
        <f t="shared" si="8"/>
        <v>tier - 2</v>
      </c>
      <c r="N89" s="27" t="str">
        <f t="shared" si="9"/>
        <v>tier - 2</v>
      </c>
      <c r="O89" s="44" t="str">
        <f t="shared" si="10"/>
        <v>4-Jun-1998</v>
      </c>
      <c r="P89" s="29">
        <f t="shared" si="11"/>
        <v>25</v>
      </c>
    </row>
    <row r="90" spans="2:16" ht="15.75" customHeight="1" x14ac:dyDescent="0.3">
      <c r="B90" s="12" t="s">
        <v>7998</v>
      </c>
      <c r="C90" s="27">
        <v>2001</v>
      </c>
      <c r="D90" s="13" t="s">
        <v>8313</v>
      </c>
      <c r="E90" s="27">
        <v>29</v>
      </c>
      <c r="F90" s="27">
        <v>0</v>
      </c>
      <c r="G90" s="43">
        <v>1293</v>
      </c>
      <c r="H90" s="27" t="s">
        <v>8310</v>
      </c>
      <c r="I90" s="27" t="s">
        <v>8311</v>
      </c>
      <c r="J90" s="27" t="s">
        <v>8317</v>
      </c>
      <c r="K90" s="13" t="str">
        <f t="shared" si="6"/>
        <v>Nov</v>
      </c>
      <c r="L90" s="27">
        <f t="shared" si="7"/>
        <v>2001</v>
      </c>
      <c r="M90" s="27" t="str">
        <f t="shared" si="8"/>
        <v>tier - 2</v>
      </c>
      <c r="N90" s="27" t="str">
        <f t="shared" si="9"/>
        <v>tier - 3</v>
      </c>
      <c r="O90" s="44" t="str">
        <f t="shared" si="10"/>
        <v>29-Nov-2001</v>
      </c>
      <c r="P90" s="29">
        <f t="shared" si="11"/>
        <v>22</v>
      </c>
    </row>
    <row r="91" spans="2:16" ht="15.75" customHeight="1" x14ac:dyDescent="0.3">
      <c r="B91" s="12" t="s">
        <v>7994</v>
      </c>
      <c r="C91" s="27">
        <v>2002</v>
      </c>
      <c r="D91" s="13" t="s">
        <v>8318</v>
      </c>
      <c r="E91" s="27">
        <v>10</v>
      </c>
      <c r="F91" s="27">
        <v>0</v>
      </c>
      <c r="G91" s="43">
        <v>1304</v>
      </c>
      <c r="H91" s="27" t="s">
        <v>8310</v>
      </c>
      <c r="I91" s="27" t="s">
        <v>8310</v>
      </c>
      <c r="J91" s="27" t="s">
        <v>8317</v>
      </c>
      <c r="K91" s="13" t="str">
        <f t="shared" si="6"/>
        <v>Dec</v>
      </c>
      <c r="L91" s="27">
        <f t="shared" si="7"/>
        <v>2002</v>
      </c>
      <c r="M91" s="27" t="str">
        <f t="shared" si="8"/>
        <v>tier - 2</v>
      </c>
      <c r="N91" s="27" t="str">
        <f t="shared" si="9"/>
        <v>tier - 2</v>
      </c>
      <c r="O91" s="44" t="str">
        <f t="shared" si="10"/>
        <v>10-Dec-2002</v>
      </c>
      <c r="P91" s="29">
        <f t="shared" si="11"/>
        <v>21</v>
      </c>
    </row>
    <row r="92" spans="2:16" ht="15.75" customHeight="1" x14ac:dyDescent="0.3">
      <c r="B92" s="12" t="s">
        <v>7991</v>
      </c>
      <c r="C92" s="27">
        <v>1999</v>
      </c>
      <c r="D92" s="13" t="s">
        <v>8318</v>
      </c>
      <c r="E92" s="27">
        <v>2</v>
      </c>
      <c r="F92" s="27">
        <v>0</v>
      </c>
      <c r="G92" s="43">
        <v>1304</v>
      </c>
      <c r="H92" s="27" t="s">
        <v>8310</v>
      </c>
      <c r="I92" s="27" t="s">
        <v>8310</v>
      </c>
      <c r="J92" s="27" t="s">
        <v>8312</v>
      </c>
      <c r="K92" s="13" t="str">
        <f t="shared" si="6"/>
        <v>Dec</v>
      </c>
      <c r="L92" s="27">
        <f t="shared" si="7"/>
        <v>1999</v>
      </c>
      <c r="M92" s="27" t="str">
        <f t="shared" si="8"/>
        <v>tier - 2</v>
      </c>
      <c r="N92" s="27" t="str">
        <f t="shared" si="9"/>
        <v>tier - 2</v>
      </c>
      <c r="O92" s="44" t="str">
        <f t="shared" si="10"/>
        <v>2-Dec-1999</v>
      </c>
      <c r="P92" s="29">
        <f t="shared" si="11"/>
        <v>24</v>
      </c>
    </row>
    <row r="93" spans="2:16" ht="15.75" customHeight="1" x14ac:dyDescent="0.3">
      <c r="B93" s="12" t="s">
        <v>7988</v>
      </c>
      <c r="C93" s="27">
        <v>2002</v>
      </c>
      <c r="D93" s="13" t="s">
        <v>8320</v>
      </c>
      <c r="E93" s="27">
        <v>13</v>
      </c>
      <c r="F93" s="27">
        <v>0</v>
      </c>
      <c r="G93" s="43">
        <v>1315</v>
      </c>
      <c r="H93" s="27" t="s">
        <v>8310</v>
      </c>
      <c r="I93" s="27" t="s">
        <v>8310</v>
      </c>
      <c r="J93" s="27" t="s">
        <v>8312</v>
      </c>
      <c r="K93" s="13" t="str">
        <f t="shared" si="6"/>
        <v>Oct</v>
      </c>
      <c r="L93" s="27">
        <f t="shared" si="7"/>
        <v>2002</v>
      </c>
      <c r="M93" s="27" t="str">
        <f t="shared" si="8"/>
        <v>tier - 2</v>
      </c>
      <c r="N93" s="27" t="str">
        <f t="shared" si="9"/>
        <v>tier - 2</v>
      </c>
      <c r="O93" s="44" t="str">
        <f t="shared" si="10"/>
        <v>13-Oct-2002</v>
      </c>
      <c r="P93" s="29">
        <f t="shared" si="11"/>
        <v>21</v>
      </c>
    </row>
    <row r="94" spans="2:16" ht="15.75" customHeight="1" x14ac:dyDescent="0.3">
      <c r="B94" s="12" t="s">
        <v>7986</v>
      </c>
      <c r="C94" s="27">
        <v>1999</v>
      </c>
      <c r="D94" s="13" t="s">
        <v>8320</v>
      </c>
      <c r="E94" s="27">
        <v>14</v>
      </c>
      <c r="F94" s="27">
        <v>0</v>
      </c>
      <c r="G94" s="43">
        <v>1329.17</v>
      </c>
      <c r="H94" s="27" t="s">
        <v>8310</v>
      </c>
      <c r="I94" s="27" t="s">
        <v>8311</v>
      </c>
      <c r="J94" s="27" t="s">
        <v>8312</v>
      </c>
      <c r="K94" s="13" t="str">
        <f t="shared" si="6"/>
        <v>Oct</v>
      </c>
      <c r="L94" s="27">
        <f t="shared" si="7"/>
        <v>1999</v>
      </c>
      <c r="M94" s="27" t="str">
        <f t="shared" si="8"/>
        <v>tier - 2</v>
      </c>
      <c r="N94" s="27" t="str">
        <f t="shared" si="9"/>
        <v>tier - 3</v>
      </c>
      <c r="O94" s="44" t="str">
        <f t="shared" si="10"/>
        <v>14-Oct-1999</v>
      </c>
      <c r="P94" s="29">
        <f t="shared" si="11"/>
        <v>24</v>
      </c>
    </row>
    <row r="95" spans="2:16" ht="15.75" customHeight="1" x14ac:dyDescent="0.3">
      <c r="B95" s="12" t="s">
        <v>7983</v>
      </c>
      <c r="C95" s="27">
        <v>1998</v>
      </c>
      <c r="D95" s="13" t="s">
        <v>8309</v>
      </c>
      <c r="E95" s="27">
        <v>12</v>
      </c>
      <c r="F95" s="27">
        <v>0</v>
      </c>
      <c r="G95" s="43">
        <v>1332.61</v>
      </c>
      <c r="H95" s="27" t="s">
        <v>8310</v>
      </c>
      <c r="I95" s="27" t="s">
        <v>8311</v>
      </c>
      <c r="J95" s="27" t="s">
        <v>8312</v>
      </c>
      <c r="K95" s="13" t="str">
        <f t="shared" si="6"/>
        <v>Jul</v>
      </c>
      <c r="L95" s="27">
        <f t="shared" si="7"/>
        <v>1998</v>
      </c>
      <c r="M95" s="27" t="str">
        <f t="shared" si="8"/>
        <v>tier - 2</v>
      </c>
      <c r="N95" s="27" t="str">
        <f t="shared" si="9"/>
        <v>tier - 3</v>
      </c>
      <c r="O95" s="44" t="str">
        <f t="shared" si="10"/>
        <v>12-Jul-1998</v>
      </c>
      <c r="P95" s="29">
        <f t="shared" si="11"/>
        <v>25</v>
      </c>
    </row>
    <row r="96" spans="2:16" ht="15.75" customHeight="1" x14ac:dyDescent="0.3">
      <c r="B96" s="12" t="s">
        <v>7981</v>
      </c>
      <c r="C96" s="27">
        <v>1995</v>
      </c>
      <c r="D96" s="13" t="s">
        <v>8309</v>
      </c>
      <c r="E96" s="27">
        <v>30</v>
      </c>
      <c r="F96" s="27">
        <v>0</v>
      </c>
      <c r="G96" s="43">
        <v>1338</v>
      </c>
      <c r="H96" s="27" t="s">
        <v>8310</v>
      </c>
      <c r="I96" s="27" t="s">
        <v>8311</v>
      </c>
      <c r="J96" s="27" t="s">
        <v>8317</v>
      </c>
      <c r="K96" s="13" t="str">
        <f t="shared" si="6"/>
        <v>Jul</v>
      </c>
      <c r="L96" s="27">
        <f t="shared" si="7"/>
        <v>1995</v>
      </c>
      <c r="M96" s="27" t="str">
        <f t="shared" si="8"/>
        <v>tier - 2</v>
      </c>
      <c r="N96" s="27" t="str">
        <f t="shared" si="9"/>
        <v>tier - 3</v>
      </c>
      <c r="O96" s="44" t="str">
        <f t="shared" si="10"/>
        <v>30-Jul-1995</v>
      </c>
      <c r="P96" s="29">
        <f t="shared" si="11"/>
        <v>28</v>
      </c>
    </row>
    <row r="97" spans="2:16" ht="15.75" customHeight="1" x14ac:dyDescent="0.3">
      <c r="B97" s="12" t="s">
        <v>7977</v>
      </c>
      <c r="C97" s="27">
        <v>1997</v>
      </c>
      <c r="D97" s="13" t="s">
        <v>8313</v>
      </c>
      <c r="E97" s="27">
        <v>7</v>
      </c>
      <c r="F97" s="27">
        <v>0</v>
      </c>
      <c r="G97" s="43">
        <v>1341.16</v>
      </c>
      <c r="H97" s="27" t="s">
        <v>8310</v>
      </c>
      <c r="I97" s="27" t="s">
        <v>8310</v>
      </c>
      <c r="J97" s="27" t="s">
        <v>8317</v>
      </c>
      <c r="K97" s="13" t="str">
        <f t="shared" si="6"/>
        <v>Nov</v>
      </c>
      <c r="L97" s="27">
        <f t="shared" si="7"/>
        <v>1997</v>
      </c>
      <c r="M97" s="27" t="str">
        <f t="shared" si="8"/>
        <v>tier - 2</v>
      </c>
      <c r="N97" s="27" t="str">
        <f t="shared" si="9"/>
        <v>tier - 2</v>
      </c>
      <c r="O97" s="44" t="str">
        <f t="shared" si="10"/>
        <v>7-Nov-1997</v>
      </c>
      <c r="P97" s="29">
        <f t="shared" si="11"/>
        <v>26</v>
      </c>
    </row>
    <row r="98" spans="2:16" ht="15.75" customHeight="1" x14ac:dyDescent="0.3">
      <c r="B98" s="12" t="s">
        <v>7974</v>
      </c>
      <c r="C98" s="27">
        <v>1998</v>
      </c>
      <c r="D98" s="13" t="s">
        <v>8318</v>
      </c>
      <c r="E98" s="27">
        <v>3</v>
      </c>
      <c r="F98" s="27">
        <v>0</v>
      </c>
      <c r="G98" s="43">
        <v>1359</v>
      </c>
      <c r="H98" s="27" t="s">
        <v>8310</v>
      </c>
      <c r="I98" s="27" t="s">
        <v>8314</v>
      </c>
      <c r="J98" s="27" t="s">
        <v>8312</v>
      </c>
      <c r="K98" s="13" t="str">
        <f t="shared" si="6"/>
        <v>Dec</v>
      </c>
      <c r="L98" s="27">
        <f t="shared" si="7"/>
        <v>1998</v>
      </c>
      <c r="M98" s="27" t="str">
        <f t="shared" si="8"/>
        <v>tier - 2</v>
      </c>
      <c r="N98" s="27" t="str">
        <f t="shared" si="9"/>
        <v>tier - 1</v>
      </c>
      <c r="O98" s="44" t="str">
        <f t="shared" si="10"/>
        <v>3-Dec-1998</v>
      </c>
      <c r="P98" s="29">
        <f t="shared" si="11"/>
        <v>25</v>
      </c>
    </row>
    <row r="99" spans="2:16" ht="15.75" customHeight="1" x14ac:dyDescent="0.3">
      <c r="B99" s="12" t="s">
        <v>7970</v>
      </c>
      <c r="C99" s="27">
        <v>2002</v>
      </c>
      <c r="D99" s="13" t="s">
        <v>8319</v>
      </c>
      <c r="E99" s="27">
        <v>15</v>
      </c>
      <c r="F99" s="27">
        <v>0</v>
      </c>
      <c r="G99" s="43">
        <v>1382</v>
      </c>
      <c r="H99" s="27" t="s">
        <v>8310</v>
      </c>
      <c r="I99" s="27" t="s">
        <v>8314</v>
      </c>
      <c r="J99" s="27" t="s">
        <v>8312</v>
      </c>
      <c r="K99" s="13" t="str">
        <f t="shared" si="6"/>
        <v>Aug</v>
      </c>
      <c r="L99" s="27">
        <f t="shared" si="7"/>
        <v>2002</v>
      </c>
      <c r="M99" s="27" t="str">
        <f t="shared" si="8"/>
        <v>tier - 2</v>
      </c>
      <c r="N99" s="27" t="str">
        <f t="shared" si="9"/>
        <v>tier - 1</v>
      </c>
      <c r="O99" s="44" t="str">
        <f t="shared" si="10"/>
        <v>15-Aug-2002</v>
      </c>
      <c r="P99" s="29">
        <f t="shared" si="11"/>
        <v>21</v>
      </c>
    </row>
    <row r="100" spans="2:16" ht="15.75" customHeight="1" x14ac:dyDescent="0.3">
      <c r="B100" s="12" t="s">
        <v>7968</v>
      </c>
      <c r="C100" s="27">
        <v>1999</v>
      </c>
      <c r="D100" s="13" t="s">
        <v>8309</v>
      </c>
      <c r="E100" s="27">
        <v>6</v>
      </c>
      <c r="F100" s="27">
        <v>0</v>
      </c>
      <c r="G100" s="43">
        <v>1389</v>
      </c>
      <c r="H100" s="27" t="s">
        <v>8310</v>
      </c>
      <c r="I100" s="27" t="s">
        <v>8310</v>
      </c>
      <c r="J100" s="27" t="s">
        <v>8312</v>
      </c>
      <c r="K100" s="13" t="str">
        <f t="shared" si="6"/>
        <v>Jul</v>
      </c>
      <c r="L100" s="27">
        <f t="shared" si="7"/>
        <v>1999</v>
      </c>
      <c r="M100" s="27" t="str">
        <f t="shared" si="8"/>
        <v>tier - 2</v>
      </c>
      <c r="N100" s="27" t="str">
        <f t="shared" si="9"/>
        <v>tier - 2</v>
      </c>
      <c r="O100" s="44" t="str">
        <f t="shared" si="10"/>
        <v>6-Jul-1999</v>
      </c>
      <c r="P100" s="29">
        <f t="shared" si="11"/>
        <v>24</v>
      </c>
    </row>
    <row r="101" spans="2:16" ht="15.75" customHeight="1" x14ac:dyDescent="0.3">
      <c r="B101" s="12" t="s">
        <v>7964</v>
      </c>
      <c r="C101" s="27">
        <v>2002</v>
      </c>
      <c r="D101" s="13" t="s">
        <v>8313</v>
      </c>
      <c r="E101" s="27">
        <v>14</v>
      </c>
      <c r="F101" s="27">
        <v>0</v>
      </c>
      <c r="G101" s="43">
        <v>1390</v>
      </c>
      <c r="H101" s="27" t="s">
        <v>8310</v>
      </c>
      <c r="I101" s="27" t="s">
        <v>8310</v>
      </c>
      <c r="J101" s="27" t="s">
        <v>8312</v>
      </c>
      <c r="K101" s="13" t="str">
        <f t="shared" si="6"/>
        <v>Nov</v>
      </c>
      <c r="L101" s="27">
        <f t="shared" si="7"/>
        <v>2002</v>
      </c>
      <c r="M101" s="27" t="str">
        <f t="shared" si="8"/>
        <v>tier - 2</v>
      </c>
      <c r="N101" s="27" t="str">
        <f t="shared" si="9"/>
        <v>tier - 2</v>
      </c>
      <c r="O101" s="44" t="str">
        <f t="shared" si="10"/>
        <v>14-Nov-2002</v>
      </c>
      <c r="P101" s="29">
        <f t="shared" si="11"/>
        <v>21</v>
      </c>
    </row>
    <row r="102" spans="2:16" ht="15.75" customHeight="1" x14ac:dyDescent="0.3">
      <c r="B102" s="12" t="s">
        <v>7961</v>
      </c>
      <c r="C102" s="27">
        <v>2002</v>
      </c>
      <c r="D102" s="13" t="s">
        <v>8318</v>
      </c>
      <c r="E102" s="27">
        <v>22</v>
      </c>
      <c r="F102" s="27">
        <v>0</v>
      </c>
      <c r="G102" s="43">
        <v>1391.53</v>
      </c>
      <c r="H102" s="27" t="s">
        <v>8310</v>
      </c>
      <c r="I102" s="27" t="s">
        <v>8314</v>
      </c>
      <c r="J102" s="27" t="s">
        <v>8312</v>
      </c>
      <c r="K102" s="13" t="str">
        <f t="shared" si="6"/>
        <v>Dec</v>
      </c>
      <c r="L102" s="27">
        <f t="shared" si="7"/>
        <v>2002</v>
      </c>
      <c r="M102" s="27" t="str">
        <f t="shared" si="8"/>
        <v>tier - 2</v>
      </c>
      <c r="N102" s="27" t="str">
        <f t="shared" si="9"/>
        <v>tier - 1</v>
      </c>
      <c r="O102" s="44" t="str">
        <f t="shared" si="10"/>
        <v>22-Dec-2002</v>
      </c>
      <c r="P102" s="29">
        <f t="shared" si="11"/>
        <v>21</v>
      </c>
    </row>
    <row r="103" spans="2:16" ht="15.75" customHeight="1" x14ac:dyDescent="0.3">
      <c r="B103" s="12" t="s">
        <v>7957</v>
      </c>
      <c r="C103" s="27">
        <v>1998</v>
      </c>
      <c r="D103" s="13" t="s">
        <v>8316</v>
      </c>
      <c r="E103" s="27">
        <v>5</v>
      </c>
      <c r="F103" s="27">
        <v>0</v>
      </c>
      <c r="G103" s="43">
        <v>1400.44</v>
      </c>
      <c r="H103" s="27" t="s">
        <v>8310</v>
      </c>
      <c r="I103" s="27" t="s">
        <v>8310</v>
      </c>
      <c r="J103" s="27" t="s">
        <v>8312</v>
      </c>
      <c r="K103" s="13" t="str">
        <f t="shared" si="6"/>
        <v>Sep</v>
      </c>
      <c r="L103" s="27">
        <f t="shared" si="7"/>
        <v>1998</v>
      </c>
      <c r="M103" s="27" t="str">
        <f t="shared" si="8"/>
        <v>tier - 2</v>
      </c>
      <c r="N103" s="27" t="str">
        <f t="shared" si="9"/>
        <v>tier - 2</v>
      </c>
      <c r="O103" s="44" t="str">
        <f t="shared" si="10"/>
        <v>5-Sep-1998</v>
      </c>
      <c r="P103" s="29">
        <f t="shared" si="11"/>
        <v>25</v>
      </c>
    </row>
    <row r="104" spans="2:16" ht="15.75" customHeight="1" x14ac:dyDescent="0.3">
      <c r="B104" s="12" t="s">
        <v>7954</v>
      </c>
      <c r="C104" s="27">
        <v>1997</v>
      </c>
      <c r="D104" s="13" t="s">
        <v>8320</v>
      </c>
      <c r="E104" s="27">
        <v>27</v>
      </c>
      <c r="F104" s="27">
        <v>0</v>
      </c>
      <c r="G104" s="43">
        <v>1402</v>
      </c>
      <c r="H104" s="27" t="s">
        <v>8310</v>
      </c>
      <c r="I104" s="27" t="s">
        <v>8311</v>
      </c>
      <c r="J104" s="27" t="s">
        <v>8321</v>
      </c>
      <c r="K104" s="13" t="str">
        <f t="shared" si="6"/>
        <v>Oct</v>
      </c>
      <c r="L104" s="27">
        <f t="shared" si="7"/>
        <v>1997</v>
      </c>
      <c r="M104" s="27" t="str">
        <f t="shared" si="8"/>
        <v>tier - 2</v>
      </c>
      <c r="N104" s="27" t="str">
        <f t="shared" si="9"/>
        <v>tier - 3</v>
      </c>
      <c r="O104" s="44" t="str">
        <f t="shared" si="10"/>
        <v>27-Oct-1997</v>
      </c>
      <c r="P104" s="29">
        <f t="shared" si="11"/>
        <v>26</v>
      </c>
    </row>
    <row r="105" spans="2:16" ht="15.75" customHeight="1" x14ac:dyDescent="0.3">
      <c r="B105" s="12" t="s">
        <v>7952</v>
      </c>
      <c r="C105" s="27">
        <v>1996</v>
      </c>
      <c r="D105" s="13" t="s">
        <v>8315</v>
      </c>
      <c r="E105" s="27">
        <v>23</v>
      </c>
      <c r="F105" s="27">
        <v>0</v>
      </c>
      <c r="G105" s="43">
        <v>1417</v>
      </c>
      <c r="H105" s="27" t="s">
        <v>8310</v>
      </c>
      <c r="I105" s="27" t="s">
        <v>8311</v>
      </c>
      <c r="J105" s="27" t="s">
        <v>8312</v>
      </c>
      <c r="K105" s="13" t="str">
        <f t="shared" si="6"/>
        <v>Jun</v>
      </c>
      <c r="L105" s="27">
        <f t="shared" si="7"/>
        <v>1996</v>
      </c>
      <c r="M105" s="27" t="str">
        <f t="shared" si="8"/>
        <v>tier - 2</v>
      </c>
      <c r="N105" s="27" t="str">
        <f t="shared" si="9"/>
        <v>tier - 3</v>
      </c>
      <c r="O105" s="44" t="str">
        <f t="shared" si="10"/>
        <v>23-Jun-1996</v>
      </c>
      <c r="P105" s="29">
        <f t="shared" si="11"/>
        <v>27</v>
      </c>
    </row>
    <row r="106" spans="2:16" ht="15.75" customHeight="1" x14ac:dyDescent="0.3">
      <c r="B106" s="12" t="s">
        <v>7948</v>
      </c>
      <c r="C106" s="27">
        <v>2001</v>
      </c>
      <c r="D106" s="13" t="s">
        <v>8319</v>
      </c>
      <c r="E106" s="27">
        <v>23</v>
      </c>
      <c r="F106" s="27">
        <v>0</v>
      </c>
      <c r="G106" s="43">
        <v>1421</v>
      </c>
      <c r="H106" s="27" t="s">
        <v>8310</v>
      </c>
      <c r="I106" s="27" t="s">
        <v>8310</v>
      </c>
      <c r="J106" s="27" t="s">
        <v>8312</v>
      </c>
      <c r="K106" s="13" t="str">
        <f t="shared" si="6"/>
        <v>Aug</v>
      </c>
      <c r="L106" s="27">
        <f t="shared" si="7"/>
        <v>2001</v>
      </c>
      <c r="M106" s="27" t="str">
        <f t="shared" si="8"/>
        <v>tier - 2</v>
      </c>
      <c r="N106" s="27" t="str">
        <f t="shared" si="9"/>
        <v>tier - 2</v>
      </c>
      <c r="O106" s="44" t="str">
        <f t="shared" si="10"/>
        <v>23-Aug-2001</v>
      </c>
      <c r="P106" s="29">
        <f t="shared" si="11"/>
        <v>22</v>
      </c>
    </row>
    <row r="107" spans="2:16" ht="15.75" customHeight="1" x14ac:dyDescent="0.3">
      <c r="B107" s="12" t="s">
        <v>7944</v>
      </c>
      <c r="C107" s="27">
        <v>1997</v>
      </c>
      <c r="D107" s="13" t="s">
        <v>8318</v>
      </c>
      <c r="E107" s="27">
        <v>5</v>
      </c>
      <c r="F107" s="27">
        <v>0</v>
      </c>
      <c r="G107" s="43">
        <v>1422</v>
      </c>
      <c r="H107" s="27" t="s">
        <v>8310</v>
      </c>
      <c r="I107" s="27" t="s">
        <v>8310</v>
      </c>
      <c r="J107" s="27" t="s">
        <v>8312</v>
      </c>
      <c r="K107" s="13" t="str">
        <f t="shared" si="6"/>
        <v>Dec</v>
      </c>
      <c r="L107" s="27">
        <f t="shared" si="7"/>
        <v>1997</v>
      </c>
      <c r="M107" s="27" t="str">
        <f t="shared" si="8"/>
        <v>tier - 2</v>
      </c>
      <c r="N107" s="27" t="str">
        <f t="shared" si="9"/>
        <v>tier - 2</v>
      </c>
      <c r="O107" s="44" t="str">
        <f t="shared" si="10"/>
        <v>5-Dec-1997</v>
      </c>
      <c r="P107" s="29">
        <f t="shared" si="11"/>
        <v>26</v>
      </c>
    </row>
    <row r="108" spans="2:16" ht="15.75" customHeight="1" x14ac:dyDescent="0.3">
      <c r="B108" s="12" t="s">
        <v>7940</v>
      </c>
      <c r="C108" s="27">
        <v>2000</v>
      </c>
      <c r="D108" s="13" t="s">
        <v>8316</v>
      </c>
      <c r="E108" s="27">
        <v>1</v>
      </c>
      <c r="F108" s="27">
        <v>0</v>
      </c>
      <c r="G108" s="43">
        <v>1438</v>
      </c>
      <c r="H108" s="27" t="s">
        <v>8310</v>
      </c>
      <c r="I108" s="27" t="s">
        <v>8310</v>
      </c>
      <c r="J108" s="27" t="s">
        <v>8312</v>
      </c>
      <c r="K108" s="13" t="str">
        <f t="shared" si="6"/>
        <v>Sep</v>
      </c>
      <c r="L108" s="27">
        <f t="shared" si="7"/>
        <v>2000</v>
      </c>
      <c r="M108" s="27" t="str">
        <f t="shared" si="8"/>
        <v>tier - 2</v>
      </c>
      <c r="N108" s="27" t="str">
        <f t="shared" si="9"/>
        <v>tier - 2</v>
      </c>
      <c r="O108" s="44" t="str">
        <f t="shared" si="10"/>
        <v>1-Sep-2000</v>
      </c>
      <c r="P108" s="29">
        <f t="shared" si="11"/>
        <v>23</v>
      </c>
    </row>
    <row r="109" spans="2:16" ht="15.75" customHeight="1" x14ac:dyDescent="0.3">
      <c r="B109" s="12" t="s">
        <v>7936</v>
      </c>
      <c r="C109" s="27">
        <v>1997</v>
      </c>
      <c r="D109" s="13" t="s">
        <v>8315</v>
      </c>
      <c r="E109" s="27">
        <v>19</v>
      </c>
      <c r="F109" s="27">
        <v>0</v>
      </c>
      <c r="G109" s="43">
        <v>1445</v>
      </c>
      <c r="H109" s="27" t="s">
        <v>8310</v>
      </c>
      <c r="I109" s="27" t="s">
        <v>8314</v>
      </c>
      <c r="J109" s="27" t="s">
        <v>8312</v>
      </c>
      <c r="K109" s="13" t="str">
        <f t="shared" si="6"/>
        <v>Jun</v>
      </c>
      <c r="L109" s="27">
        <f t="shared" si="7"/>
        <v>1997</v>
      </c>
      <c r="M109" s="27" t="str">
        <f t="shared" si="8"/>
        <v>tier - 2</v>
      </c>
      <c r="N109" s="27" t="str">
        <f t="shared" si="9"/>
        <v>tier - 1</v>
      </c>
      <c r="O109" s="44" t="str">
        <f t="shared" si="10"/>
        <v>19-Jun-1997</v>
      </c>
      <c r="P109" s="29">
        <f t="shared" si="11"/>
        <v>26</v>
      </c>
    </row>
    <row r="110" spans="2:16" ht="15.75" customHeight="1" x14ac:dyDescent="0.3">
      <c r="B110" s="12" t="s">
        <v>7932</v>
      </c>
      <c r="C110" s="27">
        <v>2003</v>
      </c>
      <c r="D110" s="13" t="s">
        <v>8315</v>
      </c>
      <c r="E110" s="27">
        <v>20</v>
      </c>
      <c r="F110" s="27">
        <v>0</v>
      </c>
      <c r="G110" s="43">
        <v>1467</v>
      </c>
      <c r="H110" s="27" t="s">
        <v>8310</v>
      </c>
      <c r="I110" s="27" t="s">
        <v>8310</v>
      </c>
      <c r="J110" s="27" t="s">
        <v>8312</v>
      </c>
      <c r="K110" s="13" t="str">
        <f t="shared" si="6"/>
        <v>Jun</v>
      </c>
      <c r="L110" s="27">
        <f t="shared" si="7"/>
        <v>2003</v>
      </c>
      <c r="M110" s="27" t="str">
        <f t="shared" si="8"/>
        <v>tier - 2</v>
      </c>
      <c r="N110" s="27" t="str">
        <f t="shared" si="9"/>
        <v>tier - 2</v>
      </c>
      <c r="O110" s="44" t="str">
        <f t="shared" si="10"/>
        <v>20-Jun-2003</v>
      </c>
      <c r="P110" s="29">
        <f t="shared" si="11"/>
        <v>20</v>
      </c>
    </row>
    <row r="111" spans="2:16" ht="15.75" customHeight="1" x14ac:dyDescent="0.3">
      <c r="B111" s="12" t="s">
        <v>7928</v>
      </c>
      <c r="C111" s="27">
        <v>1998</v>
      </c>
      <c r="D111" s="13" t="s">
        <v>8318</v>
      </c>
      <c r="E111" s="27">
        <v>7</v>
      </c>
      <c r="F111" s="27">
        <v>0</v>
      </c>
      <c r="G111" s="43">
        <v>1477</v>
      </c>
      <c r="H111" s="27" t="s">
        <v>8310</v>
      </c>
      <c r="I111" s="27" t="s">
        <v>8314</v>
      </c>
      <c r="J111" s="27" t="s">
        <v>8312</v>
      </c>
      <c r="K111" s="13" t="str">
        <f t="shared" si="6"/>
        <v>Dec</v>
      </c>
      <c r="L111" s="27">
        <f t="shared" si="7"/>
        <v>1998</v>
      </c>
      <c r="M111" s="27" t="str">
        <f t="shared" si="8"/>
        <v>tier - 2</v>
      </c>
      <c r="N111" s="27" t="str">
        <f t="shared" si="9"/>
        <v>tier - 1</v>
      </c>
      <c r="O111" s="44" t="str">
        <f t="shared" si="10"/>
        <v>7-Dec-1998</v>
      </c>
      <c r="P111" s="29">
        <f t="shared" si="11"/>
        <v>25</v>
      </c>
    </row>
    <row r="112" spans="2:16" ht="15.75" customHeight="1" x14ac:dyDescent="0.3">
      <c r="B112" s="12" t="s">
        <v>7926</v>
      </c>
      <c r="C112" s="27">
        <v>1997</v>
      </c>
      <c r="D112" s="13" t="s">
        <v>8315</v>
      </c>
      <c r="E112" s="27">
        <v>9</v>
      </c>
      <c r="F112" s="27">
        <v>0</v>
      </c>
      <c r="G112" s="43">
        <v>1481</v>
      </c>
      <c r="H112" s="27" t="s">
        <v>8310</v>
      </c>
      <c r="I112" s="27" t="s">
        <v>8314</v>
      </c>
      <c r="J112" s="27" t="s">
        <v>8317</v>
      </c>
      <c r="K112" s="13" t="str">
        <f t="shared" si="6"/>
        <v>Jun</v>
      </c>
      <c r="L112" s="27">
        <f t="shared" si="7"/>
        <v>1997</v>
      </c>
      <c r="M112" s="27" t="str">
        <f t="shared" si="8"/>
        <v>tier - 2</v>
      </c>
      <c r="N112" s="27" t="str">
        <f t="shared" si="9"/>
        <v>tier - 1</v>
      </c>
      <c r="O112" s="44" t="str">
        <f t="shared" si="10"/>
        <v>9-Jun-1997</v>
      </c>
      <c r="P112" s="29">
        <f t="shared" si="11"/>
        <v>26</v>
      </c>
    </row>
    <row r="113" spans="2:16" ht="15.75" customHeight="1" x14ac:dyDescent="0.3">
      <c r="B113" s="12" t="s">
        <v>7924</v>
      </c>
      <c r="C113" s="27">
        <v>1995</v>
      </c>
      <c r="D113" s="13" t="s">
        <v>8320</v>
      </c>
      <c r="E113" s="27">
        <v>7</v>
      </c>
      <c r="F113" s="27">
        <v>0</v>
      </c>
      <c r="G113" s="43">
        <v>1493</v>
      </c>
      <c r="H113" s="27" t="s">
        <v>8310</v>
      </c>
      <c r="I113" s="27" t="s">
        <v>8311</v>
      </c>
      <c r="J113" s="27" t="s">
        <v>8312</v>
      </c>
      <c r="K113" s="13" t="str">
        <f t="shared" si="6"/>
        <v>Oct</v>
      </c>
      <c r="L113" s="27">
        <f t="shared" si="7"/>
        <v>1995</v>
      </c>
      <c r="M113" s="27" t="str">
        <f t="shared" si="8"/>
        <v>tier - 2</v>
      </c>
      <c r="N113" s="27" t="str">
        <f t="shared" si="9"/>
        <v>tier - 3</v>
      </c>
      <c r="O113" s="44" t="str">
        <f t="shared" si="10"/>
        <v>7-Oct-1995</v>
      </c>
      <c r="P113" s="29">
        <f t="shared" si="11"/>
        <v>28</v>
      </c>
    </row>
    <row r="114" spans="2:16" ht="15.75" customHeight="1" x14ac:dyDescent="0.3">
      <c r="B114" s="12" t="s">
        <v>7921</v>
      </c>
      <c r="C114" s="27">
        <v>1998</v>
      </c>
      <c r="D114" s="13" t="s">
        <v>8315</v>
      </c>
      <c r="E114" s="27">
        <v>19</v>
      </c>
      <c r="F114" s="27">
        <v>0</v>
      </c>
      <c r="G114" s="43">
        <v>1497</v>
      </c>
      <c r="H114" s="27" t="s">
        <v>8310</v>
      </c>
      <c r="I114" s="27" t="s">
        <v>8310</v>
      </c>
      <c r="J114" s="27" t="s">
        <v>8312</v>
      </c>
      <c r="K114" s="13" t="str">
        <f t="shared" si="6"/>
        <v>Jun</v>
      </c>
      <c r="L114" s="27">
        <f t="shared" si="7"/>
        <v>1998</v>
      </c>
      <c r="M114" s="27" t="str">
        <f t="shared" si="8"/>
        <v>tier - 2</v>
      </c>
      <c r="N114" s="27" t="str">
        <f t="shared" si="9"/>
        <v>tier - 2</v>
      </c>
      <c r="O114" s="44" t="str">
        <f t="shared" si="10"/>
        <v>19-Jun-1998</v>
      </c>
      <c r="P114" s="29">
        <f t="shared" si="11"/>
        <v>25</v>
      </c>
    </row>
    <row r="115" spans="2:16" ht="15.75" customHeight="1" x14ac:dyDescent="0.3">
      <c r="B115" s="12" t="s">
        <v>7918</v>
      </c>
      <c r="C115" s="27">
        <v>2001</v>
      </c>
      <c r="D115" s="13" t="s">
        <v>8319</v>
      </c>
      <c r="E115" s="27">
        <v>25</v>
      </c>
      <c r="F115" s="27">
        <v>0</v>
      </c>
      <c r="G115" s="43">
        <v>1515.34</v>
      </c>
      <c r="H115" s="27" t="s">
        <v>8310</v>
      </c>
      <c r="I115" s="27" t="s">
        <v>8311</v>
      </c>
      <c r="J115" s="27" t="s">
        <v>8312</v>
      </c>
      <c r="K115" s="13" t="str">
        <f t="shared" si="6"/>
        <v>Aug</v>
      </c>
      <c r="L115" s="27">
        <f t="shared" si="7"/>
        <v>2001</v>
      </c>
      <c r="M115" s="27" t="str">
        <f t="shared" si="8"/>
        <v>tier - 2</v>
      </c>
      <c r="N115" s="27" t="str">
        <f t="shared" si="9"/>
        <v>tier - 3</v>
      </c>
      <c r="O115" s="44" t="str">
        <f t="shared" si="10"/>
        <v>25-Aug-2001</v>
      </c>
      <c r="P115" s="29">
        <f t="shared" si="11"/>
        <v>22</v>
      </c>
    </row>
    <row r="116" spans="2:16" ht="15.75" customHeight="1" x14ac:dyDescent="0.3">
      <c r="B116" s="12" t="s">
        <v>7916</v>
      </c>
      <c r="C116" s="27">
        <v>2001</v>
      </c>
      <c r="D116" s="13" t="s">
        <v>8309</v>
      </c>
      <c r="E116" s="27">
        <v>7</v>
      </c>
      <c r="F116" s="27">
        <v>0</v>
      </c>
      <c r="G116" s="43">
        <v>1526.31</v>
      </c>
      <c r="H116" s="27" t="s">
        <v>8310</v>
      </c>
      <c r="I116" s="27" t="s">
        <v>8311</v>
      </c>
      <c r="J116" s="27" t="s">
        <v>8321</v>
      </c>
      <c r="K116" s="13" t="str">
        <f t="shared" si="6"/>
        <v>Jul</v>
      </c>
      <c r="L116" s="27">
        <f t="shared" si="7"/>
        <v>2001</v>
      </c>
      <c r="M116" s="27" t="str">
        <f t="shared" si="8"/>
        <v>tier - 2</v>
      </c>
      <c r="N116" s="27" t="str">
        <f t="shared" si="9"/>
        <v>tier - 3</v>
      </c>
      <c r="O116" s="44" t="str">
        <f t="shared" si="10"/>
        <v>7-Jul-2001</v>
      </c>
      <c r="P116" s="29">
        <f t="shared" si="11"/>
        <v>22</v>
      </c>
    </row>
    <row r="117" spans="2:16" ht="15.75" customHeight="1" x14ac:dyDescent="0.3">
      <c r="B117" s="12" t="s">
        <v>7913</v>
      </c>
      <c r="C117" s="27">
        <v>2001</v>
      </c>
      <c r="D117" s="13" t="s">
        <v>8315</v>
      </c>
      <c r="E117" s="27">
        <v>2</v>
      </c>
      <c r="F117" s="27">
        <v>0</v>
      </c>
      <c r="G117" s="43">
        <v>1532.47</v>
      </c>
      <c r="H117" s="27" t="s">
        <v>8310</v>
      </c>
      <c r="I117" s="27" t="s">
        <v>8310</v>
      </c>
      <c r="J117" s="27" t="s">
        <v>8312</v>
      </c>
      <c r="K117" s="13" t="str">
        <f t="shared" si="6"/>
        <v>Jun</v>
      </c>
      <c r="L117" s="27">
        <f t="shared" si="7"/>
        <v>2001</v>
      </c>
      <c r="M117" s="27" t="str">
        <f t="shared" si="8"/>
        <v>tier - 2</v>
      </c>
      <c r="N117" s="27" t="str">
        <f t="shared" si="9"/>
        <v>tier - 2</v>
      </c>
      <c r="O117" s="44" t="str">
        <f t="shared" si="10"/>
        <v>2-Jun-2001</v>
      </c>
      <c r="P117" s="29">
        <f t="shared" si="11"/>
        <v>22</v>
      </c>
    </row>
    <row r="118" spans="2:16" ht="15.75" customHeight="1" x14ac:dyDescent="0.3">
      <c r="B118" s="12" t="s">
        <v>7910</v>
      </c>
      <c r="C118" s="27">
        <v>2001</v>
      </c>
      <c r="D118" s="13" t="s">
        <v>8318</v>
      </c>
      <c r="E118" s="27">
        <v>5</v>
      </c>
      <c r="F118" s="27">
        <v>0</v>
      </c>
      <c r="G118" s="43">
        <v>1534.3</v>
      </c>
      <c r="H118" s="27" t="s">
        <v>8310</v>
      </c>
      <c r="I118" s="27" t="s">
        <v>8310</v>
      </c>
      <c r="J118" s="27" t="s">
        <v>8312</v>
      </c>
      <c r="K118" s="13" t="str">
        <f t="shared" si="6"/>
        <v>Dec</v>
      </c>
      <c r="L118" s="27">
        <f t="shared" si="7"/>
        <v>2001</v>
      </c>
      <c r="M118" s="27" t="str">
        <f t="shared" si="8"/>
        <v>tier - 2</v>
      </c>
      <c r="N118" s="27" t="str">
        <f t="shared" si="9"/>
        <v>tier - 2</v>
      </c>
      <c r="O118" s="44" t="str">
        <f t="shared" si="10"/>
        <v>5-Dec-2001</v>
      </c>
      <c r="P118" s="29">
        <f t="shared" si="11"/>
        <v>22</v>
      </c>
    </row>
    <row r="119" spans="2:16" ht="15.75" customHeight="1" x14ac:dyDescent="0.3">
      <c r="B119" s="12" t="s">
        <v>7907</v>
      </c>
      <c r="C119" s="27">
        <v>1992</v>
      </c>
      <c r="D119" s="13" t="s">
        <v>8316</v>
      </c>
      <c r="E119" s="27">
        <v>22</v>
      </c>
      <c r="F119" s="27">
        <v>0</v>
      </c>
      <c r="G119" s="43">
        <v>1566.88</v>
      </c>
      <c r="H119" s="27" t="s">
        <v>8310</v>
      </c>
      <c r="I119" s="27" t="s">
        <v>8314</v>
      </c>
      <c r="J119" s="27" t="s">
        <v>8312</v>
      </c>
      <c r="K119" s="13" t="str">
        <f t="shared" si="6"/>
        <v>Sep</v>
      </c>
      <c r="L119" s="27">
        <f t="shared" si="7"/>
        <v>1992</v>
      </c>
      <c r="M119" s="27" t="str">
        <f t="shared" si="8"/>
        <v>tier - 2</v>
      </c>
      <c r="N119" s="27" t="str">
        <f t="shared" si="9"/>
        <v>tier - 1</v>
      </c>
      <c r="O119" s="44" t="str">
        <f t="shared" si="10"/>
        <v>22-Sep-1992</v>
      </c>
      <c r="P119" s="29">
        <f t="shared" si="11"/>
        <v>31</v>
      </c>
    </row>
    <row r="120" spans="2:16" ht="15.75" customHeight="1" x14ac:dyDescent="0.3">
      <c r="B120" s="12" t="s">
        <v>7904</v>
      </c>
      <c r="C120" s="27">
        <v>2004</v>
      </c>
      <c r="D120" s="13" t="s">
        <v>8313</v>
      </c>
      <c r="E120" s="27">
        <v>19</v>
      </c>
      <c r="F120" s="27">
        <v>0</v>
      </c>
      <c r="G120" s="43">
        <v>1607.51</v>
      </c>
      <c r="H120" s="27" t="s">
        <v>8310</v>
      </c>
      <c r="I120" s="27" t="s">
        <v>8311</v>
      </c>
      <c r="J120" s="27" t="s">
        <v>8312</v>
      </c>
      <c r="K120" s="13" t="str">
        <f t="shared" si="6"/>
        <v>Nov</v>
      </c>
      <c r="L120" s="27">
        <f t="shared" si="7"/>
        <v>2004</v>
      </c>
      <c r="M120" s="27" t="str">
        <f t="shared" si="8"/>
        <v>tier - 2</v>
      </c>
      <c r="N120" s="27" t="str">
        <f t="shared" si="9"/>
        <v>tier - 3</v>
      </c>
      <c r="O120" s="44" t="str">
        <f t="shared" si="10"/>
        <v>19-Nov-2004</v>
      </c>
      <c r="P120" s="29">
        <f t="shared" si="11"/>
        <v>19</v>
      </c>
    </row>
    <row r="121" spans="2:16" ht="15.75" customHeight="1" x14ac:dyDescent="0.3">
      <c r="B121" s="12" t="s">
        <v>7901</v>
      </c>
      <c r="C121" s="27">
        <v>2004</v>
      </c>
      <c r="D121" s="13" t="s">
        <v>8309</v>
      </c>
      <c r="E121" s="27">
        <v>22</v>
      </c>
      <c r="F121" s="27">
        <v>0</v>
      </c>
      <c r="G121" s="43">
        <v>1615.77</v>
      </c>
      <c r="H121" s="27" t="s">
        <v>8310</v>
      </c>
      <c r="I121" s="27" t="s">
        <v>8314</v>
      </c>
      <c r="J121" s="27" t="s">
        <v>8312</v>
      </c>
      <c r="K121" s="13" t="str">
        <f t="shared" si="6"/>
        <v>Jul</v>
      </c>
      <c r="L121" s="27">
        <f t="shared" si="7"/>
        <v>2004</v>
      </c>
      <c r="M121" s="27" t="str">
        <f t="shared" si="8"/>
        <v>tier - 2</v>
      </c>
      <c r="N121" s="27" t="str">
        <f t="shared" si="9"/>
        <v>tier - 1</v>
      </c>
      <c r="O121" s="44" t="str">
        <f t="shared" si="10"/>
        <v>22-Jul-2004</v>
      </c>
      <c r="P121" s="29">
        <f t="shared" si="11"/>
        <v>19</v>
      </c>
    </row>
    <row r="122" spans="2:16" ht="15.75" customHeight="1" x14ac:dyDescent="0.3">
      <c r="B122" s="12" t="s">
        <v>7898</v>
      </c>
      <c r="C122" s="27">
        <v>1995</v>
      </c>
      <c r="D122" s="13" t="s">
        <v>8319</v>
      </c>
      <c r="E122" s="27">
        <v>5</v>
      </c>
      <c r="F122" s="27">
        <v>0</v>
      </c>
      <c r="G122" s="43">
        <v>1617.16</v>
      </c>
      <c r="H122" s="27" t="s">
        <v>8310</v>
      </c>
      <c r="I122" s="27" t="s">
        <v>8314</v>
      </c>
      <c r="J122" s="27" t="s">
        <v>8312</v>
      </c>
      <c r="K122" s="13" t="str">
        <f t="shared" si="6"/>
        <v>Aug</v>
      </c>
      <c r="L122" s="27">
        <f t="shared" si="7"/>
        <v>1995</v>
      </c>
      <c r="M122" s="27" t="str">
        <f t="shared" si="8"/>
        <v>tier - 2</v>
      </c>
      <c r="N122" s="27" t="str">
        <f t="shared" si="9"/>
        <v>tier - 1</v>
      </c>
      <c r="O122" s="44" t="str">
        <f t="shared" si="10"/>
        <v>5-Aug-1995</v>
      </c>
      <c r="P122" s="29">
        <f t="shared" si="11"/>
        <v>28</v>
      </c>
    </row>
    <row r="123" spans="2:16" ht="15.75" customHeight="1" x14ac:dyDescent="0.3">
      <c r="B123" s="12" t="s">
        <v>7895</v>
      </c>
      <c r="C123" s="27">
        <v>2003</v>
      </c>
      <c r="D123" s="13" t="s">
        <v>8316</v>
      </c>
      <c r="E123" s="27">
        <v>14</v>
      </c>
      <c r="F123" s="27">
        <v>0</v>
      </c>
      <c r="G123" s="43">
        <v>1621.34</v>
      </c>
      <c r="H123" s="27" t="s">
        <v>8310</v>
      </c>
      <c r="I123" s="27" t="s">
        <v>8310</v>
      </c>
      <c r="J123" s="27" t="s">
        <v>8317</v>
      </c>
      <c r="K123" s="13" t="str">
        <f t="shared" si="6"/>
        <v>Sep</v>
      </c>
      <c r="L123" s="27">
        <f t="shared" si="7"/>
        <v>2003</v>
      </c>
      <c r="M123" s="27" t="str">
        <f t="shared" si="8"/>
        <v>tier - 2</v>
      </c>
      <c r="N123" s="27" t="str">
        <f t="shared" si="9"/>
        <v>tier - 2</v>
      </c>
      <c r="O123" s="44" t="str">
        <f t="shared" si="10"/>
        <v>14-Sep-2003</v>
      </c>
      <c r="P123" s="29">
        <f t="shared" si="11"/>
        <v>20</v>
      </c>
    </row>
    <row r="124" spans="2:16" ht="15.75" customHeight="1" x14ac:dyDescent="0.3">
      <c r="B124" s="12" t="s">
        <v>7892</v>
      </c>
      <c r="C124" s="27">
        <v>2004</v>
      </c>
      <c r="D124" s="13" t="s">
        <v>8319</v>
      </c>
      <c r="E124" s="27">
        <v>21</v>
      </c>
      <c r="F124" s="27">
        <v>0</v>
      </c>
      <c r="G124" s="43">
        <v>1621.88</v>
      </c>
      <c r="H124" s="27" t="s">
        <v>8310</v>
      </c>
      <c r="I124" s="27" t="s">
        <v>8310</v>
      </c>
      <c r="J124" s="27" t="s">
        <v>8312</v>
      </c>
      <c r="K124" s="13" t="str">
        <f t="shared" si="6"/>
        <v>Aug</v>
      </c>
      <c r="L124" s="27">
        <f t="shared" si="7"/>
        <v>2004</v>
      </c>
      <c r="M124" s="27" t="str">
        <f t="shared" si="8"/>
        <v>tier - 2</v>
      </c>
      <c r="N124" s="27" t="str">
        <f t="shared" si="9"/>
        <v>tier - 2</v>
      </c>
      <c r="O124" s="44" t="str">
        <f t="shared" si="10"/>
        <v>21-Aug-2004</v>
      </c>
      <c r="P124" s="29">
        <f t="shared" si="11"/>
        <v>19</v>
      </c>
    </row>
    <row r="125" spans="2:16" ht="15.75" customHeight="1" x14ac:dyDescent="0.3">
      <c r="B125" s="12" t="s">
        <v>7888</v>
      </c>
      <c r="C125" s="27">
        <v>2004</v>
      </c>
      <c r="D125" s="13" t="s">
        <v>8309</v>
      </c>
      <c r="E125" s="27">
        <v>25</v>
      </c>
      <c r="F125" s="27">
        <v>0</v>
      </c>
      <c r="G125" s="43">
        <v>1622.19</v>
      </c>
      <c r="H125" s="27" t="s">
        <v>8310</v>
      </c>
      <c r="I125" s="27" t="s">
        <v>8314</v>
      </c>
      <c r="J125" s="27" t="s">
        <v>8312</v>
      </c>
      <c r="K125" s="13" t="str">
        <f t="shared" si="6"/>
        <v>Jul</v>
      </c>
      <c r="L125" s="27">
        <f t="shared" si="7"/>
        <v>2004</v>
      </c>
      <c r="M125" s="27" t="str">
        <f t="shared" si="8"/>
        <v>tier - 2</v>
      </c>
      <c r="N125" s="27" t="str">
        <f t="shared" si="9"/>
        <v>tier - 1</v>
      </c>
      <c r="O125" s="44" t="str">
        <f t="shared" si="10"/>
        <v>25-Jul-2004</v>
      </c>
      <c r="P125" s="29">
        <f t="shared" si="11"/>
        <v>19</v>
      </c>
    </row>
    <row r="126" spans="2:16" ht="15.75" customHeight="1" x14ac:dyDescent="0.3">
      <c r="B126" s="12" t="s">
        <v>7885</v>
      </c>
      <c r="C126" s="27">
        <v>2003</v>
      </c>
      <c r="D126" s="13" t="s">
        <v>8316</v>
      </c>
      <c r="E126" s="27">
        <v>9</v>
      </c>
      <c r="F126" s="27">
        <v>0</v>
      </c>
      <c r="G126" s="43">
        <v>1625.43</v>
      </c>
      <c r="H126" s="27" t="s">
        <v>8310</v>
      </c>
      <c r="I126" s="27" t="s">
        <v>8311</v>
      </c>
      <c r="J126" s="27" t="s">
        <v>8317</v>
      </c>
      <c r="K126" s="13" t="str">
        <f t="shared" si="6"/>
        <v>Sep</v>
      </c>
      <c r="L126" s="27">
        <f t="shared" si="7"/>
        <v>2003</v>
      </c>
      <c r="M126" s="27" t="str">
        <f t="shared" si="8"/>
        <v>tier - 2</v>
      </c>
      <c r="N126" s="27" t="str">
        <f t="shared" si="9"/>
        <v>tier - 3</v>
      </c>
      <c r="O126" s="44" t="str">
        <f t="shared" si="10"/>
        <v>9-Sep-2003</v>
      </c>
      <c r="P126" s="29">
        <f t="shared" si="11"/>
        <v>20</v>
      </c>
    </row>
    <row r="127" spans="2:16" ht="15.75" customHeight="1" x14ac:dyDescent="0.3">
      <c r="B127" s="12" t="s">
        <v>7883</v>
      </c>
      <c r="C127" s="27">
        <v>2003</v>
      </c>
      <c r="D127" s="13" t="s">
        <v>8318</v>
      </c>
      <c r="E127" s="27">
        <v>4</v>
      </c>
      <c r="F127" s="27">
        <v>0</v>
      </c>
      <c r="G127" s="43">
        <v>1627.28</v>
      </c>
      <c r="H127" s="27" t="s">
        <v>8310</v>
      </c>
      <c r="I127" s="27" t="s">
        <v>8310</v>
      </c>
      <c r="J127" s="27" t="s">
        <v>8317</v>
      </c>
      <c r="K127" s="13" t="str">
        <f t="shared" si="6"/>
        <v>Dec</v>
      </c>
      <c r="L127" s="27">
        <f t="shared" si="7"/>
        <v>2003</v>
      </c>
      <c r="M127" s="27" t="str">
        <f t="shared" si="8"/>
        <v>tier - 2</v>
      </c>
      <c r="N127" s="27" t="str">
        <f t="shared" si="9"/>
        <v>tier - 2</v>
      </c>
      <c r="O127" s="44" t="str">
        <f t="shared" si="10"/>
        <v>4-Dec-2003</v>
      </c>
      <c r="P127" s="29">
        <f t="shared" si="11"/>
        <v>20</v>
      </c>
    </row>
    <row r="128" spans="2:16" ht="15.75" customHeight="1" x14ac:dyDescent="0.3">
      <c r="B128" s="12" t="s">
        <v>7880</v>
      </c>
      <c r="C128" s="27">
        <v>2003</v>
      </c>
      <c r="D128" s="13" t="s">
        <v>8309</v>
      </c>
      <c r="E128" s="27">
        <v>17</v>
      </c>
      <c r="F128" s="27">
        <v>0</v>
      </c>
      <c r="G128" s="43">
        <v>1628.47</v>
      </c>
      <c r="H128" s="27" t="s">
        <v>8310</v>
      </c>
      <c r="I128" s="27" t="s">
        <v>8314</v>
      </c>
      <c r="J128" s="27" t="s">
        <v>8317</v>
      </c>
      <c r="K128" s="13" t="str">
        <f t="shared" si="6"/>
        <v>Jul</v>
      </c>
      <c r="L128" s="27">
        <f t="shared" si="7"/>
        <v>2003</v>
      </c>
      <c r="M128" s="27" t="str">
        <f t="shared" si="8"/>
        <v>tier - 2</v>
      </c>
      <c r="N128" s="27" t="str">
        <f t="shared" si="9"/>
        <v>tier - 1</v>
      </c>
      <c r="O128" s="44" t="str">
        <f t="shared" si="10"/>
        <v>17-Jul-2003</v>
      </c>
      <c r="P128" s="29">
        <f t="shared" si="11"/>
        <v>20</v>
      </c>
    </row>
    <row r="129" spans="2:16" ht="15.75" customHeight="1" x14ac:dyDescent="0.3">
      <c r="B129" s="12" t="s">
        <v>7877</v>
      </c>
      <c r="C129" s="27">
        <v>2004</v>
      </c>
      <c r="D129" s="13" t="s">
        <v>8320</v>
      </c>
      <c r="E129" s="27">
        <v>4</v>
      </c>
      <c r="F129" s="27">
        <v>0</v>
      </c>
      <c r="G129" s="43">
        <v>1629.83</v>
      </c>
      <c r="H129" s="27" t="s">
        <v>8310</v>
      </c>
      <c r="I129" s="27" t="s">
        <v>8310</v>
      </c>
      <c r="J129" s="27" t="s">
        <v>8312</v>
      </c>
      <c r="K129" s="13" t="str">
        <f t="shared" si="6"/>
        <v>Oct</v>
      </c>
      <c r="L129" s="27">
        <f t="shared" si="7"/>
        <v>2004</v>
      </c>
      <c r="M129" s="27" t="str">
        <f t="shared" si="8"/>
        <v>tier - 2</v>
      </c>
      <c r="N129" s="27" t="str">
        <f t="shared" si="9"/>
        <v>tier - 2</v>
      </c>
      <c r="O129" s="44" t="str">
        <f t="shared" si="10"/>
        <v>4-Oct-2004</v>
      </c>
      <c r="P129" s="29">
        <f t="shared" si="11"/>
        <v>19</v>
      </c>
    </row>
    <row r="130" spans="2:16" ht="15.75" customHeight="1" x14ac:dyDescent="0.3">
      <c r="B130" s="12" t="s">
        <v>7873</v>
      </c>
      <c r="C130" s="27">
        <v>2004</v>
      </c>
      <c r="D130" s="13" t="s">
        <v>8318</v>
      </c>
      <c r="E130" s="27">
        <v>5</v>
      </c>
      <c r="F130" s="27">
        <v>0</v>
      </c>
      <c r="G130" s="43">
        <v>1631.67</v>
      </c>
      <c r="H130" s="27" t="s">
        <v>8310</v>
      </c>
      <c r="I130" s="27" t="s">
        <v>8311</v>
      </c>
      <c r="J130" s="27" t="s">
        <v>8312</v>
      </c>
      <c r="K130" s="13" t="str">
        <f t="shared" si="6"/>
        <v>Dec</v>
      </c>
      <c r="L130" s="27">
        <f t="shared" si="7"/>
        <v>2004</v>
      </c>
      <c r="M130" s="27" t="str">
        <f t="shared" si="8"/>
        <v>tier - 2</v>
      </c>
      <c r="N130" s="27" t="str">
        <f t="shared" si="9"/>
        <v>tier - 3</v>
      </c>
      <c r="O130" s="44" t="str">
        <f t="shared" si="10"/>
        <v>5-Dec-2004</v>
      </c>
      <c r="P130" s="29">
        <f t="shared" si="11"/>
        <v>19</v>
      </c>
    </row>
    <row r="131" spans="2:16" ht="15.75" customHeight="1" x14ac:dyDescent="0.3">
      <c r="B131" s="12" t="s">
        <v>7869</v>
      </c>
      <c r="C131" s="27">
        <v>2004</v>
      </c>
      <c r="D131" s="13" t="s">
        <v>8309</v>
      </c>
      <c r="E131" s="27">
        <v>9</v>
      </c>
      <c r="F131" s="27">
        <v>0</v>
      </c>
      <c r="G131" s="43">
        <v>1631.82</v>
      </c>
      <c r="H131" s="27" t="s">
        <v>8310</v>
      </c>
      <c r="I131" s="27" t="s">
        <v>8314</v>
      </c>
      <c r="J131" s="27" t="s">
        <v>8312</v>
      </c>
      <c r="K131" s="13" t="str">
        <f t="shared" ref="K131:K194" si="12">IF(D131="?", "Sep",D131)</f>
        <v>Jul</v>
      </c>
      <c r="L131" s="27">
        <f t="shared" ref="L131:L194" si="13">IF(C131="?","1983",C131)</f>
        <v>2004</v>
      </c>
      <c r="M131" s="27" t="str">
        <f t="shared" ref="M131:M194" si="14">IF(H131="?", "tier - 2",H131)</f>
        <v>tier - 2</v>
      </c>
      <c r="N131" s="27" t="str">
        <f t="shared" ref="N131:N194" si="15">IF(I131="?", "tier - 2", I131)</f>
        <v>tier - 1</v>
      </c>
      <c r="O131" s="44" t="str">
        <f t="shared" ref="O131:O194" si="16">CONCATENATE(E131&amp;"-"&amp;K131&amp;"-"&amp;L131)</f>
        <v>9-Jul-2004</v>
      </c>
      <c r="P131" s="29">
        <f t="shared" ref="P131:P194" si="17">2023-L131</f>
        <v>19</v>
      </c>
    </row>
    <row r="132" spans="2:16" ht="15.75" customHeight="1" x14ac:dyDescent="0.3">
      <c r="B132" s="12" t="s">
        <v>7866</v>
      </c>
      <c r="C132" s="27">
        <v>2003</v>
      </c>
      <c r="D132" s="13" t="s">
        <v>8320</v>
      </c>
      <c r="E132" s="27">
        <v>3</v>
      </c>
      <c r="F132" s="27">
        <v>0</v>
      </c>
      <c r="G132" s="43">
        <v>1632.04</v>
      </c>
      <c r="H132" s="27" t="s">
        <v>8310</v>
      </c>
      <c r="I132" s="27" t="s">
        <v>8310</v>
      </c>
      <c r="J132" s="27" t="s">
        <v>8317</v>
      </c>
      <c r="K132" s="13" t="str">
        <f t="shared" si="12"/>
        <v>Oct</v>
      </c>
      <c r="L132" s="27">
        <f t="shared" si="13"/>
        <v>2003</v>
      </c>
      <c r="M132" s="27" t="str">
        <f t="shared" si="14"/>
        <v>tier - 2</v>
      </c>
      <c r="N132" s="27" t="str">
        <f t="shared" si="15"/>
        <v>tier - 2</v>
      </c>
      <c r="O132" s="44" t="str">
        <f t="shared" si="16"/>
        <v>3-Oct-2003</v>
      </c>
      <c r="P132" s="29">
        <f t="shared" si="17"/>
        <v>20</v>
      </c>
    </row>
    <row r="133" spans="2:16" ht="15.75" customHeight="1" x14ac:dyDescent="0.3">
      <c r="B133" s="12" t="s">
        <v>7862</v>
      </c>
      <c r="C133" s="27">
        <v>2003</v>
      </c>
      <c r="D133" s="13" t="s">
        <v>8316</v>
      </c>
      <c r="E133" s="27">
        <v>16</v>
      </c>
      <c r="F133" s="27">
        <v>0</v>
      </c>
      <c r="G133" s="43">
        <v>1632.56</v>
      </c>
      <c r="H133" s="27" t="s">
        <v>8310</v>
      </c>
      <c r="I133" s="27" t="s">
        <v>8310</v>
      </c>
      <c r="J133" s="27" t="s">
        <v>8317</v>
      </c>
      <c r="K133" s="13" t="str">
        <f t="shared" si="12"/>
        <v>Sep</v>
      </c>
      <c r="L133" s="27">
        <f t="shared" si="13"/>
        <v>2003</v>
      </c>
      <c r="M133" s="27" t="str">
        <f t="shared" si="14"/>
        <v>tier - 2</v>
      </c>
      <c r="N133" s="27" t="str">
        <f t="shared" si="15"/>
        <v>tier - 2</v>
      </c>
      <c r="O133" s="44" t="str">
        <f t="shared" si="16"/>
        <v>16-Sep-2003</v>
      </c>
      <c r="P133" s="29">
        <f t="shared" si="17"/>
        <v>20</v>
      </c>
    </row>
    <row r="134" spans="2:16" ht="15.75" customHeight="1" x14ac:dyDescent="0.3">
      <c r="B134" s="12" t="s">
        <v>7858</v>
      </c>
      <c r="C134" s="27">
        <v>2004</v>
      </c>
      <c r="D134" s="13" t="s">
        <v>8318</v>
      </c>
      <c r="E134" s="27">
        <v>13</v>
      </c>
      <c r="F134" s="27">
        <v>0</v>
      </c>
      <c r="G134" s="43">
        <v>1633.04</v>
      </c>
      <c r="H134" s="27" t="s">
        <v>8310</v>
      </c>
      <c r="I134" s="27" t="s">
        <v>8310</v>
      </c>
      <c r="J134" s="27" t="s">
        <v>8312</v>
      </c>
      <c r="K134" s="13" t="str">
        <f t="shared" si="12"/>
        <v>Dec</v>
      </c>
      <c r="L134" s="27">
        <f t="shared" si="13"/>
        <v>2004</v>
      </c>
      <c r="M134" s="27" t="str">
        <f t="shared" si="14"/>
        <v>tier - 2</v>
      </c>
      <c r="N134" s="27" t="str">
        <f t="shared" si="15"/>
        <v>tier - 2</v>
      </c>
      <c r="O134" s="44" t="str">
        <f t="shared" si="16"/>
        <v>13-Dec-2004</v>
      </c>
      <c r="P134" s="29">
        <f t="shared" si="17"/>
        <v>19</v>
      </c>
    </row>
    <row r="135" spans="2:16" ht="15.75" customHeight="1" x14ac:dyDescent="0.3">
      <c r="B135" s="12" t="s">
        <v>7855</v>
      </c>
      <c r="C135" s="27">
        <v>2004</v>
      </c>
      <c r="D135" s="13" t="s">
        <v>8319</v>
      </c>
      <c r="E135" s="27">
        <v>8</v>
      </c>
      <c r="F135" s="27">
        <v>0</v>
      </c>
      <c r="G135" s="43">
        <v>1633.96</v>
      </c>
      <c r="H135" s="27" t="s">
        <v>8310</v>
      </c>
      <c r="I135" s="27" t="s">
        <v>8314</v>
      </c>
      <c r="J135" s="27" t="s">
        <v>8312</v>
      </c>
      <c r="K135" s="13" t="str">
        <f t="shared" si="12"/>
        <v>Aug</v>
      </c>
      <c r="L135" s="27">
        <f t="shared" si="13"/>
        <v>2004</v>
      </c>
      <c r="M135" s="27" t="str">
        <f t="shared" si="14"/>
        <v>tier - 2</v>
      </c>
      <c r="N135" s="27" t="str">
        <f t="shared" si="15"/>
        <v>tier - 1</v>
      </c>
      <c r="O135" s="44" t="str">
        <f t="shared" si="16"/>
        <v>8-Aug-2004</v>
      </c>
      <c r="P135" s="29">
        <f t="shared" si="17"/>
        <v>19</v>
      </c>
    </row>
    <row r="136" spans="2:16" ht="15.75" customHeight="1" x14ac:dyDescent="0.3">
      <c r="B136" s="12" t="s">
        <v>7851</v>
      </c>
      <c r="C136" s="27">
        <v>2004</v>
      </c>
      <c r="D136" s="13" t="s">
        <v>8315</v>
      </c>
      <c r="E136" s="27">
        <v>13</v>
      </c>
      <c r="F136" s="27">
        <v>0</v>
      </c>
      <c r="G136" s="43">
        <v>1634.57</v>
      </c>
      <c r="H136" s="27" t="s">
        <v>8310</v>
      </c>
      <c r="I136" s="27" t="s">
        <v>8310</v>
      </c>
      <c r="J136" s="27" t="s">
        <v>8312</v>
      </c>
      <c r="K136" s="13" t="str">
        <f t="shared" si="12"/>
        <v>Jun</v>
      </c>
      <c r="L136" s="27">
        <f t="shared" si="13"/>
        <v>2004</v>
      </c>
      <c r="M136" s="27" t="str">
        <f t="shared" si="14"/>
        <v>tier - 2</v>
      </c>
      <c r="N136" s="27" t="str">
        <f t="shared" si="15"/>
        <v>tier - 2</v>
      </c>
      <c r="O136" s="44" t="str">
        <f t="shared" si="16"/>
        <v>13-Jun-2004</v>
      </c>
      <c r="P136" s="29">
        <f t="shared" si="17"/>
        <v>19</v>
      </c>
    </row>
    <row r="137" spans="2:16" ht="15.75" customHeight="1" x14ac:dyDescent="0.3">
      <c r="B137" s="12" t="s">
        <v>7848</v>
      </c>
      <c r="C137" s="27">
        <v>2003</v>
      </c>
      <c r="D137" s="13" t="s">
        <v>8318</v>
      </c>
      <c r="E137" s="27">
        <v>30</v>
      </c>
      <c r="F137" s="27">
        <v>0</v>
      </c>
      <c r="G137" s="43">
        <v>1635.73</v>
      </c>
      <c r="H137" s="27" t="s">
        <v>8310</v>
      </c>
      <c r="I137" s="27" t="s">
        <v>8311</v>
      </c>
      <c r="J137" s="27" t="s">
        <v>8317</v>
      </c>
      <c r="K137" s="13" t="str">
        <f t="shared" si="12"/>
        <v>Dec</v>
      </c>
      <c r="L137" s="27">
        <f t="shared" si="13"/>
        <v>2003</v>
      </c>
      <c r="M137" s="27" t="str">
        <f t="shared" si="14"/>
        <v>tier - 2</v>
      </c>
      <c r="N137" s="27" t="str">
        <f t="shared" si="15"/>
        <v>tier - 3</v>
      </c>
      <c r="O137" s="44" t="str">
        <f t="shared" si="16"/>
        <v>30-Dec-2003</v>
      </c>
      <c r="P137" s="29">
        <f t="shared" si="17"/>
        <v>20</v>
      </c>
    </row>
    <row r="138" spans="2:16" ht="15.75" customHeight="1" x14ac:dyDescent="0.3">
      <c r="B138" s="12" t="s">
        <v>7844</v>
      </c>
      <c r="C138" s="27">
        <v>2003</v>
      </c>
      <c r="D138" s="13" t="s">
        <v>8316</v>
      </c>
      <c r="E138" s="27">
        <v>16</v>
      </c>
      <c r="F138" s="27">
        <v>0</v>
      </c>
      <c r="G138" s="43">
        <v>1639.56</v>
      </c>
      <c r="H138" s="27" t="s">
        <v>8310</v>
      </c>
      <c r="I138" s="27" t="s">
        <v>8310</v>
      </c>
      <c r="J138" s="27" t="s">
        <v>8317</v>
      </c>
      <c r="K138" s="13" t="str">
        <f t="shared" si="12"/>
        <v>Sep</v>
      </c>
      <c r="L138" s="27">
        <f t="shared" si="13"/>
        <v>2003</v>
      </c>
      <c r="M138" s="27" t="str">
        <f t="shared" si="14"/>
        <v>tier - 2</v>
      </c>
      <c r="N138" s="27" t="str">
        <f t="shared" si="15"/>
        <v>tier - 2</v>
      </c>
      <c r="O138" s="44" t="str">
        <f t="shared" si="16"/>
        <v>16-Sep-2003</v>
      </c>
      <c r="P138" s="29">
        <f t="shared" si="17"/>
        <v>20</v>
      </c>
    </row>
    <row r="139" spans="2:16" ht="15.75" customHeight="1" x14ac:dyDescent="0.3">
      <c r="B139" s="12" t="s">
        <v>7840</v>
      </c>
      <c r="C139" s="27">
        <v>2003</v>
      </c>
      <c r="D139" s="13" t="s">
        <v>8319</v>
      </c>
      <c r="E139" s="27">
        <v>21</v>
      </c>
      <c r="F139" s="27">
        <v>0</v>
      </c>
      <c r="G139" s="43">
        <v>1639.56</v>
      </c>
      <c r="H139" s="27" t="s">
        <v>8310</v>
      </c>
      <c r="I139" s="27" t="s">
        <v>8310</v>
      </c>
      <c r="J139" s="27" t="s">
        <v>8317</v>
      </c>
      <c r="K139" s="13" t="str">
        <f t="shared" si="12"/>
        <v>Aug</v>
      </c>
      <c r="L139" s="27">
        <f t="shared" si="13"/>
        <v>2003</v>
      </c>
      <c r="M139" s="27" t="str">
        <f t="shared" si="14"/>
        <v>tier - 2</v>
      </c>
      <c r="N139" s="27" t="str">
        <f t="shared" si="15"/>
        <v>tier - 2</v>
      </c>
      <c r="O139" s="44" t="str">
        <f t="shared" si="16"/>
        <v>21-Aug-2003</v>
      </c>
      <c r="P139" s="29">
        <f t="shared" si="17"/>
        <v>20</v>
      </c>
    </row>
    <row r="140" spans="2:16" ht="15.75" customHeight="1" x14ac:dyDescent="0.3">
      <c r="B140" s="12" t="s">
        <v>7836</v>
      </c>
      <c r="C140" s="27">
        <v>2003</v>
      </c>
      <c r="D140" s="13" t="s">
        <v>8318</v>
      </c>
      <c r="E140" s="27">
        <v>30</v>
      </c>
      <c r="F140" s="27">
        <v>0</v>
      </c>
      <c r="G140" s="43">
        <v>1646.43</v>
      </c>
      <c r="H140" s="27" t="s">
        <v>8310</v>
      </c>
      <c r="I140" s="27" t="s">
        <v>8314</v>
      </c>
      <c r="J140" s="27" t="s">
        <v>8317</v>
      </c>
      <c r="K140" s="13" t="str">
        <f t="shared" si="12"/>
        <v>Dec</v>
      </c>
      <c r="L140" s="27">
        <f t="shared" si="13"/>
        <v>2003</v>
      </c>
      <c r="M140" s="27" t="str">
        <f t="shared" si="14"/>
        <v>tier - 2</v>
      </c>
      <c r="N140" s="27" t="str">
        <f t="shared" si="15"/>
        <v>tier - 1</v>
      </c>
      <c r="O140" s="44" t="str">
        <f t="shared" si="16"/>
        <v>30-Dec-2003</v>
      </c>
      <c r="P140" s="29">
        <f t="shared" si="17"/>
        <v>20</v>
      </c>
    </row>
    <row r="141" spans="2:16" ht="15.75" customHeight="1" x14ac:dyDescent="0.3">
      <c r="B141" s="12" t="s">
        <v>7833</v>
      </c>
      <c r="C141" s="27">
        <v>2000</v>
      </c>
      <c r="D141" s="13" t="s">
        <v>8320</v>
      </c>
      <c r="E141" s="27">
        <v>23</v>
      </c>
      <c r="F141" s="27">
        <v>0</v>
      </c>
      <c r="G141" s="43">
        <v>1665</v>
      </c>
      <c r="H141" s="27" t="s">
        <v>8310</v>
      </c>
      <c r="I141" s="27" t="s">
        <v>8310</v>
      </c>
      <c r="J141" s="27" t="s">
        <v>8312</v>
      </c>
      <c r="K141" s="13" t="str">
        <f t="shared" si="12"/>
        <v>Oct</v>
      </c>
      <c r="L141" s="27">
        <f t="shared" si="13"/>
        <v>2000</v>
      </c>
      <c r="M141" s="27" t="str">
        <f t="shared" si="14"/>
        <v>tier - 2</v>
      </c>
      <c r="N141" s="27" t="str">
        <f t="shared" si="15"/>
        <v>tier - 2</v>
      </c>
      <c r="O141" s="44" t="str">
        <f t="shared" si="16"/>
        <v>23-Oct-2000</v>
      </c>
      <c r="P141" s="29">
        <f t="shared" si="17"/>
        <v>23</v>
      </c>
    </row>
    <row r="142" spans="2:16" ht="15.75" customHeight="1" x14ac:dyDescent="0.3">
      <c r="B142" s="12" t="s">
        <v>7829</v>
      </c>
      <c r="C142" s="27">
        <v>2000</v>
      </c>
      <c r="D142" s="13" t="s">
        <v>8315</v>
      </c>
      <c r="E142" s="27">
        <v>10</v>
      </c>
      <c r="F142" s="27">
        <v>0</v>
      </c>
      <c r="G142" s="43">
        <v>1674.63</v>
      </c>
      <c r="H142" s="27" t="s">
        <v>8310</v>
      </c>
      <c r="I142" s="27" t="s">
        <v>8310</v>
      </c>
      <c r="J142" s="27" t="s">
        <v>8312</v>
      </c>
      <c r="K142" s="13" t="str">
        <f t="shared" si="12"/>
        <v>Jun</v>
      </c>
      <c r="L142" s="27">
        <f t="shared" si="13"/>
        <v>2000</v>
      </c>
      <c r="M142" s="27" t="str">
        <f t="shared" si="14"/>
        <v>tier - 2</v>
      </c>
      <c r="N142" s="27" t="str">
        <f t="shared" si="15"/>
        <v>tier - 2</v>
      </c>
      <c r="O142" s="44" t="str">
        <f t="shared" si="16"/>
        <v>10-Jun-2000</v>
      </c>
      <c r="P142" s="29">
        <f t="shared" si="17"/>
        <v>23</v>
      </c>
    </row>
    <row r="143" spans="2:16" ht="15.75" customHeight="1" x14ac:dyDescent="0.3">
      <c r="B143" s="12" t="s">
        <v>7826</v>
      </c>
      <c r="C143" s="27">
        <v>2000</v>
      </c>
      <c r="D143" s="13" t="s">
        <v>8320</v>
      </c>
      <c r="E143" s="27">
        <v>21</v>
      </c>
      <c r="F143" s="27">
        <v>0</v>
      </c>
      <c r="G143" s="43">
        <v>1682.6</v>
      </c>
      <c r="H143" s="27" t="s">
        <v>8310</v>
      </c>
      <c r="I143" s="27" t="s">
        <v>8310</v>
      </c>
      <c r="J143" s="27" t="s">
        <v>8321</v>
      </c>
      <c r="K143" s="13" t="str">
        <f t="shared" si="12"/>
        <v>Oct</v>
      </c>
      <c r="L143" s="27">
        <f t="shared" si="13"/>
        <v>2000</v>
      </c>
      <c r="M143" s="27" t="str">
        <f t="shared" si="14"/>
        <v>tier - 2</v>
      </c>
      <c r="N143" s="27" t="str">
        <f t="shared" si="15"/>
        <v>tier - 2</v>
      </c>
      <c r="O143" s="44" t="str">
        <f t="shared" si="16"/>
        <v>21-Oct-2000</v>
      </c>
      <c r="P143" s="29">
        <f t="shared" si="17"/>
        <v>23</v>
      </c>
    </row>
    <row r="144" spans="2:16" ht="15.75" customHeight="1" x14ac:dyDescent="0.3">
      <c r="B144" s="12" t="s">
        <v>7822</v>
      </c>
      <c r="C144" s="27">
        <v>2004</v>
      </c>
      <c r="D144" s="13" t="s">
        <v>8313</v>
      </c>
      <c r="E144" s="27">
        <v>17</v>
      </c>
      <c r="F144" s="27">
        <v>0</v>
      </c>
      <c r="G144" s="43">
        <v>1694.8</v>
      </c>
      <c r="H144" s="27" t="s">
        <v>8310</v>
      </c>
      <c r="I144" s="27" t="s">
        <v>8310</v>
      </c>
      <c r="J144" s="27" t="s">
        <v>8324</v>
      </c>
      <c r="K144" s="13" t="str">
        <f t="shared" si="12"/>
        <v>Nov</v>
      </c>
      <c r="L144" s="27">
        <f t="shared" si="13"/>
        <v>2004</v>
      </c>
      <c r="M144" s="27" t="str">
        <f t="shared" si="14"/>
        <v>tier - 2</v>
      </c>
      <c r="N144" s="27" t="str">
        <f t="shared" si="15"/>
        <v>tier - 2</v>
      </c>
      <c r="O144" s="44" t="str">
        <f t="shared" si="16"/>
        <v>17-Nov-2004</v>
      </c>
      <c r="P144" s="29">
        <f t="shared" si="17"/>
        <v>19</v>
      </c>
    </row>
    <row r="145" spans="2:16" ht="15.75" customHeight="1" x14ac:dyDescent="0.3">
      <c r="B145" s="12" t="s">
        <v>7819</v>
      </c>
      <c r="C145" s="27">
        <v>2004</v>
      </c>
      <c r="D145" s="13" t="s">
        <v>8318</v>
      </c>
      <c r="E145" s="27">
        <v>10</v>
      </c>
      <c r="F145" s="27">
        <v>0</v>
      </c>
      <c r="G145" s="43">
        <v>1702.46</v>
      </c>
      <c r="H145" s="27" t="s">
        <v>8310</v>
      </c>
      <c r="I145" s="27" t="s">
        <v>8311</v>
      </c>
      <c r="J145" s="27" t="s">
        <v>8325</v>
      </c>
      <c r="K145" s="13" t="str">
        <f t="shared" si="12"/>
        <v>Dec</v>
      </c>
      <c r="L145" s="27">
        <f t="shared" si="13"/>
        <v>2004</v>
      </c>
      <c r="M145" s="27" t="str">
        <f t="shared" si="14"/>
        <v>tier - 2</v>
      </c>
      <c r="N145" s="27" t="str">
        <f t="shared" si="15"/>
        <v>tier - 3</v>
      </c>
      <c r="O145" s="44" t="str">
        <f t="shared" si="16"/>
        <v>10-Dec-2004</v>
      </c>
      <c r="P145" s="29">
        <f t="shared" si="17"/>
        <v>19</v>
      </c>
    </row>
    <row r="146" spans="2:16" ht="15.75" customHeight="1" x14ac:dyDescent="0.3">
      <c r="B146" s="12" t="s">
        <v>7817</v>
      </c>
      <c r="C146" s="27">
        <v>2004</v>
      </c>
      <c r="D146" s="13" t="s">
        <v>8313</v>
      </c>
      <c r="E146" s="27">
        <v>7</v>
      </c>
      <c r="F146" s="27">
        <v>0</v>
      </c>
      <c r="G146" s="43">
        <v>1704.57</v>
      </c>
      <c r="H146" s="27" t="s">
        <v>8310</v>
      </c>
      <c r="I146" s="27" t="s">
        <v>8314</v>
      </c>
      <c r="J146" s="27" t="s">
        <v>8326</v>
      </c>
      <c r="K146" s="13" t="str">
        <f t="shared" si="12"/>
        <v>Nov</v>
      </c>
      <c r="L146" s="27">
        <f t="shared" si="13"/>
        <v>2004</v>
      </c>
      <c r="M146" s="27" t="str">
        <f t="shared" si="14"/>
        <v>tier - 2</v>
      </c>
      <c r="N146" s="27" t="str">
        <f t="shared" si="15"/>
        <v>tier - 1</v>
      </c>
      <c r="O146" s="44" t="str">
        <f t="shared" si="16"/>
        <v>7-Nov-2004</v>
      </c>
      <c r="P146" s="29">
        <f t="shared" si="17"/>
        <v>19</v>
      </c>
    </row>
    <row r="147" spans="2:16" ht="15.75" customHeight="1" x14ac:dyDescent="0.3">
      <c r="B147" s="12" t="s">
        <v>7813</v>
      </c>
      <c r="C147" s="27">
        <v>2004</v>
      </c>
      <c r="D147" s="13" t="s">
        <v>8318</v>
      </c>
      <c r="E147" s="27">
        <v>14</v>
      </c>
      <c r="F147" s="27">
        <v>0</v>
      </c>
      <c r="G147" s="43">
        <v>1704.7</v>
      </c>
      <c r="H147" s="27" t="s">
        <v>8310</v>
      </c>
      <c r="I147" s="27" t="s">
        <v>8311</v>
      </c>
      <c r="J147" s="27" t="s">
        <v>8327</v>
      </c>
      <c r="K147" s="13" t="str">
        <f t="shared" si="12"/>
        <v>Dec</v>
      </c>
      <c r="L147" s="27">
        <f t="shared" si="13"/>
        <v>2004</v>
      </c>
      <c r="M147" s="27" t="str">
        <f t="shared" si="14"/>
        <v>tier - 2</v>
      </c>
      <c r="N147" s="27" t="str">
        <f t="shared" si="15"/>
        <v>tier - 3</v>
      </c>
      <c r="O147" s="44" t="str">
        <f t="shared" si="16"/>
        <v>14-Dec-2004</v>
      </c>
      <c r="P147" s="29">
        <f t="shared" si="17"/>
        <v>19</v>
      </c>
    </row>
    <row r="148" spans="2:16" ht="15.75" customHeight="1" x14ac:dyDescent="0.3">
      <c r="B148" s="12" t="s">
        <v>7810</v>
      </c>
      <c r="C148" s="27">
        <v>2004</v>
      </c>
      <c r="D148" s="13" t="s">
        <v>8318</v>
      </c>
      <c r="E148" s="27">
        <v>6</v>
      </c>
      <c r="F148" s="27">
        <v>0</v>
      </c>
      <c r="G148" s="43">
        <v>1705.62</v>
      </c>
      <c r="H148" s="27" t="s">
        <v>8310</v>
      </c>
      <c r="I148" s="27" t="s">
        <v>8310</v>
      </c>
      <c r="J148" s="27" t="s">
        <v>8324</v>
      </c>
      <c r="K148" s="13" t="str">
        <f t="shared" si="12"/>
        <v>Dec</v>
      </c>
      <c r="L148" s="27">
        <f t="shared" si="13"/>
        <v>2004</v>
      </c>
      <c r="M148" s="27" t="str">
        <f t="shared" si="14"/>
        <v>tier - 2</v>
      </c>
      <c r="N148" s="27" t="str">
        <f t="shared" si="15"/>
        <v>tier - 2</v>
      </c>
      <c r="O148" s="44" t="str">
        <f t="shared" si="16"/>
        <v>6-Dec-2004</v>
      </c>
      <c r="P148" s="29">
        <f t="shared" si="17"/>
        <v>19</v>
      </c>
    </row>
    <row r="149" spans="2:16" ht="15.75" customHeight="1" x14ac:dyDescent="0.3">
      <c r="B149" s="12" t="s">
        <v>7806</v>
      </c>
      <c r="C149" s="27">
        <v>2004</v>
      </c>
      <c r="D149" s="13" t="s">
        <v>8320</v>
      </c>
      <c r="E149" s="27">
        <v>17</v>
      </c>
      <c r="F149" s="27">
        <v>0</v>
      </c>
      <c r="G149" s="43">
        <v>1708</v>
      </c>
      <c r="H149" s="27" t="s">
        <v>8311</v>
      </c>
      <c r="I149" s="27" t="s">
        <v>8310</v>
      </c>
      <c r="J149" s="27" t="s">
        <v>8326</v>
      </c>
      <c r="K149" s="13" t="str">
        <f t="shared" si="12"/>
        <v>Oct</v>
      </c>
      <c r="L149" s="27">
        <f t="shared" si="13"/>
        <v>2004</v>
      </c>
      <c r="M149" s="27" t="str">
        <f t="shared" si="14"/>
        <v>tier - 3</v>
      </c>
      <c r="N149" s="27" t="str">
        <f t="shared" si="15"/>
        <v>tier - 2</v>
      </c>
      <c r="O149" s="44" t="str">
        <f t="shared" si="16"/>
        <v>17-Oct-2004</v>
      </c>
      <c r="P149" s="29">
        <f t="shared" si="17"/>
        <v>19</v>
      </c>
    </row>
    <row r="150" spans="2:16" ht="15.75" customHeight="1" x14ac:dyDescent="0.3">
      <c r="B150" s="12" t="s">
        <v>7803</v>
      </c>
      <c r="C150" s="27">
        <v>2004</v>
      </c>
      <c r="D150" s="13" t="s">
        <v>8318</v>
      </c>
      <c r="E150" s="27">
        <v>12</v>
      </c>
      <c r="F150" s="27">
        <v>0</v>
      </c>
      <c r="G150" s="43">
        <v>1708.93</v>
      </c>
      <c r="H150" s="27" t="s">
        <v>8311</v>
      </c>
      <c r="I150" s="27" t="s">
        <v>8314</v>
      </c>
      <c r="J150" s="27" t="s">
        <v>8325</v>
      </c>
      <c r="K150" s="13" t="str">
        <f t="shared" si="12"/>
        <v>Dec</v>
      </c>
      <c r="L150" s="27">
        <f t="shared" si="13"/>
        <v>2004</v>
      </c>
      <c r="M150" s="27" t="str">
        <f t="shared" si="14"/>
        <v>tier - 3</v>
      </c>
      <c r="N150" s="27" t="str">
        <f t="shared" si="15"/>
        <v>tier - 1</v>
      </c>
      <c r="O150" s="44" t="str">
        <f t="shared" si="16"/>
        <v>12-Dec-2004</v>
      </c>
      <c r="P150" s="29">
        <f t="shared" si="17"/>
        <v>19</v>
      </c>
    </row>
    <row r="151" spans="2:16" ht="15.75" customHeight="1" x14ac:dyDescent="0.3">
      <c r="B151" s="12" t="s">
        <v>7800</v>
      </c>
      <c r="C151" s="27">
        <v>2004</v>
      </c>
      <c r="D151" s="13" t="s">
        <v>8316</v>
      </c>
      <c r="E151" s="27">
        <v>19</v>
      </c>
      <c r="F151" s="27">
        <v>1</v>
      </c>
      <c r="G151" s="43">
        <v>1711.03</v>
      </c>
      <c r="H151" s="27" t="s">
        <v>8311</v>
      </c>
      <c r="I151" s="27" t="s">
        <v>8311</v>
      </c>
      <c r="J151" s="27" t="s">
        <v>8312</v>
      </c>
      <c r="K151" s="13" t="str">
        <f t="shared" si="12"/>
        <v>Sep</v>
      </c>
      <c r="L151" s="27">
        <f t="shared" si="13"/>
        <v>2004</v>
      </c>
      <c r="M151" s="27" t="str">
        <f t="shared" si="14"/>
        <v>tier - 3</v>
      </c>
      <c r="N151" s="27" t="str">
        <f t="shared" si="15"/>
        <v>tier - 3</v>
      </c>
      <c r="O151" s="44" t="str">
        <f t="shared" si="16"/>
        <v>19-Sep-2004</v>
      </c>
      <c r="P151" s="29">
        <f t="shared" si="17"/>
        <v>19</v>
      </c>
    </row>
    <row r="152" spans="2:16" ht="15.75" customHeight="1" x14ac:dyDescent="0.3">
      <c r="B152" s="12" t="s">
        <v>7797</v>
      </c>
      <c r="C152" s="27">
        <v>2004</v>
      </c>
      <c r="D152" s="13" t="s">
        <v>8316</v>
      </c>
      <c r="E152" s="27">
        <v>21</v>
      </c>
      <c r="F152" s="27">
        <v>0</v>
      </c>
      <c r="G152" s="43">
        <v>1712.23</v>
      </c>
      <c r="H152" s="27" t="s">
        <v>8311</v>
      </c>
      <c r="I152" s="27" t="s">
        <v>8314</v>
      </c>
      <c r="J152" s="27" t="s">
        <v>8326</v>
      </c>
      <c r="K152" s="13" t="str">
        <f t="shared" si="12"/>
        <v>Sep</v>
      </c>
      <c r="L152" s="27">
        <f t="shared" si="13"/>
        <v>2004</v>
      </c>
      <c r="M152" s="27" t="str">
        <f t="shared" si="14"/>
        <v>tier - 3</v>
      </c>
      <c r="N152" s="27" t="str">
        <f t="shared" si="15"/>
        <v>tier - 1</v>
      </c>
      <c r="O152" s="44" t="str">
        <f t="shared" si="16"/>
        <v>21-Sep-2004</v>
      </c>
      <c r="P152" s="29">
        <f t="shared" si="17"/>
        <v>19</v>
      </c>
    </row>
    <row r="153" spans="2:16" ht="15.75" customHeight="1" x14ac:dyDescent="0.3">
      <c r="B153" s="12" t="s">
        <v>7794</v>
      </c>
      <c r="C153" s="27">
        <v>2004</v>
      </c>
      <c r="D153" s="13" t="s">
        <v>8315</v>
      </c>
      <c r="E153" s="27">
        <v>10</v>
      </c>
      <c r="F153" s="27">
        <v>1</v>
      </c>
      <c r="G153" s="43">
        <v>1719.44</v>
      </c>
      <c r="H153" s="27" t="s">
        <v>8311</v>
      </c>
      <c r="I153" s="27" t="s">
        <v>8311</v>
      </c>
      <c r="J153" s="27" t="s">
        <v>8312</v>
      </c>
      <c r="K153" s="13" t="str">
        <f t="shared" si="12"/>
        <v>Jun</v>
      </c>
      <c r="L153" s="27">
        <f t="shared" si="13"/>
        <v>2004</v>
      </c>
      <c r="M153" s="27" t="str">
        <f t="shared" si="14"/>
        <v>tier - 3</v>
      </c>
      <c r="N153" s="27" t="str">
        <f t="shared" si="15"/>
        <v>tier - 3</v>
      </c>
      <c r="O153" s="44" t="str">
        <f t="shared" si="16"/>
        <v>10-Jun-2004</v>
      </c>
      <c r="P153" s="29">
        <f t="shared" si="17"/>
        <v>19</v>
      </c>
    </row>
    <row r="154" spans="2:16" ht="15.75" customHeight="1" x14ac:dyDescent="0.3">
      <c r="B154" s="12" t="s">
        <v>7791</v>
      </c>
      <c r="C154" s="27">
        <v>2004</v>
      </c>
      <c r="D154" s="13" t="s">
        <v>8316</v>
      </c>
      <c r="E154" s="27">
        <v>11</v>
      </c>
      <c r="F154" s="27">
        <v>1</v>
      </c>
      <c r="G154" s="43">
        <v>1720.35</v>
      </c>
      <c r="H154" s="27" t="s">
        <v>8311</v>
      </c>
      <c r="I154" s="27" t="s">
        <v>8311</v>
      </c>
      <c r="J154" s="27" t="s">
        <v>8312</v>
      </c>
      <c r="K154" s="13" t="str">
        <f t="shared" si="12"/>
        <v>Sep</v>
      </c>
      <c r="L154" s="27">
        <f t="shared" si="13"/>
        <v>2004</v>
      </c>
      <c r="M154" s="27" t="str">
        <f t="shared" si="14"/>
        <v>tier - 3</v>
      </c>
      <c r="N154" s="27" t="str">
        <f t="shared" si="15"/>
        <v>tier - 3</v>
      </c>
      <c r="O154" s="44" t="str">
        <f t="shared" si="16"/>
        <v>11-Sep-2004</v>
      </c>
      <c r="P154" s="29">
        <f t="shared" si="17"/>
        <v>19</v>
      </c>
    </row>
    <row r="155" spans="2:16" ht="15.75" customHeight="1" x14ac:dyDescent="0.3">
      <c r="B155" s="12" t="s">
        <v>7787</v>
      </c>
      <c r="C155" s="27">
        <v>2004</v>
      </c>
      <c r="D155" s="13" t="s">
        <v>8320</v>
      </c>
      <c r="E155" s="27">
        <v>21</v>
      </c>
      <c r="F155" s="27">
        <v>1</v>
      </c>
      <c r="G155" s="43">
        <v>1725.55</v>
      </c>
      <c r="H155" s="27" t="s">
        <v>8311</v>
      </c>
      <c r="I155" s="27" t="s">
        <v>8310</v>
      </c>
      <c r="J155" s="27" t="s">
        <v>8312</v>
      </c>
      <c r="K155" s="13" t="str">
        <f t="shared" si="12"/>
        <v>Oct</v>
      </c>
      <c r="L155" s="27">
        <f t="shared" si="13"/>
        <v>2004</v>
      </c>
      <c r="M155" s="27" t="str">
        <f t="shared" si="14"/>
        <v>tier - 3</v>
      </c>
      <c r="N155" s="27" t="str">
        <f t="shared" si="15"/>
        <v>tier - 2</v>
      </c>
      <c r="O155" s="44" t="str">
        <f t="shared" si="16"/>
        <v>21-Oct-2004</v>
      </c>
      <c r="P155" s="29">
        <f t="shared" si="17"/>
        <v>19</v>
      </c>
    </row>
    <row r="156" spans="2:16" ht="15.75" customHeight="1" x14ac:dyDescent="0.3">
      <c r="B156" s="12" t="s">
        <v>7785</v>
      </c>
      <c r="C156" s="27">
        <v>2004</v>
      </c>
      <c r="D156" s="13" t="s">
        <v>8316</v>
      </c>
      <c r="E156" s="27">
        <v>9</v>
      </c>
      <c r="F156" s="27">
        <v>1</v>
      </c>
      <c r="G156" s="43">
        <v>1727.54</v>
      </c>
      <c r="H156" s="27" t="s">
        <v>8311</v>
      </c>
      <c r="I156" s="27" t="s">
        <v>8314</v>
      </c>
      <c r="J156" s="27" t="s">
        <v>8312</v>
      </c>
      <c r="K156" s="13" t="str">
        <f t="shared" si="12"/>
        <v>Sep</v>
      </c>
      <c r="L156" s="27">
        <f t="shared" si="13"/>
        <v>2004</v>
      </c>
      <c r="M156" s="27" t="str">
        <f t="shared" si="14"/>
        <v>tier - 3</v>
      </c>
      <c r="N156" s="27" t="str">
        <f t="shared" si="15"/>
        <v>tier - 1</v>
      </c>
      <c r="O156" s="44" t="str">
        <f t="shared" si="16"/>
        <v>9-Sep-2004</v>
      </c>
      <c r="P156" s="29">
        <f t="shared" si="17"/>
        <v>19</v>
      </c>
    </row>
    <row r="157" spans="2:16" ht="15.75" customHeight="1" x14ac:dyDescent="0.3">
      <c r="B157" s="12" t="s">
        <v>7782</v>
      </c>
      <c r="C157" s="27">
        <v>2003</v>
      </c>
      <c r="D157" s="13" t="s">
        <v>8313</v>
      </c>
      <c r="E157" s="27">
        <v>21</v>
      </c>
      <c r="F157" s="27">
        <v>0</v>
      </c>
      <c r="G157" s="43">
        <v>1727.79</v>
      </c>
      <c r="H157" s="27" t="s">
        <v>8311</v>
      </c>
      <c r="I157" s="27" t="s">
        <v>8311</v>
      </c>
      <c r="J157" s="27" t="s">
        <v>8321</v>
      </c>
      <c r="K157" s="13" t="str">
        <f t="shared" si="12"/>
        <v>Nov</v>
      </c>
      <c r="L157" s="27">
        <f t="shared" si="13"/>
        <v>2003</v>
      </c>
      <c r="M157" s="27" t="str">
        <f t="shared" si="14"/>
        <v>tier - 3</v>
      </c>
      <c r="N157" s="27" t="str">
        <f t="shared" si="15"/>
        <v>tier - 3</v>
      </c>
      <c r="O157" s="44" t="str">
        <f t="shared" si="16"/>
        <v>21-Nov-2003</v>
      </c>
      <c r="P157" s="29">
        <f t="shared" si="17"/>
        <v>20</v>
      </c>
    </row>
    <row r="158" spans="2:16" ht="15.75" customHeight="1" x14ac:dyDescent="0.3">
      <c r="B158" s="12" t="s">
        <v>7778</v>
      </c>
      <c r="C158" s="27">
        <v>2003</v>
      </c>
      <c r="D158" s="13" t="s">
        <v>8316</v>
      </c>
      <c r="E158" s="27">
        <v>1</v>
      </c>
      <c r="F158" s="27">
        <v>0</v>
      </c>
      <c r="G158" s="43">
        <v>1728.9</v>
      </c>
      <c r="H158" s="27" t="s">
        <v>8311</v>
      </c>
      <c r="I158" s="27" t="s">
        <v>8310</v>
      </c>
      <c r="J158" s="27" t="s">
        <v>8321</v>
      </c>
      <c r="K158" s="13" t="str">
        <f t="shared" si="12"/>
        <v>Sep</v>
      </c>
      <c r="L158" s="27">
        <f t="shared" si="13"/>
        <v>2003</v>
      </c>
      <c r="M158" s="27" t="str">
        <f t="shared" si="14"/>
        <v>tier - 3</v>
      </c>
      <c r="N158" s="27" t="str">
        <f t="shared" si="15"/>
        <v>tier - 2</v>
      </c>
      <c r="O158" s="44" t="str">
        <f t="shared" si="16"/>
        <v>1-Sep-2003</v>
      </c>
      <c r="P158" s="29">
        <f t="shared" si="17"/>
        <v>20</v>
      </c>
    </row>
    <row r="159" spans="2:16" ht="15.75" customHeight="1" x14ac:dyDescent="0.3">
      <c r="B159" s="12" t="s">
        <v>7776</v>
      </c>
      <c r="C159" s="27">
        <v>2003</v>
      </c>
      <c r="D159" s="13" t="s">
        <v>8313</v>
      </c>
      <c r="E159" s="27">
        <v>9</v>
      </c>
      <c r="F159" s="27">
        <v>0</v>
      </c>
      <c r="G159" s="43">
        <v>1731.68</v>
      </c>
      <c r="H159" s="27" t="s">
        <v>8311</v>
      </c>
      <c r="I159" s="27" t="s">
        <v>8310</v>
      </c>
      <c r="J159" s="27" t="s">
        <v>8321</v>
      </c>
      <c r="K159" s="13" t="str">
        <f t="shared" si="12"/>
        <v>Nov</v>
      </c>
      <c r="L159" s="27">
        <f t="shared" si="13"/>
        <v>2003</v>
      </c>
      <c r="M159" s="27" t="str">
        <f t="shared" si="14"/>
        <v>tier - 3</v>
      </c>
      <c r="N159" s="27" t="str">
        <f t="shared" si="15"/>
        <v>tier - 2</v>
      </c>
      <c r="O159" s="44" t="str">
        <f t="shared" si="16"/>
        <v>9-Nov-2003</v>
      </c>
      <c r="P159" s="29">
        <f t="shared" si="17"/>
        <v>20</v>
      </c>
    </row>
    <row r="160" spans="2:16" ht="15.75" customHeight="1" x14ac:dyDescent="0.3">
      <c r="B160" s="12" t="s">
        <v>7772</v>
      </c>
      <c r="C160" s="27">
        <v>2003</v>
      </c>
      <c r="D160" s="13" t="s">
        <v>8313</v>
      </c>
      <c r="E160" s="27">
        <v>14</v>
      </c>
      <c r="F160" s="27">
        <v>0</v>
      </c>
      <c r="G160" s="43">
        <v>1737.38</v>
      </c>
      <c r="H160" s="27" t="s">
        <v>8311</v>
      </c>
      <c r="I160" s="27" t="s">
        <v>8310</v>
      </c>
      <c r="J160" s="27" t="s">
        <v>8321</v>
      </c>
      <c r="K160" s="13" t="str">
        <f t="shared" si="12"/>
        <v>Nov</v>
      </c>
      <c r="L160" s="27">
        <f t="shared" si="13"/>
        <v>2003</v>
      </c>
      <c r="M160" s="27" t="str">
        <f t="shared" si="14"/>
        <v>tier - 3</v>
      </c>
      <c r="N160" s="27" t="str">
        <f t="shared" si="15"/>
        <v>tier - 2</v>
      </c>
      <c r="O160" s="44" t="str">
        <f t="shared" si="16"/>
        <v>14-Nov-2003</v>
      </c>
      <c r="P160" s="29">
        <f t="shared" si="17"/>
        <v>20</v>
      </c>
    </row>
    <row r="161" spans="2:16" ht="15.75" customHeight="1" x14ac:dyDescent="0.3">
      <c r="B161" s="12" t="s">
        <v>7770</v>
      </c>
      <c r="C161" s="27">
        <v>2003</v>
      </c>
      <c r="D161" s="13" t="s">
        <v>8309</v>
      </c>
      <c r="E161" s="27">
        <v>25</v>
      </c>
      <c r="F161" s="27">
        <v>0</v>
      </c>
      <c r="G161" s="43">
        <v>1743.21</v>
      </c>
      <c r="H161" s="27" t="s">
        <v>8311</v>
      </c>
      <c r="I161" s="27" t="s">
        <v>8314</v>
      </c>
      <c r="J161" s="27" t="s">
        <v>8321</v>
      </c>
      <c r="K161" s="13" t="str">
        <f t="shared" si="12"/>
        <v>Jul</v>
      </c>
      <c r="L161" s="27">
        <f t="shared" si="13"/>
        <v>2003</v>
      </c>
      <c r="M161" s="27" t="str">
        <f t="shared" si="14"/>
        <v>tier - 3</v>
      </c>
      <c r="N161" s="27" t="str">
        <f t="shared" si="15"/>
        <v>tier - 1</v>
      </c>
      <c r="O161" s="44" t="str">
        <f t="shared" si="16"/>
        <v>25-Jul-2003</v>
      </c>
      <c r="P161" s="29">
        <f t="shared" si="17"/>
        <v>20</v>
      </c>
    </row>
    <row r="162" spans="2:16" ht="15.75" customHeight="1" x14ac:dyDescent="0.3">
      <c r="B162" s="12" t="s">
        <v>7767</v>
      </c>
      <c r="C162" s="27">
        <v>2003</v>
      </c>
      <c r="D162" s="13" t="s">
        <v>8309</v>
      </c>
      <c r="E162" s="27">
        <v>28</v>
      </c>
      <c r="F162" s="27">
        <v>0</v>
      </c>
      <c r="G162" s="43">
        <v>1744.47</v>
      </c>
      <c r="H162" s="27" t="s">
        <v>8311</v>
      </c>
      <c r="I162" s="27" t="s">
        <v>8314</v>
      </c>
      <c r="J162" s="27" t="s">
        <v>8321</v>
      </c>
      <c r="K162" s="13" t="str">
        <f t="shared" si="12"/>
        <v>Jul</v>
      </c>
      <c r="L162" s="27">
        <f t="shared" si="13"/>
        <v>2003</v>
      </c>
      <c r="M162" s="27" t="str">
        <f t="shared" si="14"/>
        <v>tier - 3</v>
      </c>
      <c r="N162" s="27" t="str">
        <f t="shared" si="15"/>
        <v>tier - 1</v>
      </c>
      <c r="O162" s="44" t="str">
        <f t="shared" si="16"/>
        <v>28-Jul-2003</v>
      </c>
      <c r="P162" s="29">
        <f t="shared" si="17"/>
        <v>20</v>
      </c>
    </row>
    <row r="163" spans="2:16" ht="15.75" customHeight="1" x14ac:dyDescent="0.3">
      <c r="B163" s="12" t="s">
        <v>7764</v>
      </c>
      <c r="C163" s="27">
        <v>2003</v>
      </c>
      <c r="D163" s="13" t="s">
        <v>8316</v>
      </c>
      <c r="E163" s="27">
        <v>26</v>
      </c>
      <c r="F163" s="27">
        <v>0</v>
      </c>
      <c r="G163" s="43">
        <v>1748.77</v>
      </c>
      <c r="H163" s="27" t="s">
        <v>8311</v>
      </c>
      <c r="I163" s="27" t="s">
        <v>8314</v>
      </c>
      <c r="J163" s="27" t="s">
        <v>8321</v>
      </c>
      <c r="K163" s="13" t="str">
        <f t="shared" si="12"/>
        <v>Sep</v>
      </c>
      <c r="L163" s="27">
        <f t="shared" si="13"/>
        <v>2003</v>
      </c>
      <c r="M163" s="27" t="str">
        <f t="shared" si="14"/>
        <v>tier - 3</v>
      </c>
      <c r="N163" s="27" t="str">
        <f t="shared" si="15"/>
        <v>tier - 1</v>
      </c>
      <c r="O163" s="44" t="str">
        <f t="shared" si="16"/>
        <v>26-Sep-2003</v>
      </c>
      <c r="P163" s="29">
        <f t="shared" si="17"/>
        <v>20</v>
      </c>
    </row>
    <row r="164" spans="2:16" ht="15.75" customHeight="1" x14ac:dyDescent="0.3">
      <c r="B164" s="12" t="s">
        <v>7760</v>
      </c>
      <c r="C164" s="27">
        <v>1998</v>
      </c>
      <c r="D164" s="13" t="s">
        <v>8320</v>
      </c>
      <c r="E164" s="27">
        <v>7</v>
      </c>
      <c r="F164" s="27">
        <v>0</v>
      </c>
      <c r="G164" s="43">
        <v>1756.6</v>
      </c>
      <c r="H164" s="27" t="s">
        <v>8311</v>
      </c>
      <c r="I164" s="27" t="s">
        <v>8311</v>
      </c>
      <c r="J164" s="27" t="s">
        <v>8312</v>
      </c>
      <c r="K164" s="13" t="str">
        <f t="shared" si="12"/>
        <v>Oct</v>
      </c>
      <c r="L164" s="27">
        <f t="shared" si="13"/>
        <v>1998</v>
      </c>
      <c r="M164" s="27" t="str">
        <f t="shared" si="14"/>
        <v>tier - 3</v>
      </c>
      <c r="N164" s="27" t="str">
        <f t="shared" si="15"/>
        <v>tier - 3</v>
      </c>
      <c r="O164" s="44" t="str">
        <f t="shared" si="16"/>
        <v>7-Oct-1998</v>
      </c>
      <c r="P164" s="29">
        <f t="shared" si="17"/>
        <v>25</v>
      </c>
    </row>
    <row r="165" spans="2:16" ht="15.75" customHeight="1" x14ac:dyDescent="0.3">
      <c r="B165" s="12" t="s">
        <v>7757</v>
      </c>
      <c r="C165" s="27">
        <v>2003</v>
      </c>
      <c r="D165" s="13" t="s">
        <v>8313</v>
      </c>
      <c r="E165" s="27">
        <v>19</v>
      </c>
      <c r="F165" s="27">
        <v>0</v>
      </c>
      <c r="G165" s="43">
        <v>1759.34</v>
      </c>
      <c r="H165" s="27" t="s">
        <v>8311</v>
      </c>
      <c r="I165" s="27" t="s">
        <v>8314</v>
      </c>
      <c r="J165" s="27" t="s">
        <v>8321</v>
      </c>
      <c r="K165" s="13" t="str">
        <f t="shared" si="12"/>
        <v>Nov</v>
      </c>
      <c r="L165" s="27">
        <f t="shared" si="13"/>
        <v>2003</v>
      </c>
      <c r="M165" s="27" t="str">
        <f t="shared" si="14"/>
        <v>tier - 3</v>
      </c>
      <c r="N165" s="27" t="str">
        <f t="shared" si="15"/>
        <v>tier - 1</v>
      </c>
      <c r="O165" s="44" t="str">
        <f t="shared" si="16"/>
        <v>19-Nov-2003</v>
      </c>
      <c r="P165" s="29">
        <f t="shared" si="17"/>
        <v>20</v>
      </c>
    </row>
    <row r="166" spans="2:16" ht="15.75" customHeight="1" x14ac:dyDescent="0.3">
      <c r="B166" s="12" t="s">
        <v>7753</v>
      </c>
      <c r="C166" s="27">
        <v>2002</v>
      </c>
      <c r="D166" s="13" t="s">
        <v>8318</v>
      </c>
      <c r="E166" s="27">
        <v>13</v>
      </c>
      <c r="F166" s="27">
        <v>0</v>
      </c>
      <c r="G166" s="43">
        <v>1769.53</v>
      </c>
      <c r="H166" s="27" t="s">
        <v>8311</v>
      </c>
      <c r="I166" s="27" t="s">
        <v>8311</v>
      </c>
      <c r="J166" s="27" t="s">
        <v>8317</v>
      </c>
      <c r="K166" s="13" t="str">
        <f t="shared" si="12"/>
        <v>Dec</v>
      </c>
      <c r="L166" s="27">
        <f t="shared" si="13"/>
        <v>2002</v>
      </c>
      <c r="M166" s="27" t="str">
        <f t="shared" si="14"/>
        <v>tier - 3</v>
      </c>
      <c r="N166" s="27" t="str">
        <f t="shared" si="15"/>
        <v>tier - 3</v>
      </c>
      <c r="O166" s="44" t="str">
        <f t="shared" si="16"/>
        <v>13-Dec-2002</v>
      </c>
      <c r="P166" s="29">
        <f t="shared" si="17"/>
        <v>21</v>
      </c>
    </row>
    <row r="167" spans="2:16" ht="15.75" customHeight="1" x14ac:dyDescent="0.3">
      <c r="B167" s="12" t="s">
        <v>7751</v>
      </c>
      <c r="C167" s="27">
        <v>1999</v>
      </c>
      <c r="D167" s="13" t="s">
        <v>8316</v>
      </c>
      <c r="E167" s="27">
        <v>25</v>
      </c>
      <c r="F167" s="27">
        <v>0</v>
      </c>
      <c r="G167" s="43">
        <v>1815.88</v>
      </c>
      <c r="H167" s="27" t="s">
        <v>8311</v>
      </c>
      <c r="I167" s="27" t="s">
        <v>8311</v>
      </c>
      <c r="J167" s="27" t="s">
        <v>8312</v>
      </c>
      <c r="K167" s="13" t="str">
        <f t="shared" si="12"/>
        <v>Sep</v>
      </c>
      <c r="L167" s="27">
        <f t="shared" si="13"/>
        <v>1999</v>
      </c>
      <c r="M167" s="27" t="str">
        <f t="shared" si="14"/>
        <v>tier - 3</v>
      </c>
      <c r="N167" s="27" t="str">
        <f t="shared" si="15"/>
        <v>tier - 3</v>
      </c>
      <c r="O167" s="44" t="str">
        <f t="shared" si="16"/>
        <v>25-Sep-1999</v>
      </c>
      <c r="P167" s="29">
        <f t="shared" si="17"/>
        <v>24</v>
      </c>
    </row>
    <row r="168" spans="2:16" ht="15.75" customHeight="1" x14ac:dyDescent="0.3">
      <c r="B168" s="12" t="s">
        <v>7748</v>
      </c>
      <c r="C168" s="27">
        <v>2004</v>
      </c>
      <c r="D168" s="13" t="s">
        <v>8319</v>
      </c>
      <c r="E168" s="27">
        <v>19</v>
      </c>
      <c r="F168" s="27">
        <v>0</v>
      </c>
      <c r="G168" s="43">
        <v>1822.54</v>
      </c>
      <c r="H168" s="27" t="s">
        <v>8311</v>
      </c>
      <c r="I168" s="27" t="s">
        <v>8314</v>
      </c>
      <c r="J168" s="27" t="s">
        <v>8317</v>
      </c>
      <c r="K168" s="13" t="str">
        <f t="shared" si="12"/>
        <v>Aug</v>
      </c>
      <c r="L168" s="27">
        <f t="shared" si="13"/>
        <v>2004</v>
      </c>
      <c r="M168" s="27" t="str">
        <f t="shared" si="14"/>
        <v>tier - 3</v>
      </c>
      <c r="N168" s="27" t="str">
        <f t="shared" si="15"/>
        <v>tier - 1</v>
      </c>
      <c r="O168" s="44" t="str">
        <f t="shared" si="16"/>
        <v>19-Aug-2004</v>
      </c>
      <c r="P168" s="29">
        <f t="shared" si="17"/>
        <v>19</v>
      </c>
    </row>
    <row r="169" spans="2:16" ht="15.75" customHeight="1" x14ac:dyDescent="0.3">
      <c r="B169" s="12" t="s">
        <v>7745</v>
      </c>
      <c r="C169" s="27">
        <v>1999</v>
      </c>
      <c r="D169" s="13" t="s">
        <v>8313</v>
      </c>
      <c r="E169" s="27">
        <v>17</v>
      </c>
      <c r="F169" s="27">
        <v>0</v>
      </c>
      <c r="G169" s="43">
        <v>1824.29</v>
      </c>
      <c r="H169" s="27" t="s">
        <v>8311</v>
      </c>
      <c r="I169" s="27" t="s">
        <v>8311</v>
      </c>
      <c r="J169" s="27" t="s">
        <v>8312</v>
      </c>
      <c r="K169" s="13" t="str">
        <f t="shared" si="12"/>
        <v>Nov</v>
      </c>
      <c r="L169" s="27">
        <f t="shared" si="13"/>
        <v>1999</v>
      </c>
      <c r="M169" s="27" t="str">
        <f t="shared" si="14"/>
        <v>tier - 3</v>
      </c>
      <c r="N169" s="27" t="str">
        <f t="shared" si="15"/>
        <v>tier - 3</v>
      </c>
      <c r="O169" s="44" t="str">
        <f t="shared" si="16"/>
        <v>17-Nov-1999</v>
      </c>
      <c r="P169" s="29">
        <f t="shared" si="17"/>
        <v>24</v>
      </c>
    </row>
    <row r="170" spans="2:16" ht="15.75" customHeight="1" x14ac:dyDescent="0.3">
      <c r="B170" s="12" t="s">
        <v>7741</v>
      </c>
      <c r="C170" s="27">
        <v>1999</v>
      </c>
      <c r="D170" s="13" t="s">
        <v>8320</v>
      </c>
      <c r="E170" s="27">
        <v>1</v>
      </c>
      <c r="F170" s="27">
        <v>0</v>
      </c>
      <c r="G170" s="43">
        <v>1826.84</v>
      </c>
      <c r="H170" s="27" t="s">
        <v>8311</v>
      </c>
      <c r="I170" s="27" t="s">
        <v>8310</v>
      </c>
      <c r="J170" s="27" t="s">
        <v>8321</v>
      </c>
      <c r="K170" s="13" t="str">
        <f t="shared" si="12"/>
        <v>Oct</v>
      </c>
      <c r="L170" s="27">
        <f t="shared" si="13"/>
        <v>1999</v>
      </c>
      <c r="M170" s="27" t="str">
        <f t="shared" si="14"/>
        <v>tier - 3</v>
      </c>
      <c r="N170" s="27" t="str">
        <f t="shared" si="15"/>
        <v>tier - 2</v>
      </c>
      <c r="O170" s="44" t="str">
        <f t="shared" si="16"/>
        <v>1-Oct-1999</v>
      </c>
      <c r="P170" s="29">
        <f t="shared" si="17"/>
        <v>24</v>
      </c>
    </row>
    <row r="171" spans="2:16" ht="15.75" customHeight="1" x14ac:dyDescent="0.3">
      <c r="B171" s="12" t="s">
        <v>7738</v>
      </c>
      <c r="C171" s="27">
        <v>2003</v>
      </c>
      <c r="D171" s="13" t="s">
        <v>8319</v>
      </c>
      <c r="E171" s="27">
        <v>11</v>
      </c>
      <c r="F171" s="27">
        <v>1</v>
      </c>
      <c r="G171" s="43">
        <v>1832.09</v>
      </c>
      <c r="H171" s="27" t="s">
        <v>8311</v>
      </c>
      <c r="I171" s="27" t="s">
        <v>8311</v>
      </c>
      <c r="J171" s="27" t="s">
        <v>8321</v>
      </c>
      <c r="K171" s="13" t="str">
        <f t="shared" si="12"/>
        <v>Aug</v>
      </c>
      <c r="L171" s="27">
        <f t="shared" si="13"/>
        <v>2003</v>
      </c>
      <c r="M171" s="27" t="str">
        <f t="shared" si="14"/>
        <v>tier - 3</v>
      </c>
      <c r="N171" s="27" t="str">
        <f t="shared" si="15"/>
        <v>tier - 3</v>
      </c>
      <c r="O171" s="44" t="str">
        <f t="shared" si="16"/>
        <v>11-Aug-2003</v>
      </c>
      <c r="P171" s="29">
        <f t="shared" si="17"/>
        <v>20</v>
      </c>
    </row>
    <row r="172" spans="2:16" ht="15.75" customHeight="1" x14ac:dyDescent="0.3">
      <c r="B172" s="12" t="s">
        <v>7734</v>
      </c>
      <c r="C172" s="27">
        <v>2003</v>
      </c>
      <c r="D172" s="13" t="s">
        <v>8319</v>
      </c>
      <c r="E172" s="27">
        <v>4</v>
      </c>
      <c r="F172" s="27">
        <v>1</v>
      </c>
      <c r="G172" s="43">
        <v>1837.24</v>
      </c>
      <c r="H172" s="27" t="s">
        <v>8311</v>
      </c>
      <c r="I172" s="27" t="s">
        <v>8310</v>
      </c>
      <c r="J172" s="27" t="s">
        <v>8321</v>
      </c>
      <c r="K172" s="13" t="str">
        <f t="shared" si="12"/>
        <v>Aug</v>
      </c>
      <c r="L172" s="27">
        <f t="shared" si="13"/>
        <v>2003</v>
      </c>
      <c r="M172" s="27" t="str">
        <f t="shared" si="14"/>
        <v>tier - 3</v>
      </c>
      <c r="N172" s="27" t="str">
        <f t="shared" si="15"/>
        <v>tier - 2</v>
      </c>
      <c r="O172" s="44" t="str">
        <f t="shared" si="16"/>
        <v>4-Aug-2003</v>
      </c>
      <c r="P172" s="29">
        <f t="shared" si="17"/>
        <v>20</v>
      </c>
    </row>
    <row r="173" spans="2:16" ht="15.75" customHeight="1" x14ac:dyDescent="0.3">
      <c r="B173" s="12" t="s">
        <v>7730</v>
      </c>
      <c r="C173" s="27">
        <v>1999</v>
      </c>
      <c r="D173" s="13" t="s">
        <v>8318</v>
      </c>
      <c r="E173" s="27">
        <v>12</v>
      </c>
      <c r="F173" s="27">
        <v>0</v>
      </c>
      <c r="G173" s="43">
        <v>1837.28</v>
      </c>
      <c r="H173" s="27" t="s">
        <v>8311</v>
      </c>
      <c r="I173" s="27" t="s">
        <v>8310</v>
      </c>
      <c r="J173" s="27" t="s">
        <v>8312</v>
      </c>
      <c r="K173" s="13" t="str">
        <f t="shared" si="12"/>
        <v>Dec</v>
      </c>
      <c r="L173" s="27">
        <f t="shared" si="13"/>
        <v>1999</v>
      </c>
      <c r="M173" s="27" t="str">
        <f t="shared" si="14"/>
        <v>tier - 3</v>
      </c>
      <c r="N173" s="27" t="str">
        <f t="shared" si="15"/>
        <v>tier - 2</v>
      </c>
      <c r="O173" s="44" t="str">
        <f t="shared" si="16"/>
        <v>12-Dec-1999</v>
      </c>
      <c r="P173" s="29">
        <f t="shared" si="17"/>
        <v>24</v>
      </c>
    </row>
    <row r="174" spans="2:16" ht="15.75" customHeight="1" x14ac:dyDescent="0.3">
      <c r="B174" s="12" t="s">
        <v>7727</v>
      </c>
      <c r="C174" s="27">
        <v>2003</v>
      </c>
      <c r="D174" s="13" t="s">
        <v>8309</v>
      </c>
      <c r="E174" s="27">
        <v>20</v>
      </c>
      <c r="F174" s="27">
        <v>1</v>
      </c>
      <c r="G174" s="43">
        <v>1842.52</v>
      </c>
      <c r="H174" s="27" t="s">
        <v>8311</v>
      </c>
      <c r="I174" s="27" t="s">
        <v>8310</v>
      </c>
      <c r="J174" s="27" t="s">
        <v>8321</v>
      </c>
      <c r="K174" s="13" t="str">
        <f t="shared" si="12"/>
        <v>Jul</v>
      </c>
      <c r="L174" s="27">
        <f t="shared" si="13"/>
        <v>2003</v>
      </c>
      <c r="M174" s="27" t="str">
        <f t="shared" si="14"/>
        <v>tier - 3</v>
      </c>
      <c r="N174" s="27" t="str">
        <f t="shared" si="15"/>
        <v>tier - 2</v>
      </c>
      <c r="O174" s="44" t="str">
        <f t="shared" si="16"/>
        <v>20-Jul-2003</v>
      </c>
      <c r="P174" s="29">
        <f t="shared" si="17"/>
        <v>20</v>
      </c>
    </row>
    <row r="175" spans="2:16" ht="15.75" customHeight="1" x14ac:dyDescent="0.3">
      <c r="B175" s="12" t="s">
        <v>7724</v>
      </c>
      <c r="C175" s="27">
        <v>1994</v>
      </c>
      <c r="D175" s="13" t="s">
        <v>8318</v>
      </c>
      <c r="E175" s="27">
        <v>6</v>
      </c>
      <c r="F175" s="27">
        <v>0</v>
      </c>
      <c r="G175" s="43">
        <v>1850.55</v>
      </c>
      <c r="H175" s="27" t="s">
        <v>8311</v>
      </c>
      <c r="I175" s="27" t="s">
        <v>8310</v>
      </c>
      <c r="J175" s="27" t="s">
        <v>8317</v>
      </c>
      <c r="K175" s="13" t="str">
        <f t="shared" si="12"/>
        <v>Dec</v>
      </c>
      <c r="L175" s="27">
        <f t="shared" si="13"/>
        <v>1994</v>
      </c>
      <c r="M175" s="27" t="str">
        <f t="shared" si="14"/>
        <v>tier - 3</v>
      </c>
      <c r="N175" s="27" t="str">
        <f t="shared" si="15"/>
        <v>tier - 2</v>
      </c>
      <c r="O175" s="44" t="str">
        <f t="shared" si="16"/>
        <v>6-Dec-1994</v>
      </c>
      <c r="P175" s="29">
        <f t="shared" si="17"/>
        <v>29</v>
      </c>
    </row>
    <row r="176" spans="2:16" ht="15.75" customHeight="1" x14ac:dyDescent="0.3">
      <c r="B176" s="12" t="s">
        <v>7720</v>
      </c>
      <c r="C176" s="27">
        <v>2004</v>
      </c>
      <c r="D176" s="13" t="s">
        <v>8318</v>
      </c>
      <c r="E176" s="27">
        <v>27</v>
      </c>
      <c r="F176" s="27">
        <v>0</v>
      </c>
      <c r="G176" s="43">
        <v>1863.45</v>
      </c>
      <c r="H176" s="27" t="s">
        <v>8311</v>
      </c>
      <c r="I176" s="27" t="s">
        <v>8314</v>
      </c>
      <c r="J176" s="27" t="s">
        <v>8328</v>
      </c>
      <c r="K176" s="13" t="str">
        <f t="shared" si="12"/>
        <v>Dec</v>
      </c>
      <c r="L176" s="27">
        <f t="shared" si="13"/>
        <v>2004</v>
      </c>
      <c r="M176" s="27" t="str">
        <f t="shared" si="14"/>
        <v>tier - 3</v>
      </c>
      <c r="N176" s="27" t="str">
        <f t="shared" si="15"/>
        <v>tier - 1</v>
      </c>
      <c r="O176" s="44" t="str">
        <f t="shared" si="16"/>
        <v>27-Dec-2004</v>
      </c>
      <c r="P176" s="29">
        <f t="shared" si="17"/>
        <v>19</v>
      </c>
    </row>
    <row r="177" spans="2:16" ht="15.75" customHeight="1" x14ac:dyDescent="0.3">
      <c r="B177" s="12" t="s">
        <v>7717</v>
      </c>
      <c r="C177" s="27">
        <v>1996</v>
      </c>
      <c r="D177" s="13" t="s">
        <v>8309</v>
      </c>
      <c r="E177" s="27">
        <v>2</v>
      </c>
      <c r="F177" s="27">
        <v>0</v>
      </c>
      <c r="G177" s="43">
        <v>1865.98</v>
      </c>
      <c r="H177" s="27" t="s">
        <v>8311</v>
      </c>
      <c r="I177" s="27" t="s">
        <v>8311</v>
      </c>
      <c r="J177" s="27" t="s">
        <v>8317</v>
      </c>
      <c r="K177" s="13" t="str">
        <f t="shared" si="12"/>
        <v>Jul</v>
      </c>
      <c r="L177" s="27">
        <f t="shared" si="13"/>
        <v>1996</v>
      </c>
      <c r="M177" s="27" t="str">
        <f t="shared" si="14"/>
        <v>tier - 3</v>
      </c>
      <c r="N177" s="27" t="str">
        <f t="shared" si="15"/>
        <v>tier - 3</v>
      </c>
      <c r="O177" s="44" t="str">
        <f t="shared" si="16"/>
        <v>2-Jul-1996</v>
      </c>
      <c r="P177" s="29">
        <f t="shared" si="17"/>
        <v>27</v>
      </c>
    </row>
    <row r="178" spans="2:16" ht="15.75" customHeight="1" x14ac:dyDescent="0.3">
      <c r="B178" s="12" t="s">
        <v>7714</v>
      </c>
      <c r="C178" s="27">
        <v>2002</v>
      </c>
      <c r="D178" s="13" t="s">
        <v>8316</v>
      </c>
      <c r="E178" s="27">
        <v>22</v>
      </c>
      <c r="F178" s="27">
        <v>0</v>
      </c>
      <c r="G178" s="43">
        <v>1875.34</v>
      </c>
      <c r="H178" s="27" t="s">
        <v>8311</v>
      </c>
      <c r="I178" s="27" t="s">
        <v>8310</v>
      </c>
      <c r="J178" s="27" t="s">
        <v>8321</v>
      </c>
      <c r="K178" s="13" t="str">
        <f t="shared" si="12"/>
        <v>Sep</v>
      </c>
      <c r="L178" s="27">
        <f t="shared" si="13"/>
        <v>2002</v>
      </c>
      <c r="M178" s="27" t="str">
        <f t="shared" si="14"/>
        <v>tier - 3</v>
      </c>
      <c r="N178" s="27" t="str">
        <f t="shared" si="15"/>
        <v>tier - 2</v>
      </c>
      <c r="O178" s="44" t="str">
        <f t="shared" si="16"/>
        <v>22-Sep-2002</v>
      </c>
      <c r="P178" s="29">
        <f t="shared" si="17"/>
        <v>21</v>
      </c>
    </row>
    <row r="179" spans="2:16" ht="15.75" customHeight="1" x14ac:dyDescent="0.3">
      <c r="B179" s="12" t="s">
        <v>7710</v>
      </c>
      <c r="C179" s="27">
        <v>2002</v>
      </c>
      <c r="D179" s="13" t="s">
        <v>8320</v>
      </c>
      <c r="E179" s="27">
        <v>29</v>
      </c>
      <c r="F179" s="27">
        <v>0</v>
      </c>
      <c r="G179" s="43">
        <v>1877.93</v>
      </c>
      <c r="H179" s="27" t="s">
        <v>8311</v>
      </c>
      <c r="I179" s="27" t="s">
        <v>8314</v>
      </c>
      <c r="J179" s="27" t="s">
        <v>8312</v>
      </c>
      <c r="K179" s="13" t="str">
        <f t="shared" si="12"/>
        <v>Oct</v>
      </c>
      <c r="L179" s="27">
        <f t="shared" si="13"/>
        <v>2002</v>
      </c>
      <c r="M179" s="27" t="str">
        <f t="shared" si="14"/>
        <v>tier - 3</v>
      </c>
      <c r="N179" s="27" t="str">
        <f t="shared" si="15"/>
        <v>tier - 1</v>
      </c>
      <c r="O179" s="44" t="str">
        <f t="shared" si="16"/>
        <v>29-Oct-2002</v>
      </c>
      <c r="P179" s="29">
        <f t="shared" si="17"/>
        <v>21</v>
      </c>
    </row>
    <row r="180" spans="2:16" ht="15.75" customHeight="1" x14ac:dyDescent="0.3">
      <c r="B180" s="12" t="s">
        <v>7707</v>
      </c>
      <c r="C180" s="27">
        <v>2002</v>
      </c>
      <c r="D180" s="13" t="s">
        <v>8319</v>
      </c>
      <c r="E180" s="27">
        <v>29</v>
      </c>
      <c r="F180" s="27">
        <v>0</v>
      </c>
      <c r="G180" s="43">
        <v>1880.07</v>
      </c>
      <c r="H180" s="27" t="s">
        <v>8311</v>
      </c>
      <c r="I180" s="27" t="s">
        <v>8310</v>
      </c>
      <c r="J180" s="27" t="s">
        <v>8312</v>
      </c>
      <c r="K180" s="13" t="str">
        <f t="shared" si="12"/>
        <v>Aug</v>
      </c>
      <c r="L180" s="27">
        <f t="shared" si="13"/>
        <v>2002</v>
      </c>
      <c r="M180" s="27" t="str">
        <f t="shared" si="14"/>
        <v>tier - 3</v>
      </c>
      <c r="N180" s="27" t="str">
        <f t="shared" si="15"/>
        <v>tier - 2</v>
      </c>
      <c r="O180" s="44" t="str">
        <f t="shared" si="16"/>
        <v>29-Aug-2002</v>
      </c>
      <c r="P180" s="29">
        <f t="shared" si="17"/>
        <v>21</v>
      </c>
    </row>
    <row r="181" spans="2:16" ht="15.75" customHeight="1" x14ac:dyDescent="0.3">
      <c r="B181" s="12" t="s">
        <v>7703</v>
      </c>
      <c r="C181" s="27">
        <v>2002</v>
      </c>
      <c r="D181" s="13" t="s">
        <v>8319</v>
      </c>
      <c r="E181" s="27">
        <v>21</v>
      </c>
      <c r="F181" s="27">
        <v>0</v>
      </c>
      <c r="G181" s="43">
        <v>1880.49</v>
      </c>
      <c r="H181" s="27" t="s">
        <v>8311</v>
      </c>
      <c r="I181" s="27" t="s">
        <v>8314</v>
      </c>
      <c r="J181" s="27" t="s">
        <v>8321</v>
      </c>
      <c r="K181" s="13" t="str">
        <f t="shared" si="12"/>
        <v>Aug</v>
      </c>
      <c r="L181" s="27">
        <f t="shared" si="13"/>
        <v>2002</v>
      </c>
      <c r="M181" s="27" t="str">
        <f t="shared" si="14"/>
        <v>tier - 3</v>
      </c>
      <c r="N181" s="27" t="str">
        <f t="shared" si="15"/>
        <v>tier - 1</v>
      </c>
      <c r="O181" s="44" t="str">
        <f t="shared" si="16"/>
        <v>21-Aug-2002</v>
      </c>
      <c r="P181" s="29">
        <f t="shared" si="17"/>
        <v>21</v>
      </c>
    </row>
    <row r="182" spans="2:16" ht="15.75" customHeight="1" x14ac:dyDescent="0.3">
      <c r="B182" s="12" t="s">
        <v>7700</v>
      </c>
      <c r="C182" s="27">
        <v>2001</v>
      </c>
      <c r="D182" s="13" t="s">
        <v>8319</v>
      </c>
      <c r="E182" s="27">
        <v>10</v>
      </c>
      <c r="F182" s="27">
        <v>0</v>
      </c>
      <c r="G182" s="43">
        <v>1906.36</v>
      </c>
      <c r="H182" s="27" t="s">
        <v>8311</v>
      </c>
      <c r="I182" s="27" t="s">
        <v>8314</v>
      </c>
      <c r="J182" s="27" t="s">
        <v>8317</v>
      </c>
      <c r="K182" s="13" t="str">
        <f t="shared" si="12"/>
        <v>Aug</v>
      </c>
      <c r="L182" s="27">
        <f t="shared" si="13"/>
        <v>2001</v>
      </c>
      <c r="M182" s="27" t="str">
        <f t="shared" si="14"/>
        <v>tier - 3</v>
      </c>
      <c r="N182" s="27" t="str">
        <f t="shared" si="15"/>
        <v>tier - 1</v>
      </c>
      <c r="O182" s="44" t="str">
        <f t="shared" si="16"/>
        <v>10-Aug-2001</v>
      </c>
      <c r="P182" s="29">
        <f t="shared" si="17"/>
        <v>22</v>
      </c>
    </row>
    <row r="183" spans="2:16" ht="15.75" customHeight="1" x14ac:dyDescent="0.3">
      <c r="B183" s="12" t="s">
        <v>7697</v>
      </c>
      <c r="C183" s="27">
        <v>1994</v>
      </c>
      <c r="D183" s="13" t="s">
        <v>8320</v>
      </c>
      <c r="E183" s="27">
        <v>6</v>
      </c>
      <c r="F183" s="27">
        <v>0</v>
      </c>
      <c r="G183" s="43">
        <v>1908.9</v>
      </c>
      <c r="H183" s="27" t="s">
        <v>8311</v>
      </c>
      <c r="I183" s="27" t="s">
        <v>8311</v>
      </c>
      <c r="J183" s="27" t="s">
        <v>8312</v>
      </c>
      <c r="K183" s="13" t="str">
        <f t="shared" si="12"/>
        <v>Oct</v>
      </c>
      <c r="L183" s="27">
        <f t="shared" si="13"/>
        <v>1994</v>
      </c>
      <c r="M183" s="27" t="str">
        <f t="shared" si="14"/>
        <v>tier - 3</v>
      </c>
      <c r="N183" s="27" t="str">
        <f t="shared" si="15"/>
        <v>tier - 3</v>
      </c>
      <c r="O183" s="44" t="str">
        <f t="shared" si="16"/>
        <v>6-Oct-1994</v>
      </c>
      <c r="P183" s="29">
        <f t="shared" si="17"/>
        <v>29</v>
      </c>
    </row>
    <row r="184" spans="2:16" ht="15.75" customHeight="1" x14ac:dyDescent="0.3">
      <c r="B184" s="12" t="s">
        <v>7694</v>
      </c>
      <c r="C184" s="27">
        <v>2001</v>
      </c>
      <c r="D184" s="13" t="s">
        <v>8319</v>
      </c>
      <c r="E184" s="27">
        <v>3</v>
      </c>
      <c r="F184" s="27">
        <v>0</v>
      </c>
      <c r="G184" s="43">
        <v>1909.53</v>
      </c>
      <c r="H184" s="27" t="s">
        <v>8311</v>
      </c>
      <c r="I184" s="27" t="s">
        <v>8311</v>
      </c>
      <c r="J184" s="27" t="s">
        <v>8317</v>
      </c>
      <c r="K184" s="13" t="str">
        <f t="shared" si="12"/>
        <v>Aug</v>
      </c>
      <c r="L184" s="27">
        <f t="shared" si="13"/>
        <v>2001</v>
      </c>
      <c r="M184" s="27" t="str">
        <f t="shared" si="14"/>
        <v>tier - 3</v>
      </c>
      <c r="N184" s="27" t="str">
        <f t="shared" si="15"/>
        <v>tier - 3</v>
      </c>
      <c r="O184" s="44" t="str">
        <f t="shared" si="16"/>
        <v>3-Aug-2001</v>
      </c>
      <c r="P184" s="29">
        <f t="shared" si="17"/>
        <v>22</v>
      </c>
    </row>
    <row r="185" spans="2:16" ht="15.75" customHeight="1" x14ac:dyDescent="0.3">
      <c r="B185" s="12" t="s">
        <v>7690</v>
      </c>
      <c r="C185" s="27">
        <v>2001</v>
      </c>
      <c r="D185" s="13" t="s">
        <v>8318</v>
      </c>
      <c r="E185" s="27">
        <v>9</v>
      </c>
      <c r="F185" s="27">
        <v>0</v>
      </c>
      <c r="G185" s="43">
        <v>1917.32</v>
      </c>
      <c r="H185" s="27" t="s">
        <v>8311</v>
      </c>
      <c r="I185" s="27" t="s">
        <v>8310</v>
      </c>
      <c r="J185" s="27" t="s">
        <v>8317</v>
      </c>
      <c r="K185" s="13" t="str">
        <f t="shared" si="12"/>
        <v>Dec</v>
      </c>
      <c r="L185" s="27">
        <f t="shared" si="13"/>
        <v>2001</v>
      </c>
      <c r="M185" s="27" t="str">
        <f t="shared" si="14"/>
        <v>tier - 3</v>
      </c>
      <c r="N185" s="27" t="str">
        <f t="shared" si="15"/>
        <v>tier - 2</v>
      </c>
      <c r="O185" s="44" t="str">
        <f t="shared" si="16"/>
        <v>9-Dec-2001</v>
      </c>
      <c r="P185" s="29">
        <f t="shared" si="17"/>
        <v>22</v>
      </c>
    </row>
    <row r="186" spans="2:16" ht="15.75" customHeight="1" x14ac:dyDescent="0.3">
      <c r="B186" s="12" t="s">
        <v>7686</v>
      </c>
      <c r="C186" s="27">
        <v>2002</v>
      </c>
      <c r="D186" s="13" t="s">
        <v>8316</v>
      </c>
      <c r="E186" s="27">
        <v>7</v>
      </c>
      <c r="F186" s="27">
        <v>1</v>
      </c>
      <c r="G186" s="43">
        <v>1964.78</v>
      </c>
      <c r="H186" s="27" t="s">
        <v>8311</v>
      </c>
      <c r="I186" s="27" t="s">
        <v>8314</v>
      </c>
      <c r="J186" s="27" t="s">
        <v>8321</v>
      </c>
      <c r="K186" s="13" t="str">
        <f t="shared" si="12"/>
        <v>Sep</v>
      </c>
      <c r="L186" s="27">
        <f t="shared" si="13"/>
        <v>2002</v>
      </c>
      <c r="M186" s="27" t="str">
        <f t="shared" si="14"/>
        <v>tier - 3</v>
      </c>
      <c r="N186" s="27" t="str">
        <f t="shared" si="15"/>
        <v>tier - 1</v>
      </c>
      <c r="O186" s="44" t="str">
        <f t="shared" si="16"/>
        <v>7-Sep-2002</v>
      </c>
      <c r="P186" s="29">
        <f t="shared" si="17"/>
        <v>21</v>
      </c>
    </row>
    <row r="187" spans="2:16" ht="15.75" customHeight="1" x14ac:dyDescent="0.3">
      <c r="B187" s="12" t="s">
        <v>7682</v>
      </c>
      <c r="C187" s="27">
        <v>2002</v>
      </c>
      <c r="D187" s="13" t="s">
        <v>8309</v>
      </c>
      <c r="E187" s="27">
        <v>29</v>
      </c>
      <c r="F187" s="27">
        <v>0</v>
      </c>
      <c r="G187" s="43">
        <v>1967.02</v>
      </c>
      <c r="H187" s="27" t="s">
        <v>8311</v>
      </c>
      <c r="I187" s="27" t="s">
        <v>8310</v>
      </c>
      <c r="J187" s="27" t="s">
        <v>8326</v>
      </c>
      <c r="K187" s="13" t="str">
        <f t="shared" si="12"/>
        <v>Jul</v>
      </c>
      <c r="L187" s="27">
        <f t="shared" si="13"/>
        <v>2002</v>
      </c>
      <c r="M187" s="27" t="str">
        <f t="shared" si="14"/>
        <v>tier - 3</v>
      </c>
      <c r="N187" s="27" t="str">
        <f t="shared" si="15"/>
        <v>tier - 2</v>
      </c>
      <c r="O187" s="44" t="str">
        <f t="shared" si="16"/>
        <v>29-Jul-2002</v>
      </c>
      <c r="P187" s="29">
        <f t="shared" si="17"/>
        <v>21</v>
      </c>
    </row>
    <row r="188" spans="2:16" ht="15.75" customHeight="1" x14ac:dyDescent="0.3">
      <c r="B188" s="12" t="s">
        <v>7678</v>
      </c>
      <c r="C188" s="27">
        <v>1998</v>
      </c>
      <c r="D188" s="13" t="s">
        <v>8316</v>
      </c>
      <c r="E188" s="27">
        <v>28</v>
      </c>
      <c r="F188" s="27">
        <v>0</v>
      </c>
      <c r="G188" s="43">
        <v>1969.61</v>
      </c>
      <c r="H188" s="27" t="s">
        <v>8311</v>
      </c>
      <c r="I188" s="27" t="s">
        <v>8311</v>
      </c>
      <c r="J188" s="27" t="s">
        <v>8321</v>
      </c>
      <c r="K188" s="13" t="str">
        <f t="shared" si="12"/>
        <v>Sep</v>
      </c>
      <c r="L188" s="27">
        <f t="shared" si="13"/>
        <v>1998</v>
      </c>
      <c r="M188" s="27" t="str">
        <f t="shared" si="14"/>
        <v>tier - 3</v>
      </c>
      <c r="N188" s="27" t="str">
        <f t="shared" si="15"/>
        <v>tier - 3</v>
      </c>
      <c r="O188" s="44" t="str">
        <f t="shared" si="16"/>
        <v>28-Sep-1998</v>
      </c>
      <c r="P188" s="29">
        <f t="shared" si="17"/>
        <v>25</v>
      </c>
    </row>
    <row r="189" spans="2:16" ht="15.75" customHeight="1" x14ac:dyDescent="0.3">
      <c r="B189" s="12" t="s">
        <v>7675</v>
      </c>
      <c r="C189" s="27">
        <v>1998</v>
      </c>
      <c r="D189" s="13" t="s">
        <v>8320</v>
      </c>
      <c r="E189" s="27">
        <v>5</v>
      </c>
      <c r="F189" s="27">
        <v>0</v>
      </c>
      <c r="G189" s="43">
        <v>1972.95</v>
      </c>
      <c r="H189" s="27" t="s">
        <v>8311</v>
      </c>
      <c r="I189" s="27" t="s">
        <v>8314</v>
      </c>
      <c r="J189" s="27" t="s">
        <v>8321</v>
      </c>
      <c r="K189" s="13" t="str">
        <f t="shared" si="12"/>
        <v>Oct</v>
      </c>
      <c r="L189" s="27">
        <f t="shared" si="13"/>
        <v>1998</v>
      </c>
      <c r="M189" s="27" t="str">
        <f t="shared" si="14"/>
        <v>tier - 3</v>
      </c>
      <c r="N189" s="27" t="str">
        <f t="shared" si="15"/>
        <v>tier - 1</v>
      </c>
      <c r="O189" s="44" t="str">
        <f t="shared" si="16"/>
        <v>5-Oct-1998</v>
      </c>
      <c r="P189" s="29">
        <f t="shared" si="17"/>
        <v>25</v>
      </c>
    </row>
    <row r="190" spans="2:16" ht="15.75" customHeight="1" x14ac:dyDescent="0.3">
      <c r="B190" s="12" t="s">
        <v>7672</v>
      </c>
      <c r="C190" s="27">
        <v>1998</v>
      </c>
      <c r="D190" s="13" t="s">
        <v>8316</v>
      </c>
      <c r="E190" s="27">
        <v>29</v>
      </c>
      <c r="F190" s="27">
        <v>0</v>
      </c>
      <c r="G190" s="43">
        <v>1977.82</v>
      </c>
      <c r="H190" s="27" t="s">
        <v>8311</v>
      </c>
      <c r="I190" s="27" t="s">
        <v>8314</v>
      </c>
      <c r="J190" s="27" t="s">
        <v>8321</v>
      </c>
      <c r="K190" s="13" t="str">
        <f t="shared" si="12"/>
        <v>Sep</v>
      </c>
      <c r="L190" s="27">
        <f t="shared" si="13"/>
        <v>1998</v>
      </c>
      <c r="M190" s="27" t="str">
        <f t="shared" si="14"/>
        <v>tier - 3</v>
      </c>
      <c r="N190" s="27" t="str">
        <f t="shared" si="15"/>
        <v>tier - 1</v>
      </c>
      <c r="O190" s="44" t="str">
        <f t="shared" si="16"/>
        <v>29-Sep-1998</v>
      </c>
      <c r="P190" s="29">
        <f t="shared" si="17"/>
        <v>25</v>
      </c>
    </row>
    <row r="191" spans="2:16" ht="15.75" customHeight="1" x14ac:dyDescent="0.3">
      <c r="B191" s="12" t="s">
        <v>7668</v>
      </c>
      <c r="C191" s="27">
        <v>2002</v>
      </c>
      <c r="D191" s="13" t="s">
        <v>8309</v>
      </c>
      <c r="E191" s="27">
        <v>16</v>
      </c>
      <c r="F191" s="27">
        <v>1</v>
      </c>
      <c r="G191" s="43">
        <v>1980.07</v>
      </c>
      <c r="H191" s="27" t="s">
        <v>8311</v>
      </c>
      <c r="I191" s="27" t="s">
        <v>8311</v>
      </c>
      <c r="J191" s="27" t="s">
        <v>8321</v>
      </c>
      <c r="K191" s="13" t="str">
        <f t="shared" si="12"/>
        <v>Jul</v>
      </c>
      <c r="L191" s="27">
        <f t="shared" si="13"/>
        <v>2002</v>
      </c>
      <c r="M191" s="27" t="str">
        <f t="shared" si="14"/>
        <v>tier - 3</v>
      </c>
      <c r="N191" s="27" t="str">
        <f t="shared" si="15"/>
        <v>tier - 3</v>
      </c>
      <c r="O191" s="44" t="str">
        <f t="shared" si="16"/>
        <v>16-Jul-2002</v>
      </c>
      <c r="P191" s="29">
        <f t="shared" si="17"/>
        <v>21</v>
      </c>
    </row>
    <row r="192" spans="2:16" ht="15.75" customHeight="1" x14ac:dyDescent="0.3">
      <c r="B192" s="12" t="s">
        <v>7664</v>
      </c>
      <c r="C192" s="27">
        <v>1998</v>
      </c>
      <c r="D192" s="13" t="s">
        <v>8318</v>
      </c>
      <c r="E192" s="27">
        <v>29</v>
      </c>
      <c r="F192" s="27">
        <v>0</v>
      </c>
      <c r="G192" s="43">
        <v>1981.58</v>
      </c>
      <c r="H192" s="27" t="s">
        <v>8311</v>
      </c>
      <c r="I192" s="27" t="s">
        <v>8314</v>
      </c>
      <c r="J192" s="27" t="s">
        <v>8312</v>
      </c>
      <c r="K192" s="13" t="str">
        <f t="shared" si="12"/>
        <v>Dec</v>
      </c>
      <c r="L192" s="27">
        <f t="shared" si="13"/>
        <v>1998</v>
      </c>
      <c r="M192" s="27" t="str">
        <f t="shared" si="14"/>
        <v>tier - 3</v>
      </c>
      <c r="N192" s="27" t="str">
        <f t="shared" si="15"/>
        <v>tier - 1</v>
      </c>
      <c r="O192" s="44" t="str">
        <f t="shared" si="16"/>
        <v>29-Dec-1998</v>
      </c>
      <c r="P192" s="29">
        <f t="shared" si="17"/>
        <v>25</v>
      </c>
    </row>
    <row r="193" spans="2:16" ht="15.75" customHeight="1" x14ac:dyDescent="0.3">
      <c r="B193" s="12" t="s">
        <v>7660</v>
      </c>
      <c r="C193" s="27">
        <v>2002</v>
      </c>
      <c r="D193" s="13" t="s">
        <v>8316</v>
      </c>
      <c r="E193" s="27">
        <v>29</v>
      </c>
      <c r="F193" s="27">
        <v>0</v>
      </c>
      <c r="G193" s="43">
        <v>1984.45</v>
      </c>
      <c r="H193" s="27" t="s">
        <v>8311</v>
      </c>
      <c r="I193" s="27" t="s">
        <v>8311</v>
      </c>
      <c r="J193" s="27" t="s">
        <v>8326</v>
      </c>
      <c r="K193" s="13" t="str">
        <f t="shared" si="12"/>
        <v>Sep</v>
      </c>
      <c r="L193" s="27">
        <f t="shared" si="13"/>
        <v>2002</v>
      </c>
      <c r="M193" s="27" t="str">
        <f t="shared" si="14"/>
        <v>tier - 3</v>
      </c>
      <c r="N193" s="27" t="str">
        <f t="shared" si="15"/>
        <v>tier - 3</v>
      </c>
      <c r="O193" s="44" t="str">
        <f t="shared" si="16"/>
        <v>29-Sep-2002</v>
      </c>
      <c r="P193" s="29">
        <f t="shared" si="17"/>
        <v>21</v>
      </c>
    </row>
    <row r="194" spans="2:16" ht="15.75" customHeight="1" x14ac:dyDescent="0.3">
      <c r="B194" s="12" t="s">
        <v>7656</v>
      </c>
      <c r="C194" s="27">
        <v>1998</v>
      </c>
      <c r="D194" s="13" t="s">
        <v>8316</v>
      </c>
      <c r="E194" s="27">
        <v>14</v>
      </c>
      <c r="F194" s="27">
        <v>0</v>
      </c>
      <c r="G194" s="43">
        <v>1986.93</v>
      </c>
      <c r="H194" s="27" t="s">
        <v>8311</v>
      </c>
      <c r="I194" s="27" t="s">
        <v>8310</v>
      </c>
      <c r="J194" s="27" t="s">
        <v>8312</v>
      </c>
      <c r="K194" s="13" t="str">
        <f t="shared" si="12"/>
        <v>Sep</v>
      </c>
      <c r="L194" s="27">
        <f t="shared" si="13"/>
        <v>1998</v>
      </c>
      <c r="M194" s="27" t="str">
        <f t="shared" si="14"/>
        <v>tier - 3</v>
      </c>
      <c r="N194" s="27" t="str">
        <f t="shared" si="15"/>
        <v>tier - 2</v>
      </c>
      <c r="O194" s="44" t="str">
        <f t="shared" si="16"/>
        <v>14-Sep-1998</v>
      </c>
      <c r="P194" s="29">
        <f t="shared" si="17"/>
        <v>25</v>
      </c>
    </row>
    <row r="195" spans="2:16" ht="15.75" customHeight="1" x14ac:dyDescent="0.3">
      <c r="B195" s="12" t="s">
        <v>7652</v>
      </c>
      <c r="C195" s="27">
        <v>2001</v>
      </c>
      <c r="D195" s="13" t="s">
        <v>8319</v>
      </c>
      <c r="E195" s="27">
        <v>14</v>
      </c>
      <c r="F195" s="27">
        <v>0</v>
      </c>
      <c r="G195" s="43">
        <v>2007.95</v>
      </c>
      <c r="H195" s="27" t="s">
        <v>8311</v>
      </c>
      <c r="I195" s="27" t="s">
        <v>8310</v>
      </c>
      <c r="J195" s="27" t="s">
        <v>8321</v>
      </c>
      <c r="K195" s="13" t="str">
        <f t="shared" ref="K195:K258" si="18">IF(D195="?", "Sep",D195)</f>
        <v>Aug</v>
      </c>
      <c r="L195" s="27">
        <f t="shared" ref="L195:L258" si="19">IF(C195="?","1983",C195)</f>
        <v>2001</v>
      </c>
      <c r="M195" s="27" t="str">
        <f t="shared" ref="M195:M258" si="20">IF(H195="?", "tier - 2",H195)</f>
        <v>tier - 3</v>
      </c>
      <c r="N195" s="27" t="str">
        <f t="shared" ref="N195:N258" si="21">IF(I195="?", "tier - 2", I195)</f>
        <v>tier - 2</v>
      </c>
      <c r="O195" s="44" t="str">
        <f t="shared" ref="O195:O258" si="22">CONCATENATE(E195&amp;"-"&amp;K195&amp;"-"&amp;L195)</f>
        <v>14-Aug-2001</v>
      </c>
      <c r="P195" s="29">
        <f t="shared" ref="P195:P258" si="23">2023-L195</f>
        <v>22</v>
      </c>
    </row>
    <row r="196" spans="2:16" ht="15.75" customHeight="1" x14ac:dyDescent="0.3">
      <c r="B196" s="12" t="s">
        <v>7648</v>
      </c>
      <c r="C196" s="27">
        <v>2001</v>
      </c>
      <c r="D196" s="13" t="s">
        <v>8309</v>
      </c>
      <c r="E196" s="27">
        <v>1</v>
      </c>
      <c r="F196" s="27">
        <v>0</v>
      </c>
      <c r="G196" s="43">
        <v>2020.18</v>
      </c>
      <c r="H196" s="27" t="s">
        <v>8311</v>
      </c>
      <c r="I196" s="27" t="s">
        <v>8314</v>
      </c>
      <c r="J196" s="27" t="s">
        <v>8321</v>
      </c>
      <c r="K196" s="13" t="str">
        <f t="shared" si="18"/>
        <v>Jul</v>
      </c>
      <c r="L196" s="27">
        <f t="shared" si="19"/>
        <v>2001</v>
      </c>
      <c r="M196" s="27" t="str">
        <f t="shared" si="20"/>
        <v>tier - 3</v>
      </c>
      <c r="N196" s="27" t="str">
        <f t="shared" si="21"/>
        <v>tier - 1</v>
      </c>
      <c r="O196" s="44" t="str">
        <f t="shared" si="22"/>
        <v>1-Jul-2001</v>
      </c>
      <c r="P196" s="29">
        <f t="shared" si="23"/>
        <v>22</v>
      </c>
    </row>
    <row r="197" spans="2:16" ht="15.75" customHeight="1" x14ac:dyDescent="0.3">
      <c r="B197" s="12" t="s">
        <v>7644</v>
      </c>
      <c r="C197" s="27">
        <v>2001</v>
      </c>
      <c r="D197" s="13" t="s">
        <v>8316</v>
      </c>
      <c r="E197" s="27">
        <v>6</v>
      </c>
      <c r="F197" s="27">
        <v>0</v>
      </c>
      <c r="G197" s="43">
        <v>2020.55</v>
      </c>
      <c r="H197" s="27" t="s">
        <v>8311</v>
      </c>
      <c r="I197" s="27" t="s">
        <v>8310</v>
      </c>
      <c r="J197" s="27" t="s">
        <v>8312</v>
      </c>
      <c r="K197" s="13" t="str">
        <f t="shared" si="18"/>
        <v>Sep</v>
      </c>
      <c r="L197" s="27">
        <f t="shared" si="19"/>
        <v>2001</v>
      </c>
      <c r="M197" s="27" t="str">
        <f t="shared" si="20"/>
        <v>tier - 3</v>
      </c>
      <c r="N197" s="27" t="str">
        <f t="shared" si="21"/>
        <v>tier - 2</v>
      </c>
      <c r="O197" s="44" t="str">
        <f t="shared" si="22"/>
        <v>6-Sep-2001</v>
      </c>
      <c r="P197" s="29">
        <f t="shared" si="23"/>
        <v>22</v>
      </c>
    </row>
    <row r="198" spans="2:16" ht="15.75" customHeight="1" x14ac:dyDescent="0.3">
      <c r="B198" s="12" t="s">
        <v>7641</v>
      </c>
      <c r="C198" s="27">
        <v>2001</v>
      </c>
      <c r="D198" s="13" t="s">
        <v>8319</v>
      </c>
      <c r="E198" s="27">
        <v>4</v>
      </c>
      <c r="F198" s="27">
        <v>0</v>
      </c>
      <c r="G198" s="43">
        <v>2026.97</v>
      </c>
      <c r="H198" s="27" t="s">
        <v>8311</v>
      </c>
      <c r="I198" s="27" t="s">
        <v>8310</v>
      </c>
      <c r="J198" s="27" t="s">
        <v>8312</v>
      </c>
      <c r="K198" s="13" t="str">
        <f t="shared" si="18"/>
        <v>Aug</v>
      </c>
      <c r="L198" s="27">
        <f t="shared" si="19"/>
        <v>2001</v>
      </c>
      <c r="M198" s="27" t="str">
        <f t="shared" si="20"/>
        <v>tier - 3</v>
      </c>
      <c r="N198" s="27" t="str">
        <f t="shared" si="21"/>
        <v>tier - 2</v>
      </c>
      <c r="O198" s="44" t="str">
        <f t="shared" si="22"/>
        <v>4-Aug-2001</v>
      </c>
      <c r="P198" s="29">
        <f t="shared" si="23"/>
        <v>22</v>
      </c>
    </row>
    <row r="199" spans="2:16" ht="15.75" customHeight="1" x14ac:dyDescent="0.3">
      <c r="B199" s="12" t="s">
        <v>7638</v>
      </c>
      <c r="C199" s="27">
        <v>2000</v>
      </c>
      <c r="D199" s="13" t="s">
        <v>8316</v>
      </c>
      <c r="E199" s="27">
        <v>2</v>
      </c>
      <c r="F199" s="27">
        <v>0</v>
      </c>
      <c r="G199" s="43">
        <v>2045.69</v>
      </c>
      <c r="H199" s="27" t="s">
        <v>8311</v>
      </c>
      <c r="I199" s="27" t="s">
        <v>8311</v>
      </c>
      <c r="J199" s="27" t="s">
        <v>8317</v>
      </c>
      <c r="K199" s="13" t="str">
        <f t="shared" si="18"/>
        <v>Sep</v>
      </c>
      <c r="L199" s="27">
        <f t="shared" si="19"/>
        <v>2000</v>
      </c>
      <c r="M199" s="27" t="str">
        <f t="shared" si="20"/>
        <v>tier - 3</v>
      </c>
      <c r="N199" s="27" t="str">
        <f t="shared" si="21"/>
        <v>tier - 3</v>
      </c>
      <c r="O199" s="44" t="str">
        <f t="shared" si="22"/>
        <v>2-Sep-2000</v>
      </c>
      <c r="P199" s="29">
        <f t="shared" si="23"/>
        <v>23</v>
      </c>
    </row>
    <row r="200" spans="2:16" ht="15.75" customHeight="1" x14ac:dyDescent="0.3">
      <c r="B200" s="12" t="s">
        <v>7634</v>
      </c>
      <c r="C200" s="27">
        <v>2000</v>
      </c>
      <c r="D200" s="13" t="s">
        <v>8309</v>
      </c>
      <c r="E200" s="27">
        <v>26</v>
      </c>
      <c r="F200" s="27">
        <v>0</v>
      </c>
      <c r="G200" s="43">
        <v>2055.3200000000002</v>
      </c>
      <c r="H200" s="27" t="s">
        <v>8311</v>
      </c>
      <c r="I200" s="27" t="s">
        <v>8311</v>
      </c>
      <c r="J200" s="27" t="s">
        <v>8317</v>
      </c>
      <c r="K200" s="13" t="str">
        <f t="shared" si="18"/>
        <v>Jul</v>
      </c>
      <c r="L200" s="27">
        <f t="shared" si="19"/>
        <v>2000</v>
      </c>
      <c r="M200" s="27" t="str">
        <f t="shared" si="20"/>
        <v>tier - 3</v>
      </c>
      <c r="N200" s="27" t="str">
        <f t="shared" si="21"/>
        <v>tier - 3</v>
      </c>
      <c r="O200" s="44" t="str">
        <f t="shared" si="22"/>
        <v>26-Jul-2000</v>
      </c>
      <c r="P200" s="29">
        <f t="shared" si="23"/>
        <v>23</v>
      </c>
    </row>
    <row r="201" spans="2:16" ht="15.75" customHeight="1" x14ac:dyDescent="0.3">
      <c r="B201" s="12" t="s">
        <v>7631</v>
      </c>
      <c r="C201" s="27">
        <v>2004</v>
      </c>
      <c r="D201" s="13" t="s">
        <v>8315</v>
      </c>
      <c r="E201" s="27">
        <v>12</v>
      </c>
      <c r="F201" s="27">
        <v>0</v>
      </c>
      <c r="G201" s="43">
        <v>2094.1</v>
      </c>
      <c r="H201" s="27" t="s">
        <v>8311</v>
      </c>
      <c r="I201" s="27" t="s">
        <v>8310</v>
      </c>
      <c r="J201" s="27" t="s">
        <v>8328</v>
      </c>
      <c r="K201" s="13" t="str">
        <f t="shared" si="18"/>
        <v>Jun</v>
      </c>
      <c r="L201" s="27">
        <f t="shared" si="19"/>
        <v>2004</v>
      </c>
      <c r="M201" s="27" t="str">
        <f t="shared" si="20"/>
        <v>tier - 3</v>
      </c>
      <c r="N201" s="27" t="str">
        <f t="shared" si="21"/>
        <v>tier - 2</v>
      </c>
      <c r="O201" s="44" t="str">
        <f t="shared" si="22"/>
        <v>12-Jun-2004</v>
      </c>
      <c r="P201" s="29">
        <f t="shared" si="23"/>
        <v>19</v>
      </c>
    </row>
    <row r="202" spans="2:16" ht="15.75" customHeight="1" x14ac:dyDescent="0.3">
      <c r="B202" s="12" t="s">
        <v>7628</v>
      </c>
      <c r="C202" s="27">
        <v>2001</v>
      </c>
      <c r="D202" s="13" t="s">
        <v>8319</v>
      </c>
      <c r="E202" s="27">
        <v>14</v>
      </c>
      <c r="F202" s="27">
        <v>0</v>
      </c>
      <c r="G202" s="43">
        <v>2102.2600000000002</v>
      </c>
      <c r="H202" s="27" t="s">
        <v>8311</v>
      </c>
      <c r="I202" s="27" t="s">
        <v>8310</v>
      </c>
      <c r="J202" s="27" t="s">
        <v>8325</v>
      </c>
      <c r="K202" s="13" t="str">
        <f t="shared" si="18"/>
        <v>Aug</v>
      </c>
      <c r="L202" s="27">
        <f t="shared" si="19"/>
        <v>2001</v>
      </c>
      <c r="M202" s="27" t="str">
        <f t="shared" si="20"/>
        <v>tier - 3</v>
      </c>
      <c r="N202" s="27" t="str">
        <f t="shared" si="21"/>
        <v>tier - 2</v>
      </c>
      <c r="O202" s="44" t="str">
        <f t="shared" si="22"/>
        <v>14-Aug-2001</v>
      </c>
      <c r="P202" s="29">
        <f t="shared" si="23"/>
        <v>22</v>
      </c>
    </row>
    <row r="203" spans="2:16" ht="15.75" customHeight="1" x14ac:dyDescent="0.3">
      <c r="B203" s="12" t="s">
        <v>7625</v>
      </c>
      <c r="C203" s="27">
        <v>2001</v>
      </c>
      <c r="D203" s="13" t="s">
        <v>8315</v>
      </c>
      <c r="E203" s="27">
        <v>22</v>
      </c>
      <c r="F203" s="27">
        <v>1</v>
      </c>
      <c r="G203" s="43">
        <v>2103.08</v>
      </c>
      <c r="H203" s="27" t="s">
        <v>8311</v>
      </c>
      <c r="I203" s="27" t="s">
        <v>8310</v>
      </c>
      <c r="J203" s="27" t="s">
        <v>8321</v>
      </c>
      <c r="K203" s="13" t="str">
        <f t="shared" si="18"/>
        <v>Jun</v>
      </c>
      <c r="L203" s="27">
        <f t="shared" si="19"/>
        <v>2001</v>
      </c>
      <c r="M203" s="27" t="str">
        <f t="shared" si="20"/>
        <v>tier - 3</v>
      </c>
      <c r="N203" s="27" t="str">
        <f t="shared" si="21"/>
        <v>tier - 2</v>
      </c>
      <c r="O203" s="44" t="str">
        <f t="shared" si="22"/>
        <v>22-Jun-2001</v>
      </c>
      <c r="P203" s="29">
        <f t="shared" si="23"/>
        <v>22</v>
      </c>
    </row>
    <row r="204" spans="2:16" ht="15.75" customHeight="1" x14ac:dyDescent="0.3">
      <c r="B204" s="12" t="s">
        <v>7621</v>
      </c>
      <c r="C204" s="27">
        <v>2001</v>
      </c>
      <c r="D204" s="13" t="s">
        <v>8313</v>
      </c>
      <c r="E204" s="27">
        <v>28</v>
      </c>
      <c r="F204" s="27">
        <v>0</v>
      </c>
      <c r="G204" s="43">
        <v>2104.11</v>
      </c>
      <c r="H204" s="27" t="s">
        <v>8310</v>
      </c>
      <c r="I204" s="27" t="s">
        <v>8314</v>
      </c>
      <c r="J204" s="27" t="s">
        <v>8326</v>
      </c>
      <c r="K204" s="13" t="str">
        <f t="shared" si="18"/>
        <v>Nov</v>
      </c>
      <c r="L204" s="27">
        <f t="shared" si="19"/>
        <v>2001</v>
      </c>
      <c r="M204" s="27" t="str">
        <f t="shared" si="20"/>
        <v>tier - 2</v>
      </c>
      <c r="N204" s="27" t="str">
        <f t="shared" si="21"/>
        <v>tier - 1</v>
      </c>
      <c r="O204" s="44" t="str">
        <f t="shared" si="22"/>
        <v>28-Nov-2001</v>
      </c>
      <c r="P204" s="29">
        <f t="shared" si="23"/>
        <v>22</v>
      </c>
    </row>
    <row r="205" spans="2:16" ht="15.75" customHeight="1" x14ac:dyDescent="0.3">
      <c r="B205" s="12" t="s">
        <v>7618</v>
      </c>
      <c r="C205" s="27">
        <v>1989</v>
      </c>
      <c r="D205" s="13" t="s">
        <v>8309</v>
      </c>
      <c r="E205" s="27">
        <v>21</v>
      </c>
      <c r="F205" s="27">
        <v>3</v>
      </c>
      <c r="G205" s="43">
        <v>2106.2600000000002</v>
      </c>
      <c r="H205" s="27" t="s">
        <v>8310</v>
      </c>
      <c r="I205" s="27" t="s">
        <v>8310</v>
      </c>
      <c r="J205" s="27" t="s">
        <v>8312</v>
      </c>
      <c r="K205" s="13" t="str">
        <f t="shared" si="18"/>
        <v>Jul</v>
      </c>
      <c r="L205" s="27">
        <f t="shared" si="19"/>
        <v>1989</v>
      </c>
      <c r="M205" s="27" t="str">
        <f t="shared" si="20"/>
        <v>tier - 2</v>
      </c>
      <c r="N205" s="27" t="str">
        <f t="shared" si="21"/>
        <v>tier - 2</v>
      </c>
      <c r="O205" s="44" t="str">
        <f t="shared" si="22"/>
        <v>21-Jul-1989</v>
      </c>
      <c r="P205" s="29">
        <f t="shared" si="23"/>
        <v>34</v>
      </c>
    </row>
    <row r="206" spans="2:16" ht="15.75" customHeight="1" x14ac:dyDescent="0.3">
      <c r="B206" s="12" t="s">
        <v>7615</v>
      </c>
      <c r="C206" s="27">
        <v>2003</v>
      </c>
      <c r="D206" s="13" t="s">
        <v>8316</v>
      </c>
      <c r="E206" s="27">
        <v>30</v>
      </c>
      <c r="F206" s="27">
        <v>0</v>
      </c>
      <c r="G206" s="43">
        <v>2117.34</v>
      </c>
      <c r="H206" s="27" t="s">
        <v>8310</v>
      </c>
      <c r="I206" s="27" t="s">
        <v>8311</v>
      </c>
      <c r="J206" s="27" t="s">
        <v>8317</v>
      </c>
      <c r="K206" s="13" t="str">
        <f t="shared" si="18"/>
        <v>Sep</v>
      </c>
      <c r="L206" s="27">
        <f t="shared" si="19"/>
        <v>2003</v>
      </c>
      <c r="M206" s="27" t="str">
        <f t="shared" si="20"/>
        <v>tier - 2</v>
      </c>
      <c r="N206" s="27" t="str">
        <f t="shared" si="21"/>
        <v>tier - 3</v>
      </c>
      <c r="O206" s="44" t="str">
        <f t="shared" si="22"/>
        <v>30-Sep-2003</v>
      </c>
      <c r="P206" s="29">
        <f t="shared" si="23"/>
        <v>20</v>
      </c>
    </row>
    <row r="207" spans="2:16" ht="15.75" customHeight="1" x14ac:dyDescent="0.3">
      <c r="B207" s="12" t="s">
        <v>7611</v>
      </c>
      <c r="C207" s="27">
        <v>2004</v>
      </c>
      <c r="D207" s="13" t="s">
        <v>8313</v>
      </c>
      <c r="E207" s="27">
        <v>4</v>
      </c>
      <c r="F207" s="27">
        <v>0</v>
      </c>
      <c r="G207" s="43">
        <v>2118.61</v>
      </c>
      <c r="H207" s="27" t="s">
        <v>8310</v>
      </c>
      <c r="I207" s="27" t="s">
        <v>8314</v>
      </c>
      <c r="J207" s="27" t="s">
        <v>8317</v>
      </c>
      <c r="K207" s="13" t="str">
        <f t="shared" si="18"/>
        <v>Nov</v>
      </c>
      <c r="L207" s="27">
        <f t="shared" si="19"/>
        <v>2004</v>
      </c>
      <c r="M207" s="27" t="str">
        <f t="shared" si="20"/>
        <v>tier - 2</v>
      </c>
      <c r="N207" s="27" t="str">
        <f t="shared" si="21"/>
        <v>tier - 1</v>
      </c>
      <c r="O207" s="44" t="str">
        <f t="shared" si="22"/>
        <v>4-Nov-2004</v>
      </c>
      <c r="P207" s="29">
        <f t="shared" si="23"/>
        <v>19</v>
      </c>
    </row>
    <row r="208" spans="2:16" ht="15.75" customHeight="1" x14ac:dyDescent="0.3">
      <c r="B208" s="12" t="s">
        <v>7608</v>
      </c>
      <c r="C208" s="27">
        <v>2003</v>
      </c>
      <c r="D208" s="13" t="s">
        <v>8319</v>
      </c>
      <c r="E208" s="27">
        <v>30</v>
      </c>
      <c r="F208" s="27">
        <v>0</v>
      </c>
      <c r="G208" s="43">
        <v>2128.4299999999998</v>
      </c>
      <c r="H208" s="27" t="s">
        <v>8310</v>
      </c>
      <c r="I208" s="27" t="s">
        <v>8314</v>
      </c>
      <c r="J208" s="27" t="s">
        <v>8317</v>
      </c>
      <c r="K208" s="13" t="str">
        <f t="shared" si="18"/>
        <v>Aug</v>
      </c>
      <c r="L208" s="27">
        <f t="shared" si="19"/>
        <v>2003</v>
      </c>
      <c r="M208" s="27" t="str">
        <f t="shared" si="20"/>
        <v>tier - 2</v>
      </c>
      <c r="N208" s="27" t="str">
        <f t="shared" si="21"/>
        <v>tier - 1</v>
      </c>
      <c r="O208" s="44" t="str">
        <f t="shared" si="22"/>
        <v>30-Aug-2003</v>
      </c>
      <c r="P208" s="29">
        <f t="shared" si="23"/>
        <v>20</v>
      </c>
    </row>
    <row r="209" spans="2:16" ht="15.75" customHeight="1" x14ac:dyDescent="0.3">
      <c r="B209" s="12" t="s">
        <v>7606</v>
      </c>
      <c r="C209" s="27">
        <v>2003</v>
      </c>
      <c r="D209" s="13" t="s">
        <v>8318</v>
      </c>
      <c r="E209" s="27">
        <v>22</v>
      </c>
      <c r="F209" s="27">
        <v>0</v>
      </c>
      <c r="G209" s="43">
        <v>2130.6799999999998</v>
      </c>
      <c r="H209" s="27" t="s">
        <v>8310</v>
      </c>
      <c r="I209" s="27" t="s">
        <v>8311</v>
      </c>
      <c r="J209" s="27" t="s">
        <v>8317</v>
      </c>
      <c r="K209" s="13" t="str">
        <f t="shared" si="18"/>
        <v>Dec</v>
      </c>
      <c r="L209" s="27">
        <f t="shared" si="19"/>
        <v>2003</v>
      </c>
      <c r="M209" s="27" t="str">
        <f t="shared" si="20"/>
        <v>tier - 2</v>
      </c>
      <c r="N209" s="27" t="str">
        <f t="shared" si="21"/>
        <v>tier - 3</v>
      </c>
      <c r="O209" s="44" t="str">
        <f t="shared" si="22"/>
        <v>22-Dec-2003</v>
      </c>
      <c r="P209" s="29">
        <f t="shared" si="23"/>
        <v>20</v>
      </c>
    </row>
    <row r="210" spans="2:16" ht="15.75" customHeight="1" x14ac:dyDescent="0.3">
      <c r="B210" s="12" t="s">
        <v>7602</v>
      </c>
      <c r="C210" s="27">
        <v>2003</v>
      </c>
      <c r="D210" s="13" t="s">
        <v>8316</v>
      </c>
      <c r="E210" s="27">
        <v>1</v>
      </c>
      <c r="F210" s="27">
        <v>0</v>
      </c>
      <c r="G210" s="43">
        <v>2134.9</v>
      </c>
      <c r="H210" s="27" t="s">
        <v>8310</v>
      </c>
      <c r="I210" s="27" t="s">
        <v>8311</v>
      </c>
      <c r="J210" s="27" t="s">
        <v>8317</v>
      </c>
      <c r="K210" s="13" t="str">
        <f t="shared" si="18"/>
        <v>Sep</v>
      </c>
      <c r="L210" s="27">
        <f t="shared" si="19"/>
        <v>2003</v>
      </c>
      <c r="M210" s="27" t="str">
        <f t="shared" si="20"/>
        <v>tier - 2</v>
      </c>
      <c r="N210" s="27" t="str">
        <f t="shared" si="21"/>
        <v>tier - 3</v>
      </c>
      <c r="O210" s="44" t="str">
        <f t="shared" si="22"/>
        <v>1-Sep-2003</v>
      </c>
      <c r="P210" s="29">
        <f t="shared" si="23"/>
        <v>20</v>
      </c>
    </row>
    <row r="211" spans="2:16" ht="15.75" customHeight="1" x14ac:dyDescent="0.3">
      <c r="B211" s="12" t="s">
        <v>7599</v>
      </c>
      <c r="C211" s="27">
        <v>2003</v>
      </c>
      <c r="D211" s="13" t="s">
        <v>8316</v>
      </c>
      <c r="E211" s="27">
        <v>26</v>
      </c>
      <c r="F211" s="27">
        <v>0</v>
      </c>
      <c r="G211" s="43">
        <v>2136.88</v>
      </c>
      <c r="H211" s="27" t="s">
        <v>8310</v>
      </c>
      <c r="I211" s="27" t="s">
        <v>8310</v>
      </c>
      <c r="J211" s="27" t="s">
        <v>8317</v>
      </c>
      <c r="K211" s="13" t="str">
        <f t="shared" si="18"/>
        <v>Sep</v>
      </c>
      <c r="L211" s="27">
        <f t="shared" si="19"/>
        <v>2003</v>
      </c>
      <c r="M211" s="27" t="str">
        <f t="shared" si="20"/>
        <v>tier - 2</v>
      </c>
      <c r="N211" s="27" t="str">
        <f t="shared" si="21"/>
        <v>tier - 2</v>
      </c>
      <c r="O211" s="44" t="str">
        <f t="shared" si="22"/>
        <v>26-Sep-2003</v>
      </c>
      <c r="P211" s="29">
        <f t="shared" si="23"/>
        <v>20</v>
      </c>
    </row>
    <row r="212" spans="2:16" ht="15.75" customHeight="1" x14ac:dyDescent="0.3">
      <c r="B212" s="12" t="s">
        <v>7595</v>
      </c>
      <c r="C212" s="27">
        <v>1997</v>
      </c>
      <c r="D212" s="13" t="s">
        <v>8316</v>
      </c>
      <c r="E212" s="27">
        <v>3</v>
      </c>
      <c r="F212" s="27">
        <v>0</v>
      </c>
      <c r="G212" s="43">
        <v>2137.65</v>
      </c>
      <c r="H212" s="27" t="s">
        <v>8311</v>
      </c>
      <c r="I212" s="27" t="s">
        <v>8314</v>
      </c>
      <c r="J212" s="27" t="s">
        <v>8312</v>
      </c>
      <c r="K212" s="13" t="str">
        <f t="shared" si="18"/>
        <v>Sep</v>
      </c>
      <c r="L212" s="27">
        <f t="shared" si="19"/>
        <v>1997</v>
      </c>
      <c r="M212" s="27" t="str">
        <f t="shared" si="20"/>
        <v>tier - 3</v>
      </c>
      <c r="N212" s="27" t="str">
        <f t="shared" si="21"/>
        <v>tier - 1</v>
      </c>
      <c r="O212" s="44" t="str">
        <f t="shared" si="22"/>
        <v>3-Sep-1997</v>
      </c>
      <c r="P212" s="29">
        <f t="shared" si="23"/>
        <v>26</v>
      </c>
    </row>
    <row r="213" spans="2:16" ht="15.75" customHeight="1" x14ac:dyDescent="0.3">
      <c r="B213" s="12" t="s">
        <v>7592</v>
      </c>
      <c r="C213" s="27">
        <v>2003</v>
      </c>
      <c r="D213" s="13" t="s">
        <v>8319</v>
      </c>
      <c r="E213" s="27">
        <v>19</v>
      </c>
      <c r="F213" s="27">
        <v>0</v>
      </c>
      <c r="G213" s="43">
        <v>2138.0700000000002</v>
      </c>
      <c r="H213" s="27" t="s">
        <v>8310</v>
      </c>
      <c r="I213" s="27" t="s">
        <v>8314</v>
      </c>
      <c r="J213" s="27" t="s">
        <v>8317</v>
      </c>
      <c r="K213" s="13" t="str">
        <f t="shared" si="18"/>
        <v>Aug</v>
      </c>
      <c r="L213" s="27">
        <f t="shared" si="19"/>
        <v>2003</v>
      </c>
      <c r="M213" s="27" t="str">
        <f t="shared" si="20"/>
        <v>tier - 2</v>
      </c>
      <c r="N213" s="27" t="str">
        <f t="shared" si="21"/>
        <v>tier - 1</v>
      </c>
      <c r="O213" s="44" t="str">
        <f t="shared" si="22"/>
        <v>19-Aug-2003</v>
      </c>
      <c r="P213" s="29">
        <f t="shared" si="23"/>
        <v>20</v>
      </c>
    </row>
    <row r="214" spans="2:16" ht="15.75" customHeight="1" x14ac:dyDescent="0.3">
      <c r="B214" s="12" t="s">
        <v>7588</v>
      </c>
      <c r="C214" s="27">
        <v>2004</v>
      </c>
      <c r="D214" s="13" t="s">
        <v>8320</v>
      </c>
      <c r="E214" s="27">
        <v>4</v>
      </c>
      <c r="F214" s="27">
        <v>0</v>
      </c>
      <c r="G214" s="43">
        <v>2144.85</v>
      </c>
      <c r="H214" s="27" t="s">
        <v>8310</v>
      </c>
      <c r="I214" s="27" t="s">
        <v>8314</v>
      </c>
      <c r="J214" s="27" t="s">
        <v>8321</v>
      </c>
      <c r="K214" s="13" t="str">
        <f t="shared" si="18"/>
        <v>Oct</v>
      </c>
      <c r="L214" s="27">
        <f t="shared" si="19"/>
        <v>2004</v>
      </c>
      <c r="M214" s="27" t="str">
        <f t="shared" si="20"/>
        <v>tier - 2</v>
      </c>
      <c r="N214" s="27" t="str">
        <f t="shared" si="21"/>
        <v>tier - 1</v>
      </c>
      <c r="O214" s="44" t="str">
        <f t="shared" si="22"/>
        <v>4-Oct-2004</v>
      </c>
      <c r="P214" s="29">
        <f t="shared" si="23"/>
        <v>19</v>
      </c>
    </row>
    <row r="215" spans="2:16" ht="15.75" customHeight="1" x14ac:dyDescent="0.3">
      <c r="B215" s="12" t="s">
        <v>7585</v>
      </c>
      <c r="C215" s="27">
        <v>2000</v>
      </c>
      <c r="D215" s="13" t="s">
        <v>8318</v>
      </c>
      <c r="E215" s="27">
        <v>27</v>
      </c>
      <c r="F215" s="27">
        <v>0</v>
      </c>
      <c r="G215" s="43">
        <v>2150.4699999999998</v>
      </c>
      <c r="H215" s="27" t="s">
        <v>8310</v>
      </c>
      <c r="I215" s="27" t="s">
        <v>8311</v>
      </c>
      <c r="J215" s="27" t="s">
        <v>8321</v>
      </c>
      <c r="K215" s="13" t="str">
        <f t="shared" si="18"/>
        <v>Dec</v>
      </c>
      <c r="L215" s="27">
        <f t="shared" si="19"/>
        <v>2000</v>
      </c>
      <c r="M215" s="27" t="str">
        <f t="shared" si="20"/>
        <v>tier - 2</v>
      </c>
      <c r="N215" s="27" t="str">
        <f t="shared" si="21"/>
        <v>tier - 3</v>
      </c>
      <c r="O215" s="44" t="str">
        <f t="shared" si="22"/>
        <v>27-Dec-2000</v>
      </c>
      <c r="P215" s="29">
        <f t="shared" si="23"/>
        <v>23</v>
      </c>
    </row>
    <row r="216" spans="2:16" ht="15.75" customHeight="1" x14ac:dyDescent="0.3">
      <c r="B216" s="12" t="s">
        <v>7581</v>
      </c>
      <c r="C216" s="27">
        <v>2000</v>
      </c>
      <c r="D216" s="13" t="s">
        <v>8320</v>
      </c>
      <c r="E216" s="27">
        <v>22</v>
      </c>
      <c r="F216" s="27">
        <v>0</v>
      </c>
      <c r="G216" s="43">
        <v>2154.36</v>
      </c>
      <c r="H216" s="27" t="s">
        <v>8310</v>
      </c>
      <c r="I216" s="27" t="s">
        <v>8310</v>
      </c>
      <c r="J216" s="27" t="s">
        <v>8321</v>
      </c>
      <c r="K216" s="13" t="str">
        <f t="shared" si="18"/>
        <v>Oct</v>
      </c>
      <c r="L216" s="27">
        <f t="shared" si="19"/>
        <v>2000</v>
      </c>
      <c r="M216" s="27" t="str">
        <f t="shared" si="20"/>
        <v>tier - 2</v>
      </c>
      <c r="N216" s="27" t="str">
        <f t="shared" si="21"/>
        <v>tier - 2</v>
      </c>
      <c r="O216" s="44" t="str">
        <f t="shared" si="22"/>
        <v>22-Oct-2000</v>
      </c>
      <c r="P216" s="29">
        <f t="shared" si="23"/>
        <v>23</v>
      </c>
    </row>
    <row r="217" spans="2:16" ht="15.75" customHeight="1" x14ac:dyDescent="0.3">
      <c r="B217" s="12" t="s">
        <v>7577</v>
      </c>
      <c r="C217" s="27">
        <v>2000</v>
      </c>
      <c r="D217" s="13" t="s">
        <v>8313</v>
      </c>
      <c r="E217" s="27">
        <v>29</v>
      </c>
      <c r="F217" s="27">
        <v>0</v>
      </c>
      <c r="G217" s="43">
        <v>2155.6799999999998</v>
      </c>
      <c r="H217" s="27" t="s">
        <v>8310</v>
      </c>
      <c r="I217" s="27" t="s">
        <v>8311</v>
      </c>
      <c r="J217" s="27" t="s">
        <v>8312</v>
      </c>
      <c r="K217" s="13" t="str">
        <f t="shared" si="18"/>
        <v>Nov</v>
      </c>
      <c r="L217" s="27">
        <f t="shared" si="19"/>
        <v>2000</v>
      </c>
      <c r="M217" s="27" t="str">
        <f t="shared" si="20"/>
        <v>tier - 2</v>
      </c>
      <c r="N217" s="27" t="str">
        <f t="shared" si="21"/>
        <v>tier - 3</v>
      </c>
      <c r="O217" s="44" t="str">
        <f t="shared" si="22"/>
        <v>29-Nov-2000</v>
      </c>
      <c r="P217" s="29">
        <f t="shared" si="23"/>
        <v>23</v>
      </c>
    </row>
    <row r="218" spans="2:16" ht="15.75" customHeight="1" x14ac:dyDescent="0.3">
      <c r="B218" s="12" t="s">
        <v>7573</v>
      </c>
      <c r="C218" s="27">
        <v>2000</v>
      </c>
      <c r="D218" s="13" t="s">
        <v>8318</v>
      </c>
      <c r="E218" s="27">
        <v>10</v>
      </c>
      <c r="F218" s="27">
        <v>0</v>
      </c>
      <c r="G218" s="43">
        <v>2156.75</v>
      </c>
      <c r="H218" s="27" t="s">
        <v>8310</v>
      </c>
      <c r="I218" s="27" t="s">
        <v>8310</v>
      </c>
      <c r="J218" s="27" t="s">
        <v>8312</v>
      </c>
      <c r="K218" s="13" t="str">
        <f t="shared" si="18"/>
        <v>Dec</v>
      </c>
      <c r="L218" s="27">
        <f t="shared" si="19"/>
        <v>2000</v>
      </c>
      <c r="M218" s="27" t="str">
        <f t="shared" si="20"/>
        <v>tier - 2</v>
      </c>
      <c r="N218" s="27" t="str">
        <f t="shared" si="21"/>
        <v>tier - 2</v>
      </c>
      <c r="O218" s="44" t="str">
        <f t="shared" si="22"/>
        <v>10-Dec-2000</v>
      </c>
      <c r="P218" s="29">
        <f t="shared" si="23"/>
        <v>23</v>
      </c>
    </row>
    <row r="219" spans="2:16" ht="15.75" customHeight="1" x14ac:dyDescent="0.3">
      <c r="B219" s="12" t="s">
        <v>7570</v>
      </c>
      <c r="C219" s="27">
        <v>2000</v>
      </c>
      <c r="D219" s="13" t="s">
        <v>8319</v>
      </c>
      <c r="E219" s="27">
        <v>23</v>
      </c>
      <c r="F219" s="27">
        <v>0</v>
      </c>
      <c r="G219" s="43">
        <v>2166.73</v>
      </c>
      <c r="H219" s="27" t="s">
        <v>8310</v>
      </c>
      <c r="I219" s="27" t="s">
        <v>8310</v>
      </c>
      <c r="J219" s="27" t="s">
        <v>8321</v>
      </c>
      <c r="K219" s="13" t="str">
        <f t="shared" si="18"/>
        <v>Aug</v>
      </c>
      <c r="L219" s="27">
        <f t="shared" si="19"/>
        <v>2000</v>
      </c>
      <c r="M219" s="27" t="str">
        <f t="shared" si="20"/>
        <v>tier - 2</v>
      </c>
      <c r="N219" s="27" t="str">
        <f t="shared" si="21"/>
        <v>tier - 2</v>
      </c>
      <c r="O219" s="44" t="str">
        <f t="shared" si="22"/>
        <v>23-Aug-2000</v>
      </c>
      <c r="P219" s="29">
        <f t="shared" si="23"/>
        <v>23</v>
      </c>
    </row>
    <row r="220" spans="2:16" ht="15.75" customHeight="1" x14ac:dyDescent="0.3">
      <c r="B220" s="12" t="s">
        <v>7567</v>
      </c>
      <c r="C220" s="27">
        <v>1994</v>
      </c>
      <c r="D220" s="13" t="s">
        <v>8316</v>
      </c>
      <c r="E220" s="27">
        <v>27</v>
      </c>
      <c r="F220" s="27">
        <v>0</v>
      </c>
      <c r="G220" s="43">
        <v>2170.08</v>
      </c>
      <c r="H220" s="27" t="s">
        <v>8310</v>
      </c>
      <c r="I220" s="27" t="s">
        <v>8310</v>
      </c>
      <c r="J220" s="27" t="s">
        <v>8312</v>
      </c>
      <c r="K220" s="13" t="str">
        <f t="shared" si="18"/>
        <v>Sep</v>
      </c>
      <c r="L220" s="27">
        <f t="shared" si="19"/>
        <v>1994</v>
      </c>
      <c r="M220" s="27" t="str">
        <f t="shared" si="20"/>
        <v>tier - 2</v>
      </c>
      <c r="N220" s="27" t="str">
        <f t="shared" si="21"/>
        <v>tier - 2</v>
      </c>
      <c r="O220" s="44" t="str">
        <f t="shared" si="22"/>
        <v>27-Sep-1994</v>
      </c>
      <c r="P220" s="29">
        <f t="shared" si="23"/>
        <v>29</v>
      </c>
    </row>
    <row r="221" spans="2:16" ht="15.75" customHeight="1" x14ac:dyDescent="0.3">
      <c r="B221" s="12" t="s">
        <v>7563</v>
      </c>
      <c r="C221" s="27">
        <v>1991</v>
      </c>
      <c r="D221" s="13" t="s">
        <v>8318</v>
      </c>
      <c r="E221" s="27">
        <v>16</v>
      </c>
      <c r="F221" s="27">
        <v>3</v>
      </c>
      <c r="G221" s="43">
        <v>2193.1999999999998</v>
      </c>
      <c r="H221" s="27" t="s">
        <v>8310</v>
      </c>
      <c r="I221" s="27" t="s">
        <v>8310</v>
      </c>
      <c r="J221" s="27" t="s">
        <v>8317</v>
      </c>
      <c r="K221" s="13" t="str">
        <f t="shared" si="18"/>
        <v>Dec</v>
      </c>
      <c r="L221" s="27">
        <f t="shared" si="19"/>
        <v>1991</v>
      </c>
      <c r="M221" s="27" t="str">
        <f t="shared" si="20"/>
        <v>tier - 2</v>
      </c>
      <c r="N221" s="27" t="str">
        <f t="shared" si="21"/>
        <v>tier - 2</v>
      </c>
      <c r="O221" s="44" t="str">
        <f t="shared" si="22"/>
        <v>16-Dec-1991</v>
      </c>
      <c r="P221" s="29">
        <f t="shared" si="23"/>
        <v>32</v>
      </c>
    </row>
    <row r="222" spans="2:16" ht="15.75" customHeight="1" x14ac:dyDescent="0.3">
      <c r="B222" s="12" t="s">
        <v>7559</v>
      </c>
      <c r="C222" s="27">
        <v>2004</v>
      </c>
      <c r="D222" s="13" t="s">
        <v>8318</v>
      </c>
      <c r="E222" s="27">
        <v>7</v>
      </c>
      <c r="F222" s="27">
        <v>0</v>
      </c>
      <c r="G222" s="43">
        <v>2196.4699999999998</v>
      </c>
      <c r="H222" s="27" t="s">
        <v>8310</v>
      </c>
      <c r="I222" s="27" t="s">
        <v>8311</v>
      </c>
      <c r="J222" s="27" t="s">
        <v>8329</v>
      </c>
      <c r="K222" s="13" t="str">
        <f t="shared" si="18"/>
        <v>Dec</v>
      </c>
      <c r="L222" s="27">
        <f t="shared" si="19"/>
        <v>2004</v>
      </c>
      <c r="M222" s="27" t="str">
        <f t="shared" si="20"/>
        <v>tier - 2</v>
      </c>
      <c r="N222" s="27" t="str">
        <f t="shared" si="21"/>
        <v>tier - 3</v>
      </c>
      <c r="O222" s="44" t="str">
        <f t="shared" si="22"/>
        <v>7-Dec-2004</v>
      </c>
      <c r="P222" s="29">
        <f t="shared" si="23"/>
        <v>19</v>
      </c>
    </row>
    <row r="223" spans="2:16" ht="15.75" customHeight="1" x14ac:dyDescent="0.3">
      <c r="B223" s="12" t="s">
        <v>7555</v>
      </c>
      <c r="C223" s="27">
        <v>2004</v>
      </c>
      <c r="D223" s="13" t="s">
        <v>8316</v>
      </c>
      <c r="E223" s="27">
        <v>3</v>
      </c>
      <c r="F223" s="27">
        <v>0</v>
      </c>
      <c r="G223" s="43">
        <v>2198.19</v>
      </c>
      <c r="H223" s="27" t="s">
        <v>8310</v>
      </c>
      <c r="I223" s="27" t="s">
        <v>8314</v>
      </c>
      <c r="J223" s="27" t="s">
        <v>8330</v>
      </c>
      <c r="K223" s="13" t="str">
        <f t="shared" si="18"/>
        <v>Sep</v>
      </c>
      <c r="L223" s="27">
        <f t="shared" si="19"/>
        <v>2004</v>
      </c>
      <c r="M223" s="27" t="str">
        <f t="shared" si="20"/>
        <v>tier - 2</v>
      </c>
      <c r="N223" s="27" t="str">
        <f t="shared" si="21"/>
        <v>tier - 1</v>
      </c>
      <c r="O223" s="44" t="str">
        <f t="shared" si="22"/>
        <v>3-Sep-2004</v>
      </c>
      <c r="P223" s="29">
        <f t="shared" si="23"/>
        <v>19</v>
      </c>
    </row>
    <row r="224" spans="2:16" ht="15.75" customHeight="1" x14ac:dyDescent="0.3">
      <c r="B224" s="12" t="s">
        <v>7552</v>
      </c>
      <c r="C224" s="27">
        <v>2004</v>
      </c>
      <c r="D224" s="13" t="s">
        <v>8316</v>
      </c>
      <c r="E224" s="27">
        <v>12</v>
      </c>
      <c r="F224" s="27">
        <v>0</v>
      </c>
      <c r="G224" s="43">
        <v>2200.83</v>
      </c>
      <c r="H224" s="27" t="s">
        <v>8310</v>
      </c>
      <c r="I224" s="27" t="s">
        <v>8310</v>
      </c>
      <c r="J224" s="27" t="s">
        <v>8329</v>
      </c>
      <c r="K224" s="13" t="str">
        <f t="shared" si="18"/>
        <v>Sep</v>
      </c>
      <c r="L224" s="27">
        <f t="shared" si="19"/>
        <v>2004</v>
      </c>
      <c r="M224" s="27" t="str">
        <f t="shared" si="20"/>
        <v>tier - 2</v>
      </c>
      <c r="N224" s="27" t="str">
        <f t="shared" si="21"/>
        <v>tier - 2</v>
      </c>
      <c r="O224" s="44" t="str">
        <f t="shared" si="22"/>
        <v>12-Sep-2004</v>
      </c>
      <c r="P224" s="29">
        <f t="shared" si="23"/>
        <v>19</v>
      </c>
    </row>
    <row r="225" spans="2:16" ht="15.75" customHeight="1" x14ac:dyDescent="0.3">
      <c r="B225" s="12" t="s">
        <v>7549</v>
      </c>
      <c r="C225" s="27">
        <v>2004</v>
      </c>
      <c r="D225" s="13" t="s">
        <v>8309</v>
      </c>
      <c r="E225" s="27">
        <v>27</v>
      </c>
      <c r="F225" s="27">
        <v>1</v>
      </c>
      <c r="G225" s="43">
        <v>2201.1</v>
      </c>
      <c r="H225" s="27" t="s">
        <v>8310</v>
      </c>
      <c r="I225" s="27" t="s">
        <v>8311</v>
      </c>
      <c r="J225" s="27" t="s">
        <v>8312</v>
      </c>
      <c r="K225" s="13" t="str">
        <f t="shared" si="18"/>
        <v>Jul</v>
      </c>
      <c r="L225" s="27">
        <f t="shared" si="19"/>
        <v>2004</v>
      </c>
      <c r="M225" s="27" t="str">
        <f t="shared" si="20"/>
        <v>tier - 2</v>
      </c>
      <c r="N225" s="27" t="str">
        <f t="shared" si="21"/>
        <v>tier - 3</v>
      </c>
      <c r="O225" s="44" t="str">
        <f t="shared" si="22"/>
        <v>27-Jul-2004</v>
      </c>
      <c r="P225" s="29">
        <f t="shared" si="23"/>
        <v>19</v>
      </c>
    </row>
    <row r="226" spans="2:16" ht="15.75" customHeight="1" x14ac:dyDescent="0.3">
      <c r="B226" s="12" t="s">
        <v>7546</v>
      </c>
      <c r="C226" s="27">
        <v>2004</v>
      </c>
      <c r="D226" s="13" t="s">
        <v>8319</v>
      </c>
      <c r="E226" s="27">
        <v>6</v>
      </c>
      <c r="F226" s="27">
        <v>0</v>
      </c>
      <c r="G226" s="43">
        <v>2203.4699999999998</v>
      </c>
      <c r="H226" s="27" t="s">
        <v>8310</v>
      </c>
      <c r="I226" s="27" t="s">
        <v>8310</v>
      </c>
      <c r="J226" s="27" t="s">
        <v>8329</v>
      </c>
      <c r="K226" s="13" t="str">
        <f t="shared" si="18"/>
        <v>Aug</v>
      </c>
      <c r="L226" s="27">
        <f t="shared" si="19"/>
        <v>2004</v>
      </c>
      <c r="M226" s="27" t="str">
        <f t="shared" si="20"/>
        <v>tier - 2</v>
      </c>
      <c r="N226" s="27" t="str">
        <f t="shared" si="21"/>
        <v>tier - 2</v>
      </c>
      <c r="O226" s="44" t="str">
        <f t="shared" si="22"/>
        <v>6-Aug-2004</v>
      </c>
      <c r="P226" s="29">
        <f t="shared" si="23"/>
        <v>19</v>
      </c>
    </row>
    <row r="227" spans="2:16" ht="15.75" customHeight="1" x14ac:dyDescent="0.3">
      <c r="B227" s="12" t="s">
        <v>7542</v>
      </c>
      <c r="C227" s="27">
        <v>2004</v>
      </c>
      <c r="D227" s="13" t="s">
        <v>8320</v>
      </c>
      <c r="E227" s="27">
        <v>28</v>
      </c>
      <c r="F227" s="27">
        <v>0</v>
      </c>
      <c r="G227" s="43">
        <v>2203.7399999999998</v>
      </c>
      <c r="H227" s="27" t="s">
        <v>8310</v>
      </c>
      <c r="I227" s="27" t="s">
        <v>8310</v>
      </c>
      <c r="J227" s="27" t="s">
        <v>8329</v>
      </c>
      <c r="K227" s="13" t="str">
        <f t="shared" si="18"/>
        <v>Oct</v>
      </c>
      <c r="L227" s="27">
        <f t="shared" si="19"/>
        <v>2004</v>
      </c>
      <c r="M227" s="27" t="str">
        <f t="shared" si="20"/>
        <v>tier - 2</v>
      </c>
      <c r="N227" s="27" t="str">
        <f t="shared" si="21"/>
        <v>tier - 2</v>
      </c>
      <c r="O227" s="44" t="str">
        <f t="shared" si="22"/>
        <v>28-Oct-2004</v>
      </c>
      <c r="P227" s="29">
        <f t="shared" si="23"/>
        <v>19</v>
      </c>
    </row>
    <row r="228" spans="2:16" ht="15.75" customHeight="1" x14ac:dyDescent="0.3">
      <c r="B228" s="12" t="s">
        <v>7538</v>
      </c>
      <c r="C228" s="27">
        <v>2004</v>
      </c>
      <c r="D228" s="13" t="s">
        <v>8313</v>
      </c>
      <c r="E228" s="27">
        <v>13</v>
      </c>
      <c r="F228" s="27">
        <v>0</v>
      </c>
      <c r="G228" s="43">
        <v>2205.98</v>
      </c>
      <c r="H228" s="27" t="s">
        <v>8310</v>
      </c>
      <c r="I228" s="27" t="s">
        <v>8311</v>
      </c>
      <c r="J228" s="27" t="s">
        <v>8329</v>
      </c>
      <c r="K228" s="13" t="str">
        <f t="shared" si="18"/>
        <v>Nov</v>
      </c>
      <c r="L228" s="27">
        <f t="shared" si="19"/>
        <v>2004</v>
      </c>
      <c r="M228" s="27" t="str">
        <f t="shared" si="20"/>
        <v>tier - 2</v>
      </c>
      <c r="N228" s="27" t="str">
        <f t="shared" si="21"/>
        <v>tier - 3</v>
      </c>
      <c r="O228" s="44" t="str">
        <f t="shared" si="22"/>
        <v>13-Nov-2004</v>
      </c>
      <c r="P228" s="29">
        <f t="shared" si="23"/>
        <v>19</v>
      </c>
    </row>
    <row r="229" spans="2:16" ht="15.75" customHeight="1" x14ac:dyDescent="0.3">
      <c r="B229" s="12" t="s">
        <v>7534</v>
      </c>
      <c r="C229" s="27">
        <v>2004</v>
      </c>
      <c r="D229" s="13" t="s">
        <v>8319</v>
      </c>
      <c r="E229" s="27">
        <v>6</v>
      </c>
      <c r="F229" s="27">
        <v>0</v>
      </c>
      <c r="G229" s="43">
        <v>2207.6999999999998</v>
      </c>
      <c r="H229" s="27" t="s">
        <v>8310</v>
      </c>
      <c r="I229" s="27" t="s">
        <v>8310</v>
      </c>
      <c r="J229" s="27" t="s">
        <v>8329</v>
      </c>
      <c r="K229" s="13" t="str">
        <f t="shared" si="18"/>
        <v>Aug</v>
      </c>
      <c r="L229" s="27">
        <f t="shared" si="19"/>
        <v>2004</v>
      </c>
      <c r="M229" s="27" t="str">
        <f t="shared" si="20"/>
        <v>tier - 2</v>
      </c>
      <c r="N229" s="27" t="str">
        <f t="shared" si="21"/>
        <v>tier - 2</v>
      </c>
      <c r="O229" s="44" t="str">
        <f t="shared" si="22"/>
        <v>6-Aug-2004</v>
      </c>
      <c r="P229" s="29">
        <f t="shared" si="23"/>
        <v>19</v>
      </c>
    </row>
    <row r="230" spans="2:16" ht="15.75" customHeight="1" x14ac:dyDescent="0.3">
      <c r="B230" s="12" t="s">
        <v>7531</v>
      </c>
      <c r="C230" s="27">
        <v>2004</v>
      </c>
      <c r="D230" s="13" t="s">
        <v>8309</v>
      </c>
      <c r="E230" s="27">
        <v>27</v>
      </c>
      <c r="F230" s="27">
        <v>0</v>
      </c>
      <c r="G230" s="43">
        <v>2211.13</v>
      </c>
      <c r="H230" s="27" t="s">
        <v>8310</v>
      </c>
      <c r="I230" s="27" t="s">
        <v>8310</v>
      </c>
      <c r="J230" s="27" t="s">
        <v>8329</v>
      </c>
      <c r="K230" s="13" t="str">
        <f t="shared" si="18"/>
        <v>Jul</v>
      </c>
      <c r="L230" s="27">
        <f t="shared" si="19"/>
        <v>2004</v>
      </c>
      <c r="M230" s="27" t="str">
        <f t="shared" si="20"/>
        <v>tier - 2</v>
      </c>
      <c r="N230" s="27" t="str">
        <f t="shared" si="21"/>
        <v>tier - 2</v>
      </c>
      <c r="O230" s="44" t="str">
        <f t="shared" si="22"/>
        <v>27-Jul-2004</v>
      </c>
      <c r="P230" s="29">
        <f t="shared" si="23"/>
        <v>19</v>
      </c>
    </row>
    <row r="231" spans="2:16" ht="15.75" customHeight="1" x14ac:dyDescent="0.3">
      <c r="B231" s="12" t="s">
        <v>7527</v>
      </c>
      <c r="C231" s="27">
        <v>1994</v>
      </c>
      <c r="D231" s="13" t="s">
        <v>8313</v>
      </c>
      <c r="E231" s="27">
        <v>17</v>
      </c>
      <c r="F231" s="27">
        <v>0</v>
      </c>
      <c r="G231" s="43">
        <v>2213.21</v>
      </c>
      <c r="H231" s="27" t="s">
        <v>8310</v>
      </c>
      <c r="I231" s="27" t="s">
        <v>8310</v>
      </c>
      <c r="J231" s="27" t="s">
        <v>8312</v>
      </c>
      <c r="K231" s="13" t="str">
        <f t="shared" si="18"/>
        <v>Nov</v>
      </c>
      <c r="L231" s="27">
        <f t="shared" si="19"/>
        <v>1994</v>
      </c>
      <c r="M231" s="27" t="str">
        <f t="shared" si="20"/>
        <v>tier - 2</v>
      </c>
      <c r="N231" s="27" t="str">
        <f t="shared" si="21"/>
        <v>tier - 2</v>
      </c>
      <c r="O231" s="44" t="str">
        <f t="shared" si="22"/>
        <v>17-Nov-1994</v>
      </c>
      <c r="P231" s="29">
        <f t="shared" si="23"/>
        <v>29</v>
      </c>
    </row>
    <row r="232" spans="2:16" ht="15.75" customHeight="1" x14ac:dyDescent="0.3">
      <c r="B232" s="12" t="s">
        <v>7523</v>
      </c>
      <c r="C232" s="27">
        <v>2004</v>
      </c>
      <c r="D232" s="13" t="s">
        <v>8315</v>
      </c>
      <c r="E232" s="27">
        <v>13</v>
      </c>
      <c r="F232" s="27">
        <v>0</v>
      </c>
      <c r="G232" s="43">
        <v>2217.4699999999998</v>
      </c>
      <c r="H232" s="27" t="s">
        <v>8310</v>
      </c>
      <c r="I232" s="27" t="s">
        <v>8314</v>
      </c>
      <c r="J232" s="27" t="s">
        <v>8329</v>
      </c>
      <c r="K232" s="13" t="str">
        <f t="shared" si="18"/>
        <v>Jun</v>
      </c>
      <c r="L232" s="27">
        <f t="shared" si="19"/>
        <v>2004</v>
      </c>
      <c r="M232" s="27" t="str">
        <f t="shared" si="20"/>
        <v>tier - 2</v>
      </c>
      <c r="N232" s="27" t="str">
        <f t="shared" si="21"/>
        <v>tier - 1</v>
      </c>
      <c r="O232" s="44" t="str">
        <f t="shared" si="22"/>
        <v>13-Jun-2004</v>
      </c>
      <c r="P232" s="29">
        <f t="shared" si="23"/>
        <v>19</v>
      </c>
    </row>
    <row r="233" spans="2:16" ht="15.75" customHeight="1" x14ac:dyDescent="0.3">
      <c r="B233" s="12" t="s">
        <v>7519</v>
      </c>
      <c r="C233" s="27">
        <v>2004</v>
      </c>
      <c r="D233" s="13" t="s">
        <v>8316</v>
      </c>
      <c r="E233" s="27">
        <v>25</v>
      </c>
      <c r="F233" s="27">
        <v>0</v>
      </c>
      <c r="G233" s="43">
        <v>2217.6</v>
      </c>
      <c r="H233" s="27" t="s">
        <v>8310</v>
      </c>
      <c r="I233" s="27" t="s">
        <v>8314</v>
      </c>
      <c r="J233" s="27" t="s">
        <v>8329</v>
      </c>
      <c r="K233" s="13" t="str">
        <f t="shared" si="18"/>
        <v>Sep</v>
      </c>
      <c r="L233" s="27">
        <f t="shared" si="19"/>
        <v>2004</v>
      </c>
      <c r="M233" s="27" t="str">
        <f t="shared" si="20"/>
        <v>tier - 2</v>
      </c>
      <c r="N233" s="27" t="str">
        <f t="shared" si="21"/>
        <v>tier - 1</v>
      </c>
      <c r="O233" s="44" t="str">
        <f t="shared" si="22"/>
        <v>25-Sep-2004</v>
      </c>
      <c r="P233" s="29">
        <f t="shared" si="23"/>
        <v>19</v>
      </c>
    </row>
    <row r="234" spans="2:16" ht="15.75" customHeight="1" x14ac:dyDescent="0.3">
      <c r="B234" s="12" t="s">
        <v>7515</v>
      </c>
      <c r="C234" s="27">
        <v>2004</v>
      </c>
      <c r="D234" s="13" t="s">
        <v>8318</v>
      </c>
      <c r="E234" s="27">
        <v>12</v>
      </c>
      <c r="F234" s="27">
        <v>1</v>
      </c>
      <c r="G234" s="43">
        <v>2219.4499999999998</v>
      </c>
      <c r="H234" s="27" t="s">
        <v>8310</v>
      </c>
      <c r="I234" s="27" t="s">
        <v>8314</v>
      </c>
      <c r="J234" s="27" t="s">
        <v>8312</v>
      </c>
      <c r="K234" s="13" t="str">
        <f t="shared" si="18"/>
        <v>Dec</v>
      </c>
      <c r="L234" s="27">
        <f t="shared" si="19"/>
        <v>2004</v>
      </c>
      <c r="M234" s="27" t="str">
        <f t="shared" si="20"/>
        <v>tier - 2</v>
      </c>
      <c r="N234" s="27" t="str">
        <f t="shared" si="21"/>
        <v>tier - 1</v>
      </c>
      <c r="O234" s="44" t="str">
        <f t="shared" si="22"/>
        <v>12-Dec-2004</v>
      </c>
      <c r="P234" s="29">
        <f t="shared" si="23"/>
        <v>19</v>
      </c>
    </row>
    <row r="235" spans="2:16" ht="15.75" customHeight="1" x14ac:dyDescent="0.3">
      <c r="B235" s="12" t="s">
        <v>7513</v>
      </c>
      <c r="C235" s="27">
        <v>2003</v>
      </c>
      <c r="D235" s="13" t="s">
        <v>8318</v>
      </c>
      <c r="E235" s="27">
        <v>10</v>
      </c>
      <c r="F235" s="27">
        <v>1</v>
      </c>
      <c r="G235" s="43">
        <v>2221.56</v>
      </c>
      <c r="H235" s="27" t="s">
        <v>8310</v>
      </c>
      <c r="I235" s="27" t="s">
        <v>8311</v>
      </c>
      <c r="J235" s="27" t="s">
        <v>8317</v>
      </c>
      <c r="K235" s="13" t="str">
        <f t="shared" si="18"/>
        <v>Dec</v>
      </c>
      <c r="L235" s="27">
        <f t="shared" si="19"/>
        <v>2003</v>
      </c>
      <c r="M235" s="27" t="str">
        <f t="shared" si="20"/>
        <v>tier - 2</v>
      </c>
      <c r="N235" s="27" t="str">
        <f t="shared" si="21"/>
        <v>tier - 3</v>
      </c>
      <c r="O235" s="44" t="str">
        <f t="shared" si="22"/>
        <v>10-Dec-2003</v>
      </c>
      <c r="P235" s="29">
        <f t="shared" si="23"/>
        <v>20</v>
      </c>
    </row>
    <row r="236" spans="2:16" ht="15.75" customHeight="1" x14ac:dyDescent="0.3">
      <c r="B236" s="12" t="s">
        <v>7509</v>
      </c>
      <c r="C236" s="27">
        <v>2000</v>
      </c>
      <c r="D236" s="13" t="s">
        <v>8315</v>
      </c>
      <c r="E236" s="27">
        <v>30</v>
      </c>
      <c r="F236" s="27">
        <v>0</v>
      </c>
      <c r="G236" s="43">
        <v>2250.84</v>
      </c>
      <c r="H236" s="27" t="s">
        <v>8310</v>
      </c>
      <c r="I236" s="27" t="s">
        <v>8310</v>
      </c>
      <c r="J236" s="27" t="s">
        <v>8327</v>
      </c>
      <c r="K236" s="13" t="str">
        <f t="shared" si="18"/>
        <v>Jun</v>
      </c>
      <c r="L236" s="27">
        <f t="shared" si="19"/>
        <v>2000</v>
      </c>
      <c r="M236" s="27" t="str">
        <f t="shared" si="20"/>
        <v>tier - 2</v>
      </c>
      <c r="N236" s="27" t="str">
        <f t="shared" si="21"/>
        <v>tier - 2</v>
      </c>
      <c r="O236" s="44" t="str">
        <f t="shared" si="22"/>
        <v>30-Jun-2000</v>
      </c>
      <c r="P236" s="29">
        <f t="shared" si="23"/>
        <v>23</v>
      </c>
    </row>
    <row r="237" spans="2:16" ht="15.75" customHeight="1" x14ac:dyDescent="0.3">
      <c r="B237" s="12" t="s">
        <v>7507</v>
      </c>
      <c r="C237" s="27">
        <v>2000</v>
      </c>
      <c r="D237" s="13" t="s">
        <v>8318</v>
      </c>
      <c r="E237" s="27">
        <v>11</v>
      </c>
      <c r="F237" s="27">
        <v>0</v>
      </c>
      <c r="G237" s="43">
        <v>2254.8000000000002</v>
      </c>
      <c r="H237" s="27" t="s">
        <v>8310</v>
      </c>
      <c r="I237" s="27" t="s">
        <v>8311</v>
      </c>
      <c r="J237" s="27" t="s">
        <v>8326</v>
      </c>
      <c r="K237" s="13" t="str">
        <f t="shared" si="18"/>
        <v>Dec</v>
      </c>
      <c r="L237" s="27">
        <f t="shared" si="19"/>
        <v>2000</v>
      </c>
      <c r="M237" s="27" t="str">
        <f t="shared" si="20"/>
        <v>tier - 2</v>
      </c>
      <c r="N237" s="27" t="str">
        <f t="shared" si="21"/>
        <v>tier - 3</v>
      </c>
      <c r="O237" s="44" t="str">
        <f t="shared" si="22"/>
        <v>11-Dec-2000</v>
      </c>
      <c r="P237" s="29">
        <f t="shared" si="23"/>
        <v>23</v>
      </c>
    </row>
    <row r="238" spans="2:16" ht="15.75" customHeight="1" x14ac:dyDescent="0.3">
      <c r="B238" s="12" t="s">
        <v>7503</v>
      </c>
      <c r="C238" s="27">
        <v>2002</v>
      </c>
      <c r="D238" s="13" t="s">
        <v>8309</v>
      </c>
      <c r="E238" s="27">
        <v>15</v>
      </c>
      <c r="F238" s="27">
        <v>0</v>
      </c>
      <c r="G238" s="43">
        <v>2257.48</v>
      </c>
      <c r="H238" s="27" t="s">
        <v>8310</v>
      </c>
      <c r="I238" s="27" t="s">
        <v>8314</v>
      </c>
      <c r="J238" s="27" t="s">
        <v>8317</v>
      </c>
      <c r="K238" s="13" t="str">
        <f t="shared" si="18"/>
        <v>Jul</v>
      </c>
      <c r="L238" s="27">
        <f t="shared" si="19"/>
        <v>2002</v>
      </c>
      <c r="M238" s="27" t="str">
        <f t="shared" si="20"/>
        <v>tier - 2</v>
      </c>
      <c r="N238" s="27" t="str">
        <f t="shared" si="21"/>
        <v>tier - 1</v>
      </c>
      <c r="O238" s="44" t="str">
        <f t="shared" si="22"/>
        <v>15-Jul-2002</v>
      </c>
      <c r="P238" s="29">
        <f t="shared" si="23"/>
        <v>21</v>
      </c>
    </row>
    <row r="239" spans="2:16" ht="15.75" customHeight="1" x14ac:dyDescent="0.3">
      <c r="B239" s="12" t="s">
        <v>7499</v>
      </c>
      <c r="C239" s="27">
        <v>2002</v>
      </c>
      <c r="D239" s="13" t="s">
        <v>8313</v>
      </c>
      <c r="E239" s="27">
        <v>12</v>
      </c>
      <c r="F239" s="27">
        <v>0</v>
      </c>
      <c r="G239" s="43">
        <v>2261.5700000000002</v>
      </c>
      <c r="H239" s="27" t="s">
        <v>8310</v>
      </c>
      <c r="I239" s="27" t="s">
        <v>8314</v>
      </c>
      <c r="J239" s="27" t="s">
        <v>8317</v>
      </c>
      <c r="K239" s="13" t="str">
        <f t="shared" si="18"/>
        <v>Nov</v>
      </c>
      <c r="L239" s="27">
        <f t="shared" si="19"/>
        <v>2002</v>
      </c>
      <c r="M239" s="27" t="str">
        <f t="shared" si="20"/>
        <v>tier - 2</v>
      </c>
      <c r="N239" s="27" t="str">
        <f t="shared" si="21"/>
        <v>tier - 1</v>
      </c>
      <c r="O239" s="44" t="str">
        <f t="shared" si="22"/>
        <v>12-Nov-2002</v>
      </c>
      <c r="P239" s="29">
        <f t="shared" si="23"/>
        <v>21</v>
      </c>
    </row>
    <row r="240" spans="2:16" ht="15.75" customHeight="1" x14ac:dyDescent="0.3">
      <c r="B240" s="12" t="s">
        <v>7496</v>
      </c>
      <c r="C240" s="27">
        <v>1991</v>
      </c>
      <c r="D240" s="13" t="s">
        <v>8315</v>
      </c>
      <c r="E240" s="27">
        <v>16</v>
      </c>
      <c r="F240" s="27">
        <v>3</v>
      </c>
      <c r="G240" s="43">
        <v>2277.7199999999998</v>
      </c>
      <c r="H240" s="27" t="s">
        <v>8310</v>
      </c>
      <c r="I240" s="27" t="s">
        <v>8314</v>
      </c>
      <c r="J240" s="27" t="s">
        <v>8312</v>
      </c>
      <c r="K240" s="13" t="str">
        <f t="shared" si="18"/>
        <v>Jun</v>
      </c>
      <c r="L240" s="27">
        <f t="shared" si="19"/>
        <v>1991</v>
      </c>
      <c r="M240" s="27" t="str">
        <f t="shared" si="20"/>
        <v>tier - 2</v>
      </c>
      <c r="N240" s="27" t="str">
        <f t="shared" si="21"/>
        <v>tier - 1</v>
      </c>
      <c r="O240" s="44" t="str">
        <f t="shared" si="22"/>
        <v>16-Jun-1991</v>
      </c>
      <c r="P240" s="29">
        <f t="shared" si="23"/>
        <v>32</v>
      </c>
    </row>
    <row r="241" spans="2:16" ht="15.75" customHeight="1" x14ac:dyDescent="0.3">
      <c r="B241" s="12" t="s">
        <v>7493</v>
      </c>
      <c r="C241" s="27">
        <v>1989</v>
      </c>
      <c r="D241" s="13" t="s">
        <v>8320</v>
      </c>
      <c r="E241" s="27">
        <v>5</v>
      </c>
      <c r="F241" s="27">
        <v>3</v>
      </c>
      <c r="G241" s="43">
        <v>2295.2399999999998</v>
      </c>
      <c r="H241" s="27" t="s">
        <v>8310</v>
      </c>
      <c r="I241" s="27" t="s">
        <v>8314</v>
      </c>
      <c r="J241" s="27" t="s">
        <v>8312</v>
      </c>
      <c r="K241" s="13" t="str">
        <f t="shared" si="18"/>
        <v>Oct</v>
      </c>
      <c r="L241" s="27">
        <f t="shared" si="19"/>
        <v>1989</v>
      </c>
      <c r="M241" s="27" t="str">
        <f t="shared" si="20"/>
        <v>tier - 2</v>
      </c>
      <c r="N241" s="27" t="str">
        <f t="shared" si="21"/>
        <v>tier - 1</v>
      </c>
      <c r="O241" s="44" t="str">
        <f t="shared" si="22"/>
        <v>5-Oct-1989</v>
      </c>
      <c r="P241" s="29">
        <f t="shared" si="23"/>
        <v>34</v>
      </c>
    </row>
    <row r="242" spans="2:16" ht="15.75" customHeight="1" x14ac:dyDescent="0.3">
      <c r="B242" s="12" t="s">
        <v>7489</v>
      </c>
      <c r="C242" s="27">
        <v>1996</v>
      </c>
      <c r="D242" s="13" t="s">
        <v>8313</v>
      </c>
      <c r="E242" s="27">
        <v>28</v>
      </c>
      <c r="F242" s="27">
        <v>0</v>
      </c>
      <c r="G242" s="43">
        <v>2302.3000000000002</v>
      </c>
      <c r="H242" s="27" t="s">
        <v>8314</v>
      </c>
      <c r="I242" s="27" t="s">
        <v>8310</v>
      </c>
      <c r="J242" s="27" t="s">
        <v>8321</v>
      </c>
      <c r="K242" s="13" t="str">
        <f t="shared" si="18"/>
        <v>Nov</v>
      </c>
      <c r="L242" s="27">
        <f t="shared" si="19"/>
        <v>1996</v>
      </c>
      <c r="M242" s="27" t="str">
        <f t="shared" si="20"/>
        <v>tier - 1</v>
      </c>
      <c r="N242" s="27" t="str">
        <f t="shared" si="21"/>
        <v>tier - 2</v>
      </c>
      <c r="O242" s="44" t="str">
        <f t="shared" si="22"/>
        <v>28-Nov-1996</v>
      </c>
      <c r="P242" s="29">
        <f t="shared" si="23"/>
        <v>27</v>
      </c>
    </row>
    <row r="243" spans="2:16" ht="15.75" customHeight="1" x14ac:dyDescent="0.3">
      <c r="B243" s="12" t="s">
        <v>7486</v>
      </c>
      <c r="C243" s="27">
        <v>2004</v>
      </c>
      <c r="D243" s="13" t="s">
        <v>8316</v>
      </c>
      <c r="E243" s="27">
        <v>6</v>
      </c>
      <c r="F243" s="27">
        <v>2</v>
      </c>
      <c r="G243" s="43">
        <v>2304</v>
      </c>
      <c r="H243" s="27" t="s">
        <v>8310</v>
      </c>
      <c r="I243" s="27" t="s">
        <v>8311</v>
      </c>
      <c r="J243" s="27" t="s">
        <v>8312</v>
      </c>
      <c r="K243" s="13" t="str">
        <f t="shared" si="18"/>
        <v>Sep</v>
      </c>
      <c r="L243" s="27">
        <f t="shared" si="19"/>
        <v>2004</v>
      </c>
      <c r="M243" s="27" t="str">
        <f t="shared" si="20"/>
        <v>tier - 2</v>
      </c>
      <c r="N243" s="27" t="str">
        <f t="shared" si="21"/>
        <v>tier - 3</v>
      </c>
      <c r="O243" s="44" t="str">
        <f t="shared" si="22"/>
        <v>6-Sep-2004</v>
      </c>
      <c r="P243" s="29">
        <f t="shared" si="23"/>
        <v>19</v>
      </c>
    </row>
    <row r="244" spans="2:16" ht="15.75" customHeight="1" x14ac:dyDescent="0.3">
      <c r="B244" s="12" t="s">
        <v>7482</v>
      </c>
      <c r="C244" s="27">
        <v>1996</v>
      </c>
      <c r="D244" s="13" t="s">
        <v>8318</v>
      </c>
      <c r="E244" s="27">
        <v>17</v>
      </c>
      <c r="F244" s="27">
        <v>0</v>
      </c>
      <c r="G244" s="43">
        <v>2322.62</v>
      </c>
      <c r="H244" s="27" t="s">
        <v>8310</v>
      </c>
      <c r="I244" s="27" t="s">
        <v>8314</v>
      </c>
      <c r="J244" s="27" t="s">
        <v>8312</v>
      </c>
      <c r="K244" s="13" t="str">
        <f t="shared" si="18"/>
        <v>Dec</v>
      </c>
      <c r="L244" s="27">
        <f t="shared" si="19"/>
        <v>1996</v>
      </c>
      <c r="M244" s="27" t="str">
        <f t="shared" si="20"/>
        <v>tier - 2</v>
      </c>
      <c r="N244" s="27" t="str">
        <f t="shared" si="21"/>
        <v>tier - 1</v>
      </c>
      <c r="O244" s="44" t="str">
        <f t="shared" si="22"/>
        <v>17-Dec-1996</v>
      </c>
      <c r="P244" s="29">
        <f t="shared" si="23"/>
        <v>27</v>
      </c>
    </row>
    <row r="245" spans="2:16" ht="15.75" customHeight="1" x14ac:dyDescent="0.3">
      <c r="B245" s="12" t="s">
        <v>7479</v>
      </c>
      <c r="C245" s="27">
        <v>2003</v>
      </c>
      <c r="D245" s="13" t="s">
        <v>8313</v>
      </c>
      <c r="E245" s="27">
        <v>18</v>
      </c>
      <c r="F245" s="27">
        <v>1</v>
      </c>
      <c r="G245" s="43">
        <v>2331.52</v>
      </c>
      <c r="H245" s="27" t="s">
        <v>8310</v>
      </c>
      <c r="I245" s="27" t="s">
        <v>8311</v>
      </c>
      <c r="J245" s="27" t="s">
        <v>8321</v>
      </c>
      <c r="K245" s="13" t="str">
        <f t="shared" si="18"/>
        <v>Nov</v>
      </c>
      <c r="L245" s="27">
        <f t="shared" si="19"/>
        <v>2003</v>
      </c>
      <c r="M245" s="27" t="str">
        <f t="shared" si="20"/>
        <v>tier - 2</v>
      </c>
      <c r="N245" s="27" t="str">
        <f t="shared" si="21"/>
        <v>tier - 3</v>
      </c>
      <c r="O245" s="44" t="str">
        <f t="shared" si="22"/>
        <v>18-Nov-2003</v>
      </c>
      <c r="P245" s="29">
        <f t="shared" si="23"/>
        <v>20</v>
      </c>
    </row>
    <row r="246" spans="2:16" ht="15.75" customHeight="1" x14ac:dyDescent="0.3">
      <c r="B246" s="12" t="s">
        <v>7476</v>
      </c>
      <c r="C246" s="27">
        <v>1998</v>
      </c>
      <c r="D246" s="13" t="s">
        <v>8320</v>
      </c>
      <c r="E246" s="27">
        <v>21</v>
      </c>
      <c r="F246" s="27">
        <v>0</v>
      </c>
      <c r="G246" s="43">
        <v>2352.9699999999998</v>
      </c>
      <c r="H246" s="27" t="s">
        <v>8311</v>
      </c>
      <c r="I246" s="27" t="s">
        <v>8311</v>
      </c>
      <c r="J246" s="27" t="s">
        <v>8317</v>
      </c>
      <c r="K246" s="13" t="str">
        <f t="shared" si="18"/>
        <v>Oct</v>
      </c>
      <c r="L246" s="27">
        <f t="shared" si="19"/>
        <v>1998</v>
      </c>
      <c r="M246" s="27" t="str">
        <f t="shared" si="20"/>
        <v>tier - 3</v>
      </c>
      <c r="N246" s="27" t="str">
        <f t="shared" si="21"/>
        <v>tier - 3</v>
      </c>
      <c r="O246" s="44" t="str">
        <f t="shared" si="22"/>
        <v>21-Oct-1998</v>
      </c>
      <c r="P246" s="29">
        <f t="shared" si="23"/>
        <v>25</v>
      </c>
    </row>
    <row r="247" spans="2:16" ht="15.75" customHeight="1" x14ac:dyDescent="0.3">
      <c r="B247" s="12" t="s">
        <v>7473</v>
      </c>
      <c r="C247" s="27">
        <v>2002</v>
      </c>
      <c r="D247" s="13" t="s">
        <v>8313</v>
      </c>
      <c r="E247" s="27">
        <v>5</v>
      </c>
      <c r="F247" s="27">
        <v>1</v>
      </c>
      <c r="G247" s="43">
        <v>2362.23</v>
      </c>
      <c r="H247" s="27" t="s">
        <v>8310</v>
      </c>
      <c r="I247" s="27" t="s">
        <v>8314</v>
      </c>
      <c r="J247" s="27" t="s">
        <v>8317</v>
      </c>
      <c r="K247" s="13" t="str">
        <f t="shared" si="18"/>
        <v>Nov</v>
      </c>
      <c r="L247" s="27">
        <f t="shared" si="19"/>
        <v>2002</v>
      </c>
      <c r="M247" s="27" t="str">
        <f t="shared" si="20"/>
        <v>tier - 2</v>
      </c>
      <c r="N247" s="27" t="str">
        <f t="shared" si="21"/>
        <v>tier - 1</v>
      </c>
      <c r="O247" s="44" t="str">
        <f t="shared" si="22"/>
        <v>5-Nov-2002</v>
      </c>
      <c r="P247" s="29">
        <f t="shared" si="23"/>
        <v>21</v>
      </c>
    </row>
    <row r="248" spans="2:16" ht="15.75" customHeight="1" x14ac:dyDescent="0.3">
      <c r="B248" s="12" t="s">
        <v>7469</v>
      </c>
      <c r="C248" s="27">
        <v>1988</v>
      </c>
      <c r="D248" s="13" t="s">
        <v>8318</v>
      </c>
      <c r="E248" s="27">
        <v>12</v>
      </c>
      <c r="F248" s="27">
        <v>3</v>
      </c>
      <c r="G248" s="43">
        <v>2373.3000000000002</v>
      </c>
      <c r="H248" s="27" t="s">
        <v>8310</v>
      </c>
      <c r="I248" s="27" t="s">
        <v>8310</v>
      </c>
      <c r="J248" s="27" t="s">
        <v>8312</v>
      </c>
      <c r="K248" s="13" t="str">
        <f t="shared" si="18"/>
        <v>Dec</v>
      </c>
      <c r="L248" s="27">
        <f t="shared" si="19"/>
        <v>1988</v>
      </c>
      <c r="M248" s="27" t="str">
        <f t="shared" si="20"/>
        <v>tier - 2</v>
      </c>
      <c r="N248" s="27" t="str">
        <f t="shared" si="21"/>
        <v>tier - 2</v>
      </c>
      <c r="O248" s="44" t="str">
        <f t="shared" si="22"/>
        <v>12-Dec-1988</v>
      </c>
      <c r="P248" s="29">
        <f t="shared" si="23"/>
        <v>35</v>
      </c>
    </row>
    <row r="249" spans="2:16" ht="15.75" customHeight="1" x14ac:dyDescent="0.3">
      <c r="B249" s="12" t="s">
        <v>7465</v>
      </c>
      <c r="C249" s="27">
        <v>1999</v>
      </c>
      <c r="D249" s="13" t="s">
        <v>8318</v>
      </c>
      <c r="E249" s="27">
        <v>17</v>
      </c>
      <c r="F249" s="27">
        <v>0</v>
      </c>
      <c r="G249" s="43">
        <v>2395.17</v>
      </c>
      <c r="H249" s="27" t="s">
        <v>8310</v>
      </c>
      <c r="I249" s="27" t="s">
        <v>8314</v>
      </c>
      <c r="J249" s="27" t="s">
        <v>8331</v>
      </c>
      <c r="K249" s="13" t="str">
        <f t="shared" si="18"/>
        <v>Dec</v>
      </c>
      <c r="L249" s="27">
        <f t="shared" si="19"/>
        <v>1999</v>
      </c>
      <c r="M249" s="27" t="str">
        <f t="shared" si="20"/>
        <v>tier - 2</v>
      </c>
      <c r="N249" s="27" t="str">
        <f t="shared" si="21"/>
        <v>tier - 1</v>
      </c>
      <c r="O249" s="44" t="str">
        <f t="shared" si="22"/>
        <v>17-Dec-1999</v>
      </c>
      <c r="P249" s="29">
        <f t="shared" si="23"/>
        <v>24</v>
      </c>
    </row>
    <row r="250" spans="2:16" ht="15.75" customHeight="1" x14ac:dyDescent="0.3">
      <c r="B250" s="12" t="s">
        <v>7462</v>
      </c>
      <c r="C250" s="27">
        <v>1999</v>
      </c>
      <c r="D250" s="13" t="s">
        <v>8319</v>
      </c>
      <c r="E250" s="27">
        <v>10</v>
      </c>
      <c r="F250" s="27">
        <v>0</v>
      </c>
      <c r="G250" s="43">
        <v>2396.1</v>
      </c>
      <c r="H250" s="27" t="s">
        <v>8310</v>
      </c>
      <c r="I250" s="27" t="s">
        <v>8314</v>
      </c>
      <c r="J250" s="27" t="s">
        <v>8325</v>
      </c>
      <c r="K250" s="13" t="str">
        <f t="shared" si="18"/>
        <v>Aug</v>
      </c>
      <c r="L250" s="27">
        <f t="shared" si="19"/>
        <v>1999</v>
      </c>
      <c r="M250" s="27" t="str">
        <f t="shared" si="20"/>
        <v>tier - 2</v>
      </c>
      <c r="N250" s="27" t="str">
        <f t="shared" si="21"/>
        <v>tier - 1</v>
      </c>
      <c r="O250" s="44" t="str">
        <f t="shared" si="22"/>
        <v>10-Aug-1999</v>
      </c>
      <c r="P250" s="29">
        <f t="shared" si="23"/>
        <v>24</v>
      </c>
    </row>
    <row r="251" spans="2:16" ht="15.75" customHeight="1" x14ac:dyDescent="0.3">
      <c r="B251" s="12" t="s">
        <v>7458</v>
      </c>
      <c r="C251" s="27">
        <v>2001</v>
      </c>
      <c r="D251" s="13" t="s">
        <v>8315</v>
      </c>
      <c r="E251" s="27">
        <v>3</v>
      </c>
      <c r="F251" s="27">
        <v>0</v>
      </c>
      <c r="G251" s="43">
        <v>2404.73</v>
      </c>
      <c r="H251" s="27" t="s">
        <v>8310</v>
      </c>
      <c r="I251" s="27" t="s">
        <v>8311</v>
      </c>
      <c r="J251" s="27" t="s">
        <v>8317</v>
      </c>
      <c r="K251" s="13" t="str">
        <f t="shared" si="18"/>
        <v>Jun</v>
      </c>
      <c r="L251" s="27">
        <f t="shared" si="19"/>
        <v>2001</v>
      </c>
      <c r="M251" s="27" t="str">
        <f t="shared" si="20"/>
        <v>tier - 2</v>
      </c>
      <c r="N251" s="27" t="str">
        <f t="shared" si="21"/>
        <v>tier - 3</v>
      </c>
      <c r="O251" s="44" t="str">
        <f t="shared" si="22"/>
        <v>3-Jun-2001</v>
      </c>
      <c r="P251" s="29">
        <f t="shared" si="23"/>
        <v>22</v>
      </c>
    </row>
    <row r="252" spans="2:16" ht="15.75" customHeight="1" x14ac:dyDescent="0.3">
      <c r="B252" s="12" t="s">
        <v>7456</v>
      </c>
      <c r="C252" s="27">
        <v>1999</v>
      </c>
      <c r="D252" s="13" t="s">
        <v>8313</v>
      </c>
      <c r="E252" s="27">
        <v>12</v>
      </c>
      <c r="F252" s="27">
        <v>1</v>
      </c>
      <c r="G252" s="43">
        <v>2416.96</v>
      </c>
      <c r="H252" s="27" t="s">
        <v>8310</v>
      </c>
      <c r="I252" s="27" t="s">
        <v>8310</v>
      </c>
      <c r="J252" s="27" t="s">
        <v>8321</v>
      </c>
      <c r="K252" s="13" t="str">
        <f t="shared" si="18"/>
        <v>Nov</v>
      </c>
      <c r="L252" s="27">
        <f t="shared" si="19"/>
        <v>1999</v>
      </c>
      <c r="M252" s="27" t="str">
        <f t="shared" si="20"/>
        <v>tier - 2</v>
      </c>
      <c r="N252" s="27" t="str">
        <f t="shared" si="21"/>
        <v>tier - 2</v>
      </c>
      <c r="O252" s="44" t="str">
        <f t="shared" si="22"/>
        <v>12-Nov-1999</v>
      </c>
      <c r="P252" s="29">
        <f t="shared" si="23"/>
        <v>24</v>
      </c>
    </row>
    <row r="253" spans="2:16" ht="15.75" customHeight="1" x14ac:dyDescent="0.3">
      <c r="B253" s="12" t="s">
        <v>7452</v>
      </c>
      <c r="C253" s="27">
        <v>1999</v>
      </c>
      <c r="D253" s="13" t="s">
        <v>8313</v>
      </c>
      <c r="E253" s="27">
        <v>21</v>
      </c>
      <c r="F253" s="27">
        <v>1</v>
      </c>
      <c r="G253" s="43">
        <v>2438.06</v>
      </c>
      <c r="H253" s="27" t="s">
        <v>8310</v>
      </c>
      <c r="I253" s="27" t="s">
        <v>8310</v>
      </c>
      <c r="J253" s="27" t="s">
        <v>8312</v>
      </c>
      <c r="K253" s="13" t="str">
        <f t="shared" si="18"/>
        <v>Nov</v>
      </c>
      <c r="L253" s="27">
        <f t="shared" si="19"/>
        <v>1999</v>
      </c>
      <c r="M253" s="27" t="str">
        <f t="shared" si="20"/>
        <v>tier - 2</v>
      </c>
      <c r="N253" s="27" t="str">
        <f t="shared" si="21"/>
        <v>tier - 2</v>
      </c>
      <c r="O253" s="44" t="str">
        <f t="shared" si="22"/>
        <v>21-Nov-1999</v>
      </c>
      <c r="P253" s="29">
        <f t="shared" si="23"/>
        <v>24</v>
      </c>
    </row>
    <row r="254" spans="2:16" ht="15.75" customHeight="1" x14ac:dyDescent="0.3">
      <c r="B254" s="12" t="s">
        <v>7448</v>
      </c>
      <c r="C254" s="27">
        <v>2002</v>
      </c>
      <c r="D254" s="13" t="s">
        <v>8309</v>
      </c>
      <c r="E254" s="27">
        <v>29</v>
      </c>
      <c r="F254" s="27">
        <v>0</v>
      </c>
      <c r="G254" s="43">
        <v>2457.21</v>
      </c>
      <c r="H254" s="27" t="s">
        <v>8310</v>
      </c>
      <c r="I254" s="27" t="s">
        <v>8314</v>
      </c>
      <c r="J254" s="27" t="s">
        <v>8329</v>
      </c>
      <c r="K254" s="13" t="str">
        <f t="shared" si="18"/>
        <v>Jul</v>
      </c>
      <c r="L254" s="27">
        <f t="shared" si="19"/>
        <v>2002</v>
      </c>
      <c r="M254" s="27" t="str">
        <f t="shared" si="20"/>
        <v>tier - 2</v>
      </c>
      <c r="N254" s="27" t="str">
        <f t="shared" si="21"/>
        <v>tier - 1</v>
      </c>
      <c r="O254" s="44" t="str">
        <f t="shared" si="22"/>
        <v>29-Jul-2002</v>
      </c>
      <c r="P254" s="29">
        <f t="shared" si="23"/>
        <v>21</v>
      </c>
    </row>
    <row r="255" spans="2:16" ht="15.75" customHeight="1" x14ac:dyDescent="0.3">
      <c r="B255" s="12" t="s">
        <v>7444</v>
      </c>
      <c r="C255" s="27">
        <v>1998</v>
      </c>
      <c r="D255" s="13" t="s">
        <v>8313</v>
      </c>
      <c r="E255" s="27">
        <v>19</v>
      </c>
      <c r="F255" s="27">
        <v>0</v>
      </c>
      <c r="G255" s="43">
        <v>2457.5</v>
      </c>
      <c r="H255" s="27" t="s">
        <v>8310</v>
      </c>
      <c r="I255" s="27" t="s">
        <v>8314</v>
      </c>
      <c r="J255" s="27" t="s">
        <v>8321</v>
      </c>
      <c r="K255" s="13" t="str">
        <f t="shared" si="18"/>
        <v>Nov</v>
      </c>
      <c r="L255" s="27">
        <f t="shared" si="19"/>
        <v>1998</v>
      </c>
      <c r="M255" s="27" t="str">
        <f t="shared" si="20"/>
        <v>tier - 2</v>
      </c>
      <c r="N255" s="27" t="str">
        <f t="shared" si="21"/>
        <v>tier - 1</v>
      </c>
      <c r="O255" s="44" t="str">
        <f t="shared" si="22"/>
        <v>19-Nov-1998</v>
      </c>
      <c r="P255" s="29">
        <f t="shared" si="23"/>
        <v>25</v>
      </c>
    </row>
    <row r="256" spans="2:16" ht="15.75" customHeight="1" x14ac:dyDescent="0.3">
      <c r="B256" s="12" t="s">
        <v>7440</v>
      </c>
      <c r="C256" s="27">
        <v>2002</v>
      </c>
      <c r="D256" s="13" t="s">
        <v>8309</v>
      </c>
      <c r="E256" s="27">
        <v>11</v>
      </c>
      <c r="F256" s="27">
        <v>0</v>
      </c>
      <c r="G256" s="43">
        <v>2459.7199999999998</v>
      </c>
      <c r="H256" s="27" t="s">
        <v>8310</v>
      </c>
      <c r="I256" s="27" t="s">
        <v>8310</v>
      </c>
      <c r="J256" s="27" t="s">
        <v>8329</v>
      </c>
      <c r="K256" s="13" t="str">
        <f t="shared" si="18"/>
        <v>Jul</v>
      </c>
      <c r="L256" s="27">
        <f t="shared" si="19"/>
        <v>2002</v>
      </c>
      <c r="M256" s="27" t="str">
        <f t="shared" si="20"/>
        <v>tier - 2</v>
      </c>
      <c r="N256" s="27" t="str">
        <f t="shared" si="21"/>
        <v>tier - 2</v>
      </c>
      <c r="O256" s="44" t="str">
        <f t="shared" si="22"/>
        <v>11-Jul-2002</v>
      </c>
      <c r="P256" s="29">
        <f t="shared" si="23"/>
        <v>21</v>
      </c>
    </row>
    <row r="257" spans="2:16" ht="15.75" customHeight="1" x14ac:dyDescent="0.3">
      <c r="B257" s="12" t="s">
        <v>7437</v>
      </c>
      <c r="C257" s="27">
        <v>1998</v>
      </c>
      <c r="D257" s="13" t="s">
        <v>8319</v>
      </c>
      <c r="E257" s="27">
        <v>17</v>
      </c>
      <c r="F257" s="27">
        <v>0</v>
      </c>
      <c r="G257" s="43">
        <v>2464.62</v>
      </c>
      <c r="H257" s="27" t="s">
        <v>8310</v>
      </c>
      <c r="I257" s="27" t="s">
        <v>8311</v>
      </c>
      <c r="J257" s="27" t="s">
        <v>8312</v>
      </c>
      <c r="K257" s="13" t="str">
        <f t="shared" si="18"/>
        <v>Aug</v>
      </c>
      <c r="L257" s="27">
        <f t="shared" si="19"/>
        <v>1998</v>
      </c>
      <c r="M257" s="27" t="str">
        <f t="shared" si="20"/>
        <v>tier - 2</v>
      </c>
      <c r="N257" s="27" t="str">
        <f t="shared" si="21"/>
        <v>tier - 3</v>
      </c>
      <c r="O257" s="44" t="str">
        <f t="shared" si="22"/>
        <v>17-Aug-1998</v>
      </c>
      <c r="P257" s="29">
        <f t="shared" si="23"/>
        <v>25</v>
      </c>
    </row>
    <row r="258" spans="2:16" ht="15.75" customHeight="1" x14ac:dyDescent="0.3">
      <c r="B258" s="12" t="s">
        <v>7434</v>
      </c>
      <c r="C258" s="27">
        <v>1998</v>
      </c>
      <c r="D258" s="13" t="s">
        <v>8309</v>
      </c>
      <c r="E258" s="27">
        <v>2</v>
      </c>
      <c r="F258" s="27">
        <v>0</v>
      </c>
      <c r="G258" s="43">
        <v>2473.33</v>
      </c>
      <c r="H258" s="27" t="s">
        <v>8310</v>
      </c>
      <c r="I258" s="27" t="s">
        <v>8311</v>
      </c>
      <c r="J258" s="27" t="s">
        <v>8312</v>
      </c>
      <c r="K258" s="13" t="str">
        <f t="shared" si="18"/>
        <v>Jul</v>
      </c>
      <c r="L258" s="27">
        <f t="shared" si="19"/>
        <v>1998</v>
      </c>
      <c r="M258" s="27" t="str">
        <f t="shared" si="20"/>
        <v>tier - 2</v>
      </c>
      <c r="N258" s="27" t="str">
        <f t="shared" si="21"/>
        <v>tier - 3</v>
      </c>
      <c r="O258" s="44" t="str">
        <f t="shared" si="22"/>
        <v>2-Jul-1998</v>
      </c>
      <c r="P258" s="29">
        <f t="shared" si="23"/>
        <v>25</v>
      </c>
    </row>
    <row r="259" spans="2:16" ht="15.75" customHeight="1" x14ac:dyDescent="0.3">
      <c r="B259" s="12" t="s">
        <v>7431</v>
      </c>
      <c r="C259" s="27">
        <v>1998</v>
      </c>
      <c r="D259" s="13" t="s">
        <v>8315</v>
      </c>
      <c r="E259" s="27">
        <v>20</v>
      </c>
      <c r="F259" s="27">
        <v>0</v>
      </c>
      <c r="G259" s="43">
        <v>2480.98</v>
      </c>
      <c r="H259" s="27" t="s">
        <v>8310</v>
      </c>
      <c r="I259" s="27" t="s">
        <v>8310</v>
      </c>
      <c r="J259" s="27" t="s">
        <v>8312</v>
      </c>
      <c r="K259" s="13" t="str">
        <f t="shared" ref="K259:K322" si="24">IF(D259="?", "Sep",D259)</f>
        <v>Jun</v>
      </c>
      <c r="L259" s="27">
        <f t="shared" ref="L259:L322" si="25">IF(C259="?","1983",C259)</f>
        <v>1998</v>
      </c>
      <c r="M259" s="27" t="str">
        <f t="shared" ref="M259:M322" si="26">IF(H259="?", "tier - 2",H259)</f>
        <v>tier - 2</v>
      </c>
      <c r="N259" s="27" t="str">
        <f t="shared" ref="N259:N322" si="27">IF(I259="?", "tier - 2", I259)</f>
        <v>tier - 2</v>
      </c>
      <c r="O259" s="44" t="str">
        <f t="shared" ref="O259:O322" si="28">CONCATENATE(E259&amp;"-"&amp;K259&amp;"-"&amp;L259)</f>
        <v>20-Jun-1998</v>
      </c>
      <c r="P259" s="29">
        <f t="shared" ref="P259:P322" si="29">2023-L259</f>
        <v>25</v>
      </c>
    </row>
    <row r="260" spans="2:16" ht="15.75" customHeight="1" x14ac:dyDescent="0.3">
      <c r="B260" s="12" t="s">
        <v>7428</v>
      </c>
      <c r="C260" s="27">
        <v>1995</v>
      </c>
      <c r="D260" s="13" t="s">
        <v>8313</v>
      </c>
      <c r="E260" s="27">
        <v>6</v>
      </c>
      <c r="F260" s="27">
        <v>0</v>
      </c>
      <c r="G260" s="43">
        <v>2483.7399999999998</v>
      </c>
      <c r="H260" s="27" t="s">
        <v>8311</v>
      </c>
      <c r="I260" s="27" t="s">
        <v>8310</v>
      </c>
      <c r="J260" s="27" t="s">
        <v>8312</v>
      </c>
      <c r="K260" s="13" t="str">
        <f t="shared" si="24"/>
        <v>Nov</v>
      </c>
      <c r="L260" s="27">
        <f t="shared" si="25"/>
        <v>1995</v>
      </c>
      <c r="M260" s="27" t="str">
        <f t="shared" si="26"/>
        <v>tier - 3</v>
      </c>
      <c r="N260" s="27" t="str">
        <f t="shared" si="27"/>
        <v>tier - 2</v>
      </c>
      <c r="O260" s="44" t="str">
        <f t="shared" si="28"/>
        <v>6-Nov-1995</v>
      </c>
      <c r="P260" s="29">
        <f t="shared" si="29"/>
        <v>28</v>
      </c>
    </row>
    <row r="261" spans="2:16" ht="15.75" customHeight="1" x14ac:dyDescent="0.3">
      <c r="B261" s="12" t="s">
        <v>7425</v>
      </c>
      <c r="C261" s="27">
        <v>1995</v>
      </c>
      <c r="D261" s="13" t="s">
        <v>8320</v>
      </c>
      <c r="E261" s="27">
        <v>14</v>
      </c>
      <c r="F261" s="27">
        <v>0</v>
      </c>
      <c r="G261" s="43">
        <v>2494.02</v>
      </c>
      <c r="H261" s="27" t="s">
        <v>8311</v>
      </c>
      <c r="I261" s="27" t="s">
        <v>8314</v>
      </c>
      <c r="J261" s="27" t="s">
        <v>8321</v>
      </c>
      <c r="K261" s="13" t="str">
        <f t="shared" si="24"/>
        <v>Oct</v>
      </c>
      <c r="L261" s="27">
        <f t="shared" si="25"/>
        <v>1995</v>
      </c>
      <c r="M261" s="27" t="str">
        <f t="shared" si="26"/>
        <v>tier - 3</v>
      </c>
      <c r="N261" s="27" t="str">
        <f t="shared" si="27"/>
        <v>tier - 1</v>
      </c>
      <c r="O261" s="44" t="str">
        <f t="shared" si="28"/>
        <v>14-Oct-1995</v>
      </c>
      <c r="P261" s="29">
        <f t="shared" si="29"/>
        <v>28</v>
      </c>
    </row>
    <row r="262" spans="2:16" ht="15.75" customHeight="1" x14ac:dyDescent="0.3">
      <c r="B262" s="12" t="s">
        <v>7422</v>
      </c>
      <c r="C262" s="27">
        <v>1995</v>
      </c>
      <c r="D262" s="13" t="s">
        <v>8309</v>
      </c>
      <c r="E262" s="27">
        <v>9</v>
      </c>
      <c r="F262" s="27">
        <v>0</v>
      </c>
      <c r="G262" s="43">
        <v>2497.04</v>
      </c>
      <c r="H262" s="27" t="s">
        <v>8311</v>
      </c>
      <c r="I262" s="27" t="s">
        <v>8311</v>
      </c>
      <c r="J262" s="27" t="s">
        <v>8312</v>
      </c>
      <c r="K262" s="13" t="str">
        <f t="shared" si="24"/>
        <v>Jul</v>
      </c>
      <c r="L262" s="27">
        <f t="shared" si="25"/>
        <v>1995</v>
      </c>
      <c r="M262" s="27" t="str">
        <f t="shared" si="26"/>
        <v>tier - 3</v>
      </c>
      <c r="N262" s="27" t="str">
        <f t="shared" si="27"/>
        <v>tier - 3</v>
      </c>
      <c r="O262" s="44" t="str">
        <f t="shared" si="28"/>
        <v>9-Jul-1995</v>
      </c>
      <c r="P262" s="29">
        <f t="shared" si="29"/>
        <v>28</v>
      </c>
    </row>
    <row r="263" spans="2:16" ht="15.75" customHeight="1" x14ac:dyDescent="0.3">
      <c r="B263" s="12" t="s">
        <v>7419</v>
      </c>
      <c r="C263" s="27">
        <v>1995</v>
      </c>
      <c r="D263" s="13" t="s">
        <v>8320</v>
      </c>
      <c r="E263" s="27">
        <v>15</v>
      </c>
      <c r="F263" s="27">
        <v>0</v>
      </c>
      <c r="G263" s="43">
        <v>2498.41</v>
      </c>
      <c r="H263" s="27" t="s">
        <v>8311</v>
      </c>
      <c r="I263" s="27" t="s">
        <v>8311</v>
      </c>
      <c r="J263" s="27" t="s">
        <v>8312</v>
      </c>
      <c r="K263" s="13" t="str">
        <f t="shared" si="24"/>
        <v>Oct</v>
      </c>
      <c r="L263" s="27">
        <f t="shared" si="25"/>
        <v>1995</v>
      </c>
      <c r="M263" s="27" t="str">
        <f t="shared" si="26"/>
        <v>tier - 3</v>
      </c>
      <c r="N263" s="27" t="str">
        <f t="shared" si="27"/>
        <v>tier - 3</v>
      </c>
      <c r="O263" s="44" t="str">
        <f t="shared" si="28"/>
        <v>15-Oct-1995</v>
      </c>
      <c r="P263" s="29">
        <f t="shared" si="29"/>
        <v>28</v>
      </c>
    </row>
    <row r="264" spans="2:16" ht="15.75" customHeight="1" x14ac:dyDescent="0.3">
      <c r="B264" s="12" t="s">
        <v>7416</v>
      </c>
      <c r="C264" s="27">
        <v>2004</v>
      </c>
      <c r="D264" s="13" t="s">
        <v>8316</v>
      </c>
      <c r="E264" s="27">
        <v>6</v>
      </c>
      <c r="F264" s="27">
        <v>0</v>
      </c>
      <c r="G264" s="43">
        <v>2500.9299999999998</v>
      </c>
      <c r="H264" s="27" t="s">
        <v>8310</v>
      </c>
      <c r="I264" s="27" t="s">
        <v>8310</v>
      </c>
      <c r="J264" s="27" t="s">
        <v>8317</v>
      </c>
      <c r="K264" s="13" t="str">
        <f t="shared" si="24"/>
        <v>Sep</v>
      </c>
      <c r="L264" s="27">
        <f t="shared" si="25"/>
        <v>2004</v>
      </c>
      <c r="M264" s="27" t="str">
        <f t="shared" si="26"/>
        <v>tier - 2</v>
      </c>
      <c r="N264" s="27" t="str">
        <f t="shared" si="27"/>
        <v>tier - 2</v>
      </c>
      <c r="O264" s="44" t="str">
        <f t="shared" si="28"/>
        <v>6-Sep-2004</v>
      </c>
      <c r="P264" s="29">
        <f t="shared" si="29"/>
        <v>19</v>
      </c>
    </row>
    <row r="265" spans="2:16" ht="15.75" customHeight="1" x14ac:dyDescent="0.3">
      <c r="B265" s="12" t="s">
        <v>7412</v>
      </c>
      <c r="C265" s="27">
        <v>1991</v>
      </c>
      <c r="D265" s="13" t="s">
        <v>8319</v>
      </c>
      <c r="E265" s="27">
        <v>5</v>
      </c>
      <c r="F265" s="27">
        <v>3</v>
      </c>
      <c r="G265" s="43">
        <v>2510.79</v>
      </c>
      <c r="H265" s="27" t="s">
        <v>8310</v>
      </c>
      <c r="I265" s="27" t="s">
        <v>8314</v>
      </c>
      <c r="J265" s="27" t="s">
        <v>8312</v>
      </c>
      <c r="K265" s="13" t="str">
        <f t="shared" si="24"/>
        <v>Aug</v>
      </c>
      <c r="L265" s="27">
        <f t="shared" si="25"/>
        <v>1991</v>
      </c>
      <c r="M265" s="27" t="str">
        <f t="shared" si="26"/>
        <v>tier - 2</v>
      </c>
      <c r="N265" s="27" t="str">
        <f t="shared" si="27"/>
        <v>tier - 1</v>
      </c>
      <c r="O265" s="44" t="str">
        <f t="shared" si="28"/>
        <v>5-Aug-1991</v>
      </c>
      <c r="P265" s="29">
        <f t="shared" si="29"/>
        <v>32</v>
      </c>
    </row>
    <row r="266" spans="2:16" ht="15.75" customHeight="1" x14ac:dyDescent="0.3">
      <c r="B266" s="12" t="s">
        <v>7408</v>
      </c>
      <c r="C266" s="27">
        <v>1997</v>
      </c>
      <c r="D266" s="13" t="s">
        <v>8313</v>
      </c>
      <c r="E266" s="27">
        <v>2</v>
      </c>
      <c r="F266" s="27">
        <v>0</v>
      </c>
      <c r="G266" s="43">
        <v>2523.17</v>
      </c>
      <c r="H266" s="27" t="s">
        <v>8311</v>
      </c>
      <c r="I266" s="27" t="s">
        <v>8314</v>
      </c>
      <c r="J266" s="27" t="s">
        <v>8317</v>
      </c>
      <c r="K266" s="13" t="str">
        <f t="shared" si="24"/>
        <v>Nov</v>
      </c>
      <c r="L266" s="27">
        <f t="shared" si="25"/>
        <v>1997</v>
      </c>
      <c r="M266" s="27" t="str">
        <f t="shared" si="26"/>
        <v>tier - 3</v>
      </c>
      <c r="N266" s="27" t="str">
        <f t="shared" si="27"/>
        <v>tier - 1</v>
      </c>
      <c r="O266" s="44" t="str">
        <f t="shared" si="28"/>
        <v>2-Nov-1997</v>
      </c>
      <c r="P266" s="29">
        <f t="shared" si="29"/>
        <v>26</v>
      </c>
    </row>
    <row r="267" spans="2:16" ht="15.75" customHeight="1" x14ac:dyDescent="0.3">
      <c r="B267" s="12" t="s">
        <v>7404</v>
      </c>
      <c r="C267" s="27">
        <v>2000</v>
      </c>
      <c r="D267" s="13" t="s">
        <v>8319</v>
      </c>
      <c r="E267" s="27">
        <v>25</v>
      </c>
      <c r="F267" s="27">
        <v>0</v>
      </c>
      <c r="G267" s="43">
        <v>2527.8200000000002</v>
      </c>
      <c r="H267" s="27" t="s">
        <v>8310</v>
      </c>
      <c r="I267" s="27" t="s">
        <v>8311</v>
      </c>
      <c r="J267" s="27" t="s">
        <v>8317</v>
      </c>
      <c r="K267" s="13" t="str">
        <f t="shared" si="24"/>
        <v>Aug</v>
      </c>
      <c r="L267" s="27">
        <f t="shared" si="25"/>
        <v>2000</v>
      </c>
      <c r="M267" s="27" t="str">
        <f t="shared" si="26"/>
        <v>tier - 2</v>
      </c>
      <c r="N267" s="27" t="str">
        <f t="shared" si="27"/>
        <v>tier - 3</v>
      </c>
      <c r="O267" s="44" t="str">
        <f t="shared" si="28"/>
        <v>25-Aug-2000</v>
      </c>
      <c r="P267" s="29">
        <f t="shared" si="29"/>
        <v>23</v>
      </c>
    </row>
    <row r="268" spans="2:16" ht="15.75" customHeight="1" x14ac:dyDescent="0.3">
      <c r="B268" s="12" t="s">
        <v>7402</v>
      </c>
      <c r="C268" s="27">
        <v>1997</v>
      </c>
      <c r="D268" s="13" t="s">
        <v>8309</v>
      </c>
      <c r="E268" s="27">
        <v>28</v>
      </c>
      <c r="F268" s="27">
        <v>0</v>
      </c>
      <c r="G268" s="43">
        <v>2534.39</v>
      </c>
      <c r="H268" s="27" t="s">
        <v>8311</v>
      </c>
      <c r="I268" s="27" t="s">
        <v>8311</v>
      </c>
      <c r="J268" s="27" t="s">
        <v>8317</v>
      </c>
      <c r="K268" s="13" t="str">
        <f t="shared" si="24"/>
        <v>Jul</v>
      </c>
      <c r="L268" s="27">
        <f t="shared" si="25"/>
        <v>1997</v>
      </c>
      <c r="M268" s="27" t="str">
        <f t="shared" si="26"/>
        <v>tier - 3</v>
      </c>
      <c r="N268" s="27" t="str">
        <f t="shared" si="27"/>
        <v>tier - 3</v>
      </c>
      <c r="O268" s="44" t="str">
        <f t="shared" si="28"/>
        <v>28-Jul-1997</v>
      </c>
      <c r="P268" s="29">
        <f t="shared" si="29"/>
        <v>26</v>
      </c>
    </row>
    <row r="269" spans="2:16" ht="15.75" customHeight="1" x14ac:dyDescent="0.3">
      <c r="B269" s="12" t="s">
        <v>7399</v>
      </c>
      <c r="C269" s="27">
        <v>1990</v>
      </c>
      <c r="D269" s="13" t="s">
        <v>8320</v>
      </c>
      <c r="E269" s="27">
        <v>1</v>
      </c>
      <c r="F269" s="27">
        <v>3</v>
      </c>
      <c r="G269" s="43">
        <v>2540.39</v>
      </c>
      <c r="H269" s="27" t="s">
        <v>8310</v>
      </c>
      <c r="I269" s="27" t="s">
        <v>8310</v>
      </c>
      <c r="J269" s="27" t="s">
        <v>8312</v>
      </c>
      <c r="K269" s="13" t="str">
        <f t="shared" si="24"/>
        <v>Oct</v>
      </c>
      <c r="L269" s="27">
        <f t="shared" si="25"/>
        <v>1990</v>
      </c>
      <c r="M269" s="27" t="str">
        <f t="shared" si="26"/>
        <v>tier - 2</v>
      </c>
      <c r="N269" s="27" t="str">
        <f t="shared" si="27"/>
        <v>tier - 2</v>
      </c>
      <c r="O269" s="44" t="str">
        <f t="shared" si="28"/>
        <v>1-Oct-1990</v>
      </c>
      <c r="P269" s="29">
        <f t="shared" si="29"/>
        <v>33</v>
      </c>
    </row>
    <row r="270" spans="2:16" ht="15.75" customHeight="1" x14ac:dyDescent="0.3">
      <c r="B270" s="12" t="s">
        <v>7395</v>
      </c>
      <c r="C270" s="27">
        <v>1991</v>
      </c>
      <c r="D270" s="13" t="s">
        <v>8313</v>
      </c>
      <c r="E270" s="27">
        <v>17</v>
      </c>
      <c r="F270" s="27">
        <v>3</v>
      </c>
      <c r="G270" s="43">
        <v>2545.6799999999998</v>
      </c>
      <c r="H270" s="27" t="s">
        <v>8310</v>
      </c>
      <c r="I270" s="27" t="s">
        <v>8314</v>
      </c>
      <c r="J270" s="27" t="s">
        <v>8312</v>
      </c>
      <c r="K270" s="13" t="str">
        <f t="shared" si="24"/>
        <v>Nov</v>
      </c>
      <c r="L270" s="27">
        <f t="shared" si="25"/>
        <v>1991</v>
      </c>
      <c r="M270" s="27" t="str">
        <f t="shared" si="26"/>
        <v>tier - 2</v>
      </c>
      <c r="N270" s="27" t="str">
        <f t="shared" si="27"/>
        <v>tier - 1</v>
      </c>
      <c r="O270" s="44" t="str">
        <f t="shared" si="28"/>
        <v>17-Nov-1991</v>
      </c>
      <c r="P270" s="29">
        <f t="shared" si="29"/>
        <v>32</v>
      </c>
    </row>
    <row r="271" spans="2:16" ht="15.75" customHeight="1" x14ac:dyDescent="0.3">
      <c r="B271" s="12" t="s">
        <v>7391</v>
      </c>
      <c r="C271" s="27">
        <v>2002</v>
      </c>
      <c r="D271" s="13" t="s">
        <v>8320</v>
      </c>
      <c r="E271" s="27">
        <v>11</v>
      </c>
      <c r="F271" s="27">
        <v>2</v>
      </c>
      <c r="G271" s="43">
        <v>2566.4699999999998</v>
      </c>
      <c r="H271" s="27" t="s">
        <v>8310</v>
      </c>
      <c r="I271" s="27" t="s">
        <v>8311</v>
      </c>
      <c r="J271" s="27" t="s">
        <v>8312</v>
      </c>
      <c r="K271" s="13" t="str">
        <f t="shared" si="24"/>
        <v>Oct</v>
      </c>
      <c r="L271" s="27">
        <f t="shared" si="25"/>
        <v>2002</v>
      </c>
      <c r="M271" s="27" t="str">
        <f t="shared" si="26"/>
        <v>tier - 2</v>
      </c>
      <c r="N271" s="27" t="str">
        <f t="shared" si="27"/>
        <v>tier - 3</v>
      </c>
      <c r="O271" s="44" t="str">
        <f t="shared" si="28"/>
        <v>11-Oct-2002</v>
      </c>
      <c r="P271" s="29">
        <f t="shared" si="29"/>
        <v>21</v>
      </c>
    </row>
    <row r="272" spans="2:16" ht="15.75" customHeight="1" x14ac:dyDescent="0.3">
      <c r="B272" s="12" t="s">
        <v>7388</v>
      </c>
      <c r="C272" s="27">
        <v>2002</v>
      </c>
      <c r="D272" s="13" t="s">
        <v>8309</v>
      </c>
      <c r="E272" s="27">
        <v>20</v>
      </c>
      <c r="F272" s="27">
        <v>0</v>
      </c>
      <c r="G272" s="43">
        <v>2585.04</v>
      </c>
      <c r="H272" s="27" t="s">
        <v>8310</v>
      </c>
      <c r="I272" s="27" t="s">
        <v>8310</v>
      </c>
      <c r="J272" s="27" t="s">
        <v>8332</v>
      </c>
      <c r="K272" s="13" t="str">
        <f t="shared" si="24"/>
        <v>Jul</v>
      </c>
      <c r="L272" s="27">
        <f t="shared" si="25"/>
        <v>2002</v>
      </c>
      <c r="M272" s="27" t="str">
        <f t="shared" si="26"/>
        <v>tier - 2</v>
      </c>
      <c r="N272" s="27" t="str">
        <f t="shared" si="27"/>
        <v>tier - 2</v>
      </c>
      <c r="O272" s="44" t="str">
        <f t="shared" si="28"/>
        <v>20-Jul-2002</v>
      </c>
      <c r="P272" s="29">
        <f t="shared" si="29"/>
        <v>21</v>
      </c>
    </row>
    <row r="273" spans="2:16" ht="15.75" customHeight="1" x14ac:dyDescent="0.3">
      <c r="B273" s="12" t="s">
        <v>7385</v>
      </c>
      <c r="C273" s="27">
        <v>2001</v>
      </c>
      <c r="D273" s="13" t="s">
        <v>8320</v>
      </c>
      <c r="E273" s="27">
        <v>15</v>
      </c>
      <c r="F273" s="27">
        <v>1</v>
      </c>
      <c r="G273" s="43">
        <v>2585.27</v>
      </c>
      <c r="H273" s="27" t="s">
        <v>8310</v>
      </c>
      <c r="I273" s="27" t="s">
        <v>8311</v>
      </c>
      <c r="J273" s="27" t="s">
        <v>8321</v>
      </c>
      <c r="K273" s="13" t="str">
        <f t="shared" si="24"/>
        <v>Oct</v>
      </c>
      <c r="L273" s="27">
        <f t="shared" si="25"/>
        <v>2001</v>
      </c>
      <c r="M273" s="27" t="str">
        <f t="shared" si="26"/>
        <v>tier - 2</v>
      </c>
      <c r="N273" s="27" t="str">
        <f t="shared" si="27"/>
        <v>tier - 3</v>
      </c>
      <c r="O273" s="44" t="str">
        <f t="shared" si="28"/>
        <v>15-Oct-2001</v>
      </c>
      <c r="P273" s="29">
        <f t="shared" si="29"/>
        <v>22</v>
      </c>
    </row>
    <row r="274" spans="2:16" ht="15.75" customHeight="1" x14ac:dyDescent="0.3">
      <c r="B274" s="12" t="s">
        <v>7381</v>
      </c>
      <c r="C274" s="27">
        <v>2001</v>
      </c>
      <c r="D274" s="13" t="s">
        <v>8309</v>
      </c>
      <c r="E274" s="27">
        <v>28</v>
      </c>
      <c r="F274" s="27">
        <v>0</v>
      </c>
      <c r="G274" s="43">
        <v>2585.85</v>
      </c>
      <c r="H274" s="27" t="s">
        <v>8310</v>
      </c>
      <c r="I274" s="27" t="s">
        <v>8310</v>
      </c>
      <c r="J274" s="27" t="s">
        <v>8329</v>
      </c>
      <c r="K274" s="13" t="str">
        <f t="shared" si="24"/>
        <v>Jul</v>
      </c>
      <c r="L274" s="27">
        <f t="shared" si="25"/>
        <v>2001</v>
      </c>
      <c r="M274" s="27" t="str">
        <f t="shared" si="26"/>
        <v>tier - 2</v>
      </c>
      <c r="N274" s="27" t="str">
        <f t="shared" si="27"/>
        <v>tier - 2</v>
      </c>
      <c r="O274" s="44" t="str">
        <f t="shared" si="28"/>
        <v>28-Jul-2001</v>
      </c>
      <c r="P274" s="29">
        <f t="shared" si="29"/>
        <v>22</v>
      </c>
    </row>
    <row r="275" spans="2:16" ht="15.75" customHeight="1" x14ac:dyDescent="0.3">
      <c r="B275" s="12" t="s">
        <v>7379</v>
      </c>
      <c r="C275" s="27">
        <v>2001</v>
      </c>
      <c r="D275" s="13" t="s">
        <v>8319</v>
      </c>
      <c r="E275" s="27">
        <v>26</v>
      </c>
      <c r="F275" s="27">
        <v>1</v>
      </c>
      <c r="G275" s="43">
        <v>2597.7800000000002</v>
      </c>
      <c r="H275" s="27" t="s">
        <v>8310</v>
      </c>
      <c r="I275" s="27" t="s">
        <v>8314</v>
      </c>
      <c r="J275" s="27" t="s">
        <v>8321</v>
      </c>
      <c r="K275" s="13" t="str">
        <f t="shared" si="24"/>
        <v>Aug</v>
      </c>
      <c r="L275" s="27">
        <f t="shared" si="25"/>
        <v>2001</v>
      </c>
      <c r="M275" s="27" t="str">
        <f t="shared" si="26"/>
        <v>tier - 2</v>
      </c>
      <c r="N275" s="27" t="str">
        <f t="shared" si="27"/>
        <v>tier - 1</v>
      </c>
      <c r="O275" s="44" t="str">
        <f t="shared" si="28"/>
        <v>26-Aug-2001</v>
      </c>
      <c r="P275" s="29">
        <f t="shared" si="29"/>
        <v>22</v>
      </c>
    </row>
    <row r="276" spans="2:16" ht="15.75" customHeight="1" x14ac:dyDescent="0.3">
      <c r="B276" s="12" t="s">
        <v>7376</v>
      </c>
      <c r="C276" s="27">
        <v>1997</v>
      </c>
      <c r="D276" s="13" t="s">
        <v>8319</v>
      </c>
      <c r="E276" s="27">
        <v>26</v>
      </c>
      <c r="F276" s="27">
        <v>0</v>
      </c>
      <c r="G276" s="43">
        <v>2632.99</v>
      </c>
      <c r="H276" s="27" t="s">
        <v>8310</v>
      </c>
      <c r="I276" s="27" t="s">
        <v>8314</v>
      </c>
      <c r="J276" s="27" t="s">
        <v>8321</v>
      </c>
      <c r="K276" s="13" t="str">
        <f t="shared" si="24"/>
        <v>Aug</v>
      </c>
      <c r="L276" s="27">
        <f t="shared" si="25"/>
        <v>1997</v>
      </c>
      <c r="M276" s="27" t="str">
        <f t="shared" si="26"/>
        <v>tier - 2</v>
      </c>
      <c r="N276" s="27" t="str">
        <f t="shared" si="27"/>
        <v>tier - 1</v>
      </c>
      <c r="O276" s="44" t="str">
        <f t="shared" si="28"/>
        <v>26-Aug-1997</v>
      </c>
      <c r="P276" s="29">
        <f t="shared" si="29"/>
        <v>26</v>
      </c>
    </row>
    <row r="277" spans="2:16" ht="15.75" customHeight="1" x14ac:dyDescent="0.3">
      <c r="B277" s="12" t="s">
        <v>7372</v>
      </c>
      <c r="C277" s="27">
        <v>2000</v>
      </c>
      <c r="D277" s="13" t="s">
        <v>8315</v>
      </c>
      <c r="E277" s="27">
        <v>24</v>
      </c>
      <c r="F277" s="27">
        <v>1</v>
      </c>
      <c r="G277" s="43">
        <v>2639.04</v>
      </c>
      <c r="H277" s="27" t="s">
        <v>8310</v>
      </c>
      <c r="I277" s="27" t="s">
        <v>8310</v>
      </c>
      <c r="J277" s="27" t="s">
        <v>8317</v>
      </c>
      <c r="K277" s="13" t="str">
        <f t="shared" si="24"/>
        <v>Jun</v>
      </c>
      <c r="L277" s="27">
        <f t="shared" si="25"/>
        <v>2000</v>
      </c>
      <c r="M277" s="27" t="str">
        <f t="shared" si="26"/>
        <v>tier - 2</v>
      </c>
      <c r="N277" s="27" t="str">
        <f t="shared" si="27"/>
        <v>tier - 2</v>
      </c>
      <c r="O277" s="44" t="str">
        <f t="shared" si="28"/>
        <v>24-Jun-2000</v>
      </c>
      <c r="P277" s="29">
        <f t="shared" si="29"/>
        <v>23</v>
      </c>
    </row>
    <row r="278" spans="2:16" ht="15.75" customHeight="1" x14ac:dyDescent="0.3">
      <c r="B278" s="12" t="s">
        <v>7368</v>
      </c>
      <c r="C278" s="27">
        <v>2000</v>
      </c>
      <c r="D278" s="13" t="s">
        <v>8318</v>
      </c>
      <c r="E278" s="27">
        <v>9</v>
      </c>
      <c r="F278" s="27">
        <v>1</v>
      </c>
      <c r="G278" s="43">
        <v>2643.27</v>
      </c>
      <c r="H278" s="27" t="s">
        <v>8310</v>
      </c>
      <c r="I278" s="27" t="s">
        <v>8314</v>
      </c>
      <c r="J278" s="27" t="s">
        <v>8317</v>
      </c>
      <c r="K278" s="13" t="str">
        <f t="shared" si="24"/>
        <v>Dec</v>
      </c>
      <c r="L278" s="27">
        <f t="shared" si="25"/>
        <v>2000</v>
      </c>
      <c r="M278" s="27" t="str">
        <f t="shared" si="26"/>
        <v>tier - 2</v>
      </c>
      <c r="N278" s="27" t="str">
        <f t="shared" si="27"/>
        <v>tier - 1</v>
      </c>
      <c r="O278" s="44" t="str">
        <f t="shared" si="28"/>
        <v>9-Dec-2000</v>
      </c>
      <c r="P278" s="29">
        <f t="shared" si="29"/>
        <v>23</v>
      </c>
    </row>
    <row r="279" spans="2:16" ht="15.75" customHeight="1" x14ac:dyDescent="0.3">
      <c r="B279" s="12" t="s">
        <v>7365</v>
      </c>
      <c r="C279" s="27">
        <v>1996</v>
      </c>
      <c r="D279" s="13" t="s">
        <v>8319</v>
      </c>
      <c r="E279" s="27">
        <v>5</v>
      </c>
      <c r="F279" s="27">
        <v>0</v>
      </c>
      <c r="G279" s="43">
        <v>2680.95</v>
      </c>
      <c r="H279" s="27" t="s">
        <v>8311</v>
      </c>
      <c r="I279" s="27" t="s">
        <v>8310</v>
      </c>
      <c r="J279" s="27" t="s">
        <v>8317</v>
      </c>
      <c r="K279" s="13" t="str">
        <f t="shared" si="24"/>
        <v>Aug</v>
      </c>
      <c r="L279" s="27">
        <f t="shared" si="25"/>
        <v>1996</v>
      </c>
      <c r="M279" s="27" t="str">
        <f t="shared" si="26"/>
        <v>tier - 3</v>
      </c>
      <c r="N279" s="27" t="str">
        <f t="shared" si="27"/>
        <v>tier - 2</v>
      </c>
      <c r="O279" s="44" t="str">
        <f t="shared" si="28"/>
        <v>5-Aug-1996</v>
      </c>
      <c r="P279" s="29">
        <f t="shared" si="29"/>
        <v>27</v>
      </c>
    </row>
    <row r="280" spans="2:16" ht="15.75" customHeight="1" x14ac:dyDescent="0.3">
      <c r="B280" s="12" t="s">
        <v>7361</v>
      </c>
      <c r="C280" s="27">
        <v>1994</v>
      </c>
      <c r="D280" s="13" t="s">
        <v>8316</v>
      </c>
      <c r="E280" s="27">
        <v>17</v>
      </c>
      <c r="F280" s="27">
        <v>0</v>
      </c>
      <c r="G280" s="43">
        <v>2684.69</v>
      </c>
      <c r="H280" s="27" t="s">
        <v>8310</v>
      </c>
      <c r="I280" s="27" t="s">
        <v>8310</v>
      </c>
      <c r="J280" s="27" t="s">
        <v>8312</v>
      </c>
      <c r="K280" s="13" t="str">
        <f t="shared" si="24"/>
        <v>Sep</v>
      </c>
      <c r="L280" s="27">
        <f t="shared" si="25"/>
        <v>1994</v>
      </c>
      <c r="M280" s="27" t="str">
        <f t="shared" si="26"/>
        <v>tier - 2</v>
      </c>
      <c r="N280" s="27" t="str">
        <f t="shared" si="27"/>
        <v>tier - 2</v>
      </c>
      <c r="O280" s="44" t="str">
        <f t="shared" si="28"/>
        <v>17-Sep-1994</v>
      </c>
      <c r="P280" s="29">
        <f t="shared" si="29"/>
        <v>29</v>
      </c>
    </row>
    <row r="281" spans="2:16" ht="15.75" customHeight="1" x14ac:dyDescent="0.3">
      <c r="B281" s="12" t="s">
        <v>7358</v>
      </c>
      <c r="C281" s="27">
        <v>1994</v>
      </c>
      <c r="D281" s="13" t="s">
        <v>8320</v>
      </c>
      <c r="E281" s="27">
        <v>2</v>
      </c>
      <c r="F281" s="27">
        <v>0</v>
      </c>
      <c r="G281" s="43">
        <v>2689.5</v>
      </c>
      <c r="H281" s="27" t="s">
        <v>8311</v>
      </c>
      <c r="I281" s="27" t="s">
        <v>8310</v>
      </c>
      <c r="J281" s="27" t="s">
        <v>8312</v>
      </c>
      <c r="K281" s="13" t="str">
        <f t="shared" si="24"/>
        <v>Oct</v>
      </c>
      <c r="L281" s="27">
        <f t="shared" si="25"/>
        <v>1994</v>
      </c>
      <c r="M281" s="27" t="str">
        <f t="shared" si="26"/>
        <v>tier - 3</v>
      </c>
      <c r="N281" s="27" t="str">
        <f t="shared" si="27"/>
        <v>tier - 2</v>
      </c>
      <c r="O281" s="44" t="str">
        <f t="shared" si="28"/>
        <v>2-Oct-1994</v>
      </c>
      <c r="P281" s="29">
        <f t="shared" si="29"/>
        <v>29</v>
      </c>
    </row>
    <row r="282" spans="2:16" ht="15.75" customHeight="1" x14ac:dyDescent="0.3">
      <c r="B282" s="12" t="s">
        <v>7354</v>
      </c>
      <c r="C282" s="27">
        <v>1999</v>
      </c>
      <c r="D282" s="13" t="s">
        <v>8315</v>
      </c>
      <c r="E282" s="27">
        <v>11</v>
      </c>
      <c r="F282" s="27">
        <v>0</v>
      </c>
      <c r="G282" s="43">
        <v>2690.11</v>
      </c>
      <c r="H282" s="27" t="s">
        <v>8310</v>
      </c>
      <c r="I282" s="27" t="s">
        <v>8310</v>
      </c>
      <c r="J282" s="27" t="s">
        <v>8317</v>
      </c>
      <c r="K282" s="13" t="str">
        <f t="shared" si="24"/>
        <v>Jun</v>
      </c>
      <c r="L282" s="27">
        <f t="shared" si="25"/>
        <v>1999</v>
      </c>
      <c r="M282" s="27" t="str">
        <f t="shared" si="26"/>
        <v>tier - 2</v>
      </c>
      <c r="N282" s="27" t="str">
        <f t="shared" si="27"/>
        <v>tier - 2</v>
      </c>
      <c r="O282" s="44" t="str">
        <f t="shared" si="28"/>
        <v>11-Jun-1999</v>
      </c>
      <c r="P282" s="29">
        <f t="shared" si="29"/>
        <v>24</v>
      </c>
    </row>
    <row r="283" spans="2:16" ht="15.75" customHeight="1" x14ac:dyDescent="0.3">
      <c r="B283" s="12" t="s">
        <v>7350</v>
      </c>
      <c r="C283" s="27">
        <v>1996</v>
      </c>
      <c r="D283" s="13" t="s">
        <v>8315</v>
      </c>
      <c r="E283" s="27">
        <v>13</v>
      </c>
      <c r="F283" s="27">
        <v>0</v>
      </c>
      <c r="G283" s="43">
        <v>2699.57</v>
      </c>
      <c r="H283" s="27" t="s">
        <v>8310</v>
      </c>
      <c r="I283" s="27" t="s">
        <v>8314</v>
      </c>
      <c r="J283" s="27" t="s">
        <v>8317</v>
      </c>
      <c r="K283" s="13" t="str">
        <f t="shared" si="24"/>
        <v>Jun</v>
      </c>
      <c r="L283" s="27">
        <f t="shared" si="25"/>
        <v>1996</v>
      </c>
      <c r="M283" s="27" t="str">
        <f t="shared" si="26"/>
        <v>tier - 2</v>
      </c>
      <c r="N283" s="27" t="str">
        <f t="shared" si="27"/>
        <v>tier - 1</v>
      </c>
      <c r="O283" s="44" t="str">
        <f t="shared" si="28"/>
        <v>13-Jun-1996</v>
      </c>
      <c r="P283" s="29">
        <f t="shared" si="29"/>
        <v>27</v>
      </c>
    </row>
    <row r="284" spans="2:16" ht="15.75" customHeight="1" x14ac:dyDescent="0.3">
      <c r="B284" s="12" t="s">
        <v>7347</v>
      </c>
      <c r="C284" s="27">
        <v>2003</v>
      </c>
      <c r="D284" s="13" t="s">
        <v>8309</v>
      </c>
      <c r="E284" s="27">
        <v>17</v>
      </c>
      <c r="F284" s="27">
        <v>1</v>
      </c>
      <c r="G284" s="43">
        <v>2709.11</v>
      </c>
      <c r="H284" s="27" t="s">
        <v>8310</v>
      </c>
      <c r="I284" s="27" t="s">
        <v>8310</v>
      </c>
      <c r="J284" s="27" t="s">
        <v>8317</v>
      </c>
      <c r="K284" s="13" t="str">
        <f t="shared" si="24"/>
        <v>Jul</v>
      </c>
      <c r="L284" s="27">
        <f t="shared" si="25"/>
        <v>2003</v>
      </c>
      <c r="M284" s="27" t="str">
        <f t="shared" si="26"/>
        <v>tier - 2</v>
      </c>
      <c r="N284" s="27" t="str">
        <f t="shared" si="27"/>
        <v>tier - 2</v>
      </c>
      <c r="O284" s="44" t="str">
        <f t="shared" si="28"/>
        <v>17-Jul-2003</v>
      </c>
      <c r="P284" s="29">
        <f t="shared" si="29"/>
        <v>20</v>
      </c>
    </row>
    <row r="285" spans="2:16" ht="15.75" customHeight="1" x14ac:dyDescent="0.3">
      <c r="B285" s="12" t="s">
        <v>7344</v>
      </c>
      <c r="C285" s="27">
        <v>2003</v>
      </c>
      <c r="D285" s="13" t="s">
        <v>8313</v>
      </c>
      <c r="E285" s="27">
        <v>21</v>
      </c>
      <c r="F285" s="27">
        <v>1</v>
      </c>
      <c r="G285" s="43">
        <v>2709.24</v>
      </c>
      <c r="H285" s="27" t="s">
        <v>8310</v>
      </c>
      <c r="I285" s="27" t="s">
        <v>8310</v>
      </c>
      <c r="J285" s="27" t="s">
        <v>8317</v>
      </c>
      <c r="K285" s="13" t="str">
        <f t="shared" si="24"/>
        <v>Nov</v>
      </c>
      <c r="L285" s="27">
        <f t="shared" si="25"/>
        <v>2003</v>
      </c>
      <c r="M285" s="27" t="str">
        <f t="shared" si="26"/>
        <v>tier - 2</v>
      </c>
      <c r="N285" s="27" t="str">
        <f t="shared" si="27"/>
        <v>tier - 2</v>
      </c>
      <c r="O285" s="44" t="str">
        <f t="shared" si="28"/>
        <v>21-Nov-2003</v>
      </c>
      <c r="P285" s="29">
        <f t="shared" si="29"/>
        <v>20</v>
      </c>
    </row>
    <row r="286" spans="2:16" ht="15.75" customHeight="1" x14ac:dyDescent="0.3">
      <c r="B286" s="12" t="s">
        <v>7340</v>
      </c>
      <c r="C286" s="27">
        <v>2003</v>
      </c>
      <c r="D286" s="13" t="s">
        <v>8318</v>
      </c>
      <c r="E286" s="27">
        <v>1</v>
      </c>
      <c r="F286" s="27">
        <v>1</v>
      </c>
      <c r="G286" s="43">
        <v>2710.83</v>
      </c>
      <c r="H286" s="27" t="s">
        <v>8310</v>
      </c>
      <c r="I286" s="27" t="s">
        <v>8311</v>
      </c>
      <c r="J286" s="27" t="s">
        <v>8317</v>
      </c>
      <c r="K286" s="13" t="str">
        <f t="shared" si="24"/>
        <v>Dec</v>
      </c>
      <c r="L286" s="27">
        <f t="shared" si="25"/>
        <v>2003</v>
      </c>
      <c r="M286" s="27" t="str">
        <f t="shared" si="26"/>
        <v>tier - 2</v>
      </c>
      <c r="N286" s="27" t="str">
        <f t="shared" si="27"/>
        <v>tier - 3</v>
      </c>
      <c r="O286" s="44" t="str">
        <f t="shared" si="28"/>
        <v>1-Dec-2003</v>
      </c>
      <c r="P286" s="29">
        <f t="shared" si="29"/>
        <v>20</v>
      </c>
    </row>
    <row r="287" spans="2:16" ht="15.75" customHeight="1" x14ac:dyDescent="0.3">
      <c r="B287" s="12" t="s">
        <v>7337</v>
      </c>
      <c r="C287" s="27">
        <v>2003</v>
      </c>
      <c r="D287" s="13" t="s">
        <v>8319</v>
      </c>
      <c r="E287" s="27">
        <v>6</v>
      </c>
      <c r="F287" s="27">
        <v>1</v>
      </c>
      <c r="G287" s="43">
        <v>2719.28</v>
      </c>
      <c r="H287" s="27" t="s">
        <v>8310</v>
      </c>
      <c r="I287" s="27" t="s">
        <v>8310</v>
      </c>
      <c r="J287" s="27" t="s">
        <v>8317</v>
      </c>
      <c r="K287" s="13" t="str">
        <f t="shared" si="24"/>
        <v>Aug</v>
      </c>
      <c r="L287" s="27">
        <f t="shared" si="25"/>
        <v>2003</v>
      </c>
      <c r="M287" s="27" t="str">
        <f t="shared" si="26"/>
        <v>tier - 2</v>
      </c>
      <c r="N287" s="27" t="str">
        <f t="shared" si="27"/>
        <v>tier - 2</v>
      </c>
      <c r="O287" s="44" t="str">
        <f t="shared" si="28"/>
        <v>6-Aug-2003</v>
      </c>
      <c r="P287" s="29">
        <f t="shared" si="29"/>
        <v>20</v>
      </c>
    </row>
    <row r="288" spans="2:16" ht="15.75" customHeight="1" x14ac:dyDescent="0.3">
      <c r="B288" s="12" t="s">
        <v>7333</v>
      </c>
      <c r="C288" s="27">
        <v>1997</v>
      </c>
      <c r="D288" s="13" t="s">
        <v>8320</v>
      </c>
      <c r="E288" s="27">
        <v>30</v>
      </c>
      <c r="F288" s="27">
        <v>0</v>
      </c>
      <c r="G288" s="43">
        <v>2721.32</v>
      </c>
      <c r="H288" s="27" t="s">
        <v>8314</v>
      </c>
      <c r="I288" s="27" t="s">
        <v>8311</v>
      </c>
      <c r="J288" s="27" t="s">
        <v>8331</v>
      </c>
      <c r="K288" s="13" t="str">
        <f t="shared" si="24"/>
        <v>Oct</v>
      </c>
      <c r="L288" s="27">
        <f t="shared" si="25"/>
        <v>1997</v>
      </c>
      <c r="M288" s="27" t="str">
        <f t="shared" si="26"/>
        <v>tier - 1</v>
      </c>
      <c r="N288" s="27" t="str">
        <f t="shared" si="27"/>
        <v>tier - 3</v>
      </c>
      <c r="O288" s="44" t="str">
        <f t="shared" si="28"/>
        <v>30-Oct-1997</v>
      </c>
      <c r="P288" s="29">
        <f t="shared" si="29"/>
        <v>26</v>
      </c>
    </row>
    <row r="289" spans="2:16" ht="15.75" customHeight="1" x14ac:dyDescent="0.3">
      <c r="B289" s="12" t="s">
        <v>7331</v>
      </c>
      <c r="C289" s="27">
        <v>1988</v>
      </c>
      <c r="D289" s="13" t="s">
        <v>8319</v>
      </c>
      <c r="E289" s="27">
        <v>20</v>
      </c>
      <c r="F289" s="27">
        <v>3</v>
      </c>
      <c r="G289" s="43">
        <v>2726.06</v>
      </c>
      <c r="H289" s="27" t="s">
        <v>8310</v>
      </c>
      <c r="I289" s="27" t="s">
        <v>8310</v>
      </c>
      <c r="J289" s="27" t="s">
        <v>8312</v>
      </c>
      <c r="K289" s="13" t="str">
        <f t="shared" si="24"/>
        <v>Aug</v>
      </c>
      <c r="L289" s="27">
        <f t="shared" si="25"/>
        <v>1988</v>
      </c>
      <c r="M289" s="27" t="str">
        <f t="shared" si="26"/>
        <v>tier - 2</v>
      </c>
      <c r="N289" s="27" t="str">
        <f t="shared" si="27"/>
        <v>tier - 2</v>
      </c>
      <c r="O289" s="44" t="str">
        <f t="shared" si="28"/>
        <v>20-Aug-1988</v>
      </c>
      <c r="P289" s="29">
        <f t="shared" si="29"/>
        <v>35</v>
      </c>
    </row>
    <row r="290" spans="2:16" ht="15.75" customHeight="1" x14ac:dyDescent="0.3">
      <c r="B290" s="12" t="s">
        <v>7328</v>
      </c>
      <c r="C290" s="27">
        <v>1997</v>
      </c>
      <c r="D290" s="13" t="s">
        <v>8320</v>
      </c>
      <c r="E290" s="27">
        <v>6</v>
      </c>
      <c r="F290" s="27">
        <v>0</v>
      </c>
      <c r="G290" s="43">
        <v>2727.4</v>
      </c>
      <c r="H290" s="27" t="s">
        <v>8311</v>
      </c>
      <c r="I290" s="27" t="s">
        <v>8311</v>
      </c>
      <c r="J290" s="27" t="s">
        <v>8326</v>
      </c>
      <c r="K290" s="13" t="str">
        <f t="shared" si="24"/>
        <v>Oct</v>
      </c>
      <c r="L290" s="27">
        <f t="shared" si="25"/>
        <v>1997</v>
      </c>
      <c r="M290" s="27" t="str">
        <f t="shared" si="26"/>
        <v>tier - 3</v>
      </c>
      <c r="N290" s="27" t="str">
        <f t="shared" si="27"/>
        <v>tier - 3</v>
      </c>
      <c r="O290" s="44" t="str">
        <f t="shared" si="28"/>
        <v>6-Oct-1997</v>
      </c>
      <c r="P290" s="29">
        <f t="shared" si="29"/>
        <v>26</v>
      </c>
    </row>
    <row r="291" spans="2:16" ht="15.75" customHeight="1" x14ac:dyDescent="0.3">
      <c r="B291" s="12" t="s">
        <v>7324</v>
      </c>
      <c r="C291" s="27">
        <v>2003</v>
      </c>
      <c r="D291" s="13" t="s">
        <v>8318</v>
      </c>
      <c r="E291" s="27">
        <v>3</v>
      </c>
      <c r="F291" s="27">
        <v>1</v>
      </c>
      <c r="G291" s="43">
        <v>2730.11</v>
      </c>
      <c r="H291" s="27" t="s">
        <v>8310</v>
      </c>
      <c r="I291" s="27" t="s">
        <v>8311</v>
      </c>
      <c r="J291" s="27" t="s">
        <v>8317</v>
      </c>
      <c r="K291" s="13" t="str">
        <f t="shared" si="24"/>
        <v>Dec</v>
      </c>
      <c r="L291" s="27">
        <f t="shared" si="25"/>
        <v>2003</v>
      </c>
      <c r="M291" s="27" t="str">
        <f t="shared" si="26"/>
        <v>tier - 2</v>
      </c>
      <c r="N291" s="27" t="str">
        <f t="shared" si="27"/>
        <v>tier - 3</v>
      </c>
      <c r="O291" s="44" t="str">
        <f t="shared" si="28"/>
        <v>3-Dec-2003</v>
      </c>
      <c r="P291" s="29">
        <f t="shared" si="29"/>
        <v>20</v>
      </c>
    </row>
    <row r="292" spans="2:16" ht="15.75" customHeight="1" x14ac:dyDescent="0.3">
      <c r="B292" s="12" t="s">
        <v>7322</v>
      </c>
      <c r="C292" s="27">
        <v>2000</v>
      </c>
      <c r="D292" s="13" t="s">
        <v>8318</v>
      </c>
      <c r="E292" s="27">
        <v>17</v>
      </c>
      <c r="F292" s="27">
        <v>0</v>
      </c>
      <c r="G292" s="43">
        <v>2731.91</v>
      </c>
      <c r="H292" s="27" t="s">
        <v>8310</v>
      </c>
      <c r="I292" s="27" t="s">
        <v>8311</v>
      </c>
      <c r="J292" s="27" t="s">
        <v>8329</v>
      </c>
      <c r="K292" s="13" t="str">
        <f t="shared" si="24"/>
        <v>Dec</v>
      </c>
      <c r="L292" s="27">
        <f t="shared" si="25"/>
        <v>2000</v>
      </c>
      <c r="M292" s="27" t="str">
        <f t="shared" si="26"/>
        <v>tier - 2</v>
      </c>
      <c r="N292" s="27" t="str">
        <f t="shared" si="27"/>
        <v>tier - 3</v>
      </c>
      <c r="O292" s="44" t="str">
        <f t="shared" si="28"/>
        <v>17-Dec-2000</v>
      </c>
      <c r="P292" s="29">
        <f t="shared" si="29"/>
        <v>23</v>
      </c>
    </row>
    <row r="293" spans="2:16" ht="15.75" customHeight="1" x14ac:dyDescent="0.3">
      <c r="B293" s="12" t="s">
        <v>7318</v>
      </c>
      <c r="C293" s="27">
        <v>2000</v>
      </c>
      <c r="D293" s="13" t="s">
        <v>8320</v>
      </c>
      <c r="E293" s="27">
        <v>3</v>
      </c>
      <c r="F293" s="27">
        <v>0</v>
      </c>
      <c r="G293" s="43">
        <v>2741.95</v>
      </c>
      <c r="H293" s="27" t="s">
        <v>8310</v>
      </c>
      <c r="I293" s="27" t="s">
        <v>8311</v>
      </c>
      <c r="J293" s="27" t="s">
        <v>8329</v>
      </c>
      <c r="K293" s="13" t="str">
        <f t="shared" si="24"/>
        <v>Oct</v>
      </c>
      <c r="L293" s="27">
        <f t="shared" si="25"/>
        <v>2000</v>
      </c>
      <c r="M293" s="27" t="str">
        <f t="shared" si="26"/>
        <v>tier - 2</v>
      </c>
      <c r="N293" s="27" t="str">
        <f t="shared" si="27"/>
        <v>tier - 3</v>
      </c>
      <c r="O293" s="44" t="str">
        <f t="shared" si="28"/>
        <v>3-Oct-2000</v>
      </c>
      <c r="P293" s="29">
        <f t="shared" si="29"/>
        <v>23</v>
      </c>
    </row>
    <row r="294" spans="2:16" ht="15.75" customHeight="1" x14ac:dyDescent="0.3">
      <c r="B294" s="12" t="s">
        <v>7314</v>
      </c>
      <c r="C294" s="27">
        <v>2000</v>
      </c>
      <c r="D294" s="13" t="s">
        <v>8320</v>
      </c>
      <c r="E294" s="27">
        <v>11</v>
      </c>
      <c r="F294" s="27">
        <v>0</v>
      </c>
      <c r="G294" s="43">
        <v>2755.02</v>
      </c>
      <c r="H294" s="27" t="s">
        <v>8310</v>
      </c>
      <c r="I294" s="27" t="s">
        <v>8314</v>
      </c>
      <c r="J294" s="27" t="s">
        <v>8329</v>
      </c>
      <c r="K294" s="13" t="str">
        <f t="shared" si="24"/>
        <v>Oct</v>
      </c>
      <c r="L294" s="27">
        <f t="shared" si="25"/>
        <v>2000</v>
      </c>
      <c r="M294" s="27" t="str">
        <f t="shared" si="26"/>
        <v>tier - 2</v>
      </c>
      <c r="N294" s="27" t="str">
        <f t="shared" si="27"/>
        <v>tier - 1</v>
      </c>
      <c r="O294" s="44" t="str">
        <f t="shared" si="28"/>
        <v>11-Oct-2000</v>
      </c>
      <c r="P294" s="29">
        <f t="shared" si="29"/>
        <v>23</v>
      </c>
    </row>
    <row r="295" spans="2:16" ht="15.75" customHeight="1" x14ac:dyDescent="0.3">
      <c r="B295" s="12" t="s">
        <v>7310</v>
      </c>
      <c r="C295" s="27">
        <v>1997</v>
      </c>
      <c r="D295" s="13" t="s">
        <v>8319</v>
      </c>
      <c r="E295" s="27">
        <v>10</v>
      </c>
      <c r="F295" s="27">
        <v>0</v>
      </c>
      <c r="G295" s="43">
        <v>2758.99</v>
      </c>
      <c r="H295" s="27" t="s">
        <v>8310</v>
      </c>
      <c r="I295" s="27" t="s">
        <v>8314</v>
      </c>
      <c r="J295" s="27" t="s">
        <v>8317</v>
      </c>
      <c r="K295" s="13" t="str">
        <f t="shared" si="24"/>
        <v>Aug</v>
      </c>
      <c r="L295" s="27">
        <f t="shared" si="25"/>
        <v>1997</v>
      </c>
      <c r="M295" s="27" t="str">
        <f t="shared" si="26"/>
        <v>tier - 2</v>
      </c>
      <c r="N295" s="27" t="str">
        <f t="shared" si="27"/>
        <v>tier - 1</v>
      </c>
      <c r="O295" s="44" t="str">
        <f t="shared" si="28"/>
        <v>10-Aug-1997</v>
      </c>
      <c r="P295" s="29">
        <f t="shared" si="29"/>
        <v>26</v>
      </c>
    </row>
    <row r="296" spans="2:16" ht="15.75" customHeight="1" x14ac:dyDescent="0.3">
      <c r="B296" s="12" t="s">
        <v>7306</v>
      </c>
      <c r="C296" s="27">
        <v>2004</v>
      </c>
      <c r="D296" s="13" t="s">
        <v>8313</v>
      </c>
      <c r="E296" s="27">
        <v>14</v>
      </c>
      <c r="F296" s="27">
        <v>0</v>
      </c>
      <c r="G296" s="43">
        <v>2773.46</v>
      </c>
      <c r="H296" s="27" t="s">
        <v>8310</v>
      </c>
      <c r="I296" s="27" t="s">
        <v>8314</v>
      </c>
      <c r="J296" s="27" t="s">
        <v>8332</v>
      </c>
      <c r="K296" s="13" t="str">
        <f t="shared" si="24"/>
        <v>Nov</v>
      </c>
      <c r="L296" s="27">
        <f t="shared" si="25"/>
        <v>2004</v>
      </c>
      <c r="M296" s="27" t="str">
        <f t="shared" si="26"/>
        <v>tier - 2</v>
      </c>
      <c r="N296" s="27" t="str">
        <f t="shared" si="27"/>
        <v>tier - 1</v>
      </c>
      <c r="O296" s="44" t="str">
        <f t="shared" si="28"/>
        <v>14-Nov-2004</v>
      </c>
      <c r="P296" s="29">
        <f t="shared" si="29"/>
        <v>19</v>
      </c>
    </row>
    <row r="297" spans="2:16" ht="15.75" customHeight="1" x14ac:dyDescent="0.3">
      <c r="B297" s="12" t="s">
        <v>7302</v>
      </c>
      <c r="C297" s="27">
        <v>1999</v>
      </c>
      <c r="D297" s="13" t="s">
        <v>8319</v>
      </c>
      <c r="E297" s="27">
        <v>29</v>
      </c>
      <c r="F297" s="27">
        <v>1</v>
      </c>
      <c r="G297" s="43">
        <v>2775.19</v>
      </c>
      <c r="H297" s="27" t="s">
        <v>8310</v>
      </c>
      <c r="I297" s="27" t="s">
        <v>8314</v>
      </c>
      <c r="J297" s="27" t="s">
        <v>8317</v>
      </c>
      <c r="K297" s="13" t="str">
        <f t="shared" si="24"/>
        <v>Aug</v>
      </c>
      <c r="L297" s="27">
        <f t="shared" si="25"/>
        <v>1999</v>
      </c>
      <c r="M297" s="27" t="str">
        <f t="shared" si="26"/>
        <v>tier - 2</v>
      </c>
      <c r="N297" s="27" t="str">
        <f t="shared" si="27"/>
        <v>tier - 1</v>
      </c>
      <c r="O297" s="44" t="str">
        <f t="shared" si="28"/>
        <v>29-Aug-1999</v>
      </c>
      <c r="P297" s="29">
        <f t="shared" si="29"/>
        <v>24</v>
      </c>
    </row>
    <row r="298" spans="2:16" ht="15.75" customHeight="1" x14ac:dyDescent="0.3">
      <c r="B298" s="12" t="s">
        <v>7300</v>
      </c>
      <c r="C298" s="27">
        <v>1999</v>
      </c>
      <c r="D298" s="13" t="s">
        <v>8318</v>
      </c>
      <c r="E298" s="27">
        <v>24</v>
      </c>
      <c r="F298" s="27">
        <v>1</v>
      </c>
      <c r="G298" s="43">
        <v>2789.06</v>
      </c>
      <c r="H298" s="27" t="s">
        <v>8310</v>
      </c>
      <c r="I298" s="27" t="s">
        <v>8311</v>
      </c>
      <c r="J298" s="27" t="s">
        <v>8317</v>
      </c>
      <c r="K298" s="13" t="str">
        <f t="shared" si="24"/>
        <v>Dec</v>
      </c>
      <c r="L298" s="27">
        <f t="shared" si="25"/>
        <v>1999</v>
      </c>
      <c r="M298" s="27" t="str">
        <f t="shared" si="26"/>
        <v>tier - 2</v>
      </c>
      <c r="N298" s="27" t="str">
        <f t="shared" si="27"/>
        <v>tier - 3</v>
      </c>
      <c r="O298" s="44" t="str">
        <f t="shared" si="28"/>
        <v>24-Dec-1999</v>
      </c>
      <c r="P298" s="29">
        <f t="shared" si="29"/>
        <v>24</v>
      </c>
    </row>
    <row r="299" spans="2:16" ht="15.75" customHeight="1" x14ac:dyDescent="0.3">
      <c r="B299" s="12" t="s">
        <v>7296</v>
      </c>
      <c r="C299" s="27">
        <v>2004</v>
      </c>
      <c r="D299" s="13" t="s">
        <v>8319</v>
      </c>
      <c r="E299" s="27">
        <v>4</v>
      </c>
      <c r="F299" s="27">
        <v>2</v>
      </c>
      <c r="G299" s="43">
        <v>2801.26</v>
      </c>
      <c r="H299" s="27" t="s">
        <v>8310</v>
      </c>
      <c r="I299" s="27" t="s">
        <v>8311</v>
      </c>
      <c r="J299" s="27" t="s">
        <v>8312</v>
      </c>
      <c r="K299" s="13" t="str">
        <f t="shared" si="24"/>
        <v>Aug</v>
      </c>
      <c r="L299" s="27">
        <f t="shared" si="25"/>
        <v>2004</v>
      </c>
      <c r="M299" s="27" t="str">
        <f t="shared" si="26"/>
        <v>tier - 2</v>
      </c>
      <c r="N299" s="27" t="str">
        <f t="shared" si="27"/>
        <v>tier - 3</v>
      </c>
      <c r="O299" s="44" t="str">
        <f t="shared" si="28"/>
        <v>4-Aug-2004</v>
      </c>
      <c r="P299" s="29">
        <f t="shared" si="29"/>
        <v>19</v>
      </c>
    </row>
    <row r="300" spans="2:16" ht="15.75" customHeight="1" x14ac:dyDescent="0.3">
      <c r="B300" s="12" t="s">
        <v>7294</v>
      </c>
      <c r="C300" s="27">
        <v>2003</v>
      </c>
      <c r="D300" s="13" t="s">
        <v>8316</v>
      </c>
      <c r="E300" s="27">
        <v>23</v>
      </c>
      <c r="F300" s="27">
        <v>2</v>
      </c>
      <c r="G300" s="43">
        <v>2803.7</v>
      </c>
      <c r="H300" s="27" t="s">
        <v>8310</v>
      </c>
      <c r="I300" s="27" t="s">
        <v>8314</v>
      </c>
      <c r="J300" s="27" t="s">
        <v>8317</v>
      </c>
      <c r="K300" s="13" t="str">
        <f t="shared" si="24"/>
        <v>Sep</v>
      </c>
      <c r="L300" s="27">
        <f t="shared" si="25"/>
        <v>2003</v>
      </c>
      <c r="M300" s="27" t="str">
        <f t="shared" si="26"/>
        <v>tier - 2</v>
      </c>
      <c r="N300" s="27" t="str">
        <f t="shared" si="27"/>
        <v>tier - 1</v>
      </c>
      <c r="O300" s="44" t="str">
        <f t="shared" si="28"/>
        <v>23-Sep-2003</v>
      </c>
      <c r="P300" s="29">
        <f t="shared" si="29"/>
        <v>20</v>
      </c>
    </row>
    <row r="301" spans="2:16" ht="15.75" customHeight="1" x14ac:dyDescent="0.3">
      <c r="B301" s="12" t="s">
        <v>7291</v>
      </c>
      <c r="C301" s="27">
        <v>2000</v>
      </c>
      <c r="D301" s="13" t="s">
        <v>8320</v>
      </c>
      <c r="E301" s="27">
        <v>1</v>
      </c>
      <c r="F301" s="27">
        <v>0</v>
      </c>
      <c r="G301" s="43">
        <v>2819.51</v>
      </c>
      <c r="H301" s="27" t="s">
        <v>8310</v>
      </c>
      <c r="I301" s="27" t="s">
        <v>8311</v>
      </c>
      <c r="J301" s="27" t="s">
        <v>8321</v>
      </c>
      <c r="K301" s="13" t="str">
        <f t="shared" si="24"/>
        <v>Oct</v>
      </c>
      <c r="L301" s="27">
        <f t="shared" si="25"/>
        <v>2000</v>
      </c>
      <c r="M301" s="27" t="str">
        <f t="shared" si="26"/>
        <v>tier - 2</v>
      </c>
      <c r="N301" s="27" t="str">
        <f t="shared" si="27"/>
        <v>tier - 3</v>
      </c>
      <c r="O301" s="44" t="str">
        <f t="shared" si="28"/>
        <v>1-Oct-2000</v>
      </c>
      <c r="P301" s="29">
        <f t="shared" si="29"/>
        <v>23</v>
      </c>
    </row>
    <row r="302" spans="2:16" ht="15.75" customHeight="1" x14ac:dyDescent="0.3">
      <c r="B302" s="12" t="s">
        <v>7288</v>
      </c>
      <c r="C302" s="27">
        <v>1998</v>
      </c>
      <c r="D302" s="13" t="s">
        <v>8313</v>
      </c>
      <c r="E302" s="27">
        <v>15</v>
      </c>
      <c r="F302" s="27">
        <v>0</v>
      </c>
      <c r="G302" s="43">
        <v>2842.76</v>
      </c>
      <c r="H302" s="27" t="s">
        <v>8310</v>
      </c>
      <c r="I302" s="27" t="s">
        <v>8311</v>
      </c>
      <c r="J302" s="27" t="s">
        <v>8317</v>
      </c>
      <c r="K302" s="13" t="str">
        <f t="shared" si="24"/>
        <v>Nov</v>
      </c>
      <c r="L302" s="27">
        <f t="shared" si="25"/>
        <v>1998</v>
      </c>
      <c r="M302" s="27" t="str">
        <f t="shared" si="26"/>
        <v>tier - 2</v>
      </c>
      <c r="N302" s="27" t="str">
        <f t="shared" si="27"/>
        <v>tier - 3</v>
      </c>
      <c r="O302" s="44" t="str">
        <f t="shared" si="28"/>
        <v>15-Nov-1998</v>
      </c>
      <c r="P302" s="29">
        <f t="shared" si="29"/>
        <v>25</v>
      </c>
    </row>
    <row r="303" spans="2:16" ht="15.75" customHeight="1" x14ac:dyDescent="0.3">
      <c r="B303" s="12" t="s">
        <v>7284</v>
      </c>
      <c r="C303" s="27">
        <v>1998</v>
      </c>
      <c r="D303" s="13" t="s">
        <v>8315</v>
      </c>
      <c r="E303" s="27">
        <v>17</v>
      </c>
      <c r="F303" s="27">
        <v>0</v>
      </c>
      <c r="G303" s="43">
        <v>2850.68</v>
      </c>
      <c r="H303" s="27" t="s">
        <v>8310</v>
      </c>
      <c r="I303" s="27" t="s">
        <v>8311</v>
      </c>
      <c r="J303" s="27" t="s">
        <v>8317</v>
      </c>
      <c r="K303" s="13" t="str">
        <f t="shared" si="24"/>
        <v>Jun</v>
      </c>
      <c r="L303" s="27">
        <f t="shared" si="25"/>
        <v>1998</v>
      </c>
      <c r="M303" s="27" t="str">
        <f t="shared" si="26"/>
        <v>tier - 2</v>
      </c>
      <c r="N303" s="27" t="str">
        <f t="shared" si="27"/>
        <v>tier - 3</v>
      </c>
      <c r="O303" s="44" t="str">
        <f t="shared" si="28"/>
        <v>17-Jun-1998</v>
      </c>
      <c r="P303" s="29">
        <f t="shared" si="29"/>
        <v>25</v>
      </c>
    </row>
    <row r="304" spans="2:16" ht="15.75" customHeight="1" x14ac:dyDescent="0.3">
      <c r="B304" s="12" t="s">
        <v>7280</v>
      </c>
      <c r="C304" s="27">
        <v>1998</v>
      </c>
      <c r="D304" s="13" t="s">
        <v>8316</v>
      </c>
      <c r="E304" s="27">
        <v>4</v>
      </c>
      <c r="F304" s="27">
        <v>0</v>
      </c>
      <c r="G304" s="43">
        <v>2855.44</v>
      </c>
      <c r="H304" s="27" t="s">
        <v>8310</v>
      </c>
      <c r="I304" s="27" t="s">
        <v>8311</v>
      </c>
      <c r="J304" s="27" t="s">
        <v>8317</v>
      </c>
      <c r="K304" s="13" t="str">
        <f t="shared" si="24"/>
        <v>Sep</v>
      </c>
      <c r="L304" s="27">
        <f t="shared" si="25"/>
        <v>1998</v>
      </c>
      <c r="M304" s="27" t="str">
        <f t="shared" si="26"/>
        <v>tier - 2</v>
      </c>
      <c r="N304" s="27" t="str">
        <f t="shared" si="27"/>
        <v>tier - 3</v>
      </c>
      <c r="O304" s="44" t="str">
        <f t="shared" si="28"/>
        <v>4-Sep-1998</v>
      </c>
      <c r="P304" s="29">
        <f t="shared" si="29"/>
        <v>25</v>
      </c>
    </row>
    <row r="305" spans="2:16" ht="15.75" customHeight="1" x14ac:dyDescent="0.3">
      <c r="B305" s="12" t="s">
        <v>7277</v>
      </c>
      <c r="C305" s="27">
        <v>1993</v>
      </c>
      <c r="D305" s="13" t="s">
        <v>8313</v>
      </c>
      <c r="E305" s="27">
        <v>1</v>
      </c>
      <c r="F305" s="27">
        <v>0</v>
      </c>
      <c r="G305" s="43">
        <v>2866.09</v>
      </c>
      <c r="H305" s="27" t="s">
        <v>8311</v>
      </c>
      <c r="I305" s="27" t="s">
        <v>8311</v>
      </c>
      <c r="J305" s="27" t="s">
        <v>8321</v>
      </c>
      <c r="K305" s="13" t="str">
        <f t="shared" si="24"/>
        <v>Nov</v>
      </c>
      <c r="L305" s="27">
        <f t="shared" si="25"/>
        <v>1993</v>
      </c>
      <c r="M305" s="27" t="str">
        <f t="shared" si="26"/>
        <v>tier - 3</v>
      </c>
      <c r="N305" s="27" t="str">
        <f t="shared" si="27"/>
        <v>tier - 3</v>
      </c>
      <c r="O305" s="44" t="str">
        <f t="shared" si="28"/>
        <v>1-Nov-1993</v>
      </c>
      <c r="P305" s="29">
        <f t="shared" si="29"/>
        <v>30</v>
      </c>
    </row>
    <row r="306" spans="2:16" ht="15.75" customHeight="1" x14ac:dyDescent="0.3">
      <c r="B306" s="12" t="s">
        <v>7273</v>
      </c>
      <c r="C306" s="27">
        <v>1993</v>
      </c>
      <c r="D306" s="13" t="s">
        <v>8319</v>
      </c>
      <c r="E306" s="27">
        <v>12</v>
      </c>
      <c r="F306" s="27">
        <v>0</v>
      </c>
      <c r="G306" s="43">
        <v>2867.12</v>
      </c>
      <c r="H306" s="27" t="s">
        <v>8314</v>
      </c>
      <c r="I306" s="27" t="s">
        <v>8311</v>
      </c>
      <c r="J306" s="27" t="s">
        <v>8312</v>
      </c>
      <c r="K306" s="13" t="str">
        <f t="shared" si="24"/>
        <v>Aug</v>
      </c>
      <c r="L306" s="27">
        <f t="shared" si="25"/>
        <v>1993</v>
      </c>
      <c r="M306" s="27" t="str">
        <f t="shared" si="26"/>
        <v>tier - 1</v>
      </c>
      <c r="N306" s="27" t="str">
        <f t="shared" si="27"/>
        <v>tier - 3</v>
      </c>
      <c r="O306" s="44" t="str">
        <f t="shared" si="28"/>
        <v>12-Aug-1993</v>
      </c>
      <c r="P306" s="29">
        <f t="shared" si="29"/>
        <v>30</v>
      </c>
    </row>
    <row r="307" spans="2:16" ht="15.75" customHeight="1" x14ac:dyDescent="0.3">
      <c r="B307" s="12" t="s">
        <v>7270</v>
      </c>
      <c r="C307" s="27">
        <v>1996</v>
      </c>
      <c r="D307" s="13" t="s">
        <v>8315</v>
      </c>
      <c r="E307" s="27">
        <v>21</v>
      </c>
      <c r="F307" s="27">
        <v>0</v>
      </c>
      <c r="G307" s="43">
        <v>2897.32</v>
      </c>
      <c r="H307" s="27" t="s">
        <v>8311</v>
      </c>
      <c r="I307" s="27" t="s">
        <v>8311</v>
      </c>
      <c r="J307" s="27" t="s">
        <v>8326</v>
      </c>
      <c r="K307" s="13" t="str">
        <f t="shared" si="24"/>
        <v>Jun</v>
      </c>
      <c r="L307" s="27">
        <f t="shared" si="25"/>
        <v>1996</v>
      </c>
      <c r="M307" s="27" t="str">
        <f t="shared" si="26"/>
        <v>tier - 3</v>
      </c>
      <c r="N307" s="27" t="str">
        <f t="shared" si="27"/>
        <v>tier - 3</v>
      </c>
      <c r="O307" s="44" t="str">
        <f t="shared" si="28"/>
        <v>21-Jun-1996</v>
      </c>
      <c r="P307" s="29">
        <f t="shared" si="29"/>
        <v>27</v>
      </c>
    </row>
    <row r="308" spans="2:16" ht="15.75" customHeight="1" x14ac:dyDescent="0.3">
      <c r="B308" s="12" t="s">
        <v>7266</v>
      </c>
      <c r="C308" s="27">
        <v>2000</v>
      </c>
      <c r="D308" s="13" t="s">
        <v>8309</v>
      </c>
      <c r="E308" s="27">
        <v>14</v>
      </c>
      <c r="F308" s="27">
        <v>0</v>
      </c>
      <c r="G308" s="43">
        <v>2897.46</v>
      </c>
      <c r="H308" s="27" t="s">
        <v>8310</v>
      </c>
      <c r="I308" s="27" t="s">
        <v>8314</v>
      </c>
      <c r="J308" s="27" t="s">
        <v>8317</v>
      </c>
      <c r="K308" s="13" t="str">
        <f t="shared" si="24"/>
        <v>Jul</v>
      </c>
      <c r="L308" s="27">
        <f t="shared" si="25"/>
        <v>2000</v>
      </c>
      <c r="M308" s="27" t="str">
        <f t="shared" si="26"/>
        <v>tier - 2</v>
      </c>
      <c r="N308" s="27" t="str">
        <f t="shared" si="27"/>
        <v>tier - 1</v>
      </c>
      <c r="O308" s="44" t="str">
        <f t="shared" si="28"/>
        <v>14-Jul-2000</v>
      </c>
      <c r="P308" s="29">
        <f t="shared" si="29"/>
        <v>23</v>
      </c>
    </row>
    <row r="309" spans="2:16" ht="15.75" customHeight="1" x14ac:dyDescent="0.3">
      <c r="B309" s="12" t="s">
        <v>7262</v>
      </c>
      <c r="C309" s="27">
        <v>1999</v>
      </c>
      <c r="D309" s="13" t="s">
        <v>8313</v>
      </c>
      <c r="E309" s="27">
        <v>1</v>
      </c>
      <c r="F309" s="27">
        <v>0</v>
      </c>
      <c r="G309" s="43">
        <v>2899.49</v>
      </c>
      <c r="H309" s="27" t="s">
        <v>8310</v>
      </c>
      <c r="I309" s="27" t="s">
        <v>8310</v>
      </c>
      <c r="J309" s="27" t="s">
        <v>8329</v>
      </c>
      <c r="K309" s="13" t="str">
        <f t="shared" si="24"/>
        <v>Nov</v>
      </c>
      <c r="L309" s="27">
        <f t="shared" si="25"/>
        <v>1999</v>
      </c>
      <c r="M309" s="27" t="str">
        <f t="shared" si="26"/>
        <v>tier - 2</v>
      </c>
      <c r="N309" s="27" t="str">
        <f t="shared" si="27"/>
        <v>tier - 2</v>
      </c>
      <c r="O309" s="44" t="str">
        <f t="shared" si="28"/>
        <v>1-Nov-1999</v>
      </c>
      <c r="P309" s="29">
        <f t="shared" si="29"/>
        <v>24</v>
      </c>
    </row>
    <row r="310" spans="2:16" ht="15.75" customHeight="1" x14ac:dyDescent="0.3">
      <c r="B310" s="12" t="s">
        <v>7259</v>
      </c>
      <c r="C310" s="27">
        <v>1996</v>
      </c>
      <c r="D310" s="13" t="s">
        <v>8320</v>
      </c>
      <c r="E310" s="27">
        <v>24</v>
      </c>
      <c r="F310" s="27">
        <v>1</v>
      </c>
      <c r="G310" s="43">
        <v>2902.91</v>
      </c>
      <c r="H310" s="27" t="s">
        <v>8310</v>
      </c>
      <c r="I310" s="27" t="s">
        <v>8310</v>
      </c>
      <c r="J310" s="27" t="s">
        <v>8312</v>
      </c>
      <c r="K310" s="13" t="str">
        <f t="shared" si="24"/>
        <v>Oct</v>
      </c>
      <c r="L310" s="27">
        <f t="shared" si="25"/>
        <v>1996</v>
      </c>
      <c r="M310" s="27" t="str">
        <f t="shared" si="26"/>
        <v>tier - 2</v>
      </c>
      <c r="N310" s="27" t="str">
        <f t="shared" si="27"/>
        <v>tier - 2</v>
      </c>
      <c r="O310" s="44" t="str">
        <f t="shared" si="28"/>
        <v>24-Oct-1996</v>
      </c>
      <c r="P310" s="29">
        <f t="shared" si="29"/>
        <v>27</v>
      </c>
    </row>
    <row r="311" spans="2:16" ht="15.75" customHeight="1" x14ac:dyDescent="0.3">
      <c r="B311" s="12" t="s">
        <v>7255</v>
      </c>
      <c r="C311" s="27">
        <v>1996</v>
      </c>
      <c r="D311" s="13" t="s">
        <v>8315</v>
      </c>
      <c r="E311" s="27">
        <v>13</v>
      </c>
      <c r="F311" s="27">
        <v>1</v>
      </c>
      <c r="G311" s="43">
        <v>2904.09</v>
      </c>
      <c r="H311" s="27" t="s">
        <v>8310</v>
      </c>
      <c r="I311" s="27" t="s">
        <v>8310</v>
      </c>
      <c r="J311" s="27" t="s">
        <v>8321</v>
      </c>
      <c r="K311" s="13" t="str">
        <f t="shared" si="24"/>
        <v>Jun</v>
      </c>
      <c r="L311" s="27">
        <f t="shared" si="25"/>
        <v>1996</v>
      </c>
      <c r="M311" s="27" t="str">
        <f t="shared" si="26"/>
        <v>tier - 2</v>
      </c>
      <c r="N311" s="27" t="str">
        <f t="shared" si="27"/>
        <v>tier - 2</v>
      </c>
      <c r="O311" s="44" t="str">
        <f t="shared" si="28"/>
        <v>13-Jun-1996</v>
      </c>
      <c r="P311" s="29">
        <f t="shared" si="29"/>
        <v>27</v>
      </c>
    </row>
    <row r="312" spans="2:16" ht="15.75" customHeight="1" x14ac:dyDescent="0.3">
      <c r="B312" s="12" t="s">
        <v>7252</v>
      </c>
      <c r="C312" s="27">
        <v>2003</v>
      </c>
      <c r="D312" s="13" t="s">
        <v>8315</v>
      </c>
      <c r="E312" s="27">
        <v>5</v>
      </c>
      <c r="F312" s="27">
        <v>2</v>
      </c>
      <c r="G312" s="43">
        <v>2913.57</v>
      </c>
      <c r="H312" s="27" t="s">
        <v>8310</v>
      </c>
      <c r="I312" s="27" t="s">
        <v>8310</v>
      </c>
      <c r="J312" s="27" t="s">
        <v>8321</v>
      </c>
      <c r="K312" s="13" t="str">
        <f t="shared" si="24"/>
        <v>Jun</v>
      </c>
      <c r="L312" s="27">
        <f t="shared" si="25"/>
        <v>2003</v>
      </c>
      <c r="M312" s="27" t="str">
        <f t="shared" si="26"/>
        <v>tier - 2</v>
      </c>
      <c r="N312" s="27" t="str">
        <f t="shared" si="27"/>
        <v>tier - 2</v>
      </c>
      <c r="O312" s="44" t="str">
        <f t="shared" si="28"/>
        <v>5-Jun-2003</v>
      </c>
      <c r="P312" s="29">
        <f t="shared" si="29"/>
        <v>20</v>
      </c>
    </row>
    <row r="313" spans="2:16" ht="15.75" customHeight="1" x14ac:dyDescent="0.3">
      <c r="B313" s="12" t="s">
        <v>7248</v>
      </c>
      <c r="C313" s="27">
        <v>1996</v>
      </c>
      <c r="D313" s="13" t="s">
        <v>8315</v>
      </c>
      <c r="E313" s="27">
        <v>30</v>
      </c>
      <c r="F313" s="27">
        <v>1</v>
      </c>
      <c r="G313" s="43">
        <v>2927.06</v>
      </c>
      <c r="H313" s="27" t="s">
        <v>8310</v>
      </c>
      <c r="I313" s="27" t="s">
        <v>8310</v>
      </c>
      <c r="J313" s="27" t="s">
        <v>8312</v>
      </c>
      <c r="K313" s="13" t="str">
        <f t="shared" si="24"/>
        <v>Jun</v>
      </c>
      <c r="L313" s="27">
        <f t="shared" si="25"/>
        <v>1996</v>
      </c>
      <c r="M313" s="27" t="str">
        <f t="shared" si="26"/>
        <v>tier - 2</v>
      </c>
      <c r="N313" s="27" t="str">
        <f t="shared" si="27"/>
        <v>tier - 2</v>
      </c>
      <c r="O313" s="44" t="str">
        <f t="shared" si="28"/>
        <v>30-Jun-1996</v>
      </c>
      <c r="P313" s="29">
        <f t="shared" si="29"/>
        <v>27</v>
      </c>
    </row>
    <row r="314" spans="2:16" ht="15.75" customHeight="1" x14ac:dyDescent="0.3">
      <c r="B314" s="12" t="s">
        <v>7244</v>
      </c>
      <c r="C314" s="27">
        <v>2002</v>
      </c>
      <c r="D314" s="13" t="s">
        <v>8316</v>
      </c>
      <c r="E314" s="27">
        <v>30</v>
      </c>
      <c r="F314" s="27">
        <v>0</v>
      </c>
      <c r="G314" s="43">
        <v>2943.41</v>
      </c>
      <c r="H314" s="27" t="s">
        <v>8310</v>
      </c>
      <c r="I314" s="27" t="s">
        <v>8311</v>
      </c>
      <c r="J314" s="27" t="s">
        <v>8317</v>
      </c>
      <c r="K314" s="13" t="str">
        <f t="shared" si="24"/>
        <v>Sep</v>
      </c>
      <c r="L314" s="27">
        <f t="shared" si="25"/>
        <v>2002</v>
      </c>
      <c r="M314" s="27" t="str">
        <f t="shared" si="26"/>
        <v>tier - 2</v>
      </c>
      <c r="N314" s="27" t="str">
        <f t="shared" si="27"/>
        <v>tier - 3</v>
      </c>
      <c r="O314" s="44" t="str">
        <f t="shared" si="28"/>
        <v>30-Sep-2002</v>
      </c>
      <c r="P314" s="29">
        <f t="shared" si="29"/>
        <v>21</v>
      </c>
    </row>
    <row r="315" spans="2:16" ht="15.75" customHeight="1" x14ac:dyDescent="0.3">
      <c r="B315" s="12" t="s">
        <v>7240</v>
      </c>
      <c r="C315" s="27">
        <v>1995</v>
      </c>
      <c r="D315" s="13" t="s">
        <v>8316</v>
      </c>
      <c r="E315" s="27">
        <v>24</v>
      </c>
      <c r="F315" s="27">
        <v>0</v>
      </c>
      <c r="G315" s="43">
        <v>2974.13</v>
      </c>
      <c r="H315" s="27" t="s">
        <v>8310</v>
      </c>
      <c r="I315" s="27" t="s">
        <v>8314</v>
      </c>
      <c r="J315" s="27" t="s">
        <v>8321</v>
      </c>
      <c r="K315" s="13" t="str">
        <f t="shared" si="24"/>
        <v>Sep</v>
      </c>
      <c r="L315" s="27">
        <f t="shared" si="25"/>
        <v>1995</v>
      </c>
      <c r="M315" s="27" t="str">
        <f t="shared" si="26"/>
        <v>tier - 2</v>
      </c>
      <c r="N315" s="27" t="str">
        <f t="shared" si="27"/>
        <v>tier - 1</v>
      </c>
      <c r="O315" s="44" t="str">
        <f t="shared" si="28"/>
        <v>24-Sep-1995</v>
      </c>
      <c r="P315" s="29">
        <f t="shared" si="29"/>
        <v>28</v>
      </c>
    </row>
    <row r="316" spans="2:16" ht="15.75" customHeight="1" x14ac:dyDescent="0.3">
      <c r="B316" s="12" t="s">
        <v>7236</v>
      </c>
      <c r="C316" s="27">
        <v>1987</v>
      </c>
      <c r="D316" s="13" t="s">
        <v>8315</v>
      </c>
      <c r="E316" s="27">
        <v>18</v>
      </c>
      <c r="F316" s="27">
        <v>3</v>
      </c>
      <c r="G316" s="43">
        <v>2979.52</v>
      </c>
      <c r="H316" s="27" t="s">
        <v>8310</v>
      </c>
      <c r="I316" s="27" t="s">
        <v>8311</v>
      </c>
      <c r="J316" s="27" t="s">
        <v>8312</v>
      </c>
      <c r="K316" s="13" t="str">
        <f t="shared" si="24"/>
        <v>Jun</v>
      </c>
      <c r="L316" s="27">
        <f t="shared" si="25"/>
        <v>1987</v>
      </c>
      <c r="M316" s="27" t="str">
        <f t="shared" si="26"/>
        <v>tier - 2</v>
      </c>
      <c r="N316" s="27" t="str">
        <f t="shared" si="27"/>
        <v>tier - 3</v>
      </c>
      <c r="O316" s="44" t="str">
        <f t="shared" si="28"/>
        <v>18-Jun-1987</v>
      </c>
      <c r="P316" s="29">
        <f t="shared" si="29"/>
        <v>36</v>
      </c>
    </row>
    <row r="317" spans="2:16" ht="15.75" customHeight="1" x14ac:dyDescent="0.3">
      <c r="B317" s="12" t="s">
        <v>7232</v>
      </c>
      <c r="C317" s="27">
        <v>1991</v>
      </c>
      <c r="D317" s="13" t="s">
        <v>8313</v>
      </c>
      <c r="E317" s="27">
        <v>20</v>
      </c>
      <c r="F317" s="27">
        <v>3</v>
      </c>
      <c r="G317" s="43">
        <v>2985.67</v>
      </c>
      <c r="H317" s="27" t="s">
        <v>8310</v>
      </c>
      <c r="I317" s="27" t="s">
        <v>8310</v>
      </c>
      <c r="J317" s="27" t="s">
        <v>8312</v>
      </c>
      <c r="K317" s="13" t="str">
        <f t="shared" si="24"/>
        <v>Nov</v>
      </c>
      <c r="L317" s="27">
        <f t="shared" si="25"/>
        <v>1991</v>
      </c>
      <c r="M317" s="27" t="str">
        <f t="shared" si="26"/>
        <v>tier - 2</v>
      </c>
      <c r="N317" s="27" t="str">
        <f t="shared" si="27"/>
        <v>tier - 2</v>
      </c>
      <c r="O317" s="44" t="str">
        <f t="shared" si="28"/>
        <v>20-Nov-1991</v>
      </c>
      <c r="P317" s="29">
        <f t="shared" si="29"/>
        <v>32</v>
      </c>
    </row>
    <row r="318" spans="2:16" ht="15.75" customHeight="1" x14ac:dyDescent="0.3">
      <c r="B318" s="12" t="s">
        <v>7230</v>
      </c>
      <c r="C318" s="27">
        <v>2002</v>
      </c>
      <c r="D318" s="13" t="s">
        <v>8318</v>
      </c>
      <c r="E318" s="27">
        <v>15</v>
      </c>
      <c r="F318" s="27">
        <v>0</v>
      </c>
      <c r="G318" s="43">
        <v>3012.22</v>
      </c>
      <c r="H318" s="27" t="s">
        <v>8310</v>
      </c>
      <c r="I318" s="27" t="s">
        <v>8311</v>
      </c>
      <c r="J318" s="27" t="s">
        <v>8317</v>
      </c>
      <c r="K318" s="13" t="str">
        <f t="shared" si="24"/>
        <v>Dec</v>
      </c>
      <c r="L318" s="27">
        <f t="shared" si="25"/>
        <v>2002</v>
      </c>
      <c r="M318" s="27" t="str">
        <f t="shared" si="26"/>
        <v>tier - 2</v>
      </c>
      <c r="N318" s="27" t="str">
        <f t="shared" si="27"/>
        <v>tier - 3</v>
      </c>
      <c r="O318" s="44" t="str">
        <f t="shared" si="28"/>
        <v>15-Dec-2002</v>
      </c>
      <c r="P318" s="29">
        <f t="shared" si="29"/>
        <v>21</v>
      </c>
    </row>
    <row r="319" spans="2:16" ht="15.75" customHeight="1" x14ac:dyDescent="0.3">
      <c r="B319" s="12" t="s">
        <v>7226</v>
      </c>
      <c r="C319" s="27">
        <v>1988</v>
      </c>
      <c r="D319" s="13" t="s">
        <v>8316</v>
      </c>
      <c r="E319" s="27">
        <v>28</v>
      </c>
      <c r="F319" s="27">
        <v>3</v>
      </c>
      <c r="G319" s="43">
        <v>3018.04</v>
      </c>
      <c r="H319" s="27" t="s">
        <v>8310</v>
      </c>
      <c r="I319" s="27" t="s">
        <v>8310</v>
      </c>
      <c r="J319" s="27" t="s">
        <v>8317</v>
      </c>
      <c r="K319" s="13" t="str">
        <f t="shared" si="24"/>
        <v>Sep</v>
      </c>
      <c r="L319" s="27">
        <f t="shared" si="25"/>
        <v>1988</v>
      </c>
      <c r="M319" s="27" t="str">
        <f t="shared" si="26"/>
        <v>tier - 2</v>
      </c>
      <c r="N319" s="27" t="str">
        <f t="shared" si="27"/>
        <v>tier - 2</v>
      </c>
      <c r="O319" s="44" t="str">
        <f t="shared" si="28"/>
        <v>28-Sep-1988</v>
      </c>
      <c r="P319" s="29">
        <f t="shared" si="29"/>
        <v>35</v>
      </c>
    </row>
    <row r="320" spans="2:16" ht="15.75" customHeight="1" x14ac:dyDescent="0.3">
      <c r="B320" s="12" t="s">
        <v>7223</v>
      </c>
      <c r="C320" s="27">
        <v>1997</v>
      </c>
      <c r="D320" s="13" t="s">
        <v>8318</v>
      </c>
      <c r="E320" s="27">
        <v>19</v>
      </c>
      <c r="F320" s="27">
        <v>0</v>
      </c>
      <c r="G320" s="43">
        <v>3021.81</v>
      </c>
      <c r="H320" s="27" t="s">
        <v>8310</v>
      </c>
      <c r="I320" s="27" t="s">
        <v>8311</v>
      </c>
      <c r="J320" s="27" t="s">
        <v>8317</v>
      </c>
      <c r="K320" s="13" t="str">
        <f t="shared" si="24"/>
        <v>Dec</v>
      </c>
      <c r="L320" s="27">
        <f t="shared" si="25"/>
        <v>1997</v>
      </c>
      <c r="M320" s="27" t="str">
        <f t="shared" si="26"/>
        <v>tier - 2</v>
      </c>
      <c r="N320" s="27" t="str">
        <f t="shared" si="27"/>
        <v>tier - 3</v>
      </c>
      <c r="O320" s="44" t="str">
        <f t="shared" si="28"/>
        <v>19-Dec-1997</v>
      </c>
      <c r="P320" s="29">
        <f t="shared" si="29"/>
        <v>26</v>
      </c>
    </row>
    <row r="321" spans="2:16" ht="15.75" customHeight="1" x14ac:dyDescent="0.3">
      <c r="B321" s="12" t="s">
        <v>7220</v>
      </c>
      <c r="C321" s="27">
        <v>1998</v>
      </c>
      <c r="D321" s="13" t="s">
        <v>8316</v>
      </c>
      <c r="E321" s="27">
        <v>15</v>
      </c>
      <c r="F321" s="27">
        <v>0</v>
      </c>
      <c r="G321" s="43">
        <v>3044.21</v>
      </c>
      <c r="H321" s="27" t="s">
        <v>8310</v>
      </c>
      <c r="I321" s="27" t="s">
        <v>8311</v>
      </c>
      <c r="J321" s="27" t="s">
        <v>8329</v>
      </c>
      <c r="K321" s="13" t="str">
        <f t="shared" si="24"/>
        <v>Sep</v>
      </c>
      <c r="L321" s="27">
        <f t="shared" si="25"/>
        <v>1998</v>
      </c>
      <c r="M321" s="27" t="str">
        <f t="shared" si="26"/>
        <v>tier - 2</v>
      </c>
      <c r="N321" s="27" t="str">
        <f t="shared" si="27"/>
        <v>tier - 3</v>
      </c>
      <c r="O321" s="44" t="str">
        <f t="shared" si="28"/>
        <v>15-Sep-1998</v>
      </c>
      <c r="P321" s="29">
        <f t="shared" si="29"/>
        <v>25</v>
      </c>
    </row>
    <row r="322" spans="2:16" ht="15.75" customHeight="1" x14ac:dyDescent="0.3">
      <c r="B322" s="12" t="s">
        <v>7216</v>
      </c>
      <c r="C322" s="27">
        <v>1998</v>
      </c>
      <c r="D322" s="13" t="s">
        <v>8319</v>
      </c>
      <c r="E322" s="27">
        <v>9</v>
      </c>
      <c r="F322" s="27">
        <v>0</v>
      </c>
      <c r="G322" s="43">
        <v>3046.06</v>
      </c>
      <c r="H322" s="27" t="s">
        <v>8310</v>
      </c>
      <c r="I322" s="27" t="s">
        <v>8314</v>
      </c>
      <c r="J322" s="27" t="s">
        <v>8330</v>
      </c>
      <c r="K322" s="13" t="str">
        <f t="shared" si="24"/>
        <v>Aug</v>
      </c>
      <c r="L322" s="27">
        <f t="shared" si="25"/>
        <v>1998</v>
      </c>
      <c r="M322" s="27" t="str">
        <f t="shared" si="26"/>
        <v>tier - 2</v>
      </c>
      <c r="N322" s="27" t="str">
        <f t="shared" si="27"/>
        <v>tier - 1</v>
      </c>
      <c r="O322" s="44" t="str">
        <f t="shared" si="28"/>
        <v>9-Aug-1998</v>
      </c>
      <c r="P322" s="29">
        <f t="shared" si="29"/>
        <v>25</v>
      </c>
    </row>
    <row r="323" spans="2:16" ht="15.75" customHeight="1" x14ac:dyDescent="0.3">
      <c r="B323" s="12" t="s">
        <v>7213</v>
      </c>
      <c r="C323" s="27">
        <v>1997</v>
      </c>
      <c r="D323" s="13" t="s">
        <v>8318</v>
      </c>
      <c r="E323" s="27">
        <v>22</v>
      </c>
      <c r="F323" s="27">
        <v>0</v>
      </c>
      <c r="G323" s="43">
        <v>3051.73</v>
      </c>
      <c r="H323" s="27" t="s">
        <v>8310</v>
      </c>
      <c r="I323" s="27" t="s">
        <v>8310</v>
      </c>
      <c r="J323" s="27" t="s">
        <v>8321</v>
      </c>
      <c r="K323" s="13" t="str">
        <f t="shared" ref="K323:K386" si="30">IF(D323="?", "Sep",D323)</f>
        <v>Dec</v>
      </c>
      <c r="L323" s="27">
        <f t="shared" ref="L323:L386" si="31">IF(C323="?","1983",C323)</f>
        <v>1997</v>
      </c>
      <c r="M323" s="27" t="str">
        <f t="shared" ref="M323:M386" si="32">IF(H323="?", "tier - 2",H323)</f>
        <v>tier - 2</v>
      </c>
      <c r="N323" s="27" t="str">
        <f t="shared" ref="N323:N386" si="33">IF(I323="?", "tier - 2", I323)</f>
        <v>tier - 2</v>
      </c>
      <c r="O323" s="44" t="str">
        <f t="shared" ref="O323:O386" si="34">CONCATENATE(E323&amp;"-"&amp;K323&amp;"-"&amp;L323)</f>
        <v>22-Dec-1997</v>
      </c>
      <c r="P323" s="29">
        <f t="shared" ref="P323:P386" si="35">2023-L323</f>
        <v>26</v>
      </c>
    </row>
    <row r="324" spans="2:16" ht="15.75" customHeight="1" x14ac:dyDescent="0.3">
      <c r="B324" s="12" t="s">
        <v>7209</v>
      </c>
      <c r="C324" s="27">
        <v>2002</v>
      </c>
      <c r="D324" s="13" t="s">
        <v>8315</v>
      </c>
      <c r="E324" s="27">
        <v>21</v>
      </c>
      <c r="F324" s="27">
        <v>2</v>
      </c>
      <c r="G324" s="43">
        <v>3056.39</v>
      </c>
      <c r="H324" s="27" t="s">
        <v>8310</v>
      </c>
      <c r="I324" s="27" t="s">
        <v>8311</v>
      </c>
      <c r="J324" s="27" t="s">
        <v>8312</v>
      </c>
      <c r="K324" s="13" t="str">
        <f t="shared" si="30"/>
        <v>Jun</v>
      </c>
      <c r="L324" s="27">
        <f t="shared" si="31"/>
        <v>2002</v>
      </c>
      <c r="M324" s="27" t="str">
        <f t="shared" si="32"/>
        <v>tier - 2</v>
      </c>
      <c r="N324" s="27" t="str">
        <f t="shared" si="33"/>
        <v>tier - 3</v>
      </c>
      <c r="O324" s="44" t="str">
        <f t="shared" si="34"/>
        <v>21-Jun-2002</v>
      </c>
      <c r="P324" s="29">
        <f t="shared" si="35"/>
        <v>21</v>
      </c>
    </row>
    <row r="325" spans="2:16" ht="15.75" customHeight="1" x14ac:dyDescent="0.3">
      <c r="B325" s="12" t="s">
        <v>7205</v>
      </c>
      <c r="C325" s="27">
        <v>1994</v>
      </c>
      <c r="D325" s="13" t="s">
        <v>8316</v>
      </c>
      <c r="E325" s="27">
        <v>26</v>
      </c>
      <c r="F325" s="27">
        <v>0</v>
      </c>
      <c r="G325" s="43">
        <v>3062.51</v>
      </c>
      <c r="H325" s="27" t="s">
        <v>8311</v>
      </c>
      <c r="I325" s="27" t="s">
        <v>8314</v>
      </c>
      <c r="J325" s="27" t="s">
        <v>8317</v>
      </c>
      <c r="K325" s="13" t="str">
        <f t="shared" si="30"/>
        <v>Sep</v>
      </c>
      <c r="L325" s="27">
        <f t="shared" si="31"/>
        <v>1994</v>
      </c>
      <c r="M325" s="27" t="str">
        <f t="shared" si="32"/>
        <v>tier - 3</v>
      </c>
      <c r="N325" s="27" t="str">
        <f t="shared" si="33"/>
        <v>tier - 1</v>
      </c>
      <c r="O325" s="44" t="str">
        <f t="shared" si="34"/>
        <v>26-Sep-1994</v>
      </c>
      <c r="P325" s="29">
        <f t="shared" si="35"/>
        <v>29</v>
      </c>
    </row>
    <row r="326" spans="2:16" ht="15.75" customHeight="1" x14ac:dyDescent="0.3">
      <c r="B326" s="12" t="s">
        <v>7202</v>
      </c>
      <c r="C326" s="27">
        <v>1989</v>
      </c>
      <c r="D326" s="13" t="s">
        <v>8320</v>
      </c>
      <c r="E326" s="27">
        <v>1</v>
      </c>
      <c r="F326" s="27">
        <v>3</v>
      </c>
      <c r="G326" s="43">
        <v>3065.49</v>
      </c>
      <c r="H326" s="27" t="s">
        <v>8310</v>
      </c>
      <c r="I326" s="27" t="s">
        <v>8314</v>
      </c>
      <c r="J326" s="27" t="s">
        <v>8317</v>
      </c>
      <c r="K326" s="13" t="str">
        <f t="shared" si="30"/>
        <v>Oct</v>
      </c>
      <c r="L326" s="27">
        <f t="shared" si="31"/>
        <v>1989</v>
      </c>
      <c r="M326" s="27" t="str">
        <f t="shared" si="32"/>
        <v>tier - 2</v>
      </c>
      <c r="N326" s="27" t="str">
        <f t="shared" si="33"/>
        <v>tier - 1</v>
      </c>
      <c r="O326" s="44" t="str">
        <f t="shared" si="34"/>
        <v>1-Oct-1989</v>
      </c>
      <c r="P326" s="29">
        <f t="shared" si="35"/>
        <v>34</v>
      </c>
    </row>
    <row r="327" spans="2:16" ht="15.75" customHeight="1" x14ac:dyDescent="0.3">
      <c r="B327" s="12" t="s">
        <v>7199</v>
      </c>
      <c r="C327" s="27">
        <v>1995</v>
      </c>
      <c r="D327" s="13" t="s">
        <v>8316</v>
      </c>
      <c r="E327" s="27">
        <v>10</v>
      </c>
      <c r="F327" s="27">
        <v>0</v>
      </c>
      <c r="G327" s="43">
        <v>3070.81</v>
      </c>
      <c r="H327" s="27" t="s">
        <v>8311</v>
      </c>
      <c r="I327" s="27" t="s">
        <v>8314</v>
      </c>
      <c r="J327" s="27" t="s">
        <v>8333</v>
      </c>
      <c r="K327" s="13" t="str">
        <f t="shared" si="30"/>
        <v>Sep</v>
      </c>
      <c r="L327" s="27">
        <f t="shared" si="31"/>
        <v>1995</v>
      </c>
      <c r="M327" s="27" t="str">
        <f t="shared" si="32"/>
        <v>tier - 3</v>
      </c>
      <c r="N327" s="27" t="str">
        <f t="shared" si="33"/>
        <v>tier - 1</v>
      </c>
      <c r="O327" s="44" t="str">
        <f t="shared" si="34"/>
        <v>10-Sep-1995</v>
      </c>
      <c r="P327" s="29">
        <f t="shared" si="35"/>
        <v>28</v>
      </c>
    </row>
    <row r="328" spans="2:16" ht="15.75" customHeight="1" x14ac:dyDescent="0.3">
      <c r="B328" s="12" t="s">
        <v>7196</v>
      </c>
      <c r="C328" s="27">
        <v>2001</v>
      </c>
      <c r="D328" s="13" t="s">
        <v>8320</v>
      </c>
      <c r="E328" s="27">
        <v>13</v>
      </c>
      <c r="F328" s="27">
        <v>2</v>
      </c>
      <c r="G328" s="43">
        <v>3077.1</v>
      </c>
      <c r="H328" s="27" t="s">
        <v>8310</v>
      </c>
      <c r="I328" s="27" t="s">
        <v>8314</v>
      </c>
      <c r="J328" s="27" t="s">
        <v>8317</v>
      </c>
      <c r="K328" s="13" t="str">
        <f t="shared" si="30"/>
        <v>Oct</v>
      </c>
      <c r="L328" s="27">
        <f t="shared" si="31"/>
        <v>2001</v>
      </c>
      <c r="M328" s="27" t="str">
        <f t="shared" si="32"/>
        <v>tier - 2</v>
      </c>
      <c r="N328" s="27" t="str">
        <f t="shared" si="33"/>
        <v>tier - 1</v>
      </c>
      <c r="O328" s="44" t="str">
        <f t="shared" si="34"/>
        <v>13-Oct-2001</v>
      </c>
      <c r="P328" s="29">
        <f t="shared" si="35"/>
        <v>22</v>
      </c>
    </row>
    <row r="329" spans="2:16" ht="15.75" customHeight="1" x14ac:dyDescent="0.3">
      <c r="B329" s="12" t="s">
        <v>7193</v>
      </c>
      <c r="C329" s="27">
        <v>1987</v>
      </c>
      <c r="D329" s="13" t="s">
        <v>8319</v>
      </c>
      <c r="E329" s="27">
        <v>1</v>
      </c>
      <c r="F329" s="27">
        <v>3</v>
      </c>
      <c r="G329" s="43">
        <v>3088.06</v>
      </c>
      <c r="H329" s="27" t="s">
        <v>8310</v>
      </c>
      <c r="I329" s="27" t="s">
        <v>8310</v>
      </c>
      <c r="J329" s="27" t="s">
        <v>8312</v>
      </c>
      <c r="K329" s="13" t="str">
        <f t="shared" si="30"/>
        <v>Aug</v>
      </c>
      <c r="L329" s="27">
        <f t="shared" si="31"/>
        <v>1987</v>
      </c>
      <c r="M329" s="27" t="str">
        <f t="shared" si="32"/>
        <v>tier - 2</v>
      </c>
      <c r="N329" s="27" t="str">
        <f t="shared" si="33"/>
        <v>tier - 2</v>
      </c>
      <c r="O329" s="44" t="str">
        <f t="shared" si="34"/>
        <v>1-Aug-1987</v>
      </c>
      <c r="P329" s="29">
        <f t="shared" si="35"/>
        <v>36</v>
      </c>
    </row>
    <row r="330" spans="2:16" ht="15.75" customHeight="1" x14ac:dyDescent="0.3">
      <c r="B330" s="12" t="s">
        <v>7189</v>
      </c>
      <c r="C330" s="27">
        <v>1999</v>
      </c>
      <c r="D330" s="13" t="s">
        <v>8315</v>
      </c>
      <c r="E330" s="27">
        <v>25</v>
      </c>
      <c r="F330" s="27">
        <v>0</v>
      </c>
      <c r="G330" s="43">
        <v>3128.35</v>
      </c>
      <c r="H330" s="27" t="s">
        <v>8310</v>
      </c>
      <c r="I330" s="27" t="s">
        <v>8311</v>
      </c>
      <c r="J330" s="27" t="s">
        <v>8332</v>
      </c>
      <c r="K330" s="13" t="str">
        <f t="shared" si="30"/>
        <v>Jun</v>
      </c>
      <c r="L330" s="27">
        <f t="shared" si="31"/>
        <v>1999</v>
      </c>
      <c r="M330" s="27" t="str">
        <f t="shared" si="32"/>
        <v>tier - 2</v>
      </c>
      <c r="N330" s="27" t="str">
        <f t="shared" si="33"/>
        <v>tier - 3</v>
      </c>
      <c r="O330" s="44" t="str">
        <f t="shared" si="34"/>
        <v>25-Jun-1999</v>
      </c>
      <c r="P330" s="29">
        <f t="shared" si="35"/>
        <v>24</v>
      </c>
    </row>
    <row r="331" spans="2:16" ht="15.75" customHeight="1" x14ac:dyDescent="0.3">
      <c r="B331" s="12" t="s">
        <v>7185</v>
      </c>
      <c r="C331" s="27">
        <v>1994</v>
      </c>
      <c r="D331" s="13" t="s">
        <v>8309</v>
      </c>
      <c r="E331" s="27">
        <v>10</v>
      </c>
      <c r="F331" s="27">
        <v>0</v>
      </c>
      <c r="G331" s="43">
        <v>3161.45</v>
      </c>
      <c r="H331" s="27" t="s">
        <v>8310</v>
      </c>
      <c r="I331" s="27" t="s">
        <v>8314</v>
      </c>
      <c r="J331" s="27" t="s">
        <v>8321</v>
      </c>
      <c r="K331" s="13" t="str">
        <f t="shared" si="30"/>
        <v>Jul</v>
      </c>
      <c r="L331" s="27">
        <f t="shared" si="31"/>
        <v>1994</v>
      </c>
      <c r="M331" s="27" t="str">
        <f t="shared" si="32"/>
        <v>tier - 2</v>
      </c>
      <c r="N331" s="27" t="str">
        <f t="shared" si="33"/>
        <v>tier - 1</v>
      </c>
      <c r="O331" s="44" t="str">
        <f t="shared" si="34"/>
        <v>10-Jul-1994</v>
      </c>
      <c r="P331" s="29">
        <f t="shared" si="35"/>
        <v>29</v>
      </c>
    </row>
    <row r="332" spans="2:16" ht="15.75" customHeight="1" x14ac:dyDescent="0.3">
      <c r="B332" s="12" t="s">
        <v>7182</v>
      </c>
      <c r="C332" s="27">
        <v>1993</v>
      </c>
      <c r="D332" s="13" t="s">
        <v>8316</v>
      </c>
      <c r="E332" s="27">
        <v>25</v>
      </c>
      <c r="F332" s="27">
        <v>0</v>
      </c>
      <c r="G332" s="43">
        <v>3162.02</v>
      </c>
      <c r="H332" s="27" t="s">
        <v>8310</v>
      </c>
      <c r="I332" s="27" t="s">
        <v>8311</v>
      </c>
      <c r="J332" s="27" t="s">
        <v>8312</v>
      </c>
      <c r="K332" s="13" t="str">
        <f t="shared" si="30"/>
        <v>Sep</v>
      </c>
      <c r="L332" s="27">
        <f t="shared" si="31"/>
        <v>1993</v>
      </c>
      <c r="M332" s="27" t="str">
        <f t="shared" si="32"/>
        <v>tier - 2</v>
      </c>
      <c r="N332" s="27" t="str">
        <f t="shared" si="33"/>
        <v>tier - 3</v>
      </c>
      <c r="O332" s="44" t="str">
        <f t="shared" si="34"/>
        <v>25-Sep-1993</v>
      </c>
      <c r="P332" s="29">
        <f t="shared" si="35"/>
        <v>30</v>
      </c>
    </row>
    <row r="333" spans="2:16" ht="15.75" customHeight="1" x14ac:dyDescent="0.3">
      <c r="B333" s="12" t="s">
        <v>7179</v>
      </c>
      <c r="C333" s="27">
        <v>2001</v>
      </c>
      <c r="D333" s="13" t="s">
        <v>8319</v>
      </c>
      <c r="E333" s="27">
        <v>29</v>
      </c>
      <c r="F333" s="27">
        <v>1</v>
      </c>
      <c r="G333" s="43">
        <v>3167.46</v>
      </c>
      <c r="H333" s="27" t="s">
        <v>8310</v>
      </c>
      <c r="I333" s="27" t="s">
        <v>8311</v>
      </c>
      <c r="J333" s="27" t="s">
        <v>8329</v>
      </c>
      <c r="K333" s="13" t="str">
        <f t="shared" si="30"/>
        <v>Aug</v>
      </c>
      <c r="L333" s="27">
        <f t="shared" si="31"/>
        <v>2001</v>
      </c>
      <c r="M333" s="27" t="str">
        <f t="shared" si="32"/>
        <v>tier - 2</v>
      </c>
      <c r="N333" s="27" t="str">
        <f t="shared" si="33"/>
        <v>tier - 3</v>
      </c>
      <c r="O333" s="44" t="str">
        <f t="shared" si="34"/>
        <v>29-Aug-2001</v>
      </c>
      <c r="P333" s="29">
        <f t="shared" si="35"/>
        <v>22</v>
      </c>
    </row>
    <row r="334" spans="2:16" ht="15.75" customHeight="1" x14ac:dyDescent="0.3">
      <c r="B334" s="12" t="s">
        <v>7176</v>
      </c>
      <c r="C334" s="27">
        <v>1994</v>
      </c>
      <c r="D334" s="13" t="s">
        <v>8320</v>
      </c>
      <c r="E334" s="27">
        <v>25</v>
      </c>
      <c r="F334" s="27">
        <v>0</v>
      </c>
      <c r="G334" s="43">
        <v>3171.61</v>
      </c>
      <c r="H334" s="27" t="s">
        <v>8310</v>
      </c>
      <c r="I334" s="27" t="s">
        <v>8311</v>
      </c>
      <c r="J334" s="27" t="s">
        <v>8312</v>
      </c>
      <c r="K334" s="13" t="str">
        <f t="shared" si="30"/>
        <v>Oct</v>
      </c>
      <c r="L334" s="27">
        <f t="shared" si="31"/>
        <v>1994</v>
      </c>
      <c r="M334" s="27" t="str">
        <f t="shared" si="32"/>
        <v>tier - 2</v>
      </c>
      <c r="N334" s="27" t="str">
        <f t="shared" si="33"/>
        <v>tier - 3</v>
      </c>
      <c r="O334" s="44" t="str">
        <f t="shared" si="34"/>
        <v>25-Oct-1994</v>
      </c>
      <c r="P334" s="29">
        <f t="shared" si="35"/>
        <v>29</v>
      </c>
    </row>
    <row r="335" spans="2:16" ht="15.75" customHeight="1" x14ac:dyDescent="0.3">
      <c r="B335" s="12" t="s">
        <v>7172</v>
      </c>
      <c r="C335" s="27">
        <v>1994</v>
      </c>
      <c r="D335" s="13" t="s">
        <v>8309</v>
      </c>
      <c r="E335" s="27">
        <v>6</v>
      </c>
      <c r="F335" s="27">
        <v>0</v>
      </c>
      <c r="G335" s="43">
        <v>3172.02</v>
      </c>
      <c r="H335" s="27" t="s">
        <v>8310</v>
      </c>
      <c r="I335" s="27" t="s">
        <v>8314</v>
      </c>
      <c r="J335" s="27" t="s">
        <v>8321</v>
      </c>
      <c r="K335" s="13" t="str">
        <f t="shared" si="30"/>
        <v>Jul</v>
      </c>
      <c r="L335" s="27">
        <f t="shared" si="31"/>
        <v>1994</v>
      </c>
      <c r="M335" s="27" t="str">
        <f t="shared" si="32"/>
        <v>tier - 2</v>
      </c>
      <c r="N335" s="27" t="str">
        <f t="shared" si="33"/>
        <v>tier - 1</v>
      </c>
      <c r="O335" s="44" t="str">
        <f t="shared" si="34"/>
        <v>6-Jul-1994</v>
      </c>
      <c r="P335" s="29">
        <f t="shared" si="35"/>
        <v>29</v>
      </c>
    </row>
    <row r="336" spans="2:16" ht="15.75" customHeight="1" x14ac:dyDescent="0.3">
      <c r="B336" s="12" t="s">
        <v>7169</v>
      </c>
      <c r="C336" s="27">
        <v>1996</v>
      </c>
      <c r="D336" s="13" t="s">
        <v>8319</v>
      </c>
      <c r="E336" s="27">
        <v>14</v>
      </c>
      <c r="F336" s="27">
        <v>0</v>
      </c>
      <c r="G336" s="43">
        <v>3176.29</v>
      </c>
      <c r="H336" s="27" t="s">
        <v>8310</v>
      </c>
      <c r="I336" s="27" t="s">
        <v>8310</v>
      </c>
      <c r="J336" s="27" t="s">
        <v>8317</v>
      </c>
      <c r="K336" s="13" t="str">
        <f t="shared" si="30"/>
        <v>Aug</v>
      </c>
      <c r="L336" s="27">
        <f t="shared" si="31"/>
        <v>1996</v>
      </c>
      <c r="M336" s="27" t="str">
        <f t="shared" si="32"/>
        <v>tier - 2</v>
      </c>
      <c r="N336" s="27" t="str">
        <f t="shared" si="33"/>
        <v>tier - 2</v>
      </c>
      <c r="O336" s="44" t="str">
        <f t="shared" si="34"/>
        <v>14-Aug-1996</v>
      </c>
      <c r="P336" s="29">
        <f t="shared" si="35"/>
        <v>27</v>
      </c>
    </row>
    <row r="337" spans="2:16" ht="15.75" customHeight="1" x14ac:dyDescent="0.3">
      <c r="B337" s="12" t="s">
        <v>7165</v>
      </c>
      <c r="C337" s="27">
        <v>1996</v>
      </c>
      <c r="D337" s="13" t="s">
        <v>8309</v>
      </c>
      <c r="E337" s="27">
        <v>3</v>
      </c>
      <c r="F337" s="27">
        <v>0</v>
      </c>
      <c r="G337" s="43">
        <v>3176.82</v>
      </c>
      <c r="H337" s="27" t="s">
        <v>8310</v>
      </c>
      <c r="I337" s="27" t="s">
        <v>8314</v>
      </c>
      <c r="J337" s="27" t="s">
        <v>8317</v>
      </c>
      <c r="K337" s="13" t="str">
        <f t="shared" si="30"/>
        <v>Jul</v>
      </c>
      <c r="L337" s="27">
        <f t="shared" si="31"/>
        <v>1996</v>
      </c>
      <c r="M337" s="27" t="str">
        <f t="shared" si="32"/>
        <v>tier - 2</v>
      </c>
      <c r="N337" s="27" t="str">
        <f t="shared" si="33"/>
        <v>tier - 1</v>
      </c>
      <c r="O337" s="44" t="str">
        <f t="shared" si="34"/>
        <v>3-Jul-1996</v>
      </c>
      <c r="P337" s="29">
        <f t="shared" si="35"/>
        <v>27</v>
      </c>
    </row>
    <row r="338" spans="2:16" ht="15.75" customHeight="1" x14ac:dyDescent="0.3">
      <c r="B338" s="12" t="s">
        <v>7161</v>
      </c>
      <c r="C338" s="27">
        <v>2000</v>
      </c>
      <c r="D338" s="13" t="s">
        <v>8316</v>
      </c>
      <c r="E338" s="27">
        <v>23</v>
      </c>
      <c r="F338" s="27">
        <v>0</v>
      </c>
      <c r="G338" s="43">
        <v>3179.96</v>
      </c>
      <c r="H338" s="27" t="s">
        <v>8310</v>
      </c>
      <c r="I338" s="27" t="s">
        <v>8310</v>
      </c>
      <c r="J338" s="27" t="s">
        <v>8317</v>
      </c>
      <c r="K338" s="13" t="str">
        <f t="shared" si="30"/>
        <v>Sep</v>
      </c>
      <c r="L338" s="27">
        <f t="shared" si="31"/>
        <v>2000</v>
      </c>
      <c r="M338" s="27" t="str">
        <f t="shared" si="32"/>
        <v>tier - 2</v>
      </c>
      <c r="N338" s="27" t="str">
        <f t="shared" si="33"/>
        <v>tier - 2</v>
      </c>
      <c r="O338" s="44" t="str">
        <f t="shared" si="34"/>
        <v>23-Sep-2000</v>
      </c>
      <c r="P338" s="29">
        <f t="shared" si="35"/>
        <v>23</v>
      </c>
    </row>
    <row r="339" spans="2:16" ht="15.75" customHeight="1" x14ac:dyDescent="0.3">
      <c r="B339" s="12" t="s">
        <v>7157</v>
      </c>
      <c r="C339" s="27">
        <v>2001</v>
      </c>
      <c r="D339" s="13" t="s">
        <v>8316</v>
      </c>
      <c r="E339" s="27">
        <v>2</v>
      </c>
      <c r="F339" s="27">
        <v>2</v>
      </c>
      <c r="G339" s="43">
        <v>3180.51</v>
      </c>
      <c r="H339" s="27" t="s">
        <v>8310</v>
      </c>
      <c r="I339" s="27" t="s">
        <v>8310</v>
      </c>
      <c r="J339" s="27" t="s">
        <v>8312</v>
      </c>
      <c r="K339" s="13" t="str">
        <f t="shared" si="30"/>
        <v>Sep</v>
      </c>
      <c r="L339" s="27">
        <f t="shared" si="31"/>
        <v>2001</v>
      </c>
      <c r="M339" s="27" t="str">
        <f t="shared" si="32"/>
        <v>tier - 2</v>
      </c>
      <c r="N339" s="27" t="str">
        <f t="shared" si="33"/>
        <v>tier - 2</v>
      </c>
      <c r="O339" s="44" t="str">
        <f t="shared" si="34"/>
        <v>2-Sep-2001</v>
      </c>
      <c r="P339" s="29">
        <f t="shared" si="35"/>
        <v>22</v>
      </c>
    </row>
    <row r="340" spans="2:16" ht="15.75" customHeight="1" x14ac:dyDescent="0.3">
      <c r="B340" s="12" t="s">
        <v>7155</v>
      </c>
      <c r="C340" s="27">
        <v>1996</v>
      </c>
      <c r="D340" s="13" t="s">
        <v>8320</v>
      </c>
      <c r="E340" s="27">
        <v>11</v>
      </c>
      <c r="F340" s="27">
        <v>0</v>
      </c>
      <c r="G340" s="43">
        <v>3201.25</v>
      </c>
      <c r="H340" s="27" t="s">
        <v>8310</v>
      </c>
      <c r="I340" s="27" t="s">
        <v>8311</v>
      </c>
      <c r="J340" s="27" t="s">
        <v>8317</v>
      </c>
      <c r="K340" s="13" t="str">
        <f t="shared" si="30"/>
        <v>Oct</v>
      </c>
      <c r="L340" s="27">
        <f t="shared" si="31"/>
        <v>1996</v>
      </c>
      <c r="M340" s="27" t="str">
        <f t="shared" si="32"/>
        <v>tier - 2</v>
      </c>
      <c r="N340" s="27" t="str">
        <f t="shared" si="33"/>
        <v>tier - 3</v>
      </c>
      <c r="O340" s="44" t="str">
        <f t="shared" si="34"/>
        <v>11-Oct-1996</v>
      </c>
      <c r="P340" s="29">
        <f t="shared" si="35"/>
        <v>27</v>
      </c>
    </row>
    <row r="341" spans="2:16" ht="15.75" customHeight="1" x14ac:dyDescent="0.3">
      <c r="B341" s="12" t="s">
        <v>7151</v>
      </c>
      <c r="C341" s="27">
        <v>1997</v>
      </c>
      <c r="D341" s="13" t="s">
        <v>8309</v>
      </c>
      <c r="E341" s="27">
        <v>5</v>
      </c>
      <c r="F341" s="27">
        <v>0</v>
      </c>
      <c r="G341" s="43">
        <v>3206.49</v>
      </c>
      <c r="H341" s="27" t="s">
        <v>8310</v>
      </c>
      <c r="I341" s="27" t="s">
        <v>8311</v>
      </c>
      <c r="J341" s="27" t="s">
        <v>8329</v>
      </c>
      <c r="K341" s="13" t="str">
        <f t="shared" si="30"/>
        <v>Jul</v>
      </c>
      <c r="L341" s="27">
        <f t="shared" si="31"/>
        <v>1997</v>
      </c>
      <c r="M341" s="27" t="str">
        <f t="shared" si="32"/>
        <v>tier - 2</v>
      </c>
      <c r="N341" s="27" t="str">
        <f t="shared" si="33"/>
        <v>tier - 3</v>
      </c>
      <c r="O341" s="44" t="str">
        <f t="shared" si="34"/>
        <v>5-Jul-1997</v>
      </c>
      <c r="P341" s="29">
        <f t="shared" si="35"/>
        <v>26</v>
      </c>
    </row>
    <row r="342" spans="2:16" ht="15.75" customHeight="1" x14ac:dyDescent="0.3">
      <c r="B342" s="12" t="s">
        <v>7149</v>
      </c>
      <c r="C342" s="27">
        <v>1997</v>
      </c>
      <c r="D342" s="13" t="s">
        <v>8318</v>
      </c>
      <c r="E342" s="27">
        <v>22</v>
      </c>
      <c r="F342" s="27">
        <v>1</v>
      </c>
      <c r="G342" s="43">
        <v>3208.79</v>
      </c>
      <c r="H342" s="27" t="s">
        <v>8310</v>
      </c>
      <c r="I342" s="27" t="s">
        <v>8311</v>
      </c>
      <c r="J342" s="27" t="s">
        <v>8321</v>
      </c>
      <c r="K342" s="13" t="str">
        <f t="shared" si="30"/>
        <v>Dec</v>
      </c>
      <c r="L342" s="27">
        <f t="shared" si="31"/>
        <v>1997</v>
      </c>
      <c r="M342" s="27" t="str">
        <f t="shared" si="32"/>
        <v>tier - 2</v>
      </c>
      <c r="N342" s="27" t="str">
        <f t="shared" si="33"/>
        <v>tier - 3</v>
      </c>
      <c r="O342" s="44" t="str">
        <f t="shared" si="34"/>
        <v>22-Dec-1997</v>
      </c>
      <c r="P342" s="29">
        <f t="shared" si="35"/>
        <v>26</v>
      </c>
    </row>
    <row r="343" spans="2:16" ht="15.75" customHeight="1" x14ac:dyDescent="0.3">
      <c r="B343" s="12" t="s">
        <v>7146</v>
      </c>
      <c r="C343" s="27">
        <v>1997</v>
      </c>
      <c r="D343" s="13" t="s">
        <v>8309</v>
      </c>
      <c r="E343" s="27">
        <v>6</v>
      </c>
      <c r="F343" s="27">
        <v>0</v>
      </c>
      <c r="G343" s="43">
        <v>3213.62</v>
      </c>
      <c r="H343" s="27" t="s">
        <v>8310</v>
      </c>
      <c r="I343" s="27" t="s">
        <v>8310</v>
      </c>
      <c r="J343" s="27" t="s">
        <v>8329</v>
      </c>
      <c r="K343" s="13" t="str">
        <f t="shared" si="30"/>
        <v>Jul</v>
      </c>
      <c r="L343" s="27">
        <f t="shared" si="31"/>
        <v>1997</v>
      </c>
      <c r="M343" s="27" t="str">
        <f t="shared" si="32"/>
        <v>tier - 2</v>
      </c>
      <c r="N343" s="27" t="str">
        <f t="shared" si="33"/>
        <v>tier - 2</v>
      </c>
      <c r="O343" s="44" t="str">
        <f t="shared" si="34"/>
        <v>6-Jul-1997</v>
      </c>
      <c r="P343" s="29">
        <f t="shared" si="35"/>
        <v>26</v>
      </c>
    </row>
    <row r="344" spans="2:16" ht="15.75" customHeight="1" x14ac:dyDescent="0.3">
      <c r="B344" s="12" t="s">
        <v>7142</v>
      </c>
      <c r="C344" s="27">
        <v>1997</v>
      </c>
      <c r="D344" s="13" t="s">
        <v>8319</v>
      </c>
      <c r="E344" s="27">
        <v>2</v>
      </c>
      <c r="F344" s="27">
        <v>1</v>
      </c>
      <c r="G344" s="43">
        <v>3227.12</v>
      </c>
      <c r="H344" s="27" t="s">
        <v>8310</v>
      </c>
      <c r="I344" s="27" t="s">
        <v>8311</v>
      </c>
      <c r="J344" s="27" t="s">
        <v>8312</v>
      </c>
      <c r="K344" s="13" t="str">
        <f t="shared" si="30"/>
        <v>Aug</v>
      </c>
      <c r="L344" s="27">
        <f t="shared" si="31"/>
        <v>1997</v>
      </c>
      <c r="M344" s="27" t="str">
        <f t="shared" si="32"/>
        <v>tier - 2</v>
      </c>
      <c r="N344" s="27" t="str">
        <f t="shared" si="33"/>
        <v>tier - 3</v>
      </c>
      <c r="O344" s="44" t="str">
        <f t="shared" si="34"/>
        <v>2-Aug-1997</v>
      </c>
      <c r="P344" s="29">
        <f t="shared" si="35"/>
        <v>26</v>
      </c>
    </row>
    <row r="345" spans="2:16" ht="15.75" customHeight="1" x14ac:dyDescent="0.3">
      <c r="B345" s="12" t="s">
        <v>7139</v>
      </c>
      <c r="C345" s="27">
        <v>1997</v>
      </c>
      <c r="D345" s="13" t="s">
        <v>8316</v>
      </c>
      <c r="E345" s="27">
        <v>2</v>
      </c>
      <c r="F345" s="27">
        <v>1</v>
      </c>
      <c r="G345" s="43">
        <v>3238.44</v>
      </c>
      <c r="H345" s="27" t="s">
        <v>8310</v>
      </c>
      <c r="I345" s="27" t="s">
        <v>8311</v>
      </c>
      <c r="J345" s="27" t="s">
        <v>8312</v>
      </c>
      <c r="K345" s="13" t="str">
        <f t="shared" si="30"/>
        <v>Sep</v>
      </c>
      <c r="L345" s="27">
        <f t="shared" si="31"/>
        <v>1997</v>
      </c>
      <c r="M345" s="27" t="str">
        <f t="shared" si="32"/>
        <v>tier - 2</v>
      </c>
      <c r="N345" s="27" t="str">
        <f t="shared" si="33"/>
        <v>tier - 3</v>
      </c>
      <c r="O345" s="44" t="str">
        <f t="shared" si="34"/>
        <v>2-Sep-1997</v>
      </c>
      <c r="P345" s="29">
        <f t="shared" si="35"/>
        <v>26</v>
      </c>
    </row>
    <row r="346" spans="2:16" ht="15.75" customHeight="1" x14ac:dyDescent="0.3">
      <c r="B346" s="12" t="s">
        <v>7135</v>
      </c>
      <c r="C346" s="27">
        <v>1991</v>
      </c>
      <c r="D346" s="13" t="s">
        <v>8313</v>
      </c>
      <c r="E346" s="27">
        <v>13</v>
      </c>
      <c r="F346" s="27">
        <v>0</v>
      </c>
      <c r="G346" s="43">
        <v>3260.2</v>
      </c>
      <c r="H346" s="27" t="s">
        <v>8311</v>
      </c>
      <c r="I346" s="27" t="s">
        <v>8310</v>
      </c>
      <c r="J346" s="27" t="s">
        <v>8321</v>
      </c>
      <c r="K346" s="13" t="str">
        <f t="shared" si="30"/>
        <v>Nov</v>
      </c>
      <c r="L346" s="27">
        <f t="shared" si="31"/>
        <v>1991</v>
      </c>
      <c r="M346" s="27" t="str">
        <f t="shared" si="32"/>
        <v>tier - 3</v>
      </c>
      <c r="N346" s="27" t="str">
        <f t="shared" si="33"/>
        <v>tier - 2</v>
      </c>
      <c r="O346" s="44" t="str">
        <f t="shared" si="34"/>
        <v>13-Nov-1991</v>
      </c>
      <c r="P346" s="29">
        <f t="shared" si="35"/>
        <v>32</v>
      </c>
    </row>
    <row r="347" spans="2:16" ht="15.75" customHeight="1" x14ac:dyDescent="0.3">
      <c r="B347" s="12" t="s">
        <v>7131</v>
      </c>
      <c r="C347" s="27">
        <v>1994</v>
      </c>
      <c r="D347" s="13" t="s">
        <v>8318</v>
      </c>
      <c r="E347" s="27">
        <v>2</v>
      </c>
      <c r="F347" s="27">
        <v>0</v>
      </c>
      <c r="G347" s="43">
        <v>3268.85</v>
      </c>
      <c r="H347" s="27" t="s">
        <v>8311</v>
      </c>
      <c r="I347" s="27" t="s">
        <v>8314</v>
      </c>
      <c r="J347" s="27" t="s">
        <v>8326</v>
      </c>
      <c r="K347" s="13" t="str">
        <f t="shared" si="30"/>
        <v>Dec</v>
      </c>
      <c r="L347" s="27">
        <f t="shared" si="31"/>
        <v>1994</v>
      </c>
      <c r="M347" s="27" t="str">
        <f t="shared" si="32"/>
        <v>tier - 3</v>
      </c>
      <c r="N347" s="27" t="str">
        <f t="shared" si="33"/>
        <v>tier - 1</v>
      </c>
      <c r="O347" s="44" t="str">
        <f t="shared" si="34"/>
        <v>2-Dec-1994</v>
      </c>
      <c r="P347" s="29">
        <f t="shared" si="35"/>
        <v>29</v>
      </c>
    </row>
    <row r="348" spans="2:16" ht="15.75" customHeight="1" x14ac:dyDescent="0.3">
      <c r="B348" s="12" t="s">
        <v>7128</v>
      </c>
      <c r="C348" s="27">
        <v>1994</v>
      </c>
      <c r="D348" s="13" t="s">
        <v>8309</v>
      </c>
      <c r="E348" s="27">
        <v>1</v>
      </c>
      <c r="F348" s="27">
        <v>1</v>
      </c>
      <c r="G348" s="43">
        <v>3277.16</v>
      </c>
      <c r="H348" s="27" t="s">
        <v>8310</v>
      </c>
      <c r="I348" s="27" t="s">
        <v>8311</v>
      </c>
      <c r="J348" s="27" t="s">
        <v>8321</v>
      </c>
      <c r="K348" s="13" t="str">
        <f t="shared" si="30"/>
        <v>Jul</v>
      </c>
      <c r="L348" s="27">
        <f t="shared" si="31"/>
        <v>1994</v>
      </c>
      <c r="M348" s="27" t="str">
        <f t="shared" si="32"/>
        <v>tier - 2</v>
      </c>
      <c r="N348" s="27" t="str">
        <f t="shared" si="33"/>
        <v>tier - 3</v>
      </c>
      <c r="O348" s="44" t="str">
        <f t="shared" si="34"/>
        <v>1-Jul-1994</v>
      </c>
      <c r="P348" s="29">
        <f t="shared" si="35"/>
        <v>29</v>
      </c>
    </row>
    <row r="349" spans="2:16" ht="15.75" customHeight="1" x14ac:dyDescent="0.3">
      <c r="B349" s="12" t="s">
        <v>7124</v>
      </c>
      <c r="C349" s="27">
        <v>2001</v>
      </c>
      <c r="D349" s="13" t="s">
        <v>8320</v>
      </c>
      <c r="E349" s="27">
        <v>6</v>
      </c>
      <c r="F349" s="27">
        <v>2</v>
      </c>
      <c r="G349" s="43">
        <v>3279.87</v>
      </c>
      <c r="H349" s="27" t="s">
        <v>8310</v>
      </c>
      <c r="I349" s="27" t="s">
        <v>8314</v>
      </c>
      <c r="J349" s="27" t="s">
        <v>8333</v>
      </c>
      <c r="K349" s="13" t="str">
        <f t="shared" si="30"/>
        <v>Oct</v>
      </c>
      <c r="L349" s="27">
        <f t="shared" si="31"/>
        <v>2001</v>
      </c>
      <c r="M349" s="27" t="str">
        <f t="shared" si="32"/>
        <v>tier - 2</v>
      </c>
      <c r="N349" s="27" t="str">
        <f t="shared" si="33"/>
        <v>tier - 1</v>
      </c>
      <c r="O349" s="44" t="str">
        <f t="shared" si="34"/>
        <v>6-Oct-2001</v>
      </c>
      <c r="P349" s="29">
        <f t="shared" si="35"/>
        <v>22</v>
      </c>
    </row>
    <row r="350" spans="2:16" ht="15.75" customHeight="1" x14ac:dyDescent="0.3">
      <c r="B350" s="12" t="s">
        <v>7121</v>
      </c>
      <c r="C350" s="27">
        <v>2003</v>
      </c>
      <c r="D350" s="13" t="s">
        <v>8309</v>
      </c>
      <c r="E350" s="27">
        <v>3</v>
      </c>
      <c r="F350" s="27">
        <v>0</v>
      </c>
      <c r="G350" s="43">
        <v>3280.22</v>
      </c>
      <c r="H350" s="27" t="s">
        <v>8310</v>
      </c>
      <c r="I350" s="27" t="s">
        <v>8311</v>
      </c>
      <c r="J350" s="27" t="s">
        <v>8321</v>
      </c>
      <c r="K350" s="13" t="str">
        <f t="shared" si="30"/>
        <v>Jul</v>
      </c>
      <c r="L350" s="27">
        <f t="shared" si="31"/>
        <v>2003</v>
      </c>
      <c r="M350" s="27" t="str">
        <f t="shared" si="32"/>
        <v>tier - 2</v>
      </c>
      <c r="N350" s="27" t="str">
        <f t="shared" si="33"/>
        <v>tier - 3</v>
      </c>
      <c r="O350" s="44" t="str">
        <f t="shared" si="34"/>
        <v>3-Jul-2003</v>
      </c>
      <c r="P350" s="29">
        <f t="shared" si="35"/>
        <v>20</v>
      </c>
    </row>
    <row r="351" spans="2:16" ht="15.75" customHeight="1" x14ac:dyDescent="0.3">
      <c r="B351" s="12" t="s">
        <v>7117</v>
      </c>
      <c r="C351" s="27">
        <v>1996</v>
      </c>
      <c r="D351" s="13" t="s">
        <v>8313</v>
      </c>
      <c r="E351" s="27">
        <v>17</v>
      </c>
      <c r="F351" s="27">
        <v>1</v>
      </c>
      <c r="G351" s="43">
        <v>3292.53</v>
      </c>
      <c r="H351" s="27" t="s">
        <v>8310</v>
      </c>
      <c r="I351" s="27" t="s">
        <v>8310</v>
      </c>
      <c r="J351" s="27" t="s">
        <v>8317</v>
      </c>
      <c r="K351" s="13" t="str">
        <f t="shared" si="30"/>
        <v>Nov</v>
      </c>
      <c r="L351" s="27">
        <f t="shared" si="31"/>
        <v>1996</v>
      </c>
      <c r="M351" s="27" t="str">
        <f t="shared" si="32"/>
        <v>tier - 2</v>
      </c>
      <c r="N351" s="27" t="str">
        <f t="shared" si="33"/>
        <v>tier - 2</v>
      </c>
      <c r="O351" s="44" t="str">
        <f t="shared" si="34"/>
        <v>17-Nov-1996</v>
      </c>
      <c r="P351" s="29">
        <f t="shared" si="35"/>
        <v>27</v>
      </c>
    </row>
    <row r="352" spans="2:16" ht="15.75" customHeight="1" x14ac:dyDescent="0.3">
      <c r="B352" s="12" t="s">
        <v>7114</v>
      </c>
      <c r="C352" s="27">
        <v>2003</v>
      </c>
      <c r="D352" s="13" t="s">
        <v>8318</v>
      </c>
      <c r="E352" s="27">
        <v>5</v>
      </c>
      <c r="F352" s="27">
        <v>0</v>
      </c>
      <c r="G352" s="43">
        <v>3300.7</v>
      </c>
      <c r="H352" s="27" t="s">
        <v>8310</v>
      </c>
      <c r="I352" s="27" t="s">
        <v>8310</v>
      </c>
      <c r="J352" s="27" t="s">
        <v>8328</v>
      </c>
      <c r="K352" s="13" t="str">
        <f t="shared" si="30"/>
        <v>Dec</v>
      </c>
      <c r="L352" s="27">
        <f t="shared" si="31"/>
        <v>2003</v>
      </c>
      <c r="M352" s="27" t="str">
        <f t="shared" si="32"/>
        <v>tier - 2</v>
      </c>
      <c r="N352" s="27" t="str">
        <f t="shared" si="33"/>
        <v>tier - 2</v>
      </c>
      <c r="O352" s="44" t="str">
        <f t="shared" si="34"/>
        <v>5-Dec-2003</v>
      </c>
      <c r="P352" s="29">
        <f t="shared" si="35"/>
        <v>20</v>
      </c>
    </row>
    <row r="353" spans="2:16" ht="15.75" customHeight="1" x14ac:dyDescent="0.3">
      <c r="B353" s="12" t="s">
        <v>7111</v>
      </c>
      <c r="C353" s="27">
        <v>2003</v>
      </c>
      <c r="D353" s="13" t="s">
        <v>8313</v>
      </c>
      <c r="E353" s="27">
        <v>18</v>
      </c>
      <c r="F353" s="27">
        <v>0</v>
      </c>
      <c r="G353" s="43">
        <v>3308.46</v>
      </c>
      <c r="H353" s="27" t="s">
        <v>8310</v>
      </c>
      <c r="I353" s="27" t="s">
        <v>8314</v>
      </c>
      <c r="J353" s="27" t="s">
        <v>8332</v>
      </c>
      <c r="K353" s="13" t="str">
        <f t="shared" si="30"/>
        <v>Nov</v>
      </c>
      <c r="L353" s="27">
        <f t="shared" si="31"/>
        <v>2003</v>
      </c>
      <c r="M353" s="27" t="str">
        <f t="shared" si="32"/>
        <v>tier - 2</v>
      </c>
      <c r="N353" s="27" t="str">
        <f t="shared" si="33"/>
        <v>tier - 1</v>
      </c>
      <c r="O353" s="44" t="str">
        <f t="shared" si="34"/>
        <v>18-Nov-2003</v>
      </c>
      <c r="P353" s="29">
        <f t="shared" si="35"/>
        <v>20</v>
      </c>
    </row>
    <row r="354" spans="2:16" ht="15.75" customHeight="1" x14ac:dyDescent="0.3">
      <c r="B354" s="12" t="s">
        <v>7108</v>
      </c>
      <c r="C354" s="27">
        <v>1997</v>
      </c>
      <c r="D354" s="13" t="s">
        <v>8315</v>
      </c>
      <c r="E354" s="27">
        <v>20</v>
      </c>
      <c r="F354" s="27">
        <v>1</v>
      </c>
      <c r="G354" s="43">
        <v>3309.79</v>
      </c>
      <c r="H354" s="27" t="s">
        <v>8311</v>
      </c>
      <c r="I354" s="27" t="s">
        <v>8311</v>
      </c>
      <c r="J354" s="27" t="s">
        <v>8333</v>
      </c>
      <c r="K354" s="13" t="str">
        <f t="shared" si="30"/>
        <v>Jun</v>
      </c>
      <c r="L354" s="27">
        <f t="shared" si="31"/>
        <v>1997</v>
      </c>
      <c r="M354" s="27" t="str">
        <f t="shared" si="32"/>
        <v>tier - 3</v>
      </c>
      <c r="N354" s="27" t="str">
        <f t="shared" si="33"/>
        <v>tier - 3</v>
      </c>
      <c r="O354" s="44" t="str">
        <f t="shared" si="34"/>
        <v>20-Jun-1997</v>
      </c>
      <c r="P354" s="29">
        <f t="shared" si="35"/>
        <v>26</v>
      </c>
    </row>
    <row r="355" spans="2:16" ht="15.75" customHeight="1" x14ac:dyDescent="0.3">
      <c r="B355" s="12" t="s">
        <v>7104</v>
      </c>
      <c r="C355" s="27">
        <v>1991</v>
      </c>
      <c r="D355" s="13" t="s">
        <v>8316</v>
      </c>
      <c r="E355" s="27">
        <v>1</v>
      </c>
      <c r="F355" s="27">
        <v>3</v>
      </c>
      <c r="G355" s="43">
        <v>3342.79</v>
      </c>
      <c r="H355" s="27" t="s">
        <v>8310</v>
      </c>
      <c r="I355" s="27" t="s">
        <v>8314</v>
      </c>
      <c r="J355" s="27" t="s">
        <v>8312</v>
      </c>
      <c r="K355" s="13" t="str">
        <f t="shared" si="30"/>
        <v>Sep</v>
      </c>
      <c r="L355" s="27">
        <f t="shared" si="31"/>
        <v>1991</v>
      </c>
      <c r="M355" s="27" t="str">
        <f t="shared" si="32"/>
        <v>tier - 2</v>
      </c>
      <c r="N355" s="27" t="str">
        <f t="shared" si="33"/>
        <v>tier - 1</v>
      </c>
      <c r="O355" s="44" t="str">
        <f t="shared" si="34"/>
        <v>1-Sep-1991</v>
      </c>
      <c r="P355" s="29">
        <f t="shared" si="35"/>
        <v>32</v>
      </c>
    </row>
    <row r="356" spans="2:16" ht="15.75" customHeight="1" x14ac:dyDescent="0.3">
      <c r="B356" s="12" t="s">
        <v>7100</v>
      </c>
      <c r="C356" s="27">
        <v>1993</v>
      </c>
      <c r="D356" s="13" t="s">
        <v>8320</v>
      </c>
      <c r="E356" s="27">
        <v>28</v>
      </c>
      <c r="F356" s="27">
        <v>0</v>
      </c>
      <c r="G356" s="43">
        <v>3353.28</v>
      </c>
      <c r="H356" s="27" t="s">
        <v>8310</v>
      </c>
      <c r="I356" s="27" t="s">
        <v>8314</v>
      </c>
      <c r="J356" s="27" t="s">
        <v>8321</v>
      </c>
      <c r="K356" s="13" t="str">
        <f t="shared" si="30"/>
        <v>Oct</v>
      </c>
      <c r="L356" s="27">
        <f t="shared" si="31"/>
        <v>1993</v>
      </c>
      <c r="M356" s="27" t="str">
        <f t="shared" si="32"/>
        <v>tier - 2</v>
      </c>
      <c r="N356" s="27" t="str">
        <f t="shared" si="33"/>
        <v>tier - 1</v>
      </c>
      <c r="O356" s="44" t="str">
        <f t="shared" si="34"/>
        <v>28-Oct-1993</v>
      </c>
      <c r="P356" s="29">
        <f t="shared" si="35"/>
        <v>30</v>
      </c>
    </row>
    <row r="357" spans="2:16" ht="15.75" customHeight="1" x14ac:dyDescent="0.3">
      <c r="B357" s="12" t="s">
        <v>7096</v>
      </c>
      <c r="C357" s="27">
        <v>1995</v>
      </c>
      <c r="D357" s="13" t="s">
        <v>8315</v>
      </c>
      <c r="E357" s="27">
        <v>23</v>
      </c>
      <c r="F357" s="27">
        <v>0</v>
      </c>
      <c r="G357" s="43">
        <v>3353.47</v>
      </c>
      <c r="H357" s="27" t="s">
        <v>8310</v>
      </c>
      <c r="I357" s="27" t="s">
        <v>8311</v>
      </c>
      <c r="J357" s="27" t="s">
        <v>8317</v>
      </c>
      <c r="K357" s="13" t="str">
        <f t="shared" si="30"/>
        <v>Jun</v>
      </c>
      <c r="L357" s="27">
        <f t="shared" si="31"/>
        <v>1995</v>
      </c>
      <c r="M357" s="27" t="str">
        <f t="shared" si="32"/>
        <v>tier - 2</v>
      </c>
      <c r="N357" s="27" t="str">
        <f t="shared" si="33"/>
        <v>tier - 3</v>
      </c>
      <c r="O357" s="44" t="str">
        <f t="shared" si="34"/>
        <v>23-Jun-1995</v>
      </c>
      <c r="P357" s="29">
        <f t="shared" si="35"/>
        <v>28</v>
      </c>
    </row>
    <row r="358" spans="2:16" ht="15.75" customHeight="1" x14ac:dyDescent="0.3">
      <c r="B358" s="12" t="s">
        <v>7092</v>
      </c>
      <c r="C358" s="27">
        <v>1993</v>
      </c>
      <c r="D358" s="13" t="s">
        <v>8320</v>
      </c>
      <c r="E358" s="27">
        <v>7</v>
      </c>
      <c r="F358" s="27">
        <v>0</v>
      </c>
      <c r="G358" s="43">
        <v>3366.67</v>
      </c>
      <c r="H358" s="27" t="s">
        <v>8310</v>
      </c>
      <c r="I358" s="27" t="s">
        <v>8310</v>
      </c>
      <c r="J358" s="27" t="s">
        <v>8312</v>
      </c>
      <c r="K358" s="13" t="str">
        <f t="shared" si="30"/>
        <v>Oct</v>
      </c>
      <c r="L358" s="27">
        <f t="shared" si="31"/>
        <v>1993</v>
      </c>
      <c r="M358" s="27" t="str">
        <f t="shared" si="32"/>
        <v>tier - 2</v>
      </c>
      <c r="N358" s="27" t="str">
        <f t="shared" si="33"/>
        <v>tier - 2</v>
      </c>
      <c r="O358" s="44" t="str">
        <f t="shared" si="34"/>
        <v>7-Oct-1993</v>
      </c>
      <c r="P358" s="29">
        <f t="shared" si="35"/>
        <v>30</v>
      </c>
    </row>
    <row r="359" spans="2:16" ht="15.75" customHeight="1" x14ac:dyDescent="0.3">
      <c r="B359" s="12" t="s">
        <v>7088</v>
      </c>
      <c r="C359" s="27">
        <v>1996</v>
      </c>
      <c r="D359" s="13" t="s">
        <v>8318</v>
      </c>
      <c r="E359" s="27">
        <v>14</v>
      </c>
      <c r="F359" s="27">
        <v>1</v>
      </c>
      <c r="G359" s="43">
        <v>3378.91</v>
      </c>
      <c r="H359" s="27" t="s">
        <v>8310</v>
      </c>
      <c r="I359" s="27" t="s">
        <v>8314</v>
      </c>
      <c r="J359" s="27" t="s">
        <v>8321</v>
      </c>
      <c r="K359" s="13" t="str">
        <f t="shared" si="30"/>
        <v>Dec</v>
      </c>
      <c r="L359" s="27">
        <f t="shared" si="31"/>
        <v>1996</v>
      </c>
      <c r="M359" s="27" t="str">
        <f t="shared" si="32"/>
        <v>tier - 2</v>
      </c>
      <c r="N359" s="27" t="str">
        <f t="shared" si="33"/>
        <v>tier - 1</v>
      </c>
      <c r="O359" s="44" t="str">
        <f t="shared" si="34"/>
        <v>14-Dec-1996</v>
      </c>
      <c r="P359" s="29">
        <f t="shared" si="35"/>
        <v>27</v>
      </c>
    </row>
    <row r="360" spans="2:16" ht="15.75" customHeight="1" x14ac:dyDescent="0.3">
      <c r="B360" s="12" t="s">
        <v>7084</v>
      </c>
      <c r="C360" s="27">
        <v>1996</v>
      </c>
      <c r="D360" s="13" t="s">
        <v>8313</v>
      </c>
      <c r="E360" s="27">
        <v>13</v>
      </c>
      <c r="F360" s="27">
        <v>0</v>
      </c>
      <c r="G360" s="43">
        <v>3385.4</v>
      </c>
      <c r="H360" s="27" t="s">
        <v>8310</v>
      </c>
      <c r="I360" s="27" t="s">
        <v>8310</v>
      </c>
      <c r="J360" s="27" t="s">
        <v>8329</v>
      </c>
      <c r="K360" s="13" t="str">
        <f t="shared" si="30"/>
        <v>Nov</v>
      </c>
      <c r="L360" s="27">
        <f t="shared" si="31"/>
        <v>1996</v>
      </c>
      <c r="M360" s="27" t="str">
        <f t="shared" si="32"/>
        <v>tier - 2</v>
      </c>
      <c r="N360" s="27" t="str">
        <f t="shared" si="33"/>
        <v>tier - 2</v>
      </c>
      <c r="O360" s="44" t="str">
        <f t="shared" si="34"/>
        <v>13-Nov-1996</v>
      </c>
      <c r="P360" s="29">
        <f t="shared" si="35"/>
        <v>27</v>
      </c>
    </row>
    <row r="361" spans="2:16" ht="15.75" customHeight="1" x14ac:dyDescent="0.3">
      <c r="B361" s="12" t="s">
        <v>7081</v>
      </c>
      <c r="C361" s="27">
        <v>1996</v>
      </c>
      <c r="D361" s="13" t="s">
        <v>8319</v>
      </c>
      <c r="E361" s="27">
        <v>10</v>
      </c>
      <c r="F361" s="27">
        <v>1</v>
      </c>
      <c r="G361" s="43">
        <v>3392.37</v>
      </c>
      <c r="H361" s="27" t="s">
        <v>8310</v>
      </c>
      <c r="I361" s="27" t="s">
        <v>8311</v>
      </c>
      <c r="J361" s="27" t="s">
        <v>8312</v>
      </c>
      <c r="K361" s="13" t="str">
        <f t="shared" si="30"/>
        <v>Aug</v>
      </c>
      <c r="L361" s="27">
        <f t="shared" si="31"/>
        <v>1996</v>
      </c>
      <c r="M361" s="27" t="str">
        <f t="shared" si="32"/>
        <v>tier - 2</v>
      </c>
      <c r="N361" s="27" t="str">
        <f t="shared" si="33"/>
        <v>tier - 3</v>
      </c>
      <c r="O361" s="44" t="str">
        <f t="shared" si="34"/>
        <v>10-Aug-1996</v>
      </c>
      <c r="P361" s="29">
        <f t="shared" si="35"/>
        <v>27</v>
      </c>
    </row>
    <row r="362" spans="2:16" ht="15.75" customHeight="1" x14ac:dyDescent="0.3">
      <c r="B362" s="12" t="s">
        <v>7078</v>
      </c>
      <c r="C362" s="27">
        <v>1996</v>
      </c>
      <c r="D362" s="13" t="s">
        <v>8320</v>
      </c>
      <c r="E362" s="27">
        <v>27</v>
      </c>
      <c r="F362" s="27">
        <v>1</v>
      </c>
      <c r="G362" s="43">
        <v>3392.98</v>
      </c>
      <c r="H362" s="27" t="s">
        <v>8310</v>
      </c>
      <c r="I362" s="27" t="s">
        <v>8311</v>
      </c>
      <c r="J362" s="27" t="s">
        <v>8312</v>
      </c>
      <c r="K362" s="13" t="str">
        <f t="shared" si="30"/>
        <v>Oct</v>
      </c>
      <c r="L362" s="27">
        <f t="shared" si="31"/>
        <v>1996</v>
      </c>
      <c r="M362" s="27" t="str">
        <f t="shared" si="32"/>
        <v>tier - 2</v>
      </c>
      <c r="N362" s="27" t="str">
        <f t="shared" si="33"/>
        <v>tier - 3</v>
      </c>
      <c r="O362" s="44" t="str">
        <f t="shared" si="34"/>
        <v>27-Oct-1996</v>
      </c>
      <c r="P362" s="29">
        <f t="shared" si="35"/>
        <v>27</v>
      </c>
    </row>
    <row r="363" spans="2:16" ht="15.75" customHeight="1" x14ac:dyDescent="0.3">
      <c r="B363" s="12" t="s">
        <v>7074</v>
      </c>
      <c r="C363" s="27">
        <v>2004</v>
      </c>
      <c r="D363" s="13" t="s">
        <v>8309</v>
      </c>
      <c r="E363" s="27">
        <v>16</v>
      </c>
      <c r="F363" s="27">
        <v>2</v>
      </c>
      <c r="G363" s="43">
        <v>3393.36</v>
      </c>
      <c r="H363" s="27" t="s">
        <v>8310</v>
      </c>
      <c r="I363" s="27" t="s">
        <v>8310</v>
      </c>
      <c r="J363" s="27" t="s">
        <v>8330</v>
      </c>
      <c r="K363" s="13" t="str">
        <f t="shared" si="30"/>
        <v>Jul</v>
      </c>
      <c r="L363" s="27">
        <f t="shared" si="31"/>
        <v>2004</v>
      </c>
      <c r="M363" s="27" t="str">
        <f t="shared" si="32"/>
        <v>tier - 2</v>
      </c>
      <c r="N363" s="27" t="str">
        <f t="shared" si="33"/>
        <v>tier - 2</v>
      </c>
      <c r="O363" s="44" t="str">
        <f t="shared" si="34"/>
        <v>16-Jul-2004</v>
      </c>
      <c r="P363" s="29">
        <f t="shared" si="35"/>
        <v>19</v>
      </c>
    </row>
    <row r="364" spans="2:16" ht="15.75" customHeight="1" x14ac:dyDescent="0.3">
      <c r="B364" s="12" t="s">
        <v>7070</v>
      </c>
      <c r="C364" s="27">
        <v>1996</v>
      </c>
      <c r="D364" s="13" t="s">
        <v>8318</v>
      </c>
      <c r="E364" s="27">
        <v>19</v>
      </c>
      <c r="F364" s="27">
        <v>1</v>
      </c>
      <c r="G364" s="43">
        <v>3410.32</v>
      </c>
      <c r="H364" s="27" t="s">
        <v>8310</v>
      </c>
      <c r="I364" s="27" t="s">
        <v>8310</v>
      </c>
      <c r="J364" s="27" t="s">
        <v>8321</v>
      </c>
      <c r="K364" s="13" t="str">
        <f t="shared" si="30"/>
        <v>Dec</v>
      </c>
      <c r="L364" s="27">
        <f t="shared" si="31"/>
        <v>1996</v>
      </c>
      <c r="M364" s="27" t="str">
        <f t="shared" si="32"/>
        <v>tier - 2</v>
      </c>
      <c r="N364" s="27" t="str">
        <f t="shared" si="33"/>
        <v>tier - 2</v>
      </c>
      <c r="O364" s="44" t="str">
        <f t="shared" si="34"/>
        <v>19-Dec-1996</v>
      </c>
      <c r="P364" s="29">
        <f t="shared" si="35"/>
        <v>27</v>
      </c>
    </row>
    <row r="365" spans="2:16" ht="15.75" customHeight="1" x14ac:dyDescent="0.3">
      <c r="B365" s="12" t="s">
        <v>7066</v>
      </c>
      <c r="C365" s="27">
        <v>2001</v>
      </c>
      <c r="D365" s="13" t="s">
        <v>8318</v>
      </c>
      <c r="E365" s="27">
        <v>26</v>
      </c>
      <c r="F365" s="27">
        <v>0</v>
      </c>
      <c r="G365" s="43">
        <v>3434.38</v>
      </c>
      <c r="H365" s="27" t="s">
        <v>8310</v>
      </c>
      <c r="I365" s="27" t="s">
        <v>8310</v>
      </c>
      <c r="J365" s="27" t="s">
        <v>8321</v>
      </c>
      <c r="K365" s="13" t="str">
        <f t="shared" si="30"/>
        <v>Dec</v>
      </c>
      <c r="L365" s="27">
        <f t="shared" si="31"/>
        <v>2001</v>
      </c>
      <c r="M365" s="27" t="str">
        <f t="shared" si="32"/>
        <v>tier - 2</v>
      </c>
      <c r="N365" s="27" t="str">
        <f t="shared" si="33"/>
        <v>tier - 2</v>
      </c>
      <c r="O365" s="44" t="str">
        <f t="shared" si="34"/>
        <v>26-Dec-2001</v>
      </c>
      <c r="P365" s="29">
        <f t="shared" si="35"/>
        <v>22</v>
      </c>
    </row>
    <row r="366" spans="2:16" ht="15.75" customHeight="1" x14ac:dyDescent="0.3">
      <c r="B366" s="12" t="s">
        <v>7062</v>
      </c>
      <c r="C366" s="27">
        <v>1986</v>
      </c>
      <c r="D366" s="13" t="s">
        <v>8319</v>
      </c>
      <c r="E366" s="27">
        <v>27</v>
      </c>
      <c r="F366" s="27">
        <v>3</v>
      </c>
      <c r="G366" s="43">
        <v>3436.5</v>
      </c>
      <c r="H366" s="27" t="s">
        <v>8310</v>
      </c>
      <c r="I366" s="27" t="s">
        <v>8314</v>
      </c>
      <c r="J366" s="27" t="s">
        <v>8312</v>
      </c>
      <c r="K366" s="13" t="str">
        <f t="shared" si="30"/>
        <v>Aug</v>
      </c>
      <c r="L366" s="27">
        <f t="shared" si="31"/>
        <v>1986</v>
      </c>
      <c r="M366" s="27" t="str">
        <f t="shared" si="32"/>
        <v>tier - 2</v>
      </c>
      <c r="N366" s="27" t="str">
        <f t="shared" si="33"/>
        <v>tier - 1</v>
      </c>
      <c r="O366" s="44" t="str">
        <f t="shared" si="34"/>
        <v>27-Aug-1986</v>
      </c>
      <c r="P366" s="29">
        <f t="shared" si="35"/>
        <v>37</v>
      </c>
    </row>
    <row r="367" spans="2:16" ht="15.75" customHeight="1" x14ac:dyDescent="0.3">
      <c r="B367" s="12" t="s">
        <v>7059</v>
      </c>
      <c r="C367" s="27">
        <v>2000</v>
      </c>
      <c r="D367" s="13" t="s">
        <v>8315</v>
      </c>
      <c r="E367" s="27">
        <v>20</v>
      </c>
      <c r="F367" s="27">
        <v>3</v>
      </c>
      <c r="G367" s="43">
        <v>3443.06</v>
      </c>
      <c r="H367" s="27" t="s">
        <v>8310</v>
      </c>
      <c r="I367" s="27" t="s">
        <v>8314</v>
      </c>
      <c r="J367" s="27" t="s">
        <v>8321</v>
      </c>
      <c r="K367" s="13" t="str">
        <f t="shared" si="30"/>
        <v>Jun</v>
      </c>
      <c r="L367" s="27">
        <f t="shared" si="31"/>
        <v>2000</v>
      </c>
      <c r="M367" s="27" t="str">
        <f t="shared" si="32"/>
        <v>tier - 2</v>
      </c>
      <c r="N367" s="27" t="str">
        <f t="shared" si="33"/>
        <v>tier - 1</v>
      </c>
      <c r="O367" s="44" t="str">
        <f t="shared" si="34"/>
        <v>20-Jun-2000</v>
      </c>
      <c r="P367" s="29">
        <f t="shared" si="35"/>
        <v>23</v>
      </c>
    </row>
    <row r="368" spans="2:16" ht="15.75" customHeight="1" x14ac:dyDescent="0.3">
      <c r="B368" s="12" t="s">
        <v>7055</v>
      </c>
      <c r="C368" s="27">
        <v>1987</v>
      </c>
      <c r="D368" s="13" t="s">
        <v>8316</v>
      </c>
      <c r="E368" s="27">
        <v>14</v>
      </c>
      <c r="F368" s="27">
        <v>3</v>
      </c>
      <c r="G368" s="43">
        <v>3453.77</v>
      </c>
      <c r="H368" s="27" t="s">
        <v>8310</v>
      </c>
      <c r="I368" s="27" t="s">
        <v>8314</v>
      </c>
      <c r="J368" s="27" t="s">
        <v>8321</v>
      </c>
      <c r="K368" s="13" t="str">
        <f t="shared" si="30"/>
        <v>Sep</v>
      </c>
      <c r="L368" s="27">
        <f t="shared" si="31"/>
        <v>1987</v>
      </c>
      <c r="M368" s="27" t="str">
        <f t="shared" si="32"/>
        <v>tier - 2</v>
      </c>
      <c r="N368" s="27" t="str">
        <f t="shared" si="33"/>
        <v>tier - 1</v>
      </c>
      <c r="O368" s="44" t="str">
        <f t="shared" si="34"/>
        <v>14-Sep-1987</v>
      </c>
      <c r="P368" s="29">
        <f t="shared" si="35"/>
        <v>36</v>
      </c>
    </row>
    <row r="369" spans="2:16" ht="15.75" customHeight="1" x14ac:dyDescent="0.3">
      <c r="B369" s="12" t="s">
        <v>7051</v>
      </c>
      <c r="C369" s="27">
        <v>2003</v>
      </c>
      <c r="D369" s="13" t="s">
        <v>8309</v>
      </c>
      <c r="E369" s="27">
        <v>29</v>
      </c>
      <c r="F369" s="27">
        <v>0</v>
      </c>
      <c r="G369" s="43">
        <v>3463.51</v>
      </c>
      <c r="H369" s="27" t="s">
        <v>8310</v>
      </c>
      <c r="I369" s="27" t="s">
        <v>8314</v>
      </c>
      <c r="J369" s="27" t="s">
        <v>8328</v>
      </c>
      <c r="K369" s="13" t="str">
        <f t="shared" si="30"/>
        <v>Jul</v>
      </c>
      <c r="L369" s="27">
        <f t="shared" si="31"/>
        <v>2003</v>
      </c>
      <c r="M369" s="27" t="str">
        <f t="shared" si="32"/>
        <v>tier - 2</v>
      </c>
      <c r="N369" s="27" t="str">
        <f t="shared" si="33"/>
        <v>tier - 1</v>
      </c>
      <c r="O369" s="44" t="str">
        <f t="shared" si="34"/>
        <v>29-Jul-2003</v>
      </c>
      <c r="P369" s="29">
        <f t="shared" si="35"/>
        <v>20</v>
      </c>
    </row>
    <row r="370" spans="2:16" ht="15.75" customHeight="1" x14ac:dyDescent="0.3">
      <c r="B370" s="12" t="s">
        <v>7048</v>
      </c>
      <c r="C370" s="27">
        <v>1993</v>
      </c>
      <c r="D370" s="13" t="s">
        <v>8320</v>
      </c>
      <c r="E370" s="27">
        <v>12</v>
      </c>
      <c r="F370" s="27">
        <v>1</v>
      </c>
      <c r="G370" s="43">
        <v>3471.41</v>
      </c>
      <c r="H370" s="27" t="s">
        <v>8310</v>
      </c>
      <c r="I370" s="27" t="s">
        <v>8310</v>
      </c>
      <c r="J370" s="27" t="s">
        <v>8312</v>
      </c>
      <c r="K370" s="13" t="str">
        <f t="shared" si="30"/>
        <v>Oct</v>
      </c>
      <c r="L370" s="27">
        <f t="shared" si="31"/>
        <v>1993</v>
      </c>
      <c r="M370" s="27" t="str">
        <f t="shared" si="32"/>
        <v>tier - 2</v>
      </c>
      <c r="N370" s="27" t="str">
        <f t="shared" si="33"/>
        <v>tier - 2</v>
      </c>
      <c r="O370" s="44" t="str">
        <f t="shared" si="34"/>
        <v>12-Oct-1993</v>
      </c>
      <c r="P370" s="29">
        <f t="shared" si="35"/>
        <v>30</v>
      </c>
    </row>
    <row r="371" spans="2:16" ht="15.75" customHeight="1" x14ac:dyDescent="0.3">
      <c r="B371" s="12" t="s">
        <v>7045</v>
      </c>
      <c r="C371" s="27">
        <v>2004</v>
      </c>
      <c r="D371" s="13" t="s">
        <v>8315</v>
      </c>
      <c r="E371" s="27">
        <v>26</v>
      </c>
      <c r="F371" s="27">
        <v>3</v>
      </c>
      <c r="G371" s="43">
        <v>3481.87</v>
      </c>
      <c r="H371" s="27" t="s">
        <v>8310</v>
      </c>
      <c r="I371" s="27" t="s">
        <v>8311</v>
      </c>
      <c r="J371" s="27" t="s">
        <v>8326</v>
      </c>
      <c r="K371" s="13" t="str">
        <f t="shared" si="30"/>
        <v>Jun</v>
      </c>
      <c r="L371" s="27">
        <f t="shared" si="31"/>
        <v>2004</v>
      </c>
      <c r="M371" s="27" t="str">
        <f t="shared" si="32"/>
        <v>tier - 2</v>
      </c>
      <c r="N371" s="27" t="str">
        <f t="shared" si="33"/>
        <v>tier - 3</v>
      </c>
      <c r="O371" s="44" t="str">
        <f t="shared" si="34"/>
        <v>26-Jun-2004</v>
      </c>
      <c r="P371" s="29">
        <f t="shared" si="35"/>
        <v>19</v>
      </c>
    </row>
    <row r="372" spans="2:16" ht="15.75" customHeight="1" x14ac:dyDescent="0.3">
      <c r="B372" s="12" t="s">
        <v>7041</v>
      </c>
      <c r="C372" s="27">
        <v>1996</v>
      </c>
      <c r="D372" s="13" t="s">
        <v>8316</v>
      </c>
      <c r="E372" s="27">
        <v>19</v>
      </c>
      <c r="F372" s="27">
        <v>2</v>
      </c>
      <c r="G372" s="43">
        <v>3484.33</v>
      </c>
      <c r="H372" s="27" t="s">
        <v>8311</v>
      </c>
      <c r="I372" s="27" t="s">
        <v>8311</v>
      </c>
      <c r="J372" s="27" t="s">
        <v>8321</v>
      </c>
      <c r="K372" s="13" t="str">
        <f t="shared" si="30"/>
        <v>Sep</v>
      </c>
      <c r="L372" s="27">
        <f t="shared" si="31"/>
        <v>1996</v>
      </c>
      <c r="M372" s="27" t="str">
        <f t="shared" si="32"/>
        <v>tier - 3</v>
      </c>
      <c r="N372" s="27" t="str">
        <f t="shared" si="33"/>
        <v>tier - 3</v>
      </c>
      <c r="O372" s="44" t="str">
        <f t="shared" si="34"/>
        <v>19-Sep-1996</v>
      </c>
      <c r="P372" s="29">
        <f t="shared" si="35"/>
        <v>27</v>
      </c>
    </row>
    <row r="373" spans="2:16" ht="15.75" customHeight="1" x14ac:dyDescent="0.3">
      <c r="B373" s="12" t="s">
        <v>7038</v>
      </c>
      <c r="C373" s="27">
        <v>1996</v>
      </c>
      <c r="D373" s="13" t="s">
        <v>8316</v>
      </c>
      <c r="E373" s="27">
        <v>18</v>
      </c>
      <c r="F373" s="27">
        <v>1</v>
      </c>
      <c r="G373" s="43">
        <v>3490.55</v>
      </c>
      <c r="H373" s="27" t="s">
        <v>8314</v>
      </c>
      <c r="I373" s="27" t="s">
        <v>8310</v>
      </c>
      <c r="J373" s="27" t="s">
        <v>8324</v>
      </c>
      <c r="K373" s="13" t="str">
        <f t="shared" si="30"/>
        <v>Sep</v>
      </c>
      <c r="L373" s="27">
        <f t="shared" si="31"/>
        <v>1996</v>
      </c>
      <c r="M373" s="27" t="str">
        <f t="shared" si="32"/>
        <v>tier - 1</v>
      </c>
      <c r="N373" s="27" t="str">
        <f t="shared" si="33"/>
        <v>tier - 2</v>
      </c>
      <c r="O373" s="44" t="str">
        <f t="shared" si="34"/>
        <v>18-Sep-1996</v>
      </c>
      <c r="P373" s="29">
        <f t="shared" si="35"/>
        <v>27</v>
      </c>
    </row>
    <row r="374" spans="2:16" ht="15.75" customHeight="1" x14ac:dyDescent="0.3">
      <c r="B374" s="12" t="s">
        <v>7034</v>
      </c>
      <c r="C374" s="27">
        <v>1999</v>
      </c>
      <c r="D374" s="13" t="s">
        <v>8316</v>
      </c>
      <c r="E374" s="27">
        <v>22</v>
      </c>
      <c r="F374" s="27">
        <v>2</v>
      </c>
      <c r="G374" s="43">
        <v>3500.61</v>
      </c>
      <c r="H374" s="27" t="s">
        <v>8310</v>
      </c>
      <c r="I374" s="27" t="s">
        <v>8310</v>
      </c>
      <c r="J374" s="27" t="s">
        <v>8312</v>
      </c>
      <c r="K374" s="13" t="str">
        <f t="shared" si="30"/>
        <v>Sep</v>
      </c>
      <c r="L374" s="27">
        <f t="shared" si="31"/>
        <v>1999</v>
      </c>
      <c r="M374" s="27" t="str">
        <f t="shared" si="32"/>
        <v>tier - 2</v>
      </c>
      <c r="N374" s="27" t="str">
        <f t="shared" si="33"/>
        <v>tier - 2</v>
      </c>
      <c r="O374" s="44" t="str">
        <f t="shared" si="34"/>
        <v>22-Sep-1999</v>
      </c>
      <c r="P374" s="29">
        <f t="shared" si="35"/>
        <v>24</v>
      </c>
    </row>
    <row r="375" spans="2:16" ht="15.75" customHeight="1" x14ac:dyDescent="0.3">
      <c r="B375" s="12" t="s">
        <v>7031</v>
      </c>
      <c r="C375" s="27">
        <v>1998</v>
      </c>
      <c r="D375" s="13" t="s">
        <v>8316</v>
      </c>
      <c r="E375" s="27">
        <v>16</v>
      </c>
      <c r="F375" s="27">
        <v>2</v>
      </c>
      <c r="G375" s="43">
        <v>3537.7</v>
      </c>
      <c r="H375" s="27" t="s">
        <v>8311</v>
      </c>
      <c r="I375" s="27" t="s">
        <v>8311</v>
      </c>
      <c r="J375" s="27" t="s">
        <v>8317</v>
      </c>
      <c r="K375" s="13" t="str">
        <f t="shared" si="30"/>
        <v>Sep</v>
      </c>
      <c r="L375" s="27">
        <f t="shared" si="31"/>
        <v>1998</v>
      </c>
      <c r="M375" s="27" t="str">
        <f t="shared" si="32"/>
        <v>tier - 3</v>
      </c>
      <c r="N375" s="27" t="str">
        <f t="shared" si="33"/>
        <v>tier - 3</v>
      </c>
      <c r="O375" s="44" t="str">
        <f t="shared" si="34"/>
        <v>16-Sep-1998</v>
      </c>
      <c r="P375" s="29">
        <f t="shared" si="35"/>
        <v>25</v>
      </c>
    </row>
    <row r="376" spans="2:16" ht="15.75" customHeight="1" x14ac:dyDescent="0.3">
      <c r="B376" s="12" t="s">
        <v>7027</v>
      </c>
      <c r="C376" s="27">
        <v>2003</v>
      </c>
      <c r="D376" s="13" t="s">
        <v>8319</v>
      </c>
      <c r="E376" s="27">
        <v>24</v>
      </c>
      <c r="F376" s="27">
        <v>0</v>
      </c>
      <c r="G376" s="43">
        <v>3538.9</v>
      </c>
      <c r="H376" s="27" t="s">
        <v>8310</v>
      </c>
      <c r="I376" s="27" t="s">
        <v>8310</v>
      </c>
      <c r="J376" s="27" t="s">
        <v>8317</v>
      </c>
      <c r="K376" s="13" t="str">
        <f t="shared" si="30"/>
        <v>Aug</v>
      </c>
      <c r="L376" s="27">
        <f t="shared" si="31"/>
        <v>2003</v>
      </c>
      <c r="M376" s="27" t="str">
        <f t="shared" si="32"/>
        <v>tier - 2</v>
      </c>
      <c r="N376" s="27" t="str">
        <f t="shared" si="33"/>
        <v>tier - 2</v>
      </c>
      <c r="O376" s="44" t="str">
        <f t="shared" si="34"/>
        <v>24-Aug-2003</v>
      </c>
      <c r="P376" s="29">
        <f t="shared" si="35"/>
        <v>20</v>
      </c>
    </row>
    <row r="377" spans="2:16" ht="15.75" customHeight="1" x14ac:dyDescent="0.3">
      <c r="B377" s="12" t="s">
        <v>7025</v>
      </c>
      <c r="C377" s="27">
        <v>1988</v>
      </c>
      <c r="D377" s="13" t="s">
        <v>8320</v>
      </c>
      <c r="E377" s="27">
        <v>15</v>
      </c>
      <c r="F377" s="27">
        <v>3</v>
      </c>
      <c r="G377" s="43">
        <v>3540.12</v>
      </c>
      <c r="H377" s="27" t="s">
        <v>8310</v>
      </c>
      <c r="I377" s="27" t="s">
        <v>8314</v>
      </c>
      <c r="J377" s="27" t="s">
        <v>8312</v>
      </c>
      <c r="K377" s="13" t="str">
        <f t="shared" si="30"/>
        <v>Oct</v>
      </c>
      <c r="L377" s="27">
        <f t="shared" si="31"/>
        <v>1988</v>
      </c>
      <c r="M377" s="27" t="str">
        <f t="shared" si="32"/>
        <v>tier - 2</v>
      </c>
      <c r="N377" s="27" t="str">
        <f t="shared" si="33"/>
        <v>tier - 1</v>
      </c>
      <c r="O377" s="44" t="str">
        <f t="shared" si="34"/>
        <v>15-Oct-1988</v>
      </c>
      <c r="P377" s="29">
        <f t="shared" si="35"/>
        <v>35</v>
      </c>
    </row>
    <row r="378" spans="2:16" ht="15.75" customHeight="1" x14ac:dyDescent="0.3">
      <c r="B378" s="12" t="s">
        <v>7021</v>
      </c>
      <c r="C378" s="27">
        <v>1992</v>
      </c>
      <c r="D378" s="13" t="s">
        <v>8318</v>
      </c>
      <c r="E378" s="27">
        <v>22</v>
      </c>
      <c r="F378" s="27">
        <v>0</v>
      </c>
      <c r="G378" s="43">
        <v>3554.2</v>
      </c>
      <c r="H378" s="27" t="s">
        <v>8310</v>
      </c>
      <c r="I378" s="27" t="s">
        <v>8311</v>
      </c>
      <c r="J378" s="27" t="s">
        <v>8321</v>
      </c>
      <c r="K378" s="13" t="str">
        <f t="shared" si="30"/>
        <v>Dec</v>
      </c>
      <c r="L378" s="27">
        <f t="shared" si="31"/>
        <v>1992</v>
      </c>
      <c r="M378" s="27" t="str">
        <f t="shared" si="32"/>
        <v>tier - 2</v>
      </c>
      <c r="N378" s="27" t="str">
        <f t="shared" si="33"/>
        <v>tier - 3</v>
      </c>
      <c r="O378" s="44" t="str">
        <f t="shared" si="34"/>
        <v>22-Dec-1992</v>
      </c>
      <c r="P378" s="29">
        <f t="shared" si="35"/>
        <v>31</v>
      </c>
    </row>
    <row r="379" spans="2:16" ht="15.75" customHeight="1" x14ac:dyDescent="0.3">
      <c r="B379" s="12" t="s">
        <v>7019</v>
      </c>
      <c r="C379" s="27">
        <v>1994</v>
      </c>
      <c r="D379" s="13" t="s">
        <v>8316</v>
      </c>
      <c r="E379" s="27">
        <v>24</v>
      </c>
      <c r="F379" s="27">
        <v>0</v>
      </c>
      <c r="G379" s="43">
        <v>3556.92</v>
      </c>
      <c r="H379" s="27" t="s">
        <v>8310</v>
      </c>
      <c r="I379" s="27" t="s">
        <v>8311</v>
      </c>
      <c r="J379" s="27" t="s">
        <v>8317</v>
      </c>
      <c r="K379" s="13" t="str">
        <f t="shared" si="30"/>
        <v>Sep</v>
      </c>
      <c r="L379" s="27">
        <f t="shared" si="31"/>
        <v>1994</v>
      </c>
      <c r="M379" s="27" t="str">
        <f t="shared" si="32"/>
        <v>tier - 2</v>
      </c>
      <c r="N379" s="27" t="str">
        <f t="shared" si="33"/>
        <v>tier - 3</v>
      </c>
      <c r="O379" s="44" t="str">
        <f t="shared" si="34"/>
        <v>24-Sep-1994</v>
      </c>
      <c r="P379" s="29">
        <f t="shared" si="35"/>
        <v>29</v>
      </c>
    </row>
    <row r="380" spans="2:16" ht="15.75" customHeight="1" x14ac:dyDescent="0.3">
      <c r="B380" s="12" t="s">
        <v>7016</v>
      </c>
      <c r="C380" s="27">
        <v>1995</v>
      </c>
      <c r="D380" s="13" t="s">
        <v>8320</v>
      </c>
      <c r="E380" s="27">
        <v>9</v>
      </c>
      <c r="F380" s="27">
        <v>0</v>
      </c>
      <c r="G380" s="43">
        <v>3558.62</v>
      </c>
      <c r="H380" s="27" t="s">
        <v>8310</v>
      </c>
      <c r="I380" s="27" t="s">
        <v>8311</v>
      </c>
      <c r="J380" s="27" t="s">
        <v>8329</v>
      </c>
      <c r="K380" s="13" t="str">
        <f t="shared" si="30"/>
        <v>Oct</v>
      </c>
      <c r="L380" s="27">
        <f t="shared" si="31"/>
        <v>1995</v>
      </c>
      <c r="M380" s="27" t="str">
        <f t="shared" si="32"/>
        <v>tier - 2</v>
      </c>
      <c r="N380" s="27" t="str">
        <f t="shared" si="33"/>
        <v>tier - 3</v>
      </c>
      <c r="O380" s="44" t="str">
        <f t="shared" si="34"/>
        <v>9-Oct-1995</v>
      </c>
      <c r="P380" s="29">
        <f t="shared" si="35"/>
        <v>28</v>
      </c>
    </row>
    <row r="381" spans="2:16" ht="15.75" customHeight="1" x14ac:dyDescent="0.3">
      <c r="B381" s="12" t="s">
        <v>7014</v>
      </c>
      <c r="C381" s="27">
        <v>1995</v>
      </c>
      <c r="D381" s="13" t="s">
        <v>8315</v>
      </c>
      <c r="E381" s="27">
        <v>16</v>
      </c>
      <c r="F381" s="27">
        <v>1</v>
      </c>
      <c r="G381" s="43">
        <v>3561.89</v>
      </c>
      <c r="H381" s="27" t="s">
        <v>8310</v>
      </c>
      <c r="I381" s="27" t="s">
        <v>8314</v>
      </c>
      <c r="J381" s="27" t="s">
        <v>8312</v>
      </c>
      <c r="K381" s="13" t="str">
        <f t="shared" si="30"/>
        <v>Jun</v>
      </c>
      <c r="L381" s="27">
        <f t="shared" si="31"/>
        <v>1995</v>
      </c>
      <c r="M381" s="27" t="str">
        <f t="shared" si="32"/>
        <v>tier - 2</v>
      </c>
      <c r="N381" s="27" t="str">
        <f t="shared" si="33"/>
        <v>tier - 1</v>
      </c>
      <c r="O381" s="44" t="str">
        <f t="shared" si="34"/>
        <v>16-Jun-1995</v>
      </c>
      <c r="P381" s="29">
        <f t="shared" si="35"/>
        <v>28</v>
      </c>
    </row>
    <row r="382" spans="2:16" ht="15.75" customHeight="1" x14ac:dyDescent="0.3">
      <c r="B382" s="12" t="s">
        <v>7010</v>
      </c>
      <c r="C382" s="27">
        <v>1981</v>
      </c>
      <c r="D382" s="13" t="s">
        <v>8320</v>
      </c>
      <c r="E382" s="27">
        <v>10</v>
      </c>
      <c r="F382" s="27">
        <v>1</v>
      </c>
      <c r="G382" s="43">
        <v>3562.87</v>
      </c>
      <c r="H382" s="27" t="s">
        <v>8310</v>
      </c>
      <c r="I382" s="27" t="s">
        <v>8314</v>
      </c>
      <c r="J382" s="27" t="s">
        <v>8312</v>
      </c>
      <c r="K382" s="13" t="str">
        <f t="shared" si="30"/>
        <v>Oct</v>
      </c>
      <c r="L382" s="27">
        <f t="shared" si="31"/>
        <v>1981</v>
      </c>
      <c r="M382" s="27" t="str">
        <f t="shared" si="32"/>
        <v>tier - 2</v>
      </c>
      <c r="N382" s="27" t="str">
        <f t="shared" si="33"/>
        <v>tier - 1</v>
      </c>
      <c r="O382" s="44" t="str">
        <f t="shared" si="34"/>
        <v>10-Oct-1981</v>
      </c>
      <c r="P382" s="29">
        <f t="shared" si="35"/>
        <v>42</v>
      </c>
    </row>
    <row r="383" spans="2:16" ht="15.75" customHeight="1" x14ac:dyDescent="0.3">
      <c r="B383" s="12" t="s">
        <v>7006</v>
      </c>
      <c r="C383" s="27">
        <v>1988</v>
      </c>
      <c r="D383" s="13" t="s">
        <v>8319</v>
      </c>
      <c r="E383" s="27">
        <v>18</v>
      </c>
      <c r="F383" s="27">
        <v>3</v>
      </c>
      <c r="G383" s="43">
        <v>3569.96</v>
      </c>
      <c r="H383" s="27" t="s">
        <v>8310</v>
      </c>
      <c r="I383" s="27" t="s">
        <v>8314</v>
      </c>
      <c r="J383" s="27" t="s">
        <v>8317</v>
      </c>
      <c r="K383" s="13" t="str">
        <f t="shared" si="30"/>
        <v>Aug</v>
      </c>
      <c r="L383" s="27">
        <f t="shared" si="31"/>
        <v>1988</v>
      </c>
      <c r="M383" s="27" t="str">
        <f t="shared" si="32"/>
        <v>tier - 2</v>
      </c>
      <c r="N383" s="27" t="str">
        <f t="shared" si="33"/>
        <v>tier - 1</v>
      </c>
      <c r="O383" s="44" t="str">
        <f t="shared" si="34"/>
        <v>18-Aug-1988</v>
      </c>
      <c r="P383" s="29">
        <f t="shared" si="35"/>
        <v>35</v>
      </c>
    </row>
    <row r="384" spans="2:16" ht="15.75" customHeight="1" x14ac:dyDescent="0.3">
      <c r="B384" s="12" t="s">
        <v>7002</v>
      </c>
      <c r="C384" s="27">
        <v>1995</v>
      </c>
      <c r="D384" s="13" t="s">
        <v>8319</v>
      </c>
      <c r="E384" s="27">
        <v>23</v>
      </c>
      <c r="F384" s="27">
        <v>1</v>
      </c>
      <c r="G384" s="43">
        <v>3578</v>
      </c>
      <c r="H384" s="27" t="s">
        <v>8310</v>
      </c>
      <c r="I384" s="27" t="s">
        <v>8311</v>
      </c>
      <c r="J384" s="27" t="s">
        <v>8321</v>
      </c>
      <c r="K384" s="13" t="str">
        <f t="shared" si="30"/>
        <v>Aug</v>
      </c>
      <c r="L384" s="27">
        <f t="shared" si="31"/>
        <v>1995</v>
      </c>
      <c r="M384" s="27" t="str">
        <f t="shared" si="32"/>
        <v>tier - 2</v>
      </c>
      <c r="N384" s="27" t="str">
        <f t="shared" si="33"/>
        <v>tier - 3</v>
      </c>
      <c r="O384" s="44" t="str">
        <f t="shared" si="34"/>
        <v>23-Aug-1995</v>
      </c>
      <c r="P384" s="29">
        <f t="shared" si="35"/>
        <v>28</v>
      </c>
    </row>
    <row r="385" spans="2:16" ht="15.75" customHeight="1" x14ac:dyDescent="0.3">
      <c r="B385" s="12" t="s">
        <v>6998</v>
      </c>
      <c r="C385" s="27">
        <v>2001</v>
      </c>
      <c r="D385" s="13" t="s">
        <v>8313</v>
      </c>
      <c r="E385" s="27">
        <v>11</v>
      </c>
      <c r="F385" s="27">
        <v>2</v>
      </c>
      <c r="G385" s="43">
        <v>3579.83</v>
      </c>
      <c r="H385" s="27" t="s">
        <v>8310</v>
      </c>
      <c r="I385" s="27" t="s">
        <v>8310</v>
      </c>
      <c r="J385" s="27" t="s">
        <v>8317</v>
      </c>
      <c r="K385" s="13" t="str">
        <f t="shared" si="30"/>
        <v>Nov</v>
      </c>
      <c r="L385" s="27">
        <f t="shared" si="31"/>
        <v>2001</v>
      </c>
      <c r="M385" s="27" t="str">
        <f t="shared" si="32"/>
        <v>tier - 2</v>
      </c>
      <c r="N385" s="27" t="str">
        <f t="shared" si="33"/>
        <v>tier - 2</v>
      </c>
      <c r="O385" s="44" t="str">
        <f t="shared" si="34"/>
        <v>11-Nov-2001</v>
      </c>
      <c r="P385" s="29">
        <f t="shared" si="35"/>
        <v>22</v>
      </c>
    </row>
    <row r="386" spans="2:16" ht="15.75" customHeight="1" x14ac:dyDescent="0.3">
      <c r="B386" s="12" t="s">
        <v>6994</v>
      </c>
      <c r="C386" s="27">
        <v>1986</v>
      </c>
      <c r="D386" s="13" t="s">
        <v>8318</v>
      </c>
      <c r="E386" s="27">
        <v>27</v>
      </c>
      <c r="F386" s="27">
        <v>3</v>
      </c>
      <c r="G386" s="43">
        <v>3589.14</v>
      </c>
      <c r="H386" s="27" t="s">
        <v>8310</v>
      </c>
      <c r="I386" s="27" t="s">
        <v>8310</v>
      </c>
      <c r="J386" s="27" t="s">
        <v>8312</v>
      </c>
      <c r="K386" s="13" t="str">
        <f t="shared" si="30"/>
        <v>Dec</v>
      </c>
      <c r="L386" s="27">
        <f t="shared" si="31"/>
        <v>1986</v>
      </c>
      <c r="M386" s="27" t="str">
        <f t="shared" si="32"/>
        <v>tier - 2</v>
      </c>
      <c r="N386" s="27" t="str">
        <f t="shared" si="33"/>
        <v>tier - 2</v>
      </c>
      <c r="O386" s="44" t="str">
        <f t="shared" si="34"/>
        <v>27-Dec-1986</v>
      </c>
      <c r="P386" s="29">
        <f t="shared" si="35"/>
        <v>37</v>
      </c>
    </row>
    <row r="387" spans="2:16" ht="15.75" customHeight="1" x14ac:dyDescent="0.3">
      <c r="B387" s="12" t="s">
        <v>6990</v>
      </c>
      <c r="C387" s="27">
        <v>1999</v>
      </c>
      <c r="D387" s="13" t="s">
        <v>8315</v>
      </c>
      <c r="E387" s="27">
        <v>6</v>
      </c>
      <c r="F387" s="27">
        <v>3</v>
      </c>
      <c r="G387" s="43">
        <v>3591.48</v>
      </c>
      <c r="H387" s="27" t="s">
        <v>8310</v>
      </c>
      <c r="I387" s="27" t="s">
        <v>8311</v>
      </c>
      <c r="J387" s="27" t="s">
        <v>8321</v>
      </c>
      <c r="K387" s="13" t="str">
        <f t="shared" ref="K387:K450" si="36">IF(D387="?", "Sep",D387)</f>
        <v>Jun</v>
      </c>
      <c r="L387" s="27">
        <f t="shared" ref="L387:L450" si="37">IF(C387="?","1983",C387)</f>
        <v>1999</v>
      </c>
      <c r="M387" s="27" t="str">
        <f t="shared" ref="M387:M450" si="38">IF(H387="?", "tier - 2",H387)</f>
        <v>tier - 2</v>
      </c>
      <c r="N387" s="27" t="str">
        <f t="shared" ref="N387:N450" si="39">IF(I387="?", "tier - 2", I387)</f>
        <v>tier - 3</v>
      </c>
      <c r="O387" s="44" t="str">
        <f t="shared" ref="O387:O450" si="40">CONCATENATE(E387&amp;"-"&amp;K387&amp;"-"&amp;L387)</f>
        <v>6-Jun-1999</v>
      </c>
      <c r="P387" s="29">
        <f t="shared" ref="P387:P450" si="41">2023-L387</f>
        <v>24</v>
      </c>
    </row>
    <row r="388" spans="2:16" ht="15.75" customHeight="1" x14ac:dyDescent="0.3">
      <c r="B388" s="12" t="s">
        <v>6986</v>
      </c>
      <c r="C388" s="27">
        <v>1997</v>
      </c>
      <c r="D388" s="13" t="s">
        <v>8313</v>
      </c>
      <c r="E388" s="27">
        <v>4</v>
      </c>
      <c r="F388" s="27">
        <v>1</v>
      </c>
      <c r="G388" s="43">
        <v>3594.17</v>
      </c>
      <c r="H388" s="27" t="s">
        <v>8310</v>
      </c>
      <c r="I388" s="27" t="s">
        <v>8310</v>
      </c>
      <c r="J388" s="27" t="s">
        <v>8317</v>
      </c>
      <c r="K388" s="13" t="str">
        <f t="shared" si="36"/>
        <v>Nov</v>
      </c>
      <c r="L388" s="27">
        <f t="shared" si="37"/>
        <v>1997</v>
      </c>
      <c r="M388" s="27" t="str">
        <f t="shared" si="38"/>
        <v>tier - 2</v>
      </c>
      <c r="N388" s="27" t="str">
        <f t="shared" si="39"/>
        <v>tier - 2</v>
      </c>
      <c r="O388" s="44" t="str">
        <f t="shared" si="40"/>
        <v>4-Nov-1997</v>
      </c>
      <c r="P388" s="29">
        <f t="shared" si="41"/>
        <v>26</v>
      </c>
    </row>
    <row r="389" spans="2:16" ht="15.75" customHeight="1" x14ac:dyDescent="0.3">
      <c r="B389" s="12" t="s">
        <v>6984</v>
      </c>
      <c r="C389" s="27">
        <v>1999</v>
      </c>
      <c r="D389" s="13" t="s">
        <v>8319</v>
      </c>
      <c r="E389" s="27">
        <v>12</v>
      </c>
      <c r="F389" s="27">
        <v>3</v>
      </c>
      <c r="G389" s="43">
        <v>3597.6</v>
      </c>
      <c r="H389" s="27" t="s">
        <v>8310</v>
      </c>
      <c r="I389" s="27" t="s">
        <v>8310</v>
      </c>
      <c r="J389" s="27" t="s">
        <v>8321</v>
      </c>
      <c r="K389" s="13" t="str">
        <f t="shared" si="36"/>
        <v>Aug</v>
      </c>
      <c r="L389" s="27">
        <f t="shared" si="37"/>
        <v>1999</v>
      </c>
      <c r="M389" s="27" t="str">
        <f t="shared" si="38"/>
        <v>tier - 2</v>
      </c>
      <c r="N389" s="27" t="str">
        <f t="shared" si="39"/>
        <v>tier - 2</v>
      </c>
      <c r="O389" s="44" t="str">
        <f t="shared" si="40"/>
        <v>12-Aug-1999</v>
      </c>
      <c r="P389" s="29">
        <f t="shared" si="41"/>
        <v>24</v>
      </c>
    </row>
    <row r="390" spans="2:16" ht="15.75" customHeight="1" x14ac:dyDescent="0.3">
      <c r="B390" s="12" t="s">
        <v>6980</v>
      </c>
      <c r="C390" s="27">
        <v>1988</v>
      </c>
      <c r="D390" s="13" t="s">
        <v>8313</v>
      </c>
      <c r="E390" s="27">
        <v>4</v>
      </c>
      <c r="F390" s="27">
        <v>3</v>
      </c>
      <c r="G390" s="43">
        <v>3603.6</v>
      </c>
      <c r="H390" s="27" t="s">
        <v>8310</v>
      </c>
      <c r="I390" s="27" t="s">
        <v>8314</v>
      </c>
      <c r="J390" s="27" t="s">
        <v>8312</v>
      </c>
      <c r="K390" s="13" t="str">
        <f t="shared" si="36"/>
        <v>Nov</v>
      </c>
      <c r="L390" s="27">
        <f t="shared" si="37"/>
        <v>1988</v>
      </c>
      <c r="M390" s="27" t="str">
        <f t="shared" si="38"/>
        <v>tier - 2</v>
      </c>
      <c r="N390" s="27" t="str">
        <f t="shared" si="39"/>
        <v>tier - 1</v>
      </c>
      <c r="O390" s="44" t="str">
        <f t="shared" si="40"/>
        <v>4-Nov-1988</v>
      </c>
      <c r="P390" s="29">
        <f t="shared" si="41"/>
        <v>35</v>
      </c>
    </row>
    <row r="391" spans="2:16" ht="15.75" customHeight="1" x14ac:dyDescent="0.3">
      <c r="B391" s="12" t="s">
        <v>6976</v>
      </c>
      <c r="C391" s="27">
        <v>1990</v>
      </c>
      <c r="D391" s="13" t="s">
        <v>8320</v>
      </c>
      <c r="E391" s="27">
        <v>11</v>
      </c>
      <c r="F391" s="27">
        <v>3</v>
      </c>
      <c r="G391" s="43">
        <v>3606.43</v>
      </c>
      <c r="H391" s="27" t="s">
        <v>8310</v>
      </c>
      <c r="I391" s="27" t="s">
        <v>8314</v>
      </c>
      <c r="J391" s="27" t="s">
        <v>8312</v>
      </c>
      <c r="K391" s="13" t="str">
        <f t="shared" si="36"/>
        <v>Oct</v>
      </c>
      <c r="L391" s="27">
        <f t="shared" si="37"/>
        <v>1990</v>
      </c>
      <c r="M391" s="27" t="str">
        <f t="shared" si="38"/>
        <v>tier - 2</v>
      </c>
      <c r="N391" s="27" t="str">
        <f t="shared" si="39"/>
        <v>tier - 1</v>
      </c>
      <c r="O391" s="44" t="str">
        <f t="shared" si="40"/>
        <v>11-Oct-1990</v>
      </c>
      <c r="P391" s="29">
        <f t="shared" si="41"/>
        <v>33</v>
      </c>
    </row>
    <row r="392" spans="2:16" ht="15.75" customHeight="1" x14ac:dyDescent="0.3">
      <c r="B392" s="12" t="s">
        <v>6972</v>
      </c>
      <c r="C392" s="27">
        <v>1985</v>
      </c>
      <c r="D392" s="13" t="s">
        <v>8315</v>
      </c>
      <c r="E392" s="27">
        <v>14</v>
      </c>
      <c r="F392" s="27">
        <v>3</v>
      </c>
      <c r="G392" s="43">
        <v>3622.13</v>
      </c>
      <c r="H392" s="27" t="s">
        <v>8310</v>
      </c>
      <c r="I392" s="27" t="s">
        <v>8314</v>
      </c>
      <c r="J392" s="27" t="s">
        <v>8312</v>
      </c>
      <c r="K392" s="13" t="str">
        <f t="shared" si="36"/>
        <v>Jun</v>
      </c>
      <c r="L392" s="27">
        <f t="shared" si="37"/>
        <v>1985</v>
      </c>
      <c r="M392" s="27" t="str">
        <f t="shared" si="38"/>
        <v>tier - 2</v>
      </c>
      <c r="N392" s="27" t="str">
        <f t="shared" si="39"/>
        <v>tier - 1</v>
      </c>
      <c r="O392" s="44" t="str">
        <f t="shared" si="40"/>
        <v>14-Jun-1985</v>
      </c>
      <c r="P392" s="29">
        <f t="shared" si="41"/>
        <v>38</v>
      </c>
    </row>
    <row r="393" spans="2:16" ht="15.75" customHeight="1" x14ac:dyDescent="0.3">
      <c r="B393" s="12" t="s">
        <v>6969</v>
      </c>
      <c r="C393" s="27">
        <v>1992</v>
      </c>
      <c r="D393" s="13" t="s">
        <v>8313</v>
      </c>
      <c r="E393" s="27">
        <v>17</v>
      </c>
      <c r="F393" s="27">
        <v>0</v>
      </c>
      <c r="G393" s="43">
        <v>3645.09</v>
      </c>
      <c r="H393" s="27" t="s">
        <v>8314</v>
      </c>
      <c r="I393" s="27" t="s">
        <v>8310</v>
      </c>
      <c r="J393" s="27" t="s">
        <v>8331</v>
      </c>
      <c r="K393" s="13" t="str">
        <f t="shared" si="36"/>
        <v>Nov</v>
      </c>
      <c r="L393" s="27">
        <f t="shared" si="37"/>
        <v>1992</v>
      </c>
      <c r="M393" s="27" t="str">
        <f t="shared" si="38"/>
        <v>tier - 1</v>
      </c>
      <c r="N393" s="27" t="str">
        <f t="shared" si="39"/>
        <v>tier - 2</v>
      </c>
      <c r="O393" s="44" t="str">
        <f t="shared" si="40"/>
        <v>17-Nov-1992</v>
      </c>
      <c r="P393" s="29">
        <f t="shared" si="41"/>
        <v>31</v>
      </c>
    </row>
    <row r="394" spans="2:16" ht="15.75" customHeight="1" x14ac:dyDescent="0.3">
      <c r="B394" s="12" t="s">
        <v>6966</v>
      </c>
      <c r="C394" s="27">
        <v>1990</v>
      </c>
      <c r="D394" s="13" t="s">
        <v>8313</v>
      </c>
      <c r="E394" s="27">
        <v>8</v>
      </c>
      <c r="F394" s="27">
        <v>3</v>
      </c>
      <c r="G394" s="43">
        <v>3653.29</v>
      </c>
      <c r="H394" s="27" t="s">
        <v>8310</v>
      </c>
      <c r="I394" s="27" t="s">
        <v>8311</v>
      </c>
      <c r="J394" s="27" t="s">
        <v>8321</v>
      </c>
      <c r="K394" s="13" t="str">
        <f t="shared" si="36"/>
        <v>Nov</v>
      </c>
      <c r="L394" s="27">
        <f t="shared" si="37"/>
        <v>1990</v>
      </c>
      <c r="M394" s="27" t="str">
        <f t="shared" si="38"/>
        <v>tier - 2</v>
      </c>
      <c r="N394" s="27" t="str">
        <f t="shared" si="39"/>
        <v>tier - 3</v>
      </c>
      <c r="O394" s="44" t="str">
        <f t="shared" si="40"/>
        <v>8-Nov-1990</v>
      </c>
      <c r="P394" s="29">
        <f t="shared" si="41"/>
        <v>33</v>
      </c>
    </row>
    <row r="395" spans="2:16" ht="15.75" customHeight="1" x14ac:dyDescent="0.3">
      <c r="B395" s="12" t="s">
        <v>6963</v>
      </c>
      <c r="C395" s="27">
        <v>1992</v>
      </c>
      <c r="D395" s="13" t="s">
        <v>8316</v>
      </c>
      <c r="E395" s="27">
        <v>14</v>
      </c>
      <c r="F395" s="27">
        <v>1</v>
      </c>
      <c r="G395" s="43">
        <v>3659.35</v>
      </c>
      <c r="H395" s="27" t="s">
        <v>8311</v>
      </c>
      <c r="I395" s="27" t="s">
        <v>8314</v>
      </c>
      <c r="J395" s="27" t="s">
        <v>8321</v>
      </c>
      <c r="K395" s="13" t="str">
        <f t="shared" si="36"/>
        <v>Sep</v>
      </c>
      <c r="L395" s="27">
        <f t="shared" si="37"/>
        <v>1992</v>
      </c>
      <c r="M395" s="27" t="str">
        <f t="shared" si="38"/>
        <v>tier - 3</v>
      </c>
      <c r="N395" s="27" t="str">
        <f t="shared" si="39"/>
        <v>tier - 1</v>
      </c>
      <c r="O395" s="44" t="str">
        <f t="shared" si="40"/>
        <v>14-Sep-1992</v>
      </c>
      <c r="P395" s="29">
        <f t="shared" si="41"/>
        <v>31</v>
      </c>
    </row>
    <row r="396" spans="2:16" ht="15.75" customHeight="1" x14ac:dyDescent="0.3">
      <c r="B396" s="12" t="s">
        <v>6960</v>
      </c>
      <c r="C396" s="27">
        <v>1984</v>
      </c>
      <c r="D396" s="13" t="s">
        <v>8309</v>
      </c>
      <c r="E396" s="27">
        <v>6</v>
      </c>
      <c r="F396" s="27">
        <v>3</v>
      </c>
      <c r="G396" s="43">
        <v>3678.86</v>
      </c>
      <c r="H396" s="27" t="s">
        <v>8310</v>
      </c>
      <c r="I396" s="27" t="s">
        <v>8311</v>
      </c>
      <c r="J396" s="27" t="s">
        <v>8312</v>
      </c>
      <c r="K396" s="13" t="str">
        <f t="shared" si="36"/>
        <v>Jul</v>
      </c>
      <c r="L396" s="27">
        <f t="shared" si="37"/>
        <v>1984</v>
      </c>
      <c r="M396" s="27" t="str">
        <f t="shared" si="38"/>
        <v>tier - 2</v>
      </c>
      <c r="N396" s="27" t="str">
        <f t="shared" si="39"/>
        <v>tier - 3</v>
      </c>
      <c r="O396" s="44" t="str">
        <f t="shared" si="40"/>
        <v>6-Jul-1984</v>
      </c>
      <c r="P396" s="29">
        <f t="shared" si="41"/>
        <v>39</v>
      </c>
    </row>
    <row r="397" spans="2:16" ht="15.75" customHeight="1" x14ac:dyDescent="0.3">
      <c r="B397" s="12" t="s">
        <v>6956</v>
      </c>
      <c r="C397" s="27">
        <v>2003</v>
      </c>
      <c r="D397" s="13" t="s">
        <v>8309</v>
      </c>
      <c r="E397" s="27">
        <v>10</v>
      </c>
      <c r="F397" s="27">
        <v>0</v>
      </c>
      <c r="G397" s="43">
        <v>3688.35</v>
      </c>
      <c r="H397" s="27" t="s">
        <v>8310</v>
      </c>
      <c r="I397" s="27" t="s">
        <v>8310</v>
      </c>
      <c r="J397" s="27" t="s">
        <v>8332</v>
      </c>
      <c r="K397" s="13" t="str">
        <f t="shared" si="36"/>
        <v>Jul</v>
      </c>
      <c r="L397" s="27">
        <f t="shared" si="37"/>
        <v>2003</v>
      </c>
      <c r="M397" s="27" t="str">
        <f t="shared" si="38"/>
        <v>tier - 2</v>
      </c>
      <c r="N397" s="27" t="str">
        <f t="shared" si="39"/>
        <v>tier - 2</v>
      </c>
      <c r="O397" s="44" t="str">
        <f t="shared" si="40"/>
        <v>10-Jul-2003</v>
      </c>
      <c r="P397" s="29">
        <f t="shared" si="41"/>
        <v>20</v>
      </c>
    </row>
    <row r="398" spans="2:16" ht="15.75" customHeight="1" x14ac:dyDescent="0.3">
      <c r="B398" s="12" t="s">
        <v>6953</v>
      </c>
      <c r="C398" s="27">
        <v>1981</v>
      </c>
      <c r="D398" s="13" t="s">
        <v>8318</v>
      </c>
      <c r="E398" s="27">
        <v>14</v>
      </c>
      <c r="F398" s="27">
        <v>1</v>
      </c>
      <c r="G398" s="43">
        <v>3688.38</v>
      </c>
      <c r="H398" s="27" t="s">
        <v>8310</v>
      </c>
      <c r="I398" s="27" t="s">
        <v>8310</v>
      </c>
      <c r="J398" s="27" t="s">
        <v>8312</v>
      </c>
      <c r="K398" s="13" t="str">
        <f t="shared" si="36"/>
        <v>Dec</v>
      </c>
      <c r="L398" s="27">
        <f t="shared" si="37"/>
        <v>1981</v>
      </c>
      <c r="M398" s="27" t="str">
        <f t="shared" si="38"/>
        <v>tier - 2</v>
      </c>
      <c r="N398" s="27" t="str">
        <f t="shared" si="39"/>
        <v>tier - 2</v>
      </c>
      <c r="O398" s="44" t="str">
        <f t="shared" si="40"/>
        <v>14-Dec-1981</v>
      </c>
      <c r="P398" s="29">
        <f t="shared" si="41"/>
        <v>42</v>
      </c>
    </row>
    <row r="399" spans="2:16" ht="15.75" customHeight="1" x14ac:dyDescent="0.3">
      <c r="B399" s="12" t="s">
        <v>6950</v>
      </c>
      <c r="C399" s="27">
        <v>1995</v>
      </c>
      <c r="D399" s="13" t="s">
        <v>8320</v>
      </c>
      <c r="E399" s="27">
        <v>21</v>
      </c>
      <c r="F399" s="27">
        <v>2</v>
      </c>
      <c r="G399" s="43">
        <v>3693.43</v>
      </c>
      <c r="H399" s="27" t="s">
        <v>8310</v>
      </c>
      <c r="I399" s="27" t="s">
        <v>8311</v>
      </c>
      <c r="J399" s="27" t="s">
        <v>8321</v>
      </c>
      <c r="K399" s="13" t="str">
        <f t="shared" si="36"/>
        <v>Oct</v>
      </c>
      <c r="L399" s="27">
        <f t="shared" si="37"/>
        <v>1995</v>
      </c>
      <c r="M399" s="27" t="str">
        <f t="shared" si="38"/>
        <v>tier - 2</v>
      </c>
      <c r="N399" s="27" t="str">
        <f t="shared" si="39"/>
        <v>tier - 3</v>
      </c>
      <c r="O399" s="44" t="str">
        <f t="shared" si="40"/>
        <v>21-Oct-1995</v>
      </c>
      <c r="P399" s="29">
        <f t="shared" si="41"/>
        <v>28</v>
      </c>
    </row>
    <row r="400" spans="2:16" ht="15.75" customHeight="1" x14ac:dyDescent="0.3">
      <c r="B400" s="12" t="s">
        <v>6946</v>
      </c>
      <c r="C400" s="27">
        <v>1988</v>
      </c>
      <c r="D400" s="13" t="s">
        <v>8319</v>
      </c>
      <c r="E400" s="27">
        <v>18</v>
      </c>
      <c r="F400" s="27">
        <v>3</v>
      </c>
      <c r="G400" s="43">
        <v>3699.54</v>
      </c>
      <c r="H400" s="27" t="s">
        <v>8310</v>
      </c>
      <c r="I400" s="27" t="s">
        <v>8311</v>
      </c>
      <c r="J400" s="27" t="s">
        <v>8312</v>
      </c>
      <c r="K400" s="13" t="str">
        <f t="shared" si="36"/>
        <v>Aug</v>
      </c>
      <c r="L400" s="27">
        <f t="shared" si="37"/>
        <v>1988</v>
      </c>
      <c r="M400" s="27" t="str">
        <f t="shared" si="38"/>
        <v>tier - 2</v>
      </c>
      <c r="N400" s="27" t="str">
        <f t="shared" si="39"/>
        <v>tier - 3</v>
      </c>
      <c r="O400" s="44" t="str">
        <f t="shared" si="40"/>
        <v>18-Aug-1988</v>
      </c>
      <c r="P400" s="29">
        <f t="shared" si="41"/>
        <v>35</v>
      </c>
    </row>
    <row r="401" spans="2:16" ht="15.75" customHeight="1" x14ac:dyDescent="0.3">
      <c r="B401" s="12" t="s">
        <v>6944</v>
      </c>
      <c r="C401" s="27">
        <v>1989</v>
      </c>
      <c r="D401" s="13" t="s">
        <v>8318</v>
      </c>
      <c r="E401" s="27">
        <v>2</v>
      </c>
      <c r="F401" s="27">
        <v>0</v>
      </c>
      <c r="G401" s="43">
        <v>3704.35</v>
      </c>
      <c r="H401" s="27" t="s">
        <v>8310</v>
      </c>
      <c r="I401" s="27" t="s">
        <v>8310</v>
      </c>
      <c r="J401" s="27" t="s">
        <v>8312</v>
      </c>
      <c r="K401" s="13" t="str">
        <f t="shared" si="36"/>
        <v>Dec</v>
      </c>
      <c r="L401" s="27">
        <f t="shared" si="37"/>
        <v>1989</v>
      </c>
      <c r="M401" s="27" t="str">
        <f t="shared" si="38"/>
        <v>tier - 2</v>
      </c>
      <c r="N401" s="27" t="str">
        <f t="shared" si="39"/>
        <v>tier - 2</v>
      </c>
      <c r="O401" s="44" t="str">
        <f t="shared" si="40"/>
        <v>2-Dec-1989</v>
      </c>
      <c r="P401" s="29">
        <f t="shared" si="41"/>
        <v>34</v>
      </c>
    </row>
    <row r="402" spans="2:16" ht="15.75" customHeight="1" x14ac:dyDescent="0.3">
      <c r="B402" s="12" t="s">
        <v>6940</v>
      </c>
      <c r="C402" s="27">
        <v>2004</v>
      </c>
      <c r="D402" s="13" t="s">
        <v>8313</v>
      </c>
      <c r="E402" s="27">
        <v>5</v>
      </c>
      <c r="F402" s="27">
        <v>0</v>
      </c>
      <c r="G402" s="43">
        <v>3722.23</v>
      </c>
      <c r="H402" s="27" t="s">
        <v>8310</v>
      </c>
      <c r="I402" s="27" t="s">
        <v>8310</v>
      </c>
      <c r="J402" s="27" t="s">
        <v>8328</v>
      </c>
      <c r="K402" s="13" t="str">
        <f t="shared" si="36"/>
        <v>Nov</v>
      </c>
      <c r="L402" s="27">
        <f t="shared" si="37"/>
        <v>2004</v>
      </c>
      <c r="M402" s="27" t="str">
        <f t="shared" si="38"/>
        <v>tier - 2</v>
      </c>
      <c r="N402" s="27" t="str">
        <f t="shared" si="39"/>
        <v>tier - 2</v>
      </c>
      <c r="O402" s="44" t="str">
        <f t="shared" si="40"/>
        <v>5-Nov-2004</v>
      </c>
      <c r="P402" s="29">
        <f t="shared" si="41"/>
        <v>19</v>
      </c>
    </row>
    <row r="403" spans="2:16" ht="15.75" customHeight="1" x14ac:dyDescent="0.3">
      <c r="B403" s="12" t="s">
        <v>6936</v>
      </c>
      <c r="C403" s="27">
        <v>1986</v>
      </c>
      <c r="D403" s="13" t="s">
        <v>8318</v>
      </c>
      <c r="E403" s="27">
        <v>1</v>
      </c>
      <c r="F403" s="27">
        <v>3</v>
      </c>
      <c r="G403" s="43">
        <v>3731.6</v>
      </c>
      <c r="H403" s="27" t="s">
        <v>8310</v>
      </c>
      <c r="I403" s="27" t="s">
        <v>8310</v>
      </c>
      <c r="J403" s="27" t="s">
        <v>8312</v>
      </c>
      <c r="K403" s="13" t="str">
        <f t="shared" si="36"/>
        <v>Dec</v>
      </c>
      <c r="L403" s="27">
        <f t="shared" si="37"/>
        <v>1986</v>
      </c>
      <c r="M403" s="27" t="str">
        <f t="shared" si="38"/>
        <v>tier - 2</v>
      </c>
      <c r="N403" s="27" t="str">
        <f t="shared" si="39"/>
        <v>tier - 2</v>
      </c>
      <c r="O403" s="44" t="str">
        <f t="shared" si="40"/>
        <v>1-Dec-1986</v>
      </c>
      <c r="P403" s="29">
        <f t="shared" si="41"/>
        <v>37</v>
      </c>
    </row>
    <row r="404" spans="2:16" ht="15.75" customHeight="1" x14ac:dyDescent="0.3">
      <c r="B404" s="12" t="s">
        <v>6932</v>
      </c>
      <c r="C404" s="27">
        <v>1994</v>
      </c>
      <c r="D404" s="13" t="s">
        <v>8319</v>
      </c>
      <c r="E404" s="27">
        <v>22</v>
      </c>
      <c r="F404" s="27">
        <v>0</v>
      </c>
      <c r="G404" s="43">
        <v>3732.63</v>
      </c>
      <c r="H404" s="27" t="s">
        <v>8310</v>
      </c>
      <c r="I404" s="27" t="s">
        <v>8311</v>
      </c>
      <c r="J404" s="27" t="s">
        <v>8329</v>
      </c>
      <c r="K404" s="13" t="str">
        <f t="shared" si="36"/>
        <v>Aug</v>
      </c>
      <c r="L404" s="27">
        <f t="shared" si="37"/>
        <v>1994</v>
      </c>
      <c r="M404" s="27" t="str">
        <f t="shared" si="38"/>
        <v>tier - 2</v>
      </c>
      <c r="N404" s="27" t="str">
        <f t="shared" si="39"/>
        <v>tier - 3</v>
      </c>
      <c r="O404" s="44" t="str">
        <f t="shared" si="40"/>
        <v>22-Aug-1994</v>
      </c>
      <c r="P404" s="29">
        <f t="shared" si="41"/>
        <v>29</v>
      </c>
    </row>
    <row r="405" spans="2:16" ht="15.75" customHeight="1" x14ac:dyDescent="0.3">
      <c r="B405" s="12" t="s">
        <v>6929</v>
      </c>
      <c r="C405" s="27">
        <v>1993</v>
      </c>
      <c r="D405" s="13" t="s">
        <v>8315</v>
      </c>
      <c r="E405" s="27">
        <v>22</v>
      </c>
      <c r="F405" s="27">
        <v>0</v>
      </c>
      <c r="G405" s="43">
        <v>3736.46</v>
      </c>
      <c r="H405" s="27" t="s">
        <v>8310</v>
      </c>
      <c r="I405" s="27" t="s">
        <v>8310</v>
      </c>
      <c r="J405" s="27" t="s">
        <v>8317</v>
      </c>
      <c r="K405" s="13" t="str">
        <f t="shared" si="36"/>
        <v>Jun</v>
      </c>
      <c r="L405" s="27">
        <f t="shared" si="37"/>
        <v>1993</v>
      </c>
      <c r="M405" s="27" t="str">
        <f t="shared" si="38"/>
        <v>tier - 2</v>
      </c>
      <c r="N405" s="27" t="str">
        <f t="shared" si="39"/>
        <v>tier - 2</v>
      </c>
      <c r="O405" s="44" t="str">
        <f t="shared" si="40"/>
        <v>22-Jun-1993</v>
      </c>
      <c r="P405" s="29">
        <f t="shared" si="41"/>
        <v>30</v>
      </c>
    </row>
    <row r="406" spans="2:16" ht="15.75" customHeight="1" x14ac:dyDescent="0.3">
      <c r="B406" s="12" t="s">
        <v>6926</v>
      </c>
      <c r="C406" s="27">
        <v>1986</v>
      </c>
      <c r="D406" s="13" t="s">
        <v>8316</v>
      </c>
      <c r="E406" s="27">
        <v>9</v>
      </c>
      <c r="F406" s="27">
        <v>3</v>
      </c>
      <c r="G406" s="43">
        <v>3748.56</v>
      </c>
      <c r="H406" s="27" t="s">
        <v>8310</v>
      </c>
      <c r="I406" s="27" t="s">
        <v>8310</v>
      </c>
      <c r="J406" s="27" t="s">
        <v>8312</v>
      </c>
      <c r="K406" s="13" t="str">
        <f t="shared" si="36"/>
        <v>Sep</v>
      </c>
      <c r="L406" s="27">
        <f t="shared" si="37"/>
        <v>1986</v>
      </c>
      <c r="M406" s="27" t="str">
        <f t="shared" si="38"/>
        <v>tier - 2</v>
      </c>
      <c r="N406" s="27" t="str">
        <f t="shared" si="39"/>
        <v>tier - 2</v>
      </c>
      <c r="O406" s="44" t="str">
        <f t="shared" si="40"/>
        <v>9-Sep-1986</v>
      </c>
      <c r="P406" s="29">
        <f t="shared" si="41"/>
        <v>37</v>
      </c>
    </row>
    <row r="407" spans="2:16" ht="15.75" customHeight="1" x14ac:dyDescent="0.3">
      <c r="B407" s="12" t="s">
        <v>6922</v>
      </c>
      <c r="C407" s="27">
        <v>1991</v>
      </c>
      <c r="D407" s="13" t="s">
        <v>8320</v>
      </c>
      <c r="E407" s="27">
        <v>28</v>
      </c>
      <c r="F407" s="27">
        <v>0</v>
      </c>
      <c r="G407" s="43">
        <v>3756.62</v>
      </c>
      <c r="H407" s="27" t="s">
        <v>8310</v>
      </c>
      <c r="I407" s="27" t="s">
        <v>8310</v>
      </c>
      <c r="J407" s="27" t="s">
        <v>8312</v>
      </c>
      <c r="K407" s="13" t="str">
        <f t="shared" si="36"/>
        <v>Oct</v>
      </c>
      <c r="L407" s="27">
        <f t="shared" si="37"/>
        <v>1991</v>
      </c>
      <c r="M407" s="27" t="str">
        <f t="shared" si="38"/>
        <v>tier - 2</v>
      </c>
      <c r="N407" s="27" t="str">
        <f t="shared" si="39"/>
        <v>tier - 2</v>
      </c>
      <c r="O407" s="44" t="str">
        <f t="shared" si="40"/>
        <v>28-Oct-1991</v>
      </c>
      <c r="P407" s="29">
        <f t="shared" si="41"/>
        <v>32</v>
      </c>
    </row>
    <row r="408" spans="2:16" ht="15.75" customHeight="1" x14ac:dyDescent="0.3">
      <c r="B408" s="12" t="s">
        <v>6918</v>
      </c>
      <c r="C408" s="27">
        <v>1991</v>
      </c>
      <c r="D408" s="13" t="s">
        <v>8319</v>
      </c>
      <c r="E408" s="27">
        <v>25</v>
      </c>
      <c r="F408" s="27">
        <v>0</v>
      </c>
      <c r="G408" s="43">
        <v>3757.84</v>
      </c>
      <c r="H408" s="27" t="s">
        <v>8310</v>
      </c>
      <c r="I408" s="27" t="s">
        <v>8314</v>
      </c>
      <c r="J408" s="27" t="s">
        <v>8312</v>
      </c>
      <c r="K408" s="13" t="str">
        <f t="shared" si="36"/>
        <v>Aug</v>
      </c>
      <c r="L408" s="27">
        <f t="shared" si="37"/>
        <v>1991</v>
      </c>
      <c r="M408" s="27" t="str">
        <f t="shared" si="38"/>
        <v>tier - 2</v>
      </c>
      <c r="N408" s="27" t="str">
        <f t="shared" si="39"/>
        <v>tier - 1</v>
      </c>
      <c r="O408" s="44" t="str">
        <f t="shared" si="40"/>
        <v>25-Aug-1991</v>
      </c>
      <c r="P408" s="29">
        <f t="shared" si="41"/>
        <v>32</v>
      </c>
    </row>
    <row r="409" spans="2:16" ht="15.75" customHeight="1" x14ac:dyDescent="0.3">
      <c r="B409" s="12" t="s">
        <v>6916</v>
      </c>
      <c r="C409" s="27">
        <v>1991</v>
      </c>
      <c r="D409" s="13" t="s">
        <v>8320</v>
      </c>
      <c r="E409" s="27">
        <v>24</v>
      </c>
      <c r="F409" s="27">
        <v>0</v>
      </c>
      <c r="G409" s="43">
        <v>3761.29</v>
      </c>
      <c r="H409" s="27" t="s">
        <v>8310</v>
      </c>
      <c r="I409" s="27" t="s">
        <v>8311</v>
      </c>
      <c r="J409" s="27" t="s">
        <v>8321</v>
      </c>
      <c r="K409" s="13" t="str">
        <f t="shared" si="36"/>
        <v>Oct</v>
      </c>
      <c r="L409" s="27">
        <f t="shared" si="37"/>
        <v>1991</v>
      </c>
      <c r="M409" s="27" t="str">
        <f t="shared" si="38"/>
        <v>tier - 2</v>
      </c>
      <c r="N409" s="27" t="str">
        <f t="shared" si="39"/>
        <v>tier - 3</v>
      </c>
      <c r="O409" s="44" t="str">
        <f t="shared" si="40"/>
        <v>24-Oct-1991</v>
      </c>
      <c r="P409" s="29">
        <f t="shared" si="41"/>
        <v>32</v>
      </c>
    </row>
    <row r="410" spans="2:16" ht="15.75" customHeight="1" x14ac:dyDescent="0.3">
      <c r="B410" s="12" t="s">
        <v>6913</v>
      </c>
      <c r="C410" s="27">
        <v>1994</v>
      </c>
      <c r="D410" s="13" t="s">
        <v>8313</v>
      </c>
      <c r="E410" s="27">
        <v>21</v>
      </c>
      <c r="F410" s="27">
        <v>1</v>
      </c>
      <c r="G410" s="43">
        <v>3766.88</v>
      </c>
      <c r="H410" s="27" t="s">
        <v>8310</v>
      </c>
      <c r="I410" s="27" t="s">
        <v>8314</v>
      </c>
      <c r="J410" s="27" t="s">
        <v>8312</v>
      </c>
      <c r="K410" s="13" t="str">
        <f t="shared" si="36"/>
        <v>Nov</v>
      </c>
      <c r="L410" s="27">
        <f t="shared" si="37"/>
        <v>1994</v>
      </c>
      <c r="M410" s="27" t="str">
        <f t="shared" si="38"/>
        <v>tier - 2</v>
      </c>
      <c r="N410" s="27" t="str">
        <f t="shared" si="39"/>
        <v>tier - 1</v>
      </c>
      <c r="O410" s="44" t="str">
        <f t="shared" si="40"/>
        <v>21-Nov-1994</v>
      </c>
      <c r="P410" s="29">
        <f t="shared" si="41"/>
        <v>29</v>
      </c>
    </row>
    <row r="411" spans="2:16" ht="15.75" customHeight="1" x14ac:dyDescent="0.3">
      <c r="B411" s="12" t="s">
        <v>6910</v>
      </c>
      <c r="C411" s="27">
        <v>1987</v>
      </c>
      <c r="D411" s="13" t="s">
        <v>8320</v>
      </c>
      <c r="E411" s="27">
        <v>24</v>
      </c>
      <c r="F411" s="27">
        <v>3</v>
      </c>
      <c r="G411" s="43">
        <v>3773.23</v>
      </c>
      <c r="H411" s="27" t="s">
        <v>8310</v>
      </c>
      <c r="I411" s="27" t="s">
        <v>8311</v>
      </c>
      <c r="J411" s="27" t="s">
        <v>8312</v>
      </c>
      <c r="K411" s="13" t="str">
        <f t="shared" si="36"/>
        <v>Oct</v>
      </c>
      <c r="L411" s="27">
        <f t="shared" si="37"/>
        <v>1987</v>
      </c>
      <c r="M411" s="27" t="str">
        <f t="shared" si="38"/>
        <v>tier - 2</v>
      </c>
      <c r="N411" s="27" t="str">
        <f t="shared" si="39"/>
        <v>tier - 3</v>
      </c>
      <c r="O411" s="44" t="str">
        <f t="shared" si="40"/>
        <v>24-Oct-1987</v>
      </c>
      <c r="P411" s="29">
        <f t="shared" si="41"/>
        <v>36</v>
      </c>
    </row>
    <row r="412" spans="2:16" ht="15.75" customHeight="1" x14ac:dyDescent="0.3">
      <c r="B412" s="12" t="s">
        <v>6906</v>
      </c>
      <c r="C412" s="27">
        <v>1981</v>
      </c>
      <c r="D412" s="13" t="s">
        <v>8318</v>
      </c>
      <c r="E412" s="27">
        <v>13</v>
      </c>
      <c r="F412" s="27">
        <v>1</v>
      </c>
      <c r="G412" s="43">
        <v>3785.77</v>
      </c>
      <c r="H412" s="27" t="s">
        <v>8310</v>
      </c>
      <c r="I412" s="27" t="s">
        <v>8314</v>
      </c>
      <c r="J412" s="27" t="s">
        <v>8312</v>
      </c>
      <c r="K412" s="13" t="str">
        <f t="shared" si="36"/>
        <v>Dec</v>
      </c>
      <c r="L412" s="27">
        <f t="shared" si="37"/>
        <v>1981</v>
      </c>
      <c r="M412" s="27" t="str">
        <f t="shared" si="38"/>
        <v>tier - 2</v>
      </c>
      <c r="N412" s="27" t="str">
        <f t="shared" si="39"/>
        <v>tier - 1</v>
      </c>
      <c r="O412" s="44" t="str">
        <f t="shared" si="40"/>
        <v>13-Dec-1981</v>
      </c>
      <c r="P412" s="29">
        <f t="shared" si="41"/>
        <v>42</v>
      </c>
    </row>
    <row r="413" spans="2:16" ht="15.75" customHeight="1" x14ac:dyDescent="0.3">
      <c r="B413" s="12" t="s">
        <v>6903</v>
      </c>
      <c r="C413" s="27">
        <v>1988</v>
      </c>
      <c r="D413" s="13" t="s">
        <v>8319</v>
      </c>
      <c r="E413" s="27">
        <v>28</v>
      </c>
      <c r="F413" s="27">
        <v>3</v>
      </c>
      <c r="G413" s="43">
        <v>3793.55</v>
      </c>
      <c r="H413" s="27" t="s">
        <v>8310</v>
      </c>
      <c r="I413" s="27" t="s">
        <v>8311</v>
      </c>
      <c r="J413" s="27" t="s">
        <v>8312</v>
      </c>
      <c r="K413" s="13" t="str">
        <f t="shared" si="36"/>
        <v>Aug</v>
      </c>
      <c r="L413" s="27">
        <f t="shared" si="37"/>
        <v>1988</v>
      </c>
      <c r="M413" s="27" t="str">
        <f t="shared" si="38"/>
        <v>tier - 2</v>
      </c>
      <c r="N413" s="27" t="str">
        <f t="shared" si="39"/>
        <v>tier - 3</v>
      </c>
      <c r="O413" s="44" t="str">
        <f t="shared" si="40"/>
        <v>28-Aug-1988</v>
      </c>
      <c r="P413" s="29">
        <f t="shared" si="41"/>
        <v>35</v>
      </c>
    </row>
    <row r="414" spans="2:16" ht="15.75" customHeight="1" x14ac:dyDescent="0.3">
      <c r="B414" s="12" t="s">
        <v>6900</v>
      </c>
      <c r="C414" s="27">
        <v>1999</v>
      </c>
      <c r="D414" s="13" t="s">
        <v>8315</v>
      </c>
      <c r="E414" s="27">
        <v>24</v>
      </c>
      <c r="F414" s="27">
        <v>0</v>
      </c>
      <c r="G414" s="43">
        <v>3796.36</v>
      </c>
      <c r="H414" s="27" t="s">
        <v>8310</v>
      </c>
      <c r="I414" s="27" t="s">
        <v>8311</v>
      </c>
      <c r="J414" s="27" t="s">
        <v>8317</v>
      </c>
      <c r="K414" s="13" t="str">
        <f t="shared" si="36"/>
        <v>Jun</v>
      </c>
      <c r="L414" s="27">
        <f t="shared" si="37"/>
        <v>1999</v>
      </c>
      <c r="M414" s="27" t="str">
        <f t="shared" si="38"/>
        <v>tier - 2</v>
      </c>
      <c r="N414" s="27" t="str">
        <f t="shared" si="39"/>
        <v>tier - 3</v>
      </c>
      <c r="O414" s="44" t="str">
        <f t="shared" si="40"/>
        <v>24-Jun-1999</v>
      </c>
      <c r="P414" s="29">
        <f t="shared" si="41"/>
        <v>24</v>
      </c>
    </row>
    <row r="415" spans="2:16" ht="15.75" customHeight="1" x14ac:dyDescent="0.3">
      <c r="B415" s="12" t="s">
        <v>6896</v>
      </c>
      <c r="C415" s="27">
        <v>1981</v>
      </c>
      <c r="D415" s="13" t="s">
        <v>8316</v>
      </c>
      <c r="E415" s="27">
        <v>29</v>
      </c>
      <c r="F415" s="27">
        <v>1</v>
      </c>
      <c r="G415" s="43">
        <v>3797.2</v>
      </c>
      <c r="H415" s="27" t="s">
        <v>8310</v>
      </c>
      <c r="I415" s="27" t="s">
        <v>8311</v>
      </c>
      <c r="J415" s="27" t="s">
        <v>8317</v>
      </c>
      <c r="K415" s="13" t="str">
        <f t="shared" si="36"/>
        <v>Sep</v>
      </c>
      <c r="L415" s="27">
        <f t="shared" si="37"/>
        <v>1981</v>
      </c>
      <c r="M415" s="27" t="str">
        <f t="shared" si="38"/>
        <v>tier - 2</v>
      </c>
      <c r="N415" s="27" t="str">
        <f t="shared" si="39"/>
        <v>tier - 3</v>
      </c>
      <c r="O415" s="44" t="str">
        <f t="shared" si="40"/>
        <v>29-Sep-1981</v>
      </c>
      <c r="P415" s="29">
        <f t="shared" si="41"/>
        <v>42</v>
      </c>
    </row>
    <row r="416" spans="2:16" ht="15.75" customHeight="1" x14ac:dyDescent="0.3">
      <c r="B416" s="12" t="s">
        <v>6893</v>
      </c>
      <c r="C416" s="27">
        <v>1994</v>
      </c>
      <c r="D416" s="13" t="s">
        <v>8319</v>
      </c>
      <c r="E416" s="27">
        <v>12</v>
      </c>
      <c r="F416" s="27">
        <v>2</v>
      </c>
      <c r="G416" s="43">
        <v>3847.67</v>
      </c>
      <c r="H416" s="27" t="s">
        <v>8311</v>
      </c>
      <c r="I416" s="27" t="s">
        <v>8310</v>
      </c>
      <c r="J416" s="27" t="s">
        <v>8321</v>
      </c>
      <c r="K416" s="13" t="str">
        <f t="shared" si="36"/>
        <v>Aug</v>
      </c>
      <c r="L416" s="27">
        <f t="shared" si="37"/>
        <v>1994</v>
      </c>
      <c r="M416" s="27" t="str">
        <f t="shared" si="38"/>
        <v>tier - 3</v>
      </c>
      <c r="N416" s="27" t="str">
        <f t="shared" si="39"/>
        <v>tier - 2</v>
      </c>
      <c r="O416" s="44" t="str">
        <f t="shared" si="40"/>
        <v>12-Aug-1994</v>
      </c>
      <c r="P416" s="29">
        <f t="shared" si="41"/>
        <v>29</v>
      </c>
    </row>
    <row r="417" spans="2:16" ht="15.75" customHeight="1" x14ac:dyDescent="0.3">
      <c r="B417" s="12" t="s">
        <v>6890</v>
      </c>
      <c r="C417" s="27">
        <v>1991</v>
      </c>
      <c r="D417" s="13" t="s">
        <v>8319</v>
      </c>
      <c r="E417" s="27">
        <v>19</v>
      </c>
      <c r="F417" s="27">
        <v>0</v>
      </c>
      <c r="G417" s="43">
        <v>3857.76</v>
      </c>
      <c r="H417" s="27" t="s">
        <v>8311</v>
      </c>
      <c r="I417" s="27" t="s">
        <v>8314</v>
      </c>
      <c r="J417" s="27" t="s">
        <v>8326</v>
      </c>
      <c r="K417" s="13" t="str">
        <f t="shared" si="36"/>
        <v>Aug</v>
      </c>
      <c r="L417" s="27">
        <f t="shared" si="37"/>
        <v>1991</v>
      </c>
      <c r="M417" s="27" t="str">
        <f t="shared" si="38"/>
        <v>tier - 3</v>
      </c>
      <c r="N417" s="27" t="str">
        <f t="shared" si="39"/>
        <v>tier - 1</v>
      </c>
      <c r="O417" s="44" t="str">
        <f t="shared" si="40"/>
        <v>19-Aug-1991</v>
      </c>
      <c r="P417" s="29">
        <f t="shared" si="41"/>
        <v>32</v>
      </c>
    </row>
    <row r="418" spans="2:16" ht="15.75" customHeight="1" x14ac:dyDescent="0.3">
      <c r="B418" s="12" t="s">
        <v>6886</v>
      </c>
      <c r="C418" s="27">
        <v>2001</v>
      </c>
      <c r="D418" s="13" t="s">
        <v>8315</v>
      </c>
      <c r="E418" s="27">
        <v>6</v>
      </c>
      <c r="F418" s="27">
        <v>0</v>
      </c>
      <c r="G418" s="43">
        <v>3858.51</v>
      </c>
      <c r="H418" s="27" t="s">
        <v>8310</v>
      </c>
      <c r="I418" s="27" t="s">
        <v>8311</v>
      </c>
      <c r="J418" s="27" t="s">
        <v>8328</v>
      </c>
      <c r="K418" s="13" t="str">
        <f t="shared" si="36"/>
        <v>Jun</v>
      </c>
      <c r="L418" s="27">
        <f t="shared" si="37"/>
        <v>2001</v>
      </c>
      <c r="M418" s="27" t="str">
        <f t="shared" si="38"/>
        <v>tier - 2</v>
      </c>
      <c r="N418" s="27" t="str">
        <f t="shared" si="39"/>
        <v>tier - 3</v>
      </c>
      <c r="O418" s="44" t="str">
        <f t="shared" si="40"/>
        <v>6-Jun-2001</v>
      </c>
      <c r="P418" s="29">
        <f t="shared" si="41"/>
        <v>22</v>
      </c>
    </row>
    <row r="419" spans="2:16" ht="15.75" customHeight="1" x14ac:dyDescent="0.3">
      <c r="B419" s="12" t="s">
        <v>6883</v>
      </c>
      <c r="C419" s="27">
        <v>2001</v>
      </c>
      <c r="D419" s="13" t="s">
        <v>8320</v>
      </c>
      <c r="E419" s="27">
        <v>18</v>
      </c>
      <c r="F419" s="27">
        <v>3</v>
      </c>
      <c r="G419" s="43">
        <v>3861.21</v>
      </c>
      <c r="H419" s="27" t="s">
        <v>8310</v>
      </c>
      <c r="I419" s="27" t="s">
        <v>8310</v>
      </c>
      <c r="J419" s="27" t="s">
        <v>8326</v>
      </c>
      <c r="K419" s="13" t="str">
        <f t="shared" si="36"/>
        <v>Oct</v>
      </c>
      <c r="L419" s="27">
        <f t="shared" si="37"/>
        <v>2001</v>
      </c>
      <c r="M419" s="27" t="str">
        <f t="shared" si="38"/>
        <v>tier - 2</v>
      </c>
      <c r="N419" s="27" t="str">
        <f t="shared" si="39"/>
        <v>tier - 2</v>
      </c>
      <c r="O419" s="44" t="str">
        <f t="shared" si="40"/>
        <v>18-Oct-2001</v>
      </c>
      <c r="P419" s="29">
        <f t="shared" si="41"/>
        <v>22</v>
      </c>
    </row>
    <row r="420" spans="2:16" ht="15.75" customHeight="1" x14ac:dyDescent="0.3">
      <c r="B420" s="12" t="s">
        <v>6879</v>
      </c>
      <c r="C420" s="27">
        <v>1990</v>
      </c>
      <c r="D420" s="13" t="s">
        <v>8315</v>
      </c>
      <c r="E420" s="27">
        <v>24</v>
      </c>
      <c r="F420" s="27">
        <v>0</v>
      </c>
      <c r="G420" s="43">
        <v>3866.86</v>
      </c>
      <c r="H420" s="27" t="s">
        <v>8314</v>
      </c>
      <c r="I420" s="27" t="s">
        <v>8314</v>
      </c>
      <c r="J420" s="27" t="s">
        <v>8317</v>
      </c>
      <c r="K420" s="13" t="str">
        <f t="shared" si="36"/>
        <v>Jun</v>
      </c>
      <c r="L420" s="27">
        <f t="shared" si="37"/>
        <v>1990</v>
      </c>
      <c r="M420" s="27" t="str">
        <f t="shared" si="38"/>
        <v>tier - 1</v>
      </c>
      <c r="N420" s="27" t="str">
        <f t="shared" si="39"/>
        <v>tier - 1</v>
      </c>
      <c r="O420" s="44" t="str">
        <f t="shared" si="40"/>
        <v>24-Jun-1990</v>
      </c>
      <c r="P420" s="29">
        <f t="shared" si="41"/>
        <v>33</v>
      </c>
    </row>
    <row r="421" spans="2:16" ht="15.75" customHeight="1" x14ac:dyDescent="0.3">
      <c r="B421" s="12" t="s">
        <v>6876</v>
      </c>
      <c r="C421" s="27">
        <v>1991</v>
      </c>
      <c r="D421" s="13" t="s">
        <v>8309</v>
      </c>
      <c r="E421" s="27">
        <v>25</v>
      </c>
      <c r="F421" s="27">
        <v>1</v>
      </c>
      <c r="G421" s="43">
        <v>3875.73</v>
      </c>
      <c r="H421" s="27" t="s">
        <v>8310</v>
      </c>
      <c r="I421" s="27" t="s">
        <v>8311</v>
      </c>
      <c r="J421" s="27" t="s">
        <v>8312</v>
      </c>
      <c r="K421" s="13" t="str">
        <f t="shared" si="36"/>
        <v>Jul</v>
      </c>
      <c r="L421" s="27">
        <f t="shared" si="37"/>
        <v>1991</v>
      </c>
      <c r="M421" s="27" t="str">
        <f t="shared" si="38"/>
        <v>tier - 2</v>
      </c>
      <c r="N421" s="27" t="str">
        <f t="shared" si="39"/>
        <v>tier - 3</v>
      </c>
      <c r="O421" s="44" t="str">
        <f t="shared" si="40"/>
        <v>25-Jul-1991</v>
      </c>
      <c r="P421" s="29">
        <f t="shared" si="41"/>
        <v>32</v>
      </c>
    </row>
    <row r="422" spans="2:16" ht="15.75" customHeight="1" x14ac:dyDescent="0.3">
      <c r="B422" s="12" t="s">
        <v>6873</v>
      </c>
      <c r="C422" s="27">
        <v>1996</v>
      </c>
      <c r="D422" s="13" t="s">
        <v>8320</v>
      </c>
      <c r="E422" s="27">
        <v>23</v>
      </c>
      <c r="F422" s="27">
        <v>2</v>
      </c>
      <c r="G422" s="43">
        <v>3877.3</v>
      </c>
      <c r="H422" s="27" t="s">
        <v>8314</v>
      </c>
      <c r="I422" s="27" t="s">
        <v>8311</v>
      </c>
      <c r="J422" s="27" t="s">
        <v>8317</v>
      </c>
      <c r="K422" s="13" t="str">
        <f t="shared" si="36"/>
        <v>Oct</v>
      </c>
      <c r="L422" s="27">
        <f t="shared" si="37"/>
        <v>1996</v>
      </c>
      <c r="M422" s="27" t="str">
        <f t="shared" si="38"/>
        <v>tier - 1</v>
      </c>
      <c r="N422" s="27" t="str">
        <f t="shared" si="39"/>
        <v>tier - 3</v>
      </c>
      <c r="O422" s="44" t="str">
        <f t="shared" si="40"/>
        <v>23-Oct-1996</v>
      </c>
      <c r="P422" s="29">
        <f t="shared" si="41"/>
        <v>27</v>
      </c>
    </row>
    <row r="423" spans="2:16" ht="15.75" customHeight="1" x14ac:dyDescent="0.3">
      <c r="B423" s="12" t="s">
        <v>6869</v>
      </c>
      <c r="C423" s="27">
        <v>2004</v>
      </c>
      <c r="D423" s="13" t="s">
        <v>8309</v>
      </c>
      <c r="E423" s="27">
        <v>13</v>
      </c>
      <c r="F423" s="27">
        <v>0</v>
      </c>
      <c r="G423" s="43">
        <v>3889.2</v>
      </c>
      <c r="H423" s="27" t="s">
        <v>8310</v>
      </c>
      <c r="I423" s="27" t="s">
        <v>8310</v>
      </c>
      <c r="J423" s="27" t="s">
        <v>8317</v>
      </c>
      <c r="K423" s="13" t="str">
        <f t="shared" si="36"/>
        <v>Jul</v>
      </c>
      <c r="L423" s="27">
        <f t="shared" si="37"/>
        <v>2004</v>
      </c>
      <c r="M423" s="27" t="str">
        <f t="shared" si="38"/>
        <v>tier - 2</v>
      </c>
      <c r="N423" s="27" t="str">
        <f t="shared" si="39"/>
        <v>tier - 2</v>
      </c>
      <c r="O423" s="44" t="str">
        <f t="shared" si="40"/>
        <v>13-Jul-2004</v>
      </c>
      <c r="P423" s="29">
        <f t="shared" si="41"/>
        <v>19</v>
      </c>
    </row>
    <row r="424" spans="2:16" ht="15.75" customHeight="1" x14ac:dyDescent="0.3">
      <c r="B424" s="12" t="s">
        <v>6865</v>
      </c>
      <c r="C424" s="27">
        <v>1993</v>
      </c>
      <c r="D424" s="13" t="s">
        <v>8316</v>
      </c>
      <c r="E424" s="27">
        <v>14</v>
      </c>
      <c r="F424" s="27">
        <v>0</v>
      </c>
      <c r="G424" s="43">
        <v>3898.35</v>
      </c>
      <c r="H424" s="27" t="s">
        <v>8310</v>
      </c>
      <c r="I424" s="27" t="s">
        <v>8310</v>
      </c>
      <c r="J424" s="27" t="s">
        <v>8317</v>
      </c>
      <c r="K424" s="13" t="str">
        <f t="shared" si="36"/>
        <v>Sep</v>
      </c>
      <c r="L424" s="27">
        <f t="shared" si="37"/>
        <v>1993</v>
      </c>
      <c r="M424" s="27" t="str">
        <f t="shared" si="38"/>
        <v>tier - 2</v>
      </c>
      <c r="N424" s="27" t="str">
        <f t="shared" si="39"/>
        <v>tier - 2</v>
      </c>
      <c r="O424" s="44" t="str">
        <f t="shared" si="40"/>
        <v>14-Sep-1993</v>
      </c>
      <c r="P424" s="29">
        <f t="shared" si="41"/>
        <v>30</v>
      </c>
    </row>
    <row r="425" spans="2:16" ht="15.75" customHeight="1" x14ac:dyDescent="0.3">
      <c r="B425" s="12" t="s">
        <v>6862</v>
      </c>
      <c r="C425" s="27">
        <v>1981</v>
      </c>
      <c r="D425" s="13" t="s">
        <v>8319</v>
      </c>
      <c r="E425" s="27">
        <v>27</v>
      </c>
      <c r="F425" s="27">
        <v>1</v>
      </c>
      <c r="G425" s="43">
        <v>3902.07</v>
      </c>
      <c r="H425" s="27" t="s">
        <v>8310</v>
      </c>
      <c r="I425" s="27" t="s">
        <v>8310</v>
      </c>
      <c r="J425" s="27" t="s">
        <v>8312</v>
      </c>
      <c r="K425" s="13" t="str">
        <f t="shared" si="36"/>
        <v>Aug</v>
      </c>
      <c r="L425" s="27">
        <f t="shared" si="37"/>
        <v>1981</v>
      </c>
      <c r="M425" s="27" t="str">
        <f t="shared" si="38"/>
        <v>tier - 2</v>
      </c>
      <c r="N425" s="27" t="str">
        <f t="shared" si="39"/>
        <v>tier - 2</v>
      </c>
      <c r="O425" s="44" t="str">
        <f t="shared" si="40"/>
        <v>27-Aug-1981</v>
      </c>
      <c r="P425" s="29">
        <f t="shared" si="41"/>
        <v>42</v>
      </c>
    </row>
    <row r="426" spans="2:16" ht="15.75" customHeight="1" x14ac:dyDescent="0.3">
      <c r="B426" s="12" t="s">
        <v>6858</v>
      </c>
      <c r="C426" s="27">
        <v>1997</v>
      </c>
      <c r="D426" s="13" t="s">
        <v>8313</v>
      </c>
      <c r="E426" s="27">
        <v>24</v>
      </c>
      <c r="F426" s="27">
        <v>3</v>
      </c>
      <c r="G426" s="43">
        <v>3906.13</v>
      </c>
      <c r="H426" s="27" t="s">
        <v>8311</v>
      </c>
      <c r="I426" s="27" t="s">
        <v>8311</v>
      </c>
      <c r="J426" s="27" t="s">
        <v>8321</v>
      </c>
      <c r="K426" s="13" t="str">
        <f t="shared" si="36"/>
        <v>Nov</v>
      </c>
      <c r="L426" s="27">
        <f t="shared" si="37"/>
        <v>1997</v>
      </c>
      <c r="M426" s="27" t="str">
        <f t="shared" si="38"/>
        <v>tier - 3</v>
      </c>
      <c r="N426" s="27" t="str">
        <f t="shared" si="39"/>
        <v>tier - 3</v>
      </c>
      <c r="O426" s="44" t="str">
        <f t="shared" si="40"/>
        <v>24-Nov-1997</v>
      </c>
      <c r="P426" s="29">
        <f t="shared" si="41"/>
        <v>26</v>
      </c>
    </row>
    <row r="427" spans="2:16" ht="15.75" customHeight="1" x14ac:dyDescent="0.3">
      <c r="B427" s="12" t="s">
        <v>6855</v>
      </c>
      <c r="C427" s="27">
        <v>1985</v>
      </c>
      <c r="D427" s="13" t="s">
        <v>8309</v>
      </c>
      <c r="E427" s="27">
        <v>5</v>
      </c>
      <c r="F427" s="27">
        <v>3</v>
      </c>
      <c r="G427" s="43">
        <v>3910.44</v>
      </c>
      <c r="H427" s="27" t="s">
        <v>8310</v>
      </c>
      <c r="I427" s="27" t="s">
        <v>8310</v>
      </c>
      <c r="J427" s="27" t="s">
        <v>8312</v>
      </c>
      <c r="K427" s="13" t="str">
        <f t="shared" si="36"/>
        <v>Jul</v>
      </c>
      <c r="L427" s="27">
        <f t="shared" si="37"/>
        <v>1985</v>
      </c>
      <c r="M427" s="27" t="str">
        <f t="shared" si="38"/>
        <v>tier - 2</v>
      </c>
      <c r="N427" s="27" t="str">
        <f t="shared" si="39"/>
        <v>tier - 2</v>
      </c>
      <c r="O427" s="44" t="str">
        <f t="shared" si="40"/>
        <v>5-Jul-1985</v>
      </c>
      <c r="P427" s="29">
        <f t="shared" si="41"/>
        <v>38</v>
      </c>
    </row>
    <row r="428" spans="2:16" ht="15.75" customHeight="1" x14ac:dyDescent="0.3">
      <c r="B428" s="12" t="s">
        <v>6851</v>
      </c>
      <c r="C428" s="27">
        <v>2000</v>
      </c>
      <c r="D428" s="13" t="s">
        <v>8309</v>
      </c>
      <c r="E428" s="27">
        <v>10</v>
      </c>
      <c r="F428" s="27">
        <v>2</v>
      </c>
      <c r="G428" s="43">
        <v>3925.76</v>
      </c>
      <c r="H428" s="27" t="s">
        <v>8310</v>
      </c>
      <c r="I428" s="27" t="s">
        <v>8310</v>
      </c>
      <c r="J428" s="27" t="s">
        <v>8329</v>
      </c>
      <c r="K428" s="13" t="str">
        <f t="shared" si="36"/>
        <v>Jul</v>
      </c>
      <c r="L428" s="27">
        <f t="shared" si="37"/>
        <v>2000</v>
      </c>
      <c r="M428" s="27" t="str">
        <f t="shared" si="38"/>
        <v>tier - 2</v>
      </c>
      <c r="N428" s="27" t="str">
        <f t="shared" si="39"/>
        <v>tier - 2</v>
      </c>
      <c r="O428" s="44" t="str">
        <f t="shared" si="40"/>
        <v>10-Jul-2000</v>
      </c>
      <c r="P428" s="29">
        <f t="shared" si="41"/>
        <v>23</v>
      </c>
    </row>
    <row r="429" spans="2:16" ht="15.75" customHeight="1" x14ac:dyDescent="0.3">
      <c r="B429" s="12" t="s">
        <v>6848</v>
      </c>
      <c r="C429" s="27">
        <v>2002</v>
      </c>
      <c r="D429" s="13" t="s">
        <v>8315</v>
      </c>
      <c r="E429" s="27">
        <v>15</v>
      </c>
      <c r="F429" s="27">
        <v>0</v>
      </c>
      <c r="G429" s="43">
        <v>3931.51</v>
      </c>
      <c r="H429" s="27" t="s">
        <v>8310</v>
      </c>
      <c r="I429" s="27" t="s">
        <v>8311</v>
      </c>
      <c r="J429" s="27" t="s">
        <v>8321</v>
      </c>
      <c r="K429" s="13" t="str">
        <f t="shared" si="36"/>
        <v>Jun</v>
      </c>
      <c r="L429" s="27">
        <f t="shared" si="37"/>
        <v>2002</v>
      </c>
      <c r="M429" s="27" t="str">
        <f t="shared" si="38"/>
        <v>tier - 2</v>
      </c>
      <c r="N429" s="27" t="str">
        <f t="shared" si="39"/>
        <v>tier - 3</v>
      </c>
      <c r="O429" s="44" t="str">
        <f t="shared" si="40"/>
        <v>15-Jun-2002</v>
      </c>
      <c r="P429" s="29">
        <f t="shared" si="41"/>
        <v>21</v>
      </c>
    </row>
    <row r="430" spans="2:16" ht="15.75" customHeight="1" x14ac:dyDescent="0.3">
      <c r="B430" s="12" t="s">
        <v>6844</v>
      </c>
      <c r="C430" s="27">
        <v>1988</v>
      </c>
      <c r="D430" s="13" t="s">
        <v>8320</v>
      </c>
      <c r="E430" s="27">
        <v>24</v>
      </c>
      <c r="F430" s="27">
        <v>0</v>
      </c>
      <c r="G430" s="43">
        <v>3935.18</v>
      </c>
      <c r="H430" s="27" t="s">
        <v>8311</v>
      </c>
      <c r="I430" s="27" t="s">
        <v>8314</v>
      </c>
      <c r="J430" s="27" t="s">
        <v>8312</v>
      </c>
      <c r="K430" s="13" t="str">
        <f t="shared" si="36"/>
        <v>Oct</v>
      </c>
      <c r="L430" s="27">
        <f t="shared" si="37"/>
        <v>1988</v>
      </c>
      <c r="M430" s="27" t="str">
        <f t="shared" si="38"/>
        <v>tier - 3</v>
      </c>
      <c r="N430" s="27" t="str">
        <f t="shared" si="39"/>
        <v>tier - 1</v>
      </c>
      <c r="O430" s="44" t="str">
        <f t="shared" si="40"/>
        <v>24-Oct-1988</v>
      </c>
      <c r="P430" s="29">
        <f t="shared" si="41"/>
        <v>35</v>
      </c>
    </row>
    <row r="431" spans="2:16" ht="15.75" customHeight="1" x14ac:dyDescent="0.3">
      <c r="B431" s="12" t="s">
        <v>6840</v>
      </c>
      <c r="C431" s="27">
        <v>1993</v>
      </c>
      <c r="D431" s="13" t="s">
        <v>8316</v>
      </c>
      <c r="E431" s="27">
        <v>29</v>
      </c>
      <c r="F431" s="27">
        <v>0</v>
      </c>
      <c r="G431" s="43">
        <v>3943.6</v>
      </c>
      <c r="H431" s="27" t="s">
        <v>8310</v>
      </c>
      <c r="I431" s="27" t="s">
        <v>8311</v>
      </c>
      <c r="J431" s="27" t="s">
        <v>8329</v>
      </c>
      <c r="K431" s="13" t="str">
        <f t="shared" si="36"/>
        <v>Sep</v>
      </c>
      <c r="L431" s="27">
        <f t="shared" si="37"/>
        <v>1993</v>
      </c>
      <c r="M431" s="27" t="str">
        <f t="shared" si="38"/>
        <v>tier - 2</v>
      </c>
      <c r="N431" s="27" t="str">
        <f t="shared" si="39"/>
        <v>tier - 3</v>
      </c>
      <c r="O431" s="44" t="str">
        <f t="shared" si="40"/>
        <v>29-Sep-1993</v>
      </c>
      <c r="P431" s="29">
        <f t="shared" si="41"/>
        <v>30</v>
      </c>
    </row>
    <row r="432" spans="2:16" ht="15.75" customHeight="1" x14ac:dyDescent="0.3">
      <c r="B432" s="12" t="s">
        <v>6837</v>
      </c>
      <c r="C432" s="27">
        <v>1993</v>
      </c>
      <c r="D432" s="13" t="s">
        <v>8313</v>
      </c>
      <c r="E432" s="27">
        <v>11</v>
      </c>
      <c r="F432" s="27">
        <v>1</v>
      </c>
      <c r="G432" s="43">
        <v>3947.41</v>
      </c>
      <c r="H432" s="27" t="s">
        <v>8310</v>
      </c>
      <c r="I432" s="27" t="s">
        <v>8310</v>
      </c>
      <c r="J432" s="27" t="s">
        <v>8312</v>
      </c>
      <c r="K432" s="13" t="str">
        <f t="shared" si="36"/>
        <v>Nov</v>
      </c>
      <c r="L432" s="27">
        <f t="shared" si="37"/>
        <v>1993</v>
      </c>
      <c r="M432" s="27" t="str">
        <f t="shared" si="38"/>
        <v>tier - 2</v>
      </c>
      <c r="N432" s="27" t="str">
        <f t="shared" si="39"/>
        <v>tier - 2</v>
      </c>
      <c r="O432" s="44" t="str">
        <f t="shared" si="40"/>
        <v>11-Nov-1993</v>
      </c>
      <c r="P432" s="29">
        <f t="shared" si="41"/>
        <v>30</v>
      </c>
    </row>
    <row r="433" spans="2:16" ht="15.75" customHeight="1" x14ac:dyDescent="0.3">
      <c r="B433" s="12" t="s">
        <v>6833</v>
      </c>
      <c r="C433" s="27">
        <v>1999</v>
      </c>
      <c r="D433" s="13" t="s">
        <v>8309</v>
      </c>
      <c r="E433" s="27">
        <v>10</v>
      </c>
      <c r="F433" s="27">
        <v>0</v>
      </c>
      <c r="G433" s="43">
        <v>3955.98</v>
      </c>
      <c r="H433" s="27" t="s">
        <v>8310</v>
      </c>
      <c r="I433" s="27" t="s">
        <v>8311</v>
      </c>
      <c r="J433" s="27" t="s">
        <v>8332</v>
      </c>
      <c r="K433" s="13" t="str">
        <f t="shared" si="36"/>
        <v>Jul</v>
      </c>
      <c r="L433" s="27">
        <f t="shared" si="37"/>
        <v>1999</v>
      </c>
      <c r="M433" s="27" t="str">
        <f t="shared" si="38"/>
        <v>tier - 2</v>
      </c>
      <c r="N433" s="27" t="str">
        <f t="shared" si="39"/>
        <v>tier - 3</v>
      </c>
      <c r="O433" s="44" t="str">
        <f t="shared" si="40"/>
        <v>10-Jul-1999</v>
      </c>
      <c r="P433" s="29">
        <f t="shared" si="41"/>
        <v>24</v>
      </c>
    </row>
    <row r="434" spans="2:16" ht="15.75" customHeight="1" x14ac:dyDescent="0.3">
      <c r="B434" s="12" t="s">
        <v>6829</v>
      </c>
      <c r="C434" s="27">
        <v>1995</v>
      </c>
      <c r="D434" s="13" t="s">
        <v>8309</v>
      </c>
      <c r="E434" s="27">
        <v>11</v>
      </c>
      <c r="F434" s="27">
        <v>1</v>
      </c>
      <c r="G434" s="43">
        <v>3956.07</v>
      </c>
      <c r="H434" s="27" t="s">
        <v>8310</v>
      </c>
      <c r="I434" s="27" t="s">
        <v>8310</v>
      </c>
      <c r="J434" s="27" t="s">
        <v>8317</v>
      </c>
      <c r="K434" s="13" t="str">
        <f t="shared" si="36"/>
        <v>Jul</v>
      </c>
      <c r="L434" s="27">
        <f t="shared" si="37"/>
        <v>1995</v>
      </c>
      <c r="M434" s="27" t="str">
        <f t="shared" si="38"/>
        <v>tier - 2</v>
      </c>
      <c r="N434" s="27" t="str">
        <f t="shared" si="39"/>
        <v>tier - 2</v>
      </c>
      <c r="O434" s="44" t="str">
        <f t="shared" si="40"/>
        <v>11-Jul-1995</v>
      </c>
      <c r="P434" s="29">
        <f t="shared" si="41"/>
        <v>28</v>
      </c>
    </row>
    <row r="435" spans="2:16" ht="15.75" customHeight="1" x14ac:dyDescent="0.3">
      <c r="B435" s="12" t="s">
        <v>6825</v>
      </c>
      <c r="C435" s="27">
        <v>1990</v>
      </c>
      <c r="D435" s="13" t="s">
        <v>8309</v>
      </c>
      <c r="E435" s="27">
        <v>29</v>
      </c>
      <c r="F435" s="27">
        <v>0</v>
      </c>
      <c r="G435" s="43">
        <v>3972.92</v>
      </c>
      <c r="H435" s="27" t="s">
        <v>8310</v>
      </c>
      <c r="I435" s="27" t="s">
        <v>8311</v>
      </c>
      <c r="J435" s="27" t="s">
        <v>8312</v>
      </c>
      <c r="K435" s="13" t="str">
        <f t="shared" si="36"/>
        <v>Jul</v>
      </c>
      <c r="L435" s="27">
        <f t="shared" si="37"/>
        <v>1990</v>
      </c>
      <c r="M435" s="27" t="str">
        <f t="shared" si="38"/>
        <v>tier - 2</v>
      </c>
      <c r="N435" s="27" t="str">
        <f t="shared" si="39"/>
        <v>tier - 3</v>
      </c>
      <c r="O435" s="44" t="str">
        <f t="shared" si="40"/>
        <v>29-Jul-1990</v>
      </c>
      <c r="P435" s="29">
        <f t="shared" si="41"/>
        <v>33</v>
      </c>
    </row>
    <row r="436" spans="2:16" ht="15.75" customHeight="1" x14ac:dyDescent="0.3">
      <c r="B436" s="12" t="s">
        <v>6822</v>
      </c>
      <c r="C436" s="27">
        <v>1996</v>
      </c>
      <c r="D436" s="13" t="s">
        <v>8319</v>
      </c>
      <c r="E436" s="27">
        <v>17</v>
      </c>
      <c r="F436" s="27">
        <v>2</v>
      </c>
      <c r="G436" s="43">
        <v>3981.98</v>
      </c>
      <c r="H436" s="27" t="s">
        <v>8310</v>
      </c>
      <c r="I436" s="27" t="s">
        <v>8310</v>
      </c>
      <c r="J436" s="27" t="s">
        <v>8312</v>
      </c>
      <c r="K436" s="13" t="str">
        <f t="shared" si="36"/>
        <v>Aug</v>
      </c>
      <c r="L436" s="27">
        <f t="shared" si="37"/>
        <v>1996</v>
      </c>
      <c r="M436" s="27" t="str">
        <f t="shared" si="38"/>
        <v>tier - 2</v>
      </c>
      <c r="N436" s="27" t="str">
        <f t="shared" si="39"/>
        <v>tier - 2</v>
      </c>
      <c r="O436" s="44" t="str">
        <f t="shared" si="40"/>
        <v>17-Aug-1996</v>
      </c>
      <c r="P436" s="29">
        <f t="shared" si="41"/>
        <v>27</v>
      </c>
    </row>
    <row r="437" spans="2:16" ht="15.75" customHeight="1" x14ac:dyDescent="0.3">
      <c r="B437" s="12" t="s">
        <v>6819</v>
      </c>
      <c r="C437" s="27">
        <v>1996</v>
      </c>
      <c r="D437" s="13" t="s">
        <v>8316</v>
      </c>
      <c r="E437" s="27">
        <v>8</v>
      </c>
      <c r="F437" s="27">
        <v>2</v>
      </c>
      <c r="G437" s="43">
        <v>3987.93</v>
      </c>
      <c r="H437" s="27" t="s">
        <v>8310</v>
      </c>
      <c r="I437" s="27" t="s">
        <v>8310</v>
      </c>
      <c r="J437" s="27" t="s">
        <v>8321</v>
      </c>
      <c r="K437" s="13" t="str">
        <f t="shared" si="36"/>
        <v>Sep</v>
      </c>
      <c r="L437" s="27">
        <f t="shared" si="37"/>
        <v>1996</v>
      </c>
      <c r="M437" s="27" t="str">
        <f t="shared" si="38"/>
        <v>tier - 2</v>
      </c>
      <c r="N437" s="27" t="str">
        <f t="shared" si="39"/>
        <v>tier - 2</v>
      </c>
      <c r="O437" s="44" t="str">
        <f t="shared" si="40"/>
        <v>8-Sep-1996</v>
      </c>
      <c r="P437" s="29">
        <f t="shared" si="41"/>
        <v>27</v>
      </c>
    </row>
    <row r="438" spans="2:16" ht="15.75" customHeight="1" x14ac:dyDescent="0.3">
      <c r="B438" s="12" t="s">
        <v>6816</v>
      </c>
      <c r="C438" s="27">
        <v>1990</v>
      </c>
      <c r="D438" s="13" t="s">
        <v>8313</v>
      </c>
      <c r="E438" s="27">
        <v>22</v>
      </c>
      <c r="F438" s="27">
        <v>0</v>
      </c>
      <c r="G438" s="43">
        <v>3989.84</v>
      </c>
      <c r="H438" s="27" t="s">
        <v>8310</v>
      </c>
      <c r="I438" s="27" t="s">
        <v>8310</v>
      </c>
      <c r="J438" s="27" t="s">
        <v>8321</v>
      </c>
      <c r="K438" s="13" t="str">
        <f t="shared" si="36"/>
        <v>Nov</v>
      </c>
      <c r="L438" s="27">
        <f t="shared" si="37"/>
        <v>1990</v>
      </c>
      <c r="M438" s="27" t="str">
        <f t="shared" si="38"/>
        <v>tier - 2</v>
      </c>
      <c r="N438" s="27" t="str">
        <f t="shared" si="39"/>
        <v>tier - 2</v>
      </c>
      <c r="O438" s="44" t="str">
        <f t="shared" si="40"/>
        <v>22-Nov-1990</v>
      </c>
      <c r="P438" s="29">
        <f t="shared" si="41"/>
        <v>33</v>
      </c>
    </row>
    <row r="439" spans="2:16" ht="15.75" customHeight="1" x14ac:dyDescent="0.3">
      <c r="B439" s="12" t="s">
        <v>6813</v>
      </c>
      <c r="C439" s="27">
        <v>1990</v>
      </c>
      <c r="D439" s="13" t="s">
        <v>8313</v>
      </c>
      <c r="E439" s="27">
        <v>1</v>
      </c>
      <c r="F439" s="27">
        <v>0</v>
      </c>
      <c r="G439" s="43">
        <v>3994.18</v>
      </c>
      <c r="H439" s="27" t="s">
        <v>8310</v>
      </c>
      <c r="I439" s="27" t="s">
        <v>8310</v>
      </c>
      <c r="J439" s="27" t="s">
        <v>8312</v>
      </c>
      <c r="K439" s="13" t="str">
        <f t="shared" si="36"/>
        <v>Nov</v>
      </c>
      <c r="L439" s="27">
        <f t="shared" si="37"/>
        <v>1990</v>
      </c>
      <c r="M439" s="27" t="str">
        <f t="shared" si="38"/>
        <v>tier - 2</v>
      </c>
      <c r="N439" s="27" t="str">
        <f t="shared" si="39"/>
        <v>tier - 2</v>
      </c>
      <c r="O439" s="44" t="str">
        <f t="shared" si="40"/>
        <v>1-Nov-1990</v>
      </c>
      <c r="P439" s="29">
        <f t="shared" si="41"/>
        <v>33</v>
      </c>
    </row>
    <row r="440" spans="2:16" ht="15.75" customHeight="1" x14ac:dyDescent="0.3">
      <c r="B440" s="12" t="s">
        <v>6811</v>
      </c>
      <c r="C440" s="27">
        <v>1989</v>
      </c>
      <c r="D440" s="13" t="s">
        <v>8309</v>
      </c>
      <c r="E440" s="27">
        <v>10</v>
      </c>
      <c r="F440" s="27">
        <v>3</v>
      </c>
      <c r="G440" s="43">
        <v>4002.36</v>
      </c>
      <c r="H440" s="27" t="s">
        <v>8310</v>
      </c>
      <c r="I440" s="27" t="s">
        <v>8314</v>
      </c>
      <c r="J440" s="27" t="s">
        <v>8312</v>
      </c>
      <c r="K440" s="13" t="str">
        <f t="shared" si="36"/>
        <v>Jul</v>
      </c>
      <c r="L440" s="27">
        <f t="shared" si="37"/>
        <v>1989</v>
      </c>
      <c r="M440" s="27" t="str">
        <f t="shared" si="38"/>
        <v>tier - 2</v>
      </c>
      <c r="N440" s="27" t="str">
        <f t="shared" si="39"/>
        <v>tier - 1</v>
      </c>
      <c r="O440" s="44" t="str">
        <f t="shared" si="40"/>
        <v>10-Jul-1989</v>
      </c>
      <c r="P440" s="29">
        <f t="shared" si="41"/>
        <v>34</v>
      </c>
    </row>
    <row r="441" spans="2:16" ht="15.75" customHeight="1" x14ac:dyDescent="0.3">
      <c r="B441" s="12" t="s">
        <v>6808</v>
      </c>
      <c r="C441" s="27">
        <v>2000</v>
      </c>
      <c r="D441" s="13" t="s">
        <v>8316</v>
      </c>
      <c r="E441" s="27">
        <v>13</v>
      </c>
      <c r="F441" s="27">
        <v>3</v>
      </c>
      <c r="G441" s="43">
        <v>4005.42</v>
      </c>
      <c r="H441" s="27" t="s">
        <v>8310</v>
      </c>
      <c r="I441" s="27" t="s">
        <v>8314</v>
      </c>
      <c r="J441" s="27" t="s">
        <v>8324</v>
      </c>
      <c r="K441" s="13" t="str">
        <f t="shared" si="36"/>
        <v>Sep</v>
      </c>
      <c r="L441" s="27">
        <f t="shared" si="37"/>
        <v>2000</v>
      </c>
      <c r="M441" s="27" t="str">
        <f t="shared" si="38"/>
        <v>tier - 2</v>
      </c>
      <c r="N441" s="27" t="str">
        <f t="shared" si="39"/>
        <v>tier - 1</v>
      </c>
      <c r="O441" s="44" t="str">
        <f t="shared" si="40"/>
        <v>13-Sep-2000</v>
      </c>
      <c r="P441" s="29">
        <f t="shared" si="41"/>
        <v>23</v>
      </c>
    </row>
    <row r="442" spans="2:16" ht="15.75" customHeight="1" x14ac:dyDescent="0.3">
      <c r="B442" s="12" t="s">
        <v>6805</v>
      </c>
      <c r="C442" s="27">
        <v>1992</v>
      </c>
      <c r="D442" s="13" t="s">
        <v>8320</v>
      </c>
      <c r="E442" s="27">
        <v>11</v>
      </c>
      <c r="F442" s="27">
        <v>1</v>
      </c>
      <c r="G442" s="43">
        <v>4032.24</v>
      </c>
      <c r="H442" s="27" t="s">
        <v>8311</v>
      </c>
      <c r="I442" s="27" t="s">
        <v>8311</v>
      </c>
      <c r="J442" s="27" t="s">
        <v>8317</v>
      </c>
      <c r="K442" s="13" t="str">
        <f t="shared" si="36"/>
        <v>Oct</v>
      </c>
      <c r="L442" s="27">
        <f t="shared" si="37"/>
        <v>1992</v>
      </c>
      <c r="M442" s="27" t="str">
        <f t="shared" si="38"/>
        <v>tier - 3</v>
      </c>
      <c r="N442" s="27" t="str">
        <f t="shared" si="39"/>
        <v>tier - 3</v>
      </c>
      <c r="O442" s="44" t="str">
        <f t="shared" si="40"/>
        <v>11-Oct-1992</v>
      </c>
      <c r="P442" s="29">
        <f t="shared" si="41"/>
        <v>31</v>
      </c>
    </row>
    <row r="443" spans="2:16" ht="15.75" customHeight="1" x14ac:dyDescent="0.3">
      <c r="B443" s="12" t="s">
        <v>6802</v>
      </c>
      <c r="C443" s="27">
        <v>1984</v>
      </c>
      <c r="D443" s="13" t="s">
        <v>8309</v>
      </c>
      <c r="E443" s="27">
        <v>7</v>
      </c>
      <c r="F443" s="27">
        <v>3</v>
      </c>
      <c r="G443" s="43">
        <v>4038.41</v>
      </c>
      <c r="H443" s="27" t="s">
        <v>8310</v>
      </c>
      <c r="I443" s="27" t="s">
        <v>8314</v>
      </c>
      <c r="J443" s="27" t="s">
        <v>8312</v>
      </c>
      <c r="K443" s="13" t="str">
        <f t="shared" si="36"/>
        <v>Jul</v>
      </c>
      <c r="L443" s="27">
        <f t="shared" si="37"/>
        <v>1984</v>
      </c>
      <c r="M443" s="27" t="str">
        <f t="shared" si="38"/>
        <v>tier - 2</v>
      </c>
      <c r="N443" s="27" t="str">
        <f t="shared" si="39"/>
        <v>tier - 1</v>
      </c>
      <c r="O443" s="44" t="str">
        <f t="shared" si="40"/>
        <v>7-Jul-1984</v>
      </c>
      <c r="P443" s="29">
        <f t="shared" si="41"/>
        <v>39</v>
      </c>
    </row>
    <row r="444" spans="2:16" ht="15.75" customHeight="1" x14ac:dyDescent="0.3">
      <c r="B444" s="12" t="s">
        <v>6798</v>
      </c>
      <c r="C444" s="27">
        <v>1983</v>
      </c>
      <c r="D444" s="13" t="s">
        <v>8313</v>
      </c>
      <c r="E444" s="27">
        <v>10</v>
      </c>
      <c r="F444" s="27">
        <v>3</v>
      </c>
      <c r="G444" s="43">
        <v>4039.9</v>
      </c>
      <c r="H444" s="27" t="s">
        <v>8310</v>
      </c>
      <c r="I444" s="27" t="s">
        <v>8314</v>
      </c>
      <c r="J444" s="27" t="s">
        <v>8312</v>
      </c>
      <c r="K444" s="13" t="str">
        <f t="shared" si="36"/>
        <v>Nov</v>
      </c>
      <c r="L444" s="27">
        <f t="shared" si="37"/>
        <v>1983</v>
      </c>
      <c r="M444" s="27" t="str">
        <f t="shared" si="38"/>
        <v>tier - 2</v>
      </c>
      <c r="N444" s="27" t="str">
        <f t="shared" si="39"/>
        <v>tier - 1</v>
      </c>
      <c r="O444" s="44" t="str">
        <f t="shared" si="40"/>
        <v>10-Nov-1983</v>
      </c>
      <c r="P444" s="29">
        <f t="shared" si="41"/>
        <v>40</v>
      </c>
    </row>
    <row r="445" spans="2:16" ht="15.75" customHeight="1" x14ac:dyDescent="0.3">
      <c r="B445" s="12" t="s">
        <v>6795</v>
      </c>
      <c r="C445" s="27">
        <v>1993</v>
      </c>
      <c r="D445" s="13" t="s">
        <v>8318</v>
      </c>
      <c r="E445" s="27">
        <v>26</v>
      </c>
      <c r="F445" s="27">
        <v>1</v>
      </c>
      <c r="G445" s="43">
        <v>4040.56</v>
      </c>
      <c r="H445" s="27" t="s">
        <v>8311</v>
      </c>
      <c r="I445" s="27" t="s">
        <v>8311</v>
      </c>
      <c r="J445" s="27" t="s">
        <v>8324</v>
      </c>
      <c r="K445" s="13" t="str">
        <f t="shared" si="36"/>
        <v>Dec</v>
      </c>
      <c r="L445" s="27">
        <f t="shared" si="37"/>
        <v>1993</v>
      </c>
      <c r="M445" s="27" t="str">
        <f t="shared" si="38"/>
        <v>tier - 3</v>
      </c>
      <c r="N445" s="27" t="str">
        <f t="shared" si="39"/>
        <v>tier - 3</v>
      </c>
      <c r="O445" s="44" t="str">
        <f t="shared" si="40"/>
        <v>26-Dec-1993</v>
      </c>
      <c r="P445" s="29">
        <f t="shared" si="41"/>
        <v>30</v>
      </c>
    </row>
    <row r="446" spans="2:16" ht="15.75" customHeight="1" x14ac:dyDescent="0.3">
      <c r="B446" s="12" t="s">
        <v>6791</v>
      </c>
      <c r="C446" s="27">
        <v>1988</v>
      </c>
      <c r="D446" s="13" t="s">
        <v>8313</v>
      </c>
      <c r="E446" s="27">
        <v>30</v>
      </c>
      <c r="F446" s="27">
        <v>3</v>
      </c>
      <c r="G446" s="43">
        <v>4047.94</v>
      </c>
      <c r="H446" s="27" t="s">
        <v>8310</v>
      </c>
      <c r="I446" s="27" t="s">
        <v>8314</v>
      </c>
      <c r="J446" s="27" t="s">
        <v>8312</v>
      </c>
      <c r="K446" s="13" t="str">
        <f t="shared" si="36"/>
        <v>Nov</v>
      </c>
      <c r="L446" s="27">
        <f t="shared" si="37"/>
        <v>1988</v>
      </c>
      <c r="M446" s="27" t="str">
        <f t="shared" si="38"/>
        <v>tier - 2</v>
      </c>
      <c r="N446" s="27" t="str">
        <f t="shared" si="39"/>
        <v>tier - 1</v>
      </c>
      <c r="O446" s="44" t="str">
        <f t="shared" si="40"/>
        <v>30-Nov-1988</v>
      </c>
      <c r="P446" s="29">
        <f t="shared" si="41"/>
        <v>35</v>
      </c>
    </row>
    <row r="447" spans="2:16" ht="15.75" customHeight="1" x14ac:dyDescent="0.3">
      <c r="B447" s="12" t="s">
        <v>6787</v>
      </c>
      <c r="C447" s="27">
        <v>1993</v>
      </c>
      <c r="D447" s="13" t="s">
        <v>8319</v>
      </c>
      <c r="E447" s="27">
        <v>13</v>
      </c>
      <c r="F447" s="27">
        <v>2</v>
      </c>
      <c r="G447" s="43">
        <v>4058.12</v>
      </c>
      <c r="H447" s="27" t="s">
        <v>8310</v>
      </c>
      <c r="I447" s="27" t="s">
        <v>8314</v>
      </c>
      <c r="J447" s="27" t="s">
        <v>8312</v>
      </c>
      <c r="K447" s="13" t="str">
        <f t="shared" si="36"/>
        <v>Aug</v>
      </c>
      <c r="L447" s="27">
        <f t="shared" si="37"/>
        <v>1993</v>
      </c>
      <c r="M447" s="27" t="str">
        <f t="shared" si="38"/>
        <v>tier - 2</v>
      </c>
      <c r="N447" s="27" t="str">
        <f t="shared" si="39"/>
        <v>tier - 1</v>
      </c>
      <c r="O447" s="44" t="str">
        <f t="shared" si="40"/>
        <v>13-Aug-1993</v>
      </c>
      <c r="P447" s="29">
        <f t="shared" si="41"/>
        <v>30</v>
      </c>
    </row>
    <row r="448" spans="2:16" ht="15.75" customHeight="1" x14ac:dyDescent="0.3">
      <c r="B448" s="12" t="s">
        <v>6784</v>
      </c>
      <c r="C448" s="27">
        <v>1995</v>
      </c>
      <c r="D448" s="13" t="s">
        <v>8316</v>
      </c>
      <c r="E448" s="27">
        <v>14</v>
      </c>
      <c r="F448" s="27">
        <v>2</v>
      </c>
      <c r="G448" s="43">
        <v>4058.71</v>
      </c>
      <c r="H448" s="27" t="s">
        <v>8311</v>
      </c>
      <c r="I448" s="27" t="s">
        <v>8311</v>
      </c>
      <c r="J448" s="27" t="s">
        <v>8317</v>
      </c>
      <c r="K448" s="13" t="str">
        <f t="shared" si="36"/>
        <v>Sep</v>
      </c>
      <c r="L448" s="27">
        <f t="shared" si="37"/>
        <v>1995</v>
      </c>
      <c r="M448" s="27" t="str">
        <f t="shared" si="38"/>
        <v>tier - 3</v>
      </c>
      <c r="N448" s="27" t="str">
        <f t="shared" si="39"/>
        <v>tier - 3</v>
      </c>
      <c r="O448" s="44" t="str">
        <f t="shared" si="40"/>
        <v>14-Sep-1995</v>
      </c>
      <c r="P448" s="29">
        <f t="shared" si="41"/>
        <v>28</v>
      </c>
    </row>
    <row r="449" spans="2:16" ht="15.75" customHeight="1" x14ac:dyDescent="0.3">
      <c r="B449" s="12" t="s">
        <v>6781</v>
      </c>
      <c r="C449" s="27">
        <v>1983</v>
      </c>
      <c r="D449" s="13" t="s">
        <v>8316</v>
      </c>
      <c r="E449" s="27">
        <v>16</v>
      </c>
      <c r="F449" s="27">
        <v>3</v>
      </c>
      <c r="G449" s="43">
        <v>4070.42</v>
      </c>
      <c r="H449" s="27" t="s">
        <v>8310</v>
      </c>
      <c r="I449" s="27" t="s">
        <v>8314</v>
      </c>
      <c r="J449" s="27" t="s">
        <v>8312</v>
      </c>
      <c r="K449" s="13" t="str">
        <f t="shared" si="36"/>
        <v>Sep</v>
      </c>
      <c r="L449" s="27">
        <f t="shared" si="37"/>
        <v>1983</v>
      </c>
      <c r="M449" s="27" t="str">
        <f t="shared" si="38"/>
        <v>tier - 2</v>
      </c>
      <c r="N449" s="27" t="str">
        <f t="shared" si="39"/>
        <v>tier - 1</v>
      </c>
      <c r="O449" s="44" t="str">
        <f t="shared" si="40"/>
        <v>16-Sep-1983</v>
      </c>
      <c r="P449" s="29">
        <f t="shared" si="41"/>
        <v>40</v>
      </c>
    </row>
    <row r="450" spans="2:16" ht="15.75" customHeight="1" x14ac:dyDescent="0.3">
      <c r="B450" s="12" t="s">
        <v>6778</v>
      </c>
      <c r="C450" s="27">
        <v>2002</v>
      </c>
      <c r="D450" s="13" t="s">
        <v>8320</v>
      </c>
      <c r="E450" s="27">
        <v>18</v>
      </c>
      <c r="F450" s="27">
        <v>0</v>
      </c>
      <c r="G450" s="43">
        <v>4070.51</v>
      </c>
      <c r="H450" s="27" t="s">
        <v>8310</v>
      </c>
      <c r="I450" s="27" t="s">
        <v>8314</v>
      </c>
      <c r="J450" s="27" t="s">
        <v>8317</v>
      </c>
      <c r="K450" s="13" t="str">
        <f t="shared" si="36"/>
        <v>Oct</v>
      </c>
      <c r="L450" s="27">
        <f t="shared" si="37"/>
        <v>2002</v>
      </c>
      <c r="M450" s="27" t="str">
        <f t="shared" si="38"/>
        <v>tier - 2</v>
      </c>
      <c r="N450" s="27" t="str">
        <f t="shared" si="39"/>
        <v>tier - 1</v>
      </c>
      <c r="O450" s="44" t="str">
        <f t="shared" si="40"/>
        <v>18-Oct-2002</v>
      </c>
      <c r="P450" s="29">
        <f t="shared" si="41"/>
        <v>21</v>
      </c>
    </row>
    <row r="451" spans="2:16" ht="15.75" customHeight="1" x14ac:dyDescent="0.3">
      <c r="B451" s="12" t="s">
        <v>6775</v>
      </c>
      <c r="C451" s="27">
        <v>1990</v>
      </c>
      <c r="D451" s="13" t="s">
        <v>8318</v>
      </c>
      <c r="E451" s="27">
        <v>1</v>
      </c>
      <c r="F451" s="27">
        <v>1</v>
      </c>
      <c r="G451" s="43">
        <v>4074.45</v>
      </c>
      <c r="H451" s="27" t="s">
        <v>8311</v>
      </c>
      <c r="I451" s="27" t="s">
        <v>8310</v>
      </c>
      <c r="J451" s="27" t="s">
        <v>8312</v>
      </c>
      <c r="K451" s="13" t="str">
        <f t="shared" ref="K451:K514" si="42">IF(D451="?", "Sep",D451)</f>
        <v>Dec</v>
      </c>
      <c r="L451" s="27">
        <f t="shared" ref="L451:L514" si="43">IF(C451="?","1983",C451)</f>
        <v>1990</v>
      </c>
      <c r="M451" s="27" t="str">
        <f t="shared" ref="M451:M514" si="44">IF(H451="?", "tier - 2",H451)</f>
        <v>tier - 3</v>
      </c>
      <c r="N451" s="27" t="str">
        <f t="shared" ref="N451:N514" si="45">IF(I451="?", "tier - 2", I451)</f>
        <v>tier - 2</v>
      </c>
      <c r="O451" s="44" t="str">
        <f t="shared" ref="O451:O514" si="46">CONCATENATE(E451&amp;"-"&amp;K451&amp;"-"&amp;L451)</f>
        <v>1-Dec-1990</v>
      </c>
      <c r="P451" s="29">
        <f t="shared" ref="P451:P514" si="47">2023-L451</f>
        <v>33</v>
      </c>
    </row>
    <row r="452" spans="2:16" ht="15.75" customHeight="1" x14ac:dyDescent="0.3">
      <c r="B452" s="12" t="s">
        <v>6771</v>
      </c>
      <c r="C452" s="27">
        <v>1990</v>
      </c>
      <c r="D452" s="13" t="s">
        <v>8318</v>
      </c>
      <c r="E452" s="27">
        <v>14</v>
      </c>
      <c r="F452" s="27">
        <v>1</v>
      </c>
      <c r="G452" s="43">
        <v>4076.5</v>
      </c>
      <c r="H452" s="27" t="s">
        <v>8310</v>
      </c>
      <c r="I452" s="27" t="s">
        <v>8311</v>
      </c>
      <c r="J452" s="27" t="s">
        <v>8321</v>
      </c>
      <c r="K452" s="13" t="str">
        <f t="shared" si="42"/>
        <v>Dec</v>
      </c>
      <c r="L452" s="27">
        <f t="shared" si="43"/>
        <v>1990</v>
      </c>
      <c r="M452" s="27" t="str">
        <f t="shared" si="44"/>
        <v>tier - 2</v>
      </c>
      <c r="N452" s="27" t="str">
        <f t="shared" si="45"/>
        <v>tier - 3</v>
      </c>
      <c r="O452" s="44" t="str">
        <f t="shared" si="46"/>
        <v>14-Dec-1990</v>
      </c>
      <c r="P452" s="29">
        <f t="shared" si="47"/>
        <v>33</v>
      </c>
    </row>
    <row r="453" spans="2:16" ht="15.75" customHeight="1" x14ac:dyDescent="0.3">
      <c r="B453" s="12" t="s">
        <v>6767</v>
      </c>
      <c r="C453" s="27">
        <v>1994</v>
      </c>
      <c r="D453" s="13" t="s">
        <v>8319</v>
      </c>
      <c r="E453" s="27">
        <v>21</v>
      </c>
      <c r="F453" s="27">
        <v>1</v>
      </c>
      <c r="G453" s="43">
        <v>4133.6400000000003</v>
      </c>
      <c r="H453" s="27" t="s">
        <v>8310</v>
      </c>
      <c r="I453" s="27" t="s">
        <v>8311</v>
      </c>
      <c r="J453" s="27" t="s">
        <v>8317</v>
      </c>
      <c r="K453" s="13" t="str">
        <f t="shared" si="42"/>
        <v>Aug</v>
      </c>
      <c r="L453" s="27">
        <f t="shared" si="43"/>
        <v>1994</v>
      </c>
      <c r="M453" s="27" t="str">
        <f t="shared" si="44"/>
        <v>tier - 2</v>
      </c>
      <c r="N453" s="27" t="str">
        <f t="shared" si="45"/>
        <v>tier - 3</v>
      </c>
      <c r="O453" s="44" t="str">
        <f t="shared" si="46"/>
        <v>21-Aug-1994</v>
      </c>
      <c r="P453" s="29">
        <f t="shared" si="47"/>
        <v>29</v>
      </c>
    </row>
    <row r="454" spans="2:16" ht="15.75" customHeight="1" x14ac:dyDescent="0.3">
      <c r="B454" s="12" t="s">
        <v>6763</v>
      </c>
      <c r="C454" s="27">
        <v>1991</v>
      </c>
      <c r="D454" s="13" t="s">
        <v>8319</v>
      </c>
      <c r="E454" s="27">
        <v>6</v>
      </c>
      <c r="F454" s="27">
        <v>0</v>
      </c>
      <c r="G454" s="43">
        <v>4134.08</v>
      </c>
      <c r="H454" s="27" t="s">
        <v>8310</v>
      </c>
      <c r="I454" s="27" t="s">
        <v>8314</v>
      </c>
      <c r="J454" s="27" t="s">
        <v>8317</v>
      </c>
      <c r="K454" s="13" t="str">
        <f t="shared" si="42"/>
        <v>Aug</v>
      </c>
      <c r="L454" s="27">
        <f t="shared" si="43"/>
        <v>1991</v>
      </c>
      <c r="M454" s="27" t="str">
        <f t="shared" si="44"/>
        <v>tier - 2</v>
      </c>
      <c r="N454" s="27" t="str">
        <f t="shared" si="45"/>
        <v>tier - 1</v>
      </c>
      <c r="O454" s="44" t="str">
        <f t="shared" si="46"/>
        <v>6-Aug-1991</v>
      </c>
      <c r="P454" s="29">
        <f t="shared" si="47"/>
        <v>32</v>
      </c>
    </row>
    <row r="455" spans="2:16" ht="15.75" customHeight="1" x14ac:dyDescent="0.3">
      <c r="B455" s="12" t="s">
        <v>6759</v>
      </c>
      <c r="C455" s="27">
        <v>1992</v>
      </c>
      <c r="D455" s="13" t="s">
        <v>8315</v>
      </c>
      <c r="E455" s="27">
        <v>18</v>
      </c>
      <c r="F455" s="27">
        <v>0</v>
      </c>
      <c r="G455" s="43">
        <v>4137.5200000000004</v>
      </c>
      <c r="H455" s="27" t="s">
        <v>8310</v>
      </c>
      <c r="I455" s="27" t="s">
        <v>8311</v>
      </c>
      <c r="J455" s="27" t="s">
        <v>8329</v>
      </c>
      <c r="K455" s="13" t="str">
        <f t="shared" si="42"/>
        <v>Jun</v>
      </c>
      <c r="L455" s="27">
        <f t="shared" si="43"/>
        <v>1992</v>
      </c>
      <c r="M455" s="27" t="str">
        <f t="shared" si="44"/>
        <v>tier - 2</v>
      </c>
      <c r="N455" s="27" t="str">
        <f t="shared" si="45"/>
        <v>tier - 3</v>
      </c>
      <c r="O455" s="44" t="str">
        <f t="shared" si="46"/>
        <v>18-Jun-1992</v>
      </c>
      <c r="P455" s="29">
        <f t="shared" si="47"/>
        <v>31</v>
      </c>
    </row>
    <row r="456" spans="2:16" ht="15.75" customHeight="1" x14ac:dyDescent="0.3">
      <c r="B456" s="12" t="s">
        <v>6755</v>
      </c>
      <c r="C456" s="27">
        <v>1992</v>
      </c>
      <c r="D456" s="13" t="s">
        <v>8315</v>
      </c>
      <c r="E456" s="27">
        <v>28</v>
      </c>
      <c r="F456" s="27">
        <v>1</v>
      </c>
      <c r="G456" s="43">
        <v>4149.74</v>
      </c>
      <c r="H456" s="27" t="s">
        <v>8310</v>
      </c>
      <c r="I456" s="27" t="s">
        <v>8314</v>
      </c>
      <c r="J456" s="27" t="s">
        <v>8321</v>
      </c>
      <c r="K456" s="13" t="str">
        <f t="shared" si="42"/>
        <v>Jun</v>
      </c>
      <c r="L456" s="27">
        <f t="shared" si="43"/>
        <v>1992</v>
      </c>
      <c r="M456" s="27" t="str">
        <f t="shared" si="44"/>
        <v>tier - 2</v>
      </c>
      <c r="N456" s="27" t="str">
        <f t="shared" si="45"/>
        <v>tier - 1</v>
      </c>
      <c r="O456" s="44" t="str">
        <f t="shared" si="46"/>
        <v>28-Jun-1992</v>
      </c>
      <c r="P456" s="29">
        <f t="shared" si="47"/>
        <v>31</v>
      </c>
    </row>
    <row r="457" spans="2:16" ht="15.75" customHeight="1" x14ac:dyDescent="0.3">
      <c r="B457" s="12" t="s">
        <v>6752</v>
      </c>
      <c r="C457" s="27">
        <v>1992</v>
      </c>
      <c r="D457" s="13" t="s">
        <v>8319</v>
      </c>
      <c r="E457" s="27">
        <v>4</v>
      </c>
      <c r="F457" s="27">
        <v>1</v>
      </c>
      <c r="G457" s="43">
        <v>4151.03</v>
      </c>
      <c r="H457" s="27" t="s">
        <v>8310</v>
      </c>
      <c r="I457" s="27" t="s">
        <v>8310</v>
      </c>
      <c r="J457" s="27" t="s">
        <v>8312</v>
      </c>
      <c r="K457" s="13" t="str">
        <f t="shared" si="42"/>
        <v>Aug</v>
      </c>
      <c r="L457" s="27">
        <f t="shared" si="43"/>
        <v>1992</v>
      </c>
      <c r="M457" s="27" t="str">
        <f t="shared" si="44"/>
        <v>tier - 2</v>
      </c>
      <c r="N457" s="27" t="str">
        <f t="shared" si="45"/>
        <v>tier - 2</v>
      </c>
      <c r="O457" s="44" t="str">
        <f t="shared" si="46"/>
        <v>4-Aug-1992</v>
      </c>
      <c r="P457" s="29">
        <f t="shared" si="47"/>
        <v>31</v>
      </c>
    </row>
    <row r="458" spans="2:16" ht="15.75" customHeight="1" x14ac:dyDescent="0.3">
      <c r="B458" s="12" t="s">
        <v>6749</v>
      </c>
      <c r="C458" s="27">
        <v>1998</v>
      </c>
      <c r="D458" s="13" t="s">
        <v>8313</v>
      </c>
      <c r="E458" s="27">
        <v>26</v>
      </c>
      <c r="F458" s="27">
        <v>0</v>
      </c>
      <c r="G458" s="43">
        <v>4154.97</v>
      </c>
      <c r="H458" s="27" t="s">
        <v>8310</v>
      </c>
      <c r="I458" s="27" t="s">
        <v>8314</v>
      </c>
      <c r="J458" s="27" t="s">
        <v>8317</v>
      </c>
      <c r="K458" s="13" t="str">
        <f t="shared" si="42"/>
        <v>Nov</v>
      </c>
      <c r="L458" s="27">
        <f t="shared" si="43"/>
        <v>1998</v>
      </c>
      <c r="M458" s="27" t="str">
        <f t="shared" si="44"/>
        <v>tier - 2</v>
      </c>
      <c r="N458" s="27" t="str">
        <f t="shared" si="45"/>
        <v>tier - 1</v>
      </c>
      <c r="O458" s="44" t="str">
        <f t="shared" si="46"/>
        <v>26-Nov-1998</v>
      </c>
      <c r="P458" s="29">
        <f t="shared" si="47"/>
        <v>25</v>
      </c>
    </row>
    <row r="459" spans="2:16" ht="15.75" customHeight="1" x14ac:dyDescent="0.3">
      <c r="B459" s="12" t="s">
        <v>6745</v>
      </c>
      <c r="C459" s="27">
        <v>1984</v>
      </c>
      <c r="D459" s="13" t="s">
        <v>8316</v>
      </c>
      <c r="E459" s="27">
        <v>16</v>
      </c>
      <c r="F459" s="27">
        <v>3</v>
      </c>
      <c r="G459" s="43">
        <v>4163.21</v>
      </c>
      <c r="H459" s="27" t="s">
        <v>8310</v>
      </c>
      <c r="I459" s="27" t="s">
        <v>8310</v>
      </c>
      <c r="J459" s="27" t="s">
        <v>8317</v>
      </c>
      <c r="K459" s="13" t="str">
        <f t="shared" si="42"/>
        <v>Sep</v>
      </c>
      <c r="L459" s="27">
        <f t="shared" si="43"/>
        <v>1984</v>
      </c>
      <c r="M459" s="27" t="str">
        <f t="shared" si="44"/>
        <v>tier - 2</v>
      </c>
      <c r="N459" s="27" t="str">
        <f t="shared" si="45"/>
        <v>tier - 2</v>
      </c>
      <c r="O459" s="44" t="str">
        <f t="shared" si="46"/>
        <v>16-Sep-1984</v>
      </c>
      <c r="P459" s="29">
        <f t="shared" si="47"/>
        <v>39</v>
      </c>
    </row>
    <row r="460" spans="2:16" ht="15.75" customHeight="1" x14ac:dyDescent="0.3">
      <c r="B460" s="12" t="s">
        <v>6741</v>
      </c>
      <c r="C460" s="27">
        <v>1989</v>
      </c>
      <c r="D460" s="13" t="s">
        <v>8315</v>
      </c>
      <c r="E460" s="27">
        <v>25</v>
      </c>
      <c r="F460" s="27">
        <v>0</v>
      </c>
      <c r="G460" s="43">
        <v>4185.1000000000004</v>
      </c>
      <c r="H460" s="27" t="s">
        <v>8310</v>
      </c>
      <c r="I460" s="27" t="s">
        <v>8311</v>
      </c>
      <c r="J460" s="27" t="s">
        <v>8312</v>
      </c>
      <c r="K460" s="13" t="str">
        <f t="shared" si="42"/>
        <v>Jun</v>
      </c>
      <c r="L460" s="27">
        <f t="shared" si="43"/>
        <v>1989</v>
      </c>
      <c r="M460" s="27" t="str">
        <f t="shared" si="44"/>
        <v>tier - 2</v>
      </c>
      <c r="N460" s="27" t="str">
        <f t="shared" si="45"/>
        <v>tier - 3</v>
      </c>
      <c r="O460" s="44" t="str">
        <f t="shared" si="46"/>
        <v>25-Jun-1989</v>
      </c>
      <c r="P460" s="29">
        <f t="shared" si="47"/>
        <v>34</v>
      </c>
    </row>
    <row r="461" spans="2:16" ht="15.75" customHeight="1" x14ac:dyDescent="0.3">
      <c r="B461" s="12" t="s">
        <v>6737</v>
      </c>
      <c r="C461" s="27">
        <v>1995</v>
      </c>
      <c r="D461" s="13" t="s">
        <v>8320</v>
      </c>
      <c r="E461" s="27">
        <v>3</v>
      </c>
      <c r="F461" s="27">
        <v>0</v>
      </c>
      <c r="G461" s="43">
        <v>4188.7299999999996</v>
      </c>
      <c r="H461" s="27" t="s">
        <v>8310</v>
      </c>
      <c r="I461" s="27" t="s">
        <v>8310</v>
      </c>
      <c r="J461" s="27" t="s">
        <v>8328</v>
      </c>
      <c r="K461" s="13" t="str">
        <f t="shared" si="42"/>
        <v>Oct</v>
      </c>
      <c r="L461" s="27">
        <f t="shared" si="43"/>
        <v>1995</v>
      </c>
      <c r="M461" s="27" t="str">
        <f t="shared" si="44"/>
        <v>tier - 2</v>
      </c>
      <c r="N461" s="27" t="str">
        <f t="shared" si="45"/>
        <v>tier - 2</v>
      </c>
      <c r="O461" s="44" t="str">
        <f t="shared" si="46"/>
        <v>3-Oct-1995</v>
      </c>
      <c r="P461" s="29">
        <f t="shared" si="47"/>
        <v>28</v>
      </c>
    </row>
    <row r="462" spans="2:16" ht="15.75" customHeight="1" x14ac:dyDescent="0.3">
      <c r="B462" s="12" t="s">
        <v>6734</v>
      </c>
      <c r="C462" s="27">
        <v>1997</v>
      </c>
      <c r="D462" s="13" t="s">
        <v>8316</v>
      </c>
      <c r="E462" s="27">
        <v>6</v>
      </c>
      <c r="F462" s="27">
        <v>2</v>
      </c>
      <c r="G462" s="43">
        <v>4189.1099999999997</v>
      </c>
      <c r="H462" s="27" t="s">
        <v>8310</v>
      </c>
      <c r="I462" s="27" t="s">
        <v>8310</v>
      </c>
      <c r="J462" s="27" t="s">
        <v>8317</v>
      </c>
      <c r="K462" s="13" t="str">
        <f t="shared" si="42"/>
        <v>Sep</v>
      </c>
      <c r="L462" s="27">
        <f t="shared" si="43"/>
        <v>1997</v>
      </c>
      <c r="M462" s="27" t="str">
        <f t="shared" si="44"/>
        <v>tier - 2</v>
      </c>
      <c r="N462" s="27" t="str">
        <f t="shared" si="45"/>
        <v>tier - 2</v>
      </c>
      <c r="O462" s="44" t="str">
        <f t="shared" si="46"/>
        <v>6-Sep-1997</v>
      </c>
      <c r="P462" s="29">
        <f t="shared" si="47"/>
        <v>26</v>
      </c>
    </row>
    <row r="463" spans="2:16" ht="15.75" customHeight="1" x14ac:dyDescent="0.3">
      <c r="B463" s="12" t="s">
        <v>6731</v>
      </c>
      <c r="C463" s="27">
        <v>1998</v>
      </c>
      <c r="D463" s="13" t="s">
        <v>8318</v>
      </c>
      <c r="E463" s="27">
        <v>14</v>
      </c>
      <c r="F463" s="27">
        <v>3</v>
      </c>
      <c r="G463" s="43">
        <v>4234.93</v>
      </c>
      <c r="H463" s="27" t="s">
        <v>8310</v>
      </c>
      <c r="I463" s="27" t="s">
        <v>8314</v>
      </c>
      <c r="J463" s="27" t="s">
        <v>8321</v>
      </c>
      <c r="K463" s="13" t="str">
        <f t="shared" si="42"/>
        <v>Dec</v>
      </c>
      <c r="L463" s="27">
        <f t="shared" si="43"/>
        <v>1998</v>
      </c>
      <c r="M463" s="27" t="str">
        <f t="shared" si="44"/>
        <v>tier - 2</v>
      </c>
      <c r="N463" s="27" t="str">
        <f t="shared" si="45"/>
        <v>tier - 1</v>
      </c>
      <c r="O463" s="44" t="str">
        <f t="shared" si="46"/>
        <v>14-Dec-1998</v>
      </c>
      <c r="P463" s="29">
        <f t="shared" si="47"/>
        <v>25</v>
      </c>
    </row>
    <row r="464" spans="2:16" ht="15.75" customHeight="1" x14ac:dyDescent="0.3">
      <c r="B464" s="12" t="s">
        <v>6727</v>
      </c>
      <c r="C464" s="27">
        <v>1992</v>
      </c>
      <c r="D464" s="13" t="s">
        <v>8315</v>
      </c>
      <c r="E464" s="27">
        <v>27</v>
      </c>
      <c r="F464" s="27">
        <v>1</v>
      </c>
      <c r="G464" s="43">
        <v>4237.13</v>
      </c>
      <c r="H464" s="27" t="s">
        <v>8311</v>
      </c>
      <c r="I464" s="27" t="s">
        <v>8314</v>
      </c>
      <c r="J464" s="27" t="s">
        <v>8326</v>
      </c>
      <c r="K464" s="13" t="str">
        <f t="shared" si="42"/>
        <v>Jun</v>
      </c>
      <c r="L464" s="27">
        <f t="shared" si="43"/>
        <v>1992</v>
      </c>
      <c r="M464" s="27" t="str">
        <f t="shared" si="44"/>
        <v>tier - 3</v>
      </c>
      <c r="N464" s="27" t="str">
        <f t="shared" si="45"/>
        <v>tier - 1</v>
      </c>
      <c r="O464" s="44" t="str">
        <f t="shared" si="46"/>
        <v>27-Jun-1992</v>
      </c>
      <c r="P464" s="29">
        <f t="shared" si="47"/>
        <v>31</v>
      </c>
    </row>
    <row r="465" spans="2:16" ht="15.75" customHeight="1" x14ac:dyDescent="0.3">
      <c r="B465" s="12" t="s">
        <v>6723</v>
      </c>
      <c r="C465" s="27">
        <v>1991</v>
      </c>
      <c r="D465" s="13" t="s">
        <v>8313</v>
      </c>
      <c r="E465" s="27">
        <v>3</v>
      </c>
      <c r="F465" s="27">
        <v>1</v>
      </c>
      <c r="G465" s="43">
        <v>4239.8900000000003</v>
      </c>
      <c r="H465" s="27" t="s">
        <v>8310</v>
      </c>
      <c r="I465" s="27" t="s">
        <v>8310</v>
      </c>
      <c r="J465" s="27" t="s">
        <v>8317</v>
      </c>
      <c r="K465" s="13" t="str">
        <f t="shared" si="42"/>
        <v>Nov</v>
      </c>
      <c r="L465" s="27">
        <f t="shared" si="43"/>
        <v>1991</v>
      </c>
      <c r="M465" s="27" t="str">
        <f t="shared" si="44"/>
        <v>tier - 2</v>
      </c>
      <c r="N465" s="27" t="str">
        <f t="shared" si="45"/>
        <v>tier - 2</v>
      </c>
      <c r="O465" s="44" t="str">
        <f t="shared" si="46"/>
        <v>3-Nov-1991</v>
      </c>
      <c r="P465" s="29">
        <f t="shared" si="47"/>
        <v>32</v>
      </c>
    </row>
    <row r="466" spans="2:16" ht="15.75" customHeight="1" x14ac:dyDescent="0.3">
      <c r="B466" s="12" t="s">
        <v>6719</v>
      </c>
      <c r="C466" s="27">
        <v>1991</v>
      </c>
      <c r="D466" s="13" t="s">
        <v>8318</v>
      </c>
      <c r="E466" s="27">
        <v>1</v>
      </c>
      <c r="F466" s="27">
        <v>1</v>
      </c>
      <c r="G466" s="43">
        <v>4243.59</v>
      </c>
      <c r="H466" s="27" t="s">
        <v>8311</v>
      </c>
      <c r="I466" s="27" t="s">
        <v>8314</v>
      </c>
      <c r="J466" s="27" t="s">
        <v>8317</v>
      </c>
      <c r="K466" s="13" t="str">
        <f t="shared" si="42"/>
        <v>Dec</v>
      </c>
      <c r="L466" s="27">
        <f t="shared" si="43"/>
        <v>1991</v>
      </c>
      <c r="M466" s="27" t="str">
        <f t="shared" si="44"/>
        <v>tier - 3</v>
      </c>
      <c r="N466" s="27" t="str">
        <f t="shared" si="45"/>
        <v>tier - 1</v>
      </c>
      <c r="O466" s="44" t="str">
        <f t="shared" si="46"/>
        <v>1-Dec-1991</v>
      </c>
      <c r="P466" s="29">
        <f t="shared" si="47"/>
        <v>32</v>
      </c>
    </row>
    <row r="467" spans="2:16" ht="15.75" customHeight="1" x14ac:dyDescent="0.3">
      <c r="B467" s="12" t="s">
        <v>6715</v>
      </c>
      <c r="C467" s="27">
        <v>1982</v>
      </c>
      <c r="D467" s="13" t="s">
        <v>8315</v>
      </c>
      <c r="E467" s="27">
        <v>16</v>
      </c>
      <c r="F467" s="27">
        <v>3</v>
      </c>
      <c r="G467" s="43">
        <v>4250.24</v>
      </c>
      <c r="H467" s="27" t="s">
        <v>8310</v>
      </c>
      <c r="I467" s="27" t="s">
        <v>8311</v>
      </c>
      <c r="J467" s="27" t="s">
        <v>8312</v>
      </c>
      <c r="K467" s="13" t="str">
        <f t="shared" si="42"/>
        <v>Jun</v>
      </c>
      <c r="L467" s="27">
        <f t="shared" si="43"/>
        <v>1982</v>
      </c>
      <c r="M467" s="27" t="str">
        <f t="shared" si="44"/>
        <v>tier - 2</v>
      </c>
      <c r="N467" s="27" t="str">
        <f t="shared" si="45"/>
        <v>tier - 3</v>
      </c>
      <c r="O467" s="44" t="str">
        <f t="shared" si="46"/>
        <v>16-Jun-1982</v>
      </c>
      <c r="P467" s="29">
        <f t="shared" si="47"/>
        <v>41</v>
      </c>
    </row>
    <row r="468" spans="2:16" ht="15.75" customHeight="1" x14ac:dyDescent="0.3">
      <c r="B468" s="12" t="s">
        <v>6711</v>
      </c>
      <c r="C468" s="27">
        <v>1995</v>
      </c>
      <c r="D468" s="13" t="s">
        <v>8320</v>
      </c>
      <c r="E468" s="27">
        <v>14</v>
      </c>
      <c r="F468" s="27">
        <v>3</v>
      </c>
      <c r="G468" s="43">
        <v>4260.74</v>
      </c>
      <c r="H468" s="27" t="s">
        <v>8311</v>
      </c>
      <c r="I468" s="27" t="s">
        <v>8310</v>
      </c>
      <c r="J468" s="27" t="s">
        <v>8321</v>
      </c>
      <c r="K468" s="13" t="str">
        <f t="shared" si="42"/>
        <v>Oct</v>
      </c>
      <c r="L468" s="27">
        <f t="shared" si="43"/>
        <v>1995</v>
      </c>
      <c r="M468" s="27" t="str">
        <f t="shared" si="44"/>
        <v>tier - 3</v>
      </c>
      <c r="N468" s="27" t="str">
        <f t="shared" si="45"/>
        <v>tier - 2</v>
      </c>
      <c r="O468" s="44" t="str">
        <f t="shared" si="46"/>
        <v>14-Oct-1995</v>
      </c>
      <c r="P468" s="29">
        <f t="shared" si="47"/>
        <v>28</v>
      </c>
    </row>
    <row r="469" spans="2:16" ht="15.75" customHeight="1" x14ac:dyDescent="0.3">
      <c r="B469" s="12" t="s">
        <v>6709</v>
      </c>
      <c r="C469" s="27">
        <v>1983</v>
      </c>
      <c r="D469" s="13" t="s">
        <v>8313</v>
      </c>
      <c r="E469" s="27">
        <v>20</v>
      </c>
      <c r="F469" s="27">
        <v>3</v>
      </c>
      <c r="G469" s="43">
        <v>4265.01</v>
      </c>
      <c r="H469" s="27" t="s">
        <v>8310</v>
      </c>
      <c r="I469" s="27" t="s">
        <v>8314</v>
      </c>
      <c r="J469" s="27" t="s">
        <v>8317</v>
      </c>
      <c r="K469" s="13" t="str">
        <f t="shared" si="42"/>
        <v>Nov</v>
      </c>
      <c r="L469" s="27">
        <f t="shared" si="43"/>
        <v>1983</v>
      </c>
      <c r="M469" s="27" t="str">
        <f t="shared" si="44"/>
        <v>tier - 2</v>
      </c>
      <c r="N469" s="27" t="str">
        <f t="shared" si="45"/>
        <v>tier - 1</v>
      </c>
      <c r="O469" s="44" t="str">
        <f t="shared" si="46"/>
        <v>20-Nov-1983</v>
      </c>
      <c r="P469" s="29">
        <f t="shared" si="47"/>
        <v>40</v>
      </c>
    </row>
    <row r="470" spans="2:16" ht="15.75" customHeight="1" x14ac:dyDescent="0.3">
      <c r="B470" s="12" t="s">
        <v>6706</v>
      </c>
      <c r="C470" s="27">
        <v>1992</v>
      </c>
      <c r="D470" s="13" t="s">
        <v>8315</v>
      </c>
      <c r="E470" s="27">
        <v>18</v>
      </c>
      <c r="F470" s="27">
        <v>2</v>
      </c>
      <c r="G470" s="43">
        <v>4266.17</v>
      </c>
      <c r="H470" s="27" t="s">
        <v>8311</v>
      </c>
      <c r="I470" s="27" t="s">
        <v>8310</v>
      </c>
      <c r="J470" s="27" t="s">
        <v>8312</v>
      </c>
      <c r="K470" s="13" t="str">
        <f t="shared" si="42"/>
        <v>Jun</v>
      </c>
      <c r="L470" s="27">
        <f t="shared" si="43"/>
        <v>1992</v>
      </c>
      <c r="M470" s="27" t="str">
        <f t="shared" si="44"/>
        <v>tier - 3</v>
      </c>
      <c r="N470" s="27" t="str">
        <f t="shared" si="45"/>
        <v>tier - 2</v>
      </c>
      <c r="O470" s="44" t="str">
        <f t="shared" si="46"/>
        <v>18-Jun-1992</v>
      </c>
      <c r="P470" s="29">
        <f t="shared" si="47"/>
        <v>31</v>
      </c>
    </row>
    <row r="471" spans="2:16" ht="15.75" customHeight="1" x14ac:dyDescent="0.3">
      <c r="B471" s="12" t="s">
        <v>6703</v>
      </c>
      <c r="C471" s="27">
        <v>2003</v>
      </c>
      <c r="D471" s="13" t="s">
        <v>8315</v>
      </c>
      <c r="E471" s="27">
        <v>8</v>
      </c>
      <c r="F471" s="27">
        <v>0</v>
      </c>
      <c r="G471" s="43">
        <v>4278.55</v>
      </c>
      <c r="H471" s="27" t="s">
        <v>8310</v>
      </c>
      <c r="I471" s="27" t="s">
        <v>8314</v>
      </c>
      <c r="J471" s="27" t="s">
        <v>8332</v>
      </c>
      <c r="K471" s="13" t="str">
        <f t="shared" si="42"/>
        <v>Jun</v>
      </c>
      <c r="L471" s="27">
        <f t="shared" si="43"/>
        <v>2003</v>
      </c>
      <c r="M471" s="27" t="str">
        <f t="shared" si="44"/>
        <v>tier - 2</v>
      </c>
      <c r="N471" s="27" t="str">
        <f t="shared" si="45"/>
        <v>tier - 1</v>
      </c>
      <c r="O471" s="44" t="str">
        <f t="shared" si="46"/>
        <v>8-Jun-2003</v>
      </c>
      <c r="P471" s="29">
        <f t="shared" si="47"/>
        <v>20</v>
      </c>
    </row>
    <row r="472" spans="2:16" ht="15.75" customHeight="1" x14ac:dyDescent="0.3">
      <c r="B472" s="12" t="s">
        <v>6701</v>
      </c>
      <c r="C472" s="27">
        <v>2000</v>
      </c>
      <c r="D472" s="13" t="s">
        <v>8313</v>
      </c>
      <c r="E472" s="27">
        <v>25</v>
      </c>
      <c r="F472" s="27">
        <v>3</v>
      </c>
      <c r="G472" s="43">
        <v>4296.2700000000004</v>
      </c>
      <c r="H472" s="27" t="s">
        <v>8310</v>
      </c>
      <c r="I472" s="27" t="s">
        <v>8311</v>
      </c>
      <c r="J472" s="27" t="s">
        <v>8317</v>
      </c>
      <c r="K472" s="13" t="str">
        <f t="shared" si="42"/>
        <v>Nov</v>
      </c>
      <c r="L472" s="27">
        <f t="shared" si="43"/>
        <v>2000</v>
      </c>
      <c r="M472" s="27" t="str">
        <f t="shared" si="44"/>
        <v>tier - 2</v>
      </c>
      <c r="N472" s="27" t="str">
        <f t="shared" si="45"/>
        <v>tier - 3</v>
      </c>
      <c r="O472" s="44" t="str">
        <f t="shared" si="46"/>
        <v>25-Nov-2000</v>
      </c>
      <c r="P472" s="29">
        <f t="shared" si="47"/>
        <v>23</v>
      </c>
    </row>
    <row r="473" spans="2:16" ht="15.75" customHeight="1" x14ac:dyDescent="0.3">
      <c r="B473" s="12" t="s">
        <v>6697</v>
      </c>
      <c r="C473" s="27">
        <v>1988</v>
      </c>
      <c r="D473" s="13" t="s">
        <v>8318</v>
      </c>
      <c r="E473" s="27">
        <v>19</v>
      </c>
      <c r="F473" s="27">
        <v>0</v>
      </c>
      <c r="G473" s="43">
        <v>4320.41</v>
      </c>
      <c r="H473" s="27" t="s">
        <v>8310</v>
      </c>
      <c r="I473" s="27" t="s">
        <v>8314</v>
      </c>
      <c r="J473" s="27" t="s">
        <v>8317</v>
      </c>
      <c r="K473" s="13" t="str">
        <f t="shared" si="42"/>
        <v>Dec</v>
      </c>
      <c r="L473" s="27">
        <f t="shared" si="43"/>
        <v>1988</v>
      </c>
      <c r="M473" s="27" t="str">
        <f t="shared" si="44"/>
        <v>tier - 2</v>
      </c>
      <c r="N473" s="27" t="str">
        <f t="shared" si="45"/>
        <v>tier - 1</v>
      </c>
      <c r="O473" s="44" t="str">
        <f t="shared" si="46"/>
        <v>19-Dec-1988</v>
      </c>
      <c r="P473" s="29">
        <f t="shared" si="47"/>
        <v>35</v>
      </c>
    </row>
    <row r="474" spans="2:16" ht="15.75" customHeight="1" x14ac:dyDescent="0.3">
      <c r="B474" s="12" t="s">
        <v>6694</v>
      </c>
      <c r="C474" s="27">
        <v>1994</v>
      </c>
      <c r="D474" s="13" t="s">
        <v>8313</v>
      </c>
      <c r="E474" s="27">
        <v>2</v>
      </c>
      <c r="F474" s="27">
        <v>1</v>
      </c>
      <c r="G474" s="43">
        <v>4337.74</v>
      </c>
      <c r="H474" s="27" t="s">
        <v>8310</v>
      </c>
      <c r="I474" s="27" t="s">
        <v>8314</v>
      </c>
      <c r="J474" s="27" t="s">
        <v>8329</v>
      </c>
      <c r="K474" s="13" t="str">
        <f t="shared" si="42"/>
        <v>Nov</v>
      </c>
      <c r="L474" s="27">
        <f t="shared" si="43"/>
        <v>1994</v>
      </c>
      <c r="M474" s="27" t="str">
        <f t="shared" si="44"/>
        <v>tier - 2</v>
      </c>
      <c r="N474" s="27" t="str">
        <f t="shared" si="45"/>
        <v>tier - 1</v>
      </c>
      <c r="O474" s="44" t="str">
        <f t="shared" si="46"/>
        <v>2-Nov-1994</v>
      </c>
      <c r="P474" s="29">
        <f t="shared" si="47"/>
        <v>29</v>
      </c>
    </row>
    <row r="475" spans="2:16" ht="15.75" customHeight="1" x14ac:dyDescent="0.3">
      <c r="B475" s="12" t="s">
        <v>6691</v>
      </c>
      <c r="C475" s="27">
        <v>1994</v>
      </c>
      <c r="D475" s="13" t="s">
        <v>8320</v>
      </c>
      <c r="E475" s="27">
        <v>26</v>
      </c>
      <c r="F475" s="27">
        <v>2</v>
      </c>
      <c r="G475" s="43">
        <v>4340.4399999999996</v>
      </c>
      <c r="H475" s="27" t="s">
        <v>8310</v>
      </c>
      <c r="I475" s="27" t="s">
        <v>8314</v>
      </c>
      <c r="J475" s="27" t="s">
        <v>8312</v>
      </c>
      <c r="K475" s="13" t="str">
        <f t="shared" si="42"/>
        <v>Oct</v>
      </c>
      <c r="L475" s="27">
        <f t="shared" si="43"/>
        <v>1994</v>
      </c>
      <c r="M475" s="27" t="str">
        <f t="shared" si="44"/>
        <v>tier - 2</v>
      </c>
      <c r="N475" s="27" t="str">
        <f t="shared" si="45"/>
        <v>tier - 1</v>
      </c>
      <c r="O475" s="44" t="str">
        <f t="shared" si="46"/>
        <v>26-Oct-1994</v>
      </c>
      <c r="P475" s="29">
        <f t="shared" si="47"/>
        <v>29</v>
      </c>
    </row>
    <row r="476" spans="2:16" ht="15.75" customHeight="1" x14ac:dyDescent="0.3">
      <c r="B476" s="12" t="s">
        <v>6687</v>
      </c>
      <c r="C476" s="27">
        <v>1991</v>
      </c>
      <c r="D476" s="13" t="s">
        <v>8315</v>
      </c>
      <c r="E476" s="27">
        <v>1</v>
      </c>
      <c r="F476" s="27">
        <v>0</v>
      </c>
      <c r="G476" s="43">
        <v>4347.0200000000004</v>
      </c>
      <c r="H476" s="27" t="s">
        <v>8310</v>
      </c>
      <c r="I476" s="27" t="s">
        <v>8314</v>
      </c>
      <c r="J476" s="27" t="s">
        <v>8329</v>
      </c>
      <c r="K476" s="13" t="str">
        <f t="shared" si="42"/>
        <v>Jun</v>
      </c>
      <c r="L476" s="27">
        <f t="shared" si="43"/>
        <v>1991</v>
      </c>
      <c r="M476" s="27" t="str">
        <f t="shared" si="44"/>
        <v>tier - 2</v>
      </c>
      <c r="N476" s="27" t="str">
        <f t="shared" si="45"/>
        <v>tier - 1</v>
      </c>
      <c r="O476" s="44" t="str">
        <f t="shared" si="46"/>
        <v>1-Jun-1991</v>
      </c>
      <c r="P476" s="29">
        <f t="shared" si="47"/>
        <v>32</v>
      </c>
    </row>
    <row r="477" spans="2:16" ht="15.75" customHeight="1" x14ac:dyDescent="0.3">
      <c r="B477" s="12" t="s">
        <v>6685</v>
      </c>
      <c r="C477" s="27">
        <v>1994</v>
      </c>
      <c r="D477" s="13" t="s">
        <v>8313</v>
      </c>
      <c r="E477" s="27">
        <v>1</v>
      </c>
      <c r="F477" s="27">
        <v>2</v>
      </c>
      <c r="G477" s="43">
        <v>4349.46</v>
      </c>
      <c r="H477" s="27" t="s">
        <v>8310</v>
      </c>
      <c r="I477" s="27" t="s">
        <v>8310</v>
      </c>
      <c r="J477" s="27" t="s">
        <v>8312</v>
      </c>
      <c r="K477" s="13" t="str">
        <f t="shared" si="42"/>
        <v>Nov</v>
      </c>
      <c r="L477" s="27">
        <f t="shared" si="43"/>
        <v>1994</v>
      </c>
      <c r="M477" s="27" t="str">
        <f t="shared" si="44"/>
        <v>tier - 2</v>
      </c>
      <c r="N477" s="27" t="str">
        <f t="shared" si="45"/>
        <v>tier - 2</v>
      </c>
      <c r="O477" s="44" t="str">
        <f t="shared" si="46"/>
        <v>1-Nov-1994</v>
      </c>
      <c r="P477" s="29">
        <f t="shared" si="47"/>
        <v>29</v>
      </c>
    </row>
    <row r="478" spans="2:16" ht="15.75" customHeight="1" x14ac:dyDescent="0.3">
      <c r="B478" s="12" t="s">
        <v>6681</v>
      </c>
      <c r="C478" s="27">
        <v>1991</v>
      </c>
      <c r="D478" s="13" t="s">
        <v>8316</v>
      </c>
      <c r="E478" s="27">
        <v>13</v>
      </c>
      <c r="F478" s="27">
        <v>1</v>
      </c>
      <c r="G478" s="43">
        <v>4350.51</v>
      </c>
      <c r="H478" s="27" t="s">
        <v>8310</v>
      </c>
      <c r="I478" s="27" t="s">
        <v>8310</v>
      </c>
      <c r="J478" s="27" t="s">
        <v>8312</v>
      </c>
      <c r="K478" s="13" t="str">
        <f t="shared" si="42"/>
        <v>Sep</v>
      </c>
      <c r="L478" s="27">
        <f t="shared" si="43"/>
        <v>1991</v>
      </c>
      <c r="M478" s="27" t="str">
        <f t="shared" si="44"/>
        <v>tier - 2</v>
      </c>
      <c r="N478" s="27" t="str">
        <f t="shared" si="45"/>
        <v>tier - 2</v>
      </c>
      <c r="O478" s="44" t="str">
        <f t="shared" si="46"/>
        <v>13-Sep-1991</v>
      </c>
      <c r="P478" s="29">
        <f t="shared" si="47"/>
        <v>32</v>
      </c>
    </row>
    <row r="479" spans="2:16" ht="15.75" customHeight="1" x14ac:dyDescent="0.3">
      <c r="B479" s="12" t="s">
        <v>6678</v>
      </c>
      <c r="C479" s="27">
        <v>1990</v>
      </c>
      <c r="D479" s="13" t="s">
        <v>8319</v>
      </c>
      <c r="E479" s="27">
        <v>28</v>
      </c>
      <c r="F479" s="27">
        <v>0</v>
      </c>
      <c r="G479" s="43">
        <v>4357.04</v>
      </c>
      <c r="H479" s="27" t="s">
        <v>8310</v>
      </c>
      <c r="I479" s="27" t="s">
        <v>8311</v>
      </c>
      <c r="J479" s="27" t="s">
        <v>8317</v>
      </c>
      <c r="K479" s="13" t="str">
        <f t="shared" si="42"/>
        <v>Aug</v>
      </c>
      <c r="L479" s="27">
        <f t="shared" si="43"/>
        <v>1990</v>
      </c>
      <c r="M479" s="27" t="str">
        <f t="shared" si="44"/>
        <v>tier - 2</v>
      </c>
      <c r="N479" s="27" t="str">
        <f t="shared" si="45"/>
        <v>tier - 3</v>
      </c>
      <c r="O479" s="44" t="str">
        <f t="shared" si="46"/>
        <v>28-Aug-1990</v>
      </c>
      <c r="P479" s="29">
        <f t="shared" si="47"/>
        <v>33</v>
      </c>
    </row>
    <row r="480" spans="2:16" ht="15.75" customHeight="1" x14ac:dyDescent="0.3">
      <c r="B480" s="12" t="s">
        <v>6676</v>
      </c>
      <c r="C480" s="27">
        <v>1997</v>
      </c>
      <c r="D480" s="13" t="s">
        <v>8313</v>
      </c>
      <c r="E480" s="27">
        <v>29</v>
      </c>
      <c r="F480" s="27">
        <v>3</v>
      </c>
      <c r="G480" s="43">
        <v>4391.6499999999996</v>
      </c>
      <c r="H480" s="27" t="s">
        <v>8310</v>
      </c>
      <c r="I480" s="27" t="s">
        <v>8310</v>
      </c>
      <c r="J480" s="27" t="s">
        <v>8321</v>
      </c>
      <c r="K480" s="13" t="str">
        <f t="shared" si="42"/>
        <v>Nov</v>
      </c>
      <c r="L480" s="27">
        <f t="shared" si="43"/>
        <v>1997</v>
      </c>
      <c r="M480" s="27" t="str">
        <f t="shared" si="44"/>
        <v>tier - 2</v>
      </c>
      <c r="N480" s="27" t="str">
        <f t="shared" si="45"/>
        <v>tier - 2</v>
      </c>
      <c r="O480" s="44" t="str">
        <f t="shared" si="46"/>
        <v>29-Nov-1997</v>
      </c>
      <c r="P480" s="29">
        <f t="shared" si="47"/>
        <v>26</v>
      </c>
    </row>
    <row r="481" spans="2:16" ht="15.75" customHeight="1" x14ac:dyDescent="0.3">
      <c r="B481" s="12" t="s">
        <v>6672</v>
      </c>
      <c r="C481" s="27">
        <v>1982</v>
      </c>
      <c r="D481" s="13" t="s">
        <v>8315</v>
      </c>
      <c r="E481" s="27">
        <v>29</v>
      </c>
      <c r="F481" s="27">
        <v>3</v>
      </c>
      <c r="G481" s="43">
        <v>4392.7</v>
      </c>
      <c r="H481" s="27" t="s">
        <v>8310</v>
      </c>
      <c r="I481" s="27" t="s">
        <v>8310</v>
      </c>
      <c r="J481" s="27" t="s">
        <v>8312</v>
      </c>
      <c r="K481" s="13" t="str">
        <f t="shared" si="42"/>
        <v>Jun</v>
      </c>
      <c r="L481" s="27">
        <f t="shared" si="43"/>
        <v>1982</v>
      </c>
      <c r="M481" s="27" t="str">
        <f t="shared" si="44"/>
        <v>tier - 2</v>
      </c>
      <c r="N481" s="27" t="str">
        <f t="shared" si="45"/>
        <v>tier - 2</v>
      </c>
      <c r="O481" s="44" t="str">
        <f t="shared" si="46"/>
        <v>29-Jun-1982</v>
      </c>
      <c r="P481" s="29">
        <f t="shared" si="47"/>
        <v>41</v>
      </c>
    </row>
    <row r="482" spans="2:16" ht="15.75" customHeight="1" x14ac:dyDescent="0.3">
      <c r="B482" s="12" t="s">
        <v>6668</v>
      </c>
      <c r="C482" s="27">
        <v>1988</v>
      </c>
      <c r="D482" s="13" t="s">
        <v>8309</v>
      </c>
      <c r="E482" s="27">
        <v>18</v>
      </c>
      <c r="F482" s="27">
        <v>3</v>
      </c>
      <c r="G482" s="43">
        <v>4397.3100000000004</v>
      </c>
      <c r="H482" s="27" t="s">
        <v>8310</v>
      </c>
      <c r="I482" s="27" t="s">
        <v>8310</v>
      </c>
      <c r="J482" s="27" t="s">
        <v>8312</v>
      </c>
      <c r="K482" s="13" t="str">
        <f t="shared" si="42"/>
        <v>Jul</v>
      </c>
      <c r="L482" s="27">
        <f t="shared" si="43"/>
        <v>1988</v>
      </c>
      <c r="M482" s="27" t="str">
        <f t="shared" si="44"/>
        <v>tier - 2</v>
      </c>
      <c r="N482" s="27" t="str">
        <f t="shared" si="45"/>
        <v>tier - 2</v>
      </c>
      <c r="O482" s="44" t="str">
        <f t="shared" si="46"/>
        <v>18-Jul-1988</v>
      </c>
      <c r="P482" s="29">
        <f t="shared" si="47"/>
        <v>35</v>
      </c>
    </row>
    <row r="483" spans="2:16" ht="15.75" customHeight="1" x14ac:dyDescent="0.3">
      <c r="B483" s="12" t="s">
        <v>6665</v>
      </c>
      <c r="C483" s="27">
        <v>1986</v>
      </c>
      <c r="D483" s="13" t="s">
        <v>8319</v>
      </c>
      <c r="E483" s="27">
        <v>11</v>
      </c>
      <c r="F483" s="27">
        <v>0</v>
      </c>
      <c r="G483" s="43">
        <v>4399.7299999999996</v>
      </c>
      <c r="H483" s="27" t="s">
        <v>8311</v>
      </c>
      <c r="I483" s="27" t="s">
        <v>8310</v>
      </c>
      <c r="J483" s="27" t="s">
        <v>8312</v>
      </c>
      <c r="K483" s="13" t="str">
        <f t="shared" si="42"/>
        <v>Aug</v>
      </c>
      <c r="L483" s="27">
        <f t="shared" si="43"/>
        <v>1986</v>
      </c>
      <c r="M483" s="27" t="str">
        <f t="shared" si="44"/>
        <v>tier - 3</v>
      </c>
      <c r="N483" s="27" t="str">
        <f t="shared" si="45"/>
        <v>tier - 2</v>
      </c>
      <c r="O483" s="44" t="str">
        <f t="shared" si="46"/>
        <v>11-Aug-1986</v>
      </c>
      <c r="P483" s="29">
        <f t="shared" si="47"/>
        <v>37</v>
      </c>
    </row>
    <row r="484" spans="2:16" ht="15.75" customHeight="1" x14ac:dyDescent="0.3">
      <c r="B484" s="12" t="s">
        <v>6663</v>
      </c>
      <c r="C484" s="27">
        <v>1986</v>
      </c>
      <c r="D484" s="13" t="s">
        <v>8309</v>
      </c>
      <c r="E484" s="27">
        <v>13</v>
      </c>
      <c r="F484" s="27">
        <v>0</v>
      </c>
      <c r="G484" s="43">
        <v>4402.2299999999996</v>
      </c>
      <c r="H484" s="27" t="s">
        <v>8310</v>
      </c>
      <c r="I484" s="27" t="s">
        <v>8310</v>
      </c>
      <c r="J484" s="27" t="s">
        <v>8321</v>
      </c>
      <c r="K484" s="13" t="str">
        <f t="shared" si="42"/>
        <v>Jul</v>
      </c>
      <c r="L484" s="27">
        <f t="shared" si="43"/>
        <v>1986</v>
      </c>
      <c r="M484" s="27" t="str">
        <f t="shared" si="44"/>
        <v>tier - 2</v>
      </c>
      <c r="N484" s="27" t="str">
        <f t="shared" si="45"/>
        <v>tier - 2</v>
      </c>
      <c r="O484" s="44" t="str">
        <f t="shared" si="46"/>
        <v>13-Jul-1986</v>
      </c>
      <c r="P484" s="29">
        <f t="shared" si="47"/>
        <v>37</v>
      </c>
    </row>
    <row r="485" spans="2:16" ht="15.75" customHeight="1" x14ac:dyDescent="0.3">
      <c r="B485" s="12" t="s">
        <v>6660</v>
      </c>
      <c r="C485" s="27">
        <v>1988</v>
      </c>
      <c r="D485" s="13" t="s">
        <v>8316</v>
      </c>
      <c r="E485" s="27">
        <v>16</v>
      </c>
      <c r="F485" s="27">
        <v>0</v>
      </c>
      <c r="G485" s="43">
        <v>4415.16</v>
      </c>
      <c r="H485" s="27" t="s">
        <v>8310</v>
      </c>
      <c r="I485" s="27" t="s">
        <v>8314</v>
      </c>
      <c r="J485" s="27" t="s">
        <v>8312</v>
      </c>
      <c r="K485" s="13" t="str">
        <f t="shared" si="42"/>
        <v>Sep</v>
      </c>
      <c r="L485" s="27">
        <f t="shared" si="43"/>
        <v>1988</v>
      </c>
      <c r="M485" s="27" t="str">
        <f t="shared" si="44"/>
        <v>tier - 2</v>
      </c>
      <c r="N485" s="27" t="str">
        <f t="shared" si="45"/>
        <v>tier - 1</v>
      </c>
      <c r="O485" s="44" t="str">
        <f t="shared" si="46"/>
        <v>16-Sep-1988</v>
      </c>
      <c r="P485" s="29">
        <f t="shared" si="47"/>
        <v>35</v>
      </c>
    </row>
    <row r="486" spans="2:16" ht="15.75" customHeight="1" x14ac:dyDescent="0.3">
      <c r="B486" s="12" t="s">
        <v>6657</v>
      </c>
      <c r="C486" s="27">
        <v>1992</v>
      </c>
      <c r="D486" s="13" t="s">
        <v>8319</v>
      </c>
      <c r="E486" s="27">
        <v>15</v>
      </c>
      <c r="F486" s="27">
        <v>0</v>
      </c>
      <c r="G486" s="43">
        <v>4420.95</v>
      </c>
      <c r="H486" s="27" t="s">
        <v>8310</v>
      </c>
      <c r="I486" s="27" t="s">
        <v>8311</v>
      </c>
      <c r="J486" s="27" t="s">
        <v>8334</v>
      </c>
      <c r="K486" s="13" t="str">
        <f t="shared" si="42"/>
        <v>Aug</v>
      </c>
      <c r="L486" s="27">
        <f t="shared" si="43"/>
        <v>1992</v>
      </c>
      <c r="M486" s="27" t="str">
        <f t="shared" si="44"/>
        <v>tier - 2</v>
      </c>
      <c r="N486" s="27" t="str">
        <f t="shared" si="45"/>
        <v>tier - 3</v>
      </c>
      <c r="O486" s="44" t="str">
        <f t="shared" si="46"/>
        <v>15-Aug-1992</v>
      </c>
      <c r="P486" s="29">
        <f t="shared" si="47"/>
        <v>31</v>
      </c>
    </row>
    <row r="487" spans="2:16" ht="15.75" customHeight="1" x14ac:dyDescent="0.3">
      <c r="B487" s="12" t="s">
        <v>6653</v>
      </c>
      <c r="C487" s="27">
        <v>1994</v>
      </c>
      <c r="D487" s="13" t="s">
        <v>8318</v>
      </c>
      <c r="E487" s="27">
        <v>29</v>
      </c>
      <c r="F487" s="27">
        <v>2</v>
      </c>
      <c r="G487" s="43">
        <v>4428.8900000000003</v>
      </c>
      <c r="H487" s="27" t="s">
        <v>8311</v>
      </c>
      <c r="I487" s="27" t="s">
        <v>8314</v>
      </c>
      <c r="J487" s="27" t="s">
        <v>8333</v>
      </c>
      <c r="K487" s="13" t="str">
        <f t="shared" si="42"/>
        <v>Dec</v>
      </c>
      <c r="L487" s="27">
        <f t="shared" si="43"/>
        <v>1994</v>
      </c>
      <c r="M487" s="27" t="str">
        <f t="shared" si="44"/>
        <v>tier - 3</v>
      </c>
      <c r="N487" s="27" t="str">
        <f t="shared" si="45"/>
        <v>tier - 1</v>
      </c>
      <c r="O487" s="44" t="str">
        <f t="shared" si="46"/>
        <v>29-Dec-1994</v>
      </c>
      <c r="P487" s="29">
        <f t="shared" si="47"/>
        <v>29</v>
      </c>
    </row>
    <row r="488" spans="2:16" ht="15.75" customHeight="1" x14ac:dyDescent="0.3">
      <c r="B488" s="12" t="s">
        <v>6650</v>
      </c>
      <c r="C488" s="27">
        <v>1993</v>
      </c>
      <c r="D488" s="13" t="s">
        <v>8316</v>
      </c>
      <c r="E488" s="27">
        <v>4</v>
      </c>
      <c r="F488" s="27">
        <v>2</v>
      </c>
      <c r="G488" s="43">
        <v>4433.3900000000003</v>
      </c>
      <c r="H488" s="27" t="s">
        <v>8310</v>
      </c>
      <c r="I488" s="27" t="s">
        <v>8311</v>
      </c>
      <c r="J488" s="27" t="s">
        <v>8317</v>
      </c>
      <c r="K488" s="13" t="str">
        <f t="shared" si="42"/>
        <v>Sep</v>
      </c>
      <c r="L488" s="27">
        <f t="shared" si="43"/>
        <v>1993</v>
      </c>
      <c r="M488" s="27" t="str">
        <f t="shared" si="44"/>
        <v>tier - 2</v>
      </c>
      <c r="N488" s="27" t="str">
        <f t="shared" si="45"/>
        <v>tier - 3</v>
      </c>
      <c r="O488" s="44" t="str">
        <f t="shared" si="46"/>
        <v>4-Sep-1993</v>
      </c>
      <c r="P488" s="29">
        <f t="shared" si="47"/>
        <v>30</v>
      </c>
    </row>
    <row r="489" spans="2:16" ht="15.75" customHeight="1" x14ac:dyDescent="0.3">
      <c r="B489" s="12" t="s">
        <v>6647</v>
      </c>
      <c r="C489" s="27">
        <v>1993</v>
      </c>
      <c r="D489" s="13" t="s">
        <v>8318</v>
      </c>
      <c r="E489" s="27">
        <v>23</v>
      </c>
      <c r="F489" s="27">
        <v>2</v>
      </c>
      <c r="G489" s="43">
        <v>4433.92</v>
      </c>
      <c r="H489" s="27" t="s">
        <v>8310</v>
      </c>
      <c r="I489" s="27" t="s">
        <v>8310</v>
      </c>
      <c r="J489" s="27" t="s">
        <v>8317</v>
      </c>
      <c r="K489" s="13" t="str">
        <f t="shared" si="42"/>
        <v>Dec</v>
      </c>
      <c r="L489" s="27">
        <f t="shared" si="43"/>
        <v>1993</v>
      </c>
      <c r="M489" s="27" t="str">
        <f t="shared" si="44"/>
        <v>tier - 2</v>
      </c>
      <c r="N489" s="27" t="str">
        <f t="shared" si="45"/>
        <v>tier - 2</v>
      </c>
      <c r="O489" s="44" t="str">
        <f t="shared" si="46"/>
        <v>23-Dec-1993</v>
      </c>
      <c r="P489" s="29">
        <f t="shared" si="47"/>
        <v>30</v>
      </c>
    </row>
    <row r="490" spans="2:16" ht="15.75" customHeight="1" x14ac:dyDescent="0.3">
      <c r="B490" s="12" t="s">
        <v>6643</v>
      </c>
      <c r="C490" s="27">
        <v>1994</v>
      </c>
      <c r="D490" s="13" t="s">
        <v>8320</v>
      </c>
      <c r="E490" s="27">
        <v>8</v>
      </c>
      <c r="F490" s="27">
        <v>2</v>
      </c>
      <c r="G490" s="43">
        <v>4435.09</v>
      </c>
      <c r="H490" s="27" t="s">
        <v>8311</v>
      </c>
      <c r="I490" s="27" t="s">
        <v>8310</v>
      </c>
      <c r="J490" s="27" t="s">
        <v>8326</v>
      </c>
      <c r="K490" s="13" t="str">
        <f t="shared" si="42"/>
        <v>Oct</v>
      </c>
      <c r="L490" s="27">
        <f t="shared" si="43"/>
        <v>1994</v>
      </c>
      <c r="M490" s="27" t="str">
        <f t="shared" si="44"/>
        <v>tier - 3</v>
      </c>
      <c r="N490" s="27" t="str">
        <f t="shared" si="45"/>
        <v>tier - 2</v>
      </c>
      <c r="O490" s="44" t="str">
        <f t="shared" si="46"/>
        <v>8-Oct-1994</v>
      </c>
      <c r="P490" s="29">
        <f t="shared" si="47"/>
        <v>29</v>
      </c>
    </row>
    <row r="491" spans="2:16" ht="15.75" customHeight="1" x14ac:dyDescent="0.3">
      <c r="B491" s="12" t="s">
        <v>6639</v>
      </c>
      <c r="C491" s="27">
        <v>1994</v>
      </c>
      <c r="D491" s="13" t="s">
        <v>8320</v>
      </c>
      <c r="E491" s="27">
        <v>24</v>
      </c>
      <c r="F491" s="27">
        <v>2</v>
      </c>
      <c r="G491" s="43">
        <v>4438.26</v>
      </c>
      <c r="H491" s="27" t="s">
        <v>8310</v>
      </c>
      <c r="I491" s="27" t="s">
        <v>8311</v>
      </c>
      <c r="J491" s="27" t="s">
        <v>8333</v>
      </c>
      <c r="K491" s="13" t="str">
        <f t="shared" si="42"/>
        <v>Oct</v>
      </c>
      <c r="L491" s="27">
        <f t="shared" si="43"/>
        <v>1994</v>
      </c>
      <c r="M491" s="27" t="str">
        <f t="shared" si="44"/>
        <v>tier - 2</v>
      </c>
      <c r="N491" s="27" t="str">
        <f t="shared" si="45"/>
        <v>tier - 3</v>
      </c>
      <c r="O491" s="44" t="str">
        <f t="shared" si="46"/>
        <v>24-Oct-1994</v>
      </c>
      <c r="P491" s="29">
        <f t="shared" si="47"/>
        <v>29</v>
      </c>
    </row>
    <row r="492" spans="2:16" ht="15.75" customHeight="1" x14ac:dyDescent="0.3">
      <c r="B492" s="12" t="s">
        <v>6635</v>
      </c>
      <c r="C492" s="27">
        <v>1991</v>
      </c>
      <c r="D492" s="13" t="s">
        <v>8316</v>
      </c>
      <c r="E492" s="27">
        <v>3</v>
      </c>
      <c r="F492" s="27">
        <v>1</v>
      </c>
      <c r="G492" s="43">
        <v>4441.21</v>
      </c>
      <c r="H492" s="27" t="s">
        <v>8314</v>
      </c>
      <c r="I492" s="27" t="s">
        <v>8310</v>
      </c>
      <c r="J492" s="27" t="s">
        <v>8331</v>
      </c>
      <c r="K492" s="13" t="str">
        <f t="shared" si="42"/>
        <v>Sep</v>
      </c>
      <c r="L492" s="27">
        <f t="shared" si="43"/>
        <v>1991</v>
      </c>
      <c r="M492" s="27" t="str">
        <f t="shared" si="44"/>
        <v>tier - 1</v>
      </c>
      <c r="N492" s="27" t="str">
        <f t="shared" si="45"/>
        <v>tier - 2</v>
      </c>
      <c r="O492" s="44" t="str">
        <f t="shared" si="46"/>
        <v>3-Sep-1991</v>
      </c>
      <c r="P492" s="29">
        <f t="shared" si="47"/>
        <v>32</v>
      </c>
    </row>
    <row r="493" spans="2:16" ht="15.75" customHeight="1" x14ac:dyDescent="0.3">
      <c r="B493" s="12" t="s">
        <v>6631</v>
      </c>
      <c r="C493" s="27">
        <v>1994</v>
      </c>
      <c r="D493" s="13" t="s">
        <v>8315</v>
      </c>
      <c r="E493" s="27">
        <v>28</v>
      </c>
      <c r="F493" s="27">
        <v>3</v>
      </c>
      <c r="G493" s="43">
        <v>4449.46</v>
      </c>
      <c r="H493" s="27" t="s">
        <v>8314</v>
      </c>
      <c r="I493" s="27" t="s">
        <v>8310</v>
      </c>
      <c r="J493" s="27" t="s">
        <v>8312</v>
      </c>
      <c r="K493" s="13" t="str">
        <f t="shared" si="42"/>
        <v>Jun</v>
      </c>
      <c r="L493" s="27">
        <f t="shared" si="43"/>
        <v>1994</v>
      </c>
      <c r="M493" s="27" t="str">
        <f t="shared" si="44"/>
        <v>tier - 1</v>
      </c>
      <c r="N493" s="27" t="str">
        <f t="shared" si="45"/>
        <v>tier - 2</v>
      </c>
      <c r="O493" s="44" t="str">
        <f t="shared" si="46"/>
        <v>28-Jun-1994</v>
      </c>
      <c r="P493" s="29">
        <f t="shared" si="47"/>
        <v>29</v>
      </c>
    </row>
    <row r="494" spans="2:16" ht="15.75" customHeight="1" x14ac:dyDescent="0.3">
      <c r="B494" s="12" t="s">
        <v>6628</v>
      </c>
      <c r="C494" s="27">
        <v>1990</v>
      </c>
      <c r="D494" s="13" t="s">
        <v>8319</v>
      </c>
      <c r="E494" s="27">
        <v>8</v>
      </c>
      <c r="F494" s="27">
        <v>1</v>
      </c>
      <c r="G494" s="43">
        <v>4454.3999999999996</v>
      </c>
      <c r="H494" s="27" t="s">
        <v>8310</v>
      </c>
      <c r="I494" s="27" t="s">
        <v>8311</v>
      </c>
      <c r="J494" s="27" t="s">
        <v>8317</v>
      </c>
      <c r="K494" s="13" t="str">
        <f t="shared" si="42"/>
        <v>Aug</v>
      </c>
      <c r="L494" s="27">
        <f t="shared" si="43"/>
        <v>1990</v>
      </c>
      <c r="M494" s="27" t="str">
        <f t="shared" si="44"/>
        <v>tier - 2</v>
      </c>
      <c r="N494" s="27" t="str">
        <f t="shared" si="45"/>
        <v>tier - 3</v>
      </c>
      <c r="O494" s="44" t="str">
        <f t="shared" si="46"/>
        <v>8-Aug-1990</v>
      </c>
      <c r="P494" s="29">
        <f t="shared" si="47"/>
        <v>33</v>
      </c>
    </row>
    <row r="495" spans="2:16" ht="15.75" customHeight="1" x14ac:dyDescent="0.3">
      <c r="B495" s="12" t="s">
        <v>6624</v>
      </c>
      <c r="C495" s="27">
        <v>1990</v>
      </c>
      <c r="D495" s="13" t="s">
        <v>8309</v>
      </c>
      <c r="E495" s="27">
        <v>15</v>
      </c>
      <c r="F495" s="27">
        <v>1</v>
      </c>
      <c r="G495" s="43">
        <v>4462.72</v>
      </c>
      <c r="H495" s="27" t="s">
        <v>8310</v>
      </c>
      <c r="I495" s="27" t="s">
        <v>8311</v>
      </c>
      <c r="J495" s="27" t="s">
        <v>8317</v>
      </c>
      <c r="K495" s="13" t="str">
        <f t="shared" si="42"/>
        <v>Jul</v>
      </c>
      <c r="L495" s="27">
        <f t="shared" si="43"/>
        <v>1990</v>
      </c>
      <c r="M495" s="27" t="str">
        <f t="shared" si="44"/>
        <v>tier - 2</v>
      </c>
      <c r="N495" s="27" t="str">
        <f t="shared" si="45"/>
        <v>tier - 3</v>
      </c>
      <c r="O495" s="44" t="str">
        <f t="shared" si="46"/>
        <v>15-Jul-1990</v>
      </c>
      <c r="P495" s="29">
        <f t="shared" si="47"/>
        <v>33</v>
      </c>
    </row>
    <row r="496" spans="2:16" ht="15.75" customHeight="1" x14ac:dyDescent="0.3">
      <c r="B496" s="12" t="s">
        <v>6621</v>
      </c>
      <c r="C496" s="27">
        <v>1991</v>
      </c>
      <c r="D496" s="13" t="s">
        <v>8309</v>
      </c>
      <c r="E496" s="27">
        <v>4</v>
      </c>
      <c r="F496" s="27">
        <v>2</v>
      </c>
      <c r="G496" s="43">
        <v>4463.21</v>
      </c>
      <c r="H496" s="27" t="s">
        <v>8311</v>
      </c>
      <c r="I496" s="27" t="s">
        <v>8311</v>
      </c>
      <c r="J496" s="27" t="s">
        <v>8312</v>
      </c>
      <c r="K496" s="13" t="str">
        <f t="shared" si="42"/>
        <v>Jul</v>
      </c>
      <c r="L496" s="27">
        <f t="shared" si="43"/>
        <v>1991</v>
      </c>
      <c r="M496" s="27" t="str">
        <f t="shared" si="44"/>
        <v>tier - 3</v>
      </c>
      <c r="N496" s="27" t="str">
        <f t="shared" si="45"/>
        <v>tier - 3</v>
      </c>
      <c r="O496" s="44" t="str">
        <f t="shared" si="46"/>
        <v>4-Jul-1991</v>
      </c>
      <c r="P496" s="29">
        <f t="shared" si="47"/>
        <v>32</v>
      </c>
    </row>
    <row r="497" spans="2:16" ht="15.75" customHeight="1" x14ac:dyDescent="0.3">
      <c r="B497" s="12" t="s">
        <v>6617</v>
      </c>
      <c r="C497" s="27">
        <v>1999</v>
      </c>
      <c r="D497" s="13" t="s">
        <v>8313</v>
      </c>
      <c r="E497" s="27">
        <v>20</v>
      </c>
      <c r="F497" s="27">
        <v>3</v>
      </c>
      <c r="G497" s="43">
        <v>4466.62</v>
      </c>
      <c r="H497" s="27" t="s">
        <v>8310</v>
      </c>
      <c r="I497" s="27" t="s">
        <v>8310</v>
      </c>
      <c r="J497" s="27" t="s">
        <v>8317</v>
      </c>
      <c r="K497" s="13" t="str">
        <f t="shared" si="42"/>
        <v>Nov</v>
      </c>
      <c r="L497" s="27">
        <f t="shared" si="43"/>
        <v>1999</v>
      </c>
      <c r="M497" s="27" t="str">
        <f t="shared" si="44"/>
        <v>tier - 2</v>
      </c>
      <c r="N497" s="27" t="str">
        <f t="shared" si="45"/>
        <v>tier - 2</v>
      </c>
      <c r="O497" s="44" t="str">
        <f t="shared" si="46"/>
        <v>20-Nov-1999</v>
      </c>
      <c r="P497" s="29">
        <f t="shared" si="47"/>
        <v>24</v>
      </c>
    </row>
    <row r="498" spans="2:16" ht="15.75" customHeight="1" x14ac:dyDescent="0.3">
      <c r="B498" s="12" t="s">
        <v>6614</v>
      </c>
      <c r="C498" s="27">
        <v>2004</v>
      </c>
      <c r="D498" s="13" t="s">
        <v>8309</v>
      </c>
      <c r="E498" s="27">
        <v>18</v>
      </c>
      <c r="F498" s="27">
        <v>0</v>
      </c>
      <c r="G498" s="43">
        <v>4468.25</v>
      </c>
      <c r="H498" s="27" t="s">
        <v>8310</v>
      </c>
      <c r="I498" s="27" t="s">
        <v>8310</v>
      </c>
      <c r="J498" s="27" t="s">
        <v>8317</v>
      </c>
      <c r="K498" s="13" t="str">
        <f t="shared" si="42"/>
        <v>Jul</v>
      </c>
      <c r="L498" s="27">
        <f t="shared" si="43"/>
        <v>2004</v>
      </c>
      <c r="M498" s="27" t="str">
        <f t="shared" si="44"/>
        <v>tier - 2</v>
      </c>
      <c r="N498" s="27" t="str">
        <f t="shared" si="45"/>
        <v>tier - 2</v>
      </c>
      <c r="O498" s="44" t="str">
        <f t="shared" si="46"/>
        <v>18-Jul-2004</v>
      </c>
      <c r="P498" s="29">
        <f t="shared" si="47"/>
        <v>19</v>
      </c>
    </row>
    <row r="499" spans="2:16" ht="15.75" customHeight="1" x14ac:dyDescent="0.3">
      <c r="B499" s="12" t="s">
        <v>6611</v>
      </c>
      <c r="C499" s="27">
        <v>1992</v>
      </c>
      <c r="D499" s="13" t="s">
        <v>8309</v>
      </c>
      <c r="E499" s="27">
        <v>12</v>
      </c>
      <c r="F499" s="27">
        <v>0</v>
      </c>
      <c r="G499" s="43">
        <v>4488.58</v>
      </c>
      <c r="H499" s="27" t="s">
        <v>8310</v>
      </c>
      <c r="I499" s="27" t="s">
        <v>8311</v>
      </c>
      <c r="J499" s="27" t="s">
        <v>8317</v>
      </c>
      <c r="K499" s="13" t="str">
        <f t="shared" si="42"/>
        <v>Jul</v>
      </c>
      <c r="L499" s="27">
        <f t="shared" si="43"/>
        <v>1992</v>
      </c>
      <c r="M499" s="27" t="str">
        <f t="shared" si="44"/>
        <v>tier - 2</v>
      </c>
      <c r="N499" s="27" t="str">
        <f t="shared" si="45"/>
        <v>tier - 3</v>
      </c>
      <c r="O499" s="44" t="str">
        <f t="shared" si="46"/>
        <v>12-Jul-1992</v>
      </c>
      <c r="P499" s="29">
        <f t="shared" si="47"/>
        <v>31</v>
      </c>
    </row>
    <row r="500" spans="2:16" ht="15.75" customHeight="1" x14ac:dyDescent="0.3">
      <c r="B500" s="12" t="s">
        <v>6608</v>
      </c>
      <c r="C500" s="27">
        <v>1988</v>
      </c>
      <c r="D500" s="13" t="s">
        <v>8315</v>
      </c>
      <c r="E500" s="27">
        <v>26</v>
      </c>
      <c r="F500" s="27">
        <v>0</v>
      </c>
      <c r="G500" s="43">
        <v>4500.34</v>
      </c>
      <c r="H500" s="27" t="s">
        <v>8310</v>
      </c>
      <c r="I500" s="27" t="s">
        <v>8314</v>
      </c>
      <c r="J500" s="27" t="s">
        <v>8333</v>
      </c>
      <c r="K500" s="13" t="str">
        <f t="shared" si="42"/>
        <v>Jun</v>
      </c>
      <c r="L500" s="27">
        <f t="shared" si="43"/>
        <v>1988</v>
      </c>
      <c r="M500" s="27" t="str">
        <f t="shared" si="44"/>
        <v>tier - 2</v>
      </c>
      <c r="N500" s="27" t="str">
        <f t="shared" si="45"/>
        <v>tier - 1</v>
      </c>
      <c r="O500" s="44" t="str">
        <f t="shared" si="46"/>
        <v>26-Jun-1988</v>
      </c>
      <c r="P500" s="29">
        <f t="shared" si="47"/>
        <v>35</v>
      </c>
    </row>
    <row r="501" spans="2:16" ht="15.75" customHeight="1" x14ac:dyDescent="0.3">
      <c r="B501" s="12" t="s">
        <v>6604</v>
      </c>
      <c r="C501" s="27">
        <v>1997</v>
      </c>
      <c r="D501" s="13" t="s">
        <v>8320</v>
      </c>
      <c r="E501" s="27">
        <v>13</v>
      </c>
      <c r="F501" s="27">
        <v>4</v>
      </c>
      <c r="G501" s="43">
        <v>4504.66</v>
      </c>
      <c r="H501" s="27" t="s">
        <v>8314</v>
      </c>
      <c r="I501" s="27" t="s">
        <v>8310</v>
      </c>
      <c r="J501" s="27" t="s">
        <v>8312</v>
      </c>
      <c r="K501" s="13" t="str">
        <f t="shared" si="42"/>
        <v>Oct</v>
      </c>
      <c r="L501" s="27">
        <f t="shared" si="43"/>
        <v>1997</v>
      </c>
      <c r="M501" s="27" t="str">
        <f t="shared" si="44"/>
        <v>tier - 1</v>
      </c>
      <c r="N501" s="27" t="str">
        <f t="shared" si="45"/>
        <v>tier - 2</v>
      </c>
      <c r="O501" s="44" t="str">
        <f t="shared" si="46"/>
        <v>13-Oct-1997</v>
      </c>
      <c r="P501" s="29">
        <f t="shared" si="47"/>
        <v>26</v>
      </c>
    </row>
    <row r="502" spans="2:16" ht="15.75" customHeight="1" x14ac:dyDescent="0.3">
      <c r="B502" s="12" t="s">
        <v>6600</v>
      </c>
      <c r="C502" s="27">
        <v>1982</v>
      </c>
      <c r="D502" s="13" t="s">
        <v>8316</v>
      </c>
      <c r="E502" s="27">
        <v>27</v>
      </c>
      <c r="F502" s="27">
        <v>3</v>
      </c>
      <c r="G502" s="43">
        <v>4511.41</v>
      </c>
      <c r="H502" s="27" t="s">
        <v>8310</v>
      </c>
      <c r="I502" s="27" t="s">
        <v>8311</v>
      </c>
      <c r="J502" s="27" t="s">
        <v>8312</v>
      </c>
      <c r="K502" s="13" t="str">
        <f t="shared" si="42"/>
        <v>Sep</v>
      </c>
      <c r="L502" s="27">
        <f t="shared" si="43"/>
        <v>1982</v>
      </c>
      <c r="M502" s="27" t="str">
        <f t="shared" si="44"/>
        <v>tier - 2</v>
      </c>
      <c r="N502" s="27" t="str">
        <f t="shared" si="45"/>
        <v>tier - 3</v>
      </c>
      <c r="O502" s="44" t="str">
        <f t="shared" si="46"/>
        <v>27-Sep-1982</v>
      </c>
      <c r="P502" s="29">
        <f t="shared" si="47"/>
        <v>41</v>
      </c>
    </row>
    <row r="503" spans="2:16" ht="15.75" customHeight="1" x14ac:dyDescent="0.3">
      <c r="B503" s="12" t="s">
        <v>6597</v>
      </c>
      <c r="C503" s="27">
        <v>1980</v>
      </c>
      <c r="D503" s="13" t="s">
        <v>8315</v>
      </c>
      <c r="E503" s="27">
        <v>16</v>
      </c>
      <c r="F503" s="27">
        <v>2</v>
      </c>
      <c r="G503" s="43">
        <v>4515.71</v>
      </c>
      <c r="H503" s="27" t="s">
        <v>8310</v>
      </c>
      <c r="I503" s="27" t="s">
        <v>8311</v>
      </c>
      <c r="J503" s="27" t="s">
        <v>8312</v>
      </c>
      <c r="K503" s="13" t="str">
        <f t="shared" si="42"/>
        <v>Jun</v>
      </c>
      <c r="L503" s="27">
        <f t="shared" si="43"/>
        <v>1980</v>
      </c>
      <c r="M503" s="27" t="str">
        <f t="shared" si="44"/>
        <v>tier - 2</v>
      </c>
      <c r="N503" s="27" t="str">
        <f t="shared" si="45"/>
        <v>tier - 3</v>
      </c>
      <c r="O503" s="44" t="str">
        <f t="shared" si="46"/>
        <v>16-Jun-1980</v>
      </c>
      <c r="P503" s="29">
        <f t="shared" si="47"/>
        <v>43</v>
      </c>
    </row>
    <row r="504" spans="2:16" ht="15.75" customHeight="1" x14ac:dyDescent="0.3">
      <c r="B504" s="12" t="s">
        <v>6594</v>
      </c>
      <c r="C504" s="27">
        <v>2003</v>
      </c>
      <c r="D504" s="13" t="s">
        <v>8320</v>
      </c>
      <c r="E504" s="27">
        <v>2</v>
      </c>
      <c r="F504" s="27">
        <v>0</v>
      </c>
      <c r="G504" s="43">
        <v>4518.3999999999996</v>
      </c>
      <c r="H504" s="27" t="s">
        <v>8310</v>
      </c>
      <c r="I504" s="27" t="s">
        <v>8311</v>
      </c>
      <c r="J504" s="27" t="s">
        <v>8335</v>
      </c>
      <c r="K504" s="13" t="str">
        <f t="shared" si="42"/>
        <v>Oct</v>
      </c>
      <c r="L504" s="27">
        <f t="shared" si="43"/>
        <v>2003</v>
      </c>
      <c r="M504" s="27" t="str">
        <f t="shared" si="44"/>
        <v>tier - 2</v>
      </c>
      <c r="N504" s="27" t="str">
        <f t="shared" si="45"/>
        <v>tier - 3</v>
      </c>
      <c r="O504" s="44" t="str">
        <f t="shared" si="46"/>
        <v>2-Oct-2003</v>
      </c>
      <c r="P504" s="29">
        <f t="shared" si="47"/>
        <v>20</v>
      </c>
    </row>
    <row r="505" spans="2:16" ht="15.75" customHeight="1" x14ac:dyDescent="0.3">
      <c r="B505" s="12" t="s">
        <v>6590</v>
      </c>
      <c r="C505" s="27">
        <v>1987</v>
      </c>
      <c r="D505" s="13" t="s">
        <v>8318</v>
      </c>
      <c r="E505" s="27">
        <v>5</v>
      </c>
      <c r="F505" s="27">
        <v>3</v>
      </c>
      <c r="G505" s="43">
        <v>4518.7700000000004</v>
      </c>
      <c r="H505" s="27" t="s">
        <v>8310</v>
      </c>
      <c r="I505" s="27" t="s">
        <v>8311</v>
      </c>
      <c r="J505" s="27" t="s">
        <v>8317</v>
      </c>
      <c r="K505" s="13" t="str">
        <f t="shared" si="42"/>
        <v>Dec</v>
      </c>
      <c r="L505" s="27">
        <f t="shared" si="43"/>
        <v>1987</v>
      </c>
      <c r="M505" s="27" t="str">
        <f t="shared" si="44"/>
        <v>tier - 2</v>
      </c>
      <c r="N505" s="27" t="str">
        <f t="shared" si="45"/>
        <v>tier - 3</v>
      </c>
      <c r="O505" s="44" t="str">
        <f t="shared" si="46"/>
        <v>5-Dec-1987</v>
      </c>
      <c r="P505" s="29">
        <f t="shared" si="47"/>
        <v>36</v>
      </c>
    </row>
    <row r="506" spans="2:16" ht="15.75" customHeight="1" x14ac:dyDescent="0.3">
      <c r="B506" s="12" t="s">
        <v>6586</v>
      </c>
      <c r="C506" s="27">
        <v>1988</v>
      </c>
      <c r="D506" s="13" t="s">
        <v>8318</v>
      </c>
      <c r="E506" s="27">
        <v>21</v>
      </c>
      <c r="F506" s="27">
        <v>0</v>
      </c>
      <c r="G506" s="43">
        <v>4518.83</v>
      </c>
      <c r="H506" s="27" t="s">
        <v>8310</v>
      </c>
      <c r="I506" s="27" t="s">
        <v>8310</v>
      </c>
      <c r="J506" s="27" t="s">
        <v>8333</v>
      </c>
      <c r="K506" s="13" t="str">
        <f t="shared" si="42"/>
        <v>Dec</v>
      </c>
      <c r="L506" s="27">
        <f t="shared" si="43"/>
        <v>1988</v>
      </c>
      <c r="M506" s="27" t="str">
        <f t="shared" si="44"/>
        <v>tier - 2</v>
      </c>
      <c r="N506" s="27" t="str">
        <f t="shared" si="45"/>
        <v>tier - 2</v>
      </c>
      <c r="O506" s="44" t="str">
        <f t="shared" si="46"/>
        <v>21-Dec-1988</v>
      </c>
      <c r="P506" s="29">
        <f t="shared" si="47"/>
        <v>35</v>
      </c>
    </row>
    <row r="507" spans="2:16" ht="15.75" customHeight="1" x14ac:dyDescent="0.3">
      <c r="B507" s="12" t="s">
        <v>6584</v>
      </c>
      <c r="C507" s="27">
        <v>1992</v>
      </c>
      <c r="D507" s="13" t="s">
        <v>8319</v>
      </c>
      <c r="E507" s="27">
        <v>13</v>
      </c>
      <c r="F507" s="27">
        <v>1</v>
      </c>
      <c r="G507" s="43">
        <v>4527.18</v>
      </c>
      <c r="H507" s="27" t="s">
        <v>8310</v>
      </c>
      <c r="I507" s="27" t="s">
        <v>8310</v>
      </c>
      <c r="J507" s="27" t="s">
        <v>8317</v>
      </c>
      <c r="K507" s="13" t="str">
        <f t="shared" si="42"/>
        <v>Aug</v>
      </c>
      <c r="L507" s="27">
        <f t="shared" si="43"/>
        <v>1992</v>
      </c>
      <c r="M507" s="27" t="str">
        <f t="shared" si="44"/>
        <v>tier - 2</v>
      </c>
      <c r="N507" s="27" t="str">
        <f t="shared" si="45"/>
        <v>tier - 2</v>
      </c>
      <c r="O507" s="44" t="str">
        <f t="shared" si="46"/>
        <v>13-Aug-1992</v>
      </c>
      <c r="P507" s="29">
        <f t="shared" si="47"/>
        <v>31</v>
      </c>
    </row>
    <row r="508" spans="2:16" ht="15.75" customHeight="1" x14ac:dyDescent="0.3">
      <c r="B508" s="12" t="s">
        <v>6582</v>
      </c>
      <c r="C508" s="27">
        <v>1993</v>
      </c>
      <c r="D508" s="13" t="s">
        <v>8315</v>
      </c>
      <c r="E508" s="27">
        <v>29</v>
      </c>
      <c r="F508" s="27">
        <v>2</v>
      </c>
      <c r="G508" s="43">
        <v>4529.4799999999996</v>
      </c>
      <c r="H508" s="27" t="s">
        <v>8310</v>
      </c>
      <c r="I508" s="27" t="s">
        <v>8314</v>
      </c>
      <c r="J508" s="27" t="s">
        <v>8321</v>
      </c>
      <c r="K508" s="13" t="str">
        <f t="shared" si="42"/>
        <v>Jun</v>
      </c>
      <c r="L508" s="27">
        <f t="shared" si="43"/>
        <v>1993</v>
      </c>
      <c r="M508" s="27" t="str">
        <f t="shared" si="44"/>
        <v>tier - 2</v>
      </c>
      <c r="N508" s="27" t="str">
        <f t="shared" si="45"/>
        <v>tier - 1</v>
      </c>
      <c r="O508" s="44" t="str">
        <f t="shared" si="46"/>
        <v>29-Jun-1993</v>
      </c>
      <c r="P508" s="29">
        <f t="shared" si="47"/>
        <v>30</v>
      </c>
    </row>
    <row r="509" spans="2:16" ht="15.75" customHeight="1" x14ac:dyDescent="0.3">
      <c r="B509" s="12" t="s">
        <v>6579</v>
      </c>
      <c r="C509" s="27">
        <v>1988</v>
      </c>
      <c r="D509" s="13" t="s">
        <v>8315</v>
      </c>
      <c r="E509" s="27">
        <v>13</v>
      </c>
      <c r="F509" s="27">
        <v>1</v>
      </c>
      <c r="G509" s="43">
        <v>4536.26</v>
      </c>
      <c r="H509" s="27" t="s">
        <v>8310</v>
      </c>
      <c r="I509" s="27" t="s">
        <v>8310</v>
      </c>
      <c r="J509" s="27" t="s">
        <v>8321</v>
      </c>
      <c r="K509" s="13" t="str">
        <f t="shared" si="42"/>
        <v>Jun</v>
      </c>
      <c r="L509" s="27">
        <f t="shared" si="43"/>
        <v>1988</v>
      </c>
      <c r="M509" s="27" t="str">
        <f t="shared" si="44"/>
        <v>tier - 2</v>
      </c>
      <c r="N509" s="27" t="str">
        <f t="shared" si="45"/>
        <v>tier - 2</v>
      </c>
      <c r="O509" s="44" t="str">
        <f t="shared" si="46"/>
        <v>13-Jun-1988</v>
      </c>
      <c r="P509" s="29">
        <f t="shared" si="47"/>
        <v>35</v>
      </c>
    </row>
    <row r="510" spans="2:16" ht="15.75" customHeight="1" x14ac:dyDescent="0.3">
      <c r="B510" s="12" t="s">
        <v>6576</v>
      </c>
      <c r="C510" s="27">
        <v>1990</v>
      </c>
      <c r="D510" s="13" t="s">
        <v>8313</v>
      </c>
      <c r="E510" s="27">
        <v>17</v>
      </c>
      <c r="F510" s="27">
        <v>0</v>
      </c>
      <c r="G510" s="43">
        <v>4544.2299999999996</v>
      </c>
      <c r="H510" s="27" t="s">
        <v>8310</v>
      </c>
      <c r="I510" s="27" t="s">
        <v>8314</v>
      </c>
      <c r="J510" s="27" t="s">
        <v>8329</v>
      </c>
      <c r="K510" s="13" t="str">
        <f t="shared" si="42"/>
        <v>Nov</v>
      </c>
      <c r="L510" s="27">
        <f t="shared" si="43"/>
        <v>1990</v>
      </c>
      <c r="M510" s="27" t="str">
        <f t="shared" si="44"/>
        <v>tier - 2</v>
      </c>
      <c r="N510" s="27" t="str">
        <f t="shared" si="45"/>
        <v>tier - 1</v>
      </c>
      <c r="O510" s="44" t="str">
        <f t="shared" si="46"/>
        <v>17-Nov-1990</v>
      </c>
      <c r="P510" s="29">
        <f t="shared" si="47"/>
        <v>33</v>
      </c>
    </row>
    <row r="511" spans="2:16" ht="15.75" customHeight="1" x14ac:dyDescent="0.3">
      <c r="B511" s="12" t="s">
        <v>6573</v>
      </c>
      <c r="C511" s="27">
        <v>2004</v>
      </c>
      <c r="D511" s="13" t="s">
        <v>8318</v>
      </c>
      <c r="E511" s="27">
        <v>22</v>
      </c>
      <c r="F511" s="27">
        <v>4</v>
      </c>
      <c r="G511" s="43">
        <v>4561.1899999999996</v>
      </c>
      <c r="H511" s="27" t="s">
        <v>8310</v>
      </c>
      <c r="I511" s="27" t="s">
        <v>8310</v>
      </c>
      <c r="J511" s="27" t="s">
        <v>8329</v>
      </c>
      <c r="K511" s="13" t="str">
        <f t="shared" si="42"/>
        <v>Dec</v>
      </c>
      <c r="L511" s="27">
        <f t="shared" si="43"/>
        <v>2004</v>
      </c>
      <c r="M511" s="27" t="str">
        <f t="shared" si="44"/>
        <v>tier - 2</v>
      </c>
      <c r="N511" s="27" t="str">
        <f t="shared" si="45"/>
        <v>tier - 2</v>
      </c>
      <c r="O511" s="44" t="str">
        <f t="shared" si="46"/>
        <v>22-Dec-2004</v>
      </c>
      <c r="P511" s="29">
        <f t="shared" si="47"/>
        <v>19</v>
      </c>
    </row>
    <row r="512" spans="2:16" ht="15.75" customHeight="1" x14ac:dyDescent="0.3">
      <c r="B512" s="12" t="s">
        <v>6569</v>
      </c>
      <c r="C512" s="27">
        <v>1990</v>
      </c>
      <c r="D512" s="13" t="s">
        <v>8316</v>
      </c>
      <c r="E512" s="27">
        <v>20</v>
      </c>
      <c r="F512" s="27">
        <v>1</v>
      </c>
      <c r="G512" s="43">
        <v>4562.84</v>
      </c>
      <c r="H512" s="27" t="s">
        <v>8310</v>
      </c>
      <c r="I512" s="27" t="s">
        <v>8310</v>
      </c>
      <c r="J512" s="27" t="s">
        <v>8312</v>
      </c>
      <c r="K512" s="13" t="str">
        <f t="shared" si="42"/>
        <v>Sep</v>
      </c>
      <c r="L512" s="27">
        <f t="shared" si="43"/>
        <v>1990</v>
      </c>
      <c r="M512" s="27" t="str">
        <f t="shared" si="44"/>
        <v>tier - 2</v>
      </c>
      <c r="N512" s="27" t="str">
        <f t="shared" si="45"/>
        <v>tier - 2</v>
      </c>
      <c r="O512" s="44" t="str">
        <f t="shared" si="46"/>
        <v>20-Sep-1990</v>
      </c>
      <c r="P512" s="29">
        <f t="shared" si="47"/>
        <v>33</v>
      </c>
    </row>
    <row r="513" spans="2:16" ht="15.75" customHeight="1" x14ac:dyDescent="0.3">
      <c r="B513" s="12" t="s">
        <v>6565</v>
      </c>
      <c r="C513" s="27">
        <v>1996</v>
      </c>
      <c r="D513" s="13" t="s">
        <v>8318</v>
      </c>
      <c r="E513" s="27">
        <v>25</v>
      </c>
      <c r="F513" s="27">
        <v>2</v>
      </c>
      <c r="G513" s="43">
        <v>4564.1899999999996</v>
      </c>
      <c r="H513" s="27" t="s">
        <v>8310</v>
      </c>
      <c r="I513" s="27" t="s">
        <v>8310</v>
      </c>
      <c r="J513" s="27" t="s">
        <v>8329</v>
      </c>
      <c r="K513" s="13" t="str">
        <f t="shared" si="42"/>
        <v>Dec</v>
      </c>
      <c r="L513" s="27">
        <f t="shared" si="43"/>
        <v>1996</v>
      </c>
      <c r="M513" s="27" t="str">
        <f t="shared" si="44"/>
        <v>tier - 2</v>
      </c>
      <c r="N513" s="27" t="str">
        <f t="shared" si="45"/>
        <v>tier - 2</v>
      </c>
      <c r="O513" s="44" t="str">
        <f t="shared" si="46"/>
        <v>25-Dec-1996</v>
      </c>
      <c r="P513" s="29">
        <f t="shared" si="47"/>
        <v>27</v>
      </c>
    </row>
    <row r="514" spans="2:16" ht="15.75" customHeight="1" x14ac:dyDescent="0.3">
      <c r="B514" s="12" t="s">
        <v>6561</v>
      </c>
      <c r="C514" s="27">
        <v>1989</v>
      </c>
      <c r="D514" s="13" t="s">
        <v>8316</v>
      </c>
      <c r="E514" s="27">
        <v>18</v>
      </c>
      <c r="F514" s="27">
        <v>0</v>
      </c>
      <c r="G514" s="43">
        <v>4571.41</v>
      </c>
      <c r="H514" s="27" t="s">
        <v>8310</v>
      </c>
      <c r="I514" s="27" t="s">
        <v>8310</v>
      </c>
      <c r="J514" s="27" t="s">
        <v>8317</v>
      </c>
      <c r="K514" s="13" t="str">
        <f t="shared" si="42"/>
        <v>Sep</v>
      </c>
      <c r="L514" s="27">
        <f t="shared" si="43"/>
        <v>1989</v>
      </c>
      <c r="M514" s="27" t="str">
        <f t="shared" si="44"/>
        <v>tier - 2</v>
      </c>
      <c r="N514" s="27" t="str">
        <f t="shared" si="45"/>
        <v>tier - 2</v>
      </c>
      <c r="O514" s="44" t="str">
        <f t="shared" si="46"/>
        <v>18-Sep-1989</v>
      </c>
      <c r="P514" s="29">
        <f t="shared" si="47"/>
        <v>34</v>
      </c>
    </row>
    <row r="515" spans="2:16" ht="15.75" customHeight="1" x14ac:dyDescent="0.3">
      <c r="B515" s="12" t="s">
        <v>6559</v>
      </c>
      <c r="C515" s="27">
        <v>2000</v>
      </c>
      <c r="D515" s="13" t="s">
        <v>8309</v>
      </c>
      <c r="E515" s="27">
        <v>2</v>
      </c>
      <c r="F515" s="27">
        <v>0</v>
      </c>
      <c r="G515" s="43">
        <v>4608.03</v>
      </c>
      <c r="H515" s="27" t="s">
        <v>8310</v>
      </c>
      <c r="I515" s="27" t="s">
        <v>8311</v>
      </c>
      <c r="J515" s="27" t="s">
        <v>8321</v>
      </c>
      <c r="K515" s="13" t="str">
        <f t="shared" ref="K515:K578" si="48">IF(D515="?", "Sep",D515)</f>
        <v>Jul</v>
      </c>
      <c r="L515" s="27">
        <f t="shared" ref="L515:L578" si="49">IF(C515="?","1983",C515)</f>
        <v>2000</v>
      </c>
      <c r="M515" s="27" t="str">
        <f t="shared" ref="M515:M578" si="50">IF(H515="?", "tier - 2",H515)</f>
        <v>tier - 2</v>
      </c>
      <c r="N515" s="27" t="str">
        <f t="shared" ref="N515:N578" si="51">IF(I515="?", "tier - 2", I515)</f>
        <v>tier - 3</v>
      </c>
      <c r="O515" s="44" t="str">
        <f t="shared" ref="O515:O578" si="52">CONCATENATE(E515&amp;"-"&amp;K515&amp;"-"&amp;L515)</f>
        <v>2-Jul-2000</v>
      </c>
      <c r="P515" s="29">
        <f t="shared" ref="P515:P578" si="53">2023-L515</f>
        <v>23</v>
      </c>
    </row>
    <row r="516" spans="2:16" ht="15.75" customHeight="1" x14ac:dyDescent="0.3">
      <c r="B516" s="12" t="s">
        <v>6555</v>
      </c>
      <c r="C516" s="27">
        <v>1998</v>
      </c>
      <c r="D516" s="13" t="s">
        <v>8315</v>
      </c>
      <c r="E516" s="27">
        <v>29</v>
      </c>
      <c r="F516" s="27">
        <v>3</v>
      </c>
      <c r="G516" s="43">
        <v>4618.08</v>
      </c>
      <c r="H516" s="27" t="s">
        <v>8310</v>
      </c>
      <c r="I516" s="27" t="s">
        <v>8314</v>
      </c>
      <c r="J516" s="27" t="s">
        <v>8317</v>
      </c>
      <c r="K516" s="13" t="str">
        <f t="shared" si="48"/>
        <v>Jun</v>
      </c>
      <c r="L516" s="27">
        <f t="shared" si="49"/>
        <v>1998</v>
      </c>
      <c r="M516" s="27" t="str">
        <f t="shared" si="50"/>
        <v>tier - 2</v>
      </c>
      <c r="N516" s="27" t="str">
        <f t="shared" si="51"/>
        <v>tier - 1</v>
      </c>
      <c r="O516" s="44" t="str">
        <f t="shared" si="52"/>
        <v>29-Jun-1998</v>
      </c>
      <c r="P516" s="29">
        <f t="shared" si="53"/>
        <v>25</v>
      </c>
    </row>
    <row r="517" spans="2:16" ht="15.75" customHeight="1" x14ac:dyDescent="0.3">
      <c r="B517" s="12" t="s">
        <v>6551</v>
      </c>
      <c r="C517" s="27">
        <v>1985</v>
      </c>
      <c r="D517" s="13" t="s">
        <v>8315</v>
      </c>
      <c r="E517" s="27">
        <v>22</v>
      </c>
      <c r="F517" s="27">
        <v>0</v>
      </c>
      <c r="G517" s="43">
        <v>4646.76</v>
      </c>
      <c r="H517" s="27" t="s">
        <v>8314</v>
      </c>
      <c r="I517" s="27" t="s">
        <v>8314</v>
      </c>
      <c r="J517" s="27" t="s">
        <v>8321</v>
      </c>
      <c r="K517" s="13" t="str">
        <f t="shared" si="48"/>
        <v>Jun</v>
      </c>
      <c r="L517" s="27">
        <f t="shared" si="49"/>
        <v>1985</v>
      </c>
      <c r="M517" s="27" t="str">
        <f t="shared" si="50"/>
        <v>tier - 1</v>
      </c>
      <c r="N517" s="27" t="str">
        <f t="shared" si="51"/>
        <v>tier - 1</v>
      </c>
      <c r="O517" s="44" t="str">
        <f t="shared" si="52"/>
        <v>22-Jun-1985</v>
      </c>
      <c r="P517" s="29">
        <f t="shared" si="53"/>
        <v>38</v>
      </c>
    </row>
    <row r="518" spans="2:16" ht="15.75" customHeight="1" x14ac:dyDescent="0.3">
      <c r="B518" s="12" t="s">
        <v>6548</v>
      </c>
      <c r="C518" s="27">
        <v>1996</v>
      </c>
      <c r="D518" s="13" t="s">
        <v>8320</v>
      </c>
      <c r="E518" s="27">
        <v>25</v>
      </c>
      <c r="F518" s="27">
        <v>3</v>
      </c>
      <c r="G518" s="43">
        <v>4661.29</v>
      </c>
      <c r="H518" s="27" t="s">
        <v>8310</v>
      </c>
      <c r="I518" s="27" t="s">
        <v>8314</v>
      </c>
      <c r="J518" s="27" t="s">
        <v>8333</v>
      </c>
      <c r="K518" s="13" t="str">
        <f t="shared" si="48"/>
        <v>Oct</v>
      </c>
      <c r="L518" s="27">
        <f t="shared" si="49"/>
        <v>1996</v>
      </c>
      <c r="M518" s="27" t="str">
        <f t="shared" si="50"/>
        <v>tier - 2</v>
      </c>
      <c r="N518" s="27" t="str">
        <f t="shared" si="51"/>
        <v>tier - 1</v>
      </c>
      <c r="O518" s="44" t="str">
        <f t="shared" si="52"/>
        <v>25-Oct-1996</v>
      </c>
      <c r="P518" s="29">
        <f t="shared" si="53"/>
        <v>27</v>
      </c>
    </row>
    <row r="519" spans="2:16" ht="15.75" customHeight="1" x14ac:dyDescent="0.3">
      <c r="B519" s="12" t="s">
        <v>6544</v>
      </c>
      <c r="C519" s="27">
        <v>1990</v>
      </c>
      <c r="D519" s="13" t="s">
        <v>8319</v>
      </c>
      <c r="E519" s="27">
        <v>5</v>
      </c>
      <c r="F519" s="27">
        <v>1</v>
      </c>
      <c r="G519" s="43">
        <v>4667.6099999999997</v>
      </c>
      <c r="H519" s="27" t="s">
        <v>8311</v>
      </c>
      <c r="I519" s="27" t="s">
        <v>8311</v>
      </c>
      <c r="J519" s="27" t="s">
        <v>8326</v>
      </c>
      <c r="K519" s="13" t="str">
        <f t="shared" si="48"/>
        <v>Aug</v>
      </c>
      <c r="L519" s="27">
        <f t="shared" si="49"/>
        <v>1990</v>
      </c>
      <c r="M519" s="27" t="str">
        <f t="shared" si="50"/>
        <v>tier - 3</v>
      </c>
      <c r="N519" s="27" t="str">
        <f t="shared" si="51"/>
        <v>tier - 3</v>
      </c>
      <c r="O519" s="44" t="str">
        <f t="shared" si="52"/>
        <v>5-Aug-1990</v>
      </c>
      <c r="P519" s="29">
        <f t="shared" si="53"/>
        <v>33</v>
      </c>
    </row>
    <row r="520" spans="2:16" ht="15.75" customHeight="1" x14ac:dyDescent="0.3">
      <c r="B520" s="12" t="s">
        <v>6542</v>
      </c>
      <c r="C520" s="27">
        <v>1990</v>
      </c>
      <c r="D520" s="13" t="s">
        <v>8316</v>
      </c>
      <c r="E520" s="27">
        <v>26</v>
      </c>
      <c r="F520" s="27">
        <v>2</v>
      </c>
      <c r="G520" s="43">
        <v>4670.6400000000003</v>
      </c>
      <c r="H520" s="27" t="s">
        <v>8310</v>
      </c>
      <c r="I520" s="27" t="s">
        <v>8310</v>
      </c>
      <c r="J520" s="27" t="s">
        <v>8321</v>
      </c>
      <c r="K520" s="13" t="str">
        <f t="shared" si="48"/>
        <v>Sep</v>
      </c>
      <c r="L520" s="27">
        <f t="shared" si="49"/>
        <v>1990</v>
      </c>
      <c r="M520" s="27" t="str">
        <f t="shared" si="50"/>
        <v>tier - 2</v>
      </c>
      <c r="N520" s="27" t="str">
        <f t="shared" si="51"/>
        <v>tier - 2</v>
      </c>
      <c r="O520" s="44" t="str">
        <f t="shared" si="52"/>
        <v>26-Sep-1990</v>
      </c>
      <c r="P520" s="29">
        <f t="shared" si="53"/>
        <v>33</v>
      </c>
    </row>
    <row r="521" spans="2:16" ht="15.75" customHeight="1" x14ac:dyDescent="0.3">
      <c r="B521" s="12" t="s">
        <v>6539</v>
      </c>
      <c r="C521" s="27">
        <v>1990</v>
      </c>
      <c r="D521" s="13" t="s">
        <v>8309</v>
      </c>
      <c r="E521" s="27">
        <v>13</v>
      </c>
      <c r="F521" s="27">
        <v>2</v>
      </c>
      <c r="G521" s="43">
        <v>4673.3900000000003</v>
      </c>
      <c r="H521" s="27" t="s">
        <v>8310</v>
      </c>
      <c r="I521" s="27" t="s">
        <v>8314</v>
      </c>
      <c r="J521" s="27" t="s">
        <v>8312</v>
      </c>
      <c r="K521" s="13" t="str">
        <f t="shared" si="48"/>
        <v>Jul</v>
      </c>
      <c r="L521" s="27">
        <f t="shared" si="49"/>
        <v>1990</v>
      </c>
      <c r="M521" s="27" t="str">
        <f t="shared" si="50"/>
        <v>tier - 2</v>
      </c>
      <c r="N521" s="27" t="str">
        <f t="shared" si="51"/>
        <v>tier - 1</v>
      </c>
      <c r="O521" s="44" t="str">
        <f t="shared" si="52"/>
        <v>13-Jul-1990</v>
      </c>
      <c r="P521" s="29">
        <f t="shared" si="53"/>
        <v>33</v>
      </c>
    </row>
    <row r="522" spans="2:16" ht="15.75" customHeight="1" x14ac:dyDescent="0.3">
      <c r="B522" s="12" t="s">
        <v>6536</v>
      </c>
      <c r="C522" s="27">
        <v>1979</v>
      </c>
      <c r="D522" s="13" t="s">
        <v>8320</v>
      </c>
      <c r="E522" s="27">
        <v>18</v>
      </c>
      <c r="F522" s="27">
        <v>2</v>
      </c>
      <c r="G522" s="43">
        <v>4674.2</v>
      </c>
      <c r="H522" s="27" t="s">
        <v>8310</v>
      </c>
      <c r="I522" s="27" t="s">
        <v>8314</v>
      </c>
      <c r="J522" s="27" t="s">
        <v>8312</v>
      </c>
      <c r="K522" s="13" t="str">
        <f t="shared" si="48"/>
        <v>Oct</v>
      </c>
      <c r="L522" s="27">
        <f t="shared" si="49"/>
        <v>1979</v>
      </c>
      <c r="M522" s="27" t="str">
        <f t="shared" si="50"/>
        <v>tier - 2</v>
      </c>
      <c r="N522" s="27" t="str">
        <f t="shared" si="51"/>
        <v>tier - 1</v>
      </c>
      <c r="O522" s="44" t="str">
        <f t="shared" si="52"/>
        <v>18-Oct-1979</v>
      </c>
      <c r="P522" s="29">
        <f t="shared" si="53"/>
        <v>44</v>
      </c>
    </row>
    <row r="523" spans="2:16" ht="15.75" customHeight="1" x14ac:dyDescent="0.3">
      <c r="B523" s="12" t="s">
        <v>6532</v>
      </c>
      <c r="C523" s="27">
        <v>2003</v>
      </c>
      <c r="D523" s="13" t="s">
        <v>8320</v>
      </c>
      <c r="E523" s="27">
        <v>4</v>
      </c>
      <c r="F523" s="27">
        <v>0</v>
      </c>
      <c r="G523" s="43">
        <v>4678.8</v>
      </c>
      <c r="H523" s="27" t="s">
        <v>8310</v>
      </c>
      <c r="I523" s="27" t="s">
        <v>8314</v>
      </c>
      <c r="J523" s="27" t="s">
        <v>8332</v>
      </c>
      <c r="K523" s="13" t="str">
        <f t="shared" si="48"/>
        <v>Oct</v>
      </c>
      <c r="L523" s="27">
        <f t="shared" si="49"/>
        <v>2003</v>
      </c>
      <c r="M523" s="27" t="str">
        <f t="shared" si="50"/>
        <v>tier - 2</v>
      </c>
      <c r="N523" s="27" t="str">
        <f t="shared" si="51"/>
        <v>tier - 1</v>
      </c>
      <c r="O523" s="44" t="str">
        <f t="shared" si="52"/>
        <v>4-Oct-2003</v>
      </c>
      <c r="P523" s="29">
        <f t="shared" si="53"/>
        <v>20</v>
      </c>
    </row>
    <row r="524" spans="2:16" ht="15.75" customHeight="1" x14ac:dyDescent="0.3">
      <c r="B524" s="12" t="s">
        <v>6529</v>
      </c>
      <c r="C524" s="27">
        <v>1990</v>
      </c>
      <c r="D524" s="13" t="s">
        <v>8316</v>
      </c>
      <c r="E524" s="27">
        <v>4</v>
      </c>
      <c r="F524" s="27">
        <v>2</v>
      </c>
      <c r="G524" s="43">
        <v>4686.3900000000003</v>
      </c>
      <c r="H524" s="27" t="s">
        <v>8311</v>
      </c>
      <c r="I524" s="27" t="s">
        <v>8311</v>
      </c>
      <c r="J524" s="27" t="s">
        <v>8312</v>
      </c>
      <c r="K524" s="13" t="str">
        <f t="shared" si="48"/>
        <v>Sep</v>
      </c>
      <c r="L524" s="27">
        <f t="shared" si="49"/>
        <v>1990</v>
      </c>
      <c r="M524" s="27" t="str">
        <f t="shared" si="50"/>
        <v>tier - 3</v>
      </c>
      <c r="N524" s="27" t="str">
        <f t="shared" si="51"/>
        <v>tier - 3</v>
      </c>
      <c r="O524" s="44" t="str">
        <f t="shared" si="52"/>
        <v>4-Sep-1990</v>
      </c>
      <c r="P524" s="29">
        <f t="shared" si="53"/>
        <v>33</v>
      </c>
    </row>
    <row r="525" spans="2:16" ht="15.75" customHeight="1" x14ac:dyDescent="0.3">
      <c r="B525" s="12" t="s">
        <v>6526</v>
      </c>
      <c r="C525" s="27">
        <v>2003</v>
      </c>
      <c r="D525" s="13" t="s">
        <v>8315</v>
      </c>
      <c r="E525" s="27">
        <v>22</v>
      </c>
      <c r="F525" s="27">
        <v>5</v>
      </c>
      <c r="G525" s="43">
        <v>4687.8</v>
      </c>
      <c r="H525" s="27" t="s">
        <v>8310</v>
      </c>
      <c r="I525" s="27" t="s">
        <v>8311</v>
      </c>
      <c r="J525" s="27" t="s">
        <v>8321</v>
      </c>
      <c r="K525" s="13" t="str">
        <f t="shared" si="48"/>
        <v>Jun</v>
      </c>
      <c r="L525" s="27">
        <f t="shared" si="49"/>
        <v>2003</v>
      </c>
      <c r="M525" s="27" t="str">
        <f t="shared" si="50"/>
        <v>tier - 2</v>
      </c>
      <c r="N525" s="27" t="str">
        <f t="shared" si="51"/>
        <v>tier - 3</v>
      </c>
      <c r="O525" s="44" t="str">
        <f t="shared" si="52"/>
        <v>22-Jun-2003</v>
      </c>
      <c r="P525" s="29">
        <f t="shared" si="53"/>
        <v>20</v>
      </c>
    </row>
    <row r="526" spans="2:16" ht="15.75" customHeight="1" x14ac:dyDescent="0.3">
      <c r="B526" s="12" t="s">
        <v>6522</v>
      </c>
      <c r="C526" s="27">
        <v>1977</v>
      </c>
      <c r="D526" s="13" t="s">
        <v>8318</v>
      </c>
      <c r="E526" s="27">
        <v>4</v>
      </c>
      <c r="F526" s="27">
        <v>2</v>
      </c>
      <c r="G526" s="43">
        <v>4699.47</v>
      </c>
      <c r="H526" s="27" t="s">
        <v>8310</v>
      </c>
      <c r="I526" s="27" t="s">
        <v>8311</v>
      </c>
      <c r="J526" s="27" t="s">
        <v>8312</v>
      </c>
      <c r="K526" s="13" t="str">
        <f t="shared" si="48"/>
        <v>Dec</v>
      </c>
      <c r="L526" s="27">
        <f t="shared" si="49"/>
        <v>1977</v>
      </c>
      <c r="M526" s="27" t="str">
        <f t="shared" si="50"/>
        <v>tier - 2</v>
      </c>
      <c r="N526" s="27" t="str">
        <f t="shared" si="51"/>
        <v>tier - 3</v>
      </c>
      <c r="O526" s="44" t="str">
        <f t="shared" si="52"/>
        <v>4-Dec-1977</v>
      </c>
      <c r="P526" s="29">
        <f t="shared" si="53"/>
        <v>46</v>
      </c>
    </row>
    <row r="527" spans="2:16" ht="15.75" customHeight="1" x14ac:dyDescent="0.3">
      <c r="B527" s="12" t="s">
        <v>6518</v>
      </c>
      <c r="C527" s="27">
        <v>1981</v>
      </c>
      <c r="D527" s="13" t="s">
        <v>8319</v>
      </c>
      <c r="E527" s="27">
        <v>12</v>
      </c>
      <c r="F527" s="27">
        <v>1</v>
      </c>
      <c r="G527" s="43">
        <v>4712.12</v>
      </c>
      <c r="H527" s="27" t="s">
        <v>8310</v>
      </c>
      <c r="I527" s="27" t="s">
        <v>8311</v>
      </c>
      <c r="J527" s="27" t="s">
        <v>8321</v>
      </c>
      <c r="K527" s="13" t="str">
        <f t="shared" si="48"/>
        <v>Aug</v>
      </c>
      <c r="L527" s="27">
        <f t="shared" si="49"/>
        <v>1981</v>
      </c>
      <c r="M527" s="27" t="str">
        <f t="shared" si="50"/>
        <v>tier - 2</v>
      </c>
      <c r="N527" s="27" t="str">
        <f t="shared" si="51"/>
        <v>tier - 3</v>
      </c>
      <c r="O527" s="44" t="str">
        <f t="shared" si="52"/>
        <v>12-Aug-1981</v>
      </c>
      <c r="P527" s="29">
        <f t="shared" si="53"/>
        <v>42</v>
      </c>
    </row>
    <row r="528" spans="2:16" ht="15.75" customHeight="1" x14ac:dyDescent="0.3">
      <c r="B528" s="12" t="s">
        <v>6514</v>
      </c>
      <c r="C528" s="27">
        <v>1992</v>
      </c>
      <c r="D528" s="13" t="s">
        <v>8320</v>
      </c>
      <c r="E528" s="27">
        <v>9</v>
      </c>
      <c r="F528" s="27">
        <v>1</v>
      </c>
      <c r="G528" s="43">
        <v>4718.2</v>
      </c>
      <c r="H528" s="27" t="s">
        <v>8310</v>
      </c>
      <c r="I528" s="27" t="s">
        <v>8311</v>
      </c>
      <c r="J528" s="27" t="s">
        <v>8329</v>
      </c>
      <c r="K528" s="13" t="str">
        <f t="shared" si="48"/>
        <v>Oct</v>
      </c>
      <c r="L528" s="27">
        <f t="shared" si="49"/>
        <v>1992</v>
      </c>
      <c r="M528" s="27" t="str">
        <f t="shared" si="50"/>
        <v>tier - 2</v>
      </c>
      <c r="N528" s="27" t="str">
        <f t="shared" si="51"/>
        <v>tier - 3</v>
      </c>
      <c r="O528" s="44" t="str">
        <f t="shared" si="52"/>
        <v>9-Oct-1992</v>
      </c>
      <c r="P528" s="29">
        <f t="shared" si="53"/>
        <v>31</v>
      </c>
    </row>
    <row r="529" spans="2:16" ht="15.75" customHeight="1" x14ac:dyDescent="0.3">
      <c r="B529" s="12" t="s">
        <v>6511</v>
      </c>
      <c r="C529" s="27">
        <v>1992</v>
      </c>
      <c r="D529" s="13" t="s">
        <v>8316</v>
      </c>
      <c r="E529" s="27">
        <v>28</v>
      </c>
      <c r="F529" s="27">
        <v>1</v>
      </c>
      <c r="G529" s="43">
        <v>4719.5200000000004</v>
      </c>
      <c r="H529" s="27" t="s">
        <v>8310</v>
      </c>
      <c r="I529" s="27" t="s">
        <v>8310</v>
      </c>
      <c r="J529" s="27" t="s">
        <v>8329</v>
      </c>
      <c r="K529" s="13" t="str">
        <f t="shared" si="48"/>
        <v>Sep</v>
      </c>
      <c r="L529" s="27">
        <f t="shared" si="49"/>
        <v>1992</v>
      </c>
      <c r="M529" s="27" t="str">
        <f t="shared" si="50"/>
        <v>tier - 2</v>
      </c>
      <c r="N529" s="27" t="str">
        <f t="shared" si="51"/>
        <v>tier - 2</v>
      </c>
      <c r="O529" s="44" t="str">
        <f t="shared" si="52"/>
        <v>28-Sep-1992</v>
      </c>
      <c r="P529" s="29">
        <f t="shared" si="53"/>
        <v>31</v>
      </c>
    </row>
    <row r="530" spans="2:16" ht="15.75" customHeight="1" x14ac:dyDescent="0.3">
      <c r="B530" s="12" t="s">
        <v>6508</v>
      </c>
      <c r="C530" s="27">
        <v>1994</v>
      </c>
      <c r="D530" s="13" t="s">
        <v>8319</v>
      </c>
      <c r="E530" s="27">
        <v>12</v>
      </c>
      <c r="F530" s="27">
        <v>2</v>
      </c>
      <c r="G530" s="43">
        <v>4719.74</v>
      </c>
      <c r="H530" s="27" t="s">
        <v>8310</v>
      </c>
      <c r="I530" s="27" t="s">
        <v>8314</v>
      </c>
      <c r="J530" s="27" t="s">
        <v>8317</v>
      </c>
      <c r="K530" s="13" t="str">
        <f t="shared" si="48"/>
        <v>Aug</v>
      </c>
      <c r="L530" s="27">
        <f t="shared" si="49"/>
        <v>1994</v>
      </c>
      <c r="M530" s="27" t="str">
        <f t="shared" si="50"/>
        <v>tier - 2</v>
      </c>
      <c r="N530" s="27" t="str">
        <f t="shared" si="51"/>
        <v>tier - 1</v>
      </c>
      <c r="O530" s="44" t="str">
        <f t="shared" si="52"/>
        <v>12-Aug-1994</v>
      </c>
      <c r="P530" s="29">
        <f t="shared" si="53"/>
        <v>29</v>
      </c>
    </row>
    <row r="531" spans="2:16" ht="15.75" customHeight="1" x14ac:dyDescent="0.3">
      <c r="B531" s="12" t="s">
        <v>6504</v>
      </c>
      <c r="C531" s="27">
        <v>1980</v>
      </c>
      <c r="D531" s="13" t="s">
        <v>8309</v>
      </c>
      <c r="E531" s="27">
        <v>2</v>
      </c>
      <c r="F531" s="27">
        <v>2</v>
      </c>
      <c r="G531" s="43">
        <v>4728.71</v>
      </c>
      <c r="H531" s="27" t="s">
        <v>8310</v>
      </c>
      <c r="I531" s="27" t="s">
        <v>8311</v>
      </c>
      <c r="J531" s="27" t="s">
        <v>8317</v>
      </c>
      <c r="K531" s="13" t="str">
        <f t="shared" si="48"/>
        <v>Jul</v>
      </c>
      <c r="L531" s="27">
        <f t="shared" si="49"/>
        <v>1980</v>
      </c>
      <c r="M531" s="27" t="str">
        <f t="shared" si="50"/>
        <v>tier - 2</v>
      </c>
      <c r="N531" s="27" t="str">
        <f t="shared" si="51"/>
        <v>tier - 3</v>
      </c>
      <c r="O531" s="44" t="str">
        <f t="shared" si="52"/>
        <v>2-Jul-1980</v>
      </c>
      <c r="P531" s="29">
        <f t="shared" si="53"/>
        <v>43</v>
      </c>
    </row>
    <row r="532" spans="2:16" ht="15.75" customHeight="1" x14ac:dyDescent="0.3">
      <c r="B532" s="12" t="s">
        <v>6500</v>
      </c>
      <c r="C532" s="27">
        <v>1986</v>
      </c>
      <c r="D532" s="13" t="s">
        <v>8316</v>
      </c>
      <c r="E532" s="27">
        <v>5</v>
      </c>
      <c r="F532" s="27">
        <v>3</v>
      </c>
      <c r="G532" s="43">
        <v>4734.6400000000003</v>
      </c>
      <c r="H532" s="27" t="s">
        <v>8310</v>
      </c>
      <c r="I532" s="27" t="s">
        <v>8314</v>
      </c>
      <c r="J532" s="27" t="s">
        <v>8312</v>
      </c>
      <c r="K532" s="13" t="str">
        <f t="shared" si="48"/>
        <v>Sep</v>
      </c>
      <c r="L532" s="27">
        <f t="shared" si="49"/>
        <v>1986</v>
      </c>
      <c r="M532" s="27" t="str">
        <f t="shared" si="50"/>
        <v>tier - 2</v>
      </c>
      <c r="N532" s="27" t="str">
        <f t="shared" si="51"/>
        <v>tier - 1</v>
      </c>
      <c r="O532" s="44" t="str">
        <f t="shared" si="52"/>
        <v>5-Sep-1986</v>
      </c>
      <c r="P532" s="29">
        <f t="shared" si="53"/>
        <v>37</v>
      </c>
    </row>
    <row r="533" spans="2:16" ht="15.75" customHeight="1" x14ac:dyDescent="0.3">
      <c r="B533" s="12" t="s">
        <v>6497</v>
      </c>
      <c r="C533" s="27">
        <v>1991</v>
      </c>
      <c r="D533" s="13" t="s">
        <v>8320</v>
      </c>
      <c r="E533" s="27">
        <v>12</v>
      </c>
      <c r="F533" s="27">
        <v>1</v>
      </c>
      <c r="G533" s="43">
        <v>4738.2700000000004</v>
      </c>
      <c r="H533" s="27" t="s">
        <v>8310</v>
      </c>
      <c r="I533" s="27" t="s">
        <v>8311</v>
      </c>
      <c r="J533" s="27" t="s">
        <v>8317</v>
      </c>
      <c r="K533" s="13" t="str">
        <f t="shared" si="48"/>
        <v>Oct</v>
      </c>
      <c r="L533" s="27">
        <f t="shared" si="49"/>
        <v>1991</v>
      </c>
      <c r="M533" s="27" t="str">
        <f t="shared" si="50"/>
        <v>tier - 2</v>
      </c>
      <c r="N533" s="27" t="str">
        <f t="shared" si="51"/>
        <v>tier - 3</v>
      </c>
      <c r="O533" s="44" t="str">
        <f t="shared" si="52"/>
        <v>12-Oct-1991</v>
      </c>
      <c r="P533" s="29">
        <f t="shared" si="53"/>
        <v>32</v>
      </c>
    </row>
    <row r="534" spans="2:16" ht="15.75" customHeight="1" x14ac:dyDescent="0.3">
      <c r="B534" s="12" t="s">
        <v>6494</v>
      </c>
      <c r="C534" s="27">
        <v>2004</v>
      </c>
      <c r="D534" s="13" t="s">
        <v>8313</v>
      </c>
      <c r="E534" s="27">
        <v>24</v>
      </c>
      <c r="F534" s="27">
        <v>0</v>
      </c>
      <c r="G534" s="43">
        <v>4740.78</v>
      </c>
      <c r="H534" s="27" t="s">
        <v>8310</v>
      </c>
      <c r="I534" s="27" t="s">
        <v>8311</v>
      </c>
      <c r="J534" s="27" t="s">
        <v>8332</v>
      </c>
      <c r="K534" s="13" t="str">
        <f t="shared" si="48"/>
        <v>Nov</v>
      </c>
      <c r="L534" s="27">
        <f t="shared" si="49"/>
        <v>2004</v>
      </c>
      <c r="M534" s="27" t="str">
        <f t="shared" si="50"/>
        <v>tier - 2</v>
      </c>
      <c r="N534" s="27" t="str">
        <f t="shared" si="51"/>
        <v>tier - 3</v>
      </c>
      <c r="O534" s="44" t="str">
        <f t="shared" si="52"/>
        <v>24-Nov-2004</v>
      </c>
      <c r="P534" s="29">
        <f t="shared" si="53"/>
        <v>19</v>
      </c>
    </row>
    <row r="535" spans="2:16" ht="15.75" customHeight="1" x14ac:dyDescent="0.3">
      <c r="B535" s="12" t="s">
        <v>6491</v>
      </c>
      <c r="C535" s="27">
        <v>1987</v>
      </c>
      <c r="D535" s="13" t="s">
        <v>8315</v>
      </c>
      <c r="E535" s="27">
        <v>5</v>
      </c>
      <c r="F535" s="27">
        <v>1</v>
      </c>
      <c r="G535" s="43">
        <v>4746.34</v>
      </c>
      <c r="H535" s="27" t="s">
        <v>8310</v>
      </c>
      <c r="I535" s="27" t="s">
        <v>8310</v>
      </c>
      <c r="J535" s="27" t="s">
        <v>8321</v>
      </c>
      <c r="K535" s="13" t="str">
        <f t="shared" si="48"/>
        <v>Jun</v>
      </c>
      <c r="L535" s="27">
        <f t="shared" si="49"/>
        <v>1987</v>
      </c>
      <c r="M535" s="27" t="str">
        <f t="shared" si="50"/>
        <v>tier - 2</v>
      </c>
      <c r="N535" s="27" t="str">
        <f t="shared" si="51"/>
        <v>tier - 2</v>
      </c>
      <c r="O535" s="44" t="str">
        <f t="shared" si="52"/>
        <v>5-Jun-1987</v>
      </c>
      <c r="P535" s="29">
        <f t="shared" si="53"/>
        <v>36</v>
      </c>
    </row>
    <row r="536" spans="2:16" ht="15.75" customHeight="1" x14ac:dyDescent="0.3">
      <c r="B536" s="12" t="s">
        <v>6489</v>
      </c>
      <c r="C536" s="27">
        <v>1987</v>
      </c>
      <c r="D536" s="13" t="s">
        <v>8316</v>
      </c>
      <c r="E536" s="27">
        <v>2</v>
      </c>
      <c r="F536" s="27">
        <v>1</v>
      </c>
      <c r="G536" s="43">
        <v>4747.05</v>
      </c>
      <c r="H536" s="27" t="s">
        <v>8310</v>
      </c>
      <c r="I536" s="27" t="s">
        <v>8310</v>
      </c>
      <c r="J536" s="27" t="s">
        <v>8312</v>
      </c>
      <c r="K536" s="13" t="str">
        <f t="shared" si="48"/>
        <v>Sep</v>
      </c>
      <c r="L536" s="27">
        <f t="shared" si="49"/>
        <v>1987</v>
      </c>
      <c r="M536" s="27" t="str">
        <f t="shared" si="50"/>
        <v>tier - 2</v>
      </c>
      <c r="N536" s="27" t="str">
        <f t="shared" si="51"/>
        <v>tier - 2</v>
      </c>
      <c r="O536" s="44" t="str">
        <f t="shared" si="52"/>
        <v>2-Sep-1987</v>
      </c>
      <c r="P536" s="29">
        <f t="shared" si="53"/>
        <v>36</v>
      </c>
    </row>
    <row r="537" spans="2:16" ht="15.75" customHeight="1" x14ac:dyDescent="0.3">
      <c r="B537" s="12" t="s">
        <v>6486</v>
      </c>
      <c r="C537" s="27">
        <v>1987</v>
      </c>
      <c r="D537" s="13" t="s">
        <v>8313</v>
      </c>
      <c r="E537" s="27">
        <v>22</v>
      </c>
      <c r="F537" s="27">
        <v>1</v>
      </c>
      <c r="G537" s="43">
        <v>4751.07</v>
      </c>
      <c r="H537" s="27" t="s">
        <v>8311</v>
      </c>
      <c r="I537" s="27" t="s">
        <v>8314</v>
      </c>
      <c r="J537" s="27" t="s">
        <v>8321</v>
      </c>
      <c r="K537" s="13" t="str">
        <f t="shared" si="48"/>
        <v>Nov</v>
      </c>
      <c r="L537" s="27">
        <f t="shared" si="49"/>
        <v>1987</v>
      </c>
      <c r="M537" s="27" t="str">
        <f t="shared" si="50"/>
        <v>tier - 3</v>
      </c>
      <c r="N537" s="27" t="str">
        <f t="shared" si="51"/>
        <v>tier - 1</v>
      </c>
      <c r="O537" s="44" t="str">
        <f t="shared" si="52"/>
        <v>22-Nov-1987</v>
      </c>
      <c r="P537" s="29">
        <f t="shared" si="53"/>
        <v>36</v>
      </c>
    </row>
    <row r="538" spans="2:16" ht="15.75" customHeight="1" x14ac:dyDescent="0.3">
      <c r="B538" s="12" t="s">
        <v>6483</v>
      </c>
      <c r="C538" s="27">
        <v>1992</v>
      </c>
      <c r="D538" s="13" t="s">
        <v>8319</v>
      </c>
      <c r="E538" s="27">
        <v>16</v>
      </c>
      <c r="F538" s="27">
        <v>2</v>
      </c>
      <c r="G538" s="43">
        <v>4753.6400000000003</v>
      </c>
      <c r="H538" s="27" t="s">
        <v>8310</v>
      </c>
      <c r="I538" s="27" t="s">
        <v>8311</v>
      </c>
      <c r="J538" s="27" t="s">
        <v>8312</v>
      </c>
      <c r="K538" s="13" t="str">
        <f t="shared" si="48"/>
        <v>Aug</v>
      </c>
      <c r="L538" s="27">
        <f t="shared" si="49"/>
        <v>1992</v>
      </c>
      <c r="M538" s="27" t="str">
        <f t="shared" si="50"/>
        <v>tier - 2</v>
      </c>
      <c r="N538" s="27" t="str">
        <f t="shared" si="51"/>
        <v>tier - 3</v>
      </c>
      <c r="O538" s="44" t="str">
        <f t="shared" si="52"/>
        <v>16-Aug-1992</v>
      </c>
      <c r="P538" s="29">
        <f t="shared" si="53"/>
        <v>31</v>
      </c>
    </row>
    <row r="539" spans="2:16" ht="15.75" customHeight="1" x14ac:dyDescent="0.3">
      <c r="B539" s="12" t="s">
        <v>6479</v>
      </c>
      <c r="C539" s="27">
        <v>1987</v>
      </c>
      <c r="D539" s="13" t="s">
        <v>8316</v>
      </c>
      <c r="E539" s="27">
        <v>27</v>
      </c>
      <c r="F539" s="27">
        <v>1</v>
      </c>
      <c r="G539" s="43">
        <v>4762.33</v>
      </c>
      <c r="H539" s="27" t="s">
        <v>8311</v>
      </c>
      <c r="I539" s="27" t="s">
        <v>8311</v>
      </c>
      <c r="J539" s="27" t="s">
        <v>8321</v>
      </c>
      <c r="K539" s="13" t="str">
        <f t="shared" si="48"/>
        <v>Sep</v>
      </c>
      <c r="L539" s="27">
        <f t="shared" si="49"/>
        <v>1987</v>
      </c>
      <c r="M539" s="27" t="str">
        <f t="shared" si="50"/>
        <v>tier - 3</v>
      </c>
      <c r="N539" s="27" t="str">
        <f t="shared" si="51"/>
        <v>tier - 3</v>
      </c>
      <c r="O539" s="44" t="str">
        <f t="shared" si="52"/>
        <v>27-Sep-1987</v>
      </c>
      <c r="P539" s="29">
        <f t="shared" si="53"/>
        <v>36</v>
      </c>
    </row>
    <row r="540" spans="2:16" ht="15.75" customHeight="1" x14ac:dyDescent="0.3">
      <c r="B540" s="12" t="s">
        <v>6477</v>
      </c>
      <c r="C540" s="27">
        <v>1989</v>
      </c>
      <c r="D540" s="13" t="s">
        <v>8319</v>
      </c>
      <c r="E540" s="27">
        <v>1</v>
      </c>
      <c r="F540" s="27">
        <v>1</v>
      </c>
      <c r="G540" s="43">
        <v>4766.0200000000004</v>
      </c>
      <c r="H540" s="27" t="s">
        <v>8310</v>
      </c>
      <c r="I540" s="27" t="s">
        <v>8311</v>
      </c>
      <c r="J540" s="27" t="s">
        <v>8321</v>
      </c>
      <c r="K540" s="13" t="str">
        <f t="shared" si="48"/>
        <v>Aug</v>
      </c>
      <c r="L540" s="27">
        <f t="shared" si="49"/>
        <v>1989</v>
      </c>
      <c r="M540" s="27" t="str">
        <f t="shared" si="50"/>
        <v>tier - 2</v>
      </c>
      <c r="N540" s="27" t="str">
        <f t="shared" si="51"/>
        <v>tier - 3</v>
      </c>
      <c r="O540" s="44" t="str">
        <f t="shared" si="52"/>
        <v>1-Aug-1989</v>
      </c>
      <c r="P540" s="29">
        <f t="shared" si="53"/>
        <v>34</v>
      </c>
    </row>
    <row r="541" spans="2:16" ht="15.75" customHeight="1" x14ac:dyDescent="0.3">
      <c r="B541" s="12" t="s">
        <v>6474</v>
      </c>
      <c r="C541" s="27">
        <v>1989</v>
      </c>
      <c r="D541" s="13" t="s">
        <v>8318</v>
      </c>
      <c r="E541" s="27">
        <v>9</v>
      </c>
      <c r="F541" s="27">
        <v>1</v>
      </c>
      <c r="G541" s="43">
        <v>4779.6000000000004</v>
      </c>
      <c r="H541" s="27" t="s">
        <v>8310</v>
      </c>
      <c r="I541" s="27" t="s">
        <v>8311</v>
      </c>
      <c r="J541" s="27" t="s">
        <v>8312</v>
      </c>
      <c r="K541" s="13" t="str">
        <f t="shared" si="48"/>
        <v>Dec</v>
      </c>
      <c r="L541" s="27">
        <f t="shared" si="49"/>
        <v>1989</v>
      </c>
      <c r="M541" s="27" t="str">
        <f t="shared" si="50"/>
        <v>tier - 2</v>
      </c>
      <c r="N541" s="27" t="str">
        <f t="shared" si="51"/>
        <v>tier - 3</v>
      </c>
      <c r="O541" s="44" t="str">
        <f t="shared" si="52"/>
        <v>9-Dec-1989</v>
      </c>
      <c r="P541" s="29">
        <f t="shared" si="53"/>
        <v>34</v>
      </c>
    </row>
    <row r="542" spans="2:16" ht="15.75" customHeight="1" x14ac:dyDescent="0.3">
      <c r="B542" s="12" t="s">
        <v>6470</v>
      </c>
      <c r="C542" s="27">
        <v>1987</v>
      </c>
      <c r="D542" s="13" t="s">
        <v>8315</v>
      </c>
      <c r="E542" s="27">
        <v>22</v>
      </c>
      <c r="F542" s="27">
        <v>3</v>
      </c>
      <c r="G542" s="43">
        <v>4787.42</v>
      </c>
      <c r="H542" s="27" t="s">
        <v>8310</v>
      </c>
      <c r="I542" s="27" t="s">
        <v>8311</v>
      </c>
      <c r="J542" s="27" t="s">
        <v>8312</v>
      </c>
      <c r="K542" s="13" t="str">
        <f t="shared" si="48"/>
        <v>Jun</v>
      </c>
      <c r="L542" s="27">
        <f t="shared" si="49"/>
        <v>1987</v>
      </c>
      <c r="M542" s="27" t="str">
        <f t="shared" si="50"/>
        <v>tier - 2</v>
      </c>
      <c r="N542" s="27" t="str">
        <f t="shared" si="51"/>
        <v>tier - 3</v>
      </c>
      <c r="O542" s="44" t="str">
        <f t="shared" si="52"/>
        <v>22-Jun-1987</v>
      </c>
      <c r="P542" s="29">
        <f t="shared" si="53"/>
        <v>36</v>
      </c>
    </row>
    <row r="543" spans="2:16" ht="15.75" customHeight="1" x14ac:dyDescent="0.3">
      <c r="B543" s="12" t="s">
        <v>6467</v>
      </c>
      <c r="C543" s="27">
        <v>1989</v>
      </c>
      <c r="D543" s="13" t="s">
        <v>8318</v>
      </c>
      <c r="E543" s="27">
        <v>16</v>
      </c>
      <c r="F543" s="27">
        <v>1</v>
      </c>
      <c r="G543" s="43">
        <v>4795.66</v>
      </c>
      <c r="H543" s="27" t="s">
        <v>8310</v>
      </c>
      <c r="I543" s="27" t="s">
        <v>8314</v>
      </c>
      <c r="J543" s="27" t="s">
        <v>8312</v>
      </c>
      <c r="K543" s="13" t="str">
        <f t="shared" si="48"/>
        <v>Dec</v>
      </c>
      <c r="L543" s="27">
        <f t="shared" si="49"/>
        <v>1989</v>
      </c>
      <c r="M543" s="27" t="str">
        <f t="shared" si="50"/>
        <v>tier - 2</v>
      </c>
      <c r="N543" s="27" t="str">
        <f t="shared" si="51"/>
        <v>tier - 1</v>
      </c>
      <c r="O543" s="44" t="str">
        <f t="shared" si="52"/>
        <v>16-Dec-1989</v>
      </c>
      <c r="P543" s="29">
        <f t="shared" si="53"/>
        <v>34</v>
      </c>
    </row>
    <row r="544" spans="2:16" ht="15.75" customHeight="1" x14ac:dyDescent="0.3">
      <c r="B544" s="12" t="s">
        <v>6465</v>
      </c>
      <c r="C544" s="27">
        <v>1978</v>
      </c>
      <c r="D544" s="13" t="s">
        <v>8320</v>
      </c>
      <c r="E544" s="27">
        <v>3</v>
      </c>
      <c r="F544" s="27">
        <v>2</v>
      </c>
      <c r="G544" s="43">
        <v>4812.34</v>
      </c>
      <c r="H544" s="27" t="s">
        <v>8310</v>
      </c>
      <c r="I544" s="27" t="s">
        <v>8311</v>
      </c>
      <c r="J544" s="27" t="s">
        <v>8312</v>
      </c>
      <c r="K544" s="13" t="str">
        <f t="shared" si="48"/>
        <v>Oct</v>
      </c>
      <c r="L544" s="27">
        <f t="shared" si="49"/>
        <v>1978</v>
      </c>
      <c r="M544" s="27" t="str">
        <f t="shared" si="50"/>
        <v>tier - 2</v>
      </c>
      <c r="N544" s="27" t="str">
        <f t="shared" si="51"/>
        <v>tier - 3</v>
      </c>
      <c r="O544" s="44" t="str">
        <f t="shared" si="52"/>
        <v>3-Oct-1978</v>
      </c>
      <c r="P544" s="29">
        <f t="shared" si="53"/>
        <v>45</v>
      </c>
    </row>
    <row r="545" spans="2:16" ht="15.75" customHeight="1" x14ac:dyDescent="0.3">
      <c r="B545" s="12" t="s">
        <v>6462</v>
      </c>
      <c r="C545" s="27">
        <v>1981</v>
      </c>
      <c r="D545" s="13" t="s">
        <v>8309</v>
      </c>
      <c r="E545" s="27">
        <v>3</v>
      </c>
      <c r="F545" s="27">
        <v>1</v>
      </c>
      <c r="G545" s="43">
        <v>4827.1000000000004</v>
      </c>
      <c r="H545" s="27" t="s">
        <v>8310</v>
      </c>
      <c r="I545" s="27" t="s">
        <v>8314</v>
      </c>
      <c r="J545" s="27" t="s">
        <v>8312</v>
      </c>
      <c r="K545" s="13" t="str">
        <f t="shared" si="48"/>
        <v>Jul</v>
      </c>
      <c r="L545" s="27">
        <f t="shared" si="49"/>
        <v>1981</v>
      </c>
      <c r="M545" s="27" t="str">
        <f t="shared" si="50"/>
        <v>tier - 2</v>
      </c>
      <c r="N545" s="27" t="str">
        <f t="shared" si="51"/>
        <v>tier - 1</v>
      </c>
      <c r="O545" s="44" t="str">
        <f t="shared" si="52"/>
        <v>3-Jul-1981</v>
      </c>
      <c r="P545" s="29">
        <f t="shared" si="53"/>
        <v>42</v>
      </c>
    </row>
    <row r="546" spans="2:16" ht="15.75" customHeight="1" x14ac:dyDescent="0.3">
      <c r="B546" s="12" t="s">
        <v>6459</v>
      </c>
      <c r="C546" s="27">
        <v>1995</v>
      </c>
      <c r="D546" s="13" t="s">
        <v>8318</v>
      </c>
      <c r="E546" s="27">
        <v>1</v>
      </c>
      <c r="F546" s="27">
        <v>3</v>
      </c>
      <c r="G546" s="43">
        <v>4827.8999999999996</v>
      </c>
      <c r="H546" s="27" t="s">
        <v>8314</v>
      </c>
      <c r="I546" s="27" t="s">
        <v>8310</v>
      </c>
      <c r="J546" s="27" t="s">
        <v>8294</v>
      </c>
      <c r="K546" s="13" t="str">
        <f t="shared" si="48"/>
        <v>Dec</v>
      </c>
      <c r="L546" s="27">
        <f t="shared" si="49"/>
        <v>1995</v>
      </c>
      <c r="M546" s="27" t="str">
        <f t="shared" si="50"/>
        <v>tier - 1</v>
      </c>
      <c r="N546" s="27" t="str">
        <f t="shared" si="51"/>
        <v>tier - 2</v>
      </c>
      <c r="O546" s="44" t="str">
        <f t="shared" si="52"/>
        <v>1-Dec-1995</v>
      </c>
      <c r="P546" s="29">
        <f t="shared" si="53"/>
        <v>28</v>
      </c>
    </row>
    <row r="547" spans="2:16" ht="15.75" customHeight="1" x14ac:dyDescent="0.3">
      <c r="B547" s="12" t="s">
        <v>6456</v>
      </c>
      <c r="C547" s="27">
        <v>2002</v>
      </c>
      <c r="D547" s="13" t="s">
        <v>8315</v>
      </c>
      <c r="E547" s="27">
        <v>27</v>
      </c>
      <c r="F547" s="27">
        <v>5</v>
      </c>
      <c r="G547" s="43">
        <v>4830.63</v>
      </c>
      <c r="H547" s="27" t="s">
        <v>8310</v>
      </c>
      <c r="I547" s="27" t="s">
        <v>8314</v>
      </c>
      <c r="J547" s="27" t="s">
        <v>8321</v>
      </c>
      <c r="K547" s="13" t="str">
        <f t="shared" si="48"/>
        <v>Jun</v>
      </c>
      <c r="L547" s="27">
        <f t="shared" si="49"/>
        <v>2002</v>
      </c>
      <c r="M547" s="27" t="str">
        <f t="shared" si="50"/>
        <v>tier - 2</v>
      </c>
      <c r="N547" s="27" t="str">
        <f t="shared" si="51"/>
        <v>tier - 1</v>
      </c>
      <c r="O547" s="44" t="str">
        <f t="shared" si="52"/>
        <v>27-Jun-2002</v>
      </c>
      <c r="P547" s="29">
        <f t="shared" si="53"/>
        <v>21</v>
      </c>
    </row>
    <row r="548" spans="2:16" ht="15.75" customHeight="1" x14ac:dyDescent="0.3">
      <c r="B548" s="12" t="s">
        <v>6453</v>
      </c>
      <c r="C548" s="27">
        <v>2000</v>
      </c>
      <c r="D548" s="13" t="s">
        <v>8318</v>
      </c>
      <c r="E548" s="27">
        <v>11</v>
      </c>
      <c r="F548" s="27">
        <v>0</v>
      </c>
      <c r="G548" s="43">
        <v>4835.43</v>
      </c>
      <c r="H548" s="27" t="s">
        <v>8310</v>
      </c>
      <c r="I548" s="27" t="s">
        <v>8310</v>
      </c>
      <c r="J548" s="27" t="s">
        <v>8332</v>
      </c>
      <c r="K548" s="13" t="str">
        <f t="shared" si="48"/>
        <v>Dec</v>
      </c>
      <c r="L548" s="27">
        <f t="shared" si="49"/>
        <v>2000</v>
      </c>
      <c r="M548" s="27" t="str">
        <f t="shared" si="50"/>
        <v>tier - 2</v>
      </c>
      <c r="N548" s="27" t="str">
        <f t="shared" si="51"/>
        <v>tier - 2</v>
      </c>
      <c r="O548" s="44" t="str">
        <f t="shared" si="52"/>
        <v>11-Dec-2000</v>
      </c>
      <c r="P548" s="29">
        <f t="shared" si="53"/>
        <v>23</v>
      </c>
    </row>
    <row r="549" spans="2:16" ht="15.75" customHeight="1" x14ac:dyDescent="0.3">
      <c r="B549" s="12" t="s">
        <v>6449</v>
      </c>
      <c r="C549" s="27">
        <v>1992</v>
      </c>
      <c r="D549" s="13" t="s">
        <v>8316</v>
      </c>
      <c r="E549" s="27">
        <v>10</v>
      </c>
      <c r="F549" s="27">
        <v>3</v>
      </c>
      <c r="G549" s="43">
        <v>4837.58</v>
      </c>
      <c r="H549" s="27" t="s">
        <v>8311</v>
      </c>
      <c r="I549" s="27" t="s">
        <v>8310</v>
      </c>
      <c r="J549" s="27" t="s">
        <v>8312</v>
      </c>
      <c r="K549" s="13" t="str">
        <f t="shared" si="48"/>
        <v>Sep</v>
      </c>
      <c r="L549" s="27">
        <f t="shared" si="49"/>
        <v>1992</v>
      </c>
      <c r="M549" s="27" t="str">
        <f t="shared" si="50"/>
        <v>tier - 3</v>
      </c>
      <c r="N549" s="27" t="str">
        <f t="shared" si="51"/>
        <v>tier - 2</v>
      </c>
      <c r="O549" s="44" t="str">
        <f t="shared" si="52"/>
        <v>10-Sep-1992</v>
      </c>
      <c r="P549" s="29">
        <f t="shared" si="53"/>
        <v>31</v>
      </c>
    </row>
    <row r="550" spans="2:16" ht="15.75" customHeight="1" x14ac:dyDescent="0.3">
      <c r="B550" s="12" t="s">
        <v>6446</v>
      </c>
      <c r="C550" s="27">
        <v>1984</v>
      </c>
      <c r="D550" s="13" t="s">
        <v>8320</v>
      </c>
      <c r="E550" s="27">
        <v>15</v>
      </c>
      <c r="F550" s="27">
        <v>3</v>
      </c>
      <c r="G550" s="43">
        <v>4839.18</v>
      </c>
      <c r="H550" s="27" t="s">
        <v>8310</v>
      </c>
      <c r="I550" s="27" t="s">
        <v>8314</v>
      </c>
      <c r="J550" s="27" t="s">
        <v>8317</v>
      </c>
      <c r="K550" s="13" t="str">
        <f t="shared" si="48"/>
        <v>Oct</v>
      </c>
      <c r="L550" s="27">
        <f t="shared" si="49"/>
        <v>1984</v>
      </c>
      <c r="M550" s="27" t="str">
        <f t="shared" si="50"/>
        <v>tier - 2</v>
      </c>
      <c r="N550" s="27" t="str">
        <f t="shared" si="51"/>
        <v>tier - 1</v>
      </c>
      <c r="O550" s="44" t="str">
        <f t="shared" si="52"/>
        <v>15-Oct-1984</v>
      </c>
      <c r="P550" s="29">
        <f t="shared" si="53"/>
        <v>39</v>
      </c>
    </row>
    <row r="551" spans="2:16" ht="15.75" customHeight="1" x14ac:dyDescent="0.3">
      <c r="B551" s="12" t="s">
        <v>6443</v>
      </c>
      <c r="C551" s="27">
        <v>1995</v>
      </c>
      <c r="D551" s="13" t="s">
        <v>8316</v>
      </c>
      <c r="E551" s="27">
        <v>29</v>
      </c>
      <c r="F551" s="27">
        <v>0</v>
      </c>
      <c r="G551" s="43">
        <v>4840.95</v>
      </c>
      <c r="H551" s="27" t="s">
        <v>8310</v>
      </c>
      <c r="I551" s="27" t="s">
        <v>8314</v>
      </c>
      <c r="J551" s="27" t="s">
        <v>8332</v>
      </c>
      <c r="K551" s="13" t="str">
        <f t="shared" si="48"/>
        <v>Sep</v>
      </c>
      <c r="L551" s="27">
        <f t="shared" si="49"/>
        <v>1995</v>
      </c>
      <c r="M551" s="27" t="str">
        <f t="shared" si="50"/>
        <v>tier - 2</v>
      </c>
      <c r="N551" s="27" t="str">
        <f t="shared" si="51"/>
        <v>tier - 1</v>
      </c>
      <c r="O551" s="44" t="str">
        <f t="shared" si="52"/>
        <v>29-Sep-1995</v>
      </c>
      <c r="P551" s="29">
        <f t="shared" si="53"/>
        <v>28</v>
      </c>
    </row>
    <row r="552" spans="2:16" ht="15.75" customHeight="1" x14ac:dyDescent="0.3">
      <c r="B552" s="12" t="s">
        <v>6439</v>
      </c>
      <c r="C552" s="27">
        <v>1979</v>
      </c>
      <c r="D552" s="13" t="s">
        <v>8318</v>
      </c>
      <c r="E552" s="27">
        <v>13</v>
      </c>
      <c r="F552" s="27">
        <v>2</v>
      </c>
      <c r="G552" s="43">
        <v>4843.79</v>
      </c>
      <c r="H552" s="27" t="s">
        <v>8310</v>
      </c>
      <c r="I552" s="27" t="s">
        <v>8311</v>
      </c>
      <c r="J552" s="27" t="s">
        <v>8312</v>
      </c>
      <c r="K552" s="13" t="str">
        <f t="shared" si="48"/>
        <v>Dec</v>
      </c>
      <c r="L552" s="27">
        <f t="shared" si="49"/>
        <v>1979</v>
      </c>
      <c r="M552" s="27" t="str">
        <f t="shared" si="50"/>
        <v>tier - 2</v>
      </c>
      <c r="N552" s="27" t="str">
        <f t="shared" si="51"/>
        <v>tier - 3</v>
      </c>
      <c r="O552" s="44" t="str">
        <f t="shared" si="52"/>
        <v>13-Dec-1979</v>
      </c>
      <c r="P552" s="29">
        <f t="shared" si="53"/>
        <v>44</v>
      </c>
    </row>
    <row r="553" spans="2:16" ht="15.75" customHeight="1" x14ac:dyDescent="0.3">
      <c r="B553" s="12" t="s">
        <v>6436</v>
      </c>
      <c r="C553" s="27">
        <v>1974</v>
      </c>
      <c r="D553" s="13" t="s">
        <v>8316</v>
      </c>
      <c r="E553" s="27">
        <v>11</v>
      </c>
      <c r="F553" s="27">
        <v>0</v>
      </c>
      <c r="G553" s="43">
        <v>4844.67</v>
      </c>
      <c r="H553" s="27" t="s">
        <v>8310</v>
      </c>
      <c r="I553" s="27" t="s">
        <v>8310</v>
      </c>
      <c r="J553" s="27" t="s">
        <v>8312</v>
      </c>
      <c r="K553" s="13" t="str">
        <f t="shared" si="48"/>
        <v>Sep</v>
      </c>
      <c r="L553" s="27">
        <f t="shared" si="49"/>
        <v>1974</v>
      </c>
      <c r="M553" s="27" t="str">
        <f t="shared" si="50"/>
        <v>tier - 2</v>
      </c>
      <c r="N553" s="27" t="str">
        <f t="shared" si="51"/>
        <v>tier - 2</v>
      </c>
      <c r="O553" s="44" t="str">
        <f t="shared" si="52"/>
        <v>11-Sep-1974</v>
      </c>
      <c r="P553" s="29">
        <f t="shared" si="53"/>
        <v>49</v>
      </c>
    </row>
    <row r="554" spans="2:16" ht="15.75" customHeight="1" x14ac:dyDescent="0.3">
      <c r="B554" s="12" t="s">
        <v>6432</v>
      </c>
      <c r="C554" s="27">
        <v>2001</v>
      </c>
      <c r="D554" s="13" t="s">
        <v>8315</v>
      </c>
      <c r="E554" s="27">
        <v>7</v>
      </c>
      <c r="F554" s="27">
        <v>0</v>
      </c>
      <c r="G554" s="43">
        <v>4846.53</v>
      </c>
      <c r="H554" s="27" t="s">
        <v>8310</v>
      </c>
      <c r="I554" s="27" t="s">
        <v>8311</v>
      </c>
      <c r="J554" s="27" t="s">
        <v>8332</v>
      </c>
      <c r="K554" s="13" t="str">
        <f t="shared" si="48"/>
        <v>Jun</v>
      </c>
      <c r="L554" s="27">
        <f t="shared" si="49"/>
        <v>2001</v>
      </c>
      <c r="M554" s="27" t="str">
        <f t="shared" si="50"/>
        <v>tier - 2</v>
      </c>
      <c r="N554" s="27" t="str">
        <f t="shared" si="51"/>
        <v>tier - 3</v>
      </c>
      <c r="O554" s="44" t="str">
        <f t="shared" si="52"/>
        <v>7-Jun-2001</v>
      </c>
      <c r="P554" s="29">
        <f t="shared" si="53"/>
        <v>22</v>
      </c>
    </row>
    <row r="555" spans="2:16" ht="15.75" customHeight="1" x14ac:dyDescent="0.3">
      <c r="B555" s="12" t="s">
        <v>6430</v>
      </c>
      <c r="C555" s="27">
        <v>1995</v>
      </c>
      <c r="D555" s="13" t="s">
        <v>8318</v>
      </c>
      <c r="E555" s="27">
        <v>27</v>
      </c>
      <c r="F555" s="27">
        <v>3</v>
      </c>
      <c r="G555" s="43">
        <v>4846.92</v>
      </c>
      <c r="H555" s="27" t="s">
        <v>8310</v>
      </c>
      <c r="I555" s="27" t="s">
        <v>8311</v>
      </c>
      <c r="J555" s="27" t="s">
        <v>8333</v>
      </c>
      <c r="K555" s="13" t="str">
        <f t="shared" si="48"/>
        <v>Dec</v>
      </c>
      <c r="L555" s="27">
        <f t="shared" si="49"/>
        <v>1995</v>
      </c>
      <c r="M555" s="27" t="str">
        <f t="shared" si="50"/>
        <v>tier - 2</v>
      </c>
      <c r="N555" s="27" t="str">
        <f t="shared" si="51"/>
        <v>tier - 3</v>
      </c>
      <c r="O555" s="44" t="str">
        <f t="shared" si="52"/>
        <v>27-Dec-1995</v>
      </c>
      <c r="P555" s="29">
        <f t="shared" si="53"/>
        <v>28</v>
      </c>
    </row>
    <row r="556" spans="2:16" ht="15.75" customHeight="1" x14ac:dyDescent="0.3">
      <c r="B556" s="12" t="s">
        <v>6427</v>
      </c>
      <c r="C556" s="27">
        <v>1989</v>
      </c>
      <c r="D556" s="13" t="s">
        <v>8316</v>
      </c>
      <c r="E556" s="27">
        <v>1</v>
      </c>
      <c r="F556" s="27">
        <v>3</v>
      </c>
      <c r="G556" s="43">
        <v>4859.8900000000003</v>
      </c>
      <c r="H556" s="27" t="s">
        <v>8310</v>
      </c>
      <c r="I556" s="27" t="s">
        <v>8311</v>
      </c>
      <c r="J556" s="27" t="s">
        <v>8321</v>
      </c>
      <c r="K556" s="13" t="str">
        <f t="shared" si="48"/>
        <v>Sep</v>
      </c>
      <c r="L556" s="27">
        <f t="shared" si="49"/>
        <v>1989</v>
      </c>
      <c r="M556" s="27" t="str">
        <f t="shared" si="50"/>
        <v>tier - 2</v>
      </c>
      <c r="N556" s="27" t="str">
        <f t="shared" si="51"/>
        <v>tier - 3</v>
      </c>
      <c r="O556" s="44" t="str">
        <f t="shared" si="52"/>
        <v>1-Sep-1989</v>
      </c>
      <c r="P556" s="29">
        <f t="shared" si="53"/>
        <v>34</v>
      </c>
    </row>
    <row r="557" spans="2:16" ht="15.75" customHeight="1" x14ac:dyDescent="0.3">
      <c r="B557" s="12" t="s">
        <v>6424</v>
      </c>
      <c r="C557" s="27">
        <v>1997</v>
      </c>
      <c r="D557" s="13" t="s">
        <v>8316</v>
      </c>
      <c r="E557" s="27">
        <v>29</v>
      </c>
      <c r="F557" s="27">
        <v>4</v>
      </c>
      <c r="G557" s="43">
        <v>4877.9799999999996</v>
      </c>
      <c r="H557" s="27" t="s">
        <v>8310</v>
      </c>
      <c r="I557" s="27" t="s">
        <v>8311</v>
      </c>
      <c r="J557" s="27" t="s">
        <v>8317</v>
      </c>
      <c r="K557" s="13" t="str">
        <f t="shared" si="48"/>
        <v>Sep</v>
      </c>
      <c r="L557" s="27">
        <f t="shared" si="49"/>
        <v>1997</v>
      </c>
      <c r="M557" s="27" t="str">
        <f t="shared" si="50"/>
        <v>tier - 2</v>
      </c>
      <c r="N557" s="27" t="str">
        <f t="shared" si="51"/>
        <v>tier - 3</v>
      </c>
      <c r="O557" s="44" t="str">
        <f t="shared" si="52"/>
        <v>29-Sep-1997</v>
      </c>
      <c r="P557" s="29">
        <f t="shared" si="53"/>
        <v>26</v>
      </c>
    </row>
    <row r="558" spans="2:16" ht="15.75" customHeight="1" x14ac:dyDescent="0.3">
      <c r="B558" s="12" t="s">
        <v>6421</v>
      </c>
      <c r="C558" s="27">
        <v>1986</v>
      </c>
      <c r="D558" s="13" t="s">
        <v>8318</v>
      </c>
      <c r="E558" s="27">
        <v>23</v>
      </c>
      <c r="F558" s="27">
        <v>0</v>
      </c>
      <c r="G558" s="43">
        <v>4883.87</v>
      </c>
      <c r="H558" s="27" t="s">
        <v>8310</v>
      </c>
      <c r="I558" s="27" t="s">
        <v>8314</v>
      </c>
      <c r="J558" s="27" t="s">
        <v>8321</v>
      </c>
      <c r="K558" s="13" t="str">
        <f t="shared" si="48"/>
        <v>Dec</v>
      </c>
      <c r="L558" s="27">
        <f t="shared" si="49"/>
        <v>1986</v>
      </c>
      <c r="M558" s="27" t="str">
        <f t="shared" si="50"/>
        <v>tier - 2</v>
      </c>
      <c r="N558" s="27" t="str">
        <f t="shared" si="51"/>
        <v>tier - 1</v>
      </c>
      <c r="O558" s="44" t="str">
        <f t="shared" si="52"/>
        <v>23-Dec-1986</v>
      </c>
      <c r="P558" s="29">
        <f t="shared" si="53"/>
        <v>37</v>
      </c>
    </row>
    <row r="559" spans="2:16" ht="15.75" customHeight="1" x14ac:dyDescent="0.3">
      <c r="B559" s="12" t="s">
        <v>6418</v>
      </c>
      <c r="C559" s="27">
        <v>1986</v>
      </c>
      <c r="D559" s="13" t="s">
        <v>8320</v>
      </c>
      <c r="E559" s="27">
        <v>27</v>
      </c>
      <c r="F559" s="27">
        <v>0</v>
      </c>
      <c r="G559" s="43">
        <v>4889.04</v>
      </c>
      <c r="H559" s="27" t="s">
        <v>8310</v>
      </c>
      <c r="I559" s="27" t="s">
        <v>8314</v>
      </c>
      <c r="J559" s="27" t="s">
        <v>8312</v>
      </c>
      <c r="K559" s="13" t="str">
        <f t="shared" si="48"/>
        <v>Oct</v>
      </c>
      <c r="L559" s="27">
        <f t="shared" si="49"/>
        <v>1986</v>
      </c>
      <c r="M559" s="27" t="str">
        <f t="shared" si="50"/>
        <v>tier - 2</v>
      </c>
      <c r="N559" s="27" t="str">
        <f t="shared" si="51"/>
        <v>tier - 1</v>
      </c>
      <c r="O559" s="44" t="str">
        <f t="shared" si="52"/>
        <v>27-Oct-1986</v>
      </c>
      <c r="P559" s="29">
        <f t="shared" si="53"/>
        <v>37</v>
      </c>
    </row>
    <row r="560" spans="2:16" ht="15.75" customHeight="1" x14ac:dyDescent="0.3">
      <c r="B560" s="12" t="s">
        <v>6414</v>
      </c>
      <c r="C560" s="27">
        <v>1989</v>
      </c>
      <c r="D560" s="13" t="s">
        <v>8309</v>
      </c>
      <c r="E560" s="27">
        <v>10</v>
      </c>
      <c r="F560" s="27">
        <v>2</v>
      </c>
      <c r="G560" s="43">
        <v>4890</v>
      </c>
      <c r="H560" s="27" t="s">
        <v>8311</v>
      </c>
      <c r="I560" s="27" t="s">
        <v>8310</v>
      </c>
      <c r="J560" s="27" t="s">
        <v>8312</v>
      </c>
      <c r="K560" s="13" t="str">
        <f t="shared" si="48"/>
        <v>Jul</v>
      </c>
      <c r="L560" s="27">
        <f t="shared" si="49"/>
        <v>1989</v>
      </c>
      <c r="M560" s="27" t="str">
        <f t="shared" si="50"/>
        <v>tier - 3</v>
      </c>
      <c r="N560" s="27" t="str">
        <f t="shared" si="51"/>
        <v>tier - 2</v>
      </c>
      <c r="O560" s="44" t="str">
        <f t="shared" si="52"/>
        <v>10-Jul-1989</v>
      </c>
      <c r="P560" s="29">
        <f t="shared" si="53"/>
        <v>34</v>
      </c>
    </row>
    <row r="561" spans="2:16" ht="15.75" customHeight="1" x14ac:dyDescent="0.3">
      <c r="B561" s="12" t="s">
        <v>6411</v>
      </c>
      <c r="C561" s="27">
        <v>1990</v>
      </c>
      <c r="D561" s="13" t="s">
        <v>8313</v>
      </c>
      <c r="E561" s="27">
        <v>28</v>
      </c>
      <c r="F561" s="27">
        <v>3</v>
      </c>
      <c r="G561" s="43">
        <v>4894.3900000000003</v>
      </c>
      <c r="H561" s="27" t="s">
        <v>8310</v>
      </c>
      <c r="I561" s="27" t="s">
        <v>8311</v>
      </c>
      <c r="J561" s="27" t="s">
        <v>8312</v>
      </c>
      <c r="K561" s="13" t="str">
        <f t="shared" si="48"/>
        <v>Nov</v>
      </c>
      <c r="L561" s="27">
        <f t="shared" si="49"/>
        <v>1990</v>
      </c>
      <c r="M561" s="27" t="str">
        <f t="shared" si="50"/>
        <v>tier - 2</v>
      </c>
      <c r="N561" s="27" t="str">
        <f t="shared" si="51"/>
        <v>tier - 3</v>
      </c>
      <c r="O561" s="44" t="str">
        <f t="shared" si="52"/>
        <v>28-Nov-1990</v>
      </c>
      <c r="P561" s="29">
        <f t="shared" si="53"/>
        <v>33</v>
      </c>
    </row>
    <row r="562" spans="2:16" ht="15.75" customHeight="1" x14ac:dyDescent="0.3">
      <c r="B562" s="12" t="s">
        <v>6407</v>
      </c>
      <c r="C562" s="27">
        <v>1988</v>
      </c>
      <c r="D562" s="13" t="s">
        <v>8316</v>
      </c>
      <c r="E562" s="27">
        <v>23</v>
      </c>
      <c r="F562" s="27">
        <v>1</v>
      </c>
      <c r="G562" s="43">
        <v>4894.75</v>
      </c>
      <c r="H562" s="27" t="s">
        <v>8311</v>
      </c>
      <c r="I562" s="27" t="s">
        <v>8311</v>
      </c>
      <c r="J562" s="27" t="s">
        <v>8317</v>
      </c>
      <c r="K562" s="13" t="str">
        <f t="shared" si="48"/>
        <v>Sep</v>
      </c>
      <c r="L562" s="27">
        <f t="shared" si="49"/>
        <v>1988</v>
      </c>
      <c r="M562" s="27" t="str">
        <f t="shared" si="50"/>
        <v>tier - 3</v>
      </c>
      <c r="N562" s="27" t="str">
        <f t="shared" si="51"/>
        <v>tier - 3</v>
      </c>
      <c r="O562" s="44" t="str">
        <f t="shared" si="52"/>
        <v>23-Sep-1988</v>
      </c>
      <c r="P562" s="29">
        <f t="shared" si="53"/>
        <v>35</v>
      </c>
    </row>
    <row r="563" spans="2:16" ht="15.75" customHeight="1" x14ac:dyDescent="0.3">
      <c r="B563" s="12" t="s">
        <v>6404</v>
      </c>
      <c r="C563" s="27">
        <v>1993</v>
      </c>
      <c r="D563" s="13" t="s">
        <v>8309</v>
      </c>
      <c r="E563" s="27">
        <v>10</v>
      </c>
      <c r="F563" s="27">
        <v>2</v>
      </c>
      <c r="G563" s="43">
        <v>4906.41</v>
      </c>
      <c r="H563" s="27" t="s">
        <v>8310</v>
      </c>
      <c r="I563" s="27" t="s">
        <v>8314</v>
      </c>
      <c r="J563" s="27" t="s">
        <v>8317</v>
      </c>
      <c r="K563" s="13" t="str">
        <f t="shared" si="48"/>
        <v>Jul</v>
      </c>
      <c r="L563" s="27">
        <f t="shared" si="49"/>
        <v>1993</v>
      </c>
      <c r="M563" s="27" t="str">
        <f t="shared" si="50"/>
        <v>tier - 2</v>
      </c>
      <c r="N563" s="27" t="str">
        <f t="shared" si="51"/>
        <v>tier - 1</v>
      </c>
      <c r="O563" s="44" t="str">
        <f t="shared" si="52"/>
        <v>10-Jul-1993</v>
      </c>
      <c r="P563" s="29">
        <f t="shared" si="53"/>
        <v>30</v>
      </c>
    </row>
    <row r="564" spans="2:16" ht="15.75" customHeight="1" x14ac:dyDescent="0.3">
      <c r="B564" s="12" t="s">
        <v>6401</v>
      </c>
      <c r="C564" s="27">
        <v>1981</v>
      </c>
      <c r="D564" s="13" t="s">
        <v>8320</v>
      </c>
      <c r="E564" s="27">
        <v>18</v>
      </c>
      <c r="F564" s="27">
        <v>1</v>
      </c>
      <c r="G564" s="43">
        <v>4911.8900000000003</v>
      </c>
      <c r="H564" s="27" t="s">
        <v>8310</v>
      </c>
      <c r="I564" s="27" t="s">
        <v>8311</v>
      </c>
      <c r="J564" s="27" t="s">
        <v>8312</v>
      </c>
      <c r="K564" s="13" t="str">
        <f t="shared" si="48"/>
        <v>Oct</v>
      </c>
      <c r="L564" s="27">
        <f t="shared" si="49"/>
        <v>1981</v>
      </c>
      <c r="M564" s="27" t="str">
        <f t="shared" si="50"/>
        <v>tier - 2</v>
      </c>
      <c r="N564" s="27" t="str">
        <f t="shared" si="51"/>
        <v>tier - 3</v>
      </c>
      <c r="O564" s="44" t="str">
        <f t="shared" si="52"/>
        <v>18-Oct-1981</v>
      </c>
      <c r="P564" s="29">
        <f t="shared" si="53"/>
        <v>42</v>
      </c>
    </row>
    <row r="565" spans="2:16" ht="15.75" customHeight="1" x14ac:dyDescent="0.3">
      <c r="B565" s="12" t="s">
        <v>6398</v>
      </c>
      <c r="C565" s="27">
        <v>2002</v>
      </c>
      <c r="D565" s="13" t="s">
        <v>8319</v>
      </c>
      <c r="E565" s="27">
        <v>21</v>
      </c>
      <c r="F565" s="27">
        <v>5</v>
      </c>
      <c r="G565" s="43">
        <v>4915.0600000000004</v>
      </c>
      <c r="H565" s="27" t="s">
        <v>8310</v>
      </c>
      <c r="I565" s="27" t="s">
        <v>8314</v>
      </c>
      <c r="J565" s="27" t="s">
        <v>8333</v>
      </c>
      <c r="K565" s="13" t="str">
        <f t="shared" si="48"/>
        <v>Aug</v>
      </c>
      <c r="L565" s="27">
        <f t="shared" si="49"/>
        <v>2002</v>
      </c>
      <c r="M565" s="27" t="str">
        <f t="shared" si="50"/>
        <v>tier - 2</v>
      </c>
      <c r="N565" s="27" t="str">
        <f t="shared" si="51"/>
        <v>tier - 1</v>
      </c>
      <c r="O565" s="44" t="str">
        <f t="shared" si="52"/>
        <v>21-Aug-2002</v>
      </c>
      <c r="P565" s="29">
        <f t="shared" si="53"/>
        <v>21</v>
      </c>
    </row>
    <row r="566" spans="2:16" ht="15.75" customHeight="1" x14ac:dyDescent="0.3">
      <c r="B566" s="12" t="s">
        <v>6394</v>
      </c>
      <c r="C566" s="27">
        <v>1993</v>
      </c>
      <c r="D566" s="13" t="s">
        <v>8319</v>
      </c>
      <c r="E566" s="27">
        <v>10</v>
      </c>
      <c r="F566" s="27">
        <v>2</v>
      </c>
      <c r="G566" s="43">
        <v>4922.92</v>
      </c>
      <c r="H566" s="27" t="s">
        <v>8310</v>
      </c>
      <c r="I566" s="27" t="s">
        <v>8310</v>
      </c>
      <c r="J566" s="27" t="s">
        <v>8317</v>
      </c>
      <c r="K566" s="13" t="str">
        <f t="shared" si="48"/>
        <v>Aug</v>
      </c>
      <c r="L566" s="27">
        <f t="shared" si="49"/>
        <v>1993</v>
      </c>
      <c r="M566" s="27" t="str">
        <f t="shared" si="50"/>
        <v>tier - 2</v>
      </c>
      <c r="N566" s="27" t="str">
        <f t="shared" si="51"/>
        <v>tier - 2</v>
      </c>
      <c r="O566" s="44" t="str">
        <f t="shared" si="52"/>
        <v>10-Aug-1993</v>
      </c>
      <c r="P566" s="29">
        <f t="shared" si="53"/>
        <v>30</v>
      </c>
    </row>
    <row r="567" spans="2:16" ht="15.75" customHeight="1" x14ac:dyDescent="0.3">
      <c r="B567" s="12" t="s">
        <v>6391</v>
      </c>
      <c r="C567" s="27">
        <v>1991</v>
      </c>
      <c r="D567" s="13" t="s">
        <v>8319</v>
      </c>
      <c r="E567" s="27">
        <v>23</v>
      </c>
      <c r="F567" s="27">
        <v>2</v>
      </c>
      <c r="G567" s="43">
        <v>4931.6499999999996</v>
      </c>
      <c r="H567" s="27" t="s">
        <v>8310</v>
      </c>
      <c r="I567" s="27" t="s">
        <v>8311</v>
      </c>
      <c r="J567" s="27" t="s">
        <v>8321</v>
      </c>
      <c r="K567" s="13" t="str">
        <f t="shared" si="48"/>
        <v>Aug</v>
      </c>
      <c r="L567" s="27">
        <f t="shared" si="49"/>
        <v>1991</v>
      </c>
      <c r="M567" s="27" t="str">
        <f t="shared" si="50"/>
        <v>tier - 2</v>
      </c>
      <c r="N567" s="27" t="str">
        <f t="shared" si="51"/>
        <v>tier - 3</v>
      </c>
      <c r="O567" s="44" t="str">
        <f t="shared" si="52"/>
        <v>23-Aug-1991</v>
      </c>
      <c r="P567" s="29">
        <f t="shared" si="53"/>
        <v>32</v>
      </c>
    </row>
    <row r="568" spans="2:16" ht="15.75" customHeight="1" x14ac:dyDescent="0.3">
      <c r="B568" s="12" t="s">
        <v>6387</v>
      </c>
      <c r="C568" s="27">
        <v>1991</v>
      </c>
      <c r="D568" s="13" t="s">
        <v>8313</v>
      </c>
      <c r="E568" s="27">
        <v>27</v>
      </c>
      <c r="F568" s="27">
        <v>2</v>
      </c>
      <c r="G568" s="43">
        <v>4934.71</v>
      </c>
      <c r="H568" s="27" t="s">
        <v>8310</v>
      </c>
      <c r="I568" s="27" t="s">
        <v>8311</v>
      </c>
      <c r="J568" s="27" t="s">
        <v>8321</v>
      </c>
      <c r="K568" s="13" t="str">
        <f t="shared" si="48"/>
        <v>Nov</v>
      </c>
      <c r="L568" s="27">
        <f t="shared" si="49"/>
        <v>1991</v>
      </c>
      <c r="M568" s="27" t="str">
        <f t="shared" si="50"/>
        <v>tier - 2</v>
      </c>
      <c r="N568" s="27" t="str">
        <f t="shared" si="51"/>
        <v>tier - 3</v>
      </c>
      <c r="O568" s="44" t="str">
        <f t="shared" si="52"/>
        <v>27-Nov-1991</v>
      </c>
      <c r="P568" s="29">
        <f t="shared" si="53"/>
        <v>32</v>
      </c>
    </row>
    <row r="569" spans="2:16" ht="15.75" customHeight="1" x14ac:dyDescent="0.3">
      <c r="B569" s="12" t="s">
        <v>6383</v>
      </c>
      <c r="C569" s="27">
        <v>1974</v>
      </c>
      <c r="D569" s="13" t="s">
        <v>8315</v>
      </c>
      <c r="E569" s="27">
        <v>26</v>
      </c>
      <c r="F569" s="27">
        <v>0</v>
      </c>
      <c r="G569" s="43">
        <v>4942.0600000000004</v>
      </c>
      <c r="H569" s="27" t="s">
        <v>8310</v>
      </c>
      <c r="I569" s="27" t="s">
        <v>8310</v>
      </c>
      <c r="J569" s="27" t="s">
        <v>8312</v>
      </c>
      <c r="K569" s="13" t="str">
        <f t="shared" si="48"/>
        <v>Jun</v>
      </c>
      <c r="L569" s="27">
        <f t="shared" si="49"/>
        <v>1974</v>
      </c>
      <c r="M569" s="27" t="str">
        <f t="shared" si="50"/>
        <v>tier - 2</v>
      </c>
      <c r="N569" s="27" t="str">
        <f t="shared" si="51"/>
        <v>tier - 2</v>
      </c>
      <c r="O569" s="44" t="str">
        <f t="shared" si="52"/>
        <v>26-Jun-1974</v>
      </c>
      <c r="P569" s="29">
        <f t="shared" si="53"/>
        <v>49</v>
      </c>
    </row>
    <row r="570" spans="2:16" ht="15.75" customHeight="1" x14ac:dyDescent="0.3">
      <c r="B570" s="12" t="s">
        <v>6380</v>
      </c>
      <c r="C570" s="27">
        <v>1991</v>
      </c>
      <c r="D570" s="13" t="s">
        <v>8319</v>
      </c>
      <c r="E570" s="27">
        <v>30</v>
      </c>
      <c r="F570" s="27">
        <v>2</v>
      </c>
      <c r="G570" s="43">
        <v>4949.76</v>
      </c>
      <c r="H570" s="27" t="s">
        <v>8310</v>
      </c>
      <c r="I570" s="27" t="s">
        <v>8314</v>
      </c>
      <c r="J570" s="27" t="s">
        <v>8312</v>
      </c>
      <c r="K570" s="13" t="str">
        <f t="shared" si="48"/>
        <v>Aug</v>
      </c>
      <c r="L570" s="27">
        <f t="shared" si="49"/>
        <v>1991</v>
      </c>
      <c r="M570" s="27" t="str">
        <f t="shared" si="50"/>
        <v>tier - 2</v>
      </c>
      <c r="N570" s="27" t="str">
        <f t="shared" si="51"/>
        <v>tier - 1</v>
      </c>
      <c r="O570" s="44" t="str">
        <f t="shared" si="52"/>
        <v>30-Aug-1991</v>
      </c>
      <c r="P570" s="29">
        <f t="shared" si="53"/>
        <v>32</v>
      </c>
    </row>
    <row r="571" spans="2:16" ht="15.75" customHeight="1" x14ac:dyDescent="0.3">
      <c r="B571" s="12" t="s">
        <v>6377</v>
      </c>
      <c r="C571" s="27">
        <v>1973</v>
      </c>
      <c r="D571" s="13" t="s">
        <v>8313</v>
      </c>
      <c r="E571" s="27">
        <v>7</v>
      </c>
      <c r="F571" s="27">
        <v>0</v>
      </c>
      <c r="G571" s="43">
        <v>4985.22</v>
      </c>
      <c r="H571" s="27" t="s">
        <v>8310</v>
      </c>
      <c r="I571" s="27" t="s">
        <v>8311</v>
      </c>
      <c r="J571" s="27" t="s">
        <v>8312</v>
      </c>
      <c r="K571" s="13" t="str">
        <f t="shared" si="48"/>
        <v>Nov</v>
      </c>
      <c r="L571" s="27">
        <f t="shared" si="49"/>
        <v>1973</v>
      </c>
      <c r="M571" s="27" t="str">
        <f t="shared" si="50"/>
        <v>tier - 2</v>
      </c>
      <c r="N571" s="27" t="str">
        <f t="shared" si="51"/>
        <v>tier - 3</v>
      </c>
      <c r="O571" s="44" t="str">
        <f t="shared" si="52"/>
        <v>7-Nov-1973</v>
      </c>
      <c r="P571" s="29">
        <f t="shared" si="53"/>
        <v>50</v>
      </c>
    </row>
    <row r="572" spans="2:16" ht="15.75" customHeight="1" x14ac:dyDescent="0.3">
      <c r="B572" s="12" t="s">
        <v>6374</v>
      </c>
      <c r="C572" s="27">
        <v>1988</v>
      </c>
      <c r="D572" s="13" t="s">
        <v>8315</v>
      </c>
      <c r="E572" s="27">
        <v>24</v>
      </c>
      <c r="F572" s="27">
        <v>0</v>
      </c>
      <c r="G572" s="43">
        <v>4992.38</v>
      </c>
      <c r="H572" s="27" t="s">
        <v>8310</v>
      </c>
      <c r="I572" s="27" t="s">
        <v>8311</v>
      </c>
      <c r="J572" s="27" t="s">
        <v>8329</v>
      </c>
      <c r="K572" s="13" t="str">
        <f t="shared" si="48"/>
        <v>Jun</v>
      </c>
      <c r="L572" s="27">
        <f t="shared" si="49"/>
        <v>1988</v>
      </c>
      <c r="M572" s="27" t="str">
        <f t="shared" si="50"/>
        <v>tier - 2</v>
      </c>
      <c r="N572" s="27" t="str">
        <f t="shared" si="51"/>
        <v>tier - 3</v>
      </c>
      <c r="O572" s="44" t="str">
        <f t="shared" si="52"/>
        <v>24-Jun-1988</v>
      </c>
      <c r="P572" s="29">
        <f t="shared" si="53"/>
        <v>35</v>
      </c>
    </row>
    <row r="573" spans="2:16" ht="15.75" customHeight="1" x14ac:dyDescent="0.3">
      <c r="B573" s="12" t="s">
        <v>6371</v>
      </c>
      <c r="C573" s="27">
        <v>2001</v>
      </c>
      <c r="D573" s="13" t="s">
        <v>8320</v>
      </c>
      <c r="E573" s="27">
        <v>5</v>
      </c>
      <c r="F573" s="27">
        <v>0</v>
      </c>
      <c r="G573" s="43">
        <v>4999.04</v>
      </c>
      <c r="H573" s="27" t="s">
        <v>8310</v>
      </c>
      <c r="I573" s="27" t="s">
        <v>8310</v>
      </c>
      <c r="J573" s="27" t="s">
        <v>8321</v>
      </c>
      <c r="K573" s="13" t="str">
        <f t="shared" si="48"/>
        <v>Oct</v>
      </c>
      <c r="L573" s="27">
        <f t="shared" si="49"/>
        <v>2001</v>
      </c>
      <c r="M573" s="27" t="str">
        <f t="shared" si="50"/>
        <v>tier - 2</v>
      </c>
      <c r="N573" s="27" t="str">
        <f t="shared" si="51"/>
        <v>tier - 2</v>
      </c>
      <c r="O573" s="44" t="str">
        <f t="shared" si="52"/>
        <v>5-Oct-2001</v>
      </c>
      <c r="P573" s="29">
        <f t="shared" si="53"/>
        <v>22</v>
      </c>
    </row>
    <row r="574" spans="2:16" ht="15.75" customHeight="1" x14ac:dyDescent="0.3">
      <c r="B574" s="12" t="s">
        <v>6368</v>
      </c>
      <c r="C574" s="27">
        <v>1988</v>
      </c>
      <c r="D574" s="13" t="s">
        <v>8316</v>
      </c>
      <c r="E574" s="27">
        <v>4</v>
      </c>
      <c r="F574" s="27">
        <v>1</v>
      </c>
      <c r="G574" s="43">
        <v>5002.78</v>
      </c>
      <c r="H574" s="27" t="s">
        <v>8310</v>
      </c>
      <c r="I574" s="27" t="s">
        <v>8310</v>
      </c>
      <c r="J574" s="27" t="s">
        <v>8312</v>
      </c>
      <c r="K574" s="13" t="str">
        <f t="shared" si="48"/>
        <v>Sep</v>
      </c>
      <c r="L574" s="27">
        <f t="shared" si="49"/>
        <v>1988</v>
      </c>
      <c r="M574" s="27" t="str">
        <f t="shared" si="50"/>
        <v>tier - 2</v>
      </c>
      <c r="N574" s="27" t="str">
        <f t="shared" si="51"/>
        <v>tier - 2</v>
      </c>
      <c r="O574" s="44" t="str">
        <f t="shared" si="52"/>
        <v>4-Sep-1988</v>
      </c>
      <c r="P574" s="29">
        <f t="shared" si="53"/>
        <v>35</v>
      </c>
    </row>
    <row r="575" spans="2:16" ht="15.75" customHeight="1" x14ac:dyDescent="0.3">
      <c r="B575" s="12" t="s">
        <v>6365</v>
      </c>
      <c r="C575" s="27">
        <v>1977</v>
      </c>
      <c r="D575" s="13" t="s">
        <v>8315</v>
      </c>
      <c r="E575" s="27">
        <v>9</v>
      </c>
      <c r="F575" s="27">
        <v>2</v>
      </c>
      <c r="G575" s="43">
        <v>5003.7700000000004</v>
      </c>
      <c r="H575" s="27" t="s">
        <v>8310</v>
      </c>
      <c r="I575" s="27" t="s">
        <v>8311</v>
      </c>
      <c r="J575" s="27" t="s">
        <v>8312</v>
      </c>
      <c r="K575" s="13" t="str">
        <f t="shared" si="48"/>
        <v>Jun</v>
      </c>
      <c r="L575" s="27">
        <f t="shared" si="49"/>
        <v>1977</v>
      </c>
      <c r="M575" s="27" t="str">
        <f t="shared" si="50"/>
        <v>tier - 2</v>
      </c>
      <c r="N575" s="27" t="str">
        <f t="shared" si="51"/>
        <v>tier - 3</v>
      </c>
      <c r="O575" s="44" t="str">
        <f t="shared" si="52"/>
        <v>9-Jun-1977</v>
      </c>
      <c r="P575" s="29">
        <f t="shared" si="53"/>
        <v>46</v>
      </c>
    </row>
    <row r="576" spans="2:16" ht="15.75" customHeight="1" x14ac:dyDescent="0.3">
      <c r="B576" s="12" t="s">
        <v>6361</v>
      </c>
      <c r="C576" s="27">
        <v>1988</v>
      </c>
      <c r="D576" s="13" t="s">
        <v>8309</v>
      </c>
      <c r="E576" s="27">
        <v>8</v>
      </c>
      <c r="F576" s="27">
        <v>1</v>
      </c>
      <c r="G576" s="43">
        <v>5003.8500000000004</v>
      </c>
      <c r="H576" s="27" t="s">
        <v>8310</v>
      </c>
      <c r="I576" s="27" t="s">
        <v>8311</v>
      </c>
      <c r="J576" s="27" t="s">
        <v>8321</v>
      </c>
      <c r="K576" s="13" t="str">
        <f t="shared" si="48"/>
        <v>Jul</v>
      </c>
      <c r="L576" s="27">
        <f t="shared" si="49"/>
        <v>1988</v>
      </c>
      <c r="M576" s="27" t="str">
        <f t="shared" si="50"/>
        <v>tier - 2</v>
      </c>
      <c r="N576" s="27" t="str">
        <f t="shared" si="51"/>
        <v>tier - 3</v>
      </c>
      <c r="O576" s="44" t="str">
        <f t="shared" si="52"/>
        <v>8-Jul-1988</v>
      </c>
      <c r="P576" s="29">
        <f t="shared" si="53"/>
        <v>35</v>
      </c>
    </row>
    <row r="577" spans="2:16" ht="15.75" customHeight="1" x14ac:dyDescent="0.3">
      <c r="B577" s="12" t="s">
        <v>6357</v>
      </c>
      <c r="C577" s="27">
        <v>1988</v>
      </c>
      <c r="D577" s="13" t="s">
        <v>8313</v>
      </c>
      <c r="E577" s="27">
        <v>9</v>
      </c>
      <c r="F577" s="27">
        <v>1</v>
      </c>
      <c r="G577" s="43">
        <v>5012.47</v>
      </c>
      <c r="H577" s="27" t="s">
        <v>8310</v>
      </c>
      <c r="I577" s="27" t="s">
        <v>8311</v>
      </c>
      <c r="J577" s="27" t="s">
        <v>8321</v>
      </c>
      <c r="K577" s="13" t="str">
        <f t="shared" si="48"/>
        <v>Nov</v>
      </c>
      <c r="L577" s="27">
        <f t="shared" si="49"/>
        <v>1988</v>
      </c>
      <c r="M577" s="27" t="str">
        <f t="shared" si="50"/>
        <v>tier - 2</v>
      </c>
      <c r="N577" s="27" t="str">
        <f t="shared" si="51"/>
        <v>tier - 3</v>
      </c>
      <c r="O577" s="44" t="str">
        <f t="shared" si="52"/>
        <v>9-Nov-1988</v>
      </c>
      <c r="P577" s="29">
        <f t="shared" si="53"/>
        <v>35</v>
      </c>
    </row>
    <row r="578" spans="2:16" ht="15.75" customHeight="1" x14ac:dyDescent="0.3">
      <c r="B578" s="12" t="s">
        <v>6353</v>
      </c>
      <c r="C578" s="27">
        <v>1985</v>
      </c>
      <c r="D578" s="13" t="s">
        <v>8318</v>
      </c>
      <c r="E578" s="27">
        <v>28</v>
      </c>
      <c r="F578" s="27">
        <v>0</v>
      </c>
      <c r="G578" s="43">
        <v>5028.1499999999996</v>
      </c>
      <c r="H578" s="27" t="s">
        <v>8314</v>
      </c>
      <c r="I578" s="27" t="s">
        <v>8310</v>
      </c>
      <c r="J578" s="27" t="s">
        <v>8317</v>
      </c>
      <c r="K578" s="13" t="str">
        <f t="shared" si="48"/>
        <v>Dec</v>
      </c>
      <c r="L578" s="27">
        <f t="shared" si="49"/>
        <v>1985</v>
      </c>
      <c r="M578" s="27" t="str">
        <f t="shared" si="50"/>
        <v>tier - 1</v>
      </c>
      <c r="N578" s="27" t="str">
        <f t="shared" si="51"/>
        <v>tier - 2</v>
      </c>
      <c r="O578" s="44" t="str">
        <f t="shared" si="52"/>
        <v>28-Dec-1985</v>
      </c>
      <c r="P578" s="29">
        <f t="shared" si="53"/>
        <v>38</v>
      </c>
    </row>
    <row r="579" spans="2:16" ht="15.75" customHeight="1" x14ac:dyDescent="0.3">
      <c r="B579" s="12" t="s">
        <v>6349</v>
      </c>
      <c r="C579" s="27">
        <v>1991</v>
      </c>
      <c r="D579" s="13" t="s">
        <v>8316</v>
      </c>
      <c r="E579" s="27">
        <v>10</v>
      </c>
      <c r="F579" s="27">
        <v>2</v>
      </c>
      <c r="G579" s="43">
        <v>5031.2700000000004</v>
      </c>
      <c r="H579" s="27" t="s">
        <v>8311</v>
      </c>
      <c r="I579" s="27" t="s">
        <v>8314</v>
      </c>
      <c r="J579" s="27" t="s">
        <v>8326</v>
      </c>
      <c r="K579" s="13" t="str">
        <f t="shared" ref="K579:K642" si="54">IF(D579="?", "Sep",D579)</f>
        <v>Sep</v>
      </c>
      <c r="L579" s="27">
        <f t="shared" ref="L579:L642" si="55">IF(C579="?","1983",C579)</f>
        <v>1991</v>
      </c>
      <c r="M579" s="27" t="str">
        <f t="shared" ref="M579:M642" si="56">IF(H579="?", "tier - 2",H579)</f>
        <v>tier - 3</v>
      </c>
      <c r="N579" s="27" t="str">
        <f t="shared" ref="N579:N642" si="57">IF(I579="?", "tier - 2", I579)</f>
        <v>tier - 1</v>
      </c>
      <c r="O579" s="44" t="str">
        <f t="shared" ref="O579:O642" si="58">CONCATENATE(E579&amp;"-"&amp;K579&amp;"-"&amp;L579)</f>
        <v>10-Sep-1991</v>
      </c>
      <c r="P579" s="29">
        <f t="shared" ref="P579:P642" si="59">2023-L579</f>
        <v>32</v>
      </c>
    </row>
    <row r="580" spans="2:16" ht="15.75" customHeight="1" x14ac:dyDescent="0.3">
      <c r="B580" s="12" t="s">
        <v>6345</v>
      </c>
      <c r="C580" s="27">
        <v>1986</v>
      </c>
      <c r="D580" s="13" t="s">
        <v>8315</v>
      </c>
      <c r="E580" s="27">
        <v>29</v>
      </c>
      <c r="F580" s="27">
        <v>3</v>
      </c>
      <c r="G580" s="43">
        <v>5034.1000000000004</v>
      </c>
      <c r="H580" s="27" t="s">
        <v>8310</v>
      </c>
      <c r="I580" s="27" t="s">
        <v>8310</v>
      </c>
      <c r="J580" s="27" t="s">
        <v>8312</v>
      </c>
      <c r="K580" s="13" t="str">
        <f t="shared" si="54"/>
        <v>Jun</v>
      </c>
      <c r="L580" s="27">
        <f t="shared" si="55"/>
        <v>1986</v>
      </c>
      <c r="M580" s="27" t="str">
        <f t="shared" si="56"/>
        <v>tier - 2</v>
      </c>
      <c r="N580" s="27" t="str">
        <f t="shared" si="57"/>
        <v>tier - 2</v>
      </c>
      <c r="O580" s="44" t="str">
        <f t="shared" si="58"/>
        <v>29-Jun-1986</v>
      </c>
      <c r="P580" s="29">
        <f t="shared" si="59"/>
        <v>37</v>
      </c>
    </row>
    <row r="581" spans="2:16" ht="15.75" customHeight="1" x14ac:dyDescent="0.3">
      <c r="B581" s="12" t="s">
        <v>6341</v>
      </c>
      <c r="C581" s="27">
        <v>1997</v>
      </c>
      <c r="D581" s="13" t="s">
        <v>8318</v>
      </c>
      <c r="E581" s="27">
        <v>4</v>
      </c>
      <c r="F581" s="27">
        <v>0</v>
      </c>
      <c r="G581" s="43">
        <v>5038.57</v>
      </c>
      <c r="H581" s="27" t="s">
        <v>8310</v>
      </c>
      <c r="I581" s="27" t="s">
        <v>8310</v>
      </c>
      <c r="J581" s="27" t="s">
        <v>8328</v>
      </c>
      <c r="K581" s="13" t="str">
        <f t="shared" si="54"/>
        <v>Dec</v>
      </c>
      <c r="L581" s="27">
        <f t="shared" si="55"/>
        <v>1997</v>
      </c>
      <c r="M581" s="27" t="str">
        <f t="shared" si="56"/>
        <v>tier - 2</v>
      </c>
      <c r="N581" s="27" t="str">
        <f t="shared" si="57"/>
        <v>tier - 2</v>
      </c>
      <c r="O581" s="44" t="str">
        <f t="shared" si="58"/>
        <v>4-Dec-1997</v>
      </c>
      <c r="P581" s="29">
        <f t="shared" si="59"/>
        <v>26</v>
      </c>
    </row>
    <row r="582" spans="2:16" ht="15.75" customHeight="1" x14ac:dyDescent="0.3">
      <c r="B582" s="12" t="s">
        <v>6338</v>
      </c>
      <c r="C582" s="27">
        <v>2001</v>
      </c>
      <c r="D582" s="13" t="s">
        <v>8320</v>
      </c>
      <c r="E582" s="27">
        <v>16</v>
      </c>
      <c r="F582" s="27">
        <v>0</v>
      </c>
      <c r="G582" s="43">
        <v>5043.13</v>
      </c>
      <c r="H582" s="27" t="s">
        <v>8310</v>
      </c>
      <c r="I582" s="27" t="s">
        <v>8311</v>
      </c>
      <c r="J582" s="27" t="s">
        <v>8321</v>
      </c>
      <c r="K582" s="13" t="str">
        <f t="shared" si="54"/>
        <v>Oct</v>
      </c>
      <c r="L582" s="27">
        <f t="shared" si="55"/>
        <v>2001</v>
      </c>
      <c r="M582" s="27" t="str">
        <f t="shared" si="56"/>
        <v>tier - 2</v>
      </c>
      <c r="N582" s="27" t="str">
        <f t="shared" si="57"/>
        <v>tier - 3</v>
      </c>
      <c r="O582" s="44" t="str">
        <f t="shared" si="58"/>
        <v>16-Oct-2001</v>
      </c>
      <c r="P582" s="29">
        <f t="shared" si="59"/>
        <v>22</v>
      </c>
    </row>
    <row r="583" spans="2:16" ht="15.75" customHeight="1" x14ac:dyDescent="0.3">
      <c r="B583" s="12" t="s">
        <v>6334</v>
      </c>
      <c r="C583" s="27">
        <v>1997</v>
      </c>
      <c r="D583" s="13" t="s">
        <v>8309</v>
      </c>
      <c r="E583" s="27">
        <v>29</v>
      </c>
      <c r="F583" s="27">
        <v>0</v>
      </c>
      <c r="G583" s="43">
        <v>5045.1499999999996</v>
      </c>
      <c r="H583" s="27" t="s">
        <v>8310</v>
      </c>
      <c r="I583" s="27" t="s">
        <v>8310</v>
      </c>
      <c r="J583" s="27" t="s">
        <v>8317</v>
      </c>
      <c r="K583" s="13" t="str">
        <f t="shared" si="54"/>
        <v>Jul</v>
      </c>
      <c r="L583" s="27">
        <f t="shared" si="55"/>
        <v>1997</v>
      </c>
      <c r="M583" s="27" t="str">
        <f t="shared" si="56"/>
        <v>tier - 2</v>
      </c>
      <c r="N583" s="27" t="str">
        <f t="shared" si="57"/>
        <v>tier - 2</v>
      </c>
      <c r="O583" s="44" t="str">
        <f t="shared" si="58"/>
        <v>29-Jul-1997</v>
      </c>
      <c r="P583" s="29">
        <f t="shared" si="59"/>
        <v>26</v>
      </c>
    </row>
    <row r="584" spans="2:16" ht="15.75" customHeight="1" x14ac:dyDescent="0.3">
      <c r="B584" s="12" t="s">
        <v>6330</v>
      </c>
      <c r="C584" s="27">
        <v>1980</v>
      </c>
      <c r="D584" s="13" t="s">
        <v>8316</v>
      </c>
      <c r="E584" s="27">
        <v>7</v>
      </c>
      <c r="F584" s="27">
        <v>2</v>
      </c>
      <c r="G584" s="43">
        <v>5054.05</v>
      </c>
      <c r="H584" s="27" t="s">
        <v>8310</v>
      </c>
      <c r="I584" s="27" t="s">
        <v>8310</v>
      </c>
      <c r="J584" s="27" t="s">
        <v>8312</v>
      </c>
      <c r="K584" s="13" t="str">
        <f t="shared" si="54"/>
        <v>Sep</v>
      </c>
      <c r="L584" s="27">
        <f t="shared" si="55"/>
        <v>1980</v>
      </c>
      <c r="M584" s="27" t="str">
        <f t="shared" si="56"/>
        <v>tier - 2</v>
      </c>
      <c r="N584" s="27" t="str">
        <f t="shared" si="57"/>
        <v>tier - 2</v>
      </c>
      <c r="O584" s="44" t="str">
        <f t="shared" si="58"/>
        <v>7-Sep-1980</v>
      </c>
      <c r="P584" s="29">
        <f t="shared" si="59"/>
        <v>43</v>
      </c>
    </row>
    <row r="585" spans="2:16" ht="15.75" customHeight="1" x14ac:dyDescent="0.3">
      <c r="B585" s="12" t="s">
        <v>6327</v>
      </c>
      <c r="C585" s="27">
        <v>1993</v>
      </c>
      <c r="D585" s="13" t="s">
        <v>8315</v>
      </c>
      <c r="E585" s="27">
        <v>11</v>
      </c>
      <c r="F585" s="27">
        <v>0</v>
      </c>
      <c r="G585" s="43">
        <v>5059.5600000000004</v>
      </c>
      <c r="H585" s="27" t="s">
        <v>8310</v>
      </c>
      <c r="I585" s="27" t="s">
        <v>8314</v>
      </c>
      <c r="J585" s="27" t="s">
        <v>8332</v>
      </c>
      <c r="K585" s="13" t="str">
        <f t="shared" si="54"/>
        <v>Jun</v>
      </c>
      <c r="L585" s="27">
        <f t="shared" si="55"/>
        <v>1993</v>
      </c>
      <c r="M585" s="27" t="str">
        <f t="shared" si="56"/>
        <v>tier - 2</v>
      </c>
      <c r="N585" s="27" t="str">
        <f t="shared" si="57"/>
        <v>tier - 1</v>
      </c>
      <c r="O585" s="44" t="str">
        <f t="shared" si="58"/>
        <v>11-Jun-1993</v>
      </c>
      <c r="P585" s="29">
        <f t="shared" si="59"/>
        <v>30</v>
      </c>
    </row>
    <row r="586" spans="2:16" ht="15.75" customHeight="1" x14ac:dyDescent="0.3">
      <c r="B586" s="12" t="s">
        <v>6323</v>
      </c>
      <c r="C586" s="27">
        <v>1978</v>
      </c>
      <c r="D586" s="13" t="s">
        <v>8313</v>
      </c>
      <c r="E586" s="27">
        <v>22</v>
      </c>
      <c r="F586" s="27">
        <v>2</v>
      </c>
      <c r="G586" s="43">
        <v>5077.1899999999996</v>
      </c>
      <c r="H586" s="27" t="s">
        <v>8310</v>
      </c>
      <c r="I586" s="27" t="s">
        <v>8311</v>
      </c>
      <c r="J586" s="27" t="s">
        <v>8317</v>
      </c>
      <c r="K586" s="13" t="str">
        <f t="shared" si="54"/>
        <v>Nov</v>
      </c>
      <c r="L586" s="27">
        <f t="shared" si="55"/>
        <v>1978</v>
      </c>
      <c r="M586" s="27" t="str">
        <f t="shared" si="56"/>
        <v>tier - 2</v>
      </c>
      <c r="N586" s="27" t="str">
        <f t="shared" si="57"/>
        <v>tier - 3</v>
      </c>
      <c r="O586" s="44" t="str">
        <f t="shared" si="58"/>
        <v>22-Nov-1978</v>
      </c>
      <c r="P586" s="29">
        <f t="shared" si="59"/>
        <v>45</v>
      </c>
    </row>
    <row r="587" spans="2:16" ht="15.75" customHeight="1" x14ac:dyDescent="0.3">
      <c r="B587" s="12" t="s">
        <v>6320</v>
      </c>
      <c r="C587" s="27">
        <v>1997</v>
      </c>
      <c r="D587" s="13" t="s">
        <v>8309</v>
      </c>
      <c r="E587" s="27">
        <v>14</v>
      </c>
      <c r="F587" s="27">
        <v>5</v>
      </c>
      <c r="G587" s="43">
        <v>5080.1000000000004</v>
      </c>
      <c r="H587" s="27" t="s">
        <v>8311</v>
      </c>
      <c r="I587" s="27" t="s">
        <v>8310</v>
      </c>
      <c r="J587" s="27" t="s">
        <v>8321</v>
      </c>
      <c r="K587" s="13" t="str">
        <f t="shared" si="54"/>
        <v>Jul</v>
      </c>
      <c r="L587" s="27">
        <f t="shared" si="55"/>
        <v>1997</v>
      </c>
      <c r="M587" s="27" t="str">
        <f t="shared" si="56"/>
        <v>tier - 3</v>
      </c>
      <c r="N587" s="27" t="str">
        <f t="shared" si="57"/>
        <v>tier - 2</v>
      </c>
      <c r="O587" s="44" t="str">
        <f t="shared" si="58"/>
        <v>14-Jul-1997</v>
      </c>
      <c r="P587" s="29">
        <f t="shared" si="59"/>
        <v>26</v>
      </c>
    </row>
    <row r="588" spans="2:16" ht="15.75" customHeight="1" x14ac:dyDescent="0.3">
      <c r="B588" s="12" t="s">
        <v>6316</v>
      </c>
      <c r="C588" s="27">
        <v>1999</v>
      </c>
      <c r="D588" s="13" t="s">
        <v>8315</v>
      </c>
      <c r="E588" s="27">
        <v>19</v>
      </c>
      <c r="F588" s="27">
        <v>0</v>
      </c>
      <c r="G588" s="43">
        <v>5087.92</v>
      </c>
      <c r="H588" s="27" t="s">
        <v>8310</v>
      </c>
      <c r="I588" s="27" t="s">
        <v>8310</v>
      </c>
      <c r="J588" s="27" t="s">
        <v>8335</v>
      </c>
      <c r="K588" s="13" t="str">
        <f t="shared" si="54"/>
        <v>Jun</v>
      </c>
      <c r="L588" s="27">
        <f t="shared" si="55"/>
        <v>1999</v>
      </c>
      <c r="M588" s="27" t="str">
        <f t="shared" si="56"/>
        <v>tier - 2</v>
      </c>
      <c r="N588" s="27" t="str">
        <f t="shared" si="57"/>
        <v>tier - 2</v>
      </c>
      <c r="O588" s="44" t="str">
        <f t="shared" si="58"/>
        <v>19-Jun-1999</v>
      </c>
      <c r="P588" s="29">
        <f t="shared" si="59"/>
        <v>24</v>
      </c>
    </row>
    <row r="589" spans="2:16" ht="15.75" customHeight="1" x14ac:dyDescent="0.3">
      <c r="B589" s="12" t="s">
        <v>6313</v>
      </c>
      <c r="C589" s="27">
        <v>1987</v>
      </c>
      <c r="D589" s="13" t="s">
        <v>8313</v>
      </c>
      <c r="E589" s="27">
        <v>18</v>
      </c>
      <c r="F589" s="27">
        <v>1</v>
      </c>
      <c r="G589" s="43">
        <v>5116.5</v>
      </c>
      <c r="H589" s="27" t="s">
        <v>8310</v>
      </c>
      <c r="I589" s="27" t="s">
        <v>8310</v>
      </c>
      <c r="J589" s="27" t="s">
        <v>8317</v>
      </c>
      <c r="K589" s="13" t="str">
        <f t="shared" si="54"/>
        <v>Nov</v>
      </c>
      <c r="L589" s="27">
        <f t="shared" si="55"/>
        <v>1987</v>
      </c>
      <c r="M589" s="27" t="str">
        <f t="shared" si="56"/>
        <v>tier - 2</v>
      </c>
      <c r="N589" s="27" t="str">
        <f t="shared" si="57"/>
        <v>tier - 2</v>
      </c>
      <c r="O589" s="44" t="str">
        <f t="shared" si="58"/>
        <v>18-Nov-1987</v>
      </c>
      <c r="P589" s="29">
        <f t="shared" si="59"/>
        <v>36</v>
      </c>
    </row>
    <row r="590" spans="2:16" ht="15.75" customHeight="1" x14ac:dyDescent="0.3">
      <c r="B590" s="12" t="s">
        <v>6310</v>
      </c>
      <c r="C590" s="27">
        <v>1988</v>
      </c>
      <c r="D590" s="13" t="s">
        <v>8313</v>
      </c>
      <c r="E590" s="27">
        <v>1</v>
      </c>
      <c r="F590" s="27">
        <v>2</v>
      </c>
      <c r="G590" s="43">
        <v>5124.1899999999996</v>
      </c>
      <c r="H590" s="27" t="s">
        <v>8310</v>
      </c>
      <c r="I590" s="27" t="s">
        <v>8311</v>
      </c>
      <c r="J590" s="27" t="s">
        <v>8312</v>
      </c>
      <c r="K590" s="13" t="str">
        <f t="shared" si="54"/>
        <v>Nov</v>
      </c>
      <c r="L590" s="27">
        <f t="shared" si="55"/>
        <v>1988</v>
      </c>
      <c r="M590" s="27" t="str">
        <f t="shared" si="56"/>
        <v>tier - 2</v>
      </c>
      <c r="N590" s="27" t="str">
        <f t="shared" si="57"/>
        <v>tier - 3</v>
      </c>
      <c r="O590" s="44" t="str">
        <f t="shared" si="58"/>
        <v>1-Nov-1988</v>
      </c>
      <c r="P590" s="29">
        <f t="shared" si="59"/>
        <v>35</v>
      </c>
    </row>
    <row r="591" spans="2:16" ht="15.75" customHeight="1" x14ac:dyDescent="0.3">
      <c r="B591" s="12" t="s">
        <v>6307</v>
      </c>
      <c r="C591" s="27">
        <v>1987</v>
      </c>
      <c r="D591" s="13" t="s">
        <v>8316</v>
      </c>
      <c r="E591" s="27">
        <v>13</v>
      </c>
      <c r="F591" s="27">
        <v>1</v>
      </c>
      <c r="G591" s="43">
        <v>5125.22</v>
      </c>
      <c r="H591" s="27" t="s">
        <v>8314</v>
      </c>
      <c r="I591" s="27" t="s">
        <v>8310</v>
      </c>
      <c r="J591" s="27" t="s">
        <v>8317</v>
      </c>
      <c r="K591" s="13" t="str">
        <f t="shared" si="54"/>
        <v>Sep</v>
      </c>
      <c r="L591" s="27">
        <f t="shared" si="55"/>
        <v>1987</v>
      </c>
      <c r="M591" s="27" t="str">
        <f t="shared" si="56"/>
        <v>tier - 1</v>
      </c>
      <c r="N591" s="27" t="str">
        <f t="shared" si="57"/>
        <v>tier - 2</v>
      </c>
      <c r="O591" s="44" t="str">
        <f t="shared" si="58"/>
        <v>13-Sep-1987</v>
      </c>
      <c r="P591" s="29">
        <f t="shared" si="59"/>
        <v>36</v>
      </c>
    </row>
    <row r="592" spans="2:16" ht="15.75" customHeight="1" x14ac:dyDescent="0.3">
      <c r="B592" s="12" t="s">
        <v>6303</v>
      </c>
      <c r="C592" s="27">
        <v>1988</v>
      </c>
      <c r="D592" s="13" t="s">
        <v>8316</v>
      </c>
      <c r="E592" s="27">
        <v>15</v>
      </c>
      <c r="F592" s="27">
        <v>3</v>
      </c>
      <c r="G592" s="43">
        <v>5136.75</v>
      </c>
      <c r="H592" s="27" t="s">
        <v>8310</v>
      </c>
      <c r="I592" s="27" t="s">
        <v>8314</v>
      </c>
      <c r="J592" s="27" t="s">
        <v>8312</v>
      </c>
      <c r="K592" s="13" t="str">
        <f t="shared" si="54"/>
        <v>Sep</v>
      </c>
      <c r="L592" s="27">
        <f t="shared" si="55"/>
        <v>1988</v>
      </c>
      <c r="M592" s="27" t="str">
        <f t="shared" si="56"/>
        <v>tier - 2</v>
      </c>
      <c r="N592" s="27" t="str">
        <f t="shared" si="57"/>
        <v>tier - 1</v>
      </c>
      <c r="O592" s="44" t="str">
        <f t="shared" si="58"/>
        <v>15-Sep-1988</v>
      </c>
      <c r="P592" s="29">
        <f t="shared" si="59"/>
        <v>35</v>
      </c>
    </row>
    <row r="593" spans="2:16" ht="15.75" customHeight="1" x14ac:dyDescent="0.3">
      <c r="B593" s="12" t="s">
        <v>6300</v>
      </c>
      <c r="C593" s="27">
        <v>1993</v>
      </c>
      <c r="D593" s="13" t="s">
        <v>8318</v>
      </c>
      <c r="E593" s="27">
        <v>10</v>
      </c>
      <c r="F593" s="27">
        <v>3</v>
      </c>
      <c r="G593" s="43">
        <v>5138.26</v>
      </c>
      <c r="H593" s="27" t="s">
        <v>8310</v>
      </c>
      <c r="I593" s="27" t="s">
        <v>8310</v>
      </c>
      <c r="J593" s="27" t="s">
        <v>8312</v>
      </c>
      <c r="K593" s="13" t="str">
        <f t="shared" si="54"/>
        <v>Dec</v>
      </c>
      <c r="L593" s="27">
        <f t="shared" si="55"/>
        <v>1993</v>
      </c>
      <c r="M593" s="27" t="str">
        <f t="shared" si="56"/>
        <v>tier - 2</v>
      </c>
      <c r="N593" s="27" t="str">
        <f t="shared" si="57"/>
        <v>tier - 2</v>
      </c>
      <c r="O593" s="44" t="str">
        <f t="shared" si="58"/>
        <v>10-Dec-1993</v>
      </c>
      <c r="P593" s="29">
        <f t="shared" si="59"/>
        <v>30</v>
      </c>
    </row>
    <row r="594" spans="2:16" ht="15.75" customHeight="1" x14ac:dyDescent="0.3">
      <c r="B594" s="12" t="s">
        <v>6298</v>
      </c>
      <c r="C594" s="27">
        <v>1984</v>
      </c>
      <c r="D594" s="13" t="s">
        <v>8319</v>
      </c>
      <c r="E594" s="27">
        <v>22</v>
      </c>
      <c r="F594" s="27">
        <v>3</v>
      </c>
      <c r="G594" s="43">
        <v>5144.18</v>
      </c>
      <c r="H594" s="27" t="s">
        <v>8310</v>
      </c>
      <c r="I594" s="27" t="s">
        <v>8314</v>
      </c>
      <c r="J594" s="27" t="s">
        <v>8312</v>
      </c>
      <c r="K594" s="13" t="str">
        <f t="shared" si="54"/>
        <v>Aug</v>
      </c>
      <c r="L594" s="27">
        <f t="shared" si="55"/>
        <v>1984</v>
      </c>
      <c r="M594" s="27" t="str">
        <f t="shared" si="56"/>
        <v>tier - 2</v>
      </c>
      <c r="N594" s="27" t="str">
        <f t="shared" si="57"/>
        <v>tier - 1</v>
      </c>
      <c r="O594" s="44" t="str">
        <f t="shared" si="58"/>
        <v>22-Aug-1984</v>
      </c>
      <c r="P594" s="29">
        <f t="shared" si="59"/>
        <v>39</v>
      </c>
    </row>
    <row r="595" spans="2:16" ht="15.75" customHeight="1" x14ac:dyDescent="0.3">
      <c r="B595" s="12" t="s">
        <v>6295</v>
      </c>
      <c r="C595" s="27">
        <v>1990</v>
      </c>
      <c r="D595" s="13" t="s">
        <v>8319</v>
      </c>
      <c r="E595" s="27">
        <v>22</v>
      </c>
      <c r="F595" s="27">
        <v>1</v>
      </c>
      <c r="G595" s="43">
        <v>5148.55</v>
      </c>
      <c r="H595" s="27" t="s">
        <v>8310</v>
      </c>
      <c r="I595" s="27" t="s">
        <v>8310</v>
      </c>
      <c r="J595" s="27" t="s">
        <v>8329</v>
      </c>
      <c r="K595" s="13" t="str">
        <f t="shared" si="54"/>
        <v>Aug</v>
      </c>
      <c r="L595" s="27">
        <f t="shared" si="55"/>
        <v>1990</v>
      </c>
      <c r="M595" s="27" t="str">
        <f t="shared" si="56"/>
        <v>tier - 2</v>
      </c>
      <c r="N595" s="27" t="str">
        <f t="shared" si="57"/>
        <v>tier - 2</v>
      </c>
      <c r="O595" s="44" t="str">
        <f t="shared" si="58"/>
        <v>22-Aug-1990</v>
      </c>
      <c r="P595" s="29">
        <f t="shared" si="59"/>
        <v>33</v>
      </c>
    </row>
    <row r="596" spans="2:16" ht="15.75" customHeight="1" x14ac:dyDescent="0.3">
      <c r="B596" s="12" t="s">
        <v>6291</v>
      </c>
      <c r="C596" s="27">
        <v>1990</v>
      </c>
      <c r="D596" s="13" t="s">
        <v>8320</v>
      </c>
      <c r="E596" s="27">
        <v>9</v>
      </c>
      <c r="F596" s="27">
        <v>2</v>
      </c>
      <c r="G596" s="43">
        <v>5152.13</v>
      </c>
      <c r="H596" s="27" t="s">
        <v>8310</v>
      </c>
      <c r="I596" s="27" t="s">
        <v>8310</v>
      </c>
      <c r="J596" s="27" t="s">
        <v>8321</v>
      </c>
      <c r="K596" s="13" t="str">
        <f t="shared" si="54"/>
        <v>Oct</v>
      </c>
      <c r="L596" s="27">
        <f t="shared" si="55"/>
        <v>1990</v>
      </c>
      <c r="M596" s="27" t="str">
        <f t="shared" si="56"/>
        <v>tier - 2</v>
      </c>
      <c r="N596" s="27" t="str">
        <f t="shared" si="57"/>
        <v>tier - 2</v>
      </c>
      <c r="O596" s="44" t="str">
        <f t="shared" si="58"/>
        <v>9-Oct-1990</v>
      </c>
      <c r="P596" s="29">
        <f t="shared" si="59"/>
        <v>33</v>
      </c>
    </row>
    <row r="597" spans="2:16" ht="15.75" customHeight="1" x14ac:dyDescent="0.3">
      <c r="B597" s="12" t="s">
        <v>6287</v>
      </c>
      <c r="C597" s="27">
        <v>1991</v>
      </c>
      <c r="D597" s="13" t="s">
        <v>8319</v>
      </c>
      <c r="E597" s="27">
        <v>29</v>
      </c>
      <c r="F597" s="27">
        <v>3</v>
      </c>
      <c r="G597" s="43">
        <v>5166.96</v>
      </c>
      <c r="H597" s="27" t="s">
        <v>8310</v>
      </c>
      <c r="I597" s="27" t="s">
        <v>8310</v>
      </c>
      <c r="J597" s="27" t="s">
        <v>8317</v>
      </c>
      <c r="K597" s="13" t="str">
        <f t="shared" si="54"/>
        <v>Aug</v>
      </c>
      <c r="L597" s="27">
        <f t="shared" si="55"/>
        <v>1991</v>
      </c>
      <c r="M597" s="27" t="str">
        <f t="shared" si="56"/>
        <v>tier - 2</v>
      </c>
      <c r="N597" s="27" t="str">
        <f t="shared" si="57"/>
        <v>tier - 2</v>
      </c>
      <c r="O597" s="44" t="str">
        <f t="shared" si="58"/>
        <v>29-Aug-1991</v>
      </c>
      <c r="P597" s="29">
        <f t="shared" si="59"/>
        <v>32</v>
      </c>
    </row>
    <row r="598" spans="2:16" ht="15.75" customHeight="1" x14ac:dyDescent="0.3">
      <c r="B598" s="12" t="s">
        <v>6283</v>
      </c>
      <c r="C598" s="27">
        <v>1984</v>
      </c>
      <c r="D598" s="13" t="s">
        <v>8320</v>
      </c>
      <c r="E598" s="27">
        <v>16</v>
      </c>
      <c r="F598" s="27">
        <v>3</v>
      </c>
      <c r="G598" s="43">
        <v>5177.12</v>
      </c>
      <c r="H598" s="27" t="s">
        <v>8310</v>
      </c>
      <c r="I598" s="27" t="s">
        <v>8314</v>
      </c>
      <c r="J598" s="27" t="s">
        <v>8312</v>
      </c>
      <c r="K598" s="13" t="str">
        <f t="shared" si="54"/>
        <v>Oct</v>
      </c>
      <c r="L598" s="27">
        <f t="shared" si="55"/>
        <v>1984</v>
      </c>
      <c r="M598" s="27" t="str">
        <f t="shared" si="56"/>
        <v>tier - 2</v>
      </c>
      <c r="N598" s="27" t="str">
        <f t="shared" si="57"/>
        <v>tier - 1</v>
      </c>
      <c r="O598" s="44" t="str">
        <f t="shared" si="58"/>
        <v>16-Oct-1984</v>
      </c>
      <c r="P598" s="29">
        <f t="shared" si="59"/>
        <v>39</v>
      </c>
    </row>
    <row r="599" spans="2:16" ht="15.75" customHeight="1" x14ac:dyDescent="0.3">
      <c r="B599" s="12" t="s">
        <v>6279</v>
      </c>
      <c r="C599" s="27">
        <v>1979</v>
      </c>
      <c r="D599" s="13" t="s">
        <v>8316</v>
      </c>
      <c r="E599" s="27">
        <v>12</v>
      </c>
      <c r="F599" s="27">
        <v>2</v>
      </c>
      <c r="G599" s="43">
        <v>5195.58</v>
      </c>
      <c r="H599" s="27" t="s">
        <v>8310</v>
      </c>
      <c r="I599" s="27" t="s">
        <v>8310</v>
      </c>
      <c r="J599" s="27" t="s">
        <v>8312</v>
      </c>
      <c r="K599" s="13" t="str">
        <f t="shared" si="54"/>
        <v>Sep</v>
      </c>
      <c r="L599" s="27">
        <f t="shared" si="55"/>
        <v>1979</v>
      </c>
      <c r="M599" s="27" t="str">
        <f t="shared" si="56"/>
        <v>tier - 2</v>
      </c>
      <c r="N599" s="27" t="str">
        <f t="shared" si="57"/>
        <v>tier - 2</v>
      </c>
      <c r="O599" s="44" t="str">
        <f t="shared" si="58"/>
        <v>12-Sep-1979</v>
      </c>
      <c r="P599" s="29">
        <f t="shared" si="59"/>
        <v>44</v>
      </c>
    </row>
    <row r="600" spans="2:16" ht="15.75" customHeight="1" x14ac:dyDescent="0.3">
      <c r="B600" s="12" t="s">
        <v>6275</v>
      </c>
      <c r="C600" s="27">
        <v>2004</v>
      </c>
      <c r="D600" s="13" t="s">
        <v>8315</v>
      </c>
      <c r="E600" s="27">
        <v>6</v>
      </c>
      <c r="F600" s="27">
        <v>0</v>
      </c>
      <c r="G600" s="43">
        <v>5198.6899999999996</v>
      </c>
      <c r="H600" s="27" t="s">
        <v>8310</v>
      </c>
      <c r="I600" s="27" t="s">
        <v>8310</v>
      </c>
      <c r="J600" s="27" t="s">
        <v>8336</v>
      </c>
      <c r="K600" s="13" t="str">
        <f t="shared" si="54"/>
        <v>Jun</v>
      </c>
      <c r="L600" s="27">
        <f t="shared" si="55"/>
        <v>2004</v>
      </c>
      <c r="M600" s="27" t="str">
        <f t="shared" si="56"/>
        <v>tier - 2</v>
      </c>
      <c r="N600" s="27" t="str">
        <f t="shared" si="57"/>
        <v>tier - 2</v>
      </c>
      <c r="O600" s="44" t="str">
        <f t="shared" si="58"/>
        <v>6-Jun-2004</v>
      </c>
      <c r="P600" s="29">
        <f t="shared" si="59"/>
        <v>19</v>
      </c>
    </row>
    <row r="601" spans="2:16" ht="15.75" customHeight="1" x14ac:dyDescent="0.3">
      <c r="B601" s="12" t="s">
        <v>6272</v>
      </c>
      <c r="C601" s="27">
        <v>1983</v>
      </c>
      <c r="D601" s="13" t="s">
        <v>8320</v>
      </c>
      <c r="E601" s="27">
        <v>24</v>
      </c>
      <c r="F601" s="27">
        <v>3</v>
      </c>
      <c r="G601" s="43">
        <v>5207.97</v>
      </c>
      <c r="H601" s="27" t="s">
        <v>8310</v>
      </c>
      <c r="I601" s="27" t="s">
        <v>8310</v>
      </c>
      <c r="J601" s="27" t="s">
        <v>8317</v>
      </c>
      <c r="K601" s="13" t="str">
        <f t="shared" si="54"/>
        <v>Oct</v>
      </c>
      <c r="L601" s="27">
        <f t="shared" si="55"/>
        <v>1983</v>
      </c>
      <c r="M601" s="27" t="str">
        <f t="shared" si="56"/>
        <v>tier - 2</v>
      </c>
      <c r="N601" s="27" t="str">
        <f t="shared" si="57"/>
        <v>tier - 2</v>
      </c>
      <c r="O601" s="44" t="str">
        <f t="shared" si="58"/>
        <v>24-Oct-1983</v>
      </c>
      <c r="P601" s="29">
        <f t="shared" si="59"/>
        <v>40</v>
      </c>
    </row>
    <row r="602" spans="2:16" ht="15.75" customHeight="1" x14ac:dyDescent="0.3">
      <c r="B602" s="12" t="s">
        <v>6269</v>
      </c>
      <c r="C602" s="27">
        <v>1993</v>
      </c>
      <c r="D602" s="13" t="s">
        <v>8315</v>
      </c>
      <c r="E602" s="27">
        <v>17</v>
      </c>
      <c r="F602" s="27">
        <v>3</v>
      </c>
      <c r="G602" s="43">
        <v>5209.58</v>
      </c>
      <c r="H602" s="27" t="s">
        <v>8311</v>
      </c>
      <c r="I602" s="27" t="s">
        <v>8311</v>
      </c>
      <c r="J602" s="27" t="s">
        <v>8333</v>
      </c>
      <c r="K602" s="13" t="str">
        <f t="shared" si="54"/>
        <v>Jun</v>
      </c>
      <c r="L602" s="27">
        <f t="shared" si="55"/>
        <v>1993</v>
      </c>
      <c r="M602" s="27" t="str">
        <f t="shared" si="56"/>
        <v>tier - 3</v>
      </c>
      <c r="N602" s="27" t="str">
        <f t="shared" si="57"/>
        <v>tier - 3</v>
      </c>
      <c r="O602" s="44" t="str">
        <f t="shared" si="58"/>
        <v>17-Jun-1993</v>
      </c>
      <c r="P602" s="29">
        <f t="shared" si="59"/>
        <v>30</v>
      </c>
    </row>
    <row r="603" spans="2:16" ht="15.75" customHeight="1" x14ac:dyDescent="0.3">
      <c r="B603" s="12" t="s">
        <v>6265</v>
      </c>
      <c r="C603" s="27">
        <v>1999</v>
      </c>
      <c r="D603" s="13" t="s">
        <v>8318</v>
      </c>
      <c r="E603" s="27">
        <v>1</v>
      </c>
      <c r="F603" s="27">
        <v>0</v>
      </c>
      <c r="G603" s="43">
        <v>5213.22</v>
      </c>
      <c r="H603" s="27" t="s">
        <v>8310</v>
      </c>
      <c r="I603" s="27" t="s">
        <v>8314</v>
      </c>
      <c r="J603" s="27" t="s">
        <v>8317</v>
      </c>
      <c r="K603" s="13" t="str">
        <f t="shared" si="54"/>
        <v>Dec</v>
      </c>
      <c r="L603" s="27">
        <f t="shared" si="55"/>
        <v>1999</v>
      </c>
      <c r="M603" s="27" t="str">
        <f t="shared" si="56"/>
        <v>tier - 2</v>
      </c>
      <c r="N603" s="27" t="str">
        <f t="shared" si="57"/>
        <v>tier - 1</v>
      </c>
      <c r="O603" s="44" t="str">
        <f t="shared" si="58"/>
        <v>1-Dec-1999</v>
      </c>
      <c r="P603" s="29">
        <f t="shared" si="59"/>
        <v>24</v>
      </c>
    </row>
    <row r="604" spans="2:16" ht="15.75" customHeight="1" x14ac:dyDescent="0.3">
      <c r="B604" s="12" t="s">
        <v>6261</v>
      </c>
      <c r="C604" s="27">
        <v>1995</v>
      </c>
      <c r="D604" s="13" t="s">
        <v>8315</v>
      </c>
      <c r="E604" s="27">
        <v>6</v>
      </c>
      <c r="F604" s="27">
        <v>0</v>
      </c>
      <c r="G604" s="43">
        <v>5216.4799999999996</v>
      </c>
      <c r="H604" s="27" t="s">
        <v>8310</v>
      </c>
      <c r="I604" s="27" t="s">
        <v>8310</v>
      </c>
      <c r="J604" s="27" t="s">
        <v>8328</v>
      </c>
      <c r="K604" s="13" t="str">
        <f t="shared" si="54"/>
        <v>Jun</v>
      </c>
      <c r="L604" s="27">
        <f t="shared" si="55"/>
        <v>1995</v>
      </c>
      <c r="M604" s="27" t="str">
        <f t="shared" si="56"/>
        <v>tier - 2</v>
      </c>
      <c r="N604" s="27" t="str">
        <f t="shared" si="57"/>
        <v>tier - 2</v>
      </c>
      <c r="O604" s="44" t="str">
        <f t="shared" si="58"/>
        <v>6-Jun-1995</v>
      </c>
      <c r="P604" s="29">
        <f t="shared" si="59"/>
        <v>28</v>
      </c>
    </row>
    <row r="605" spans="2:16" ht="15.75" customHeight="1" x14ac:dyDescent="0.3">
      <c r="B605" s="12" t="s">
        <v>6257</v>
      </c>
      <c r="C605" s="27">
        <v>1987</v>
      </c>
      <c r="D605" s="13" t="s">
        <v>8315</v>
      </c>
      <c r="E605" s="27">
        <v>29</v>
      </c>
      <c r="F605" s="27">
        <v>0</v>
      </c>
      <c r="G605" s="43">
        <v>5227.99</v>
      </c>
      <c r="H605" s="27" t="s">
        <v>8310</v>
      </c>
      <c r="I605" s="27" t="s">
        <v>8314</v>
      </c>
      <c r="J605" s="27" t="s">
        <v>8329</v>
      </c>
      <c r="K605" s="13" t="str">
        <f t="shared" si="54"/>
        <v>Jun</v>
      </c>
      <c r="L605" s="27">
        <f t="shared" si="55"/>
        <v>1987</v>
      </c>
      <c r="M605" s="27" t="str">
        <f t="shared" si="56"/>
        <v>tier - 2</v>
      </c>
      <c r="N605" s="27" t="str">
        <f t="shared" si="57"/>
        <v>tier - 1</v>
      </c>
      <c r="O605" s="44" t="str">
        <f t="shared" si="58"/>
        <v>29-Jun-1987</v>
      </c>
      <c r="P605" s="29">
        <f t="shared" si="59"/>
        <v>36</v>
      </c>
    </row>
    <row r="606" spans="2:16" ht="15.75" customHeight="1" x14ac:dyDescent="0.3">
      <c r="B606" s="12" t="s">
        <v>6253</v>
      </c>
      <c r="C606" s="27">
        <v>1987</v>
      </c>
      <c r="D606" s="13" t="s">
        <v>8318</v>
      </c>
      <c r="E606" s="27">
        <v>26</v>
      </c>
      <c r="F606" s="27">
        <v>1</v>
      </c>
      <c r="G606" s="43">
        <v>5240.7700000000004</v>
      </c>
      <c r="H606" s="27" t="s">
        <v>8310</v>
      </c>
      <c r="I606" s="27" t="s">
        <v>8310</v>
      </c>
      <c r="J606" s="27" t="s">
        <v>8321</v>
      </c>
      <c r="K606" s="13" t="str">
        <f t="shared" si="54"/>
        <v>Dec</v>
      </c>
      <c r="L606" s="27">
        <f t="shared" si="55"/>
        <v>1987</v>
      </c>
      <c r="M606" s="27" t="str">
        <f t="shared" si="56"/>
        <v>tier - 2</v>
      </c>
      <c r="N606" s="27" t="str">
        <f t="shared" si="57"/>
        <v>tier - 2</v>
      </c>
      <c r="O606" s="44" t="str">
        <f t="shared" si="58"/>
        <v>26-Dec-1987</v>
      </c>
      <c r="P606" s="29">
        <f t="shared" si="59"/>
        <v>36</v>
      </c>
    </row>
    <row r="607" spans="2:16" ht="15.75" customHeight="1" x14ac:dyDescent="0.3">
      <c r="B607" s="12" t="s">
        <v>6250</v>
      </c>
      <c r="C607" s="27">
        <v>1987</v>
      </c>
      <c r="D607" s="13" t="s">
        <v>8309</v>
      </c>
      <c r="E607" s="27">
        <v>5</v>
      </c>
      <c r="F607" s="27">
        <v>1</v>
      </c>
      <c r="G607" s="43">
        <v>5245.23</v>
      </c>
      <c r="H607" s="27" t="s">
        <v>8310</v>
      </c>
      <c r="I607" s="27" t="s">
        <v>8310</v>
      </c>
      <c r="J607" s="27" t="s">
        <v>8312</v>
      </c>
      <c r="K607" s="13" t="str">
        <f t="shared" si="54"/>
        <v>Jul</v>
      </c>
      <c r="L607" s="27">
        <f t="shared" si="55"/>
        <v>1987</v>
      </c>
      <c r="M607" s="27" t="str">
        <f t="shared" si="56"/>
        <v>tier - 2</v>
      </c>
      <c r="N607" s="27" t="str">
        <f t="shared" si="57"/>
        <v>tier - 2</v>
      </c>
      <c r="O607" s="44" t="str">
        <f t="shared" si="58"/>
        <v>5-Jul-1987</v>
      </c>
      <c r="P607" s="29">
        <f t="shared" si="59"/>
        <v>36</v>
      </c>
    </row>
    <row r="608" spans="2:16" ht="15.75" customHeight="1" x14ac:dyDescent="0.3">
      <c r="B608" s="12" t="s">
        <v>6247</v>
      </c>
      <c r="C608" s="27">
        <v>1987</v>
      </c>
      <c r="D608" s="13" t="s">
        <v>8316</v>
      </c>
      <c r="E608" s="27">
        <v>9</v>
      </c>
      <c r="F608" s="27">
        <v>1</v>
      </c>
      <c r="G608" s="43">
        <v>5246.05</v>
      </c>
      <c r="H608" s="27" t="s">
        <v>8310</v>
      </c>
      <c r="I608" s="27" t="s">
        <v>8311</v>
      </c>
      <c r="J608" s="27" t="s">
        <v>8321</v>
      </c>
      <c r="K608" s="13" t="str">
        <f t="shared" si="54"/>
        <v>Sep</v>
      </c>
      <c r="L608" s="27">
        <f t="shared" si="55"/>
        <v>1987</v>
      </c>
      <c r="M608" s="27" t="str">
        <f t="shared" si="56"/>
        <v>tier - 2</v>
      </c>
      <c r="N608" s="27" t="str">
        <f t="shared" si="57"/>
        <v>tier - 3</v>
      </c>
      <c r="O608" s="44" t="str">
        <f t="shared" si="58"/>
        <v>9-Sep-1987</v>
      </c>
      <c r="P608" s="29">
        <f t="shared" si="59"/>
        <v>36</v>
      </c>
    </row>
    <row r="609" spans="2:16" ht="15.75" customHeight="1" x14ac:dyDescent="0.3">
      <c r="B609" s="12" t="s">
        <v>6244</v>
      </c>
      <c r="C609" s="27">
        <v>1990</v>
      </c>
      <c r="D609" s="13" t="s">
        <v>8309</v>
      </c>
      <c r="E609" s="27">
        <v>6</v>
      </c>
      <c r="F609" s="27">
        <v>3</v>
      </c>
      <c r="G609" s="43">
        <v>5253.52</v>
      </c>
      <c r="H609" s="27" t="s">
        <v>8311</v>
      </c>
      <c r="I609" s="27" t="s">
        <v>8311</v>
      </c>
      <c r="J609" s="27" t="s">
        <v>8321</v>
      </c>
      <c r="K609" s="13" t="str">
        <f t="shared" si="54"/>
        <v>Jul</v>
      </c>
      <c r="L609" s="27">
        <f t="shared" si="55"/>
        <v>1990</v>
      </c>
      <c r="M609" s="27" t="str">
        <f t="shared" si="56"/>
        <v>tier - 3</v>
      </c>
      <c r="N609" s="27" t="str">
        <f t="shared" si="57"/>
        <v>tier - 3</v>
      </c>
      <c r="O609" s="44" t="str">
        <f t="shared" si="58"/>
        <v>6-Jul-1990</v>
      </c>
      <c r="P609" s="29">
        <f t="shared" si="59"/>
        <v>33</v>
      </c>
    </row>
    <row r="610" spans="2:16" ht="15.75" customHeight="1" x14ac:dyDescent="0.3">
      <c r="B610" s="12" t="s">
        <v>6240</v>
      </c>
      <c r="C610" s="27">
        <v>1989</v>
      </c>
      <c r="D610" s="13" t="s">
        <v>8313</v>
      </c>
      <c r="E610" s="27">
        <v>25</v>
      </c>
      <c r="F610" s="27">
        <v>2</v>
      </c>
      <c r="G610" s="43">
        <v>5257.51</v>
      </c>
      <c r="H610" s="27" t="s">
        <v>8310</v>
      </c>
      <c r="I610" s="27" t="s">
        <v>8310</v>
      </c>
      <c r="J610" s="27" t="s">
        <v>8317</v>
      </c>
      <c r="K610" s="13" t="str">
        <f t="shared" si="54"/>
        <v>Nov</v>
      </c>
      <c r="L610" s="27">
        <f t="shared" si="55"/>
        <v>1989</v>
      </c>
      <c r="M610" s="27" t="str">
        <f t="shared" si="56"/>
        <v>tier - 2</v>
      </c>
      <c r="N610" s="27" t="str">
        <f t="shared" si="57"/>
        <v>tier - 2</v>
      </c>
      <c r="O610" s="44" t="str">
        <f t="shared" si="58"/>
        <v>25-Nov-1989</v>
      </c>
      <c r="P610" s="29">
        <f t="shared" si="59"/>
        <v>34</v>
      </c>
    </row>
    <row r="611" spans="2:16" ht="15.75" customHeight="1" x14ac:dyDescent="0.3">
      <c r="B611" s="12" t="s">
        <v>6237</v>
      </c>
      <c r="C611" s="27">
        <v>1989</v>
      </c>
      <c r="D611" s="13" t="s">
        <v>8309</v>
      </c>
      <c r="E611" s="27">
        <v>19</v>
      </c>
      <c r="F611" s="27">
        <v>2</v>
      </c>
      <c r="G611" s="43">
        <v>5261.47</v>
      </c>
      <c r="H611" s="27" t="s">
        <v>8310</v>
      </c>
      <c r="I611" s="27" t="s">
        <v>8310</v>
      </c>
      <c r="J611" s="27" t="s">
        <v>8317</v>
      </c>
      <c r="K611" s="13" t="str">
        <f t="shared" si="54"/>
        <v>Jul</v>
      </c>
      <c r="L611" s="27">
        <f t="shared" si="55"/>
        <v>1989</v>
      </c>
      <c r="M611" s="27" t="str">
        <f t="shared" si="56"/>
        <v>tier - 2</v>
      </c>
      <c r="N611" s="27" t="str">
        <f t="shared" si="57"/>
        <v>tier - 2</v>
      </c>
      <c r="O611" s="44" t="str">
        <f t="shared" si="58"/>
        <v>19-Jul-1989</v>
      </c>
      <c r="P611" s="29">
        <f t="shared" si="59"/>
        <v>34</v>
      </c>
    </row>
    <row r="612" spans="2:16" ht="15.75" customHeight="1" x14ac:dyDescent="0.3">
      <c r="B612" s="12" t="s">
        <v>6234</v>
      </c>
      <c r="C612" s="27">
        <v>1986</v>
      </c>
      <c r="D612" s="13" t="s">
        <v>8320</v>
      </c>
      <c r="E612" s="27">
        <v>25</v>
      </c>
      <c r="F612" s="27">
        <v>0</v>
      </c>
      <c r="G612" s="43">
        <v>5266.37</v>
      </c>
      <c r="H612" s="27" t="s">
        <v>8310</v>
      </c>
      <c r="I612" s="27" t="s">
        <v>8310</v>
      </c>
      <c r="J612" s="27" t="s">
        <v>8317</v>
      </c>
      <c r="K612" s="13" t="str">
        <f t="shared" si="54"/>
        <v>Oct</v>
      </c>
      <c r="L612" s="27">
        <f t="shared" si="55"/>
        <v>1986</v>
      </c>
      <c r="M612" s="27" t="str">
        <f t="shared" si="56"/>
        <v>tier - 2</v>
      </c>
      <c r="N612" s="27" t="str">
        <f t="shared" si="57"/>
        <v>tier - 2</v>
      </c>
      <c r="O612" s="44" t="str">
        <f t="shared" si="58"/>
        <v>25-Oct-1986</v>
      </c>
      <c r="P612" s="29">
        <f t="shared" si="59"/>
        <v>37</v>
      </c>
    </row>
    <row r="613" spans="2:16" ht="15.75" customHeight="1" x14ac:dyDescent="0.3">
      <c r="B613" s="12" t="s">
        <v>6230</v>
      </c>
      <c r="C613" s="27">
        <v>1986</v>
      </c>
      <c r="D613" s="13" t="s">
        <v>8316</v>
      </c>
      <c r="E613" s="27">
        <v>20</v>
      </c>
      <c r="F613" s="27">
        <v>0</v>
      </c>
      <c r="G613" s="43">
        <v>5267.82</v>
      </c>
      <c r="H613" s="27" t="s">
        <v>8310</v>
      </c>
      <c r="I613" s="27" t="s">
        <v>8310</v>
      </c>
      <c r="J613" s="27" t="s">
        <v>8317</v>
      </c>
      <c r="K613" s="13" t="str">
        <f t="shared" si="54"/>
        <v>Sep</v>
      </c>
      <c r="L613" s="27">
        <f t="shared" si="55"/>
        <v>1986</v>
      </c>
      <c r="M613" s="27" t="str">
        <f t="shared" si="56"/>
        <v>tier - 2</v>
      </c>
      <c r="N613" s="27" t="str">
        <f t="shared" si="57"/>
        <v>tier - 2</v>
      </c>
      <c r="O613" s="44" t="str">
        <f t="shared" si="58"/>
        <v>20-Sep-1986</v>
      </c>
      <c r="P613" s="29">
        <f t="shared" si="59"/>
        <v>37</v>
      </c>
    </row>
    <row r="614" spans="2:16" ht="15.75" customHeight="1" x14ac:dyDescent="0.3">
      <c r="B614" s="12" t="s">
        <v>6227</v>
      </c>
      <c r="C614" s="27">
        <v>1986</v>
      </c>
      <c r="D614" s="13" t="s">
        <v>8320</v>
      </c>
      <c r="E614" s="27">
        <v>20</v>
      </c>
      <c r="F614" s="27">
        <v>0</v>
      </c>
      <c r="G614" s="43">
        <v>5272.18</v>
      </c>
      <c r="H614" s="27" t="s">
        <v>8310</v>
      </c>
      <c r="I614" s="27" t="s">
        <v>8311</v>
      </c>
      <c r="J614" s="27" t="s">
        <v>8317</v>
      </c>
      <c r="K614" s="13" t="str">
        <f t="shared" si="54"/>
        <v>Oct</v>
      </c>
      <c r="L614" s="27">
        <f t="shared" si="55"/>
        <v>1986</v>
      </c>
      <c r="M614" s="27" t="str">
        <f t="shared" si="56"/>
        <v>tier - 2</v>
      </c>
      <c r="N614" s="27" t="str">
        <f t="shared" si="57"/>
        <v>tier - 3</v>
      </c>
      <c r="O614" s="44" t="str">
        <f t="shared" si="58"/>
        <v>20-Oct-1986</v>
      </c>
      <c r="P614" s="29">
        <f t="shared" si="59"/>
        <v>37</v>
      </c>
    </row>
    <row r="615" spans="2:16" ht="15.75" customHeight="1" x14ac:dyDescent="0.3">
      <c r="B615" s="12" t="s">
        <v>6223</v>
      </c>
      <c r="C615" s="27">
        <v>1987</v>
      </c>
      <c r="D615" s="13" t="s">
        <v>8316</v>
      </c>
      <c r="E615" s="27">
        <v>1</v>
      </c>
      <c r="F615" s="27">
        <v>3</v>
      </c>
      <c r="G615" s="43">
        <v>5275.86</v>
      </c>
      <c r="H615" s="27" t="s">
        <v>8310</v>
      </c>
      <c r="I615" s="27" t="s">
        <v>8310</v>
      </c>
      <c r="J615" s="27" t="s">
        <v>8312</v>
      </c>
      <c r="K615" s="13" t="str">
        <f t="shared" si="54"/>
        <v>Sep</v>
      </c>
      <c r="L615" s="27">
        <f t="shared" si="55"/>
        <v>1987</v>
      </c>
      <c r="M615" s="27" t="str">
        <f t="shared" si="56"/>
        <v>tier - 2</v>
      </c>
      <c r="N615" s="27" t="str">
        <f t="shared" si="57"/>
        <v>tier - 2</v>
      </c>
      <c r="O615" s="44" t="str">
        <f t="shared" si="58"/>
        <v>1-Sep-1987</v>
      </c>
      <c r="P615" s="29">
        <f t="shared" si="59"/>
        <v>36</v>
      </c>
    </row>
    <row r="616" spans="2:16" ht="15.75" customHeight="1" x14ac:dyDescent="0.3">
      <c r="B616" s="12" t="s">
        <v>6219</v>
      </c>
      <c r="C616" s="27">
        <v>1974</v>
      </c>
      <c r="D616" s="13" t="s">
        <v>8313</v>
      </c>
      <c r="E616" s="27">
        <v>12</v>
      </c>
      <c r="F616" s="27">
        <v>0</v>
      </c>
      <c r="G616" s="43">
        <v>5291.71</v>
      </c>
      <c r="H616" s="27" t="s">
        <v>8310</v>
      </c>
      <c r="I616" s="27" t="s">
        <v>8310</v>
      </c>
      <c r="J616" s="27" t="s">
        <v>8317</v>
      </c>
      <c r="K616" s="13" t="str">
        <f t="shared" si="54"/>
        <v>Nov</v>
      </c>
      <c r="L616" s="27">
        <f t="shared" si="55"/>
        <v>1974</v>
      </c>
      <c r="M616" s="27" t="str">
        <f t="shared" si="56"/>
        <v>tier - 2</v>
      </c>
      <c r="N616" s="27" t="str">
        <f t="shared" si="57"/>
        <v>tier - 2</v>
      </c>
      <c r="O616" s="44" t="str">
        <f t="shared" si="58"/>
        <v>12-Nov-1974</v>
      </c>
      <c r="P616" s="29">
        <f t="shared" si="59"/>
        <v>49</v>
      </c>
    </row>
    <row r="617" spans="2:16" ht="15.75" customHeight="1" x14ac:dyDescent="0.3">
      <c r="B617" s="12" t="s">
        <v>6215</v>
      </c>
      <c r="C617" s="27">
        <v>2004</v>
      </c>
      <c r="D617" s="13" t="s">
        <v>8319</v>
      </c>
      <c r="E617" s="27">
        <v>22</v>
      </c>
      <c r="F617" s="27">
        <v>0</v>
      </c>
      <c r="G617" s="43">
        <v>5293.67</v>
      </c>
      <c r="H617" s="27" t="s">
        <v>8310</v>
      </c>
      <c r="I617" s="27" t="s">
        <v>8310</v>
      </c>
      <c r="J617" s="27" t="s">
        <v>8336</v>
      </c>
      <c r="K617" s="13" t="str">
        <f t="shared" si="54"/>
        <v>Aug</v>
      </c>
      <c r="L617" s="27">
        <f t="shared" si="55"/>
        <v>2004</v>
      </c>
      <c r="M617" s="27" t="str">
        <f t="shared" si="56"/>
        <v>tier - 2</v>
      </c>
      <c r="N617" s="27" t="str">
        <f t="shared" si="57"/>
        <v>tier - 2</v>
      </c>
      <c r="O617" s="44" t="str">
        <f t="shared" si="58"/>
        <v>22-Aug-2004</v>
      </c>
      <c r="P617" s="29">
        <f t="shared" si="59"/>
        <v>19</v>
      </c>
    </row>
    <row r="618" spans="2:16" ht="15.75" customHeight="1" x14ac:dyDescent="0.3">
      <c r="B618" s="12" t="s">
        <v>6212</v>
      </c>
      <c r="C618" s="27">
        <v>2000</v>
      </c>
      <c r="D618" s="13" t="s">
        <v>8316</v>
      </c>
      <c r="E618" s="27">
        <v>9</v>
      </c>
      <c r="F618" s="27">
        <v>0</v>
      </c>
      <c r="G618" s="43">
        <v>5306.7</v>
      </c>
      <c r="H618" s="27" t="s">
        <v>8310</v>
      </c>
      <c r="I618" s="27" t="s">
        <v>8311</v>
      </c>
      <c r="J618" s="27" t="s">
        <v>8317</v>
      </c>
      <c r="K618" s="13" t="str">
        <f t="shared" si="54"/>
        <v>Sep</v>
      </c>
      <c r="L618" s="27">
        <f t="shared" si="55"/>
        <v>2000</v>
      </c>
      <c r="M618" s="27" t="str">
        <f t="shared" si="56"/>
        <v>tier - 2</v>
      </c>
      <c r="N618" s="27" t="str">
        <f t="shared" si="57"/>
        <v>tier - 3</v>
      </c>
      <c r="O618" s="44" t="str">
        <f t="shared" si="58"/>
        <v>9-Sep-2000</v>
      </c>
      <c r="P618" s="29">
        <f t="shared" si="59"/>
        <v>23</v>
      </c>
    </row>
    <row r="619" spans="2:16" ht="15.75" customHeight="1" x14ac:dyDescent="0.3">
      <c r="B619" s="12" t="s">
        <v>6209</v>
      </c>
      <c r="C619" s="27">
        <v>1994</v>
      </c>
      <c r="D619" s="13" t="s">
        <v>8313</v>
      </c>
      <c r="E619" s="27">
        <v>13</v>
      </c>
      <c r="F619" s="27">
        <v>3</v>
      </c>
      <c r="G619" s="43">
        <v>5312.17</v>
      </c>
      <c r="H619" s="27" t="s">
        <v>8310</v>
      </c>
      <c r="I619" s="27" t="s">
        <v>8310</v>
      </c>
      <c r="J619" s="27" t="s">
        <v>8317</v>
      </c>
      <c r="K619" s="13" t="str">
        <f t="shared" si="54"/>
        <v>Nov</v>
      </c>
      <c r="L619" s="27">
        <f t="shared" si="55"/>
        <v>1994</v>
      </c>
      <c r="M619" s="27" t="str">
        <f t="shared" si="56"/>
        <v>tier - 2</v>
      </c>
      <c r="N619" s="27" t="str">
        <f t="shared" si="57"/>
        <v>tier - 2</v>
      </c>
      <c r="O619" s="44" t="str">
        <f t="shared" si="58"/>
        <v>13-Nov-1994</v>
      </c>
      <c r="P619" s="29">
        <f t="shared" si="59"/>
        <v>29</v>
      </c>
    </row>
    <row r="620" spans="2:16" ht="15.75" customHeight="1" x14ac:dyDescent="0.3">
      <c r="B620" s="12" t="s">
        <v>6206</v>
      </c>
      <c r="C620" s="27">
        <v>1974</v>
      </c>
      <c r="D620" s="13" t="s">
        <v>8316</v>
      </c>
      <c r="E620" s="27">
        <v>2</v>
      </c>
      <c r="F620" s="27">
        <v>0</v>
      </c>
      <c r="G620" s="43">
        <v>5322.24</v>
      </c>
      <c r="H620" s="27" t="s">
        <v>8310</v>
      </c>
      <c r="I620" s="27" t="s">
        <v>8314</v>
      </c>
      <c r="J620" s="27" t="s">
        <v>8317</v>
      </c>
      <c r="K620" s="13" t="str">
        <f t="shared" si="54"/>
        <v>Sep</v>
      </c>
      <c r="L620" s="27">
        <f t="shared" si="55"/>
        <v>1974</v>
      </c>
      <c r="M620" s="27" t="str">
        <f t="shared" si="56"/>
        <v>tier - 2</v>
      </c>
      <c r="N620" s="27" t="str">
        <f t="shared" si="57"/>
        <v>tier - 1</v>
      </c>
      <c r="O620" s="44" t="str">
        <f t="shared" si="58"/>
        <v>2-Sep-1974</v>
      </c>
      <c r="P620" s="29">
        <f t="shared" si="59"/>
        <v>49</v>
      </c>
    </row>
    <row r="621" spans="2:16" ht="15.75" customHeight="1" x14ac:dyDescent="0.3">
      <c r="B621" s="12" t="s">
        <v>6202</v>
      </c>
      <c r="C621" s="27">
        <v>1992</v>
      </c>
      <c r="D621" s="13" t="s">
        <v>8315</v>
      </c>
      <c r="E621" s="27">
        <v>18</v>
      </c>
      <c r="F621" s="27">
        <v>3</v>
      </c>
      <c r="G621" s="43">
        <v>5325.65</v>
      </c>
      <c r="H621" s="27" t="s">
        <v>8310</v>
      </c>
      <c r="I621" s="27" t="s">
        <v>8314</v>
      </c>
      <c r="J621" s="27" t="s">
        <v>8321</v>
      </c>
      <c r="K621" s="13" t="str">
        <f t="shared" si="54"/>
        <v>Jun</v>
      </c>
      <c r="L621" s="27">
        <f t="shared" si="55"/>
        <v>1992</v>
      </c>
      <c r="M621" s="27" t="str">
        <f t="shared" si="56"/>
        <v>tier - 2</v>
      </c>
      <c r="N621" s="27" t="str">
        <f t="shared" si="57"/>
        <v>tier - 1</v>
      </c>
      <c r="O621" s="44" t="str">
        <f t="shared" si="58"/>
        <v>18-Jun-1992</v>
      </c>
      <c r="P621" s="29">
        <f t="shared" si="59"/>
        <v>31</v>
      </c>
    </row>
    <row r="622" spans="2:16" ht="15.75" customHeight="1" x14ac:dyDescent="0.3">
      <c r="B622" s="12" t="s">
        <v>6198</v>
      </c>
      <c r="C622" s="27">
        <v>1991</v>
      </c>
      <c r="D622" s="13" t="s">
        <v>8319</v>
      </c>
      <c r="E622" s="27">
        <v>28</v>
      </c>
      <c r="F622" s="27">
        <v>2</v>
      </c>
      <c r="G622" s="43">
        <v>5327.4</v>
      </c>
      <c r="H622" s="27" t="s">
        <v>8310</v>
      </c>
      <c r="I622" s="27" t="s">
        <v>8314</v>
      </c>
      <c r="J622" s="27" t="s">
        <v>8317</v>
      </c>
      <c r="K622" s="13" t="str">
        <f t="shared" si="54"/>
        <v>Aug</v>
      </c>
      <c r="L622" s="27">
        <f t="shared" si="55"/>
        <v>1991</v>
      </c>
      <c r="M622" s="27" t="str">
        <f t="shared" si="56"/>
        <v>tier - 2</v>
      </c>
      <c r="N622" s="27" t="str">
        <f t="shared" si="57"/>
        <v>tier - 1</v>
      </c>
      <c r="O622" s="44" t="str">
        <f t="shared" si="58"/>
        <v>28-Aug-1991</v>
      </c>
      <c r="P622" s="29">
        <f t="shared" si="59"/>
        <v>32</v>
      </c>
    </row>
    <row r="623" spans="2:16" ht="15.75" customHeight="1" x14ac:dyDescent="0.3">
      <c r="B623" s="12" t="s">
        <v>6195</v>
      </c>
      <c r="C623" s="27">
        <v>1972</v>
      </c>
      <c r="D623" s="13" t="s">
        <v>8318</v>
      </c>
      <c r="E623" s="27">
        <v>15</v>
      </c>
      <c r="F623" s="27">
        <v>0</v>
      </c>
      <c r="G623" s="43">
        <v>5344.81</v>
      </c>
      <c r="H623" s="27" t="s">
        <v>8310</v>
      </c>
      <c r="I623" s="27" t="s">
        <v>8311</v>
      </c>
      <c r="J623" s="27" t="s">
        <v>8312</v>
      </c>
      <c r="K623" s="13" t="str">
        <f t="shared" si="54"/>
        <v>Dec</v>
      </c>
      <c r="L623" s="27">
        <f t="shared" si="55"/>
        <v>1972</v>
      </c>
      <c r="M623" s="27" t="str">
        <f t="shared" si="56"/>
        <v>tier - 2</v>
      </c>
      <c r="N623" s="27" t="str">
        <f t="shared" si="57"/>
        <v>tier - 3</v>
      </c>
      <c r="O623" s="44" t="str">
        <f t="shared" si="58"/>
        <v>15-Dec-1972</v>
      </c>
      <c r="P623" s="29">
        <f t="shared" si="59"/>
        <v>51</v>
      </c>
    </row>
    <row r="624" spans="2:16" ht="15.75" customHeight="1" x14ac:dyDescent="0.3">
      <c r="B624" s="12" t="s">
        <v>6192</v>
      </c>
      <c r="C624" s="27">
        <v>1989</v>
      </c>
      <c r="D624" s="13" t="s">
        <v>8313</v>
      </c>
      <c r="E624" s="27">
        <v>7</v>
      </c>
      <c r="F624" s="27">
        <v>1</v>
      </c>
      <c r="G624" s="43">
        <v>5354.07</v>
      </c>
      <c r="H624" s="27" t="s">
        <v>8310</v>
      </c>
      <c r="I624" s="27" t="s">
        <v>8311</v>
      </c>
      <c r="J624" s="27" t="s">
        <v>8329</v>
      </c>
      <c r="K624" s="13" t="str">
        <f t="shared" si="54"/>
        <v>Nov</v>
      </c>
      <c r="L624" s="27">
        <f t="shared" si="55"/>
        <v>1989</v>
      </c>
      <c r="M624" s="27" t="str">
        <f t="shared" si="56"/>
        <v>tier - 2</v>
      </c>
      <c r="N624" s="27" t="str">
        <f t="shared" si="57"/>
        <v>tier - 3</v>
      </c>
      <c r="O624" s="44" t="str">
        <f t="shared" si="58"/>
        <v>7-Nov-1989</v>
      </c>
      <c r="P624" s="29">
        <f t="shared" si="59"/>
        <v>34</v>
      </c>
    </row>
    <row r="625" spans="2:16" ht="15.75" customHeight="1" x14ac:dyDescent="0.3">
      <c r="B625" s="12" t="s">
        <v>6188</v>
      </c>
      <c r="C625" s="27">
        <v>1994</v>
      </c>
      <c r="D625" s="13" t="s">
        <v>8318</v>
      </c>
      <c r="E625" s="27">
        <v>7</v>
      </c>
      <c r="F625" s="27">
        <v>0</v>
      </c>
      <c r="G625" s="43">
        <v>5364.66</v>
      </c>
      <c r="H625" s="27" t="s">
        <v>8310</v>
      </c>
      <c r="I625" s="27" t="s">
        <v>8314</v>
      </c>
      <c r="J625" s="27" t="s">
        <v>8321</v>
      </c>
      <c r="K625" s="13" t="str">
        <f t="shared" si="54"/>
        <v>Dec</v>
      </c>
      <c r="L625" s="27">
        <f t="shared" si="55"/>
        <v>1994</v>
      </c>
      <c r="M625" s="27" t="str">
        <f t="shared" si="56"/>
        <v>tier - 2</v>
      </c>
      <c r="N625" s="27" t="str">
        <f t="shared" si="57"/>
        <v>tier - 1</v>
      </c>
      <c r="O625" s="44" t="str">
        <f t="shared" si="58"/>
        <v>7-Dec-1994</v>
      </c>
      <c r="P625" s="29">
        <f t="shared" si="59"/>
        <v>29</v>
      </c>
    </row>
    <row r="626" spans="2:16" ht="15.75" customHeight="1" x14ac:dyDescent="0.3">
      <c r="B626" s="12" t="s">
        <v>6185</v>
      </c>
      <c r="C626" s="27">
        <v>1986</v>
      </c>
      <c r="D626" s="13" t="s">
        <v>8315</v>
      </c>
      <c r="E626" s="27">
        <v>1</v>
      </c>
      <c r="F626" s="27">
        <v>1</v>
      </c>
      <c r="G626" s="43">
        <v>5373.36</v>
      </c>
      <c r="H626" s="27" t="s">
        <v>8310</v>
      </c>
      <c r="I626" s="27" t="s">
        <v>8310</v>
      </c>
      <c r="J626" s="27" t="s">
        <v>8317</v>
      </c>
      <c r="K626" s="13" t="str">
        <f t="shared" si="54"/>
        <v>Jun</v>
      </c>
      <c r="L626" s="27">
        <f t="shared" si="55"/>
        <v>1986</v>
      </c>
      <c r="M626" s="27" t="str">
        <f t="shared" si="56"/>
        <v>tier - 2</v>
      </c>
      <c r="N626" s="27" t="str">
        <f t="shared" si="57"/>
        <v>tier - 2</v>
      </c>
      <c r="O626" s="44" t="str">
        <f t="shared" si="58"/>
        <v>1-Jun-1986</v>
      </c>
      <c r="P626" s="29">
        <f t="shared" si="59"/>
        <v>37</v>
      </c>
    </row>
    <row r="627" spans="2:16" ht="15.75" customHeight="1" x14ac:dyDescent="0.3">
      <c r="B627" s="12" t="s">
        <v>6182</v>
      </c>
      <c r="C627" s="27">
        <v>1989</v>
      </c>
      <c r="D627" s="13" t="s">
        <v>8313</v>
      </c>
      <c r="E627" s="27">
        <v>18</v>
      </c>
      <c r="F627" s="27">
        <v>2</v>
      </c>
      <c r="G627" s="43">
        <v>5375.04</v>
      </c>
      <c r="H627" s="27" t="s">
        <v>8310</v>
      </c>
      <c r="I627" s="27" t="s">
        <v>8314</v>
      </c>
      <c r="J627" s="27" t="s">
        <v>8321</v>
      </c>
      <c r="K627" s="13" t="str">
        <f t="shared" si="54"/>
        <v>Nov</v>
      </c>
      <c r="L627" s="27">
        <f t="shared" si="55"/>
        <v>1989</v>
      </c>
      <c r="M627" s="27" t="str">
        <f t="shared" si="56"/>
        <v>tier - 2</v>
      </c>
      <c r="N627" s="27" t="str">
        <f t="shared" si="57"/>
        <v>tier - 1</v>
      </c>
      <c r="O627" s="44" t="str">
        <f t="shared" si="58"/>
        <v>18-Nov-1989</v>
      </c>
      <c r="P627" s="29">
        <f t="shared" si="59"/>
        <v>34</v>
      </c>
    </row>
    <row r="628" spans="2:16" ht="15.75" customHeight="1" x14ac:dyDescent="0.3">
      <c r="B628" s="12" t="s">
        <v>6178</v>
      </c>
      <c r="C628" s="27">
        <v>1986</v>
      </c>
      <c r="D628" s="13" t="s">
        <v>8309</v>
      </c>
      <c r="E628" s="27">
        <v>22</v>
      </c>
      <c r="F628" s="27">
        <v>1</v>
      </c>
      <c r="G628" s="43">
        <v>5377.46</v>
      </c>
      <c r="H628" s="27" t="s">
        <v>8310</v>
      </c>
      <c r="I628" s="27" t="s">
        <v>8311</v>
      </c>
      <c r="J628" s="27" t="s">
        <v>8317</v>
      </c>
      <c r="K628" s="13" t="str">
        <f t="shared" si="54"/>
        <v>Jul</v>
      </c>
      <c r="L628" s="27">
        <f t="shared" si="55"/>
        <v>1986</v>
      </c>
      <c r="M628" s="27" t="str">
        <f t="shared" si="56"/>
        <v>tier - 2</v>
      </c>
      <c r="N628" s="27" t="str">
        <f t="shared" si="57"/>
        <v>tier - 3</v>
      </c>
      <c r="O628" s="44" t="str">
        <f t="shared" si="58"/>
        <v>22-Jul-1986</v>
      </c>
      <c r="P628" s="29">
        <f t="shared" si="59"/>
        <v>37</v>
      </c>
    </row>
    <row r="629" spans="2:16" ht="15.75" customHeight="1" x14ac:dyDescent="0.3">
      <c r="B629" s="12" t="s">
        <v>6174</v>
      </c>
      <c r="C629" s="27">
        <v>1984</v>
      </c>
      <c r="D629" s="13" t="s">
        <v>8315</v>
      </c>
      <c r="E629" s="27">
        <v>1</v>
      </c>
      <c r="F629" s="27">
        <v>0</v>
      </c>
      <c r="G629" s="43">
        <v>5383.54</v>
      </c>
      <c r="H629" s="27" t="s">
        <v>8310</v>
      </c>
      <c r="I629" s="27" t="s">
        <v>8311</v>
      </c>
      <c r="J629" s="27" t="s">
        <v>8321</v>
      </c>
      <c r="K629" s="13" t="str">
        <f t="shared" si="54"/>
        <v>Jun</v>
      </c>
      <c r="L629" s="27">
        <f t="shared" si="55"/>
        <v>1984</v>
      </c>
      <c r="M629" s="27" t="str">
        <f t="shared" si="56"/>
        <v>tier - 2</v>
      </c>
      <c r="N629" s="27" t="str">
        <f t="shared" si="57"/>
        <v>tier - 3</v>
      </c>
      <c r="O629" s="44" t="str">
        <f t="shared" si="58"/>
        <v>1-Jun-1984</v>
      </c>
      <c r="P629" s="29">
        <f t="shared" si="59"/>
        <v>39</v>
      </c>
    </row>
    <row r="630" spans="2:16" ht="15.75" customHeight="1" x14ac:dyDescent="0.3">
      <c r="B630" s="12" t="s">
        <v>6172</v>
      </c>
      <c r="C630" s="27">
        <v>1988</v>
      </c>
      <c r="D630" s="13" t="s">
        <v>8319</v>
      </c>
      <c r="E630" s="27">
        <v>8</v>
      </c>
      <c r="F630" s="27">
        <v>1</v>
      </c>
      <c r="G630" s="43">
        <v>5385.34</v>
      </c>
      <c r="H630" s="27" t="s">
        <v>8310</v>
      </c>
      <c r="I630" s="27" t="s">
        <v>8311</v>
      </c>
      <c r="J630" s="27" t="s">
        <v>8317</v>
      </c>
      <c r="K630" s="13" t="str">
        <f t="shared" si="54"/>
        <v>Aug</v>
      </c>
      <c r="L630" s="27">
        <f t="shared" si="55"/>
        <v>1988</v>
      </c>
      <c r="M630" s="27" t="str">
        <f t="shared" si="56"/>
        <v>tier - 2</v>
      </c>
      <c r="N630" s="27" t="str">
        <f t="shared" si="57"/>
        <v>tier - 3</v>
      </c>
      <c r="O630" s="44" t="str">
        <f t="shared" si="58"/>
        <v>8-Aug-1988</v>
      </c>
      <c r="P630" s="29">
        <f t="shared" si="59"/>
        <v>35</v>
      </c>
    </row>
    <row r="631" spans="2:16" ht="15.75" customHeight="1" x14ac:dyDescent="0.3">
      <c r="B631" s="12" t="s">
        <v>6168</v>
      </c>
      <c r="C631" s="27">
        <v>1989</v>
      </c>
      <c r="D631" s="13" t="s">
        <v>8313</v>
      </c>
      <c r="E631" s="27">
        <v>6</v>
      </c>
      <c r="F631" s="27">
        <v>3</v>
      </c>
      <c r="G631" s="43">
        <v>5396.44</v>
      </c>
      <c r="H631" s="27" t="s">
        <v>8310</v>
      </c>
      <c r="I631" s="27" t="s">
        <v>8311</v>
      </c>
      <c r="J631" s="27" t="s">
        <v>8312</v>
      </c>
      <c r="K631" s="13" t="str">
        <f t="shared" si="54"/>
        <v>Nov</v>
      </c>
      <c r="L631" s="27">
        <f t="shared" si="55"/>
        <v>1989</v>
      </c>
      <c r="M631" s="27" t="str">
        <f t="shared" si="56"/>
        <v>tier - 2</v>
      </c>
      <c r="N631" s="27" t="str">
        <f t="shared" si="57"/>
        <v>tier - 3</v>
      </c>
      <c r="O631" s="44" t="str">
        <f t="shared" si="58"/>
        <v>6-Nov-1989</v>
      </c>
      <c r="P631" s="29">
        <f t="shared" si="59"/>
        <v>34</v>
      </c>
    </row>
    <row r="632" spans="2:16" ht="15.75" customHeight="1" x14ac:dyDescent="0.3">
      <c r="B632" s="12" t="s">
        <v>6166</v>
      </c>
      <c r="C632" s="27">
        <v>1984</v>
      </c>
      <c r="D632" s="13" t="s">
        <v>8316</v>
      </c>
      <c r="E632" s="27">
        <v>3</v>
      </c>
      <c r="F632" s="27">
        <v>0</v>
      </c>
      <c r="G632" s="43">
        <v>5397.62</v>
      </c>
      <c r="H632" s="27" t="s">
        <v>8310</v>
      </c>
      <c r="I632" s="27" t="s">
        <v>8310</v>
      </c>
      <c r="J632" s="27" t="s">
        <v>8312</v>
      </c>
      <c r="K632" s="13" t="str">
        <f t="shared" si="54"/>
        <v>Sep</v>
      </c>
      <c r="L632" s="27">
        <f t="shared" si="55"/>
        <v>1984</v>
      </c>
      <c r="M632" s="27" t="str">
        <f t="shared" si="56"/>
        <v>tier - 2</v>
      </c>
      <c r="N632" s="27" t="str">
        <f t="shared" si="57"/>
        <v>tier - 2</v>
      </c>
      <c r="O632" s="44" t="str">
        <f t="shared" si="58"/>
        <v>3-Sep-1984</v>
      </c>
      <c r="P632" s="29">
        <f t="shared" si="59"/>
        <v>39</v>
      </c>
    </row>
    <row r="633" spans="2:16" ht="15.75" customHeight="1" x14ac:dyDescent="0.3">
      <c r="B633" s="12" t="s">
        <v>6162</v>
      </c>
      <c r="C633" s="27">
        <v>1984</v>
      </c>
      <c r="D633" s="13" t="s">
        <v>8319</v>
      </c>
      <c r="E633" s="27">
        <v>1</v>
      </c>
      <c r="F633" s="27">
        <v>0</v>
      </c>
      <c r="G633" s="43">
        <v>5400.98</v>
      </c>
      <c r="H633" s="27" t="s">
        <v>8310</v>
      </c>
      <c r="I633" s="27" t="s">
        <v>8310</v>
      </c>
      <c r="J633" s="27" t="s">
        <v>8312</v>
      </c>
      <c r="K633" s="13" t="str">
        <f t="shared" si="54"/>
        <v>Aug</v>
      </c>
      <c r="L633" s="27">
        <f t="shared" si="55"/>
        <v>1984</v>
      </c>
      <c r="M633" s="27" t="str">
        <f t="shared" si="56"/>
        <v>tier - 2</v>
      </c>
      <c r="N633" s="27" t="str">
        <f t="shared" si="57"/>
        <v>tier - 2</v>
      </c>
      <c r="O633" s="44" t="str">
        <f t="shared" si="58"/>
        <v>1-Aug-1984</v>
      </c>
      <c r="P633" s="29">
        <f t="shared" si="59"/>
        <v>39</v>
      </c>
    </row>
    <row r="634" spans="2:16" ht="15.75" customHeight="1" x14ac:dyDescent="0.3">
      <c r="B634" s="12" t="s">
        <v>6159</v>
      </c>
      <c r="C634" s="27">
        <v>1985</v>
      </c>
      <c r="D634" s="13" t="s">
        <v>8318</v>
      </c>
      <c r="E634" s="27">
        <v>23</v>
      </c>
      <c r="F634" s="27">
        <v>3</v>
      </c>
      <c r="G634" s="43">
        <v>5402.89</v>
      </c>
      <c r="H634" s="27" t="s">
        <v>8310</v>
      </c>
      <c r="I634" s="27" t="s">
        <v>8314</v>
      </c>
      <c r="J634" s="27" t="s">
        <v>8312</v>
      </c>
      <c r="K634" s="13" t="str">
        <f t="shared" si="54"/>
        <v>Dec</v>
      </c>
      <c r="L634" s="27">
        <f t="shared" si="55"/>
        <v>1985</v>
      </c>
      <c r="M634" s="27" t="str">
        <f t="shared" si="56"/>
        <v>tier - 2</v>
      </c>
      <c r="N634" s="27" t="str">
        <f t="shared" si="57"/>
        <v>tier - 1</v>
      </c>
      <c r="O634" s="44" t="str">
        <f t="shared" si="58"/>
        <v>23-Dec-1985</v>
      </c>
      <c r="P634" s="29">
        <f t="shared" si="59"/>
        <v>38</v>
      </c>
    </row>
    <row r="635" spans="2:16" ht="15.75" customHeight="1" x14ac:dyDescent="0.3">
      <c r="B635" s="12" t="s">
        <v>6156</v>
      </c>
      <c r="C635" s="27">
        <v>1975</v>
      </c>
      <c r="D635" s="13" t="s">
        <v>8316</v>
      </c>
      <c r="E635" s="27">
        <v>27</v>
      </c>
      <c r="F635" s="27">
        <v>1</v>
      </c>
      <c r="G635" s="43">
        <v>5411.99</v>
      </c>
      <c r="H635" s="27" t="s">
        <v>8310</v>
      </c>
      <c r="I635" s="27" t="s">
        <v>8311</v>
      </c>
      <c r="J635" s="27" t="s">
        <v>8317</v>
      </c>
      <c r="K635" s="13" t="str">
        <f t="shared" si="54"/>
        <v>Sep</v>
      </c>
      <c r="L635" s="27">
        <f t="shared" si="55"/>
        <v>1975</v>
      </c>
      <c r="M635" s="27" t="str">
        <f t="shared" si="56"/>
        <v>tier - 2</v>
      </c>
      <c r="N635" s="27" t="str">
        <f t="shared" si="57"/>
        <v>tier - 3</v>
      </c>
      <c r="O635" s="44" t="str">
        <f t="shared" si="58"/>
        <v>27-Sep-1975</v>
      </c>
      <c r="P635" s="29">
        <f t="shared" si="59"/>
        <v>48</v>
      </c>
    </row>
    <row r="636" spans="2:16" ht="15.75" customHeight="1" x14ac:dyDescent="0.3">
      <c r="B636" s="12" t="s">
        <v>6153</v>
      </c>
      <c r="C636" s="27">
        <v>1982</v>
      </c>
      <c r="D636" s="13" t="s">
        <v>8316</v>
      </c>
      <c r="E636" s="27">
        <v>27</v>
      </c>
      <c r="F636" s="27">
        <v>0</v>
      </c>
      <c r="G636" s="43">
        <v>5415.66</v>
      </c>
      <c r="H636" s="27" t="s">
        <v>8310</v>
      </c>
      <c r="I636" s="27" t="s">
        <v>8311</v>
      </c>
      <c r="J636" s="27" t="s">
        <v>8312</v>
      </c>
      <c r="K636" s="13" t="str">
        <f t="shared" si="54"/>
        <v>Sep</v>
      </c>
      <c r="L636" s="27">
        <f t="shared" si="55"/>
        <v>1982</v>
      </c>
      <c r="M636" s="27" t="str">
        <f t="shared" si="56"/>
        <v>tier - 2</v>
      </c>
      <c r="N636" s="27" t="str">
        <f t="shared" si="57"/>
        <v>tier - 3</v>
      </c>
      <c r="O636" s="44" t="str">
        <f t="shared" si="58"/>
        <v>27-Sep-1982</v>
      </c>
      <c r="P636" s="29">
        <f t="shared" si="59"/>
        <v>41</v>
      </c>
    </row>
    <row r="637" spans="2:16" ht="15.75" customHeight="1" x14ac:dyDescent="0.3">
      <c r="B637" s="12" t="s">
        <v>6150</v>
      </c>
      <c r="C637" s="27">
        <v>1991</v>
      </c>
      <c r="D637" s="13" t="s">
        <v>8309</v>
      </c>
      <c r="E637" s="27">
        <v>6</v>
      </c>
      <c r="F637" s="27">
        <v>3</v>
      </c>
      <c r="G637" s="43">
        <v>5425.02</v>
      </c>
      <c r="H637" s="27" t="s">
        <v>8310</v>
      </c>
      <c r="I637" s="27" t="s">
        <v>8314</v>
      </c>
      <c r="J637" s="27" t="s">
        <v>8317</v>
      </c>
      <c r="K637" s="13" t="str">
        <f t="shared" si="54"/>
        <v>Jul</v>
      </c>
      <c r="L637" s="27">
        <f t="shared" si="55"/>
        <v>1991</v>
      </c>
      <c r="M637" s="27" t="str">
        <f t="shared" si="56"/>
        <v>tier - 2</v>
      </c>
      <c r="N637" s="27" t="str">
        <f t="shared" si="57"/>
        <v>tier - 1</v>
      </c>
      <c r="O637" s="44" t="str">
        <f t="shared" si="58"/>
        <v>6-Jul-1991</v>
      </c>
      <c r="P637" s="29">
        <f t="shared" si="59"/>
        <v>32</v>
      </c>
    </row>
    <row r="638" spans="2:16" ht="15.75" customHeight="1" x14ac:dyDescent="0.3">
      <c r="B638" s="12" t="s">
        <v>6147</v>
      </c>
      <c r="C638" s="27">
        <v>1992</v>
      </c>
      <c r="D638" s="13" t="s">
        <v>8316</v>
      </c>
      <c r="E638" s="27">
        <v>17</v>
      </c>
      <c r="F638" s="27">
        <v>3</v>
      </c>
      <c r="G638" s="43">
        <v>5428.73</v>
      </c>
      <c r="H638" s="27" t="s">
        <v>8311</v>
      </c>
      <c r="I638" s="27" t="s">
        <v>8314</v>
      </c>
      <c r="J638" s="27" t="s">
        <v>8333</v>
      </c>
      <c r="K638" s="13" t="str">
        <f t="shared" si="54"/>
        <v>Sep</v>
      </c>
      <c r="L638" s="27">
        <f t="shared" si="55"/>
        <v>1992</v>
      </c>
      <c r="M638" s="27" t="str">
        <f t="shared" si="56"/>
        <v>tier - 3</v>
      </c>
      <c r="N638" s="27" t="str">
        <f t="shared" si="57"/>
        <v>tier - 1</v>
      </c>
      <c r="O638" s="44" t="str">
        <f t="shared" si="58"/>
        <v>17-Sep-1992</v>
      </c>
      <c r="P638" s="29">
        <f t="shared" si="59"/>
        <v>31</v>
      </c>
    </row>
    <row r="639" spans="2:16" ht="15.75" customHeight="1" x14ac:dyDescent="0.3">
      <c r="B639" s="12" t="s">
        <v>6143</v>
      </c>
      <c r="C639" s="27">
        <v>1978</v>
      </c>
      <c r="D639" s="13" t="s">
        <v>8315</v>
      </c>
      <c r="E639" s="27">
        <v>8</v>
      </c>
      <c r="F639" s="27">
        <v>2</v>
      </c>
      <c r="G639" s="43">
        <v>5428.98</v>
      </c>
      <c r="H639" s="27" t="s">
        <v>8310</v>
      </c>
      <c r="I639" s="27" t="s">
        <v>8310</v>
      </c>
      <c r="J639" s="27" t="s">
        <v>8317</v>
      </c>
      <c r="K639" s="13" t="str">
        <f t="shared" si="54"/>
        <v>Jun</v>
      </c>
      <c r="L639" s="27">
        <f t="shared" si="55"/>
        <v>1978</v>
      </c>
      <c r="M639" s="27" t="str">
        <f t="shared" si="56"/>
        <v>tier - 2</v>
      </c>
      <c r="N639" s="27" t="str">
        <f t="shared" si="57"/>
        <v>tier - 2</v>
      </c>
      <c r="O639" s="44" t="str">
        <f t="shared" si="58"/>
        <v>8-Jun-1978</v>
      </c>
      <c r="P639" s="29">
        <f t="shared" si="59"/>
        <v>45</v>
      </c>
    </row>
    <row r="640" spans="2:16" ht="15.75" customHeight="1" x14ac:dyDescent="0.3">
      <c r="B640" s="12" t="s">
        <v>6140</v>
      </c>
      <c r="C640" s="27">
        <v>1982</v>
      </c>
      <c r="D640" s="13" t="s">
        <v>8319</v>
      </c>
      <c r="E640" s="27">
        <v>25</v>
      </c>
      <c r="F640" s="27">
        <v>0</v>
      </c>
      <c r="G640" s="43">
        <v>5438.75</v>
      </c>
      <c r="H640" s="27" t="s">
        <v>8311</v>
      </c>
      <c r="I640" s="27" t="s">
        <v>8310</v>
      </c>
      <c r="J640" s="27" t="s">
        <v>8312</v>
      </c>
      <c r="K640" s="13" t="str">
        <f t="shared" si="54"/>
        <v>Aug</v>
      </c>
      <c r="L640" s="27">
        <f t="shared" si="55"/>
        <v>1982</v>
      </c>
      <c r="M640" s="27" t="str">
        <f t="shared" si="56"/>
        <v>tier - 3</v>
      </c>
      <c r="N640" s="27" t="str">
        <f t="shared" si="57"/>
        <v>tier - 2</v>
      </c>
      <c r="O640" s="44" t="str">
        <f t="shared" si="58"/>
        <v>25-Aug-1982</v>
      </c>
      <c r="P640" s="29">
        <f t="shared" si="59"/>
        <v>41</v>
      </c>
    </row>
    <row r="641" spans="2:16" ht="15.75" customHeight="1" x14ac:dyDescent="0.3">
      <c r="B641" s="12" t="s">
        <v>6137</v>
      </c>
      <c r="C641" s="27">
        <v>1986</v>
      </c>
      <c r="D641" s="13" t="s">
        <v>8318</v>
      </c>
      <c r="E641" s="27">
        <v>25</v>
      </c>
      <c r="F641" s="27">
        <v>0</v>
      </c>
      <c r="G641" s="43">
        <v>5458.05</v>
      </c>
      <c r="H641" s="27" t="s">
        <v>8310</v>
      </c>
      <c r="I641" s="27" t="s">
        <v>8310</v>
      </c>
      <c r="J641" s="27" t="s">
        <v>8329</v>
      </c>
      <c r="K641" s="13" t="str">
        <f t="shared" si="54"/>
        <v>Dec</v>
      </c>
      <c r="L641" s="27">
        <f t="shared" si="55"/>
        <v>1986</v>
      </c>
      <c r="M641" s="27" t="str">
        <f t="shared" si="56"/>
        <v>tier - 2</v>
      </c>
      <c r="N641" s="27" t="str">
        <f t="shared" si="57"/>
        <v>tier - 2</v>
      </c>
      <c r="O641" s="44" t="str">
        <f t="shared" si="58"/>
        <v>25-Dec-1986</v>
      </c>
      <c r="P641" s="29">
        <f t="shared" si="59"/>
        <v>37</v>
      </c>
    </row>
    <row r="642" spans="2:16" ht="15.75" customHeight="1" x14ac:dyDescent="0.3">
      <c r="B642" s="12" t="s">
        <v>6134</v>
      </c>
      <c r="C642" s="27">
        <v>1973</v>
      </c>
      <c r="D642" s="13" t="s">
        <v>8320</v>
      </c>
      <c r="E642" s="27">
        <v>24</v>
      </c>
      <c r="F642" s="27">
        <v>0</v>
      </c>
      <c r="G642" s="43">
        <v>5466.88</v>
      </c>
      <c r="H642" s="27" t="s">
        <v>8310</v>
      </c>
      <c r="I642" s="27" t="s">
        <v>8310</v>
      </c>
      <c r="J642" s="27" t="s">
        <v>8312</v>
      </c>
      <c r="K642" s="13" t="str">
        <f t="shared" si="54"/>
        <v>Oct</v>
      </c>
      <c r="L642" s="27">
        <f t="shared" si="55"/>
        <v>1973</v>
      </c>
      <c r="M642" s="27" t="str">
        <f t="shared" si="56"/>
        <v>tier - 2</v>
      </c>
      <c r="N642" s="27" t="str">
        <f t="shared" si="57"/>
        <v>tier - 2</v>
      </c>
      <c r="O642" s="44" t="str">
        <f t="shared" si="58"/>
        <v>24-Oct-1973</v>
      </c>
      <c r="P642" s="29">
        <f t="shared" si="59"/>
        <v>50</v>
      </c>
    </row>
    <row r="643" spans="2:16" ht="15.75" customHeight="1" x14ac:dyDescent="0.3">
      <c r="B643" s="12" t="s">
        <v>6130</v>
      </c>
      <c r="C643" s="27">
        <v>1986</v>
      </c>
      <c r="D643" s="13" t="s">
        <v>8318</v>
      </c>
      <c r="E643" s="27">
        <v>2</v>
      </c>
      <c r="F643" s="27">
        <v>0</v>
      </c>
      <c r="G643" s="43">
        <v>5469.01</v>
      </c>
      <c r="H643" s="27" t="s">
        <v>8310</v>
      </c>
      <c r="I643" s="27" t="s">
        <v>8310</v>
      </c>
      <c r="J643" s="27" t="s">
        <v>8329</v>
      </c>
      <c r="K643" s="13" t="str">
        <f t="shared" ref="K643:K706" si="60">IF(D643="?", "Sep",D643)</f>
        <v>Dec</v>
      </c>
      <c r="L643" s="27">
        <f t="shared" ref="L643:L706" si="61">IF(C643="?","1983",C643)</f>
        <v>1986</v>
      </c>
      <c r="M643" s="27" t="str">
        <f t="shared" ref="M643:M706" si="62">IF(H643="?", "tier - 2",H643)</f>
        <v>tier - 2</v>
      </c>
      <c r="N643" s="27" t="str">
        <f t="shared" ref="N643:N706" si="63">IF(I643="?", "tier - 2", I643)</f>
        <v>tier - 2</v>
      </c>
      <c r="O643" s="44" t="str">
        <f t="shared" ref="O643:O706" si="64">CONCATENATE(E643&amp;"-"&amp;K643&amp;"-"&amp;L643)</f>
        <v>2-Dec-1986</v>
      </c>
      <c r="P643" s="29">
        <f t="shared" ref="P643:P706" si="65">2023-L643</f>
        <v>37</v>
      </c>
    </row>
    <row r="644" spans="2:16" ht="15.75" customHeight="1" x14ac:dyDescent="0.3">
      <c r="B644" s="12" t="s">
        <v>6126</v>
      </c>
      <c r="C644" s="27">
        <v>1986</v>
      </c>
      <c r="D644" s="13" t="s">
        <v>8309</v>
      </c>
      <c r="E644" s="27">
        <v>12</v>
      </c>
      <c r="F644" s="27">
        <v>1</v>
      </c>
      <c r="G644" s="43">
        <v>5472.45</v>
      </c>
      <c r="H644" s="27" t="s">
        <v>8310</v>
      </c>
      <c r="I644" s="27" t="s">
        <v>8311</v>
      </c>
      <c r="J644" s="27" t="s">
        <v>8321</v>
      </c>
      <c r="K644" s="13" t="str">
        <f t="shared" si="60"/>
        <v>Jul</v>
      </c>
      <c r="L644" s="27">
        <f t="shared" si="61"/>
        <v>1986</v>
      </c>
      <c r="M644" s="27" t="str">
        <f t="shared" si="62"/>
        <v>tier - 2</v>
      </c>
      <c r="N644" s="27" t="str">
        <f t="shared" si="63"/>
        <v>tier - 3</v>
      </c>
      <c r="O644" s="44" t="str">
        <f t="shared" si="64"/>
        <v>12-Jul-1986</v>
      </c>
      <c r="P644" s="29">
        <f t="shared" si="65"/>
        <v>37</v>
      </c>
    </row>
    <row r="645" spans="2:16" ht="15.75" customHeight="1" x14ac:dyDescent="0.3">
      <c r="B645" s="12" t="s">
        <v>6123</v>
      </c>
      <c r="C645" s="27">
        <v>1986</v>
      </c>
      <c r="D645" s="13" t="s">
        <v>8316</v>
      </c>
      <c r="E645" s="27">
        <v>30</v>
      </c>
      <c r="F645" s="27">
        <v>1</v>
      </c>
      <c r="G645" s="43">
        <v>5478.04</v>
      </c>
      <c r="H645" s="27" t="s">
        <v>8310</v>
      </c>
      <c r="I645" s="27" t="s">
        <v>8311</v>
      </c>
      <c r="J645" s="27" t="s">
        <v>8312</v>
      </c>
      <c r="K645" s="13" t="str">
        <f t="shared" si="60"/>
        <v>Sep</v>
      </c>
      <c r="L645" s="27">
        <f t="shared" si="61"/>
        <v>1986</v>
      </c>
      <c r="M645" s="27" t="str">
        <f t="shared" si="62"/>
        <v>tier - 2</v>
      </c>
      <c r="N645" s="27" t="str">
        <f t="shared" si="63"/>
        <v>tier - 3</v>
      </c>
      <c r="O645" s="44" t="str">
        <f t="shared" si="64"/>
        <v>30-Sep-1986</v>
      </c>
      <c r="P645" s="29">
        <f t="shared" si="65"/>
        <v>37</v>
      </c>
    </row>
    <row r="646" spans="2:16" ht="15.75" customHeight="1" x14ac:dyDescent="0.3">
      <c r="B646" s="12" t="s">
        <v>6120</v>
      </c>
      <c r="C646" s="27">
        <v>1984</v>
      </c>
      <c r="D646" s="13" t="s">
        <v>8319</v>
      </c>
      <c r="E646" s="27">
        <v>26</v>
      </c>
      <c r="F646" s="27">
        <v>1</v>
      </c>
      <c r="G646" s="43">
        <v>5484.47</v>
      </c>
      <c r="H646" s="27" t="s">
        <v>8310</v>
      </c>
      <c r="I646" s="27" t="s">
        <v>8310</v>
      </c>
      <c r="J646" s="27" t="s">
        <v>8312</v>
      </c>
      <c r="K646" s="13" t="str">
        <f t="shared" si="60"/>
        <v>Aug</v>
      </c>
      <c r="L646" s="27">
        <f t="shared" si="61"/>
        <v>1984</v>
      </c>
      <c r="M646" s="27" t="str">
        <f t="shared" si="62"/>
        <v>tier - 2</v>
      </c>
      <c r="N646" s="27" t="str">
        <f t="shared" si="63"/>
        <v>tier - 2</v>
      </c>
      <c r="O646" s="44" t="str">
        <f t="shared" si="64"/>
        <v>26-Aug-1984</v>
      </c>
      <c r="P646" s="29">
        <f t="shared" si="65"/>
        <v>39</v>
      </c>
    </row>
    <row r="647" spans="2:16" ht="15.75" customHeight="1" x14ac:dyDescent="0.3">
      <c r="B647" s="12" t="s">
        <v>6117</v>
      </c>
      <c r="C647" s="27">
        <v>1984</v>
      </c>
      <c r="D647" s="13" t="s">
        <v>8319</v>
      </c>
      <c r="E647" s="27">
        <v>17</v>
      </c>
      <c r="F647" s="27">
        <v>1</v>
      </c>
      <c r="G647" s="43">
        <v>5488.26</v>
      </c>
      <c r="H647" s="27" t="s">
        <v>8310</v>
      </c>
      <c r="I647" s="27" t="s">
        <v>8311</v>
      </c>
      <c r="J647" s="27" t="s">
        <v>8321</v>
      </c>
      <c r="K647" s="13" t="str">
        <f t="shared" si="60"/>
        <v>Aug</v>
      </c>
      <c r="L647" s="27">
        <f t="shared" si="61"/>
        <v>1984</v>
      </c>
      <c r="M647" s="27" t="str">
        <f t="shared" si="62"/>
        <v>tier - 2</v>
      </c>
      <c r="N647" s="27" t="str">
        <f t="shared" si="63"/>
        <v>tier - 3</v>
      </c>
      <c r="O647" s="44" t="str">
        <f t="shared" si="64"/>
        <v>17-Aug-1984</v>
      </c>
      <c r="P647" s="29">
        <f t="shared" si="65"/>
        <v>39</v>
      </c>
    </row>
    <row r="648" spans="2:16" ht="15.75" customHeight="1" x14ac:dyDescent="0.3">
      <c r="B648" s="12" t="s">
        <v>6113</v>
      </c>
      <c r="C648" s="27">
        <v>1988</v>
      </c>
      <c r="D648" s="13" t="s">
        <v>8309</v>
      </c>
      <c r="E648" s="27">
        <v>29</v>
      </c>
      <c r="F648" s="27">
        <v>3</v>
      </c>
      <c r="G648" s="43">
        <v>5503.36</v>
      </c>
      <c r="H648" s="27" t="s">
        <v>8310</v>
      </c>
      <c r="I648" s="27" t="s">
        <v>8310</v>
      </c>
      <c r="J648" s="27" t="s">
        <v>8317</v>
      </c>
      <c r="K648" s="13" t="str">
        <f t="shared" si="60"/>
        <v>Jul</v>
      </c>
      <c r="L648" s="27">
        <f t="shared" si="61"/>
        <v>1988</v>
      </c>
      <c r="M648" s="27" t="str">
        <f t="shared" si="62"/>
        <v>tier - 2</v>
      </c>
      <c r="N648" s="27" t="str">
        <f t="shared" si="63"/>
        <v>tier - 2</v>
      </c>
      <c r="O648" s="44" t="str">
        <f t="shared" si="64"/>
        <v>29-Jul-1988</v>
      </c>
      <c r="P648" s="29">
        <f t="shared" si="65"/>
        <v>35</v>
      </c>
    </row>
    <row r="649" spans="2:16" ht="15.75" customHeight="1" x14ac:dyDescent="0.3">
      <c r="B649" s="12" t="s">
        <v>6109</v>
      </c>
      <c r="C649" s="27">
        <v>1981</v>
      </c>
      <c r="D649" s="13" t="s">
        <v>8313</v>
      </c>
      <c r="E649" s="27">
        <v>7</v>
      </c>
      <c r="F649" s="27">
        <v>1</v>
      </c>
      <c r="G649" s="43">
        <v>5539.4</v>
      </c>
      <c r="H649" s="27" t="s">
        <v>8310</v>
      </c>
      <c r="I649" s="27" t="s">
        <v>8310</v>
      </c>
      <c r="J649" s="27" t="s">
        <v>8312</v>
      </c>
      <c r="K649" s="13" t="str">
        <f t="shared" si="60"/>
        <v>Nov</v>
      </c>
      <c r="L649" s="27">
        <f t="shared" si="61"/>
        <v>1981</v>
      </c>
      <c r="M649" s="27" t="str">
        <f t="shared" si="62"/>
        <v>tier - 2</v>
      </c>
      <c r="N649" s="27" t="str">
        <f t="shared" si="63"/>
        <v>tier - 2</v>
      </c>
      <c r="O649" s="44" t="str">
        <f t="shared" si="64"/>
        <v>7-Nov-1981</v>
      </c>
      <c r="P649" s="29">
        <f t="shared" si="65"/>
        <v>42</v>
      </c>
    </row>
    <row r="650" spans="2:16" ht="15.75" customHeight="1" x14ac:dyDescent="0.3">
      <c r="B650" s="12" t="s">
        <v>6106</v>
      </c>
      <c r="C650" s="27">
        <v>1980</v>
      </c>
      <c r="D650" s="13" t="s">
        <v>8318</v>
      </c>
      <c r="E650" s="27">
        <v>7</v>
      </c>
      <c r="F650" s="27">
        <v>2</v>
      </c>
      <c r="G650" s="43">
        <v>5540.35</v>
      </c>
      <c r="H650" s="27" t="s">
        <v>8310</v>
      </c>
      <c r="I650" s="27" t="s">
        <v>8310</v>
      </c>
      <c r="J650" s="27" t="s">
        <v>8317</v>
      </c>
      <c r="K650" s="13" t="str">
        <f t="shared" si="60"/>
        <v>Dec</v>
      </c>
      <c r="L650" s="27">
        <f t="shared" si="61"/>
        <v>1980</v>
      </c>
      <c r="M650" s="27" t="str">
        <f t="shared" si="62"/>
        <v>tier - 2</v>
      </c>
      <c r="N650" s="27" t="str">
        <f t="shared" si="63"/>
        <v>tier - 2</v>
      </c>
      <c r="O650" s="44" t="str">
        <f t="shared" si="64"/>
        <v>7-Dec-1980</v>
      </c>
      <c r="P650" s="29">
        <f t="shared" si="65"/>
        <v>43</v>
      </c>
    </row>
    <row r="651" spans="2:16" ht="15.75" customHeight="1" x14ac:dyDescent="0.3">
      <c r="B651" s="12" t="s">
        <v>6102</v>
      </c>
      <c r="C651" s="27">
        <v>1999</v>
      </c>
      <c r="D651" s="13" t="s">
        <v>8316</v>
      </c>
      <c r="E651" s="27">
        <v>22</v>
      </c>
      <c r="F651" s="27">
        <v>0</v>
      </c>
      <c r="G651" s="43">
        <v>5552.61</v>
      </c>
      <c r="H651" s="27" t="s">
        <v>8310</v>
      </c>
      <c r="I651" s="27" t="s">
        <v>8311</v>
      </c>
      <c r="J651" s="27" t="s">
        <v>8335</v>
      </c>
      <c r="K651" s="13" t="str">
        <f t="shared" si="60"/>
        <v>Sep</v>
      </c>
      <c r="L651" s="27">
        <f t="shared" si="61"/>
        <v>1999</v>
      </c>
      <c r="M651" s="27" t="str">
        <f t="shared" si="62"/>
        <v>tier - 2</v>
      </c>
      <c r="N651" s="27" t="str">
        <f t="shared" si="63"/>
        <v>tier - 3</v>
      </c>
      <c r="O651" s="44" t="str">
        <f t="shared" si="64"/>
        <v>22-Sep-1999</v>
      </c>
      <c r="P651" s="29">
        <f t="shared" si="65"/>
        <v>24</v>
      </c>
    </row>
    <row r="652" spans="2:16" ht="15.75" customHeight="1" x14ac:dyDescent="0.3">
      <c r="B652" s="12" t="s">
        <v>6098</v>
      </c>
      <c r="C652" s="27">
        <v>1974</v>
      </c>
      <c r="D652" s="13" t="s">
        <v>8316</v>
      </c>
      <c r="E652" s="27">
        <v>18</v>
      </c>
      <c r="F652" s="27">
        <v>0</v>
      </c>
      <c r="G652" s="43">
        <v>5576.35</v>
      </c>
      <c r="H652" s="27" t="s">
        <v>8310</v>
      </c>
      <c r="I652" s="27" t="s">
        <v>8311</v>
      </c>
      <c r="J652" s="27" t="s">
        <v>8312</v>
      </c>
      <c r="K652" s="13" t="str">
        <f t="shared" si="60"/>
        <v>Sep</v>
      </c>
      <c r="L652" s="27">
        <f t="shared" si="61"/>
        <v>1974</v>
      </c>
      <c r="M652" s="27" t="str">
        <f t="shared" si="62"/>
        <v>tier - 2</v>
      </c>
      <c r="N652" s="27" t="str">
        <f t="shared" si="63"/>
        <v>tier - 3</v>
      </c>
      <c r="O652" s="44" t="str">
        <f t="shared" si="64"/>
        <v>18-Sep-1974</v>
      </c>
      <c r="P652" s="29">
        <f t="shared" si="65"/>
        <v>49</v>
      </c>
    </row>
    <row r="653" spans="2:16" ht="15.75" customHeight="1" x14ac:dyDescent="0.3">
      <c r="B653" s="12" t="s">
        <v>6095</v>
      </c>
      <c r="C653" s="27">
        <v>1985</v>
      </c>
      <c r="D653" s="13" t="s">
        <v>8316</v>
      </c>
      <c r="E653" s="27">
        <v>5</v>
      </c>
      <c r="F653" s="27">
        <v>3</v>
      </c>
      <c r="G653" s="43">
        <v>5582.95</v>
      </c>
      <c r="H653" s="27" t="s">
        <v>8310</v>
      </c>
      <c r="I653" s="27" t="s">
        <v>8314</v>
      </c>
      <c r="J653" s="27" t="s">
        <v>8317</v>
      </c>
      <c r="K653" s="13" t="str">
        <f t="shared" si="60"/>
        <v>Sep</v>
      </c>
      <c r="L653" s="27">
        <f t="shared" si="61"/>
        <v>1985</v>
      </c>
      <c r="M653" s="27" t="str">
        <f t="shared" si="62"/>
        <v>tier - 2</v>
      </c>
      <c r="N653" s="27" t="str">
        <f t="shared" si="63"/>
        <v>tier - 1</v>
      </c>
      <c r="O653" s="44" t="str">
        <f t="shared" si="64"/>
        <v>5-Sep-1985</v>
      </c>
      <c r="P653" s="29">
        <f t="shared" si="65"/>
        <v>38</v>
      </c>
    </row>
    <row r="654" spans="2:16" ht="15.75" customHeight="1" x14ac:dyDescent="0.3">
      <c r="B654" s="12" t="s">
        <v>6092</v>
      </c>
      <c r="C654" s="27">
        <v>1986</v>
      </c>
      <c r="D654" s="13" t="s">
        <v>8313</v>
      </c>
      <c r="E654" s="27">
        <v>21</v>
      </c>
      <c r="F654" s="27">
        <v>2</v>
      </c>
      <c r="G654" s="43">
        <v>5584.31</v>
      </c>
      <c r="H654" s="27" t="s">
        <v>8311</v>
      </c>
      <c r="I654" s="27" t="s">
        <v>8314</v>
      </c>
      <c r="J654" s="27" t="s">
        <v>8312</v>
      </c>
      <c r="K654" s="13" t="str">
        <f t="shared" si="60"/>
        <v>Nov</v>
      </c>
      <c r="L654" s="27">
        <f t="shared" si="61"/>
        <v>1986</v>
      </c>
      <c r="M654" s="27" t="str">
        <f t="shared" si="62"/>
        <v>tier - 3</v>
      </c>
      <c r="N654" s="27" t="str">
        <f t="shared" si="63"/>
        <v>tier - 1</v>
      </c>
      <c r="O654" s="44" t="str">
        <f t="shared" si="64"/>
        <v>21-Nov-1986</v>
      </c>
      <c r="P654" s="29">
        <f t="shared" si="65"/>
        <v>37</v>
      </c>
    </row>
    <row r="655" spans="2:16" ht="15.75" customHeight="1" x14ac:dyDescent="0.3">
      <c r="B655" s="12" t="s">
        <v>6089</v>
      </c>
      <c r="C655" s="27">
        <v>1983</v>
      </c>
      <c r="D655" s="13" t="s">
        <v>8320</v>
      </c>
      <c r="E655" s="27">
        <v>3</v>
      </c>
      <c r="F655" s="27">
        <v>3</v>
      </c>
      <c r="G655" s="43">
        <v>5587.59</v>
      </c>
      <c r="H655" s="27" t="s">
        <v>8310</v>
      </c>
      <c r="I655" s="27" t="s">
        <v>8314</v>
      </c>
      <c r="J655" s="27" t="s">
        <v>8312</v>
      </c>
      <c r="K655" s="13" t="str">
        <f t="shared" si="60"/>
        <v>Oct</v>
      </c>
      <c r="L655" s="27">
        <f t="shared" si="61"/>
        <v>1983</v>
      </c>
      <c r="M655" s="27" t="str">
        <f t="shared" si="62"/>
        <v>tier - 2</v>
      </c>
      <c r="N655" s="27" t="str">
        <f t="shared" si="63"/>
        <v>tier - 1</v>
      </c>
      <c r="O655" s="44" t="str">
        <f t="shared" si="64"/>
        <v>3-Oct-1983</v>
      </c>
      <c r="P655" s="29">
        <f t="shared" si="65"/>
        <v>40</v>
      </c>
    </row>
    <row r="656" spans="2:16" ht="15.75" customHeight="1" x14ac:dyDescent="0.3">
      <c r="B656" s="12" t="s">
        <v>6086</v>
      </c>
      <c r="C656" s="27">
        <v>1988</v>
      </c>
      <c r="D656" s="13" t="s">
        <v>8313</v>
      </c>
      <c r="E656" s="27">
        <v>18</v>
      </c>
      <c r="F656" s="27">
        <v>1</v>
      </c>
      <c r="G656" s="43">
        <v>5594.85</v>
      </c>
      <c r="H656" s="27" t="s">
        <v>8310</v>
      </c>
      <c r="I656" s="27" t="s">
        <v>8311</v>
      </c>
      <c r="J656" s="27" t="s">
        <v>8329</v>
      </c>
      <c r="K656" s="13" t="str">
        <f t="shared" si="60"/>
        <v>Nov</v>
      </c>
      <c r="L656" s="27">
        <f t="shared" si="61"/>
        <v>1988</v>
      </c>
      <c r="M656" s="27" t="str">
        <f t="shared" si="62"/>
        <v>tier - 2</v>
      </c>
      <c r="N656" s="27" t="str">
        <f t="shared" si="63"/>
        <v>tier - 3</v>
      </c>
      <c r="O656" s="44" t="str">
        <f t="shared" si="64"/>
        <v>18-Nov-1988</v>
      </c>
      <c r="P656" s="29">
        <f t="shared" si="65"/>
        <v>35</v>
      </c>
    </row>
    <row r="657" spans="2:16" ht="15.75" customHeight="1" x14ac:dyDescent="0.3">
      <c r="B657" s="12" t="s">
        <v>6083</v>
      </c>
      <c r="C657" s="27">
        <v>1978</v>
      </c>
      <c r="D657" s="13" t="s">
        <v>8316</v>
      </c>
      <c r="E657" s="27">
        <v>11</v>
      </c>
      <c r="F657" s="27">
        <v>2</v>
      </c>
      <c r="G657" s="43">
        <v>5612.83</v>
      </c>
      <c r="H657" s="27" t="s">
        <v>8310</v>
      </c>
      <c r="I657" s="27" t="s">
        <v>8311</v>
      </c>
      <c r="J657" s="27" t="s">
        <v>8312</v>
      </c>
      <c r="K657" s="13" t="str">
        <f t="shared" si="60"/>
        <v>Sep</v>
      </c>
      <c r="L657" s="27">
        <f t="shared" si="61"/>
        <v>1978</v>
      </c>
      <c r="M657" s="27" t="str">
        <f t="shared" si="62"/>
        <v>tier - 2</v>
      </c>
      <c r="N657" s="27" t="str">
        <f t="shared" si="63"/>
        <v>tier - 3</v>
      </c>
      <c r="O657" s="44" t="str">
        <f t="shared" si="64"/>
        <v>11-Sep-1978</v>
      </c>
      <c r="P657" s="29">
        <f t="shared" si="65"/>
        <v>45</v>
      </c>
    </row>
    <row r="658" spans="2:16" ht="15.75" customHeight="1" x14ac:dyDescent="0.3">
      <c r="B658" s="12" t="s">
        <v>6080</v>
      </c>
      <c r="C658" s="27">
        <v>1994</v>
      </c>
      <c r="D658" s="13" t="s">
        <v>8313</v>
      </c>
      <c r="E658" s="27">
        <v>15</v>
      </c>
      <c r="F658" s="27">
        <v>5</v>
      </c>
      <c r="G658" s="43">
        <v>5615.37</v>
      </c>
      <c r="H658" s="27" t="s">
        <v>8310</v>
      </c>
      <c r="I658" s="27" t="s">
        <v>8311</v>
      </c>
      <c r="J658" s="27" t="s">
        <v>8321</v>
      </c>
      <c r="K658" s="13" t="str">
        <f t="shared" si="60"/>
        <v>Nov</v>
      </c>
      <c r="L658" s="27">
        <f t="shared" si="61"/>
        <v>1994</v>
      </c>
      <c r="M658" s="27" t="str">
        <f t="shared" si="62"/>
        <v>tier - 2</v>
      </c>
      <c r="N658" s="27" t="str">
        <f t="shared" si="63"/>
        <v>tier - 3</v>
      </c>
      <c r="O658" s="44" t="str">
        <f t="shared" si="64"/>
        <v>15-Nov-1994</v>
      </c>
      <c r="P658" s="29">
        <f t="shared" si="65"/>
        <v>29</v>
      </c>
    </row>
    <row r="659" spans="2:16" ht="15.75" customHeight="1" x14ac:dyDescent="0.3">
      <c r="B659" s="12" t="s">
        <v>6076</v>
      </c>
      <c r="C659" s="27">
        <v>1987</v>
      </c>
      <c r="D659" s="13" t="s">
        <v>8318</v>
      </c>
      <c r="E659" s="27">
        <v>9</v>
      </c>
      <c r="F659" s="27">
        <v>1</v>
      </c>
      <c r="G659" s="43">
        <v>5630.46</v>
      </c>
      <c r="H659" s="27" t="s">
        <v>8310</v>
      </c>
      <c r="I659" s="27" t="s">
        <v>8311</v>
      </c>
      <c r="J659" s="27" t="s">
        <v>8317</v>
      </c>
      <c r="K659" s="13" t="str">
        <f t="shared" si="60"/>
        <v>Dec</v>
      </c>
      <c r="L659" s="27">
        <f t="shared" si="61"/>
        <v>1987</v>
      </c>
      <c r="M659" s="27" t="str">
        <f t="shared" si="62"/>
        <v>tier - 2</v>
      </c>
      <c r="N659" s="27" t="str">
        <f t="shared" si="63"/>
        <v>tier - 3</v>
      </c>
      <c r="O659" s="44" t="str">
        <f t="shared" si="64"/>
        <v>9-Dec-1987</v>
      </c>
      <c r="P659" s="29">
        <f t="shared" si="65"/>
        <v>36</v>
      </c>
    </row>
    <row r="660" spans="2:16" ht="15.75" customHeight="1" x14ac:dyDescent="0.3">
      <c r="B660" s="12" t="s">
        <v>6073</v>
      </c>
      <c r="C660" s="27">
        <v>1983</v>
      </c>
      <c r="D660" s="13" t="s">
        <v>8315</v>
      </c>
      <c r="E660" s="27">
        <v>8</v>
      </c>
      <c r="F660" s="27">
        <v>0</v>
      </c>
      <c r="G660" s="43">
        <v>5649.72</v>
      </c>
      <c r="H660" s="27" t="s">
        <v>8310</v>
      </c>
      <c r="I660" s="27" t="s">
        <v>8311</v>
      </c>
      <c r="J660" s="27" t="s">
        <v>8321</v>
      </c>
      <c r="K660" s="13" t="str">
        <f t="shared" si="60"/>
        <v>Jun</v>
      </c>
      <c r="L660" s="27">
        <f t="shared" si="61"/>
        <v>1983</v>
      </c>
      <c r="M660" s="27" t="str">
        <f t="shared" si="62"/>
        <v>tier - 2</v>
      </c>
      <c r="N660" s="27" t="str">
        <f t="shared" si="63"/>
        <v>tier - 3</v>
      </c>
      <c r="O660" s="44" t="str">
        <f t="shared" si="64"/>
        <v>8-Jun-1983</v>
      </c>
      <c r="P660" s="29">
        <f t="shared" si="65"/>
        <v>40</v>
      </c>
    </row>
    <row r="661" spans="2:16" ht="15.75" customHeight="1" x14ac:dyDescent="0.3">
      <c r="B661" s="12" t="s">
        <v>6069</v>
      </c>
      <c r="C661" s="27">
        <v>1978</v>
      </c>
      <c r="D661" s="13" t="s">
        <v>8316</v>
      </c>
      <c r="E661" s="27">
        <v>27</v>
      </c>
      <c r="F661" s="27">
        <v>2</v>
      </c>
      <c r="G661" s="43">
        <v>5650.14</v>
      </c>
      <c r="H661" s="27" t="s">
        <v>8310</v>
      </c>
      <c r="I661" s="27" t="s">
        <v>8314</v>
      </c>
      <c r="J661" s="27" t="s">
        <v>8312</v>
      </c>
      <c r="K661" s="13" t="str">
        <f t="shared" si="60"/>
        <v>Sep</v>
      </c>
      <c r="L661" s="27">
        <f t="shared" si="61"/>
        <v>1978</v>
      </c>
      <c r="M661" s="27" t="str">
        <f t="shared" si="62"/>
        <v>tier - 2</v>
      </c>
      <c r="N661" s="27" t="str">
        <f t="shared" si="63"/>
        <v>tier - 1</v>
      </c>
      <c r="O661" s="44" t="str">
        <f t="shared" si="64"/>
        <v>27-Sep-1978</v>
      </c>
      <c r="P661" s="29">
        <f t="shared" si="65"/>
        <v>45</v>
      </c>
    </row>
    <row r="662" spans="2:16" ht="15.75" customHeight="1" x14ac:dyDescent="0.3">
      <c r="B662" s="12" t="s">
        <v>6065</v>
      </c>
      <c r="C662" s="27">
        <v>1983</v>
      </c>
      <c r="D662" s="13" t="s">
        <v>8316</v>
      </c>
      <c r="E662" s="27">
        <v>3</v>
      </c>
      <c r="F662" s="27">
        <v>0</v>
      </c>
      <c r="G662" s="43">
        <v>5662.23</v>
      </c>
      <c r="H662" s="27" t="s">
        <v>8310</v>
      </c>
      <c r="I662" s="27" t="s">
        <v>8314</v>
      </c>
      <c r="J662" s="27" t="s">
        <v>8312</v>
      </c>
      <c r="K662" s="13" t="str">
        <f t="shared" si="60"/>
        <v>Sep</v>
      </c>
      <c r="L662" s="27">
        <f t="shared" si="61"/>
        <v>1983</v>
      </c>
      <c r="M662" s="27" t="str">
        <f t="shared" si="62"/>
        <v>tier - 2</v>
      </c>
      <c r="N662" s="27" t="str">
        <f t="shared" si="63"/>
        <v>tier - 1</v>
      </c>
      <c r="O662" s="44" t="str">
        <f t="shared" si="64"/>
        <v>3-Sep-1983</v>
      </c>
      <c r="P662" s="29">
        <f t="shared" si="65"/>
        <v>40</v>
      </c>
    </row>
    <row r="663" spans="2:16" ht="15.75" customHeight="1" x14ac:dyDescent="0.3">
      <c r="B663" s="12" t="s">
        <v>6061</v>
      </c>
      <c r="C663" s="27">
        <v>1984</v>
      </c>
      <c r="D663" s="13" t="s">
        <v>8319</v>
      </c>
      <c r="E663" s="27">
        <v>12</v>
      </c>
      <c r="F663" s="27">
        <v>3</v>
      </c>
      <c r="G663" s="43">
        <v>5679.13</v>
      </c>
      <c r="H663" s="27" t="s">
        <v>8310</v>
      </c>
      <c r="I663" s="27" t="s">
        <v>8310</v>
      </c>
      <c r="J663" s="27" t="s">
        <v>8312</v>
      </c>
      <c r="K663" s="13" t="str">
        <f t="shared" si="60"/>
        <v>Aug</v>
      </c>
      <c r="L663" s="27">
        <f t="shared" si="61"/>
        <v>1984</v>
      </c>
      <c r="M663" s="27" t="str">
        <f t="shared" si="62"/>
        <v>tier - 2</v>
      </c>
      <c r="N663" s="27" t="str">
        <f t="shared" si="63"/>
        <v>tier - 2</v>
      </c>
      <c r="O663" s="44" t="str">
        <f t="shared" si="64"/>
        <v>12-Aug-1984</v>
      </c>
      <c r="P663" s="29">
        <f t="shared" si="65"/>
        <v>39</v>
      </c>
    </row>
    <row r="664" spans="2:16" ht="15.75" customHeight="1" x14ac:dyDescent="0.3">
      <c r="B664" s="12" t="s">
        <v>6057</v>
      </c>
      <c r="C664" s="27">
        <v>1972</v>
      </c>
      <c r="D664" s="13" t="s">
        <v>8320</v>
      </c>
      <c r="E664" s="27">
        <v>28</v>
      </c>
      <c r="F664" s="27">
        <v>0</v>
      </c>
      <c r="G664" s="43">
        <v>5690.79</v>
      </c>
      <c r="H664" s="27" t="s">
        <v>8310</v>
      </c>
      <c r="I664" s="27" t="s">
        <v>8314</v>
      </c>
      <c r="J664" s="27" t="s">
        <v>8312</v>
      </c>
      <c r="K664" s="13" t="str">
        <f t="shared" si="60"/>
        <v>Oct</v>
      </c>
      <c r="L664" s="27">
        <f t="shared" si="61"/>
        <v>1972</v>
      </c>
      <c r="M664" s="27" t="str">
        <f t="shared" si="62"/>
        <v>tier - 2</v>
      </c>
      <c r="N664" s="27" t="str">
        <f t="shared" si="63"/>
        <v>tier - 1</v>
      </c>
      <c r="O664" s="44" t="str">
        <f t="shared" si="64"/>
        <v>28-Oct-1972</v>
      </c>
      <c r="P664" s="29">
        <f t="shared" si="65"/>
        <v>51</v>
      </c>
    </row>
    <row r="665" spans="2:16" ht="15.75" customHeight="1" x14ac:dyDescent="0.3">
      <c r="B665" s="12" t="s">
        <v>6054</v>
      </c>
      <c r="C665" s="27">
        <v>1992</v>
      </c>
      <c r="D665" s="13" t="s">
        <v>8313</v>
      </c>
      <c r="E665" s="27">
        <v>3</v>
      </c>
      <c r="F665" s="27">
        <v>3</v>
      </c>
      <c r="G665" s="43">
        <v>5693.43</v>
      </c>
      <c r="H665" s="27" t="s">
        <v>8310</v>
      </c>
      <c r="I665" s="27" t="s">
        <v>8311</v>
      </c>
      <c r="J665" s="27" t="s">
        <v>8317</v>
      </c>
      <c r="K665" s="13" t="str">
        <f t="shared" si="60"/>
        <v>Nov</v>
      </c>
      <c r="L665" s="27">
        <f t="shared" si="61"/>
        <v>1992</v>
      </c>
      <c r="M665" s="27" t="str">
        <f t="shared" si="62"/>
        <v>tier - 2</v>
      </c>
      <c r="N665" s="27" t="str">
        <f t="shared" si="63"/>
        <v>tier - 3</v>
      </c>
      <c r="O665" s="44" t="str">
        <f t="shared" si="64"/>
        <v>3-Nov-1992</v>
      </c>
      <c r="P665" s="29">
        <f t="shared" si="65"/>
        <v>31</v>
      </c>
    </row>
    <row r="666" spans="2:16" ht="15.75" customHeight="1" x14ac:dyDescent="0.3">
      <c r="B666" s="12" t="s">
        <v>6051</v>
      </c>
      <c r="C666" s="27">
        <v>1974</v>
      </c>
      <c r="D666" s="13" t="s">
        <v>8309</v>
      </c>
      <c r="E666" s="27">
        <v>6</v>
      </c>
      <c r="F666" s="27">
        <v>0</v>
      </c>
      <c r="G666" s="43">
        <v>5698.74</v>
      </c>
      <c r="H666" s="27" t="s">
        <v>8310</v>
      </c>
      <c r="I666" s="27" t="s">
        <v>8310</v>
      </c>
      <c r="J666" s="27" t="s">
        <v>8317</v>
      </c>
      <c r="K666" s="13" t="str">
        <f t="shared" si="60"/>
        <v>Jul</v>
      </c>
      <c r="L666" s="27">
        <f t="shared" si="61"/>
        <v>1974</v>
      </c>
      <c r="M666" s="27" t="str">
        <f t="shared" si="62"/>
        <v>tier - 2</v>
      </c>
      <c r="N666" s="27" t="str">
        <f t="shared" si="63"/>
        <v>tier - 2</v>
      </c>
      <c r="O666" s="44" t="str">
        <f t="shared" si="64"/>
        <v>6-Jul-1974</v>
      </c>
      <c r="P666" s="29">
        <f t="shared" si="65"/>
        <v>49</v>
      </c>
    </row>
    <row r="667" spans="2:16" ht="15.75" customHeight="1" x14ac:dyDescent="0.3">
      <c r="B667" s="12" t="s">
        <v>6048</v>
      </c>
      <c r="C667" s="27">
        <v>1981</v>
      </c>
      <c r="D667" s="13" t="s">
        <v>8315</v>
      </c>
      <c r="E667" s="27">
        <v>15</v>
      </c>
      <c r="F667" s="27">
        <v>0</v>
      </c>
      <c r="G667" s="43">
        <v>5699.84</v>
      </c>
      <c r="H667" s="27" t="s">
        <v>8310</v>
      </c>
      <c r="I667" s="27" t="s">
        <v>8311</v>
      </c>
      <c r="J667" s="27" t="s">
        <v>8312</v>
      </c>
      <c r="K667" s="13" t="str">
        <f t="shared" si="60"/>
        <v>Jun</v>
      </c>
      <c r="L667" s="27">
        <f t="shared" si="61"/>
        <v>1981</v>
      </c>
      <c r="M667" s="27" t="str">
        <f t="shared" si="62"/>
        <v>tier - 2</v>
      </c>
      <c r="N667" s="27" t="str">
        <f t="shared" si="63"/>
        <v>tier - 3</v>
      </c>
      <c r="O667" s="44" t="str">
        <f t="shared" si="64"/>
        <v>15-Jun-1981</v>
      </c>
      <c r="P667" s="29">
        <f t="shared" si="65"/>
        <v>42</v>
      </c>
    </row>
    <row r="668" spans="2:16" ht="15.75" customHeight="1" x14ac:dyDescent="0.3">
      <c r="B668" s="12" t="s">
        <v>6045</v>
      </c>
      <c r="C668" s="27">
        <v>1993</v>
      </c>
      <c r="D668" s="13" t="s">
        <v>8313</v>
      </c>
      <c r="E668" s="27">
        <v>3</v>
      </c>
      <c r="F668" s="27">
        <v>4</v>
      </c>
      <c r="G668" s="43">
        <v>5708.87</v>
      </c>
      <c r="H668" s="27" t="s">
        <v>8310</v>
      </c>
      <c r="I668" s="27" t="s">
        <v>8314</v>
      </c>
      <c r="J668" s="27" t="s">
        <v>8321</v>
      </c>
      <c r="K668" s="13" t="str">
        <f t="shared" si="60"/>
        <v>Nov</v>
      </c>
      <c r="L668" s="27">
        <f t="shared" si="61"/>
        <v>1993</v>
      </c>
      <c r="M668" s="27" t="str">
        <f t="shared" si="62"/>
        <v>tier - 2</v>
      </c>
      <c r="N668" s="27" t="str">
        <f t="shared" si="63"/>
        <v>tier - 1</v>
      </c>
      <c r="O668" s="44" t="str">
        <f t="shared" si="64"/>
        <v>3-Nov-1993</v>
      </c>
      <c r="P668" s="29">
        <f t="shared" si="65"/>
        <v>30</v>
      </c>
    </row>
    <row r="669" spans="2:16" ht="15.75" customHeight="1" x14ac:dyDescent="0.3">
      <c r="B669" s="12" t="s">
        <v>6041</v>
      </c>
      <c r="C669" s="27">
        <v>1981</v>
      </c>
      <c r="D669" s="13" t="s">
        <v>8319</v>
      </c>
      <c r="E669" s="27">
        <v>30</v>
      </c>
      <c r="F669" s="27">
        <v>0</v>
      </c>
      <c r="G669" s="43">
        <v>5709.16</v>
      </c>
      <c r="H669" s="27" t="s">
        <v>8311</v>
      </c>
      <c r="I669" s="27" t="s">
        <v>8311</v>
      </c>
      <c r="J669" s="27" t="s">
        <v>8312</v>
      </c>
      <c r="K669" s="13" t="str">
        <f t="shared" si="60"/>
        <v>Aug</v>
      </c>
      <c r="L669" s="27">
        <f t="shared" si="61"/>
        <v>1981</v>
      </c>
      <c r="M669" s="27" t="str">
        <f t="shared" si="62"/>
        <v>tier - 3</v>
      </c>
      <c r="N669" s="27" t="str">
        <f t="shared" si="63"/>
        <v>tier - 3</v>
      </c>
      <c r="O669" s="44" t="str">
        <f t="shared" si="64"/>
        <v>30-Aug-1981</v>
      </c>
      <c r="P669" s="29">
        <f t="shared" si="65"/>
        <v>42</v>
      </c>
    </row>
    <row r="670" spans="2:16" ht="15.75" customHeight="1" x14ac:dyDescent="0.3">
      <c r="B670" s="12" t="s">
        <v>6039</v>
      </c>
      <c r="C670" s="27">
        <v>1971</v>
      </c>
      <c r="D670" s="13" t="s">
        <v>8318</v>
      </c>
      <c r="E670" s="27">
        <v>18</v>
      </c>
      <c r="F670" s="27">
        <v>0</v>
      </c>
      <c r="G670" s="43">
        <v>5720.38</v>
      </c>
      <c r="H670" s="27" t="s">
        <v>8310</v>
      </c>
      <c r="I670" s="27" t="s">
        <v>8314</v>
      </c>
      <c r="J670" s="27" t="s">
        <v>8312</v>
      </c>
      <c r="K670" s="13" t="str">
        <f t="shared" si="60"/>
        <v>Dec</v>
      </c>
      <c r="L670" s="27">
        <f t="shared" si="61"/>
        <v>1971</v>
      </c>
      <c r="M670" s="27" t="str">
        <f t="shared" si="62"/>
        <v>tier - 2</v>
      </c>
      <c r="N670" s="27" t="str">
        <f t="shared" si="63"/>
        <v>tier - 1</v>
      </c>
      <c r="O670" s="44" t="str">
        <f t="shared" si="64"/>
        <v>18-Dec-1971</v>
      </c>
      <c r="P670" s="29">
        <f t="shared" si="65"/>
        <v>52</v>
      </c>
    </row>
    <row r="671" spans="2:16" ht="15.75" customHeight="1" x14ac:dyDescent="0.3">
      <c r="B671" s="12" t="s">
        <v>6035</v>
      </c>
      <c r="C671" s="27">
        <v>1987</v>
      </c>
      <c r="D671" s="13" t="s">
        <v>8320</v>
      </c>
      <c r="E671" s="27">
        <v>19</v>
      </c>
      <c r="F671" s="27">
        <v>2</v>
      </c>
      <c r="G671" s="43">
        <v>5729.01</v>
      </c>
      <c r="H671" s="27" t="s">
        <v>8314</v>
      </c>
      <c r="I671" s="27" t="s">
        <v>8310</v>
      </c>
      <c r="J671" s="27" t="s">
        <v>8317</v>
      </c>
      <c r="K671" s="13" t="str">
        <f t="shared" si="60"/>
        <v>Oct</v>
      </c>
      <c r="L671" s="27">
        <f t="shared" si="61"/>
        <v>1987</v>
      </c>
      <c r="M671" s="27" t="str">
        <f t="shared" si="62"/>
        <v>tier - 1</v>
      </c>
      <c r="N671" s="27" t="str">
        <f t="shared" si="63"/>
        <v>tier - 2</v>
      </c>
      <c r="O671" s="44" t="str">
        <f t="shared" si="64"/>
        <v>19-Oct-1987</v>
      </c>
      <c r="P671" s="29">
        <f t="shared" si="65"/>
        <v>36</v>
      </c>
    </row>
    <row r="672" spans="2:16" ht="15.75" customHeight="1" x14ac:dyDescent="0.3">
      <c r="B672" s="12" t="s">
        <v>6032</v>
      </c>
      <c r="C672" s="27">
        <v>1972</v>
      </c>
      <c r="D672" s="13" t="s">
        <v>8319</v>
      </c>
      <c r="E672" s="27">
        <v>21</v>
      </c>
      <c r="F672" s="27">
        <v>0</v>
      </c>
      <c r="G672" s="43">
        <v>5741.67</v>
      </c>
      <c r="H672" s="27" t="s">
        <v>8310</v>
      </c>
      <c r="I672" s="27" t="s">
        <v>8311</v>
      </c>
      <c r="J672" s="27" t="s">
        <v>8312</v>
      </c>
      <c r="K672" s="13" t="str">
        <f t="shared" si="60"/>
        <v>Aug</v>
      </c>
      <c r="L672" s="27">
        <f t="shared" si="61"/>
        <v>1972</v>
      </c>
      <c r="M672" s="27" t="str">
        <f t="shared" si="62"/>
        <v>tier - 2</v>
      </c>
      <c r="N672" s="27" t="str">
        <f t="shared" si="63"/>
        <v>tier - 3</v>
      </c>
      <c r="O672" s="44" t="str">
        <f t="shared" si="64"/>
        <v>21-Aug-1972</v>
      </c>
      <c r="P672" s="29">
        <f t="shared" si="65"/>
        <v>51</v>
      </c>
    </row>
    <row r="673" spans="2:16" ht="15.75" customHeight="1" x14ac:dyDescent="0.3">
      <c r="B673" s="12" t="s">
        <v>6029</v>
      </c>
      <c r="C673" s="27">
        <v>1993</v>
      </c>
      <c r="D673" s="13" t="s">
        <v>8315</v>
      </c>
      <c r="E673" s="27">
        <v>10</v>
      </c>
      <c r="F673" s="27">
        <v>0</v>
      </c>
      <c r="G673" s="43">
        <v>5748.13</v>
      </c>
      <c r="H673" s="27" t="s">
        <v>8310</v>
      </c>
      <c r="I673" s="27" t="s">
        <v>8314</v>
      </c>
      <c r="J673" s="27" t="s">
        <v>8332</v>
      </c>
      <c r="K673" s="13" t="str">
        <f t="shared" si="60"/>
        <v>Jun</v>
      </c>
      <c r="L673" s="27">
        <f t="shared" si="61"/>
        <v>1993</v>
      </c>
      <c r="M673" s="27" t="str">
        <f t="shared" si="62"/>
        <v>tier - 2</v>
      </c>
      <c r="N673" s="27" t="str">
        <f t="shared" si="63"/>
        <v>tier - 1</v>
      </c>
      <c r="O673" s="44" t="str">
        <f t="shared" si="64"/>
        <v>10-Jun-1993</v>
      </c>
      <c r="P673" s="29">
        <f t="shared" si="65"/>
        <v>30</v>
      </c>
    </row>
    <row r="674" spans="2:16" ht="15.75" customHeight="1" x14ac:dyDescent="0.3">
      <c r="B674" s="12" t="s">
        <v>6025</v>
      </c>
      <c r="C674" s="27">
        <v>1983</v>
      </c>
      <c r="D674" s="13" t="s">
        <v>8319</v>
      </c>
      <c r="E674" s="27">
        <v>30</v>
      </c>
      <c r="F674" s="27">
        <v>0</v>
      </c>
      <c r="G674" s="43">
        <v>5757.41</v>
      </c>
      <c r="H674" s="27" t="s">
        <v>8310</v>
      </c>
      <c r="I674" s="27" t="s">
        <v>8311</v>
      </c>
      <c r="J674" s="27" t="s">
        <v>8325</v>
      </c>
      <c r="K674" s="13" t="str">
        <f t="shared" si="60"/>
        <v>Aug</v>
      </c>
      <c r="L674" s="27">
        <f t="shared" si="61"/>
        <v>1983</v>
      </c>
      <c r="M674" s="27" t="str">
        <f t="shared" si="62"/>
        <v>tier - 2</v>
      </c>
      <c r="N674" s="27" t="str">
        <f t="shared" si="63"/>
        <v>tier - 3</v>
      </c>
      <c r="O674" s="44" t="str">
        <f t="shared" si="64"/>
        <v>30-Aug-1983</v>
      </c>
      <c r="P674" s="29">
        <f t="shared" si="65"/>
        <v>40</v>
      </c>
    </row>
    <row r="675" spans="2:16" ht="15.75" customHeight="1" x14ac:dyDescent="0.3">
      <c r="B675" s="12" t="s">
        <v>6021</v>
      </c>
      <c r="C675" s="27">
        <v>2004</v>
      </c>
      <c r="D675" s="13" t="s">
        <v>8313</v>
      </c>
      <c r="E675" s="27">
        <v>1</v>
      </c>
      <c r="F675" s="27">
        <v>0</v>
      </c>
      <c r="G675" s="43">
        <v>5778.71</v>
      </c>
      <c r="H675" s="27" t="s">
        <v>8310</v>
      </c>
      <c r="I675" s="27" t="s">
        <v>8311</v>
      </c>
      <c r="J675" s="27" t="s">
        <v>8336</v>
      </c>
      <c r="K675" s="13" t="str">
        <f t="shared" si="60"/>
        <v>Nov</v>
      </c>
      <c r="L675" s="27">
        <f t="shared" si="61"/>
        <v>2004</v>
      </c>
      <c r="M675" s="27" t="str">
        <f t="shared" si="62"/>
        <v>tier - 2</v>
      </c>
      <c r="N675" s="27" t="str">
        <f t="shared" si="63"/>
        <v>tier - 3</v>
      </c>
      <c r="O675" s="44" t="str">
        <f t="shared" si="64"/>
        <v>1-Nov-2004</v>
      </c>
      <c r="P675" s="29">
        <f t="shared" si="65"/>
        <v>19</v>
      </c>
    </row>
    <row r="676" spans="2:16" ht="15.75" customHeight="1" x14ac:dyDescent="0.3">
      <c r="B676" s="12" t="s">
        <v>6017</v>
      </c>
      <c r="C676" s="27">
        <v>1980</v>
      </c>
      <c r="D676" s="13" t="s">
        <v>8316</v>
      </c>
      <c r="E676" s="27">
        <v>18</v>
      </c>
      <c r="F676" s="27">
        <v>2</v>
      </c>
      <c r="G676" s="43">
        <v>5807.06</v>
      </c>
      <c r="H676" s="27" t="s">
        <v>8310</v>
      </c>
      <c r="I676" s="27" t="s">
        <v>8311</v>
      </c>
      <c r="J676" s="27" t="s">
        <v>8312</v>
      </c>
      <c r="K676" s="13" t="str">
        <f t="shared" si="60"/>
        <v>Sep</v>
      </c>
      <c r="L676" s="27">
        <f t="shared" si="61"/>
        <v>1980</v>
      </c>
      <c r="M676" s="27" t="str">
        <f t="shared" si="62"/>
        <v>tier - 2</v>
      </c>
      <c r="N676" s="27" t="str">
        <f t="shared" si="63"/>
        <v>tier - 3</v>
      </c>
      <c r="O676" s="44" t="str">
        <f t="shared" si="64"/>
        <v>18-Sep-1980</v>
      </c>
      <c r="P676" s="29">
        <f t="shared" si="65"/>
        <v>43</v>
      </c>
    </row>
    <row r="677" spans="2:16" ht="15.75" customHeight="1" x14ac:dyDescent="0.3">
      <c r="B677" s="12" t="s">
        <v>6014</v>
      </c>
      <c r="C677" s="27">
        <v>1972</v>
      </c>
      <c r="D677" s="13" t="s">
        <v>8313</v>
      </c>
      <c r="E677" s="27">
        <v>2</v>
      </c>
      <c r="F677" s="27">
        <v>0</v>
      </c>
      <c r="G677" s="43">
        <v>5812.9</v>
      </c>
      <c r="H677" s="27" t="s">
        <v>8310</v>
      </c>
      <c r="I677" s="27" t="s">
        <v>8310</v>
      </c>
      <c r="J677" s="27" t="s">
        <v>8312</v>
      </c>
      <c r="K677" s="13" t="str">
        <f t="shared" si="60"/>
        <v>Nov</v>
      </c>
      <c r="L677" s="27">
        <f t="shared" si="61"/>
        <v>1972</v>
      </c>
      <c r="M677" s="27" t="str">
        <f t="shared" si="62"/>
        <v>tier - 2</v>
      </c>
      <c r="N677" s="27" t="str">
        <f t="shared" si="63"/>
        <v>tier - 2</v>
      </c>
      <c r="O677" s="44" t="str">
        <f t="shared" si="64"/>
        <v>2-Nov-1972</v>
      </c>
      <c r="P677" s="29">
        <f t="shared" si="65"/>
        <v>51</v>
      </c>
    </row>
    <row r="678" spans="2:16" ht="15.75" customHeight="1" x14ac:dyDescent="0.3">
      <c r="B678" s="12" t="s">
        <v>6010</v>
      </c>
      <c r="C678" s="27">
        <v>2002</v>
      </c>
      <c r="D678" s="13" t="s">
        <v>8309</v>
      </c>
      <c r="E678" s="27">
        <v>22</v>
      </c>
      <c r="F678" s="27">
        <v>0</v>
      </c>
      <c r="G678" s="43">
        <v>5816.58</v>
      </c>
      <c r="H678" s="27" t="s">
        <v>8310</v>
      </c>
      <c r="I678" s="27" t="s">
        <v>8310</v>
      </c>
      <c r="J678" s="27" t="s">
        <v>8335</v>
      </c>
      <c r="K678" s="13" t="str">
        <f t="shared" si="60"/>
        <v>Jul</v>
      </c>
      <c r="L678" s="27">
        <f t="shared" si="61"/>
        <v>2002</v>
      </c>
      <c r="M678" s="27" t="str">
        <f t="shared" si="62"/>
        <v>tier - 2</v>
      </c>
      <c r="N678" s="27" t="str">
        <f t="shared" si="63"/>
        <v>tier - 2</v>
      </c>
      <c r="O678" s="44" t="str">
        <f t="shared" si="64"/>
        <v>22-Jul-2002</v>
      </c>
      <c r="P678" s="29">
        <f t="shared" si="65"/>
        <v>21</v>
      </c>
    </row>
    <row r="679" spans="2:16" ht="15.75" customHeight="1" x14ac:dyDescent="0.3">
      <c r="B679" s="12" t="s">
        <v>6006</v>
      </c>
      <c r="C679" s="27">
        <v>1971</v>
      </c>
      <c r="D679" s="13" t="s">
        <v>8316</v>
      </c>
      <c r="E679" s="27">
        <v>27</v>
      </c>
      <c r="F679" s="27">
        <v>0</v>
      </c>
      <c r="G679" s="43">
        <v>5832.6</v>
      </c>
      <c r="H679" s="27" t="s">
        <v>8310</v>
      </c>
      <c r="I679" s="27" t="s">
        <v>8311</v>
      </c>
      <c r="J679" s="27" t="s">
        <v>8317</v>
      </c>
      <c r="K679" s="13" t="str">
        <f t="shared" si="60"/>
        <v>Sep</v>
      </c>
      <c r="L679" s="27">
        <f t="shared" si="61"/>
        <v>1971</v>
      </c>
      <c r="M679" s="27" t="str">
        <f t="shared" si="62"/>
        <v>tier - 2</v>
      </c>
      <c r="N679" s="27" t="str">
        <f t="shared" si="63"/>
        <v>tier - 3</v>
      </c>
      <c r="O679" s="44" t="str">
        <f t="shared" si="64"/>
        <v>27-Sep-1971</v>
      </c>
      <c r="P679" s="29">
        <f t="shared" si="65"/>
        <v>52</v>
      </c>
    </row>
    <row r="680" spans="2:16" ht="15.75" customHeight="1" x14ac:dyDescent="0.3">
      <c r="B680" s="12" t="s">
        <v>6004</v>
      </c>
      <c r="C680" s="27">
        <v>1987</v>
      </c>
      <c r="D680" s="13" t="s">
        <v>8309</v>
      </c>
      <c r="E680" s="27">
        <v>27</v>
      </c>
      <c r="F680" s="27">
        <v>2</v>
      </c>
      <c r="G680" s="43">
        <v>5836.52</v>
      </c>
      <c r="H680" s="27" t="s">
        <v>8310</v>
      </c>
      <c r="I680" s="27" t="s">
        <v>8311</v>
      </c>
      <c r="J680" s="27" t="s">
        <v>8312</v>
      </c>
      <c r="K680" s="13" t="str">
        <f t="shared" si="60"/>
        <v>Jul</v>
      </c>
      <c r="L680" s="27">
        <f t="shared" si="61"/>
        <v>1987</v>
      </c>
      <c r="M680" s="27" t="str">
        <f t="shared" si="62"/>
        <v>tier - 2</v>
      </c>
      <c r="N680" s="27" t="str">
        <f t="shared" si="63"/>
        <v>tier - 3</v>
      </c>
      <c r="O680" s="44" t="str">
        <f t="shared" si="64"/>
        <v>27-Jul-1987</v>
      </c>
      <c r="P680" s="29">
        <f t="shared" si="65"/>
        <v>36</v>
      </c>
    </row>
    <row r="681" spans="2:16" ht="15.75" customHeight="1" x14ac:dyDescent="0.3">
      <c r="B681" s="12" t="s">
        <v>6000</v>
      </c>
      <c r="C681" s="27">
        <v>1995</v>
      </c>
      <c r="D681" s="13" t="s">
        <v>8319</v>
      </c>
      <c r="E681" s="27">
        <v>20</v>
      </c>
      <c r="F681" s="27">
        <v>0</v>
      </c>
      <c r="G681" s="43">
        <v>5843.99</v>
      </c>
      <c r="H681" s="27" t="s">
        <v>8310</v>
      </c>
      <c r="I681" s="27" t="s">
        <v>8310</v>
      </c>
      <c r="J681" s="27" t="s">
        <v>8328</v>
      </c>
      <c r="K681" s="13" t="str">
        <f t="shared" si="60"/>
        <v>Aug</v>
      </c>
      <c r="L681" s="27">
        <f t="shared" si="61"/>
        <v>1995</v>
      </c>
      <c r="M681" s="27" t="str">
        <f t="shared" si="62"/>
        <v>tier - 2</v>
      </c>
      <c r="N681" s="27" t="str">
        <f t="shared" si="63"/>
        <v>tier - 2</v>
      </c>
      <c r="O681" s="44" t="str">
        <f t="shared" si="64"/>
        <v>20-Aug-1995</v>
      </c>
      <c r="P681" s="29">
        <f t="shared" si="65"/>
        <v>28</v>
      </c>
    </row>
    <row r="682" spans="2:16" ht="15.75" customHeight="1" x14ac:dyDescent="0.3">
      <c r="B682" s="12" t="s">
        <v>5997</v>
      </c>
      <c r="C682" s="27">
        <v>1987</v>
      </c>
      <c r="D682" s="13" t="s">
        <v>8316</v>
      </c>
      <c r="E682" s="27">
        <v>30</v>
      </c>
      <c r="F682" s="27">
        <v>2</v>
      </c>
      <c r="G682" s="43">
        <v>5846.92</v>
      </c>
      <c r="H682" s="27" t="s">
        <v>8310</v>
      </c>
      <c r="I682" s="27" t="s">
        <v>8310</v>
      </c>
      <c r="J682" s="27" t="s">
        <v>8312</v>
      </c>
      <c r="K682" s="13" t="str">
        <f t="shared" si="60"/>
        <v>Sep</v>
      </c>
      <c r="L682" s="27">
        <f t="shared" si="61"/>
        <v>1987</v>
      </c>
      <c r="M682" s="27" t="str">
        <f t="shared" si="62"/>
        <v>tier - 2</v>
      </c>
      <c r="N682" s="27" t="str">
        <f t="shared" si="63"/>
        <v>tier - 2</v>
      </c>
      <c r="O682" s="44" t="str">
        <f t="shared" si="64"/>
        <v>30-Sep-1987</v>
      </c>
      <c r="P682" s="29">
        <f t="shared" si="65"/>
        <v>36</v>
      </c>
    </row>
    <row r="683" spans="2:16" ht="15.75" customHeight="1" x14ac:dyDescent="0.3">
      <c r="B683" s="12" t="s">
        <v>5994</v>
      </c>
      <c r="C683" s="27">
        <v>1985</v>
      </c>
      <c r="D683" s="13" t="s">
        <v>8315</v>
      </c>
      <c r="E683" s="27">
        <v>18</v>
      </c>
      <c r="F683" s="27">
        <v>3</v>
      </c>
      <c r="G683" s="43">
        <v>5847.24</v>
      </c>
      <c r="H683" s="27" t="s">
        <v>8310</v>
      </c>
      <c r="I683" s="27" t="s">
        <v>8314</v>
      </c>
      <c r="J683" s="27" t="s">
        <v>8312</v>
      </c>
      <c r="K683" s="13" t="str">
        <f t="shared" si="60"/>
        <v>Jun</v>
      </c>
      <c r="L683" s="27">
        <f t="shared" si="61"/>
        <v>1985</v>
      </c>
      <c r="M683" s="27" t="str">
        <f t="shared" si="62"/>
        <v>tier - 2</v>
      </c>
      <c r="N683" s="27" t="str">
        <f t="shared" si="63"/>
        <v>tier - 1</v>
      </c>
      <c r="O683" s="44" t="str">
        <f t="shared" si="64"/>
        <v>18-Jun-1985</v>
      </c>
      <c r="P683" s="29">
        <f t="shared" si="65"/>
        <v>38</v>
      </c>
    </row>
    <row r="684" spans="2:16" ht="15.75" customHeight="1" x14ac:dyDescent="0.3">
      <c r="B684" s="12" t="s">
        <v>5990</v>
      </c>
      <c r="C684" s="27">
        <v>1984</v>
      </c>
      <c r="D684" s="13" t="s">
        <v>8313</v>
      </c>
      <c r="E684" s="27">
        <v>22</v>
      </c>
      <c r="F684" s="27">
        <v>1</v>
      </c>
      <c r="G684" s="43">
        <v>5855.9</v>
      </c>
      <c r="H684" s="27" t="s">
        <v>8310</v>
      </c>
      <c r="I684" s="27" t="s">
        <v>8311</v>
      </c>
      <c r="J684" s="27" t="s">
        <v>8317</v>
      </c>
      <c r="K684" s="13" t="str">
        <f t="shared" si="60"/>
        <v>Nov</v>
      </c>
      <c r="L684" s="27">
        <f t="shared" si="61"/>
        <v>1984</v>
      </c>
      <c r="M684" s="27" t="str">
        <f t="shared" si="62"/>
        <v>tier - 2</v>
      </c>
      <c r="N684" s="27" t="str">
        <f t="shared" si="63"/>
        <v>tier - 3</v>
      </c>
      <c r="O684" s="44" t="str">
        <f t="shared" si="64"/>
        <v>22-Nov-1984</v>
      </c>
      <c r="P684" s="29">
        <f t="shared" si="65"/>
        <v>39</v>
      </c>
    </row>
    <row r="685" spans="2:16" ht="15.75" customHeight="1" x14ac:dyDescent="0.3">
      <c r="B685" s="12" t="s">
        <v>5986</v>
      </c>
      <c r="C685" s="27">
        <v>1993</v>
      </c>
      <c r="D685" s="13" t="s">
        <v>8320</v>
      </c>
      <c r="E685" s="27">
        <v>19</v>
      </c>
      <c r="F685" s="27">
        <v>0</v>
      </c>
      <c r="G685" s="43">
        <v>5877.02</v>
      </c>
      <c r="H685" s="27" t="s">
        <v>8310</v>
      </c>
      <c r="I685" s="27" t="s">
        <v>8310</v>
      </c>
      <c r="J685" s="27" t="s">
        <v>8332</v>
      </c>
      <c r="K685" s="13" t="str">
        <f t="shared" si="60"/>
        <v>Oct</v>
      </c>
      <c r="L685" s="27">
        <f t="shared" si="61"/>
        <v>1993</v>
      </c>
      <c r="M685" s="27" t="str">
        <f t="shared" si="62"/>
        <v>tier - 2</v>
      </c>
      <c r="N685" s="27" t="str">
        <f t="shared" si="63"/>
        <v>tier - 2</v>
      </c>
      <c r="O685" s="44" t="str">
        <f t="shared" si="64"/>
        <v>19-Oct-1993</v>
      </c>
      <c r="P685" s="29">
        <f t="shared" si="65"/>
        <v>30</v>
      </c>
    </row>
    <row r="686" spans="2:16" ht="15.75" customHeight="1" x14ac:dyDescent="0.3">
      <c r="B686" s="12" t="s">
        <v>5983</v>
      </c>
      <c r="C686" s="27">
        <v>1982</v>
      </c>
      <c r="D686" s="13" t="s">
        <v>8309</v>
      </c>
      <c r="E686" s="27">
        <v>8</v>
      </c>
      <c r="F686" s="27">
        <v>0</v>
      </c>
      <c r="G686" s="43">
        <v>5910.94</v>
      </c>
      <c r="H686" s="27" t="s">
        <v>8310</v>
      </c>
      <c r="I686" s="27" t="s">
        <v>8314</v>
      </c>
      <c r="J686" s="27" t="s">
        <v>8321</v>
      </c>
      <c r="K686" s="13" t="str">
        <f t="shared" si="60"/>
        <v>Jul</v>
      </c>
      <c r="L686" s="27">
        <f t="shared" si="61"/>
        <v>1982</v>
      </c>
      <c r="M686" s="27" t="str">
        <f t="shared" si="62"/>
        <v>tier - 2</v>
      </c>
      <c r="N686" s="27" t="str">
        <f t="shared" si="63"/>
        <v>tier - 1</v>
      </c>
      <c r="O686" s="44" t="str">
        <f t="shared" si="64"/>
        <v>8-Jul-1982</v>
      </c>
      <c r="P686" s="29">
        <f t="shared" si="65"/>
        <v>41</v>
      </c>
    </row>
    <row r="687" spans="2:16" ht="15.75" customHeight="1" x14ac:dyDescent="0.3">
      <c r="B687" s="12" t="s">
        <v>5979</v>
      </c>
      <c r="C687" s="27">
        <v>1982</v>
      </c>
      <c r="D687" s="13" t="s">
        <v>8318</v>
      </c>
      <c r="E687" s="27">
        <v>21</v>
      </c>
      <c r="F687" s="27">
        <v>0</v>
      </c>
      <c r="G687" s="43">
        <v>5920.1</v>
      </c>
      <c r="H687" s="27" t="s">
        <v>8310</v>
      </c>
      <c r="I687" s="27" t="s">
        <v>8314</v>
      </c>
      <c r="J687" s="27" t="s">
        <v>8312</v>
      </c>
      <c r="K687" s="13" t="str">
        <f t="shared" si="60"/>
        <v>Dec</v>
      </c>
      <c r="L687" s="27">
        <f t="shared" si="61"/>
        <v>1982</v>
      </c>
      <c r="M687" s="27" t="str">
        <f t="shared" si="62"/>
        <v>tier - 2</v>
      </c>
      <c r="N687" s="27" t="str">
        <f t="shared" si="63"/>
        <v>tier - 1</v>
      </c>
      <c r="O687" s="44" t="str">
        <f t="shared" si="64"/>
        <v>21-Dec-1982</v>
      </c>
      <c r="P687" s="29">
        <f t="shared" si="65"/>
        <v>41</v>
      </c>
    </row>
    <row r="688" spans="2:16" ht="15.75" customHeight="1" x14ac:dyDescent="0.3">
      <c r="B688" s="12" t="s">
        <v>5975</v>
      </c>
      <c r="C688" s="27">
        <v>1987</v>
      </c>
      <c r="D688" s="13" t="s">
        <v>8309</v>
      </c>
      <c r="E688" s="27">
        <v>29</v>
      </c>
      <c r="F688" s="27">
        <v>3</v>
      </c>
      <c r="G688" s="43">
        <v>5926.85</v>
      </c>
      <c r="H688" s="27" t="s">
        <v>8311</v>
      </c>
      <c r="I688" s="27" t="s">
        <v>8311</v>
      </c>
      <c r="J688" s="27" t="s">
        <v>8321</v>
      </c>
      <c r="K688" s="13" t="str">
        <f t="shared" si="60"/>
        <v>Jul</v>
      </c>
      <c r="L688" s="27">
        <f t="shared" si="61"/>
        <v>1987</v>
      </c>
      <c r="M688" s="27" t="str">
        <f t="shared" si="62"/>
        <v>tier - 3</v>
      </c>
      <c r="N688" s="27" t="str">
        <f t="shared" si="63"/>
        <v>tier - 3</v>
      </c>
      <c r="O688" s="44" t="str">
        <f t="shared" si="64"/>
        <v>29-Jul-1987</v>
      </c>
      <c r="P688" s="29">
        <f t="shared" si="65"/>
        <v>36</v>
      </c>
    </row>
    <row r="689" spans="2:16" ht="15.75" customHeight="1" x14ac:dyDescent="0.3">
      <c r="B689" s="12" t="s">
        <v>5972</v>
      </c>
      <c r="C689" s="27">
        <v>1993</v>
      </c>
      <c r="D689" s="13" t="s">
        <v>8319</v>
      </c>
      <c r="E689" s="27">
        <v>13</v>
      </c>
      <c r="F689" s="27">
        <v>0</v>
      </c>
      <c r="G689" s="43">
        <v>5926.93</v>
      </c>
      <c r="H689" s="27" t="s">
        <v>8310</v>
      </c>
      <c r="I689" s="27" t="s">
        <v>8310</v>
      </c>
      <c r="J689" s="27" t="s">
        <v>8328</v>
      </c>
      <c r="K689" s="13" t="str">
        <f t="shared" si="60"/>
        <v>Aug</v>
      </c>
      <c r="L689" s="27">
        <f t="shared" si="61"/>
        <v>1993</v>
      </c>
      <c r="M689" s="27" t="str">
        <f t="shared" si="62"/>
        <v>tier - 2</v>
      </c>
      <c r="N689" s="27" t="str">
        <f t="shared" si="63"/>
        <v>tier - 2</v>
      </c>
      <c r="O689" s="44" t="str">
        <f t="shared" si="64"/>
        <v>13-Aug-1993</v>
      </c>
      <c r="P689" s="29">
        <f t="shared" si="65"/>
        <v>30</v>
      </c>
    </row>
    <row r="690" spans="2:16" ht="15.75" customHeight="1" x14ac:dyDescent="0.3">
      <c r="B690" s="12" t="s">
        <v>5970</v>
      </c>
      <c r="C690" s="27">
        <v>1994</v>
      </c>
      <c r="D690" s="13" t="s">
        <v>8309</v>
      </c>
      <c r="E690" s="27">
        <v>30</v>
      </c>
      <c r="F690" s="27">
        <v>0</v>
      </c>
      <c r="G690" s="43">
        <v>5927.65</v>
      </c>
      <c r="H690" s="27" t="s">
        <v>8310</v>
      </c>
      <c r="I690" s="27" t="s">
        <v>8314</v>
      </c>
      <c r="J690" s="27" t="s">
        <v>8317</v>
      </c>
      <c r="K690" s="13" t="str">
        <f t="shared" si="60"/>
        <v>Jul</v>
      </c>
      <c r="L690" s="27">
        <f t="shared" si="61"/>
        <v>1994</v>
      </c>
      <c r="M690" s="27" t="str">
        <f t="shared" si="62"/>
        <v>tier - 2</v>
      </c>
      <c r="N690" s="27" t="str">
        <f t="shared" si="63"/>
        <v>tier - 1</v>
      </c>
      <c r="O690" s="44" t="str">
        <f t="shared" si="64"/>
        <v>30-Jul-1994</v>
      </c>
      <c r="P690" s="29">
        <f t="shared" si="65"/>
        <v>29</v>
      </c>
    </row>
    <row r="691" spans="2:16" ht="15.75" customHeight="1" x14ac:dyDescent="0.3">
      <c r="B691" s="12" t="s">
        <v>5967</v>
      </c>
      <c r="C691" s="27">
        <v>1987</v>
      </c>
      <c r="D691" s="13" t="s">
        <v>8309</v>
      </c>
      <c r="E691" s="27">
        <v>14</v>
      </c>
      <c r="F691" s="27">
        <v>3</v>
      </c>
      <c r="G691" s="43">
        <v>5934.38</v>
      </c>
      <c r="H691" s="27" t="s">
        <v>8311</v>
      </c>
      <c r="I691" s="27" t="s">
        <v>8310</v>
      </c>
      <c r="J691" s="27" t="s">
        <v>8312</v>
      </c>
      <c r="K691" s="13" t="str">
        <f t="shared" si="60"/>
        <v>Jul</v>
      </c>
      <c r="L691" s="27">
        <f t="shared" si="61"/>
        <v>1987</v>
      </c>
      <c r="M691" s="27" t="str">
        <f t="shared" si="62"/>
        <v>tier - 3</v>
      </c>
      <c r="N691" s="27" t="str">
        <f t="shared" si="63"/>
        <v>tier - 2</v>
      </c>
      <c r="O691" s="44" t="str">
        <f t="shared" si="64"/>
        <v>14-Jul-1987</v>
      </c>
      <c r="P691" s="29">
        <f t="shared" si="65"/>
        <v>36</v>
      </c>
    </row>
    <row r="692" spans="2:16" ht="15.75" customHeight="1" x14ac:dyDescent="0.3">
      <c r="B692" s="12" t="s">
        <v>5964</v>
      </c>
      <c r="C692" s="27">
        <v>2003</v>
      </c>
      <c r="D692" s="13" t="s">
        <v>8319</v>
      </c>
      <c r="E692" s="27">
        <v>13</v>
      </c>
      <c r="F692" s="27">
        <v>0</v>
      </c>
      <c r="G692" s="43">
        <v>5957.35</v>
      </c>
      <c r="H692" s="27" t="s">
        <v>8310</v>
      </c>
      <c r="I692" s="27" t="s">
        <v>8310</v>
      </c>
      <c r="J692" s="27" t="s">
        <v>8317</v>
      </c>
      <c r="K692" s="13" t="str">
        <f t="shared" si="60"/>
        <v>Aug</v>
      </c>
      <c r="L692" s="27">
        <f t="shared" si="61"/>
        <v>2003</v>
      </c>
      <c r="M692" s="27" t="str">
        <f t="shared" si="62"/>
        <v>tier - 2</v>
      </c>
      <c r="N692" s="27" t="str">
        <f t="shared" si="63"/>
        <v>tier - 2</v>
      </c>
      <c r="O692" s="44" t="str">
        <f t="shared" si="64"/>
        <v>13-Aug-2003</v>
      </c>
      <c r="P692" s="29">
        <f t="shared" si="65"/>
        <v>20</v>
      </c>
    </row>
    <row r="693" spans="2:16" ht="15.75" customHeight="1" x14ac:dyDescent="0.3">
      <c r="B693" s="12" t="s">
        <v>5961</v>
      </c>
      <c r="C693" s="27">
        <v>2004</v>
      </c>
      <c r="D693" s="13" t="s">
        <v>8309</v>
      </c>
      <c r="E693" s="27">
        <v>15</v>
      </c>
      <c r="F693" s="27">
        <v>0</v>
      </c>
      <c r="G693" s="43">
        <v>5960.91</v>
      </c>
      <c r="H693" s="27" t="s">
        <v>8310</v>
      </c>
      <c r="I693" s="27" t="s">
        <v>8314</v>
      </c>
      <c r="J693" s="27" t="s">
        <v>8335</v>
      </c>
      <c r="K693" s="13" t="str">
        <f t="shared" si="60"/>
        <v>Jul</v>
      </c>
      <c r="L693" s="27">
        <f t="shared" si="61"/>
        <v>2004</v>
      </c>
      <c r="M693" s="27" t="str">
        <f t="shared" si="62"/>
        <v>tier - 2</v>
      </c>
      <c r="N693" s="27" t="str">
        <f t="shared" si="63"/>
        <v>tier - 1</v>
      </c>
      <c r="O693" s="44" t="str">
        <f t="shared" si="64"/>
        <v>15-Jul-2004</v>
      </c>
      <c r="P693" s="29">
        <f t="shared" si="65"/>
        <v>19</v>
      </c>
    </row>
    <row r="694" spans="2:16" ht="15.75" customHeight="1" x14ac:dyDescent="0.3">
      <c r="B694" s="12" t="s">
        <v>5958</v>
      </c>
      <c r="C694" s="27">
        <v>1980</v>
      </c>
      <c r="D694" s="13" t="s">
        <v>8319</v>
      </c>
      <c r="E694" s="27">
        <v>5</v>
      </c>
      <c r="F694" s="27">
        <v>0</v>
      </c>
      <c r="G694" s="43">
        <v>5966.89</v>
      </c>
      <c r="H694" s="27" t="s">
        <v>8310</v>
      </c>
      <c r="I694" s="27" t="s">
        <v>8311</v>
      </c>
      <c r="J694" s="27" t="s">
        <v>8312</v>
      </c>
      <c r="K694" s="13" t="str">
        <f t="shared" si="60"/>
        <v>Aug</v>
      </c>
      <c r="L694" s="27">
        <f t="shared" si="61"/>
        <v>1980</v>
      </c>
      <c r="M694" s="27" t="str">
        <f t="shared" si="62"/>
        <v>tier - 2</v>
      </c>
      <c r="N694" s="27" t="str">
        <f t="shared" si="63"/>
        <v>tier - 3</v>
      </c>
      <c r="O694" s="44" t="str">
        <f t="shared" si="64"/>
        <v>5-Aug-1980</v>
      </c>
      <c r="P694" s="29">
        <f t="shared" si="65"/>
        <v>43</v>
      </c>
    </row>
    <row r="695" spans="2:16" ht="15.75" customHeight="1" x14ac:dyDescent="0.3">
      <c r="B695" s="12" t="s">
        <v>5956</v>
      </c>
      <c r="C695" s="27">
        <v>1980</v>
      </c>
      <c r="D695" s="13" t="s">
        <v>8309</v>
      </c>
      <c r="E695" s="27">
        <v>21</v>
      </c>
      <c r="F695" s="27">
        <v>0</v>
      </c>
      <c r="G695" s="43">
        <v>5969.72</v>
      </c>
      <c r="H695" s="27" t="s">
        <v>8311</v>
      </c>
      <c r="I695" s="27" t="s">
        <v>8311</v>
      </c>
      <c r="J695" s="27" t="s">
        <v>8321</v>
      </c>
      <c r="K695" s="13" t="str">
        <f t="shared" si="60"/>
        <v>Jul</v>
      </c>
      <c r="L695" s="27">
        <f t="shared" si="61"/>
        <v>1980</v>
      </c>
      <c r="M695" s="27" t="str">
        <f t="shared" si="62"/>
        <v>tier - 3</v>
      </c>
      <c r="N695" s="27" t="str">
        <f t="shared" si="63"/>
        <v>tier - 3</v>
      </c>
      <c r="O695" s="44" t="str">
        <f t="shared" si="64"/>
        <v>21-Jul-1980</v>
      </c>
      <c r="P695" s="29">
        <f t="shared" si="65"/>
        <v>43</v>
      </c>
    </row>
    <row r="696" spans="2:16" ht="15.75" customHeight="1" x14ac:dyDescent="0.3">
      <c r="B696" s="12" t="s">
        <v>5953</v>
      </c>
      <c r="C696" s="27">
        <v>1989</v>
      </c>
      <c r="D696" s="13" t="s">
        <v>8309</v>
      </c>
      <c r="E696" s="27">
        <v>22</v>
      </c>
      <c r="F696" s="27">
        <v>3</v>
      </c>
      <c r="G696" s="43">
        <v>5972.38</v>
      </c>
      <c r="H696" s="27" t="s">
        <v>8310</v>
      </c>
      <c r="I696" s="27" t="s">
        <v>8310</v>
      </c>
      <c r="J696" s="27" t="s">
        <v>8321</v>
      </c>
      <c r="K696" s="13" t="str">
        <f t="shared" si="60"/>
        <v>Jul</v>
      </c>
      <c r="L696" s="27">
        <f t="shared" si="61"/>
        <v>1989</v>
      </c>
      <c r="M696" s="27" t="str">
        <f t="shared" si="62"/>
        <v>tier - 2</v>
      </c>
      <c r="N696" s="27" t="str">
        <f t="shared" si="63"/>
        <v>tier - 2</v>
      </c>
      <c r="O696" s="44" t="str">
        <f t="shared" si="64"/>
        <v>22-Jul-1989</v>
      </c>
      <c r="P696" s="29">
        <f t="shared" si="65"/>
        <v>34</v>
      </c>
    </row>
    <row r="697" spans="2:16" ht="15.75" customHeight="1" x14ac:dyDescent="0.3">
      <c r="B697" s="12" t="s">
        <v>5951</v>
      </c>
      <c r="C697" s="27">
        <v>1984</v>
      </c>
      <c r="D697" s="13" t="s">
        <v>8316</v>
      </c>
      <c r="E697" s="27">
        <v>19</v>
      </c>
      <c r="F697" s="27">
        <v>1</v>
      </c>
      <c r="G697" s="43">
        <v>5974.38</v>
      </c>
      <c r="H697" s="27" t="s">
        <v>8310</v>
      </c>
      <c r="I697" s="27" t="s">
        <v>8311</v>
      </c>
      <c r="J697" s="27" t="s">
        <v>8312</v>
      </c>
      <c r="K697" s="13" t="str">
        <f t="shared" si="60"/>
        <v>Sep</v>
      </c>
      <c r="L697" s="27">
        <f t="shared" si="61"/>
        <v>1984</v>
      </c>
      <c r="M697" s="27" t="str">
        <f t="shared" si="62"/>
        <v>tier - 2</v>
      </c>
      <c r="N697" s="27" t="str">
        <f t="shared" si="63"/>
        <v>tier - 3</v>
      </c>
      <c r="O697" s="44" t="str">
        <f t="shared" si="64"/>
        <v>19-Sep-1984</v>
      </c>
      <c r="P697" s="29">
        <f t="shared" si="65"/>
        <v>39</v>
      </c>
    </row>
    <row r="698" spans="2:16" ht="15.75" customHeight="1" x14ac:dyDescent="0.3">
      <c r="B698" s="12" t="s">
        <v>5947</v>
      </c>
      <c r="C698" s="27">
        <v>1984</v>
      </c>
      <c r="D698" s="13" t="s">
        <v>8313</v>
      </c>
      <c r="E698" s="27">
        <v>11</v>
      </c>
      <c r="F698" s="27">
        <v>1</v>
      </c>
      <c r="G698" s="43">
        <v>5976.83</v>
      </c>
      <c r="H698" s="27" t="s">
        <v>8310</v>
      </c>
      <c r="I698" s="27" t="s">
        <v>8310</v>
      </c>
      <c r="J698" s="27" t="s">
        <v>8312</v>
      </c>
      <c r="K698" s="13" t="str">
        <f t="shared" si="60"/>
        <v>Nov</v>
      </c>
      <c r="L698" s="27">
        <f t="shared" si="61"/>
        <v>1984</v>
      </c>
      <c r="M698" s="27" t="str">
        <f t="shared" si="62"/>
        <v>tier - 2</v>
      </c>
      <c r="N698" s="27" t="str">
        <f t="shared" si="63"/>
        <v>tier - 2</v>
      </c>
      <c r="O698" s="44" t="str">
        <f t="shared" si="64"/>
        <v>11-Nov-1984</v>
      </c>
      <c r="P698" s="29">
        <f t="shared" si="65"/>
        <v>39</v>
      </c>
    </row>
    <row r="699" spans="2:16" ht="15.75" customHeight="1" x14ac:dyDescent="0.3">
      <c r="B699" s="12" t="s">
        <v>5943</v>
      </c>
      <c r="C699" s="27">
        <v>1970</v>
      </c>
      <c r="D699" s="13" t="s">
        <v>8315</v>
      </c>
      <c r="E699" s="27">
        <v>25</v>
      </c>
      <c r="F699" s="27">
        <v>0</v>
      </c>
      <c r="G699" s="43">
        <v>5979.66</v>
      </c>
      <c r="H699" s="27" t="s">
        <v>8310</v>
      </c>
      <c r="I699" s="27" t="s">
        <v>8311</v>
      </c>
      <c r="J699" s="27" t="s">
        <v>8312</v>
      </c>
      <c r="K699" s="13" t="str">
        <f t="shared" si="60"/>
        <v>Jun</v>
      </c>
      <c r="L699" s="27">
        <f t="shared" si="61"/>
        <v>1970</v>
      </c>
      <c r="M699" s="27" t="str">
        <f t="shared" si="62"/>
        <v>tier - 2</v>
      </c>
      <c r="N699" s="27" t="str">
        <f t="shared" si="63"/>
        <v>tier - 3</v>
      </c>
      <c r="O699" s="44" t="str">
        <f t="shared" si="64"/>
        <v>25-Jun-1970</v>
      </c>
      <c r="P699" s="29">
        <f t="shared" si="65"/>
        <v>53</v>
      </c>
    </row>
    <row r="700" spans="2:16" ht="15.75" customHeight="1" x14ac:dyDescent="0.3">
      <c r="B700" s="12" t="s">
        <v>5940</v>
      </c>
      <c r="C700" s="27">
        <v>1980</v>
      </c>
      <c r="D700" s="13" t="s">
        <v>8320</v>
      </c>
      <c r="E700" s="27">
        <v>10</v>
      </c>
      <c r="F700" s="27">
        <v>0</v>
      </c>
      <c r="G700" s="43">
        <v>5979.73</v>
      </c>
      <c r="H700" s="27" t="s">
        <v>8310</v>
      </c>
      <c r="I700" s="27" t="s">
        <v>8310</v>
      </c>
      <c r="J700" s="27" t="s">
        <v>8321</v>
      </c>
      <c r="K700" s="13" t="str">
        <f t="shared" si="60"/>
        <v>Oct</v>
      </c>
      <c r="L700" s="27">
        <f t="shared" si="61"/>
        <v>1980</v>
      </c>
      <c r="M700" s="27" t="str">
        <f t="shared" si="62"/>
        <v>tier - 2</v>
      </c>
      <c r="N700" s="27" t="str">
        <f t="shared" si="63"/>
        <v>tier - 2</v>
      </c>
      <c r="O700" s="44" t="str">
        <f t="shared" si="64"/>
        <v>10-Oct-1980</v>
      </c>
      <c r="P700" s="29">
        <f t="shared" si="65"/>
        <v>43</v>
      </c>
    </row>
    <row r="701" spans="2:16" ht="15.75" customHeight="1" x14ac:dyDescent="0.3">
      <c r="B701" s="12" t="s">
        <v>5937</v>
      </c>
      <c r="C701" s="27">
        <v>1974</v>
      </c>
      <c r="D701" s="13" t="s">
        <v>8320</v>
      </c>
      <c r="E701" s="27">
        <v>11</v>
      </c>
      <c r="F701" s="27">
        <v>0</v>
      </c>
      <c r="G701" s="43">
        <v>5979.99</v>
      </c>
      <c r="H701" s="27" t="s">
        <v>8310</v>
      </c>
      <c r="I701" s="27" t="s">
        <v>8311</v>
      </c>
      <c r="J701" s="27" t="s">
        <v>8312</v>
      </c>
      <c r="K701" s="13" t="str">
        <f t="shared" si="60"/>
        <v>Oct</v>
      </c>
      <c r="L701" s="27">
        <f t="shared" si="61"/>
        <v>1974</v>
      </c>
      <c r="M701" s="27" t="str">
        <f t="shared" si="62"/>
        <v>tier - 2</v>
      </c>
      <c r="N701" s="27" t="str">
        <f t="shared" si="63"/>
        <v>tier - 3</v>
      </c>
      <c r="O701" s="44" t="str">
        <f t="shared" si="64"/>
        <v>11-Oct-1974</v>
      </c>
      <c r="P701" s="29">
        <f t="shared" si="65"/>
        <v>49</v>
      </c>
    </row>
    <row r="702" spans="2:16" ht="15.75" customHeight="1" x14ac:dyDescent="0.3">
      <c r="B702" s="12" t="s">
        <v>5933</v>
      </c>
      <c r="C702" s="27">
        <v>1988</v>
      </c>
      <c r="D702" s="13" t="s">
        <v>8315</v>
      </c>
      <c r="E702" s="27">
        <v>10</v>
      </c>
      <c r="F702" s="27">
        <v>2</v>
      </c>
      <c r="G702" s="43">
        <v>5989.52</v>
      </c>
      <c r="H702" s="27" t="s">
        <v>8310</v>
      </c>
      <c r="I702" s="27" t="s">
        <v>8314</v>
      </c>
      <c r="J702" s="27" t="s">
        <v>8317</v>
      </c>
      <c r="K702" s="13" t="str">
        <f t="shared" si="60"/>
        <v>Jun</v>
      </c>
      <c r="L702" s="27">
        <f t="shared" si="61"/>
        <v>1988</v>
      </c>
      <c r="M702" s="27" t="str">
        <f t="shared" si="62"/>
        <v>tier - 2</v>
      </c>
      <c r="N702" s="27" t="str">
        <f t="shared" si="63"/>
        <v>tier - 1</v>
      </c>
      <c r="O702" s="44" t="str">
        <f t="shared" si="64"/>
        <v>10-Jun-1988</v>
      </c>
      <c r="P702" s="29">
        <f t="shared" si="65"/>
        <v>35</v>
      </c>
    </row>
    <row r="703" spans="2:16" ht="15.75" customHeight="1" x14ac:dyDescent="0.3">
      <c r="B703" s="12" t="s">
        <v>5930</v>
      </c>
      <c r="C703" s="27">
        <v>1974</v>
      </c>
      <c r="D703" s="13" t="s">
        <v>8319</v>
      </c>
      <c r="E703" s="27">
        <v>17</v>
      </c>
      <c r="F703" s="27">
        <v>0</v>
      </c>
      <c r="G703" s="43">
        <v>5990.17</v>
      </c>
      <c r="H703" s="27" t="s">
        <v>8310</v>
      </c>
      <c r="I703" s="27" t="s">
        <v>8310</v>
      </c>
      <c r="J703" s="27" t="s">
        <v>8312</v>
      </c>
      <c r="K703" s="13" t="str">
        <f t="shared" si="60"/>
        <v>Aug</v>
      </c>
      <c r="L703" s="27">
        <f t="shared" si="61"/>
        <v>1974</v>
      </c>
      <c r="M703" s="27" t="str">
        <f t="shared" si="62"/>
        <v>tier - 2</v>
      </c>
      <c r="N703" s="27" t="str">
        <f t="shared" si="63"/>
        <v>tier - 2</v>
      </c>
      <c r="O703" s="44" t="str">
        <f t="shared" si="64"/>
        <v>17-Aug-1974</v>
      </c>
      <c r="P703" s="29">
        <f t="shared" si="65"/>
        <v>49</v>
      </c>
    </row>
    <row r="704" spans="2:16" ht="15.75" customHeight="1" x14ac:dyDescent="0.3">
      <c r="B704" s="12" t="s">
        <v>5926</v>
      </c>
      <c r="C704" s="27">
        <v>1980</v>
      </c>
      <c r="D704" s="13" t="s">
        <v>8319</v>
      </c>
      <c r="E704" s="27">
        <v>8</v>
      </c>
      <c r="F704" s="27">
        <v>2</v>
      </c>
      <c r="G704" s="43">
        <v>5993.62</v>
      </c>
      <c r="H704" s="27" t="s">
        <v>8310</v>
      </c>
      <c r="I704" s="27" t="s">
        <v>8311</v>
      </c>
      <c r="J704" s="27" t="s">
        <v>8312</v>
      </c>
      <c r="K704" s="13" t="str">
        <f t="shared" si="60"/>
        <v>Aug</v>
      </c>
      <c r="L704" s="27">
        <f t="shared" si="61"/>
        <v>1980</v>
      </c>
      <c r="M704" s="27" t="str">
        <f t="shared" si="62"/>
        <v>tier - 2</v>
      </c>
      <c r="N704" s="27" t="str">
        <f t="shared" si="63"/>
        <v>tier - 3</v>
      </c>
      <c r="O704" s="44" t="str">
        <f t="shared" si="64"/>
        <v>8-Aug-1980</v>
      </c>
      <c r="P704" s="29">
        <f t="shared" si="65"/>
        <v>43</v>
      </c>
    </row>
    <row r="705" spans="2:16" ht="15.75" customHeight="1" x14ac:dyDescent="0.3">
      <c r="B705" s="12" t="s">
        <v>5922</v>
      </c>
      <c r="C705" s="27">
        <v>1989</v>
      </c>
      <c r="D705" s="13" t="s">
        <v>8319</v>
      </c>
      <c r="E705" s="27">
        <v>16</v>
      </c>
      <c r="F705" s="27">
        <v>4</v>
      </c>
      <c r="G705" s="43">
        <v>6059.17</v>
      </c>
      <c r="H705" s="27" t="s">
        <v>8310</v>
      </c>
      <c r="I705" s="27" t="s">
        <v>8314</v>
      </c>
      <c r="J705" s="27" t="s">
        <v>8321</v>
      </c>
      <c r="K705" s="13" t="str">
        <f t="shared" si="60"/>
        <v>Aug</v>
      </c>
      <c r="L705" s="27">
        <f t="shared" si="61"/>
        <v>1989</v>
      </c>
      <c r="M705" s="27" t="str">
        <f t="shared" si="62"/>
        <v>tier - 2</v>
      </c>
      <c r="N705" s="27" t="str">
        <f t="shared" si="63"/>
        <v>tier - 1</v>
      </c>
      <c r="O705" s="44" t="str">
        <f t="shared" si="64"/>
        <v>16-Aug-1989</v>
      </c>
      <c r="P705" s="29">
        <f t="shared" si="65"/>
        <v>34</v>
      </c>
    </row>
    <row r="706" spans="2:16" ht="15.75" customHeight="1" x14ac:dyDescent="0.3">
      <c r="B706" s="12" t="s">
        <v>5919</v>
      </c>
      <c r="C706" s="27">
        <v>1996</v>
      </c>
      <c r="D706" s="13" t="s">
        <v>8309</v>
      </c>
      <c r="E706" s="27">
        <v>28</v>
      </c>
      <c r="F706" s="27">
        <v>0</v>
      </c>
      <c r="G706" s="43">
        <v>6061.8</v>
      </c>
      <c r="H706" s="27" t="s">
        <v>8310</v>
      </c>
      <c r="I706" s="27" t="s">
        <v>8311</v>
      </c>
      <c r="J706" s="27" t="s">
        <v>8317</v>
      </c>
      <c r="K706" s="13" t="str">
        <f t="shared" si="60"/>
        <v>Jul</v>
      </c>
      <c r="L706" s="27">
        <f t="shared" si="61"/>
        <v>1996</v>
      </c>
      <c r="M706" s="27" t="str">
        <f t="shared" si="62"/>
        <v>tier - 2</v>
      </c>
      <c r="N706" s="27" t="str">
        <f t="shared" si="63"/>
        <v>tier - 3</v>
      </c>
      <c r="O706" s="44" t="str">
        <f t="shared" si="64"/>
        <v>28-Jul-1996</v>
      </c>
      <c r="P706" s="29">
        <f t="shared" si="65"/>
        <v>27</v>
      </c>
    </row>
    <row r="707" spans="2:16" ht="15.75" customHeight="1" x14ac:dyDescent="0.3">
      <c r="B707" s="12" t="s">
        <v>5916</v>
      </c>
      <c r="C707" s="27">
        <v>1994</v>
      </c>
      <c r="D707" s="13" t="s">
        <v>8313</v>
      </c>
      <c r="E707" s="27">
        <v>8</v>
      </c>
      <c r="F707" s="27">
        <v>0</v>
      </c>
      <c r="G707" s="43">
        <v>6064.37</v>
      </c>
      <c r="H707" s="27" t="s">
        <v>8310</v>
      </c>
      <c r="I707" s="27" t="s">
        <v>8310</v>
      </c>
      <c r="J707" s="27" t="s">
        <v>8321</v>
      </c>
      <c r="K707" s="13" t="str">
        <f t="shared" ref="K707:K770" si="66">IF(D707="?", "Sep",D707)</f>
        <v>Nov</v>
      </c>
      <c r="L707" s="27">
        <f t="shared" ref="L707:L770" si="67">IF(C707="?","1983",C707)</f>
        <v>1994</v>
      </c>
      <c r="M707" s="27" t="str">
        <f t="shared" ref="M707:M770" si="68">IF(H707="?", "tier - 2",H707)</f>
        <v>tier - 2</v>
      </c>
      <c r="N707" s="27" t="str">
        <f t="shared" ref="N707:N770" si="69">IF(I707="?", "tier - 2", I707)</f>
        <v>tier - 2</v>
      </c>
      <c r="O707" s="44" t="str">
        <f t="shared" ref="O707:O770" si="70">CONCATENATE(E707&amp;"-"&amp;K707&amp;"-"&amp;L707)</f>
        <v>8-Nov-1994</v>
      </c>
      <c r="P707" s="29">
        <f t="shared" ref="P707:P770" si="71">2023-L707</f>
        <v>29</v>
      </c>
    </row>
    <row r="708" spans="2:16" ht="15.75" customHeight="1" x14ac:dyDescent="0.3">
      <c r="B708" s="12" t="s">
        <v>5914</v>
      </c>
      <c r="C708" s="27">
        <v>1984</v>
      </c>
      <c r="D708" s="13" t="s">
        <v>8316</v>
      </c>
      <c r="E708" s="27">
        <v>21</v>
      </c>
      <c r="F708" s="27">
        <v>1</v>
      </c>
      <c r="G708" s="43">
        <v>6067.13</v>
      </c>
      <c r="H708" s="27" t="s">
        <v>8311</v>
      </c>
      <c r="I708" s="27" t="s">
        <v>8314</v>
      </c>
      <c r="J708" s="27" t="s">
        <v>8326</v>
      </c>
      <c r="K708" s="13" t="str">
        <f t="shared" si="66"/>
        <v>Sep</v>
      </c>
      <c r="L708" s="27">
        <f t="shared" si="67"/>
        <v>1984</v>
      </c>
      <c r="M708" s="27" t="str">
        <f t="shared" si="68"/>
        <v>tier - 3</v>
      </c>
      <c r="N708" s="27" t="str">
        <f t="shared" si="69"/>
        <v>tier - 1</v>
      </c>
      <c r="O708" s="44" t="str">
        <f t="shared" si="70"/>
        <v>21-Sep-1984</v>
      </c>
      <c r="P708" s="29">
        <f t="shared" si="71"/>
        <v>39</v>
      </c>
    </row>
    <row r="709" spans="2:16" ht="15.75" customHeight="1" x14ac:dyDescent="0.3">
      <c r="B709" s="12" t="s">
        <v>5910</v>
      </c>
      <c r="C709" s="27">
        <v>1979</v>
      </c>
      <c r="D709" s="13" t="s">
        <v>8319</v>
      </c>
      <c r="E709" s="27">
        <v>8</v>
      </c>
      <c r="F709" s="27">
        <v>2</v>
      </c>
      <c r="G709" s="43">
        <v>6074.37</v>
      </c>
      <c r="H709" s="27" t="s">
        <v>8310</v>
      </c>
      <c r="I709" s="27" t="s">
        <v>8310</v>
      </c>
      <c r="J709" s="27" t="s">
        <v>8317</v>
      </c>
      <c r="K709" s="13" t="str">
        <f t="shared" si="66"/>
        <v>Aug</v>
      </c>
      <c r="L709" s="27">
        <f t="shared" si="67"/>
        <v>1979</v>
      </c>
      <c r="M709" s="27" t="str">
        <f t="shared" si="68"/>
        <v>tier - 2</v>
      </c>
      <c r="N709" s="27" t="str">
        <f t="shared" si="69"/>
        <v>tier - 2</v>
      </c>
      <c r="O709" s="44" t="str">
        <f t="shared" si="70"/>
        <v>8-Aug-1979</v>
      </c>
      <c r="P709" s="29">
        <f t="shared" si="71"/>
        <v>44</v>
      </c>
    </row>
    <row r="710" spans="2:16" ht="15.75" customHeight="1" x14ac:dyDescent="0.3">
      <c r="B710" s="12" t="s">
        <v>5906</v>
      </c>
      <c r="C710" s="27">
        <v>1984</v>
      </c>
      <c r="D710" s="13" t="s">
        <v>8320</v>
      </c>
      <c r="E710" s="27">
        <v>14</v>
      </c>
      <c r="F710" s="27">
        <v>1</v>
      </c>
      <c r="G710" s="43">
        <v>6079.67</v>
      </c>
      <c r="H710" s="27" t="s">
        <v>8314</v>
      </c>
      <c r="I710" s="27" t="s">
        <v>8314</v>
      </c>
      <c r="J710" s="27" t="s">
        <v>8331</v>
      </c>
      <c r="K710" s="13" t="str">
        <f t="shared" si="66"/>
        <v>Oct</v>
      </c>
      <c r="L710" s="27">
        <f t="shared" si="67"/>
        <v>1984</v>
      </c>
      <c r="M710" s="27" t="str">
        <f t="shared" si="68"/>
        <v>tier - 1</v>
      </c>
      <c r="N710" s="27" t="str">
        <f t="shared" si="69"/>
        <v>tier - 1</v>
      </c>
      <c r="O710" s="44" t="str">
        <f t="shared" si="70"/>
        <v>14-Oct-1984</v>
      </c>
      <c r="P710" s="29">
        <f t="shared" si="71"/>
        <v>39</v>
      </c>
    </row>
    <row r="711" spans="2:16" ht="15.75" customHeight="1" x14ac:dyDescent="0.3">
      <c r="B711" s="12" t="s">
        <v>5903</v>
      </c>
      <c r="C711" s="27">
        <v>1984</v>
      </c>
      <c r="D711" s="13" t="s">
        <v>8309</v>
      </c>
      <c r="E711" s="27">
        <v>25</v>
      </c>
      <c r="F711" s="27">
        <v>2</v>
      </c>
      <c r="G711" s="43">
        <v>6082.41</v>
      </c>
      <c r="H711" s="27" t="s">
        <v>8314</v>
      </c>
      <c r="I711" s="27" t="s">
        <v>8310</v>
      </c>
      <c r="J711" s="27" t="s">
        <v>8321</v>
      </c>
      <c r="K711" s="13" t="str">
        <f t="shared" si="66"/>
        <v>Jul</v>
      </c>
      <c r="L711" s="27">
        <f t="shared" si="67"/>
        <v>1984</v>
      </c>
      <c r="M711" s="27" t="str">
        <f t="shared" si="68"/>
        <v>tier - 1</v>
      </c>
      <c r="N711" s="27" t="str">
        <f t="shared" si="69"/>
        <v>tier - 2</v>
      </c>
      <c r="O711" s="44" t="str">
        <f t="shared" si="70"/>
        <v>25-Jul-1984</v>
      </c>
      <c r="P711" s="29">
        <f t="shared" si="71"/>
        <v>39</v>
      </c>
    </row>
    <row r="712" spans="2:16" ht="15.75" customHeight="1" x14ac:dyDescent="0.3">
      <c r="B712" s="12" t="s">
        <v>5899</v>
      </c>
      <c r="C712" s="27">
        <v>1970</v>
      </c>
      <c r="D712" s="13" t="s">
        <v>8315</v>
      </c>
      <c r="E712" s="27">
        <v>9</v>
      </c>
      <c r="F712" s="27">
        <v>0</v>
      </c>
      <c r="G712" s="43">
        <v>6098.38</v>
      </c>
      <c r="H712" s="27" t="s">
        <v>8310</v>
      </c>
      <c r="I712" s="27" t="s">
        <v>8310</v>
      </c>
      <c r="J712" s="27" t="s">
        <v>8312</v>
      </c>
      <c r="K712" s="13" t="str">
        <f t="shared" si="66"/>
        <v>Jun</v>
      </c>
      <c r="L712" s="27">
        <f t="shared" si="67"/>
        <v>1970</v>
      </c>
      <c r="M712" s="27" t="str">
        <f t="shared" si="68"/>
        <v>tier - 2</v>
      </c>
      <c r="N712" s="27" t="str">
        <f t="shared" si="69"/>
        <v>tier - 2</v>
      </c>
      <c r="O712" s="44" t="str">
        <f t="shared" si="70"/>
        <v>9-Jun-1970</v>
      </c>
      <c r="P712" s="29">
        <f t="shared" si="71"/>
        <v>53</v>
      </c>
    </row>
    <row r="713" spans="2:16" ht="15.75" customHeight="1" x14ac:dyDescent="0.3">
      <c r="B713" s="12" t="s">
        <v>5896</v>
      </c>
      <c r="C713" s="27">
        <v>1995</v>
      </c>
      <c r="D713" s="13" t="s">
        <v>8316</v>
      </c>
      <c r="E713" s="27">
        <v>9</v>
      </c>
      <c r="F713" s="27">
        <v>0</v>
      </c>
      <c r="G713" s="43">
        <v>6111.95</v>
      </c>
      <c r="H713" s="27" t="s">
        <v>8310</v>
      </c>
      <c r="I713" s="27" t="s">
        <v>8311</v>
      </c>
      <c r="J713" s="27" t="s">
        <v>8335</v>
      </c>
      <c r="K713" s="13" t="str">
        <f t="shared" si="66"/>
        <v>Sep</v>
      </c>
      <c r="L713" s="27">
        <f t="shared" si="67"/>
        <v>1995</v>
      </c>
      <c r="M713" s="27" t="str">
        <f t="shared" si="68"/>
        <v>tier - 2</v>
      </c>
      <c r="N713" s="27" t="str">
        <f t="shared" si="69"/>
        <v>tier - 3</v>
      </c>
      <c r="O713" s="44" t="str">
        <f t="shared" si="70"/>
        <v>9-Sep-1995</v>
      </c>
      <c r="P713" s="29">
        <f t="shared" si="71"/>
        <v>28</v>
      </c>
    </row>
    <row r="714" spans="2:16" ht="15.75" customHeight="1" x14ac:dyDescent="0.3">
      <c r="B714" s="12" t="s">
        <v>5893</v>
      </c>
      <c r="C714" s="27">
        <v>1985</v>
      </c>
      <c r="D714" s="13" t="s">
        <v>8309</v>
      </c>
      <c r="E714" s="27">
        <v>21</v>
      </c>
      <c r="F714" s="27">
        <v>1</v>
      </c>
      <c r="G714" s="43">
        <v>6112.35</v>
      </c>
      <c r="H714" s="27" t="s">
        <v>8310</v>
      </c>
      <c r="I714" s="27" t="s">
        <v>8314</v>
      </c>
      <c r="J714" s="27" t="s">
        <v>8317</v>
      </c>
      <c r="K714" s="13" t="str">
        <f t="shared" si="66"/>
        <v>Jul</v>
      </c>
      <c r="L714" s="27">
        <f t="shared" si="67"/>
        <v>1985</v>
      </c>
      <c r="M714" s="27" t="str">
        <f t="shared" si="68"/>
        <v>tier - 2</v>
      </c>
      <c r="N714" s="27" t="str">
        <f t="shared" si="69"/>
        <v>tier - 1</v>
      </c>
      <c r="O714" s="44" t="str">
        <f t="shared" si="70"/>
        <v>21-Jul-1985</v>
      </c>
      <c r="P714" s="29">
        <f t="shared" si="71"/>
        <v>38</v>
      </c>
    </row>
    <row r="715" spans="2:16" ht="15.75" customHeight="1" x14ac:dyDescent="0.3">
      <c r="B715" s="12" t="s">
        <v>5890</v>
      </c>
      <c r="C715" s="27">
        <v>1991</v>
      </c>
      <c r="D715" s="13" t="s">
        <v>8309</v>
      </c>
      <c r="E715" s="27">
        <v>25</v>
      </c>
      <c r="F715" s="27">
        <v>3</v>
      </c>
      <c r="G715" s="43">
        <v>6113.23</v>
      </c>
      <c r="H715" s="27" t="s">
        <v>8310</v>
      </c>
      <c r="I715" s="27" t="s">
        <v>8310</v>
      </c>
      <c r="J715" s="27" t="s">
        <v>8329</v>
      </c>
      <c r="K715" s="13" t="str">
        <f t="shared" si="66"/>
        <v>Jul</v>
      </c>
      <c r="L715" s="27">
        <f t="shared" si="67"/>
        <v>1991</v>
      </c>
      <c r="M715" s="27" t="str">
        <f t="shared" si="68"/>
        <v>tier - 2</v>
      </c>
      <c r="N715" s="27" t="str">
        <f t="shared" si="69"/>
        <v>tier - 2</v>
      </c>
      <c r="O715" s="44" t="str">
        <f t="shared" si="70"/>
        <v>25-Jul-1991</v>
      </c>
      <c r="P715" s="29">
        <f t="shared" si="71"/>
        <v>32</v>
      </c>
    </row>
    <row r="716" spans="2:16" ht="15.75" customHeight="1" x14ac:dyDescent="0.3">
      <c r="B716" s="12" t="s">
        <v>5887</v>
      </c>
      <c r="C716" s="27">
        <v>1983</v>
      </c>
      <c r="D716" s="13" t="s">
        <v>8319</v>
      </c>
      <c r="E716" s="27">
        <v>11</v>
      </c>
      <c r="F716" s="27">
        <v>1</v>
      </c>
      <c r="G716" s="43">
        <v>6117.49</v>
      </c>
      <c r="H716" s="27" t="s">
        <v>8310</v>
      </c>
      <c r="I716" s="27" t="s">
        <v>8311</v>
      </c>
      <c r="J716" s="27" t="s">
        <v>8317</v>
      </c>
      <c r="K716" s="13" t="str">
        <f t="shared" si="66"/>
        <v>Aug</v>
      </c>
      <c r="L716" s="27">
        <f t="shared" si="67"/>
        <v>1983</v>
      </c>
      <c r="M716" s="27" t="str">
        <f t="shared" si="68"/>
        <v>tier - 2</v>
      </c>
      <c r="N716" s="27" t="str">
        <f t="shared" si="69"/>
        <v>tier - 3</v>
      </c>
      <c r="O716" s="44" t="str">
        <f t="shared" si="70"/>
        <v>11-Aug-1983</v>
      </c>
      <c r="P716" s="29">
        <f t="shared" si="71"/>
        <v>40</v>
      </c>
    </row>
    <row r="717" spans="2:16" ht="15.75" customHeight="1" x14ac:dyDescent="0.3">
      <c r="B717" s="12" t="s">
        <v>5884</v>
      </c>
      <c r="C717" s="27">
        <v>1983</v>
      </c>
      <c r="D717" s="13" t="s">
        <v>8313</v>
      </c>
      <c r="E717" s="27">
        <v>16</v>
      </c>
      <c r="F717" s="27">
        <v>1</v>
      </c>
      <c r="G717" s="43">
        <v>6123.57</v>
      </c>
      <c r="H717" s="27" t="s">
        <v>8311</v>
      </c>
      <c r="I717" s="27" t="s">
        <v>8310</v>
      </c>
      <c r="J717" s="27" t="s">
        <v>8317</v>
      </c>
      <c r="K717" s="13" t="str">
        <f t="shared" si="66"/>
        <v>Nov</v>
      </c>
      <c r="L717" s="27">
        <f t="shared" si="67"/>
        <v>1983</v>
      </c>
      <c r="M717" s="27" t="str">
        <f t="shared" si="68"/>
        <v>tier - 3</v>
      </c>
      <c r="N717" s="27" t="str">
        <f t="shared" si="69"/>
        <v>tier - 2</v>
      </c>
      <c r="O717" s="44" t="str">
        <f t="shared" si="70"/>
        <v>16-Nov-1983</v>
      </c>
      <c r="P717" s="29">
        <f t="shared" si="71"/>
        <v>40</v>
      </c>
    </row>
    <row r="718" spans="2:16" ht="15.75" customHeight="1" x14ac:dyDescent="0.3">
      <c r="B718" s="12" t="s">
        <v>5880</v>
      </c>
      <c r="C718" s="27">
        <v>1990</v>
      </c>
      <c r="D718" s="13" t="s">
        <v>8319</v>
      </c>
      <c r="E718" s="27">
        <v>18</v>
      </c>
      <c r="F718" s="27">
        <v>3</v>
      </c>
      <c r="G718" s="43">
        <v>6128.8</v>
      </c>
      <c r="H718" s="27" t="s">
        <v>8310</v>
      </c>
      <c r="I718" s="27" t="s">
        <v>8311</v>
      </c>
      <c r="J718" s="27" t="s">
        <v>8317</v>
      </c>
      <c r="K718" s="13" t="str">
        <f t="shared" si="66"/>
        <v>Aug</v>
      </c>
      <c r="L718" s="27">
        <f t="shared" si="67"/>
        <v>1990</v>
      </c>
      <c r="M718" s="27" t="str">
        <f t="shared" si="68"/>
        <v>tier - 2</v>
      </c>
      <c r="N718" s="27" t="str">
        <f t="shared" si="69"/>
        <v>tier - 3</v>
      </c>
      <c r="O718" s="44" t="str">
        <f t="shared" si="70"/>
        <v>18-Aug-1990</v>
      </c>
      <c r="P718" s="29">
        <f t="shared" si="71"/>
        <v>33</v>
      </c>
    </row>
    <row r="719" spans="2:16" ht="15.75" customHeight="1" x14ac:dyDescent="0.3">
      <c r="B719" s="12" t="s">
        <v>5876</v>
      </c>
      <c r="C719" s="27">
        <v>1969</v>
      </c>
      <c r="D719" s="13" t="s">
        <v>8313</v>
      </c>
      <c r="E719" s="27">
        <v>9</v>
      </c>
      <c r="F719" s="27">
        <v>0</v>
      </c>
      <c r="G719" s="43">
        <v>6138.5</v>
      </c>
      <c r="H719" s="27" t="s">
        <v>8310</v>
      </c>
      <c r="I719" s="27" t="s">
        <v>8310</v>
      </c>
      <c r="J719" s="27" t="s">
        <v>8321</v>
      </c>
      <c r="K719" s="13" t="str">
        <f t="shared" si="66"/>
        <v>Nov</v>
      </c>
      <c r="L719" s="27">
        <f t="shared" si="67"/>
        <v>1969</v>
      </c>
      <c r="M719" s="27" t="str">
        <f t="shared" si="68"/>
        <v>tier - 2</v>
      </c>
      <c r="N719" s="27" t="str">
        <f t="shared" si="69"/>
        <v>tier - 2</v>
      </c>
      <c r="O719" s="44" t="str">
        <f t="shared" si="70"/>
        <v>9-Nov-1969</v>
      </c>
      <c r="P719" s="29">
        <f t="shared" si="71"/>
        <v>54</v>
      </c>
    </row>
    <row r="720" spans="2:16" ht="15.75" customHeight="1" x14ac:dyDescent="0.3">
      <c r="B720" s="12" t="s">
        <v>5873</v>
      </c>
      <c r="C720" s="27">
        <v>1978</v>
      </c>
      <c r="D720" s="13" t="s">
        <v>8316</v>
      </c>
      <c r="E720" s="27">
        <v>5</v>
      </c>
      <c r="F720" s="27">
        <v>2</v>
      </c>
      <c r="G720" s="43">
        <v>6138.58</v>
      </c>
      <c r="H720" s="27" t="s">
        <v>8310</v>
      </c>
      <c r="I720" s="27" t="s">
        <v>8314</v>
      </c>
      <c r="J720" s="27" t="s">
        <v>8312</v>
      </c>
      <c r="K720" s="13" t="str">
        <f t="shared" si="66"/>
        <v>Sep</v>
      </c>
      <c r="L720" s="27">
        <f t="shared" si="67"/>
        <v>1978</v>
      </c>
      <c r="M720" s="27" t="str">
        <f t="shared" si="68"/>
        <v>tier - 2</v>
      </c>
      <c r="N720" s="27" t="str">
        <f t="shared" si="69"/>
        <v>tier - 1</v>
      </c>
      <c r="O720" s="44" t="str">
        <f t="shared" si="70"/>
        <v>5-Sep-1978</v>
      </c>
      <c r="P720" s="29">
        <f t="shared" si="71"/>
        <v>45</v>
      </c>
    </row>
    <row r="721" spans="2:16" ht="15.75" customHeight="1" x14ac:dyDescent="0.3">
      <c r="B721" s="12" t="s">
        <v>5870</v>
      </c>
      <c r="C721" s="27">
        <v>1976</v>
      </c>
      <c r="D721" s="13" t="s">
        <v>8318</v>
      </c>
      <c r="E721" s="27">
        <v>12</v>
      </c>
      <c r="F721" s="27">
        <v>2</v>
      </c>
      <c r="G721" s="43">
        <v>6139.14</v>
      </c>
      <c r="H721" s="27" t="s">
        <v>8310</v>
      </c>
      <c r="I721" s="27" t="s">
        <v>8311</v>
      </c>
      <c r="J721" s="27" t="s">
        <v>8312</v>
      </c>
      <c r="K721" s="13" t="str">
        <f t="shared" si="66"/>
        <v>Dec</v>
      </c>
      <c r="L721" s="27">
        <f t="shared" si="67"/>
        <v>1976</v>
      </c>
      <c r="M721" s="27" t="str">
        <f t="shared" si="68"/>
        <v>tier - 2</v>
      </c>
      <c r="N721" s="27" t="str">
        <f t="shared" si="69"/>
        <v>tier - 3</v>
      </c>
      <c r="O721" s="44" t="str">
        <f t="shared" si="70"/>
        <v>12-Dec-1976</v>
      </c>
      <c r="P721" s="29">
        <f t="shared" si="71"/>
        <v>47</v>
      </c>
    </row>
    <row r="722" spans="2:16" ht="15.75" customHeight="1" x14ac:dyDescent="0.3">
      <c r="B722" s="12" t="s">
        <v>5866</v>
      </c>
      <c r="C722" s="27">
        <v>1970</v>
      </c>
      <c r="D722" s="13" t="s">
        <v>8320</v>
      </c>
      <c r="E722" s="27">
        <v>14</v>
      </c>
      <c r="F722" s="27">
        <v>0</v>
      </c>
      <c r="G722" s="43">
        <v>6147.12</v>
      </c>
      <c r="H722" s="27" t="s">
        <v>8310</v>
      </c>
      <c r="I722" s="27" t="s">
        <v>8311</v>
      </c>
      <c r="J722" s="27" t="s">
        <v>8317</v>
      </c>
      <c r="K722" s="13" t="str">
        <f t="shared" si="66"/>
        <v>Oct</v>
      </c>
      <c r="L722" s="27">
        <f t="shared" si="67"/>
        <v>1970</v>
      </c>
      <c r="M722" s="27" t="str">
        <f t="shared" si="68"/>
        <v>tier - 2</v>
      </c>
      <c r="N722" s="27" t="str">
        <f t="shared" si="69"/>
        <v>tier - 3</v>
      </c>
      <c r="O722" s="44" t="str">
        <f t="shared" si="70"/>
        <v>14-Oct-1970</v>
      </c>
      <c r="P722" s="29">
        <f t="shared" si="71"/>
        <v>53</v>
      </c>
    </row>
    <row r="723" spans="2:16" ht="15.75" customHeight="1" x14ac:dyDescent="0.3">
      <c r="B723" s="12" t="s">
        <v>5863</v>
      </c>
      <c r="C723" s="27">
        <v>1973</v>
      </c>
      <c r="D723" s="13" t="s">
        <v>8313</v>
      </c>
      <c r="E723" s="27">
        <v>6</v>
      </c>
      <c r="F723" s="27">
        <v>0</v>
      </c>
      <c r="G723" s="43">
        <v>6152.05</v>
      </c>
      <c r="H723" s="27" t="s">
        <v>8310</v>
      </c>
      <c r="I723" s="27" t="s">
        <v>8311</v>
      </c>
      <c r="J723" s="27" t="s">
        <v>8312</v>
      </c>
      <c r="K723" s="13" t="str">
        <f t="shared" si="66"/>
        <v>Nov</v>
      </c>
      <c r="L723" s="27">
        <f t="shared" si="67"/>
        <v>1973</v>
      </c>
      <c r="M723" s="27" t="str">
        <f t="shared" si="68"/>
        <v>tier - 2</v>
      </c>
      <c r="N723" s="27" t="str">
        <f t="shared" si="69"/>
        <v>tier - 3</v>
      </c>
      <c r="O723" s="44" t="str">
        <f t="shared" si="70"/>
        <v>6-Nov-1973</v>
      </c>
      <c r="P723" s="29">
        <f t="shared" si="71"/>
        <v>50</v>
      </c>
    </row>
    <row r="724" spans="2:16" ht="15.75" customHeight="1" x14ac:dyDescent="0.3">
      <c r="B724" s="12" t="s">
        <v>5860</v>
      </c>
      <c r="C724" s="27">
        <v>1985</v>
      </c>
      <c r="D724" s="13" t="s">
        <v>8320</v>
      </c>
      <c r="E724" s="27">
        <v>15</v>
      </c>
      <c r="F724" s="27">
        <v>3</v>
      </c>
      <c r="G724" s="43">
        <v>6159.57</v>
      </c>
      <c r="H724" s="27" t="s">
        <v>8310</v>
      </c>
      <c r="I724" s="27" t="s">
        <v>8314</v>
      </c>
      <c r="J724" s="27" t="s">
        <v>8317</v>
      </c>
      <c r="K724" s="13" t="str">
        <f t="shared" si="66"/>
        <v>Oct</v>
      </c>
      <c r="L724" s="27">
        <f t="shared" si="67"/>
        <v>1985</v>
      </c>
      <c r="M724" s="27" t="str">
        <f t="shared" si="68"/>
        <v>tier - 2</v>
      </c>
      <c r="N724" s="27" t="str">
        <f t="shared" si="69"/>
        <v>tier - 1</v>
      </c>
      <c r="O724" s="44" t="str">
        <f t="shared" si="70"/>
        <v>15-Oct-1985</v>
      </c>
      <c r="P724" s="29">
        <f t="shared" si="71"/>
        <v>38</v>
      </c>
    </row>
    <row r="725" spans="2:16" ht="15.75" customHeight="1" x14ac:dyDescent="0.3">
      <c r="B725" s="12" t="s">
        <v>5856</v>
      </c>
      <c r="C725" s="27">
        <v>1984</v>
      </c>
      <c r="D725" s="13" t="s">
        <v>8320</v>
      </c>
      <c r="E725" s="27">
        <v>6</v>
      </c>
      <c r="F725" s="27">
        <v>3</v>
      </c>
      <c r="G725" s="43">
        <v>6170.96</v>
      </c>
      <c r="H725" s="27" t="s">
        <v>8310</v>
      </c>
      <c r="I725" s="27" t="s">
        <v>8314</v>
      </c>
      <c r="J725" s="27" t="s">
        <v>8312</v>
      </c>
      <c r="K725" s="13" t="str">
        <f t="shared" si="66"/>
        <v>Oct</v>
      </c>
      <c r="L725" s="27">
        <f t="shared" si="67"/>
        <v>1984</v>
      </c>
      <c r="M725" s="27" t="str">
        <f t="shared" si="68"/>
        <v>tier - 2</v>
      </c>
      <c r="N725" s="27" t="str">
        <f t="shared" si="69"/>
        <v>tier - 1</v>
      </c>
      <c r="O725" s="44" t="str">
        <f t="shared" si="70"/>
        <v>6-Oct-1984</v>
      </c>
      <c r="P725" s="29">
        <f t="shared" si="71"/>
        <v>39</v>
      </c>
    </row>
    <row r="726" spans="2:16" ht="15.75" customHeight="1" x14ac:dyDescent="0.3">
      <c r="B726" s="12" t="s">
        <v>5852</v>
      </c>
      <c r="C726" s="27">
        <v>1985</v>
      </c>
      <c r="D726" s="13" t="s">
        <v>8319</v>
      </c>
      <c r="E726" s="27">
        <v>9</v>
      </c>
      <c r="F726" s="27">
        <v>3</v>
      </c>
      <c r="G726" s="43">
        <v>6183.32</v>
      </c>
      <c r="H726" s="27" t="s">
        <v>8310</v>
      </c>
      <c r="I726" s="27" t="s">
        <v>8310</v>
      </c>
      <c r="J726" s="27" t="s">
        <v>8317</v>
      </c>
      <c r="K726" s="13" t="str">
        <f t="shared" si="66"/>
        <v>Aug</v>
      </c>
      <c r="L726" s="27">
        <f t="shared" si="67"/>
        <v>1985</v>
      </c>
      <c r="M726" s="27" t="str">
        <f t="shared" si="68"/>
        <v>tier - 2</v>
      </c>
      <c r="N726" s="27" t="str">
        <f t="shared" si="69"/>
        <v>tier - 2</v>
      </c>
      <c r="O726" s="44" t="str">
        <f t="shared" si="70"/>
        <v>9-Aug-1985</v>
      </c>
      <c r="P726" s="29">
        <f t="shared" si="71"/>
        <v>38</v>
      </c>
    </row>
    <row r="727" spans="2:16" ht="15.75" customHeight="1" x14ac:dyDescent="0.3">
      <c r="B727" s="12" t="s">
        <v>5849</v>
      </c>
      <c r="C727" s="27">
        <v>1970</v>
      </c>
      <c r="D727" s="13" t="s">
        <v>8320</v>
      </c>
      <c r="E727" s="27">
        <v>5</v>
      </c>
      <c r="F727" s="27">
        <v>0</v>
      </c>
      <c r="G727" s="43">
        <v>6183.46</v>
      </c>
      <c r="H727" s="27" t="s">
        <v>8310</v>
      </c>
      <c r="I727" s="27" t="s">
        <v>8310</v>
      </c>
      <c r="J727" s="27" t="s">
        <v>8317</v>
      </c>
      <c r="K727" s="13" t="str">
        <f t="shared" si="66"/>
        <v>Oct</v>
      </c>
      <c r="L727" s="27">
        <f t="shared" si="67"/>
        <v>1970</v>
      </c>
      <c r="M727" s="27" t="str">
        <f t="shared" si="68"/>
        <v>tier - 2</v>
      </c>
      <c r="N727" s="27" t="str">
        <f t="shared" si="69"/>
        <v>tier - 2</v>
      </c>
      <c r="O727" s="44" t="str">
        <f t="shared" si="70"/>
        <v>5-Oct-1970</v>
      </c>
      <c r="P727" s="29">
        <f t="shared" si="71"/>
        <v>53</v>
      </c>
    </row>
    <row r="728" spans="2:16" ht="15.75" customHeight="1" x14ac:dyDescent="0.3">
      <c r="B728" s="12" t="s">
        <v>5845</v>
      </c>
      <c r="C728" s="27">
        <v>1988</v>
      </c>
      <c r="D728" s="13" t="s">
        <v>8313</v>
      </c>
      <c r="E728" s="27">
        <v>1</v>
      </c>
      <c r="F728" s="27">
        <v>3</v>
      </c>
      <c r="G728" s="43">
        <v>6184.3</v>
      </c>
      <c r="H728" s="27" t="s">
        <v>8310</v>
      </c>
      <c r="I728" s="27" t="s">
        <v>8311</v>
      </c>
      <c r="J728" s="27" t="s">
        <v>8312</v>
      </c>
      <c r="K728" s="13" t="str">
        <f t="shared" si="66"/>
        <v>Nov</v>
      </c>
      <c r="L728" s="27">
        <f t="shared" si="67"/>
        <v>1988</v>
      </c>
      <c r="M728" s="27" t="str">
        <f t="shared" si="68"/>
        <v>tier - 2</v>
      </c>
      <c r="N728" s="27" t="str">
        <f t="shared" si="69"/>
        <v>tier - 3</v>
      </c>
      <c r="O728" s="44" t="str">
        <f t="shared" si="70"/>
        <v>1-Nov-1988</v>
      </c>
      <c r="P728" s="29">
        <f t="shared" si="71"/>
        <v>35</v>
      </c>
    </row>
    <row r="729" spans="2:16" ht="15.75" customHeight="1" x14ac:dyDescent="0.3">
      <c r="B729" s="12" t="s">
        <v>5842</v>
      </c>
      <c r="C729" s="27">
        <v>1981</v>
      </c>
      <c r="D729" s="13" t="s">
        <v>8313</v>
      </c>
      <c r="E729" s="27">
        <v>22</v>
      </c>
      <c r="F729" s="27">
        <v>0</v>
      </c>
      <c r="G729" s="43">
        <v>6185.32</v>
      </c>
      <c r="H729" s="27" t="s">
        <v>8310</v>
      </c>
      <c r="I729" s="27" t="s">
        <v>8314</v>
      </c>
      <c r="J729" s="27" t="s">
        <v>8312</v>
      </c>
      <c r="K729" s="13" t="str">
        <f t="shared" si="66"/>
        <v>Nov</v>
      </c>
      <c r="L729" s="27">
        <f t="shared" si="67"/>
        <v>1981</v>
      </c>
      <c r="M729" s="27" t="str">
        <f t="shared" si="68"/>
        <v>tier - 2</v>
      </c>
      <c r="N729" s="27" t="str">
        <f t="shared" si="69"/>
        <v>tier - 1</v>
      </c>
      <c r="O729" s="44" t="str">
        <f t="shared" si="70"/>
        <v>22-Nov-1981</v>
      </c>
      <c r="P729" s="29">
        <f t="shared" si="71"/>
        <v>42</v>
      </c>
    </row>
    <row r="730" spans="2:16" ht="15.75" customHeight="1" x14ac:dyDescent="0.3">
      <c r="B730" s="12" t="s">
        <v>5839</v>
      </c>
      <c r="C730" s="27">
        <v>1981</v>
      </c>
      <c r="D730" s="13" t="s">
        <v>8320</v>
      </c>
      <c r="E730" s="27">
        <v>1</v>
      </c>
      <c r="F730" s="27">
        <v>0</v>
      </c>
      <c r="G730" s="43">
        <v>6186.13</v>
      </c>
      <c r="H730" s="27" t="s">
        <v>8310</v>
      </c>
      <c r="I730" s="27" t="s">
        <v>8311</v>
      </c>
      <c r="J730" s="27" t="s">
        <v>8321</v>
      </c>
      <c r="K730" s="13" t="str">
        <f t="shared" si="66"/>
        <v>Oct</v>
      </c>
      <c r="L730" s="27">
        <f t="shared" si="67"/>
        <v>1981</v>
      </c>
      <c r="M730" s="27" t="str">
        <f t="shared" si="68"/>
        <v>tier - 2</v>
      </c>
      <c r="N730" s="27" t="str">
        <f t="shared" si="69"/>
        <v>tier - 3</v>
      </c>
      <c r="O730" s="44" t="str">
        <f t="shared" si="70"/>
        <v>1-Oct-1981</v>
      </c>
      <c r="P730" s="29">
        <f t="shared" si="71"/>
        <v>42</v>
      </c>
    </row>
    <row r="731" spans="2:16" ht="15.75" customHeight="1" x14ac:dyDescent="0.3">
      <c r="B731" s="12" t="s">
        <v>5835</v>
      </c>
      <c r="C731" s="27">
        <v>1988</v>
      </c>
      <c r="D731" s="13" t="s">
        <v>8320</v>
      </c>
      <c r="E731" s="27">
        <v>23</v>
      </c>
      <c r="F731" s="27">
        <v>3</v>
      </c>
      <c r="G731" s="43">
        <v>6196.45</v>
      </c>
      <c r="H731" s="27" t="s">
        <v>8310</v>
      </c>
      <c r="I731" s="27" t="s">
        <v>8314</v>
      </c>
      <c r="J731" s="27" t="s">
        <v>8321</v>
      </c>
      <c r="K731" s="13" t="str">
        <f t="shared" si="66"/>
        <v>Oct</v>
      </c>
      <c r="L731" s="27">
        <f t="shared" si="67"/>
        <v>1988</v>
      </c>
      <c r="M731" s="27" t="str">
        <f t="shared" si="68"/>
        <v>tier - 2</v>
      </c>
      <c r="N731" s="27" t="str">
        <f t="shared" si="69"/>
        <v>tier - 1</v>
      </c>
      <c r="O731" s="44" t="str">
        <f t="shared" si="70"/>
        <v>23-Oct-1988</v>
      </c>
      <c r="P731" s="29">
        <f t="shared" si="71"/>
        <v>35</v>
      </c>
    </row>
    <row r="732" spans="2:16" ht="15.75" customHeight="1" x14ac:dyDescent="0.3">
      <c r="B732" s="12" t="s">
        <v>5833</v>
      </c>
      <c r="C732" s="27">
        <v>1985</v>
      </c>
      <c r="D732" s="13" t="s">
        <v>8309</v>
      </c>
      <c r="E732" s="27">
        <v>22</v>
      </c>
      <c r="F732" s="27">
        <v>2</v>
      </c>
      <c r="G732" s="43">
        <v>6198.75</v>
      </c>
      <c r="H732" s="27" t="s">
        <v>8310</v>
      </c>
      <c r="I732" s="27" t="s">
        <v>8314</v>
      </c>
      <c r="J732" s="27" t="s">
        <v>8317</v>
      </c>
      <c r="K732" s="13" t="str">
        <f t="shared" si="66"/>
        <v>Jul</v>
      </c>
      <c r="L732" s="27">
        <f t="shared" si="67"/>
        <v>1985</v>
      </c>
      <c r="M732" s="27" t="str">
        <f t="shared" si="68"/>
        <v>tier - 2</v>
      </c>
      <c r="N732" s="27" t="str">
        <f t="shared" si="69"/>
        <v>tier - 1</v>
      </c>
      <c r="O732" s="44" t="str">
        <f t="shared" si="70"/>
        <v>22-Jul-1985</v>
      </c>
      <c r="P732" s="29">
        <f t="shared" si="71"/>
        <v>38</v>
      </c>
    </row>
    <row r="733" spans="2:16" ht="15.75" customHeight="1" x14ac:dyDescent="0.3">
      <c r="B733" s="12" t="s">
        <v>5830</v>
      </c>
      <c r="C733" s="27">
        <v>1985</v>
      </c>
      <c r="D733" s="13" t="s">
        <v>8316</v>
      </c>
      <c r="E733" s="27">
        <v>22</v>
      </c>
      <c r="F733" s="27">
        <v>2</v>
      </c>
      <c r="G733" s="43">
        <v>6203.9</v>
      </c>
      <c r="H733" s="27" t="s">
        <v>8310</v>
      </c>
      <c r="I733" s="27" t="s">
        <v>8310</v>
      </c>
      <c r="J733" s="27" t="s">
        <v>8317</v>
      </c>
      <c r="K733" s="13" t="str">
        <f t="shared" si="66"/>
        <v>Sep</v>
      </c>
      <c r="L733" s="27">
        <f t="shared" si="67"/>
        <v>1985</v>
      </c>
      <c r="M733" s="27" t="str">
        <f t="shared" si="68"/>
        <v>tier - 2</v>
      </c>
      <c r="N733" s="27" t="str">
        <f t="shared" si="69"/>
        <v>tier - 2</v>
      </c>
      <c r="O733" s="44" t="str">
        <f t="shared" si="70"/>
        <v>22-Sep-1985</v>
      </c>
      <c r="P733" s="29">
        <f t="shared" si="71"/>
        <v>38</v>
      </c>
    </row>
    <row r="734" spans="2:16" ht="15.75" customHeight="1" x14ac:dyDescent="0.3">
      <c r="B734" s="12" t="s">
        <v>5827</v>
      </c>
      <c r="C734" s="27">
        <v>1999</v>
      </c>
      <c r="D734" s="13" t="s">
        <v>8316</v>
      </c>
      <c r="E734" s="27">
        <v>10</v>
      </c>
      <c r="F734" s="27">
        <v>0</v>
      </c>
      <c r="G734" s="43">
        <v>6207.26</v>
      </c>
      <c r="H734" s="27" t="s">
        <v>8310</v>
      </c>
      <c r="I734" s="27" t="s">
        <v>8310</v>
      </c>
      <c r="J734" s="27" t="s">
        <v>8335</v>
      </c>
      <c r="K734" s="13" t="str">
        <f t="shared" si="66"/>
        <v>Sep</v>
      </c>
      <c r="L734" s="27">
        <f t="shared" si="67"/>
        <v>1999</v>
      </c>
      <c r="M734" s="27" t="str">
        <f t="shared" si="68"/>
        <v>tier - 2</v>
      </c>
      <c r="N734" s="27" t="str">
        <f t="shared" si="69"/>
        <v>tier - 2</v>
      </c>
      <c r="O734" s="44" t="str">
        <f t="shared" si="70"/>
        <v>10-Sep-1999</v>
      </c>
      <c r="P734" s="29">
        <f t="shared" si="71"/>
        <v>24</v>
      </c>
    </row>
    <row r="735" spans="2:16" ht="15.75" customHeight="1" x14ac:dyDescent="0.3">
      <c r="B735" s="12" t="s">
        <v>5824</v>
      </c>
      <c r="C735" s="27">
        <v>1992</v>
      </c>
      <c r="D735" s="13" t="s">
        <v>8319</v>
      </c>
      <c r="E735" s="27">
        <v>12</v>
      </c>
      <c r="F735" s="27">
        <v>0</v>
      </c>
      <c r="G735" s="43">
        <v>6208.5</v>
      </c>
      <c r="H735" s="27" t="s">
        <v>8310</v>
      </c>
      <c r="I735" s="27" t="s">
        <v>8314</v>
      </c>
      <c r="J735" s="27" t="s">
        <v>8332</v>
      </c>
      <c r="K735" s="13" t="str">
        <f t="shared" si="66"/>
        <v>Aug</v>
      </c>
      <c r="L735" s="27">
        <f t="shared" si="67"/>
        <v>1992</v>
      </c>
      <c r="M735" s="27" t="str">
        <f t="shared" si="68"/>
        <v>tier - 2</v>
      </c>
      <c r="N735" s="27" t="str">
        <f t="shared" si="69"/>
        <v>tier - 1</v>
      </c>
      <c r="O735" s="44" t="str">
        <f t="shared" si="70"/>
        <v>12-Aug-1992</v>
      </c>
      <c r="P735" s="29">
        <f t="shared" si="71"/>
        <v>31</v>
      </c>
    </row>
    <row r="736" spans="2:16" ht="15.75" customHeight="1" x14ac:dyDescent="0.3">
      <c r="B736" s="12" t="s">
        <v>5821</v>
      </c>
      <c r="C736" s="27">
        <v>1972</v>
      </c>
      <c r="D736" s="13" t="s">
        <v>8315</v>
      </c>
      <c r="E736" s="27">
        <v>29</v>
      </c>
      <c r="F736" s="27">
        <v>0</v>
      </c>
      <c r="G736" s="43">
        <v>6219.93</v>
      </c>
      <c r="H736" s="27" t="s">
        <v>8310</v>
      </c>
      <c r="I736" s="27" t="s">
        <v>8310</v>
      </c>
      <c r="J736" s="27" t="s">
        <v>8312</v>
      </c>
      <c r="K736" s="13" t="str">
        <f t="shared" si="66"/>
        <v>Jun</v>
      </c>
      <c r="L736" s="27">
        <f t="shared" si="67"/>
        <v>1972</v>
      </c>
      <c r="M736" s="27" t="str">
        <f t="shared" si="68"/>
        <v>tier - 2</v>
      </c>
      <c r="N736" s="27" t="str">
        <f t="shared" si="69"/>
        <v>tier - 2</v>
      </c>
      <c r="O736" s="44" t="str">
        <f t="shared" si="70"/>
        <v>29-Jun-1972</v>
      </c>
      <c r="P736" s="29">
        <f t="shared" si="71"/>
        <v>51</v>
      </c>
    </row>
    <row r="737" spans="2:16" ht="15.75" customHeight="1" x14ac:dyDescent="0.3">
      <c r="B737" s="12" t="s">
        <v>5818</v>
      </c>
      <c r="C737" s="27">
        <v>1978</v>
      </c>
      <c r="D737" s="13" t="s">
        <v>8316</v>
      </c>
      <c r="E737" s="27">
        <v>19</v>
      </c>
      <c r="F737" s="27">
        <v>2</v>
      </c>
      <c r="G737" s="43">
        <v>6236.95</v>
      </c>
      <c r="H737" s="27" t="s">
        <v>8310</v>
      </c>
      <c r="I737" s="27" t="s">
        <v>8310</v>
      </c>
      <c r="J737" s="27" t="s">
        <v>8312</v>
      </c>
      <c r="K737" s="13" t="str">
        <f t="shared" si="66"/>
        <v>Sep</v>
      </c>
      <c r="L737" s="27">
        <f t="shared" si="67"/>
        <v>1978</v>
      </c>
      <c r="M737" s="27" t="str">
        <f t="shared" si="68"/>
        <v>tier - 2</v>
      </c>
      <c r="N737" s="27" t="str">
        <f t="shared" si="69"/>
        <v>tier - 2</v>
      </c>
      <c r="O737" s="44" t="str">
        <f t="shared" si="70"/>
        <v>19-Sep-1978</v>
      </c>
      <c r="P737" s="29">
        <f t="shared" si="71"/>
        <v>45</v>
      </c>
    </row>
    <row r="738" spans="2:16" ht="15.75" customHeight="1" x14ac:dyDescent="0.3">
      <c r="B738" s="12" t="s">
        <v>5814</v>
      </c>
      <c r="C738" s="27">
        <v>1983</v>
      </c>
      <c r="D738" s="13" t="s">
        <v>8319</v>
      </c>
      <c r="E738" s="27">
        <v>11</v>
      </c>
      <c r="F738" s="27">
        <v>1</v>
      </c>
      <c r="G738" s="43">
        <v>6238.3</v>
      </c>
      <c r="H738" s="27" t="s">
        <v>8310</v>
      </c>
      <c r="I738" s="27" t="s">
        <v>8314</v>
      </c>
      <c r="J738" s="27" t="s">
        <v>8321</v>
      </c>
      <c r="K738" s="13" t="str">
        <f t="shared" si="66"/>
        <v>Aug</v>
      </c>
      <c r="L738" s="27">
        <f t="shared" si="67"/>
        <v>1983</v>
      </c>
      <c r="M738" s="27" t="str">
        <f t="shared" si="68"/>
        <v>tier - 2</v>
      </c>
      <c r="N738" s="27" t="str">
        <f t="shared" si="69"/>
        <v>tier - 1</v>
      </c>
      <c r="O738" s="44" t="str">
        <f t="shared" si="70"/>
        <v>11-Aug-1983</v>
      </c>
      <c r="P738" s="29">
        <f t="shared" si="71"/>
        <v>40</v>
      </c>
    </row>
    <row r="739" spans="2:16" ht="15.75" customHeight="1" x14ac:dyDescent="0.3">
      <c r="B739" s="12" t="s">
        <v>5811</v>
      </c>
      <c r="C739" s="27">
        <v>1979</v>
      </c>
      <c r="D739" s="13" t="s">
        <v>8320</v>
      </c>
      <c r="E739" s="27">
        <v>10</v>
      </c>
      <c r="F739" s="27">
        <v>0</v>
      </c>
      <c r="G739" s="43">
        <v>6250.44</v>
      </c>
      <c r="H739" s="27" t="s">
        <v>8310</v>
      </c>
      <c r="I739" s="27" t="s">
        <v>8314</v>
      </c>
      <c r="J739" s="27" t="s">
        <v>8321</v>
      </c>
      <c r="K739" s="13" t="str">
        <f t="shared" si="66"/>
        <v>Oct</v>
      </c>
      <c r="L739" s="27">
        <f t="shared" si="67"/>
        <v>1979</v>
      </c>
      <c r="M739" s="27" t="str">
        <f t="shared" si="68"/>
        <v>tier - 2</v>
      </c>
      <c r="N739" s="27" t="str">
        <f t="shared" si="69"/>
        <v>tier - 1</v>
      </c>
      <c r="O739" s="44" t="str">
        <f t="shared" si="70"/>
        <v>10-Oct-1979</v>
      </c>
      <c r="P739" s="29">
        <f t="shared" si="71"/>
        <v>44</v>
      </c>
    </row>
    <row r="740" spans="2:16" ht="15.75" customHeight="1" x14ac:dyDescent="0.3">
      <c r="B740" s="12" t="s">
        <v>5808</v>
      </c>
      <c r="C740" s="27">
        <v>1972</v>
      </c>
      <c r="D740" s="13" t="s">
        <v>8313</v>
      </c>
      <c r="E740" s="27">
        <v>11</v>
      </c>
      <c r="F740" s="27">
        <v>0</v>
      </c>
      <c r="G740" s="43">
        <v>6253.85</v>
      </c>
      <c r="H740" s="27" t="s">
        <v>8310</v>
      </c>
      <c r="I740" s="27" t="s">
        <v>8310</v>
      </c>
      <c r="J740" s="27" t="s">
        <v>8312</v>
      </c>
      <c r="K740" s="13" t="str">
        <f t="shared" si="66"/>
        <v>Nov</v>
      </c>
      <c r="L740" s="27">
        <f t="shared" si="67"/>
        <v>1972</v>
      </c>
      <c r="M740" s="27" t="str">
        <f t="shared" si="68"/>
        <v>tier - 2</v>
      </c>
      <c r="N740" s="27" t="str">
        <f t="shared" si="69"/>
        <v>tier - 2</v>
      </c>
      <c r="O740" s="44" t="str">
        <f t="shared" si="70"/>
        <v>11-Nov-1972</v>
      </c>
      <c r="P740" s="29">
        <f t="shared" si="71"/>
        <v>51</v>
      </c>
    </row>
    <row r="741" spans="2:16" ht="15.75" customHeight="1" x14ac:dyDescent="0.3">
      <c r="B741" s="12" t="s">
        <v>5804</v>
      </c>
      <c r="C741" s="27">
        <v>1972</v>
      </c>
      <c r="D741" s="13" t="s">
        <v>8316</v>
      </c>
      <c r="E741" s="27">
        <v>8</v>
      </c>
      <c r="F741" s="27">
        <v>0</v>
      </c>
      <c r="G741" s="43">
        <v>6254.13</v>
      </c>
      <c r="H741" s="27" t="s">
        <v>8310</v>
      </c>
      <c r="I741" s="27" t="s">
        <v>8310</v>
      </c>
      <c r="J741" s="27" t="s">
        <v>8317</v>
      </c>
      <c r="K741" s="13" t="str">
        <f t="shared" si="66"/>
        <v>Sep</v>
      </c>
      <c r="L741" s="27">
        <f t="shared" si="67"/>
        <v>1972</v>
      </c>
      <c r="M741" s="27" t="str">
        <f t="shared" si="68"/>
        <v>tier - 2</v>
      </c>
      <c r="N741" s="27" t="str">
        <f t="shared" si="69"/>
        <v>tier - 2</v>
      </c>
      <c r="O741" s="44" t="str">
        <f t="shared" si="70"/>
        <v>8-Sep-1972</v>
      </c>
      <c r="P741" s="29">
        <f t="shared" si="71"/>
        <v>51</v>
      </c>
    </row>
    <row r="742" spans="2:16" ht="15.75" customHeight="1" x14ac:dyDescent="0.3">
      <c r="B742" s="12" t="s">
        <v>5800</v>
      </c>
      <c r="C742" s="27">
        <v>1970</v>
      </c>
      <c r="D742" s="13" t="s">
        <v>8320</v>
      </c>
      <c r="E742" s="27">
        <v>11</v>
      </c>
      <c r="F742" s="27">
        <v>0</v>
      </c>
      <c r="G742" s="43">
        <v>6255.38</v>
      </c>
      <c r="H742" s="27" t="s">
        <v>8310</v>
      </c>
      <c r="I742" s="27" t="s">
        <v>8310</v>
      </c>
      <c r="J742" s="27" t="s">
        <v>8312</v>
      </c>
      <c r="K742" s="13" t="str">
        <f t="shared" si="66"/>
        <v>Oct</v>
      </c>
      <c r="L742" s="27">
        <f t="shared" si="67"/>
        <v>1970</v>
      </c>
      <c r="M742" s="27" t="str">
        <f t="shared" si="68"/>
        <v>tier - 2</v>
      </c>
      <c r="N742" s="27" t="str">
        <f t="shared" si="69"/>
        <v>tier - 2</v>
      </c>
      <c r="O742" s="44" t="str">
        <f t="shared" si="70"/>
        <v>11-Oct-1970</v>
      </c>
      <c r="P742" s="29">
        <f t="shared" si="71"/>
        <v>53</v>
      </c>
    </row>
    <row r="743" spans="2:16" ht="15.75" customHeight="1" x14ac:dyDescent="0.3">
      <c r="B743" s="12" t="s">
        <v>5797</v>
      </c>
      <c r="C743" s="27">
        <v>1995</v>
      </c>
      <c r="D743" s="13" t="s">
        <v>8320</v>
      </c>
      <c r="E743" s="27">
        <v>17</v>
      </c>
      <c r="F743" s="27">
        <v>0</v>
      </c>
      <c r="G743" s="43">
        <v>6261.2</v>
      </c>
      <c r="H743" s="27" t="s">
        <v>8310</v>
      </c>
      <c r="I743" s="27" t="s">
        <v>8314</v>
      </c>
      <c r="J743" s="27" t="s">
        <v>8335</v>
      </c>
      <c r="K743" s="13" t="str">
        <f t="shared" si="66"/>
        <v>Oct</v>
      </c>
      <c r="L743" s="27">
        <f t="shared" si="67"/>
        <v>1995</v>
      </c>
      <c r="M743" s="27" t="str">
        <f t="shared" si="68"/>
        <v>tier - 2</v>
      </c>
      <c r="N743" s="27" t="str">
        <f t="shared" si="69"/>
        <v>tier - 1</v>
      </c>
      <c r="O743" s="44" t="str">
        <f t="shared" si="70"/>
        <v>17-Oct-1995</v>
      </c>
      <c r="P743" s="29">
        <f t="shared" si="71"/>
        <v>28</v>
      </c>
    </row>
    <row r="744" spans="2:16" ht="15.75" customHeight="1" x14ac:dyDescent="0.3">
      <c r="B744" s="12" t="s">
        <v>5794</v>
      </c>
      <c r="C744" s="27">
        <v>1984</v>
      </c>
      <c r="D744" s="13" t="s">
        <v>8316</v>
      </c>
      <c r="E744" s="27">
        <v>25</v>
      </c>
      <c r="F744" s="27">
        <v>3</v>
      </c>
      <c r="G744" s="43">
        <v>6269.33</v>
      </c>
      <c r="H744" s="27" t="s">
        <v>8310</v>
      </c>
      <c r="I744" s="27" t="s">
        <v>8314</v>
      </c>
      <c r="J744" s="27" t="s">
        <v>8312</v>
      </c>
      <c r="K744" s="13" t="str">
        <f t="shared" si="66"/>
        <v>Sep</v>
      </c>
      <c r="L744" s="27">
        <f t="shared" si="67"/>
        <v>1984</v>
      </c>
      <c r="M744" s="27" t="str">
        <f t="shared" si="68"/>
        <v>tier - 2</v>
      </c>
      <c r="N744" s="27" t="str">
        <f t="shared" si="69"/>
        <v>tier - 1</v>
      </c>
      <c r="O744" s="44" t="str">
        <f t="shared" si="70"/>
        <v>25-Sep-1984</v>
      </c>
      <c r="P744" s="29">
        <f t="shared" si="71"/>
        <v>39</v>
      </c>
    </row>
    <row r="745" spans="2:16" ht="15.75" customHeight="1" x14ac:dyDescent="0.3">
      <c r="B745" s="12" t="s">
        <v>5790</v>
      </c>
      <c r="C745" s="27">
        <v>1981</v>
      </c>
      <c r="D745" s="13" t="s">
        <v>8315</v>
      </c>
      <c r="E745" s="27">
        <v>30</v>
      </c>
      <c r="F745" s="27">
        <v>1</v>
      </c>
      <c r="G745" s="43">
        <v>6272.48</v>
      </c>
      <c r="H745" s="27" t="s">
        <v>8314</v>
      </c>
      <c r="I745" s="27" t="s">
        <v>8311</v>
      </c>
      <c r="J745" s="27" t="s">
        <v>8312</v>
      </c>
      <c r="K745" s="13" t="str">
        <f t="shared" si="66"/>
        <v>Jun</v>
      </c>
      <c r="L745" s="27">
        <f t="shared" si="67"/>
        <v>1981</v>
      </c>
      <c r="M745" s="27" t="str">
        <f t="shared" si="68"/>
        <v>tier - 1</v>
      </c>
      <c r="N745" s="27" t="str">
        <f t="shared" si="69"/>
        <v>tier - 3</v>
      </c>
      <c r="O745" s="44" t="str">
        <f t="shared" si="70"/>
        <v>30-Jun-1981</v>
      </c>
      <c r="P745" s="29">
        <f t="shared" si="71"/>
        <v>42</v>
      </c>
    </row>
    <row r="746" spans="2:16" ht="15.75" customHeight="1" x14ac:dyDescent="0.3">
      <c r="B746" s="12" t="s">
        <v>5787</v>
      </c>
      <c r="C746" s="27">
        <v>1993</v>
      </c>
      <c r="D746" s="13" t="s">
        <v>8320</v>
      </c>
      <c r="E746" s="27">
        <v>16</v>
      </c>
      <c r="F746" s="27">
        <v>0</v>
      </c>
      <c r="G746" s="43">
        <v>6276.3</v>
      </c>
      <c r="H746" s="27" t="s">
        <v>8310</v>
      </c>
      <c r="I746" s="27" t="s">
        <v>8314</v>
      </c>
      <c r="J746" s="27" t="s">
        <v>8328</v>
      </c>
      <c r="K746" s="13" t="str">
        <f t="shared" si="66"/>
        <v>Oct</v>
      </c>
      <c r="L746" s="27">
        <f t="shared" si="67"/>
        <v>1993</v>
      </c>
      <c r="M746" s="27" t="str">
        <f t="shared" si="68"/>
        <v>tier - 2</v>
      </c>
      <c r="N746" s="27" t="str">
        <f t="shared" si="69"/>
        <v>tier - 1</v>
      </c>
      <c r="O746" s="44" t="str">
        <f t="shared" si="70"/>
        <v>16-Oct-1993</v>
      </c>
      <c r="P746" s="29">
        <f t="shared" si="71"/>
        <v>30</v>
      </c>
    </row>
    <row r="747" spans="2:16" ht="15.75" customHeight="1" x14ac:dyDescent="0.3">
      <c r="B747" s="12" t="s">
        <v>5784</v>
      </c>
      <c r="C747" s="27">
        <v>1981</v>
      </c>
      <c r="D747" s="13" t="s">
        <v>8313</v>
      </c>
      <c r="E747" s="27">
        <v>24</v>
      </c>
      <c r="F747" s="27">
        <v>1</v>
      </c>
      <c r="G747" s="43">
        <v>6282.24</v>
      </c>
      <c r="H747" s="27" t="s">
        <v>8310</v>
      </c>
      <c r="I747" s="27" t="s">
        <v>8314</v>
      </c>
      <c r="J747" s="27" t="s">
        <v>8321</v>
      </c>
      <c r="K747" s="13" t="str">
        <f t="shared" si="66"/>
        <v>Nov</v>
      </c>
      <c r="L747" s="27">
        <f t="shared" si="67"/>
        <v>1981</v>
      </c>
      <c r="M747" s="27" t="str">
        <f t="shared" si="68"/>
        <v>tier - 2</v>
      </c>
      <c r="N747" s="27" t="str">
        <f t="shared" si="69"/>
        <v>tier - 1</v>
      </c>
      <c r="O747" s="44" t="str">
        <f t="shared" si="70"/>
        <v>24-Nov-1981</v>
      </c>
      <c r="P747" s="29">
        <f t="shared" si="71"/>
        <v>42</v>
      </c>
    </row>
    <row r="748" spans="2:16" ht="15.75" customHeight="1" x14ac:dyDescent="0.3">
      <c r="B748" s="12" t="s">
        <v>5781</v>
      </c>
      <c r="C748" s="27">
        <v>1981</v>
      </c>
      <c r="D748" s="13" t="s">
        <v>8319</v>
      </c>
      <c r="E748" s="27">
        <v>26</v>
      </c>
      <c r="F748" s="27">
        <v>1</v>
      </c>
      <c r="G748" s="43">
        <v>6289.75</v>
      </c>
      <c r="H748" s="27" t="s">
        <v>8310</v>
      </c>
      <c r="I748" s="27" t="s">
        <v>8311</v>
      </c>
      <c r="J748" s="27" t="s">
        <v>8312</v>
      </c>
      <c r="K748" s="13" t="str">
        <f t="shared" si="66"/>
        <v>Aug</v>
      </c>
      <c r="L748" s="27">
        <f t="shared" si="67"/>
        <v>1981</v>
      </c>
      <c r="M748" s="27" t="str">
        <f t="shared" si="68"/>
        <v>tier - 2</v>
      </c>
      <c r="N748" s="27" t="str">
        <f t="shared" si="69"/>
        <v>tier - 3</v>
      </c>
      <c r="O748" s="44" t="str">
        <f t="shared" si="70"/>
        <v>26-Aug-1981</v>
      </c>
      <c r="P748" s="29">
        <f t="shared" si="71"/>
        <v>42</v>
      </c>
    </row>
    <row r="749" spans="2:16" ht="15.75" customHeight="1" x14ac:dyDescent="0.3">
      <c r="B749" s="12" t="s">
        <v>5779</v>
      </c>
      <c r="C749" s="27">
        <v>1996</v>
      </c>
      <c r="D749" s="13" t="s">
        <v>8309</v>
      </c>
      <c r="E749" s="27">
        <v>4</v>
      </c>
      <c r="F749" s="27">
        <v>0</v>
      </c>
      <c r="G749" s="43">
        <v>6293.63</v>
      </c>
      <c r="H749" s="27" t="s">
        <v>8310</v>
      </c>
      <c r="I749" s="27" t="s">
        <v>8311</v>
      </c>
      <c r="J749" s="27" t="s">
        <v>8332</v>
      </c>
      <c r="K749" s="13" t="str">
        <f t="shared" si="66"/>
        <v>Jul</v>
      </c>
      <c r="L749" s="27">
        <f t="shared" si="67"/>
        <v>1996</v>
      </c>
      <c r="M749" s="27" t="str">
        <f t="shared" si="68"/>
        <v>tier - 2</v>
      </c>
      <c r="N749" s="27" t="str">
        <f t="shared" si="69"/>
        <v>tier - 3</v>
      </c>
      <c r="O749" s="44" t="str">
        <f t="shared" si="70"/>
        <v>4-Jul-1996</v>
      </c>
      <c r="P749" s="29">
        <f t="shared" si="71"/>
        <v>27</v>
      </c>
    </row>
    <row r="750" spans="2:16" ht="15.75" customHeight="1" x14ac:dyDescent="0.3">
      <c r="B750" s="12" t="s">
        <v>5775</v>
      </c>
      <c r="C750" s="27">
        <v>1974</v>
      </c>
      <c r="D750" s="13" t="s">
        <v>8316</v>
      </c>
      <c r="E750" s="27">
        <v>17</v>
      </c>
      <c r="F750" s="27">
        <v>0</v>
      </c>
      <c r="G750" s="43">
        <v>6302.23</v>
      </c>
      <c r="H750" s="27" t="s">
        <v>8310</v>
      </c>
      <c r="I750" s="27" t="s">
        <v>8314</v>
      </c>
      <c r="J750" s="27" t="s">
        <v>8312</v>
      </c>
      <c r="K750" s="13" t="str">
        <f t="shared" si="66"/>
        <v>Sep</v>
      </c>
      <c r="L750" s="27">
        <f t="shared" si="67"/>
        <v>1974</v>
      </c>
      <c r="M750" s="27" t="str">
        <f t="shared" si="68"/>
        <v>tier - 2</v>
      </c>
      <c r="N750" s="27" t="str">
        <f t="shared" si="69"/>
        <v>tier - 1</v>
      </c>
      <c r="O750" s="44" t="str">
        <f t="shared" si="70"/>
        <v>17-Sep-1974</v>
      </c>
      <c r="P750" s="29">
        <f t="shared" si="71"/>
        <v>49</v>
      </c>
    </row>
    <row r="751" spans="2:16" ht="15.75" customHeight="1" x14ac:dyDescent="0.3">
      <c r="B751" s="12" t="s">
        <v>5771</v>
      </c>
      <c r="C751" s="27">
        <v>1969</v>
      </c>
      <c r="D751" s="13" t="s">
        <v>8316</v>
      </c>
      <c r="E751" s="27">
        <v>4</v>
      </c>
      <c r="F751" s="27">
        <v>0</v>
      </c>
      <c r="G751" s="43">
        <v>6305.61</v>
      </c>
      <c r="H751" s="27" t="s">
        <v>8310</v>
      </c>
      <c r="I751" s="27" t="s">
        <v>8310</v>
      </c>
      <c r="J751" s="27" t="s">
        <v>8317</v>
      </c>
      <c r="K751" s="13" t="str">
        <f t="shared" si="66"/>
        <v>Sep</v>
      </c>
      <c r="L751" s="27">
        <f t="shared" si="67"/>
        <v>1969</v>
      </c>
      <c r="M751" s="27" t="str">
        <f t="shared" si="68"/>
        <v>tier - 2</v>
      </c>
      <c r="N751" s="27" t="str">
        <f t="shared" si="69"/>
        <v>tier - 2</v>
      </c>
      <c r="O751" s="44" t="str">
        <f t="shared" si="70"/>
        <v>4-Sep-1969</v>
      </c>
      <c r="P751" s="29">
        <f t="shared" si="71"/>
        <v>54</v>
      </c>
    </row>
    <row r="752" spans="2:16" ht="15.75" customHeight="1" x14ac:dyDescent="0.3">
      <c r="B752" s="12" t="s">
        <v>5767</v>
      </c>
      <c r="C752" s="27">
        <v>2004</v>
      </c>
      <c r="D752" s="13" t="s">
        <v>8309</v>
      </c>
      <c r="E752" s="27">
        <v>27</v>
      </c>
      <c r="F752" s="27">
        <v>0</v>
      </c>
      <c r="G752" s="43">
        <v>6311.11</v>
      </c>
      <c r="H752" s="27" t="s">
        <v>8310</v>
      </c>
      <c r="I752" s="27" t="s">
        <v>8310</v>
      </c>
      <c r="J752" s="27" t="s">
        <v>8321</v>
      </c>
      <c r="K752" s="13" t="str">
        <f t="shared" si="66"/>
        <v>Jul</v>
      </c>
      <c r="L752" s="27">
        <f t="shared" si="67"/>
        <v>2004</v>
      </c>
      <c r="M752" s="27" t="str">
        <f t="shared" si="68"/>
        <v>tier - 2</v>
      </c>
      <c r="N752" s="27" t="str">
        <f t="shared" si="69"/>
        <v>tier - 2</v>
      </c>
      <c r="O752" s="44" t="str">
        <f t="shared" si="70"/>
        <v>27-Jul-2004</v>
      </c>
      <c r="P752" s="29">
        <f t="shared" si="71"/>
        <v>19</v>
      </c>
    </row>
    <row r="753" spans="2:16" ht="15.75" customHeight="1" x14ac:dyDescent="0.3">
      <c r="B753" s="12" t="s">
        <v>5763</v>
      </c>
      <c r="C753" s="27">
        <v>1985</v>
      </c>
      <c r="D753" s="13" t="s">
        <v>8313</v>
      </c>
      <c r="E753" s="27">
        <v>19</v>
      </c>
      <c r="F753" s="27">
        <v>2</v>
      </c>
      <c r="G753" s="43">
        <v>6311.95</v>
      </c>
      <c r="H753" s="27" t="s">
        <v>8310</v>
      </c>
      <c r="I753" s="27" t="s">
        <v>8314</v>
      </c>
      <c r="J753" s="27" t="s">
        <v>8321</v>
      </c>
      <c r="K753" s="13" t="str">
        <f t="shared" si="66"/>
        <v>Nov</v>
      </c>
      <c r="L753" s="27">
        <f t="shared" si="67"/>
        <v>1985</v>
      </c>
      <c r="M753" s="27" t="str">
        <f t="shared" si="68"/>
        <v>tier - 2</v>
      </c>
      <c r="N753" s="27" t="str">
        <f t="shared" si="69"/>
        <v>tier - 1</v>
      </c>
      <c r="O753" s="44" t="str">
        <f t="shared" si="70"/>
        <v>19-Nov-1985</v>
      </c>
      <c r="P753" s="29">
        <f t="shared" si="71"/>
        <v>38</v>
      </c>
    </row>
    <row r="754" spans="2:16" ht="15.75" customHeight="1" x14ac:dyDescent="0.3">
      <c r="B754" s="12" t="s">
        <v>5759</v>
      </c>
      <c r="C754" s="27">
        <v>1985</v>
      </c>
      <c r="D754" s="13" t="s">
        <v>8318</v>
      </c>
      <c r="E754" s="27">
        <v>15</v>
      </c>
      <c r="F754" s="27">
        <v>2</v>
      </c>
      <c r="G754" s="43">
        <v>6313.76</v>
      </c>
      <c r="H754" s="27" t="s">
        <v>8310</v>
      </c>
      <c r="I754" s="27" t="s">
        <v>8314</v>
      </c>
      <c r="J754" s="27" t="s">
        <v>8312</v>
      </c>
      <c r="K754" s="13" t="str">
        <f t="shared" si="66"/>
        <v>Dec</v>
      </c>
      <c r="L754" s="27">
        <f t="shared" si="67"/>
        <v>1985</v>
      </c>
      <c r="M754" s="27" t="str">
        <f t="shared" si="68"/>
        <v>tier - 2</v>
      </c>
      <c r="N754" s="27" t="str">
        <f t="shared" si="69"/>
        <v>tier - 1</v>
      </c>
      <c r="O754" s="44" t="str">
        <f t="shared" si="70"/>
        <v>15-Dec-1985</v>
      </c>
      <c r="P754" s="29">
        <f t="shared" si="71"/>
        <v>38</v>
      </c>
    </row>
    <row r="755" spans="2:16" ht="15.75" customHeight="1" x14ac:dyDescent="0.3">
      <c r="B755" s="12" t="s">
        <v>5755</v>
      </c>
      <c r="C755" s="27">
        <v>1990</v>
      </c>
      <c r="D755" s="13" t="s">
        <v>8319</v>
      </c>
      <c r="E755" s="27">
        <v>13</v>
      </c>
      <c r="F755" s="27">
        <v>3</v>
      </c>
      <c r="G755" s="43">
        <v>6334.34</v>
      </c>
      <c r="H755" s="27" t="s">
        <v>8310</v>
      </c>
      <c r="I755" s="27" t="s">
        <v>8310</v>
      </c>
      <c r="J755" s="27" t="s">
        <v>8329</v>
      </c>
      <c r="K755" s="13" t="str">
        <f t="shared" si="66"/>
        <v>Aug</v>
      </c>
      <c r="L755" s="27">
        <f t="shared" si="67"/>
        <v>1990</v>
      </c>
      <c r="M755" s="27" t="str">
        <f t="shared" si="68"/>
        <v>tier - 2</v>
      </c>
      <c r="N755" s="27" t="str">
        <f t="shared" si="69"/>
        <v>tier - 2</v>
      </c>
      <c r="O755" s="44" t="str">
        <f t="shared" si="70"/>
        <v>13-Aug-1990</v>
      </c>
      <c r="P755" s="29">
        <f t="shared" si="71"/>
        <v>33</v>
      </c>
    </row>
    <row r="756" spans="2:16" ht="15.75" customHeight="1" x14ac:dyDescent="0.3">
      <c r="B756" s="12" t="s">
        <v>5751</v>
      </c>
      <c r="C756" s="27">
        <v>1986</v>
      </c>
      <c r="D756" s="13" t="s">
        <v>8316</v>
      </c>
      <c r="E756" s="27">
        <v>25</v>
      </c>
      <c r="F756" s="27">
        <v>3</v>
      </c>
      <c r="G756" s="43">
        <v>6335.64</v>
      </c>
      <c r="H756" s="27" t="s">
        <v>8310</v>
      </c>
      <c r="I756" s="27" t="s">
        <v>8310</v>
      </c>
      <c r="J756" s="27" t="s">
        <v>8312</v>
      </c>
      <c r="K756" s="13" t="str">
        <f t="shared" si="66"/>
        <v>Sep</v>
      </c>
      <c r="L756" s="27">
        <f t="shared" si="67"/>
        <v>1986</v>
      </c>
      <c r="M756" s="27" t="str">
        <f t="shared" si="68"/>
        <v>tier - 2</v>
      </c>
      <c r="N756" s="27" t="str">
        <f t="shared" si="69"/>
        <v>tier - 2</v>
      </c>
      <c r="O756" s="44" t="str">
        <f t="shared" si="70"/>
        <v>25-Sep-1986</v>
      </c>
      <c r="P756" s="29">
        <f t="shared" si="71"/>
        <v>37</v>
      </c>
    </row>
    <row r="757" spans="2:16" ht="15.75" customHeight="1" x14ac:dyDescent="0.3">
      <c r="B757" s="12" t="s">
        <v>5748</v>
      </c>
      <c r="C757" s="27">
        <v>1983</v>
      </c>
      <c r="D757" s="13" t="s">
        <v>8320</v>
      </c>
      <c r="E757" s="27">
        <v>21</v>
      </c>
      <c r="F757" s="27">
        <v>2</v>
      </c>
      <c r="G757" s="43">
        <v>6338.08</v>
      </c>
      <c r="H757" s="27" t="s">
        <v>8310</v>
      </c>
      <c r="I757" s="27" t="s">
        <v>8314</v>
      </c>
      <c r="J757" s="27" t="s">
        <v>8312</v>
      </c>
      <c r="K757" s="13" t="str">
        <f t="shared" si="66"/>
        <v>Oct</v>
      </c>
      <c r="L757" s="27">
        <f t="shared" si="67"/>
        <v>1983</v>
      </c>
      <c r="M757" s="27" t="str">
        <f t="shared" si="68"/>
        <v>tier - 2</v>
      </c>
      <c r="N757" s="27" t="str">
        <f t="shared" si="69"/>
        <v>tier - 1</v>
      </c>
      <c r="O757" s="44" t="str">
        <f t="shared" si="70"/>
        <v>21-Oct-1983</v>
      </c>
      <c r="P757" s="29">
        <f t="shared" si="71"/>
        <v>40</v>
      </c>
    </row>
    <row r="758" spans="2:16" ht="15.75" customHeight="1" x14ac:dyDescent="0.3">
      <c r="B758" s="12" t="s">
        <v>5744</v>
      </c>
      <c r="C758" s="27">
        <v>1983</v>
      </c>
      <c r="D758" s="13" t="s">
        <v>8319</v>
      </c>
      <c r="E758" s="27">
        <v>19</v>
      </c>
      <c r="F758" s="27">
        <v>2</v>
      </c>
      <c r="G758" s="43">
        <v>6356.27</v>
      </c>
      <c r="H758" s="27" t="s">
        <v>8311</v>
      </c>
      <c r="I758" s="27" t="s">
        <v>8310</v>
      </c>
      <c r="J758" s="27" t="s">
        <v>8312</v>
      </c>
      <c r="K758" s="13" t="str">
        <f t="shared" si="66"/>
        <v>Aug</v>
      </c>
      <c r="L758" s="27">
        <f t="shared" si="67"/>
        <v>1983</v>
      </c>
      <c r="M758" s="27" t="str">
        <f t="shared" si="68"/>
        <v>tier - 3</v>
      </c>
      <c r="N758" s="27" t="str">
        <f t="shared" si="69"/>
        <v>tier - 2</v>
      </c>
      <c r="O758" s="44" t="str">
        <f t="shared" si="70"/>
        <v>19-Aug-1983</v>
      </c>
      <c r="P758" s="29">
        <f t="shared" si="71"/>
        <v>40</v>
      </c>
    </row>
    <row r="759" spans="2:16" ht="15.75" customHeight="1" x14ac:dyDescent="0.3">
      <c r="B759" s="12" t="s">
        <v>5741</v>
      </c>
      <c r="C759" s="27">
        <v>1980</v>
      </c>
      <c r="D759" s="13" t="s">
        <v>8320</v>
      </c>
      <c r="E759" s="27">
        <v>30</v>
      </c>
      <c r="F759" s="27">
        <v>0</v>
      </c>
      <c r="G759" s="43">
        <v>6358.78</v>
      </c>
      <c r="H759" s="27" t="s">
        <v>8310</v>
      </c>
      <c r="I759" s="27" t="s">
        <v>8314</v>
      </c>
      <c r="J759" s="27" t="s">
        <v>8317</v>
      </c>
      <c r="K759" s="13" t="str">
        <f t="shared" si="66"/>
        <v>Oct</v>
      </c>
      <c r="L759" s="27">
        <f t="shared" si="67"/>
        <v>1980</v>
      </c>
      <c r="M759" s="27" t="str">
        <f t="shared" si="68"/>
        <v>tier - 2</v>
      </c>
      <c r="N759" s="27" t="str">
        <f t="shared" si="69"/>
        <v>tier - 1</v>
      </c>
      <c r="O759" s="44" t="str">
        <f t="shared" si="70"/>
        <v>30-Oct-1980</v>
      </c>
      <c r="P759" s="29">
        <f t="shared" si="71"/>
        <v>43</v>
      </c>
    </row>
    <row r="760" spans="2:16" ht="15.75" customHeight="1" x14ac:dyDescent="0.3">
      <c r="B760" s="12" t="s">
        <v>5738</v>
      </c>
      <c r="C760" s="27">
        <v>1989</v>
      </c>
      <c r="D760" s="13" t="s">
        <v>8315</v>
      </c>
      <c r="E760" s="27">
        <v>24</v>
      </c>
      <c r="F760" s="27">
        <v>3</v>
      </c>
      <c r="G760" s="43">
        <v>6360.99</v>
      </c>
      <c r="H760" s="27" t="s">
        <v>8310</v>
      </c>
      <c r="I760" s="27" t="s">
        <v>8310</v>
      </c>
      <c r="J760" s="27" t="s">
        <v>8317</v>
      </c>
      <c r="K760" s="13" t="str">
        <f t="shared" si="66"/>
        <v>Jun</v>
      </c>
      <c r="L760" s="27">
        <f t="shared" si="67"/>
        <v>1989</v>
      </c>
      <c r="M760" s="27" t="str">
        <f t="shared" si="68"/>
        <v>tier - 2</v>
      </c>
      <c r="N760" s="27" t="str">
        <f t="shared" si="69"/>
        <v>tier - 2</v>
      </c>
      <c r="O760" s="44" t="str">
        <f t="shared" si="70"/>
        <v>24-Jun-1989</v>
      </c>
      <c r="P760" s="29">
        <f t="shared" si="71"/>
        <v>34</v>
      </c>
    </row>
    <row r="761" spans="2:16" ht="15.75" customHeight="1" x14ac:dyDescent="0.3">
      <c r="B761" s="12" t="s">
        <v>5734</v>
      </c>
      <c r="C761" s="27">
        <v>1996</v>
      </c>
      <c r="D761" s="13" t="s">
        <v>8309</v>
      </c>
      <c r="E761" s="27">
        <v>7</v>
      </c>
      <c r="F761" s="27">
        <v>0</v>
      </c>
      <c r="G761" s="43">
        <v>6361.47</v>
      </c>
      <c r="H761" s="27" t="s">
        <v>8310</v>
      </c>
      <c r="I761" s="27" t="s">
        <v>8311</v>
      </c>
      <c r="J761" s="27" t="s">
        <v>8332</v>
      </c>
      <c r="K761" s="13" t="str">
        <f t="shared" si="66"/>
        <v>Jul</v>
      </c>
      <c r="L761" s="27">
        <f t="shared" si="67"/>
        <v>1996</v>
      </c>
      <c r="M761" s="27" t="str">
        <f t="shared" si="68"/>
        <v>tier - 2</v>
      </c>
      <c r="N761" s="27" t="str">
        <f t="shared" si="69"/>
        <v>tier - 3</v>
      </c>
      <c r="O761" s="44" t="str">
        <f t="shared" si="70"/>
        <v>7-Jul-1996</v>
      </c>
      <c r="P761" s="29">
        <f t="shared" si="71"/>
        <v>27</v>
      </c>
    </row>
    <row r="762" spans="2:16" ht="15.75" customHeight="1" x14ac:dyDescent="0.3">
      <c r="B762" s="12" t="s">
        <v>5730</v>
      </c>
      <c r="C762" s="27">
        <v>1970</v>
      </c>
      <c r="D762" s="13" t="s">
        <v>8313</v>
      </c>
      <c r="E762" s="27">
        <v>9</v>
      </c>
      <c r="F762" s="27">
        <v>0</v>
      </c>
      <c r="G762" s="43">
        <v>6367.31</v>
      </c>
      <c r="H762" s="27" t="s">
        <v>8310</v>
      </c>
      <c r="I762" s="27" t="s">
        <v>8314</v>
      </c>
      <c r="J762" s="27" t="s">
        <v>8312</v>
      </c>
      <c r="K762" s="13" t="str">
        <f t="shared" si="66"/>
        <v>Nov</v>
      </c>
      <c r="L762" s="27">
        <f t="shared" si="67"/>
        <v>1970</v>
      </c>
      <c r="M762" s="27" t="str">
        <f t="shared" si="68"/>
        <v>tier - 2</v>
      </c>
      <c r="N762" s="27" t="str">
        <f t="shared" si="69"/>
        <v>tier - 1</v>
      </c>
      <c r="O762" s="44" t="str">
        <f t="shared" si="70"/>
        <v>9-Nov-1970</v>
      </c>
      <c r="P762" s="29">
        <f t="shared" si="71"/>
        <v>53</v>
      </c>
    </row>
    <row r="763" spans="2:16" ht="15.75" customHeight="1" x14ac:dyDescent="0.3">
      <c r="B763" s="12" t="s">
        <v>5727</v>
      </c>
      <c r="C763" s="27">
        <v>1984</v>
      </c>
      <c r="D763" s="13" t="s">
        <v>8319</v>
      </c>
      <c r="E763" s="27">
        <v>13</v>
      </c>
      <c r="F763" s="27">
        <v>1</v>
      </c>
      <c r="G763" s="43">
        <v>6373.56</v>
      </c>
      <c r="H763" s="27" t="s">
        <v>8310</v>
      </c>
      <c r="I763" s="27" t="s">
        <v>8314</v>
      </c>
      <c r="J763" s="27" t="s">
        <v>8317</v>
      </c>
      <c r="K763" s="13" t="str">
        <f t="shared" si="66"/>
        <v>Aug</v>
      </c>
      <c r="L763" s="27">
        <f t="shared" si="67"/>
        <v>1984</v>
      </c>
      <c r="M763" s="27" t="str">
        <f t="shared" si="68"/>
        <v>tier - 2</v>
      </c>
      <c r="N763" s="27" t="str">
        <f t="shared" si="69"/>
        <v>tier - 1</v>
      </c>
      <c r="O763" s="44" t="str">
        <f t="shared" si="70"/>
        <v>13-Aug-1984</v>
      </c>
      <c r="P763" s="29">
        <f t="shared" si="71"/>
        <v>39</v>
      </c>
    </row>
    <row r="764" spans="2:16" ht="15.75" customHeight="1" x14ac:dyDescent="0.3">
      <c r="B764" s="12" t="s">
        <v>5724</v>
      </c>
      <c r="C764" s="27">
        <v>1976</v>
      </c>
      <c r="D764" s="13" t="s">
        <v>8313</v>
      </c>
      <c r="E764" s="27">
        <v>18</v>
      </c>
      <c r="F764" s="27">
        <v>2</v>
      </c>
      <c r="G764" s="43">
        <v>6374.16</v>
      </c>
      <c r="H764" s="27" t="s">
        <v>8310</v>
      </c>
      <c r="I764" s="27" t="s">
        <v>8310</v>
      </c>
      <c r="J764" s="27" t="s">
        <v>8312</v>
      </c>
      <c r="K764" s="13" t="str">
        <f t="shared" si="66"/>
        <v>Nov</v>
      </c>
      <c r="L764" s="27">
        <f t="shared" si="67"/>
        <v>1976</v>
      </c>
      <c r="M764" s="27" t="str">
        <f t="shared" si="68"/>
        <v>tier - 2</v>
      </c>
      <c r="N764" s="27" t="str">
        <f t="shared" si="69"/>
        <v>tier - 2</v>
      </c>
      <c r="O764" s="44" t="str">
        <f t="shared" si="70"/>
        <v>18-Nov-1976</v>
      </c>
      <c r="P764" s="29">
        <f t="shared" si="71"/>
        <v>47</v>
      </c>
    </row>
    <row r="765" spans="2:16" ht="15.75" customHeight="1" x14ac:dyDescent="0.3">
      <c r="B765" s="12" t="s">
        <v>5720</v>
      </c>
      <c r="C765" s="27">
        <v>1982</v>
      </c>
      <c r="D765" s="13" t="s">
        <v>8319</v>
      </c>
      <c r="E765" s="27">
        <v>6</v>
      </c>
      <c r="F765" s="27">
        <v>1</v>
      </c>
      <c r="G765" s="43">
        <v>6389.38</v>
      </c>
      <c r="H765" s="27" t="s">
        <v>8314</v>
      </c>
      <c r="I765" s="27" t="s">
        <v>8310</v>
      </c>
      <c r="J765" s="27" t="s">
        <v>8317</v>
      </c>
      <c r="K765" s="13" t="str">
        <f t="shared" si="66"/>
        <v>Aug</v>
      </c>
      <c r="L765" s="27">
        <f t="shared" si="67"/>
        <v>1982</v>
      </c>
      <c r="M765" s="27" t="str">
        <f t="shared" si="68"/>
        <v>tier - 1</v>
      </c>
      <c r="N765" s="27" t="str">
        <f t="shared" si="69"/>
        <v>tier - 2</v>
      </c>
      <c r="O765" s="44" t="str">
        <f t="shared" si="70"/>
        <v>6-Aug-1982</v>
      </c>
      <c r="P765" s="29">
        <f t="shared" si="71"/>
        <v>41</v>
      </c>
    </row>
    <row r="766" spans="2:16" ht="15.75" customHeight="1" x14ac:dyDescent="0.3">
      <c r="B766" s="12" t="s">
        <v>5716</v>
      </c>
      <c r="C766" s="27">
        <v>1997</v>
      </c>
      <c r="D766" s="13" t="s">
        <v>8319</v>
      </c>
      <c r="E766" s="27">
        <v>16</v>
      </c>
      <c r="F766" s="27">
        <v>0</v>
      </c>
      <c r="G766" s="43">
        <v>6389.53</v>
      </c>
      <c r="H766" s="27" t="s">
        <v>8310</v>
      </c>
      <c r="I766" s="27" t="s">
        <v>8310</v>
      </c>
      <c r="J766" s="27" t="s">
        <v>8332</v>
      </c>
      <c r="K766" s="13" t="str">
        <f t="shared" si="66"/>
        <v>Aug</v>
      </c>
      <c r="L766" s="27">
        <f t="shared" si="67"/>
        <v>1997</v>
      </c>
      <c r="M766" s="27" t="str">
        <f t="shared" si="68"/>
        <v>tier - 2</v>
      </c>
      <c r="N766" s="27" t="str">
        <f t="shared" si="69"/>
        <v>tier - 2</v>
      </c>
      <c r="O766" s="44" t="str">
        <f t="shared" si="70"/>
        <v>16-Aug-1997</v>
      </c>
      <c r="P766" s="29">
        <f t="shared" si="71"/>
        <v>26</v>
      </c>
    </row>
    <row r="767" spans="2:16" ht="15.75" customHeight="1" x14ac:dyDescent="0.3">
      <c r="B767" s="12" t="s">
        <v>5713</v>
      </c>
      <c r="C767" s="27">
        <v>1982</v>
      </c>
      <c r="D767" s="13" t="s">
        <v>8320</v>
      </c>
      <c r="E767" s="27">
        <v>28</v>
      </c>
      <c r="F767" s="27">
        <v>1</v>
      </c>
      <c r="G767" s="43">
        <v>6393.6</v>
      </c>
      <c r="H767" s="27" t="s">
        <v>8310</v>
      </c>
      <c r="I767" s="27" t="s">
        <v>8314</v>
      </c>
      <c r="J767" s="27" t="s">
        <v>8317</v>
      </c>
      <c r="K767" s="13" t="str">
        <f t="shared" si="66"/>
        <v>Oct</v>
      </c>
      <c r="L767" s="27">
        <f t="shared" si="67"/>
        <v>1982</v>
      </c>
      <c r="M767" s="27" t="str">
        <f t="shared" si="68"/>
        <v>tier - 2</v>
      </c>
      <c r="N767" s="27" t="str">
        <f t="shared" si="69"/>
        <v>tier - 1</v>
      </c>
      <c r="O767" s="44" t="str">
        <f t="shared" si="70"/>
        <v>28-Oct-1982</v>
      </c>
      <c r="P767" s="29">
        <f t="shared" si="71"/>
        <v>41</v>
      </c>
    </row>
    <row r="768" spans="2:16" ht="15.75" customHeight="1" x14ac:dyDescent="0.3">
      <c r="B768" s="12" t="s">
        <v>5710</v>
      </c>
      <c r="C768" s="27">
        <v>1987</v>
      </c>
      <c r="D768" s="13" t="s">
        <v>8316</v>
      </c>
      <c r="E768" s="27">
        <v>9</v>
      </c>
      <c r="F768" s="27">
        <v>2</v>
      </c>
      <c r="G768" s="43">
        <v>6402.29</v>
      </c>
      <c r="H768" s="27" t="s">
        <v>8310</v>
      </c>
      <c r="I768" s="27" t="s">
        <v>8311</v>
      </c>
      <c r="J768" s="27" t="s">
        <v>8329</v>
      </c>
      <c r="K768" s="13" t="str">
        <f t="shared" si="66"/>
        <v>Sep</v>
      </c>
      <c r="L768" s="27">
        <f t="shared" si="67"/>
        <v>1987</v>
      </c>
      <c r="M768" s="27" t="str">
        <f t="shared" si="68"/>
        <v>tier - 2</v>
      </c>
      <c r="N768" s="27" t="str">
        <f t="shared" si="69"/>
        <v>tier - 3</v>
      </c>
      <c r="O768" s="44" t="str">
        <f t="shared" si="70"/>
        <v>9-Sep-1987</v>
      </c>
      <c r="P768" s="29">
        <f t="shared" si="71"/>
        <v>36</v>
      </c>
    </row>
    <row r="769" spans="2:16" ht="15.75" customHeight="1" x14ac:dyDescent="0.3">
      <c r="B769" s="12" t="s">
        <v>5707</v>
      </c>
      <c r="C769" s="27">
        <v>1985</v>
      </c>
      <c r="D769" s="13" t="s">
        <v>8318</v>
      </c>
      <c r="E769" s="27">
        <v>10</v>
      </c>
      <c r="F769" s="27">
        <v>2</v>
      </c>
      <c r="G769" s="43">
        <v>6406.41</v>
      </c>
      <c r="H769" s="27" t="s">
        <v>8314</v>
      </c>
      <c r="I769" s="27" t="s">
        <v>8311</v>
      </c>
      <c r="J769" s="27" t="s">
        <v>8331</v>
      </c>
      <c r="K769" s="13" t="str">
        <f t="shared" si="66"/>
        <v>Dec</v>
      </c>
      <c r="L769" s="27">
        <f t="shared" si="67"/>
        <v>1985</v>
      </c>
      <c r="M769" s="27" t="str">
        <f t="shared" si="68"/>
        <v>tier - 1</v>
      </c>
      <c r="N769" s="27" t="str">
        <f t="shared" si="69"/>
        <v>tier - 3</v>
      </c>
      <c r="O769" s="44" t="str">
        <f t="shared" si="70"/>
        <v>10-Dec-1985</v>
      </c>
      <c r="P769" s="29">
        <f t="shared" si="71"/>
        <v>38</v>
      </c>
    </row>
    <row r="770" spans="2:16" ht="15.75" customHeight="1" x14ac:dyDescent="0.3">
      <c r="B770" s="12" t="s">
        <v>5703</v>
      </c>
      <c r="C770" s="27">
        <v>1970</v>
      </c>
      <c r="D770" s="13" t="s">
        <v>8319</v>
      </c>
      <c r="E770" s="27">
        <v>20</v>
      </c>
      <c r="F770" s="27">
        <v>0</v>
      </c>
      <c r="G770" s="43">
        <v>6407.05</v>
      </c>
      <c r="H770" s="27" t="s">
        <v>8310</v>
      </c>
      <c r="I770" s="27" t="s">
        <v>8314</v>
      </c>
      <c r="J770" s="27" t="s">
        <v>8312</v>
      </c>
      <c r="K770" s="13" t="str">
        <f t="shared" si="66"/>
        <v>Aug</v>
      </c>
      <c r="L770" s="27">
        <f t="shared" si="67"/>
        <v>1970</v>
      </c>
      <c r="M770" s="27" t="str">
        <f t="shared" si="68"/>
        <v>tier - 2</v>
      </c>
      <c r="N770" s="27" t="str">
        <f t="shared" si="69"/>
        <v>tier - 1</v>
      </c>
      <c r="O770" s="44" t="str">
        <f t="shared" si="70"/>
        <v>20-Aug-1970</v>
      </c>
      <c r="P770" s="29">
        <f t="shared" si="71"/>
        <v>53</v>
      </c>
    </row>
    <row r="771" spans="2:16" ht="15.75" customHeight="1" x14ac:dyDescent="0.3">
      <c r="B771" s="12" t="s">
        <v>5700</v>
      </c>
      <c r="C771" s="27">
        <v>1971</v>
      </c>
      <c r="D771" s="13" t="s">
        <v>8319</v>
      </c>
      <c r="E771" s="27">
        <v>22</v>
      </c>
      <c r="F771" s="27">
        <v>0</v>
      </c>
      <c r="G771" s="43">
        <v>6412.34</v>
      </c>
      <c r="H771" s="27" t="s">
        <v>8310</v>
      </c>
      <c r="I771" s="27" t="s">
        <v>8311</v>
      </c>
      <c r="J771" s="27" t="s">
        <v>8312</v>
      </c>
      <c r="K771" s="13" t="str">
        <f t="shared" ref="K771:K834" si="72">IF(D771="?", "Sep",D771)</f>
        <v>Aug</v>
      </c>
      <c r="L771" s="27">
        <f t="shared" ref="L771:L834" si="73">IF(C771="?","1983",C771)</f>
        <v>1971</v>
      </c>
      <c r="M771" s="27" t="str">
        <f t="shared" ref="M771:M834" si="74">IF(H771="?", "tier - 2",H771)</f>
        <v>tier - 2</v>
      </c>
      <c r="N771" s="27" t="str">
        <f t="shared" ref="N771:N834" si="75">IF(I771="?", "tier - 2", I771)</f>
        <v>tier - 3</v>
      </c>
      <c r="O771" s="44" t="str">
        <f t="shared" ref="O771:O834" si="76">CONCATENATE(E771&amp;"-"&amp;K771&amp;"-"&amp;L771)</f>
        <v>22-Aug-1971</v>
      </c>
      <c r="P771" s="29">
        <f t="shared" ref="P771:P834" si="77">2023-L771</f>
        <v>52</v>
      </c>
    </row>
    <row r="772" spans="2:16" ht="15.75" customHeight="1" x14ac:dyDescent="0.3">
      <c r="B772" s="12" t="s">
        <v>5697</v>
      </c>
      <c r="C772" s="27">
        <v>1987</v>
      </c>
      <c r="D772" s="13" t="s">
        <v>8316</v>
      </c>
      <c r="E772" s="27">
        <v>4</v>
      </c>
      <c r="F772" s="27">
        <v>3</v>
      </c>
      <c r="G772" s="43">
        <v>6414.18</v>
      </c>
      <c r="H772" s="27" t="s">
        <v>8310</v>
      </c>
      <c r="I772" s="27" t="s">
        <v>8310</v>
      </c>
      <c r="J772" s="27" t="s">
        <v>8321</v>
      </c>
      <c r="K772" s="13" t="str">
        <f t="shared" si="72"/>
        <v>Sep</v>
      </c>
      <c r="L772" s="27">
        <f t="shared" si="73"/>
        <v>1987</v>
      </c>
      <c r="M772" s="27" t="str">
        <f t="shared" si="74"/>
        <v>tier - 2</v>
      </c>
      <c r="N772" s="27" t="str">
        <f t="shared" si="75"/>
        <v>tier - 2</v>
      </c>
      <c r="O772" s="44" t="str">
        <f t="shared" si="76"/>
        <v>4-Sep-1987</v>
      </c>
      <c r="P772" s="29">
        <f t="shared" si="77"/>
        <v>36</v>
      </c>
    </row>
    <row r="773" spans="2:16" ht="15.75" customHeight="1" x14ac:dyDescent="0.3">
      <c r="B773" s="12" t="s">
        <v>5693</v>
      </c>
      <c r="C773" s="27">
        <v>1976</v>
      </c>
      <c r="D773" s="13" t="s">
        <v>8318</v>
      </c>
      <c r="E773" s="27">
        <v>30</v>
      </c>
      <c r="F773" s="27">
        <v>2</v>
      </c>
      <c r="G773" s="43">
        <v>6417.28</v>
      </c>
      <c r="H773" s="27" t="s">
        <v>8310</v>
      </c>
      <c r="I773" s="27" t="s">
        <v>8311</v>
      </c>
      <c r="J773" s="27" t="s">
        <v>8312</v>
      </c>
      <c r="K773" s="13" t="str">
        <f t="shared" si="72"/>
        <v>Dec</v>
      </c>
      <c r="L773" s="27">
        <f t="shared" si="73"/>
        <v>1976</v>
      </c>
      <c r="M773" s="27" t="str">
        <f t="shared" si="74"/>
        <v>tier - 2</v>
      </c>
      <c r="N773" s="27" t="str">
        <f t="shared" si="75"/>
        <v>tier - 3</v>
      </c>
      <c r="O773" s="44" t="str">
        <f t="shared" si="76"/>
        <v>30-Dec-1976</v>
      </c>
      <c r="P773" s="29">
        <f t="shared" si="77"/>
        <v>47</v>
      </c>
    </row>
    <row r="774" spans="2:16" ht="15.75" customHeight="1" x14ac:dyDescent="0.3">
      <c r="B774" s="12" t="s">
        <v>5690</v>
      </c>
      <c r="C774" s="27">
        <v>1975</v>
      </c>
      <c r="D774" s="13" t="s">
        <v>8319</v>
      </c>
      <c r="E774" s="27">
        <v>5</v>
      </c>
      <c r="F774" s="27">
        <v>1</v>
      </c>
      <c r="G774" s="43">
        <v>6423.48</v>
      </c>
      <c r="H774" s="27" t="s">
        <v>8310</v>
      </c>
      <c r="I774" s="27" t="s">
        <v>8311</v>
      </c>
      <c r="J774" s="27" t="s">
        <v>8312</v>
      </c>
      <c r="K774" s="13" t="str">
        <f t="shared" si="72"/>
        <v>Aug</v>
      </c>
      <c r="L774" s="27">
        <f t="shared" si="73"/>
        <v>1975</v>
      </c>
      <c r="M774" s="27" t="str">
        <f t="shared" si="74"/>
        <v>tier - 2</v>
      </c>
      <c r="N774" s="27" t="str">
        <f t="shared" si="75"/>
        <v>tier - 3</v>
      </c>
      <c r="O774" s="44" t="str">
        <f t="shared" si="76"/>
        <v>5-Aug-1975</v>
      </c>
      <c r="P774" s="29">
        <f t="shared" si="77"/>
        <v>48</v>
      </c>
    </row>
    <row r="775" spans="2:16" ht="15.75" customHeight="1" x14ac:dyDescent="0.3">
      <c r="B775" s="12" t="s">
        <v>5688</v>
      </c>
      <c r="C775" s="27">
        <v>1985</v>
      </c>
      <c r="D775" s="13" t="s">
        <v>8309</v>
      </c>
      <c r="E775" s="27">
        <v>22</v>
      </c>
      <c r="F775" s="27">
        <v>3</v>
      </c>
      <c r="G775" s="43">
        <v>6435.62</v>
      </c>
      <c r="H775" s="27" t="s">
        <v>8311</v>
      </c>
      <c r="I775" s="27" t="s">
        <v>8310</v>
      </c>
      <c r="J775" s="27" t="s">
        <v>8312</v>
      </c>
      <c r="K775" s="13" t="str">
        <f t="shared" si="72"/>
        <v>Jul</v>
      </c>
      <c r="L775" s="27">
        <f t="shared" si="73"/>
        <v>1985</v>
      </c>
      <c r="M775" s="27" t="str">
        <f t="shared" si="74"/>
        <v>tier - 3</v>
      </c>
      <c r="N775" s="27" t="str">
        <f t="shared" si="75"/>
        <v>tier - 2</v>
      </c>
      <c r="O775" s="44" t="str">
        <f t="shared" si="76"/>
        <v>22-Jul-1985</v>
      </c>
      <c r="P775" s="29">
        <f t="shared" si="77"/>
        <v>38</v>
      </c>
    </row>
    <row r="776" spans="2:16" ht="15.75" customHeight="1" x14ac:dyDescent="0.3">
      <c r="B776" s="12" t="s">
        <v>5684</v>
      </c>
      <c r="C776" s="27">
        <v>1984</v>
      </c>
      <c r="D776" s="13" t="s">
        <v>8319</v>
      </c>
      <c r="E776" s="27">
        <v>26</v>
      </c>
      <c r="F776" s="27">
        <v>2</v>
      </c>
      <c r="G776" s="43">
        <v>6455.86</v>
      </c>
      <c r="H776" s="27" t="s">
        <v>8311</v>
      </c>
      <c r="I776" s="27" t="s">
        <v>8311</v>
      </c>
      <c r="J776" s="27" t="s">
        <v>8317</v>
      </c>
      <c r="K776" s="13" t="str">
        <f t="shared" si="72"/>
        <v>Aug</v>
      </c>
      <c r="L776" s="27">
        <f t="shared" si="73"/>
        <v>1984</v>
      </c>
      <c r="M776" s="27" t="str">
        <f t="shared" si="74"/>
        <v>tier - 3</v>
      </c>
      <c r="N776" s="27" t="str">
        <f t="shared" si="75"/>
        <v>tier - 3</v>
      </c>
      <c r="O776" s="44" t="str">
        <f t="shared" si="76"/>
        <v>26-Aug-1984</v>
      </c>
      <c r="P776" s="29">
        <f t="shared" si="77"/>
        <v>39</v>
      </c>
    </row>
    <row r="777" spans="2:16" ht="15.75" customHeight="1" x14ac:dyDescent="0.3">
      <c r="B777" s="12" t="s">
        <v>5680</v>
      </c>
      <c r="C777" s="27">
        <v>1984</v>
      </c>
      <c r="D777" s="13" t="s">
        <v>8313</v>
      </c>
      <c r="E777" s="27">
        <v>1</v>
      </c>
      <c r="F777" s="27">
        <v>2</v>
      </c>
      <c r="G777" s="43">
        <v>6457.84</v>
      </c>
      <c r="H777" s="27" t="s">
        <v>8310</v>
      </c>
      <c r="I777" s="27" t="s">
        <v>8311</v>
      </c>
      <c r="J777" s="27" t="s">
        <v>8317</v>
      </c>
      <c r="K777" s="13" t="str">
        <f t="shared" si="72"/>
        <v>Nov</v>
      </c>
      <c r="L777" s="27">
        <f t="shared" si="73"/>
        <v>1984</v>
      </c>
      <c r="M777" s="27" t="str">
        <f t="shared" si="74"/>
        <v>tier - 2</v>
      </c>
      <c r="N777" s="27" t="str">
        <f t="shared" si="75"/>
        <v>tier - 3</v>
      </c>
      <c r="O777" s="44" t="str">
        <f t="shared" si="76"/>
        <v>1-Nov-1984</v>
      </c>
      <c r="P777" s="29">
        <f t="shared" si="77"/>
        <v>39</v>
      </c>
    </row>
    <row r="778" spans="2:16" ht="15.75" customHeight="1" x14ac:dyDescent="0.3">
      <c r="B778" s="12" t="s">
        <v>5676</v>
      </c>
      <c r="C778" s="27">
        <v>1981</v>
      </c>
      <c r="D778" s="13" t="s">
        <v>8309</v>
      </c>
      <c r="E778" s="27">
        <v>27</v>
      </c>
      <c r="F778" s="27">
        <v>1</v>
      </c>
      <c r="G778" s="43">
        <v>6473.15</v>
      </c>
      <c r="H778" s="27" t="s">
        <v>8310</v>
      </c>
      <c r="I778" s="27" t="s">
        <v>8310</v>
      </c>
      <c r="J778" s="27" t="s">
        <v>8312</v>
      </c>
      <c r="K778" s="13" t="str">
        <f t="shared" si="72"/>
        <v>Jul</v>
      </c>
      <c r="L778" s="27">
        <f t="shared" si="73"/>
        <v>1981</v>
      </c>
      <c r="M778" s="27" t="str">
        <f t="shared" si="74"/>
        <v>tier - 2</v>
      </c>
      <c r="N778" s="27" t="str">
        <f t="shared" si="75"/>
        <v>tier - 2</v>
      </c>
      <c r="O778" s="44" t="str">
        <f t="shared" si="76"/>
        <v>27-Jul-1981</v>
      </c>
      <c r="P778" s="29">
        <f t="shared" si="77"/>
        <v>42</v>
      </c>
    </row>
    <row r="779" spans="2:16" ht="15.75" customHeight="1" x14ac:dyDescent="0.3">
      <c r="B779" s="12" t="s">
        <v>5672</v>
      </c>
      <c r="C779" s="27">
        <v>1980</v>
      </c>
      <c r="D779" s="13" t="s">
        <v>8315</v>
      </c>
      <c r="E779" s="27">
        <v>8</v>
      </c>
      <c r="F779" s="27">
        <v>0</v>
      </c>
      <c r="G779" s="43">
        <v>6474.01</v>
      </c>
      <c r="H779" s="27" t="s">
        <v>8310</v>
      </c>
      <c r="I779" s="27" t="s">
        <v>8311</v>
      </c>
      <c r="J779" s="27" t="s">
        <v>8321</v>
      </c>
      <c r="K779" s="13" t="str">
        <f t="shared" si="72"/>
        <v>Jun</v>
      </c>
      <c r="L779" s="27">
        <f t="shared" si="73"/>
        <v>1980</v>
      </c>
      <c r="M779" s="27" t="str">
        <f t="shared" si="74"/>
        <v>tier - 2</v>
      </c>
      <c r="N779" s="27" t="str">
        <f t="shared" si="75"/>
        <v>tier - 3</v>
      </c>
      <c r="O779" s="44" t="str">
        <f t="shared" si="76"/>
        <v>8-Jun-1980</v>
      </c>
      <c r="P779" s="29">
        <f t="shared" si="77"/>
        <v>43</v>
      </c>
    </row>
    <row r="780" spans="2:16" ht="15.75" customHeight="1" x14ac:dyDescent="0.3">
      <c r="B780" s="12" t="s">
        <v>5668</v>
      </c>
      <c r="C780" s="27">
        <v>1970</v>
      </c>
      <c r="D780" s="13" t="s">
        <v>8318</v>
      </c>
      <c r="E780" s="27">
        <v>1</v>
      </c>
      <c r="F780" s="27">
        <v>0</v>
      </c>
      <c r="G780" s="43">
        <v>6481.67</v>
      </c>
      <c r="H780" s="27" t="s">
        <v>8310</v>
      </c>
      <c r="I780" s="27" t="s">
        <v>8310</v>
      </c>
      <c r="J780" s="27" t="s">
        <v>8312</v>
      </c>
      <c r="K780" s="13" t="str">
        <f t="shared" si="72"/>
        <v>Dec</v>
      </c>
      <c r="L780" s="27">
        <f t="shared" si="73"/>
        <v>1970</v>
      </c>
      <c r="M780" s="27" t="str">
        <f t="shared" si="74"/>
        <v>tier - 2</v>
      </c>
      <c r="N780" s="27" t="str">
        <f t="shared" si="75"/>
        <v>tier - 2</v>
      </c>
      <c r="O780" s="44" t="str">
        <f t="shared" si="76"/>
        <v>1-Dec-1970</v>
      </c>
      <c r="P780" s="29">
        <f t="shared" si="77"/>
        <v>53</v>
      </c>
    </row>
    <row r="781" spans="2:16" ht="15.75" customHeight="1" x14ac:dyDescent="0.3">
      <c r="B781" s="12" t="s">
        <v>5665</v>
      </c>
      <c r="C781" s="27">
        <v>1982</v>
      </c>
      <c r="D781" s="13" t="s">
        <v>8320</v>
      </c>
      <c r="E781" s="27">
        <v>9</v>
      </c>
      <c r="F781" s="27">
        <v>1</v>
      </c>
      <c r="G781" s="43">
        <v>6496.89</v>
      </c>
      <c r="H781" s="27" t="s">
        <v>8310</v>
      </c>
      <c r="I781" s="27" t="s">
        <v>8311</v>
      </c>
      <c r="J781" s="27" t="s">
        <v>8321</v>
      </c>
      <c r="K781" s="13" t="str">
        <f t="shared" si="72"/>
        <v>Oct</v>
      </c>
      <c r="L781" s="27">
        <f t="shared" si="73"/>
        <v>1982</v>
      </c>
      <c r="M781" s="27" t="str">
        <f t="shared" si="74"/>
        <v>tier - 2</v>
      </c>
      <c r="N781" s="27" t="str">
        <f t="shared" si="75"/>
        <v>tier - 3</v>
      </c>
      <c r="O781" s="44" t="str">
        <f t="shared" si="76"/>
        <v>9-Oct-1982</v>
      </c>
      <c r="P781" s="29">
        <f t="shared" si="77"/>
        <v>41</v>
      </c>
    </row>
    <row r="782" spans="2:16" ht="15.75" customHeight="1" x14ac:dyDescent="0.3">
      <c r="B782" s="12" t="s">
        <v>5661</v>
      </c>
      <c r="C782" s="27">
        <v>1982</v>
      </c>
      <c r="D782" s="13" t="s">
        <v>8319</v>
      </c>
      <c r="E782" s="27">
        <v>28</v>
      </c>
      <c r="F782" s="27">
        <v>1</v>
      </c>
      <c r="G782" s="43">
        <v>6500.24</v>
      </c>
      <c r="H782" s="27" t="s">
        <v>8310</v>
      </c>
      <c r="I782" s="27" t="s">
        <v>8310</v>
      </c>
      <c r="J782" s="27" t="s">
        <v>8312</v>
      </c>
      <c r="K782" s="13" t="str">
        <f t="shared" si="72"/>
        <v>Aug</v>
      </c>
      <c r="L782" s="27">
        <f t="shared" si="73"/>
        <v>1982</v>
      </c>
      <c r="M782" s="27" t="str">
        <f t="shared" si="74"/>
        <v>tier - 2</v>
      </c>
      <c r="N782" s="27" t="str">
        <f t="shared" si="75"/>
        <v>tier - 2</v>
      </c>
      <c r="O782" s="44" t="str">
        <f t="shared" si="76"/>
        <v>28-Aug-1982</v>
      </c>
      <c r="P782" s="29">
        <f t="shared" si="77"/>
        <v>41</v>
      </c>
    </row>
    <row r="783" spans="2:16" ht="15.75" customHeight="1" x14ac:dyDescent="0.3">
      <c r="B783" s="12" t="s">
        <v>5659</v>
      </c>
      <c r="C783" s="27">
        <v>1994</v>
      </c>
      <c r="D783" s="13" t="s">
        <v>8309</v>
      </c>
      <c r="E783" s="27">
        <v>7</v>
      </c>
      <c r="F783" s="27">
        <v>0</v>
      </c>
      <c r="G783" s="43">
        <v>6512.24</v>
      </c>
      <c r="H783" s="27" t="s">
        <v>8310</v>
      </c>
      <c r="I783" s="27" t="s">
        <v>8314</v>
      </c>
      <c r="J783" s="27" t="s">
        <v>8332</v>
      </c>
      <c r="K783" s="13" t="str">
        <f t="shared" si="72"/>
        <v>Jul</v>
      </c>
      <c r="L783" s="27">
        <f t="shared" si="73"/>
        <v>1994</v>
      </c>
      <c r="M783" s="27" t="str">
        <f t="shared" si="74"/>
        <v>tier - 2</v>
      </c>
      <c r="N783" s="27" t="str">
        <f t="shared" si="75"/>
        <v>tier - 1</v>
      </c>
      <c r="O783" s="44" t="str">
        <f t="shared" si="76"/>
        <v>7-Jul-1994</v>
      </c>
      <c r="P783" s="29">
        <f t="shared" si="77"/>
        <v>29</v>
      </c>
    </row>
    <row r="784" spans="2:16" ht="15.75" customHeight="1" x14ac:dyDescent="0.3">
      <c r="B784" s="12" t="s">
        <v>5656</v>
      </c>
      <c r="C784" s="27">
        <v>1976</v>
      </c>
      <c r="D784" s="13" t="s">
        <v>8320</v>
      </c>
      <c r="E784" s="27">
        <v>23</v>
      </c>
      <c r="F784" s="27">
        <v>2</v>
      </c>
      <c r="G784" s="43">
        <v>6529.21</v>
      </c>
      <c r="H784" s="27" t="s">
        <v>8310</v>
      </c>
      <c r="I784" s="27" t="s">
        <v>8314</v>
      </c>
      <c r="J784" s="27" t="s">
        <v>8312</v>
      </c>
      <c r="K784" s="13" t="str">
        <f t="shared" si="72"/>
        <v>Oct</v>
      </c>
      <c r="L784" s="27">
        <f t="shared" si="73"/>
        <v>1976</v>
      </c>
      <c r="M784" s="27" t="str">
        <f t="shared" si="74"/>
        <v>tier - 2</v>
      </c>
      <c r="N784" s="27" t="str">
        <f t="shared" si="75"/>
        <v>tier - 1</v>
      </c>
      <c r="O784" s="44" t="str">
        <f t="shared" si="76"/>
        <v>23-Oct-1976</v>
      </c>
      <c r="P784" s="29">
        <f t="shared" si="77"/>
        <v>47</v>
      </c>
    </row>
    <row r="785" spans="2:16" ht="15.75" customHeight="1" x14ac:dyDescent="0.3">
      <c r="B785" s="12" t="s">
        <v>5652</v>
      </c>
      <c r="C785" s="27">
        <v>1982</v>
      </c>
      <c r="D785" s="13" t="s">
        <v>8319</v>
      </c>
      <c r="E785" s="27">
        <v>12</v>
      </c>
      <c r="F785" s="27">
        <v>3</v>
      </c>
      <c r="G785" s="43">
        <v>6532.04</v>
      </c>
      <c r="H785" s="27" t="s">
        <v>8310</v>
      </c>
      <c r="I785" s="27" t="s">
        <v>8314</v>
      </c>
      <c r="J785" s="27" t="s">
        <v>8312</v>
      </c>
      <c r="K785" s="13" t="str">
        <f t="shared" si="72"/>
        <v>Aug</v>
      </c>
      <c r="L785" s="27">
        <f t="shared" si="73"/>
        <v>1982</v>
      </c>
      <c r="M785" s="27" t="str">
        <f t="shared" si="74"/>
        <v>tier - 2</v>
      </c>
      <c r="N785" s="27" t="str">
        <f t="shared" si="75"/>
        <v>tier - 1</v>
      </c>
      <c r="O785" s="44" t="str">
        <f t="shared" si="76"/>
        <v>12-Aug-1982</v>
      </c>
      <c r="P785" s="29">
        <f t="shared" si="77"/>
        <v>41</v>
      </c>
    </row>
    <row r="786" spans="2:16" ht="15.75" customHeight="1" x14ac:dyDescent="0.3">
      <c r="B786" s="12" t="s">
        <v>5648</v>
      </c>
      <c r="C786" s="27">
        <v>1982</v>
      </c>
      <c r="D786" s="13" t="s">
        <v>8320</v>
      </c>
      <c r="E786" s="27">
        <v>2</v>
      </c>
      <c r="F786" s="27">
        <v>3</v>
      </c>
      <c r="G786" s="43">
        <v>6536.68</v>
      </c>
      <c r="H786" s="27" t="s">
        <v>8310</v>
      </c>
      <c r="I786" s="27" t="s">
        <v>8310</v>
      </c>
      <c r="J786" s="27" t="s">
        <v>8317</v>
      </c>
      <c r="K786" s="13" t="str">
        <f t="shared" si="72"/>
        <v>Oct</v>
      </c>
      <c r="L786" s="27">
        <f t="shared" si="73"/>
        <v>1982</v>
      </c>
      <c r="M786" s="27" t="str">
        <f t="shared" si="74"/>
        <v>tier - 2</v>
      </c>
      <c r="N786" s="27" t="str">
        <f t="shared" si="75"/>
        <v>tier - 2</v>
      </c>
      <c r="O786" s="44" t="str">
        <f t="shared" si="76"/>
        <v>2-Oct-1982</v>
      </c>
      <c r="P786" s="29">
        <f t="shared" si="77"/>
        <v>41</v>
      </c>
    </row>
    <row r="787" spans="2:16" ht="15.75" customHeight="1" x14ac:dyDescent="0.3">
      <c r="B787" s="12" t="s">
        <v>5646</v>
      </c>
      <c r="C787" s="27">
        <v>1969</v>
      </c>
      <c r="D787" s="13" t="s">
        <v>8318</v>
      </c>
      <c r="E787" s="27">
        <v>3</v>
      </c>
      <c r="F787" s="27">
        <v>0</v>
      </c>
      <c r="G787" s="43">
        <v>6546.16</v>
      </c>
      <c r="H787" s="27" t="s">
        <v>8310</v>
      </c>
      <c r="I787" s="27" t="s">
        <v>8311</v>
      </c>
      <c r="J787" s="27" t="s">
        <v>8312</v>
      </c>
      <c r="K787" s="13" t="str">
        <f t="shared" si="72"/>
        <v>Dec</v>
      </c>
      <c r="L787" s="27">
        <f t="shared" si="73"/>
        <v>1969</v>
      </c>
      <c r="M787" s="27" t="str">
        <f t="shared" si="74"/>
        <v>tier - 2</v>
      </c>
      <c r="N787" s="27" t="str">
        <f t="shared" si="75"/>
        <v>tier - 3</v>
      </c>
      <c r="O787" s="44" t="str">
        <f t="shared" si="76"/>
        <v>3-Dec-1969</v>
      </c>
      <c r="P787" s="29">
        <f t="shared" si="77"/>
        <v>54</v>
      </c>
    </row>
    <row r="788" spans="2:16" ht="15.75" customHeight="1" x14ac:dyDescent="0.3">
      <c r="B788" s="12" t="s">
        <v>5642</v>
      </c>
      <c r="C788" s="27">
        <v>1986</v>
      </c>
      <c r="D788" s="13" t="s">
        <v>8318</v>
      </c>
      <c r="E788" s="27">
        <v>18</v>
      </c>
      <c r="F788" s="27">
        <v>3</v>
      </c>
      <c r="G788" s="43">
        <v>6548.2</v>
      </c>
      <c r="H788" s="27" t="s">
        <v>8310</v>
      </c>
      <c r="I788" s="27" t="s">
        <v>8311</v>
      </c>
      <c r="J788" s="27" t="s">
        <v>8317</v>
      </c>
      <c r="K788" s="13" t="str">
        <f t="shared" si="72"/>
        <v>Dec</v>
      </c>
      <c r="L788" s="27">
        <f t="shared" si="73"/>
        <v>1986</v>
      </c>
      <c r="M788" s="27" t="str">
        <f t="shared" si="74"/>
        <v>tier - 2</v>
      </c>
      <c r="N788" s="27" t="str">
        <f t="shared" si="75"/>
        <v>tier - 3</v>
      </c>
      <c r="O788" s="44" t="str">
        <f t="shared" si="76"/>
        <v>18-Dec-1986</v>
      </c>
      <c r="P788" s="29">
        <f t="shared" si="77"/>
        <v>37</v>
      </c>
    </row>
    <row r="789" spans="2:16" ht="15.75" customHeight="1" x14ac:dyDescent="0.3">
      <c r="B789" s="12" t="s">
        <v>5639</v>
      </c>
      <c r="C789" s="27">
        <v>1989</v>
      </c>
      <c r="D789" s="13" t="s">
        <v>8319</v>
      </c>
      <c r="E789" s="27">
        <v>6</v>
      </c>
      <c r="F789" s="27">
        <v>3</v>
      </c>
      <c r="G789" s="43">
        <v>6551.75</v>
      </c>
      <c r="H789" s="27" t="s">
        <v>8310</v>
      </c>
      <c r="I789" s="27" t="s">
        <v>8310</v>
      </c>
      <c r="J789" s="27" t="s">
        <v>8329</v>
      </c>
      <c r="K789" s="13" t="str">
        <f t="shared" si="72"/>
        <v>Aug</v>
      </c>
      <c r="L789" s="27">
        <f t="shared" si="73"/>
        <v>1989</v>
      </c>
      <c r="M789" s="27" t="str">
        <f t="shared" si="74"/>
        <v>tier - 2</v>
      </c>
      <c r="N789" s="27" t="str">
        <f t="shared" si="75"/>
        <v>tier - 2</v>
      </c>
      <c r="O789" s="44" t="str">
        <f t="shared" si="76"/>
        <v>6-Aug-1989</v>
      </c>
      <c r="P789" s="29">
        <f t="shared" si="77"/>
        <v>34</v>
      </c>
    </row>
    <row r="790" spans="2:16" ht="15.75" customHeight="1" x14ac:dyDescent="0.3">
      <c r="B790" s="12" t="s">
        <v>5635</v>
      </c>
      <c r="C790" s="27">
        <v>1968</v>
      </c>
      <c r="D790" s="13" t="s">
        <v>8318</v>
      </c>
      <c r="E790" s="27">
        <v>11</v>
      </c>
      <c r="F790" s="27">
        <v>0</v>
      </c>
      <c r="G790" s="43">
        <v>6552.01</v>
      </c>
      <c r="H790" s="27" t="s">
        <v>8311</v>
      </c>
      <c r="I790" s="27" t="s">
        <v>8310</v>
      </c>
      <c r="J790" s="27" t="s">
        <v>8312</v>
      </c>
      <c r="K790" s="13" t="str">
        <f t="shared" si="72"/>
        <v>Dec</v>
      </c>
      <c r="L790" s="27">
        <f t="shared" si="73"/>
        <v>1968</v>
      </c>
      <c r="M790" s="27" t="str">
        <f t="shared" si="74"/>
        <v>tier - 3</v>
      </c>
      <c r="N790" s="27" t="str">
        <f t="shared" si="75"/>
        <v>tier - 2</v>
      </c>
      <c r="O790" s="44" t="str">
        <f t="shared" si="76"/>
        <v>11-Dec-1968</v>
      </c>
      <c r="P790" s="29">
        <f t="shared" si="77"/>
        <v>55</v>
      </c>
    </row>
    <row r="791" spans="2:16" ht="15.75" customHeight="1" x14ac:dyDescent="0.3">
      <c r="B791" s="12" t="s">
        <v>5631</v>
      </c>
      <c r="C791" s="27">
        <v>1984</v>
      </c>
      <c r="D791" s="13" t="s">
        <v>8316</v>
      </c>
      <c r="E791" s="27">
        <v>20</v>
      </c>
      <c r="F791" s="27">
        <v>1</v>
      </c>
      <c r="G791" s="43">
        <v>6555.07</v>
      </c>
      <c r="H791" s="27" t="s">
        <v>8310</v>
      </c>
      <c r="I791" s="27" t="s">
        <v>8310</v>
      </c>
      <c r="J791" s="27" t="s">
        <v>8329</v>
      </c>
      <c r="K791" s="13" t="str">
        <f t="shared" si="72"/>
        <v>Sep</v>
      </c>
      <c r="L791" s="27">
        <f t="shared" si="73"/>
        <v>1984</v>
      </c>
      <c r="M791" s="27" t="str">
        <f t="shared" si="74"/>
        <v>tier - 2</v>
      </c>
      <c r="N791" s="27" t="str">
        <f t="shared" si="75"/>
        <v>tier - 2</v>
      </c>
      <c r="O791" s="44" t="str">
        <f t="shared" si="76"/>
        <v>20-Sep-1984</v>
      </c>
      <c r="P791" s="29">
        <f t="shared" si="77"/>
        <v>39</v>
      </c>
    </row>
    <row r="792" spans="2:16" ht="15.75" customHeight="1" x14ac:dyDescent="0.3">
      <c r="B792" s="12" t="s">
        <v>5627</v>
      </c>
      <c r="C792" s="27">
        <v>1981</v>
      </c>
      <c r="D792" s="13" t="s">
        <v>8309</v>
      </c>
      <c r="E792" s="27">
        <v>20</v>
      </c>
      <c r="F792" s="27">
        <v>0</v>
      </c>
      <c r="G792" s="43">
        <v>6571.02</v>
      </c>
      <c r="H792" s="27" t="s">
        <v>8310</v>
      </c>
      <c r="I792" s="27" t="s">
        <v>8314</v>
      </c>
      <c r="J792" s="27" t="s">
        <v>8317</v>
      </c>
      <c r="K792" s="13" t="str">
        <f t="shared" si="72"/>
        <v>Jul</v>
      </c>
      <c r="L792" s="27">
        <f t="shared" si="73"/>
        <v>1981</v>
      </c>
      <c r="M792" s="27" t="str">
        <f t="shared" si="74"/>
        <v>tier - 2</v>
      </c>
      <c r="N792" s="27" t="str">
        <f t="shared" si="75"/>
        <v>tier - 1</v>
      </c>
      <c r="O792" s="44" t="str">
        <f t="shared" si="76"/>
        <v>20-Jul-1981</v>
      </c>
      <c r="P792" s="29">
        <f t="shared" si="77"/>
        <v>42</v>
      </c>
    </row>
    <row r="793" spans="2:16" ht="15.75" customHeight="1" x14ac:dyDescent="0.3">
      <c r="B793" s="12" t="s">
        <v>5624</v>
      </c>
      <c r="C793" s="27">
        <v>1984</v>
      </c>
      <c r="D793" s="13" t="s">
        <v>8320</v>
      </c>
      <c r="E793" s="27">
        <v>5</v>
      </c>
      <c r="F793" s="27">
        <v>2</v>
      </c>
      <c r="G793" s="43">
        <v>6571.54</v>
      </c>
      <c r="H793" s="27" t="s">
        <v>8310</v>
      </c>
      <c r="I793" s="27" t="s">
        <v>8311</v>
      </c>
      <c r="J793" s="27" t="s">
        <v>8321</v>
      </c>
      <c r="K793" s="13" t="str">
        <f t="shared" si="72"/>
        <v>Oct</v>
      </c>
      <c r="L793" s="27">
        <f t="shared" si="73"/>
        <v>1984</v>
      </c>
      <c r="M793" s="27" t="str">
        <f t="shared" si="74"/>
        <v>tier - 2</v>
      </c>
      <c r="N793" s="27" t="str">
        <f t="shared" si="75"/>
        <v>tier - 3</v>
      </c>
      <c r="O793" s="44" t="str">
        <f t="shared" si="76"/>
        <v>5-Oct-1984</v>
      </c>
      <c r="P793" s="29">
        <f t="shared" si="77"/>
        <v>39</v>
      </c>
    </row>
    <row r="794" spans="2:16" ht="15.75" customHeight="1" x14ac:dyDescent="0.3">
      <c r="B794" s="12" t="s">
        <v>5620</v>
      </c>
      <c r="C794" s="27">
        <v>1982</v>
      </c>
      <c r="D794" s="13" t="s">
        <v>8313</v>
      </c>
      <c r="E794" s="27">
        <v>22</v>
      </c>
      <c r="F794" s="27">
        <v>2</v>
      </c>
      <c r="G794" s="43">
        <v>6593.51</v>
      </c>
      <c r="H794" s="27" t="s">
        <v>8310</v>
      </c>
      <c r="I794" s="27" t="s">
        <v>8314</v>
      </c>
      <c r="J794" s="27" t="s">
        <v>8312</v>
      </c>
      <c r="K794" s="13" t="str">
        <f t="shared" si="72"/>
        <v>Nov</v>
      </c>
      <c r="L794" s="27">
        <f t="shared" si="73"/>
        <v>1982</v>
      </c>
      <c r="M794" s="27" t="str">
        <f t="shared" si="74"/>
        <v>tier - 2</v>
      </c>
      <c r="N794" s="27" t="str">
        <f t="shared" si="75"/>
        <v>tier - 1</v>
      </c>
      <c r="O794" s="44" t="str">
        <f t="shared" si="76"/>
        <v>22-Nov-1982</v>
      </c>
      <c r="P794" s="29">
        <f t="shared" si="77"/>
        <v>41</v>
      </c>
    </row>
    <row r="795" spans="2:16" ht="15.75" customHeight="1" x14ac:dyDescent="0.3">
      <c r="B795" s="12" t="s">
        <v>5616</v>
      </c>
      <c r="C795" s="27">
        <v>1982</v>
      </c>
      <c r="D795" s="13" t="s">
        <v>8318</v>
      </c>
      <c r="E795" s="27">
        <v>29</v>
      </c>
      <c r="F795" s="27">
        <v>1</v>
      </c>
      <c r="G795" s="43">
        <v>6600.21</v>
      </c>
      <c r="H795" s="27" t="s">
        <v>8311</v>
      </c>
      <c r="I795" s="27" t="s">
        <v>8310</v>
      </c>
      <c r="J795" s="27" t="s">
        <v>8326</v>
      </c>
      <c r="K795" s="13" t="str">
        <f t="shared" si="72"/>
        <v>Dec</v>
      </c>
      <c r="L795" s="27">
        <f t="shared" si="73"/>
        <v>1982</v>
      </c>
      <c r="M795" s="27" t="str">
        <f t="shared" si="74"/>
        <v>tier - 3</v>
      </c>
      <c r="N795" s="27" t="str">
        <f t="shared" si="75"/>
        <v>tier - 2</v>
      </c>
      <c r="O795" s="44" t="str">
        <f t="shared" si="76"/>
        <v>29-Dec-1982</v>
      </c>
      <c r="P795" s="29">
        <f t="shared" si="77"/>
        <v>41</v>
      </c>
    </row>
    <row r="796" spans="2:16" ht="15.75" customHeight="1" x14ac:dyDescent="0.3">
      <c r="B796" s="12" t="s">
        <v>5613</v>
      </c>
      <c r="C796" s="27">
        <v>1982</v>
      </c>
      <c r="D796" s="13" t="s">
        <v>8313</v>
      </c>
      <c r="E796" s="27">
        <v>7</v>
      </c>
      <c r="F796" s="27">
        <v>2</v>
      </c>
      <c r="G796" s="43">
        <v>6600.36</v>
      </c>
      <c r="H796" s="27" t="s">
        <v>8310</v>
      </c>
      <c r="I796" s="27" t="s">
        <v>8311</v>
      </c>
      <c r="J796" s="27" t="s">
        <v>8321</v>
      </c>
      <c r="K796" s="13" t="str">
        <f t="shared" si="72"/>
        <v>Nov</v>
      </c>
      <c r="L796" s="27">
        <f t="shared" si="73"/>
        <v>1982</v>
      </c>
      <c r="M796" s="27" t="str">
        <f t="shared" si="74"/>
        <v>tier - 2</v>
      </c>
      <c r="N796" s="27" t="str">
        <f t="shared" si="75"/>
        <v>tier - 3</v>
      </c>
      <c r="O796" s="44" t="str">
        <f t="shared" si="76"/>
        <v>7-Nov-1982</v>
      </c>
      <c r="P796" s="29">
        <f t="shared" si="77"/>
        <v>41</v>
      </c>
    </row>
    <row r="797" spans="2:16" ht="15.75" customHeight="1" x14ac:dyDescent="0.3">
      <c r="B797" s="12" t="s">
        <v>5609</v>
      </c>
      <c r="C797" s="27">
        <v>1982</v>
      </c>
      <c r="D797" s="13" t="s">
        <v>8319</v>
      </c>
      <c r="E797" s="27">
        <v>28</v>
      </c>
      <c r="F797" s="27">
        <v>1</v>
      </c>
      <c r="G797" s="43">
        <v>6610.11</v>
      </c>
      <c r="H797" s="27" t="s">
        <v>8311</v>
      </c>
      <c r="I797" s="27" t="s">
        <v>8310</v>
      </c>
      <c r="J797" s="27" t="s">
        <v>8324</v>
      </c>
      <c r="K797" s="13" t="str">
        <f t="shared" si="72"/>
        <v>Aug</v>
      </c>
      <c r="L797" s="27">
        <f t="shared" si="73"/>
        <v>1982</v>
      </c>
      <c r="M797" s="27" t="str">
        <f t="shared" si="74"/>
        <v>tier - 3</v>
      </c>
      <c r="N797" s="27" t="str">
        <f t="shared" si="75"/>
        <v>tier - 2</v>
      </c>
      <c r="O797" s="44" t="str">
        <f t="shared" si="76"/>
        <v>28-Aug-1982</v>
      </c>
      <c r="P797" s="29">
        <f t="shared" si="77"/>
        <v>41</v>
      </c>
    </row>
    <row r="798" spans="2:16" ht="15.75" customHeight="1" x14ac:dyDescent="0.3">
      <c r="B798" s="12" t="s">
        <v>5605</v>
      </c>
      <c r="C798" s="27">
        <v>1973</v>
      </c>
      <c r="D798" s="13" t="s">
        <v>8319</v>
      </c>
      <c r="E798" s="27">
        <v>29</v>
      </c>
      <c r="F798" s="27">
        <v>0</v>
      </c>
      <c r="G798" s="43">
        <v>6630.31</v>
      </c>
      <c r="H798" s="27" t="s">
        <v>8310</v>
      </c>
      <c r="I798" s="27" t="s">
        <v>8314</v>
      </c>
      <c r="J798" s="27" t="s">
        <v>8312</v>
      </c>
      <c r="K798" s="13" t="str">
        <f t="shared" si="72"/>
        <v>Aug</v>
      </c>
      <c r="L798" s="27">
        <f t="shared" si="73"/>
        <v>1973</v>
      </c>
      <c r="M798" s="27" t="str">
        <f t="shared" si="74"/>
        <v>tier - 2</v>
      </c>
      <c r="N798" s="27" t="str">
        <f t="shared" si="75"/>
        <v>tier - 1</v>
      </c>
      <c r="O798" s="44" t="str">
        <f t="shared" si="76"/>
        <v>29-Aug-1973</v>
      </c>
      <c r="P798" s="29">
        <f t="shared" si="77"/>
        <v>50</v>
      </c>
    </row>
    <row r="799" spans="2:16" ht="15.75" customHeight="1" x14ac:dyDescent="0.3">
      <c r="B799" s="12" t="s">
        <v>5601</v>
      </c>
      <c r="C799" s="27">
        <v>2003</v>
      </c>
      <c r="D799" s="13" t="s">
        <v>8316</v>
      </c>
      <c r="E799" s="27">
        <v>4</v>
      </c>
      <c r="F799" s="27">
        <v>0</v>
      </c>
      <c r="G799" s="43">
        <v>6638.16</v>
      </c>
      <c r="H799" s="27" t="s">
        <v>8310</v>
      </c>
      <c r="I799" s="27" t="s">
        <v>8314</v>
      </c>
      <c r="J799" s="27" t="s">
        <v>8317</v>
      </c>
      <c r="K799" s="13" t="str">
        <f t="shared" si="72"/>
        <v>Sep</v>
      </c>
      <c r="L799" s="27">
        <f t="shared" si="73"/>
        <v>2003</v>
      </c>
      <c r="M799" s="27" t="str">
        <f t="shared" si="74"/>
        <v>tier - 2</v>
      </c>
      <c r="N799" s="27" t="str">
        <f t="shared" si="75"/>
        <v>tier - 1</v>
      </c>
      <c r="O799" s="44" t="str">
        <f t="shared" si="76"/>
        <v>4-Sep-2003</v>
      </c>
      <c r="P799" s="29">
        <f t="shared" si="77"/>
        <v>20</v>
      </c>
    </row>
    <row r="800" spans="2:16" ht="15.75" customHeight="1" x14ac:dyDescent="0.3">
      <c r="B800" s="12" t="s">
        <v>5597</v>
      </c>
      <c r="C800" s="27">
        <v>1990</v>
      </c>
      <c r="D800" s="13" t="s">
        <v>8315</v>
      </c>
      <c r="E800" s="27">
        <v>6</v>
      </c>
      <c r="F800" s="27">
        <v>3</v>
      </c>
      <c r="G800" s="43">
        <v>6639.3</v>
      </c>
      <c r="H800" s="27" t="s">
        <v>8310</v>
      </c>
      <c r="I800" s="27" t="s">
        <v>8310</v>
      </c>
      <c r="J800" s="27" t="s">
        <v>8332</v>
      </c>
      <c r="K800" s="13" t="str">
        <f t="shared" si="72"/>
        <v>Jun</v>
      </c>
      <c r="L800" s="27">
        <f t="shared" si="73"/>
        <v>1990</v>
      </c>
      <c r="M800" s="27" t="str">
        <f t="shared" si="74"/>
        <v>tier - 2</v>
      </c>
      <c r="N800" s="27" t="str">
        <f t="shared" si="75"/>
        <v>tier - 2</v>
      </c>
      <c r="O800" s="44" t="str">
        <f t="shared" si="76"/>
        <v>6-Jun-1990</v>
      </c>
      <c r="P800" s="29">
        <f t="shared" si="77"/>
        <v>33</v>
      </c>
    </row>
    <row r="801" spans="2:16" ht="15.75" customHeight="1" x14ac:dyDescent="0.3">
      <c r="B801" s="12" t="s">
        <v>5594</v>
      </c>
      <c r="C801" s="27">
        <v>1984</v>
      </c>
      <c r="D801" s="13" t="s">
        <v>8318</v>
      </c>
      <c r="E801" s="27">
        <v>8</v>
      </c>
      <c r="F801" s="27">
        <v>2</v>
      </c>
      <c r="G801" s="43">
        <v>6640.54</v>
      </c>
      <c r="H801" s="27" t="s">
        <v>8310</v>
      </c>
      <c r="I801" s="27" t="s">
        <v>8311</v>
      </c>
      <c r="J801" s="27" t="s">
        <v>8325</v>
      </c>
      <c r="K801" s="13" t="str">
        <f t="shared" si="72"/>
        <v>Dec</v>
      </c>
      <c r="L801" s="27">
        <f t="shared" si="73"/>
        <v>1984</v>
      </c>
      <c r="M801" s="27" t="str">
        <f t="shared" si="74"/>
        <v>tier - 2</v>
      </c>
      <c r="N801" s="27" t="str">
        <f t="shared" si="75"/>
        <v>tier - 3</v>
      </c>
      <c r="O801" s="44" t="str">
        <f t="shared" si="76"/>
        <v>8-Dec-1984</v>
      </c>
      <c r="P801" s="29">
        <f t="shared" si="77"/>
        <v>39</v>
      </c>
    </row>
    <row r="802" spans="2:16" ht="15.75" customHeight="1" x14ac:dyDescent="0.3">
      <c r="B802" s="12" t="s">
        <v>5590</v>
      </c>
      <c r="C802" s="27">
        <v>1970</v>
      </c>
      <c r="D802" s="13" t="s">
        <v>8313</v>
      </c>
      <c r="E802" s="27">
        <v>8</v>
      </c>
      <c r="F802" s="27">
        <v>0</v>
      </c>
      <c r="G802" s="43">
        <v>6651.26</v>
      </c>
      <c r="H802" s="27" t="s">
        <v>8310</v>
      </c>
      <c r="I802" s="27" t="s">
        <v>8311</v>
      </c>
      <c r="J802" s="27" t="s">
        <v>8312</v>
      </c>
      <c r="K802" s="13" t="str">
        <f t="shared" si="72"/>
        <v>Nov</v>
      </c>
      <c r="L802" s="27">
        <f t="shared" si="73"/>
        <v>1970</v>
      </c>
      <c r="M802" s="27" t="str">
        <f t="shared" si="74"/>
        <v>tier - 2</v>
      </c>
      <c r="N802" s="27" t="str">
        <f t="shared" si="75"/>
        <v>tier - 3</v>
      </c>
      <c r="O802" s="44" t="str">
        <f t="shared" si="76"/>
        <v>8-Nov-1970</v>
      </c>
      <c r="P802" s="29">
        <f t="shared" si="77"/>
        <v>53</v>
      </c>
    </row>
    <row r="803" spans="2:16" ht="15.75" customHeight="1" x14ac:dyDescent="0.3">
      <c r="B803" s="12" t="s">
        <v>5587</v>
      </c>
      <c r="C803" s="27">
        <v>1984</v>
      </c>
      <c r="D803" s="13" t="s">
        <v>8309</v>
      </c>
      <c r="E803" s="27">
        <v>1</v>
      </c>
      <c r="F803" s="27">
        <v>3</v>
      </c>
      <c r="G803" s="43">
        <v>6652.53</v>
      </c>
      <c r="H803" s="27" t="s">
        <v>8311</v>
      </c>
      <c r="I803" s="27" t="s">
        <v>8310</v>
      </c>
      <c r="J803" s="27" t="s">
        <v>8312</v>
      </c>
      <c r="K803" s="13" t="str">
        <f t="shared" si="72"/>
        <v>Jul</v>
      </c>
      <c r="L803" s="27">
        <f t="shared" si="73"/>
        <v>1984</v>
      </c>
      <c r="M803" s="27" t="str">
        <f t="shared" si="74"/>
        <v>tier - 3</v>
      </c>
      <c r="N803" s="27" t="str">
        <f t="shared" si="75"/>
        <v>tier - 2</v>
      </c>
      <c r="O803" s="44" t="str">
        <f t="shared" si="76"/>
        <v>1-Jul-1984</v>
      </c>
      <c r="P803" s="29">
        <f t="shared" si="77"/>
        <v>39</v>
      </c>
    </row>
    <row r="804" spans="2:16" ht="15.75" customHeight="1" x14ac:dyDescent="0.3">
      <c r="B804" s="12" t="s">
        <v>5584</v>
      </c>
      <c r="C804" s="27">
        <v>1989</v>
      </c>
      <c r="D804" s="13" t="s">
        <v>8313</v>
      </c>
      <c r="E804" s="27">
        <v>19</v>
      </c>
      <c r="F804" s="27">
        <v>5</v>
      </c>
      <c r="G804" s="43">
        <v>6653.79</v>
      </c>
      <c r="H804" s="27" t="s">
        <v>8310</v>
      </c>
      <c r="I804" s="27" t="s">
        <v>8314</v>
      </c>
      <c r="J804" s="27" t="s">
        <v>8312</v>
      </c>
      <c r="K804" s="13" t="str">
        <f t="shared" si="72"/>
        <v>Nov</v>
      </c>
      <c r="L804" s="27">
        <f t="shared" si="73"/>
        <v>1989</v>
      </c>
      <c r="M804" s="27" t="str">
        <f t="shared" si="74"/>
        <v>tier - 2</v>
      </c>
      <c r="N804" s="27" t="str">
        <f t="shared" si="75"/>
        <v>tier - 1</v>
      </c>
      <c r="O804" s="44" t="str">
        <f t="shared" si="76"/>
        <v>19-Nov-1989</v>
      </c>
      <c r="P804" s="29">
        <f t="shared" si="77"/>
        <v>34</v>
      </c>
    </row>
    <row r="805" spans="2:16" ht="15.75" customHeight="1" x14ac:dyDescent="0.3">
      <c r="B805" s="12" t="s">
        <v>5581</v>
      </c>
      <c r="C805" s="27">
        <v>1982</v>
      </c>
      <c r="D805" s="13" t="s">
        <v>8316</v>
      </c>
      <c r="E805" s="27">
        <v>27</v>
      </c>
      <c r="F805" s="27">
        <v>3</v>
      </c>
      <c r="G805" s="43">
        <v>6664.32</v>
      </c>
      <c r="H805" s="27" t="s">
        <v>8310</v>
      </c>
      <c r="I805" s="27" t="s">
        <v>8310</v>
      </c>
      <c r="J805" s="27" t="s">
        <v>8312</v>
      </c>
      <c r="K805" s="13" t="str">
        <f t="shared" si="72"/>
        <v>Sep</v>
      </c>
      <c r="L805" s="27">
        <f t="shared" si="73"/>
        <v>1982</v>
      </c>
      <c r="M805" s="27" t="str">
        <f t="shared" si="74"/>
        <v>tier - 2</v>
      </c>
      <c r="N805" s="27" t="str">
        <f t="shared" si="75"/>
        <v>tier - 2</v>
      </c>
      <c r="O805" s="44" t="str">
        <f t="shared" si="76"/>
        <v>27-Sep-1982</v>
      </c>
      <c r="P805" s="29">
        <f t="shared" si="77"/>
        <v>41</v>
      </c>
    </row>
    <row r="806" spans="2:16" ht="15.75" customHeight="1" x14ac:dyDescent="0.3">
      <c r="B806" s="12" t="s">
        <v>5578</v>
      </c>
      <c r="C806" s="27">
        <v>1981</v>
      </c>
      <c r="D806" s="13" t="s">
        <v>8316</v>
      </c>
      <c r="E806" s="27">
        <v>17</v>
      </c>
      <c r="F806" s="27">
        <v>1</v>
      </c>
      <c r="G806" s="43">
        <v>6664.69</v>
      </c>
      <c r="H806" s="27" t="s">
        <v>8311</v>
      </c>
      <c r="I806" s="27" t="s">
        <v>8314</v>
      </c>
      <c r="J806" s="27" t="s">
        <v>8317</v>
      </c>
      <c r="K806" s="13" t="str">
        <f t="shared" si="72"/>
        <v>Sep</v>
      </c>
      <c r="L806" s="27">
        <f t="shared" si="73"/>
        <v>1981</v>
      </c>
      <c r="M806" s="27" t="str">
        <f t="shared" si="74"/>
        <v>tier - 3</v>
      </c>
      <c r="N806" s="27" t="str">
        <f t="shared" si="75"/>
        <v>tier - 1</v>
      </c>
      <c r="O806" s="44" t="str">
        <f t="shared" si="76"/>
        <v>17-Sep-1981</v>
      </c>
      <c r="P806" s="29">
        <f t="shared" si="77"/>
        <v>42</v>
      </c>
    </row>
    <row r="807" spans="2:16" ht="15.75" customHeight="1" x14ac:dyDescent="0.3">
      <c r="B807" s="12" t="s">
        <v>5574</v>
      </c>
      <c r="C807" s="27">
        <v>1989</v>
      </c>
      <c r="D807" s="13" t="s">
        <v>8320</v>
      </c>
      <c r="E807" s="27">
        <v>20</v>
      </c>
      <c r="F807" s="27">
        <v>5</v>
      </c>
      <c r="G807" s="43">
        <v>6666.24</v>
      </c>
      <c r="H807" s="27" t="s">
        <v>8311</v>
      </c>
      <c r="I807" s="27" t="s">
        <v>8314</v>
      </c>
      <c r="J807" s="27" t="s">
        <v>8321</v>
      </c>
      <c r="K807" s="13" t="str">
        <f t="shared" si="72"/>
        <v>Oct</v>
      </c>
      <c r="L807" s="27">
        <f t="shared" si="73"/>
        <v>1989</v>
      </c>
      <c r="M807" s="27" t="str">
        <f t="shared" si="74"/>
        <v>tier - 3</v>
      </c>
      <c r="N807" s="27" t="str">
        <f t="shared" si="75"/>
        <v>tier - 1</v>
      </c>
      <c r="O807" s="44" t="str">
        <f t="shared" si="76"/>
        <v>20-Oct-1989</v>
      </c>
      <c r="P807" s="29">
        <f t="shared" si="77"/>
        <v>34</v>
      </c>
    </row>
    <row r="808" spans="2:16" ht="15.75" customHeight="1" x14ac:dyDescent="0.3">
      <c r="B808" s="12" t="s">
        <v>5570</v>
      </c>
      <c r="C808" s="27">
        <v>1985</v>
      </c>
      <c r="D808" s="13" t="s">
        <v>8309</v>
      </c>
      <c r="E808" s="27">
        <v>9</v>
      </c>
      <c r="F808" s="27">
        <v>2</v>
      </c>
      <c r="G808" s="43">
        <v>6686.43</v>
      </c>
      <c r="H808" s="27" t="s">
        <v>8310</v>
      </c>
      <c r="I808" s="27" t="s">
        <v>8311</v>
      </c>
      <c r="J808" s="27" t="s">
        <v>8317</v>
      </c>
      <c r="K808" s="13" t="str">
        <f t="shared" si="72"/>
        <v>Jul</v>
      </c>
      <c r="L808" s="27">
        <f t="shared" si="73"/>
        <v>1985</v>
      </c>
      <c r="M808" s="27" t="str">
        <f t="shared" si="74"/>
        <v>tier - 2</v>
      </c>
      <c r="N808" s="27" t="str">
        <f t="shared" si="75"/>
        <v>tier - 3</v>
      </c>
      <c r="O808" s="44" t="str">
        <f t="shared" si="76"/>
        <v>9-Jul-1985</v>
      </c>
      <c r="P808" s="29">
        <f t="shared" si="77"/>
        <v>38</v>
      </c>
    </row>
    <row r="809" spans="2:16" ht="15.75" customHeight="1" x14ac:dyDescent="0.3">
      <c r="B809" s="12" t="s">
        <v>5568</v>
      </c>
      <c r="C809" s="27">
        <v>1968</v>
      </c>
      <c r="D809" s="13" t="s">
        <v>8309</v>
      </c>
      <c r="E809" s="27">
        <v>13</v>
      </c>
      <c r="F809" s="27">
        <v>0</v>
      </c>
      <c r="G809" s="43">
        <v>6700.56</v>
      </c>
      <c r="H809" s="27" t="s">
        <v>8311</v>
      </c>
      <c r="I809" s="27" t="s">
        <v>8314</v>
      </c>
      <c r="J809" s="27" t="s">
        <v>8317</v>
      </c>
      <c r="K809" s="13" t="str">
        <f t="shared" si="72"/>
        <v>Jul</v>
      </c>
      <c r="L809" s="27">
        <f t="shared" si="73"/>
        <v>1968</v>
      </c>
      <c r="M809" s="27" t="str">
        <f t="shared" si="74"/>
        <v>tier - 3</v>
      </c>
      <c r="N809" s="27" t="str">
        <f t="shared" si="75"/>
        <v>tier - 1</v>
      </c>
      <c r="O809" s="44" t="str">
        <f t="shared" si="76"/>
        <v>13-Jul-1968</v>
      </c>
      <c r="P809" s="29">
        <f t="shared" si="77"/>
        <v>55</v>
      </c>
    </row>
    <row r="810" spans="2:16" ht="15.75" customHeight="1" x14ac:dyDescent="0.3">
      <c r="B810" s="12" t="s">
        <v>5564</v>
      </c>
      <c r="C810" s="27">
        <v>1971</v>
      </c>
      <c r="D810" s="13" t="s">
        <v>8318</v>
      </c>
      <c r="E810" s="27">
        <v>12</v>
      </c>
      <c r="F810" s="27">
        <v>0</v>
      </c>
      <c r="G810" s="43">
        <v>6706.47</v>
      </c>
      <c r="H810" s="27" t="s">
        <v>8310</v>
      </c>
      <c r="I810" s="27" t="s">
        <v>8314</v>
      </c>
      <c r="J810" s="27" t="s">
        <v>8312</v>
      </c>
      <c r="K810" s="13" t="str">
        <f t="shared" si="72"/>
        <v>Dec</v>
      </c>
      <c r="L810" s="27">
        <f t="shared" si="73"/>
        <v>1971</v>
      </c>
      <c r="M810" s="27" t="str">
        <f t="shared" si="74"/>
        <v>tier - 2</v>
      </c>
      <c r="N810" s="27" t="str">
        <f t="shared" si="75"/>
        <v>tier - 1</v>
      </c>
      <c r="O810" s="44" t="str">
        <f t="shared" si="76"/>
        <v>12-Dec-1971</v>
      </c>
      <c r="P810" s="29">
        <f t="shared" si="77"/>
        <v>52</v>
      </c>
    </row>
    <row r="811" spans="2:16" ht="15.75" customHeight="1" x14ac:dyDescent="0.3">
      <c r="B811" s="12" t="s">
        <v>5560</v>
      </c>
      <c r="C811" s="27">
        <v>1983</v>
      </c>
      <c r="D811" s="13" t="s">
        <v>8315</v>
      </c>
      <c r="E811" s="27">
        <v>12</v>
      </c>
      <c r="F811" s="27">
        <v>2</v>
      </c>
      <c r="G811" s="43">
        <v>6710.19</v>
      </c>
      <c r="H811" s="27" t="s">
        <v>8311</v>
      </c>
      <c r="I811" s="27" t="s">
        <v>8311</v>
      </c>
      <c r="J811" s="27" t="s">
        <v>8317</v>
      </c>
      <c r="K811" s="13" t="str">
        <f t="shared" si="72"/>
        <v>Jun</v>
      </c>
      <c r="L811" s="27">
        <f t="shared" si="73"/>
        <v>1983</v>
      </c>
      <c r="M811" s="27" t="str">
        <f t="shared" si="74"/>
        <v>tier - 3</v>
      </c>
      <c r="N811" s="27" t="str">
        <f t="shared" si="75"/>
        <v>tier - 3</v>
      </c>
      <c r="O811" s="44" t="str">
        <f t="shared" si="76"/>
        <v>12-Jun-1983</v>
      </c>
      <c r="P811" s="29">
        <f t="shared" si="77"/>
        <v>40</v>
      </c>
    </row>
    <row r="812" spans="2:16" ht="15.75" customHeight="1" x14ac:dyDescent="0.3">
      <c r="B812" s="12" t="s">
        <v>5556</v>
      </c>
      <c r="C812" s="27">
        <v>1994</v>
      </c>
      <c r="D812" s="13" t="s">
        <v>8315</v>
      </c>
      <c r="E812" s="27">
        <v>13</v>
      </c>
      <c r="F812" s="27">
        <v>0</v>
      </c>
      <c r="G812" s="43">
        <v>6721.37</v>
      </c>
      <c r="H812" s="27" t="s">
        <v>8310</v>
      </c>
      <c r="I812" s="27" t="s">
        <v>8314</v>
      </c>
      <c r="J812" s="27" t="s">
        <v>8317</v>
      </c>
      <c r="K812" s="13" t="str">
        <f t="shared" si="72"/>
        <v>Jun</v>
      </c>
      <c r="L812" s="27">
        <f t="shared" si="73"/>
        <v>1994</v>
      </c>
      <c r="M812" s="27" t="str">
        <f t="shared" si="74"/>
        <v>tier - 2</v>
      </c>
      <c r="N812" s="27" t="str">
        <f t="shared" si="75"/>
        <v>tier - 1</v>
      </c>
      <c r="O812" s="44" t="str">
        <f t="shared" si="76"/>
        <v>13-Jun-1994</v>
      </c>
      <c r="P812" s="29">
        <f t="shared" si="77"/>
        <v>29</v>
      </c>
    </row>
    <row r="813" spans="2:16" ht="15.75" customHeight="1" x14ac:dyDescent="0.3">
      <c r="B813" s="12" t="s">
        <v>5552</v>
      </c>
      <c r="C813" s="27">
        <v>1978</v>
      </c>
      <c r="D813" s="13" t="s">
        <v>8320</v>
      </c>
      <c r="E813" s="27">
        <v>21</v>
      </c>
      <c r="F813" s="27">
        <v>2</v>
      </c>
      <c r="G813" s="43">
        <v>6737.98</v>
      </c>
      <c r="H813" s="27" t="s">
        <v>8310</v>
      </c>
      <c r="I813" s="27" t="s">
        <v>8311</v>
      </c>
      <c r="J813" s="27" t="s">
        <v>8312</v>
      </c>
      <c r="K813" s="13" t="str">
        <f t="shared" si="72"/>
        <v>Oct</v>
      </c>
      <c r="L813" s="27">
        <f t="shared" si="73"/>
        <v>1978</v>
      </c>
      <c r="M813" s="27" t="str">
        <f t="shared" si="74"/>
        <v>tier - 2</v>
      </c>
      <c r="N813" s="27" t="str">
        <f t="shared" si="75"/>
        <v>tier - 3</v>
      </c>
      <c r="O813" s="44" t="str">
        <f t="shared" si="76"/>
        <v>21-Oct-1978</v>
      </c>
      <c r="P813" s="29">
        <f t="shared" si="77"/>
        <v>45</v>
      </c>
    </row>
    <row r="814" spans="2:16" ht="15.75" customHeight="1" x14ac:dyDescent="0.3">
      <c r="B814" s="12" t="s">
        <v>5550</v>
      </c>
      <c r="C814" s="27">
        <v>1968</v>
      </c>
      <c r="D814" s="13" t="s">
        <v>8309</v>
      </c>
      <c r="E814" s="27">
        <v>18</v>
      </c>
      <c r="F814" s="27">
        <v>0</v>
      </c>
      <c r="G814" s="43">
        <v>6738.84</v>
      </c>
      <c r="H814" s="27" t="s">
        <v>8311</v>
      </c>
      <c r="I814" s="27" t="s">
        <v>8314</v>
      </c>
      <c r="J814" s="27" t="s">
        <v>8317</v>
      </c>
      <c r="K814" s="13" t="str">
        <f t="shared" si="72"/>
        <v>Jul</v>
      </c>
      <c r="L814" s="27">
        <f t="shared" si="73"/>
        <v>1968</v>
      </c>
      <c r="M814" s="27" t="str">
        <f t="shared" si="74"/>
        <v>tier - 3</v>
      </c>
      <c r="N814" s="27" t="str">
        <f t="shared" si="75"/>
        <v>tier - 1</v>
      </c>
      <c r="O814" s="44" t="str">
        <f t="shared" si="76"/>
        <v>18-Jul-1968</v>
      </c>
      <c r="P814" s="29">
        <f t="shared" si="77"/>
        <v>55</v>
      </c>
    </row>
    <row r="815" spans="2:16" ht="15.75" customHeight="1" x14ac:dyDescent="0.3">
      <c r="B815" s="12" t="s">
        <v>5547</v>
      </c>
      <c r="C815" s="27">
        <v>1986</v>
      </c>
      <c r="D815" s="13" t="s">
        <v>8319</v>
      </c>
      <c r="E815" s="27">
        <v>7</v>
      </c>
      <c r="F815" s="27">
        <v>3</v>
      </c>
      <c r="G815" s="43">
        <v>6746.74</v>
      </c>
      <c r="H815" s="27" t="s">
        <v>8311</v>
      </c>
      <c r="I815" s="27" t="s">
        <v>8310</v>
      </c>
      <c r="J815" s="27" t="s">
        <v>8326</v>
      </c>
      <c r="K815" s="13" t="str">
        <f t="shared" si="72"/>
        <v>Aug</v>
      </c>
      <c r="L815" s="27">
        <f t="shared" si="73"/>
        <v>1986</v>
      </c>
      <c r="M815" s="27" t="str">
        <f t="shared" si="74"/>
        <v>tier - 3</v>
      </c>
      <c r="N815" s="27" t="str">
        <f t="shared" si="75"/>
        <v>tier - 2</v>
      </c>
      <c r="O815" s="44" t="str">
        <f t="shared" si="76"/>
        <v>7-Aug-1986</v>
      </c>
      <c r="P815" s="29">
        <f t="shared" si="77"/>
        <v>37</v>
      </c>
    </row>
    <row r="816" spans="2:16" ht="15.75" customHeight="1" x14ac:dyDescent="0.3">
      <c r="B816" s="12" t="s">
        <v>5543</v>
      </c>
      <c r="C816" s="27">
        <v>1986</v>
      </c>
      <c r="D816" s="13" t="s">
        <v>8315</v>
      </c>
      <c r="E816" s="27">
        <v>5</v>
      </c>
      <c r="F816" s="27">
        <v>3</v>
      </c>
      <c r="G816" s="43">
        <v>6748.59</v>
      </c>
      <c r="H816" s="27" t="s">
        <v>8311</v>
      </c>
      <c r="I816" s="27" t="s">
        <v>8314</v>
      </c>
      <c r="J816" s="27" t="s">
        <v>8326</v>
      </c>
      <c r="K816" s="13" t="str">
        <f t="shared" si="72"/>
        <v>Jun</v>
      </c>
      <c r="L816" s="27">
        <f t="shared" si="73"/>
        <v>1986</v>
      </c>
      <c r="M816" s="27" t="str">
        <f t="shared" si="74"/>
        <v>tier - 3</v>
      </c>
      <c r="N816" s="27" t="str">
        <f t="shared" si="75"/>
        <v>tier - 1</v>
      </c>
      <c r="O816" s="44" t="str">
        <f t="shared" si="76"/>
        <v>5-Jun-1986</v>
      </c>
      <c r="P816" s="29">
        <f t="shared" si="77"/>
        <v>37</v>
      </c>
    </row>
    <row r="817" spans="2:16" ht="15.75" customHeight="1" x14ac:dyDescent="0.3">
      <c r="B817" s="12" t="s">
        <v>5540</v>
      </c>
      <c r="C817" s="27">
        <v>1970</v>
      </c>
      <c r="D817" s="13" t="s">
        <v>8315</v>
      </c>
      <c r="E817" s="27">
        <v>17</v>
      </c>
      <c r="F817" s="27">
        <v>0</v>
      </c>
      <c r="G817" s="43">
        <v>6749.63</v>
      </c>
      <c r="H817" s="27" t="s">
        <v>8310</v>
      </c>
      <c r="I817" s="27" t="s">
        <v>8314</v>
      </c>
      <c r="J817" s="27" t="s">
        <v>8312</v>
      </c>
      <c r="K817" s="13" t="str">
        <f t="shared" si="72"/>
        <v>Jun</v>
      </c>
      <c r="L817" s="27">
        <f t="shared" si="73"/>
        <v>1970</v>
      </c>
      <c r="M817" s="27" t="str">
        <f t="shared" si="74"/>
        <v>tier - 2</v>
      </c>
      <c r="N817" s="27" t="str">
        <f t="shared" si="75"/>
        <v>tier - 1</v>
      </c>
      <c r="O817" s="44" t="str">
        <f t="shared" si="76"/>
        <v>17-Jun-1970</v>
      </c>
      <c r="P817" s="29">
        <f t="shared" si="77"/>
        <v>53</v>
      </c>
    </row>
    <row r="818" spans="2:16" ht="15.75" customHeight="1" x14ac:dyDescent="0.3">
      <c r="B818" s="12" t="s">
        <v>5536</v>
      </c>
      <c r="C818" s="27">
        <v>1966</v>
      </c>
      <c r="D818" s="13" t="s">
        <v>8318</v>
      </c>
      <c r="E818" s="27">
        <v>9</v>
      </c>
      <c r="F818" s="27">
        <v>0</v>
      </c>
      <c r="G818" s="43">
        <v>6750.27</v>
      </c>
      <c r="H818" s="27" t="s">
        <v>8311</v>
      </c>
      <c r="I818" s="27" t="s">
        <v>8310</v>
      </c>
      <c r="J818" s="27" t="s">
        <v>8312</v>
      </c>
      <c r="K818" s="13" t="str">
        <f t="shared" si="72"/>
        <v>Dec</v>
      </c>
      <c r="L818" s="27">
        <f t="shared" si="73"/>
        <v>1966</v>
      </c>
      <c r="M818" s="27" t="str">
        <f t="shared" si="74"/>
        <v>tier - 3</v>
      </c>
      <c r="N818" s="27" t="str">
        <f t="shared" si="75"/>
        <v>tier - 2</v>
      </c>
      <c r="O818" s="44" t="str">
        <f t="shared" si="76"/>
        <v>9-Dec-1966</v>
      </c>
      <c r="P818" s="29">
        <f t="shared" si="77"/>
        <v>57</v>
      </c>
    </row>
    <row r="819" spans="2:16" ht="15.75" customHeight="1" x14ac:dyDescent="0.3">
      <c r="B819" s="12" t="s">
        <v>5532</v>
      </c>
      <c r="C819" s="27">
        <v>1988</v>
      </c>
      <c r="D819" s="13" t="s">
        <v>8320</v>
      </c>
      <c r="E819" s="27">
        <v>10</v>
      </c>
      <c r="F819" s="27">
        <v>3</v>
      </c>
      <c r="G819" s="43">
        <v>6753.04</v>
      </c>
      <c r="H819" s="27" t="s">
        <v>8310</v>
      </c>
      <c r="I819" s="27" t="s">
        <v>8310</v>
      </c>
      <c r="J819" s="27" t="s">
        <v>8329</v>
      </c>
      <c r="K819" s="13" t="str">
        <f t="shared" si="72"/>
        <v>Oct</v>
      </c>
      <c r="L819" s="27">
        <f t="shared" si="73"/>
        <v>1988</v>
      </c>
      <c r="M819" s="27" t="str">
        <f t="shared" si="74"/>
        <v>tier - 2</v>
      </c>
      <c r="N819" s="27" t="str">
        <f t="shared" si="75"/>
        <v>tier - 2</v>
      </c>
      <c r="O819" s="44" t="str">
        <f t="shared" si="76"/>
        <v>10-Oct-1988</v>
      </c>
      <c r="P819" s="29">
        <f t="shared" si="77"/>
        <v>35</v>
      </c>
    </row>
    <row r="820" spans="2:16" ht="15.75" customHeight="1" x14ac:dyDescent="0.3">
      <c r="B820" s="12" t="s">
        <v>5528</v>
      </c>
      <c r="C820" s="27">
        <v>1981</v>
      </c>
      <c r="D820" s="13" t="s">
        <v>8316</v>
      </c>
      <c r="E820" s="27">
        <v>21</v>
      </c>
      <c r="F820" s="27">
        <v>1</v>
      </c>
      <c r="G820" s="43">
        <v>6770.19</v>
      </c>
      <c r="H820" s="27" t="s">
        <v>8310</v>
      </c>
      <c r="I820" s="27" t="s">
        <v>8311</v>
      </c>
      <c r="J820" s="27" t="s">
        <v>8312</v>
      </c>
      <c r="K820" s="13" t="str">
        <f t="shared" si="72"/>
        <v>Sep</v>
      </c>
      <c r="L820" s="27">
        <f t="shared" si="73"/>
        <v>1981</v>
      </c>
      <c r="M820" s="27" t="str">
        <f t="shared" si="74"/>
        <v>tier - 2</v>
      </c>
      <c r="N820" s="27" t="str">
        <f t="shared" si="75"/>
        <v>tier - 3</v>
      </c>
      <c r="O820" s="44" t="str">
        <f t="shared" si="76"/>
        <v>21-Sep-1981</v>
      </c>
      <c r="P820" s="29">
        <f t="shared" si="77"/>
        <v>42</v>
      </c>
    </row>
    <row r="821" spans="2:16" ht="15.75" customHeight="1" x14ac:dyDescent="0.3">
      <c r="B821" s="12" t="s">
        <v>5525</v>
      </c>
      <c r="C821" s="27">
        <v>1981</v>
      </c>
      <c r="D821" s="13" t="s">
        <v>8316</v>
      </c>
      <c r="E821" s="27">
        <v>3</v>
      </c>
      <c r="F821" s="27">
        <v>1</v>
      </c>
      <c r="G821" s="43">
        <v>6775.96</v>
      </c>
      <c r="H821" s="27" t="s">
        <v>8310</v>
      </c>
      <c r="I821" s="27" t="s">
        <v>8311</v>
      </c>
      <c r="J821" s="27" t="s">
        <v>8321</v>
      </c>
      <c r="K821" s="13" t="str">
        <f t="shared" si="72"/>
        <v>Sep</v>
      </c>
      <c r="L821" s="27">
        <f t="shared" si="73"/>
        <v>1981</v>
      </c>
      <c r="M821" s="27" t="str">
        <f t="shared" si="74"/>
        <v>tier - 2</v>
      </c>
      <c r="N821" s="27" t="str">
        <f t="shared" si="75"/>
        <v>tier - 3</v>
      </c>
      <c r="O821" s="44" t="str">
        <f t="shared" si="76"/>
        <v>3-Sep-1981</v>
      </c>
      <c r="P821" s="29">
        <f t="shared" si="77"/>
        <v>42</v>
      </c>
    </row>
    <row r="822" spans="2:16" ht="15.75" customHeight="1" x14ac:dyDescent="0.3">
      <c r="B822" s="12" t="s">
        <v>5521</v>
      </c>
      <c r="C822" s="27">
        <v>1981</v>
      </c>
      <c r="D822" s="13" t="s">
        <v>8320</v>
      </c>
      <c r="E822" s="27">
        <v>8</v>
      </c>
      <c r="F822" s="27">
        <v>1</v>
      </c>
      <c r="G822" s="43">
        <v>6781.35</v>
      </c>
      <c r="H822" s="27" t="s">
        <v>8310</v>
      </c>
      <c r="I822" s="27" t="s">
        <v>8314</v>
      </c>
      <c r="J822" s="27" t="s">
        <v>8312</v>
      </c>
      <c r="K822" s="13" t="str">
        <f t="shared" si="72"/>
        <v>Oct</v>
      </c>
      <c r="L822" s="27">
        <f t="shared" si="73"/>
        <v>1981</v>
      </c>
      <c r="M822" s="27" t="str">
        <f t="shared" si="74"/>
        <v>tier - 2</v>
      </c>
      <c r="N822" s="27" t="str">
        <f t="shared" si="75"/>
        <v>tier - 1</v>
      </c>
      <c r="O822" s="44" t="str">
        <f t="shared" si="76"/>
        <v>8-Oct-1981</v>
      </c>
      <c r="P822" s="29">
        <f t="shared" si="77"/>
        <v>42</v>
      </c>
    </row>
    <row r="823" spans="2:16" ht="15.75" customHeight="1" x14ac:dyDescent="0.3">
      <c r="B823" s="12" t="s">
        <v>5518</v>
      </c>
      <c r="C823" s="27">
        <v>1980</v>
      </c>
      <c r="D823" s="13" t="s">
        <v>8313</v>
      </c>
      <c r="E823" s="27">
        <v>23</v>
      </c>
      <c r="F823" s="27">
        <v>2</v>
      </c>
      <c r="G823" s="43">
        <v>6781.52</v>
      </c>
      <c r="H823" s="27" t="s">
        <v>8310</v>
      </c>
      <c r="I823" s="27" t="s">
        <v>8310</v>
      </c>
      <c r="J823" s="27" t="s">
        <v>8312</v>
      </c>
      <c r="K823" s="13" t="str">
        <f t="shared" si="72"/>
        <v>Nov</v>
      </c>
      <c r="L823" s="27">
        <f t="shared" si="73"/>
        <v>1980</v>
      </c>
      <c r="M823" s="27" t="str">
        <f t="shared" si="74"/>
        <v>tier - 2</v>
      </c>
      <c r="N823" s="27" t="str">
        <f t="shared" si="75"/>
        <v>tier - 2</v>
      </c>
      <c r="O823" s="44" t="str">
        <f t="shared" si="76"/>
        <v>23-Nov-1980</v>
      </c>
      <c r="P823" s="29">
        <f t="shared" si="77"/>
        <v>43</v>
      </c>
    </row>
    <row r="824" spans="2:16" ht="15.75" customHeight="1" x14ac:dyDescent="0.3">
      <c r="B824" s="12" t="s">
        <v>5515</v>
      </c>
      <c r="C824" s="27">
        <v>1985</v>
      </c>
      <c r="D824" s="13" t="s">
        <v>8318</v>
      </c>
      <c r="E824" s="27">
        <v>24</v>
      </c>
      <c r="F824" s="27">
        <v>3</v>
      </c>
      <c r="G824" s="43">
        <v>6796.86</v>
      </c>
      <c r="H824" s="27" t="s">
        <v>8311</v>
      </c>
      <c r="I824" s="27" t="s">
        <v>8311</v>
      </c>
      <c r="J824" s="27" t="s">
        <v>8317</v>
      </c>
      <c r="K824" s="13" t="str">
        <f t="shared" si="72"/>
        <v>Dec</v>
      </c>
      <c r="L824" s="27">
        <f t="shared" si="73"/>
        <v>1985</v>
      </c>
      <c r="M824" s="27" t="str">
        <f t="shared" si="74"/>
        <v>tier - 3</v>
      </c>
      <c r="N824" s="27" t="str">
        <f t="shared" si="75"/>
        <v>tier - 3</v>
      </c>
      <c r="O824" s="44" t="str">
        <f t="shared" si="76"/>
        <v>24-Dec-1985</v>
      </c>
      <c r="P824" s="29">
        <f t="shared" si="77"/>
        <v>38</v>
      </c>
    </row>
    <row r="825" spans="2:16" ht="15.75" customHeight="1" x14ac:dyDescent="0.3">
      <c r="B825" s="12" t="s">
        <v>5511</v>
      </c>
      <c r="C825" s="27">
        <v>1991</v>
      </c>
      <c r="D825" s="13" t="s">
        <v>8315</v>
      </c>
      <c r="E825" s="27">
        <v>29</v>
      </c>
      <c r="F825" s="27">
        <v>5</v>
      </c>
      <c r="G825" s="43">
        <v>6799.46</v>
      </c>
      <c r="H825" s="27" t="s">
        <v>8314</v>
      </c>
      <c r="I825" s="27" t="s">
        <v>8310</v>
      </c>
      <c r="J825" s="27" t="s">
        <v>8331</v>
      </c>
      <c r="K825" s="13" t="str">
        <f t="shared" si="72"/>
        <v>Jun</v>
      </c>
      <c r="L825" s="27">
        <f t="shared" si="73"/>
        <v>1991</v>
      </c>
      <c r="M825" s="27" t="str">
        <f t="shared" si="74"/>
        <v>tier - 1</v>
      </c>
      <c r="N825" s="27" t="str">
        <f t="shared" si="75"/>
        <v>tier - 2</v>
      </c>
      <c r="O825" s="44" t="str">
        <f t="shared" si="76"/>
        <v>29-Jun-1991</v>
      </c>
      <c r="P825" s="29">
        <f t="shared" si="77"/>
        <v>32</v>
      </c>
    </row>
    <row r="826" spans="2:16" ht="15.75" customHeight="1" x14ac:dyDescent="0.3">
      <c r="B826" s="12" t="s">
        <v>5507</v>
      </c>
      <c r="C826" s="27">
        <v>1975</v>
      </c>
      <c r="D826" s="13" t="s">
        <v>8319</v>
      </c>
      <c r="E826" s="27">
        <v>17</v>
      </c>
      <c r="F826" s="27">
        <v>1</v>
      </c>
      <c r="G826" s="43">
        <v>6809.46</v>
      </c>
      <c r="H826" s="27" t="s">
        <v>8310</v>
      </c>
      <c r="I826" s="27" t="s">
        <v>8314</v>
      </c>
      <c r="J826" s="27" t="s">
        <v>8317</v>
      </c>
      <c r="K826" s="13" t="str">
        <f t="shared" si="72"/>
        <v>Aug</v>
      </c>
      <c r="L826" s="27">
        <f t="shared" si="73"/>
        <v>1975</v>
      </c>
      <c r="M826" s="27" t="str">
        <f t="shared" si="74"/>
        <v>tier - 2</v>
      </c>
      <c r="N826" s="27" t="str">
        <f t="shared" si="75"/>
        <v>tier - 1</v>
      </c>
      <c r="O826" s="44" t="str">
        <f t="shared" si="76"/>
        <v>17-Aug-1975</v>
      </c>
      <c r="P826" s="29">
        <f t="shared" si="77"/>
        <v>48</v>
      </c>
    </row>
    <row r="827" spans="2:16" ht="15.75" customHeight="1" x14ac:dyDescent="0.3">
      <c r="B827" s="12" t="s">
        <v>5503</v>
      </c>
      <c r="C827" s="27">
        <v>1994</v>
      </c>
      <c r="D827" s="13" t="s">
        <v>8309</v>
      </c>
      <c r="E827" s="27">
        <v>8</v>
      </c>
      <c r="F827" s="27">
        <v>0</v>
      </c>
      <c r="G827" s="43">
        <v>6827.69</v>
      </c>
      <c r="H827" s="27" t="s">
        <v>8310</v>
      </c>
      <c r="I827" s="27" t="s">
        <v>8310</v>
      </c>
      <c r="J827" s="27" t="s">
        <v>8332</v>
      </c>
      <c r="K827" s="13" t="str">
        <f t="shared" si="72"/>
        <v>Jul</v>
      </c>
      <c r="L827" s="27">
        <f t="shared" si="73"/>
        <v>1994</v>
      </c>
      <c r="M827" s="27" t="str">
        <f t="shared" si="74"/>
        <v>tier - 2</v>
      </c>
      <c r="N827" s="27" t="str">
        <f t="shared" si="75"/>
        <v>tier - 2</v>
      </c>
      <c r="O827" s="44" t="str">
        <f t="shared" si="76"/>
        <v>8-Jul-1994</v>
      </c>
      <c r="P827" s="29">
        <f t="shared" si="77"/>
        <v>29</v>
      </c>
    </row>
    <row r="828" spans="2:16" ht="15.75" customHeight="1" x14ac:dyDescent="0.3">
      <c r="B828" s="12" t="s">
        <v>5500</v>
      </c>
      <c r="C828" s="27">
        <v>1979</v>
      </c>
      <c r="D828" s="13" t="s">
        <v>8309</v>
      </c>
      <c r="E828" s="27">
        <v>15</v>
      </c>
      <c r="F828" s="27">
        <v>0</v>
      </c>
      <c r="G828" s="43">
        <v>6837.37</v>
      </c>
      <c r="H828" s="27" t="s">
        <v>8311</v>
      </c>
      <c r="I828" s="27" t="s">
        <v>8314</v>
      </c>
      <c r="J828" s="27" t="s">
        <v>8326</v>
      </c>
      <c r="K828" s="13" t="str">
        <f t="shared" si="72"/>
        <v>Jul</v>
      </c>
      <c r="L828" s="27">
        <f t="shared" si="73"/>
        <v>1979</v>
      </c>
      <c r="M828" s="27" t="str">
        <f t="shared" si="74"/>
        <v>tier - 3</v>
      </c>
      <c r="N828" s="27" t="str">
        <f t="shared" si="75"/>
        <v>tier - 1</v>
      </c>
      <c r="O828" s="44" t="str">
        <f t="shared" si="76"/>
        <v>15-Jul-1979</v>
      </c>
      <c r="P828" s="29">
        <f t="shared" si="77"/>
        <v>44</v>
      </c>
    </row>
    <row r="829" spans="2:16" ht="15.75" customHeight="1" x14ac:dyDescent="0.3">
      <c r="B829" s="12" t="s">
        <v>5496</v>
      </c>
      <c r="C829" s="27">
        <v>2000</v>
      </c>
      <c r="D829" s="13" t="s">
        <v>8313</v>
      </c>
      <c r="E829" s="27">
        <v>30</v>
      </c>
      <c r="F829" s="27">
        <v>0</v>
      </c>
      <c r="G829" s="43">
        <v>6842.28</v>
      </c>
      <c r="H829" s="27" t="s">
        <v>8310</v>
      </c>
      <c r="I829" s="27" t="s">
        <v>8314</v>
      </c>
      <c r="J829" s="27" t="s">
        <v>8317</v>
      </c>
      <c r="K829" s="13" t="str">
        <f t="shared" si="72"/>
        <v>Nov</v>
      </c>
      <c r="L829" s="27">
        <f t="shared" si="73"/>
        <v>2000</v>
      </c>
      <c r="M829" s="27" t="str">
        <f t="shared" si="74"/>
        <v>tier - 2</v>
      </c>
      <c r="N829" s="27" t="str">
        <f t="shared" si="75"/>
        <v>tier - 1</v>
      </c>
      <c r="O829" s="44" t="str">
        <f t="shared" si="76"/>
        <v>30-Nov-2000</v>
      </c>
      <c r="P829" s="29">
        <f t="shared" si="77"/>
        <v>23</v>
      </c>
    </row>
    <row r="830" spans="2:16" ht="15.75" customHeight="1" x14ac:dyDescent="0.3">
      <c r="B830" s="12" t="s">
        <v>5494</v>
      </c>
      <c r="C830" s="27">
        <v>1977</v>
      </c>
      <c r="D830" s="13" t="s">
        <v>8315</v>
      </c>
      <c r="E830" s="27">
        <v>15</v>
      </c>
      <c r="F830" s="27">
        <v>2</v>
      </c>
      <c r="G830" s="43">
        <v>6843.17</v>
      </c>
      <c r="H830" s="27" t="s">
        <v>8310</v>
      </c>
      <c r="I830" s="27" t="s">
        <v>8314</v>
      </c>
      <c r="J830" s="27" t="s">
        <v>8312</v>
      </c>
      <c r="K830" s="13" t="str">
        <f t="shared" si="72"/>
        <v>Jun</v>
      </c>
      <c r="L830" s="27">
        <f t="shared" si="73"/>
        <v>1977</v>
      </c>
      <c r="M830" s="27" t="str">
        <f t="shared" si="74"/>
        <v>tier - 2</v>
      </c>
      <c r="N830" s="27" t="str">
        <f t="shared" si="75"/>
        <v>tier - 1</v>
      </c>
      <c r="O830" s="44" t="str">
        <f t="shared" si="76"/>
        <v>15-Jun-1977</v>
      </c>
      <c r="P830" s="29">
        <f t="shared" si="77"/>
        <v>46</v>
      </c>
    </row>
    <row r="831" spans="2:16" ht="15.75" customHeight="1" x14ac:dyDescent="0.3">
      <c r="B831" s="12" t="s">
        <v>5491</v>
      </c>
      <c r="C831" s="27">
        <v>1979</v>
      </c>
      <c r="D831" s="13" t="s">
        <v>8313</v>
      </c>
      <c r="E831" s="27">
        <v>4</v>
      </c>
      <c r="F831" s="27">
        <v>1</v>
      </c>
      <c r="G831" s="43">
        <v>6849.03</v>
      </c>
      <c r="H831" s="27" t="s">
        <v>8310</v>
      </c>
      <c r="I831" s="27" t="s">
        <v>8310</v>
      </c>
      <c r="J831" s="27" t="s">
        <v>8321</v>
      </c>
      <c r="K831" s="13" t="str">
        <f t="shared" si="72"/>
        <v>Nov</v>
      </c>
      <c r="L831" s="27">
        <f t="shared" si="73"/>
        <v>1979</v>
      </c>
      <c r="M831" s="27" t="str">
        <f t="shared" si="74"/>
        <v>tier - 2</v>
      </c>
      <c r="N831" s="27" t="str">
        <f t="shared" si="75"/>
        <v>tier - 2</v>
      </c>
      <c r="O831" s="44" t="str">
        <f t="shared" si="76"/>
        <v>4-Nov-1979</v>
      </c>
      <c r="P831" s="29">
        <f t="shared" si="77"/>
        <v>44</v>
      </c>
    </row>
    <row r="832" spans="2:16" ht="15.75" customHeight="1" x14ac:dyDescent="0.3">
      <c r="B832" s="12" t="s">
        <v>5488</v>
      </c>
      <c r="C832" s="27">
        <v>1981</v>
      </c>
      <c r="D832" s="13" t="s">
        <v>8315</v>
      </c>
      <c r="E832" s="27">
        <v>19</v>
      </c>
      <c r="F832" s="27">
        <v>1</v>
      </c>
      <c r="G832" s="43">
        <v>6858.48</v>
      </c>
      <c r="H832" s="27" t="s">
        <v>8310</v>
      </c>
      <c r="I832" s="27" t="s">
        <v>8310</v>
      </c>
      <c r="J832" s="27" t="s">
        <v>8325</v>
      </c>
      <c r="K832" s="13" t="str">
        <f t="shared" si="72"/>
        <v>Jun</v>
      </c>
      <c r="L832" s="27">
        <f t="shared" si="73"/>
        <v>1981</v>
      </c>
      <c r="M832" s="27" t="str">
        <f t="shared" si="74"/>
        <v>tier - 2</v>
      </c>
      <c r="N832" s="27" t="str">
        <f t="shared" si="75"/>
        <v>tier - 2</v>
      </c>
      <c r="O832" s="44" t="str">
        <f t="shared" si="76"/>
        <v>19-Jun-1981</v>
      </c>
      <c r="P832" s="29">
        <f t="shared" si="77"/>
        <v>42</v>
      </c>
    </row>
    <row r="833" spans="2:16" ht="15.75" customHeight="1" x14ac:dyDescent="0.3">
      <c r="B833" s="12" t="s">
        <v>5484</v>
      </c>
      <c r="C833" s="27">
        <v>1978</v>
      </c>
      <c r="D833" s="13" t="s">
        <v>8319</v>
      </c>
      <c r="E833" s="27">
        <v>5</v>
      </c>
      <c r="F833" s="27">
        <v>2</v>
      </c>
      <c r="G833" s="43">
        <v>6863.49</v>
      </c>
      <c r="H833" s="27" t="s">
        <v>8310</v>
      </c>
      <c r="I833" s="27" t="s">
        <v>8314</v>
      </c>
      <c r="J833" s="27" t="s">
        <v>8312</v>
      </c>
      <c r="K833" s="13" t="str">
        <f t="shared" si="72"/>
        <v>Aug</v>
      </c>
      <c r="L833" s="27">
        <f t="shared" si="73"/>
        <v>1978</v>
      </c>
      <c r="M833" s="27" t="str">
        <f t="shared" si="74"/>
        <v>tier - 2</v>
      </c>
      <c r="N833" s="27" t="str">
        <f t="shared" si="75"/>
        <v>tier - 1</v>
      </c>
      <c r="O833" s="44" t="str">
        <f t="shared" si="76"/>
        <v>5-Aug-1978</v>
      </c>
      <c r="P833" s="29">
        <f t="shared" si="77"/>
        <v>45</v>
      </c>
    </row>
    <row r="834" spans="2:16" ht="15.75" customHeight="1" x14ac:dyDescent="0.3">
      <c r="B834" s="12" t="s">
        <v>5480</v>
      </c>
      <c r="C834" s="27">
        <v>1969</v>
      </c>
      <c r="D834" s="13" t="s">
        <v>8320</v>
      </c>
      <c r="E834" s="27">
        <v>23</v>
      </c>
      <c r="F834" s="27">
        <v>0</v>
      </c>
      <c r="G834" s="43">
        <v>6868.39</v>
      </c>
      <c r="H834" s="27" t="s">
        <v>8310</v>
      </c>
      <c r="I834" s="27" t="s">
        <v>8310</v>
      </c>
      <c r="J834" s="27" t="s">
        <v>8312</v>
      </c>
      <c r="K834" s="13" t="str">
        <f t="shared" si="72"/>
        <v>Oct</v>
      </c>
      <c r="L834" s="27">
        <f t="shared" si="73"/>
        <v>1969</v>
      </c>
      <c r="M834" s="27" t="str">
        <f t="shared" si="74"/>
        <v>tier - 2</v>
      </c>
      <c r="N834" s="27" t="str">
        <f t="shared" si="75"/>
        <v>tier - 2</v>
      </c>
      <c r="O834" s="44" t="str">
        <f t="shared" si="76"/>
        <v>23-Oct-1969</v>
      </c>
      <c r="P834" s="29">
        <f t="shared" si="77"/>
        <v>54</v>
      </c>
    </row>
    <row r="835" spans="2:16" ht="15.75" customHeight="1" x14ac:dyDescent="0.3">
      <c r="B835" s="12" t="s">
        <v>5477</v>
      </c>
      <c r="C835" s="27">
        <v>1981</v>
      </c>
      <c r="D835" s="13" t="s">
        <v>8315</v>
      </c>
      <c r="E835" s="27">
        <v>23</v>
      </c>
      <c r="F835" s="27">
        <v>2</v>
      </c>
      <c r="G835" s="43">
        <v>6875.96</v>
      </c>
      <c r="H835" s="27" t="s">
        <v>8310</v>
      </c>
      <c r="I835" s="27" t="s">
        <v>8310</v>
      </c>
      <c r="J835" s="27" t="s">
        <v>8321</v>
      </c>
      <c r="K835" s="13" t="str">
        <f t="shared" ref="K835:K898" si="78">IF(D835="?", "Sep",D835)</f>
        <v>Jun</v>
      </c>
      <c r="L835" s="27">
        <f t="shared" ref="L835:L898" si="79">IF(C835="?","1983",C835)</f>
        <v>1981</v>
      </c>
      <c r="M835" s="27" t="str">
        <f t="shared" ref="M835:M898" si="80">IF(H835="?", "tier - 2",H835)</f>
        <v>tier - 2</v>
      </c>
      <c r="N835" s="27" t="str">
        <f t="shared" ref="N835:N898" si="81">IF(I835="?", "tier - 2", I835)</f>
        <v>tier - 2</v>
      </c>
      <c r="O835" s="44" t="str">
        <f t="shared" ref="O835:O898" si="82">CONCATENATE(E835&amp;"-"&amp;K835&amp;"-"&amp;L835)</f>
        <v>23-Jun-1981</v>
      </c>
      <c r="P835" s="29">
        <f t="shared" ref="P835:P898" si="83">2023-L835</f>
        <v>42</v>
      </c>
    </row>
    <row r="836" spans="2:16" ht="15.75" customHeight="1" x14ac:dyDescent="0.3">
      <c r="B836" s="12" t="s">
        <v>5473</v>
      </c>
      <c r="C836" s="27">
        <v>2004</v>
      </c>
      <c r="D836" s="13" t="s">
        <v>8318</v>
      </c>
      <c r="E836" s="27">
        <v>24</v>
      </c>
      <c r="F836" s="27">
        <v>0</v>
      </c>
      <c r="G836" s="43">
        <v>6876.53</v>
      </c>
      <c r="H836" s="27" t="s">
        <v>8310</v>
      </c>
      <c r="I836" s="27" t="s">
        <v>8314</v>
      </c>
      <c r="J836" s="27" t="s">
        <v>8317</v>
      </c>
      <c r="K836" s="13" t="str">
        <f t="shared" si="78"/>
        <v>Dec</v>
      </c>
      <c r="L836" s="27">
        <f t="shared" si="79"/>
        <v>2004</v>
      </c>
      <c r="M836" s="27" t="str">
        <f t="shared" si="80"/>
        <v>tier - 2</v>
      </c>
      <c r="N836" s="27" t="str">
        <f t="shared" si="81"/>
        <v>tier - 1</v>
      </c>
      <c r="O836" s="44" t="str">
        <f t="shared" si="82"/>
        <v>24-Dec-2004</v>
      </c>
      <c r="P836" s="29">
        <f t="shared" si="83"/>
        <v>19</v>
      </c>
    </row>
    <row r="837" spans="2:16" ht="15.75" customHeight="1" x14ac:dyDescent="0.3">
      <c r="B837" s="12" t="s">
        <v>5470</v>
      </c>
      <c r="C837" s="27">
        <v>1985</v>
      </c>
      <c r="D837" s="13" t="s">
        <v>8316</v>
      </c>
      <c r="E837" s="27">
        <v>10</v>
      </c>
      <c r="F837" s="27">
        <v>2</v>
      </c>
      <c r="G837" s="43">
        <v>6877.98</v>
      </c>
      <c r="H837" s="27" t="s">
        <v>8310</v>
      </c>
      <c r="I837" s="27" t="s">
        <v>8314</v>
      </c>
      <c r="J837" s="27" t="s">
        <v>8329</v>
      </c>
      <c r="K837" s="13" t="str">
        <f t="shared" si="78"/>
        <v>Sep</v>
      </c>
      <c r="L837" s="27">
        <f t="shared" si="79"/>
        <v>1985</v>
      </c>
      <c r="M837" s="27" t="str">
        <f t="shared" si="80"/>
        <v>tier - 2</v>
      </c>
      <c r="N837" s="27" t="str">
        <f t="shared" si="81"/>
        <v>tier - 1</v>
      </c>
      <c r="O837" s="44" t="str">
        <f t="shared" si="82"/>
        <v>10-Sep-1985</v>
      </c>
      <c r="P837" s="29">
        <f t="shared" si="83"/>
        <v>38</v>
      </c>
    </row>
    <row r="838" spans="2:16" ht="15.75" customHeight="1" x14ac:dyDescent="0.3">
      <c r="B838" s="12" t="s">
        <v>5466</v>
      </c>
      <c r="C838" s="27">
        <v>1989</v>
      </c>
      <c r="D838" s="13" t="s">
        <v>8318</v>
      </c>
      <c r="E838" s="27">
        <v>21</v>
      </c>
      <c r="F838" s="27">
        <v>3</v>
      </c>
      <c r="G838" s="43">
        <v>6895.19</v>
      </c>
      <c r="H838" s="27" t="s">
        <v>8310</v>
      </c>
      <c r="I838" s="27" t="s">
        <v>8311</v>
      </c>
      <c r="J838" s="27" t="s">
        <v>8329</v>
      </c>
      <c r="K838" s="13" t="str">
        <f t="shared" si="78"/>
        <v>Dec</v>
      </c>
      <c r="L838" s="27">
        <f t="shared" si="79"/>
        <v>1989</v>
      </c>
      <c r="M838" s="27" t="str">
        <f t="shared" si="80"/>
        <v>tier - 2</v>
      </c>
      <c r="N838" s="27" t="str">
        <f t="shared" si="81"/>
        <v>tier - 3</v>
      </c>
      <c r="O838" s="44" t="str">
        <f t="shared" si="82"/>
        <v>21-Dec-1989</v>
      </c>
      <c r="P838" s="29">
        <f t="shared" si="83"/>
        <v>34</v>
      </c>
    </row>
    <row r="839" spans="2:16" ht="15.75" customHeight="1" x14ac:dyDescent="0.3">
      <c r="B839" s="12" t="s">
        <v>5463</v>
      </c>
      <c r="C839" s="27">
        <v>1984</v>
      </c>
      <c r="D839" s="13" t="s">
        <v>8316</v>
      </c>
      <c r="E839" s="27">
        <v>5</v>
      </c>
      <c r="F839" s="27">
        <v>2</v>
      </c>
      <c r="G839" s="43">
        <v>6933.24</v>
      </c>
      <c r="H839" s="27" t="s">
        <v>8310</v>
      </c>
      <c r="I839" s="27" t="s">
        <v>8311</v>
      </c>
      <c r="J839" s="27" t="s">
        <v>8317</v>
      </c>
      <c r="K839" s="13" t="str">
        <f t="shared" si="78"/>
        <v>Sep</v>
      </c>
      <c r="L839" s="27">
        <f t="shared" si="79"/>
        <v>1984</v>
      </c>
      <c r="M839" s="27" t="str">
        <f t="shared" si="80"/>
        <v>tier - 2</v>
      </c>
      <c r="N839" s="27" t="str">
        <f t="shared" si="81"/>
        <v>tier - 3</v>
      </c>
      <c r="O839" s="44" t="str">
        <f t="shared" si="82"/>
        <v>5-Sep-1984</v>
      </c>
      <c r="P839" s="29">
        <f t="shared" si="83"/>
        <v>39</v>
      </c>
    </row>
    <row r="840" spans="2:16" ht="15.75" customHeight="1" x14ac:dyDescent="0.3">
      <c r="B840" s="12" t="s">
        <v>5459</v>
      </c>
      <c r="C840" s="27">
        <v>1978</v>
      </c>
      <c r="D840" s="13" t="s">
        <v>8313</v>
      </c>
      <c r="E840" s="27">
        <v>29</v>
      </c>
      <c r="F840" s="27">
        <v>2</v>
      </c>
      <c r="G840" s="43">
        <v>6938.11</v>
      </c>
      <c r="H840" s="27" t="s">
        <v>8310</v>
      </c>
      <c r="I840" s="27" t="s">
        <v>8310</v>
      </c>
      <c r="J840" s="27" t="s">
        <v>8312</v>
      </c>
      <c r="K840" s="13" t="str">
        <f t="shared" si="78"/>
        <v>Nov</v>
      </c>
      <c r="L840" s="27">
        <f t="shared" si="79"/>
        <v>1978</v>
      </c>
      <c r="M840" s="27" t="str">
        <f t="shared" si="80"/>
        <v>tier - 2</v>
      </c>
      <c r="N840" s="27" t="str">
        <f t="shared" si="81"/>
        <v>tier - 2</v>
      </c>
      <c r="O840" s="44" t="str">
        <f t="shared" si="82"/>
        <v>29-Nov-1978</v>
      </c>
      <c r="P840" s="29">
        <f t="shared" si="83"/>
        <v>45</v>
      </c>
    </row>
    <row r="841" spans="2:16" ht="15.75" customHeight="1" x14ac:dyDescent="0.3">
      <c r="B841" s="12" t="s">
        <v>5456</v>
      </c>
      <c r="C841" s="27">
        <v>1980</v>
      </c>
      <c r="D841" s="13" t="s">
        <v>8319</v>
      </c>
      <c r="E841" s="27">
        <v>30</v>
      </c>
      <c r="F841" s="27">
        <v>1</v>
      </c>
      <c r="G841" s="43">
        <v>6940.91</v>
      </c>
      <c r="H841" s="27" t="s">
        <v>8310</v>
      </c>
      <c r="I841" s="27" t="s">
        <v>8310</v>
      </c>
      <c r="J841" s="27" t="s">
        <v>8317</v>
      </c>
      <c r="K841" s="13" t="str">
        <f t="shared" si="78"/>
        <v>Aug</v>
      </c>
      <c r="L841" s="27">
        <f t="shared" si="79"/>
        <v>1980</v>
      </c>
      <c r="M841" s="27" t="str">
        <f t="shared" si="80"/>
        <v>tier - 2</v>
      </c>
      <c r="N841" s="27" t="str">
        <f t="shared" si="81"/>
        <v>tier - 2</v>
      </c>
      <c r="O841" s="44" t="str">
        <f t="shared" si="82"/>
        <v>30-Aug-1980</v>
      </c>
      <c r="P841" s="29">
        <f t="shared" si="83"/>
        <v>43</v>
      </c>
    </row>
    <row r="842" spans="2:16" ht="15.75" customHeight="1" x14ac:dyDescent="0.3">
      <c r="B842" s="12" t="s">
        <v>5452</v>
      </c>
      <c r="C842" s="27">
        <v>1980</v>
      </c>
      <c r="D842" s="13" t="s">
        <v>8320</v>
      </c>
      <c r="E842" s="27">
        <v>5</v>
      </c>
      <c r="F842" s="27">
        <v>2</v>
      </c>
      <c r="G842" s="43">
        <v>6940.94</v>
      </c>
      <c r="H842" s="27" t="s">
        <v>8310</v>
      </c>
      <c r="I842" s="27" t="s">
        <v>8311</v>
      </c>
      <c r="J842" s="27" t="s">
        <v>8312</v>
      </c>
      <c r="K842" s="13" t="str">
        <f t="shared" si="78"/>
        <v>Oct</v>
      </c>
      <c r="L842" s="27">
        <f t="shared" si="79"/>
        <v>1980</v>
      </c>
      <c r="M842" s="27" t="str">
        <f t="shared" si="80"/>
        <v>tier - 2</v>
      </c>
      <c r="N842" s="27" t="str">
        <f t="shared" si="81"/>
        <v>tier - 3</v>
      </c>
      <c r="O842" s="44" t="str">
        <f t="shared" si="82"/>
        <v>5-Oct-1980</v>
      </c>
      <c r="P842" s="29">
        <f t="shared" si="83"/>
        <v>43</v>
      </c>
    </row>
    <row r="843" spans="2:16" ht="15.75" customHeight="1" x14ac:dyDescent="0.3">
      <c r="B843" s="12" t="s">
        <v>5448</v>
      </c>
      <c r="C843" s="27">
        <v>1978</v>
      </c>
      <c r="D843" s="13" t="s">
        <v>8318</v>
      </c>
      <c r="E843" s="27">
        <v>15</v>
      </c>
      <c r="F843" s="27">
        <v>0</v>
      </c>
      <c r="G843" s="43">
        <v>6948.7</v>
      </c>
      <c r="H843" s="27" t="s">
        <v>8314</v>
      </c>
      <c r="I843" s="27" t="s">
        <v>8310</v>
      </c>
      <c r="J843" s="27" t="s">
        <v>8317</v>
      </c>
      <c r="K843" s="13" t="str">
        <f t="shared" si="78"/>
        <v>Dec</v>
      </c>
      <c r="L843" s="27">
        <f t="shared" si="79"/>
        <v>1978</v>
      </c>
      <c r="M843" s="27" t="str">
        <f t="shared" si="80"/>
        <v>tier - 1</v>
      </c>
      <c r="N843" s="27" t="str">
        <f t="shared" si="81"/>
        <v>tier - 2</v>
      </c>
      <c r="O843" s="44" t="str">
        <f t="shared" si="82"/>
        <v>15-Dec-1978</v>
      </c>
      <c r="P843" s="29">
        <f t="shared" si="83"/>
        <v>45</v>
      </c>
    </row>
    <row r="844" spans="2:16" ht="15.75" customHeight="1" x14ac:dyDescent="0.3">
      <c r="B844" s="12" t="s">
        <v>5444</v>
      </c>
      <c r="C844" s="27">
        <v>1980</v>
      </c>
      <c r="D844" s="13" t="s">
        <v>8319</v>
      </c>
      <c r="E844" s="27">
        <v>18</v>
      </c>
      <c r="F844" s="27">
        <v>2</v>
      </c>
      <c r="G844" s="43">
        <v>6951.12</v>
      </c>
      <c r="H844" s="27" t="s">
        <v>8310</v>
      </c>
      <c r="I844" s="27" t="s">
        <v>8310</v>
      </c>
      <c r="J844" s="27" t="s">
        <v>8312</v>
      </c>
      <c r="K844" s="13" t="str">
        <f t="shared" si="78"/>
        <v>Aug</v>
      </c>
      <c r="L844" s="27">
        <f t="shared" si="79"/>
        <v>1980</v>
      </c>
      <c r="M844" s="27" t="str">
        <f t="shared" si="80"/>
        <v>tier - 2</v>
      </c>
      <c r="N844" s="27" t="str">
        <f t="shared" si="81"/>
        <v>tier - 2</v>
      </c>
      <c r="O844" s="44" t="str">
        <f t="shared" si="82"/>
        <v>18-Aug-1980</v>
      </c>
      <c r="P844" s="29">
        <f t="shared" si="83"/>
        <v>43</v>
      </c>
    </row>
    <row r="845" spans="2:16" ht="15.75" customHeight="1" x14ac:dyDescent="0.3">
      <c r="B845" s="12" t="s">
        <v>5441</v>
      </c>
      <c r="C845" s="27">
        <v>1975</v>
      </c>
      <c r="D845" s="13" t="s">
        <v>8315</v>
      </c>
      <c r="E845" s="27">
        <v>3</v>
      </c>
      <c r="F845" s="27">
        <v>1</v>
      </c>
      <c r="G845" s="43">
        <v>6965.21</v>
      </c>
      <c r="H845" s="27" t="s">
        <v>8310</v>
      </c>
      <c r="I845" s="27" t="s">
        <v>8311</v>
      </c>
      <c r="J845" s="27" t="s">
        <v>8312</v>
      </c>
      <c r="K845" s="13" t="str">
        <f t="shared" si="78"/>
        <v>Jun</v>
      </c>
      <c r="L845" s="27">
        <f t="shared" si="79"/>
        <v>1975</v>
      </c>
      <c r="M845" s="27" t="str">
        <f t="shared" si="80"/>
        <v>tier - 2</v>
      </c>
      <c r="N845" s="27" t="str">
        <f t="shared" si="81"/>
        <v>tier - 3</v>
      </c>
      <c r="O845" s="44" t="str">
        <f t="shared" si="82"/>
        <v>3-Jun-1975</v>
      </c>
      <c r="P845" s="29">
        <f t="shared" si="83"/>
        <v>48</v>
      </c>
    </row>
    <row r="846" spans="2:16" ht="15.75" customHeight="1" x14ac:dyDescent="0.3">
      <c r="B846" s="12" t="s">
        <v>5437</v>
      </c>
      <c r="C846" s="27">
        <v>1985</v>
      </c>
      <c r="D846" s="13" t="s">
        <v>8318</v>
      </c>
      <c r="E846" s="27">
        <v>10</v>
      </c>
      <c r="F846" s="27">
        <v>3</v>
      </c>
      <c r="G846" s="43">
        <v>6985.51</v>
      </c>
      <c r="H846" s="27" t="s">
        <v>8310</v>
      </c>
      <c r="I846" s="27" t="s">
        <v>8310</v>
      </c>
      <c r="J846" s="27" t="s">
        <v>8325</v>
      </c>
      <c r="K846" s="13" t="str">
        <f t="shared" si="78"/>
        <v>Dec</v>
      </c>
      <c r="L846" s="27">
        <f t="shared" si="79"/>
        <v>1985</v>
      </c>
      <c r="M846" s="27" t="str">
        <f t="shared" si="80"/>
        <v>tier - 2</v>
      </c>
      <c r="N846" s="27" t="str">
        <f t="shared" si="81"/>
        <v>tier - 2</v>
      </c>
      <c r="O846" s="44" t="str">
        <f t="shared" si="82"/>
        <v>10-Dec-1985</v>
      </c>
      <c r="P846" s="29">
        <f t="shared" si="83"/>
        <v>38</v>
      </c>
    </row>
    <row r="847" spans="2:16" ht="15.75" customHeight="1" x14ac:dyDescent="0.3">
      <c r="B847" s="12" t="s">
        <v>5433</v>
      </c>
      <c r="C847" s="27">
        <v>1982</v>
      </c>
      <c r="D847" s="13" t="s">
        <v>8320</v>
      </c>
      <c r="E847" s="27">
        <v>18</v>
      </c>
      <c r="F847" s="27">
        <v>2</v>
      </c>
      <c r="G847" s="43">
        <v>6986.7</v>
      </c>
      <c r="H847" s="27" t="s">
        <v>8311</v>
      </c>
      <c r="I847" s="27" t="s">
        <v>8314</v>
      </c>
      <c r="J847" s="27" t="s">
        <v>8317</v>
      </c>
      <c r="K847" s="13" t="str">
        <f t="shared" si="78"/>
        <v>Oct</v>
      </c>
      <c r="L847" s="27">
        <f t="shared" si="79"/>
        <v>1982</v>
      </c>
      <c r="M847" s="27" t="str">
        <f t="shared" si="80"/>
        <v>tier - 3</v>
      </c>
      <c r="N847" s="27" t="str">
        <f t="shared" si="81"/>
        <v>tier - 1</v>
      </c>
      <c r="O847" s="44" t="str">
        <f t="shared" si="82"/>
        <v>18-Oct-1982</v>
      </c>
      <c r="P847" s="29">
        <f t="shared" si="83"/>
        <v>41</v>
      </c>
    </row>
    <row r="848" spans="2:16" ht="15.75" customHeight="1" x14ac:dyDescent="0.3">
      <c r="B848" s="12" t="s">
        <v>5429</v>
      </c>
      <c r="C848" s="27">
        <v>1982</v>
      </c>
      <c r="D848" s="13" t="s">
        <v>8316</v>
      </c>
      <c r="E848" s="27">
        <v>1</v>
      </c>
      <c r="F848" s="27">
        <v>3</v>
      </c>
      <c r="G848" s="43">
        <v>6989.95</v>
      </c>
      <c r="H848" s="27" t="s">
        <v>8310</v>
      </c>
      <c r="I848" s="27" t="s">
        <v>8314</v>
      </c>
      <c r="J848" s="27" t="s">
        <v>8312</v>
      </c>
      <c r="K848" s="13" t="str">
        <f t="shared" si="78"/>
        <v>Sep</v>
      </c>
      <c r="L848" s="27">
        <f t="shared" si="79"/>
        <v>1982</v>
      </c>
      <c r="M848" s="27" t="str">
        <f t="shared" si="80"/>
        <v>tier - 2</v>
      </c>
      <c r="N848" s="27" t="str">
        <f t="shared" si="81"/>
        <v>tier - 1</v>
      </c>
      <c r="O848" s="44" t="str">
        <f t="shared" si="82"/>
        <v>1-Sep-1982</v>
      </c>
      <c r="P848" s="29">
        <f t="shared" si="83"/>
        <v>41</v>
      </c>
    </row>
    <row r="849" spans="2:16" ht="15.75" customHeight="1" x14ac:dyDescent="0.3">
      <c r="B849" s="12" t="s">
        <v>5425</v>
      </c>
      <c r="C849" s="27">
        <v>1969</v>
      </c>
      <c r="D849" s="13" t="s">
        <v>8309</v>
      </c>
      <c r="E849" s="27">
        <v>6</v>
      </c>
      <c r="F849" s="27">
        <v>0</v>
      </c>
      <c r="G849" s="43">
        <v>7003.1</v>
      </c>
      <c r="H849" s="27" t="s">
        <v>8310</v>
      </c>
      <c r="I849" s="27" t="s">
        <v>8311</v>
      </c>
      <c r="J849" s="27" t="s">
        <v>8312</v>
      </c>
      <c r="K849" s="13" t="str">
        <f t="shared" si="78"/>
        <v>Jul</v>
      </c>
      <c r="L849" s="27">
        <f t="shared" si="79"/>
        <v>1969</v>
      </c>
      <c r="M849" s="27" t="str">
        <f t="shared" si="80"/>
        <v>tier - 2</v>
      </c>
      <c r="N849" s="27" t="str">
        <f t="shared" si="81"/>
        <v>tier - 3</v>
      </c>
      <c r="O849" s="44" t="str">
        <f t="shared" si="82"/>
        <v>6-Jul-1969</v>
      </c>
      <c r="P849" s="29">
        <f t="shared" si="83"/>
        <v>54</v>
      </c>
    </row>
    <row r="850" spans="2:16" ht="15.75" customHeight="1" x14ac:dyDescent="0.3">
      <c r="B850" s="12" t="s">
        <v>5421</v>
      </c>
      <c r="C850" s="27">
        <v>1978</v>
      </c>
      <c r="D850" s="13" t="s">
        <v>8315</v>
      </c>
      <c r="E850" s="27">
        <v>2</v>
      </c>
      <c r="F850" s="27">
        <v>2</v>
      </c>
      <c r="G850" s="43">
        <v>7033.08</v>
      </c>
      <c r="H850" s="27" t="s">
        <v>8310</v>
      </c>
      <c r="I850" s="27" t="s">
        <v>8310</v>
      </c>
      <c r="J850" s="27" t="s">
        <v>8312</v>
      </c>
      <c r="K850" s="13" t="str">
        <f t="shared" si="78"/>
        <v>Jun</v>
      </c>
      <c r="L850" s="27">
        <f t="shared" si="79"/>
        <v>1978</v>
      </c>
      <c r="M850" s="27" t="str">
        <f t="shared" si="80"/>
        <v>tier - 2</v>
      </c>
      <c r="N850" s="27" t="str">
        <f t="shared" si="81"/>
        <v>tier - 2</v>
      </c>
      <c r="O850" s="44" t="str">
        <f t="shared" si="82"/>
        <v>2-Jun-1978</v>
      </c>
      <c r="P850" s="29">
        <f t="shared" si="83"/>
        <v>45</v>
      </c>
    </row>
    <row r="851" spans="2:16" ht="15.75" customHeight="1" x14ac:dyDescent="0.3">
      <c r="B851" s="12" t="s">
        <v>5418</v>
      </c>
      <c r="C851" s="27">
        <v>1995</v>
      </c>
      <c r="D851" s="13" t="s">
        <v>8320</v>
      </c>
      <c r="E851" s="27">
        <v>29</v>
      </c>
      <c r="F851" s="27">
        <v>0</v>
      </c>
      <c r="G851" s="43">
        <v>7042.11</v>
      </c>
      <c r="H851" s="27" t="s">
        <v>8310</v>
      </c>
      <c r="I851" s="27" t="s">
        <v>8311</v>
      </c>
      <c r="J851" s="27" t="s">
        <v>8317</v>
      </c>
      <c r="K851" s="13" t="str">
        <f t="shared" si="78"/>
        <v>Oct</v>
      </c>
      <c r="L851" s="27">
        <f t="shared" si="79"/>
        <v>1995</v>
      </c>
      <c r="M851" s="27" t="str">
        <f t="shared" si="80"/>
        <v>tier - 2</v>
      </c>
      <c r="N851" s="27" t="str">
        <f t="shared" si="81"/>
        <v>tier - 3</v>
      </c>
      <c r="O851" s="44" t="str">
        <f t="shared" si="82"/>
        <v>29-Oct-1995</v>
      </c>
      <c r="P851" s="29">
        <f t="shared" si="83"/>
        <v>28</v>
      </c>
    </row>
    <row r="852" spans="2:16" ht="15.75" customHeight="1" x14ac:dyDescent="0.3">
      <c r="B852" s="12" t="s">
        <v>5414</v>
      </c>
      <c r="C852" s="27">
        <v>1980</v>
      </c>
      <c r="D852" s="13" t="s">
        <v>8309</v>
      </c>
      <c r="E852" s="27">
        <v>26</v>
      </c>
      <c r="F852" s="27">
        <v>1</v>
      </c>
      <c r="G852" s="43">
        <v>7045.5</v>
      </c>
      <c r="H852" s="27" t="s">
        <v>8310</v>
      </c>
      <c r="I852" s="27" t="s">
        <v>8314</v>
      </c>
      <c r="J852" s="27" t="s">
        <v>8321</v>
      </c>
      <c r="K852" s="13" t="str">
        <f t="shared" si="78"/>
        <v>Jul</v>
      </c>
      <c r="L852" s="27">
        <f t="shared" si="79"/>
        <v>1980</v>
      </c>
      <c r="M852" s="27" t="str">
        <f t="shared" si="80"/>
        <v>tier - 2</v>
      </c>
      <c r="N852" s="27" t="str">
        <f t="shared" si="81"/>
        <v>tier - 1</v>
      </c>
      <c r="O852" s="44" t="str">
        <f t="shared" si="82"/>
        <v>26-Jul-1980</v>
      </c>
      <c r="P852" s="29">
        <f t="shared" si="83"/>
        <v>43</v>
      </c>
    </row>
    <row r="853" spans="2:16" ht="15.75" customHeight="1" x14ac:dyDescent="0.3">
      <c r="B853" s="12" t="s">
        <v>5410</v>
      </c>
      <c r="C853" s="27">
        <v>1980</v>
      </c>
      <c r="D853" s="13" t="s">
        <v>8320</v>
      </c>
      <c r="E853" s="27">
        <v>22</v>
      </c>
      <c r="F853" s="27">
        <v>1</v>
      </c>
      <c r="G853" s="43">
        <v>7046.72</v>
      </c>
      <c r="H853" s="27" t="s">
        <v>8310</v>
      </c>
      <c r="I853" s="27" t="s">
        <v>8311</v>
      </c>
      <c r="J853" s="27" t="s">
        <v>8312</v>
      </c>
      <c r="K853" s="13" t="str">
        <f t="shared" si="78"/>
        <v>Oct</v>
      </c>
      <c r="L853" s="27">
        <f t="shared" si="79"/>
        <v>1980</v>
      </c>
      <c r="M853" s="27" t="str">
        <f t="shared" si="80"/>
        <v>tier - 2</v>
      </c>
      <c r="N853" s="27" t="str">
        <f t="shared" si="81"/>
        <v>tier - 3</v>
      </c>
      <c r="O853" s="44" t="str">
        <f t="shared" si="82"/>
        <v>22-Oct-1980</v>
      </c>
      <c r="P853" s="29">
        <f t="shared" si="83"/>
        <v>43</v>
      </c>
    </row>
    <row r="854" spans="2:16" ht="15.75" customHeight="1" x14ac:dyDescent="0.3">
      <c r="B854" s="12" t="s">
        <v>5407</v>
      </c>
      <c r="C854" s="27">
        <v>1980</v>
      </c>
      <c r="D854" s="13" t="s">
        <v>8309</v>
      </c>
      <c r="E854" s="27">
        <v>21</v>
      </c>
      <c r="F854" s="27">
        <v>0</v>
      </c>
      <c r="G854" s="43">
        <v>7050.02</v>
      </c>
      <c r="H854" s="27" t="s">
        <v>8310</v>
      </c>
      <c r="I854" s="27" t="s">
        <v>8314</v>
      </c>
      <c r="J854" s="27" t="s">
        <v>8329</v>
      </c>
      <c r="K854" s="13" t="str">
        <f t="shared" si="78"/>
        <v>Jul</v>
      </c>
      <c r="L854" s="27">
        <f t="shared" si="79"/>
        <v>1980</v>
      </c>
      <c r="M854" s="27" t="str">
        <f t="shared" si="80"/>
        <v>tier - 2</v>
      </c>
      <c r="N854" s="27" t="str">
        <f t="shared" si="81"/>
        <v>tier - 1</v>
      </c>
      <c r="O854" s="44" t="str">
        <f t="shared" si="82"/>
        <v>21-Jul-1980</v>
      </c>
      <c r="P854" s="29">
        <f t="shared" si="83"/>
        <v>43</v>
      </c>
    </row>
    <row r="855" spans="2:16" ht="15.75" customHeight="1" x14ac:dyDescent="0.3">
      <c r="B855" s="12" t="s">
        <v>5404</v>
      </c>
      <c r="C855" s="27">
        <v>1980</v>
      </c>
      <c r="D855" s="13" t="s">
        <v>8315</v>
      </c>
      <c r="E855" s="27">
        <v>28</v>
      </c>
      <c r="F855" s="27">
        <v>1</v>
      </c>
      <c r="G855" s="43">
        <v>7050.64</v>
      </c>
      <c r="H855" s="27" t="s">
        <v>8310</v>
      </c>
      <c r="I855" s="27" t="s">
        <v>8311</v>
      </c>
      <c r="J855" s="27" t="s">
        <v>8321</v>
      </c>
      <c r="K855" s="13" t="str">
        <f t="shared" si="78"/>
        <v>Jun</v>
      </c>
      <c r="L855" s="27">
        <f t="shared" si="79"/>
        <v>1980</v>
      </c>
      <c r="M855" s="27" t="str">
        <f t="shared" si="80"/>
        <v>tier - 2</v>
      </c>
      <c r="N855" s="27" t="str">
        <f t="shared" si="81"/>
        <v>tier - 3</v>
      </c>
      <c r="O855" s="44" t="str">
        <f t="shared" si="82"/>
        <v>28-Jun-1980</v>
      </c>
      <c r="P855" s="29">
        <f t="shared" si="83"/>
        <v>43</v>
      </c>
    </row>
    <row r="856" spans="2:16" ht="15.75" customHeight="1" x14ac:dyDescent="0.3">
      <c r="B856" s="12" t="s">
        <v>5400</v>
      </c>
      <c r="C856" s="27">
        <v>1978</v>
      </c>
      <c r="D856" s="13" t="s">
        <v>8315</v>
      </c>
      <c r="E856" s="27">
        <v>24</v>
      </c>
      <c r="F856" s="27">
        <v>2</v>
      </c>
      <c r="G856" s="43">
        <v>7054.41</v>
      </c>
      <c r="H856" s="27" t="s">
        <v>8310</v>
      </c>
      <c r="I856" s="27" t="s">
        <v>8310</v>
      </c>
      <c r="J856" s="27" t="s">
        <v>8312</v>
      </c>
      <c r="K856" s="13" t="str">
        <f t="shared" si="78"/>
        <v>Jun</v>
      </c>
      <c r="L856" s="27">
        <f t="shared" si="79"/>
        <v>1978</v>
      </c>
      <c r="M856" s="27" t="str">
        <f t="shared" si="80"/>
        <v>tier - 2</v>
      </c>
      <c r="N856" s="27" t="str">
        <f t="shared" si="81"/>
        <v>tier - 2</v>
      </c>
      <c r="O856" s="44" t="str">
        <f t="shared" si="82"/>
        <v>24-Jun-1978</v>
      </c>
      <c r="P856" s="29">
        <f t="shared" si="83"/>
        <v>45</v>
      </c>
    </row>
    <row r="857" spans="2:16" ht="15.75" customHeight="1" x14ac:dyDescent="0.3">
      <c r="B857" s="12" t="s">
        <v>5397</v>
      </c>
      <c r="C857" s="27">
        <v>1982</v>
      </c>
      <c r="D857" s="13" t="s">
        <v>8320</v>
      </c>
      <c r="E857" s="27">
        <v>6</v>
      </c>
      <c r="F857" s="27">
        <v>1</v>
      </c>
      <c r="G857" s="43">
        <v>7077.19</v>
      </c>
      <c r="H857" s="27" t="s">
        <v>8310</v>
      </c>
      <c r="I857" s="27" t="s">
        <v>8311</v>
      </c>
      <c r="J857" s="27" t="s">
        <v>8329</v>
      </c>
      <c r="K857" s="13" t="str">
        <f t="shared" si="78"/>
        <v>Oct</v>
      </c>
      <c r="L857" s="27">
        <f t="shared" si="79"/>
        <v>1982</v>
      </c>
      <c r="M857" s="27" t="str">
        <f t="shared" si="80"/>
        <v>tier - 2</v>
      </c>
      <c r="N857" s="27" t="str">
        <f t="shared" si="81"/>
        <v>tier - 3</v>
      </c>
      <c r="O857" s="44" t="str">
        <f t="shared" si="82"/>
        <v>6-Oct-1982</v>
      </c>
      <c r="P857" s="29">
        <f t="shared" si="83"/>
        <v>41</v>
      </c>
    </row>
    <row r="858" spans="2:16" ht="15.75" customHeight="1" x14ac:dyDescent="0.3">
      <c r="B858" s="12" t="s">
        <v>5394</v>
      </c>
      <c r="C858" s="27">
        <v>1992</v>
      </c>
      <c r="D858" s="13" t="s">
        <v>8315</v>
      </c>
      <c r="E858" s="27">
        <v>18</v>
      </c>
      <c r="F858" s="27">
        <v>0</v>
      </c>
      <c r="G858" s="43">
        <v>7096.98</v>
      </c>
      <c r="H858" s="27" t="s">
        <v>8310</v>
      </c>
      <c r="I858" s="27" t="s">
        <v>8310</v>
      </c>
      <c r="J858" s="27" t="s">
        <v>8317</v>
      </c>
      <c r="K858" s="13" t="str">
        <f t="shared" si="78"/>
        <v>Jun</v>
      </c>
      <c r="L858" s="27">
        <f t="shared" si="79"/>
        <v>1992</v>
      </c>
      <c r="M858" s="27" t="str">
        <f t="shared" si="80"/>
        <v>tier - 2</v>
      </c>
      <c r="N858" s="27" t="str">
        <f t="shared" si="81"/>
        <v>tier - 2</v>
      </c>
      <c r="O858" s="44" t="str">
        <f t="shared" si="82"/>
        <v>18-Jun-1992</v>
      </c>
      <c r="P858" s="29">
        <f t="shared" si="83"/>
        <v>31</v>
      </c>
    </row>
    <row r="859" spans="2:16" ht="15.75" customHeight="1" x14ac:dyDescent="0.3">
      <c r="B859" s="12" t="s">
        <v>5390</v>
      </c>
      <c r="C859" s="27">
        <v>1987</v>
      </c>
      <c r="D859" s="13" t="s">
        <v>8319</v>
      </c>
      <c r="E859" s="27">
        <v>11</v>
      </c>
      <c r="F859" s="27">
        <v>3</v>
      </c>
      <c r="G859" s="43">
        <v>7106.81</v>
      </c>
      <c r="H859" s="27" t="s">
        <v>8310</v>
      </c>
      <c r="I859" s="27" t="s">
        <v>8314</v>
      </c>
      <c r="J859" s="27" t="s">
        <v>8317</v>
      </c>
      <c r="K859" s="13" t="str">
        <f t="shared" si="78"/>
        <v>Aug</v>
      </c>
      <c r="L859" s="27">
        <f t="shared" si="79"/>
        <v>1987</v>
      </c>
      <c r="M859" s="27" t="str">
        <f t="shared" si="80"/>
        <v>tier - 2</v>
      </c>
      <c r="N859" s="27" t="str">
        <f t="shared" si="81"/>
        <v>tier - 1</v>
      </c>
      <c r="O859" s="44" t="str">
        <f t="shared" si="82"/>
        <v>11-Aug-1987</v>
      </c>
      <c r="P859" s="29">
        <f t="shared" si="83"/>
        <v>36</v>
      </c>
    </row>
    <row r="860" spans="2:16" ht="15.75" customHeight="1" x14ac:dyDescent="0.3">
      <c r="B860" s="12" t="s">
        <v>5386</v>
      </c>
      <c r="C860" s="27">
        <v>1968</v>
      </c>
      <c r="D860" s="13" t="s">
        <v>8315</v>
      </c>
      <c r="E860" s="27">
        <v>29</v>
      </c>
      <c r="F860" s="27">
        <v>0</v>
      </c>
      <c r="G860" s="43">
        <v>7125.25</v>
      </c>
      <c r="H860" s="27" t="s">
        <v>8311</v>
      </c>
      <c r="I860" s="27" t="s">
        <v>8310</v>
      </c>
      <c r="J860" s="27" t="s">
        <v>8312</v>
      </c>
      <c r="K860" s="13" t="str">
        <f t="shared" si="78"/>
        <v>Jun</v>
      </c>
      <c r="L860" s="27">
        <f t="shared" si="79"/>
        <v>1968</v>
      </c>
      <c r="M860" s="27" t="str">
        <f t="shared" si="80"/>
        <v>tier - 3</v>
      </c>
      <c r="N860" s="27" t="str">
        <f t="shared" si="81"/>
        <v>tier - 2</v>
      </c>
      <c r="O860" s="44" t="str">
        <f t="shared" si="82"/>
        <v>29-Jun-1968</v>
      </c>
      <c r="P860" s="29">
        <f t="shared" si="83"/>
        <v>55</v>
      </c>
    </row>
    <row r="861" spans="2:16" ht="15.75" customHeight="1" x14ac:dyDescent="0.3">
      <c r="B861" s="12" t="s">
        <v>5382</v>
      </c>
      <c r="C861" s="27">
        <v>1993</v>
      </c>
      <c r="D861" s="13" t="s">
        <v>8319</v>
      </c>
      <c r="E861" s="27">
        <v>1</v>
      </c>
      <c r="F861" s="27">
        <v>0</v>
      </c>
      <c r="G861" s="43">
        <v>7128.64</v>
      </c>
      <c r="H861" s="27" t="s">
        <v>8310</v>
      </c>
      <c r="I861" s="27" t="s">
        <v>8310</v>
      </c>
      <c r="J861" s="27" t="s">
        <v>8332</v>
      </c>
      <c r="K861" s="13" t="str">
        <f t="shared" si="78"/>
        <v>Aug</v>
      </c>
      <c r="L861" s="27">
        <f t="shared" si="79"/>
        <v>1993</v>
      </c>
      <c r="M861" s="27" t="str">
        <f t="shared" si="80"/>
        <v>tier - 2</v>
      </c>
      <c r="N861" s="27" t="str">
        <f t="shared" si="81"/>
        <v>tier - 2</v>
      </c>
      <c r="O861" s="44" t="str">
        <f t="shared" si="82"/>
        <v>1-Aug-1993</v>
      </c>
      <c r="P861" s="29">
        <f t="shared" si="83"/>
        <v>30</v>
      </c>
    </row>
    <row r="862" spans="2:16" ht="15.75" customHeight="1" x14ac:dyDescent="0.3">
      <c r="B862" s="12" t="s">
        <v>5379</v>
      </c>
      <c r="C862" s="27">
        <v>1984</v>
      </c>
      <c r="D862" s="13" t="s">
        <v>8309</v>
      </c>
      <c r="E862" s="27">
        <v>7</v>
      </c>
      <c r="F862" s="27">
        <v>2</v>
      </c>
      <c r="G862" s="43">
        <v>7133.9</v>
      </c>
      <c r="H862" s="27" t="s">
        <v>8310</v>
      </c>
      <c r="I862" s="27" t="s">
        <v>8314</v>
      </c>
      <c r="J862" s="27" t="s">
        <v>8329</v>
      </c>
      <c r="K862" s="13" t="str">
        <f t="shared" si="78"/>
        <v>Jul</v>
      </c>
      <c r="L862" s="27">
        <f t="shared" si="79"/>
        <v>1984</v>
      </c>
      <c r="M862" s="27" t="str">
        <f t="shared" si="80"/>
        <v>tier - 2</v>
      </c>
      <c r="N862" s="27" t="str">
        <f t="shared" si="81"/>
        <v>tier - 1</v>
      </c>
      <c r="O862" s="44" t="str">
        <f t="shared" si="82"/>
        <v>7-Jul-1984</v>
      </c>
      <c r="P862" s="29">
        <f t="shared" si="83"/>
        <v>39</v>
      </c>
    </row>
    <row r="863" spans="2:16" ht="15.75" customHeight="1" x14ac:dyDescent="0.3">
      <c r="B863" s="12" t="s">
        <v>5375</v>
      </c>
      <c r="C863" s="27">
        <v>1999</v>
      </c>
      <c r="D863" s="13" t="s">
        <v>8319</v>
      </c>
      <c r="E863" s="27">
        <v>8</v>
      </c>
      <c r="F863" s="27">
        <v>0</v>
      </c>
      <c r="G863" s="43">
        <v>7144.4</v>
      </c>
      <c r="H863" s="27" t="s">
        <v>8310</v>
      </c>
      <c r="I863" s="27" t="s">
        <v>8314</v>
      </c>
      <c r="J863" s="27" t="s">
        <v>8336</v>
      </c>
      <c r="K863" s="13" t="str">
        <f t="shared" si="78"/>
        <v>Aug</v>
      </c>
      <c r="L863" s="27">
        <f t="shared" si="79"/>
        <v>1999</v>
      </c>
      <c r="M863" s="27" t="str">
        <f t="shared" si="80"/>
        <v>tier - 2</v>
      </c>
      <c r="N863" s="27" t="str">
        <f t="shared" si="81"/>
        <v>tier - 1</v>
      </c>
      <c r="O863" s="44" t="str">
        <f t="shared" si="82"/>
        <v>8-Aug-1999</v>
      </c>
      <c r="P863" s="29">
        <f t="shared" si="83"/>
        <v>24</v>
      </c>
    </row>
    <row r="864" spans="2:16" ht="15.75" customHeight="1" x14ac:dyDescent="0.3">
      <c r="B864" s="12" t="s">
        <v>5371</v>
      </c>
      <c r="C864" s="27">
        <v>1984</v>
      </c>
      <c r="D864" s="13" t="s">
        <v>8313</v>
      </c>
      <c r="E864" s="27">
        <v>21</v>
      </c>
      <c r="F864" s="27">
        <v>2</v>
      </c>
      <c r="G864" s="43">
        <v>7144.86</v>
      </c>
      <c r="H864" s="27" t="s">
        <v>8310</v>
      </c>
      <c r="I864" s="27" t="s">
        <v>8310</v>
      </c>
      <c r="J864" s="27" t="s">
        <v>8329</v>
      </c>
      <c r="K864" s="13" t="str">
        <f t="shared" si="78"/>
        <v>Nov</v>
      </c>
      <c r="L864" s="27">
        <f t="shared" si="79"/>
        <v>1984</v>
      </c>
      <c r="M864" s="27" t="str">
        <f t="shared" si="80"/>
        <v>tier - 2</v>
      </c>
      <c r="N864" s="27" t="str">
        <f t="shared" si="81"/>
        <v>tier - 2</v>
      </c>
      <c r="O864" s="44" t="str">
        <f t="shared" si="82"/>
        <v>21-Nov-1984</v>
      </c>
      <c r="P864" s="29">
        <f t="shared" si="83"/>
        <v>39</v>
      </c>
    </row>
    <row r="865" spans="2:16" ht="15.75" customHeight="1" x14ac:dyDescent="0.3">
      <c r="B865" s="12" t="s">
        <v>5367</v>
      </c>
      <c r="C865" s="27">
        <v>1976</v>
      </c>
      <c r="D865" s="13" t="s">
        <v>8315</v>
      </c>
      <c r="E865" s="27">
        <v>24</v>
      </c>
      <c r="F865" s="27">
        <v>0</v>
      </c>
      <c r="G865" s="43">
        <v>7147.11</v>
      </c>
      <c r="H865" s="27" t="s">
        <v>8311</v>
      </c>
      <c r="I865" s="27" t="s">
        <v>8310</v>
      </c>
      <c r="J865" s="27" t="s">
        <v>8321</v>
      </c>
      <c r="K865" s="13" t="str">
        <f t="shared" si="78"/>
        <v>Jun</v>
      </c>
      <c r="L865" s="27">
        <f t="shared" si="79"/>
        <v>1976</v>
      </c>
      <c r="M865" s="27" t="str">
        <f t="shared" si="80"/>
        <v>tier - 3</v>
      </c>
      <c r="N865" s="27" t="str">
        <f t="shared" si="81"/>
        <v>tier - 2</v>
      </c>
      <c r="O865" s="44" t="str">
        <f t="shared" si="82"/>
        <v>24-Jun-1976</v>
      </c>
      <c r="P865" s="29">
        <f t="shared" si="83"/>
        <v>47</v>
      </c>
    </row>
    <row r="866" spans="2:16" ht="15.75" customHeight="1" x14ac:dyDescent="0.3">
      <c r="B866" s="12" t="s">
        <v>5364</v>
      </c>
      <c r="C866" s="27">
        <v>1978</v>
      </c>
      <c r="D866" s="13" t="s">
        <v>8309</v>
      </c>
      <c r="E866" s="27">
        <v>30</v>
      </c>
      <c r="F866" s="27">
        <v>1</v>
      </c>
      <c r="G866" s="43">
        <v>7147.47</v>
      </c>
      <c r="H866" s="27" t="s">
        <v>8310</v>
      </c>
      <c r="I866" s="27" t="s">
        <v>8311</v>
      </c>
      <c r="J866" s="27" t="s">
        <v>8312</v>
      </c>
      <c r="K866" s="13" t="str">
        <f t="shared" si="78"/>
        <v>Jul</v>
      </c>
      <c r="L866" s="27">
        <f t="shared" si="79"/>
        <v>1978</v>
      </c>
      <c r="M866" s="27" t="str">
        <f t="shared" si="80"/>
        <v>tier - 2</v>
      </c>
      <c r="N866" s="27" t="str">
        <f t="shared" si="81"/>
        <v>tier - 3</v>
      </c>
      <c r="O866" s="44" t="str">
        <f t="shared" si="82"/>
        <v>30-Jul-1978</v>
      </c>
      <c r="P866" s="29">
        <f t="shared" si="83"/>
        <v>45</v>
      </c>
    </row>
    <row r="867" spans="2:16" ht="15.75" customHeight="1" x14ac:dyDescent="0.3">
      <c r="B867" s="12" t="s">
        <v>5361</v>
      </c>
      <c r="C867" s="27">
        <v>1984</v>
      </c>
      <c r="D867" s="13" t="s">
        <v>8315</v>
      </c>
      <c r="E867" s="27">
        <v>29</v>
      </c>
      <c r="F867" s="27">
        <v>3</v>
      </c>
      <c r="G867" s="43">
        <v>7151.09</v>
      </c>
      <c r="H867" s="27" t="s">
        <v>8310</v>
      </c>
      <c r="I867" s="27" t="s">
        <v>8310</v>
      </c>
      <c r="J867" s="27" t="s">
        <v>8321</v>
      </c>
      <c r="K867" s="13" t="str">
        <f t="shared" si="78"/>
        <v>Jun</v>
      </c>
      <c r="L867" s="27">
        <f t="shared" si="79"/>
        <v>1984</v>
      </c>
      <c r="M867" s="27" t="str">
        <f t="shared" si="80"/>
        <v>tier - 2</v>
      </c>
      <c r="N867" s="27" t="str">
        <f t="shared" si="81"/>
        <v>tier - 2</v>
      </c>
      <c r="O867" s="44" t="str">
        <f t="shared" si="82"/>
        <v>29-Jun-1984</v>
      </c>
      <c r="P867" s="29">
        <f t="shared" si="83"/>
        <v>39</v>
      </c>
    </row>
    <row r="868" spans="2:16" ht="15.75" customHeight="1" x14ac:dyDescent="0.3">
      <c r="B868" s="12" t="s">
        <v>5357</v>
      </c>
      <c r="C868" s="27">
        <v>1978</v>
      </c>
      <c r="D868" s="13" t="s">
        <v>8316</v>
      </c>
      <c r="E868" s="27">
        <v>6</v>
      </c>
      <c r="F868" s="27">
        <v>1</v>
      </c>
      <c r="G868" s="43">
        <v>7152.67</v>
      </c>
      <c r="H868" s="27" t="s">
        <v>8311</v>
      </c>
      <c r="I868" s="27" t="s">
        <v>8310</v>
      </c>
      <c r="J868" s="27" t="s">
        <v>8312</v>
      </c>
      <c r="K868" s="13" t="str">
        <f t="shared" si="78"/>
        <v>Sep</v>
      </c>
      <c r="L868" s="27">
        <f t="shared" si="79"/>
        <v>1978</v>
      </c>
      <c r="M868" s="27" t="str">
        <f t="shared" si="80"/>
        <v>tier - 3</v>
      </c>
      <c r="N868" s="27" t="str">
        <f t="shared" si="81"/>
        <v>tier - 2</v>
      </c>
      <c r="O868" s="44" t="str">
        <f t="shared" si="82"/>
        <v>6-Sep-1978</v>
      </c>
      <c r="P868" s="29">
        <f t="shared" si="83"/>
        <v>45</v>
      </c>
    </row>
    <row r="869" spans="2:16" ht="15.75" customHeight="1" x14ac:dyDescent="0.3">
      <c r="B869" s="12" t="s">
        <v>5353</v>
      </c>
      <c r="C869" s="27">
        <v>1981</v>
      </c>
      <c r="D869" s="13" t="s">
        <v>8309</v>
      </c>
      <c r="E869" s="27">
        <v>17</v>
      </c>
      <c r="F869" s="27">
        <v>1</v>
      </c>
      <c r="G869" s="43">
        <v>7153.55</v>
      </c>
      <c r="H869" s="27" t="s">
        <v>8310</v>
      </c>
      <c r="I869" s="27" t="s">
        <v>8314</v>
      </c>
      <c r="J869" s="27" t="s">
        <v>8317</v>
      </c>
      <c r="K869" s="13" t="str">
        <f t="shared" si="78"/>
        <v>Jul</v>
      </c>
      <c r="L869" s="27">
        <f t="shared" si="79"/>
        <v>1981</v>
      </c>
      <c r="M869" s="27" t="str">
        <f t="shared" si="80"/>
        <v>tier - 2</v>
      </c>
      <c r="N869" s="27" t="str">
        <f t="shared" si="81"/>
        <v>tier - 1</v>
      </c>
      <c r="O869" s="44" t="str">
        <f t="shared" si="82"/>
        <v>17-Jul-1981</v>
      </c>
      <c r="P869" s="29">
        <f t="shared" si="83"/>
        <v>42</v>
      </c>
    </row>
    <row r="870" spans="2:16" ht="15.75" customHeight="1" x14ac:dyDescent="0.3">
      <c r="B870" s="12" t="s">
        <v>5350</v>
      </c>
      <c r="C870" s="27">
        <v>1980</v>
      </c>
      <c r="D870" s="13" t="s">
        <v>8315</v>
      </c>
      <c r="E870" s="27">
        <v>22</v>
      </c>
      <c r="F870" s="27">
        <v>2</v>
      </c>
      <c r="G870" s="43">
        <v>7160.09</v>
      </c>
      <c r="H870" s="27" t="s">
        <v>8310</v>
      </c>
      <c r="I870" s="27" t="s">
        <v>8310</v>
      </c>
      <c r="J870" s="27" t="s">
        <v>8321</v>
      </c>
      <c r="K870" s="13" t="str">
        <f t="shared" si="78"/>
        <v>Jun</v>
      </c>
      <c r="L870" s="27">
        <f t="shared" si="79"/>
        <v>1980</v>
      </c>
      <c r="M870" s="27" t="str">
        <f t="shared" si="80"/>
        <v>tier - 2</v>
      </c>
      <c r="N870" s="27" t="str">
        <f t="shared" si="81"/>
        <v>tier - 2</v>
      </c>
      <c r="O870" s="44" t="str">
        <f t="shared" si="82"/>
        <v>22-Jun-1980</v>
      </c>
      <c r="P870" s="29">
        <f t="shared" si="83"/>
        <v>43</v>
      </c>
    </row>
    <row r="871" spans="2:16" ht="15.75" customHeight="1" x14ac:dyDescent="0.3">
      <c r="B871" s="12" t="s">
        <v>5346</v>
      </c>
      <c r="C871" s="27">
        <v>1980</v>
      </c>
      <c r="D871" s="13" t="s">
        <v>8320</v>
      </c>
      <c r="E871" s="27">
        <v>7</v>
      </c>
      <c r="F871" s="27">
        <v>2</v>
      </c>
      <c r="G871" s="43">
        <v>7160.33</v>
      </c>
      <c r="H871" s="27" t="s">
        <v>8310</v>
      </c>
      <c r="I871" s="27" t="s">
        <v>8314</v>
      </c>
      <c r="J871" s="27" t="s">
        <v>8312</v>
      </c>
      <c r="K871" s="13" t="str">
        <f t="shared" si="78"/>
        <v>Oct</v>
      </c>
      <c r="L871" s="27">
        <f t="shared" si="79"/>
        <v>1980</v>
      </c>
      <c r="M871" s="27" t="str">
        <f t="shared" si="80"/>
        <v>tier - 2</v>
      </c>
      <c r="N871" s="27" t="str">
        <f t="shared" si="81"/>
        <v>tier - 1</v>
      </c>
      <c r="O871" s="44" t="str">
        <f t="shared" si="82"/>
        <v>7-Oct-1980</v>
      </c>
      <c r="P871" s="29">
        <f t="shared" si="83"/>
        <v>43</v>
      </c>
    </row>
    <row r="872" spans="2:16" ht="15.75" customHeight="1" x14ac:dyDescent="0.3">
      <c r="B872" s="12" t="s">
        <v>5342</v>
      </c>
      <c r="C872" s="27">
        <v>1980</v>
      </c>
      <c r="D872" s="13" t="s">
        <v>8316</v>
      </c>
      <c r="E872" s="27">
        <v>30</v>
      </c>
      <c r="F872" s="27">
        <v>2</v>
      </c>
      <c r="G872" s="43">
        <v>7162.01</v>
      </c>
      <c r="H872" s="27" t="s">
        <v>8310</v>
      </c>
      <c r="I872" s="27" t="s">
        <v>8311</v>
      </c>
      <c r="J872" s="27" t="s">
        <v>8312</v>
      </c>
      <c r="K872" s="13" t="str">
        <f t="shared" si="78"/>
        <v>Sep</v>
      </c>
      <c r="L872" s="27">
        <f t="shared" si="79"/>
        <v>1980</v>
      </c>
      <c r="M872" s="27" t="str">
        <f t="shared" si="80"/>
        <v>tier - 2</v>
      </c>
      <c r="N872" s="27" t="str">
        <f t="shared" si="81"/>
        <v>tier - 3</v>
      </c>
      <c r="O872" s="44" t="str">
        <f t="shared" si="82"/>
        <v>30-Sep-1980</v>
      </c>
      <c r="P872" s="29">
        <f t="shared" si="83"/>
        <v>43</v>
      </c>
    </row>
    <row r="873" spans="2:16" ht="15.75" customHeight="1" x14ac:dyDescent="0.3">
      <c r="B873" s="12" t="s">
        <v>5339</v>
      </c>
      <c r="C873" s="27">
        <v>1982</v>
      </c>
      <c r="D873" s="13" t="s">
        <v>8319</v>
      </c>
      <c r="E873" s="27">
        <v>16</v>
      </c>
      <c r="F873" s="27">
        <v>2</v>
      </c>
      <c r="G873" s="43">
        <v>7173.36</v>
      </c>
      <c r="H873" s="27" t="s">
        <v>8311</v>
      </c>
      <c r="I873" s="27" t="s">
        <v>8310</v>
      </c>
      <c r="J873" s="27" t="s">
        <v>8326</v>
      </c>
      <c r="K873" s="13" t="str">
        <f t="shared" si="78"/>
        <v>Aug</v>
      </c>
      <c r="L873" s="27">
        <f t="shared" si="79"/>
        <v>1982</v>
      </c>
      <c r="M873" s="27" t="str">
        <f t="shared" si="80"/>
        <v>tier - 3</v>
      </c>
      <c r="N873" s="27" t="str">
        <f t="shared" si="81"/>
        <v>tier - 2</v>
      </c>
      <c r="O873" s="44" t="str">
        <f t="shared" si="82"/>
        <v>16-Aug-1982</v>
      </c>
      <c r="P873" s="29">
        <f t="shared" si="83"/>
        <v>41</v>
      </c>
    </row>
    <row r="874" spans="2:16" ht="15.75" customHeight="1" x14ac:dyDescent="0.3">
      <c r="B874" s="12" t="s">
        <v>5336</v>
      </c>
      <c r="C874" s="27">
        <v>1975</v>
      </c>
      <c r="D874" s="13" t="s">
        <v>8309</v>
      </c>
      <c r="E874" s="27">
        <v>19</v>
      </c>
      <c r="F874" s="27">
        <v>1</v>
      </c>
      <c r="G874" s="43">
        <v>7175.51</v>
      </c>
      <c r="H874" s="27" t="s">
        <v>8310</v>
      </c>
      <c r="I874" s="27" t="s">
        <v>8311</v>
      </c>
      <c r="J874" s="27" t="s">
        <v>8312</v>
      </c>
      <c r="K874" s="13" t="str">
        <f t="shared" si="78"/>
        <v>Jul</v>
      </c>
      <c r="L874" s="27">
        <f t="shared" si="79"/>
        <v>1975</v>
      </c>
      <c r="M874" s="27" t="str">
        <f t="shared" si="80"/>
        <v>tier - 2</v>
      </c>
      <c r="N874" s="27" t="str">
        <f t="shared" si="81"/>
        <v>tier - 3</v>
      </c>
      <c r="O874" s="44" t="str">
        <f t="shared" si="82"/>
        <v>19-Jul-1975</v>
      </c>
      <c r="P874" s="29">
        <f t="shared" si="83"/>
        <v>48</v>
      </c>
    </row>
    <row r="875" spans="2:16" ht="15.75" customHeight="1" x14ac:dyDescent="0.3">
      <c r="B875" s="12" t="s">
        <v>5332</v>
      </c>
      <c r="C875" s="27">
        <v>1968</v>
      </c>
      <c r="D875" s="13" t="s">
        <v>8319</v>
      </c>
      <c r="E875" s="27">
        <v>26</v>
      </c>
      <c r="F875" s="27">
        <v>0</v>
      </c>
      <c r="G875" s="43">
        <v>7179.52</v>
      </c>
      <c r="H875" s="27" t="s">
        <v>8311</v>
      </c>
      <c r="I875" s="27" t="s">
        <v>8311</v>
      </c>
      <c r="J875" s="27" t="s">
        <v>8312</v>
      </c>
      <c r="K875" s="13" t="str">
        <f t="shared" si="78"/>
        <v>Aug</v>
      </c>
      <c r="L875" s="27">
        <f t="shared" si="79"/>
        <v>1968</v>
      </c>
      <c r="M875" s="27" t="str">
        <f t="shared" si="80"/>
        <v>tier - 3</v>
      </c>
      <c r="N875" s="27" t="str">
        <f t="shared" si="81"/>
        <v>tier - 3</v>
      </c>
      <c r="O875" s="44" t="str">
        <f t="shared" si="82"/>
        <v>26-Aug-1968</v>
      </c>
      <c r="P875" s="29">
        <f t="shared" si="83"/>
        <v>55</v>
      </c>
    </row>
    <row r="876" spans="2:16" ht="15.75" customHeight="1" x14ac:dyDescent="0.3">
      <c r="B876" s="12" t="s">
        <v>5329</v>
      </c>
      <c r="C876" s="27">
        <v>1982</v>
      </c>
      <c r="D876" s="13" t="s">
        <v>8316</v>
      </c>
      <c r="E876" s="27">
        <v>14</v>
      </c>
      <c r="F876" s="27">
        <v>3</v>
      </c>
      <c r="G876" s="43">
        <v>7196.87</v>
      </c>
      <c r="H876" s="27" t="s">
        <v>8311</v>
      </c>
      <c r="I876" s="27" t="s">
        <v>8310</v>
      </c>
      <c r="J876" s="27" t="s">
        <v>8321</v>
      </c>
      <c r="K876" s="13" t="str">
        <f t="shared" si="78"/>
        <v>Sep</v>
      </c>
      <c r="L876" s="27">
        <f t="shared" si="79"/>
        <v>1982</v>
      </c>
      <c r="M876" s="27" t="str">
        <f t="shared" si="80"/>
        <v>tier - 3</v>
      </c>
      <c r="N876" s="27" t="str">
        <f t="shared" si="81"/>
        <v>tier - 2</v>
      </c>
      <c r="O876" s="44" t="str">
        <f t="shared" si="82"/>
        <v>14-Sep-1982</v>
      </c>
      <c r="P876" s="29">
        <f t="shared" si="83"/>
        <v>41</v>
      </c>
    </row>
    <row r="877" spans="2:16" ht="15.75" customHeight="1" x14ac:dyDescent="0.3">
      <c r="B877" s="12" t="s">
        <v>5326</v>
      </c>
      <c r="C877" s="27">
        <v>1983</v>
      </c>
      <c r="D877" s="13" t="s">
        <v>8319</v>
      </c>
      <c r="E877" s="27">
        <v>11</v>
      </c>
      <c r="F877" s="27">
        <v>2</v>
      </c>
      <c r="G877" s="43">
        <v>7201.7</v>
      </c>
      <c r="H877" s="27" t="s">
        <v>8310</v>
      </c>
      <c r="I877" s="27" t="s">
        <v>8311</v>
      </c>
      <c r="J877" s="27" t="s">
        <v>8317</v>
      </c>
      <c r="K877" s="13" t="str">
        <f t="shared" si="78"/>
        <v>Aug</v>
      </c>
      <c r="L877" s="27">
        <f t="shared" si="79"/>
        <v>1983</v>
      </c>
      <c r="M877" s="27" t="str">
        <f t="shared" si="80"/>
        <v>tier - 2</v>
      </c>
      <c r="N877" s="27" t="str">
        <f t="shared" si="81"/>
        <v>tier - 3</v>
      </c>
      <c r="O877" s="44" t="str">
        <f t="shared" si="82"/>
        <v>11-Aug-1983</v>
      </c>
      <c r="P877" s="29">
        <f t="shared" si="83"/>
        <v>40</v>
      </c>
    </row>
    <row r="878" spans="2:16" ht="15.75" customHeight="1" x14ac:dyDescent="0.3">
      <c r="B878" s="12" t="s">
        <v>5324</v>
      </c>
      <c r="C878" s="27">
        <v>1983</v>
      </c>
      <c r="D878" s="13" t="s">
        <v>8313</v>
      </c>
      <c r="E878" s="27">
        <v>21</v>
      </c>
      <c r="F878" s="27">
        <v>2</v>
      </c>
      <c r="G878" s="43">
        <v>7209.49</v>
      </c>
      <c r="H878" s="27" t="s">
        <v>8310</v>
      </c>
      <c r="I878" s="27" t="s">
        <v>8311</v>
      </c>
      <c r="J878" s="27" t="s">
        <v>8317</v>
      </c>
      <c r="K878" s="13" t="str">
        <f t="shared" si="78"/>
        <v>Nov</v>
      </c>
      <c r="L878" s="27">
        <f t="shared" si="79"/>
        <v>1983</v>
      </c>
      <c r="M878" s="27" t="str">
        <f t="shared" si="80"/>
        <v>tier - 2</v>
      </c>
      <c r="N878" s="27" t="str">
        <f t="shared" si="81"/>
        <v>tier - 3</v>
      </c>
      <c r="O878" s="44" t="str">
        <f t="shared" si="82"/>
        <v>21-Nov-1983</v>
      </c>
      <c r="P878" s="29">
        <f t="shared" si="83"/>
        <v>40</v>
      </c>
    </row>
    <row r="879" spans="2:16" ht="15.75" customHeight="1" x14ac:dyDescent="0.3">
      <c r="B879" s="12" t="s">
        <v>5321</v>
      </c>
      <c r="C879" s="27">
        <v>1991</v>
      </c>
      <c r="D879" s="13" t="s">
        <v>8315</v>
      </c>
      <c r="E879" s="27">
        <v>28</v>
      </c>
      <c r="F879" s="27">
        <v>3</v>
      </c>
      <c r="G879" s="43">
        <v>7220.25</v>
      </c>
      <c r="H879" s="27" t="s">
        <v>8310</v>
      </c>
      <c r="I879" s="27" t="s">
        <v>8310</v>
      </c>
      <c r="J879" s="27" t="s">
        <v>8332</v>
      </c>
      <c r="K879" s="13" t="str">
        <f t="shared" si="78"/>
        <v>Jun</v>
      </c>
      <c r="L879" s="27">
        <f t="shared" si="79"/>
        <v>1991</v>
      </c>
      <c r="M879" s="27" t="str">
        <f t="shared" si="80"/>
        <v>tier - 2</v>
      </c>
      <c r="N879" s="27" t="str">
        <f t="shared" si="81"/>
        <v>tier - 2</v>
      </c>
      <c r="O879" s="44" t="str">
        <f t="shared" si="82"/>
        <v>28-Jun-1991</v>
      </c>
      <c r="P879" s="29">
        <f t="shared" si="83"/>
        <v>32</v>
      </c>
    </row>
    <row r="880" spans="2:16" ht="15.75" customHeight="1" x14ac:dyDescent="0.3">
      <c r="B880" s="12" t="s">
        <v>5317</v>
      </c>
      <c r="C880" s="27">
        <v>1977</v>
      </c>
      <c r="D880" s="13" t="s">
        <v>8316</v>
      </c>
      <c r="E880" s="27">
        <v>15</v>
      </c>
      <c r="F880" s="27">
        <v>0</v>
      </c>
      <c r="G880" s="43">
        <v>7222.79</v>
      </c>
      <c r="H880" s="27" t="s">
        <v>8311</v>
      </c>
      <c r="I880" s="27" t="s">
        <v>8311</v>
      </c>
      <c r="J880" s="27" t="s">
        <v>8317</v>
      </c>
      <c r="K880" s="13" t="str">
        <f t="shared" si="78"/>
        <v>Sep</v>
      </c>
      <c r="L880" s="27">
        <f t="shared" si="79"/>
        <v>1977</v>
      </c>
      <c r="M880" s="27" t="str">
        <f t="shared" si="80"/>
        <v>tier - 3</v>
      </c>
      <c r="N880" s="27" t="str">
        <f t="shared" si="81"/>
        <v>tier - 3</v>
      </c>
      <c r="O880" s="44" t="str">
        <f t="shared" si="82"/>
        <v>15-Sep-1977</v>
      </c>
      <c r="P880" s="29">
        <f t="shared" si="83"/>
        <v>46</v>
      </c>
    </row>
    <row r="881" spans="2:16" ht="15.75" customHeight="1" x14ac:dyDescent="0.3">
      <c r="B881" s="12" t="s">
        <v>5314</v>
      </c>
      <c r="C881" s="27">
        <v>1986</v>
      </c>
      <c r="D881" s="13" t="s">
        <v>8309</v>
      </c>
      <c r="E881" s="27">
        <v>13</v>
      </c>
      <c r="F881" s="27">
        <v>3</v>
      </c>
      <c r="G881" s="43">
        <v>7228.22</v>
      </c>
      <c r="H881" s="27" t="s">
        <v>8310</v>
      </c>
      <c r="I881" s="27" t="s">
        <v>8314</v>
      </c>
      <c r="J881" s="27" t="s">
        <v>8329</v>
      </c>
      <c r="K881" s="13" t="str">
        <f t="shared" si="78"/>
        <v>Jul</v>
      </c>
      <c r="L881" s="27">
        <f t="shared" si="79"/>
        <v>1986</v>
      </c>
      <c r="M881" s="27" t="str">
        <f t="shared" si="80"/>
        <v>tier - 2</v>
      </c>
      <c r="N881" s="27" t="str">
        <f t="shared" si="81"/>
        <v>tier - 1</v>
      </c>
      <c r="O881" s="44" t="str">
        <f t="shared" si="82"/>
        <v>13-Jul-1986</v>
      </c>
      <c r="P881" s="29">
        <f t="shared" si="83"/>
        <v>37</v>
      </c>
    </row>
    <row r="882" spans="2:16" ht="15.75" customHeight="1" x14ac:dyDescent="0.3">
      <c r="B882" s="12" t="s">
        <v>5310</v>
      </c>
      <c r="C882" s="27">
        <v>1986</v>
      </c>
      <c r="D882" s="13" t="s">
        <v>8316</v>
      </c>
      <c r="E882" s="27">
        <v>2</v>
      </c>
      <c r="F882" s="27">
        <v>4</v>
      </c>
      <c r="G882" s="43">
        <v>7243.81</v>
      </c>
      <c r="H882" s="27" t="s">
        <v>8310</v>
      </c>
      <c r="I882" s="27" t="s">
        <v>8311</v>
      </c>
      <c r="J882" s="27" t="s">
        <v>8312</v>
      </c>
      <c r="K882" s="13" t="str">
        <f t="shared" si="78"/>
        <v>Sep</v>
      </c>
      <c r="L882" s="27">
        <f t="shared" si="79"/>
        <v>1986</v>
      </c>
      <c r="M882" s="27" t="str">
        <f t="shared" si="80"/>
        <v>tier - 2</v>
      </c>
      <c r="N882" s="27" t="str">
        <f t="shared" si="81"/>
        <v>tier - 3</v>
      </c>
      <c r="O882" s="44" t="str">
        <f t="shared" si="82"/>
        <v>2-Sep-1986</v>
      </c>
      <c r="P882" s="29">
        <f t="shared" si="83"/>
        <v>37</v>
      </c>
    </row>
    <row r="883" spans="2:16" ht="15.75" customHeight="1" x14ac:dyDescent="0.3">
      <c r="B883" s="12" t="s">
        <v>5307</v>
      </c>
      <c r="C883" s="27">
        <v>1982</v>
      </c>
      <c r="D883" s="13" t="s">
        <v>8309</v>
      </c>
      <c r="E883" s="27">
        <v>24</v>
      </c>
      <c r="F883" s="27">
        <v>3</v>
      </c>
      <c r="G883" s="43">
        <v>7248.71</v>
      </c>
      <c r="H883" s="27" t="s">
        <v>8310</v>
      </c>
      <c r="I883" s="27" t="s">
        <v>8314</v>
      </c>
      <c r="J883" s="27" t="s">
        <v>8312</v>
      </c>
      <c r="K883" s="13" t="str">
        <f t="shared" si="78"/>
        <v>Jul</v>
      </c>
      <c r="L883" s="27">
        <f t="shared" si="79"/>
        <v>1982</v>
      </c>
      <c r="M883" s="27" t="str">
        <f t="shared" si="80"/>
        <v>tier - 2</v>
      </c>
      <c r="N883" s="27" t="str">
        <f t="shared" si="81"/>
        <v>tier - 1</v>
      </c>
      <c r="O883" s="44" t="str">
        <f t="shared" si="82"/>
        <v>24-Jul-1982</v>
      </c>
      <c r="P883" s="29">
        <f t="shared" si="83"/>
        <v>41</v>
      </c>
    </row>
    <row r="884" spans="2:16" ht="15.75" customHeight="1" x14ac:dyDescent="0.3">
      <c r="B884" s="12" t="s">
        <v>5303</v>
      </c>
      <c r="C884" s="27">
        <v>1981</v>
      </c>
      <c r="D884" s="13" t="s">
        <v>8319</v>
      </c>
      <c r="E884" s="27">
        <v>14</v>
      </c>
      <c r="F884" s="27">
        <v>2</v>
      </c>
      <c r="G884" s="43">
        <v>7256.72</v>
      </c>
      <c r="H884" s="27" t="s">
        <v>8311</v>
      </c>
      <c r="I884" s="27" t="s">
        <v>8310</v>
      </c>
      <c r="J884" s="27" t="s">
        <v>8317</v>
      </c>
      <c r="K884" s="13" t="str">
        <f t="shared" si="78"/>
        <v>Aug</v>
      </c>
      <c r="L884" s="27">
        <f t="shared" si="79"/>
        <v>1981</v>
      </c>
      <c r="M884" s="27" t="str">
        <f t="shared" si="80"/>
        <v>tier - 3</v>
      </c>
      <c r="N884" s="27" t="str">
        <f t="shared" si="81"/>
        <v>tier - 2</v>
      </c>
      <c r="O884" s="44" t="str">
        <f t="shared" si="82"/>
        <v>14-Aug-1981</v>
      </c>
      <c r="P884" s="29">
        <f t="shared" si="83"/>
        <v>42</v>
      </c>
    </row>
    <row r="885" spans="2:16" ht="15.75" customHeight="1" x14ac:dyDescent="0.3">
      <c r="B885" s="12" t="s">
        <v>5299</v>
      </c>
      <c r="C885" s="27">
        <v>1981</v>
      </c>
      <c r="D885" s="13" t="s">
        <v>8315</v>
      </c>
      <c r="E885" s="27">
        <v>13</v>
      </c>
      <c r="F885" s="27">
        <v>2</v>
      </c>
      <c r="G885" s="43">
        <v>7261.74</v>
      </c>
      <c r="H885" s="27" t="s">
        <v>8311</v>
      </c>
      <c r="I885" s="27" t="s">
        <v>8311</v>
      </c>
      <c r="J885" s="27" t="s">
        <v>8317</v>
      </c>
      <c r="K885" s="13" t="str">
        <f t="shared" si="78"/>
        <v>Jun</v>
      </c>
      <c r="L885" s="27">
        <f t="shared" si="79"/>
        <v>1981</v>
      </c>
      <c r="M885" s="27" t="str">
        <f t="shared" si="80"/>
        <v>tier - 3</v>
      </c>
      <c r="N885" s="27" t="str">
        <f t="shared" si="81"/>
        <v>tier - 3</v>
      </c>
      <c r="O885" s="44" t="str">
        <f t="shared" si="82"/>
        <v>13-Jun-1981</v>
      </c>
      <c r="P885" s="29">
        <f t="shared" si="83"/>
        <v>42</v>
      </c>
    </row>
    <row r="886" spans="2:16" ht="15.75" customHeight="1" x14ac:dyDescent="0.3">
      <c r="B886" s="12" t="s">
        <v>5296</v>
      </c>
      <c r="C886" s="27">
        <v>1973</v>
      </c>
      <c r="D886" s="13" t="s">
        <v>8320</v>
      </c>
      <c r="E886" s="27">
        <v>25</v>
      </c>
      <c r="F886" s="27">
        <v>0</v>
      </c>
      <c r="G886" s="43">
        <v>7265.58</v>
      </c>
      <c r="H886" s="27" t="s">
        <v>8310</v>
      </c>
      <c r="I886" s="27" t="s">
        <v>8310</v>
      </c>
      <c r="J886" s="27" t="s">
        <v>8312</v>
      </c>
      <c r="K886" s="13" t="str">
        <f t="shared" si="78"/>
        <v>Oct</v>
      </c>
      <c r="L886" s="27">
        <f t="shared" si="79"/>
        <v>1973</v>
      </c>
      <c r="M886" s="27" t="str">
        <f t="shared" si="80"/>
        <v>tier - 2</v>
      </c>
      <c r="N886" s="27" t="str">
        <f t="shared" si="81"/>
        <v>tier - 2</v>
      </c>
      <c r="O886" s="44" t="str">
        <f t="shared" si="82"/>
        <v>25-Oct-1973</v>
      </c>
      <c r="P886" s="29">
        <f t="shared" si="83"/>
        <v>50</v>
      </c>
    </row>
    <row r="887" spans="2:16" ht="15.75" customHeight="1" x14ac:dyDescent="0.3">
      <c r="B887" s="12" t="s">
        <v>5293</v>
      </c>
      <c r="C887" s="27">
        <v>1981</v>
      </c>
      <c r="D887" s="13" t="s">
        <v>8319</v>
      </c>
      <c r="E887" s="27">
        <v>4</v>
      </c>
      <c r="F887" s="27">
        <v>2</v>
      </c>
      <c r="G887" s="43">
        <v>7265.7</v>
      </c>
      <c r="H887" s="27" t="s">
        <v>8311</v>
      </c>
      <c r="I887" s="27" t="s">
        <v>8311</v>
      </c>
      <c r="J887" s="27" t="s">
        <v>8317</v>
      </c>
      <c r="K887" s="13" t="str">
        <f t="shared" si="78"/>
        <v>Aug</v>
      </c>
      <c r="L887" s="27">
        <f t="shared" si="79"/>
        <v>1981</v>
      </c>
      <c r="M887" s="27" t="str">
        <f t="shared" si="80"/>
        <v>tier - 3</v>
      </c>
      <c r="N887" s="27" t="str">
        <f t="shared" si="81"/>
        <v>tier - 3</v>
      </c>
      <c r="O887" s="44" t="str">
        <f t="shared" si="82"/>
        <v>4-Aug-1981</v>
      </c>
      <c r="P887" s="29">
        <f t="shared" si="83"/>
        <v>42</v>
      </c>
    </row>
    <row r="888" spans="2:16" ht="15.75" customHeight="1" x14ac:dyDescent="0.3">
      <c r="B888" s="12" t="s">
        <v>5289</v>
      </c>
      <c r="C888" s="27">
        <v>1976</v>
      </c>
      <c r="D888" s="13" t="s">
        <v>8318</v>
      </c>
      <c r="E888" s="27">
        <v>18</v>
      </c>
      <c r="F888" s="27">
        <v>2</v>
      </c>
      <c r="G888" s="43">
        <v>7273.02</v>
      </c>
      <c r="H888" s="27" t="s">
        <v>8310</v>
      </c>
      <c r="I888" s="27" t="s">
        <v>8314</v>
      </c>
      <c r="J888" s="27" t="s">
        <v>8312</v>
      </c>
      <c r="K888" s="13" t="str">
        <f t="shared" si="78"/>
        <v>Dec</v>
      </c>
      <c r="L888" s="27">
        <f t="shared" si="79"/>
        <v>1976</v>
      </c>
      <c r="M888" s="27" t="str">
        <f t="shared" si="80"/>
        <v>tier - 2</v>
      </c>
      <c r="N888" s="27" t="str">
        <f t="shared" si="81"/>
        <v>tier - 1</v>
      </c>
      <c r="O888" s="44" t="str">
        <f t="shared" si="82"/>
        <v>18-Dec-1976</v>
      </c>
      <c r="P888" s="29">
        <f t="shared" si="83"/>
        <v>47</v>
      </c>
    </row>
    <row r="889" spans="2:16" ht="15.75" customHeight="1" x14ac:dyDescent="0.3">
      <c r="B889" s="12" t="s">
        <v>5285</v>
      </c>
      <c r="C889" s="27">
        <v>1985</v>
      </c>
      <c r="D889" s="13" t="s">
        <v>8313</v>
      </c>
      <c r="E889" s="27">
        <v>2</v>
      </c>
      <c r="F889" s="27">
        <v>3</v>
      </c>
      <c r="G889" s="43">
        <v>7281.51</v>
      </c>
      <c r="H889" s="27" t="s">
        <v>8310</v>
      </c>
      <c r="I889" s="27" t="s">
        <v>8314</v>
      </c>
      <c r="J889" s="27" t="s">
        <v>8317</v>
      </c>
      <c r="K889" s="13" t="str">
        <f t="shared" si="78"/>
        <v>Nov</v>
      </c>
      <c r="L889" s="27">
        <f t="shared" si="79"/>
        <v>1985</v>
      </c>
      <c r="M889" s="27" t="str">
        <f t="shared" si="80"/>
        <v>tier - 2</v>
      </c>
      <c r="N889" s="27" t="str">
        <f t="shared" si="81"/>
        <v>tier - 1</v>
      </c>
      <c r="O889" s="44" t="str">
        <f t="shared" si="82"/>
        <v>2-Nov-1985</v>
      </c>
      <c r="P889" s="29">
        <f t="shared" si="83"/>
        <v>38</v>
      </c>
    </row>
    <row r="890" spans="2:16" ht="15.75" customHeight="1" x14ac:dyDescent="0.3">
      <c r="B890" s="12" t="s">
        <v>5281</v>
      </c>
      <c r="C890" s="27">
        <v>1966</v>
      </c>
      <c r="D890" s="13" t="s">
        <v>8318</v>
      </c>
      <c r="E890" s="27">
        <v>26</v>
      </c>
      <c r="F890" s="27">
        <v>0</v>
      </c>
      <c r="G890" s="43">
        <v>7302.46</v>
      </c>
      <c r="H890" s="27" t="s">
        <v>8311</v>
      </c>
      <c r="I890" s="27" t="s">
        <v>8314</v>
      </c>
      <c r="J890" s="27" t="s">
        <v>8317</v>
      </c>
      <c r="K890" s="13" t="str">
        <f t="shared" si="78"/>
        <v>Dec</v>
      </c>
      <c r="L890" s="27">
        <f t="shared" si="79"/>
        <v>1966</v>
      </c>
      <c r="M890" s="27" t="str">
        <f t="shared" si="80"/>
        <v>tier - 3</v>
      </c>
      <c r="N890" s="27" t="str">
        <f t="shared" si="81"/>
        <v>tier - 1</v>
      </c>
      <c r="O890" s="44" t="str">
        <f t="shared" si="82"/>
        <v>26-Dec-1966</v>
      </c>
      <c r="P890" s="29">
        <f t="shared" si="83"/>
        <v>57</v>
      </c>
    </row>
    <row r="891" spans="2:16" ht="15.75" customHeight="1" x14ac:dyDescent="0.3">
      <c r="B891" s="12" t="s">
        <v>5277</v>
      </c>
      <c r="C891" s="27">
        <v>1965</v>
      </c>
      <c r="D891" s="13" t="s">
        <v>8315</v>
      </c>
      <c r="E891" s="27">
        <v>6</v>
      </c>
      <c r="F891" s="27">
        <v>0</v>
      </c>
      <c r="G891" s="43">
        <v>7304.65</v>
      </c>
      <c r="H891" s="27" t="s">
        <v>8311</v>
      </c>
      <c r="I891" s="27" t="s">
        <v>8311</v>
      </c>
      <c r="J891" s="27" t="s">
        <v>8312</v>
      </c>
      <c r="K891" s="13" t="str">
        <f t="shared" si="78"/>
        <v>Jun</v>
      </c>
      <c r="L891" s="27">
        <f t="shared" si="79"/>
        <v>1965</v>
      </c>
      <c r="M891" s="27" t="str">
        <f t="shared" si="80"/>
        <v>tier - 3</v>
      </c>
      <c r="N891" s="27" t="str">
        <f t="shared" si="81"/>
        <v>tier - 3</v>
      </c>
      <c r="O891" s="44" t="str">
        <f t="shared" si="82"/>
        <v>6-Jun-1965</v>
      </c>
      <c r="P891" s="29">
        <f t="shared" si="83"/>
        <v>58</v>
      </c>
    </row>
    <row r="892" spans="2:16" ht="15.75" customHeight="1" x14ac:dyDescent="0.3">
      <c r="B892" s="12" t="s">
        <v>5274</v>
      </c>
      <c r="C892" s="27">
        <v>1965</v>
      </c>
      <c r="D892" s="13" t="s">
        <v>8315</v>
      </c>
      <c r="E892" s="27">
        <v>25</v>
      </c>
      <c r="F892" s="27">
        <v>0</v>
      </c>
      <c r="G892" s="43">
        <v>7318.21</v>
      </c>
      <c r="H892" s="27" t="s">
        <v>8311</v>
      </c>
      <c r="I892" s="27" t="s">
        <v>8314</v>
      </c>
      <c r="J892" s="27" t="s">
        <v>8312</v>
      </c>
      <c r="K892" s="13" t="str">
        <f t="shared" si="78"/>
        <v>Jun</v>
      </c>
      <c r="L892" s="27">
        <f t="shared" si="79"/>
        <v>1965</v>
      </c>
      <c r="M892" s="27" t="str">
        <f t="shared" si="80"/>
        <v>tier - 3</v>
      </c>
      <c r="N892" s="27" t="str">
        <f t="shared" si="81"/>
        <v>tier - 1</v>
      </c>
      <c r="O892" s="44" t="str">
        <f t="shared" si="82"/>
        <v>25-Jun-1965</v>
      </c>
      <c r="P892" s="29">
        <f t="shared" si="83"/>
        <v>58</v>
      </c>
    </row>
    <row r="893" spans="2:16" ht="15.75" customHeight="1" x14ac:dyDescent="0.3">
      <c r="B893" s="12" t="s">
        <v>5272</v>
      </c>
      <c r="C893" s="27">
        <v>1972</v>
      </c>
      <c r="D893" s="13" t="s">
        <v>8319</v>
      </c>
      <c r="E893" s="27">
        <v>11</v>
      </c>
      <c r="F893" s="27">
        <v>0</v>
      </c>
      <c r="G893" s="43">
        <v>7318.22</v>
      </c>
      <c r="H893" s="27" t="s">
        <v>8310</v>
      </c>
      <c r="I893" s="27" t="s">
        <v>8311</v>
      </c>
      <c r="J893" s="27" t="s">
        <v>8317</v>
      </c>
      <c r="K893" s="13" t="str">
        <f t="shared" si="78"/>
        <v>Aug</v>
      </c>
      <c r="L893" s="27">
        <f t="shared" si="79"/>
        <v>1972</v>
      </c>
      <c r="M893" s="27" t="str">
        <f t="shared" si="80"/>
        <v>tier - 2</v>
      </c>
      <c r="N893" s="27" t="str">
        <f t="shared" si="81"/>
        <v>tier - 3</v>
      </c>
      <c r="O893" s="44" t="str">
        <f t="shared" si="82"/>
        <v>11-Aug-1972</v>
      </c>
      <c r="P893" s="29">
        <f t="shared" si="83"/>
        <v>51</v>
      </c>
    </row>
    <row r="894" spans="2:16" ht="15.75" customHeight="1" x14ac:dyDescent="0.3">
      <c r="B894" s="12" t="s">
        <v>5268</v>
      </c>
      <c r="C894" s="27">
        <v>1965</v>
      </c>
      <c r="D894" s="13" t="s">
        <v>8309</v>
      </c>
      <c r="E894" s="27">
        <v>11</v>
      </c>
      <c r="F894" s="27">
        <v>0</v>
      </c>
      <c r="G894" s="43">
        <v>7322.86</v>
      </c>
      <c r="H894" s="27" t="s">
        <v>8311</v>
      </c>
      <c r="I894" s="27" t="s">
        <v>8311</v>
      </c>
      <c r="J894" s="27" t="s">
        <v>8317</v>
      </c>
      <c r="K894" s="13" t="str">
        <f t="shared" si="78"/>
        <v>Jul</v>
      </c>
      <c r="L894" s="27">
        <f t="shared" si="79"/>
        <v>1965</v>
      </c>
      <c r="M894" s="27" t="str">
        <f t="shared" si="80"/>
        <v>tier - 3</v>
      </c>
      <c r="N894" s="27" t="str">
        <f t="shared" si="81"/>
        <v>tier - 3</v>
      </c>
      <c r="O894" s="44" t="str">
        <f t="shared" si="82"/>
        <v>11-Jul-1965</v>
      </c>
      <c r="P894" s="29">
        <f t="shared" si="83"/>
        <v>58</v>
      </c>
    </row>
    <row r="895" spans="2:16" ht="15.75" customHeight="1" x14ac:dyDescent="0.3">
      <c r="B895" s="12" t="s">
        <v>5265</v>
      </c>
      <c r="C895" s="27">
        <v>2004</v>
      </c>
      <c r="D895" s="13" t="s">
        <v>8313</v>
      </c>
      <c r="E895" s="27">
        <v>15</v>
      </c>
      <c r="F895" s="27">
        <v>0</v>
      </c>
      <c r="G895" s="43">
        <v>7323.73</v>
      </c>
      <c r="H895" s="27" t="s">
        <v>8310</v>
      </c>
      <c r="I895" s="27" t="s">
        <v>8310</v>
      </c>
      <c r="J895" s="27" t="s">
        <v>8329</v>
      </c>
      <c r="K895" s="13" t="str">
        <f t="shared" si="78"/>
        <v>Nov</v>
      </c>
      <c r="L895" s="27">
        <f t="shared" si="79"/>
        <v>2004</v>
      </c>
      <c r="M895" s="27" t="str">
        <f t="shared" si="80"/>
        <v>tier - 2</v>
      </c>
      <c r="N895" s="27" t="str">
        <f t="shared" si="81"/>
        <v>tier - 2</v>
      </c>
      <c r="O895" s="44" t="str">
        <f t="shared" si="82"/>
        <v>15-Nov-2004</v>
      </c>
      <c r="P895" s="29">
        <f t="shared" si="83"/>
        <v>19</v>
      </c>
    </row>
    <row r="896" spans="2:16" ht="15.75" customHeight="1" x14ac:dyDescent="0.3">
      <c r="B896" s="12" t="s">
        <v>5262</v>
      </c>
      <c r="C896" s="27">
        <v>1979</v>
      </c>
      <c r="D896" s="13" t="s">
        <v>8315</v>
      </c>
      <c r="E896" s="27">
        <v>19</v>
      </c>
      <c r="F896" s="27">
        <v>0</v>
      </c>
      <c r="G896" s="43">
        <v>7325.05</v>
      </c>
      <c r="H896" s="27" t="s">
        <v>8310</v>
      </c>
      <c r="I896" s="27" t="s">
        <v>8311</v>
      </c>
      <c r="J896" s="27" t="s">
        <v>8329</v>
      </c>
      <c r="K896" s="13" t="str">
        <f t="shared" si="78"/>
        <v>Jun</v>
      </c>
      <c r="L896" s="27">
        <f t="shared" si="79"/>
        <v>1979</v>
      </c>
      <c r="M896" s="27" t="str">
        <f t="shared" si="80"/>
        <v>tier - 2</v>
      </c>
      <c r="N896" s="27" t="str">
        <f t="shared" si="81"/>
        <v>tier - 3</v>
      </c>
      <c r="O896" s="44" t="str">
        <f t="shared" si="82"/>
        <v>19-Jun-1979</v>
      </c>
      <c r="P896" s="29">
        <f t="shared" si="83"/>
        <v>44</v>
      </c>
    </row>
    <row r="897" spans="2:16" ht="15.75" customHeight="1" x14ac:dyDescent="0.3">
      <c r="B897" s="12" t="s">
        <v>5259</v>
      </c>
      <c r="C897" s="27">
        <v>1984</v>
      </c>
      <c r="D897" s="13" t="s">
        <v>8309</v>
      </c>
      <c r="E897" s="27">
        <v>25</v>
      </c>
      <c r="F897" s="27">
        <v>3</v>
      </c>
      <c r="G897" s="43">
        <v>7325.47</v>
      </c>
      <c r="H897" s="27" t="s">
        <v>8310</v>
      </c>
      <c r="I897" s="27" t="s">
        <v>8314</v>
      </c>
      <c r="J897" s="27" t="s">
        <v>8317</v>
      </c>
      <c r="K897" s="13" t="str">
        <f t="shared" si="78"/>
        <v>Jul</v>
      </c>
      <c r="L897" s="27">
        <f t="shared" si="79"/>
        <v>1984</v>
      </c>
      <c r="M897" s="27" t="str">
        <f t="shared" si="80"/>
        <v>tier - 2</v>
      </c>
      <c r="N897" s="27" t="str">
        <f t="shared" si="81"/>
        <v>tier - 1</v>
      </c>
      <c r="O897" s="44" t="str">
        <f t="shared" si="82"/>
        <v>25-Jul-1984</v>
      </c>
      <c r="P897" s="29">
        <f t="shared" si="83"/>
        <v>39</v>
      </c>
    </row>
    <row r="898" spans="2:16" ht="15.75" customHeight="1" x14ac:dyDescent="0.3">
      <c r="B898" s="12" t="s">
        <v>5256</v>
      </c>
      <c r="C898" s="27">
        <v>1979</v>
      </c>
      <c r="D898" s="13" t="s">
        <v>8316</v>
      </c>
      <c r="E898" s="27">
        <v>19</v>
      </c>
      <c r="F898" s="27">
        <v>1</v>
      </c>
      <c r="G898" s="43">
        <v>7337.75</v>
      </c>
      <c r="H898" s="27" t="s">
        <v>8310</v>
      </c>
      <c r="I898" s="27" t="s">
        <v>8311</v>
      </c>
      <c r="J898" s="27" t="s">
        <v>8321</v>
      </c>
      <c r="K898" s="13" t="str">
        <f t="shared" si="78"/>
        <v>Sep</v>
      </c>
      <c r="L898" s="27">
        <f t="shared" si="79"/>
        <v>1979</v>
      </c>
      <c r="M898" s="27" t="str">
        <f t="shared" si="80"/>
        <v>tier - 2</v>
      </c>
      <c r="N898" s="27" t="str">
        <f t="shared" si="81"/>
        <v>tier - 3</v>
      </c>
      <c r="O898" s="44" t="str">
        <f t="shared" si="82"/>
        <v>19-Sep-1979</v>
      </c>
      <c r="P898" s="29">
        <f t="shared" si="83"/>
        <v>44</v>
      </c>
    </row>
    <row r="899" spans="2:16" ht="15.75" customHeight="1" x14ac:dyDescent="0.3">
      <c r="B899" s="12" t="s">
        <v>5252</v>
      </c>
      <c r="C899" s="27">
        <v>1986</v>
      </c>
      <c r="D899" s="13" t="s">
        <v>8315</v>
      </c>
      <c r="E899" s="27">
        <v>15</v>
      </c>
      <c r="F899" s="27">
        <v>3</v>
      </c>
      <c r="G899" s="43">
        <v>7339.93</v>
      </c>
      <c r="H899" s="27" t="s">
        <v>8310</v>
      </c>
      <c r="I899" s="27" t="s">
        <v>8310</v>
      </c>
      <c r="J899" s="27" t="s">
        <v>8317</v>
      </c>
      <c r="K899" s="13" t="str">
        <f t="shared" ref="K899:K962" si="84">IF(D899="?", "Sep",D899)</f>
        <v>Jun</v>
      </c>
      <c r="L899" s="27">
        <f t="shared" ref="L899:L962" si="85">IF(C899="?","1983",C899)</f>
        <v>1986</v>
      </c>
      <c r="M899" s="27" t="str">
        <f t="shared" ref="M899:M962" si="86">IF(H899="?", "tier - 2",H899)</f>
        <v>tier - 2</v>
      </c>
      <c r="N899" s="27" t="str">
        <f t="shared" ref="N899:N962" si="87">IF(I899="?", "tier - 2", I899)</f>
        <v>tier - 2</v>
      </c>
      <c r="O899" s="44" t="str">
        <f t="shared" ref="O899:O962" si="88">CONCATENATE(E899&amp;"-"&amp;K899&amp;"-"&amp;L899)</f>
        <v>15-Jun-1986</v>
      </c>
      <c r="P899" s="29">
        <f t="shared" ref="P899:P962" si="89">2023-L899</f>
        <v>37</v>
      </c>
    </row>
    <row r="900" spans="2:16" ht="15.75" customHeight="1" x14ac:dyDescent="0.3">
      <c r="B900" s="12" t="s">
        <v>5249</v>
      </c>
      <c r="C900" s="27">
        <v>1977</v>
      </c>
      <c r="D900" s="13" t="s">
        <v>8318</v>
      </c>
      <c r="E900" s="27">
        <v>18</v>
      </c>
      <c r="F900" s="27">
        <v>0</v>
      </c>
      <c r="G900" s="43">
        <v>7345.08</v>
      </c>
      <c r="H900" s="27" t="s">
        <v>8310</v>
      </c>
      <c r="I900" s="27" t="s">
        <v>8314</v>
      </c>
      <c r="J900" s="27" t="s">
        <v>8321</v>
      </c>
      <c r="K900" s="13" t="str">
        <f t="shared" si="84"/>
        <v>Dec</v>
      </c>
      <c r="L900" s="27">
        <f t="shared" si="85"/>
        <v>1977</v>
      </c>
      <c r="M900" s="27" t="str">
        <f t="shared" si="86"/>
        <v>tier - 2</v>
      </c>
      <c r="N900" s="27" t="str">
        <f t="shared" si="87"/>
        <v>tier - 1</v>
      </c>
      <c r="O900" s="44" t="str">
        <f t="shared" si="88"/>
        <v>18-Dec-1977</v>
      </c>
      <c r="P900" s="29">
        <f t="shared" si="89"/>
        <v>46</v>
      </c>
    </row>
    <row r="901" spans="2:16" ht="15.75" customHeight="1" x14ac:dyDescent="0.3">
      <c r="B901" s="12" t="s">
        <v>5246</v>
      </c>
      <c r="C901" s="27">
        <v>1979</v>
      </c>
      <c r="D901" s="13" t="s">
        <v>8315</v>
      </c>
      <c r="E901" s="27">
        <v>26</v>
      </c>
      <c r="F901" s="27">
        <v>1</v>
      </c>
      <c r="G901" s="43">
        <v>7345.73</v>
      </c>
      <c r="H901" s="27" t="s">
        <v>8310</v>
      </c>
      <c r="I901" s="27" t="s">
        <v>8314</v>
      </c>
      <c r="J901" s="27" t="s">
        <v>8312</v>
      </c>
      <c r="K901" s="13" t="str">
        <f t="shared" si="84"/>
        <v>Jun</v>
      </c>
      <c r="L901" s="27">
        <f t="shared" si="85"/>
        <v>1979</v>
      </c>
      <c r="M901" s="27" t="str">
        <f t="shared" si="86"/>
        <v>tier - 2</v>
      </c>
      <c r="N901" s="27" t="str">
        <f t="shared" si="87"/>
        <v>tier - 1</v>
      </c>
      <c r="O901" s="44" t="str">
        <f t="shared" si="88"/>
        <v>26-Jun-1979</v>
      </c>
      <c r="P901" s="29">
        <f t="shared" si="89"/>
        <v>44</v>
      </c>
    </row>
    <row r="902" spans="2:16" ht="15.75" customHeight="1" x14ac:dyDescent="0.3">
      <c r="B902" s="12" t="s">
        <v>5243</v>
      </c>
      <c r="C902" s="27">
        <v>1977</v>
      </c>
      <c r="D902" s="13" t="s">
        <v>8318</v>
      </c>
      <c r="E902" s="27">
        <v>1</v>
      </c>
      <c r="F902" s="27">
        <v>0</v>
      </c>
      <c r="G902" s="43">
        <v>7348.14</v>
      </c>
      <c r="H902" s="27" t="s">
        <v>8310</v>
      </c>
      <c r="I902" s="27" t="s">
        <v>8314</v>
      </c>
      <c r="J902" s="27" t="s">
        <v>8321</v>
      </c>
      <c r="K902" s="13" t="str">
        <f t="shared" si="84"/>
        <v>Dec</v>
      </c>
      <c r="L902" s="27">
        <f t="shared" si="85"/>
        <v>1977</v>
      </c>
      <c r="M902" s="27" t="str">
        <f t="shared" si="86"/>
        <v>tier - 2</v>
      </c>
      <c r="N902" s="27" t="str">
        <f t="shared" si="87"/>
        <v>tier - 1</v>
      </c>
      <c r="O902" s="44" t="str">
        <f t="shared" si="88"/>
        <v>1-Dec-1977</v>
      </c>
      <c r="P902" s="29">
        <f t="shared" si="89"/>
        <v>46</v>
      </c>
    </row>
    <row r="903" spans="2:16" ht="15.75" customHeight="1" x14ac:dyDescent="0.3">
      <c r="B903" s="12" t="s">
        <v>5239</v>
      </c>
      <c r="C903" s="27">
        <v>1993</v>
      </c>
      <c r="D903" s="13" t="s">
        <v>8320</v>
      </c>
      <c r="E903" s="27">
        <v>5</v>
      </c>
      <c r="F903" s="27">
        <v>0</v>
      </c>
      <c r="G903" s="43">
        <v>7349.12</v>
      </c>
      <c r="H903" s="27" t="s">
        <v>8310</v>
      </c>
      <c r="I903" s="27" t="s">
        <v>8310</v>
      </c>
      <c r="J903" s="27" t="s">
        <v>8332</v>
      </c>
      <c r="K903" s="13" t="str">
        <f t="shared" si="84"/>
        <v>Oct</v>
      </c>
      <c r="L903" s="27">
        <f t="shared" si="85"/>
        <v>1993</v>
      </c>
      <c r="M903" s="27" t="str">
        <f t="shared" si="86"/>
        <v>tier - 2</v>
      </c>
      <c r="N903" s="27" t="str">
        <f t="shared" si="87"/>
        <v>tier - 2</v>
      </c>
      <c r="O903" s="44" t="str">
        <f t="shared" si="88"/>
        <v>5-Oct-1993</v>
      </c>
      <c r="P903" s="29">
        <f t="shared" si="89"/>
        <v>30</v>
      </c>
    </row>
    <row r="904" spans="2:16" ht="15.75" customHeight="1" x14ac:dyDescent="0.3">
      <c r="B904" s="12" t="s">
        <v>5236</v>
      </c>
      <c r="C904" s="27">
        <v>1983</v>
      </c>
      <c r="D904" s="13" t="s">
        <v>8315</v>
      </c>
      <c r="E904" s="27">
        <v>21</v>
      </c>
      <c r="F904" s="27">
        <v>3</v>
      </c>
      <c r="G904" s="43">
        <v>7357.49</v>
      </c>
      <c r="H904" s="27" t="s">
        <v>8310</v>
      </c>
      <c r="I904" s="27" t="s">
        <v>8310</v>
      </c>
      <c r="J904" s="27" t="s">
        <v>8317</v>
      </c>
      <c r="K904" s="13" t="str">
        <f t="shared" si="84"/>
        <v>Jun</v>
      </c>
      <c r="L904" s="27">
        <f t="shared" si="85"/>
        <v>1983</v>
      </c>
      <c r="M904" s="27" t="str">
        <f t="shared" si="86"/>
        <v>tier - 2</v>
      </c>
      <c r="N904" s="27" t="str">
        <f t="shared" si="87"/>
        <v>tier - 2</v>
      </c>
      <c r="O904" s="44" t="str">
        <f t="shared" si="88"/>
        <v>21-Jun-1983</v>
      </c>
      <c r="P904" s="29">
        <f t="shared" si="89"/>
        <v>40</v>
      </c>
    </row>
    <row r="905" spans="2:16" ht="15.75" customHeight="1" x14ac:dyDescent="0.3">
      <c r="B905" s="12" t="s">
        <v>5233</v>
      </c>
      <c r="C905" s="27">
        <v>1981</v>
      </c>
      <c r="D905" s="13" t="s">
        <v>8309</v>
      </c>
      <c r="E905" s="27">
        <v>16</v>
      </c>
      <c r="F905" s="27">
        <v>1</v>
      </c>
      <c r="G905" s="43">
        <v>7358.18</v>
      </c>
      <c r="H905" s="27" t="s">
        <v>8310</v>
      </c>
      <c r="I905" s="27" t="s">
        <v>8311</v>
      </c>
      <c r="J905" s="27" t="s">
        <v>8329</v>
      </c>
      <c r="K905" s="13" t="str">
        <f t="shared" si="84"/>
        <v>Jul</v>
      </c>
      <c r="L905" s="27">
        <f t="shared" si="85"/>
        <v>1981</v>
      </c>
      <c r="M905" s="27" t="str">
        <f t="shared" si="86"/>
        <v>tier - 2</v>
      </c>
      <c r="N905" s="27" t="str">
        <f t="shared" si="87"/>
        <v>tier - 3</v>
      </c>
      <c r="O905" s="44" t="str">
        <f t="shared" si="88"/>
        <v>16-Jul-1981</v>
      </c>
      <c r="P905" s="29">
        <f t="shared" si="89"/>
        <v>42</v>
      </c>
    </row>
    <row r="906" spans="2:16" ht="15.75" customHeight="1" x14ac:dyDescent="0.3">
      <c r="B906" s="12" t="s">
        <v>5229</v>
      </c>
      <c r="C906" s="27">
        <v>1965</v>
      </c>
      <c r="D906" s="13" t="s">
        <v>8318</v>
      </c>
      <c r="E906" s="27">
        <v>9</v>
      </c>
      <c r="F906" s="27">
        <v>0</v>
      </c>
      <c r="G906" s="43">
        <v>7362.31</v>
      </c>
      <c r="H906" s="27" t="s">
        <v>8311</v>
      </c>
      <c r="I906" s="27" t="s">
        <v>8311</v>
      </c>
      <c r="J906" s="27" t="s">
        <v>8312</v>
      </c>
      <c r="K906" s="13" t="str">
        <f t="shared" si="84"/>
        <v>Dec</v>
      </c>
      <c r="L906" s="27">
        <f t="shared" si="85"/>
        <v>1965</v>
      </c>
      <c r="M906" s="27" t="str">
        <f t="shared" si="86"/>
        <v>tier - 3</v>
      </c>
      <c r="N906" s="27" t="str">
        <f t="shared" si="87"/>
        <v>tier - 3</v>
      </c>
      <c r="O906" s="44" t="str">
        <f t="shared" si="88"/>
        <v>9-Dec-1965</v>
      </c>
      <c r="P906" s="29">
        <f t="shared" si="89"/>
        <v>58</v>
      </c>
    </row>
    <row r="907" spans="2:16" ht="15.75" customHeight="1" x14ac:dyDescent="0.3">
      <c r="B907" s="12" t="s">
        <v>5226</v>
      </c>
      <c r="C907" s="27">
        <v>1981</v>
      </c>
      <c r="D907" s="13" t="s">
        <v>8313</v>
      </c>
      <c r="E907" s="27">
        <v>24</v>
      </c>
      <c r="F907" s="27">
        <v>2</v>
      </c>
      <c r="G907" s="43">
        <v>7371.77</v>
      </c>
      <c r="H907" s="27" t="s">
        <v>8310</v>
      </c>
      <c r="I907" s="27" t="s">
        <v>8314</v>
      </c>
      <c r="J907" s="27" t="s">
        <v>8321</v>
      </c>
      <c r="K907" s="13" t="str">
        <f t="shared" si="84"/>
        <v>Nov</v>
      </c>
      <c r="L907" s="27">
        <f t="shared" si="85"/>
        <v>1981</v>
      </c>
      <c r="M907" s="27" t="str">
        <f t="shared" si="86"/>
        <v>tier - 2</v>
      </c>
      <c r="N907" s="27" t="str">
        <f t="shared" si="87"/>
        <v>tier - 1</v>
      </c>
      <c r="O907" s="44" t="str">
        <f t="shared" si="88"/>
        <v>24-Nov-1981</v>
      </c>
      <c r="P907" s="29">
        <f t="shared" si="89"/>
        <v>42</v>
      </c>
    </row>
    <row r="908" spans="2:16" ht="15.75" customHeight="1" x14ac:dyDescent="0.3">
      <c r="B908" s="12" t="s">
        <v>5222</v>
      </c>
      <c r="C908" s="27">
        <v>1993</v>
      </c>
      <c r="D908" s="13" t="s">
        <v>8309</v>
      </c>
      <c r="E908" s="27">
        <v>22</v>
      </c>
      <c r="F908" s="27">
        <v>0</v>
      </c>
      <c r="G908" s="43">
        <v>7388.85</v>
      </c>
      <c r="H908" s="27" t="s">
        <v>8310</v>
      </c>
      <c r="I908" s="27" t="s">
        <v>8310</v>
      </c>
      <c r="J908" s="27" t="s">
        <v>8335</v>
      </c>
      <c r="K908" s="13" t="str">
        <f t="shared" si="84"/>
        <v>Jul</v>
      </c>
      <c r="L908" s="27">
        <f t="shared" si="85"/>
        <v>1993</v>
      </c>
      <c r="M908" s="27" t="str">
        <f t="shared" si="86"/>
        <v>tier - 2</v>
      </c>
      <c r="N908" s="27" t="str">
        <f t="shared" si="87"/>
        <v>tier - 2</v>
      </c>
      <c r="O908" s="44" t="str">
        <f t="shared" si="88"/>
        <v>22-Jul-1993</v>
      </c>
      <c r="P908" s="29">
        <f t="shared" si="89"/>
        <v>30</v>
      </c>
    </row>
    <row r="909" spans="2:16" ht="15.75" customHeight="1" x14ac:dyDescent="0.3">
      <c r="B909" s="12" t="s">
        <v>5218</v>
      </c>
      <c r="C909" s="27">
        <v>1965</v>
      </c>
      <c r="D909" s="13" t="s">
        <v>8318</v>
      </c>
      <c r="E909" s="27">
        <v>5</v>
      </c>
      <c r="F909" s="27">
        <v>0</v>
      </c>
      <c r="G909" s="43">
        <v>7403.98</v>
      </c>
      <c r="H909" s="27" t="s">
        <v>8311</v>
      </c>
      <c r="I909" s="27" t="s">
        <v>8310</v>
      </c>
      <c r="J909" s="27" t="s">
        <v>8312</v>
      </c>
      <c r="K909" s="13" t="str">
        <f t="shared" si="84"/>
        <v>Dec</v>
      </c>
      <c r="L909" s="27">
        <f t="shared" si="85"/>
        <v>1965</v>
      </c>
      <c r="M909" s="27" t="str">
        <f t="shared" si="86"/>
        <v>tier - 3</v>
      </c>
      <c r="N909" s="27" t="str">
        <f t="shared" si="87"/>
        <v>tier - 2</v>
      </c>
      <c r="O909" s="44" t="str">
        <f t="shared" si="88"/>
        <v>5-Dec-1965</v>
      </c>
      <c r="P909" s="29">
        <f t="shared" si="89"/>
        <v>58</v>
      </c>
    </row>
    <row r="910" spans="2:16" ht="15.75" customHeight="1" x14ac:dyDescent="0.3">
      <c r="B910" s="12" t="s">
        <v>5216</v>
      </c>
      <c r="C910" s="27">
        <v>1983</v>
      </c>
      <c r="D910" s="13" t="s">
        <v>8316</v>
      </c>
      <c r="E910" s="27">
        <v>19</v>
      </c>
      <c r="F910" s="27">
        <v>3</v>
      </c>
      <c r="G910" s="43">
        <v>7418.52</v>
      </c>
      <c r="H910" s="27" t="s">
        <v>8310</v>
      </c>
      <c r="I910" s="27" t="s">
        <v>8310</v>
      </c>
      <c r="J910" s="27" t="s">
        <v>8321</v>
      </c>
      <c r="K910" s="13" t="str">
        <f t="shared" si="84"/>
        <v>Sep</v>
      </c>
      <c r="L910" s="27">
        <f t="shared" si="85"/>
        <v>1983</v>
      </c>
      <c r="M910" s="27" t="str">
        <f t="shared" si="86"/>
        <v>tier - 2</v>
      </c>
      <c r="N910" s="27" t="str">
        <f t="shared" si="87"/>
        <v>tier - 2</v>
      </c>
      <c r="O910" s="44" t="str">
        <f t="shared" si="88"/>
        <v>19-Sep-1983</v>
      </c>
      <c r="P910" s="29">
        <f t="shared" si="89"/>
        <v>40</v>
      </c>
    </row>
    <row r="911" spans="2:16" ht="15.75" customHeight="1" x14ac:dyDescent="0.3">
      <c r="B911" s="12" t="s">
        <v>5212</v>
      </c>
      <c r="C911" s="27">
        <v>1978</v>
      </c>
      <c r="D911" s="13" t="s">
        <v>8313</v>
      </c>
      <c r="E911" s="27">
        <v>12</v>
      </c>
      <c r="F911" s="27">
        <v>0</v>
      </c>
      <c r="G911" s="43">
        <v>7419.48</v>
      </c>
      <c r="H911" s="27" t="s">
        <v>8310</v>
      </c>
      <c r="I911" s="27" t="s">
        <v>8310</v>
      </c>
      <c r="J911" s="27" t="s">
        <v>8317</v>
      </c>
      <c r="K911" s="13" t="str">
        <f t="shared" si="84"/>
        <v>Nov</v>
      </c>
      <c r="L911" s="27">
        <f t="shared" si="85"/>
        <v>1978</v>
      </c>
      <c r="M911" s="27" t="str">
        <f t="shared" si="86"/>
        <v>tier - 2</v>
      </c>
      <c r="N911" s="27" t="str">
        <f t="shared" si="87"/>
        <v>tier - 2</v>
      </c>
      <c r="O911" s="44" t="str">
        <f t="shared" si="88"/>
        <v>12-Nov-1978</v>
      </c>
      <c r="P911" s="29">
        <f t="shared" si="89"/>
        <v>45</v>
      </c>
    </row>
    <row r="912" spans="2:16" ht="15.75" customHeight="1" x14ac:dyDescent="0.3">
      <c r="B912" s="12" t="s">
        <v>5209</v>
      </c>
      <c r="C912" s="27">
        <v>1978</v>
      </c>
      <c r="D912" s="13" t="s">
        <v>8318</v>
      </c>
      <c r="E912" s="27">
        <v>2</v>
      </c>
      <c r="F912" s="27">
        <v>0</v>
      </c>
      <c r="G912" s="43">
        <v>7421.19</v>
      </c>
      <c r="H912" s="27" t="s">
        <v>8310</v>
      </c>
      <c r="I912" s="27" t="s">
        <v>8311</v>
      </c>
      <c r="J912" s="27" t="s">
        <v>8317</v>
      </c>
      <c r="K912" s="13" t="str">
        <f t="shared" si="84"/>
        <v>Dec</v>
      </c>
      <c r="L912" s="27">
        <f t="shared" si="85"/>
        <v>1978</v>
      </c>
      <c r="M912" s="27" t="str">
        <f t="shared" si="86"/>
        <v>tier - 2</v>
      </c>
      <c r="N912" s="27" t="str">
        <f t="shared" si="87"/>
        <v>tier - 3</v>
      </c>
      <c r="O912" s="44" t="str">
        <f t="shared" si="88"/>
        <v>2-Dec-1978</v>
      </c>
      <c r="P912" s="29">
        <f t="shared" si="89"/>
        <v>45</v>
      </c>
    </row>
    <row r="913" spans="2:16" ht="15.75" customHeight="1" x14ac:dyDescent="0.3">
      <c r="B913" s="12" t="s">
        <v>5206</v>
      </c>
      <c r="C913" s="27">
        <v>1977</v>
      </c>
      <c r="D913" s="13" t="s">
        <v>8319</v>
      </c>
      <c r="E913" s="27">
        <v>25</v>
      </c>
      <c r="F913" s="27">
        <v>1</v>
      </c>
      <c r="G913" s="43">
        <v>7441.05</v>
      </c>
      <c r="H913" s="27" t="s">
        <v>8311</v>
      </c>
      <c r="I913" s="27" t="s">
        <v>8310</v>
      </c>
      <c r="J913" s="27" t="s">
        <v>8321</v>
      </c>
      <c r="K913" s="13" t="str">
        <f t="shared" si="84"/>
        <v>Aug</v>
      </c>
      <c r="L913" s="27">
        <f t="shared" si="85"/>
        <v>1977</v>
      </c>
      <c r="M913" s="27" t="str">
        <f t="shared" si="86"/>
        <v>tier - 3</v>
      </c>
      <c r="N913" s="27" t="str">
        <f t="shared" si="87"/>
        <v>tier - 2</v>
      </c>
      <c r="O913" s="44" t="str">
        <f t="shared" si="88"/>
        <v>25-Aug-1977</v>
      </c>
      <c r="P913" s="29">
        <f t="shared" si="89"/>
        <v>46</v>
      </c>
    </row>
    <row r="914" spans="2:16" ht="15.75" customHeight="1" x14ac:dyDescent="0.3">
      <c r="B914" s="12" t="s">
        <v>5202</v>
      </c>
      <c r="C914" s="27">
        <v>1979</v>
      </c>
      <c r="D914" s="13" t="s">
        <v>8316</v>
      </c>
      <c r="E914" s="27">
        <v>1</v>
      </c>
      <c r="F914" s="27">
        <v>2</v>
      </c>
      <c r="G914" s="43">
        <v>7441.5</v>
      </c>
      <c r="H914" s="27" t="s">
        <v>8311</v>
      </c>
      <c r="I914" s="27" t="s">
        <v>8310</v>
      </c>
      <c r="J914" s="27" t="s">
        <v>8321</v>
      </c>
      <c r="K914" s="13" t="str">
        <f t="shared" si="84"/>
        <v>Sep</v>
      </c>
      <c r="L914" s="27">
        <f t="shared" si="85"/>
        <v>1979</v>
      </c>
      <c r="M914" s="27" t="str">
        <f t="shared" si="86"/>
        <v>tier - 3</v>
      </c>
      <c r="N914" s="27" t="str">
        <f t="shared" si="87"/>
        <v>tier - 2</v>
      </c>
      <c r="O914" s="44" t="str">
        <f t="shared" si="88"/>
        <v>1-Sep-1979</v>
      </c>
      <c r="P914" s="29">
        <f t="shared" si="89"/>
        <v>44</v>
      </c>
    </row>
    <row r="915" spans="2:16" ht="15.75" customHeight="1" x14ac:dyDescent="0.3">
      <c r="B915" s="12" t="s">
        <v>5198</v>
      </c>
      <c r="C915" s="27">
        <v>1980</v>
      </c>
      <c r="D915" s="13" t="s">
        <v>8309</v>
      </c>
      <c r="E915" s="27">
        <v>7</v>
      </c>
      <c r="F915" s="27">
        <v>1</v>
      </c>
      <c r="G915" s="43">
        <v>7443.64</v>
      </c>
      <c r="H915" s="27" t="s">
        <v>8310</v>
      </c>
      <c r="I915" s="27" t="s">
        <v>8311</v>
      </c>
      <c r="J915" s="27" t="s">
        <v>8317</v>
      </c>
      <c r="K915" s="13" t="str">
        <f t="shared" si="84"/>
        <v>Jul</v>
      </c>
      <c r="L915" s="27">
        <f t="shared" si="85"/>
        <v>1980</v>
      </c>
      <c r="M915" s="27" t="str">
        <f t="shared" si="86"/>
        <v>tier - 2</v>
      </c>
      <c r="N915" s="27" t="str">
        <f t="shared" si="87"/>
        <v>tier - 3</v>
      </c>
      <c r="O915" s="44" t="str">
        <f t="shared" si="88"/>
        <v>7-Jul-1980</v>
      </c>
      <c r="P915" s="29">
        <f t="shared" si="89"/>
        <v>43</v>
      </c>
    </row>
    <row r="916" spans="2:16" ht="15.75" customHeight="1" x14ac:dyDescent="0.3">
      <c r="B916" s="12" t="s">
        <v>5194</v>
      </c>
      <c r="C916" s="27">
        <v>1977</v>
      </c>
      <c r="D916" s="13" t="s">
        <v>8316</v>
      </c>
      <c r="E916" s="27">
        <v>25</v>
      </c>
      <c r="F916" s="27">
        <v>1</v>
      </c>
      <c r="G916" s="43">
        <v>7445.92</v>
      </c>
      <c r="H916" s="27" t="s">
        <v>8311</v>
      </c>
      <c r="I916" s="27" t="s">
        <v>8314</v>
      </c>
      <c r="J916" s="27" t="s">
        <v>8321</v>
      </c>
      <c r="K916" s="13" t="str">
        <f t="shared" si="84"/>
        <v>Sep</v>
      </c>
      <c r="L916" s="27">
        <f t="shared" si="85"/>
        <v>1977</v>
      </c>
      <c r="M916" s="27" t="str">
        <f t="shared" si="86"/>
        <v>tier - 3</v>
      </c>
      <c r="N916" s="27" t="str">
        <f t="shared" si="87"/>
        <v>tier - 1</v>
      </c>
      <c r="O916" s="44" t="str">
        <f t="shared" si="88"/>
        <v>25-Sep-1977</v>
      </c>
      <c r="P916" s="29">
        <f t="shared" si="89"/>
        <v>46</v>
      </c>
    </row>
    <row r="917" spans="2:16" ht="15.75" customHeight="1" x14ac:dyDescent="0.3">
      <c r="B917" s="12" t="s">
        <v>5190</v>
      </c>
      <c r="C917" s="27">
        <v>1977</v>
      </c>
      <c r="D917" s="13" t="s">
        <v>8316</v>
      </c>
      <c r="E917" s="27">
        <v>30</v>
      </c>
      <c r="F917" s="27">
        <v>0</v>
      </c>
      <c r="G917" s="43">
        <v>7448.4</v>
      </c>
      <c r="H917" s="27" t="s">
        <v>8311</v>
      </c>
      <c r="I917" s="27" t="s">
        <v>8311</v>
      </c>
      <c r="J917" s="27" t="s">
        <v>8333</v>
      </c>
      <c r="K917" s="13" t="str">
        <f t="shared" si="84"/>
        <v>Sep</v>
      </c>
      <c r="L917" s="27">
        <f t="shared" si="85"/>
        <v>1977</v>
      </c>
      <c r="M917" s="27" t="str">
        <f t="shared" si="86"/>
        <v>tier - 3</v>
      </c>
      <c r="N917" s="27" t="str">
        <f t="shared" si="87"/>
        <v>tier - 3</v>
      </c>
      <c r="O917" s="44" t="str">
        <f t="shared" si="88"/>
        <v>30-Sep-1977</v>
      </c>
      <c r="P917" s="29">
        <f t="shared" si="89"/>
        <v>46</v>
      </c>
    </row>
    <row r="918" spans="2:16" ht="15.75" customHeight="1" x14ac:dyDescent="0.3">
      <c r="B918" s="12" t="s">
        <v>5186</v>
      </c>
      <c r="C918" s="27">
        <v>2001</v>
      </c>
      <c r="D918" s="13" t="s">
        <v>8315</v>
      </c>
      <c r="E918" s="27">
        <v>1</v>
      </c>
      <c r="F918" s="27">
        <v>0</v>
      </c>
      <c r="G918" s="43">
        <v>7450.36</v>
      </c>
      <c r="H918" s="27" t="s">
        <v>8310</v>
      </c>
      <c r="I918" s="27" t="s">
        <v>8310</v>
      </c>
      <c r="J918" s="27" t="s">
        <v>8317</v>
      </c>
      <c r="K918" s="13" t="str">
        <f t="shared" si="84"/>
        <v>Jun</v>
      </c>
      <c r="L918" s="27">
        <f t="shared" si="85"/>
        <v>2001</v>
      </c>
      <c r="M918" s="27" t="str">
        <f t="shared" si="86"/>
        <v>tier - 2</v>
      </c>
      <c r="N918" s="27" t="str">
        <f t="shared" si="87"/>
        <v>tier - 2</v>
      </c>
      <c r="O918" s="44" t="str">
        <f t="shared" si="88"/>
        <v>1-Jun-2001</v>
      </c>
      <c r="P918" s="29">
        <f t="shared" si="89"/>
        <v>22</v>
      </c>
    </row>
    <row r="919" spans="2:16" ht="15.75" customHeight="1" x14ac:dyDescent="0.3">
      <c r="B919" s="12" t="s">
        <v>5182</v>
      </c>
      <c r="C919" s="27">
        <v>1967</v>
      </c>
      <c r="D919" s="13" t="s">
        <v>8319</v>
      </c>
      <c r="E919" s="27">
        <v>4</v>
      </c>
      <c r="F919" s="27">
        <v>0</v>
      </c>
      <c r="G919" s="43">
        <v>7463.51</v>
      </c>
      <c r="H919" s="27" t="s">
        <v>8311</v>
      </c>
      <c r="I919" s="27" t="s">
        <v>8311</v>
      </c>
      <c r="J919" s="27" t="s">
        <v>8312</v>
      </c>
      <c r="K919" s="13" t="str">
        <f t="shared" si="84"/>
        <v>Aug</v>
      </c>
      <c r="L919" s="27">
        <f t="shared" si="85"/>
        <v>1967</v>
      </c>
      <c r="M919" s="27" t="str">
        <f t="shared" si="86"/>
        <v>tier - 3</v>
      </c>
      <c r="N919" s="27" t="str">
        <f t="shared" si="87"/>
        <v>tier - 3</v>
      </c>
      <c r="O919" s="44" t="str">
        <f t="shared" si="88"/>
        <v>4-Aug-1967</v>
      </c>
      <c r="P919" s="29">
        <f t="shared" si="89"/>
        <v>56</v>
      </c>
    </row>
    <row r="920" spans="2:16" ht="15.75" customHeight="1" x14ac:dyDescent="0.3">
      <c r="B920" s="12" t="s">
        <v>5179</v>
      </c>
      <c r="C920" s="27">
        <v>1996</v>
      </c>
      <c r="D920" s="13" t="s">
        <v>8315</v>
      </c>
      <c r="E920" s="27">
        <v>14</v>
      </c>
      <c r="F920" s="27">
        <v>0</v>
      </c>
      <c r="G920" s="43">
        <v>7487.38</v>
      </c>
      <c r="H920" s="27" t="s">
        <v>8310</v>
      </c>
      <c r="I920" s="27" t="s">
        <v>8311</v>
      </c>
      <c r="J920" s="27" t="s">
        <v>8317</v>
      </c>
      <c r="K920" s="13" t="str">
        <f t="shared" si="84"/>
        <v>Jun</v>
      </c>
      <c r="L920" s="27">
        <f t="shared" si="85"/>
        <v>1996</v>
      </c>
      <c r="M920" s="27" t="str">
        <f t="shared" si="86"/>
        <v>tier - 2</v>
      </c>
      <c r="N920" s="27" t="str">
        <f t="shared" si="87"/>
        <v>tier - 3</v>
      </c>
      <c r="O920" s="44" t="str">
        <f t="shared" si="88"/>
        <v>14-Jun-1996</v>
      </c>
      <c r="P920" s="29">
        <f t="shared" si="89"/>
        <v>27</v>
      </c>
    </row>
    <row r="921" spans="2:16" ht="15.75" customHeight="1" x14ac:dyDescent="0.3">
      <c r="B921" s="12" t="s">
        <v>5176</v>
      </c>
      <c r="C921" s="27">
        <v>1988</v>
      </c>
      <c r="D921" s="13" t="s">
        <v>8318</v>
      </c>
      <c r="E921" s="27">
        <v>15</v>
      </c>
      <c r="F921" s="27">
        <v>3</v>
      </c>
      <c r="G921" s="43">
        <v>7494.63</v>
      </c>
      <c r="H921" s="27" t="s">
        <v>8310</v>
      </c>
      <c r="I921" s="27" t="s">
        <v>8311</v>
      </c>
      <c r="J921" s="27" t="s">
        <v>8328</v>
      </c>
      <c r="K921" s="13" t="str">
        <f t="shared" si="84"/>
        <v>Dec</v>
      </c>
      <c r="L921" s="27">
        <f t="shared" si="85"/>
        <v>1988</v>
      </c>
      <c r="M921" s="27" t="str">
        <f t="shared" si="86"/>
        <v>tier - 2</v>
      </c>
      <c r="N921" s="27" t="str">
        <f t="shared" si="87"/>
        <v>tier - 3</v>
      </c>
      <c r="O921" s="44" t="str">
        <f t="shared" si="88"/>
        <v>15-Dec-1988</v>
      </c>
      <c r="P921" s="29">
        <f t="shared" si="89"/>
        <v>35</v>
      </c>
    </row>
    <row r="922" spans="2:16" ht="15.75" customHeight="1" x14ac:dyDescent="0.3">
      <c r="B922" s="12" t="s">
        <v>5172</v>
      </c>
      <c r="C922" s="27">
        <v>1997</v>
      </c>
      <c r="D922" s="13" t="s">
        <v>8320</v>
      </c>
      <c r="E922" s="27">
        <v>28</v>
      </c>
      <c r="F922" s="27">
        <v>0</v>
      </c>
      <c r="G922" s="43">
        <v>7504.3</v>
      </c>
      <c r="H922" s="27" t="s">
        <v>8310</v>
      </c>
      <c r="I922" s="27" t="s">
        <v>8314</v>
      </c>
      <c r="J922" s="27" t="s">
        <v>8317</v>
      </c>
      <c r="K922" s="13" t="str">
        <f t="shared" si="84"/>
        <v>Oct</v>
      </c>
      <c r="L922" s="27">
        <f t="shared" si="85"/>
        <v>1997</v>
      </c>
      <c r="M922" s="27" t="str">
        <f t="shared" si="86"/>
        <v>tier - 2</v>
      </c>
      <c r="N922" s="27" t="str">
        <f t="shared" si="87"/>
        <v>tier - 1</v>
      </c>
      <c r="O922" s="44" t="str">
        <f t="shared" si="88"/>
        <v>28-Oct-1997</v>
      </c>
      <c r="P922" s="29">
        <f t="shared" si="89"/>
        <v>26</v>
      </c>
    </row>
    <row r="923" spans="2:16" ht="15.75" customHeight="1" x14ac:dyDescent="0.3">
      <c r="B923" s="12" t="s">
        <v>5169</v>
      </c>
      <c r="C923" s="27">
        <v>1983</v>
      </c>
      <c r="D923" s="13" t="s">
        <v>8309</v>
      </c>
      <c r="E923" s="27">
        <v>10</v>
      </c>
      <c r="F923" s="27">
        <v>4</v>
      </c>
      <c r="G923" s="43">
        <v>7512.27</v>
      </c>
      <c r="H923" s="27" t="s">
        <v>8311</v>
      </c>
      <c r="I923" s="27" t="s">
        <v>8310</v>
      </c>
      <c r="J923" s="27" t="s">
        <v>8321</v>
      </c>
      <c r="K923" s="13" t="str">
        <f t="shared" si="84"/>
        <v>Jul</v>
      </c>
      <c r="L923" s="27">
        <f t="shared" si="85"/>
        <v>1983</v>
      </c>
      <c r="M923" s="27" t="str">
        <f t="shared" si="86"/>
        <v>tier - 3</v>
      </c>
      <c r="N923" s="27" t="str">
        <f t="shared" si="87"/>
        <v>tier - 2</v>
      </c>
      <c r="O923" s="44" t="str">
        <f t="shared" si="88"/>
        <v>10-Jul-1983</v>
      </c>
      <c r="P923" s="29">
        <f t="shared" si="89"/>
        <v>40</v>
      </c>
    </row>
    <row r="924" spans="2:16" ht="15.75" customHeight="1" x14ac:dyDescent="0.3">
      <c r="B924" s="12" t="s">
        <v>5165</v>
      </c>
      <c r="C924" s="27">
        <v>1978</v>
      </c>
      <c r="D924" s="13" t="s">
        <v>8320</v>
      </c>
      <c r="E924" s="27">
        <v>18</v>
      </c>
      <c r="F924" s="27">
        <v>1</v>
      </c>
      <c r="G924" s="43">
        <v>7518.03</v>
      </c>
      <c r="H924" s="27" t="s">
        <v>8310</v>
      </c>
      <c r="I924" s="27" t="s">
        <v>8311</v>
      </c>
      <c r="J924" s="27" t="s">
        <v>8317</v>
      </c>
      <c r="K924" s="13" t="str">
        <f t="shared" si="84"/>
        <v>Oct</v>
      </c>
      <c r="L924" s="27">
        <f t="shared" si="85"/>
        <v>1978</v>
      </c>
      <c r="M924" s="27" t="str">
        <f t="shared" si="86"/>
        <v>tier - 2</v>
      </c>
      <c r="N924" s="27" t="str">
        <f t="shared" si="87"/>
        <v>tier - 3</v>
      </c>
      <c r="O924" s="44" t="str">
        <f t="shared" si="88"/>
        <v>18-Oct-1978</v>
      </c>
      <c r="P924" s="29">
        <f t="shared" si="89"/>
        <v>45</v>
      </c>
    </row>
    <row r="925" spans="2:16" ht="15.75" customHeight="1" x14ac:dyDescent="0.3">
      <c r="B925" s="12" t="s">
        <v>5162</v>
      </c>
      <c r="C925" s="27">
        <v>1976</v>
      </c>
      <c r="D925" s="13" t="s">
        <v>8320</v>
      </c>
      <c r="E925" s="27">
        <v>10</v>
      </c>
      <c r="F925" s="27">
        <v>0</v>
      </c>
      <c r="G925" s="43">
        <v>7526.71</v>
      </c>
      <c r="H925" s="27" t="s">
        <v>8311</v>
      </c>
      <c r="I925" s="27" t="s">
        <v>8314</v>
      </c>
      <c r="J925" s="27" t="s">
        <v>8317</v>
      </c>
      <c r="K925" s="13" t="str">
        <f t="shared" si="84"/>
        <v>Oct</v>
      </c>
      <c r="L925" s="27">
        <f t="shared" si="85"/>
        <v>1976</v>
      </c>
      <c r="M925" s="27" t="str">
        <f t="shared" si="86"/>
        <v>tier - 3</v>
      </c>
      <c r="N925" s="27" t="str">
        <f t="shared" si="87"/>
        <v>tier - 1</v>
      </c>
      <c r="O925" s="44" t="str">
        <f t="shared" si="88"/>
        <v>10-Oct-1976</v>
      </c>
      <c r="P925" s="29">
        <f t="shared" si="89"/>
        <v>47</v>
      </c>
    </row>
    <row r="926" spans="2:16" ht="15.75" customHeight="1" x14ac:dyDescent="0.3">
      <c r="B926" s="12" t="s">
        <v>5159</v>
      </c>
      <c r="C926" s="27">
        <v>1978</v>
      </c>
      <c r="D926" s="13" t="s">
        <v>8318</v>
      </c>
      <c r="E926" s="27">
        <v>14</v>
      </c>
      <c r="F926" s="27">
        <v>2</v>
      </c>
      <c r="G926" s="43">
        <v>7531.7</v>
      </c>
      <c r="H926" s="27" t="s">
        <v>8310</v>
      </c>
      <c r="I926" s="27" t="s">
        <v>8314</v>
      </c>
      <c r="J926" s="27" t="s">
        <v>8312</v>
      </c>
      <c r="K926" s="13" t="str">
        <f t="shared" si="84"/>
        <v>Dec</v>
      </c>
      <c r="L926" s="27">
        <f t="shared" si="85"/>
        <v>1978</v>
      </c>
      <c r="M926" s="27" t="str">
        <f t="shared" si="86"/>
        <v>tier - 2</v>
      </c>
      <c r="N926" s="27" t="str">
        <f t="shared" si="87"/>
        <v>tier - 1</v>
      </c>
      <c r="O926" s="44" t="str">
        <f t="shared" si="88"/>
        <v>14-Dec-1978</v>
      </c>
      <c r="P926" s="29">
        <f t="shared" si="89"/>
        <v>45</v>
      </c>
    </row>
    <row r="927" spans="2:16" ht="15.75" customHeight="1" x14ac:dyDescent="0.3">
      <c r="B927" s="12" t="s">
        <v>5156</v>
      </c>
      <c r="C927" s="27">
        <v>1984</v>
      </c>
      <c r="D927" s="13" t="s">
        <v>8319</v>
      </c>
      <c r="E927" s="27">
        <v>22</v>
      </c>
      <c r="F927" s="27">
        <v>3</v>
      </c>
      <c r="G927" s="43">
        <v>7537.16</v>
      </c>
      <c r="H927" s="27" t="s">
        <v>8310</v>
      </c>
      <c r="I927" s="27" t="s">
        <v>8310</v>
      </c>
      <c r="J927" s="27" t="s">
        <v>8317</v>
      </c>
      <c r="K927" s="13" t="str">
        <f t="shared" si="84"/>
        <v>Aug</v>
      </c>
      <c r="L927" s="27">
        <f t="shared" si="85"/>
        <v>1984</v>
      </c>
      <c r="M927" s="27" t="str">
        <f t="shared" si="86"/>
        <v>tier - 2</v>
      </c>
      <c r="N927" s="27" t="str">
        <f t="shared" si="87"/>
        <v>tier - 2</v>
      </c>
      <c r="O927" s="44" t="str">
        <f t="shared" si="88"/>
        <v>22-Aug-1984</v>
      </c>
      <c r="P927" s="29">
        <f t="shared" si="89"/>
        <v>39</v>
      </c>
    </row>
    <row r="928" spans="2:16" ht="15.75" customHeight="1" x14ac:dyDescent="0.3">
      <c r="B928" s="12" t="s">
        <v>5153</v>
      </c>
      <c r="C928" s="27">
        <v>1988</v>
      </c>
      <c r="D928" s="13" t="s">
        <v>8318</v>
      </c>
      <c r="E928" s="27">
        <v>15</v>
      </c>
      <c r="F928" s="27">
        <v>3</v>
      </c>
      <c r="G928" s="43">
        <v>7538.52</v>
      </c>
      <c r="H928" s="27" t="s">
        <v>8310</v>
      </c>
      <c r="I928" s="27" t="s">
        <v>8310</v>
      </c>
      <c r="J928" s="27" t="s">
        <v>8317</v>
      </c>
      <c r="K928" s="13" t="str">
        <f t="shared" si="84"/>
        <v>Dec</v>
      </c>
      <c r="L928" s="27">
        <f t="shared" si="85"/>
        <v>1988</v>
      </c>
      <c r="M928" s="27" t="str">
        <f t="shared" si="86"/>
        <v>tier - 2</v>
      </c>
      <c r="N928" s="27" t="str">
        <f t="shared" si="87"/>
        <v>tier - 2</v>
      </c>
      <c r="O928" s="44" t="str">
        <f t="shared" si="88"/>
        <v>15-Dec-1988</v>
      </c>
      <c r="P928" s="29">
        <f t="shared" si="89"/>
        <v>35</v>
      </c>
    </row>
    <row r="929" spans="2:16" ht="15.75" customHeight="1" x14ac:dyDescent="0.3">
      <c r="B929" s="12" t="s">
        <v>5149</v>
      </c>
      <c r="C929" s="27">
        <v>1994</v>
      </c>
      <c r="D929" s="13" t="s">
        <v>8319</v>
      </c>
      <c r="E929" s="27">
        <v>14</v>
      </c>
      <c r="F929" s="27">
        <v>0</v>
      </c>
      <c r="G929" s="43">
        <v>7567.13</v>
      </c>
      <c r="H929" s="27" t="s">
        <v>8310</v>
      </c>
      <c r="I929" s="27" t="s">
        <v>8310</v>
      </c>
      <c r="J929" s="27" t="s">
        <v>8332</v>
      </c>
      <c r="K929" s="13" t="str">
        <f t="shared" si="84"/>
        <v>Aug</v>
      </c>
      <c r="L929" s="27">
        <f t="shared" si="85"/>
        <v>1994</v>
      </c>
      <c r="M929" s="27" t="str">
        <f t="shared" si="86"/>
        <v>tier - 2</v>
      </c>
      <c r="N929" s="27" t="str">
        <f t="shared" si="87"/>
        <v>tier - 2</v>
      </c>
      <c r="O929" s="44" t="str">
        <f t="shared" si="88"/>
        <v>14-Aug-1994</v>
      </c>
      <c r="P929" s="29">
        <f t="shared" si="89"/>
        <v>29</v>
      </c>
    </row>
    <row r="930" spans="2:16" ht="15.75" customHeight="1" x14ac:dyDescent="0.3">
      <c r="B930" s="12" t="s">
        <v>5146</v>
      </c>
      <c r="C930" s="27">
        <v>1967</v>
      </c>
      <c r="D930" s="13" t="s">
        <v>8309</v>
      </c>
      <c r="E930" s="27">
        <v>17</v>
      </c>
      <c r="F930" s="27">
        <v>0</v>
      </c>
      <c r="G930" s="43">
        <v>7585.62</v>
      </c>
      <c r="H930" s="27" t="s">
        <v>8311</v>
      </c>
      <c r="I930" s="27" t="s">
        <v>8310</v>
      </c>
      <c r="J930" s="27" t="s">
        <v>8312</v>
      </c>
      <c r="K930" s="13" t="str">
        <f t="shared" si="84"/>
        <v>Jul</v>
      </c>
      <c r="L930" s="27">
        <f t="shared" si="85"/>
        <v>1967</v>
      </c>
      <c r="M930" s="27" t="str">
        <f t="shared" si="86"/>
        <v>tier - 3</v>
      </c>
      <c r="N930" s="27" t="str">
        <f t="shared" si="87"/>
        <v>tier - 2</v>
      </c>
      <c r="O930" s="44" t="str">
        <f t="shared" si="88"/>
        <v>17-Jul-1967</v>
      </c>
      <c r="P930" s="29">
        <f t="shared" si="89"/>
        <v>56</v>
      </c>
    </row>
    <row r="931" spans="2:16" ht="15.75" customHeight="1" x14ac:dyDescent="0.3">
      <c r="B931" s="12" t="s">
        <v>5143</v>
      </c>
      <c r="C931" s="27">
        <v>1997</v>
      </c>
      <c r="D931" s="13" t="s">
        <v>8316</v>
      </c>
      <c r="E931" s="27">
        <v>30</v>
      </c>
      <c r="F931" s="27">
        <v>0</v>
      </c>
      <c r="G931" s="43">
        <v>7607.03</v>
      </c>
      <c r="H931" s="27" t="s">
        <v>8310</v>
      </c>
      <c r="I931" s="27" t="s">
        <v>8310</v>
      </c>
      <c r="J931" s="27" t="s">
        <v>8317</v>
      </c>
      <c r="K931" s="13" t="str">
        <f t="shared" si="84"/>
        <v>Sep</v>
      </c>
      <c r="L931" s="27">
        <f t="shared" si="85"/>
        <v>1997</v>
      </c>
      <c r="M931" s="27" t="str">
        <f t="shared" si="86"/>
        <v>tier - 2</v>
      </c>
      <c r="N931" s="27" t="str">
        <f t="shared" si="87"/>
        <v>tier - 2</v>
      </c>
      <c r="O931" s="44" t="str">
        <f t="shared" si="88"/>
        <v>30-Sep-1997</v>
      </c>
      <c r="P931" s="29">
        <f t="shared" si="89"/>
        <v>26</v>
      </c>
    </row>
    <row r="932" spans="2:16" ht="15.75" customHeight="1" x14ac:dyDescent="0.3">
      <c r="B932" s="12" t="s">
        <v>5140</v>
      </c>
      <c r="C932" s="27">
        <v>1968</v>
      </c>
      <c r="D932" s="13" t="s">
        <v>8309</v>
      </c>
      <c r="E932" s="27">
        <v>3</v>
      </c>
      <c r="F932" s="27">
        <v>0</v>
      </c>
      <c r="G932" s="43">
        <v>7609.6</v>
      </c>
      <c r="H932" s="27" t="s">
        <v>8311</v>
      </c>
      <c r="I932" s="27" t="s">
        <v>8310</v>
      </c>
      <c r="J932" s="27" t="s">
        <v>8317</v>
      </c>
      <c r="K932" s="13" t="str">
        <f t="shared" si="84"/>
        <v>Jul</v>
      </c>
      <c r="L932" s="27">
        <f t="shared" si="85"/>
        <v>1968</v>
      </c>
      <c r="M932" s="27" t="str">
        <f t="shared" si="86"/>
        <v>tier - 3</v>
      </c>
      <c r="N932" s="27" t="str">
        <f t="shared" si="87"/>
        <v>tier - 2</v>
      </c>
      <c r="O932" s="44" t="str">
        <f t="shared" si="88"/>
        <v>3-Jul-1968</v>
      </c>
      <c r="P932" s="29">
        <f t="shared" si="89"/>
        <v>55</v>
      </c>
    </row>
    <row r="933" spans="2:16" ht="15.75" customHeight="1" x14ac:dyDescent="0.3">
      <c r="B933" s="12" t="s">
        <v>5137</v>
      </c>
      <c r="C933" s="27">
        <v>1996</v>
      </c>
      <c r="D933" s="13" t="s">
        <v>8316</v>
      </c>
      <c r="E933" s="27">
        <v>17</v>
      </c>
      <c r="F933" s="27">
        <v>0</v>
      </c>
      <c r="G933" s="43">
        <v>7623.13</v>
      </c>
      <c r="H933" s="27" t="s">
        <v>8310</v>
      </c>
      <c r="I933" s="27" t="s">
        <v>8311</v>
      </c>
      <c r="J933" s="27" t="s">
        <v>8321</v>
      </c>
      <c r="K933" s="13" t="str">
        <f t="shared" si="84"/>
        <v>Sep</v>
      </c>
      <c r="L933" s="27">
        <f t="shared" si="85"/>
        <v>1996</v>
      </c>
      <c r="M933" s="27" t="str">
        <f t="shared" si="86"/>
        <v>tier - 2</v>
      </c>
      <c r="N933" s="27" t="str">
        <f t="shared" si="87"/>
        <v>tier - 3</v>
      </c>
      <c r="O933" s="44" t="str">
        <f t="shared" si="88"/>
        <v>17-Sep-1996</v>
      </c>
      <c r="P933" s="29">
        <f t="shared" si="89"/>
        <v>27</v>
      </c>
    </row>
    <row r="934" spans="2:16" ht="15.75" customHeight="1" x14ac:dyDescent="0.3">
      <c r="B934" s="12" t="s">
        <v>5133</v>
      </c>
      <c r="C934" s="27">
        <v>1978</v>
      </c>
      <c r="D934" s="13" t="s">
        <v>8313</v>
      </c>
      <c r="E934" s="27">
        <v>28</v>
      </c>
      <c r="F934" s="27">
        <v>1</v>
      </c>
      <c r="G934" s="43">
        <v>7623.52</v>
      </c>
      <c r="H934" s="27" t="s">
        <v>8310</v>
      </c>
      <c r="I934" s="27" t="s">
        <v>8314</v>
      </c>
      <c r="J934" s="27" t="s">
        <v>8321</v>
      </c>
      <c r="K934" s="13" t="str">
        <f t="shared" si="84"/>
        <v>Nov</v>
      </c>
      <c r="L934" s="27">
        <f t="shared" si="85"/>
        <v>1978</v>
      </c>
      <c r="M934" s="27" t="str">
        <f t="shared" si="86"/>
        <v>tier - 2</v>
      </c>
      <c r="N934" s="27" t="str">
        <f t="shared" si="87"/>
        <v>tier - 1</v>
      </c>
      <c r="O934" s="44" t="str">
        <f t="shared" si="88"/>
        <v>28-Nov-1978</v>
      </c>
      <c r="P934" s="29">
        <f t="shared" si="89"/>
        <v>45</v>
      </c>
    </row>
    <row r="935" spans="2:16" ht="15.75" customHeight="1" x14ac:dyDescent="0.3">
      <c r="B935" s="12" t="s">
        <v>5129</v>
      </c>
      <c r="C935" s="27">
        <v>1978</v>
      </c>
      <c r="D935" s="13" t="s">
        <v>8313</v>
      </c>
      <c r="E935" s="27">
        <v>6</v>
      </c>
      <c r="F935" s="27">
        <v>1</v>
      </c>
      <c r="G935" s="43">
        <v>7624.63</v>
      </c>
      <c r="H935" s="27" t="s">
        <v>8310</v>
      </c>
      <c r="I935" s="27" t="s">
        <v>8314</v>
      </c>
      <c r="J935" s="27" t="s">
        <v>8321</v>
      </c>
      <c r="K935" s="13" t="str">
        <f t="shared" si="84"/>
        <v>Nov</v>
      </c>
      <c r="L935" s="27">
        <f t="shared" si="85"/>
        <v>1978</v>
      </c>
      <c r="M935" s="27" t="str">
        <f t="shared" si="86"/>
        <v>tier - 2</v>
      </c>
      <c r="N935" s="27" t="str">
        <f t="shared" si="87"/>
        <v>tier - 1</v>
      </c>
      <c r="O935" s="44" t="str">
        <f t="shared" si="88"/>
        <v>6-Nov-1978</v>
      </c>
      <c r="P935" s="29">
        <f t="shared" si="89"/>
        <v>45</v>
      </c>
    </row>
    <row r="936" spans="2:16" ht="15.75" customHeight="1" x14ac:dyDescent="0.3">
      <c r="B936" s="12" t="s">
        <v>5126</v>
      </c>
      <c r="C936" s="27">
        <v>1978</v>
      </c>
      <c r="D936" s="13" t="s">
        <v>8313</v>
      </c>
      <c r="E936" s="27">
        <v>29</v>
      </c>
      <c r="F936" s="27">
        <v>1</v>
      </c>
      <c r="G936" s="43">
        <v>7626.99</v>
      </c>
      <c r="H936" s="27" t="s">
        <v>8310</v>
      </c>
      <c r="I936" s="27" t="s">
        <v>8310</v>
      </c>
      <c r="J936" s="27" t="s">
        <v>8321</v>
      </c>
      <c r="K936" s="13" t="str">
        <f t="shared" si="84"/>
        <v>Nov</v>
      </c>
      <c r="L936" s="27">
        <f t="shared" si="85"/>
        <v>1978</v>
      </c>
      <c r="M936" s="27" t="str">
        <f t="shared" si="86"/>
        <v>tier - 2</v>
      </c>
      <c r="N936" s="27" t="str">
        <f t="shared" si="87"/>
        <v>tier - 2</v>
      </c>
      <c r="O936" s="44" t="str">
        <f t="shared" si="88"/>
        <v>29-Nov-1978</v>
      </c>
      <c r="P936" s="29">
        <f t="shared" si="89"/>
        <v>45</v>
      </c>
    </row>
    <row r="937" spans="2:16" ht="15.75" customHeight="1" x14ac:dyDescent="0.3">
      <c r="B937" s="12" t="s">
        <v>5123</v>
      </c>
      <c r="C937" s="27">
        <v>1978</v>
      </c>
      <c r="D937" s="13" t="s">
        <v>8319</v>
      </c>
      <c r="E937" s="27">
        <v>24</v>
      </c>
      <c r="F937" s="27">
        <v>1</v>
      </c>
      <c r="G937" s="43">
        <v>7633.72</v>
      </c>
      <c r="H937" s="27" t="s">
        <v>8310</v>
      </c>
      <c r="I937" s="27" t="s">
        <v>8314</v>
      </c>
      <c r="J937" s="27" t="s">
        <v>8312</v>
      </c>
      <c r="K937" s="13" t="str">
        <f t="shared" si="84"/>
        <v>Aug</v>
      </c>
      <c r="L937" s="27">
        <f t="shared" si="85"/>
        <v>1978</v>
      </c>
      <c r="M937" s="27" t="str">
        <f t="shared" si="86"/>
        <v>tier - 2</v>
      </c>
      <c r="N937" s="27" t="str">
        <f t="shared" si="87"/>
        <v>tier - 1</v>
      </c>
      <c r="O937" s="44" t="str">
        <f t="shared" si="88"/>
        <v>24-Aug-1978</v>
      </c>
      <c r="P937" s="29">
        <f t="shared" si="89"/>
        <v>45</v>
      </c>
    </row>
    <row r="938" spans="2:16" ht="15.75" customHeight="1" x14ac:dyDescent="0.3">
      <c r="B938" s="12" t="s">
        <v>5120</v>
      </c>
      <c r="C938" s="27">
        <v>2001</v>
      </c>
      <c r="D938" s="13" t="s">
        <v>8318</v>
      </c>
      <c r="E938" s="27">
        <v>13</v>
      </c>
      <c r="F938" s="27">
        <v>0</v>
      </c>
      <c r="G938" s="43">
        <v>7636.92</v>
      </c>
      <c r="H938" s="27" t="s">
        <v>8310</v>
      </c>
      <c r="I938" s="27" t="s">
        <v>8311</v>
      </c>
      <c r="J938" s="27" t="s">
        <v>8317</v>
      </c>
      <c r="K938" s="13" t="str">
        <f t="shared" si="84"/>
        <v>Dec</v>
      </c>
      <c r="L938" s="27">
        <f t="shared" si="85"/>
        <v>2001</v>
      </c>
      <c r="M938" s="27" t="str">
        <f t="shared" si="86"/>
        <v>tier - 2</v>
      </c>
      <c r="N938" s="27" t="str">
        <f t="shared" si="87"/>
        <v>tier - 3</v>
      </c>
      <c r="O938" s="44" t="str">
        <f t="shared" si="88"/>
        <v>13-Dec-2001</v>
      </c>
      <c r="P938" s="29">
        <f t="shared" si="89"/>
        <v>22</v>
      </c>
    </row>
    <row r="939" spans="2:16" ht="15.75" customHeight="1" x14ac:dyDescent="0.3">
      <c r="B939" s="12" t="s">
        <v>5117</v>
      </c>
      <c r="C939" s="27">
        <v>1980</v>
      </c>
      <c r="D939" s="13" t="s">
        <v>8315</v>
      </c>
      <c r="E939" s="27">
        <v>20</v>
      </c>
      <c r="F939" s="27">
        <v>1</v>
      </c>
      <c r="G939" s="43">
        <v>7639.42</v>
      </c>
      <c r="H939" s="27" t="s">
        <v>8310</v>
      </c>
      <c r="I939" s="27" t="s">
        <v>8310</v>
      </c>
      <c r="J939" s="27" t="s">
        <v>8329</v>
      </c>
      <c r="K939" s="13" t="str">
        <f t="shared" si="84"/>
        <v>Jun</v>
      </c>
      <c r="L939" s="27">
        <f t="shared" si="85"/>
        <v>1980</v>
      </c>
      <c r="M939" s="27" t="str">
        <f t="shared" si="86"/>
        <v>tier - 2</v>
      </c>
      <c r="N939" s="27" t="str">
        <f t="shared" si="87"/>
        <v>tier - 2</v>
      </c>
      <c r="O939" s="44" t="str">
        <f t="shared" si="88"/>
        <v>20-Jun-1980</v>
      </c>
      <c r="P939" s="29">
        <f t="shared" si="89"/>
        <v>43</v>
      </c>
    </row>
    <row r="940" spans="2:16" ht="15.75" customHeight="1" x14ac:dyDescent="0.3">
      <c r="B940" s="12" t="s">
        <v>5114</v>
      </c>
      <c r="C940" s="27">
        <v>1980</v>
      </c>
      <c r="D940" s="13" t="s">
        <v>8309</v>
      </c>
      <c r="E940" s="27">
        <v>24</v>
      </c>
      <c r="F940" s="27">
        <v>2</v>
      </c>
      <c r="G940" s="43">
        <v>7640.31</v>
      </c>
      <c r="H940" s="27" t="s">
        <v>8310</v>
      </c>
      <c r="I940" s="27" t="s">
        <v>8314</v>
      </c>
      <c r="J940" s="27" t="s">
        <v>8312</v>
      </c>
      <c r="K940" s="13" t="str">
        <f t="shared" si="84"/>
        <v>Jul</v>
      </c>
      <c r="L940" s="27">
        <f t="shared" si="85"/>
        <v>1980</v>
      </c>
      <c r="M940" s="27" t="str">
        <f t="shared" si="86"/>
        <v>tier - 2</v>
      </c>
      <c r="N940" s="27" t="str">
        <f t="shared" si="87"/>
        <v>tier - 1</v>
      </c>
      <c r="O940" s="44" t="str">
        <f t="shared" si="88"/>
        <v>24-Jul-1980</v>
      </c>
      <c r="P940" s="29">
        <f t="shared" si="89"/>
        <v>43</v>
      </c>
    </row>
    <row r="941" spans="2:16" ht="15.75" customHeight="1" x14ac:dyDescent="0.3">
      <c r="B941" s="12" t="s">
        <v>5110</v>
      </c>
      <c r="C941" s="27">
        <v>1999</v>
      </c>
      <c r="D941" s="13" t="s">
        <v>8315</v>
      </c>
      <c r="E941" s="27">
        <v>15</v>
      </c>
      <c r="F941" s="27">
        <v>0</v>
      </c>
      <c r="G941" s="43">
        <v>7642.05</v>
      </c>
      <c r="H941" s="27" t="s">
        <v>8310</v>
      </c>
      <c r="I941" s="27" t="s">
        <v>8310</v>
      </c>
      <c r="J941" s="27" t="s">
        <v>8335</v>
      </c>
      <c r="K941" s="13" t="str">
        <f t="shared" si="84"/>
        <v>Jun</v>
      </c>
      <c r="L941" s="27">
        <f t="shared" si="85"/>
        <v>1999</v>
      </c>
      <c r="M941" s="27" t="str">
        <f t="shared" si="86"/>
        <v>tier - 2</v>
      </c>
      <c r="N941" s="27" t="str">
        <f t="shared" si="87"/>
        <v>tier - 2</v>
      </c>
      <c r="O941" s="44" t="str">
        <f t="shared" si="88"/>
        <v>15-Jun-1999</v>
      </c>
      <c r="P941" s="29">
        <f t="shared" si="89"/>
        <v>24</v>
      </c>
    </row>
    <row r="942" spans="2:16" ht="15.75" customHeight="1" x14ac:dyDescent="0.3">
      <c r="B942" s="12" t="s">
        <v>5106</v>
      </c>
      <c r="C942" s="27">
        <v>1980</v>
      </c>
      <c r="D942" s="13" t="s">
        <v>8320</v>
      </c>
      <c r="E942" s="27">
        <v>16</v>
      </c>
      <c r="F942" s="27">
        <v>1</v>
      </c>
      <c r="G942" s="43">
        <v>7650.77</v>
      </c>
      <c r="H942" s="27" t="s">
        <v>8310</v>
      </c>
      <c r="I942" s="27" t="s">
        <v>8310</v>
      </c>
      <c r="J942" s="27" t="s">
        <v>8329</v>
      </c>
      <c r="K942" s="13" t="str">
        <f t="shared" si="84"/>
        <v>Oct</v>
      </c>
      <c r="L942" s="27">
        <f t="shared" si="85"/>
        <v>1980</v>
      </c>
      <c r="M942" s="27" t="str">
        <f t="shared" si="86"/>
        <v>tier - 2</v>
      </c>
      <c r="N942" s="27" t="str">
        <f t="shared" si="87"/>
        <v>tier - 2</v>
      </c>
      <c r="O942" s="44" t="str">
        <f t="shared" si="88"/>
        <v>16-Oct-1980</v>
      </c>
      <c r="P942" s="29">
        <f t="shared" si="89"/>
        <v>43</v>
      </c>
    </row>
    <row r="943" spans="2:16" ht="15.75" customHeight="1" x14ac:dyDescent="0.3">
      <c r="B943" s="12" t="s">
        <v>5103</v>
      </c>
      <c r="C943" s="27">
        <v>1993</v>
      </c>
      <c r="D943" s="13" t="s">
        <v>8319</v>
      </c>
      <c r="E943" s="27">
        <v>10</v>
      </c>
      <c r="F943" s="27">
        <v>0</v>
      </c>
      <c r="G943" s="43">
        <v>7650.8</v>
      </c>
      <c r="H943" s="27" t="s">
        <v>8310</v>
      </c>
      <c r="I943" s="27" t="s">
        <v>8310</v>
      </c>
      <c r="J943" s="27" t="s">
        <v>8317</v>
      </c>
      <c r="K943" s="13" t="str">
        <f t="shared" si="84"/>
        <v>Aug</v>
      </c>
      <c r="L943" s="27">
        <f t="shared" si="85"/>
        <v>1993</v>
      </c>
      <c r="M943" s="27" t="str">
        <f t="shared" si="86"/>
        <v>tier - 2</v>
      </c>
      <c r="N943" s="27" t="str">
        <f t="shared" si="87"/>
        <v>tier - 2</v>
      </c>
      <c r="O943" s="44" t="str">
        <f t="shared" si="88"/>
        <v>10-Aug-1993</v>
      </c>
      <c r="P943" s="29">
        <f t="shared" si="89"/>
        <v>30</v>
      </c>
    </row>
    <row r="944" spans="2:16" ht="15.75" customHeight="1" x14ac:dyDescent="0.3">
      <c r="B944" s="12" t="s">
        <v>5100</v>
      </c>
      <c r="C944" s="27">
        <v>1998</v>
      </c>
      <c r="D944" s="13" t="s">
        <v>8316</v>
      </c>
      <c r="E944" s="27">
        <v>30</v>
      </c>
      <c r="F944" s="27">
        <v>0</v>
      </c>
      <c r="G944" s="43">
        <v>7652.26</v>
      </c>
      <c r="H944" s="27" t="s">
        <v>8310</v>
      </c>
      <c r="I944" s="27" t="s">
        <v>8311</v>
      </c>
      <c r="J944" s="27" t="s">
        <v>8330</v>
      </c>
      <c r="K944" s="13" t="str">
        <f t="shared" si="84"/>
        <v>Sep</v>
      </c>
      <c r="L944" s="27">
        <f t="shared" si="85"/>
        <v>1998</v>
      </c>
      <c r="M944" s="27" t="str">
        <f t="shared" si="86"/>
        <v>tier - 2</v>
      </c>
      <c r="N944" s="27" t="str">
        <f t="shared" si="87"/>
        <v>tier - 3</v>
      </c>
      <c r="O944" s="44" t="str">
        <f t="shared" si="88"/>
        <v>30-Sep-1998</v>
      </c>
      <c r="P944" s="29">
        <f t="shared" si="89"/>
        <v>25</v>
      </c>
    </row>
    <row r="945" spans="2:16" ht="15.75" customHeight="1" x14ac:dyDescent="0.3">
      <c r="B945" s="12" t="s">
        <v>5096</v>
      </c>
      <c r="C945" s="27">
        <v>1965</v>
      </c>
      <c r="D945" s="13" t="s">
        <v>8318</v>
      </c>
      <c r="E945" s="27">
        <v>27</v>
      </c>
      <c r="F945" s="27">
        <v>0</v>
      </c>
      <c r="G945" s="43">
        <v>7657.69</v>
      </c>
      <c r="H945" s="27" t="s">
        <v>8311</v>
      </c>
      <c r="I945" s="27" t="s">
        <v>8311</v>
      </c>
      <c r="J945" s="27" t="s">
        <v>8317</v>
      </c>
      <c r="K945" s="13" t="str">
        <f t="shared" si="84"/>
        <v>Dec</v>
      </c>
      <c r="L945" s="27">
        <f t="shared" si="85"/>
        <v>1965</v>
      </c>
      <c r="M945" s="27" t="str">
        <f t="shared" si="86"/>
        <v>tier - 3</v>
      </c>
      <c r="N945" s="27" t="str">
        <f t="shared" si="87"/>
        <v>tier - 3</v>
      </c>
      <c r="O945" s="44" t="str">
        <f t="shared" si="88"/>
        <v>27-Dec-1965</v>
      </c>
      <c r="P945" s="29">
        <f t="shared" si="89"/>
        <v>58</v>
      </c>
    </row>
    <row r="946" spans="2:16" ht="15.75" customHeight="1" x14ac:dyDescent="0.3">
      <c r="B946" s="12" t="s">
        <v>5092</v>
      </c>
      <c r="C946" s="27">
        <v>1976</v>
      </c>
      <c r="D946" s="13" t="s">
        <v>8320</v>
      </c>
      <c r="E946" s="27">
        <v>9</v>
      </c>
      <c r="F946" s="27">
        <v>2</v>
      </c>
      <c r="G946" s="43">
        <v>7662.47</v>
      </c>
      <c r="H946" s="27" t="s">
        <v>8310</v>
      </c>
      <c r="I946" s="27" t="s">
        <v>8314</v>
      </c>
      <c r="J946" s="27" t="s">
        <v>8321</v>
      </c>
      <c r="K946" s="13" t="str">
        <f t="shared" si="84"/>
        <v>Oct</v>
      </c>
      <c r="L946" s="27">
        <f t="shared" si="85"/>
        <v>1976</v>
      </c>
      <c r="M946" s="27" t="str">
        <f t="shared" si="86"/>
        <v>tier - 2</v>
      </c>
      <c r="N946" s="27" t="str">
        <f t="shared" si="87"/>
        <v>tier - 1</v>
      </c>
      <c r="O946" s="44" t="str">
        <f t="shared" si="88"/>
        <v>9-Oct-1976</v>
      </c>
      <c r="P946" s="29">
        <f t="shared" si="89"/>
        <v>47</v>
      </c>
    </row>
    <row r="947" spans="2:16" ht="15.75" customHeight="1" x14ac:dyDescent="0.3">
      <c r="B947" s="12" t="s">
        <v>5089</v>
      </c>
      <c r="C947" s="27">
        <v>1996</v>
      </c>
      <c r="D947" s="13" t="s">
        <v>8313</v>
      </c>
      <c r="E947" s="27">
        <v>24</v>
      </c>
      <c r="F947" s="27">
        <v>0</v>
      </c>
      <c r="G947" s="43">
        <v>7670.75</v>
      </c>
      <c r="H947" s="27" t="s">
        <v>8310</v>
      </c>
      <c r="I947" s="27" t="s">
        <v>8310</v>
      </c>
      <c r="J947" s="27" t="s">
        <v>8336</v>
      </c>
      <c r="K947" s="13" t="str">
        <f t="shared" si="84"/>
        <v>Nov</v>
      </c>
      <c r="L947" s="27">
        <f t="shared" si="85"/>
        <v>1996</v>
      </c>
      <c r="M947" s="27" t="str">
        <f t="shared" si="86"/>
        <v>tier - 2</v>
      </c>
      <c r="N947" s="27" t="str">
        <f t="shared" si="87"/>
        <v>tier - 2</v>
      </c>
      <c r="O947" s="44" t="str">
        <f t="shared" si="88"/>
        <v>24-Nov-1996</v>
      </c>
      <c r="P947" s="29">
        <f t="shared" si="89"/>
        <v>27</v>
      </c>
    </row>
    <row r="948" spans="2:16" ht="15.75" customHeight="1" x14ac:dyDescent="0.3">
      <c r="B948" s="12" t="s">
        <v>5086</v>
      </c>
      <c r="C948" s="27">
        <v>1995</v>
      </c>
      <c r="D948" s="13" t="s">
        <v>8316</v>
      </c>
      <c r="E948" s="27">
        <v>13</v>
      </c>
      <c r="F948" s="27">
        <v>0</v>
      </c>
      <c r="G948" s="43">
        <v>7676.4</v>
      </c>
      <c r="H948" s="27" t="s">
        <v>8310</v>
      </c>
      <c r="I948" s="27" t="s">
        <v>8314</v>
      </c>
      <c r="J948" s="27" t="s">
        <v>8317</v>
      </c>
      <c r="K948" s="13" t="str">
        <f t="shared" si="84"/>
        <v>Sep</v>
      </c>
      <c r="L948" s="27">
        <f t="shared" si="85"/>
        <v>1995</v>
      </c>
      <c r="M948" s="27" t="str">
        <f t="shared" si="86"/>
        <v>tier - 2</v>
      </c>
      <c r="N948" s="27" t="str">
        <f t="shared" si="87"/>
        <v>tier - 1</v>
      </c>
      <c r="O948" s="44" t="str">
        <f t="shared" si="88"/>
        <v>13-Sep-1995</v>
      </c>
      <c r="P948" s="29">
        <f t="shared" si="89"/>
        <v>28</v>
      </c>
    </row>
    <row r="949" spans="2:16" ht="15.75" customHeight="1" x14ac:dyDescent="0.3">
      <c r="B949" s="12" t="s">
        <v>5083</v>
      </c>
      <c r="C949" s="27">
        <v>1971</v>
      </c>
      <c r="D949" s="13" t="s">
        <v>8320</v>
      </c>
      <c r="E949" s="27">
        <v>11</v>
      </c>
      <c r="F949" s="27">
        <v>0</v>
      </c>
      <c r="G949" s="43">
        <v>7680.92</v>
      </c>
      <c r="H949" s="27" t="s">
        <v>8310</v>
      </c>
      <c r="I949" s="27" t="s">
        <v>8314</v>
      </c>
      <c r="J949" s="27" t="s">
        <v>8312</v>
      </c>
      <c r="K949" s="13" t="str">
        <f t="shared" si="84"/>
        <v>Oct</v>
      </c>
      <c r="L949" s="27">
        <f t="shared" si="85"/>
        <v>1971</v>
      </c>
      <c r="M949" s="27" t="str">
        <f t="shared" si="86"/>
        <v>tier - 2</v>
      </c>
      <c r="N949" s="27" t="str">
        <f t="shared" si="87"/>
        <v>tier - 1</v>
      </c>
      <c r="O949" s="44" t="str">
        <f t="shared" si="88"/>
        <v>11-Oct-1971</v>
      </c>
      <c r="P949" s="29">
        <f t="shared" si="89"/>
        <v>52</v>
      </c>
    </row>
    <row r="950" spans="2:16" ht="15.75" customHeight="1" x14ac:dyDescent="0.3">
      <c r="B950" s="12" t="s">
        <v>5080</v>
      </c>
      <c r="C950" s="27">
        <v>1981</v>
      </c>
      <c r="D950" s="13" t="s">
        <v>8318</v>
      </c>
      <c r="E950" s="27">
        <v>19</v>
      </c>
      <c r="F950" s="27">
        <v>1</v>
      </c>
      <c r="G950" s="43">
        <v>7681.17</v>
      </c>
      <c r="H950" s="27" t="s">
        <v>8310</v>
      </c>
      <c r="I950" s="27" t="s">
        <v>8310</v>
      </c>
      <c r="J950" s="27" t="s">
        <v>8334</v>
      </c>
      <c r="K950" s="13" t="str">
        <f t="shared" si="84"/>
        <v>Dec</v>
      </c>
      <c r="L950" s="27">
        <f t="shared" si="85"/>
        <v>1981</v>
      </c>
      <c r="M950" s="27" t="str">
        <f t="shared" si="86"/>
        <v>tier - 2</v>
      </c>
      <c r="N950" s="27" t="str">
        <f t="shared" si="87"/>
        <v>tier - 2</v>
      </c>
      <c r="O950" s="44" t="str">
        <f t="shared" si="88"/>
        <v>19-Dec-1981</v>
      </c>
      <c r="P950" s="29">
        <f t="shared" si="89"/>
        <v>42</v>
      </c>
    </row>
    <row r="951" spans="2:16" ht="15.75" customHeight="1" x14ac:dyDescent="0.3">
      <c r="B951" s="12" t="s">
        <v>5076</v>
      </c>
      <c r="C951" s="27">
        <v>1982</v>
      </c>
      <c r="D951" s="13" t="s">
        <v>8318</v>
      </c>
      <c r="E951" s="27">
        <v>18</v>
      </c>
      <c r="F951" s="27">
        <v>3</v>
      </c>
      <c r="G951" s="43">
        <v>7682.67</v>
      </c>
      <c r="H951" s="27" t="s">
        <v>8310</v>
      </c>
      <c r="I951" s="27" t="s">
        <v>8314</v>
      </c>
      <c r="J951" s="27" t="s">
        <v>8312</v>
      </c>
      <c r="K951" s="13" t="str">
        <f t="shared" si="84"/>
        <v>Dec</v>
      </c>
      <c r="L951" s="27">
        <f t="shared" si="85"/>
        <v>1982</v>
      </c>
      <c r="M951" s="27" t="str">
        <f t="shared" si="86"/>
        <v>tier - 2</v>
      </c>
      <c r="N951" s="27" t="str">
        <f t="shared" si="87"/>
        <v>tier - 1</v>
      </c>
      <c r="O951" s="44" t="str">
        <f t="shared" si="88"/>
        <v>18-Dec-1982</v>
      </c>
      <c r="P951" s="29">
        <f t="shared" si="89"/>
        <v>41</v>
      </c>
    </row>
    <row r="952" spans="2:16" ht="15.75" customHeight="1" x14ac:dyDescent="0.3">
      <c r="B952" s="12" t="s">
        <v>5073</v>
      </c>
      <c r="C952" s="27">
        <v>1987</v>
      </c>
      <c r="D952" s="13" t="s">
        <v>8309</v>
      </c>
      <c r="E952" s="27">
        <v>12</v>
      </c>
      <c r="F952" s="27">
        <v>3</v>
      </c>
      <c r="G952" s="43">
        <v>7684.62</v>
      </c>
      <c r="H952" s="27" t="s">
        <v>8310</v>
      </c>
      <c r="I952" s="27" t="s">
        <v>8311</v>
      </c>
      <c r="J952" s="27" t="s">
        <v>8332</v>
      </c>
      <c r="K952" s="13" t="str">
        <f t="shared" si="84"/>
        <v>Jul</v>
      </c>
      <c r="L952" s="27">
        <f t="shared" si="85"/>
        <v>1987</v>
      </c>
      <c r="M952" s="27" t="str">
        <f t="shared" si="86"/>
        <v>tier - 2</v>
      </c>
      <c r="N952" s="27" t="str">
        <f t="shared" si="87"/>
        <v>tier - 3</v>
      </c>
      <c r="O952" s="44" t="str">
        <f t="shared" si="88"/>
        <v>12-Jul-1987</v>
      </c>
      <c r="P952" s="29">
        <f t="shared" si="89"/>
        <v>36</v>
      </c>
    </row>
    <row r="953" spans="2:16" ht="15.75" customHeight="1" x14ac:dyDescent="0.3">
      <c r="B953" s="12" t="s">
        <v>5069</v>
      </c>
      <c r="C953" s="27">
        <v>1978</v>
      </c>
      <c r="D953" s="13" t="s">
        <v>8318</v>
      </c>
      <c r="E953" s="27">
        <v>29</v>
      </c>
      <c r="F953" s="27">
        <v>2</v>
      </c>
      <c r="G953" s="43">
        <v>7726.85</v>
      </c>
      <c r="H953" s="27" t="s">
        <v>8314</v>
      </c>
      <c r="I953" s="27" t="s">
        <v>8310</v>
      </c>
      <c r="J953" s="27" t="s">
        <v>8321</v>
      </c>
      <c r="K953" s="13" t="str">
        <f t="shared" si="84"/>
        <v>Dec</v>
      </c>
      <c r="L953" s="27">
        <f t="shared" si="85"/>
        <v>1978</v>
      </c>
      <c r="M953" s="27" t="str">
        <f t="shared" si="86"/>
        <v>tier - 1</v>
      </c>
      <c r="N953" s="27" t="str">
        <f t="shared" si="87"/>
        <v>tier - 2</v>
      </c>
      <c r="O953" s="44" t="str">
        <f t="shared" si="88"/>
        <v>29-Dec-1978</v>
      </c>
      <c r="P953" s="29">
        <f t="shared" si="89"/>
        <v>45</v>
      </c>
    </row>
    <row r="954" spans="2:16" ht="15.75" customHeight="1" x14ac:dyDescent="0.3">
      <c r="B954" s="12" t="s">
        <v>5066</v>
      </c>
      <c r="C954" s="27">
        <v>1979</v>
      </c>
      <c r="D954" s="13" t="s">
        <v>8315</v>
      </c>
      <c r="E954" s="27">
        <v>2</v>
      </c>
      <c r="F954" s="27">
        <v>1</v>
      </c>
      <c r="G954" s="43">
        <v>7727.25</v>
      </c>
      <c r="H954" s="27" t="s">
        <v>8310</v>
      </c>
      <c r="I954" s="27" t="s">
        <v>8311</v>
      </c>
      <c r="J954" s="27" t="s">
        <v>8317</v>
      </c>
      <c r="K954" s="13" t="str">
        <f t="shared" si="84"/>
        <v>Jun</v>
      </c>
      <c r="L954" s="27">
        <f t="shared" si="85"/>
        <v>1979</v>
      </c>
      <c r="M954" s="27" t="str">
        <f t="shared" si="86"/>
        <v>tier - 2</v>
      </c>
      <c r="N954" s="27" t="str">
        <f t="shared" si="87"/>
        <v>tier - 3</v>
      </c>
      <c r="O954" s="44" t="str">
        <f t="shared" si="88"/>
        <v>2-Jun-1979</v>
      </c>
      <c r="P954" s="29">
        <f t="shared" si="89"/>
        <v>44</v>
      </c>
    </row>
    <row r="955" spans="2:16" ht="15.75" customHeight="1" x14ac:dyDescent="0.3">
      <c r="B955" s="12" t="s">
        <v>5062</v>
      </c>
      <c r="C955" s="27">
        <v>1980</v>
      </c>
      <c r="D955" s="13" t="s">
        <v>8316</v>
      </c>
      <c r="E955" s="27">
        <v>10</v>
      </c>
      <c r="F955" s="27">
        <v>2</v>
      </c>
      <c r="G955" s="43">
        <v>7729.65</v>
      </c>
      <c r="H955" s="27" t="s">
        <v>8311</v>
      </c>
      <c r="I955" s="27" t="s">
        <v>8314</v>
      </c>
      <c r="J955" s="27" t="s">
        <v>8326</v>
      </c>
      <c r="K955" s="13" t="str">
        <f t="shared" si="84"/>
        <v>Sep</v>
      </c>
      <c r="L955" s="27">
        <f t="shared" si="85"/>
        <v>1980</v>
      </c>
      <c r="M955" s="27" t="str">
        <f t="shared" si="86"/>
        <v>tier - 3</v>
      </c>
      <c r="N955" s="27" t="str">
        <f t="shared" si="87"/>
        <v>tier - 1</v>
      </c>
      <c r="O955" s="44" t="str">
        <f t="shared" si="88"/>
        <v>10-Sep-1980</v>
      </c>
      <c r="P955" s="29">
        <f t="shared" si="89"/>
        <v>43</v>
      </c>
    </row>
    <row r="956" spans="2:16" ht="15.75" customHeight="1" x14ac:dyDescent="0.3">
      <c r="B956" s="12" t="s">
        <v>5060</v>
      </c>
      <c r="C956" s="27">
        <v>1978</v>
      </c>
      <c r="D956" s="13" t="s">
        <v>8318</v>
      </c>
      <c r="E956" s="27">
        <v>4</v>
      </c>
      <c r="F956" s="27">
        <v>2</v>
      </c>
      <c r="G956" s="43">
        <v>7731.43</v>
      </c>
      <c r="H956" s="27" t="s">
        <v>8311</v>
      </c>
      <c r="I956" s="27" t="s">
        <v>8310</v>
      </c>
      <c r="J956" s="27" t="s">
        <v>8312</v>
      </c>
      <c r="K956" s="13" t="str">
        <f t="shared" si="84"/>
        <v>Dec</v>
      </c>
      <c r="L956" s="27">
        <f t="shared" si="85"/>
        <v>1978</v>
      </c>
      <c r="M956" s="27" t="str">
        <f t="shared" si="86"/>
        <v>tier - 3</v>
      </c>
      <c r="N956" s="27" t="str">
        <f t="shared" si="87"/>
        <v>tier - 2</v>
      </c>
      <c r="O956" s="44" t="str">
        <f t="shared" si="88"/>
        <v>4-Dec-1978</v>
      </c>
      <c r="P956" s="29">
        <f t="shared" si="89"/>
        <v>45</v>
      </c>
    </row>
    <row r="957" spans="2:16" ht="15.75" customHeight="1" x14ac:dyDescent="0.3">
      <c r="B957" s="12" t="s">
        <v>5057</v>
      </c>
      <c r="C957" s="27">
        <v>1977</v>
      </c>
      <c r="D957" s="13" t="s">
        <v>8319</v>
      </c>
      <c r="E957" s="27">
        <v>29</v>
      </c>
      <c r="F957" s="27">
        <v>0</v>
      </c>
      <c r="G957" s="43">
        <v>7731.86</v>
      </c>
      <c r="H957" s="27" t="s">
        <v>8310</v>
      </c>
      <c r="I957" s="27" t="s">
        <v>8311</v>
      </c>
      <c r="J957" s="27" t="s">
        <v>8317</v>
      </c>
      <c r="K957" s="13" t="str">
        <f t="shared" si="84"/>
        <v>Aug</v>
      </c>
      <c r="L957" s="27">
        <f t="shared" si="85"/>
        <v>1977</v>
      </c>
      <c r="M957" s="27" t="str">
        <f t="shared" si="86"/>
        <v>tier - 2</v>
      </c>
      <c r="N957" s="27" t="str">
        <f t="shared" si="87"/>
        <v>tier - 3</v>
      </c>
      <c r="O957" s="44" t="str">
        <f t="shared" si="88"/>
        <v>29-Aug-1977</v>
      </c>
      <c r="P957" s="29">
        <f t="shared" si="89"/>
        <v>46</v>
      </c>
    </row>
    <row r="958" spans="2:16" ht="15.75" customHeight="1" x14ac:dyDescent="0.3">
      <c r="B958" s="12" t="s">
        <v>5053</v>
      </c>
      <c r="C958" s="27">
        <v>1965</v>
      </c>
      <c r="D958" s="13" t="s">
        <v>8309</v>
      </c>
      <c r="E958" s="27">
        <v>18</v>
      </c>
      <c r="F958" s="27">
        <v>0</v>
      </c>
      <c r="G958" s="43">
        <v>7736.39</v>
      </c>
      <c r="H958" s="27" t="s">
        <v>8311</v>
      </c>
      <c r="I958" s="27" t="s">
        <v>8310</v>
      </c>
      <c r="J958" s="27" t="s">
        <v>8312</v>
      </c>
      <c r="K958" s="13" t="str">
        <f t="shared" si="84"/>
        <v>Jul</v>
      </c>
      <c r="L958" s="27">
        <f t="shared" si="85"/>
        <v>1965</v>
      </c>
      <c r="M958" s="27" t="str">
        <f t="shared" si="86"/>
        <v>tier - 3</v>
      </c>
      <c r="N958" s="27" t="str">
        <f t="shared" si="87"/>
        <v>tier - 2</v>
      </c>
      <c r="O958" s="44" t="str">
        <f t="shared" si="88"/>
        <v>18-Jul-1965</v>
      </c>
      <c r="P958" s="29">
        <f t="shared" si="89"/>
        <v>58</v>
      </c>
    </row>
    <row r="959" spans="2:16" ht="15.75" customHeight="1" x14ac:dyDescent="0.3">
      <c r="B959" s="12" t="s">
        <v>5050</v>
      </c>
      <c r="C959" s="27">
        <v>1978</v>
      </c>
      <c r="D959" s="13" t="s">
        <v>8316</v>
      </c>
      <c r="E959" s="27">
        <v>4</v>
      </c>
      <c r="F959" s="27">
        <v>2</v>
      </c>
      <c r="G959" s="43">
        <v>7740.34</v>
      </c>
      <c r="H959" s="27" t="s">
        <v>8314</v>
      </c>
      <c r="I959" s="27" t="s">
        <v>8314</v>
      </c>
      <c r="J959" s="27" t="s">
        <v>8321</v>
      </c>
      <c r="K959" s="13" t="str">
        <f t="shared" si="84"/>
        <v>Sep</v>
      </c>
      <c r="L959" s="27">
        <f t="shared" si="85"/>
        <v>1978</v>
      </c>
      <c r="M959" s="27" t="str">
        <f t="shared" si="86"/>
        <v>tier - 1</v>
      </c>
      <c r="N959" s="27" t="str">
        <f t="shared" si="87"/>
        <v>tier - 1</v>
      </c>
      <c r="O959" s="44" t="str">
        <f t="shared" si="88"/>
        <v>4-Sep-1978</v>
      </c>
      <c r="P959" s="29">
        <f t="shared" si="89"/>
        <v>45</v>
      </c>
    </row>
    <row r="960" spans="2:16" ht="15.75" customHeight="1" x14ac:dyDescent="0.3">
      <c r="B960" s="12" t="s">
        <v>5047</v>
      </c>
      <c r="C960" s="27">
        <v>1976</v>
      </c>
      <c r="D960" s="13" t="s">
        <v>8318</v>
      </c>
      <c r="E960" s="27">
        <v>12</v>
      </c>
      <c r="F960" s="27">
        <v>1</v>
      </c>
      <c r="G960" s="43">
        <v>7742.11</v>
      </c>
      <c r="H960" s="27" t="s">
        <v>8311</v>
      </c>
      <c r="I960" s="27" t="s">
        <v>8310</v>
      </c>
      <c r="J960" s="27" t="s">
        <v>8312</v>
      </c>
      <c r="K960" s="13" t="str">
        <f t="shared" si="84"/>
        <v>Dec</v>
      </c>
      <c r="L960" s="27">
        <f t="shared" si="85"/>
        <v>1976</v>
      </c>
      <c r="M960" s="27" t="str">
        <f t="shared" si="86"/>
        <v>tier - 3</v>
      </c>
      <c r="N960" s="27" t="str">
        <f t="shared" si="87"/>
        <v>tier - 2</v>
      </c>
      <c r="O960" s="44" t="str">
        <f t="shared" si="88"/>
        <v>12-Dec-1976</v>
      </c>
      <c r="P960" s="29">
        <f t="shared" si="89"/>
        <v>47</v>
      </c>
    </row>
    <row r="961" spans="2:16" ht="15.75" customHeight="1" x14ac:dyDescent="0.3">
      <c r="B961" s="12" t="s">
        <v>5043</v>
      </c>
      <c r="C961" s="27">
        <v>1981</v>
      </c>
      <c r="D961" s="13" t="s">
        <v>8315</v>
      </c>
      <c r="E961" s="27">
        <v>30</v>
      </c>
      <c r="F961" s="27">
        <v>2</v>
      </c>
      <c r="G961" s="43">
        <v>7749.16</v>
      </c>
      <c r="H961" s="27" t="s">
        <v>8310</v>
      </c>
      <c r="I961" s="27" t="s">
        <v>8314</v>
      </c>
      <c r="J961" s="27" t="s">
        <v>8317</v>
      </c>
      <c r="K961" s="13" t="str">
        <f t="shared" si="84"/>
        <v>Jun</v>
      </c>
      <c r="L961" s="27">
        <f t="shared" si="85"/>
        <v>1981</v>
      </c>
      <c r="M961" s="27" t="str">
        <f t="shared" si="86"/>
        <v>tier - 2</v>
      </c>
      <c r="N961" s="27" t="str">
        <f t="shared" si="87"/>
        <v>tier - 1</v>
      </c>
      <c r="O961" s="44" t="str">
        <f t="shared" si="88"/>
        <v>30-Jun-1981</v>
      </c>
      <c r="P961" s="29">
        <f t="shared" si="89"/>
        <v>42</v>
      </c>
    </row>
    <row r="962" spans="2:16" ht="15.75" customHeight="1" x14ac:dyDescent="0.3">
      <c r="B962" s="12" t="s">
        <v>5040</v>
      </c>
      <c r="C962" s="27">
        <v>1997</v>
      </c>
      <c r="D962" s="13" t="s">
        <v>8318</v>
      </c>
      <c r="E962" s="27">
        <v>21</v>
      </c>
      <c r="F962" s="27">
        <v>0</v>
      </c>
      <c r="G962" s="43">
        <v>7763.06</v>
      </c>
      <c r="H962" s="27" t="s">
        <v>8310</v>
      </c>
      <c r="I962" s="27" t="s">
        <v>8314</v>
      </c>
      <c r="J962" s="27" t="s">
        <v>8317</v>
      </c>
      <c r="K962" s="13" t="str">
        <f t="shared" si="84"/>
        <v>Dec</v>
      </c>
      <c r="L962" s="27">
        <f t="shared" si="85"/>
        <v>1997</v>
      </c>
      <c r="M962" s="27" t="str">
        <f t="shared" si="86"/>
        <v>tier - 2</v>
      </c>
      <c r="N962" s="27" t="str">
        <f t="shared" si="87"/>
        <v>tier - 1</v>
      </c>
      <c r="O962" s="44" t="str">
        <f t="shared" si="88"/>
        <v>21-Dec-1997</v>
      </c>
      <c r="P962" s="29">
        <f t="shared" si="89"/>
        <v>26</v>
      </c>
    </row>
    <row r="963" spans="2:16" ht="15.75" customHeight="1" x14ac:dyDescent="0.3">
      <c r="B963" s="12" t="s">
        <v>5036</v>
      </c>
      <c r="C963" s="27">
        <v>1974</v>
      </c>
      <c r="D963" s="13" t="s">
        <v>8318</v>
      </c>
      <c r="E963" s="27">
        <v>6</v>
      </c>
      <c r="F963" s="27">
        <v>0</v>
      </c>
      <c r="G963" s="43">
        <v>7789.64</v>
      </c>
      <c r="H963" s="27" t="s">
        <v>8314</v>
      </c>
      <c r="I963" s="27" t="s">
        <v>8311</v>
      </c>
      <c r="J963" s="27" t="s">
        <v>8312</v>
      </c>
      <c r="K963" s="13" t="str">
        <f t="shared" ref="K963:K1026" si="90">IF(D963="?", "Sep",D963)</f>
        <v>Dec</v>
      </c>
      <c r="L963" s="27">
        <f t="shared" ref="L963:L1026" si="91">IF(C963="?","1983",C963)</f>
        <v>1974</v>
      </c>
      <c r="M963" s="27" t="str">
        <f t="shared" ref="M963:M1026" si="92">IF(H963="?", "tier - 2",H963)</f>
        <v>tier - 1</v>
      </c>
      <c r="N963" s="27" t="str">
        <f t="shared" ref="N963:N1026" si="93">IF(I963="?", "tier - 2", I963)</f>
        <v>tier - 3</v>
      </c>
      <c r="O963" s="44" t="str">
        <f t="shared" ref="O963:O1026" si="94">CONCATENATE(E963&amp;"-"&amp;K963&amp;"-"&amp;L963)</f>
        <v>6-Dec-1974</v>
      </c>
      <c r="P963" s="29">
        <f t="shared" ref="P963:P1026" si="95">2023-L963</f>
        <v>49</v>
      </c>
    </row>
    <row r="964" spans="2:16" ht="15.75" customHeight="1" x14ac:dyDescent="0.3">
      <c r="B964" s="12" t="s">
        <v>5033</v>
      </c>
      <c r="C964" s="27">
        <v>1999</v>
      </c>
      <c r="D964" s="13" t="s">
        <v>8318</v>
      </c>
      <c r="E964" s="27">
        <v>25</v>
      </c>
      <c r="F964" s="27">
        <v>0</v>
      </c>
      <c r="G964" s="43">
        <v>7794.68</v>
      </c>
      <c r="H964" s="27" t="s">
        <v>8310</v>
      </c>
      <c r="I964" s="27" t="s">
        <v>8310</v>
      </c>
      <c r="J964" s="27" t="s">
        <v>8335</v>
      </c>
      <c r="K964" s="13" t="str">
        <f t="shared" si="90"/>
        <v>Dec</v>
      </c>
      <c r="L964" s="27">
        <f t="shared" si="91"/>
        <v>1999</v>
      </c>
      <c r="M964" s="27" t="str">
        <f t="shared" si="92"/>
        <v>tier - 2</v>
      </c>
      <c r="N964" s="27" t="str">
        <f t="shared" si="93"/>
        <v>tier - 2</v>
      </c>
      <c r="O964" s="44" t="str">
        <f t="shared" si="94"/>
        <v>25-Dec-1999</v>
      </c>
      <c r="P964" s="29">
        <f t="shared" si="95"/>
        <v>24</v>
      </c>
    </row>
    <row r="965" spans="2:16" ht="15.75" customHeight="1" x14ac:dyDescent="0.3">
      <c r="B965" s="12" t="s">
        <v>5029</v>
      </c>
      <c r="C965" s="27">
        <v>1997</v>
      </c>
      <c r="D965" s="13" t="s">
        <v>8318</v>
      </c>
      <c r="E965" s="27">
        <v>2</v>
      </c>
      <c r="F965" s="27">
        <v>0</v>
      </c>
      <c r="G965" s="43">
        <v>7803.77</v>
      </c>
      <c r="H965" s="27" t="s">
        <v>8310</v>
      </c>
      <c r="I965" s="27" t="s">
        <v>8311</v>
      </c>
      <c r="J965" s="27" t="s">
        <v>8317</v>
      </c>
      <c r="K965" s="13" t="str">
        <f t="shared" si="90"/>
        <v>Dec</v>
      </c>
      <c r="L965" s="27">
        <f t="shared" si="91"/>
        <v>1997</v>
      </c>
      <c r="M965" s="27" t="str">
        <f t="shared" si="92"/>
        <v>tier - 2</v>
      </c>
      <c r="N965" s="27" t="str">
        <f t="shared" si="93"/>
        <v>tier - 3</v>
      </c>
      <c r="O965" s="44" t="str">
        <f t="shared" si="94"/>
        <v>2-Dec-1997</v>
      </c>
      <c r="P965" s="29">
        <f t="shared" si="95"/>
        <v>26</v>
      </c>
    </row>
    <row r="966" spans="2:16" ht="15.75" customHeight="1" x14ac:dyDescent="0.3">
      <c r="B966" s="12" t="s">
        <v>5026</v>
      </c>
      <c r="C966" s="27">
        <v>1974</v>
      </c>
      <c r="D966" s="13" t="s">
        <v>8313</v>
      </c>
      <c r="E966" s="27">
        <v>9</v>
      </c>
      <c r="F966" s="27">
        <v>0</v>
      </c>
      <c r="G966" s="43">
        <v>7804.16</v>
      </c>
      <c r="H966" s="27" t="s">
        <v>8310</v>
      </c>
      <c r="I966" s="27" t="s">
        <v>8311</v>
      </c>
      <c r="J966" s="27" t="s">
        <v>8312</v>
      </c>
      <c r="K966" s="13" t="str">
        <f t="shared" si="90"/>
        <v>Nov</v>
      </c>
      <c r="L966" s="27">
        <f t="shared" si="91"/>
        <v>1974</v>
      </c>
      <c r="M966" s="27" t="str">
        <f t="shared" si="92"/>
        <v>tier - 2</v>
      </c>
      <c r="N966" s="27" t="str">
        <f t="shared" si="93"/>
        <v>tier - 3</v>
      </c>
      <c r="O966" s="44" t="str">
        <f t="shared" si="94"/>
        <v>9-Nov-1974</v>
      </c>
      <c r="P966" s="29">
        <f t="shared" si="95"/>
        <v>49</v>
      </c>
    </row>
    <row r="967" spans="2:16" ht="15.75" customHeight="1" x14ac:dyDescent="0.3">
      <c r="B967" s="12" t="s">
        <v>5022</v>
      </c>
      <c r="C967" s="27">
        <v>1991</v>
      </c>
      <c r="D967" s="13" t="s">
        <v>8318</v>
      </c>
      <c r="E967" s="27">
        <v>21</v>
      </c>
      <c r="F967" s="27">
        <v>3</v>
      </c>
      <c r="G967" s="43">
        <v>7812.67</v>
      </c>
      <c r="H967" s="27" t="s">
        <v>8310</v>
      </c>
      <c r="I967" s="27" t="s">
        <v>8314</v>
      </c>
      <c r="J967" s="27" t="s">
        <v>8317</v>
      </c>
      <c r="K967" s="13" t="str">
        <f t="shared" si="90"/>
        <v>Dec</v>
      </c>
      <c r="L967" s="27">
        <f t="shared" si="91"/>
        <v>1991</v>
      </c>
      <c r="M967" s="27" t="str">
        <f t="shared" si="92"/>
        <v>tier - 2</v>
      </c>
      <c r="N967" s="27" t="str">
        <f t="shared" si="93"/>
        <v>tier - 1</v>
      </c>
      <c r="O967" s="44" t="str">
        <f t="shared" si="94"/>
        <v>21-Dec-1991</v>
      </c>
      <c r="P967" s="29">
        <f t="shared" si="95"/>
        <v>32</v>
      </c>
    </row>
    <row r="968" spans="2:16" ht="15.75" customHeight="1" x14ac:dyDescent="0.3">
      <c r="B968" s="12" t="s">
        <v>5018</v>
      </c>
      <c r="C968" s="27">
        <v>1989</v>
      </c>
      <c r="D968" s="13" t="s">
        <v>8320</v>
      </c>
      <c r="E968" s="27">
        <v>12</v>
      </c>
      <c r="F968" s="27">
        <v>3</v>
      </c>
      <c r="G968" s="43">
        <v>7824.37</v>
      </c>
      <c r="H968" s="27" t="s">
        <v>8310</v>
      </c>
      <c r="I968" s="27" t="s">
        <v>8310</v>
      </c>
      <c r="J968" s="27" t="s">
        <v>8317</v>
      </c>
      <c r="K968" s="13" t="str">
        <f t="shared" si="90"/>
        <v>Oct</v>
      </c>
      <c r="L968" s="27">
        <f t="shared" si="91"/>
        <v>1989</v>
      </c>
      <c r="M968" s="27" t="str">
        <f t="shared" si="92"/>
        <v>tier - 2</v>
      </c>
      <c r="N968" s="27" t="str">
        <f t="shared" si="93"/>
        <v>tier - 2</v>
      </c>
      <c r="O968" s="44" t="str">
        <f t="shared" si="94"/>
        <v>12-Oct-1989</v>
      </c>
      <c r="P968" s="29">
        <f t="shared" si="95"/>
        <v>34</v>
      </c>
    </row>
    <row r="969" spans="2:16" ht="15.75" customHeight="1" x14ac:dyDescent="0.3">
      <c r="B969" s="12" t="s">
        <v>5014</v>
      </c>
      <c r="C969" s="27">
        <v>2001</v>
      </c>
      <c r="D969" s="13" t="s">
        <v>8320</v>
      </c>
      <c r="E969" s="27">
        <v>5</v>
      </c>
      <c r="F969" s="27">
        <v>0</v>
      </c>
      <c r="G969" s="43">
        <v>7844.8</v>
      </c>
      <c r="H969" s="27" t="s">
        <v>8310</v>
      </c>
      <c r="I969" s="27" t="s">
        <v>8310</v>
      </c>
      <c r="J969" s="27" t="s">
        <v>8317</v>
      </c>
      <c r="K969" s="13" t="str">
        <f t="shared" si="90"/>
        <v>Oct</v>
      </c>
      <c r="L969" s="27">
        <f t="shared" si="91"/>
        <v>2001</v>
      </c>
      <c r="M969" s="27" t="str">
        <f t="shared" si="92"/>
        <v>tier - 2</v>
      </c>
      <c r="N969" s="27" t="str">
        <f t="shared" si="93"/>
        <v>tier - 2</v>
      </c>
      <c r="O969" s="44" t="str">
        <f t="shared" si="94"/>
        <v>5-Oct-2001</v>
      </c>
      <c r="P969" s="29">
        <f t="shared" si="95"/>
        <v>22</v>
      </c>
    </row>
    <row r="970" spans="2:16" ht="15.75" customHeight="1" x14ac:dyDescent="0.3">
      <c r="B970" s="12" t="s">
        <v>5010</v>
      </c>
      <c r="C970" s="27">
        <v>1994</v>
      </c>
      <c r="D970" s="13" t="s">
        <v>8313</v>
      </c>
      <c r="E970" s="27">
        <v>17</v>
      </c>
      <c r="F970" s="27">
        <v>0</v>
      </c>
      <c r="G970" s="43">
        <v>7851.85</v>
      </c>
      <c r="H970" s="27" t="s">
        <v>8310</v>
      </c>
      <c r="I970" s="27" t="s">
        <v>8311</v>
      </c>
      <c r="J970" s="27" t="s">
        <v>8317</v>
      </c>
      <c r="K970" s="13" t="str">
        <f t="shared" si="90"/>
        <v>Nov</v>
      </c>
      <c r="L970" s="27">
        <f t="shared" si="91"/>
        <v>1994</v>
      </c>
      <c r="M970" s="27" t="str">
        <f t="shared" si="92"/>
        <v>tier - 2</v>
      </c>
      <c r="N970" s="27" t="str">
        <f t="shared" si="93"/>
        <v>tier - 3</v>
      </c>
      <c r="O970" s="44" t="str">
        <f t="shared" si="94"/>
        <v>17-Nov-1994</v>
      </c>
      <c r="P970" s="29">
        <f t="shared" si="95"/>
        <v>29</v>
      </c>
    </row>
    <row r="971" spans="2:16" ht="15.75" customHeight="1" x14ac:dyDescent="0.3">
      <c r="B971" s="12" t="s">
        <v>5007</v>
      </c>
      <c r="C971" s="27">
        <v>1962</v>
      </c>
      <c r="D971" s="13" t="s">
        <v>8320</v>
      </c>
      <c r="E971" s="27">
        <v>10</v>
      </c>
      <c r="F971" s="27">
        <v>0</v>
      </c>
      <c r="G971" s="43">
        <v>7896.41</v>
      </c>
      <c r="H971" s="27" t="s">
        <v>8311</v>
      </c>
      <c r="I971" s="27" t="s">
        <v>8310</v>
      </c>
      <c r="J971" s="27" t="s">
        <v>8312</v>
      </c>
      <c r="K971" s="13" t="str">
        <f t="shared" si="90"/>
        <v>Oct</v>
      </c>
      <c r="L971" s="27">
        <f t="shared" si="91"/>
        <v>1962</v>
      </c>
      <c r="M971" s="27" t="str">
        <f t="shared" si="92"/>
        <v>tier - 3</v>
      </c>
      <c r="N971" s="27" t="str">
        <f t="shared" si="93"/>
        <v>tier - 2</v>
      </c>
      <c r="O971" s="44" t="str">
        <f t="shared" si="94"/>
        <v>10-Oct-1962</v>
      </c>
      <c r="P971" s="29">
        <f t="shared" si="95"/>
        <v>61</v>
      </c>
    </row>
    <row r="972" spans="2:16" ht="15.75" customHeight="1" x14ac:dyDescent="0.3">
      <c r="B972" s="12" t="s">
        <v>5003</v>
      </c>
      <c r="C972" s="27">
        <v>1977</v>
      </c>
      <c r="D972" s="13" t="s">
        <v>8309</v>
      </c>
      <c r="E972" s="27">
        <v>20</v>
      </c>
      <c r="F972" s="27">
        <v>0</v>
      </c>
      <c r="G972" s="43">
        <v>7935.29</v>
      </c>
      <c r="H972" s="27" t="s">
        <v>8310</v>
      </c>
      <c r="I972" s="27" t="s">
        <v>8314</v>
      </c>
      <c r="J972" s="27" t="s">
        <v>8329</v>
      </c>
      <c r="K972" s="13" t="str">
        <f t="shared" si="90"/>
        <v>Jul</v>
      </c>
      <c r="L972" s="27">
        <f t="shared" si="91"/>
        <v>1977</v>
      </c>
      <c r="M972" s="27" t="str">
        <f t="shared" si="92"/>
        <v>tier - 2</v>
      </c>
      <c r="N972" s="27" t="str">
        <f t="shared" si="93"/>
        <v>tier - 1</v>
      </c>
      <c r="O972" s="44" t="str">
        <f t="shared" si="94"/>
        <v>20-Jul-1977</v>
      </c>
      <c r="P972" s="29">
        <f t="shared" si="95"/>
        <v>46</v>
      </c>
    </row>
    <row r="973" spans="2:16" ht="15.75" customHeight="1" x14ac:dyDescent="0.3">
      <c r="B973" s="12" t="s">
        <v>4999</v>
      </c>
      <c r="C973" s="27">
        <v>1987</v>
      </c>
      <c r="D973" s="13" t="s">
        <v>8320</v>
      </c>
      <c r="E973" s="27">
        <v>29</v>
      </c>
      <c r="F973" s="27">
        <v>3</v>
      </c>
      <c r="G973" s="43">
        <v>7948.22</v>
      </c>
      <c r="H973" s="27" t="s">
        <v>8310</v>
      </c>
      <c r="I973" s="27" t="s">
        <v>8311</v>
      </c>
      <c r="J973" s="27" t="s">
        <v>8328</v>
      </c>
      <c r="K973" s="13" t="str">
        <f t="shared" si="90"/>
        <v>Oct</v>
      </c>
      <c r="L973" s="27">
        <f t="shared" si="91"/>
        <v>1987</v>
      </c>
      <c r="M973" s="27" t="str">
        <f t="shared" si="92"/>
        <v>tier - 2</v>
      </c>
      <c r="N973" s="27" t="str">
        <f t="shared" si="93"/>
        <v>tier - 3</v>
      </c>
      <c r="O973" s="44" t="str">
        <f t="shared" si="94"/>
        <v>29-Oct-1987</v>
      </c>
      <c r="P973" s="29">
        <f t="shared" si="95"/>
        <v>36</v>
      </c>
    </row>
    <row r="974" spans="2:16" ht="15.75" customHeight="1" x14ac:dyDescent="0.3">
      <c r="B974" s="12" t="s">
        <v>4996</v>
      </c>
      <c r="C974" s="27">
        <v>1966</v>
      </c>
      <c r="D974" s="13" t="s">
        <v>8309</v>
      </c>
      <c r="E974" s="27">
        <v>9</v>
      </c>
      <c r="F974" s="27">
        <v>0</v>
      </c>
      <c r="G974" s="43">
        <v>7953.72</v>
      </c>
      <c r="H974" s="27" t="s">
        <v>8311</v>
      </c>
      <c r="I974" s="27" t="s">
        <v>8311</v>
      </c>
      <c r="J974" s="27" t="s">
        <v>8317</v>
      </c>
      <c r="K974" s="13" t="str">
        <f t="shared" si="90"/>
        <v>Jul</v>
      </c>
      <c r="L974" s="27">
        <f t="shared" si="91"/>
        <v>1966</v>
      </c>
      <c r="M974" s="27" t="str">
        <f t="shared" si="92"/>
        <v>tier - 3</v>
      </c>
      <c r="N974" s="27" t="str">
        <f t="shared" si="93"/>
        <v>tier - 3</v>
      </c>
      <c r="O974" s="44" t="str">
        <f t="shared" si="94"/>
        <v>9-Jul-1966</v>
      </c>
      <c r="P974" s="29">
        <f t="shared" si="95"/>
        <v>57</v>
      </c>
    </row>
    <row r="975" spans="2:16" ht="15.75" customHeight="1" x14ac:dyDescent="0.3">
      <c r="B975" s="12" t="s">
        <v>4992</v>
      </c>
      <c r="C975" s="27">
        <v>1981</v>
      </c>
      <c r="D975" s="13" t="s">
        <v>8318</v>
      </c>
      <c r="E975" s="27">
        <v>28</v>
      </c>
      <c r="F975" s="27">
        <v>3</v>
      </c>
      <c r="G975" s="43">
        <v>7954.52</v>
      </c>
      <c r="H975" s="27" t="s">
        <v>8310</v>
      </c>
      <c r="I975" s="27" t="s">
        <v>8310</v>
      </c>
      <c r="J975" s="27" t="s">
        <v>8321</v>
      </c>
      <c r="K975" s="13" t="str">
        <f t="shared" si="90"/>
        <v>Dec</v>
      </c>
      <c r="L975" s="27">
        <f t="shared" si="91"/>
        <v>1981</v>
      </c>
      <c r="M975" s="27" t="str">
        <f t="shared" si="92"/>
        <v>tier - 2</v>
      </c>
      <c r="N975" s="27" t="str">
        <f t="shared" si="93"/>
        <v>tier - 2</v>
      </c>
      <c r="O975" s="44" t="str">
        <f t="shared" si="94"/>
        <v>28-Dec-1981</v>
      </c>
      <c r="P975" s="29">
        <f t="shared" si="95"/>
        <v>42</v>
      </c>
    </row>
    <row r="976" spans="2:16" ht="15.75" customHeight="1" x14ac:dyDescent="0.3">
      <c r="B976" s="12" t="s">
        <v>4990</v>
      </c>
      <c r="C976" s="27">
        <v>1970</v>
      </c>
      <c r="D976" s="13" t="s">
        <v>8315</v>
      </c>
      <c r="E976" s="27">
        <v>19</v>
      </c>
      <c r="F976" s="27">
        <v>0</v>
      </c>
      <c r="G976" s="43">
        <v>7958.13</v>
      </c>
      <c r="H976" s="27" t="s">
        <v>8310</v>
      </c>
      <c r="I976" s="27" t="s">
        <v>8310</v>
      </c>
      <c r="J976" s="27" t="s">
        <v>8312</v>
      </c>
      <c r="K976" s="13" t="str">
        <f t="shared" si="90"/>
        <v>Jun</v>
      </c>
      <c r="L976" s="27">
        <f t="shared" si="91"/>
        <v>1970</v>
      </c>
      <c r="M976" s="27" t="str">
        <f t="shared" si="92"/>
        <v>tier - 2</v>
      </c>
      <c r="N976" s="27" t="str">
        <f t="shared" si="93"/>
        <v>tier - 2</v>
      </c>
      <c r="O976" s="44" t="str">
        <f t="shared" si="94"/>
        <v>19-Jun-1970</v>
      </c>
      <c r="P976" s="29">
        <f t="shared" si="95"/>
        <v>53</v>
      </c>
    </row>
    <row r="977" spans="2:16" ht="15.75" customHeight="1" x14ac:dyDescent="0.3">
      <c r="B977" s="12" t="s">
        <v>4986</v>
      </c>
      <c r="C977" s="27">
        <v>1975</v>
      </c>
      <c r="D977" s="13" t="s">
        <v>8319</v>
      </c>
      <c r="E977" s="27">
        <v>10</v>
      </c>
      <c r="F977" s="27">
        <v>1</v>
      </c>
      <c r="G977" s="43">
        <v>7966.81</v>
      </c>
      <c r="H977" s="27" t="s">
        <v>8310</v>
      </c>
      <c r="I977" s="27" t="s">
        <v>8310</v>
      </c>
      <c r="J977" s="27" t="s">
        <v>8312</v>
      </c>
      <c r="K977" s="13" t="str">
        <f t="shared" si="90"/>
        <v>Aug</v>
      </c>
      <c r="L977" s="27">
        <f t="shared" si="91"/>
        <v>1975</v>
      </c>
      <c r="M977" s="27" t="str">
        <f t="shared" si="92"/>
        <v>tier - 2</v>
      </c>
      <c r="N977" s="27" t="str">
        <f t="shared" si="93"/>
        <v>tier - 2</v>
      </c>
      <c r="O977" s="44" t="str">
        <f t="shared" si="94"/>
        <v>10-Aug-1975</v>
      </c>
      <c r="P977" s="29">
        <f t="shared" si="95"/>
        <v>48</v>
      </c>
    </row>
    <row r="978" spans="2:16" ht="15.75" customHeight="1" x14ac:dyDescent="0.3">
      <c r="B978" s="12" t="s">
        <v>4982</v>
      </c>
      <c r="C978" s="27">
        <v>1972</v>
      </c>
      <c r="D978" s="13" t="s">
        <v>8313</v>
      </c>
      <c r="E978" s="27">
        <v>23</v>
      </c>
      <c r="F978" s="27">
        <v>0</v>
      </c>
      <c r="G978" s="43">
        <v>7980.34</v>
      </c>
      <c r="H978" s="27" t="s">
        <v>8310</v>
      </c>
      <c r="I978" s="27" t="s">
        <v>8310</v>
      </c>
      <c r="J978" s="27" t="s">
        <v>8312</v>
      </c>
      <c r="K978" s="13" t="str">
        <f t="shared" si="90"/>
        <v>Nov</v>
      </c>
      <c r="L978" s="27">
        <f t="shared" si="91"/>
        <v>1972</v>
      </c>
      <c r="M978" s="27" t="str">
        <f t="shared" si="92"/>
        <v>tier - 2</v>
      </c>
      <c r="N978" s="27" t="str">
        <f t="shared" si="93"/>
        <v>tier - 2</v>
      </c>
      <c r="O978" s="44" t="str">
        <f t="shared" si="94"/>
        <v>23-Nov-1972</v>
      </c>
      <c r="P978" s="29">
        <f t="shared" si="95"/>
        <v>51</v>
      </c>
    </row>
    <row r="979" spans="2:16" ht="15.75" customHeight="1" x14ac:dyDescent="0.3">
      <c r="B979" s="12" t="s">
        <v>4979</v>
      </c>
      <c r="C979" s="27">
        <v>1983</v>
      </c>
      <c r="D979" s="13" t="s">
        <v>8319</v>
      </c>
      <c r="E979" s="27">
        <v>28</v>
      </c>
      <c r="F979" s="27">
        <v>3</v>
      </c>
      <c r="G979" s="43">
        <v>7985.82</v>
      </c>
      <c r="H979" s="27" t="s">
        <v>8310</v>
      </c>
      <c r="I979" s="27" t="s">
        <v>8314</v>
      </c>
      <c r="J979" s="27" t="s">
        <v>8329</v>
      </c>
      <c r="K979" s="13" t="str">
        <f t="shared" si="90"/>
        <v>Aug</v>
      </c>
      <c r="L979" s="27">
        <f t="shared" si="91"/>
        <v>1983</v>
      </c>
      <c r="M979" s="27" t="str">
        <f t="shared" si="92"/>
        <v>tier - 2</v>
      </c>
      <c r="N979" s="27" t="str">
        <f t="shared" si="93"/>
        <v>tier - 1</v>
      </c>
      <c r="O979" s="44" t="str">
        <f t="shared" si="94"/>
        <v>28-Aug-1983</v>
      </c>
      <c r="P979" s="29">
        <f t="shared" si="95"/>
        <v>40</v>
      </c>
    </row>
    <row r="980" spans="2:16" ht="15.75" customHeight="1" x14ac:dyDescent="0.3">
      <c r="B980" s="12" t="s">
        <v>4975</v>
      </c>
      <c r="C980" s="27">
        <v>1983</v>
      </c>
      <c r="D980" s="13" t="s">
        <v>8319</v>
      </c>
      <c r="E980" s="27">
        <v>20</v>
      </c>
      <c r="F980" s="27">
        <v>3</v>
      </c>
      <c r="G980" s="43">
        <v>7986.48</v>
      </c>
      <c r="H980" s="27" t="s">
        <v>8310</v>
      </c>
      <c r="I980" s="27" t="s">
        <v>8311</v>
      </c>
      <c r="J980" s="27" t="s">
        <v>8329</v>
      </c>
      <c r="K980" s="13" t="str">
        <f t="shared" si="90"/>
        <v>Aug</v>
      </c>
      <c r="L980" s="27">
        <f t="shared" si="91"/>
        <v>1983</v>
      </c>
      <c r="M980" s="27" t="str">
        <f t="shared" si="92"/>
        <v>tier - 2</v>
      </c>
      <c r="N980" s="27" t="str">
        <f t="shared" si="93"/>
        <v>tier - 3</v>
      </c>
      <c r="O980" s="44" t="str">
        <f t="shared" si="94"/>
        <v>20-Aug-1983</v>
      </c>
      <c r="P980" s="29">
        <f t="shared" si="95"/>
        <v>40</v>
      </c>
    </row>
    <row r="981" spans="2:16" ht="15.75" customHeight="1" x14ac:dyDescent="0.3">
      <c r="B981" s="12" t="s">
        <v>4972</v>
      </c>
      <c r="C981" s="27">
        <v>1962</v>
      </c>
      <c r="D981" s="13" t="s">
        <v>8319</v>
      </c>
      <c r="E981" s="27">
        <v>22</v>
      </c>
      <c r="F981" s="27">
        <v>0</v>
      </c>
      <c r="G981" s="43">
        <v>8004.96</v>
      </c>
      <c r="H981" s="27" t="s">
        <v>8311</v>
      </c>
      <c r="I981" s="27" t="s">
        <v>8314</v>
      </c>
      <c r="J981" s="27" t="s">
        <v>8312</v>
      </c>
      <c r="K981" s="13" t="str">
        <f t="shared" si="90"/>
        <v>Aug</v>
      </c>
      <c r="L981" s="27">
        <f t="shared" si="91"/>
        <v>1962</v>
      </c>
      <c r="M981" s="27" t="str">
        <f t="shared" si="92"/>
        <v>tier - 3</v>
      </c>
      <c r="N981" s="27" t="str">
        <f t="shared" si="93"/>
        <v>tier - 1</v>
      </c>
      <c r="O981" s="44" t="str">
        <f t="shared" si="94"/>
        <v>22-Aug-1962</v>
      </c>
      <c r="P981" s="29">
        <f t="shared" si="95"/>
        <v>61</v>
      </c>
    </row>
    <row r="982" spans="2:16" ht="15.75" customHeight="1" x14ac:dyDescent="0.3">
      <c r="B982" s="12" t="s">
        <v>4968</v>
      </c>
      <c r="C982" s="27">
        <v>1995</v>
      </c>
      <c r="D982" s="13" t="s">
        <v>8316</v>
      </c>
      <c r="E982" s="27">
        <v>18</v>
      </c>
      <c r="F982" s="27">
        <v>0</v>
      </c>
      <c r="G982" s="43">
        <v>8014.62</v>
      </c>
      <c r="H982" s="27" t="s">
        <v>8310</v>
      </c>
      <c r="I982" s="27" t="s">
        <v>8311</v>
      </c>
      <c r="J982" s="27" t="s">
        <v>8317</v>
      </c>
      <c r="K982" s="13" t="str">
        <f t="shared" si="90"/>
        <v>Sep</v>
      </c>
      <c r="L982" s="27">
        <f t="shared" si="91"/>
        <v>1995</v>
      </c>
      <c r="M982" s="27" t="str">
        <f t="shared" si="92"/>
        <v>tier - 2</v>
      </c>
      <c r="N982" s="27" t="str">
        <f t="shared" si="93"/>
        <v>tier - 3</v>
      </c>
      <c r="O982" s="44" t="str">
        <f t="shared" si="94"/>
        <v>18-Sep-1995</v>
      </c>
      <c r="P982" s="29">
        <f t="shared" si="95"/>
        <v>28</v>
      </c>
    </row>
    <row r="983" spans="2:16" ht="15.75" customHeight="1" x14ac:dyDescent="0.3">
      <c r="B983" s="12" t="s">
        <v>4964</v>
      </c>
      <c r="C983" s="27">
        <v>1980</v>
      </c>
      <c r="D983" s="13" t="s">
        <v>8313</v>
      </c>
      <c r="E983" s="27">
        <v>8</v>
      </c>
      <c r="F983" s="27">
        <v>2</v>
      </c>
      <c r="G983" s="43">
        <v>8017.06</v>
      </c>
      <c r="H983" s="27" t="s">
        <v>8310</v>
      </c>
      <c r="I983" s="27" t="s">
        <v>8310</v>
      </c>
      <c r="J983" s="27" t="s">
        <v>8317</v>
      </c>
      <c r="K983" s="13" t="str">
        <f t="shared" si="90"/>
        <v>Nov</v>
      </c>
      <c r="L983" s="27">
        <f t="shared" si="91"/>
        <v>1980</v>
      </c>
      <c r="M983" s="27" t="str">
        <f t="shared" si="92"/>
        <v>tier - 2</v>
      </c>
      <c r="N983" s="27" t="str">
        <f t="shared" si="93"/>
        <v>tier - 2</v>
      </c>
      <c r="O983" s="44" t="str">
        <f t="shared" si="94"/>
        <v>8-Nov-1980</v>
      </c>
      <c r="P983" s="29">
        <f t="shared" si="95"/>
        <v>43</v>
      </c>
    </row>
    <row r="984" spans="2:16" ht="15.75" customHeight="1" x14ac:dyDescent="0.3">
      <c r="B984" s="12" t="s">
        <v>4961</v>
      </c>
      <c r="C984" s="27">
        <v>1989</v>
      </c>
      <c r="D984" s="13" t="s">
        <v>8313</v>
      </c>
      <c r="E984" s="27">
        <v>3</v>
      </c>
      <c r="F984" s="27">
        <v>3</v>
      </c>
      <c r="G984" s="43">
        <v>8021.11</v>
      </c>
      <c r="H984" s="27" t="s">
        <v>8310</v>
      </c>
      <c r="I984" s="27" t="s">
        <v>8314</v>
      </c>
      <c r="J984" s="27" t="s">
        <v>8317</v>
      </c>
      <c r="K984" s="13" t="str">
        <f t="shared" si="90"/>
        <v>Nov</v>
      </c>
      <c r="L984" s="27">
        <f t="shared" si="91"/>
        <v>1989</v>
      </c>
      <c r="M984" s="27" t="str">
        <f t="shared" si="92"/>
        <v>tier - 2</v>
      </c>
      <c r="N984" s="27" t="str">
        <f t="shared" si="93"/>
        <v>tier - 1</v>
      </c>
      <c r="O984" s="44" t="str">
        <f t="shared" si="94"/>
        <v>3-Nov-1989</v>
      </c>
      <c r="P984" s="29">
        <f t="shared" si="95"/>
        <v>34</v>
      </c>
    </row>
    <row r="985" spans="2:16" ht="15.75" customHeight="1" x14ac:dyDescent="0.3">
      <c r="B985" s="12" t="s">
        <v>4958</v>
      </c>
      <c r="C985" s="27">
        <v>1978</v>
      </c>
      <c r="D985" s="13" t="s">
        <v>8309</v>
      </c>
      <c r="E985" s="27">
        <v>17</v>
      </c>
      <c r="F985" s="27">
        <v>1</v>
      </c>
      <c r="G985" s="43">
        <v>8023.14</v>
      </c>
      <c r="H985" s="27" t="s">
        <v>8310</v>
      </c>
      <c r="I985" s="27" t="s">
        <v>8311</v>
      </c>
      <c r="J985" s="27" t="s">
        <v>8317</v>
      </c>
      <c r="K985" s="13" t="str">
        <f t="shared" si="90"/>
        <v>Jul</v>
      </c>
      <c r="L985" s="27">
        <f t="shared" si="91"/>
        <v>1978</v>
      </c>
      <c r="M985" s="27" t="str">
        <f t="shared" si="92"/>
        <v>tier - 2</v>
      </c>
      <c r="N985" s="27" t="str">
        <f t="shared" si="93"/>
        <v>tier - 3</v>
      </c>
      <c r="O985" s="44" t="str">
        <f t="shared" si="94"/>
        <v>17-Jul-1978</v>
      </c>
      <c r="P985" s="29">
        <f t="shared" si="95"/>
        <v>45</v>
      </c>
    </row>
    <row r="986" spans="2:16" ht="15.75" customHeight="1" x14ac:dyDescent="0.3">
      <c r="B986" s="12" t="s">
        <v>4954</v>
      </c>
      <c r="C986" s="27">
        <v>1976</v>
      </c>
      <c r="D986" s="13" t="s">
        <v>8318</v>
      </c>
      <c r="E986" s="27">
        <v>20</v>
      </c>
      <c r="F986" s="27">
        <v>0</v>
      </c>
      <c r="G986" s="43">
        <v>8026.67</v>
      </c>
      <c r="H986" s="27" t="s">
        <v>8310</v>
      </c>
      <c r="I986" s="27" t="s">
        <v>8310</v>
      </c>
      <c r="J986" s="27" t="s">
        <v>8317</v>
      </c>
      <c r="K986" s="13" t="str">
        <f t="shared" si="90"/>
        <v>Dec</v>
      </c>
      <c r="L986" s="27">
        <f t="shared" si="91"/>
        <v>1976</v>
      </c>
      <c r="M986" s="27" t="str">
        <f t="shared" si="92"/>
        <v>tier - 2</v>
      </c>
      <c r="N986" s="27" t="str">
        <f t="shared" si="93"/>
        <v>tier - 2</v>
      </c>
      <c r="O986" s="44" t="str">
        <f t="shared" si="94"/>
        <v>20-Dec-1976</v>
      </c>
      <c r="P986" s="29">
        <f t="shared" si="95"/>
        <v>47</v>
      </c>
    </row>
    <row r="987" spans="2:16" ht="15.75" customHeight="1" x14ac:dyDescent="0.3">
      <c r="B987" s="12" t="s">
        <v>4951</v>
      </c>
      <c r="C987" s="27">
        <v>1977</v>
      </c>
      <c r="D987" s="13" t="s">
        <v>8313</v>
      </c>
      <c r="E987" s="27">
        <v>6</v>
      </c>
      <c r="F987" s="27">
        <v>2</v>
      </c>
      <c r="G987" s="43">
        <v>8027.97</v>
      </c>
      <c r="H987" s="27" t="s">
        <v>8311</v>
      </c>
      <c r="I987" s="27" t="s">
        <v>8310</v>
      </c>
      <c r="J987" s="27" t="s">
        <v>8321</v>
      </c>
      <c r="K987" s="13" t="str">
        <f t="shared" si="90"/>
        <v>Nov</v>
      </c>
      <c r="L987" s="27">
        <f t="shared" si="91"/>
        <v>1977</v>
      </c>
      <c r="M987" s="27" t="str">
        <f t="shared" si="92"/>
        <v>tier - 3</v>
      </c>
      <c r="N987" s="27" t="str">
        <f t="shared" si="93"/>
        <v>tier - 2</v>
      </c>
      <c r="O987" s="44" t="str">
        <f t="shared" si="94"/>
        <v>6-Nov-1977</v>
      </c>
      <c r="P987" s="29">
        <f t="shared" si="95"/>
        <v>46</v>
      </c>
    </row>
    <row r="988" spans="2:16" ht="15.75" customHeight="1" x14ac:dyDescent="0.3">
      <c r="B988" s="12" t="s">
        <v>4948</v>
      </c>
      <c r="C988" s="27">
        <v>2003</v>
      </c>
      <c r="D988" s="13" t="s">
        <v>8318</v>
      </c>
      <c r="E988" s="27">
        <v>12</v>
      </c>
      <c r="F988" s="27">
        <v>0</v>
      </c>
      <c r="G988" s="43">
        <v>8035.64</v>
      </c>
      <c r="H988" s="27" t="s">
        <v>8310</v>
      </c>
      <c r="I988" s="27" t="s">
        <v>8310</v>
      </c>
      <c r="J988" s="27" t="s">
        <v>8317</v>
      </c>
      <c r="K988" s="13" t="str">
        <f t="shared" si="90"/>
        <v>Dec</v>
      </c>
      <c r="L988" s="27">
        <f t="shared" si="91"/>
        <v>2003</v>
      </c>
      <c r="M988" s="27" t="str">
        <f t="shared" si="92"/>
        <v>tier - 2</v>
      </c>
      <c r="N988" s="27" t="str">
        <f t="shared" si="93"/>
        <v>tier - 2</v>
      </c>
      <c r="O988" s="44" t="str">
        <f t="shared" si="94"/>
        <v>12-Dec-2003</v>
      </c>
      <c r="P988" s="29">
        <f t="shared" si="95"/>
        <v>20</v>
      </c>
    </row>
    <row r="989" spans="2:16" ht="15.75" customHeight="1" x14ac:dyDescent="0.3">
      <c r="B989" s="12" t="s">
        <v>4944</v>
      </c>
      <c r="C989" s="27">
        <v>1985</v>
      </c>
      <c r="D989" s="13" t="s">
        <v>8313</v>
      </c>
      <c r="E989" s="27">
        <v>28</v>
      </c>
      <c r="F989" s="27">
        <v>3</v>
      </c>
      <c r="G989" s="43">
        <v>8059.06</v>
      </c>
      <c r="H989" s="27" t="s">
        <v>8310</v>
      </c>
      <c r="I989" s="27" t="s">
        <v>8311</v>
      </c>
      <c r="J989" s="27" t="s">
        <v>8317</v>
      </c>
      <c r="K989" s="13" t="str">
        <f t="shared" si="90"/>
        <v>Nov</v>
      </c>
      <c r="L989" s="27">
        <f t="shared" si="91"/>
        <v>1985</v>
      </c>
      <c r="M989" s="27" t="str">
        <f t="shared" si="92"/>
        <v>tier - 2</v>
      </c>
      <c r="N989" s="27" t="str">
        <f t="shared" si="93"/>
        <v>tier - 3</v>
      </c>
      <c r="O989" s="44" t="str">
        <f t="shared" si="94"/>
        <v>28-Nov-1985</v>
      </c>
      <c r="P989" s="29">
        <f t="shared" si="95"/>
        <v>38</v>
      </c>
    </row>
    <row r="990" spans="2:16" ht="15.75" customHeight="1" x14ac:dyDescent="0.3">
      <c r="B990" s="12" t="s">
        <v>4941</v>
      </c>
      <c r="C990" s="27">
        <v>1982</v>
      </c>
      <c r="D990" s="13" t="s">
        <v>8318</v>
      </c>
      <c r="E990" s="27">
        <v>27</v>
      </c>
      <c r="F990" s="27">
        <v>3</v>
      </c>
      <c r="G990" s="43">
        <v>8059.68</v>
      </c>
      <c r="H990" s="27" t="s">
        <v>8310</v>
      </c>
      <c r="I990" s="27" t="s">
        <v>8311</v>
      </c>
      <c r="J990" s="27" t="s">
        <v>8317</v>
      </c>
      <c r="K990" s="13" t="str">
        <f t="shared" si="90"/>
        <v>Dec</v>
      </c>
      <c r="L990" s="27">
        <f t="shared" si="91"/>
        <v>1982</v>
      </c>
      <c r="M990" s="27" t="str">
        <f t="shared" si="92"/>
        <v>tier - 2</v>
      </c>
      <c r="N990" s="27" t="str">
        <f t="shared" si="93"/>
        <v>tier - 3</v>
      </c>
      <c r="O990" s="44" t="str">
        <f t="shared" si="94"/>
        <v>27-Dec-1982</v>
      </c>
      <c r="P990" s="29">
        <f t="shared" si="95"/>
        <v>41</v>
      </c>
    </row>
    <row r="991" spans="2:16" ht="15.75" customHeight="1" x14ac:dyDescent="0.3">
      <c r="B991" s="12" t="s">
        <v>4937</v>
      </c>
      <c r="C991" s="27">
        <v>1970</v>
      </c>
      <c r="D991" s="13" t="s">
        <v>8318</v>
      </c>
      <c r="E991" s="27">
        <v>12</v>
      </c>
      <c r="F991" s="27">
        <v>0</v>
      </c>
      <c r="G991" s="43">
        <v>8062.31</v>
      </c>
      <c r="H991" s="27" t="s">
        <v>8310</v>
      </c>
      <c r="I991" s="27" t="s">
        <v>8314</v>
      </c>
      <c r="J991" s="27" t="s">
        <v>8312</v>
      </c>
      <c r="K991" s="13" t="str">
        <f t="shared" si="90"/>
        <v>Dec</v>
      </c>
      <c r="L991" s="27">
        <f t="shared" si="91"/>
        <v>1970</v>
      </c>
      <c r="M991" s="27" t="str">
        <f t="shared" si="92"/>
        <v>tier - 2</v>
      </c>
      <c r="N991" s="27" t="str">
        <f t="shared" si="93"/>
        <v>tier - 1</v>
      </c>
      <c r="O991" s="44" t="str">
        <f t="shared" si="94"/>
        <v>12-Dec-1970</v>
      </c>
      <c r="P991" s="29">
        <f t="shared" si="95"/>
        <v>53</v>
      </c>
    </row>
    <row r="992" spans="2:16" ht="15.75" customHeight="1" x14ac:dyDescent="0.3">
      <c r="B992" s="12" t="s">
        <v>4934</v>
      </c>
      <c r="C992" s="27">
        <v>1975</v>
      </c>
      <c r="D992" s="13" t="s">
        <v>8315</v>
      </c>
      <c r="E992" s="27">
        <v>28</v>
      </c>
      <c r="F992" s="27">
        <v>1</v>
      </c>
      <c r="G992" s="43">
        <v>8062.76</v>
      </c>
      <c r="H992" s="27" t="s">
        <v>8311</v>
      </c>
      <c r="I992" s="27" t="s">
        <v>8311</v>
      </c>
      <c r="J992" s="27" t="s">
        <v>8321</v>
      </c>
      <c r="K992" s="13" t="str">
        <f t="shared" si="90"/>
        <v>Jun</v>
      </c>
      <c r="L992" s="27">
        <f t="shared" si="91"/>
        <v>1975</v>
      </c>
      <c r="M992" s="27" t="str">
        <f t="shared" si="92"/>
        <v>tier - 3</v>
      </c>
      <c r="N992" s="27" t="str">
        <f t="shared" si="93"/>
        <v>tier - 3</v>
      </c>
      <c r="O992" s="44" t="str">
        <f t="shared" si="94"/>
        <v>28-Jun-1975</v>
      </c>
      <c r="P992" s="29">
        <f t="shared" si="95"/>
        <v>48</v>
      </c>
    </row>
    <row r="993" spans="2:16" ht="15.75" customHeight="1" x14ac:dyDescent="0.3">
      <c r="B993" s="12" t="s">
        <v>4930</v>
      </c>
      <c r="C993" s="27">
        <v>1965</v>
      </c>
      <c r="D993" s="13" t="s">
        <v>8319</v>
      </c>
      <c r="E993" s="27">
        <v>11</v>
      </c>
      <c r="F993" s="27">
        <v>0</v>
      </c>
      <c r="G993" s="43">
        <v>8067.83</v>
      </c>
      <c r="H993" s="27" t="s">
        <v>8311</v>
      </c>
      <c r="I993" s="27" t="s">
        <v>8314</v>
      </c>
      <c r="J993" s="27" t="s">
        <v>8312</v>
      </c>
      <c r="K993" s="13" t="str">
        <f t="shared" si="90"/>
        <v>Aug</v>
      </c>
      <c r="L993" s="27">
        <f t="shared" si="91"/>
        <v>1965</v>
      </c>
      <c r="M993" s="27" t="str">
        <f t="shared" si="92"/>
        <v>tier - 3</v>
      </c>
      <c r="N993" s="27" t="str">
        <f t="shared" si="93"/>
        <v>tier - 1</v>
      </c>
      <c r="O993" s="44" t="str">
        <f t="shared" si="94"/>
        <v>11-Aug-1965</v>
      </c>
      <c r="P993" s="29">
        <f t="shared" si="95"/>
        <v>58</v>
      </c>
    </row>
    <row r="994" spans="2:16" ht="15.75" customHeight="1" x14ac:dyDescent="0.3">
      <c r="B994" s="12" t="s">
        <v>4927</v>
      </c>
      <c r="C994" s="27">
        <v>1975</v>
      </c>
      <c r="D994" s="13" t="s">
        <v>8318</v>
      </c>
      <c r="E994" s="27">
        <v>15</v>
      </c>
      <c r="F994" s="27">
        <v>1</v>
      </c>
      <c r="G994" s="43">
        <v>8068.19</v>
      </c>
      <c r="H994" s="27" t="s">
        <v>8311</v>
      </c>
      <c r="I994" s="27" t="s">
        <v>8310</v>
      </c>
      <c r="J994" s="27" t="s">
        <v>8321</v>
      </c>
      <c r="K994" s="13" t="str">
        <f t="shared" si="90"/>
        <v>Dec</v>
      </c>
      <c r="L994" s="27">
        <f t="shared" si="91"/>
        <v>1975</v>
      </c>
      <c r="M994" s="27" t="str">
        <f t="shared" si="92"/>
        <v>tier - 3</v>
      </c>
      <c r="N994" s="27" t="str">
        <f t="shared" si="93"/>
        <v>tier - 2</v>
      </c>
      <c r="O994" s="44" t="str">
        <f t="shared" si="94"/>
        <v>15-Dec-1975</v>
      </c>
      <c r="P994" s="29">
        <f t="shared" si="95"/>
        <v>48</v>
      </c>
    </row>
    <row r="995" spans="2:16" ht="15.75" customHeight="1" x14ac:dyDescent="0.3">
      <c r="B995" s="12" t="s">
        <v>4924</v>
      </c>
      <c r="C995" s="27">
        <v>1965</v>
      </c>
      <c r="D995" s="13" t="s">
        <v>8320</v>
      </c>
      <c r="E995" s="27">
        <v>21</v>
      </c>
      <c r="F995" s="27">
        <v>0</v>
      </c>
      <c r="G995" s="43">
        <v>8071.57</v>
      </c>
      <c r="H995" s="27" t="s">
        <v>8311</v>
      </c>
      <c r="I995" s="27" t="s">
        <v>8314</v>
      </c>
      <c r="J995" s="27" t="s">
        <v>8321</v>
      </c>
      <c r="K995" s="13" t="str">
        <f t="shared" si="90"/>
        <v>Oct</v>
      </c>
      <c r="L995" s="27">
        <f t="shared" si="91"/>
        <v>1965</v>
      </c>
      <c r="M995" s="27" t="str">
        <f t="shared" si="92"/>
        <v>tier - 3</v>
      </c>
      <c r="N995" s="27" t="str">
        <f t="shared" si="93"/>
        <v>tier - 1</v>
      </c>
      <c r="O995" s="44" t="str">
        <f t="shared" si="94"/>
        <v>21-Oct-1965</v>
      </c>
      <c r="P995" s="29">
        <f t="shared" si="95"/>
        <v>58</v>
      </c>
    </row>
    <row r="996" spans="2:16" ht="15.75" customHeight="1" x14ac:dyDescent="0.3">
      <c r="B996" s="12" t="s">
        <v>4920</v>
      </c>
      <c r="C996" s="27">
        <v>1993</v>
      </c>
      <c r="D996" s="13" t="s">
        <v>8313</v>
      </c>
      <c r="E996" s="27">
        <v>7</v>
      </c>
      <c r="F996" s="27">
        <v>0</v>
      </c>
      <c r="G996" s="43">
        <v>8077.41</v>
      </c>
      <c r="H996" s="27" t="s">
        <v>8310</v>
      </c>
      <c r="I996" s="27" t="s">
        <v>8314</v>
      </c>
      <c r="J996" s="27" t="s">
        <v>8335</v>
      </c>
      <c r="K996" s="13" t="str">
        <f t="shared" si="90"/>
        <v>Nov</v>
      </c>
      <c r="L996" s="27">
        <f t="shared" si="91"/>
        <v>1993</v>
      </c>
      <c r="M996" s="27" t="str">
        <f t="shared" si="92"/>
        <v>tier - 2</v>
      </c>
      <c r="N996" s="27" t="str">
        <f t="shared" si="93"/>
        <v>tier - 1</v>
      </c>
      <c r="O996" s="44" t="str">
        <f t="shared" si="94"/>
        <v>7-Nov-1993</v>
      </c>
      <c r="P996" s="29">
        <f t="shared" si="95"/>
        <v>30</v>
      </c>
    </row>
    <row r="997" spans="2:16" ht="15.75" customHeight="1" x14ac:dyDescent="0.3">
      <c r="B997" s="12" t="s">
        <v>4916</v>
      </c>
      <c r="C997" s="27">
        <v>2001</v>
      </c>
      <c r="D997" s="13" t="s">
        <v>8319</v>
      </c>
      <c r="E997" s="27">
        <v>28</v>
      </c>
      <c r="F997" s="27">
        <v>0</v>
      </c>
      <c r="G997" s="43">
        <v>8081.26</v>
      </c>
      <c r="H997" s="27" t="s">
        <v>8310</v>
      </c>
      <c r="I997" s="27" t="s">
        <v>8310</v>
      </c>
      <c r="J997" s="27" t="s">
        <v>8317</v>
      </c>
      <c r="K997" s="13" t="str">
        <f t="shared" si="90"/>
        <v>Aug</v>
      </c>
      <c r="L997" s="27">
        <f t="shared" si="91"/>
        <v>2001</v>
      </c>
      <c r="M997" s="27" t="str">
        <f t="shared" si="92"/>
        <v>tier - 2</v>
      </c>
      <c r="N997" s="27" t="str">
        <f t="shared" si="93"/>
        <v>tier - 2</v>
      </c>
      <c r="O997" s="44" t="str">
        <f t="shared" si="94"/>
        <v>28-Aug-2001</v>
      </c>
      <c r="P997" s="29">
        <f t="shared" si="95"/>
        <v>22</v>
      </c>
    </row>
    <row r="998" spans="2:16" ht="15.75" customHeight="1" x14ac:dyDescent="0.3">
      <c r="B998" s="12" t="s">
        <v>4913</v>
      </c>
      <c r="C998" s="27">
        <v>1994</v>
      </c>
      <c r="D998" s="13" t="s">
        <v>8320</v>
      </c>
      <c r="E998" s="27">
        <v>12</v>
      </c>
      <c r="F998" s="27">
        <v>0</v>
      </c>
      <c r="G998" s="43">
        <v>8081.74</v>
      </c>
      <c r="H998" s="27" t="s">
        <v>8310</v>
      </c>
      <c r="I998" s="27" t="s">
        <v>8310</v>
      </c>
      <c r="J998" s="27" t="s">
        <v>8335</v>
      </c>
      <c r="K998" s="13" t="str">
        <f t="shared" si="90"/>
        <v>Oct</v>
      </c>
      <c r="L998" s="27">
        <f t="shared" si="91"/>
        <v>1994</v>
      </c>
      <c r="M998" s="27" t="str">
        <f t="shared" si="92"/>
        <v>tier - 2</v>
      </c>
      <c r="N998" s="27" t="str">
        <f t="shared" si="93"/>
        <v>tier - 2</v>
      </c>
      <c r="O998" s="44" t="str">
        <f t="shared" si="94"/>
        <v>12-Oct-1994</v>
      </c>
      <c r="P998" s="29">
        <f t="shared" si="95"/>
        <v>29</v>
      </c>
    </row>
    <row r="999" spans="2:16" ht="15.75" customHeight="1" x14ac:dyDescent="0.3">
      <c r="B999" s="12" t="s">
        <v>4909</v>
      </c>
      <c r="C999" s="27">
        <v>1975</v>
      </c>
      <c r="D999" s="13" t="s">
        <v>8318</v>
      </c>
      <c r="E999" s="27">
        <v>21</v>
      </c>
      <c r="F999" s="27">
        <v>1</v>
      </c>
      <c r="G999" s="43">
        <v>8083.92</v>
      </c>
      <c r="H999" s="27" t="s">
        <v>8311</v>
      </c>
      <c r="I999" s="27" t="s">
        <v>8311</v>
      </c>
      <c r="J999" s="27" t="s">
        <v>8312</v>
      </c>
      <c r="K999" s="13" t="str">
        <f t="shared" si="90"/>
        <v>Dec</v>
      </c>
      <c r="L999" s="27">
        <f t="shared" si="91"/>
        <v>1975</v>
      </c>
      <c r="M999" s="27" t="str">
        <f t="shared" si="92"/>
        <v>tier - 3</v>
      </c>
      <c r="N999" s="27" t="str">
        <f t="shared" si="93"/>
        <v>tier - 3</v>
      </c>
      <c r="O999" s="44" t="str">
        <f t="shared" si="94"/>
        <v>21-Dec-1975</v>
      </c>
      <c r="P999" s="29">
        <f t="shared" si="95"/>
        <v>48</v>
      </c>
    </row>
    <row r="1000" spans="2:16" ht="15.75" customHeight="1" x14ac:dyDescent="0.3">
      <c r="B1000" s="12" t="s">
        <v>4906</v>
      </c>
      <c r="C1000" s="27">
        <v>1967</v>
      </c>
      <c r="D1000" s="13" t="s">
        <v>8315</v>
      </c>
      <c r="E1000" s="27">
        <v>10</v>
      </c>
      <c r="F1000" s="27">
        <v>0</v>
      </c>
      <c r="G1000" s="43">
        <v>8091.3</v>
      </c>
      <c r="H1000" s="27" t="s">
        <v>8311</v>
      </c>
      <c r="I1000" s="27" t="s">
        <v>8314</v>
      </c>
      <c r="J1000" s="27" t="s">
        <v>8317</v>
      </c>
      <c r="K1000" s="13" t="str">
        <f t="shared" si="90"/>
        <v>Jun</v>
      </c>
      <c r="L1000" s="27">
        <f t="shared" si="91"/>
        <v>1967</v>
      </c>
      <c r="M1000" s="27" t="str">
        <f t="shared" si="92"/>
        <v>tier - 3</v>
      </c>
      <c r="N1000" s="27" t="str">
        <f t="shared" si="93"/>
        <v>tier - 1</v>
      </c>
      <c r="O1000" s="44" t="str">
        <f t="shared" si="94"/>
        <v>10-Jun-1967</v>
      </c>
      <c r="P1000" s="29">
        <f t="shared" si="95"/>
        <v>56</v>
      </c>
    </row>
    <row r="1001" spans="2:16" ht="15.75" customHeight="1" x14ac:dyDescent="0.3">
      <c r="B1001" s="12" t="s">
        <v>4904</v>
      </c>
      <c r="C1001" s="27">
        <v>1973</v>
      </c>
      <c r="D1001" s="13" t="s">
        <v>8320</v>
      </c>
      <c r="E1001" s="27">
        <v>11</v>
      </c>
      <c r="F1001" s="27">
        <v>0</v>
      </c>
      <c r="G1001" s="43">
        <v>8112.59</v>
      </c>
      <c r="H1001" s="27" t="s">
        <v>8310</v>
      </c>
      <c r="I1001" s="27" t="s">
        <v>8310</v>
      </c>
      <c r="J1001" s="27" t="s">
        <v>8312</v>
      </c>
      <c r="K1001" s="13" t="str">
        <f t="shared" si="90"/>
        <v>Oct</v>
      </c>
      <c r="L1001" s="27">
        <f t="shared" si="91"/>
        <v>1973</v>
      </c>
      <c r="M1001" s="27" t="str">
        <f t="shared" si="92"/>
        <v>tier - 2</v>
      </c>
      <c r="N1001" s="27" t="str">
        <f t="shared" si="93"/>
        <v>tier - 2</v>
      </c>
      <c r="O1001" s="44" t="str">
        <f t="shared" si="94"/>
        <v>11-Oct-1973</v>
      </c>
      <c r="P1001" s="29">
        <f t="shared" si="95"/>
        <v>50</v>
      </c>
    </row>
    <row r="1002" spans="2:16" ht="15.75" customHeight="1" x14ac:dyDescent="0.3">
      <c r="B1002" s="12" t="s">
        <v>4900</v>
      </c>
      <c r="C1002" s="27">
        <v>1978</v>
      </c>
      <c r="D1002" s="13" t="s">
        <v>8316</v>
      </c>
      <c r="E1002" s="27">
        <v>1</v>
      </c>
      <c r="F1002" s="27">
        <v>2</v>
      </c>
      <c r="G1002" s="43">
        <v>8116.27</v>
      </c>
      <c r="H1002" s="27" t="s">
        <v>8311</v>
      </c>
      <c r="I1002" s="27" t="s">
        <v>8314</v>
      </c>
      <c r="J1002" s="27" t="s">
        <v>8317</v>
      </c>
      <c r="K1002" s="13" t="str">
        <f t="shared" si="90"/>
        <v>Sep</v>
      </c>
      <c r="L1002" s="27">
        <f t="shared" si="91"/>
        <v>1978</v>
      </c>
      <c r="M1002" s="27" t="str">
        <f t="shared" si="92"/>
        <v>tier - 3</v>
      </c>
      <c r="N1002" s="27" t="str">
        <f t="shared" si="93"/>
        <v>tier - 1</v>
      </c>
      <c r="O1002" s="44" t="str">
        <f t="shared" si="94"/>
        <v>1-Sep-1978</v>
      </c>
      <c r="P1002" s="29">
        <f t="shared" si="95"/>
        <v>45</v>
      </c>
    </row>
    <row r="1003" spans="2:16" ht="15.75" customHeight="1" x14ac:dyDescent="0.3">
      <c r="B1003" s="12" t="s">
        <v>4897</v>
      </c>
      <c r="C1003" s="27">
        <v>1973</v>
      </c>
      <c r="D1003" s="13" t="s">
        <v>8318</v>
      </c>
      <c r="E1003" s="27">
        <v>16</v>
      </c>
      <c r="F1003" s="27">
        <v>0</v>
      </c>
      <c r="G1003" s="43">
        <v>8116.68</v>
      </c>
      <c r="H1003" s="27" t="s">
        <v>8311</v>
      </c>
      <c r="I1003" s="27" t="s">
        <v>8314</v>
      </c>
      <c r="J1003" s="27" t="s">
        <v>8321</v>
      </c>
      <c r="K1003" s="13" t="str">
        <f t="shared" si="90"/>
        <v>Dec</v>
      </c>
      <c r="L1003" s="27">
        <f t="shared" si="91"/>
        <v>1973</v>
      </c>
      <c r="M1003" s="27" t="str">
        <f t="shared" si="92"/>
        <v>tier - 3</v>
      </c>
      <c r="N1003" s="27" t="str">
        <f t="shared" si="93"/>
        <v>tier - 1</v>
      </c>
      <c r="O1003" s="44" t="str">
        <f t="shared" si="94"/>
        <v>16-Dec-1973</v>
      </c>
      <c r="P1003" s="29">
        <f t="shared" si="95"/>
        <v>50</v>
      </c>
    </row>
    <row r="1004" spans="2:16" ht="15.75" customHeight="1" x14ac:dyDescent="0.3">
      <c r="B1004" s="12" t="s">
        <v>4893</v>
      </c>
      <c r="C1004" s="27">
        <v>1973</v>
      </c>
      <c r="D1004" s="13" t="s">
        <v>8319</v>
      </c>
      <c r="E1004" s="27">
        <v>30</v>
      </c>
      <c r="F1004" s="27">
        <v>0</v>
      </c>
      <c r="G1004" s="43">
        <v>8124.41</v>
      </c>
      <c r="H1004" s="27" t="s">
        <v>8311</v>
      </c>
      <c r="I1004" s="27" t="s">
        <v>8314</v>
      </c>
      <c r="J1004" s="27" t="s">
        <v>8312</v>
      </c>
      <c r="K1004" s="13" t="str">
        <f t="shared" si="90"/>
        <v>Aug</v>
      </c>
      <c r="L1004" s="27">
        <f t="shared" si="91"/>
        <v>1973</v>
      </c>
      <c r="M1004" s="27" t="str">
        <f t="shared" si="92"/>
        <v>tier - 3</v>
      </c>
      <c r="N1004" s="27" t="str">
        <f t="shared" si="93"/>
        <v>tier - 1</v>
      </c>
      <c r="O1004" s="44" t="str">
        <f t="shared" si="94"/>
        <v>30-Aug-1973</v>
      </c>
      <c r="P1004" s="29">
        <f t="shared" si="95"/>
        <v>50</v>
      </c>
    </row>
    <row r="1005" spans="2:16" ht="15.75" customHeight="1" x14ac:dyDescent="0.3">
      <c r="B1005" s="12" t="s">
        <v>4889</v>
      </c>
      <c r="C1005" s="27">
        <v>1973</v>
      </c>
      <c r="D1005" s="13" t="s">
        <v>8316</v>
      </c>
      <c r="E1005" s="27">
        <v>3</v>
      </c>
      <c r="F1005" s="27">
        <v>0</v>
      </c>
      <c r="G1005" s="43">
        <v>8125.78</v>
      </c>
      <c r="H1005" s="27" t="s">
        <v>8310</v>
      </c>
      <c r="I1005" s="27" t="s">
        <v>8310</v>
      </c>
      <c r="J1005" s="27" t="s">
        <v>8312</v>
      </c>
      <c r="K1005" s="13" t="str">
        <f t="shared" si="90"/>
        <v>Sep</v>
      </c>
      <c r="L1005" s="27">
        <f t="shared" si="91"/>
        <v>1973</v>
      </c>
      <c r="M1005" s="27" t="str">
        <f t="shared" si="92"/>
        <v>tier - 2</v>
      </c>
      <c r="N1005" s="27" t="str">
        <f t="shared" si="93"/>
        <v>tier - 2</v>
      </c>
      <c r="O1005" s="44" t="str">
        <f t="shared" si="94"/>
        <v>3-Sep-1973</v>
      </c>
      <c r="P1005" s="29">
        <f t="shared" si="95"/>
        <v>50</v>
      </c>
    </row>
    <row r="1006" spans="2:16" ht="15.75" customHeight="1" x14ac:dyDescent="0.3">
      <c r="B1006" s="12" t="s">
        <v>4885</v>
      </c>
      <c r="C1006" s="27">
        <v>1990</v>
      </c>
      <c r="D1006" s="13" t="s">
        <v>8315</v>
      </c>
      <c r="E1006" s="27">
        <v>21</v>
      </c>
      <c r="F1006" s="27">
        <v>3</v>
      </c>
      <c r="G1006" s="43">
        <v>8157.92</v>
      </c>
      <c r="H1006" s="27" t="s">
        <v>8310</v>
      </c>
      <c r="I1006" s="27" t="s">
        <v>8311</v>
      </c>
      <c r="J1006" s="27" t="s">
        <v>8328</v>
      </c>
      <c r="K1006" s="13" t="str">
        <f t="shared" si="90"/>
        <v>Jun</v>
      </c>
      <c r="L1006" s="27">
        <f t="shared" si="91"/>
        <v>1990</v>
      </c>
      <c r="M1006" s="27" t="str">
        <f t="shared" si="92"/>
        <v>tier - 2</v>
      </c>
      <c r="N1006" s="27" t="str">
        <f t="shared" si="93"/>
        <v>tier - 3</v>
      </c>
      <c r="O1006" s="44" t="str">
        <f t="shared" si="94"/>
        <v>21-Jun-1990</v>
      </c>
      <c r="P1006" s="29">
        <f t="shared" si="95"/>
        <v>33</v>
      </c>
    </row>
    <row r="1007" spans="2:16" ht="15.75" customHeight="1" x14ac:dyDescent="0.3">
      <c r="B1007" s="12" t="s">
        <v>4881</v>
      </c>
      <c r="C1007" s="27">
        <v>1982</v>
      </c>
      <c r="D1007" s="13" t="s">
        <v>8315</v>
      </c>
      <c r="E1007" s="27">
        <v>28</v>
      </c>
      <c r="F1007" s="27">
        <v>4</v>
      </c>
      <c r="G1007" s="43">
        <v>8162.72</v>
      </c>
      <c r="H1007" s="27" t="s">
        <v>8311</v>
      </c>
      <c r="I1007" s="27" t="s">
        <v>8311</v>
      </c>
      <c r="J1007" s="27" t="s">
        <v>8317</v>
      </c>
      <c r="K1007" s="13" t="str">
        <f t="shared" si="90"/>
        <v>Jun</v>
      </c>
      <c r="L1007" s="27">
        <f t="shared" si="91"/>
        <v>1982</v>
      </c>
      <c r="M1007" s="27" t="str">
        <f t="shared" si="92"/>
        <v>tier - 3</v>
      </c>
      <c r="N1007" s="27" t="str">
        <f t="shared" si="93"/>
        <v>tier - 3</v>
      </c>
      <c r="O1007" s="44" t="str">
        <f t="shared" si="94"/>
        <v>28-Jun-1982</v>
      </c>
      <c r="P1007" s="29">
        <f t="shared" si="95"/>
        <v>41</v>
      </c>
    </row>
    <row r="1008" spans="2:16" ht="15.75" customHeight="1" x14ac:dyDescent="0.3">
      <c r="B1008" s="12" t="s">
        <v>4878</v>
      </c>
      <c r="C1008" s="27">
        <v>1963</v>
      </c>
      <c r="D1008" s="13" t="s">
        <v>8313</v>
      </c>
      <c r="E1008" s="27">
        <v>5</v>
      </c>
      <c r="F1008" s="27">
        <v>0</v>
      </c>
      <c r="G1008" s="43">
        <v>8177.9</v>
      </c>
      <c r="H1008" s="27" t="s">
        <v>8311</v>
      </c>
      <c r="I1008" s="27" t="s">
        <v>8314</v>
      </c>
      <c r="J1008" s="27" t="s">
        <v>8312</v>
      </c>
      <c r="K1008" s="13" t="str">
        <f t="shared" si="90"/>
        <v>Nov</v>
      </c>
      <c r="L1008" s="27">
        <f t="shared" si="91"/>
        <v>1963</v>
      </c>
      <c r="M1008" s="27" t="str">
        <f t="shared" si="92"/>
        <v>tier - 3</v>
      </c>
      <c r="N1008" s="27" t="str">
        <f t="shared" si="93"/>
        <v>tier - 1</v>
      </c>
      <c r="O1008" s="44" t="str">
        <f t="shared" si="94"/>
        <v>5-Nov-1963</v>
      </c>
      <c r="P1008" s="29">
        <f t="shared" si="95"/>
        <v>60</v>
      </c>
    </row>
    <row r="1009" spans="2:16" ht="15.75" customHeight="1" x14ac:dyDescent="0.3">
      <c r="B1009" s="12" t="s">
        <v>4875</v>
      </c>
      <c r="C1009" s="27">
        <v>1983</v>
      </c>
      <c r="D1009" s="13" t="s">
        <v>8315</v>
      </c>
      <c r="E1009" s="27">
        <v>8</v>
      </c>
      <c r="F1009" s="27">
        <v>3</v>
      </c>
      <c r="G1009" s="43">
        <v>8179.51</v>
      </c>
      <c r="H1009" s="27" t="s">
        <v>8310</v>
      </c>
      <c r="I1009" s="27" t="s">
        <v>8310</v>
      </c>
      <c r="J1009" s="27" t="s">
        <v>8334</v>
      </c>
      <c r="K1009" s="13" t="str">
        <f t="shared" si="90"/>
        <v>Jun</v>
      </c>
      <c r="L1009" s="27">
        <f t="shared" si="91"/>
        <v>1983</v>
      </c>
      <c r="M1009" s="27" t="str">
        <f t="shared" si="92"/>
        <v>tier - 2</v>
      </c>
      <c r="N1009" s="27" t="str">
        <f t="shared" si="93"/>
        <v>tier - 2</v>
      </c>
      <c r="O1009" s="44" t="str">
        <f t="shared" si="94"/>
        <v>8-Jun-1983</v>
      </c>
      <c r="P1009" s="29">
        <f t="shared" si="95"/>
        <v>40</v>
      </c>
    </row>
    <row r="1010" spans="2:16" ht="15.75" customHeight="1" x14ac:dyDescent="0.3">
      <c r="B1010" s="12" t="s">
        <v>4872</v>
      </c>
      <c r="C1010" s="27">
        <v>1997</v>
      </c>
      <c r="D1010" s="13" t="s">
        <v>8320</v>
      </c>
      <c r="E1010" s="27">
        <v>21</v>
      </c>
      <c r="F1010" s="27">
        <v>0</v>
      </c>
      <c r="G1010" s="43">
        <v>8182.89</v>
      </c>
      <c r="H1010" s="27" t="s">
        <v>8310</v>
      </c>
      <c r="I1010" s="27" t="s">
        <v>8314</v>
      </c>
      <c r="J1010" s="27" t="s">
        <v>8335</v>
      </c>
      <c r="K1010" s="13" t="str">
        <f t="shared" si="90"/>
        <v>Oct</v>
      </c>
      <c r="L1010" s="27">
        <f t="shared" si="91"/>
        <v>1997</v>
      </c>
      <c r="M1010" s="27" t="str">
        <f t="shared" si="92"/>
        <v>tier - 2</v>
      </c>
      <c r="N1010" s="27" t="str">
        <f t="shared" si="93"/>
        <v>tier - 1</v>
      </c>
      <c r="O1010" s="44" t="str">
        <f t="shared" si="94"/>
        <v>21-Oct-1997</v>
      </c>
      <c r="P1010" s="29">
        <f t="shared" si="95"/>
        <v>26</v>
      </c>
    </row>
    <row r="1011" spans="2:16" ht="15.75" customHeight="1" x14ac:dyDescent="0.3">
      <c r="B1011" s="12" t="s">
        <v>4869</v>
      </c>
      <c r="C1011" s="27">
        <v>1962</v>
      </c>
      <c r="D1011" s="13" t="s">
        <v>8313</v>
      </c>
      <c r="E1011" s="27">
        <v>23</v>
      </c>
      <c r="F1011" s="27">
        <v>0</v>
      </c>
      <c r="G1011" s="43">
        <v>8188.12</v>
      </c>
      <c r="H1011" s="27" t="s">
        <v>8311</v>
      </c>
      <c r="I1011" s="27" t="s">
        <v>8311</v>
      </c>
      <c r="J1011" s="27" t="s">
        <v>8312</v>
      </c>
      <c r="K1011" s="13" t="str">
        <f t="shared" si="90"/>
        <v>Nov</v>
      </c>
      <c r="L1011" s="27">
        <f t="shared" si="91"/>
        <v>1962</v>
      </c>
      <c r="M1011" s="27" t="str">
        <f t="shared" si="92"/>
        <v>tier - 3</v>
      </c>
      <c r="N1011" s="27" t="str">
        <f t="shared" si="93"/>
        <v>tier - 3</v>
      </c>
      <c r="O1011" s="44" t="str">
        <f t="shared" si="94"/>
        <v>23-Nov-1962</v>
      </c>
      <c r="P1011" s="29">
        <f t="shared" si="95"/>
        <v>61</v>
      </c>
    </row>
    <row r="1012" spans="2:16" ht="15.75" customHeight="1" x14ac:dyDescent="0.3">
      <c r="B1012" s="12" t="s">
        <v>4866</v>
      </c>
      <c r="C1012" s="27">
        <v>1978</v>
      </c>
      <c r="D1012" s="13" t="s">
        <v>8320</v>
      </c>
      <c r="E1012" s="27">
        <v>24</v>
      </c>
      <c r="F1012" s="27">
        <v>2</v>
      </c>
      <c r="G1012" s="43">
        <v>8211.1</v>
      </c>
      <c r="H1012" s="27" t="s">
        <v>8310</v>
      </c>
      <c r="I1012" s="27" t="s">
        <v>8311</v>
      </c>
      <c r="J1012" s="27" t="s">
        <v>8312</v>
      </c>
      <c r="K1012" s="13" t="str">
        <f t="shared" si="90"/>
        <v>Oct</v>
      </c>
      <c r="L1012" s="27">
        <f t="shared" si="91"/>
        <v>1978</v>
      </c>
      <c r="M1012" s="27" t="str">
        <f t="shared" si="92"/>
        <v>tier - 2</v>
      </c>
      <c r="N1012" s="27" t="str">
        <f t="shared" si="93"/>
        <v>tier - 3</v>
      </c>
      <c r="O1012" s="44" t="str">
        <f t="shared" si="94"/>
        <v>24-Oct-1978</v>
      </c>
      <c r="P1012" s="29">
        <f t="shared" si="95"/>
        <v>45</v>
      </c>
    </row>
    <row r="1013" spans="2:16" ht="15.75" customHeight="1" x14ac:dyDescent="0.3">
      <c r="B1013" s="12" t="s">
        <v>4862</v>
      </c>
      <c r="C1013" s="27">
        <v>1978</v>
      </c>
      <c r="D1013" s="13" t="s">
        <v>8315</v>
      </c>
      <c r="E1013" s="27">
        <v>30</v>
      </c>
      <c r="F1013" s="27">
        <v>2</v>
      </c>
      <c r="G1013" s="43">
        <v>8219.2000000000007</v>
      </c>
      <c r="H1013" s="27" t="s">
        <v>8310</v>
      </c>
      <c r="I1013" s="27" t="s">
        <v>8310</v>
      </c>
      <c r="J1013" s="27" t="s">
        <v>8312</v>
      </c>
      <c r="K1013" s="13" t="str">
        <f t="shared" si="90"/>
        <v>Jun</v>
      </c>
      <c r="L1013" s="27">
        <f t="shared" si="91"/>
        <v>1978</v>
      </c>
      <c r="M1013" s="27" t="str">
        <f t="shared" si="92"/>
        <v>tier - 2</v>
      </c>
      <c r="N1013" s="27" t="str">
        <f t="shared" si="93"/>
        <v>tier - 2</v>
      </c>
      <c r="O1013" s="44" t="str">
        <f t="shared" si="94"/>
        <v>30-Jun-1978</v>
      </c>
      <c r="P1013" s="29">
        <f t="shared" si="95"/>
        <v>45</v>
      </c>
    </row>
    <row r="1014" spans="2:16" ht="15.75" customHeight="1" x14ac:dyDescent="0.3">
      <c r="B1014" s="12" t="s">
        <v>4859</v>
      </c>
      <c r="C1014" s="27">
        <v>1976</v>
      </c>
      <c r="D1014" s="13" t="s">
        <v>8316</v>
      </c>
      <c r="E1014" s="27">
        <v>3</v>
      </c>
      <c r="F1014" s="27">
        <v>1</v>
      </c>
      <c r="G1014" s="43">
        <v>8232.64</v>
      </c>
      <c r="H1014" s="27" t="s">
        <v>8310</v>
      </c>
      <c r="I1014" s="27" t="s">
        <v>8311</v>
      </c>
      <c r="J1014" s="27" t="s">
        <v>8312</v>
      </c>
      <c r="K1014" s="13" t="str">
        <f t="shared" si="90"/>
        <v>Sep</v>
      </c>
      <c r="L1014" s="27">
        <f t="shared" si="91"/>
        <v>1976</v>
      </c>
      <c r="M1014" s="27" t="str">
        <f t="shared" si="92"/>
        <v>tier - 2</v>
      </c>
      <c r="N1014" s="27" t="str">
        <f t="shared" si="93"/>
        <v>tier - 3</v>
      </c>
      <c r="O1014" s="44" t="str">
        <f t="shared" si="94"/>
        <v>3-Sep-1976</v>
      </c>
      <c r="P1014" s="29">
        <f t="shared" si="95"/>
        <v>47</v>
      </c>
    </row>
    <row r="1015" spans="2:16" ht="15.75" customHeight="1" x14ac:dyDescent="0.3">
      <c r="B1015" s="12" t="s">
        <v>4855</v>
      </c>
      <c r="C1015" s="27">
        <v>1976</v>
      </c>
      <c r="D1015" s="13" t="s">
        <v>8315</v>
      </c>
      <c r="E1015" s="27">
        <v>30</v>
      </c>
      <c r="F1015" s="27">
        <v>1</v>
      </c>
      <c r="G1015" s="43">
        <v>8233.1</v>
      </c>
      <c r="H1015" s="27" t="s">
        <v>8310</v>
      </c>
      <c r="I1015" s="27" t="s">
        <v>8310</v>
      </c>
      <c r="J1015" s="27" t="s">
        <v>8312</v>
      </c>
      <c r="K1015" s="13" t="str">
        <f t="shared" si="90"/>
        <v>Jun</v>
      </c>
      <c r="L1015" s="27">
        <f t="shared" si="91"/>
        <v>1976</v>
      </c>
      <c r="M1015" s="27" t="str">
        <f t="shared" si="92"/>
        <v>tier - 2</v>
      </c>
      <c r="N1015" s="27" t="str">
        <f t="shared" si="93"/>
        <v>tier - 2</v>
      </c>
      <c r="O1015" s="44" t="str">
        <f t="shared" si="94"/>
        <v>30-Jun-1976</v>
      </c>
      <c r="P1015" s="29">
        <f t="shared" si="95"/>
        <v>47</v>
      </c>
    </row>
    <row r="1016" spans="2:16" ht="15.75" customHeight="1" x14ac:dyDescent="0.3">
      <c r="B1016" s="12" t="s">
        <v>4851</v>
      </c>
      <c r="C1016" s="27">
        <v>1976</v>
      </c>
      <c r="D1016" s="13" t="s">
        <v>8316</v>
      </c>
      <c r="E1016" s="27">
        <v>2</v>
      </c>
      <c r="F1016" s="27">
        <v>1</v>
      </c>
      <c r="G1016" s="43">
        <v>8240.59</v>
      </c>
      <c r="H1016" s="27" t="s">
        <v>8310</v>
      </c>
      <c r="I1016" s="27" t="s">
        <v>8310</v>
      </c>
      <c r="J1016" s="27" t="s">
        <v>8312</v>
      </c>
      <c r="K1016" s="13" t="str">
        <f t="shared" si="90"/>
        <v>Sep</v>
      </c>
      <c r="L1016" s="27">
        <f t="shared" si="91"/>
        <v>1976</v>
      </c>
      <c r="M1016" s="27" t="str">
        <f t="shared" si="92"/>
        <v>tier - 2</v>
      </c>
      <c r="N1016" s="27" t="str">
        <f t="shared" si="93"/>
        <v>tier - 2</v>
      </c>
      <c r="O1016" s="44" t="str">
        <f t="shared" si="94"/>
        <v>2-Sep-1976</v>
      </c>
      <c r="P1016" s="29">
        <f t="shared" si="95"/>
        <v>47</v>
      </c>
    </row>
    <row r="1017" spans="2:16" ht="15.75" customHeight="1" x14ac:dyDescent="0.3">
      <c r="B1017" s="12" t="s">
        <v>4847</v>
      </c>
      <c r="C1017" s="27">
        <v>1982</v>
      </c>
      <c r="D1017" s="13" t="s">
        <v>8316</v>
      </c>
      <c r="E1017" s="27">
        <v>27</v>
      </c>
      <c r="F1017" s="27">
        <v>3</v>
      </c>
      <c r="G1017" s="43">
        <v>8252.2800000000007</v>
      </c>
      <c r="H1017" s="27" t="s">
        <v>8310</v>
      </c>
      <c r="I1017" s="27" t="s">
        <v>8310</v>
      </c>
      <c r="J1017" s="27" t="s">
        <v>8329</v>
      </c>
      <c r="K1017" s="13" t="str">
        <f t="shared" si="90"/>
        <v>Sep</v>
      </c>
      <c r="L1017" s="27">
        <f t="shared" si="91"/>
        <v>1982</v>
      </c>
      <c r="M1017" s="27" t="str">
        <f t="shared" si="92"/>
        <v>tier - 2</v>
      </c>
      <c r="N1017" s="27" t="str">
        <f t="shared" si="93"/>
        <v>tier - 2</v>
      </c>
      <c r="O1017" s="44" t="str">
        <f t="shared" si="94"/>
        <v>27-Sep-1982</v>
      </c>
      <c r="P1017" s="29">
        <f t="shared" si="95"/>
        <v>41</v>
      </c>
    </row>
    <row r="1018" spans="2:16" ht="15.75" customHeight="1" x14ac:dyDescent="0.3">
      <c r="B1018" s="12" t="s">
        <v>4843</v>
      </c>
      <c r="C1018" s="27">
        <v>1964</v>
      </c>
      <c r="D1018" s="13" t="s">
        <v>8316</v>
      </c>
      <c r="E1018" s="27">
        <v>5</v>
      </c>
      <c r="F1018" s="27">
        <v>0</v>
      </c>
      <c r="G1018" s="43">
        <v>8268</v>
      </c>
      <c r="H1018" s="27" t="s">
        <v>8311</v>
      </c>
      <c r="I1018" s="27" t="s">
        <v>8311</v>
      </c>
      <c r="J1018" s="27" t="s">
        <v>8312</v>
      </c>
      <c r="K1018" s="13" t="str">
        <f t="shared" si="90"/>
        <v>Sep</v>
      </c>
      <c r="L1018" s="27">
        <f t="shared" si="91"/>
        <v>1964</v>
      </c>
      <c r="M1018" s="27" t="str">
        <f t="shared" si="92"/>
        <v>tier - 3</v>
      </c>
      <c r="N1018" s="27" t="str">
        <f t="shared" si="93"/>
        <v>tier - 3</v>
      </c>
      <c r="O1018" s="44" t="str">
        <f t="shared" si="94"/>
        <v>5-Sep-1964</v>
      </c>
      <c r="P1018" s="29">
        <f t="shared" si="95"/>
        <v>59</v>
      </c>
    </row>
    <row r="1019" spans="2:16" ht="15.75" customHeight="1" x14ac:dyDescent="0.3">
      <c r="B1019" s="12" t="s">
        <v>4840</v>
      </c>
      <c r="C1019" s="27">
        <v>1974</v>
      </c>
      <c r="D1019" s="13" t="s">
        <v>8319</v>
      </c>
      <c r="E1019" s="27">
        <v>5</v>
      </c>
      <c r="F1019" s="27">
        <v>0</v>
      </c>
      <c r="G1019" s="43">
        <v>8269.0400000000009</v>
      </c>
      <c r="H1019" s="27" t="s">
        <v>8310</v>
      </c>
      <c r="I1019" s="27" t="s">
        <v>8314</v>
      </c>
      <c r="J1019" s="27" t="s">
        <v>8321</v>
      </c>
      <c r="K1019" s="13" t="str">
        <f t="shared" si="90"/>
        <v>Aug</v>
      </c>
      <c r="L1019" s="27">
        <f t="shared" si="91"/>
        <v>1974</v>
      </c>
      <c r="M1019" s="27" t="str">
        <f t="shared" si="92"/>
        <v>tier - 2</v>
      </c>
      <c r="N1019" s="27" t="str">
        <f t="shared" si="93"/>
        <v>tier - 1</v>
      </c>
      <c r="O1019" s="44" t="str">
        <f t="shared" si="94"/>
        <v>5-Aug-1974</v>
      </c>
      <c r="P1019" s="29">
        <f t="shared" si="95"/>
        <v>49</v>
      </c>
    </row>
    <row r="1020" spans="2:16" ht="15.75" customHeight="1" x14ac:dyDescent="0.3">
      <c r="B1020" s="12" t="s">
        <v>4836</v>
      </c>
      <c r="C1020" s="27">
        <v>2000</v>
      </c>
      <c r="D1020" s="13" t="s">
        <v>8313</v>
      </c>
      <c r="E1020" s="27">
        <v>28</v>
      </c>
      <c r="F1020" s="27">
        <v>0</v>
      </c>
      <c r="G1020" s="43">
        <v>8271.4599999999991</v>
      </c>
      <c r="H1020" s="27" t="s">
        <v>8310</v>
      </c>
      <c r="I1020" s="27" t="s">
        <v>8314</v>
      </c>
      <c r="J1020" s="27" t="s">
        <v>8330</v>
      </c>
      <c r="K1020" s="13" t="str">
        <f t="shared" si="90"/>
        <v>Nov</v>
      </c>
      <c r="L1020" s="27">
        <f t="shared" si="91"/>
        <v>2000</v>
      </c>
      <c r="M1020" s="27" t="str">
        <f t="shared" si="92"/>
        <v>tier - 2</v>
      </c>
      <c r="N1020" s="27" t="str">
        <f t="shared" si="93"/>
        <v>tier - 1</v>
      </c>
      <c r="O1020" s="44" t="str">
        <f t="shared" si="94"/>
        <v>28-Nov-2000</v>
      </c>
      <c r="P1020" s="29">
        <f t="shared" si="95"/>
        <v>23</v>
      </c>
    </row>
    <row r="1021" spans="2:16" ht="15.75" customHeight="1" x14ac:dyDescent="0.3">
      <c r="B1021" s="12" t="s">
        <v>4832</v>
      </c>
      <c r="C1021" s="27">
        <v>1974</v>
      </c>
      <c r="D1021" s="13" t="s">
        <v>8316</v>
      </c>
      <c r="E1021" s="27">
        <v>26</v>
      </c>
      <c r="F1021" s="27">
        <v>0</v>
      </c>
      <c r="G1021" s="43">
        <v>8277.52</v>
      </c>
      <c r="H1021" s="27" t="s">
        <v>8310</v>
      </c>
      <c r="I1021" s="27" t="s">
        <v>8310</v>
      </c>
      <c r="J1021" s="27" t="s">
        <v>8321</v>
      </c>
      <c r="K1021" s="13" t="str">
        <f t="shared" si="90"/>
        <v>Sep</v>
      </c>
      <c r="L1021" s="27">
        <f t="shared" si="91"/>
        <v>1974</v>
      </c>
      <c r="M1021" s="27" t="str">
        <f t="shared" si="92"/>
        <v>tier - 2</v>
      </c>
      <c r="N1021" s="27" t="str">
        <f t="shared" si="93"/>
        <v>tier - 2</v>
      </c>
      <c r="O1021" s="44" t="str">
        <f t="shared" si="94"/>
        <v>26-Sep-1974</v>
      </c>
      <c r="P1021" s="29">
        <f t="shared" si="95"/>
        <v>49</v>
      </c>
    </row>
    <row r="1022" spans="2:16" ht="15.75" customHeight="1" x14ac:dyDescent="0.3">
      <c r="B1022" s="12" t="s">
        <v>4828</v>
      </c>
      <c r="C1022" s="27">
        <v>1974</v>
      </c>
      <c r="D1022" s="13" t="s">
        <v>8318</v>
      </c>
      <c r="E1022" s="27">
        <v>22</v>
      </c>
      <c r="F1022" s="27">
        <v>0</v>
      </c>
      <c r="G1022" s="43">
        <v>8280.6200000000008</v>
      </c>
      <c r="H1022" s="27" t="s">
        <v>8310</v>
      </c>
      <c r="I1022" s="27" t="s">
        <v>8310</v>
      </c>
      <c r="J1022" s="27" t="s">
        <v>8312</v>
      </c>
      <c r="K1022" s="13" t="str">
        <f t="shared" si="90"/>
        <v>Dec</v>
      </c>
      <c r="L1022" s="27">
        <f t="shared" si="91"/>
        <v>1974</v>
      </c>
      <c r="M1022" s="27" t="str">
        <f t="shared" si="92"/>
        <v>tier - 2</v>
      </c>
      <c r="N1022" s="27" t="str">
        <f t="shared" si="93"/>
        <v>tier - 2</v>
      </c>
      <c r="O1022" s="44" t="str">
        <f t="shared" si="94"/>
        <v>22-Dec-1974</v>
      </c>
      <c r="P1022" s="29">
        <f t="shared" si="95"/>
        <v>49</v>
      </c>
    </row>
    <row r="1023" spans="2:16" ht="15.75" customHeight="1" x14ac:dyDescent="0.3">
      <c r="B1023" s="12" t="s">
        <v>4825</v>
      </c>
      <c r="C1023" s="27">
        <v>1974</v>
      </c>
      <c r="D1023" s="13" t="s">
        <v>8315</v>
      </c>
      <c r="E1023" s="27">
        <v>6</v>
      </c>
      <c r="F1023" s="27">
        <v>0</v>
      </c>
      <c r="G1023" s="43">
        <v>8283.68</v>
      </c>
      <c r="H1023" s="27" t="s">
        <v>8310</v>
      </c>
      <c r="I1023" s="27" t="s">
        <v>8311</v>
      </c>
      <c r="J1023" s="27" t="s">
        <v>8312</v>
      </c>
      <c r="K1023" s="13" t="str">
        <f t="shared" si="90"/>
        <v>Jun</v>
      </c>
      <c r="L1023" s="27">
        <f t="shared" si="91"/>
        <v>1974</v>
      </c>
      <c r="M1023" s="27" t="str">
        <f t="shared" si="92"/>
        <v>tier - 2</v>
      </c>
      <c r="N1023" s="27" t="str">
        <f t="shared" si="93"/>
        <v>tier - 3</v>
      </c>
      <c r="O1023" s="44" t="str">
        <f t="shared" si="94"/>
        <v>6-Jun-1974</v>
      </c>
      <c r="P1023" s="29">
        <f t="shared" si="95"/>
        <v>49</v>
      </c>
    </row>
    <row r="1024" spans="2:16" ht="15.75" customHeight="1" x14ac:dyDescent="0.3">
      <c r="B1024" s="12" t="s">
        <v>4821</v>
      </c>
      <c r="C1024" s="27">
        <v>1978</v>
      </c>
      <c r="D1024" s="13" t="s">
        <v>8315</v>
      </c>
      <c r="E1024" s="27">
        <v>26</v>
      </c>
      <c r="F1024" s="27">
        <v>2</v>
      </c>
      <c r="G1024" s="43">
        <v>8302.5400000000009</v>
      </c>
      <c r="H1024" s="27" t="s">
        <v>8311</v>
      </c>
      <c r="I1024" s="27" t="s">
        <v>8311</v>
      </c>
      <c r="J1024" s="27" t="s">
        <v>8326</v>
      </c>
      <c r="K1024" s="13" t="str">
        <f t="shared" si="90"/>
        <v>Jun</v>
      </c>
      <c r="L1024" s="27">
        <f t="shared" si="91"/>
        <v>1978</v>
      </c>
      <c r="M1024" s="27" t="str">
        <f t="shared" si="92"/>
        <v>tier - 3</v>
      </c>
      <c r="N1024" s="27" t="str">
        <f t="shared" si="93"/>
        <v>tier - 3</v>
      </c>
      <c r="O1024" s="44" t="str">
        <f t="shared" si="94"/>
        <v>26-Jun-1978</v>
      </c>
      <c r="P1024" s="29">
        <f t="shared" si="95"/>
        <v>45</v>
      </c>
    </row>
    <row r="1025" spans="2:16" ht="15.75" customHeight="1" x14ac:dyDescent="0.3">
      <c r="B1025" s="12" t="s">
        <v>4818</v>
      </c>
      <c r="C1025" s="27">
        <v>1979</v>
      </c>
      <c r="D1025" s="13" t="s">
        <v>8319</v>
      </c>
      <c r="E1025" s="27">
        <v>7</v>
      </c>
      <c r="F1025" s="27">
        <v>2</v>
      </c>
      <c r="G1025" s="43">
        <v>8310.84</v>
      </c>
      <c r="H1025" s="27" t="s">
        <v>8310</v>
      </c>
      <c r="I1025" s="27" t="s">
        <v>8310</v>
      </c>
      <c r="J1025" s="27" t="s">
        <v>8317</v>
      </c>
      <c r="K1025" s="13" t="str">
        <f t="shared" si="90"/>
        <v>Aug</v>
      </c>
      <c r="L1025" s="27">
        <f t="shared" si="91"/>
        <v>1979</v>
      </c>
      <c r="M1025" s="27" t="str">
        <f t="shared" si="92"/>
        <v>tier - 2</v>
      </c>
      <c r="N1025" s="27" t="str">
        <f t="shared" si="93"/>
        <v>tier - 2</v>
      </c>
      <c r="O1025" s="44" t="str">
        <f t="shared" si="94"/>
        <v>7-Aug-1979</v>
      </c>
      <c r="P1025" s="29">
        <f t="shared" si="95"/>
        <v>44</v>
      </c>
    </row>
    <row r="1026" spans="2:16" ht="15.75" customHeight="1" x14ac:dyDescent="0.3">
      <c r="B1026" s="12" t="s">
        <v>4814</v>
      </c>
      <c r="C1026" s="27">
        <v>1993</v>
      </c>
      <c r="D1026" s="13" t="s">
        <v>8315</v>
      </c>
      <c r="E1026" s="27">
        <v>22</v>
      </c>
      <c r="F1026" s="27">
        <v>0</v>
      </c>
      <c r="G1026" s="43">
        <v>8314.65</v>
      </c>
      <c r="H1026" s="27" t="s">
        <v>8310</v>
      </c>
      <c r="I1026" s="27" t="s">
        <v>8314</v>
      </c>
      <c r="J1026" s="27" t="s">
        <v>8317</v>
      </c>
      <c r="K1026" s="13" t="str">
        <f t="shared" si="90"/>
        <v>Jun</v>
      </c>
      <c r="L1026" s="27">
        <f t="shared" si="91"/>
        <v>1993</v>
      </c>
      <c r="M1026" s="27" t="str">
        <f t="shared" si="92"/>
        <v>tier - 2</v>
      </c>
      <c r="N1026" s="27" t="str">
        <f t="shared" si="93"/>
        <v>tier - 1</v>
      </c>
      <c r="O1026" s="44" t="str">
        <f t="shared" si="94"/>
        <v>22-Jun-1993</v>
      </c>
      <c r="P1026" s="29">
        <f t="shared" si="95"/>
        <v>30</v>
      </c>
    </row>
    <row r="1027" spans="2:16" ht="15.75" customHeight="1" x14ac:dyDescent="0.3">
      <c r="B1027" s="12" t="s">
        <v>4811</v>
      </c>
      <c r="C1027" s="27">
        <v>1976</v>
      </c>
      <c r="D1027" s="13" t="s">
        <v>8309</v>
      </c>
      <c r="E1027" s="27">
        <v>12</v>
      </c>
      <c r="F1027" s="27">
        <v>1</v>
      </c>
      <c r="G1027" s="43">
        <v>8334.4599999999991</v>
      </c>
      <c r="H1027" s="27" t="s">
        <v>8311</v>
      </c>
      <c r="I1027" s="27" t="s">
        <v>8310</v>
      </c>
      <c r="J1027" s="27" t="s">
        <v>8326</v>
      </c>
      <c r="K1027" s="13" t="str">
        <f t="shared" ref="K1027:K1090" si="96">IF(D1027="?", "Sep",D1027)</f>
        <v>Jul</v>
      </c>
      <c r="L1027" s="27">
        <f t="shared" ref="L1027:L1090" si="97">IF(C1027="?","1983",C1027)</f>
        <v>1976</v>
      </c>
      <c r="M1027" s="27" t="str">
        <f t="shared" ref="M1027:M1090" si="98">IF(H1027="?", "tier - 2",H1027)</f>
        <v>tier - 3</v>
      </c>
      <c r="N1027" s="27" t="str">
        <f t="shared" ref="N1027:N1090" si="99">IF(I1027="?", "tier - 2", I1027)</f>
        <v>tier - 2</v>
      </c>
      <c r="O1027" s="44" t="str">
        <f t="shared" ref="O1027:O1090" si="100">CONCATENATE(E1027&amp;"-"&amp;K1027&amp;"-"&amp;L1027)</f>
        <v>12-Jul-1976</v>
      </c>
      <c r="P1027" s="29">
        <f t="shared" ref="P1027:P1090" si="101">2023-L1027</f>
        <v>47</v>
      </c>
    </row>
    <row r="1028" spans="2:16" ht="15.75" customHeight="1" x14ac:dyDescent="0.3">
      <c r="B1028" s="12" t="s">
        <v>4807</v>
      </c>
      <c r="C1028" s="27">
        <v>1976</v>
      </c>
      <c r="D1028" s="13" t="s">
        <v>8309</v>
      </c>
      <c r="E1028" s="27">
        <v>20</v>
      </c>
      <c r="F1028" s="27">
        <v>1</v>
      </c>
      <c r="G1028" s="43">
        <v>8334.59</v>
      </c>
      <c r="H1028" s="27" t="s">
        <v>8311</v>
      </c>
      <c r="I1028" s="27" t="s">
        <v>8310</v>
      </c>
      <c r="J1028" s="27" t="s">
        <v>8326</v>
      </c>
      <c r="K1028" s="13" t="str">
        <f t="shared" si="96"/>
        <v>Jul</v>
      </c>
      <c r="L1028" s="27">
        <f t="shared" si="97"/>
        <v>1976</v>
      </c>
      <c r="M1028" s="27" t="str">
        <f t="shared" si="98"/>
        <v>tier - 3</v>
      </c>
      <c r="N1028" s="27" t="str">
        <f t="shared" si="99"/>
        <v>tier - 2</v>
      </c>
      <c r="O1028" s="44" t="str">
        <f t="shared" si="100"/>
        <v>20-Jul-1976</v>
      </c>
      <c r="P1028" s="29">
        <f t="shared" si="101"/>
        <v>47</v>
      </c>
    </row>
    <row r="1029" spans="2:16" ht="15.75" customHeight="1" x14ac:dyDescent="0.3">
      <c r="B1029" s="12" t="s">
        <v>4803</v>
      </c>
      <c r="C1029" s="27">
        <v>1976</v>
      </c>
      <c r="D1029" s="13" t="s">
        <v>8309</v>
      </c>
      <c r="E1029" s="27">
        <v>7</v>
      </c>
      <c r="F1029" s="27">
        <v>1</v>
      </c>
      <c r="G1029" s="43">
        <v>8342.91</v>
      </c>
      <c r="H1029" s="27" t="s">
        <v>8311</v>
      </c>
      <c r="I1029" s="27" t="s">
        <v>8314</v>
      </c>
      <c r="J1029" s="27" t="s">
        <v>8326</v>
      </c>
      <c r="K1029" s="13" t="str">
        <f t="shared" si="96"/>
        <v>Jul</v>
      </c>
      <c r="L1029" s="27">
        <f t="shared" si="97"/>
        <v>1976</v>
      </c>
      <c r="M1029" s="27" t="str">
        <f t="shared" si="98"/>
        <v>tier - 3</v>
      </c>
      <c r="N1029" s="27" t="str">
        <f t="shared" si="99"/>
        <v>tier - 1</v>
      </c>
      <c r="O1029" s="44" t="str">
        <f t="shared" si="100"/>
        <v>7-Jul-1976</v>
      </c>
      <c r="P1029" s="29">
        <f t="shared" si="101"/>
        <v>47</v>
      </c>
    </row>
    <row r="1030" spans="2:16" ht="15.75" customHeight="1" x14ac:dyDescent="0.3">
      <c r="B1030" s="12" t="s">
        <v>4801</v>
      </c>
      <c r="C1030" s="27">
        <v>1976</v>
      </c>
      <c r="D1030" s="13" t="s">
        <v>8315</v>
      </c>
      <c r="E1030" s="27">
        <v>12</v>
      </c>
      <c r="F1030" s="27">
        <v>2</v>
      </c>
      <c r="G1030" s="43">
        <v>8347.16</v>
      </c>
      <c r="H1030" s="27" t="s">
        <v>8310</v>
      </c>
      <c r="I1030" s="27" t="s">
        <v>8314</v>
      </c>
      <c r="J1030" s="27" t="s">
        <v>8312</v>
      </c>
      <c r="K1030" s="13" t="str">
        <f t="shared" si="96"/>
        <v>Jun</v>
      </c>
      <c r="L1030" s="27">
        <f t="shared" si="97"/>
        <v>1976</v>
      </c>
      <c r="M1030" s="27" t="str">
        <f t="shared" si="98"/>
        <v>tier - 2</v>
      </c>
      <c r="N1030" s="27" t="str">
        <f t="shared" si="99"/>
        <v>tier - 1</v>
      </c>
      <c r="O1030" s="44" t="str">
        <f t="shared" si="100"/>
        <v>12-Jun-1976</v>
      </c>
      <c r="P1030" s="29">
        <f t="shared" si="101"/>
        <v>47</v>
      </c>
    </row>
    <row r="1031" spans="2:16" ht="15.75" customHeight="1" x14ac:dyDescent="0.3">
      <c r="B1031" s="12" t="s">
        <v>4798</v>
      </c>
      <c r="C1031" s="27">
        <v>1963</v>
      </c>
      <c r="D1031" s="13" t="s">
        <v>8316</v>
      </c>
      <c r="E1031" s="27">
        <v>21</v>
      </c>
      <c r="F1031" s="27">
        <v>0</v>
      </c>
      <c r="G1031" s="43">
        <v>8355.5400000000009</v>
      </c>
      <c r="H1031" s="27" t="s">
        <v>8311</v>
      </c>
      <c r="I1031" s="27" t="s">
        <v>8311</v>
      </c>
      <c r="J1031" s="27" t="s">
        <v>8317</v>
      </c>
      <c r="K1031" s="13" t="str">
        <f t="shared" si="96"/>
        <v>Sep</v>
      </c>
      <c r="L1031" s="27">
        <f t="shared" si="97"/>
        <v>1963</v>
      </c>
      <c r="M1031" s="27" t="str">
        <f t="shared" si="98"/>
        <v>tier - 3</v>
      </c>
      <c r="N1031" s="27" t="str">
        <f t="shared" si="99"/>
        <v>tier - 3</v>
      </c>
      <c r="O1031" s="44" t="str">
        <f t="shared" si="100"/>
        <v>21-Sep-1963</v>
      </c>
      <c r="P1031" s="29">
        <f t="shared" si="101"/>
        <v>60</v>
      </c>
    </row>
    <row r="1032" spans="2:16" ht="15.75" customHeight="1" x14ac:dyDescent="0.3">
      <c r="B1032" s="12" t="s">
        <v>4794</v>
      </c>
      <c r="C1032" s="27">
        <v>1971</v>
      </c>
      <c r="D1032" s="13" t="s">
        <v>8316</v>
      </c>
      <c r="E1032" s="27">
        <v>4</v>
      </c>
      <c r="F1032" s="27">
        <v>0</v>
      </c>
      <c r="G1032" s="43">
        <v>8396.6200000000008</v>
      </c>
      <c r="H1032" s="27" t="s">
        <v>8310</v>
      </c>
      <c r="I1032" s="27" t="s">
        <v>8311</v>
      </c>
      <c r="J1032" s="27" t="s">
        <v>8312</v>
      </c>
      <c r="K1032" s="13" t="str">
        <f t="shared" si="96"/>
        <v>Sep</v>
      </c>
      <c r="L1032" s="27">
        <f t="shared" si="97"/>
        <v>1971</v>
      </c>
      <c r="M1032" s="27" t="str">
        <f t="shared" si="98"/>
        <v>tier - 2</v>
      </c>
      <c r="N1032" s="27" t="str">
        <f t="shared" si="99"/>
        <v>tier - 3</v>
      </c>
      <c r="O1032" s="44" t="str">
        <f t="shared" si="100"/>
        <v>4-Sep-1971</v>
      </c>
      <c r="P1032" s="29">
        <f t="shared" si="101"/>
        <v>52</v>
      </c>
    </row>
    <row r="1033" spans="2:16" ht="15.75" customHeight="1" x14ac:dyDescent="0.3">
      <c r="B1033" s="12" t="s">
        <v>4790</v>
      </c>
      <c r="C1033" s="27">
        <v>1971</v>
      </c>
      <c r="D1033" s="13" t="s">
        <v>8316</v>
      </c>
      <c r="E1033" s="27">
        <v>18</v>
      </c>
      <c r="F1033" s="27">
        <v>0</v>
      </c>
      <c r="G1033" s="43">
        <v>8400.01</v>
      </c>
      <c r="H1033" s="27" t="s">
        <v>8310</v>
      </c>
      <c r="I1033" s="27" t="s">
        <v>8311</v>
      </c>
      <c r="J1033" s="27" t="s">
        <v>8312</v>
      </c>
      <c r="K1033" s="13" t="str">
        <f t="shared" si="96"/>
        <v>Sep</v>
      </c>
      <c r="L1033" s="27">
        <f t="shared" si="97"/>
        <v>1971</v>
      </c>
      <c r="M1033" s="27" t="str">
        <f t="shared" si="98"/>
        <v>tier - 2</v>
      </c>
      <c r="N1033" s="27" t="str">
        <f t="shared" si="99"/>
        <v>tier - 3</v>
      </c>
      <c r="O1033" s="44" t="str">
        <f t="shared" si="100"/>
        <v>18-Sep-1971</v>
      </c>
      <c r="P1033" s="29">
        <f t="shared" si="101"/>
        <v>52</v>
      </c>
    </row>
    <row r="1034" spans="2:16" ht="15.75" customHeight="1" x14ac:dyDescent="0.3">
      <c r="B1034" s="12" t="s">
        <v>4787</v>
      </c>
      <c r="C1034" s="27">
        <v>1979</v>
      </c>
      <c r="D1034" s="13" t="s">
        <v>8315</v>
      </c>
      <c r="E1034" s="27">
        <v>11</v>
      </c>
      <c r="F1034" s="27">
        <v>3</v>
      </c>
      <c r="G1034" s="43">
        <v>8410.0499999999993</v>
      </c>
      <c r="H1034" s="27" t="s">
        <v>8310</v>
      </c>
      <c r="I1034" s="27" t="s">
        <v>8310</v>
      </c>
      <c r="J1034" s="27" t="s">
        <v>8317</v>
      </c>
      <c r="K1034" s="13" t="str">
        <f t="shared" si="96"/>
        <v>Jun</v>
      </c>
      <c r="L1034" s="27">
        <f t="shared" si="97"/>
        <v>1979</v>
      </c>
      <c r="M1034" s="27" t="str">
        <f t="shared" si="98"/>
        <v>tier - 2</v>
      </c>
      <c r="N1034" s="27" t="str">
        <f t="shared" si="99"/>
        <v>tier - 2</v>
      </c>
      <c r="O1034" s="44" t="str">
        <f t="shared" si="100"/>
        <v>11-Jun-1979</v>
      </c>
      <c r="P1034" s="29">
        <f t="shared" si="101"/>
        <v>44</v>
      </c>
    </row>
    <row r="1035" spans="2:16" ht="15.75" customHeight="1" x14ac:dyDescent="0.3">
      <c r="B1035" s="12" t="s">
        <v>4784</v>
      </c>
      <c r="C1035" s="27">
        <v>1977</v>
      </c>
      <c r="D1035" s="13" t="s">
        <v>8316</v>
      </c>
      <c r="E1035" s="27">
        <v>4</v>
      </c>
      <c r="F1035" s="27">
        <v>2</v>
      </c>
      <c r="G1035" s="43">
        <v>8413.4599999999991</v>
      </c>
      <c r="H1035" s="27" t="s">
        <v>8311</v>
      </c>
      <c r="I1035" s="27" t="s">
        <v>8314</v>
      </c>
      <c r="J1035" s="27" t="s">
        <v>8317</v>
      </c>
      <c r="K1035" s="13" t="str">
        <f t="shared" si="96"/>
        <v>Sep</v>
      </c>
      <c r="L1035" s="27">
        <f t="shared" si="97"/>
        <v>1977</v>
      </c>
      <c r="M1035" s="27" t="str">
        <f t="shared" si="98"/>
        <v>tier - 3</v>
      </c>
      <c r="N1035" s="27" t="str">
        <f t="shared" si="99"/>
        <v>tier - 1</v>
      </c>
      <c r="O1035" s="44" t="str">
        <f t="shared" si="100"/>
        <v>4-Sep-1977</v>
      </c>
      <c r="P1035" s="29">
        <f t="shared" si="101"/>
        <v>46</v>
      </c>
    </row>
    <row r="1036" spans="2:16" ht="15.75" customHeight="1" x14ac:dyDescent="0.3">
      <c r="B1036" s="12" t="s">
        <v>4780</v>
      </c>
      <c r="C1036" s="27">
        <v>1975</v>
      </c>
      <c r="D1036" s="13" t="s">
        <v>8316</v>
      </c>
      <c r="E1036" s="27">
        <v>28</v>
      </c>
      <c r="F1036" s="27">
        <v>1</v>
      </c>
      <c r="G1036" s="43">
        <v>8428.07</v>
      </c>
      <c r="H1036" s="27" t="s">
        <v>8311</v>
      </c>
      <c r="I1036" s="27" t="s">
        <v>8310</v>
      </c>
      <c r="J1036" s="27" t="s">
        <v>8317</v>
      </c>
      <c r="K1036" s="13" t="str">
        <f t="shared" si="96"/>
        <v>Sep</v>
      </c>
      <c r="L1036" s="27">
        <f t="shared" si="97"/>
        <v>1975</v>
      </c>
      <c r="M1036" s="27" t="str">
        <f t="shared" si="98"/>
        <v>tier - 3</v>
      </c>
      <c r="N1036" s="27" t="str">
        <f t="shared" si="99"/>
        <v>tier - 2</v>
      </c>
      <c r="O1036" s="44" t="str">
        <f t="shared" si="100"/>
        <v>28-Sep-1975</v>
      </c>
      <c r="P1036" s="29">
        <f t="shared" si="101"/>
        <v>48</v>
      </c>
    </row>
    <row r="1037" spans="2:16" ht="15.75" customHeight="1" x14ac:dyDescent="0.3">
      <c r="B1037" s="12" t="s">
        <v>4776</v>
      </c>
      <c r="C1037" s="27">
        <v>1963</v>
      </c>
      <c r="D1037" s="13" t="s">
        <v>8316</v>
      </c>
      <c r="E1037" s="27">
        <v>24</v>
      </c>
      <c r="F1037" s="27">
        <v>0</v>
      </c>
      <c r="G1037" s="43">
        <v>8440.0499999999993</v>
      </c>
      <c r="H1037" s="27" t="s">
        <v>8311</v>
      </c>
      <c r="I1037" s="27" t="s">
        <v>8310</v>
      </c>
      <c r="J1037" s="27" t="s">
        <v>8312</v>
      </c>
      <c r="K1037" s="13" t="str">
        <f t="shared" si="96"/>
        <v>Sep</v>
      </c>
      <c r="L1037" s="27">
        <f t="shared" si="97"/>
        <v>1963</v>
      </c>
      <c r="M1037" s="27" t="str">
        <f t="shared" si="98"/>
        <v>tier - 3</v>
      </c>
      <c r="N1037" s="27" t="str">
        <f t="shared" si="99"/>
        <v>tier - 2</v>
      </c>
      <c r="O1037" s="44" t="str">
        <f t="shared" si="100"/>
        <v>24-Sep-1963</v>
      </c>
      <c r="P1037" s="29">
        <f t="shared" si="101"/>
        <v>60</v>
      </c>
    </row>
    <row r="1038" spans="2:16" ht="15.75" customHeight="1" x14ac:dyDescent="0.3">
      <c r="B1038" s="12" t="s">
        <v>4772</v>
      </c>
      <c r="C1038" s="27">
        <v>1972</v>
      </c>
      <c r="D1038" s="13" t="s">
        <v>8316</v>
      </c>
      <c r="E1038" s="27">
        <v>9</v>
      </c>
      <c r="F1038" s="27">
        <v>0</v>
      </c>
      <c r="G1038" s="43">
        <v>8442.67</v>
      </c>
      <c r="H1038" s="27" t="s">
        <v>8310</v>
      </c>
      <c r="I1038" s="27" t="s">
        <v>8311</v>
      </c>
      <c r="J1038" s="27" t="s">
        <v>8312</v>
      </c>
      <c r="K1038" s="13" t="str">
        <f t="shared" si="96"/>
        <v>Sep</v>
      </c>
      <c r="L1038" s="27">
        <f t="shared" si="97"/>
        <v>1972</v>
      </c>
      <c r="M1038" s="27" t="str">
        <f t="shared" si="98"/>
        <v>tier - 2</v>
      </c>
      <c r="N1038" s="27" t="str">
        <f t="shared" si="99"/>
        <v>tier - 3</v>
      </c>
      <c r="O1038" s="44" t="str">
        <f t="shared" si="100"/>
        <v>9-Sep-1972</v>
      </c>
      <c r="P1038" s="29">
        <f t="shared" si="101"/>
        <v>51</v>
      </c>
    </row>
    <row r="1039" spans="2:16" ht="15.75" customHeight="1" x14ac:dyDescent="0.3">
      <c r="B1039" s="12" t="s">
        <v>4769</v>
      </c>
      <c r="C1039" s="27">
        <v>1972</v>
      </c>
      <c r="D1039" s="13" t="s">
        <v>8316</v>
      </c>
      <c r="E1039" s="27">
        <v>4</v>
      </c>
      <c r="F1039" s="27">
        <v>0</v>
      </c>
      <c r="G1039" s="43">
        <v>8444.4699999999993</v>
      </c>
      <c r="H1039" s="27" t="s">
        <v>8311</v>
      </c>
      <c r="I1039" s="27" t="s">
        <v>8314</v>
      </c>
      <c r="J1039" s="27" t="s">
        <v>8321</v>
      </c>
      <c r="K1039" s="13" t="str">
        <f t="shared" si="96"/>
        <v>Sep</v>
      </c>
      <c r="L1039" s="27">
        <f t="shared" si="97"/>
        <v>1972</v>
      </c>
      <c r="M1039" s="27" t="str">
        <f t="shared" si="98"/>
        <v>tier - 3</v>
      </c>
      <c r="N1039" s="27" t="str">
        <f t="shared" si="99"/>
        <v>tier - 1</v>
      </c>
      <c r="O1039" s="44" t="str">
        <f t="shared" si="100"/>
        <v>4-Sep-1972</v>
      </c>
      <c r="P1039" s="29">
        <f t="shared" si="101"/>
        <v>51</v>
      </c>
    </row>
    <row r="1040" spans="2:16" ht="15.75" customHeight="1" x14ac:dyDescent="0.3">
      <c r="B1040" s="12" t="s">
        <v>4766</v>
      </c>
      <c r="C1040" s="27">
        <v>1966</v>
      </c>
      <c r="D1040" s="13" t="s">
        <v>8315</v>
      </c>
      <c r="E1040" s="27">
        <v>12</v>
      </c>
      <c r="F1040" s="27">
        <v>0</v>
      </c>
      <c r="G1040" s="43">
        <v>8448.66</v>
      </c>
      <c r="H1040" s="27" t="s">
        <v>8311</v>
      </c>
      <c r="I1040" s="27" t="s">
        <v>8314</v>
      </c>
      <c r="J1040" s="27" t="s">
        <v>8312</v>
      </c>
      <c r="K1040" s="13" t="str">
        <f t="shared" si="96"/>
        <v>Jun</v>
      </c>
      <c r="L1040" s="27">
        <f t="shared" si="97"/>
        <v>1966</v>
      </c>
      <c r="M1040" s="27" t="str">
        <f t="shared" si="98"/>
        <v>tier - 3</v>
      </c>
      <c r="N1040" s="27" t="str">
        <f t="shared" si="99"/>
        <v>tier - 1</v>
      </c>
      <c r="O1040" s="44" t="str">
        <f t="shared" si="100"/>
        <v>12-Jun-1966</v>
      </c>
      <c r="P1040" s="29">
        <f t="shared" si="101"/>
        <v>57</v>
      </c>
    </row>
    <row r="1041" spans="2:16" ht="15.75" customHeight="1" x14ac:dyDescent="0.3">
      <c r="B1041" s="12" t="s">
        <v>4763</v>
      </c>
      <c r="C1041" s="27">
        <v>1984</v>
      </c>
      <c r="D1041" s="13" t="s">
        <v>8315</v>
      </c>
      <c r="E1041" s="27">
        <v>19</v>
      </c>
      <c r="F1041" s="27">
        <v>3</v>
      </c>
      <c r="G1041" s="43">
        <v>8450.82</v>
      </c>
      <c r="H1041" s="27" t="s">
        <v>8310</v>
      </c>
      <c r="I1041" s="27" t="s">
        <v>8310</v>
      </c>
      <c r="J1041" s="27" t="s">
        <v>8328</v>
      </c>
      <c r="K1041" s="13" t="str">
        <f t="shared" si="96"/>
        <v>Jun</v>
      </c>
      <c r="L1041" s="27">
        <f t="shared" si="97"/>
        <v>1984</v>
      </c>
      <c r="M1041" s="27" t="str">
        <f t="shared" si="98"/>
        <v>tier - 2</v>
      </c>
      <c r="N1041" s="27" t="str">
        <f t="shared" si="99"/>
        <v>tier - 2</v>
      </c>
      <c r="O1041" s="44" t="str">
        <f t="shared" si="100"/>
        <v>19-Jun-1984</v>
      </c>
      <c r="P1041" s="29">
        <f t="shared" si="101"/>
        <v>39</v>
      </c>
    </row>
    <row r="1042" spans="2:16" ht="15.75" customHeight="1" x14ac:dyDescent="0.3">
      <c r="B1042" s="12" t="s">
        <v>4759</v>
      </c>
      <c r="C1042" s="27">
        <v>1972</v>
      </c>
      <c r="D1042" s="13" t="s">
        <v>8318</v>
      </c>
      <c r="E1042" s="27">
        <v>26</v>
      </c>
      <c r="F1042" s="27">
        <v>0</v>
      </c>
      <c r="G1042" s="43">
        <v>8457.82</v>
      </c>
      <c r="H1042" s="27" t="s">
        <v>8310</v>
      </c>
      <c r="I1042" s="27" t="s">
        <v>8311</v>
      </c>
      <c r="J1042" s="27" t="s">
        <v>8321</v>
      </c>
      <c r="K1042" s="13" t="str">
        <f t="shared" si="96"/>
        <v>Dec</v>
      </c>
      <c r="L1042" s="27">
        <f t="shared" si="97"/>
        <v>1972</v>
      </c>
      <c r="M1042" s="27" t="str">
        <f t="shared" si="98"/>
        <v>tier - 2</v>
      </c>
      <c r="N1042" s="27" t="str">
        <f t="shared" si="99"/>
        <v>tier - 3</v>
      </c>
      <c r="O1042" s="44" t="str">
        <f t="shared" si="100"/>
        <v>26-Dec-1972</v>
      </c>
      <c r="P1042" s="29">
        <f t="shared" si="101"/>
        <v>51</v>
      </c>
    </row>
    <row r="1043" spans="2:16" ht="15.75" customHeight="1" x14ac:dyDescent="0.3">
      <c r="B1043" s="12" t="s">
        <v>4755</v>
      </c>
      <c r="C1043" s="27">
        <v>1992</v>
      </c>
      <c r="D1043" s="13" t="s">
        <v>8316</v>
      </c>
      <c r="E1043" s="27">
        <v>9</v>
      </c>
      <c r="F1043" s="27">
        <v>0</v>
      </c>
      <c r="G1043" s="43">
        <v>8466.35</v>
      </c>
      <c r="H1043" s="27" t="s">
        <v>8310</v>
      </c>
      <c r="I1043" s="27" t="s">
        <v>8310</v>
      </c>
      <c r="J1043" s="27" t="s">
        <v>8317</v>
      </c>
      <c r="K1043" s="13" t="str">
        <f t="shared" si="96"/>
        <v>Sep</v>
      </c>
      <c r="L1043" s="27">
        <f t="shared" si="97"/>
        <v>1992</v>
      </c>
      <c r="M1043" s="27" t="str">
        <f t="shared" si="98"/>
        <v>tier - 2</v>
      </c>
      <c r="N1043" s="27" t="str">
        <f t="shared" si="99"/>
        <v>tier - 2</v>
      </c>
      <c r="O1043" s="44" t="str">
        <f t="shared" si="100"/>
        <v>9-Sep-1992</v>
      </c>
      <c r="P1043" s="29">
        <f t="shared" si="101"/>
        <v>31</v>
      </c>
    </row>
    <row r="1044" spans="2:16" ht="15.75" customHeight="1" x14ac:dyDescent="0.3">
      <c r="B1044" s="12" t="s">
        <v>4751</v>
      </c>
      <c r="C1044" s="27">
        <v>1993</v>
      </c>
      <c r="D1044" s="13" t="s">
        <v>8313</v>
      </c>
      <c r="E1044" s="27">
        <v>10</v>
      </c>
      <c r="F1044" s="27">
        <v>0</v>
      </c>
      <c r="G1044" s="43">
        <v>8471.65</v>
      </c>
      <c r="H1044" s="27" t="s">
        <v>8310</v>
      </c>
      <c r="I1044" s="27" t="s">
        <v>8314</v>
      </c>
      <c r="J1044" s="27" t="s">
        <v>8317</v>
      </c>
      <c r="K1044" s="13" t="str">
        <f t="shared" si="96"/>
        <v>Nov</v>
      </c>
      <c r="L1044" s="27">
        <f t="shared" si="97"/>
        <v>1993</v>
      </c>
      <c r="M1044" s="27" t="str">
        <f t="shared" si="98"/>
        <v>tier - 2</v>
      </c>
      <c r="N1044" s="27" t="str">
        <f t="shared" si="99"/>
        <v>tier - 1</v>
      </c>
      <c r="O1044" s="44" t="str">
        <f t="shared" si="100"/>
        <v>10-Nov-1993</v>
      </c>
      <c r="P1044" s="29">
        <f t="shared" si="101"/>
        <v>30</v>
      </c>
    </row>
    <row r="1045" spans="2:16" ht="15.75" customHeight="1" x14ac:dyDescent="0.3">
      <c r="B1045" s="12" t="s">
        <v>4747</v>
      </c>
      <c r="C1045" s="27">
        <v>1977</v>
      </c>
      <c r="D1045" s="13" t="s">
        <v>8318</v>
      </c>
      <c r="E1045" s="27">
        <v>26</v>
      </c>
      <c r="F1045" s="27">
        <v>2</v>
      </c>
      <c r="G1045" s="43">
        <v>8515.76</v>
      </c>
      <c r="H1045" s="27" t="s">
        <v>8310</v>
      </c>
      <c r="I1045" s="27" t="s">
        <v>8310</v>
      </c>
      <c r="J1045" s="27" t="s">
        <v>8312</v>
      </c>
      <c r="K1045" s="13" t="str">
        <f t="shared" si="96"/>
        <v>Dec</v>
      </c>
      <c r="L1045" s="27">
        <f t="shared" si="97"/>
        <v>1977</v>
      </c>
      <c r="M1045" s="27" t="str">
        <f t="shared" si="98"/>
        <v>tier - 2</v>
      </c>
      <c r="N1045" s="27" t="str">
        <f t="shared" si="99"/>
        <v>tier - 2</v>
      </c>
      <c r="O1045" s="44" t="str">
        <f t="shared" si="100"/>
        <v>26-Dec-1977</v>
      </c>
      <c r="P1045" s="29">
        <f t="shared" si="101"/>
        <v>46</v>
      </c>
    </row>
    <row r="1046" spans="2:16" ht="15.75" customHeight="1" x14ac:dyDescent="0.3">
      <c r="B1046" s="12" t="s">
        <v>4743</v>
      </c>
      <c r="C1046" s="27">
        <v>1977</v>
      </c>
      <c r="D1046" s="13" t="s">
        <v>8315</v>
      </c>
      <c r="E1046" s="27">
        <v>21</v>
      </c>
      <c r="F1046" s="27">
        <v>2</v>
      </c>
      <c r="G1046" s="43">
        <v>8516.83</v>
      </c>
      <c r="H1046" s="27" t="s">
        <v>8310</v>
      </c>
      <c r="I1046" s="27" t="s">
        <v>8314</v>
      </c>
      <c r="J1046" s="27" t="s">
        <v>8312</v>
      </c>
      <c r="K1046" s="13" t="str">
        <f t="shared" si="96"/>
        <v>Jun</v>
      </c>
      <c r="L1046" s="27">
        <f t="shared" si="97"/>
        <v>1977</v>
      </c>
      <c r="M1046" s="27" t="str">
        <f t="shared" si="98"/>
        <v>tier - 2</v>
      </c>
      <c r="N1046" s="27" t="str">
        <f t="shared" si="99"/>
        <v>tier - 1</v>
      </c>
      <c r="O1046" s="44" t="str">
        <f t="shared" si="100"/>
        <v>21-Jun-1977</v>
      </c>
      <c r="P1046" s="29">
        <f t="shared" si="101"/>
        <v>46</v>
      </c>
    </row>
    <row r="1047" spans="2:16" ht="15.75" customHeight="1" x14ac:dyDescent="0.3">
      <c r="B1047" s="12" t="s">
        <v>4740</v>
      </c>
      <c r="C1047" s="27">
        <v>1977</v>
      </c>
      <c r="D1047" s="13" t="s">
        <v>8318</v>
      </c>
      <c r="E1047" s="27">
        <v>29</v>
      </c>
      <c r="F1047" s="27">
        <v>2</v>
      </c>
      <c r="G1047" s="43">
        <v>8520.0300000000007</v>
      </c>
      <c r="H1047" s="27" t="s">
        <v>8310</v>
      </c>
      <c r="I1047" s="27" t="s">
        <v>8311</v>
      </c>
      <c r="J1047" s="27" t="s">
        <v>8321</v>
      </c>
      <c r="K1047" s="13" t="str">
        <f t="shared" si="96"/>
        <v>Dec</v>
      </c>
      <c r="L1047" s="27">
        <f t="shared" si="97"/>
        <v>1977</v>
      </c>
      <c r="M1047" s="27" t="str">
        <f t="shared" si="98"/>
        <v>tier - 2</v>
      </c>
      <c r="N1047" s="27" t="str">
        <f t="shared" si="99"/>
        <v>tier - 3</v>
      </c>
      <c r="O1047" s="44" t="str">
        <f t="shared" si="100"/>
        <v>29-Dec-1977</v>
      </c>
      <c r="P1047" s="29">
        <f t="shared" si="101"/>
        <v>46</v>
      </c>
    </row>
    <row r="1048" spans="2:16" ht="15.75" customHeight="1" x14ac:dyDescent="0.3">
      <c r="B1048" s="12" t="s">
        <v>4737</v>
      </c>
      <c r="C1048" s="27">
        <v>1979</v>
      </c>
      <c r="D1048" s="13" t="s">
        <v>8319</v>
      </c>
      <c r="E1048" s="27">
        <v>13</v>
      </c>
      <c r="F1048" s="27">
        <v>3</v>
      </c>
      <c r="G1048" s="43">
        <v>8522</v>
      </c>
      <c r="H1048" s="27" t="s">
        <v>8310</v>
      </c>
      <c r="I1048" s="27" t="s">
        <v>8310</v>
      </c>
      <c r="J1048" s="27" t="s">
        <v>8321</v>
      </c>
      <c r="K1048" s="13" t="str">
        <f t="shared" si="96"/>
        <v>Aug</v>
      </c>
      <c r="L1048" s="27">
        <f t="shared" si="97"/>
        <v>1979</v>
      </c>
      <c r="M1048" s="27" t="str">
        <f t="shared" si="98"/>
        <v>tier - 2</v>
      </c>
      <c r="N1048" s="27" t="str">
        <f t="shared" si="99"/>
        <v>tier - 2</v>
      </c>
      <c r="O1048" s="44" t="str">
        <f t="shared" si="100"/>
        <v>13-Aug-1979</v>
      </c>
      <c r="P1048" s="29">
        <f t="shared" si="101"/>
        <v>44</v>
      </c>
    </row>
    <row r="1049" spans="2:16" ht="15.75" customHeight="1" x14ac:dyDescent="0.3">
      <c r="B1049" s="12" t="s">
        <v>4733</v>
      </c>
      <c r="C1049" s="27">
        <v>1977</v>
      </c>
      <c r="D1049" s="13" t="s">
        <v>8309</v>
      </c>
      <c r="E1049" s="27">
        <v>26</v>
      </c>
      <c r="F1049" s="27">
        <v>2</v>
      </c>
      <c r="G1049" s="43">
        <v>8527.5300000000007</v>
      </c>
      <c r="H1049" s="27" t="s">
        <v>8310</v>
      </c>
      <c r="I1049" s="27" t="s">
        <v>8310</v>
      </c>
      <c r="J1049" s="27" t="s">
        <v>8312</v>
      </c>
      <c r="K1049" s="13" t="str">
        <f t="shared" si="96"/>
        <v>Jul</v>
      </c>
      <c r="L1049" s="27">
        <f t="shared" si="97"/>
        <v>1977</v>
      </c>
      <c r="M1049" s="27" t="str">
        <f t="shared" si="98"/>
        <v>tier - 2</v>
      </c>
      <c r="N1049" s="27" t="str">
        <f t="shared" si="99"/>
        <v>tier - 2</v>
      </c>
      <c r="O1049" s="44" t="str">
        <f t="shared" si="100"/>
        <v>26-Jul-1977</v>
      </c>
      <c r="P1049" s="29">
        <f t="shared" si="101"/>
        <v>46</v>
      </c>
    </row>
    <row r="1050" spans="2:16" ht="15.75" customHeight="1" x14ac:dyDescent="0.3">
      <c r="B1050" s="12" t="s">
        <v>4729</v>
      </c>
      <c r="C1050" s="27" t="s">
        <v>8294</v>
      </c>
      <c r="D1050" s="13" t="s">
        <v>8309</v>
      </c>
      <c r="E1050" s="27">
        <v>24</v>
      </c>
      <c r="F1050" s="27">
        <v>0</v>
      </c>
      <c r="G1050" s="43">
        <v>8534.67</v>
      </c>
      <c r="H1050" s="27" t="s">
        <v>8310</v>
      </c>
      <c r="I1050" s="27" t="s">
        <v>8311</v>
      </c>
      <c r="J1050" s="27" t="s">
        <v>8329</v>
      </c>
      <c r="K1050" s="13" t="str">
        <f t="shared" si="96"/>
        <v>Jul</v>
      </c>
      <c r="L1050" s="27" t="str">
        <f t="shared" si="97"/>
        <v>1983</v>
      </c>
      <c r="M1050" s="27" t="str">
        <f t="shared" si="98"/>
        <v>tier - 2</v>
      </c>
      <c r="N1050" s="27" t="str">
        <f t="shared" si="99"/>
        <v>tier - 3</v>
      </c>
      <c r="O1050" s="44" t="str">
        <f t="shared" si="100"/>
        <v>24-Jul-1983</v>
      </c>
      <c r="P1050" s="29">
        <f t="shared" si="101"/>
        <v>40</v>
      </c>
    </row>
    <row r="1051" spans="2:16" ht="15.75" customHeight="1" x14ac:dyDescent="0.3">
      <c r="B1051" s="12" t="s">
        <v>4726</v>
      </c>
      <c r="C1051" s="27">
        <v>1981</v>
      </c>
      <c r="D1051" s="13" t="s">
        <v>8318</v>
      </c>
      <c r="E1051" s="27">
        <v>27</v>
      </c>
      <c r="F1051" s="27">
        <v>3</v>
      </c>
      <c r="G1051" s="43">
        <v>8538.2900000000009</v>
      </c>
      <c r="H1051" s="27" t="s">
        <v>8310</v>
      </c>
      <c r="I1051" s="27" t="s">
        <v>8311</v>
      </c>
      <c r="J1051" s="27" t="s">
        <v>8329</v>
      </c>
      <c r="K1051" s="13" t="str">
        <f t="shared" si="96"/>
        <v>Dec</v>
      </c>
      <c r="L1051" s="27">
        <f t="shared" si="97"/>
        <v>1981</v>
      </c>
      <c r="M1051" s="27" t="str">
        <f t="shared" si="98"/>
        <v>tier - 2</v>
      </c>
      <c r="N1051" s="27" t="str">
        <f t="shared" si="99"/>
        <v>tier - 3</v>
      </c>
      <c r="O1051" s="44" t="str">
        <f t="shared" si="100"/>
        <v>27-Dec-1981</v>
      </c>
      <c r="P1051" s="29">
        <f t="shared" si="101"/>
        <v>42</v>
      </c>
    </row>
    <row r="1052" spans="2:16" ht="15.75" customHeight="1" x14ac:dyDescent="0.3">
      <c r="B1052" s="12" t="s">
        <v>4723</v>
      </c>
      <c r="C1052" s="27">
        <v>1975</v>
      </c>
      <c r="D1052" s="13" t="s">
        <v>8313</v>
      </c>
      <c r="E1052" s="27">
        <v>6</v>
      </c>
      <c r="F1052" s="27">
        <v>1</v>
      </c>
      <c r="G1052" s="43">
        <v>8539.67</v>
      </c>
      <c r="H1052" s="27" t="s">
        <v>8310</v>
      </c>
      <c r="I1052" s="27" t="s">
        <v>8311</v>
      </c>
      <c r="J1052" s="27" t="s">
        <v>8321</v>
      </c>
      <c r="K1052" s="13" t="str">
        <f t="shared" si="96"/>
        <v>Nov</v>
      </c>
      <c r="L1052" s="27">
        <f t="shared" si="97"/>
        <v>1975</v>
      </c>
      <c r="M1052" s="27" t="str">
        <f t="shared" si="98"/>
        <v>tier - 2</v>
      </c>
      <c r="N1052" s="27" t="str">
        <f t="shared" si="99"/>
        <v>tier - 3</v>
      </c>
      <c r="O1052" s="44" t="str">
        <f t="shared" si="100"/>
        <v>6-Nov-1975</v>
      </c>
      <c r="P1052" s="29">
        <f t="shared" si="101"/>
        <v>48</v>
      </c>
    </row>
    <row r="1053" spans="2:16" ht="15.75" customHeight="1" x14ac:dyDescent="0.3">
      <c r="B1053" s="12" t="s">
        <v>4719</v>
      </c>
      <c r="C1053" s="27" t="s">
        <v>8294</v>
      </c>
      <c r="D1053" s="13" t="s">
        <v>8318</v>
      </c>
      <c r="E1053" s="27">
        <v>12</v>
      </c>
      <c r="F1053" s="27">
        <v>1</v>
      </c>
      <c r="G1053" s="43">
        <v>8547.69</v>
      </c>
      <c r="H1053" s="27" t="s">
        <v>8310</v>
      </c>
      <c r="I1053" s="27" t="s">
        <v>8314</v>
      </c>
      <c r="J1053" s="27" t="s">
        <v>8312</v>
      </c>
      <c r="K1053" s="13" t="str">
        <f t="shared" si="96"/>
        <v>Dec</v>
      </c>
      <c r="L1053" s="27" t="str">
        <f t="shared" si="97"/>
        <v>1983</v>
      </c>
      <c r="M1053" s="27" t="str">
        <f t="shared" si="98"/>
        <v>tier - 2</v>
      </c>
      <c r="N1053" s="27" t="str">
        <f t="shared" si="99"/>
        <v>tier - 1</v>
      </c>
      <c r="O1053" s="44" t="str">
        <f t="shared" si="100"/>
        <v>12-Dec-1983</v>
      </c>
      <c r="P1053" s="29">
        <f t="shared" si="101"/>
        <v>40</v>
      </c>
    </row>
    <row r="1054" spans="2:16" ht="15.75" customHeight="1" x14ac:dyDescent="0.3">
      <c r="B1054" s="12" t="s">
        <v>4715</v>
      </c>
      <c r="C1054" s="27">
        <v>1975</v>
      </c>
      <c r="D1054" s="13" t="s">
        <v>8319</v>
      </c>
      <c r="E1054" s="27">
        <v>6</v>
      </c>
      <c r="F1054" s="27">
        <v>1</v>
      </c>
      <c r="G1054" s="43">
        <v>8551.35</v>
      </c>
      <c r="H1054" s="27" t="s">
        <v>8310</v>
      </c>
      <c r="I1054" s="27" t="s">
        <v>8310</v>
      </c>
      <c r="J1054" s="27" t="s">
        <v>8321</v>
      </c>
      <c r="K1054" s="13" t="str">
        <f t="shared" si="96"/>
        <v>Aug</v>
      </c>
      <c r="L1054" s="27">
        <f t="shared" si="97"/>
        <v>1975</v>
      </c>
      <c r="M1054" s="27" t="str">
        <f t="shared" si="98"/>
        <v>tier - 2</v>
      </c>
      <c r="N1054" s="27" t="str">
        <f t="shared" si="99"/>
        <v>tier - 2</v>
      </c>
      <c r="O1054" s="44" t="str">
        <f t="shared" si="100"/>
        <v>6-Aug-1975</v>
      </c>
      <c r="P1054" s="29">
        <f t="shared" si="101"/>
        <v>48</v>
      </c>
    </row>
    <row r="1055" spans="2:16" ht="15.75" customHeight="1" x14ac:dyDescent="0.3">
      <c r="B1055" s="12" t="s">
        <v>4711</v>
      </c>
      <c r="C1055" s="27">
        <v>1975</v>
      </c>
      <c r="D1055" s="13" t="s">
        <v>8319</v>
      </c>
      <c r="E1055" s="27">
        <v>21</v>
      </c>
      <c r="F1055" s="27">
        <v>1</v>
      </c>
      <c r="G1055" s="43">
        <v>8556.91</v>
      </c>
      <c r="H1055" s="27" t="s">
        <v>8310</v>
      </c>
      <c r="I1055" s="27" t="s">
        <v>8314</v>
      </c>
      <c r="J1055" s="27" t="s">
        <v>8321</v>
      </c>
      <c r="K1055" s="13" t="str">
        <f t="shared" si="96"/>
        <v>Aug</v>
      </c>
      <c r="L1055" s="27">
        <f t="shared" si="97"/>
        <v>1975</v>
      </c>
      <c r="M1055" s="27" t="str">
        <f t="shared" si="98"/>
        <v>tier - 2</v>
      </c>
      <c r="N1055" s="27" t="str">
        <f t="shared" si="99"/>
        <v>tier - 1</v>
      </c>
      <c r="O1055" s="44" t="str">
        <f t="shared" si="100"/>
        <v>21-Aug-1975</v>
      </c>
      <c r="P1055" s="29">
        <f t="shared" si="101"/>
        <v>48</v>
      </c>
    </row>
    <row r="1056" spans="2:16" ht="15.75" customHeight="1" x14ac:dyDescent="0.3">
      <c r="B1056" s="12" t="s">
        <v>4709</v>
      </c>
      <c r="C1056" s="27">
        <v>1988</v>
      </c>
      <c r="D1056" s="13" t="s">
        <v>8316</v>
      </c>
      <c r="E1056" s="27">
        <v>21</v>
      </c>
      <c r="F1056" s="27">
        <v>3</v>
      </c>
      <c r="G1056" s="43">
        <v>8567.25</v>
      </c>
      <c r="H1056" s="27" t="s">
        <v>8310</v>
      </c>
      <c r="I1056" s="27" t="s">
        <v>8314</v>
      </c>
      <c r="J1056" s="27" t="s">
        <v>8317</v>
      </c>
      <c r="K1056" s="13" t="str">
        <f t="shared" si="96"/>
        <v>Sep</v>
      </c>
      <c r="L1056" s="27">
        <f t="shared" si="97"/>
        <v>1988</v>
      </c>
      <c r="M1056" s="27" t="str">
        <f t="shared" si="98"/>
        <v>tier - 2</v>
      </c>
      <c r="N1056" s="27" t="str">
        <f t="shared" si="99"/>
        <v>tier - 1</v>
      </c>
      <c r="O1056" s="44" t="str">
        <f t="shared" si="100"/>
        <v>21-Sep-1988</v>
      </c>
      <c r="P1056" s="29">
        <f t="shared" si="101"/>
        <v>35</v>
      </c>
    </row>
    <row r="1057" spans="2:16" ht="15.75" customHeight="1" x14ac:dyDescent="0.3">
      <c r="B1057" s="12" t="s">
        <v>4706</v>
      </c>
      <c r="C1057" s="27">
        <v>1975</v>
      </c>
      <c r="D1057" s="13" t="s">
        <v>8316</v>
      </c>
      <c r="E1057" s="27">
        <v>26</v>
      </c>
      <c r="F1057" s="27">
        <v>1</v>
      </c>
      <c r="G1057" s="43">
        <v>8569.86</v>
      </c>
      <c r="H1057" s="27" t="s">
        <v>8310</v>
      </c>
      <c r="I1057" s="27" t="s">
        <v>8311</v>
      </c>
      <c r="J1057" s="27" t="s">
        <v>8312</v>
      </c>
      <c r="K1057" s="13" t="str">
        <f t="shared" si="96"/>
        <v>Sep</v>
      </c>
      <c r="L1057" s="27">
        <f t="shared" si="97"/>
        <v>1975</v>
      </c>
      <c r="M1057" s="27" t="str">
        <f t="shared" si="98"/>
        <v>tier - 2</v>
      </c>
      <c r="N1057" s="27" t="str">
        <f t="shared" si="99"/>
        <v>tier - 3</v>
      </c>
      <c r="O1057" s="44" t="str">
        <f t="shared" si="100"/>
        <v>26-Sep-1975</v>
      </c>
      <c r="P1057" s="29">
        <f t="shared" si="101"/>
        <v>48</v>
      </c>
    </row>
    <row r="1058" spans="2:16" ht="15.75" customHeight="1" x14ac:dyDescent="0.3">
      <c r="B1058" s="12" t="s">
        <v>4703</v>
      </c>
      <c r="C1058" s="27">
        <v>1982</v>
      </c>
      <c r="D1058" s="13" t="s">
        <v>8318</v>
      </c>
      <c r="E1058" s="27">
        <v>6</v>
      </c>
      <c r="F1058" s="27">
        <v>3</v>
      </c>
      <c r="G1058" s="43">
        <v>8572.0400000000009</v>
      </c>
      <c r="H1058" s="27" t="s">
        <v>8310</v>
      </c>
      <c r="I1058" s="27" t="s">
        <v>8310</v>
      </c>
      <c r="J1058" s="27" t="s">
        <v>8332</v>
      </c>
      <c r="K1058" s="13" t="str">
        <f t="shared" si="96"/>
        <v>Dec</v>
      </c>
      <c r="L1058" s="27">
        <f t="shared" si="97"/>
        <v>1982</v>
      </c>
      <c r="M1058" s="27" t="str">
        <f t="shared" si="98"/>
        <v>tier - 2</v>
      </c>
      <c r="N1058" s="27" t="str">
        <f t="shared" si="99"/>
        <v>tier - 2</v>
      </c>
      <c r="O1058" s="44" t="str">
        <f t="shared" si="100"/>
        <v>6-Dec-1982</v>
      </c>
      <c r="P1058" s="29">
        <f t="shared" si="101"/>
        <v>41</v>
      </c>
    </row>
    <row r="1059" spans="2:16" ht="15.75" customHeight="1" x14ac:dyDescent="0.3">
      <c r="B1059" s="12" t="s">
        <v>4699</v>
      </c>
      <c r="C1059" s="27">
        <v>1987</v>
      </c>
      <c r="D1059" s="13" t="s">
        <v>8313</v>
      </c>
      <c r="E1059" s="27">
        <v>11</v>
      </c>
      <c r="F1059" s="27">
        <v>3</v>
      </c>
      <c r="G1059" s="43">
        <v>8573.2999999999993</v>
      </c>
      <c r="H1059" s="27" t="s">
        <v>8310</v>
      </c>
      <c r="I1059" s="27" t="s">
        <v>8310</v>
      </c>
      <c r="J1059" s="27" t="s">
        <v>8332</v>
      </c>
      <c r="K1059" s="13" t="str">
        <f t="shared" si="96"/>
        <v>Nov</v>
      </c>
      <c r="L1059" s="27">
        <f t="shared" si="97"/>
        <v>1987</v>
      </c>
      <c r="M1059" s="27" t="str">
        <f t="shared" si="98"/>
        <v>tier - 2</v>
      </c>
      <c r="N1059" s="27" t="str">
        <f t="shared" si="99"/>
        <v>tier - 2</v>
      </c>
      <c r="O1059" s="44" t="str">
        <f t="shared" si="100"/>
        <v>11-Nov-1987</v>
      </c>
      <c r="P1059" s="29">
        <f t="shared" si="101"/>
        <v>36</v>
      </c>
    </row>
    <row r="1060" spans="2:16" ht="15.75" customHeight="1" x14ac:dyDescent="0.3">
      <c r="B1060" s="12" t="s">
        <v>4696</v>
      </c>
      <c r="C1060" s="27">
        <v>1983</v>
      </c>
      <c r="D1060" s="13" t="s">
        <v>8318</v>
      </c>
      <c r="E1060" s="27">
        <v>30</v>
      </c>
      <c r="F1060" s="27">
        <v>5</v>
      </c>
      <c r="G1060" s="43">
        <v>8582.2999999999993</v>
      </c>
      <c r="H1060" s="27" t="s">
        <v>8310</v>
      </c>
      <c r="I1060" s="27" t="s">
        <v>8314</v>
      </c>
      <c r="J1060" s="27" t="s">
        <v>8312</v>
      </c>
      <c r="K1060" s="13" t="str">
        <f t="shared" si="96"/>
        <v>Dec</v>
      </c>
      <c r="L1060" s="27">
        <f t="shared" si="97"/>
        <v>1983</v>
      </c>
      <c r="M1060" s="27" t="str">
        <f t="shared" si="98"/>
        <v>tier - 2</v>
      </c>
      <c r="N1060" s="27" t="str">
        <f t="shared" si="99"/>
        <v>tier - 1</v>
      </c>
      <c r="O1060" s="44" t="str">
        <f t="shared" si="100"/>
        <v>30-Dec-1983</v>
      </c>
      <c r="P1060" s="29">
        <f t="shared" si="101"/>
        <v>40</v>
      </c>
    </row>
    <row r="1061" spans="2:16" ht="15.75" customHeight="1" x14ac:dyDescent="0.3">
      <c r="B1061" s="12" t="s">
        <v>4692</v>
      </c>
      <c r="C1061" s="27">
        <v>1983</v>
      </c>
      <c r="D1061" s="13" t="s">
        <v>8309</v>
      </c>
      <c r="E1061" s="27">
        <v>25</v>
      </c>
      <c r="F1061" s="27">
        <v>5</v>
      </c>
      <c r="G1061" s="43">
        <v>8596.83</v>
      </c>
      <c r="H1061" s="27" t="s">
        <v>8310</v>
      </c>
      <c r="I1061" s="27" t="s">
        <v>8311</v>
      </c>
      <c r="J1061" s="27" t="s">
        <v>8312</v>
      </c>
      <c r="K1061" s="13" t="str">
        <f t="shared" si="96"/>
        <v>Jul</v>
      </c>
      <c r="L1061" s="27">
        <f t="shared" si="97"/>
        <v>1983</v>
      </c>
      <c r="M1061" s="27" t="str">
        <f t="shared" si="98"/>
        <v>tier - 2</v>
      </c>
      <c r="N1061" s="27" t="str">
        <f t="shared" si="99"/>
        <v>tier - 3</v>
      </c>
      <c r="O1061" s="44" t="str">
        <f t="shared" si="100"/>
        <v>25-Jul-1983</v>
      </c>
      <c r="P1061" s="29">
        <f t="shared" si="101"/>
        <v>40</v>
      </c>
    </row>
    <row r="1062" spans="2:16" ht="15.75" customHeight="1" x14ac:dyDescent="0.3">
      <c r="B1062" s="12" t="s">
        <v>4688</v>
      </c>
      <c r="C1062" s="27">
        <v>1973</v>
      </c>
      <c r="D1062" s="13" t="s">
        <v>8309</v>
      </c>
      <c r="E1062" s="27">
        <v>11</v>
      </c>
      <c r="F1062" s="27">
        <v>0</v>
      </c>
      <c r="G1062" s="43">
        <v>8601.33</v>
      </c>
      <c r="H1062" s="27" t="s">
        <v>8310</v>
      </c>
      <c r="I1062" s="27" t="s">
        <v>8314</v>
      </c>
      <c r="J1062" s="27" t="s">
        <v>8312</v>
      </c>
      <c r="K1062" s="13" t="str">
        <f t="shared" si="96"/>
        <v>Jul</v>
      </c>
      <c r="L1062" s="27">
        <f t="shared" si="97"/>
        <v>1973</v>
      </c>
      <c r="M1062" s="27" t="str">
        <f t="shared" si="98"/>
        <v>tier - 2</v>
      </c>
      <c r="N1062" s="27" t="str">
        <f t="shared" si="99"/>
        <v>tier - 1</v>
      </c>
      <c r="O1062" s="44" t="str">
        <f t="shared" si="100"/>
        <v>11-Jul-1973</v>
      </c>
      <c r="P1062" s="29">
        <f t="shared" si="101"/>
        <v>50</v>
      </c>
    </row>
    <row r="1063" spans="2:16" ht="15.75" customHeight="1" x14ac:dyDescent="0.3">
      <c r="B1063" s="12" t="s">
        <v>4685</v>
      </c>
      <c r="C1063" s="27">
        <v>1977</v>
      </c>
      <c r="D1063" s="13" t="s">
        <v>8316</v>
      </c>
      <c r="E1063" s="27">
        <v>24</v>
      </c>
      <c r="F1063" s="27">
        <v>2</v>
      </c>
      <c r="G1063" s="43">
        <v>8603.82</v>
      </c>
      <c r="H1063" s="27" t="s">
        <v>8310</v>
      </c>
      <c r="I1063" s="27" t="s">
        <v>8314</v>
      </c>
      <c r="J1063" s="27" t="s">
        <v>8325</v>
      </c>
      <c r="K1063" s="13" t="str">
        <f t="shared" si="96"/>
        <v>Sep</v>
      </c>
      <c r="L1063" s="27">
        <f t="shared" si="97"/>
        <v>1977</v>
      </c>
      <c r="M1063" s="27" t="str">
        <f t="shared" si="98"/>
        <v>tier - 2</v>
      </c>
      <c r="N1063" s="27" t="str">
        <f t="shared" si="99"/>
        <v>tier - 1</v>
      </c>
      <c r="O1063" s="44" t="str">
        <f t="shared" si="100"/>
        <v>24-Sep-1977</v>
      </c>
      <c r="P1063" s="29">
        <f t="shared" si="101"/>
        <v>46</v>
      </c>
    </row>
    <row r="1064" spans="2:16" ht="15.75" customHeight="1" x14ac:dyDescent="0.3">
      <c r="B1064" s="12" t="s">
        <v>4682</v>
      </c>
      <c r="C1064" s="27">
        <v>1977</v>
      </c>
      <c r="D1064" s="13" t="s">
        <v>8313</v>
      </c>
      <c r="E1064" s="27">
        <v>12</v>
      </c>
      <c r="F1064" s="27">
        <v>2</v>
      </c>
      <c r="G1064" s="43">
        <v>8604.48</v>
      </c>
      <c r="H1064" s="27" t="s">
        <v>8311</v>
      </c>
      <c r="I1064" s="27" t="s">
        <v>8310</v>
      </c>
      <c r="J1064" s="27" t="s">
        <v>8326</v>
      </c>
      <c r="K1064" s="13" t="str">
        <f t="shared" si="96"/>
        <v>Nov</v>
      </c>
      <c r="L1064" s="27">
        <f t="shared" si="97"/>
        <v>1977</v>
      </c>
      <c r="M1064" s="27" t="str">
        <f t="shared" si="98"/>
        <v>tier - 3</v>
      </c>
      <c r="N1064" s="27" t="str">
        <f t="shared" si="99"/>
        <v>tier - 2</v>
      </c>
      <c r="O1064" s="44" t="str">
        <f t="shared" si="100"/>
        <v>12-Nov-1977</v>
      </c>
      <c r="P1064" s="29">
        <f t="shared" si="101"/>
        <v>46</v>
      </c>
    </row>
    <row r="1065" spans="2:16" ht="15.75" customHeight="1" x14ac:dyDescent="0.3">
      <c r="B1065" s="12" t="s">
        <v>4679</v>
      </c>
      <c r="C1065" s="27">
        <v>1977</v>
      </c>
      <c r="D1065" s="13" t="s">
        <v>8320</v>
      </c>
      <c r="E1065" s="27">
        <v>15</v>
      </c>
      <c r="F1065" s="27">
        <v>3</v>
      </c>
      <c r="G1065" s="43">
        <v>8605.36</v>
      </c>
      <c r="H1065" s="27" t="s">
        <v>8310</v>
      </c>
      <c r="I1065" s="27" t="s">
        <v>8310</v>
      </c>
      <c r="J1065" s="27" t="s">
        <v>8312</v>
      </c>
      <c r="K1065" s="13" t="str">
        <f t="shared" si="96"/>
        <v>Oct</v>
      </c>
      <c r="L1065" s="27">
        <f t="shared" si="97"/>
        <v>1977</v>
      </c>
      <c r="M1065" s="27" t="str">
        <f t="shared" si="98"/>
        <v>tier - 2</v>
      </c>
      <c r="N1065" s="27" t="str">
        <f t="shared" si="99"/>
        <v>tier - 2</v>
      </c>
      <c r="O1065" s="44" t="str">
        <f t="shared" si="100"/>
        <v>15-Oct-1977</v>
      </c>
      <c r="P1065" s="29">
        <f t="shared" si="101"/>
        <v>46</v>
      </c>
    </row>
    <row r="1066" spans="2:16" ht="15.75" customHeight="1" x14ac:dyDescent="0.3">
      <c r="B1066" s="12" t="s">
        <v>4675</v>
      </c>
      <c r="C1066" s="27">
        <v>1979</v>
      </c>
      <c r="D1066" s="13" t="s">
        <v>8309</v>
      </c>
      <c r="E1066" s="27">
        <v>17</v>
      </c>
      <c r="F1066" s="27">
        <v>3</v>
      </c>
      <c r="G1066" s="43">
        <v>8606.2199999999993</v>
      </c>
      <c r="H1066" s="27" t="s">
        <v>8314</v>
      </c>
      <c r="I1066" s="27" t="s">
        <v>8310</v>
      </c>
      <c r="J1066" s="27" t="s">
        <v>8331</v>
      </c>
      <c r="K1066" s="13" t="str">
        <f t="shared" si="96"/>
        <v>Jul</v>
      </c>
      <c r="L1066" s="27">
        <f t="shared" si="97"/>
        <v>1979</v>
      </c>
      <c r="M1066" s="27" t="str">
        <f t="shared" si="98"/>
        <v>tier - 1</v>
      </c>
      <c r="N1066" s="27" t="str">
        <f t="shared" si="99"/>
        <v>tier - 2</v>
      </c>
      <c r="O1066" s="44" t="str">
        <f t="shared" si="100"/>
        <v>17-Jul-1979</v>
      </c>
      <c r="P1066" s="29">
        <f t="shared" si="101"/>
        <v>44</v>
      </c>
    </row>
    <row r="1067" spans="2:16" ht="15.75" customHeight="1" x14ac:dyDescent="0.3">
      <c r="B1067" s="12" t="s">
        <v>4671</v>
      </c>
      <c r="C1067" s="27">
        <v>1977</v>
      </c>
      <c r="D1067" s="13" t="s">
        <v>8316</v>
      </c>
      <c r="E1067" s="27">
        <v>2</v>
      </c>
      <c r="F1067" s="27">
        <v>3</v>
      </c>
      <c r="G1067" s="43">
        <v>8615.2999999999993</v>
      </c>
      <c r="H1067" s="27" t="s">
        <v>8310</v>
      </c>
      <c r="I1067" s="27" t="s">
        <v>8311</v>
      </c>
      <c r="J1067" s="27" t="s">
        <v>8321</v>
      </c>
      <c r="K1067" s="13" t="str">
        <f t="shared" si="96"/>
        <v>Sep</v>
      </c>
      <c r="L1067" s="27">
        <f t="shared" si="97"/>
        <v>1977</v>
      </c>
      <c r="M1067" s="27" t="str">
        <f t="shared" si="98"/>
        <v>tier - 2</v>
      </c>
      <c r="N1067" s="27" t="str">
        <f t="shared" si="99"/>
        <v>tier - 3</v>
      </c>
      <c r="O1067" s="44" t="str">
        <f t="shared" si="100"/>
        <v>2-Sep-1977</v>
      </c>
      <c r="P1067" s="29">
        <f t="shared" si="101"/>
        <v>46</v>
      </c>
    </row>
    <row r="1068" spans="2:16" ht="15.75" customHeight="1" x14ac:dyDescent="0.3">
      <c r="B1068" s="12" t="s">
        <v>4668</v>
      </c>
      <c r="C1068" s="27">
        <v>1975</v>
      </c>
      <c r="D1068" s="13" t="s">
        <v>8319</v>
      </c>
      <c r="E1068" s="27">
        <v>3</v>
      </c>
      <c r="F1068" s="27">
        <v>1</v>
      </c>
      <c r="G1068" s="43">
        <v>8627.5400000000009</v>
      </c>
      <c r="H1068" s="27" t="s">
        <v>8310</v>
      </c>
      <c r="I1068" s="27" t="s">
        <v>8310</v>
      </c>
      <c r="J1068" s="27" t="s">
        <v>8333</v>
      </c>
      <c r="K1068" s="13" t="str">
        <f t="shared" si="96"/>
        <v>Aug</v>
      </c>
      <c r="L1068" s="27">
        <f t="shared" si="97"/>
        <v>1975</v>
      </c>
      <c r="M1068" s="27" t="str">
        <f t="shared" si="98"/>
        <v>tier - 2</v>
      </c>
      <c r="N1068" s="27" t="str">
        <f t="shared" si="99"/>
        <v>tier - 2</v>
      </c>
      <c r="O1068" s="44" t="str">
        <f t="shared" si="100"/>
        <v>3-Aug-1975</v>
      </c>
      <c r="P1068" s="29">
        <f t="shared" si="101"/>
        <v>48</v>
      </c>
    </row>
    <row r="1069" spans="2:16" ht="15.75" customHeight="1" x14ac:dyDescent="0.3">
      <c r="B1069" s="12" t="s">
        <v>4665</v>
      </c>
      <c r="C1069" s="27">
        <v>1965</v>
      </c>
      <c r="D1069" s="13" t="s">
        <v>8320</v>
      </c>
      <c r="E1069" s="27">
        <v>21</v>
      </c>
      <c r="F1069" s="27">
        <v>0</v>
      </c>
      <c r="G1069" s="43">
        <v>8665.09</v>
      </c>
      <c r="H1069" s="27" t="s">
        <v>8311</v>
      </c>
      <c r="I1069" s="27" t="s">
        <v>8310</v>
      </c>
      <c r="J1069" s="27" t="s">
        <v>8317</v>
      </c>
      <c r="K1069" s="13" t="str">
        <f t="shared" si="96"/>
        <v>Oct</v>
      </c>
      <c r="L1069" s="27">
        <f t="shared" si="97"/>
        <v>1965</v>
      </c>
      <c r="M1069" s="27" t="str">
        <f t="shared" si="98"/>
        <v>tier - 3</v>
      </c>
      <c r="N1069" s="27" t="str">
        <f t="shared" si="99"/>
        <v>tier - 2</v>
      </c>
      <c r="O1069" s="44" t="str">
        <f t="shared" si="100"/>
        <v>21-Oct-1965</v>
      </c>
      <c r="P1069" s="29">
        <f t="shared" si="101"/>
        <v>58</v>
      </c>
    </row>
    <row r="1070" spans="2:16" ht="15.75" customHeight="1" x14ac:dyDescent="0.3">
      <c r="B1070" s="12" t="s">
        <v>4662</v>
      </c>
      <c r="C1070" s="27">
        <v>1969</v>
      </c>
      <c r="D1070" s="13" t="s">
        <v>8319</v>
      </c>
      <c r="E1070" s="27">
        <v>10</v>
      </c>
      <c r="F1070" s="27">
        <v>0</v>
      </c>
      <c r="G1070" s="43">
        <v>8665.14</v>
      </c>
      <c r="H1070" s="27" t="s">
        <v>8310</v>
      </c>
      <c r="I1070" s="27" t="s">
        <v>8311</v>
      </c>
      <c r="J1070" s="27" t="s">
        <v>8312</v>
      </c>
      <c r="K1070" s="13" t="str">
        <f t="shared" si="96"/>
        <v>Aug</v>
      </c>
      <c r="L1070" s="27">
        <f t="shared" si="97"/>
        <v>1969</v>
      </c>
      <c r="M1070" s="27" t="str">
        <f t="shared" si="98"/>
        <v>tier - 2</v>
      </c>
      <c r="N1070" s="27" t="str">
        <f t="shared" si="99"/>
        <v>tier - 3</v>
      </c>
      <c r="O1070" s="44" t="str">
        <f t="shared" si="100"/>
        <v>10-Aug-1969</v>
      </c>
      <c r="P1070" s="29">
        <f t="shared" si="101"/>
        <v>54</v>
      </c>
    </row>
    <row r="1071" spans="2:16" ht="15.75" customHeight="1" x14ac:dyDescent="0.3">
      <c r="B1071" s="12" t="s">
        <v>4658</v>
      </c>
      <c r="C1071" s="27">
        <v>1974</v>
      </c>
      <c r="D1071" s="13" t="s">
        <v>8319</v>
      </c>
      <c r="E1071" s="27">
        <v>16</v>
      </c>
      <c r="F1071" s="27">
        <v>0</v>
      </c>
      <c r="G1071" s="43">
        <v>8671.19</v>
      </c>
      <c r="H1071" s="27" t="s">
        <v>8310</v>
      </c>
      <c r="I1071" s="27" t="s">
        <v>8314</v>
      </c>
      <c r="J1071" s="27" t="s">
        <v>8317</v>
      </c>
      <c r="K1071" s="13" t="str">
        <f t="shared" si="96"/>
        <v>Aug</v>
      </c>
      <c r="L1071" s="27">
        <f t="shared" si="97"/>
        <v>1974</v>
      </c>
      <c r="M1071" s="27" t="str">
        <f t="shared" si="98"/>
        <v>tier - 2</v>
      </c>
      <c r="N1071" s="27" t="str">
        <f t="shared" si="99"/>
        <v>tier - 1</v>
      </c>
      <c r="O1071" s="44" t="str">
        <f t="shared" si="100"/>
        <v>16-Aug-1974</v>
      </c>
      <c r="P1071" s="29">
        <f t="shared" si="101"/>
        <v>49</v>
      </c>
    </row>
    <row r="1072" spans="2:16" ht="15.75" customHeight="1" x14ac:dyDescent="0.3">
      <c r="B1072" s="12" t="s">
        <v>4654</v>
      </c>
      <c r="C1072" s="27">
        <v>1973</v>
      </c>
      <c r="D1072" s="13" t="s">
        <v>8320</v>
      </c>
      <c r="E1072" s="27">
        <v>11</v>
      </c>
      <c r="F1072" s="27">
        <v>0</v>
      </c>
      <c r="G1072" s="43">
        <v>8688.86</v>
      </c>
      <c r="H1072" s="27" t="s">
        <v>8310</v>
      </c>
      <c r="I1072" s="27" t="s">
        <v>8314</v>
      </c>
      <c r="J1072" s="27" t="s">
        <v>8333</v>
      </c>
      <c r="K1072" s="13" t="str">
        <f t="shared" si="96"/>
        <v>Oct</v>
      </c>
      <c r="L1072" s="27">
        <f t="shared" si="97"/>
        <v>1973</v>
      </c>
      <c r="M1072" s="27" t="str">
        <f t="shared" si="98"/>
        <v>tier - 2</v>
      </c>
      <c r="N1072" s="27" t="str">
        <f t="shared" si="99"/>
        <v>tier - 1</v>
      </c>
      <c r="O1072" s="44" t="str">
        <f t="shared" si="100"/>
        <v>11-Oct-1973</v>
      </c>
      <c r="P1072" s="29">
        <f t="shared" si="101"/>
        <v>50</v>
      </c>
    </row>
    <row r="1073" spans="2:16" ht="15.75" customHeight="1" x14ac:dyDescent="0.3">
      <c r="B1073" s="12" t="s">
        <v>4651</v>
      </c>
      <c r="C1073" s="27">
        <v>1980</v>
      </c>
      <c r="D1073" s="13" t="s">
        <v>8320</v>
      </c>
      <c r="E1073" s="27">
        <v>28</v>
      </c>
      <c r="F1073" s="27">
        <v>2</v>
      </c>
      <c r="G1073" s="43">
        <v>8701.84</v>
      </c>
      <c r="H1073" s="27" t="s">
        <v>8310</v>
      </c>
      <c r="I1073" s="27" t="s">
        <v>8311</v>
      </c>
      <c r="J1073" s="27" t="s">
        <v>8332</v>
      </c>
      <c r="K1073" s="13" t="str">
        <f t="shared" si="96"/>
        <v>Oct</v>
      </c>
      <c r="L1073" s="27">
        <f t="shared" si="97"/>
        <v>1980</v>
      </c>
      <c r="M1073" s="27" t="str">
        <f t="shared" si="98"/>
        <v>tier - 2</v>
      </c>
      <c r="N1073" s="27" t="str">
        <f t="shared" si="99"/>
        <v>tier - 3</v>
      </c>
      <c r="O1073" s="44" t="str">
        <f t="shared" si="100"/>
        <v>28-Oct-1980</v>
      </c>
      <c r="P1073" s="29">
        <f t="shared" si="101"/>
        <v>43</v>
      </c>
    </row>
    <row r="1074" spans="2:16" ht="15.75" customHeight="1" x14ac:dyDescent="0.3">
      <c r="B1074" s="12" t="s">
        <v>4647</v>
      </c>
      <c r="C1074" s="27">
        <v>1973</v>
      </c>
      <c r="D1074" s="13" t="s">
        <v>8315</v>
      </c>
      <c r="E1074" s="27">
        <v>25</v>
      </c>
      <c r="F1074" s="27">
        <v>1</v>
      </c>
      <c r="G1074" s="43">
        <v>8703.4599999999991</v>
      </c>
      <c r="H1074" s="27" t="s">
        <v>8311</v>
      </c>
      <c r="I1074" s="27" t="s">
        <v>8311</v>
      </c>
      <c r="J1074" s="27" t="s">
        <v>8321</v>
      </c>
      <c r="K1074" s="13" t="str">
        <f t="shared" si="96"/>
        <v>Jun</v>
      </c>
      <c r="L1074" s="27">
        <f t="shared" si="97"/>
        <v>1973</v>
      </c>
      <c r="M1074" s="27" t="str">
        <f t="shared" si="98"/>
        <v>tier - 3</v>
      </c>
      <c r="N1074" s="27" t="str">
        <f t="shared" si="99"/>
        <v>tier - 3</v>
      </c>
      <c r="O1074" s="44" t="str">
        <f t="shared" si="100"/>
        <v>25-Jun-1973</v>
      </c>
      <c r="P1074" s="29">
        <f t="shared" si="101"/>
        <v>50</v>
      </c>
    </row>
    <row r="1075" spans="2:16" ht="15.75" customHeight="1" x14ac:dyDescent="0.3">
      <c r="B1075" s="12" t="s">
        <v>4643</v>
      </c>
      <c r="C1075" s="27">
        <v>1976</v>
      </c>
      <c r="D1075" s="13" t="s">
        <v>8315</v>
      </c>
      <c r="E1075" s="27">
        <v>17</v>
      </c>
      <c r="F1075" s="27">
        <v>2</v>
      </c>
      <c r="G1075" s="43">
        <v>8733.23</v>
      </c>
      <c r="H1075" s="27" t="s">
        <v>8310</v>
      </c>
      <c r="I1075" s="27" t="s">
        <v>8311</v>
      </c>
      <c r="J1075" s="27" t="s">
        <v>8317</v>
      </c>
      <c r="K1075" s="13" t="str">
        <f t="shared" si="96"/>
        <v>Jun</v>
      </c>
      <c r="L1075" s="27">
        <f t="shared" si="97"/>
        <v>1976</v>
      </c>
      <c r="M1075" s="27" t="str">
        <f t="shared" si="98"/>
        <v>tier - 2</v>
      </c>
      <c r="N1075" s="27" t="str">
        <f t="shared" si="99"/>
        <v>tier - 3</v>
      </c>
      <c r="O1075" s="44" t="str">
        <f t="shared" si="100"/>
        <v>17-Jun-1976</v>
      </c>
      <c r="P1075" s="29">
        <f t="shared" si="101"/>
        <v>47</v>
      </c>
    </row>
    <row r="1076" spans="2:16" ht="15.75" customHeight="1" x14ac:dyDescent="0.3">
      <c r="B1076" s="12" t="s">
        <v>4639</v>
      </c>
      <c r="C1076" s="27">
        <v>1999</v>
      </c>
      <c r="D1076" s="13" t="s">
        <v>8319</v>
      </c>
      <c r="E1076" s="27">
        <v>23</v>
      </c>
      <c r="F1076" s="27">
        <v>0</v>
      </c>
      <c r="G1076" s="43">
        <v>8747.68</v>
      </c>
      <c r="H1076" s="27" t="s">
        <v>8310</v>
      </c>
      <c r="I1076" s="27" t="s">
        <v>8311</v>
      </c>
      <c r="J1076" s="27" t="s">
        <v>8321</v>
      </c>
      <c r="K1076" s="13" t="str">
        <f t="shared" si="96"/>
        <v>Aug</v>
      </c>
      <c r="L1076" s="27">
        <f t="shared" si="97"/>
        <v>1999</v>
      </c>
      <c r="M1076" s="27" t="str">
        <f t="shared" si="98"/>
        <v>tier - 2</v>
      </c>
      <c r="N1076" s="27" t="str">
        <f t="shared" si="99"/>
        <v>tier - 3</v>
      </c>
      <c r="O1076" s="44" t="str">
        <f t="shared" si="100"/>
        <v>23-Aug-1999</v>
      </c>
      <c r="P1076" s="29">
        <f t="shared" si="101"/>
        <v>24</v>
      </c>
    </row>
    <row r="1077" spans="2:16" ht="15.75" customHeight="1" x14ac:dyDescent="0.3">
      <c r="B1077" s="12" t="s">
        <v>4635</v>
      </c>
      <c r="C1077" s="27">
        <v>1969</v>
      </c>
      <c r="D1077" s="13" t="s">
        <v>8316</v>
      </c>
      <c r="E1077" s="27">
        <v>9</v>
      </c>
      <c r="F1077" s="27">
        <v>0</v>
      </c>
      <c r="G1077" s="43">
        <v>8760.1200000000008</v>
      </c>
      <c r="H1077" s="27" t="s">
        <v>8310</v>
      </c>
      <c r="I1077" s="27" t="s">
        <v>8314</v>
      </c>
      <c r="J1077" s="27" t="s">
        <v>8312</v>
      </c>
      <c r="K1077" s="13" t="str">
        <f t="shared" si="96"/>
        <v>Sep</v>
      </c>
      <c r="L1077" s="27">
        <f t="shared" si="97"/>
        <v>1969</v>
      </c>
      <c r="M1077" s="27" t="str">
        <f t="shared" si="98"/>
        <v>tier - 2</v>
      </c>
      <c r="N1077" s="27" t="str">
        <f t="shared" si="99"/>
        <v>tier - 1</v>
      </c>
      <c r="O1077" s="44" t="str">
        <f t="shared" si="100"/>
        <v>9-Sep-1969</v>
      </c>
      <c r="P1077" s="29">
        <f t="shared" si="101"/>
        <v>54</v>
      </c>
    </row>
    <row r="1078" spans="2:16" ht="15.75" customHeight="1" x14ac:dyDescent="0.3">
      <c r="B1078" s="12" t="s">
        <v>4632</v>
      </c>
      <c r="C1078" s="27">
        <v>1974</v>
      </c>
      <c r="D1078" s="13" t="s">
        <v>8316</v>
      </c>
      <c r="E1078" s="27">
        <v>6</v>
      </c>
      <c r="F1078" s="27">
        <v>1</v>
      </c>
      <c r="G1078" s="43">
        <v>8765.25</v>
      </c>
      <c r="H1078" s="27" t="s">
        <v>8310</v>
      </c>
      <c r="I1078" s="27" t="s">
        <v>8311</v>
      </c>
      <c r="J1078" s="27" t="s">
        <v>8317</v>
      </c>
      <c r="K1078" s="13" t="str">
        <f t="shared" si="96"/>
        <v>Sep</v>
      </c>
      <c r="L1078" s="27">
        <f t="shared" si="97"/>
        <v>1974</v>
      </c>
      <c r="M1078" s="27" t="str">
        <f t="shared" si="98"/>
        <v>tier - 2</v>
      </c>
      <c r="N1078" s="27" t="str">
        <f t="shared" si="99"/>
        <v>tier - 3</v>
      </c>
      <c r="O1078" s="44" t="str">
        <f t="shared" si="100"/>
        <v>6-Sep-1974</v>
      </c>
      <c r="P1078" s="29">
        <f t="shared" si="101"/>
        <v>49</v>
      </c>
    </row>
    <row r="1079" spans="2:16" ht="15.75" customHeight="1" x14ac:dyDescent="0.3">
      <c r="B1079" s="12" t="s">
        <v>4629</v>
      </c>
      <c r="C1079" s="27">
        <v>1971</v>
      </c>
      <c r="D1079" s="13" t="s">
        <v>8319</v>
      </c>
      <c r="E1079" s="27">
        <v>23</v>
      </c>
      <c r="F1079" s="27">
        <v>0</v>
      </c>
      <c r="G1079" s="43">
        <v>8782.4699999999993</v>
      </c>
      <c r="H1079" s="27" t="s">
        <v>8310</v>
      </c>
      <c r="I1079" s="27" t="s">
        <v>8311</v>
      </c>
      <c r="J1079" s="27" t="s">
        <v>8321</v>
      </c>
      <c r="K1079" s="13" t="str">
        <f t="shared" si="96"/>
        <v>Aug</v>
      </c>
      <c r="L1079" s="27">
        <f t="shared" si="97"/>
        <v>1971</v>
      </c>
      <c r="M1079" s="27" t="str">
        <f t="shared" si="98"/>
        <v>tier - 2</v>
      </c>
      <c r="N1079" s="27" t="str">
        <f t="shared" si="99"/>
        <v>tier - 3</v>
      </c>
      <c r="O1079" s="44" t="str">
        <f t="shared" si="100"/>
        <v>23-Aug-1971</v>
      </c>
      <c r="P1079" s="29">
        <f t="shared" si="101"/>
        <v>52</v>
      </c>
    </row>
    <row r="1080" spans="2:16" ht="15.75" customHeight="1" x14ac:dyDescent="0.3">
      <c r="B1080" s="12" t="s">
        <v>4625</v>
      </c>
      <c r="C1080" s="27">
        <v>1971</v>
      </c>
      <c r="D1080" s="13" t="s">
        <v>8315</v>
      </c>
      <c r="E1080" s="27">
        <v>18</v>
      </c>
      <c r="F1080" s="27">
        <v>0</v>
      </c>
      <c r="G1080" s="43">
        <v>8798.59</v>
      </c>
      <c r="H1080" s="27" t="s">
        <v>8310</v>
      </c>
      <c r="I1080" s="27" t="s">
        <v>8314</v>
      </c>
      <c r="J1080" s="27" t="s">
        <v>8321</v>
      </c>
      <c r="K1080" s="13" t="str">
        <f t="shared" si="96"/>
        <v>Jun</v>
      </c>
      <c r="L1080" s="27">
        <f t="shared" si="97"/>
        <v>1971</v>
      </c>
      <c r="M1080" s="27" t="str">
        <f t="shared" si="98"/>
        <v>tier - 2</v>
      </c>
      <c r="N1080" s="27" t="str">
        <f t="shared" si="99"/>
        <v>tier - 1</v>
      </c>
      <c r="O1080" s="44" t="str">
        <f t="shared" si="100"/>
        <v>18-Jun-1971</v>
      </c>
      <c r="P1080" s="29">
        <f t="shared" si="101"/>
        <v>52</v>
      </c>
    </row>
    <row r="1081" spans="2:16" ht="15.75" customHeight="1" x14ac:dyDescent="0.3">
      <c r="B1081" s="12" t="s">
        <v>4621</v>
      </c>
      <c r="C1081" s="27">
        <v>1965</v>
      </c>
      <c r="D1081" s="13" t="s">
        <v>8319</v>
      </c>
      <c r="E1081" s="27">
        <v>29</v>
      </c>
      <c r="F1081" s="27">
        <v>0</v>
      </c>
      <c r="G1081" s="43">
        <v>8800.49</v>
      </c>
      <c r="H1081" s="27" t="s">
        <v>8311</v>
      </c>
      <c r="I1081" s="27" t="s">
        <v>8310</v>
      </c>
      <c r="J1081" s="27" t="s">
        <v>8312</v>
      </c>
      <c r="K1081" s="13" t="str">
        <f t="shared" si="96"/>
        <v>Aug</v>
      </c>
      <c r="L1081" s="27">
        <f t="shared" si="97"/>
        <v>1965</v>
      </c>
      <c r="M1081" s="27" t="str">
        <f t="shared" si="98"/>
        <v>tier - 3</v>
      </c>
      <c r="N1081" s="27" t="str">
        <f t="shared" si="99"/>
        <v>tier - 2</v>
      </c>
      <c r="O1081" s="44" t="str">
        <f t="shared" si="100"/>
        <v>29-Aug-1965</v>
      </c>
      <c r="P1081" s="29">
        <f t="shared" si="101"/>
        <v>58</v>
      </c>
    </row>
    <row r="1082" spans="2:16" ht="15.75" customHeight="1" x14ac:dyDescent="0.3">
      <c r="B1082" s="12" t="s">
        <v>4618</v>
      </c>
      <c r="C1082" s="27">
        <v>2001</v>
      </c>
      <c r="D1082" s="13" t="s">
        <v>8313</v>
      </c>
      <c r="E1082" s="27">
        <v>7</v>
      </c>
      <c r="F1082" s="27">
        <v>0</v>
      </c>
      <c r="G1082" s="43">
        <v>8821.8799999999992</v>
      </c>
      <c r="H1082" s="27" t="s">
        <v>8310</v>
      </c>
      <c r="I1082" s="27" t="s">
        <v>8311</v>
      </c>
      <c r="J1082" s="27" t="s">
        <v>8330</v>
      </c>
      <c r="K1082" s="13" t="str">
        <f t="shared" si="96"/>
        <v>Nov</v>
      </c>
      <c r="L1082" s="27">
        <f t="shared" si="97"/>
        <v>2001</v>
      </c>
      <c r="M1082" s="27" t="str">
        <f t="shared" si="98"/>
        <v>tier - 2</v>
      </c>
      <c r="N1082" s="27" t="str">
        <f t="shared" si="99"/>
        <v>tier - 3</v>
      </c>
      <c r="O1082" s="44" t="str">
        <f t="shared" si="100"/>
        <v>7-Nov-2001</v>
      </c>
      <c r="P1082" s="29">
        <f t="shared" si="101"/>
        <v>22</v>
      </c>
    </row>
    <row r="1083" spans="2:16" ht="15.75" customHeight="1" x14ac:dyDescent="0.3">
      <c r="B1083" s="12" t="s">
        <v>4614</v>
      </c>
      <c r="C1083" s="27">
        <v>1976</v>
      </c>
      <c r="D1083" s="13" t="s">
        <v>8315</v>
      </c>
      <c r="E1083" s="27">
        <v>14</v>
      </c>
      <c r="F1083" s="27">
        <v>2</v>
      </c>
      <c r="G1083" s="43">
        <v>8823.2800000000007</v>
      </c>
      <c r="H1083" s="27" t="s">
        <v>8310</v>
      </c>
      <c r="I1083" s="27" t="s">
        <v>8314</v>
      </c>
      <c r="J1083" s="27" t="s">
        <v>8321</v>
      </c>
      <c r="K1083" s="13" t="str">
        <f t="shared" si="96"/>
        <v>Jun</v>
      </c>
      <c r="L1083" s="27">
        <f t="shared" si="97"/>
        <v>1976</v>
      </c>
      <c r="M1083" s="27" t="str">
        <f t="shared" si="98"/>
        <v>tier - 2</v>
      </c>
      <c r="N1083" s="27" t="str">
        <f t="shared" si="99"/>
        <v>tier - 1</v>
      </c>
      <c r="O1083" s="44" t="str">
        <f t="shared" si="100"/>
        <v>14-Jun-1976</v>
      </c>
      <c r="P1083" s="29">
        <f t="shared" si="101"/>
        <v>47</v>
      </c>
    </row>
    <row r="1084" spans="2:16" ht="15.75" customHeight="1" x14ac:dyDescent="0.3">
      <c r="B1084" s="12" t="s">
        <v>4610</v>
      </c>
      <c r="C1084" s="27">
        <v>1976</v>
      </c>
      <c r="D1084" s="13" t="s">
        <v>8320</v>
      </c>
      <c r="E1084" s="27">
        <v>19</v>
      </c>
      <c r="F1084" s="27">
        <v>1</v>
      </c>
      <c r="G1084" s="43">
        <v>8823.99</v>
      </c>
      <c r="H1084" s="27" t="s">
        <v>8310</v>
      </c>
      <c r="I1084" s="27" t="s">
        <v>8311</v>
      </c>
      <c r="J1084" s="27" t="s">
        <v>8329</v>
      </c>
      <c r="K1084" s="13" t="str">
        <f t="shared" si="96"/>
        <v>Oct</v>
      </c>
      <c r="L1084" s="27">
        <f t="shared" si="97"/>
        <v>1976</v>
      </c>
      <c r="M1084" s="27" t="str">
        <f t="shared" si="98"/>
        <v>tier - 2</v>
      </c>
      <c r="N1084" s="27" t="str">
        <f t="shared" si="99"/>
        <v>tier - 3</v>
      </c>
      <c r="O1084" s="44" t="str">
        <f t="shared" si="100"/>
        <v>19-Oct-1976</v>
      </c>
      <c r="P1084" s="29">
        <f t="shared" si="101"/>
        <v>47</v>
      </c>
    </row>
    <row r="1085" spans="2:16" ht="15.75" customHeight="1" x14ac:dyDescent="0.3">
      <c r="B1085" s="12" t="s">
        <v>4607</v>
      </c>
      <c r="C1085" s="27">
        <v>1988</v>
      </c>
      <c r="D1085" s="13" t="s">
        <v>8319</v>
      </c>
      <c r="E1085" s="27">
        <v>22</v>
      </c>
      <c r="F1085" s="27">
        <v>3</v>
      </c>
      <c r="G1085" s="43">
        <v>8824.27</v>
      </c>
      <c r="H1085" s="27" t="s">
        <v>8310</v>
      </c>
      <c r="I1085" s="27" t="s">
        <v>8314</v>
      </c>
      <c r="J1085" s="27" t="s">
        <v>8328</v>
      </c>
      <c r="K1085" s="13" t="str">
        <f t="shared" si="96"/>
        <v>Aug</v>
      </c>
      <c r="L1085" s="27">
        <f t="shared" si="97"/>
        <v>1988</v>
      </c>
      <c r="M1085" s="27" t="str">
        <f t="shared" si="98"/>
        <v>tier - 2</v>
      </c>
      <c r="N1085" s="27" t="str">
        <f t="shared" si="99"/>
        <v>tier - 1</v>
      </c>
      <c r="O1085" s="44" t="str">
        <f t="shared" si="100"/>
        <v>22-Aug-1988</v>
      </c>
      <c r="P1085" s="29">
        <f t="shared" si="101"/>
        <v>35</v>
      </c>
    </row>
    <row r="1086" spans="2:16" ht="15.75" customHeight="1" x14ac:dyDescent="0.3">
      <c r="B1086" s="12" t="s">
        <v>4603</v>
      </c>
      <c r="C1086" s="27">
        <v>1976</v>
      </c>
      <c r="D1086" s="13" t="s">
        <v>8309</v>
      </c>
      <c r="E1086" s="27">
        <v>14</v>
      </c>
      <c r="F1086" s="27">
        <v>2</v>
      </c>
      <c r="G1086" s="43">
        <v>8825.09</v>
      </c>
      <c r="H1086" s="27" t="s">
        <v>8310</v>
      </c>
      <c r="I1086" s="27" t="s">
        <v>8311</v>
      </c>
      <c r="J1086" s="27" t="s">
        <v>8321</v>
      </c>
      <c r="K1086" s="13" t="str">
        <f t="shared" si="96"/>
        <v>Jul</v>
      </c>
      <c r="L1086" s="27">
        <f t="shared" si="97"/>
        <v>1976</v>
      </c>
      <c r="M1086" s="27" t="str">
        <f t="shared" si="98"/>
        <v>tier - 2</v>
      </c>
      <c r="N1086" s="27" t="str">
        <f t="shared" si="99"/>
        <v>tier - 3</v>
      </c>
      <c r="O1086" s="44" t="str">
        <f t="shared" si="100"/>
        <v>14-Jul-1976</v>
      </c>
      <c r="P1086" s="29">
        <f t="shared" si="101"/>
        <v>47</v>
      </c>
    </row>
    <row r="1087" spans="2:16" ht="15.75" customHeight="1" x14ac:dyDescent="0.3">
      <c r="B1087" s="12" t="s">
        <v>4600</v>
      </c>
      <c r="C1087" s="27">
        <v>1972</v>
      </c>
      <c r="D1087" s="13" t="s">
        <v>8313</v>
      </c>
      <c r="E1087" s="27">
        <v>14</v>
      </c>
      <c r="F1087" s="27">
        <v>0</v>
      </c>
      <c r="G1087" s="43">
        <v>8827.2099999999991</v>
      </c>
      <c r="H1087" s="27" t="s">
        <v>8311</v>
      </c>
      <c r="I1087" s="27" t="s">
        <v>8314</v>
      </c>
      <c r="J1087" s="27" t="s">
        <v>8317</v>
      </c>
      <c r="K1087" s="13" t="str">
        <f t="shared" si="96"/>
        <v>Nov</v>
      </c>
      <c r="L1087" s="27">
        <f t="shared" si="97"/>
        <v>1972</v>
      </c>
      <c r="M1087" s="27" t="str">
        <f t="shared" si="98"/>
        <v>tier - 3</v>
      </c>
      <c r="N1087" s="27" t="str">
        <f t="shared" si="99"/>
        <v>tier - 1</v>
      </c>
      <c r="O1087" s="44" t="str">
        <f t="shared" si="100"/>
        <v>14-Nov-1972</v>
      </c>
      <c r="P1087" s="29">
        <f t="shared" si="101"/>
        <v>51</v>
      </c>
    </row>
    <row r="1088" spans="2:16" ht="15.75" customHeight="1" x14ac:dyDescent="0.3">
      <c r="B1088" s="12" t="s">
        <v>4596</v>
      </c>
      <c r="C1088" s="27">
        <v>1972</v>
      </c>
      <c r="D1088" s="13" t="s">
        <v>8313</v>
      </c>
      <c r="E1088" s="27">
        <v>22</v>
      </c>
      <c r="F1088" s="27">
        <v>0</v>
      </c>
      <c r="G1088" s="43">
        <v>8835.26</v>
      </c>
      <c r="H1088" s="27" t="s">
        <v>8311</v>
      </c>
      <c r="I1088" s="27" t="s">
        <v>8310</v>
      </c>
      <c r="J1088" s="27" t="s">
        <v>8317</v>
      </c>
      <c r="K1088" s="13" t="str">
        <f t="shared" si="96"/>
        <v>Nov</v>
      </c>
      <c r="L1088" s="27">
        <f t="shared" si="97"/>
        <v>1972</v>
      </c>
      <c r="M1088" s="27" t="str">
        <f t="shared" si="98"/>
        <v>tier - 3</v>
      </c>
      <c r="N1088" s="27" t="str">
        <f t="shared" si="99"/>
        <v>tier - 2</v>
      </c>
      <c r="O1088" s="44" t="str">
        <f t="shared" si="100"/>
        <v>22-Nov-1972</v>
      </c>
      <c r="P1088" s="29">
        <f t="shared" si="101"/>
        <v>51</v>
      </c>
    </row>
    <row r="1089" spans="2:16" ht="15.75" customHeight="1" x14ac:dyDescent="0.3">
      <c r="B1089" s="12" t="s">
        <v>4592</v>
      </c>
      <c r="C1089" s="27">
        <v>1974</v>
      </c>
      <c r="D1089" s="13" t="s">
        <v>8315</v>
      </c>
      <c r="E1089" s="27">
        <v>18</v>
      </c>
      <c r="F1089" s="27">
        <v>1</v>
      </c>
      <c r="G1089" s="43">
        <v>8871.15</v>
      </c>
      <c r="H1089" s="27" t="s">
        <v>8310</v>
      </c>
      <c r="I1089" s="27" t="s">
        <v>8311</v>
      </c>
      <c r="J1089" s="27" t="s">
        <v>8312</v>
      </c>
      <c r="K1089" s="13" t="str">
        <f t="shared" si="96"/>
        <v>Jun</v>
      </c>
      <c r="L1089" s="27">
        <f t="shared" si="97"/>
        <v>1974</v>
      </c>
      <c r="M1089" s="27" t="str">
        <f t="shared" si="98"/>
        <v>tier - 2</v>
      </c>
      <c r="N1089" s="27" t="str">
        <f t="shared" si="99"/>
        <v>tier - 3</v>
      </c>
      <c r="O1089" s="44" t="str">
        <f t="shared" si="100"/>
        <v>18-Jun-1974</v>
      </c>
      <c r="P1089" s="29">
        <f t="shared" si="101"/>
        <v>49</v>
      </c>
    </row>
    <row r="1090" spans="2:16" ht="15.75" customHeight="1" x14ac:dyDescent="0.3">
      <c r="B1090" s="12" t="s">
        <v>4589</v>
      </c>
      <c r="C1090" s="27">
        <v>1973</v>
      </c>
      <c r="D1090" s="13" t="s">
        <v>8316</v>
      </c>
      <c r="E1090" s="27">
        <v>9</v>
      </c>
      <c r="F1090" s="27">
        <v>0</v>
      </c>
      <c r="G1090" s="43">
        <v>8890.59</v>
      </c>
      <c r="H1090" s="27" t="s">
        <v>8310</v>
      </c>
      <c r="I1090" s="27" t="s">
        <v>8311</v>
      </c>
      <c r="J1090" s="27" t="s">
        <v>8317</v>
      </c>
      <c r="K1090" s="13" t="str">
        <f t="shared" si="96"/>
        <v>Sep</v>
      </c>
      <c r="L1090" s="27">
        <f t="shared" si="97"/>
        <v>1973</v>
      </c>
      <c r="M1090" s="27" t="str">
        <f t="shared" si="98"/>
        <v>tier - 2</v>
      </c>
      <c r="N1090" s="27" t="str">
        <f t="shared" si="99"/>
        <v>tier - 3</v>
      </c>
      <c r="O1090" s="44" t="str">
        <f t="shared" si="100"/>
        <v>9-Sep-1973</v>
      </c>
      <c r="P1090" s="29">
        <f t="shared" si="101"/>
        <v>50</v>
      </c>
    </row>
    <row r="1091" spans="2:16" ht="15.75" customHeight="1" x14ac:dyDescent="0.3">
      <c r="B1091" s="12" t="s">
        <v>4586</v>
      </c>
      <c r="C1091" s="27">
        <v>1978</v>
      </c>
      <c r="D1091" s="13" t="s">
        <v>8318</v>
      </c>
      <c r="E1091" s="27">
        <v>16</v>
      </c>
      <c r="F1091" s="27">
        <v>3</v>
      </c>
      <c r="G1091" s="43">
        <v>8891.14</v>
      </c>
      <c r="H1091" s="27" t="s">
        <v>8310</v>
      </c>
      <c r="I1091" s="27" t="s">
        <v>8311</v>
      </c>
      <c r="J1091" s="27" t="s">
        <v>8333</v>
      </c>
      <c r="K1091" s="13" t="str">
        <f t="shared" ref="K1091:K1154" si="102">IF(D1091="?", "Sep",D1091)</f>
        <v>Dec</v>
      </c>
      <c r="L1091" s="27">
        <f t="shared" ref="L1091:L1154" si="103">IF(C1091="?","1983",C1091)</f>
        <v>1978</v>
      </c>
      <c r="M1091" s="27" t="str">
        <f t="shared" ref="M1091:M1154" si="104">IF(H1091="?", "tier - 2",H1091)</f>
        <v>tier - 2</v>
      </c>
      <c r="N1091" s="27" t="str">
        <f t="shared" ref="N1091:N1154" si="105">IF(I1091="?", "tier - 2", I1091)</f>
        <v>tier - 3</v>
      </c>
      <c r="O1091" s="44" t="str">
        <f t="shared" ref="O1091:O1154" si="106">CONCATENATE(E1091&amp;"-"&amp;K1091&amp;"-"&amp;L1091)</f>
        <v>16-Dec-1978</v>
      </c>
      <c r="P1091" s="29">
        <f t="shared" ref="P1091:P1154" si="107">2023-L1091</f>
        <v>45</v>
      </c>
    </row>
    <row r="1092" spans="2:16" ht="15.75" customHeight="1" x14ac:dyDescent="0.3">
      <c r="B1092" s="12" t="s">
        <v>4582</v>
      </c>
      <c r="C1092" s="27">
        <v>1997</v>
      </c>
      <c r="D1092" s="13" t="s">
        <v>8313</v>
      </c>
      <c r="E1092" s="27">
        <v>28</v>
      </c>
      <c r="F1092" s="27">
        <v>0</v>
      </c>
      <c r="G1092" s="43">
        <v>8906.14</v>
      </c>
      <c r="H1092" s="27" t="s">
        <v>8310</v>
      </c>
      <c r="I1092" s="27" t="s">
        <v>8310</v>
      </c>
      <c r="J1092" s="27" t="s">
        <v>8317</v>
      </c>
      <c r="K1092" s="13" t="str">
        <f t="shared" si="102"/>
        <v>Nov</v>
      </c>
      <c r="L1092" s="27">
        <f t="shared" si="103"/>
        <v>1997</v>
      </c>
      <c r="M1092" s="27" t="str">
        <f t="shared" si="104"/>
        <v>tier - 2</v>
      </c>
      <c r="N1092" s="27" t="str">
        <f t="shared" si="105"/>
        <v>tier - 2</v>
      </c>
      <c r="O1092" s="44" t="str">
        <f t="shared" si="106"/>
        <v>28-Nov-1997</v>
      </c>
      <c r="P1092" s="29">
        <f t="shared" si="107"/>
        <v>26</v>
      </c>
    </row>
    <row r="1093" spans="2:16" ht="15.75" customHeight="1" x14ac:dyDescent="0.3">
      <c r="B1093" s="12" t="s">
        <v>4578</v>
      </c>
      <c r="C1093" s="27">
        <v>1967</v>
      </c>
      <c r="D1093" s="13" t="s">
        <v>8316</v>
      </c>
      <c r="E1093" s="27">
        <v>6</v>
      </c>
      <c r="F1093" s="27">
        <v>0</v>
      </c>
      <c r="G1093" s="43">
        <v>8908.4699999999993</v>
      </c>
      <c r="H1093" s="27" t="s">
        <v>8311</v>
      </c>
      <c r="I1093" s="27" t="s">
        <v>8310</v>
      </c>
      <c r="J1093" s="27" t="s">
        <v>8312</v>
      </c>
      <c r="K1093" s="13" t="str">
        <f t="shared" si="102"/>
        <v>Sep</v>
      </c>
      <c r="L1093" s="27">
        <f t="shared" si="103"/>
        <v>1967</v>
      </c>
      <c r="M1093" s="27" t="str">
        <f t="shared" si="104"/>
        <v>tier - 3</v>
      </c>
      <c r="N1093" s="27" t="str">
        <f t="shared" si="105"/>
        <v>tier - 2</v>
      </c>
      <c r="O1093" s="44" t="str">
        <f t="shared" si="106"/>
        <v>6-Sep-1967</v>
      </c>
      <c r="P1093" s="29">
        <f t="shared" si="107"/>
        <v>56</v>
      </c>
    </row>
    <row r="1094" spans="2:16" ht="15.75" customHeight="1" x14ac:dyDescent="0.3">
      <c r="B1094" s="12" t="s">
        <v>4575</v>
      </c>
      <c r="C1094" s="27">
        <v>1975</v>
      </c>
      <c r="D1094" s="13" t="s">
        <v>8309</v>
      </c>
      <c r="E1094" s="27">
        <v>7</v>
      </c>
      <c r="F1094" s="27">
        <v>1</v>
      </c>
      <c r="G1094" s="43">
        <v>8930.93</v>
      </c>
      <c r="H1094" s="27" t="s">
        <v>8310</v>
      </c>
      <c r="I1094" s="27" t="s">
        <v>8310</v>
      </c>
      <c r="J1094" s="27" t="s">
        <v>8317</v>
      </c>
      <c r="K1094" s="13" t="str">
        <f t="shared" si="102"/>
        <v>Jul</v>
      </c>
      <c r="L1094" s="27">
        <f t="shared" si="103"/>
        <v>1975</v>
      </c>
      <c r="M1094" s="27" t="str">
        <f t="shared" si="104"/>
        <v>tier - 2</v>
      </c>
      <c r="N1094" s="27" t="str">
        <f t="shared" si="105"/>
        <v>tier - 2</v>
      </c>
      <c r="O1094" s="44" t="str">
        <f t="shared" si="106"/>
        <v>7-Jul-1975</v>
      </c>
      <c r="P1094" s="29">
        <f t="shared" si="107"/>
        <v>48</v>
      </c>
    </row>
    <row r="1095" spans="2:16" ht="15.75" customHeight="1" x14ac:dyDescent="0.3">
      <c r="B1095" s="12" t="s">
        <v>4572</v>
      </c>
      <c r="C1095" s="27">
        <v>1972</v>
      </c>
      <c r="D1095" s="13" t="s">
        <v>8315</v>
      </c>
      <c r="E1095" s="27">
        <v>6</v>
      </c>
      <c r="F1095" s="27">
        <v>0</v>
      </c>
      <c r="G1095" s="43">
        <v>8932.08</v>
      </c>
      <c r="H1095" s="27" t="s">
        <v>8310</v>
      </c>
      <c r="I1095" s="27" t="s">
        <v>8314</v>
      </c>
      <c r="J1095" s="27" t="s">
        <v>8321</v>
      </c>
      <c r="K1095" s="13" t="str">
        <f t="shared" si="102"/>
        <v>Jun</v>
      </c>
      <c r="L1095" s="27">
        <f t="shared" si="103"/>
        <v>1972</v>
      </c>
      <c r="M1095" s="27" t="str">
        <f t="shared" si="104"/>
        <v>tier - 2</v>
      </c>
      <c r="N1095" s="27" t="str">
        <f t="shared" si="105"/>
        <v>tier - 1</v>
      </c>
      <c r="O1095" s="44" t="str">
        <f t="shared" si="106"/>
        <v>6-Jun-1972</v>
      </c>
      <c r="P1095" s="29">
        <f t="shared" si="107"/>
        <v>51</v>
      </c>
    </row>
    <row r="1096" spans="2:16" ht="15.75" customHeight="1" x14ac:dyDescent="0.3">
      <c r="B1096" s="12" t="s">
        <v>4568</v>
      </c>
      <c r="C1096" s="27">
        <v>1976</v>
      </c>
      <c r="D1096" s="13" t="s">
        <v>8318</v>
      </c>
      <c r="E1096" s="27">
        <v>25</v>
      </c>
      <c r="F1096" s="27">
        <v>3</v>
      </c>
      <c r="G1096" s="43">
        <v>8944.1200000000008</v>
      </c>
      <c r="H1096" s="27" t="s">
        <v>8311</v>
      </c>
      <c r="I1096" s="27" t="s">
        <v>8310</v>
      </c>
      <c r="J1096" s="27" t="s">
        <v>8312</v>
      </c>
      <c r="K1096" s="13" t="str">
        <f t="shared" si="102"/>
        <v>Dec</v>
      </c>
      <c r="L1096" s="27">
        <f t="shared" si="103"/>
        <v>1976</v>
      </c>
      <c r="M1096" s="27" t="str">
        <f t="shared" si="104"/>
        <v>tier - 3</v>
      </c>
      <c r="N1096" s="27" t="str">
        <f t="shared" si="105"/>
        <v>tier - 2</v>
      </c>
      <c r="O1096" s="44" t="str">
        <f t="shared" si="106"/>
        <v>25-Dec-1976</v>
      </c>
      <c r="P1096" s="29">
        <f t="shared" si="107"/>
        <v>47</v>
      </c>
    </row>
    <row r="1097" spans="2:16" ht="15.75" customHeight="1" x14ac:dyDescent="0.3">
      <c r="B1097" s="12" t="s">
        <v>4565</v>
      </c>
      <c r="C1097" s="27">
        <v>1992</v>
      </c>
      <c r="D1097" s="13" t="s">
        <v>8316</v>
      </c>
      <c r="E1097" s="27">
        <v>27</v>
      </c>
      <c r="F1097" s="27">
        <v>0</v>
      </c>
      <c r="G1097" s="43">
        <v>8954.99</v>
      </c>
      <c r="H1097" s="27" t="s">
        <v>8310</v>
      </c>
      <c r="I1097" s="27" t="s">
        <v>8311</v>
      </c>
      <c r="J1097" s="27" t="s">
        <v>8335</v>
      </c>
      <c r="K1097" s="13" t="str">
        <f t="shared" si="102"/>
        <v>Sep</v>
      </c>
      <c r="L1097" s="27">
        <f t="shared" si="103"/>
        <v>1992</v>
      </c>
      <c r="M1097" s="27" t="str">
        <f t="shared" si="104"/>
        <v>tier - 2</v>
      </c>
      <c r="N1097" s="27" t="str">
        <f t="shared" si="105"/>
        <v>tier - 3</v>
      </c>
      <c r="O1097" s="44" t="str">
        <f t="shared" si="106"/>
        <v>27-Sep-1992</v>
      </c>
      <c r="P1097" s="29">
        <f t="shared" si="107"/>
        <v>31</v>
      </c>
    </row>
    <row r="1098" spans="2:16" ht="15.75" customHeight="1" x14ac:dyDescent="0.3">
      <c r="B1098" s="12" t="s">
        <v>4561</v>
      </c>
      <c r="C1098" s="27">
        <v>1974</v>
      </c>
      <c r="D1098" s="13" t="s">
        <v>8319</v>
      </c>
      <c r="E1098" s="27">
        <v>17</v>
      </c>
      <c r="F1098" s="27">
        <v>1</v>
      </c>
      <c r="G1098" s="43">
        <v>8964.06</v>
      </c>
      <c r="H1098" s="27" t="s">
        <v>8311</v>
      </c>
      <c r="I1098" s="27" t="s">
        <v>8310</v>
      </c>
      <c r="J1098" s="27" t="s">
        <v>8326</v>
      </c>
      <c r="K1098" s="13" t="str">
        <f t="shared" si="102"/>
        <v>Aug</v>
      </c>
      <c r="L1098" s="27">
        <f t="shared" si="103"/>
        <v>1974</v>
      </c>
      <c r="M1098" s="27" t="str">
        <f t="shared" si="104"/>
        <v>tier - 3</v>
      </c>
      <c r="N1098" s="27" t="str">
        <f t="shared" si="105"/>
        <v>tier - 2</v>
      </c>
      <c r="O1098" s="44" t="str">
        <f t="shared" si="106"/>
        <v>17-Aug-1974</v>
      </c>
      <c r="P1098" s="29">
        <f t="shared" si="107"/>
        <v>49</v>
      </c>
    </row>
    <row r="1099" spans="2:16" ht="15.75" customHeight="1" x14ac:dyDescent="0.3">
      <c r="B1099" s="12" t="s">
        <v>4557</v>
      </c>
      <c r="C1099" s="27">
        <v>1983</v>
      </c>
      <c r="D1099" s="13" t="s">
        <v>8309</v>
      </c>
      <c r="E1099" s="27">
        <v>15</v>
      </c>
      <c r="F1099" s="27">
        <v>5</v>
      </c>
      <c r="G1099" s="43">
        <v>8965.7999999999993</v>
      </c>
      <c r="H1099" s="27" t="s">
        <v>8310</v>
      </c>
      <c r="I1099" s="27" t="s">
        <v>8311</v>
      </c>
      <c r="J1099" s="27" t="s">
        <v>8317</v>
      </c>
      <c r="K1099" s="13" t="str">
        <f t="shared" si="102"/>
        <v>Jul</v>
      </c>
      <c r="L1099" s="27">
        <f t="shared" si="103"/>
        <v>1983</v>
      </c>
      <c r="M1099" s="27" t="str">
        <f t="shared" si="104"/>
        <v>tier - 2</v>
      </c>
      <c r="N1099" s="27" t="str">
        <f t="shared" si="105"/>
        <v>tier - 3</v>
      </c>
      <c r="O1099" s="44" t="str">
        <f t="shared" si="106"/>
        <v>15-Jul-1983</v>
      </c>
      <c r="P1099" s="29">
        <f t="shared" si="107"/>
        <v>40</v>
      </c>
    </row>
    <row r="1100" spans="2:16" ht="15.75" customHeight="1" x14ac:dyDescent="0.3">
      <c r="B1100" s="12" t="s">
        <v>4553</v>
      </c>
      <c r="C1100" s="27">
        <v>1974</v>
      </c>
      <c r="D1100" s="13" t="s">
        <v>8316</v>
      </c>
      <c r="E1100" s="27">
        <v>8</v>
      </c>
      <c r="F1100" s="27">
        <v>2</v>
      </c>
      <c r="G1100" s="43">
        <v>8968.33</v>
      </c>
      <c r="H1100" s="27" t="s">
        <v>8311</v>
      </c>
      <c r="I1100" s="27" t="s">
        <v>8310</v>
      </c>
      <c r="J1100" s="27" t="s">
        <v>8321</v>
      </c>
      <c r="K1100" s="13" t="str">
        <f t="shared" si="102"/>
        <v>Sep</v>
      </c>
      <c r="L1100" s="27">
        <f t="shared" si="103"/>
        <v>1974</v>
      </c>
      <c r="M1100" s="27" t="str">
        <f t="shared" si="104"/>
        <v>tier - 3</v>
      </c>
      <c r="N1100" s="27" t="str">
        <f t="shared" si="105"/>
        <v>tier - 2</v>
      </c>
      <c r="O1100" s="44" t="str">
        <f t="shared" si="106"/>
        <v>8-Sep-1974</v>
      </c>
      <c r="P1100" s="29">
        <f t="shared" si="107"/>
        <v>49</v>
      </c>
    </row>
    <row r="1101" spans="2:16" ht="15.75" customHeight="1" x14ac:dyDescent="0.3">
      <c r="B1101" s="12" t="s">
        <v>4550</v>
      </c>
      <c r="C1101" s="27">
        <v>1974</v>
      </c>
      <c r="D1101" s="13" t="s">
        <v>8309</v>
      </c>
      <c r="E1101" s="27">
        <v>21</v>
      </c>
      <c r="F1101" s="27">
        <v>2</v>
      </c>
      <c r="G1101" s="43">
        <v>8978.19</v>
      </c>
      <c r="H1101" s="27" t="s">
        <v>8310</v>
      </c>
      <c r="I1101" s="27" t="s">
        <v>8310</v>
      </c>
      <c r="J1101" s="27" t="s">
        <v>8312</v>
      </c>
      <c r="K1101" s="13" t="str">
        <f t="shared" si="102"/>
        <v>Jul</v>
      </c>
      <c r="L1101" s="27">
        <f t="shared" si="103"/>
        <v>1974</v>
      </c>
      <c r="M1101" s="27" t="str">
        <f t="shared" si="104"/>
        <v>tier - 2</v>
      </c>
      <c r="N1101" s="27" t="str">
        <f t="shared" si="105"/>
        <v>tier - 2</v>
      </c>
      <c r="O1101" s="44" t="str">
        <f t="shared" si="106"/>
        <v>21-Jul-1974</v>
      </c>
      <c r="P1101" s="29">
        <f t="shared" si="107"/>
        <v>49</v>
      </c>
    </row>
    <row r="1102" spans="2:16" ht="15.75" customHeight="1" x14ac:dyDescent="0.3">
      <c r="B1102" s="12" t="s">
        <v>4546</v>
      </c>
      <c r="C1102" s="27">
        <v>1973</v>
      </c>
      <c r="D1102" s="13" t="s">
        <v>8320</v>
      </c>
      <c r="E1102" s="27">
        <v>11</v>
      </c>
      <c r="F1102" s="27">
        <v>0</v>
      </c>
      <c r="G1102" s="43">
        <v>8988.16</v>
      </c>
      <c r="H1102" s="27" t="s">
        <v>8310</v>
      </c>
      <c r="I1102" s="27" t="s">
        <v>8314</v>
      </c>
      <c r="J1102" s="27" t="s">
        <v>8317</v>
      </c>
      <c r="K1102" s="13" t="str">
        <f t="shared" si="102"/>
        <v>Oct</v>
      </c>
      <c r="L1102" s="27">
        <f t="shared" si="103"/>
        <v>1973</v>
      </c>
      <c r="M1102" s="27" t="str">
        <f t="shared" si="104"/>
        <v>tier - 2</v>
      </c>
      <c r="N1102" s="27" t="str">
        <f t="shared" si="105"/>
        <v>tier - 1</v>
      </c>
      <c r="O1102" s="44" t="str">
        <f t="shared" si="106"/>
        <v>11-Oct-1973</v>
      </c>
      <c r="P1102" s="29">
        <f t="shared" si="107"/>
        <v>50</v>
      </c>
    </row>
    <row r="1103" spans="2:16" ht="15.75" customHeight="1" x14ac:dyDescent="0.3">
      <c r="B1103" s="12" t="s">
        <v>4542</v>
      </c>
      <c r="C1103" s="27">
        <v>1979</v>
      </c>
      <c r="D1103" s="13" t="s">
        <v>8318</v>
      </c>
      <c r="E1103" s="27">
        <v>16</v>
      </c>
      <c r="F1103" s="27">
        <v>2</v>
      </c>
      <c r="G1103" s="43">
        <v>8998.43</v>
      </c>
      <c r="H1103" s="27" t="s">
        <v>8310</v>
      </c>
      <c r="I1103" s="27" t="s">
        <v>8314</v>
      </c>
      <c r="J1103" s="27" t="s">
        <v>8328</v>
      </c>
      <c r="K1103" s="13" t="str">
        <f t="shared" si="102"/>
        <v>Dec</v>
      </c>
      <c r="L1103" s="27">
        <f t="shared" si="103"/>
        <v>1979</v>
      </c>
      <c r="M1103" s="27" t="str">
        <f t="shared" si="104"/>
        <v>tier - 2</v>
      </c>
      <c r="N1103" s="27" t="str">
        <f t="shared" si="105"/>
        <v>tier - 1</v>
      </c>
      <c r="O1103" s="44" t="str">
        <f t="shared" si="106"/>
        <v>16-Dec-1979</v>
      </c>
      <c r="P1103" s="29">
        <f t="shared" si="107"/>
        <v>44</v>
      </c>
    </row>
    <row r="1104" spans="2:16" ht="15.75" customHeight="1" x14ac:dyDescent="0.3">
      <c r="B1104" s="12" t="s">
        <v>4539</v>
      </c>
      <c r="C1104" s="27">
        <v>1993</v>
      </c>
      <c r="D1104" s="13" t="s">
        <v>8318</v>
      </c>
      <c r="E1104" s="27">
        <v>1</v>
      </c>
      <c r="F1104" s="27">
        <v>0</v>
      </c>
      <c r="G1104" s="43">
        <v>9010.2000000000007</v>
      </c>
      <c r="H1104" s="27" t="s">
        <v>8310</v>
      </c>
      <c r="I1104" s="27" t="s">
        <v>8311</v>
      </c>
      <c r="J1104" s="27" t="s">
        <v>8335</v>
      </c>
      <c r="K1104" s="13" t="str">
        <f t="shared" si="102"/>
        <v>Dec</v>
      </c>
      <c r="L1104" s="27">
        <f t="shared" si="103"/>
        <v>1993</v>
      </c>
      <c r="M1104" s="27" t="str">
        <f t="shared" si="104"/>
        <v>tier - 2</v>
      </c>
      <c r="N1104" s="27" t="str">
        <f t="shared" si="105"/>
        <v>tier - 3</v>
      </c>
      <c r="O1104" s="44" t="str">
        <f t="shared" si="106"/>
        <v>1-Dec-1993</v>
      </c>
      <c r="P1104" s="29">
        <f t="shared" si="107"/>
        <v>30</v>
      </c>
    </row>
    <row r="1105" spans="2:16" ht="15.75" customHeight="1" x14ac:dyDescent="0.3">
      <c r="B1105" s="12" t="s">
        <v>4536</v>
      </c>
      <c r="C1105" s="27">
        <v>1972</v>
      </c>
      <c r="D1105" s="13" t="s">
        <v>8318</v>
      </c>
      <c r="E1105" s="27">
        <v>7</v>
      </c>
      <c r="F1105" s="27">
        <v>1</v>
      </c>
      <c r="G1105" s="43">
        <v>9048.0300000000007</v>
      </c>
      <c r="H1105" s="27" t="s">
        <v>8310</v>
      </c>
      <c r="I1105" s="27" t="s">
        <v>8310</v>
      </c>
      <c r="J1105" s="27" t="s">
        <v>8312</v>
      </c>
      <c r="K1105" s="13" t="str">
        <f t="shared" si="102"/>
        <v>Dec</v>
      </c>
      <c r="L1105" s="27">
        <f t="shared" si="103"/>
        <v>1972</v>
      </c>
      <c r="M1105" s="27" t="str">
        <f t="shared" si="104"/>
        <v>tier - 2</v>
      </c>
      <c r="N1105" s="27" t="str">
        <f t="shared" si="105"/>
        <v>tier - 2</v>
      </c>
      <c r="O1105" s="44" t="str">
        <f t="shared" si="106"/>
        <v>7-Dec-1972</v>
      </c>
      <c r="P1105" s="29">
        <f t="shared" si="107"/>
        <v>51</v>
      </c>
    </row>
    <row r="1106" spans="2:16" ht="15.75" customHeight="1" x14ac:dyDescent="0.3">
      <c r="B1106" s="12" t="s">
        <v>4532</v>
      </c>
      <c r="C1106" s="27">
        <v>1972</v>
      </c>
      <c r="D1106" s="13" t="s">
        <v>8318</v>
      </c>
      <c r="E1106" s="27">
        <v>2</v>
      </c>
      <c r="F1106" s="27">
        <v>1</v>
      </c>
      <c r="G1106" s="43">
        <v>9058.73</v>
      </c>
      <c r="H1106" s="27" t="s">
        <v>8311</v>
      </c>
      <c r="I1106" s="27" t="s">
        <v>8310</v>
      </c>
      <c r="J1106" s="27" t="s">
        <v>8312</v>
      </c>
      <c r="K1106" s="13" t="str">
        <f t="shared" si="102"/>
        <v>Dec</v>
      </c>
      <c r="L1106" s="27">
        <f t="shared" si="103"/>
        <v>1972</v>
      </c>
      <c r="M1106" s="27" t="str">
        <f t="shared" si="104"/>
        <v>tier - 3</v>
      </c>
      <c r="N1106" s="27" t="str">
        <f t="shared" si="105"/>
        <v>tier - 2</v>
      </c>
      <c r="O1106" s="44" t="str">
        <f t="shared" si="106"/>
        <v>2-Dec-1972</v>
      </c>
      <c r="P1106" s="29">
        <f t="shared" si="107"/>
        <v>51</v>
      </c>
    </row>
    <row r="1107" spans="2:16" ht="15.75" customHeight="1" x14ac:dyDescent="0.3">
      <c r="B1107" s="12" t="s">
        <v>4528</v>
      </c>
      <c r="C1107" s="27">
        <v>1977</v>
      </c>
      <c r="D1107" s="13" t="s">
        <v>8313</v>
      </c>
      <c r="E1107" s="27">
        <v>4</v>
      </c>
      <c r="F1107" s="27">
        <v>2</v>
      </c>
      <c r="G1107" s="43">
        <v>9095.07</v>
      </c>
      <c r="H1107" s="27" t="s">
        <v>8310</v>
      </c>
      <c r="I1107" s="27" t="s">
        <v>8310</v>
      </c>
      <c r="J1107" s="27" t="s">
        <v>8329</v>
      </c>
      <c r="K1107" s="13" t="str">
        <f t="shared" si="102"/>
        <v>Nov</v>
      </c>
      <c r="L1107" s="27">
        <f t="shared" si="103"/>
        <v>1977</v>
      </c>
      <c r="M1107" s="27" t="str">
        <f t="shared" si="104"/>
        <v>tier - 2</v>
      </c>
      <c r="N1107" s="27" t="str">
        <f t="shared" si="105"/>
        <v>tier - 2</v>
      </c>
      <c r="O1107" s="44" t="str">
        <f t="shared" si="106"/>
        <v>4-Nov-1977</v>
      </c>
      <c r="P1107" s="29">
        <f t="shared" si="107"/>
        <v>46</v>
      </c>
    </row>
    <row r="1108" spans="2:16" ht="15.75" customHeight="1" x14ac:dyDescent="0.3">
      <c r="B1108" s="12" t="s">
        <v>4524</v>
      </c>
      <c r="C1108" s="27">
        <v>1965</v>
      </c>
      <c r="D1108" s="13" t="s">
        <v>8313</v>
      </c>
      <c r="E1108" s="27">
        <v>9</v>
      </c>
      <c r="F1108" s="27">
        <v>0</v>
      </c>
      <c r="G1108" s="43">
        <v>9095.94</v>
      </c>
      <c r="H1108" s="27" t="s">
        <v>8311</v>
      </c>
      <c r="I1108" s="27" t="s">
        <v>8314</v>
      </c>
      <c r="J1108" s="27" t="s">
        <v>8321</v>
      </c>
      <c r="K1108" s="13" t="str">
        <f t="shared" si="102"/>
        <v>Nov</v>
      </c>
      <c r="L1108" s="27">
        <f t="shared" si="103"/>
        <v>1965</v>
      </c>
      <c r="M1108" s="27" t="str">
        <f t="shared" si="104"/>
        <v>tier - 3</v>
      </c>
      <c r="N1108" s="27" t="str">
        <f t="shared" si="105"/>
        <v>tier - 1</v>
      </c>
      <c r="O1108" s="44" t="str">
        <f t="shared" si="106"/>
        <v>9-Nov-1965</v>
      </c>
      <c r="P1108" s="29">
        <f t="shared" si="107"/>
        <v>58</v>
      </c>
    </row>
    <row r="1109" spans="2:16" ht="15.75" customHeight="1" x14ac:dyDescent="0.3">
      <c r="B1109" s="12" t="s">
        <v>4520</v>
      </c>
      <c r="C1109" s="27">
        <v>1977</v>
      </c>
      <c r="D1109" s="13" t="s">
        <v>8318</v>
      </c>
      <c r="E1109" s="27">
        <v>2</v>
      </c>
      <c r="F1109" s="27">
        <v>3</v>
      </c>
      <c r="G1109" s="43">
        <v>9101.7999999999993</v>
      </c>
      <c r="H1109" s="27" t="s">
        <v>8310</v>
      </c>
      <c r="I1109" s="27" t="s">
        <v>8314</v>
      </c>
      <c r="J1109" s="27" t="s">
        <v>8321</v>
      </c>
      <c r="K1109" s="13" t="str">
        <f t="shared" si="102"/>
        <v>Dec</v>
      </c>
      <c r="L1109" s="27">
        <f t="shared" si="103"/>
        <v>1977</v>
      </c>
      <c r="M1109" s="27" t="str">
        <f t="shared" si="104"/>
        <v>tier - 2</v>
      </c>
      <c r="N1109" s="27" t="str">
        <f t="shared" si="105"/>
        <v>tier - 1</v>
      </c>
      <c r="O1109" s="44" t="str">
        <f t="shared" si="106"/>
        <v>2-Dec-1977</v>
      </c>
      <c r="P1109" s="29">
        <f t="shared" si="107"/>
        <v>46</v>
      </c>
    </row>
    <row r="1110" spans="2:16" ht="15.75" customHeight="1" x14ac:dyDescent="0.3">
      <c r="B1110" s="12" t="s">
        <v>4517</v>
      </c>
      <c r="C1110" s="27">
        <v>1970</v>
      </c>
      <c r="D1110" s="13" t="s">
        <v>8319</v>
      </c>
      <c r="E1110" s="27">
        <v>12</v>
      </c>
      <c r="F1110" s="27">
        <v>0</v>
      </c>
      <c r="G1110" s="43">
        <v>9140.9500000000007</v>
      </c>
      <c r="H1110" s="27" t="s">
        <v>8311</v>
      </c>
      <c r="I1110" s="27" t="s">
        <v>8311</v>
      </c>
      <c r="J1110" s="27" t="s">
        <v>8312</v>
      </c>
      <c r="K1110" s="13" t="str">
        <f t="shared" si="102"/>
        <v>Aug</v>
      </c>
      <c r="L1110" s="27">
        <f t="shared" si="103"/>
        <v>1970</v>
      </c>
      <c r="M1110" s="27" t="str">
        <f t="shared" si="104"/>
        <v>tier - 3</v>
      </c>
      <c r="N1110" s="27" t="str">
        <f t="shared" si="105"/>
        <v>tier - 3</v>
      </c>
      <c r="O1110" s="44" t="str">
        <f t="shared" si="106"/>
        <v>12-Aug-1970</v>
      </c>
      <c r="P1110" s="29">
        <f t="shared" si="107"/>
        <v>53</v>
      </c>
    </row>
    <row r="1111" spans="2:16" ht="15.75" customHeight="1" x14ac:dyDescent="0.3">
      <c r="B1111" s="12" t="s">
        <v>4513</v>
      </c>
      <c r="C1111" s="27">
        <v>1970</v>
      </c>
      <c r="D1111" s="13" t="s">
        <v>8320</v>
      </c>
      <c r="E1111" s="27">
        <v>18</v>
      </c>
      <c r="F1111" s="27">
        <v>0</v>
      </c>
      <c r="G1111" s="43">
        <v>9144.57</v>
      </c>
      <c r="H1111" s="27" t="s">
        <v>8311</v>
      </c>
      <c r="I1111" s="27" t="s">
        <v>8310</v>
      </c>
      <c r="J1111" s="27" t="s">
        <v>8321</v>
      </c>
      <c r="K1111" s="13" t="str">
        <f t="shared" si="102"/>
        <v>Oct</v>
      </c>
      <c r="L1111" s="27">
        <f t="shared" si="103"/>
        <v>1970</v>
      </c>
      <c r="M1111" s="27" t="str">
        <f t="shared" si="104"/>
        <v>tier - 3</v>
      </c>
      <c r="N1111" s="27" t="str">
        <f t="shared" si="105"/>
        <v>tier - 2</v>
      </c>
      <c r="O1111" s="44" t="str">
        <f t="shared" si="106"/>
        <v>18-Oct-1970</v>
      </c>
      <c r="P1111" s="29">
        <f t="shared" si="107"/>
        <v>53</v>
      </c>
    </row>
    <row r="1112" spans="2:16" ht="15.75" customHeight="1" x14ac:dyDescent="0.3">
      <c r="B1112" s="12" t="s">
        <v>4509</v>
      </c>
      <c r="C1112" s="27">
        <v>1982</v>
      </c>
      <c r="D1112" s="13" t="s">
        <v>8318</v>
      </c>
      <c r="E1112" s="27">
        <v>8</v>
      </c>
      <c r="F1112" s="27">
        <v>3</v>
      </c>
      <c r="G1112" s="43">
        <v>9147.5</v>
      </c>
      <c r="H1112" s="27" t="s">
        <v>8310</v>
      </c>
      <c r="I1112" s="27" t="s">
        <v>8314</v>
      </c>
      <c r="J1112" s="27" t="s">
        <v>8317</v>
      </c>
      <c r="K1112" s="13" t="str">
        <f t="shared" si="102"/>
        <v>Dec</v>
      </c>
      <c r="L1112" s="27">
        <f t="shared" si="103"/>
        <v>1982</v>
      </c>
      <c r="M1112" s="27" t="str">
        <f t="shared" si="104"/>
        <v>tier - 2</v>
      </c>
      <c r="N1112" s="27" t="str">
        <f t="shared" si="105"/>
        <v>tier - 1</v>
      </c>
      <c r="O1112" s="44" t="str">
        <f t="shared" si="106"/>
        <v>8-Dec-1982</v>
      </c>
      <c r="P1112" s="29">
        <f t="shared" si="107"/>
        <v>41</v>
      </c>
    </row>
    <row r="1113" spans="2:16" ht="15.75" customHeight="1" x14ac:dyDescent="0.3">
      <c r="B1113" s="12" t="s">
        <v>4505</v>
      </c>
      <c r="C1113" s="27">
        <v>1990</v>
      </c>
      <c r="D1113" s="13" t="s">
        <v>8319</v>
      </c>
      <c r="E1113" s="27">
        <v>23</v>
      </c>
      <c r="F1113" s="27">
        <v>3</v>
      </c>
      <c r="G1113" s="43">
        <v>9159.51</v>
      </c>
      <c r="H1113" s="27" t="s">
        <v>8310</v>
      </c>
      <c r="I1113" s="27" t="s">
        <v>8310</v>
      </c>
      <c r="J1113" s="27" t="s">
        <v>8332</v>
      </c>
      <c r="K1113" s="13" t="str">
        <f t="shared" si="102"/>
        <v>Aug</v>
      </c>
      <c r="L1113" s="27">
        <f t="shared" si="103"/>
        <v>1990</v>
      </c>
      <c r="M1113" s="27" t="str">
        <f t="shared" si="104"/>
        <v>tier - 2</v>
      </c>
      <c r="N1113" s="27" t="str">
        <f t="shared" si="105"/>
        <v>tier - 2</v>
      </c>
      <c r="O1113" s="44" t="str">
        <f t="shared" si="106"/>
        <v>23-Aug-1990</v>
      </c>
      <c r="P1113" s="29">
        <f t="shared" si="107"/>
        <v>33</v>
      </c>
    </row>
    <row r="1114" spans="2:16" ht="15.75" customHeight="1" x14ac:dyDescent="0.3">
      <c r="B1114" s="12" t="s">
        <v>4502</v>
      </c>
      <c r="C1114" s="27">
        <v>1970</v>
      </c>
      <c r="D1114" s="13" t="s">
        <v>8320</v>
      </c>
      <c r="E1114" s="27">
        <v>24</v>
      </c>
      <c r="F1114" s="27">
        <v>0</v>
      </c>
      <c r="G1114" s="43">
        <v>9171.75</v>
      </c>
      <c r="H1114" s="27" t="s">
        <v>8310</v>
      </c>
      <c r="I1114" s="27" t="s">
        <v>8310</v>
      </c>
      <c r="J1114" s="27" t="s">
        <v>8317</v>
      </c>
      <c r="K1114" s="13" t="str">
        <f t="shared" si="102"/>
        <v>Oct</v>
      </c>
      <c r="L1114" s="27">
        <f t="shared" si="103"/>
        <v>1970</v>
      </c>
      <c r="M1114" s="27" t="str">
        <f t="shared" si="104"/>
        <v>tier - 2</v>
      </c>
      <c r="N1114" s="27" t="str">
        <f t="shared" si="105"/>
        <v>tier - 2</v>
      </c>
      <c r="O1114" s="44" t="str">
        <f t="shared" si="106"/>
        <v>24-Oct-1970</v>
      </c>
      <c r="P1114" s="29">
        <f t="shared" si="107"/>
        <v>53</v>
      </c>
    </row>
    <row r="1115" spans="2:16" ht="15.75" customHeight="1" x14ac:dyDescent="0.3">
      <c r="B1115" s="12" t="s">
        <v>4499</v>
      </c>
      <c r="C1115" s="27">
        <v>1971</v>
      </c>
      <c r="D1115" s="13" t="s">
        <v>8318</v>
      </c>
      <c r="E1115" s="27">
        <v>29</v>
      </c>
      <c r="F1115" s="27">
        <v>0</v>
      </c>
      <c r="G1115" s="43">
        <v>9174.14</v>
      </c>
      <c r="H1115" s="27" t="s">
        <v>8311</v>
      </c>
      <c r="I1115" s="27" t="s">
        <v>8314</v>
      </c>
      <c r="J1115" s="27" t="s">
        <v>8317</v>
      </c>
      <c r="K1115" s="13" t="str">
        <f t="shared" si="102"/>
        <v>Dec</v>
      </c>
      <c r="L1115" s="27">
        <f t="shared" si="103"/>
        <v>1971</v>
      </c>
      <c r="M1115" s="27" t="str">
        <f t="shared" si="104"/>
        <v>tier - 3</v>
      </c>
      <c r="N1115" s="27" t="str">
        <f t="shared" si="105"/>
        <v>tier - 1</v>
      </c>
      <c r="O1115" s="44" t="str">
        <f t="shared" si="106"/>
        <v>29-Dec-1971</v>
      </c>
      <c r="P1115" s="29">
        <f t="shared" si="107"/>
        <v>52</v>
      </c>
    </row>
    <row r="1116" spans="2:16" ht="15.75" customHeight="1" x14ac:dyDescent="0.3">
      <c r="B1116" s="12" t="s">
        <v>4495</v>
      </c>
      <c r="C1116" s="27">
        <v>1973</v>
      </c>
      <c r="D1116" s="13" t="s">
        <v>8318</v>
      </c>
      <c r="E1116" s="27">
        <v>25</v>
      </c>
      <c r="F1116" s="27">
        <v>1</v>
      </c>
      <c r="G1116" s="43">
        <v>9182.17</v>
      </c>
      <c r="H1116" s="27" t="s">
        <v>8310</v>
      </c>
      <c r="I1116" s="27" t="s">
        <v>8311</v>
      </c>
      <c r="J1116" s="27" t="s">
        <v>8321</v>
      </c>
      <c r="K1116" s="13" t="str">
        <f t="shared" si="102"/>
        <v>Dec</v>
      </c>
      <c r="L1116" s="27">
        <f t="shared" si="103"/>
        <v>1973</v>
      </c>
      <c r="M1116" s="27" t="str">
        <f t="shared" si="104"/>
        <v>tier - 2</v>
      </c>
      <c r="N1116" s="27" t="str">
        <f t="shared" si="105"/>
        <v>tier - 3</v>
      </c>
      <c r="O1116" s="44" t="str">
        <f t="shared" si="106"/>
        <v>25-Dec-1973</v>
      </c>
      <c r="P1116" s="29">
        <f t="shared" si="107"/>
        <v>50</v>
      </c>
    </row>
    <row r="1117" spans="2:16" ht="15.75" customHeight="1" x14ac:dyDescent="0.3">
      <c r="B1117" s="12" t="s">
        <v>4492</v>
      </c>
      <c r="C1117" s="27">
        <v>1976</v>
      </c>
      <c r="D1117" s="13" t="s">
        <v>8316</v>
      </c>
      <c r="E1117" s="27">
        <v>10</v>
      </c>
      <c r="F1117" s="27">
        <v>2</v>
      </c>
      <c r="G1117" s="43">
        <v>9193.84</v>
      </c>
      <c r="H1117" s="27" t="s">
        <v>8310</v>
      </c>
      <c r="I1117" s="27" t="s">
        <v>8314</v>
      </c>
      <c r="J1117" s="27" t="s">
        <v>8317</v>
      </c>
      <c r="K1117" s="13" t="str">
        <f t="shared" si="102"/>
        <v>Sep</v>
      </c>
      <c r="L1117" s="27">
        <f t="shared" si="103"/>
        <v>1976</v>
      </c>
      <c r="M1117" s="27" t="str">
        <f t="shared" si="104"/>
        <v>tier - 2</v>
      </c>
      <c r="N1117" s="27" t="str">
        <f t="shared" si="105"/>
        <v>tier - 1</v>
      </c>
      <c r="O1117" s="44" t="str">
        <f t="shared" si="106"/>
        <v>10-Sep-1976</v>
      </c>
      <c r="P1117" s="29">
        <f t="shared" si="107"/>
        <v>47</v>
      </c>
    </row>
    <row r="1118" spans="2:16" ht="15.75" customHeight="1" x14ac:dyDescent="0.3">
      <c r="B1118" s="12" t="s">
        <v>4488</v>
      </c>
      <c r="C1118" s="27">
        <v>1986</v>
      </c>
      <c r="D1118" s="13" t="s">
        <v>8318</v>
      </c>
      <c r="E1118" s="27">
        <v>25</v>
      </c>
      <c r="F1118" s="27">
        <v>3</v>
      </c>
      <c r="G1118" s="43">
        <v>9210.06</v>
      </c>
      <c r="H1118" s="27" t="s">
        <v>8310</v>
      </c>
      <c r="I1118" s="27" t="s">
        <v>8311</v>
      </c>
      <c r="J1118" s="27" t="s">
        <v>8332</v>
      </c>
      <c r="K1118" s="13" t="str">
        <f t="shared" si="102"/>
        <v>Dec</v>
      </c>
      <c r="L1118" s="27">
        <f t="shared" si="103"/>
        <v>1986</v>
      </c>
      <c r="M1118" s="27" t="str">
        <f t="shared" si="104"/>
        <v>tier - 2</v>
      </c>
      <c r="N1118" s="27" t="str">
        <f t="shared" si="105"/>
        <v>tier - 3</v>
      </c>
      <c r="O1118" s="44" t="str">
        <f t="shared" si="106"/>
        <v>25-Dec-1986</v>
      </c>
      <c r="P1118" s="29">
        <f t="shared" si="107"/>
        <v>37</v>
      </c>
    </row>
    <row r="1119" spans="2:16" ht="15.75" customHeight="1" x14ac:dyDescent="0.3">
      <c r="B1119" s="12" t="s">
        <v>4484</v>
      </c>
      <c r="C1119" s="27">
        <v>1981</v>
      </c>
      <c r="D1119" s="13" t="s">
        <v>8318</v>
      </c>
      <c r="E1119" s="27">
        <v>5</v>
      </c>
      <c r="F1119" s="27">
        <v>5</v>
      </c>
      <c r="G1119" s="43">
        <v>9222.4</v>
      </c>
      <c r="H1119" s="27" t="s">
        <v>8310</v>
      </c>
      <c r="I1119" s="27" t="s">
        <v>8311</v>
      </c>
      <c r="J1119" s="27" t="s">
        <v>8325</v>
      </c>
      <c r="K1119" s="13" t="str">
        <f t="shared" si="102"/>
        <v>Dec</v>
      </c>
      <c r="L1119" s="27">
        <f t="shared" si="103"/>
        <v>1981</v>
      </c>
      <c r="M1119" s="27" t="str">
        <f t="shared" si="104"/>
        <v>tier - 2</v>
      </c>
      <c r="N1119" s="27" t="str">
        <f t="shared" si="105"/>
        <v>tier - 3</v>
      </c>
      <c r="O1119" s="44" t="str">
        <f t="shared" si="106"/>
        <v>5-Dec-1981</v>
      </c>
      <c r="P1119" s="29">
        <f t="shared" si="107"/>
        <v>42</v>
      </c>
    </row>
    <row r="1120" spans="2:16" ht="15.75" customHeight="1" x14ac:dyDescent="0.3">
      <c r="B1120" s="12" t="s">
        <v>4481</v>
      </c>
      <c r="C1120" s="27">
        <v>1975</v>
      </c>
      <c r="D1120" s="13" t="s">
        <v>8318</v>
      </c>
      <c r="E1120" s="27">
        <v>6</v>
      </c>
      <c r="F1120" s="27">
        <v>2</v>
      </c>
      <c r="G1120" s="43">
        <v>9225.26</v>
      </c>
      <c r="H1120" s="27" t="s">
        <v>8311</v>
      </c>
      <c r="I1120" s="27" t="s">
        <v>8311</v>
      </c>
      <c r="J1120" s="27" t="s">
        <v>8324</v>
      </c>
      <c r="K1120" s="13" t="str">
        <f t="shared" si="102"/>
        <v>Dec</v>
      </c>
      <c r="L1120" s="27">
        <f t="shared" si="103"/>
        <v>1975</v>
      </c>
      <c r="M1120" s="27" t="str">
        <f t="shared" si="104"/>
        <v>tier - 3</v>
      </c>
      <c r="N1120" s="27" t="str">
        <f t="shared" si="105"/>
        <v>tier - 3</v>
      </c>
      <c r="O1120" s="44" t="str">
        <f t="shared" si="106"/>
        <v>6-Dec-1975</v>
      </c>
      <c r="P1120" s="29">
        <f t="shared" si="107"/>
        <v>48</v>
      </c>
    </row>
    <row r="1121" spans="2:16" ht="15.75" customHeight="1" x14ac:dyDescent="0.3">
      <c r="B1121" s="12" t="s">
        <v>4477</v>
      </c>
      <c r="C1121" s="27">
        <v>1980</v>
      </c>
      <c r="D1121" s="13" t="s">
        <v>8320</v>
      </c>
      <c r="E1121" s="27">
        <v>5</v>
      </c>
      <c r="F1121" s="27">
        <v>2</v>
      </c>
      <c r="G1121" s="43">
        <v>9247.94</v>
      </c>
      <c r="H1121" s="27" t="s">
        <v>8310</v>
      </c>
      <c r="I1121" s="27" t="s">
        <v>8314</v>
      </c>
      <c r="J1121" s="27" t="s">
        <v>8332</v>
      </c>
      <c r="K1121" s="13" t="str">
        <f t="shared" si="102"/>
        <v>Oct</v>
      </c>
      <c r="L1121" s="27">
        <f t="shared" si="103"/>
        <v>1980</v>
      </c>
      <c r="M1121" s="27" t="str">
        <f t="shared" si="104"/>
        <v>tier - 2</v>
      </c>
      <c r="N1121" s="27" t="str">
        <f t="shared" si="105"/>
        <v>tier - 1</v>
      </c>
      <c r="O1121" s="44" t="str">
        <f t="shared" si="106"/>
        <v>5-Oct-1980</v>
      </c>
      <c r="P1121" s="29">
        <f t="shared" si="107"/>
        <v>43</v>
      </c>
    </row>
    <row r="1122" spans="2:16" ht="15.75" customHeight="1" x14ac:dyDescent="0.3">
      <c r="B1122" s="12" t="s">
        <v>4475</v>
      </c>
      <c r="C1122" s="27">
        <v>1974</v>
      </c>
      <c r="D1122" s="13" t="s">
        <v>8319</v>
      </c>
      <c r="E1122" s="27">
        <v>21</v>
      </c>
      <c r="F1122" s="27">
        <v>1</v>
      </c>
      <c r="G1122" s="43">
        <v>9249.5</v>
      </c>
      <c r="H1122" s="27" t="s">
        <v>8310</v>
      </c>
      <c r="I1122" s="27" t="s">
        <v>8314</v>
      </c>
      <c r="J1122" s="27" t="s">
        <v>8317</v>
      </c>
      <c r="K1122" s="13" t="str">
        <f t="shared" si="102"/>
        <v>Aug</v>
      </c>
      <c r="L1122" s="27">
        <f t="shared" si="103"/>
        <v>1974</v>
      </c>
      <c r="M1122" s="27" t="str">
        <f t="shared" si="104"/>
        <v>tier - 2</v>
      </c>
      <c r="N1122" s="27" t="str">
        <f t="shared" si="105"/>
        <v>tier - 1</v>
      </c>
      <c r="O1122" s="44" t="str">
        <f t="shared" si="106"/>
        <v>21-Aug-1974</v>
      </c>
      <c r="P1122" s="29">
        <f t="shared" si="107"/>
        <v>49</v>
      </c>
    </row>
    <row r="1123" spans="2:16" ht="15.75" customHeight="1" x14ac:dyDescent="0.3">
      <c r="B1123" s="12" t="s">
        <v>4471</v>
      </c>
      <c r="C1123" s="27">
        <v>1971</v>
      </c>
      <c r="D1123" s="13" t="s">
        <v>8319</v>
      </c>
      <c r="E1123" s="27">
        <v>6</v>
      </c>
      <c r="F1123" s="27">
        <v>0</v>
      </c>
      <c r="G1123" s="43">
        <v>9264.7999999999993</v>
      </c>
      <c r="H1123" s="27" t="s">
        <v>8310</v>
      </c>
      <c r="I1123" s="27" t="s">
        <v>8314</v>
      </c>
      <c r="J1123" s="27" t="s">
        <v>8321</v>
      </c>
      <c r="K1123" s="13" t="str">
        <f t="shared" si="102"/>
        <v>Aug</v>
      </c>
      <c r="L1123" s="27">
        <f t="shared" si="103"/>
        <v>1971</v>
      </c>
      <c r="M1123" s="27" t="str">
        <f t="shared" si="104"/>
        <v>tier - 2</v>
      </c>
      <c r="N1123" s="27" t="str">
        <f t="shared" si="105"/>
        <v>tier - 1</v>
      </c>
      <c r="O1123" s="44" t="str">
        <f t="shared" si="106"/>
        <v>6-Aug-1971</v>
      </c>
      <c r="P1123" s="29">
        <f t="shared" si="107"/>
        <v>52</v>
      </c>
    </row>
    <row r="1124" spans="2:16" ht="15.75" customHeight="1" x14ac:dyDescent="0.3">
      <c r="B1124" s="12" t="s">
        <v>4467</v>
      </c>
      <c r="C1124" s="27">
        <v>1973</v>
      </c>
      <c r="D1124" s="13" t="s">
        <v>8320</v>
      </c>
      <c r="E1124" s="27">
        <v>27</v>
      </c>
      <c r="F1124" s="27">
        <v>1</v>
      </c>
      <c r="G1124" s="43">
        <v>9282.48</v>
      </c>
      <c r="H1124" s="27" t="s">
        <v>8311</v>
      </c>
      <c r="I1124" s="27" t="s">
        <v>8310</v>
      </c>
      <c r="J1124" s="27" t="s">
        <v>8326</v>
      </c>
      <c r="K1124" s="13" t="str">
        <f t="shared" si="102"/>
        <v>Oct</v>
      </c>
      <c r="L1124" s="27">
        <f t="shared" si="103"/>
        <v>1973</v>
      </c>
      <c r="M1124" s="27" t="str">
        <f t="shared" si="104"/>
        <v>tier - 3</v>
      </c>
      <c r="N1124" s="27" t="str">
        <f t="shared" si="105"/>
        <v>tier - 2</v>
      </c>
      <c r="O1124" s="44" t="str">
        <f t="shared" si="106"/>
        <v>27-Oct-1973</v>
      </c>
      <c r="P1124" s="29">
        <f t="shared" si="107"/>
        <v>50</v>
      </c>
    </row>
    <row r="1125" spans="2:16" ht="15.75" customHeight="1" x14ac:dyDescent="0.3">
      <c r="B1125" s="12" t="s">
        <v>4464</v>
      </c>
      <c r="C1125" s="27">
        <v>1971</v>
      </c>
      <c r="D1125" s="13" t="s">
        <v>8309</v>
      </c>
      <c r="E1125" s="27">
        <v>2</v>
      </c>
      <c r="F1125" s="27">
        <v>0</v>
      </c>
      <c r="G1125" s="43">
        <v>9283.56</v>
      </c>
      <c r="H1125" s="27" t="s">
        <v>8310</v>
      </c>
      <c r="I1125" s="27" t="s">
        <v>8311</v>
      </c>
      <c r="J1125" s="27" t="s">
        <v>8312</v>
      </c>
      <c r="K1125" s="13" t="str">
        <f t="shared" si="102"/>
        <v>Jul</v>
      </c>
      <c r="L1125" s="27">
        <f t="shared" si="103"/>
        <v>1971</v>
      </c>
      <c r="M1125" s="27" t="str">
        <f t="shared" si="104"/>
        <v>tier - 2</v>
      </c>
      <c r="N1125" s="27" t="str">
        <f t="shared" si="105"/>
        <v>tier - 3</v>
      </c>
      <c r="O1125" s="44" t="str">
        <f t="shared" si="106"/>
        <v>2-Jul-1971</v>
      </c>
      <c r="P1125" s="29">
        <f t="shared" si="107"/>
        <v>52</v>
      </c>
    </row>
    <row r="1126" spans="2:16" ht="15.75" customHeight="1" x14ac:dyDescent="0.3">
      <c r="B1126" s="12" t="s">
        <v>4461</v>
      </c>
      <c r="C1126" s="27">
        <v>1969</v>
      </c>
      <c r="D1126" s="13" t="s">
        <v>8313</v>
      </c>
      <c r="E1126" s="27">
        <v>26</v>
      </c>
      <c r="F1126" s="27">
        <v>0</v>
      </c>
      <c r="G1126" s="43">
        <v>9285.8700000000008</v>
      </c>
      <c r="H1126" s="27" t="s">
        <v>8310</v>
      </c>
      <c r="I1126" s="27" t="s">
        <v>8311</v>
      </c>
      <c r="J1126" s="27" t="s">
        <v>8312</v>
      </c>
      <c r="K1126" s="13" t="str">
        <f t="shared" si="102"/>
        <v>Nov</v>
      </c>
      <c r="L1126" s="27">
        <f t="shared" si="103"/>
        <v>1969</v>
      </c>
      <c r="M1126" s="27" t="str">
        <f t="shared" si="104"/>
        <v>tier - 2</v>
      </c>
      <c r="N1126" s="27" t="str">
        <f t="shared" si="105"/>
        <v>tier - 3</v>
      </c>
      <c r="O1126" s="44" t="str">
        <f t="shared" si="106"/>
        <v>26-Nov-1969</v>
      </c>
      <c r="P1126" s="29">
        <f t="shared" si="107"/>
        <v>54</v>
      </c>
    </row>
    <row r="1127" spans="2:16" ht="15.75" customHeight="1" x14ac:dyDescent="0.3">
      <c r="B1127" s="12" t="s">
        <v>4458</v>
      </c>
      <c r="C1127" s="27">
        <v>1973</v>
      </c>
      <c r="D1127" s="13" t="s">
        <v>8320</v>
      </c>
      <c r="E1127" s="27">
        <v>16</v>
      </c>
      <c r="F1127" s="27">
        <v>1</v>
      </c>
      <c r="G1127" s="43">
        <v>9288.0300000000007</v>
      </c>
      <c r="H1127" s="27" t="s">
        <v>8310</v>
      </c>
      <c r="I1127" s="27" t="s">
        <v>8311</v>
      </c>
      <c r="J1127" s="27" t="s">
        <v>8327</v>
      </c>
      <c r="K1127" s="13" t="str">
        <f t="shared" si="102"/>
        <v>Oct</v>
      </c>
      <c r="L1127" s="27">
        <f t="shared" si="103"/>
        <v>1973</v>
      </c>
      <c r="M1127" s="27" t="str">
        <f t="shared" si="104"/>
        <v>tier - 2</v>
      </c>
      <c r="N1127" s="27" t="str">
        <f t="shared" si="105"/>
        <v>tier - 3</v>
      </c>
      <c r="O1127" s="44" t="str">
        <f t="shared" si="106"/>
        <v>16-Oct-1973</v>
      </c>
      <c r="P1127" s="29">
        <f t="shared" si="107"/>
        <v>50</v>
      </c>
    </row>
    <row r="1128" spans="2:16" ht="15.75" customHeight="1" x14ac:dyDescent="0.3">
      <c r="B1128" s="12" t="s">
        <v>4454</v>
      </c>
      <c r="C1128" s="27">
        <v>1973</v>
      </c>
      <c r="D1128" s="13" t="s">
        <v>8316</v>
      </c>
      <c r="E1128" s="27">
        <v>18</v>
      </c>
      <c r="F1128" s="27">
        <v>1</v>
      </c>
      <c r="G1128" s="43">
        <v>9290.14</v>
      </c>
      <c r="H1128" s="27" t="s">
        <v>8311</v>
      </c>
      <c r="I1128" s="27" t="s">
        <v>8311</v>
      </c>
      <c r="J1128" s="27" t="s">
        <v>8326</v>
      </c>
      <c r="K1128" s="13" t="str">
        <f t="shared" si="102"/>
        <v>Sep</v>
      </c>
      <c r="L1128" s="27">
        <f t="shared" si="103"/>
        <v>1973</v>
      </c>
      <c r="M1128" s="27" t="str">
        <f t="shared" si="104"/>
        <v>tier - 3</v>
      </c>
      <c r="N1128" s="27" t="str">
        <f t="shared" si="105"/>
        <v>tier - 3</v>
      </c>
      <c r="O1128" s="44" t="str">
        <f t="shared" si="106"/>
        <v>18-Sep-1973</v>
      </c>
      <c r="P1128" s="29">
        <f t="shared" si="107"/>
        <v>50</v>
      </c>
    </row>
    <row r="1129" spans="2:16" ht="15.75" customHeight="1" x14ac:dyDescent="0.3">
      <c r="B1129" s="12" t="s">
        <v>4452</v>
      </c>
      <c r="C1129" s="27">
        <v>1976</v>
      </c>
      <c r="D1129" s="13" t="s">
        <v>8313</v>
      </c>
      <c r="E1129" s="27">
        <v>3</v>
      </c>
      <c r="F1129" s="27">
        <v>3</v>
      </c>
      <c r="G1129" s="43">
        <v>9301.89</v>
      </c>
      <c r="H1129" s="27" t="s">
        <v>8310</v>
      </c>
      <c r="I1129" s="27" t="s">
        <v>8314</v>
      </c>
      <c r="J1129" s="27" t="s">
        <v>8317</v>
      </c>
      <c r="K1129" s="13" t="str">
        <f t="shared" si="102"/>
        <v>Nov</v>
      </c>
      <c r="L1129" s="27">
        <f t="shared" si="103"/>
        <v>1976</v>
      </c>
      <c r="M1129" s="27" t="str">
        <f t="shared" si="104"/>
        <v>tier - 2</v>
      </c>
      <c r="N1129" s="27" t="str">
        <f t="shared" si="105"/>
        <v>tier - 1</v>
      </c>
      <c r="O1129" s="44" t="str">
        <f t="shared" si="106"/>
        <v>3-Nov-1976</v>
      </c>
      <c r="P1129" s="29">
        <f t="shared" si="107"/>
        <v>47</v>
      </c>
    </row>
    <row r="1130" spans="2:16" ht="15.75" customHeight="1" x14ac:dyDescent="0.3">
      <c r="B1130" s="12" t="s">
        <v>4448</v>
      </c>
      <c r="C1130" s="27">
        <v>1973</v>
      </c>
      <c r="D1130" s="13" t="s">
        <v>8320</v>
      </c>
      <c r="E1130" s="27">
        <v>16</v>
      </c>
      <c r="F1130" s="27">
        <v>2</v>
      </c>
      <c r="G1130" s="43">
        <v>9304.7000000000007</v>
      </c>
      <c r="H1130" s="27" t="s">
        <v>8311</v>
      </c>
      <c r="I1130" s="27" t="s">
        <v>8311</v>
      </c>
      <c r="J1130" s="27" t="s">
        <v>8312</v>
      </c>
      <c r="K1130" s="13" t="str">
        <f t="shared" si="102"/>
        <v>Oct</v>
      </c>
      <c r="L1130" s="27">
        <f t="shared" si="103"/>
        <v>1973</v>
      </c>
      <c r="M1130" s="27" t="str">
        <f t="shared" si="104"/>
        <v>tier - 3</v>
      </c>
      <c r="N1130" s="27" t="str">
        <f t="shared" si="105"/>
        <v>tier - 3</v>
      </c>
      <c r="O1130" s="44" t="str">
        <f t="shared" si="106"/>
        <v>16-Oct-1973</v>
      </c>
      <c r="P1130" s="29">
        <f t="shared" si="107"/>
        <v>50</v>
      </c>
    </row>
    <row r="1131" spans="2:16" ht="15.75" customHeight="1" x14ac:dyDescent="0.3">
      <c r="B1131" s="12" t="s">
        <v>4445</v>
      </c>
      <c r="C1131" s="27">
        <v>1963</v>
      </c>
      <c r="D1131" s="13" t="s">
        <v>8315</v>
      </c>
      <c r="E1131" s="27">
        <v>8</v>
      </c>
      <c r="F1131" s="27">
        <v>0</v>
      </c>
      <c r="G1131" s="43">
        <v>9310.81</v>
      </c>
      <c r="H1131" s="27" t="s">
        <v>8311</v>
      </c>
      <c r="I1131" s="27" t="s">
        <v>8314</v>
      </c>
      <c r="J1131" s="27" t="s">
        <v>8312</v>
      </c>
      <c r="K1131" s="13" t="str">
        <f t="shared" si="102"/>
        <v>Jun</v>
      </c>
      <c r="L1131" s="27">
        <f t="shared" si="103"/>
        <v>1963</v>
      </c>
      <c r="M1131" s="27" t="str">
        <f t="shared" si="104"/>
        <v>tier - 3</v>
      </c>
      <c r="N1131" s="27" t="str">
        <f t="shared" si="105"/>
        <v>tier - 1</v>
      </c>
      <c r="O1131" s="44" t="str">
        <f t="shared" si="106"/>
        <v>8-Jun-1963</v>
      </c>
      <c r="P1131" s="29">
        <f t="shared" si="107"/>
        <v>60</v>
      </c>
    </row>
    <row r="1132" spans="2:16" ht="15.75" customHeight="1" x14ac:dyDescent="0.3">
      <c r="B1132" s="12" t="s">
        <v>4441</v>
      </c>
      <c r="C1132" s="27">
        <v>1977</v>
      </c>
      <c r="D1132" s="13" t="s">
        <v>8320</v>
      </c>
      <c r="E1132" s="27">
        <v>12</v>
      </c>
      <c r="F1132" s="27">
        <v>2</v>
      </c>
      <c r="G1132" s="43">
        <v>9315.41</v>
      </c>
      <c r="H1132" s="27" t="s">
        <v>8310</v>
      </c>
      <c r="I1132" s="27" t="s">
        <v>8314</v>
      </c>
      <c r="J1132" s="27" t="s">
        <v>8329</v>
      </c>
      <c r="K1132" s="13" t="str">
        <f t="shared" si="102"/>
        <v>Oct</v>
      </c>
      <c r="L1132" s="27">
        <f t="shared" si="103"/>
        <v>1977</v>
      </c>
      <c r="M1132" s="27" t="str">
        <f t="shared" si="104"/>
        <v>tier - 2</v>
      </c>
      <c r="N1132" s="27" t="str">
        <f t="shared" si="105"/>
        <v>tier - 1</v>
      </c>
      <c r="O1132" s="44" t="str">
        <f t="shared" si="106"/>
        <v>12-Oct-1977</v>
      </c>
      <c r="P1132" s="29">
        <f t="shared" si="107"/>
        <v>46</v>
      </c>
    </row>
    <row r="1133" spans="2:16" ht="15.75" customHeight="1" x14ac:dyDescent="0.3">
      <c r="B1133" s="12" t="s">
        <v>4437</v>
      </c>
      <c r="C1133" s="27">
        <v>1988</v>
      </c>
      <c r="D1133" s="13" t="s">
        <v>8309</v>
      </c>
      <c r="E1133" s="27">
        <v>9</v>
      </c>
      <c r="F1133" s="27">
        <v>3</v>
      </c>
      <c r="G1133" s="43">
        <v>9320.26</v>
      </c>
      <c r="H1133" s="27" t="s">
        <v>8310</v>
      </c>
      <c r="I1133" s="27" t="s">
        <v>8314</v>
      </c>
      <c r="J1133" s="27" t="s">
        <v>8317</v>
      </c>
      <c r="K1133" s="13" t="str">
        <f t="shared" si="102"/>
        <v>Jul</v>
      </c>
      <c r="L1133" s="27">
        <f t="shared" si="103"/>
        <v>1988</v>
      </c>
      <c r="M1133" s="27" t="str">
        <f t="shared" si="104"/>
        <v>tier - 2</v>
      </c>
      <c r="N1133" s="27" t="str">
        <f t="shared" si="105"/>
        <v>tier - 1</v>
      </c>
      <c r="O1133" s="44" t="str">
        <f t="shared" si="106"/>
        <v>9-Jul-1988</v>
      </c>
      <c r="P1133" s="29">
        <f t="shared" si="107"/>
        <v>35</v>
      </c>
    </row>
    <row r="1134" spans="2:16" ht="15.75" customHeight="1" x14ac:dyDescent="0.3">
      <c r="B1134" s="12" t="s">
        <v>4433</v>
      </c>
      <c r="C1134" s="27">
        <v>1996</v>
      </c>
      <c r="D1134" s="13" t="s">
        <v>8320</v>
      </c>
      <c r="E1134" s="27">
        <v>12</v>
      </c>
      <c r="F1134" s="27">
        <v>0</v>
      </c>
      <c r="G1134" s="43">
        <v>9338.61</v>
      </c>
      <c r="H1134" s="27" t="s">
        <v>8310</v>
      </c>
      <c r="I1134" s="27" t="s">
        <v>8314</v>
      </c>
      <c r="J1134" s="27" t="s">
        <v>8335</v>
      </c>
      <c r="K1134" s="13" t="str">
        <f t="shared" si="102"/>
        <v>Oct</v>
      </c>
      <c r="L1134" s="27">
        <f t="shared" si="103"/>
        <v>1996</v>
      </c>
      <c r="M1134" s="27" t="str">
        <f t="shared" si="104"/>
        <v>tier - 2</v>
      </c>
      <c r="N1134" s="27" t="str">
        <f t="shared" si="105"/>
        <v>tier - 1</v>
      </c>
      <c r="O1134" s="44" t="str">
        <f t="shared" si="106"/>
        <v>12-Oct-1996</v>
      </c>
      <c r="P1134" s="29">
        <f t="shared" si="107"/>
        <v>27</v>
      </c>
    </row>
    <row r="1135" spans="2:16" ht="15.75" customHeight="1" x14ac:dyDescent="0.3">
      <c r="B1135" s="12" t="s">
        <v>4430</v>
      </c>
      <c r="C1135" s="27">
        <v>1988</v>
      </c>
      <c r="D1135" s="13" t="s">
        <v>8309</v>
      </c>
      <c r="E1135" s="27">
        <v>1</v>
      </c>
      <c r="F1135" s="27">
        <v>3</v>
      </c>
      <c r="G1135" s="43">
        <v>9344.2000000000007</v>
      </c>
      <c r="H1135" s="27" t="s">
        <v>8310</v>
      </c>
      <c r="I1135" s="27" t="s">
        <v>8314</v>
      </c>
      <c r="J1135" s="27" t="s">
        <v>8332</v>
      </c>
      <c r="K1135" s="13" t="str">
        <f t="shared" si="102"/>
        <v>Jul</v>
      </c>
      <c r="L1135" s="27">
        <f t="shared" si="103"/>
        <v>1988</v>
      </c>
      <c r="M1135" s="27" t="str">
        <f t="shared" si="104"/>
        <v>tier - 2</v>
      </c>
      <c r="N1135" s="27" t="str">
        <f t="shared" si="105"/>
        <v>tier - 1</v>
      </c>
      <c r="O1135" s="44" t="str">
        <f t="shared" si="106"/>
        <v>1-Jul-1988</v>
      </c>
      <c r="P1135" s="29">
        <f t="shared" si="107"/>
        <v>35</v>
      </c>
    </row>
    <row r="1136" spans="2:16" ht="15.75" customHeight="1" x14ac:dyDescent="0.3">
      <c r="B1136" s="12" t="s">
        <v>4426</v>
      </c>
      <c r="C1136" s="27">
        <v>1971</v>
      </c>
      <c r="D1136" s="13" t="s">
        <v>8320</v>
      </c>
      <c r="E1136" s="27">
        <v>8</v>
      </c>
      <c r="F1136" s="27">
        <v>0</v>
      </c>
      <c r="G1136" s="43">
        <v>9361.33</v>
      </c>
      <c r="H1136" s="27" t="s">
        <v>8311</v>
      </c>
      <c r="I1136" s="27" t="s">
        <v>8314</v>
      </c>
      <c r="J1136" s="27" t="s">
        <v>8326</v>
      </c>
      <c r="K1136" s="13" t="str">
        <f t="shared" si="102"/>
        <v>Oct</v>
      </c>
      <c r="L1136" s="27">
        <f t="shared" si="103"/>
        <v>1971</v>
      </c>
      <c r="M1136" s="27" t="str">
        <f t="shared" si="104"/>
        <v>tier - 3</v>
      </c>
      <c r="N1136" s="27" t="str">
        <f t="shared" si="105"/>
        <v>tier - 1</v>
      </c>
      <c r="O1136" s="44" t="str">
        <f t="shared" si="106"/>
        <v>8-Oct-1971</v>
      </c>
      <c r="P1136" s="29">
        <f t="shared" si="107"/>
        <v>52</v>
      </c>
    </row>
    <row r="1137" spans="2:16" ht="15.75" customHeight="1" x14ac:dyDescent="0.3">
      <c r="B1137" s="12" t="s">
        <v>4422</v>
      </c>
      <c r="C1137" s="27">
        <v>1969</v>
      </c>
      <c r="D1137" s="13" t="s">
        <v>8313</v>
      </c>
      <c r="E1137" s="27">
        <v>24</v>
      </c>
      <c r="F1137" s="27">
        <v>0</v>
      </c>
      <c r="G1137" s="43">
        <v>9377.4500000000007</v>
      </c>
      <c r="H1137" s="27" t="s">
        <v>8310</v>
      </c>
      <c r="I1137" s="27" t="s">
        <v>8311</v>
      </c>
      <c r="J1137" s="27" t="s">
        <v>8312</v>
      </c>
      <c r="K1137" s="13" t="str">
        <f t="shared" si="102"/>
        <v>Nov</v>
      </c>
      <c r="L1137" s="27">
        <f t="shared" si="103"/>
        <v>1969</v>
      </c>
      <c r="M1137" s="27" t="str">
        <f t="shared" si="104"/>
        <v>tier - 2</v>
      </c>
      <c r="N1137" s="27" t="str">
        <f t="shared" si="105"/>
        <v>tier - 3</v>
      </c>
      <c r="O1137" s="44" t="str">
        <f t="shared" si="106"/>
        <v>24-Nov-1969</v>
      </c>
      <c r="P1137" s="29">
        <f t="shared" si="107"/>
        <v>54</v>
      </c>
    </row>
    <row r="1138" spans="2:16" ht="15.75" customHeight="1" x14ac:dyDescent="0.3">
      <c r="B1138" s="12" t="s">
        <v>4420</v>
      </c>
      <c r="C1138" s="27">
        <v>1971</v>
      </c>
      <c r="D1138" s="13" t="s">
        <v>8313</v>
      </c>
      <c r="E1138" s="27">
        <v>26</v>
      </c>
      <c r="F1138" s="27">
        <v>1</v>
      </c>
      <c r="G1138" s="43">
        <v>9377.9</v>
      </c>
      <c r="H1138" s="27" t="s">
        <v>8310</v>
      </c>
      <c r="I1138" s="27" t="s">
        <v>8314</v>
      </c>
      <c r="J1138" s="27" t="s">
        <v>8312</v>
      </c>
      <c r="K1138" s="13" t="str">
        <f t="shared" si="102"/>
        <v>Nov</v>
      </c>
      <c r="L1138" s="27">
        <f t="shared" si="103"/>
        <v>1971</v>
      </c>
      <c r="M1138" s="27" t="str">
        <f t="shared" si="104"/>
        <v>tier - 2</v>
      </c>
      <c r="N1138" s="27" t="str">
        <f t="shared" si="105"/>
        <v>tier - 1</v>
      </c>
      <c r="O1138" s="44" t="str">
        <f t="shared" si="106"/>
        <v>26-Nov-1971</v>
      </c>
      <c r="P1138" s="29">
        <f t="shared" si="107"/>
        <v>52</v>
      </c>
    </row>
    <row r="1139" spans="2:16" ht="15.75" customHeight="1" x14ac:dyDescent="0.3">
      <c r="B1139" s="12" t="s">
        <v>4417</v>
      </c>
      <c r="C1139" s="27">
        <v>1975</v>
      </c>
      <c r="D1139" s="13" t="s">
        <v>8318</v>
      </c>
      <c r="E1139" s="27">
        <v>2</v>
      </c>
      <c r="F1139" s="27">
        <v>1</v>
      </c>
      <c r="G1139" s="43">
        <v>9380.75</v>
      </c>
      <c r="H1139" s="27" t="s">
        <v>8310</v>
      </c>
      <c r="I1139" s="27" t="s">
        <v>8310</v>
      </c>
      <c r="J1139" s="27" t="s">
        <v>8329</v>
      </c>
      <c r="K1139" s="13" t="str">
        <f t="shared" si="102"/>
        <v>Dec</v>
      </c>
      <c r="L1139" s="27">
        <f t="shared" si="103"/>
        <v>1975</v>
      </c>
      <c r="M1139" s="27" t="str">
        <f t="shared" si="104"/>
        <v>tier - 2</v>
      </c>
      <c r="N1139" s="27" t="str">
        <f t="shared" si="105"/>
        <v>tier - 2</v>
      </c>
      <c r="O1139" s="44" t="str">
        <f t="shared" si="106"/>
        <v>2-Dec-1975</v>
      </c>
      <c r="P1139" s="29">
        <f t="shared" si="107"/>
        <v>48</v>
      </c>
    </row>
    <row r="1140" spans="2:16" ht="15.75" customHeight="1" x14ac:dyDescent="0.3">
      <c r="B1140" s="12" t="s">
        <v>4413</v>
      </c>
      <c r="C1140" s="27">
        <v>1971</v>
      </c>
      <c r="D1140" s="13" t="s">
        <v>8318</v>
      </c>
      <c r="E1140" s="27">
        <v>29</v>
      </c>
      <c r="F1140" s="27">
        <v>1</v>
      </c>
      <c r="G1140" s="43">
        <v>9386.16</v>
      </c>
      <c r="H1140" s="27" t="s">
        <v>8311</v>
      </c>
      <c r="I1140" s="27" t="s">
        <v>8310</v>
      </c>
      <c r="J1140" s="27" t="s">
        <v>8312</v>
      </c>
      <c r="K1140" s="13" t="str">
        <f t="shared" si="102"/>
        <v>Dec</v>
      </c>
      <c r="L1140" s="27">
        <f t="shared" si="103"/>
        <v>1971</v>
      </c>
      <c r="M1140" s="27" t="str">
        <f t="shared" si="104"/>
        <v>tier - 3</v>
      </c>
      <c r="N1140" s="27" t="str">
        <f t="shared" si="105"/>
        <v>tier - 2</v>
      </c>
      <c r="O1140" s="44" t="str">
        <f t="shared" si="106"/>
        <v>29-Dec-1971</v>
      </c>
      <c r="P1140" s="29">
        <f t="shared" si="107"/>
        <v>52</v>
      </c>
    </row>
    <row r="1141" spans="2:16" ht="15.75" customHeight="1" x14ac:dyDescent="0.3">
      <c r="B1141" s="12" t="s">
        <v>4410</v>
      </c>
      <c r="C1141" s="27">
        <v>1971</v>
      </c>
      <c r="D1141" s="13" t="s">
        <v>8320</v>
      </c>
      <c r="E1141" s="27">
        <v>20</v>
      </c>
      <c r="F1141" s="27">
        <v>1</v>
      </c>
      <c r="G1141" s="43">
        <v>9391.35</v>
      </c>
      <c r="H1141" s="27" t="s">
        <v>8311</v>
      </c>
      <c r="I1141" s="27" t="s">
        <v>8311</v>
      </c>
      <c r="J1141" s="27" t="s">
        <v>8321</v>
      </c>
      <c r="K1141" s="13" t="str">
        <f t="shared" si="102"/>
        <v>Oct</v>
      </c>
      <c r="L1141" s="27">
        <f t="shared" si="103"/>
        <v>1971</v>
      </c>
      <c r="M1141" s="27" t="str">
        <f t="shared" si="104"/>
        <v>tier - 3</v>
      </c>
      <c r="N1141" s="27" t="str">
        <f t="shared" si="105"/>
        <v>tier - 3</v>
      </c>
      <c r="O1141" s="44" t="str">
        <f t="shared" si="106"/>
        <v>20-Oct-1971</v>
      </c>
      <c r="P1141" s="29">
        <f t="shared" si="107"/>
        <v>52</v>
      </c>
    </row>
    <row r="1142" spans="2:16" ht="15.75" customHeight="1" x14ac:dyDescent="0.3">
      <c r="B1142" s="12" t="s">
        <v>4406</v>
      </c>
      <c r="C1142" s="27">
        <v>1976</v>
      </c>
      <c r="D1142" s="13" t="s">
        <v>8320</v>
      </c>
      <c r="E1142" s="27">
        <v>17</v>
      </c>
      <c r="F1142" s="27">
        <v>2</v>
      </c>
      <c r="G1142" s="43">
        <v>9411.01</v>
      </c>
      <c r="H1142" s="27" t="s">
        <v>8310</v>
      </c>
      <c r="I1142" s="27" t="s">
        <v>8311</v>
      </c>
      <c r="J1142" s="27" t="s">
        <v>8329</v>
      </c>
      <c r="K1142" s="13" t="str">
        <f t="shared" si="102"/>
        <v>Oct</v>
      </c>
      <c r="L1142" s="27">
        <f t="shared" si="103"/>
        <v>1976</v>
      </c>
      <c r="M1142" s="27" t="str">
        <f t="shared" si="104"/>
        <v>tier - 2</v>
      </c>
      <c r="N1142" s="27" t="str">
        <f t="shared" si="105"/>
        <v>tier - 3</v>
      </c>
      <c r="O1142" s="44" t="str">
        <f t="shared" si="106"/>
        <v>17-Oct-1976</v>
      </c>
      <c r="P1142" s="29">
        <f t="shared" si="107"/>
        <v>47</v>
      </c>
    </row>
    <row r="1143" spans="2:16" ht="15.75" customHeight="1" x14ac:dyDescent="0.3">
      <c r="B1143" s="12" t="s">
        <v>4402</v>
      </c>
      <c r="C1143" s="27">
        <v>1976</v>
      </c>
      <c r="D1143" s="13" t="s">
        <v>8320</v>
      </c>
      <c r="E1143" s="27">
        <v>30</v>
      </c>
      <c r="F1143" s="27">
        <v>3</v>
      </c>
      <c r="G1143" s="43">
        <v>9414.92</v>
      </c>
      <c r="H1143" s="27" t="s">
        <v>8310</v>
      </c>
      <c r="I1143" s="27" t="s">
        <v>8310</v>
      </c>
      <c r="J1143" s="27" t="s">
        <v>8321</v>
      </c>
      <c r="K1143" s="13" t="str">
        <f t="shared" si="102"/>
        <v>Oct</v>
      </c>
      <c r="L1143" s="27">
        <f t="shared" si="103"/>
        <v>1976</v>
      </c>
      <c r="M1143" s="27" t="str">
        <f t="shared" si="104"/>
        <v>tier - 2</v>
      </c>
      <c r="N1143" s="27" t="str">
        <f t="shared" si="105"/>
        <v>tier - 2</v>
      </c>
      <c r="O1143" s="44" t="str">
        <f t="shared" si="106"/>
        <v>30-Oct-1976</v>
      </c>
      <c r="P1143" s="29">
        <f t="shared" si="107"/>
        <v>47</v>
      </c>
    </row>
    <row r="1144" spans="2:16" ht="15.75" customHeight="1" x14ac:dyDescent="0.3">
      <c r="B1144" s="12" t="s">
        <v>4398</v>
      </c>
      <c r="C1144" s="27">
        <v>1976</v>
      </c>
      <c r="D1144" s="13" t="s">
        <v>8313</v>
      </c>
      <c r="E1144" s="27">
        <v>3</v>
      </c>
      <c r="F1144" s="27">
        <v>2</v>
      </c>
      <c r="G1144" s="43">
        <v>9432.93</v>
      </c>
      <c r="H1144" s="27" t="s">
        <v>8310</v>
      </c>
      <c r="I1144" s="27" t="s">
        <v>8314</v>
      </c>
      <c r="J1144" s="27" t="s">
        <v>8329</v>
      </c>
      <c r="K1144" s="13" t="str">
        <f t="shared" si="102"/>
        <v>Nov</v>
      </c>
      <c r="L1144" s="27">
        <f t="shared" si="103"/>
        <v>1976</v>
      </c>
      <c r="M1144" s="27" t="str">
        <f t="shared" si="104"/>
        <v>tier - 2</v>
      </c>
      <c r="N1144" s="27" t="str">
        <f t="shared" si="105"/>
        <v>tier - 1</v>
      </c>
      <c r="O1144" s="44" t="str">
        <f t="shared" si="106"/>
        <v>3-Nov-1976</v>
      </c>
      <c r="P1144" s="29">
        <f t="shared" si="107"/>
        <v>47</v>
      </c>
    </row>
    <row r="1145" spans="2:16" ht="15.75" customHeight="1" x14ac:dyDescent="0.3">
      <c r="B1145" s="12" t="s">
        <v>4395</v>
      </c>
      <c r="C1145" s="27">
        <v>1974</v>
      </c>
      <c r="D1145" s="13" t="s">
        <v>8313</v>
      </c>
      <c r="E1145" s="27">
        <v>27</v>
      </c>
      <c r="F1145" s="27">
        <v>1</v>
      </c>
      <c r="G1145" s="43">
        <v>9447.25</v>
      </c>
      <c r="H1145" s="27" t="s">
        <v>8310</v>
      </c>
      <c r="I1145" s="27" t="s">
        <v>8314</v>
      </c>
      <c r="J1145" s="27" t="s">
        <v>8329</v>
      </c>
      <c r="K1145" s="13" t="str">
        <f t="shared" si="102"/>
        <v>Nov</v>
      </c>
      <c r="L1145" s="27">
        <f t="shared" si="103"/>
        <v>1974</v>
      </c>
      <c r="M1145" s="27" t="str">
        <f t="shared" si="104"/>
        <v>tier - 2</v>
      </c>
      <c r="N1145" s="27" t="str">
        <f t="shared" si="105"/>
        <v>tier - 1</v>
      </c>
      <c r="O1145" s="44" t="str">
        <f t="shared" si="106"/>
        <v>27-Nov-1974</v>
      </c>
      <c r="P1145" s="29">
        <f t="shared" si="107"/>
        <v>49</v>
      </c>
    </row>
    <row r="1146" spans="2:16" ht="15.75" customHeight="1" x14ac:dyDescent="0.3">
      <c r="B1146" s="12" t="s">
        <v>4392</v>
      </c>
      <c r="C1146" s="27">
        <v>1974</v>
      </c>
      <c r="D1146" s="13" t="s">
        <v>8315</v>
      </c>
      <c r="E1146" s="27">
        <v>8</v>
      </c>
      <c r="F1146" s="27">
        <v>1</v>
      </c>
      <c r="G1146" s="43">
        <v>9447.3799999999992</v>
      </c>
      <c r="H1146" s="27" t="s">
        <v>8310</v>
      </c>
      <c r="I1146" s="27" t="s">
        <v>8311</v>
      </c>
      <c r="J1146" s="27" t="s">
        <v>8329</v>
      </c>
      <c r="K1146" s="13" t="str">
        <f t="shared" si="102"/>
        <v>Jun</v>
      </c>
      <c r="L1146" s="27">
        <f t="shared" si="103"/>
        <v>1974</v>
      </c>
      <c r="M1146" s="27" t="str">
        <f t="shared" si="104"/>
        <v>tier - 2</v>
      </c>
      <c r="N1146" s="27" t="str">
        <f t="shared" si="105"/>
        <v>tier - 3</v>
      </c>
      <c r="O1146" s="44" t="str">
        <f t="shared" si="106"/>
        <v>8-Jun-1974</v>
      </c>
      <c r="P1146" s="29">
        <f t="shared" si="107"/>
        <v>49</v>
      </c>
    </row>
    <row r="1147" spans="2:16" ht="15.75" customHeight="1" x14ac:dyDescent="0.3">
      <c r="B1147" s="12" t="s">
        <v>4389</v>
      </c>
      <c r="C1147" s="27">
        <v>1987</v>
      </c>
      <c r="D1147" s="13" t="s">
        <v>8313</v>
      </c>
      <c r="E1147" s="27">
        <v>14</v>
      </c>
      <c r="F1147" s="27">
        <v>3</v>
      </c>
      <c r="G1147" s="43">
        <v>9448.42</v>
      </c>
      <c r="H1147" s="27" t="s">
        <v>8310</v>
      </c>
      <c r="I1147" s="27" t="s">
        <v>8311</v>
      </c>
      <c r="J1147" s="27" t="s">
        <v>8332</v>
      </c>
      <c r="K1147" s="13" t="str">
        <f t="shared" si="102"/>
        <v>Nov</v>
      </c>
      <c r="L1147" s="27">
        <f t="shared" si="103"/>
        <v>1987</v>
      </c>
      <c r="M1147" s="27" t="str">
        <f t="shared" si="104"/>
        <v>tier - 2</v>
      </c>
      <c r="N1147" s="27" t="str">
        <f t="shared" si="105"/>
        <v>tier - 3</v>
      </c>
      <c r="O1147" s="44" t="str">
        <f t="shared" si="106"/>
        <v>14-Nov-1987</v>
      </c>
      <c r="P1147" s="29">
        <f t="shared" si="107"/>
        <v>36</v>
      </c>
    </row>
    <row r="1148" spans="2:16" ht="15.75" customHeight="1" x14ac:dyDescent="0.3">
      <c r="B1148" s="12" t="s">
        <v>4385</v>
      </c>
      <c r="C1148" s="27">
        <v>1979</v>
      </c>
      <c r="D1148" s="13" t="s">
        <v>8309</v>
      </c>
      <c r="E1148" s="27">
        <v>17</v>
      </c>
      <c r="F1148" s="27">
        <v>2</v>
      </c>
      <c r="G1148" s="43">
        <v>9453.92</v>
      </c>
      <c r="H1148" s="27" t="s">
        <v>8310</v>
      </c>
      <c r="I1148" s="27" t="s">
        <v>8310</v>
      </c>
      <c r="J1148" s="27" t="s">
        <v>8332</v>
      </c>
      <c r="K1148" s="13" t="str">
        <f t="shared" si="102"/>
        <v>Jul</v>
      </c>
      <c r="L1148" s="27">
        <f t="shared" si="103"/>
        <v>1979</v>
      </c>
      <c r="M1148" s="27" t="str">
        <f t="shared" si="104"/>
        <v>tier - 2</v>
      </c>
      <c r="N1148" s="27" t="str">
        <f t="shared" si="105"/>
        <v>tier - 2</v>
      </c>
      <c r="O1148" s="44" t="str">
        <f t="shared" si="106"/>
        <v>17-Jul-1979</v>
      </c>
      <c r="P1148" s="29">
        <f t="shared" si="107"/>
        <v>44</v>
      </c>
    </row>
    <row r="1149" spans="2:16" ht="15.75" customHeight="1" x14ac:dyDescent="0.3">
      <c r="B1149" s="12" t="s">
        <v>4381</v>
      </c>
      <c r="C1149" s="27">
        <v>1969</v>
      </c>
      <c r="D1149" s="13" t="s">
        <v>8315</v>
      </c>
      <c r="E1149" s="27">
        <v>4</v>
      </c>
      <c r="F1149" s="27">
        <v>0</v>
      </c>
      <c r="G1149" s="43">
        <v>9487.64</v>
      </c>
      <c r="H1149" s="27" t="s">
        <v>8310</v>
      </c>
      <c r="I1149" s="27" t="s">
        <v>8310</v>
      </c>
      <c r="J1149" s="27" t="s">
        <v>8312</v>
      </c>
      <c r="K1149" s="13" t="str">
        <f t="shared" si="102"/>
        <v>Jun</v>
      </c>
      <c r="L1149" s="27">
        <f t="shared" si="103"/>
        <v>1969</v>
      </c>
      <c r="M1149" s="27" t="str">
        <f t="shared" si="104"/>
        <v>tier - 2</v>
      </c>
      <c r="N1149" s="27" t="str">
        <f t="shared" si="105"/>
        <v>tier - 2</v>
      </c>
      <c r="O1149" s="44" t="str">
        <f t="shared" si="106"/>
        <v>4-Jun-1969</v>
      </c>
      <c r="P1149" s="29">
        <f t="shared" si="107"/>
        <v>54</v>
      </c>
    </row>
    <row r="1150" spans="2:16" ht="15.75" customHeight="1" x14ac:dyDescent="0.3">
      <c r="B1150" s="12" t="s">
        <v>4377</v>
      </c>
      <c r="C1150" s="27">
        <v>1976</v>
      </c>
      <c r="D1150" s="13" t="s">
        <v>8313</v>
      </c>
      <c r="E1150" s="27">
        <v>28</v>
      </c>
      <c r="F1150" s="27">
        <v>3</v>
      </c>
      <c r="G1150" s="43">
        <v>9500.57</v>
      </c>
      <c r="H1150" s="27" t="s">
        <v>8310</v>
      </c>
      <c r="I1150" s="27" t="s">
        <v>8311</v>
      </c>
      <c r="J1150" s="27" t="s">
        <v>8333</v>
      </c>
      <c r="K1150" s="13" t="str">
        <f t="shared" si="102"/>
        <v>Nov</v>
      </c>
      <c r="L1150" s="27">
        <f t="shared" si="103"/>
        <v>1976</v>
      </c>
      <c r="M1150" s="27" t="str">
        <f t="shared" si="104"/>
        <v>tier - 2</v>
      </c>
      <c r="N1150" s="27" t="str">
        <f t="shared" si="105"/>
        <v>tier - 3</v>
      </c>
      <c r="O1150" s="44" t="str">
        <f t="shared" si="106"/>
        <v>28-Nov-1976</v>
      </c>
      <c r="P1150" s="29">
        <f t="shared" si="107"/>
        <v>47</v>
      </c>
    </row>
    <row r="1151" spans="2:16" ht="15.75" customHeight="1" x14ac:dyDescent="0.3">
      <c r="B1151" s="12" t="s">
        <v>4374</v>
      </c>
      <c r="C1151" s="27">
        <v>1969</v>
      </c>
      <c r="D1151" s="13" t="s">
        <v>8319</v>
      </c>
      <c r="E1151" s="27">
        <v>24</v>
      </c>
      <c r="F1151" s="27">
        <v>0</v>
      </c>
      <c r="G1151" s="43">
        <v>9504.31</v>
      </c>
      <c r="H1151" s="27" t="s">
        <v>8311</v>
      </c>
      <c r="I1151" s="27" t="s">
        <v>8310</v>
      </c>
      <c r="J1151" s="27" t="s">
        <v>8312</v>
      </c>
      <c r="K1151" s="13" t="str">
        <f t="shared" si="102"/>
        <v>Aug</v>
      </c>
      <c r="L1151" s="27">
        <f t="shared" si="103"/>
        <v>1969</v>
      </c>
      <c r="M1151" s="27" t="str">
        <f t="shared" si="104"/>
        <v>tier - 3</v>
      </c>
      <c r="N1151" s="27" t="str">
        <f t="shared" si="105"/>
        <v>tier - 2</v>
      </c>
      <c r="O1151" s="44" t="str">
        <f t="shared" si="106"/>
        <v>24-Aug-1969</v>
      </c>
      <c r="P1151" s="29">
        <f t="shared" si="107"/>
        <v>54</v>
      </c>
    </row>
    <row r="1152" spans="2:16" ht="15.75" customHeight="1" x14ac:dyDescent="0.3">
      <c r="B1152" s="12" t="s">
        <v>4370</v>
      </c>
      <c r="C1152" s="27">
        <v>1992</v>
      </c>
      <c r="D1152" s="13" t="s">
        <v>8319</v>
      </c>
      <c r="E1152" s="27">
        <v>22</v>
      </c>
      <c r="F1152" s="27">
        <v>0</v>
      </c>
      <c r="G1152" s="43">
        <v>9507.68</v>
      </c>
      <c r="H1152" s="27" t="s">
        <v>8310</v>
      </c>
      <c r="I1152" s="27" t="s">
        <v>8314</v>
      </c>
      <c r="J1152" s="27" t="s">
        <v>8317</v>
      </c>
      <c r="K1152" s="13" t="str">
        <f t="shared" si="102"/>
        <v>Aug</v>
      </c>
      <c r="L1152" s="27">
        <f t="shared" si="103"/>
        <v>1992</v>
      </c>
      <c r="M1152" s="27" t="str">
        <f t="shared" si="104"/>
        <v>tier - 2</v>
      </c>
      <c r="N1152" s="27" t="str">
        <f t="shared" si="105"/>
        <v>tier - 1</v>
      </c>
      <c r="O1152" s="44" t="str">
        <f t="shared" si="106"/>
        <v>22-Aug-1992</v>
      </c>
      <c r="P1152" s="29">
        <f t="shared" si="107"/>
        <v>31</v>
      </c>
    </row>
    <row r="1153" spans="2:16" ht="15.75" customHeight="1" x14ac:dyDescent="0.3">
      <c r="B1153" s="12" t="s">
        <v>4367</v>
      </c>
      <c r="C1153" s="27">
        <v>1971</v>
      </c>
      <c r="D1153" s="13" t="s">
        <v>8313</v>
      </c>
      <c r="E1153" s="27">
        <v>29</v>
      </c>
      <c r="F1153" s="27">
        <v>0</v>
      </c>
      <c r="G1153" s="43">
        <v>9528.9</v>
      </c>
      <c r="H1153" s="27" t="s">
        <v>8310</v>
      </c>
      <c r="I1153" s="27" t="s">
        <v>8310</v>
      </c>
      <c r="J1153" s="27" t="s">
        <v>8321</v>
      </c>
      <c r="K1153" s="13" t="str">
        <f t="shared" si="102"/>
        <v>Nov</v>
      </c>
      <c r="L1153" s="27">
        <f t="shared" si="103"/>
        <v>1971</v>
      </c>
      <c r="M1153" s="27" t="str">
        <f t="shared" si="104"/>
        <v>tier - 2</v>
      </c>
      <c r="N1153" s="27" t="str">
        <f t="shared" si="105"/>
        <v>tier - 2</v>
      </c>
      <c r="O1153" s="44" t="str">
        <f t="shared" si="106"/>
        <v>29-Nov-1971</v>
      </c>
      <c r="P1153" s="29">
        <f t="shared" si="107"/>
        <v>52</v>
      </c>
    </row>
    <row r="1154" spans="2:16" ht="15.75" customHeight="1" x14ac:dyDescent="0.3">
      <c r="B1154" s="12" t="s">
        <v>4363</v>
      </c>
      <c r="C1154" s="27">
        <v>1973</v>
      </c>
      <c r="D1154" s="13" t="s">
        <v>8318</v>
      </c>
      <c r="E1154" s="27">
        <v>21</v>
      </c>
      <c r="F1154" s="27">
        <v>0</v>
      </c>
      <c r="G1154" s="43">
        <v>9538.65</v>
      </c>
      <c r="H1154" s="27" t="s">
        <v>8310</v>
      </c>
      <c r="I1154" s="27" t="s">
        <v>8311</v>
      </c>
      <c r="J1154" s="27" t="s">
        <v>8332</v>
      </c>
      <c r="K1154" s="13" t="str">
        <f t="shared" si="102"/>
        <v>Dec</v>
      </c>
      <c r="L1154" s="27">
        <f t="shared" si="103"/>
        <v>1973</v>
      </c>
      <c r="M1154" s="27" t="str">
        <f t="shared" si="104"/>
        <v>tier - 2</v>
      </c>
      <c r="N1154" s="27" t="str">
        <f t="shared" si="105"/>
        <v>tier - 3</v>
      </c>
      <c r="O1154" s="44" t="str">
        <f t="shared" si="106"/>
        <v>21-Dec-1973</v>
      </c>
      <c r="P1154" s="29">
        <f t="shared" si="107"/>
        <v>50</v>
      </c>
    </row>
    <row r="1155" spans="2:16" ht="15.75" customHeight="1" x14ac:dyDescent="0.3">
      <c r="B1155" s="12" t="s">
        <v>4359</v>
      </c>
      <c r="C1155" s="27">
        <v>1975</v>
      </c>
      <c r="D1155" s="13" t="s">
        <v>8309</v>
      </c>
      <c r="E1155" s="27">
        <v>28</v>
      </c>
      <c r="F1155" s="27">
        <v>1</v>
      </c>
      <c r="G1155" s="43">
        <v>9540.17</v>
      </c>
      <c r="H1155" s="27" t="s">
        <v>8310</v>
      </c>
      <c r="I1155" s="27" t="s">
        <v>8310</v>
      </c>
      <c r="J1155" s="27" t="s">
        <v>8329</v>
      </c>
      <c r="K1155" s="13" t="str">
        <f t="shared" ref="K1155:K1218" si="108">IF(D1155="?", "Sep",D1155)</f>
        <v>Jul</v>
      </c>
      <c r="L1155" s="27">
        <f t="shared" ref="L1155:L1218" si="109">IF(C1155="?","1983",C1155)</f>
        <v>1975</v>
      </c>
      <c r="M1155" s="27" t="str">
        <f t="shared" ref="M1155:M1218" si="110">IF(H1155="?", "tier - 2",H1155)</f>
        <v>tier - 2</v>
      </c>
      <c r="N1155" s="27" t="str">
        <f t="shared" ref="N1155:N1218" si="111">IF(I1155="?", "tier - 2", I1155)</f>
        <v>tier - 2</v>
      </c>
      <c r="O1155" s="44" t="str">
        <f t="shared" ref="O1155:O1218" si="112">CONCATENATE(E1155&amp;"-"&amp;K1155&amp;"-"&amp;L1155)</f>
        <v>28-Jul-1975</v>
      </c>
      <c r="P1155" s="29">
        <f t="shared" ref="P1155:P1218" si="113">2023-L1155</f>
        <v>48</v>
      </c>
    </row>
    <row r="1156" spans="2:16" ht="15.75" customHeight="1" x14ac:dyDescent="0.3">
      <c r="B1156" s="12" t="s">
        <v>4355</v>
      </c>
      <c r="C1156" s="27">
        <v>1972</v>
      </c>
      <c r="D1156" s="13" t="s">
        <v>8316</v>
      </c>
      <c r="E1156" s="27">
        <v>22</v>
      </c>
      <c r="F1156" s="27">
        <v>0</v>
      </c>
      <c r="G1156" s="43">
        <v>9541.7000000000007</v>
      </c>
      <c r="H1156" s="27" t="s">
        <v>8310</v>
      </c>
      <c r="I1156" s="27" t="s">
        <v>8314</v>
      </c>
      <c r="J1156" s="27" t="s">
        <v>8329</v>
      </c>
      <c r="K1156" s="13" t="str">
        <f t="shared" si="108"/>
        <v>Sep</v>
      </c>
      <c r="L1156" s="27">
        <f t="shared" si="109"/>
        <v>1972</v>
      </c>
      <c r="M1156" s="27" t="str">
        <f t="shared" si="110"/>
        <v>tier - 2</v>
      </c>
      <c r="N1156" s="27" t="str">
        <f t="shared" si="111"/>
        <v>tier - 1</v>
      </c>
      <c r="O1156" s="44" t="str">
        <f t="shared" si="112"/>
        <v>22-Sep-1972</v>
      </c>
      <c r="P1156" s="29">
        <f t="shared" si="113"/>
        <v>51</v>
      </c>
    </row>
    <row r="1157" spans="2:16" ht="15.75" customHeight="1" x14ac:dyDescent="0.3">
      <c r="B1157" s="12" t="s">
        <v>4352</v>
      </c>
      <c r="C1157" s="27">
        <v>1972</v>
      </c>
      <c r="D1157" s="13" t="s">
        <v>8316</v>
      </c>
      <c r="E1157" s="27">
        <v>22</v>
      </c>
      <c r="F1157" s="27">
        <v>1</v>
      </c>
      <c r="G1157" s="43">
        <v>9549.57</v>
      </c>
      <c r="H1157" s="27" t="s">
        <v>8310</v>
      </c>
      <c r="I1157" s="27" t="s">
        <v>8314</v>
      </c>
      <c r="J1157" s="27" t="s">
        <v>8312</v>
      </c>
      <c r="K1157" s="13" t="str">
        <f t="shared" si="108"/>
        <v>Sep</v>
      </c>
      <c r="L1157" s="27">
        <f t="shared" si="109"/>
        <v>1972</v>
      </c>
      <c r="M1157" s="27" t="str">
        <f t="shared" si="110"/>
        <v>tier - 2</v>
      </c>
      <c r="N1157" s="27" t="str">
        <f t="shared" si="111"/>
        <v>tier - 1</v>
      </c>
      <c r="O1157" s="44" t="str">
        <f t="shared" si="112"/>
        <v>22-Sep-1972</v>
      </c>
      <c r="P1157" s="29">
        <f t="shared" si="113"/>
        <v>51</v>
      </c>
    </row>
    <row r="1158" spans="2:16" ht="15.75" customHeight="1" x14ac:dyDescent="0.3">
      <c r="B1158" s="12" t="s">
        <v>4349</v>
      </c>
      <c r="C1158" s="27">
        <v>1974</v>
      </c>
      <c r="D1158" s="13" t="s">
        <v>8319</v>
      </c>
      <c r="E1158" s="27">
        <v>14</v>
      </c>
      <c r="F1158" s="27">
        <v>3</v>
      </c>
      <c r="G1158" s="43">
        <v>9563.0300000000007</v>
      </c>
      <c r="H1158" s="27" t="s">
        <v>8311</v>
      </c>
      <c r="I1158" s="27" t="s">
        <v>8314</v>
      </c>
      <c r="J1158" s="27" t="s">
        <v>8321</v>
      </c>
      <c r="K1158" s="13" t="str">
        <f t="shared" si="108"/>
        <v>Aug</v>
      </c>
      <c r="L1158" s="27">
        <f t="shared" si="109"/>
        <v>1974</v>
      </c>
      <c r="M1158" s="27" t="str">
        <f t="shared" si="110"/>
        <v>tier - 3</v>
      </c>
      <c r="N1158" s="27" t="str">
        <f t="shared" si="111"/>
        <v>tier - 1</v>
      </c>
      <c r="O1158" s="44" t="str">
        <f t="shared" si="112"/>
        <v>14-Aug-1974</v>
      </c>
      <c r="P1158" s="29">
        <f t="shared" si="113"/>
        <v>49</v>
      </c>
    </row>
    <row r="1159" spans="2:16" ht="15.75" customHeight="1" x14ac:dyDescent="0.3">
      <c r="B1159" s="12" t="s">
        <v>4346</v>
      </c>
      <c r="C1159" s="27">
        <v>1973</v>
      </c>
      <c r="D1159" s="13" t="s">
        <v>8318</v>
      </c>
      <c r="E1159" s="27">
        <v>1</v>
      </c>
      <c r="F1159" s="27">
        <v>1</v>
      </c>
      <c r="G1159" s="43">
        <v>9566.99</v>
      </c>
      <c r="H1159" s="27" t="s">
        <v>8310</v>
      </c>
      <c r="I1159" s="27" t="s">
        <v>8314</v>
      </c>
      <c r="J1159" s="27" t="s">
        <v>8317</v>
      </c>
      <c r="K1159" s="13" t="str">
        <f t="shared" si="108"/>
        <v>Dec</v>
      </c>
      <c r="L1159" s="27">
        <f t="shared" si="109"/>
        <v>1973</v>
      </c>
      <c r="M1159" s="27" t="str">
        <f t="shared" si="110"/>
        <v>tier - 2</v>
      </c>
      <c r="N1159" s="27" t="str">
        <f t="shared" si="111"/>
        <v>tier - 1</v>
      </c>
      <c r="O1159" s="44" t="str">
        <f t="shared" si="112"/>
        <v>1-Dec-1973</v>
      </c>
      <c r="P1159" s="29">
        <f t="shared" si="113"/>
        <v>50</v>
      </c>
    </row>
    <row r="1160" spans="2:16" ht="15.75" customHeight="1" x14ac:dyDescent="0.3">
      <c r="B1160" s="12" t="s">
        <v>4343</v>
      </c>
      <c r="C1160" s="27">
        <v>1966</v>
      </c>
      <c r="D1160" s="13" t="s">
        <v>8318</v>
      </c>
      <c r="E1160" s="27">
        <v>4</v>
      </c>
      <c r="F1160" s="27">
        <v>0</v>
      </c>
      <c r="G1160" s="43">
        <v>9582.5400000000009</v>
      </c>
      <c r="H1160" s="27" t="s">
        <v>8311</v>
      </c>
      <c r="I1160" s="27" t="s">
        <v>8310</v>
      </c>
      <c r="J1160" s="27" t="s">
        <v>8312</v>
      </c>
      <c r="K1160" s="13" t="str">
        <f t="shared" si="108"/>
        <v>Dec</v>
      </c>
      <c r="L1160" s="27">
        <f t="shared" si="109"/>
        <v>1966</v>
      </c>
      <c r="M1160" s="27" t="str">
        <f t="shared" si="110"/>
        <v>tier - 3</v>
      </c>
      <c r="N1160" s="27" t="str">
        <f t="shared" si="111"/>
        <v>tier - 2</v>
      </c>
      <c r="O1160" s="44" t="str">
        <f t="shared" si="112"/>
        <v>4-Dec-1966</v>
      </c>
      <c r="P1160" s="29">
        <f t="shared" si="113"/>
        <v>57</v>
      </c>
    </row>
    <row r="1161" spans="2:16" ht="15.75" customHeight="1" x14ac:dyDescent="0.3">
      <c r="B1161" s="12" t="s">
        <v>4339</v>
      </c>
      <c r="C1161" s="27">
        <v>1973</v>
      </c>
      <c r="D1161" s="13" t="s">
        <v>8313</v>
      </c>
      <c r="E1161" s="27">
        <v>28</v>
      </c>
      <c r="F1161" s="27">
        <v>1</v>
      </c>
      <c r="G1161" s="43">
        <v>9583.89</v>
      </c>
      <c r="H1161" s="27" t="s">
        <v>8310</v>
      </c>
      <c r="I1161" s="27" t="s">
        <v>8311</v>
      </c>
      <c r="J1161" s="27" t="s">
        <v>8317</v>
      </c>
      <c r="K1161" s="13" t="str">
        <f t="shared" si="108"/>
        <v>Nov</v>
      </c>
      <c r="L1161" s="27">
        <f t="shared" si="109"/>
        <v>1973</v>
      </c>
      <c r="M1161" s="27" t="str">
        <f t="shared" si="110"/>
        <v>tier - 2</v>
      </c>
      <c r="N1161" s="27" t="str">
        <f t="shared" si="111"/>
        <v>tier - 3</v>
      </c>
      <c r="O1161" s="44" t="str">
        <f t="shared" si="112"/>
        <v>28-Nov-1973</v>
      </c>
      <c r="P1161" s="29">
        <f t="shared" si="113"/>
        <v>50</v>
      </c>
    </row>
    <row r="1162" spans="2:16" ht="15.75" customHeight="1" x14ac:dyDescent="0.3">
      <c r="B1162" s="12" t="s">
        <v>4335</v>
      </c>
      <c r="C1162" s="27">
        <v>1981</v>
      </c>
      <c r="D1162" s="13" t="s">
        <v>8320</v>
      </c>
      <c r="E1162" s="27">
        <v>18</v>
      </c>
      <c r="F1162" s="27">
        <v>1</v>
      </c>
      <c r="G1162" s="43">
        <v>9584.0400000000009</v>
      </c>
      <c r="H1162" s="27" t="s">
        <v>8310</v>
      </c>
      <c r="I1162" s="27" t="s">
        <v>8314</v>
      </c>
      <c r="J1162" s="27" t="s">
        <v>8332</v>
      </c>
      <c r="K1162" s="13" t="str">
        <f t="shared" si="108"/>
        <v>Oct</v>
      </c>
      <c r="L1162" s="27">
        <f t="shared" si="109"/>
        <v>1981</v>
      </c>
      <c r="M1162" s="27" t="str">
        <f t="shared" si="110"/>
        <v>tier - 2</v>
      </c>
      <c r="N1162" s="27" t="str">
        <f t="shared" si="111"/>
        <v>tier - 1</v>
      </c>
      <c r="O1162" s="44" t="str">
        <f t="shared" si="112"/>
        <v>18-Oct-1981</v>
      </c>
      <c r="P1162" s="29">
        <f t="shared" si="113"/>
        <v>42</v>
      </c>
    </row>
    <row r="1163" spans="2:16" ht="15.75" customHeight="1" x14ac:dyDescent="0.3">
      <c r="B1163" s="12" t="s">
        <v>4331</v>
      </c>
      <c r="C1163" s="27">
        <v>1964</v>
      </c>
      <c r="D1163" s="13" t="s">
        <v>8318</v>
      </c>
      <c r="E1163" s="27">
        <v>15</v>
      </c>
      <c r="F1163" s="27">
        <v>0</v>
      </c>
      <c r="G1163" s="43">
        <v>9597.6299999999992</v>
      </c>
      <c r="H1163" s="27" t="s">
        <v>8311</v>
      </c>
      <c r="I1163" s="27" t="s">
        <v>8311</v>
      </c>
      <c r="J1163" s="27" t="s">
        <v>8312</v>
      </c>
      <c r="K1163" s="13" t="str">
        <f t="shared" si="108"/>
        <v>Dec</v>
      </c>
      <c r="L1163" s="27">
        <f t="shared" si="109"/>
        <v>1964</v>
      </c>
      <c r="M1163" s="27" t="str">
        <f t="shared" si="110"/>
        <v>tier - 3</v>
      </c>
      <c r="N1163" s="27" t="str">
        <f t="shared" si="111"/>
        <v>tier - 3</v>
      </c>
      <c r="O1163" s="44" t="str">
        <f t="shared" si="112"/>
        <v>15-Dec-1964</v>
      </c>
      <c r="P1163" s="29">
        <f t="shared" si="113"/>
        <v>59</v>
      </c>
    </row>
    <row r="1164" spans="2:16" ht="15.75" customHeight="1" x14ac:dyDescent="0.3">
      <c r="B1164" s="12" t="s">
        <v>4327</v>
      </c>
      <c r="C1164" s="27">
        <v>1972</v>
      </c>
      <c r="D1164" s="13" t="s">
        <v>8318</v>
      </c>
      <c r="E1164" s="27">
        <v>27</v>
      </c>
      <c r="F1164" s="27">
        <v>1</v>
      </c>
      <c r="G1164" s="43">
        <v>9617.66</v>
      </c>
      <c r="H1164" s="27" t="s">
        <v>8311</v>
      </c>
      <c r="I1164" s="27" t="s">
        <v>8311</v>
      </c>
      <c r="J1164" s="27" t="s">
        <v>8326</v>
      </c>
      <c r="K1164" s="13" t="str">
        <f t="shared" si="108"/>
        <v>Dec</v>
      </c>
      <c r="L1164" s="27">
        <f t="shared" si="109"/>
        <v>1972</v>
      </c>
      <c r="M1164" s="27" t="str">
        <f t="shared" si="110"/>
        <v>tier - 3</v>
      </c>
      <c r="N1164" s="27" t="str">
        <f t="shared" si="111"/>
        <v>tier - 3</v>
      </c>
      <c r="O1164" s="44" t="str">
        <f t="shared" si="112"/>
        <v>27-Dec-1972</v>
      </c>
      <c r="P1164" s="29">
        <f t="shared" si="113"/>
        <v>51</v>
      </c>
    </row>
    <row r="1165" spans="2:16" ht="15.75" customHeight="1" x14ac:dyDescent="0.3">
      <c r="B1165" s="12" t="s">
        <v>4323</v>
      </c>
      <c r="C1165" s="27">
        <v>1982</v>
      </c>
      <c r="D1165" s="13" t="s">
        <v>8319</v>
      </c>
      <c r="E1165" s="27">
        <v>29</v>
      </c>
      <c r="F1165" s="27">
        <v>3</v>
      </c>
      <c r="G1165" s="43">
        <v>9619.18</v>
      </c>
      <c r="H1165" s="27" t="s">
        <v>8310</v>
      </c>
      <c r="I1165" s="27" t="s">
        <v>8314</v>
      </c>
      <c r="J1165" s="27" t="s">
        <v>8328</v>
      </c>
      <c r="K1165" s="13" t="str">
        <f t="shared" si="108"/>
        <v>Aug</v>
      </c>
      <c r="L1165" s="27">
        <f t="shared" si="109"/>
        <v>1982</v>
      </c>
      <c r="M1165" s="27" t="str">
        <f t="shared" si="110"/>
        <v>tier - 2</v>
      </c>
      <c r="N1165" s="27" t="str">
        <f t="shared" si="111"/>
        <v>tier - 1</v>
      </c>
      <c r="O1165" s="44" t="str">
        <f t="shared" si="112"/>
        <v>29-Aug-1982</v>
      </c>
      <c r="P1165" s="29">
        <f t="shared" si="113"/>
        <v>41</v>
      </c>
    </row>
    <row r="1166" spans="2:16" ht="15.75" customHeight="1" x14ac:dyDescent="0.3">
      <c r="B1166" s="12" t="s">
        <v>4319</v>
      </c>
      <c r="C1166" s="27">
        <v>1975</v>
      </c>
      <c r="D1166" s="13" t="s">
        <v>8320</v>
      </c>
      <c r="E1166" s="27">
        <v>29</v>
      </c>
      <c r="F1166" s="27">
        <v>3</v>
      </c>
      <c r="G1166" s="43">
        <v>9620.33</v>
      </c>
      <c r="H1166" s="27" t="s">
        <v>8311</v>
      </c>
      <c r="I1166" s="27" t="s">
        <v>8311</v>
      </c>
      <c r="J1166" s="27" t="s">
        <v>8317</v>
      </c>
      <c r="K1166" s="13" t="str">
        <f t="shared" si="108"/>
        <v>Oct</v>
      </c>
      <c r="L1166" s="27">
        <f t="shared" si="109"/>
        <v>1975</v>
      </c>
      <c r="M1166" s="27" t="str">
        <f t="shared" si="110"/>
        <v>tier - 3</v>
      </c>
      <c r="N1166" s="27" t="str">
        <f t="shared" si="111"/>
        <v>tier - 3</v>
      </c>
      <c r="O1166" s="44" t="str">
        <f t="shared" si="112"/>
        <v>29-Oct-1975</v>
      </c>
      <c r="P1166" s="29">
        <f t="shared" si="113"/>
        <v>48</v>
      </c>
    </row>
    <row r="1167" spans="2:16" ht="15.75" customHeight="1" x14ac:dyDescent="0.3">
      <c r="B1167" s="12" t="s">
        <v>4315</v>
      </c>
      <c r="C1167" s="27">
        <v>1970</v>
      </c>
      <c r="D1167" s="13" t="s">
        <v>8318</v>
      </c>
      <c r="E1167" s="27">
        <v>16</v>
      </c>
      <c r="F1167" s="27">
        <v>0</v>
      </c>
      <c r="G1167" s="43">
        <v>9625.92</v>
      </c>
      <c r="H1167" s="27" t="s">
        <v>8310</v>
      </c>
      <c r="I1167" s="27" t="s">
        <v>8311</v>
      </c>
      <c r="J1167" s="27" t="s">
        <v>8321</v>
      </c>
      <c r="K1167" s="13" t="str">
        <f t="shared" si="108"/>
        <v>Dec</v>
      </c>
      <c r="L1167" s="27">
        <f t="shared" si="109"/>
        <v>1970</v>
      </c>
      <c r="M1167" s="27" t="str">
        <f t="shared" si="110"/>
        <v>tier - 2</v>
      </c>
      <c r="N1167" s="27" t="str">
        <f t="shared" si="111"/>
        <v>tier - 3</v>
      </c>
      <c r="O1167" s="44" t="str">
        <f t="shared" si="112"/>
        <v>16-Dec-1970</v>
      </c>
      <c r="P1167" s="29">
        <f t="shared" si="113"/>
        <v>53</v>
      </c>
    </row>
    <row r="1168" spans="2:16" ht="15.75" customHeight="1" x14ac:dyDescent="0.3">
      <c r="B1168" s="12" t="s">
        <v>4312</v>
      </c>
      <c r="C1168" s="27">
        <v>1998</v>
      </c>
      <c r="D1168" s="13" t="s">
        <v>8315</v>
      </c>
      <c r="E1168" s="27">
        <v>23</v>
      </c>
      <c r="F1168" s="27">
        <v>0</v>
      </c>
      <c r="G1168" s="43">
        <v>9628.7900000000009</v>
      </c>
      <c r="H1168" s="27" t="s">
        <v>8310</v>
      </c>
      <c r="I1168" s="27" t="s">
        <v>8310</v>
      </c>
      <c r="J1168" s="27" t="s">
        <v>8335</v>
      </c>
      <c r="K1168" s="13" t="str">
        <f t="shared" si="108"/>
        <v>Jun</v>
      </c>
      <c r="L1168" s="27">
        <f t="shared" si="109"/>
        <v>1998</v>
      </c>
      <c r="M1168" s="27" t="str">
        <f t="shared" si="110"/>
        <v>tier - 2</v>
      </c>
      <c r="N1168" s="27" t="str">
        <f t="shared" si="111"/>
        <v>tier - 2</v>
      </c>
      <c r="O1168" s="44" t="str">
        <f t="shared" si="112"/>
        <v>23-Jun-1998</v>
      </c>
      <c r="P1168" s="29">
        <f t="shared" si="113"/>
        <v>25</v>
      </c>
    </row>
    <row r="1169" spans="2:16" ht="15.75" customHeight="1" x14ac:dyDescent="0.3">
      <c r="B1169" s="12" t="s">
        <v>4308</v>
      </c>
      <c r="C1169" s="27">
        <v>1979</v>
      </c>
      <c r="D1169" s="13" t="s">
        <v>8318</v>
      </c>
      <c r="E1169" s="27">
        <v>19</v>
      </c>
      <c r="F1169" s="27">
        <v>2</v>
      </c>
      <c r="G1169" s="43">
        <v>9630.2999999999993</v>
      </c>
      <c r="H1169" s="27" t="s">
        <v>8310</v>
      </c>
      <c r="I1169" s="27" t="s">
        <v>8310</v>
      </c>
      <c r="J1169" s="27" t="s">
        <v>8332</v>
      </c>
      <c r="K1169" s="13" t="str">
        <f t="shared" si="108"/>
        <v>Dec</v>
      </c>
      <c r="L1169" s="27">
        <f t="shared" si="109"/>
        <v>1979</v>
      </c>
      <c r="M1169" s="27" t="str">
        <f t="shared" si="110"/>
        <v>tier - 2</v>
      </c>
      <c r="N1169" s="27" t="str">
        <f t="shared" si="111"/>
        <v>tier - 2</v>
      </c>
      <c r="O1169" s="44" t="str">
        <f t="shared" si="112"/>
        <v>19-Dec-1979</v>
      </c>
      <c r="P1169" s="29">
        <f t="shared" si="113"/>
        <v>44</v>
      </c>
    </row>
    <row r="1170" spans="2:16" ht="15.75" customHeight="1" x14ac:dyDescent="0.3">
      <c r="B1170" s="12" t="s">
        <v>4305</v>
      </c>
      <c r="C1170" s="27">
        <v>1972</v>
      </c>
      <c r="D1170" s="13" t="s">
        <v>8320</v>
      </c>
      <c r="E1170" s="27">
        <v>23</v>
      </c>
      <c r="F1170" s="27">
        <v>2</v>
      </c>
      <c r="G1170" s="43">
        <v>9630.4</v>
      </c>
      <c r="H1170" s="27" t="s">
        <v>8310</v>
      </c>
      <c r="I1170" s="27" t="s">
        <v>8310</v>
      </c>
      <c r="J1170" s="27" t="s">
        <v>8321</v>
      </c>
      <c r="K1170" s="13" t="str">
        <f t="shared" si="108"/>
        <v>Oct</v>
      </c>
      <c r="L1170" s="27">
        <f t="shared" si="109"/>
        <v>1972</v>
      </c>
      <c r="M1170" s="27" t="str">
        <f t="shared" si="110"/>
        <v>tier - 2</v>
      </c>
      <c r="N1170" s="27" t="str">
        <f t="shared" si="111"/>
        <v>tier - 2</v>
      </c>
      <c r="O1170" s="44" t="str">
        <f t="shared" si="112"/>
        <v>23-Oct-1972</v>
      </c>
      <c r="P1170" s="29">
        <f t="shared" si="113"/>
        <v>51</v>
      </c>
    </row>
    <row r="1171" spans="2:16" ht="15.75" customHeight="1" x14ac:dyDescent="0.3">
      <c r="B1171" s="12" t="s">
        <v>4301</v>
      </c>
      <c r="C1171" s="27">
        <v>1968</v>
      </c>
      <c r="D1171" s="13" t="s">
        <v>8315</v>
      </c>
      <c r="E1171" s="27">
        <v>22</v>
      </c>
      <c r="F1171" s="27">
        <v>0</v>
      </c>
      <c r="G1171" s="43">
        <v>9630.91</v>
      </c>
      <c r="H1171" s="27" t="s">
        <v>8311</v>
      </c>
      <c r="I1171" s="27" t="s">
        <v>8310</v>
      </c>
      <c r="J1171" s="27" t="s">
        <v>8312</v>
      </c>
      <c r="K1171" s="13" t="str">
        <f t="shared" si="108"/>
        <v>Jun</v>
      </c>
      <c r="L1171" s="27">
        <f t="shared" si="109"/>
        <v>1968</v>
      </c>
      <c r="M1171" s="27" t="str">
        <f t="shared" si="110"/>
        <v>tier - 3</v>
      </c>
      <c r="N1171" s="27" t="str">
        <f t="shared" si="111"/>
        <v>tier - 2</v>
      </c>
      <c r="O1171" s="44" t="str">
        <f t="shared" si="112"/>
        <v>22-Jun-1968</v>
      </c>
      <c r="P1171" s="29">
        <f t="shared" si="113"/>
        <v>55</v>
      </c>
    </row>
    <row r="1172" spans="2:16" ht="15.75" customHeight="1" x14ac:dyDescent="0.3">
      <c r="B1172" s="12" t="s">
        <v>4298</v>
      </c>
      <c r="C1172" s="27">
        <v>1970</v>
      </c>
      <c r="D1172" s="13" t="s">
        <v>8316</v>
      </c>
      <c r="E1172" s="27">
        <v>30</v>
      </c>
      <c r="F1172" s="27">
        <v>0</v>
      </c>
      <c r="G1172" s="43">
        <v>9634.5400000000009</v>
      </c>
      <c r="H1172" s="27" t="s">
        <v>8310</v>
      </c>
      <c r="I1172" s="27" t="s">
        <v>8310</v>
      </c>
      <c r="J1172" s="27" t="s">
        <v>8321</v>
      </c>
      <c r="K1172" s="13" t="str">
        <f t="shared" si="108"/>
        <v>Sep</v>
      </c>
      <c r="L1172" s="27">
        <f t="shared" si="109"/>
        <v>1970</v>
      </c>
      <c r="M1172" s="27" t="str">
        <f t="shared" si="110"/>
        <v>tier - 2</v>
      </c>
      <c r="N1172" s="27" t="str">
        <f t="shared" si="111"/>
        <v>tier - 2</v>
      </c>
      <c r="O1172" s="44" t="str">
        <f t="shared" si="112"/>
        <v>30-Sep-1970</v>
      </c>
      <c r="P1172" s="29">
        <f t="shared" si="113"/>
        <v>53</v>
      </c>
    </row>
    <row r="1173" spans="2:16" ht="15.75" customHeight="1" x14ac:dyDescent="0.3">
      <c r="B1173" s="12" t="s">
        <v>4295</v>
      </c>
      <c r="C1173" s="27">
        <v>1971</v>
      </c>
      <c r="D1173" s="13" t="s">
        <v>8309</v>
      </c>
      <c r="E1173" s="27">
        <v>19</v>
      </c>
      <c r="F1173" s="27">
        <v>0</v>
      </c>
      <c r="G1173" s="43">
        <v>9644.25</v>
      </c>
      <c r="H1173" s="27" t="s">
        <v>8310</v>
      </c>
      <c r="I1173" s="27" t="s">
        <v>8314</v>
      </c>
      <c r="J1173" s="27" t="s">
        <v>8317</v>
      </c>
      <c r="K1173" s="13" t="str">
        <f t="shared" si="108"/>
        <v>Jul</v>
      </c>
      <c r="L1173" s="27">
        <f t="shared" si="109"/>
        <v>1971</v>
      </c>
      <c r="M1173" s="27" t="str">
        <f t="shared" si="110"/>
        <v>tier - 2</v>
      </c>
      <c r="N1173" s="27" t="str">
        <f t="shared" si="111"/>
        <v>tier - 1</v>
      </c>
      <c r="O1173" s="44" t="str">
        <f t="shared" si="112"/>
        <v>19-Jul-1971</v>
      </c>
      <c r="P1173" s="29">
        <f t="shared" si="113"/>
        <v>52</v>
      </c>
    </row>
    <row r="1174" spans="2:16" ht="15.75" customHeight="1" x14ac:dyDescent="0.3">
      <c r="B1174" s="12" t="s">
        <v>4291</v>
      </c>
      <c r="C1174" s="27">
        <v>1974</v>
      </c>
      <c r="D1174" s="13" t="s">
        <v>8309</v>
      </c>
      <c r="E1174" s="27">
        <v>8</v>
      </c>
      <c r="F1174" s="27">
        <v>0</v>
      </c>
      <c r="G1174" s="43">
        <v>9653.81</v>
      </c>
      <c r="H1174" s="27" t="s">
        <v>8310</v>
      </c>
      <c r="I1174" s="27" t="s">
        <v>8310</v>
      </c>
      <c r="J1174" s="27" t="s">
        <v>8321</v>
      </c>
      <c r="K1174" s="13" t="str">
        <f t="shared" si="108"/>
        <v>Jul</v>
      </c>
      <c r="L1174" s="27">
        <f t="shared" si="109"/>
        <v>1974</v>
      </c>
      <c r="M1174" s="27" t="str">
        <f t="shared" si="110"/>
        <v>tier - 2</v>
      </c>
      <c r="N1174" s="27" t="str">
        <f t="shared" si="111"/>
        <v>tier - 2</v>
      </c>
      <c r="O1174" s="44" t="str">
        <f t="shared" si="112"/>
        <v>8-Jul-1974</v>
      </c>
      <c r="P1174" s="29">
        <f t="shared" si="113"/>
        <v>49</v>
      </c>
    </row>
    <row r="1175" spans="2:16" ht="15.75" customHeight="1" x14ac:dyDescent="0.3">
      <c r="B1175" s="12" t="s">
        <v>4287</v>
      </c>
      <c r="C1175" s="27">
        <v>1981</v>
      </c>
      <c r="D1175" s="13" t="s">
        <v>8319</v>
      </c>
      <c r="E1175" s="27">
        <v>8</v>
      </c>
      <c r="F1175" s="27">
        <v>1</v>
      </c>
      <c r="G1175" s="43">
        <v>9664.34</v>
      </c>
      <c r="H1175" s="27" t="s">
        <v>8310</v>
      </c>
      <c r="I1175" s="27" t="s">
        <v>8311</v>
      </c>
      <c r="J1175" s="27" t="s">
        <v>8321</v>
      </c>
      <c r="K1175" s="13" t="str">
        <f t="shared" si="108"/>
        <v>Aug</v>
      </c>
      <c r="L1175" s="27">
        <f t="shared" si="109"/>
        <v>1981</v>
      </c>
      <c r="M1175" s="27" t="str">
        <f t="shared" si="110"/>
        <v>tier - 2</v>
      </c>
      <c r="N1175" s="27" t="str">
        <f t="shared" si="111"/>
        <v>tier - 3</v>
      </c>
      <c r="O1175" s="44" t="str">
        <f t="shared" si="112"/>
        <v>8-Aug-1981</v>
      </c>
      <c r="P1175" s="29">
        <f t="shared" si="113"/>
        <v>42</v>
      </c>
    </row>
    <row r="1176" spans="2:16" ht="15.75" customHeight="1" x14ac:dyDescent="0.3">
      <c r="B1176" s="12" t="s">
        <v>4283</v>
      </c>
      <c r="C1176" s="27">
        <v>1966</v>
      </c>
      <c r="D1176" s="13" t="s">
        <v>8316</v>
      </c>
      <c r="E1176" s="27">
        <v>16</v>
      </c>
      <c r="F1176" s="27">
        <v>0</v>
      </c>
      <c r="G1176" s="43">
        <v>9684.2900000000009</v>
      </c>
      <c r="H1176" s="27" t="s">
        <v>8311</v>
      </c>
      <c r="I1176" s="27" t="s">
        <v>8310</v>
      </c>
      <c r="J1176" s="27" t="s">
        <v>8312</v>
      </c>
      <c r="K1176" s="13" t="str">
        <f t="shared" si="108"/>
        <v>Sep</v>
      </c>
      <c r="L1176" s="27">
        <f t="shared" si="109"/>
        <v>1966</v>
      </c>
      <c r="M1176" s="27" t="str">
        <f t="shared" si="110"/>
        <v>tier - 3</v>
      </c>
      <c r="N1176" s="27" t="str">
        <f t="shared" si="111"/>
        <v>tier - 2</v>
      </c>
      <c r="O1176" s="44" t="str">
        <f t="shared" si="112"/>
        <v>16-Sep-1966</v>
      </c>
      <c r="P1176" s="29">
        <f t="shared" si="113"/>
        <v>57</v>
      </c>
    </row>
    <row r="1177" spans="2:16" ht="15.75" customHeight="1" x14ac:dyDescent="0.3">
      <c r="B1177" s="12" t="s">
        <v>4280</v>
      </c>
      <c r="C1177" s="27">
        <v>1964</v>
      </c>
      <c r="D1177" s="13" t="s">
        <v>8313</v>
      </c>
      <c r="E1177" s="27">
        <v>7</v>
      </c>
      <c r="F1177" s="27">
        <v>0</v>
      </c>
      <c r="G1177" s="43">
        <v>9698.42</v>
      </c>
      <c r="H1177" s="27" t="s">
        <v>8311</v>
      </c>
      <c r="I1177" s="27" t="s">
        <v>8311</v>
      </c>
      <c r="J1177" s="27" t="s">
        <v>8312</v>
      </c>
      <c r="K1177" s="13" t="str">
        <f t="shared" si="108"/>
        <v>Nov</v>
      </c>
      <c r="L1177" s="27">
        <f t="shared" si="109"/>
        <v>1964</v>
      </c>
      <c r="M1177" s="27" t="str">
        <f t="shared" si="110"/>
        <v>tier - 3</v>
      </c>
      <c r="N1177" s="27" t="str">
        <f t="shared" si="111"/>
        <v>tier - 3</v>
      </c>
      <c r="O1177" s="44" t="str">
        <f t="shared" si="112"/>
        <v>7-Nov-1964</v>
      </c>
      <c r="P1177" s="29">
        <f t="shared" si="113"/>
        <v>59</v>
      </c>
    </row>
    <row r="1178" spans="2:16" ht="15.75" customHeight="1" x14ac:dyDescent="0.3">
      <c r="B1178" s="12" t="s">
        <v>4276</v>
      </c>
      <c r="C1178" s="27">
        <v>1977</v>
      </c>
      <c r="D1178" s="13" t="s">
        <v>8316</v>
      </c>
      <c r="E1178" s="27">
        <v>19</v>
      </c>
      <c r="F1178" s="27">
        <v>3</v>
      </c>
      <c r="G1178" s="43">
        <v>9704.67</v>
      </c>
      <c r="H1178" s="27" t="s">
        <v>8310</v>
      </c>
      <c r="I1178" s="27" t="s">
        <v>8311</v>
      </c>
      <c r="J1178" s="27" t="s">
        <v>8329</v>
      </c>
      <c r="K1178" s="13" t="str">
        <f t="shared" si="108"/>
        <v>Sep</v>
      </c>
      <c r="L1178" s="27">
        <f t="shared" si="109"/>
        <v>1977</v>
      </c>
      <c r="M1178" s="27" t="str">
        <f t="shared" si="110"/>
        <v>tier - 2</v>
      </c>
      <c r="N1178" s="27" t="str">
        <f t="shared" si="111"/>
        <v>tier - 3</v>
      </c>
      <c r="O1178" s="44" t="str">
        <f t="shared" si="112"/>
        <v>19-Sep-1977</v>
      </c>
      <c r="P1178" s="29">
        <f t="shared" si="113"/>
        <v>46</v>
      </c>
    </row>
    <row r="1179" spans="2:16" ht="15.75" customHeight="1" x14ac:dyDescent="0.3">
      <c r="B1179" s="12" t="s">
        <v>4272</v>
      </c>
      <c r="C1179" s="27">
        <v>1972</v>
      </c>
      <c r="D1179" s="13" t="s">
        <v>8309</v>
      </c>
      <c r="E1179" s="27">
        <v>10</v>
      </c>
      <c r="F1179" s="27">
        <v>0</v>
      </c>
      <c r="G1179" s="43">
        <v>9710.7099999999991</v>
      </c>
      <c r="H1179" s="27" t="s">
        <v>8310</v>
      </c>
      <c r="I1179" s="27" t="s">
        <v>8314</v>
      </c>
      <c r="J1179" s="27" t="s">
        <v>8332</v>
      </c>
      <c r="K1179" s="13" t="str">
        <f t="shared" si="108"/>
        <v>Jul</v>
      </c>
      <c r="L1179" s="27">
        <f t="shared" si="109"/>
        <v>1972</v>
      </c>
      <c r="M1179" s="27" t="str">
        <f t="shared" si="110"/>
        <v>tier - 2</v>
      </c>
      <c r="N1179" s="27" t="str">
        <f t="shared" si="111"/>
        <v>tier - 1</v>
      </c>
      <c r="O1179" s="44" t="str">
        <f t="shared" si="112"/>
        <v>10-Jul-1972</v>
      </c>
      <c r="P1179" s="29">
        <f t="shared" si="113"/>
        <v>51</v>
      </c>
    </row>
    <row r="1180" spans="2:16" ht="15.75" customHeight="1" x14ac:dyDescent="0.3">
      <c r="B1180" s="12" t="s">
        <v>4268</v>
      </c>
      <c r="C1180" s="27">
        <v>1975</v>
      </c>
      <c r="D1180" s="13" t="s">
        <v>8315</v>
      </c>
      <c r="E1180" s="27">
        <v>27</v>
      </c>
      <c r="F1180" s="27">
        <v>2</v>
      </c>
      <c r="G1180" s="43">
        <v>9715.84</v>
      </c>
      <c r="H1180" s="27" t="s">
        <v>8310</v>
      </c>
      <c r="I1180" s="27" t="s">
        <v>8314</v>
      </c>
      <c r="J1180" s="27" t="s">
        <v>8329</v>
      </c>
      <c r="K1180" s="13" t="str">
        <f t="shared" si="108"/>
        <v>Jun</v>
      </c>
      <c r="L1180" s="27">
        <f t="shared" si="109"/>
        <v>1975</v>
      </c>
      <c r="M1180" s="27" t="str">
        <f t="shared" si="110"/>
        <v>tier - 2</v>
      </c>
      <c r="N1180" s="27" t="str">
        <f t="shared" si="111"/>
        <v>tier - 1</v>
      </c>
      <c r="O1180" s="44" t="str">
        <f t="shared" si="112"/>
        <v>27-Jun-1975</v>
      </c>
      <c r="P1180" s="29">
        <f t="shared" si="113"/>
        <v>48</v>
      </c>
    </row>
    <row r="1181" spans="2:16" ht="15.75" customHeight="1" x14ac:dyDescent="0.3">
      <c r="B1181" s="12" t="s">
        <v>4264</v>
      </c>
      <c r="C1181" s="27">
        <v>1970</v>
      </c>
      <c r="D1181" s="13" t="s">
        <v>8316</v>
      </c>
      <c r="E1181" s="27">
        <v>12</v>
      </c>
      <c r="F1181" s="27">
        <v>0</v>
      </c>
      <c r="G1181" s="43">
        <v>9722.77</v>
      </c>
      <c r="H1181" s="27" t="s">
        <v>8311</v>
      </c>
      <c r="I1181" s="27" t="s">
        <v>8314</v>
      </c>
      <c r="J1181" s="27" t="s">
        <v>8326</v>
      </c>
      <c r="K1181" s="13" t="str">
        <f t="shared" si="108"/>
        <v>Sep</v>
      </c>
      <c r="L1181" s="27">
        <f t="shared" si="109"/>
        <v>1970</v>
      </c>
      <c r="M1181" s="27" t="str">
        <f t="shared" si="110"/>
        <v>tier - 3</v>
      </c>
      <c r="N1181" s="27" t="str">
        <f t="shared" si="111"/>
        <v>tier - 1</v>
      </c>
      <c r="O1181" s="44" t="str">
        <f t="shared" si="112"/>
        <v>12-Sep-1970</v>
      </c>
      <c r="P1181" s="29">
        <f t="shared" si="113"/>
        <v>53</v>
      </c>
    </row>
    <row r="1182" spans="2:16" ht="15.75" customHeight="1" x14ac:dyDescent="0.3">
      <c r="B1182" s="12" t="s">
        <v>4260</v>
      </c>
      <c r="C1182" s="27">
        <v>1970</v>
      </c>
      <c r="D1182" s="13" t="s">
        <v>8319</v>
      </c>
      <c r="E1182" s="27">
        <v>18</v>
      </c>
      <c r="F1182" s="27">
        <v>1</v>
      </c>
      <c r="G1182" s="43">
        <v>9724.5300000000007</v>
      </c>
      <c r="H1182" s="27" t="s">
        <v>8311</v>
      </c>
      <c r="I1182" s="27" t="s">
        <v>8314</v>
      </c>
      <c r="J1182" s="27" t="s">
        <v>8321</v>
      </c>
      <c r="K1182" s="13" t="str">
        <f t="shared" si="108"/>
        <v>Aug</v>
      </c>
      <c r="L1182" s="27">
        <f t="shared" si="109"/>
        <v>1970</v>
      </c>
      <c r="M1182" s="27" t="str">
        <f t="shared" si="110"/>
        <v>tier - 3</v>
      </c>
      <c r="N1182" s="27" t="str">
        <f t="shared" si="111"/>
        <v>tier - 1</v>
      </c>
      <c r="O1182" s="44" t="str">
        <f t="shared" si="112"/>
        <v>18-Aug-1970</v>
      </c>
      <c r="P1182" s="29">
        <f t="shared" si="113"/>
        <v>53</v>
      </c>
    </row>
    <row r="1183" spans="2:16" ht="15.75" customHeight="1" x14ac:dyDescent="0.3">
      <c r="B1183" s="12" t="s">
        <v>4256</v>
      </c>
      <c r="C1183" s="27">
        <v>1970</v>
      </c>
      <c r="D1183" s="13" t="s">
        <v>8309</v>
      </c>
      <c r="E1183" s="27">
        <v>4</v>
      </c>
      <c r="F1183" s="27">
        <v>1</v>
      </c>
      <c r="G1183" s="43">
        <v>9748.91</v>
      </c>
      <c r="H1183" s="27" t="s">
        <v>8310</v>
      </c>
      <c r="I1183" s="27" t="s">
        <v>8314</v>
      </c>
      <c r="J1183" s="27" t="s">
        <v>8312</v>
      </c>
      <c r="K1183" s="13" t="str">
        <f t="shared" si="108"/>
        <v>Jul</v>
      </c>
      <c r="L1183" s="27">
        <f t="shared" si="109"/>
        <v>1970</v>
      </c>
      <c r="M1183" s="27" t="str">
        <f t="shared" si="110"/>
        <v>tier - 2</v>
      </c>
      <c r="N1183" s="27" t="str">
        <f t="shared" si="111"/>
        <v>tier - 1</v>
      </c>
      <c r="O1183" s="44" t="str">
        <f t="shared" si="112"/>
        <v>4-Jul-1970</v>
      </c>
      <c r="P1183" s="29">
        <f t="shared" si="113"/>
        <v>53</v>
      </c>
    </row>
    <row r="1184" spans="2:16" ht="15.75" customHeight="1" x14ac:dyDescent="0.3">
      <c r="B1184" s="12" t="s">
        <v>4252</v>
      </c>
      <c r="C1184" s="27">
        <v>2001</v>
      </c>
      <c r="D1184" s="13" t="s">
        <v>8309</v>
      </c>
      <c r="E1184" s="27">
        <v>14</v>
      </c>
      <c r="F1184" s="27">
        <v>0</v>
      </c>
      <c r="G1184" s="43">
        <v>9753.49</v>
      </c>
      <c r="H1184" s="27" t="s">
        <v>8310</v>
      </c>
      <c r="I1184" s="27" t="s">
        <v>8310</v>
      </c>
      <c r="J1184" s="27" t="s">
        <v>8317</v>
      </c>
      <c r="K1184" s="13" t="str">
        <f t="shared" si="108"/>
        <v>Jul</v>
      </c>
      <c r="L1184" s="27">
        <f t="shared" si="109"/>
        <v>2001</v>
      </c>
      <c r="M1184" s="27" t="str">
        <f t="shared" si="110"/>
        <v>tier - 2</v>
      </c>
      <c r="N1184" s="27" t="str">
        <f t="shared" si="111"/>
        <v>tier - 2</v>
      </c>
      <c r="O1184" s="44" t="str">
        <f t="shared" si="112"/>
        <v>14-Jul-2001</v>
      </c>
      <c r="P1184" s="29">
        <f t="shared" si="113"/>
        <v>22</v>
      </c>
    </row>
    <row r="1185" spans="2:16" ht="15.75" customHeight="1" x14ac:dyDescent="0.3">
      <c r="B1185" s="12" t="s">
        <v>4248</v>
      </c>
      <c r="C1185" s="27">
        <v>1965</v>
      </c>
      <c r="D1185" s="13" t="s">
        <v>8316</v>
      </c>
      <c r="E1185" s="27">
        <v>5</v>
      </c>
      <c r="F1185" s="27">
        <v>0</v>
      </c>
      <c r="G1185" s="43">
        <v>9764.08</v>
      </c>
      <c r="H1185" s="27" t="s">
        <v>8311</v>
      </c>
      <c r="I1185" s="27" t="s">
        <v>8314</v>
      </c>
      <c r="J1185" s="27" t="s">
        <v>8317</v>
      </c>
      <c r="K1185" s="13" t="str">
        <f t="shared" si="108"/>
        <v>Sep</v>
      </c>
      <c r="L1185" s="27">
        <f t="shared" si="109"/>
        <v>1965</v>
      </c>
      <c r="M1185" s="27" t="str">
        <f t="shared" si="110"/>
        <v>tier - 3</v>
      </c>
      <c r="N1185" s="27" t="str">
        <f t="shared" si="111"/>
        <v>tier - 1</v>
      </c>
      <c r="O1185" s="44" t="str">
        <f t="shared" si="112"/>
        <v>5-Sep-1965</v>
      </c>
      <c r="P1185" s="29">
        <f t="shared" si="113"/>
        <v>58</v>
      </c>
    </row>
    <row r="1186" spans="2:16" ht="15.75" customHeight="1" x14ac:dyDescent="0.3">
      <c r="B1186" s="12" t="s">
        <v>4245</v>
      </c>
      <c r="C1186" s="27">
        <v>1973</v>
      </c>
      <c r="D1186" s="13" t="s">
        <v>8309</v>
      </c>
      <c r="E1186" s="27">
        <v>7</v>
      </c>
      <c r="F1186" s="27">
        <v>1</v>
      </c>
      <c r="G1186" s="43">
        <v>9778.35</v>
      </c>
      <c r="H1186" s="27" t="s">
        <v>8310</v>
      </c>
      <c r="I1186" s="27" t="s">
        <v>8310</v>
      </c>
      <c r="J1186" s="27" t="s">
        <v>8329</v>
      </c>
      <c r="K1186" s="13" t="str">
        <f t="shared" si="108"/>
        <v>Jul</v>
      </c>
      <c r="L1186" s="27">
        <f t="shared" si="109"/>
        <v>1973</v>
      </c>
      <c r="M1186" s="27" t="str">
        <f t="shared" si="110"/>
        <v>tier - 2</v>
      </c>
      <c r="N1186" s="27" t="str">
        <f t="shared" si="111"/>
        <v>tier - 2</v>
      </c>
      <c r="O1186" s="44" t="str">
        <f t="shared" si="112"/>
        <v>7-Jul-1973</v>
      </c>
      <c r="P1186" s="29">
        <f t="shared" si="113"/>
        <v>50</v>
      </c>
    </row>
    <row r="1187" spans="2:16" ht="15.75" customHeight="1" x14ac:dyDescent="0.3">
      <c r="B1187" s="12" t="s">
        <v>4241</v>
      </c>
      <c r="C1187" s="27">
        <v>1996</v>
      </c>
      <c r="D1187" s="13" t="s">
        <v>8319</v>
      </c>
      <c r="E1187" s="27">
        <v>8</v>
      </c>
      <c r="F1187" s="27">
        <v>0</v>
      </c>
      <c r="G1187" s="43">
        <v>9787.32</v>
      </c>
      <c r="H1187" s="27" t="s">
        <v>8310</v>
      </c>
      <c r="I1187" s="27" t="s">
        <v>8311</v>
      </c>
      <c r="J1187" s="27" t="s">
        <v>8330</v>
      </c>
      <c r="K1187" s="13" t="str">
        <f t="shared" si="108"/>
        <v>Aug</v>
      </c>
      <c r="L1187" s="27">
        <f t="shared" si="109"/>
        <v>1996</v>
      </c>
      <c r="M1187" s="27" t="str">
        <f t="shared" si="110"/>
        <v>tier - 2</v>
      </c>
      <c r="N1187" s="27" t="str">
        <f t="shared" si="111"/>
        <v>tier - 3</v>
      </c>
      <c r="O1187" s="44" t="str">
        <f t="shared" si="112"/>
        <v>8-Aug-1996</v>
      </c>
      <c r="P1187" s="29">
        <f t="shared" si="113"/>
        <v>27</v>
      </c>
    </row>
    <row r="1188" spans="2:16" ht="15.75" customHeight="1" x14ac:dyDescent="0.3">
      <c r="B1188" s="12" t="s">
        <v>4238</v>
      </c>
      <c r="C1188" s="27">
        <v>1977</v>
      </c>
      <c r="D1188" s="13" t="s">
        <v>8315</v>
      </c>
      <c r="E1188" s="27">
        <v>7</v>
      </c>
      <c r="F1188" s="27">
        <v>5</v>
      </c>
      <c r="G1188" s="43">
        <v>9788.8700000000008</v>
      </c>
      <c r="H1188" s="27" t="s">
        <v>8311</v>
      </c>
      <c r="I1188" s="27" t="s">
        <v>8310</v>
      </c>
      <c r="J1188" s="27" t="s">
        <v>8312</v>
      </c>
      <c r="K1188" s="13" t="str">
        <f t="shared" si="108"/>
        <v>Jun</v>
      </c>
      <c r="L1188" s="27">
        <f t="shared" si="109"/>
        <v>1977</v>
      </c>
      <c r="M1188" s="27" t="str">
        <f t="shared" si="110"/>
        <v>tier - 3</v>
      </c>
      <c r="N1188" s="27" t="str">
        <f t="shared" si="111"/>
        <v>tier - 2</v>
      </c>
      <c r="O1188" s="44" t="str">
        <f t="shared" si="112"/>
        <v>7-Jun-1977</v>
      </c>
      <c r="P1188" s="29">
        <f t="shared" si="113"/>
        <v>46</v>
      </c>
    </row>
    <row r="1189" spans="2:16" ht="15.75" customHeight="1" x14ac:dyDescent="0.3">
      <c r="B1189" s="12" t="s">
        <v>4234</v>
      </c>
      <c r="C1189" s="27">
        <v>1973</v>
      </c>
      <c r="D1189" s="13" t="s">
        <v>8316</v>
      </c>
      <c r="E1189" s="27">
        <v>17</v>
      </c>
      <c r="F1189" s="27">
        <v>2</v>
      </c>
      <c r="G1189" s="43">
        <v>9800.89</v>
      </c>
      <c r="H1189" s="27" t="s">
        <v>8310</v>
      </c>
      <c r="I1189" s="27" t="s">
        <v>8314</v>
      </c>
      <c r="J1189" s="27" t="s">
        <v>8312</v>
      </c>
      <c r="K1189" s="13" t="str">
        <f t="shared" si="108"/>
        <v>Sep</v>
      </c>
      <c r="L1189" s="27">
        <f t="shared" si="109"/>
        <v>1973</v>
      </c>
      <c r="M1189" s="27" t="str">
        <f t="shared" si="110"/>
        <v>tier - 2</v>
      </c>
      <c r="N1189" s="27" t="str">
        <f t="shared" si="111"/>
        <v>tier - 1</v>
      </c>
      <c r="O1189" s="44" t="str">
        <f t="shared" si="112"/>
        <v>17-Sep-1973</v>
      </c>
      <c r="P1189" s="29">
        <f t="shared" si="113"/>
        <v>50</v>
      </c>
    </row>
    <row r="1190" spans="2:16" ht="15.75" customHeight="1" x14ac:dyDescent="0.3">
      <c r="B1190" s="12" t="s">
        <v>4231</v>
      </c>
      <c r="C1190" s="27">
        <v>1972</v>
      </c>
      <c r="D1190" s="13" t="s">
        <v>8315</v>
      </c>
      <c r="E1190" s="27">
        <v>28</v>
      </c>
      <c r="F1190" s="27">
        <v>0</v>
      </c>
      <c r="G1190" s="43">
        <v>9819.25</v>
      </c>
      <c r="H1190" s="27" t="s">
        <v>8310</v>
      </c>
      <c r="I1190" s="27" t="s">
        <v>8310</v>
      </c>
      <c r="J1190" s="27" t="s">
        <v>8332</v>
      </c>
      <c r="K1190" s="13" t="str">
        <f t="shared" si="108"/>
        <v>Jun</v>
      </c>
      <c r="L1190" s="27">
        <f t="shared" si="109"/>
        <v>1972</v>
      </c>
      <c r="M1190" s="27" t="str">
        <f t="shared" si="110"/>
        <v>tier - 2</v>
      </c>
      <c r="N1190" s="27" t="str">
        <f t="shared" si="111"/>
        <v>tier - 2</v>
      </c>
      <c r="O1190" s="44" t="str">
        <f t="shared" si="112"/>
        <v>28-Jun-1972</v>
      </c>
      <c r="P1190" s="29">
        <f t="shared" si="113"/>
        <v>51</v>
      </c>
    </row>
    <row r="1191" spans="2:16" ht="15.75" customHeight="1" x14ac:dyDescent="0.3">
      <c r="B1191" s="12" t="s">
        <v>4228</v>
      </c>
      <c r="C1191" s="27">
        <v>1972</v>
      </c>
      <c r="D1191" s="13" t="s">
        <v>8316</v>
      </c>
      <c r="E1191" s="27">
        <v>26</v>
      </c>
      <c r="F1191" s="27">
        <v>0</v>
      </c>
      <c r="G1191" s="43">
        <v>9836.2099999999991</v>
      </c>
      <c r="H1191" s="27" t="s">
        <v>8310</v>
      </c>
      <c r="I1191" s="27" t="s">
        <v>8311</v>
      </c>
      <c r="J1191" s="27" t="s">
        <v>8332</v>
      </c>
      <c r="K1191" s="13" t="str">
        <f t="shared" si="108"/>
        <v>Sep</v>
      </c>
      <c r="L1191" s="27">
        <f t="shared" si="109"/>
        <v>1972</v>
      </c>
      <c r="M1191" s="27" t="str">
        <f t="shared" si="110"/>
        <v>tier - 2</v>
      </c>
      <c r="N1191" s="27" t="str">
        <f t="shared" si="111"/>
        <v>tier - 3</v>
      </c>
      <c r="O1191" s="44" t="str">
        <f t="shared" si="112"/>
        <v>26-Sep-1972</v>
      </c>
      <c r="P1191" s="29">
        <f t="shared" si="113"/>
        <v>51</v>
      </c>
    </row>
    <row r="1192" spans="2:16" ht="15.75" customHeight="1" x14ac:dyDescent="0.3">
      <c r="B1192" s="12" t="s">
        <v>4224</v>
      </c>
      <c r="C1192" s="27">
        <v>1992</v>
      </c>
      <c r="D1192" s="13" t="s">
        <v>8319</v>
      </c>
      <c r="E1192" s="27">
        <v>13</v>
      </c>
      <c r="F1192" s="27">
        <v>0</v>
      </c>
      <c r="G1192" s="43">
        <v>9844.4500000000007</v>
      </c>
      <c r="H1192" s="27" t="s">
        <v>8310</v>
      </c>
      <c r="I1192" s="27" t="s">
        <v>8314</v>
      </c>
      <c r="J1192" s="27" t="s">
        <v>8317</v>
      </c>
      <c r="K1192" s="13" t="str">
        <f t="shared" si="108"/>
        <v>Aug</v>
      </c>
      <c r="L1192" s="27">
        <f t="shared" si="109"/>
        <v>1992</v>
      </c>
      <c r="M1192" s="27" t="str">
        <f t="shared" si="110"/>
        <v>tier - 2</v>
      </c>
      <c r="N1192" s="27" t="str">
        <f t="shared" si="111"/>
        <v>tier - 1</v>
      </c>
      <c r="O1192" s="44" t="str">
        <f t="shared" si="112"/>
        <v>13-Aug-1992</v>
      </c>
      <c r="P1192" s="29">
        <f t="shared" si="113"/>
        <v>31</v>
      </c>
    </row>
    <row r="1193" spans="2:16" ht="15.75" customHeight="1" x14ac:dyDescent="0.3">
      <c r="B1193" s="12" t="s">
        <v>4220</v>
      </c>
      <c r="C1193" s="27">
        <v>1968</v>
      </c>
      <c r="D1193" s="13" t="s">
        <v>8313</v>
      </c>
      <c r="E1193" s="27">
        <v>4</v>
      </c>
      <c r="F1193" s="27">
        <v>0</v>
      </c>
      <c r="G1193" s="43">
        <v>9850.43</v>
      </c>
      <c r="H1193" s="27" t="s">
        <v>8311</v>
      </c>
      <c r="I1193" s="27" t="s">
        <v>8311</v>
      </c>
      <c r="J1193" s="27" t="s">
        <v>8321</v>
      </c>
      <c r="K1193" s="13" t="str">
        <f t="shared" si="108"/>
        <v>Nov</v>
      </c>
      <c r="L1193" s="27">
        <f t="shared" si="109"/>
        <v>1968</v>
      </c>
      <c r="M1193" s="27" t="str">
        <f t="shared" si="110"/>
        <v>tier - 3</v>
      </c>
      <c r="N1193" s="27" t="str">
        <f t="shared" si="111"/>
        <v>tier - 3</v>
      </c>
      <c r="O1193" s="44" t="str">
        <f t="shared" si="112"/>
        <v>4-Nov-1968</v>
      </c>
      <c r="P1193" s="29">
        <f t="shared" si="113"/>
        <v>55</v>
      </c>
    </row>
    <row r="1194" spans="2:16" ht="15.75" customHeight="1" x14ac:dyDescent="0.3">
      <c r="B1194" s="12" t="s">
        <v>4217</v>
      </c>
      <c r="C1194" s="27">
        <v>1971</v>
      </c>
      <c r="D1194" s="13" t="s">
        <v>8320</v>
      </c>
      <c r="E1194" s="27">
        <v>23</v>
      </c>
      <c r="F1194" s="27">
        <v>1</v>
      </c>
      <c r="G1194" s="43">
        <v>9855.1299999999992</v>
      </c>
      <c r="H1194" s="27" t="s">
        <v>8310</v>
      </c>
      <c r="I1194" s="27" t="s">
        <v>8311</v>
      </c>
      <c r="J1194" s="27" t="s">
        <v>8312</v>
      </c>
      <c r="K1194" s="13" t="str">
        <f t="shared" si="108"/>
        <v>Oct</v>
      </c>
      <c r="L1194" s="27">
        <f t="shared" si="109"/>
        <v>1971</v>
      </c>
      <c r="M1194" s="27" t="str">
        <f t="shared" si="110"/>
        <v>tier - 2</v>
      </c>
      <c r="N1194" s="27" t="str">
        <f t="shared" si="111"/>
        <v>tier - 3</v>
      </c>
      <c r="O1194" s="44" t="str">
        <f t="shared" si="112"/>
        <v>23-Oct-1971</v>
      </c>
      <c r="P1194" s="29">
        <f t="shared" si="113"/>
        <v>52</v>
      </c>
    </row>
    <row r="1195" spans="2:16" ht="15.75" customHeight="1" x14ac:dyDescent="0.3">
      <c r="B1195" s="12" t="s">
        <v>4213</v>
      </c>
      <c r="C1195" s="27">
        <v>1971</v>
      </c>
      <c r="D1195" s="13" t="s">
        <v>8309</v>
      </c>
      <c r="E1195" s="27">
        <v>17</v>
      </c>
      <c r="F1195" s="27">
        <v>1</v>
      </c>
      <c r="G1195" s="43">
        <v>9861.0300000000007</v>
      </c>
      <c r="H1195" s="27" t="s">
        <v>8310</v>
      </c>
      <c r="I1195" s="27" t="s">
        <v>8310</v>
      </c>
      <c r="J1195" s="27" t="s">
        <v>8321</v>
      </c>
      <c r="K1195" s="13" t="str">
        <f t="shared" si="108"/>
        <v>Jul</v>
      </c>
      <c r="L1195" s="27">
        <f t="shared" si="109"/>
        <v>1971</v>
      </c>
      <c r="M1195" s="27" t="str">
        <f t="shared" si="110"/>
        <v>tier - 2</v>
      </c>
      <c r="N1195" s="27" t="str">
        <f t="shared" si="111"/>
        <v>tier - 2</v>
      </c>
      <c r="O1195" s="44" t="str">
        <f t="shared" si="112"/>
        <v>17-Jul-1971</v>
      </c>
      <c r="P1195" s="29">
        <f t="shared" si="113"/>
        <v>52</v>
      </c>
    </row>
    <row r="1196" spans="2:16" ht="15.75" customHeight="1" x14ac:dyDescent="0.3">
      <c r="B1196" s="12" t="s">
        <v>4210</v>
      </c>
      <c r="C1196" s="27">
        <v>1969</v>
      </c>
      <c r="D1196" s="13" t="s">
        <v>8320</v>
      </c>
      <c r="E1196" s="27">
        <v>20</v>
      </c>
      <c r="F1196" s="27">
        <v>0</v>
      </c>
      <c r="G1196" s="43">
        <v>9863.4699999999993</v>
      </c>
      <c r="H1196" s="27" t="s">
        <v>8311</v>
      </c>
      <c r="I1196" s="27" t="s">
        <v>8311</v>
      </c>
      <c r="J1196" s="27" t="s">
        <v>8317</v>
      </c>
      <c r="K1196" s="13" t="str">
        <f t="shared" si="108"/>
        <v>Oct</v>
      </c>
      <c r="L1196" s="27">
        <f t="shared" si="109"/>
        <v>1969</v>
      </c>
      <c r="M1196" s="27" t="str">
        <f t="shared" si="110"/>
        <v>tier - 3</v>
      </c>
      <c r="N1196" s="27" t="str">
        <f t="shared" si="111"/>
        <v>tier - 3</v>
      </c>
      <c r="O1196" s="44" t="str">
        <f t="shared" si="112"/>
        <v>20-Oct-1969</v>
      </c>
      <c r="P1196" s="29">
        <f t="shared" si="113"/>
        <v>54</v>
      </c>
    </row>
    <row r="1197" spans="2:16" ht="15.75" customHeight="1" x14ac:dyDescent="0.3">
      <c r="B1197" s="12" t="s">
        <v>4207</v>
      </c>
      <c r="C1197" s="27">
        <v>1971</v>
      </c>
      <c r="D1197" s="13" t="s">
        <v>8313</v>
      </c>
      <c r="E1197" s="27">
        <v>9</v>
      </c>
      <c r="F1197" s="27">
        <v>0</v>
      </c>
      <c r="G1197" s="43">
        <v>9866.2999999999993</v>
      </c>
      <c r="H1197" s="27" t="s">
        <v>8310</v>
      </c>
      <c r="I1197" s="27" t="s">
        <v>8311</v>
      </c>
      <c r="J1197" s="27" t="s">
        <v>8329</v>
      </c>
      <c r="K1197" s="13" t="str">
        <f t="shared" si="108"/>
        <v>Nov</v>
      </c>
      <c r="L1197" s="27">
        <f t="shared" si="109"/>
        <v>1971</v>
      </c>
      <c r="M1197" s="27" t="str">
        <f t="shared" si="110"/>
        <v>tier - 2</v>
      </c>
      <c r="N1197" s="27" t="str">
        <f t="shared" si="111"/>
        <v>tier - 3</v>
      </c>
      <c r="O1197" s="44" t="str">
        <f t="shared" si="112"/>
        <v>9-Nov-1971</v>
      </c>
      <c r="P1197" s="29">
        <f t="shared" si="113"/>
        <v>52</v>
      </c>
    </row>
    <row r="1198" spans="2:16" ht="15.75" customHeight="1" x14ac:dyDescent="0.3">
      <c r="B1198" s="12" t="s">
        <v>4205</v>
      </c>
      <c r="C1198" s="27">
        <v>1969</v>
      </c>
      <c r="D1198" s="13" t="s">
        <v>8319</v>
      </c>
      <c r="E1198" s="27">
        <v>13</v>
      </c>
      <c r="F1198" s="27">
        <v>0</v>
      </c>
      <c r="G1198" s="43">
        <v>9869.81</v>
      </c>
      <c r="H1198" s="27" t="s">
        <v>8311</v>
      </c>
      <c r="I1198" s="27" t="s">
        <v>8311</v>
      </c>
      <c r="J1198" s="27" t="s">
        <v>8317</v>
      </c>
      <c r="K1198" s="13" t="str">
        <f t="shared" si="108"/>
        <v>Aug</v>
      </c>
      <c r="L1198" s="27">
        <f t="shared" si="109"/>
        <v>1969</v>
      </c>
      <c r="M1198" s="27" t="str">
        <f t="shared" si="110"/>
        <v>tier - 3</v>
      </c>
      <c r="N1198" s="27" t="str">
        <f t="shared" si="111"/>
        <v>tier - 3</v>
      </c>
      <c r="O1198" s="44" t="str">
        <f t="shared" si="112"/>
        <v>13-Aug-1969</v>
      </c>
      <c r="P1198" s="29">
        <f t="shared" si="113"/>
        <v>54</v>
      </c>
    </row>
    <row r="1199" spans="2:16" ht="15.75" customHeight="1" x14ac:dyDescent="0.3">
      <c r="B1199" s="12" t="s">
        <v>4202</v>
      </c>
      <c r="C1199" s="27">
        <v>1998</v>
      </c>
      <c r="D1199" s="13" t="s">
        <v>8309</v>
      </c>
      <c r="E1199" s="27">
        <v>6</v>
      </c>
      <c r="F1199" s="27">
        <v>0</v>
      </c>
      <c r="G1199" s="43">
        <v>9870.59</v>
      </c>
      <c r="H1199" s="27" t="s">
        <v>8310</v>
      </c>
      <c r="I1199" s="27" t="s">
        <v>8310</v>
      </c>
      <c r="J1199" s="27" t="s">
        <v>8330</v>
      </c>
      <c r="K1199" s="13" t="str">
        <f t="shared" si="108"/>
        <v>Jul</v>
      </c>
      <c r="L1199" s="27">
        <f t="shared" si="109"/>
        <v>1998</v>
      </c>
      <c r="M1199" s="27" t="str">
        <f t="shared" si="110"/>
        <v>tier - 2</v>
      </c>
      <c r="N1199" s="27" t="str">
        <f t="shared" si="111"/>
        <v>tier - 2</v>
      </c>
      <c r="O1199" s="44" t="str">
        <f t="shared" si="112"/>
        <v>6-Jul-1998</v>
      </c>
      <c r="P1199" s="29">
        <f t="shared" si="113"/>
        <v>25</v>
      </c>
    </row>
    <row r="1200" spans="2:16" ht="15.75" customHeight="1" x14ac:dyDescent="0.3">
      <c r="B1200" s="12" t="s">
        <v>4198</v>
      </c>
      <c r="C1200" s="27">
        <v>1971</v>
      </c>
      <c r="D1200" s="13" t="s">
        <v>8318</v>
      </c>
      <c r="E1200" s="27">
        <v>22</v>
      </c>
      <c r="F1200" s="27">
        <v>1</v>
      </c>
      <c r="G1200" s="43">
        <v>9872.7000000000007</v>
      </c>
      <c r="H1200" s="27" t="s">
        <v>8310</v>
      </c>
      <c r="I1200" s="27" t="s">
        <v>8310</v>
      </c>
      <c r="J1200" s="27" t="s">
        <v>8321</v>
      </c>
      <c r="K1200" s="13" t="str">
        <f t="shared" si="108"/>
        <v>Dec</v>
      </c>
      <c r="L1200" s="27">
        <f t="shared" si="109"/>
        <v>1971</v>
      </c>
      <c r="M1200" s="27" t="str">
        <f t="shared" si="110"/>
        <v>tier - 2</v>
      </c>
      <c r="N1200" s="27" t="str">
        <f t="shared" si="111"/>
        <v>tier - 2</v>
      </c>
      <c r="O1200" s="44" t="str">
        <f t="shared" si="112"/>
        <v>22-Dec-1971</v>
      </c>
      <c r="P1200" s="29">
        <f t="shared" si="113"/>
        <v>52</v>
      </c>
    </row>
    <row r="1201" spans="2:16" ht="15.75" customHeight="1" x14ac:dyDescent="0.3">
      <c r="B1201" s="12" t="s">
        <v>4194</v>
      </c>
      <c r="C1201" s="27">
        <v>1971</v>
      </c>
      <c r="D1201" s="13" t="s">
        <v>8309</v>
      </c>
      <c r="E1201" s="27">
        <v>3</v>
      </c>
      <c r="F1201" s="27">
        <v>0</v>
      </c>
      <c r="G1201" s="43">
        <v>9875.68</v>
      </c>
      <c r="H1201" s="27" t="s">
        <v>8310</v>
      </c>
      <c r="I1201" s="27" t="s">
        <v>8311</v>
      </c>
      <c r="J1201" s="27" t="s">
        <v>8329</v>
      </c>
      <c r="K1201" s="13" t="str">
        <f t="shared" si="108"/>
        <v>Jul</v>
      </c>
      <c r="L1201" s="27">
        <f t="shared" si="109"/>
        <v>1971</v>
      </c>
      <c r="M1201" s="27" t="str">
        <f t="shared" si="110"/>
        <v>tier - 2</v>
      </c>
      <c r="N1201" s="27" t="str">
        <f t="shared" si="111"/>
        <v>tier - 3</v>
      </c>
      <c r="O1201" s="44" t="str">
        <f t="shared" si="112"/>
        <v>3-Jul-1971</v>
      </c>
      <c r="P1201" s="29">
        <f t="shared" si="113"/>
        <v>52</v>
      </c>
    </row>
    <row r="1202" spans="2:16" ht="15.75" customHeight="1" x14ac:dyDescent="0.3">
      <c r="B1202" s="12" t="s">
        <v>4190</v>
      </c>
      <c r="C1202" s="27">
        <v>1971</v>
      </c>
      <c r="D1202" s="13" t="s">
        <v>8320</v>
      </c>
      <c r="E1202" s="27">
        <v>3</v>
      </c>
      <c r="F1202" s="27">
        <v>1</v>
      </c>
      <c r="G1202" s="43">
        <v>9877.61</v>
      </c>
      <c r="H1202" s="27" t="s">
        <v>8310</v>
      </c>
      <c r="I1202" s="27" t="s">
        <v>8314</v>
      </c>
      <c r="J1202" s="27" t="s">
        <v>8312</v>
      </c>
      <c r="K1202" s="13" t="str">
        <f t="shared" si="108"/>
        <v>Oct</v>
      </c>
      <c r="L1202" s="27">
        <f t="shared" si="109"/>
        <v>1971</v>
      </c>
      <c r="M1202" s="27" t="str">
        <f t="shared" si="110"/>
        <v>tier - 2</v>
      </c>
      <c r="N1202" s="27" t="str">
        <f t="shared" si="111"/>
        <v>tier - 1</v>
      </c>
      <c r="O1202" s="44" t="str">
        <f t="shared" si="112"/>
        <v>3-Oct-1971</v>
      </c>
      <c r="P1202" s="29">
        <f t="shared" si="113"/>
        <v>52</v>
      </c>
    </row>
    <row r="1203" spans="2:16" ht="15.75" customHeight="1" x14ac:dyDescent="0.3">
      <c r="B1203" s="12" t="s">
        <v>4186</v>
      </c>
      <c r="C1203" s="27">
        <v>1971</v>
      </c>
      <c r="D1203" s="13" t="s">
        <v>8313</v>
      </c>
      <c r="E1203" s="27">
        <v>8</v>
      </c>
      <c r="F1203" s="27">
        <v>1</v>
      </c>
      <c r="G1203" s="43">
        <v>9880.07</v>
      </c>
      <c r="H1203" s="27" t="s">
        <v>8310</v>
      </c>
      <c r="I1203" s="27" t="s">
        <v>8311</v>
      </c>
      <c r="J1203" s="27" t="s">
        <v>8321</v>
      </c>
      <c r="K1203" s="13" t="str">
        <f t="shared" si="108"/>
        <v>Nov</v>
      </c>
      <c r="L1203" s="27">
        <f t="shared" si="109"/>
        <v>1971</v>
      </c>
      <c r="M1203" s="27" t="str">
        <f t="shared" si="110"/>
        <v>tier - 2</v>
      </c>
      <c r="N1203" s="27" t="str">
        <f t="shared" si="111"/>
        <v>tier - 3</v>
      </c>
      <c r="O1203" s="44" t="str">
        <f t="shared" si="112"/>
        <v>8-Nov-1971</v>
      </c>
      <c r="P1203" s="29">
        <f t="shared" si="113"/>
        <v>52</v>
      </c>
    </row>
    <row r="1204" spans="2:16" ht="15.75" customHeight="1" x14ac:dyDescent="0.3">
      <c r="B1204" s="12" t="s">
        <v>4183</v>
      </c>
      <c r="C1204" s="27">
        <v>1966</v>
      </c>
      <c r="D1204" s="13" t="s">
        <v>8313</v>
      </c>
      <c r="E1204" s="27">
        <v>5</v>
      </c>
      <c r="F1204" s="27">
        <v>0</v>
      </c>
      <c r="G1204" s="43">
        <v>9890.23</v>
      </c>
      <c r="H1204" s="27" t="s">
        <v>8311</v>
      </c>
      <c r="I1204" s="27" t="s">
        <v>8311</v>
      </c>
      <c r="J1204" s="27" t="s">
        <v>8312</v>
      </c>
      <c r="K1204" s="13" t="str">
        <f t="shared" si="108"/>
        <v>Nov</v>
      </c>
      <c r="L1204" s="27">
        <f t="shared" si="109"/>
        <v>1966</v>
      </c>
      <c r="M1204" s="27" t="str">
        <f t="shared" si="110"/>
        <v>tier - 3</v>
      </c>
      <c r="N1204" s="27" t="str">
        <f t="shared" si="111"/>
        <v>tier - 3</v>
      </c>
      <c r="O1204" s="44" t="str">
        <f t="shared" si="112"/>
        <v>5-Nov-1966</v>
      </c>
      <c r="P1204" s="29">
        <f t="shared" si="113"/>
        <v>57</v>
      </c>
    </row>
    <row r="1205" spans="2:16" ht="15.75" customHeight="1" x14ac:dyDescent="0.3">
      <c r="B1205" s="12" t="s">
        <v>4180</v>
      </c>
      <c r="C1205" s="27">
        <v>1996</v>
      </c>
      <c r="D1205" s="13" t="s">
        <v>8309</v>
      </c>
      <c r="E1205" s="27">
        <v>8</v>
      </c>
      <c r="F1205" s="27">
        <v>0</v>
      </c>
      <c r="G1205" s="43">
        <v>9894.69</v>
      </c>
      <c r="H1205" s="27" t="s">
        <v>8310</v>
      </c>
      <c r="I1205" s="27" t="s">
        <v>8311</v>
      </c>
      <c r="J1205" s="27" t="s">
        <v>8317</v>
      </c>
      <c r="K1205" s="13" t="str">
        <f t="shared" si="108"/>
        <v>Jul</v>
      </c>
      <c r="L1205" s="27">
        <f t="shared" si="109"/>
        <v>1996</v>
      </c>
      <c r="M1205" s="27" t="str">
        <f t="shared" si="110"/>
        <v>tier - 2</v>
      </c>
      <c r="N1205" s="27" t="str">
        <f t="shared" si="111"/>
        <v>tier - 3</v>
      </c>
      <c r="O1205" s="44" t="str">
        <f t="shared" si="112"/>
        <v>8-Jul-1996</v>
      </c>
      <c r="P1205" s="29">
        <f t="shared" si="113"/>
        <v>27</v>
      </c>
    </row>
    <row r="1206" spans="2:16" ht="15.75" customHeight="1" x14ac:dyDescent="0.3">
      <c r="B1206" s="12" t="s">
        <v>4176</v>
      </c>
      <c r="C1206" s="27">
        <v>1962</v>
      </c>
      <c r="D1206" s="13" t="s">
        <v>8319</v>
      </c>
      <c r="E1206" s="27">
        <v>17</v>
      </c>
      <c r="F1206" s="27">
        <v>0</v>
      </c>
      <c r="G1206" s="43">
        <v>9907.83</v>
      </c>
      <c r="H1206" s="27" t="s">
        <v>8311</v>
      </c>
      <c r="I1206" s="27" t="s">
        <v>8310</v>
      </c>
      <c r="J1206" s="27" t="s">
        <v>8312</v>
      </c>
      <c r="K1206" s="13" t="str">
        <f t="shared" si="108"/>
        <v>Aug</v>
      </c>
      <c r="L1206" s="27">
        <f t="shared" si="109"/>
        <v>1962</v>
      </c>
      <c r="M1206" s="27" t="str">
        <f t="shared" si="110"/>
        <v>tier - 3</v>
      </c>
      <c r="N1206" s="27" t="str">
        <f t="shared" si="111"/>
        <v>tier - 2</v>
      </c>
      <c r="O1206" s="44" t="str">
        <f t="shared" si="112"/>
        <v>17-Aug-1962</v>
      </c>
      <c r="P1206" s="29">
        <f t="shared" si="113"/>
        <v>61</v>
      </c>
    </row>
    <row r="1207" spans="2:16" ht="15.75" customHeight="1" x14ac:dyDescent="0.3">
      <c r="B1207" s="12" t="s">
        <v>4172</v>
      </c>
      <c r="C1207" s="27">
        <v>1972</v>
      </c>
      <c r="D1207" s="13" t="s">
        <v>8316</v>
      </c>
      <c r="E1207" s="27">
        <v>14</v>
      </c>
      <c r="F1207" s="27">
        <v>1</v>
      </c>
      <c r="G1207" s="43">
        <v>9910.36</v>
      </c>
      <c r="H1207" s="27" t="s">
        <v>8310</v>
      </c>
      <c r="I1207" s="27" t="s">
        <v>8311</v>
      </c>
      <c r="J1207" s="27" t="s">
        <v>8317</v>
      </c>
      <c r="K1207" s="13" t="str">
        <f t="shared" si="108"/>
        <v>Sep</v>
      </c>
      <c r="L1207" s="27">
        <f t="shared" si="109"/>
        <v>1972</v>
      </c>
      <c r="M1207" s="27" t="str">
        <f t="shared" si="110"/>
        <v>tier - 2</v>
      </c>
      <c r="N1207" s="27" t="str">
        <f t="shared" si="111"/>
        <v>tier - 3</v>
      </c>
      <c r="O1207" s="44" t="str">
        <f t="shared" si="112"/>
        <v>14-Sep-1972</v>
      </c>
      <c r="P1207" s="29">
        <f t="shared" si="113"/>
        <v>51</v>
      </c>
    </row>
    <row r="1208" spans="2:16" ht="15.75" customHeight="1" x14ac:dyDescent="0.3">
      <c r="B1208" s="12" t="s">
        <v>4168</v>
      </c>
      <c r="C1208" s="27">
        <v>1985</v>
      </c>
      <c r="D1208" s="13" t="s">
        <v>8319</v>
      </c>
      <c r="E1208" s="27">
        <v>19</v>
      </c>
      <c r="F1208" s="27">
        <v>3</v>
      </c>
      <c r="G1208" s="43">
        <v>9930.64</v>
      </c>
      <c r="H1208" s="27" t="s">
        <v>8310</v>
      </c>
      <c r="I1208" s="27" t="s">
        <v>8311</v>
      </c>
      <c r="J1208" s="27" t="s">
        <v>8328</v>
      </c>
      <c r="K1208" s="13" t="str">
        <f t="shared" si="108"/>
        <v>Aug</v>
      </c>
      <c r="L1208" s="27">
        <f t="shared" si="109"/>
        <v>1985</v>
      </c>
      <c r="M1208" s="27" t="str">
        <f t="shared" si="110"/>
        <v>tier - 2</v>
      </c>
      <c r="N1208" s="27" t="str">
        <f t="shared" si="111"/>
        <v>tier - 3</v>
      </c>
      <c r="O1208" s="44" t="str">
        <f t="shared" si="112"/>
        <v>19-Aug-1985</v>
      </c>
      <c r="P1208" s="29">
        <f t="shared" si="113"/>
        <v>38</v>
      </c>
    </row>
    <row r="1209" spans="2:16" ht="15.75" customHeight="1" x14ac:dyDescent="0.3">
      <c r="B1209" s="12" t="s">
        <v>4165</v>
      </c>
      <c r="C1209" s="27">
        <v>1983</v>
      </c>
      <c r="D1209" s="13" t="s">
        <v>8318</v>
      </c>
      <c r="E1209" s="27">
        <v>3</v>
      </c>
      <c r="F1209" s="27">
        <v>3</v>
      </c>
      <c r="G1209" s="43">
        <v>9931.9599999999991</v>
      </c>
      <c r="H1209" s="27" t="s">
        <v>8310</v>
      </c>
      <c r="I1209" s="27" t="s">
        <v>8310</v>
      </c>
      <c r="J1209" s="27" t="s">
        <v>8317</v>
      </c>
      <c r="K1209" s="13" t="str">
        <f t="shared" si="108"/>
        <v>Dec</v>
      </c>
      <c r="L1209" s="27">
        <f t="shared" si="109"/>
        <v>1983</v>
      </c>
      <c r="M1209" s="27" t="str">
        <f t="shared" si="110"/>
        <v>tier - 2</v>
      </c>
      <c r="N1209" s="27" t="str">
        <f t="shared" si="111"/>
        <v>tier - 2</v>
      </c>
      <c r="O1209" s="44" t="str">
        <f t="shared" si="112"/>
        <v>3-Dec-1983</v>
      </c>
      <c r="P1209" s="29">
        <f t="shared" si="113"/>
        <v>40</v>
      </c>
    </row>
    <row r="1210" spans="2:16" ht="15.75" customHeight="1" x14ac:dyDescent="0.3">
      <c r="B1210" s="12" t="s">
        <v>4161</v>
      </c>
      <c r="C1210" s="27">
        <v>1964</v>
      </c>
      <c r="D1210" s="13" t="s">
        <v>8316</v>
      </c>
      <c r="E1210" s="27">
        <v>11</v>
      </c>
      <c r="F1210" s="27">
        <v>0</v>
      </c>
      <c r="G1210" s="43">
        <v>9933.44</v>
      </c>
      <c r="H1210" s="27" t="s">
        <v>8311</v>
      </c>
      <c r="I1210" s="27" t="s">
        <v>8311</v>
      </c>
      <c r="J1210" s="27" t="s">
        <v>8312</v>
      </c>
      <c r="K1210" s="13" t="str">
        <f t="shared" si="108"/>
        <v>Sep</v>
      </c>
      <c r="L1210" s="27">
        <f t="shared" si="109"/>
        <v>1964</v>
      </c>
      <c r="M1210" s="27" t="str">
        <f t="shared" si="110"/>
        <v>tier - 3</v>
      </c>
      <c r="N1210" s="27" t="str">
        <f t="shared" si="111"/>
        <v>tier - 3</v>
      </c>
      <c r="O1210" s="44" t="str">
        <f t="shared" si="112"/>
        <v>11-Sep-1964</v>
      </c>
      <c r="P1210" s="29">
        <f t="shared" si="113"/>
        <v>59</v>
      </c>
    </row>
    <row r="1211" spans="2:16" ht="15.75" customHeight="1" x14ac:dyDescent="0.3">
      <c r="B1211" s="12" t="s">
        <v>4158</v>
      </c>
      <c r="C1211" s="27">
        <v>1971</v>
      </c>
      <c r="D1211" s="13" t="s">
        <v>8318</v>
      </c>
      <c r="E1211" s="27">
        <v>26</v>
      </c>
      <c r="F1211" s="27">
        <v>1</v>
      </c>
      <c r="G1211" s="43">
        <v>9957.7199999999993</v>
      </c>
      <c r="H1211" s="27" t="s">
        <v>8310</v>
      </c>
      <c r="I1211" s="27" t="s">
        <v>8311</v>
      </c>
      <c r="J1211" s="27" t="s">
        <v>8327</v>
      </c>
      <c r="K1211" s="13" t="str">
        <f t="shared" si="108"/>
        <v>Dec</v>
      </c>
      <c r="L1211" s="27">
        <f t="shared" si="109"/>
        <v>1971</v>
      </c>
      <c r="M1211" s="27" t="str">
        <f t="shared" si="110"/>
        <v>tier - 2</v>
      </c>
      <c r="N1211" s="27" t="str">
        <f t="shared" si="111"/>
        <v>tier - 3</v>
      </c>
      <c r="O1211" s="44" t="str">
        <f t="shared" si="112"/>
        <v>26-Dec-1971</v>
      </c>
      <c r="P1211" s="29">
        <f t="shared" si="113"/>
        <v>52</v>
      </c>
    </row>
    <row r="1212" spans="2:16" ht="15.75" customHeight="1" x14ac:dyDescent="0.3">
      <c r="B1212" s="12" t="s">
        <v>4155</v>
      </c>
      <c r="C1212" s="27">
        <v>1971</v>
      </c>
      <c r="D1212" s="13" t="s">
        <v>8320</v>
      </c>
      <c r="E1212" s="27">
        <v>6</v>
      </c>
      <c r="F1212" s="27">
        <v>1</v>
      </c>
      <c r="G1212" s="43">
        <v>9964.06</v>
      </c>
      <c r="H1212" s="27" t="s">
        <v>8310</v>
      </c>
      <c r="I1212" s="27" t="s">
        <v>8310</v>
      </c>
      <c r="J1212" s="27" t="s">
        <v>8325</v>
      </c>
      <c r="K1212" s="13" t="str">
        <f t="shared" si="108"/>
        <v>Oct</v>
      </c>
      <c r="L1212" s="27">
        <f t="shared" si="109"/>
        <v>1971</v>
      </c>
      <c r="M1212" s="27" t="str">
        <f t="shared" si="110"/>
        <v>tier - 2</v>
      </c>
      <c r="N1212" s="27" t="str">
        <f t="shared" si="111"/>
        <v>tier - 2</v>
      </c>
      <c r="O1212" s="44" t="str">
        <f t="shared" si="112"/>
        <v>6-Oct-1971</v>
      </c>
      <c r="P1212" s="29">
        <f t="shared" si="113"/>
        <v>52</v>
      </c>
    </row>
    <row r="1213" spans="2:16" ht="15.75" customHeight="1" x14ac:dyDescent="0.3">
      <c r="B1213" s="12" t="s">
        <v>4151</v>
      </c>
      <c r="C1213" s="27">
        <v>1970</v>
      </c>
      <c r="D1213" s="13" t="s">
        <v>8319</v>
      </c>
      <c r="E1213" s="27">
        <v>11</v>
      </c>
      <c r="F1213" s="27">
        <v>0</v>
      </c>
      <c r="G1213" s="43">
        <v>9991.0400000000009</v>
      </c>
      <c r="H1213" s="27" t="s">
        <v>8310</v>
      </c>
      <c r="I1213" s="27" t="s">
        <v>8311</v>
      </c>
      <c r="J1213" s="27" t="s">
        <v>8317</v>
      </c>
      <c r="K1213" s="13" t="str">
        <f t="shared" si="108"/>
        <v>Aug</v>
      </c>
      <c r="L1213" s="27">
        <f t="shared" si="109"/>
        <v>1970</v>
      </c>
      <c r="M1213" s="27" t="str">
        <f t="shared" si="110"/>
        <v>tier - 2</v>
      </c>
      <c r="N1213" s="27" t="str">
        <f t="shared" si="111"/>
        <v>tier - 3</v>
      </c>
      <c r="O1213" s="44" t="str">
        <f t="shared" si="112"/>
        <v>11-Aug-1970</v>
      </c>
      <c r="P1213" s="29">
        <f t="shared" si="113"/>
        <v>53</v>
      </c>
    </row>
    <row r="1214" spans="2:16" ht="15.75" customHeight="1" x14ac:dyDescent="0.3">
      <c r="B1214" s="12" t="s">
        <v>4147</v>
      </c>
      <c r="C1214" s="27">
        <v>1988</v>
      </c>
      <c r="D1214" s="13" t="s">
        <v>8309</v>
      </c>
      <c r="E1214" s="27">
        <v>3</v>
      </c>
      <c r="F1214" s="27">
        <v>3</v>
      </c>
      <c r="G1214" s="43">
        <v>10011.44</v>
      </c>
      <c r="H1214" s="27" t="s">
        <v>8311</v>
      </c>
      <c r="I1214" s="27" t="s">
        <v>8311</v>
      </c>
      <c r="J1214" s="27" t="s">
        <v>8335</v>
      </c>
      <c r="K1214" s="13" t="str">
        <f t="shared" si="108"/>
        <v>Jul</v>
      </c>
      <c r="L1214" s="27">
        <f t="shared" si="109"/>
        <v>1988</v>
      </c>
      <c r="M1214" s="27" t="str">
        <f t="shared" si="110"/>
        <v>tier - 3</v>
      </c>
      <c r="N1214" s="27" t="str">
        <f t="shared" si="111"/>
        <v>tier - 3</v>
      </c>
      <c r="O1214" s="44" t="str">
        <f t="shared" si="112"/>
        <v>3-Jul-1988</v>
      </c>
      <c r="P1214" s="29">
        <f t="shared" si="113"/>
        <v>35</v>
      </c>
    </row>
    <row r="1215" spans="2:16" ht="15.75" customHeight="1" x14ac:dyDescent="0.3">
      <c r="B1215" s="12" t="s">
        <v>4144</v>
      </c>
      <c r="C1215" s="27">
        <v>1979</v>
      </c>
      <c r="D1215" s="13" t="s">
        <v>8318</v>
      </c>
      <c r="E1215" s="27">
        <v>28</v>
      </c>
      <c r="F1215" s="27">
        <v>2</v>
      </c>
      <c r="G1215" s="43">
        <v>10027.15</v>
      </c>
      <c r="H1215" s="27" t="s">
        <v>8311</v>
      </c>
      <c r="I1215" s="27" t="s">
        <v>8314</v>
      </c>
      <c r="J1215" s="27" t="s">
        <v>8332</v>
      </c>
      <c r="K1215" s="13" t="str">
        <f t="shared" si="108"/>
        <v>Dec</v>
      </c>
      <c r="L1215" s="27">
        <f t="shared" si="109"/>
        <v>1979</v>
      </c>
      <c r="M1215" s="27" t="str">
        <f t="shared" si="110"/>
        <v>tier - 3</v>
      </c>
      <c r="N1215" s="27" t="str">
        <f t="shared" si="111"/>
        <v>tier - 1</v>
      </c>
      <c r="O1215" s="44" t="str">
        <f t="shared" si="112"/>
        <v>28-Dec-1979</v>
      </c>
      <c r="P1215" s="29">
        <f t="shared" si="113"/>
        <v>44</v>
      </c>
    </row>
    <row r="1216" spans="2:16" ht="15.75" customHeight="1" x14ac:dyDescent="0.3">
      <c r="B1216" s="12" t="s">
        <v>4140</v>
      </c>
      <c r="C1216" s="27">
        <v>1974</v>
      </c>
      <c r="D1216" s="13" t="s">
        <v>8319</v>
      </c>
      <c r="E1216" s="27">
        <v>30</v>
      </c>
      <c r="F1216" s="27">
        <v>2</v>
      </c>
      <c r="G1216" s="43">
        <v>10043.25</v>
      </c>
      <c r="H1216" s="27" t="s">
        <v>8311</v>
      </c>
      <c r="I1216" s="27" t="s">
        <v>8310</v>
      </c>
      <c r="J1216" s="27" t="s">
        <v>8329</v>
      </c>
      <c r="K1216" s="13" t="str">
        <f t="shared" si="108"/>
        <v>Aug</v>
      </c>
      <c r="L1216" s="27">
        <f t="shared" si="109"/>
        <v>1974</v>
      </c>
      <c r="M1216" s="27" t="str">
        <f t="shared" si="110"/>
        <v>tier - 3</v>
      </c>
      <c r="N1216" s="27" t="str">
        <f t="shared" si="111"/>
        <v>tier - 2</v>
      </c>
      <c r="O1216" s="44" t="str">
        <f t="shared" si="112"/>
        <v>30-Aug-1974</v>
      </c>
      <c r="P1216" s="29">
        <f t="shared" si="113"/>
        <v>49</v>
      </c>
    </row>
    <row r="1217" spans="2:16" ht="15.75" customHeight="1" x14ac:dyDescent="0.3">
      <c r="B1217" s="12" t="s">
        <v>4137</v>
      </c>
      <c r="C1217" s="27">
        <v>1969</v>
      </c>
      <c r="D1217" s="13" t="s">
        <v>8319</v>
      </c>
      <c r="E1217" s="27">
        <v>22</v>
      </c>
      <c r="F1217" s="27">
        <v>1</v>
      </c>
      <c r="G1217" s="43">
        <v>10065.41</v>
      </c>
      <c r="H1217" s="27" t="s">
        <v>8311</v>
      </c>
      <c r="I1217" s="27" t="s">
        <v>8310</v>
      </c>
      <c r="J1217" s="27" t="s">
        <v>8321</v>
      </c>
      <c r="K1217" s="13" t="str">
        <f t="shared" si="108"/>
        <v>Aug</v>
      </c>
      <c r="L1217" s="27">
        <f t="shared" si="109"/>
        <v>1969</v>
      </c>
      <c r="M1217" s="27" t="str">
        <f t="shared" si="110"/>
        <v>tier - 3</v>
      </c>
      <c r="N1217" s="27" t="str">
        <f t="shared" si="111"/>
        <v>tier - 2</v>
      </c>
      <c r="O1217" s="44" t="str">
        <f t="shared" si="112"/>
        <v>22-Aug-1969</v>
      </c>
      <c r="P1217" s="29">
        <f t="shared" si="113"/>
        <v>54</v>
      </c>
    </row>
    <row r="1218" spans="2:16" ht="15.75" customHeight="1" x14ac:dyDescent="0.3">
      <c r="B1218" s="12" t="s">
        <v>4133</v>
      </c>
      <c r="C1218" s="27">
        <v>1969</v>
      </c>
      <c r="D1218" s="13" t="s">
        <v>8320</v>
      </c>
      <c r="E1218" s="27">
        <v>27</v>
      </c>
      <c r="F1218" s="27">
        <v>0</v>
      </c>
      <c r="G1218" s="43">
        <v>10072.06</v>
      </c>
      <c r="H1218" s="27" t="s">
        <v>8311</v>
      </c>
      <c r="I1218" s="27" t="s">
        <v>8314</v>
      </c>
      <c r="J1218" s="27" t="s">
        <v>8333</v>
      </c>
      <c r="K1218" s="13" t="str">
        <f t="shared" si="108"/>
        <v>Oct</v>
      </c>
      <c r="L1218" s="27">
        <f t="shared" si="109"/>
        <v>1969</v>
      </c>
      <c r="M1218" s="27" t="str">
        <f t="shared" si="110"/>
        <v>tier - 3</v>
      </c>
      <c r="N1218" s="27" t="str">
        <f t="shared" si="111"/>
        <v>tier - 1</v>
      </c>
      <c r="O1218" s="44" t="str">
        <f t="shared" si="112"/>
        <v>27-Oct-1969</v>
      </c>
      <c r="P1218" s="29">
        <f t="shared" si="113"/>
        <v>54</v>
      </c>
    </row>
    <row r="1219" spans="2:16" ht="15.75" customHeight="1" x14ac:dyDescent="0.3">
      <c r="B1219" s="12" t="s">
        <v>4129</v>
      </c>
      <c r="C1219" s="27">
        <v>1969</v>
      </c>
      <c r="D1219" s="13" t="s">
        <v>8309</v>
      </c>
      <c r="E1219" s="27">
        <v>3</v>
      </c>
      <c r="F1219" s="27">
        <v>1</v>
      </c>
      <c r="G1219" s="43">
        <v>10085.85</v>
      </c>
      <c r="H1219" s="27" t="s">
        <v>8311</v>
      </c>
      <c r="I1219" s="27" t="s">
        <v>8311</v>
      </c>
      <c r="J1219" s="27" t="s">
        <v>8321</v>
      </c>
      <c r="K1219" s="13" t="str">
        <f t="shared" ref="K1219:K1282" si="114">IF(D1219="?", "Sep",D1219)</f>
        <v>Jul</v>
      </c>
      <c r="L1219" s="27">
        <f t="shared" ref="L1219:L1282" si="115">IF(C1219="?","1983",C1219)</f>
        <v>1969</v>
      </c>
      <c r="M1219" s="27" t="str">
        <f t="shared" ref="M1219:M1282" si="116">IF(H1219="?", "tier - 2",H1219)</f>
        <v>tier - 3</v>
      </c>
      <c r="N1219" s="27" t="str">
        <f t="shared" ref="N1219:N1282" si="117">IF(I1219="?", "tier - 2", I1219)</f>
        <v>tier - 3</v>
      </c>
      <c r="O1219" s="44" t="str">
        <f t="shared" ref="O1219:O1282" si="118">CONCATENATE(E1219&amp;"-"&amp;K1219&amp;"-"&amp;L1219)</f>
        <v>3-Jul-1969</v>
      </c>
      <c r="P1219" s="29">
        <f t="shared" ref="P1219:P1282" si="119">2023-L1219</f>
        <v>54</v>
      </c>
    </row>
    <row r="1220" spans="2:16" ht="15.75" customHeight="1" x14ac:dyDescent="0.3">
      <c r="B1220" s="12" t="s">
        <v>4125</v>
      </c>
      <c r="C1220" s="27">
        <v>1976</v>
      </c>
      <c r="D1220" s="13" t="s">
        <v>8318</v>
      </c>
      <c r="E1220" s="27">
        <v>19</v>
      </c>
      <c r="F1220" s="27">
        <v>5</v>
      </c>
      <c r="G1220" s="43">
        <v>10096.969999999999</v>
      </c>
      <c r="H1220" s="27" t="s">
        <v>8311</v>
      </c>
      <c r="I1220" s="27" t="s">
        <v>8310</v>
      </c>
      <c r="J1220" s="27" t="s">
        <v>8321</v>
      </c>
      <c r="K1220" s="13" t="str">
        <f t="shared" si="114"/>
        <v>Dec</v>
      </c>
      <c r="L1220" s="27">
        <f t="shared" si="115"/>
        <v>1976</v>
      </c>
      <c r="M1220" s="27" t="str">
        <f t="shared" si="116"/>
        <v>tier - 3</v>
      </c>
      <c r="N1220" s="27" t="str">
        <f t="shared" si="117"/>
        <v>tier - 2</v>
      </c>
      <c r="O1220" s="44" t="str">
        <f t="shared" si="118"/>
        <v>19-Dec-1976</v>
      </c>
      <c r="P1220" s="29">
        <f t="shared" si="119"/>
        <v>47</v>
      </c>
    </row>
    <row r="1221" spans="2:16" ht="15.75" customHeight="1" x14ac:dyDescent="0.3">
      <c r="B1221" s="12" t="s">
        <v>4122</v>
      </c>
      <c r="C1221" s="27">
        <v>1972</v>
      </c>
      <c r="D1221" s="13" t="s">
        <v>8320</v>
      </c>
      <c r="E1221" s="27">
        <v>19</v>
      </c>
      <c r="F1221" s="27">
        <v>1</v>
      </c>
      <c r="G1221" s="43">
        <v>10106.129999999999</v>
      </c>
      <c r="H1221" s="27" t="s">
        <v>8311</v>
      </c>
      <c r="I1221" s="27" t="s">
        <v>8314</v>
      </c>
      <c r="J1221" s="27" t="s">
        <v>8329</v>
      </c>
      <c r="K1221" s="13" t="str">
        <f t="shared" si="114"/>
        <v>Oct</v>
      </c>
      <c r="L1221" s="27">
        <f t="shared" si="115"/>
        <v>1972</v>
      </c>
      <c r="M1221" s="27" t="str">
        <f t="shared" si="116"/>
        <v>tier - 3</v>
      </c>
      <c r="N1221" s="27" t="str">
        <f t="shared" si="117"/>
        <v>tier - 1</v>
      </c>
      <c r="O1221" s="44" t="str">
        <f t="shared" si="118"/>
        <v>19-Oct-1972</v>
      </c>
      <c r="P1221" s="29">
        <f t="shared" si="119"/>
        <v>51</v>
      </c>
    </row>
    <row r="1222" spans="2:16" ht="15.75" customHeight="1" x14ac:dyDescent="0.3">
      <c r="B1222" s="12" t="s">
        <v>4118</v>
      </c>
      <c r="C1222" s="27">
        <v>1972</v>
      </c>
      <c r="D1222" s="13" t="s">
        <v>8319</v>
      </c>
      <c r="E1222" s="27">
        <v>8</v>
      </c>
      <c r="F1222" s="27">
        <v>2</v>
      </c>
      <c r="G1222" s="43">
        <v>10107.219999999999</v>
      </c>
      <c r="H1222" s="27" t="s">
        <v>8311</v>
      </c>
      <c r="I1222" s="27" t="s">
        <v>8314</v>
      </c>
      <c r="J1222" s="27" t="s">
        <v>8312</v>
      </c>
      <c r="K1222" s="13" t="str">
        <f t="shared" si="114"/>
        <v>Aug</v>
      </c>
      <c r="L1222" s="27">
        <f t="shared" si="115"/>
        <v>1972</v>
      </c>
      <c r="M1222" s="27" t="str">
        <f t="shared" si="116"/>
        <v>tier - 3</v>
      </c>
      <c r="N1222" s="27" t="str">
        <f t="shared" si="117"/>
        <v>tier - 1</v>
      </c>
      <c r="O1222" s="44" t="str">
        <f t="shared" si="118"/>
        <v>8-Aug-1972</v>
      </c>
      <c r="P1222" s="29">
        <f t="shared" si="119"/>
        <v>51</v>
      </c>
    </row>
    <row r="1223" spans="2:16" ht="15.75" customHeight="1" x14ac:dyDescent="0.3">
      <c r="B1223" s="12" t="s">
        <v>4114</v>
      </c>
      <c r="C1223" s="27">
        <v>1975</v>
      </c>
      <c r="D1223" s="13" t="s">
        <v>8309</v>
      </c>
      <c r="E1223" s="27">
        <v>2</v>
      </c>
      <c r="F1223" s="27">
        <v>3</v>
      </c>
      <c r="G1223" s="43">
        <v>10115.01</v>
      </c>
      <c r="H1223" s="27" t="s">
        <v>8311</v>
      </c>
      <c r="I1223" s="27" t="s">
        <v>8311</v>
      </c>
      <c r="J1223" s="27" t="s">
        <v>8317</v>
      </c>
      <c r="K1223" s="13" t="str">
        <f t="shared" si="114"/>
        <v>Jul</v>
      </c>
      <c r="L1223" s="27">
        <f t="shared" si="115"/>
        <v>1975</v>
      </c>
      <c r="M1223" s="27" t="str">
        <f t="shared" si="116"/>
        <v>tier - 3</v>
      </c>
      <c r="N1223" s="27" t="str">
        <f t="shared" si="117"/>
        <v>tier - 3</v>
      </c>
      <c r="O1223" s="44" t="str">
        <f t="shared" si="118"/>
        <v>2-Jul-1975</v>
      </c>
      <c r="P1223" s="29">
        <f t="shared" si="119"/>
        <v>48</v>
      </c>
    </row>
    <row r="1224" spans="2:16" ht="15.75" customHeight="1" x14ac:dyDescent="0.3">
      <c r="B1224" s="12" t="s">
        <v>4110</v>
      </c>
      <c r="C1224" s="27">
        <v>1972</v>
      </c>
      <c r="D1224" s="13" t="s">
        <v>8313</v>
      </c>
      <c r="E1224" s="27">
        <v>16</v>
      </c>
      <c r="F1224" s="27">
        <v>2</v>
      </c>
      <c r="G1224" s="43">
        <v>10118.42</v>
      </c>
      <c r="H1224" s="27" t="s">
        <v>8311</v>
      </c>
      <c r="I1224" s="27" t="s">
        <v>8311</v>
      </c>
      <c r="J1224" s="27" t="s">
        <v>8321</v>
      </c>
      <c r="K1224" s="13" t="str">
        <f t="shared" si="114"/>
        <v>Nov</v>
      </c>
      <c r="L1224" s="27">
        <f t="shared" si="115"/>
        <v>1972</v>
      </c>
      <c r="M1224" s="27" t="str">
        <f t="shared" si="116"/>
        <v>tier - 3</v>
      </c>
      <c r="N1224" s="27" t="str">
        <f t="shared" si="117"/>
        <v>tier - 3</v>
      </c>
      <c r="O1224" s="44" t="str">
        <f t="shared" si="118"/>
        <v>16-Nov-1972</v>
      </c>
      <c r="P1224" s="29">
        <f t="shared" si="119"/>
        <v>51</v>
      </c>
    </row>
    <row r="1225" spans="2:16" ht="15.75" customHeight="1" x14ac:dyDescent="0.3">
      <c r="B1225" s="12" t="s">
        <v>4106</v>
      </c>
      <c r="C1225" s="27">
        <v>1997</v>
      </c>
      <c r="D1225" s="13" t="s">
        <v>8316</v>
      </c>
      <c r="E1225" s="27">
        <v>5</v>
      </c>
      <c r="F1225" s="27">
        <v>0</v>
      </c>
      <c r="G1225" s="43">
        <v>10139.84</v>
      </c>
      <c r="H1225" s="27" t="s">
        <v>8311</v>
      </c>
      <c r="I1225" s="27" t="s">
        <v>8310</v>
      </c>
      <c r="J1225" s="27" t="s">
        <v>8317</v>
      </c>
      <c r="K1225" s="13" t="str">
        <f t="shared" si="114"/>
        <v>Sep</v>
      </c>
      <c r="L1225" s="27">
        <f t="shared" si="115"/>
        <v>1997</v>
      </c>
      <c r="M1225" s="27" t="str">
        <f t="shared" si="116"/>
        <v>tier - 3</v>
      </c>
      <c r="N1225" s="27" t="str">
        <f t="shared" si="117"/>
        <v>tier - 2</v>
      </c>
      <c r="O1225" s="44" t="str">
        <f t="shared" si="118"/>
        <v>5-Sep-1997</v>
      </c>
      <c r="P1225" s="29">
        <f t="shared" si="119"/>
        <v>26</v>
      </c>
    </row>
    <row r="1226" spans="2:16" ht="15.75" customHeight="1" x14ac:dyDescent="0.3">
      <c r="B1226" s="12" t="s">
        <v>4103</v>
      </c>
      <c r="C1226" s="27">
        <v>1974</v>
      </c>
      <c r="D1226" s="13" t="s">
        <v>8318</v>
      </c>
      <c r="E1226" s="27">
        <v>30</v>
      </c>
      <c r="F1226" s="27">
        <v>3</v>
      </c>
      <c r="G1226" s="43">
        <v>10141.14</v>
      </c>
      <c r="H1226" s="27" t="s">
        <v>8311</v>
      </c>
      <c r="I1226" s="27" t="s">
        <v>8314</v>
      </c>
      <c r="J1226" s="27" t="s">
        <v>8326</v>
      </c>
      <c r="K1226" s="13" t="str">
        <f t="shared" si="114"/>
        <v>Dec</v>
      </c>
      <c r="L1226" s="27">
        <f t="shared" si="115"/>
        <v>1974</v>
      </c>
      <c r="M1226" s="27" t="str">
        <f t="shared" si="116"/>
        <v>tier - 3</v>
      </c>
      <c r="N1226" s="27" t="str">
        <f t="shared" si="117"/>
        <v>tier - 1</v>
      </c>
      <c r="O1226" s="44" t="str">
        <f t="shared" si="118"/>
        <v>30-Dec-1974</v>
      </c>
      <c r="P1226" s="29">
        <f t="shared" si="119"/>
        <v>49</v>
      </c>
    </row>
    <row r="1227" spans="2:16" ht="15.75" customHeight="1" x14ac:dyDescent="0.3">
      <c r="B1227" s="12" t="s">
        <v>4099</v>
      </c>
      <c r="C1227" s="27">
        <v>1981</v>
      </c>
      <c r="D1227" s="13" t="s">
        <v>8315</v>
      </c>
      <c r="E1227" s="27">
        <v>12</v>
      </c>
      <c r="F1227" s="27">
        <v>1</v>
      </c>
      <c r="G1227" s="43">
        <v>10146.129999999999</v>
      </c>
      <c r="H1227" s="27" t="s">
        <v>8311</v>
      </c>
      <c r="I1227" s="27" t="s">
        <v>8314</v>
      </c>
      <c r="J1227" s="27" t="s">
        <v>8328</v>
      </c>
      <c r="K1227" s="13" t="str">
        <f t="shared" si="114"/>
        <v>Jun</v>
      </c>
      <c r="L1227" s="27">
        <f t="shared" si="115"/>
        <v>1981</v>
      </c>
      <c r="M1227" s="27" t="str">
        <f t="shared" si="116"/>
        <v>tier - 3</v>
      </c>
      <c r="N1227" s="27" t="str">
        <f t="shared" si="117"/>
        <v>tier - 1</v>
      </c>
      <c r="O1227" s="44" t="str">
        <f t="shared" si="118"/>
        <v>12-Jun-1981</v>
      </c>
      <c r="P1227" s="29">
        <f t="shared" si="119"/>
        <v>42</v>
      </c>
    </row>
    <row r="1228" spans="2:16" ht="15.75" customHeight="1" x14ac:dyDescent="0.3">
      <c r="B1228" s="12" t="s">
        <v>4097</v>
      </c>
      <c r="C1228" s="27">
        <v>1973</v>
      </c>
      <c r="D1228" s="13" t="s">
        <v>8320</v>
      </c>
      <c r="E1228" s="27">
        <v>13</v>
      </c>
      <c r="F1228" s="27">
        <v>2</v>
      </c>
      <c r="G1228" s="43">
        <v>10156.780000000001</v>
      </c>
      <c r="H1228" s="27" t="s">
        <v>8311</v>
      </c>
      <c r="I1228" s="27" t="s">
        <v>8310</v>
      </c>
      <c r="J1228" s="27" t="s">
        <v>8317</v>
      </c>
      <c r="K1228" s="13" t="str">
        <f t="shared" si="114"/>
        <v>Oct</v>
      </c>
      <c r="L1228" s="27">
        <f t="shared" si="115"/>
        <v>1973</v>
      </c>
      <c r="M1228" s="27" t="str">
        <f t="shared" si="116"/>
        <v>tier - 3</v>
      </c>
      <c r="N1228" s="27" t="str">
        <f t="shared" si="117"/>
        <v>tier - 2</v>
      </c>
      <c r="O1228" s="44" t="str">
        <f t="shared" si="118"/>
        <v>13-Oct-1973</v>
      </c>
      <c r="P1228" s="29">
        <f t="shared" si="119"/>
        <v>50</v>
      </c>
    </row>
    <row r="1229" spans="2:16" ht="15.75" customHeight="1" x14ac:dyDescent="0.3">
      <c r="B1229" s="12" t="s">
        <v>4093</v>
      </c>
      <c r="C1229" s="27">
        <v>1972</v>
      </c>
      <c r="D1229" s="13" t="s">
        <v>8309</v>
      </c>
      <c r="E1229" s="27">
        <v>10</v>
      </c>
      <c r="F1229" s="27">
        <v>0</v>
      </c>
      <c r="G1229" s="43">
        <v>10160.870000000001</v>
      </c>
      <c r="H1229" s="27" t="s">
        <v>8311</v>
      </c>
      <c r="I1229" s="27" t="s">
        <v>8311</v>
      </c>
      <c r="J1229" s="27" t="s">
        <v>8328</v>
      </c>
      <c r="K1229" s="13" t="str">
        <f t="shared" si="114"/>
        <v>Jul</v>
      </c>
      <c r="L1229" s="27">
        <f t="shared" si="115"/>
        <v>1972</v>
      </c>
      <c r="M1229" s="27" t="str">
        <f t="shared" si="116"/>
        <v>tier - 3</v>
      </c>
      <c r="N1229" s="27" t="str">
        <f t="shared" si="117"/>
        <v>tier - 3</v>
      </c>
      <c r="O1229" s="44" t="str">
        <f t="shared" si="118"/>
        <v>10-Jul-1972</v>
      </c>
      <c r="P1229" s="29">
        <f t="shared" si="119"/>
        <v>51</v>
      </c>
    </row>
    <row r="1230" spans="2:16" ht="15.75" customHeight="1" x14ac:dyDescent="0.3">
      <c r="B1230" s="12" t="s">
        <v>4089</v>
      </c>
      <c r="C1230" s="27">
        <v>1985</v>
      </c>
      <c r="D1230" s="13" t="s">
        <v>8320</v>
      </c>
      <c r="E1230" s="27">
        <v>16</v>
      </c>
      <c r="F1230" s="27">
        <v>3</v>
      </c>
      <c r="G1230" s="43">
        <v>10191.82</v>
      </c>
      <c r="H1230" s="27" t="s">
        <v>8311</v>
      </c>
      <c r="I1230" s="27" t="s">
        <v>8310</v>
      </c>
      <c r="J1230" s="27" t="s">
        <v>8335</v>
      </c>
      <c r="K1230" s="13" t="str">
        <f t="shared" si="114"/>
        <v>Oct</v>
      </c>
      <c r="L1230" s="27">
        <f t="shared" si="115"/>
        <v>1985</v>
      </c>
      <c r="M1230" s="27" t="str">
        <f t="shared" si="116"/>
        <v>tier - 3</v>
      </c>
      <c r="N1230" s="27" t="str">
        <f t="shared" si="117"/>
        <v>tier - 2</v>
      </c>
      <c r="O1230" s="44" t="str">
        <f t="shared" si="118"/>
        <v>16-Oct-1985</v>
      </c>
      <c r="P1230" s="29">
        <f t="shared" si="119"/>
        <v>38</v>
      </c>
    </row>
    <row r="1231" spans="2:16" ht="15.75" customHeight="1" x14ac:dyDescent="0.3">
      <c r="B1231" s="12" t="s">
        <v>4085</v>
      </c>
      <c r="C1231" s="27">
        <v>1970</v>
      </c>
      <c r="D1231" s="13" t="s">
        <v>8318</v>
      </c>
      <c r="E1231" s="27">
        <v>24</v>
      </c>
      <c r="F1231" s="27">
        <v>0</v>
      </c>
      <c r="G1231" s="43">
        <v>10197.77</v>
      </c>
      <c r="H1231" s="27" t="s">
        <v>8311</v>
      </c>
      <c r="I1231" s="27" t="s">
        <v>8314</v>
      </c>
      <c r="J1231" s="27" t="s">
        <v>8329</v>
      </c>
      <c r="K1231" s="13" t="str">
        <f t="shared" si="114"/>
        <v>Dec</v>
      </c>
      <c r="L1231" s="27">
        <f t="shared" si="115"/>
        <v>1970</v>
      </c>
      <c r="M1231" s="27" t="str">
        <f t="shared" si="116"/>
        <v>tier - 3</v>
      </c>
      <c r="N1231" s="27" t="str">
        <f t="shared" si="117"/>
        <v>tier - 1</v>
      </c>
      <c r="O1231" s="44" t="str">
        <f t="shared" si="118"/>
        <v>24-Dec-1970</v>
      </c>
      <c r="P1231" s="29">
        <f t="shared" si="119"/>
        <v>53</v>
      </c>
    </row>
    <row r="1232" spans="2:16" ht="15.75" customHeight="1" x14ac:dyDescent="0.3">
      <c r="B1232" s="12" t="s">
        <v>4082</v>
      </c>
      <c r="C1232" s="27">
        <v>1967</v>
      </c>
      <c r="D1232" s="13" t="s">
        <v>8316</v>
      </c>
      <c r="E1232" s="27">
        <v>26</v>
      </c>
      <c r="F1232" s="27">
        <v>0</v>
      </c>
      <c r="G1232" s="43">
        <v>10214.64</v>
      </c>
      <c r="H1232" s="27" t="s">
        <v>8311</v>
      </c>
      <c r="I1232" s="27" t="s">
        <v>8310</v>
      </c>
      <c r="J1232" s="27" t="s">
        <v>8321</v>
      </c>
      <c r="K1232" s="13" t="str">
        <f t="shared" si="114"/>
        <v>Sep</v>
      </c>
      <c r="L1232" s="27">
        <f t="shared" si="115"/>
        <v>1967</v>
      </c>
      <c r="M1232" s="27" t="str">
        <f t="shared" si="116"/>
        <v>tier - 3</v>
      </c>
      <c r="N1232" s="27" t="str">
        <f t="shared" si="117"/>
        <v>tier - 2</v>
      </c>
      <c r="O1232" s="44" t="str">
        <f t="shared" si="118"/>
        <v>26-Sep-1967</v>
      </c>
      <c r="P1232" s="29">
        <f t="shared" si="119"/>
        <v>56</v>
      </c>
    </row>
    <row r="1233" spans="2:16" ht="15.75" customHeight="1" x14ac:dyDescent="0.3">
      <c r="B1233" s="12" t="s">
        <v>4079</v>
      </c>
      <c r="C1233" s="27">
        <v>1967</v>
      </c>
      <c r="D1233" s="13" t="s">
        <v>8315</v>
      </c>
      <c r="E1233" s="27">
        <v>28</v>
      </c>
      <c r="F1233" s="27">
        <v>0</v>
      </c>
      <c r="G1233" s="43">
        <v>10226.280000000001</v>
      </c>
      <c r="H1233" s="27" t="s">
        <v>8311</v>
      </c>
      <c r="I1233" s="27" t="s">
        <v>8311</v>
      </c>
      <c r="J1233" s="27" t="s">
        <v>8312</v>
      </c>
      <c r="K1233" s="13" t="str">
        <f t="shared" si="114"/>
        <v>Jun</v>
      </c>
      <c r="L1233" s="27">
        <f t="shared" si="115"/>
        <v>1967</v>
      </c>
      <c r="M1233" s="27" t="str">
        <f t="shared" si="116"/>
        <v>tier - 3</v>
      </c>
      <c r="N1233" s="27" t="str">
        <f t="shared" si="117"/>
        <v>tier - 3</v>
      </c>
      <c r="O1233" s="44" t="str">
        <f t="shared" si="118"/>
        <v>28-Jun-1967</v>
      </c>
      <c r="P1233" s="29">
        <f t="shared" si="119"/>
        <v>56</v>
      </c>
    </row>
    <row r="1234" spans="2:16" ht="15.75" customHeight="1" x14ac:dyDescent="0.3">
      <c r="B1234" s="12" t="s">
        <v>4075</v>
      </c>
      <c r="C1234" s="27">
        <v>1968</v>
      </c>
      <c r="D1234" s="13" t="s">
        <v>8316</v>
      </c>
      <c r="E1234" s="27">
        <v>23</v>
      </c>
      <c r="F1234" s="27">
        <v>0</v>
      </c>
      <c r="G1234" s="43">
        <v>10231.5</v>
      </c>
      <c r="H1234" s="27" t="s">
        <v>8311</v>
      </c>
      <c r="I1234" s="27" t="s">
        <v>8314</v>
      </c>
      <c r="J1234" s="27" t="s">
        <v>8317</v>
      </c>
      <c r="K1234" s="13" t="str">
        <f t="shared" si="114"/>
        <v>Sep</v>
      </c>
      <c r="L1234" s="27">
        <f t="shared" si="115"/>
        <v>1968</v>
      </c>
      <c r="M1234" s="27" t="str">
        <f t="shared" si="116"/>
        <v>tier - 3</v>
      </c>
      <c r="N1234" s="27" t="str">
        <f t="shared" si="117"/>
        <v>tier - 1</v>
      </c>
      <c r="O1234" s="44" t="str">
        <f t="shared" si="118"/>
        <v>23-Sep-1968</v>
      </c>
      <c r="P1234" s="29">
        <f t="shared" si="119"/>
        <v>55</v>
      </c>
    </row>
    <row r="1235" spans="2:16" ht="15.75" customHeight="1" x14ac:dyDescent="0.3">
      <c r="B1235" s="12" t="s">
        <v>4071</v>
      </c>
      <c r="C1235" s="27">
        <v>1975</v>
      </c>
      <c r="D1235" s="13" t="s">
        <v>8319</v>
      </c>
      <c r="E1235" s="27">
        <v>15</v>
      </c>
      <c r="F1235" s="27">
        <v>1</v>
      </c>
      <c r="G1235" s="43">
        <v>10259.129999999999</v>
      </c>
      <c r="H1235" s="27" t="s">
        <v>8311</v>
      </c>
      <c r="I1235" s="27" t="s">
        <v>8310</v>
      </c>
      <c r="J1235" s="27" t="s">
        <v>8321</v>
      </c>
      <c r="K1235" s="13" t="str">
        <f t="shared" si="114"/>
        <v>Aug</v>
      </c>
      <c r="L1235" s="27">
        <f t="shared" si="115"/>
        <v>1975</v>
      </c>
      <c r="M1235" s="27" t="str">
        <f t="shared" si="116"/>
        <v>tier - 3</v>
      </c>
      <c r="N1235" s="27" t="str">
        <f t="shared" si="117"/>
        <v>tier - 2</v>
      </c>
      <c r="O1235" s="44" t="str">
        <f t="shared" si="118"/>
        <v>15-Aug-1975</v>
      </c>
      <c r="P1235" s="29">
        <f t="shared" si="119"/>
        <v>48</v>
      </c>
    </row>
    <row r="1236" spans="2:16" ht="15.75" customHeight="1" x14ac:dyDescent="0.3">
      <c r="B1236" s="12" t="s">
        <v>4067</v>
      </c>
      <c r="C1236" s="27">
        <v>1973</v>
      </c>
      <c r="D1236" s="13" t="s">
        <v>8316</v>
      </c>
      <c r="E1236" s="27">
        <v>5</v>
      </c>
      <c r="F1236" s="27">
        <v>3</v>
      </c>
      <c r="G1236" s="43">
        <v>10264.44</v>
      </c>
      <c r="H1236" s="27" t="s">
        <v>8311</v>
      </c>
      <c r="I1236" s="27" t="s">
        <v>8310</v>
      </c>
      <c r="J1236" s="27" t="s">
        <v>8317</v>
      </c>
      <c r="K1236" s="13" t="str">
        <f t="shared" si="114"/>
        <v>Sep</v>
      </c>
      <c r="L1236" s="27">
        <f t="shared" si="115"/>
        <v>1973</v>
      </c>
      <c r="M1236" s="27" t="str">
        <f t="shared" si="116"/>
        <v>tier - 3</v>
      </c>
      <c r="N1236" s="27" t="str">
        <f t="shared" si="117"/>
        <v>tier - 2</v>
      </c>
      <c r="O1236" s="44" t="str">
        <f t="shared" si="118"/>
        <v>5-Sep-1973</v>
      </c>
      <c r="P1236" s="29">
        <f t="shared" si="119"/>
        <v>50</v>
      </c>
    </row>
    <row r="1237" spans="2:16" ht="15.75" customHeight="1" x14ac:dyDescent="0.3">
      <c r="B1237" s="12" t="s">
        <v>4065</v>
      </c>
      <c r="C1237" s="27">
        <v>1973</v>
      </c>
      <c r="D1237" s="13" t="s">
        <v>8313</v>
      </c>
      <c r="E1237" s="27">
        <v>27</v>
      </c>
      <c r="F1237" s="27">
        <v>3</v>
      </c>
      <c r="G1237" s="43">
        <v>10269.459999999999</v>
      </c>
      <c r="H1237" s="27" t="s">
        <v>8311</v>
      </c>
      <c r="I1237" s="27" t="s">
        <v>8311</v>
      </c>
      <c r="J1237" s="27" t="s">
        <v>8317</v>
      </c>
      <c r="K1237" s="13" t="str">
        <f t="shared" si="114"/>
        <v>Nov</v>
      </c>
      <c r="L1237" s="27">
        <f t="shared" si="115"/>
        <v>1973</v>
      </c>
      <c r="M1237" s="27" t="str">
        <f t="shared" si="116"/>
        <v>tier - 3</v>
      </c>
      <c r="N1237" s="27" t="str">
        <f t="shared" si="117"/>
        <v>tier - 3</v>
      </c>
      <c r="O1237" s="44" t="str">
        <f t="shared" si="118"/>
        <v>27-Nov-1973</v>
      </c>
      <c r="P1237" s="29">
        <f t="shared" si="119"/>
        <v>50</v>
      </c>
    </row>
    <row r="1238" spans="2:16" ht="15.75" customHeight="1" x14ac:dyDescent="0.3">
      <c r="B1238" s="12" t="s">
        <v>4062</v>
      </c>
      <c r="C1238" s="27">
        <v>1970</v>
      </c>
      <c r="D1238" s="13" t="s">
        <v>8315</v>
      </c>
      <c r="E1238" s="27">
        <v>21</v>
      </c>
      <c r="F1238" s="27">
        <v>0</v>
      </c>
      <c r="G1238" s="43">
        <v>10274.33</v>
      </c>
      <c r="H1238" s="27" t="s">
        <v>8311</v>
      </c>
      <c r="I1238" s="27" t="s">
        <v>8314</v>
      </c>
      <c r="J1238" s="27" t="s">
        <v>8329</v>
      </c>
      <c r="K1238" s="13" t="str">
        <f t="shared" si="114"/>
        <v>Jun</v>
      </c>
      <c r="L1238" s="27">
        <f t="shared" si="115"/>
        <v>1970</v>
      </c>
      <c r="M1238" s="27" t="str">
        <f t="shared" si="116"/>
        <v>tier - 3</v>
      </c>
      <c r="N1238" s="27" t="str">
        <f t="shared" si="117"/>
        <v>tier - 1</v>
      </c>
      <c r="O1238" s="44" t="str">
        <f t="shared" si="118"/>
        <v>21-Jun-1970</v>
      </c>
      <c r="P1238" s="29">
        <f t="shared" si="119"/>
        <v>53</v>
      </c>
    </row>
    <row r="1239" spans="2:16" ht="15.75" customHeight="1" x14ac:dyDescent="0.3">
      <c r="B1239" s="12" t="s">
        <v>4058</v>
      </c>
      <c r="C1239" s="27">
        <v>1988</v>
      </c>
      <c r="D1239" s="13" t="s">
        <v>8316</v>
      </c>
      <c r="E1239" s="27">
        <v>14</v>
      </c>
      <c r="F1239" s="27">
        <v>3</v>
      </c>
      <c r="G1239" s="43">
        <v>10276.99</v>
      </c>
      <c r="H1239" s="27" t="s">
        <v>8311</v>
      </c>
      <c r="I1239" s="27" t="s">
        <v>8314</v>
      </c>
      <c r="J1239" s="27" t="s">
        <v>8332</v>
      </c>
      <c r="K1239" s="13" t="str">
        <f t="shared" si="114"/>
        <v>Sep</v>
      </c>
      <c r="L1239" s="27">
        <f t="shared" si="115"/>
        <v>1988</v>
      </c>
      <c r="M1239" s="27" t="str">
        <f t="shared" si="116"/>
        <v>tier - 3</v>
      </c>
      <c r="N1239" s="27" t="str">
        <f t="shared" si="117"/>
        <v>tier - 1</v>
      </c>
      <c r="O1239" s="44" t="str">
        <f t="shared" si="118"/>
        <v>14-Sep-1988</v>
      </c>
      <c r="P1239" s="29">
        <f t="shared" si="119"/>
        <v>35</v>
      </c>
    </row>
    <row r="1240" spans="2:16" ht="15.75" customHeight="1" x14ac:dyDescent="0.3">
      <c r="B1240" s="12" t="s">
        <v>4055</v>
      </c>
      <c r="C1240" s="27">
        <v>1963</v>
      </c>
      <c r="D1240" s="13" t="s">
        <v>8316</v>
      </c>
      <c r="E1240" s="27">
        <v>24</v>
      </c>
      <c r="F1240" s="27">
        <v>0</v>
      </c>
      <c r="G1240" s="43">
        <v>10308.040000000001</v>
      </c>
      <c r="H1240" s="27" t="s">
        <v>8311</v>
      </c>
      <c r="I1240" s="27" t="s">
        <v>8314</v>
      </c>
      <c r="J1240" s="27" t="s">
        <v>8312</v>
      </c>
      <c r="K1240" s="13" t="str">
        <f t="shared" si="114"/>
        <v>Sep</v>
      </c>
      <c r="L1240" s="27">
        <f t="shared" si="115"/>
        <v>1963</v>
      </c>
      <c r="M1240" s="27" t="str">
        <f t="shared" si="116"/>
        <v>tier - 3</v>
      </c>
      <c r="N1240" s="27" t="str">
        <f t="shared" si="117"/>
        <v>tier - 1</v>
      </c>
      <c r="O1240" s="44" t="str">
        <f t="shared" si="118"/>
        <v>24-Sep-1963</v>
      </c>
      <c r="P1240" s="29">
        <f t="shared" si="119"/>
        <v>60</v>
      </c>
    </row>
    <row r="1241" spans="2:16" ht="15.75" customHeight="1" x14ac:dyDescent="0.3">
      <c r="B1241" s="12" t="s">
        <v>4052</v>
      </c>
      <c r="C1241" s="27">
        <v>1962</v>
      </c>
      <c r="D1241" s="13" t="s">
        <v>8309</v>
      </c>
      <c r="E1241" s="27">
        <v>12</v>
      </c>
      <c r="F1241" s="27">
        <v>0</v>
      </c>
      <c r="G1241" s="43">
        <v>10310.780000000001</v>
      </c>
      <c r="H1241" s="27" t="s">
        <v>8311</v>
      </c>
      <c r="I1241" s="27" t="s">
        <v>8311</v>
      </c>
      <c r="J1241" s="27" t="s">
        <v>8317</v>
      </c>
      <c r="K1241" s="13" t="str">
        <f t="shared" si="114"/>
        <v>Jul</v>
      </c>
      <c r="L1241" s="27">
        <f t="shared" si="115"/>
        <v>1962</v>
      </c>
      <c r="M1241" s="27" t="str">
        <f t="shared" si="116"/>
        <v>tier - 3</v>
      </c>
      <c r="N1241" s="27" t="str">
        <f t="shared" si="117"/>
        <v>tier - 3</v>
      </c>
      <c r="O1241" s="44" t="str">
        <f t="shared" si="118"/>
        <v>12-Jul-1962</v>
      </c>
      <c r="P1241" s="29">
        <f t="shared" si="119"/>
        <v>61</v>
      </c>
    </row>
    <row r="1242" spans="2:16" ht="15.75" customHeight="1" x14ac:dyDescent="0.3">
      <c r="B1242" s="12" t="s">
        <v>4048</v>
      </c>
      <c r="C1242" s="27">
        <v>1991</v>
      </c>
      <c r="D1242" s="13" t="s">
        <v>8313</v>
      </c>
      <c r="E1242" s="27">
        <v>17</v>
      </c>
      <c r="F1242" s="27">
        <v>3</v>
      </c>
      <c r="G1242" s="43">
        <v>10315.91</v>
      </c>
      <c r="H1242" s="27" t="s">
        <v>8311</v>
      </c>
      <c r="I1242" s="27" t="s">
        <v>8310</v>
      </c>
      <c r="J1242" s="27" t="s">
        <v>8317</v>
      </c>
      <c r="K1242" s="13" t="str">
        <f t="shared" si="114"/>
        <v>Nov</v>
      </c>
      <c r="L1242" s="27">
        <f t="shared" si="115"/>
        <v>1991</v>
      </c>
      <c r="M1242" s="27" t="str">
        <f t="shared" si="116"/>
        <v>tier - 3</v>
      </c>
      <c r="N1242" s="27" t="str">
        <f t="shared" si="117"/>
        <v>tier - 2</v>
      </c>
      <c r="O1242" s="44" t="str">
        <f t="shared" si="118"/>
        <v>17-Nov-1991</v>
      </c>
      <c r="P1242" s="29">
        <f t="shared" si="119"/>
        <v>32</v>
      </c>
    </row>
    <row r="1243" spans="2:16" ht="15.75" customHeight="1" x14ac:dyDescent="0.3">
      <c r="B1243" s="12" t="s">
        <v>4044</v>
      </c>
      <c r="C1243" s="27">
        <v>1991</v>
      </c>
      <c r="D1243" s="13" t="s">
        <v>8319</v>
      </c>
      <c r="E1243" s="27">
        <v>21</v>
      </c>
      <c r="F1243" s="27">
        <v>3</v>
      </c>
      <c r="G1243" s="43">
        <v>10322.9</v>
      </c>
      <c r="H1243" s="27" t="s">
        <v>8311</v>
      </c>
      <c r="I1243" s="27" t="s">
        <v>8314</v>
      </c>
      <c r="J1243" s="27" t="s">
        <v>8335</v>
      </c>
      <c r="K1243" s="13" t="str">
        <f t="shared" si="114"/>
        <v>Aug</v>
      </c>
      <c r="L1243" s="27">
        <f t="shared" si="115"/>
        <v>1991</v>
      </c>
      <c r="M1243" s="27" t="str">
        <f t="shared" si="116"/>
        <v>tier - 3</v>
      </c>
      <c r="N1243" s="27" t="str">
        <f t="shared" si="117"/>
        <v>tier - 1</v>
      </c>
      <c r="O1243" s="44" t="str">
        <f t="shared" si="118"/>
        <v>21-Aug-1991</v>
      </c>
      <c r="P1243" s="29">
        <f t="shared" si="119"/>
        <v>32</v>
      </c>
    </row>
    <row r="1244" spans="2:16" ht="15.75" customHeight="1" x14ac:dyDescent="0.3">
      <c r="B1244" s="12" t="s">
        <v>4041</v>
      </c>
      <c r="C1244" s="27">
        <v>1970</v>
      </c>
      <c r="D1244" s="13" t="s">
        <v>8318</v>
      </c>
      <c r="E1244" s="27">
        <v>1</v>
      </c>
      <c r="F1244" s="27">
        <v>2</v>
      </c>
      <c r="G1244" s="43">
        <v>10325.209999999999</v>
      </c>
      <c r="H1244" s="27" t="s">
        <v>8311</v>
      </c>
      <c r="I1244" s="27" t="s">
        <v>8311</v>
      </c>
      <c r="J1244" s="27" t="s">
        <v>8321</v>
      </c>
      <c r="K1244" s="13" t="str">
        <f t="shared" si="114"/>
        <v>Dec</v>
      </c>
      <c r="L1244" s="27">
        <f t="shared" si="115"/>
        <v>1970</v>
      </c>
      <c r="M1244" s="27" t="str">
        <f t="shared" si="116"/>
        <v>tier - 3</v>
      </c>
      <c r="N1244" s="27" t="str">
        <f t="shared" si="117"/>
        <v>tier - 3</v>
      </c>
      <c r="O1244" s="44" t="str">
        <f t="shared" si="118"/>
        <v>1-Dec-1970</v>
      </c>
      <c r="P1244" s="29">
        <f t="shared" si="119"/>
        <v>53</v>
      </c>
    </row>
    <row r="1245" spans="2:16" ht="15.75" customHeight="1" x14ac:dyDescent="0.3">
      <c r="B1245" s="12" t="s">
        <v>4039</v>
      </c>
      <c r="C1245" s="27">
        <v>1982</v>
      </c>
      <c r="D1245" s="13" t="s">
        <v>8309</v>
      </c>
      <c r="E1245" s="27">
        <v>21</v>
      </c>
      <c r="F1245" s="27">
        <v>3</v>
      </c>
      <c r="G1245" s="43">
        <v>10329.06</v>
      </c>
      <c r="H1245" s="27" t="s">
        <v>8311</v>
      </c>
      <c r="I1245" s="27" t="s">
        <v>8314</v>
      </c>
      <c r="J1245" s="27" t="s">
        <v>8332</v>
      </c>
      <c r="K1245" s="13" t="str">
        <f t="shared" si="114"/>
        <v>Jul</v>
      </c>
      <c r="L1245" s="27">
        <f t="shared" si="115"/>
        <v>1982</v>
      </c>
      <c r="M1245" s="27" t="str">
        <f t="shared" si="116"/>
        <v>tier - 3</v>
      </c>
      <c r="N1245" s="27" t="str">
        <f t="shared" si="117"/>
        <v>tier - 1</v>
      </c>
      <c r="O1245" s="44" t="str">
        <f t="shared" si="118"/>
        <v>21-Jul-1982</v>
      </c>
      <c r="P1245" s="29">
        <f t="shared" si="119"/>
        <v>41</v>
      </c>
    </row>
    <row r="1246" spans="2:16" ht="15.75" customHeight="1" x14ac:dyDescent="0.3">
      <c r="B1246" s="12" t="s">
        <v>4035</v>
      </c>
      <c r="C1246" s="27">
        <v>1968</v>
      </c>
      <c r="D1246" s="13" t="s">
        <v>8309</v>
      </c>
      <c r="E1246" s="27">
        <v>19</v>
      </c>
      <c r="F1246" s="27">
        <v>0</v>
      </c>
      <c r="G1246" s="43">
        <v>10338.93</v>
      </c>
      <c r="H1246" s="27" t="s">
        <v>8311</v>
      </c>
      <c r="I1246" s="27" t="s">
        <v>8314</v>
      </c>
      <c r="J1246" s="27" t="s">
        <v>8312</v>
      </c>
      <c r="K1246" s="13" t="str">
        <f t="shared" si="114"/>
        <v>Jul</v>
      </c>
      <c r="L1246" s="27">
        <f t="shared" si="115"/>
        <v>1968</v>
      </c>
      <c r="M1246" s="27" t="str">
        <f t="shared" si="116"/>
        <v>tier - 3</v>
      </c>
      <c r="N1246" s="27" t="str">
        <f t="shared" si="117"/>
        <v>tier - 1</v>
      </c>
      <c r="O1246" s="44" t="str">
        <f t="shared" si="118"/>
        <v>19-Jul-1968</v>
      </c>
      <c r="P1246" s="29">
        <f t="shared" si="119"/>
        <v>55</v>
      </c>
    </row>
    <row r="1247" spans="2:16" ht="15.75" customHeight="1" x14ac:dyDescent="0.3">
      <c r="B1247" s="12" t="s">
        <v>4031</v>
      </c>
      <c r="C1247" s="27">
        <v>1973</v>
      </c>
      <c r="D1247" s="13" t="s">
        <v>8319</v>
      </c>
      <c r="E1247" s="27">
        <v>8</v>
      </c>
      <c r="F1247" s="27">
        <v>0</v>
      </c>
      <c r="G1247" s="43">
        <v>10345.93</v>
      </c>
      <c r="H1247" s="27" t="s">
        <v>8311</v>
      </c>
      <c r="I1247" s="27" t="s">
        <v>8310</v>
      </c>
      <c r="J1247" s="27" t="s">
        <v>8332</v>
      </c>
      <c r="K1247" s="13" t="str">
        <f t="shared" si="114"/>
        <v>Aug</v>
      </c>
      <c r="L1247" s="27">
        <f t="shared" si="115"/>
        <v>1973</v>
      </c>
      <c r="M1247" s="27" t="str">
        <f t="shared" si="116"/>
        <v>tier - 3</v>
      </c>
      <c r="N1247" s="27" t="str">
        <f t="shared" si="117"/>
        <v>tier - 2</v>
      </c>
      <c r="O1247" s="44" t="str">
        <f t="shared" si="118"/>
        <v>8-Aug-1973</v>
      </c>
      <c r="P1247" s="29">
        <f t="shared" si="119"/>
        <v>50</v>
      </c>
    </row>
    <row r="1248" spans="2:16" ht="15.75" customHeight="1" x14ac:dyDescent="0.3">
      <c r="B1248" s="12" t="s">
        <v>4028</v>
      </c>
      <c r="C1248" s="27">
        <v>1974</v>
      </c>
      <c r="D1248" s="13" t="s">
        <v>8316</v>
      </c>
      <c r="E1248" s="27">
        <v>29</v>
      </c>
      <c r="F1248" s="27">
        <v>0</v>
      </c>
      <c r="G1248" s="43">
        <v>10352.48</v>
      </c>
      <c r="H1248" s="27" t="s">
        <v>8311</v>
      </c>
      <c r="I1248" s="27" t="s">
        <v>8314</v>
      </c>
      <c r="J1248" s="27" t="s">
        <v>8317</v>
      </c>
      <c r="K1248" s="13" t="str">
        <f t="shared" si="114"/>
        <v>Sep</v>
      </c>
      <c r="L1248" s="27">
        <f t="shared" si="115"/>
        <v>1974</v>
      </c>
      <c r="M1248" s="27" t="str">
        <f t="shared" si="116"/>
        <v>tier - 3</v>
      </c>
      <c r="N1248" s="27" t="str">
        <f t="shared" si="117"/>
        <v>tier - 1</v>
      </c>
      <c r="O1248" s="44" t="str">
        <f t="shared" si="118"/>
        <v>29-Sep-1974</v>
      </c>
      <c r="P1248" s="29">
        <f t="shared" si="119"/>
        <v>49</v>
      </c>
    </row>
    <row r="1249" spans="2:16" ht="15.75" customHeight="1" x14ac:dyDescent="0.3">
      <c r="B1249" s="12" t="s">
        <v>4024</v>
      </c>
      <c r="C1249" s="27">
        <v>1969</v>
      </c>
      <c r="D1249" s="13" t="s">
        <v>8315</v>
      </c>
      <c r="E1249" s="27">
        <v>17</v>
      </c>
      <c r="F1249" s="27">
        <v>0</v>
      </c>
      <c r="G1249" s="43">
        <v>10355.64</v>
      </c>
      <c r="H1249" s="27" t="s">
        <v>8311</v>
      </c>
      <c r="I1249" s="27" t="s">
        <v>8314</v>
      </c>
      <c r="J1249" s="27" t="s">
        <v>8317</v>
      </c>
      <c r="K1249" s="13" t="str">
        <f t="shared" si="114"/>
        <v>Jun</v>
      </c>
      <c r="L1249" s="27">
        <f t="shared" si="115"/>
        <v>1969</v>
      </c>
      <c r="M1249" s="27" t="str">
        <f t="shared" si="116"/>
        <v>tier - 3</v>
      </c>
      <c r="N1249" s="27" t="str">
        <f t="shared" si="117"/>
        <v>tier - 1</v>
      </c>
      <c r="O1249" s="44" t="str">
        <f t="shared" si="118"/>
        <v>17-Jun-1969</v>
      </c>
      <c r="P1249" s="29">
        <f t="shared" si="119"/>
        <v>54</v>
      </c>
    </row>
    <row r="1250" spans="2:16" ht="15.75" customHeight="1" x14ac:dyDescent="0.3">
      <c r="B1250" s="12" t="s">
        <v>4020</v>
      </c>
      <c r="C1250" s="27">
        <v>1971</v>
      </c>
      <c r="D1250" s="13" t="s">
        <v>8316</v>
      </c>
      <c r="E1250" s="27">
        <v>6</v>
      </c>
      <c r="F1250" s="27">
        <v>0</v>
      </c>
      <c r="G1250" s="43">
        <v>10356.67</v>
      </c>
      <c r="H1250" s="27" t="s">
        <v>8311</v>
      </c>
      <c r="I1250" s="27" t="s">
        <v>8314</v>
      </c>
      <c r="J1250" s="27" t="s">
        <v>8328</v>
      </c>
      <c r="K1250" s="13" t="str">
        <f t="shared" si="114"/>
        <v>Sep</v>
      </c>
      <c r="L1250" s="27">
        <f t="shared" si="115"/>
        <v>1971</v>
      </c>
      <c r="M1250" s="27" t="str">
        <f t="shared" si="116"/>
        <v>tier - 3</v>
      </c>
      <c r="N1250" s="27" t="str">
        <f t="shared" si="117"/>
        <v>tier - 1</v>
      </c>
      <c r="O1250" s="44" t="str">
        <f t="shared" si="118"/>
        <v>6-Sep-1971</v>
      </c>
      <c r="P1250" s="29">
        <f t="shared" si="119"/>
        <v>52</v>
      </c>
    </row>
    <row r="1251" spans="2:16" ht="15.75" customHeight="1" x14ac:dyDescent="0.3">
      <c r="B1251" s="12" t="s">
        <v>4016</v>
      </c>
      <c r="C1251" s="27">
        <v>1973</v>
      </c>
      <c r="D1251" s="13" t="s">
        <v>8316</v>
      </c>
      <c r="E1251" s="27">
        <v>29</v>
      </c>
      <c r="F1251" s="27">
        <v>2</v>
      </c>
      <c r="G1251" s="43">
        <v>10370.91</v>
      </c>
      <c r="H1251" s="27" t="s">
        <v>8311</v>
      </c>
      <c r="I1251" s="27" t="s">
        <v>8311</v>
      </c>
      <c r="J1251" s="27" t="s">
        <v>8329</v>
      </c>
      <c r="K1251" s="13" t="str">
        <f t="shared" si="114"/>
        <v>Sep</v>
      </c>
      <c r="L1251" s="27">
        <f t="shared" si="115"/>
        <v>1973</v>
      </c>
      <c r="M1251" s="27" t="str">
        <f t="shared" si="116"/>
        <v>tier - 3</v>
      </c>
      <c r="N1251" s="27" t="str">
        <f t="shared" si="117"/>
        <v>tier - 3</v>
      </c>
      <c r="O1251" s="44" t="str">
        <f t="shared" si="118"/>
        <v>29-Sep-1973</v>
      </c>
      <c r="P1251" s="29">
        <f t="shared" si="119"/>
        <v>50</v>
      </c>
    </row>
    <row r="1252" spans="2:16" ht="15.75" customHeight="1" x14ac:dyDescent="0.3">
      <c r="B1252" s="12" t="s">
        <v>4012</v>
      </c>
      <c r="C1252" s="27">
        <v>1973</v>
      </c>
      <c r="D1252" s="13" t="s">
        <v>8316</v>
      </c>
      <c r="E1252" s="27">
        <v>19</v>
      </c>
      <c r="F1252" s="27">
        <v>3</v>
      </c>
      <c r="G1252" s="43">
        <v>10381.48</v>
      </c>
      <c r="H1252" s="27" t="s">
        <v>8311</v>
      </c>
      <c r="I1252" s="27" t="s">
        <v>8311</v>
      </c>
      <c r="J1252" s="27" t="s">
        <v>8312</v>
      </c>
      <c r="K1252" s="13" t="str">
        <f t="shared" si="114"/>
        <v>Sep</v>
      </c>
      <c r="L1252" s="27">
        <f t="shared" si="115"/>
        <v>1973</v>
      </c>
      <c r="M1252" s="27" t="str">
        <f t="shared" si="116"/>
        <v>tier - 3</v>
      </c>
      <c r="N1252" s="27" t="str">
        <f t="shared" si="117"/>
        <v>tier - 3</v>
      </c>
      <c r="O1252" s="44" t="str">
        <f t="shared" si="118"/>
        <v>19-Sep-1973</v>
      </c>
      <c r="P1252" s="29">
        <f t="shared" si="119"/>
        <v>50</v>
      </c>
    </row>
    <row r="1253" spans="2:16" ht="15.75" customHeight="1" x14ac:dyDescent="0.3">
      <c r="B1253" s="12" t="s">
        <v>4009</v>
      </c>
      <c r="C1253" s="27">
        <v>1969</v>
      </c>
      <c r="D1253" s="13" t="s">
        <v>8309</v>
      </c>
      <c r="E1253" s="27">
        <v>7</v>
      </c>
      <c r="F1253" s="27">
        <v>0</v>
      </c>
      <c r="G1253" s="43">
        <v>10403.27</v>
      </c>
      <c r="H1253" s="27" t="s">
        <v>8311</v>
      </c>
      <c r="I1253" s="27" t="s">
        <v>8310</v>
      </c>
      <c r="J1253" s="27" t="s">
        <v>8334</v>
      </c>
      <c r="K1253" s="13" t="str">
        <f t="shared" si="114"/>
        <v>Jul</v>
      </c>
      <c r="L1253" s="27">
        <f t="shared" si="115"/>
        <v>1969</v>
      </c>
      <c r="M1253" s="27" t="str">
        <f t="shared" si="116"/>
        <v>tier - 3</v>
      </c>
      <c r="N1253" s="27" t="str">
        <f t="shared" si="117"/>
        <v>tier - 2</v>
      </c>
      <c r="O1253" s="44" t="str">
        <f t="shared" si="118"/>
        <v>7-Jul-1969</v>
      </c>
      <c r="P1253" s="29">
        <f t="shared" si="119"/>
        <v>54</v>
      </c>
    </row>
    <row r="1254" spans="2:16" ht="15.75" customHeight="1" x14ac:dyDescent="0.3">
      <c r="B1254" s="12" t="s">
        <v>4006</v>
      </c>
      <c r="C1254" s="27">
        <v>1975</v>
      </c>
      <c r="D1254" s="13" t="s">
        <v>8315</v>
      </c>
      <c r="E1254" s="27">
        <v>5</v>
      </c>
      <c r="F1254" s="27">
        <v>4</v>
      </c>
      <c r="G1254" s="43">
        <v>10407.09</v>
      </c>
      <c r="H1254" s="27" t="s">
        <v>8311</v>
      </c>
      <c r="I1254" s="27" t="s">
        <v>8314</v>
      </c>
      <c r="J1254" s="27" t="s">
        <v>8324</v>
      </c>
      <c r="K1254" s="13" t="str">
        <f t="shared" si="114"/>
        <v>Jun</v>
      </c>
      <c r="L1254" s="27">
        <f t="shared" si="115"/>
        <v>1975</v>
      </c>
      <c r="M1254" s="27" t="str">
        <f t="shared" si="116"/>
        <v>tier - 3</v>
      </c>
      <c r="N1254" s="27" t="str">
        <f t="shared" si="117"/>
        <v>tier - 1</v>
      </c>
      <c r="O1254" s="44" t="str">
        <f t="shared" si="118"/>
        <v>5-Jun-1975</v>
      </c>
      <c r="P1254" s="29">
        <f t="shared" si="119"/>
        <v>48</v>
      </c>
    </row>
    <row r="1255" spans="2:16" ht="15.75" customHeight="1" x14ac:dyDescent="0.3">
      <c r="B1255" s="12" t="s">
        <v>4002</v>
      </c>
      <c r="C1255" s="27">
        <v>1980</v>
      </c>
      <c r="D1255" s="13" t="s">
        <v>8320</v>
      </c>
      <c r="E1255" s="27">
        <v>24</v>
      </c>
      <c r="F1255" s="27">
        <v>2</v>
      </c>
      <c r="G1255" s="43">
        <v>10407.98</v>
      </c>
      <c r="H1255" s="27" t="s">
        <v>8311</v>
      </c>
      <c r="I1255" s="27" t="s">
        <v>8314</v>
      </c>
      <c r="J1255" s="27" t="s">
        <v>8332</v>
      </c>
      <c r="K1255" s="13" t="str">
        <f t="shared" si="114"/>
        <v>Oct</v>
      </c>
      <c r="L1255" s="27">
        <f t="shared" si="115"/>
        <v>1980</v>
      </c>
      <c r="M1255" s="27" t="str">
        <f t="shared" si="116"/>
        <v>tier - 3</v>
      </c>
      <c r="N1255" s="27" t="str">
        <f t="shared" si="117"/>
        <v>tier - 1</v>
      </c>
      <c r="O1255" s="44" t="str">
        <f t="shared" si="118"/>
        <v>24-Oct-1980</v>
      </c>
      <c r="P1255" s="29">
        <f t="shared" si="119"/>
        <v>43</v>
      </c>
    </row>
    <row r="1256" spans="2:16" ht="15.75" customHeight="1" x14ac:dyDescent="0.3">
      <c r="B1256" s="12" t="s">
        <v>3998</v>
      </c>
      <c r="C1256" s="27">
        <v>1973</v>
      </c>
      <c r="D1256" s="13" t="s">
        <v>8320</v>
      </c>
      <c r="E1256" s="27">
        <v>11</v>
      </c>
      <c r="F1256" s="27">
        <v>0</v>
      </c>
      <c r="G1256" s="43">
        <v>10419.59</v>
      </c>
      <c r="H1256" s="27" t="s">
        <v>8311</v>
      </c>
      <c r="I1256" s="27" t="s">
        <v>8310</v>
      </c>
      <c r="J1256" s="27" t="s">
        <v>8328</v>
      </c>
      <c r="K1256" s="13" t="str">
        <f t="shared" si="114"/>
        <v>Oct</v>
      </c>
      <c r="L1256" s="27">
        <f t="shared" si="115"/>
        <v>1973</v>
      </c>
      <c r="M1256" s="27" t="str">
        <f t="shared" si="116"/>
        <v>tier - 3</v>
      </c>
      <c r="N1256" s="27" t="str">
        <f t="shared" si="117"/>
        <v>tier - 2</v>
      </c>
      <c r="O1256" s="44" t="str">
        <f t="shared" si="118"/>
        <v>11-Oct-1973</v>
      </c>
      <c r="P1256" s="29">
        <f t="shared" si="119"/>
        <v>50</v>
      </c>
    </row>
    <row r="1257" spans="2:16" ht="15.75" customHeight="1" x14ac:dyDescent="0.3">
      <c r="B1257" s="12" t="s">
        <v>3994</v>
      </c>
      <c r="C1257" s="27">
        <v>1979</v>
      </c>
      <c r="D1257" s="13" t="s">
        <v>8313</v>
      </c>
      <c r="E1257" s="27">
        <v>25</v>
      </c>
      <c r="F1257" s="27">
        <v>2</v>
      </c>
      <c r="G1257" s="43">
        <v>10419.65</v>
      </c>
      <c r="H1257" s="27" t="s">
        <v>8311</v>
      </c>
      <c r="I1257" s="27" t="s">
        <v>8310</v>
      </c>
      <c r="J1257" s="27" t="s">
        <v>8328</v>
      </c>
      <c r="K1257" s="13" t="str">
        <f t="shared" si="114"/>
        <v>Nov</v>
      </c>
      <c r="L1257" s="27">
        <f t="shared" si="115"/>
        <v>1979</v>
      </c>
      <c r="M1257" s="27" t="str">
        <f t="shared" si="116"/>
        <v>tier - 3</v>
      </c>
      <c r="N1257" s="27" t="str">
        <f t="shared" si="117"/>
        <v>tier - 2</v>
      </c>
      <c r="O1257" s="44" t="str">
        <f t="shared" si="118"/>
        <v>25-Nov-1979</v>
      </c>
      <c r="P1257" s="29">
        <f t="shared" si="119"/>
        <v>44</v>
      </c>
    </row>
    <row r="1258" spans="2:16" ht="15.75" customHeight="1" x14ac:dyDescent="0.3">
      <c r="B1258" s="12" t="s">
        <v>3991</v>
      </c>
      <c r="C1258" s="27">
        <v>1968</v>
      </c>
      <c r="D1258" s="13" t="s">
        <v>8318</v>
      </c>
      <c r="E1258" s="27">
        <v>27</v>
      </c>
      <c r="F1258" s="27">
        <v>0</v>
      </c>
      <c r="G1258" s="43">
        <v>10422.92</v>
      </c>
      <c r="H1258" s="27" t="s">
        <v>8311</v>
      </c>
      <c r="I1258" s="27" t="s">
        <v>8314</v>
      </c>
      <c r="J1258" s="27" t="s">
        <v>8333</v>
      </c>
      <c r="K1258" s="13" t="str">
        <f t="shared" si="114"/>
        <v>Dec</v>
      </c>
      <c r="L1258" s="27">
        <f t="shared" si="115"/>
        <v>1968</v>
      </c>
      <c r="M1258" s="27" t="str">
        <f t="shared" si="116"/>
        <v>tier - 3</v>
      </c>
      <c r="N1258" s="27" t="str">
        <f t="shared" si="117"/>
        <v>tier - 1</v>
      </c>
      <c r="O1258" s="44" t="str">
        <f t="shared" si="118"/>
        <v>27-Dec-1968</v>
      </c>
      <c r="P1258" s="29">
        <f t="shared" si="119"/>
        <v>55</v>
      </c>
    </row>
    <row r="1259" spans="2:16" ht="15.75" customHeight="1" x14ac:dyDescent="0.3">
      <c r="B1259" s="12" t="s">
        <v>3987</v>
      </c>
      <c r="C1259" s="27">
        <v>1968</v>
      </c>
      <c r="D1259" s="13" t="s">
        <v>8319</v>
      </c>
      <c r="E1259" s="27">
        <v>23</v>
      </c>
      <c r="F1259" s="27">
        <v>0</v>
      </c>
      <c r="G1259" s="43">
        <v>10435.07</v>
      </c>
      <c r="H1259" s="27" t="s">
        <v>8311</v>
      </c>
      <c r="I1259" s="27" t="s">
        <v>8314</v>
      </c>
      <c r="J1259" s="27" t="s">
        <v>8326</v>
      </c>
      <c r="K1259" s="13" t="str">
        <f t="shared" si="114"/>
        <v>Aug</v>
      </c>
      <c r="L1259" s="27">
        <f t="shared" si="115"/>
        <v>1968</v>
      </c>
      <c r="M1259" s="27" t="str">
        <f t="shared" si="116"/>
        <v>tier - 3</v>
      </c>
      <c r="N1259" s="27" t="str">
        <f t="shared" si="117"/>
        <v>tier - 1</v>
      </c>
      <c r="O1259" s="44" t="str">
        <f t="shared" si="118"/>
        <v>23-Aug-1968</v>
      </c>
      <c r="P1259" s="29">
        <f t="shared" si="119"/>
        <v>55</v>
      </c>
    </row>
    <row r="1260" spans="2:16" ht="15.75" customHeight="1" x14ac:dyDescent="0.3">
      <c r="B1260" s="12" t="s">
        <v>3983</v>
      </c>
      <c r="C1260" s="27">
        <v>1968</v>
      </c>
      <c r="D1260" s="13" t="s">
        <v>8319</v>
      </c>
      <c r="E1260" s="27">
        <v>29</v>
      </c>
      <c r="F1260" s="27">
        <v>1</v>
      </c>
      <c r="G1260" s="43">
        <v>10436.1</v>
      </c>
      <c r="H1260" s="27" t="s">
        <v>8311</v>
      </c>
      <c r="I1260" s="27" t="s">
        <v>8311</v>
      </c>
      <c r="J1260" s="27" t="s">
        <v>8321</v>
      </c>
      <c r="K1260" s="13" t="str">
        <f t="shared" si="114"/>
        <v>Aug</v>
      </c>
      <c r="L1260" s="27">
        <f t="shared" si="115"/>
        <v>1968</v>
      </c>
      <c r="M1260" s="27" t="str">
        <f t="shared" si="116"/>
        <v>tier - 3</v>
      </c>
      <c r="N1260" s="27" t="str">
        <f t="shared" si="117"/>
        <v>tier - 3</v>
      </c>
      <c r="O1260" s="44" t="str">
        <f t="shared" si="118"/>
        <v>29-Aug-1968</v>
      </c>
      <c r="P1260" s="29">
        <f t="shared" si="119"/>
        <v>55</v>
      </c>
    </row>
    <row r="1261" spans="2:16" ht="15.75" customHeight="1" x14ac:dyDescent="0.3">
      <c r="B1261" s="12" t="s">
        <v>3980</v>
      </c>
      <c r="C1261" s="27">
        <v>1968</v>
      </c>
      <c r="D1261" s="13" t="s">
        <v>8313</v>
      </c>
      <c r="E1261" s="27">
        <v>8</v>
      </c>
      <c r="F1261" s="27">
        <v>1</v>
      </c>
      <c r="G1261" s="43">
        <v>10450.549999999999</v>
      </c>
      <c r="H1261" s="27" t="s">
        <v>8311</v>
      </c>
      <c r="I1261" s="27" t="s">
        <v>8314</v>
      </c>
      <c r="J1261" s="27" t="s">
        <v>8321</v>
      </c>
      <c r="K1261" s="13" t="str">
        <f t="shared" si="114"/>
        <v>Nov</v>
      </c>
      <c r="L1261" s="27">
        <f t="shared" si="115"/>
        <v>1968</v>
      </c>
      <c r="M1261" s="27" t="str">
        <f t="shared" si="116"/>
        <v>tier - 3</v>
      </c>
      <c r="N1261" s="27" t="str">
        <f t="shared" si="117"/>
        <v>tier - 1</v>
      </c>
      <c r="O1261" s="44" t="str">
        <f t="shared" si="118"/>
        <v>8-Nov-1968</v>
      </c>
      <c r="P1261" s="29">
        <f t="shared" si="119"/>
        <v>55</v>
      </c>
    </row>
    <row r="1262" spans="2:16" ht="15.75" customHeight="1" x14ac:dyDescent="0.3">
      <c r="B1262" s="12" t="s">
        <v>3976</v>
      </c>
      <c r="C1262" s="27">
        <v>1964</v>
      </c>
      <c r="D1262" s="13" t="s">
        <v>8320</v>
      </c>
      <c r="E1262" s="27">
        <v>14</v>
      </c>
      <c r="F1262" s="27">
        <v>0</v>
      </c>
      <c r="G1262" s="43">
        <v>10455.1</v>
      </c>
      <c r="H1262" s="27" t="s">
        <v>8311</v>
      </c>
      <c r="I1262" s="27" t="s">
        <v>8314</v>
      </c>
      <c r="J1262" s="27" t="s">
        <v>8317</v>
      </c>
      <c r="K1262" s="13" t="str">
        <f t="shared" si="114"/>
        <v>Oct</v>
      </c>
      <c r="L1262" s="27">
        <f t="shared" si="115"/>
        <v>1964</v>
      </c>
      <c r="M1262" s="27" t="str">
        <f t="shared" si="116"/>
        <v>tier - 3</v>
      </c>
      <c r="N1262" s="27" t="str">
        <f t="shared" si="117"/>
        <v>tier - 1</v>
      </c>
      <c r="O1262" s="44" t="str">
        <f t="shared" si="118"/>
        <v>14-Oct-1964</v>
      </c>
      <c r="P1262" s="29">
        <f t="shared" si="119"/>
        <v>59</v>
      </c>
    </row>
    <row r="1263" spans="2:16" ht="15.75" customHeight="1" x14ac:dyDescent="0.3">
      <c r="B1263" s="12" t="s">
        <v>3973</v>
      </c>
      <c r="C1263" s="27">
        <v>1976</v>
      </c>
      <c r="D1263" s="13" t="s">
        <v>8319</v>
      </c>
      <c r="E1263" s="27">
        <v>3</v>
      </c>
      <c r="F1263" s="27">
        <v>2</v>
      </c>
      <c r="G1263" s="43">
        <v>10455.14</v>
      </c>
      <c r="H1263" s="27" t="s">
        <v>8311</v>
      </c>
      <c r="I1263" s="27" t="s">
        <v>8310</v>
      </c>
      <c r="J1263" s="27" t="s">
        <v>8332</v>
      </c>
      <c r="K1263" s="13" t="str">
        <f t="shared" si="114"/>
        <v>Aug</v>
      </c>
      <c r="L1263" s="27">
        <f t="shared" si="115"/>
        <v>1976</v>
      </c>
      <c r="M1263" s="27" t="str">
        <f t="shared" si="116"/>
        <v>tier - 3</v>
      </c>
      <c r="N1263" s="27" t="str">
        <f t="shared" si="117"/>
        <v>tier - 2</v>
      </c>
      <c r="O1263" s="44" t="str">
        <f t="shared" si="118"/>
        <v>3-Aug-1976</v>
      </c>
      <c r="P1263" s="29">
        <f t="shared" si="119"/>
        <v>47</v>
      </c>
    </row>
    <row r="1264" spans="2:16" ht="15.75" customHeight="1" x14ac:dyDescent="0.3">
      <c r="B1264" s="12" t="s">
        <v>3970</v>
      </c>
      <c r="C1264" s="27">
        <v>1964</v>
      </c>
      <c r="D1264" s="13" t="s">
        <v>8309</v>
      </c>
      <c r="E1264" s="27">
        <v>27</v>
      </c>
      <c r="F1264" s="27">
        <v>0</v>
      </c>
      <c r="G1264" s="43">
        <v>10459.19</v>
      </c>
      <c r="H1264" s="27" t="s">
        <v>8311</v>
      </c>
      <c r="I1264" s="27" t="s">
        <v>8314</v>
      </c>
      <c r="J1264" s="27" t="s">
        <v>8312</v>
      </c>
      <c r="K1264" s="13" t="str">
        <f t="shared" si="114"/>
        <v>Jul</v>
      </c>
      <c r="L1264" s="27">
        <f t="shared" si="115"/>
        <v>1964</v>
      </c>
      <c r="M1264" s="27" t="str">
        <f t="shared" si="116"/>
        <v>tier - 3</v>
      </c>
      <c r="N1264" s="27" t="str">
        <f t="shared" si="117"/>
        <v>tier - 1</v>
      </c>
      <c r="O1264" s="44" t="str">
        <f t="shared" si="118"/>
        <v>27-Jul-1964</v>
      </c>
      <c r="P1264" s="29">
        <f t="shared" si="119"/>
        <v>59</v>
      </c>
    </row>
    <row r="1265" spans="2:16" ht="15.75" customHeight="1" x14ac:dyDescent="0.3">
      <c r="B1265" s="12" t="s">
        <v>3967</v>
      </c>
      <c r="C1265" s="27">
        <v>1969</v>
      </c>
      <c r="D1265" s="13" t="s">
        <v>8316</v>
      </c>
      <c r="E1265" s="27">
        <v>22</v>
      </c>
      <c r="F1265" s="27">
        <v>1</v>
      </c>
      <c r="G1265" s="43">
        <v>10461.98</v>
      </c>
      <c r="H1265" s="27" t="s">
        <v>8311</v>
      </c>
      <c r="I1265" s="27" t="s">
        <v>8314</v>
      </c>
      <c r="J1265" s="27" t="s">
        <v>8317</v>
      </c>
      <c r="K1265" s="13" t="str">
        <f t="shared" si="114"/>
        <v>Sep</v>
      </c>
      <c r="L1265" s="27">
        <f t="shared" si="115"/>
        <v>1969</v>
      </c>
      <c r="M1265" s="27" t="str">
        <f t="shared" si="116"/>
        <v>tier - 3</v>
      </c>
      <c r="N1265" s="27" t="str">
        <f t="shared" si="117"/>
        <v>tier - 1</v>
      </c>
      <c r="O1265" s="44" t="str">
        <f t="shared" si="118"/>
        <v>22-Sep-1969</v>
      </c>
      <c r="P1265" s="29">
        <f t="shared" si="119"/>
        <v>54</v>
      </c>
    </row>
    <row r="1266" spans="2:16" ht="15.75" customHeight="1" x14ac:dyDescent="0.3">
      <c r="B1266" s="12" t="s">
        <v>3963</v>
      </c>
      <c r="C1266" s="27">
        <v>1987</v>
      </c>
      <c r="D1266" s="13" t="s">
        <v>8315</v>
      </c>
      <c r="E1266" s="27">
        <v>28</v>
      </c>
      <c r="F1266" s="27">
        <v>3</v>
      </c>
      <c r="G1266" s="43">
        <v>10464.83</v>
      </c>
      <c r="H1266" s="27" t="s">
        <v>8311</v>
      </c>
      <c r="I1266" s="27" t="s">
        <v>8314</v>
      </c>
      <c r="J1266" s="27" t="s">
        <v>8317</v>
      </c>
      <c r="K1266" s="13" t="str">
        <f t="shared" si="114"/>
        <v>Jun</v>
      </c>
      <c r="L1266" s="27">
        <f t="shared" si="115"/>
        <v>1987</v>
      </c>
      <c r="M1266" s="27" t="str">
        <f t="shared" si="116"/>
        <v>tier - 3</v>
      </c>
      <c r="N1266" s="27" t="str">
        <f t="shared" si="117"/>
        <v>tier - 1</v>
      </c>
      <c r="O1266" s="44" t="str">
        <f t="shared" si="118"/>
        <v>28-Jun-1987</v>
      </c>
      <c r="P1266" s="29">
        <f t="shared" si="119"/>
        <v>36</v>
      </c>
    </row>
    <row r="1267" spans="2:16" ht="15.75" customHeight="1" x14ac:dyDescent="0.3">
      <c r="B1267" s="12" t="s">
        <v>3959</v>
      </c>
      <c r="C1267" s="27">
        <v>1978</v>
      </c>
      <c r="D1267" s="13" t="s">
        <v>8319</v>
      </c>
      <c r="E1267" s="27">
        <v>21</v>
      </c>
      <c r="F1267" s="27">
        <v>2</v>
      </c>
      <c r="G1267" s="43">
        <v>10486.55</v>
      </c>
      <c r="H1267" s="27" t="s">
        <v>8311</v>
      </c>
      <c r="I1267" s="27" t="s">
        <v>8311</v>
      </c>
      <c r="J1267" s="27" t="s">
        <v>8328</v>
      </c>
      <c r="K1267" s="13" t="str">
        <f t="shared" si="114"/>
        <v>Aug</v>
      </c>
      <c r="L1267" s="27">
        <f t="shared" si="115"/>
        <v>1978</v>
      </c>
      <c r="M1267" s="27" t="str">
        <f t="shared" si="116"/>
        <v>tier - 3</v>
      </c>
      <c r="N1267" s="27" t="str">
        <f t="shared" si="117"/>
        <v>tier - 3</v>
      </c>
      <c r="O1267" s="44" t="str">
        <f t="shared" si="118"/>
        <v>21-Aug-1978</v>
      </c>
      <c r="P1267" s="29">
        <f t="shared" si="119"/>
        <v>45</v>
      </c>
    </row>
    <row r="1268" spans="2:16" ht="15.75" customHeight="1" x14ac:dyDescent="0.3">
      <c r="B1268" s="12" t="s">
        <v>3956</v>
      </c>
      <c r="C1268" s="27">
        <v>1972</v>
      </c>
      <c r="D1268" s="13" t="s">
        <v>8320</v>
      </c>
      <c r="E1268" s="27">
        <v>19</v>
      </c>
      <c r="F1268" s="27">
        <v>2</v>
      </c>
      <c r="G1268" s="43">
        <v>10493.95</v>
      </c>
      <c r="H1268" s="27" t="s">
        <v>8311</v>
      </c>
      <c r="I1268" s="27" t="s">
        <v>8314</v>
      </c>
      <c r="J1268" s="27" t="s">
        <v>8317</v>
      </c>
      <c r="K1268" s="13" t="str">
        <f t="shared" si="114"/>
        <v>Oct</v>
      </c>
      <c r="L1268" s="27">
        <f t="shared" si="115"/>
        <v>1972</v>
      </c>
      <c r="M1268" s="27" t="str">
        <f t="shared" si="116"/>
        <v>tier - 3</v>
      </c>
      <c r="N1268" s="27" t="str">
        <f t="shared" si="117"/>
        <v>tier - 1</v>
      </c>
      <c r="O1268" s="44" t="str">
        <f t="shared" si="118"/>
        <v>19-Oct-1972</v>
      </c>
      <c r="P1268" s="29">
        <f t="shared" si="119"/>
        <v>51</v>
      </c>
    </row>
    <row r="1269" spans="2:16" ht="15.75" customHeight="1" x14ac:dyDescent="0.3">
      <c r="B1269" s="12" t="s">
        <v>3952</v>
      </c>
      <c r="C1269" s="27">
        <v>1977</v>
      </c>
      <c r="D1269" s="13" t="s">
        <v>8320</v>
      </c>
      <c r="E1269" s="27">
        <v>25</v>
      </c>
      <c r="F1269" s="27">
        <v>2</v>
      </c>
      <c r="G1269" s="43">
        <v>10495.6</v>
      </c>
      <c r="H1269" s="27" t="s">
        <v>8311</v>
      </c>
      <c r="I1269" s="27" t="s">
        <v>8314</v>
      </c>
      <c r="J1269" s="27" t="s">
        <v>8317</v>
      </c>
      <c r="K1269" s="13" t="str">
        <f t="shared" si="114"/>
        <v>Oct</v>
      </c>
      <c r="L1269" s="27">
        <f t="shared" si="115"/>
        <v>1977</v>
      </c>
      <c r="M1269" s="27" t="str">
        <f t="shared" si="116"/>
        <v>tier - 3</v>
      </c>
      <c r="N1269" s="27" t="str">
        <f t="shared" si="117"/>
        <v>tier - 1</v>
      </c>
      <c r="O1269" s="44" t="str">
        <f t="shared" si="118"/>
        <v>25-Oct-1977</v>
      </c>
      <c r="P1269" s="29">
        <f t="shared" si="119"/>
        <v>46</v>
      </c>
    </row>
    <row r="1270" spans="2:16" ht="15.75" customHeight="1" x14ac:dyDescent="0.3">
      <c r="B1270" s="12" t="s">
        <v>3949</v>
      </c>
      <c r="C1270" s="27">
        <v>1971</v>
      </c>
      <c r="D1270" s="13" t="s">
        <v>8316</v>
      </c>
      <c r="E1270" s="27">
        <v>26</v>
      </c>
      <c r="F1270" s="27">
        <v>0</v>
      </c>
      <c r="G1270" s="43">
        <v>10546.48</v>
      </c>
      <c r="H1270" s="27" t="s">
        <v>8311</v>
      </c>
      <c r="I1270" s="27" t="s">
        <v>8311</v>
      </c>
      <c r="J1270" s="27" t="s">
        <v>8321</v>
      </c>
      <c r="K1270" s="13" t="str">
        <f t="shared" si="114"/>
        <v>Sep</v>
      </c>
      <c r="L1270" s="27">
        <f t="shared" si="115"/>
        <v>1971</v>
      </c>
      <c r="M1270" s="27" t="str">
        <f t="shared" si="116"/>
        <v>tier - 3</v>
      </c>
      <c r="N1270" s="27" t="str">
        <f t="shared" si="117"/>
        <v>tier - 3</v>
      </c>
      <c r="O1270" s="44" t="str">
        <f t="shared" si="118"/>
        <v>26-Sep-1971</v>
      </c>
      <c r="P1270" s="29">
        <f t="shared" si="119"/>
        <v>52</v>
      </c>
    </row>
    <row r="1271" spans="2:16" ht="15.75" customHeight="1" x14ac:dyDescent="0.3">
      <c r="B1271" s="12" t="s">
        <v>3946</v>
      </c>
      <c r="C1271" s="27">
        <v>1971</v>
      </c>
      <c r="D1271" s="13" t="s">
        <v>8315</v>
      </c>
      <c r="E1271" s="27">
        <v>29</v>
      </c>
      <c r="F1271" s="27">
        <v>3</v>
      </c>
      <c r="G1271" s="43">
        <v>10560.49</v>
      </c>
      <c r="H1271" s="27" t="s">
        <v>8311</v>
      </c>
      <c r="I1271" s="27" t="s">
        <v>8310</v>
      </c>
      <c r="J1271" s="27" t="s">
        <v>8312</v>
      </c>
      <c r="K1271" s="13" t="str">
        <f t="shared" si="114"/>
        <v>Jun</v>
      </c>
      <c r="L1271" s="27">
        <f t="shared" si="115"/>
        <v>1971</v>
      </c>
      <c r="M1271" s="27" t="str">
        <f t="shared" si="116"/>
        <v>tier - 3</v>
      </c>
      <c r="N1271" s="27" t="str">
        <f t="shared" si="117"/>
        <v>tier - 2</v>
      </c>
      <c r="O1271" s="44" t="str">
        <f t="shared" si="118"/>
        <v>29-Jun-1971</v>
      </c>
      <c r="P1271" s="29">
        <f t="shared" si="119"/>
        <v>52</v>
      </c>
    </row>
    <row r="1272" spans="2:16" ht="15.75" customHeight="1" x14ac:dyDescent="0.3">
      <c r="B1272" s="12" t="s">
        <v>3943</v>
      </c>
      <c r="C1272" s="27">
        <v>1969</v>
      </c>
      <c r="D1272" s="13" t="s">
        <v>8309</v>
      </c>
      <c r="E1272" s="27">
        <v>17</v>
      </c>
      <c r="F1272" s="27">
        <v>0</v>
      </c>
      <c r="G1272" s="43">
        <v>10564.88</v>
      </c>
      <c r="H1272" s="27" t="s">
        <v>8311</v>
      </c>
      <c r="I1272" s="27" t="s">
        <v>8314</v>
      </c>
      <c r="J1272" s="27" t="s">
        <v>8329</v>
      </c>
      <c r="K1272" s="13" t="str">
        <f t="shared" si="114"/>
        <v>Jul</v>
      </c>
      <c r="L1272" s="27">
        <f t="shared" si="115"/>
        <v>1969</v>
      </c>
      <c r="M1272" s="27" t="str">
        <f t="shared" si="116"/>
        <v>tier - 3</v>
      </c>
      <c r="N1272" s="27" t="str">
        <f t="shared" si="117"/>
        <v>tier - 1</v>
      </c>
      <c r="O1272" s="44" t="str">
        <f t="shared" si="118"/>
        <v>17-Jul-1969</v>
      </c>
      <c r="P1272" s="29">
        <f t="shared" si="119"/>
        <v>54</v>
      </c>
    </row>
    <row r="1273" spans="2:16" ht="15.75" customHeight="1" x14ac:dyDescent="0.3">
      <c r="B1273" s="12" t="s">
        <v>3939</v>
      </c>
      <c r="C1273" s="27">
        <v>1966</v>
      </c>
      <c r="D1273" s="13" t="s">
        <v>8318</v>
      </c>
      <c r="E1273" s="27">
        <v>11</v>
      </c>
      <c r="F1273" s="27">
        <v>0</v>
      </c>
      <c r="G1273" s="43">
        <v>10577.09</v>
      </c>
      <c r="H1273" s="27" t="s">
        <v>8311</v>
      </c>
      <c r="I1273" s="27" t="s">
        <v>8311</v>
      </c>
      <c r="J1273" s="27" t="s">
        <v>8321</v>
      </c>
      <c r="K1273" s="13" t="str">
        <f t="shared" si="114"/>
        <v>Dec</v>
      </c>
      <c r="L1273" s="27">
        <f t="shared" si="115"/>
        <v>1966</v>
      </c>
      <c r="M1273" s="27" t="str">
        <f t="shared" si="116"/>
        <v>tier - 3</v>
      </c>
      <c r="N1273" s="27" t="str">
        <f t="shared" si="117"/>
        <v>tier - 3</v>
      </c>
      <c r="O1273" s="44" t="str">
        <f t="shared" si="118"/>
        <v>11-Dec-1966</v>
      </c>
      <c r="P1273" s="29">
        <f t="shared" si="119"/>
        <v>57</v>
      </c>
    </row>
    <row r="1274" spans="2:16" ht="15.75" customHeight="1" x14ac:dyDescent="0.3">
      <c r="B1274" s="12" t="s">
        <v>3935</v>
      </c>
      <c r="C1274" s="27">
        <v>1969</v>
      </c>
      <c r="D1274" s="13" t="s">
        <v>8318</v>
      </c>
      <c r="E1274" s="27">
        <v>25</v>
      </c>
      <c r="F1274" s="27">
        <v>1</v>
      </c>
      <c r="G1274" s="43">
        <v>10579.71</v>
      </c>
      <c r="H1274" s="27" t="s">
        <v>8311</v>
      </c>
      <c r="I1274" s="27" t="s">
        <v>8311</v>
      </c>
      <c r="J1274" s="27" t="s">
        <v>8312</v>
      </c>
      <c r="K1274" s="13" t="str">
        <f t="shared" si="114"/>
        <v>Dec</v>
      </c>
      <c r="L1274" s="27">
        <f t="shared" si="115"/>
        <v>1969</v>
      </c>
      <c r="M1274" s="27" t="str">
        <f t="shared" si="116"/>
        <v>tier - 3</v>
      </c>
      <c r="N1274" s="27" t="str">
        <f t="shared" si="117"/>
        <v>tier - 3</v>
      </c>
      <c r="O1274" s="44" t="str">
        <f t="shared" si="118"/>
        <v>25-Dec-1969</v>
      </c>
      <c r="P1274" s="29">
        <f t="shared" si="119"/>
        <v>54</v>
      </c>
    </row>
    <row r="1275" spans="2:16" ht="15.75" customHeight="1" x14ac:dyDescent="0.3">
      <c r="B1275" s="12" t="s">
        <v>3931</v>
      </c>
      <c r="C1275" s="27">
        <v>1966</v>
      </c>
      <c r="D1275" s="13" t="s">
        <v>8313</v>
      </c>
      <c r="E1275" s="27">
        <v>3</v>
      </c>
      <c r="F1275" s="27">
        <v>0</v>
      </c>
      <c r="G1275" s="43">
        <v>10594.23</v>
      </c>
      <c r="H1275" s="27" t="s">
        <v>8311</v>
      </c>
      <c r="I1275" s="27" t="s">
        <v>8311</v>
      </c>
      <c r="J1275" s="27" t="s">
        <v>8312</v>
      </c>
      <c r="K1275" s="13" t="str">
        <f t="shared" si="114"/>
        <v>Nov</v>
      </c>
      <c r="L1275" s="27">
        <f t="shared" si="115"/>
        <v>1966</v>
      </c>
      <c r="M1275" s="27" t="str">
        <f t="shared" si="116"/>
        <v>tier - 3</v>
      </c>
      <c r="N1275" s="27" t="str">
        <f t="shared" si="117"/>
        <v>tier - 3</v>
      </c>
      <c r="O1275" s="44" t="str">
        <f t="shared" si="118"/>
        <v>3-Nov-1966</v>
      </c>
      <c r="P1275" s="29">
        <f t="shared" si="119"/>
        <v>57</v>
      </c>
    </row>
    <row r="1276" spans="2:16" ht="15.75" customHeight="1" x14ac:dyDescent="0.3">
      <c r="B1276" s="12" t="s">
        <v>3927</v>
      </c>
      <c r="C1276" s="27">
        <v>1967</v>
      </c>
      <c r="D1276" s="13" t="s">
        <v>8313</v>
      </c>
      <c r="E1276" s="27">
        <v>29</v>
      </c>
      <c r="F1276" s="27">
        <v>0</v>
      </c>
      <c r="G1276" s="43">
        <v>10594.5</v>
      </c>
      <c r="H1276" s="27" t="s">
        <v>8311</v>
      </c>
      <c r="I1276" s="27" t="s">
        <v>8314</v>
      </c>
      <c r="J1276" s="27" t="s">
        <v>8317</v>
      </c>
      <c r="K1276" s="13" t="str">
        <f t="shared" si="114"/>
        <v>Nov</v>
      </c>
      <c r="L1276" s="27">
        <f t="shared" si="115"/>
        <v>1967</v>
      </c>
      <c r="M1276" s="27" t="str">
        <f t="shared" si="116"/>
        <v>tier - 3</v>
      </c>
      <c r="N1276" s="27" t="str">
        <f t="shared" si="117"/>
        <v>tier - 1</v>
      </c>
      <c r="O1276" s="44" t="str">
        <f t="shared" si="118"/>
        <v>29-Nov-1967</v>
      </c>
      <c r="P1276" s="29">
        <f t="shared" si="119"/>
        <v>56</v>
      </c>
    </row>
    <row r="1277" spans="2:16" ht="15.75" customHeight="1" x14ac:dyDescent="0.3">
      <c r="B1277" s="12" t="s">
        <v>3924</v>
      </c>
      <c r="C1277" s="27">
        <v>1972</v>
      </c>
      <c r="D1277" s="13" t="s">
        <v>8318</v>
      </c>
      <c r="E1277" s="27">
        <v>14</v>
      </c>
      <c r="F1277" s="27">
        <v>3</v>
      </c>
      <c r="G1277" s="43">
        <v>10600.55</v>
      </c>
      <c r="H1277" s="27" t="s">
        <v>8311</v>
      </c>
      <c r="I1277" s="27" t="s">
        <v>8314</v>
      </c>
      <c r="J1277" s="27" t="s">
        <v>8317</v>
      </c>
      <c r="K1277" s="13" t="str">
        <f t="shared" si="114"/>
        <v>Dec</v>
      </c>
      <c r="L1277" s="27">
        <f t="shared" si="115"/>
        <v>1972</v>
      </c>
      <c r="M1277" s="27" t="str">
        <f t="shared" si="116"/>
        <v>tier - 3</v>
      </c>
      <c r="N1277" s="27" t="str">
        <f t="shared" si="117"/>
        <v>tier - 1</v>
      </c>
      <c r="O1277" s="44" t="str">
        <f t="shared" si="118"/>
        <v>14-Dec-1972</v>
      </c>
      <c r="P1277" s="29">
        <f t="shared" si="119"/>
        <v>51</v>
      </c>
    </row>
    <row r="1278" spans="2:16" ht="15.75" customHeight="1" x14ac:dyDescent="0.3">
      <c r="B1278" s="12" t="s">
        <v>3920</v>
      </c>
      <c r="C1278" s="27">
        <v>1966</v>
      </c>
      <c r="D1278" s="13" t="s">
        <v>8309</v>
      </c>
      <c r="E1278" s="27">
        <v>20</v>
      </c>
      <c r="F1278" s="27">
        <v>0</v>
      </c>
      <c r="G1278" s="43">
        <v>10601.41</v>
      </c>
      <c r="H1278" s="27" t="s">
        <v>8311</v>
      </c>
      <c r="I1278" s="27" t="s">
        <v>8310</v>
      </c>
      <c r="J1278" s="27" t="s">
        <v>8321</v>
      </c>
      <c r="K1278" s="13" t="str">
        <f t="shared" si="114"/>
        <v>Jul</v>
      </c>
      <c r="L1278" s="27">
        <f t="shared" si="115"/>
        <v>1966</v>
      </c>
      <c r="M1278" s="27" t="str">
        <f t="shared" si="116"/>
        <v>tier - 3</v>
      </c>
      <c r="N1278" s="27" t="str">
        <f t="shared" si="117"/>
        <v>tier - 2</v>
      </c>
      <c r="O1278" s="44" t="str">
        <f t="shared" si="118"/>
        <v>20-Jul-1966</v>
      </c>
      <c r="P1278" s="29">
        <f t="shared" si="119"/>
        <v>57</v>
      </c>
    </row>
    <row r="1279" spans="2:16" ht="15.75" customHeight="1" x14ac:dyDescent="0.3">
      <c r="B1279" s="12" t="s">
        <v>3916</v>
      </c>
      <c r="C1279" s="27">
        <v>1967</v>
      </c>
      <c r="D1279" s="13" t="s">
        <v>8315</v>
      </c>
      <c r="E1279" s="27">
        <v>23</v>
      </c>
      <c r="F1279" s="27">
        <v>0</v>
      </c>
      <c r="G1279" s="43">
        <v>10601.63</v>
      </c>
      <c r="H1279" s="27" t="s">
        <v>8311</v>
      </c>
      <c r="I1279" s="27" t="s">
        <v>8310</v>
      </c>
      <c r="J1279" s="27" t="s">
        <v>8317</v>
      </c>
      <c r="K1279" s="13" t="str">
        <f t="shared" si="114"/>
        <v>Jun</v>
      </c>
      <c r="L1279" s="27">
        <f t="shared" si="115"/>
        <v>1967</v>
      </c>
      <c r="M1279" s="27" t="str">
        <f t="shared" si="116"/>
        <v>tier - 3</v>
      </c>
      <c r="N1279" s="27" t="str">
        <f t="shared" si="117"/>
        <v>tier - 2</v>
      </c>
      <c r="O1279" s="44" t="str">
        <f t="shared" si="118"/>
        <v>23-Jun-1967</v>
      </c>
      <c r="P1279" s="29">
        <f t="shared" si="119"/>
        <v>56</v>
      </c>
    </row>
    <row r="1280" spans="2:16" ht="15.75" customHeight="1" x14ac:dyDescent="0.3">
      <c r="B1280" s="12" t="s">
        <v>3913</v>
      </c>
      <c r="C1280" s="27">
        <v>1966</v>
      </c>
      <c r="D1280" s="13" t="s">
        <v>8309</v>
      </c>
      <c r="E1280" s="27">
        <v>2</v>
      </c>
      <c r="F1280" s="27">
        <v>0</v>
      </c>
      <c r="G1280" s="43">
        <v>10602.39</v>
      </c>
      <c r="H1280" s="27" t="s">
        <v>8311</v>
      </c>
      <c r="I1280" s="27" t="s">
        <v>8311</v>
      </c>
      <c r="J1280" s="27" t="s">
        <v>8321</v>
      </c>
      <c r="K1280" s="13" t="str">
        <f t="shared" si="114"/>
        <v>Jul</v>
      </c>
      <c r="L1280" s="27">
        <f t="shared" si="115"/>
        <v>1966</v>
      </c>
      <c r="M1280" s="27" t="str">
        <f t="shared" si="116"/>
        <v>tier - 3</v>
      </c>
      <c r="N1280" s="27" t="str">
        <f t="shared" si="117"/>
        <v>tier - 3</v>
      </c>
      <c r="O1280" s="44" t="str">
        <f t="shared" si="118"/>
        <v>2-Jul-1966</v>
      </c>
      <c r="P1280" s="29">
        <f t="shared" si="119"/>
        <v>57</v>
      </c>
    </row>
    <row r="1281" spans="2:16" ht="15.75" customHeight="1" x14ac:dyDescent="0.3">
      <c r="B1281" s="12" t="s">
        <v>3910</v>
      </c>
      <c r="C1281" s="27">
        <v>1965</v>
      </c>
      <c r="D1281" s="13" t="s">
        <v>8315</v>
      </c>
      <c r="E1281" s="27">
        <v>27</v>
      </c>
      <c r="F1281" s="27">
        <v>0</v>
      </c>
      <c r="G1281" s="43">
        <v>10608.67</v>
      </c>
      <c r="H1281" s="27" t="s">
        <v>8311</v>
      </c>
      <c r="I1281" s="27" t="s">
        <v>8311</v>
      </c>
      <c r="J1281" s="27" t="s">
        <v>8317</v>
      </c>
      <c r="K1281" s="13" t="str">
        <f t="shared" si="114"/>
        <v>Jun</v>
      </c>
      <c r="L1281" s="27">
        <f t="shared" si="115"/>
        <v>1965</v>
      </c>
      <c r="M1281" s="27" t="str">
        <f t="shared" si="116"/>
        <v>tier - 3</v>
      </c>
      <c r="N1281" s="27" t="str">
        <f t="shared" si="117"/>
        <v>tier - 3</v>
      </c>
      <c r="O1281" s="44" t="str">
        <f t="shared" si="118"/>
        <v>27-Jun-1965</v>
      </c>
      <c r="P1281" s="29">
        <f t="shared" si="119"/>
        <v>58</v>
      </c>
    </row>
    <row r="1282" spans="2:16" ht="15.75" customHeight="1" x14ac:dyDescent="0.3">
      <c r="B1282" s="12" t="s">
        <v>3907</v>
      </c>
      <c r="C1282" s="27">
        <v>1992</v>
      </c>
      <c r="D1282" s="13" t="s">
        <v>8309</v>
      </c>
      <c r="E1282" s="27">
        <v>23</v>
      </c>
      <c r="F1282" s="27">
        <v>0</v>
      </c>
      <c r="G1282" s="43">
        <v>10617.04</v>
      </c>
      <c r="H1282" s="27" t="s">
        <v>8311</v>
      </c>
      <c r="I1282" s="27" t="s">
        <v>8311</v>
      </c>
      <c r="J1282" s="27" t="s">
        <v>8335</v>
      </c>
      <c r="K1282" s="13" t="str">
        <f t="shared" si="114"/>
        <v>Jul</v>
      </c>
      <c r="L1282" s="27">
        <f t="shared" si="115"/>
        <v>1992</v>
      </c>
      <c r="M1282" s="27" t="str">
        <f t="shared" si="116"/>
        <v>tier - 3</v>
      </c>
      <c r="N1282" s="27" t="str">
        <f t="shared" si="117"/>
        <v>tier - 3</v>
      </c>
      <c r="O1282" s="44" t="str">
        <f t="shared" si="118"/>
        <v>23-Jul-1992</v>
      </c>
      <c r="P1282" s="29">
        <f t="shared" si="119"/>
        <v>31</v>
      </c>
    </row>
    <row r="1283" spans="2:16" ht="15.75" customHeight="1" x14ac:dyDescent="0.3">
      <c r="B1283" s="12" t="s">
        <v>3903</v>
      </c>
      <c r="C1283" s="27">
        <v>1990</v>
      </c>
      <c r="D1283" s="13" t="s">
        <v>8309</v>
      </c>
      <c r="E1283" s="27">
        <v>6</v>
      </c>
      <c r="F1283" s="27">
        <v>3</v>
      </c>
      <c r="G1283" s="43">
        <v>10620.26</v>
      </c>
      <c r="H1283" s="27" t="s">
        <v>8311</v>
      </c>
      <c r="I1283" s="27" t="s">
        <v>8311</v>
      </c>
      <c r="J1283" s="27" t="s">
        <v>8317</v>
      </c>
      <c r="K1283" s="13" t="str">
        <f t="shared" ref="K1283:K1346" si="120">IF(D1283="?", "Sep",D1283)</f>
        <v>Jul</v>
      </c>
      <c r="L1283" s="27">
        <f t="shared" ref="L1283:L1346" si="121">IF(C1283="?","1983",C1283)</f>
        <v>1990</v>
      </c>
      <c r="M1283" s="27" t="str">
        <f t="shared" ref="M1283:M1346" si="122">IF(H1283="?", "tier - 2",H1283)</f>
        <v>tier - 3</v>
      </c>
      <c r="N1283" s="27" t="str">
        <f t="shared" ref="N1283:N1346" si="123">IF(I1283="?", "tier - 2", I1283)</f>
        <v>tier - 3</v>
      </c>
      <c r="O1283" s="44" t="str">
        <f t="shared" ref="O1283:O1346" si="124">CONCATENATE(E1283&amp;"-"&amp;K1283&amp;"-"&amp;L1283)</f>
        <v>6-Jul-1990</v>
      </c>
      <c r="P1283" s="29">
        <f t="shared" ref="P1283:P1346" si="125">2023-L1283</f>
        <v>33</v>
      </c>
    </row>
    <row r="1284" spans="2:16" ht="15.75" customHeight="1" x14ac:dyDescent="0.3">
      <c r="B1284" s="12" t="s">
        <v>3900</v>
      </c>
      <c r="C1284" s="27">
        <v>1964</v>
      </c>
      <c r="D1284" s="13" t="s">
        <v>8319</v>
      </c>
      <c r="E1284" s="27">
        <v>8</v>
      </c>
      <c r="F1284" s="27">
        <v>0</v>
      </c>
      <c r="G1284" s="43">
        <v>10627.81</v>
      </c>
      <c r="H1284" s="27" t="s">
        <v>8311</v>
      </c>
      <c r="I1284" s="27" t="s">
        <v>8311</v>
      </c>
      <c r="J1284" s="27" t="s">
        <v>8312</v>
      </c>
      <c r="K1284" s="13" t="str">
        <f t="shared" si="120"/>
        <v>Aug</v>
      </c>
      <c r="L1284" s="27">
        <f t="shared" si="121"/>
        <v>1964</v>
      </c>
      <c r="M1284" s="27" t="str">
        <f t="shared" si="122"/>
        <v>tier - 3</v>
      </c>
      <c r="N1284" s="27" t="str">
        <f t="shared" si="123"/>
        <v>tier - 3</v>
      </c>
      <c r="O1284" s="44" t="str">
        <f t="shared" si="124"/>
        <v>8-Aug-1964</v>
      </c>
      <c r="P1284" s="29">
        <f t="shared" si="125"/>
        <v>59</v>
      </c>
    </row>
    <row r="1285" spans="2:16" ht="15.75" customHeight="1" x14ac:dyDescent="0.3">
      <c r="B1285" s="12" t="s">
        <v>3897</v>
      </c>
      <c r="C1285" s="27">
        <v>1976</v>
      </c>
      <c r="D1285" s="13" t="s">
        <v>8313</v>
      </c>
      <c r="E1285" s="27">
        <v>22</v>
      </c>
      <c r="F1285" s="27">
        <v>2</v>
      </c>
      <c r="G1285" s="43">
        <v>10665.44</v>
      </c>
      <c r="H1285" s="27" t="s">
        <v>8311</v>
      </c>
      <c r="I1285" s="27" t="s">
        <v>8310</v>
      </c>
      <c r="J1285" s="27" t="s">
        <v>8332</v>
      </c>
      <c r="K1285" s="13" t="str">
        <f t="shared" si="120"/>
        <v>Nov</v>
      </c>
      <c r="L1285" s="27">
        <f t="shared" si="121"/>
        <v>1976</v>
      </c>
      <c r="M1285" s="27" t="str">
        <f t="shared" si="122"/>
        <v>tier - 3</v>
      </c>
      <c r="N1285" s="27" t="str">
        <f t="shared" si="123"/>
        <v>tier - 2</v>
      </c>
      <c r="O1285" s="44" t="str">
        <f t="shared" si="124"/>
        <v>22-Nov-1976</v>
      </c>
      <c r="P1285" s="29">
        <f t="shared" si="125"/>
        <v>47</v>
      </c>
    </row>
    <row r="1286" spans="2:16" ht="15.75" customHeight="1" x14ac:dyDescent="0.3">
      <c r="B1286" s="12" t="s">
        <v>3893</v>
      </c>
      <c r="C1286" s="27">
        <v>1962</v>
      </c>
      <c r="D1286" s="13" t="s">
        <v>8316</v>
      </c>
      <c r="E1286" s="27">
        <v>7</v>
      </c>
      <c r="F1286" s="27">
        <v>0</v>
      </c>
      <c r="G1286" s="43">
        <v>10676.83</v>
      </c>
      <c r="H1286" s="27" t="s">
        <v>8311</v>
      </c>
      <c r="I1286" s="27" t="s">
        <v>8311</v>
      </c>
      <c r="J1286" s="27" t="s">
        <v>8312</v>
      </c>
      <c r="K1286" s="13" t="str">
        <f t="shared" si="120"/>
        <v>Sep</v>
      </c>
      <c r="L1286" s="27">
        <f t="shared" si="121"/>
        <v>1962</v>
      </c>
      <c r="M1286" s="27" t="str">
        <f t="shared" si="122"/>
        <v>tier - 3</v>
      </c>
      <c r="N1286" s="27" t="str">
        <f t="shared" si="123"/>
        <v>tier - 3</v>
      </c>
      <c r="O1286" s="44" t="str">
        <f t="shared" si="124"/>
        <v>7-Sep-1962</v>
      </c>
      <c r="P1286" s="29">
        <f t="shared" si="125"/>
        <v>61</v>
      </c>
    </row>
    <row r="1287" spans="2:16" ht="15.75" customHeight="1" x14ac:dyDescent="0.3">
      <c r="B1287" s="12" t="s">
        <v>3889</v>
      </c>
      <c r="C1287" s="27">
        <v>1977</v>
      </c>
      <c r="D1287" s="13" t="s">
        <v>8319</v>
      </c>
      <c r="E1287" s="27">
        <v>2</v>
      </c>
      <c r="F1287" s="27">
        <v>2</v>
      </c>
      <c r="G1287" s="43">
        <v>10690.11</v>
      </c>
      <c r="H1287" s="27" t="s">
        <v>8311</v>
      </c>
      <c r="I1287" s="27" t="s">
        <v>8310</v>
      </c>
      <c r="J1287" s="27" t="s">
        <v>8332</v>
      </c>
      <c r="K1287" s="13" t="str">
        <f t="shared" si="120"/>
        <v>Aug</v>
      </c>
      <c r="L1287" s="27">
        <f t="shared" si="121"/>
        <v>1977</v>
      </c>
      <c r="M1287" s="27" t="str">
        <f t="shared" si="122"/>
        <v>tier - 3</v>
      </c>
      <c r="N1287" s="27" t="str">
        <f t="shared" si="123"/>
        <v>tier - 2</v>
      </c>
      <c r="O1287" s="44" t="str">
        <f t="shared" si="124"/>
        <v>2-Aug-1977</v>
      </c>
      <c r="P1287" s="29">
        <f t="shared" si="125"/>
        <v>46</v>
      </c>
    </row>
    <row r="1288" spans="2:16" ht="15.75" customHeight="1" x14ac:dyDescent="0.3">
      <c r="B1288" s="12" t="s">
        <v>3885</v>
      </c>
      <c r="C1288" s="27">
        <v>1976</v>
      </c>
      <c r="D1288" s="13" t="s">
        <v>8316</v>
      </c>
      <c r="E1288" s="27">
        <v>30</v>
      </c>
      <c r="F1288" s="27">
        <v>2</v>
      </c>
      <c r="G1288" s="43">
        <v>10698.38</v>
      </c>
      <c r="H1288" s="27" t="s">
        <v>8311</v>
      </c>
      <c r="I1288" s="27" t="s">
        <v>8314</v>
      </c>
      <c r="J1288" s="27" t="s">
        <v>8328</v>
      </c>
      <c r="K1288" s="13" t="str">
        <f t="shared" si="120"/>
        <v>Sep</v>
      </c>
      <c r="L1288" s="27">
        <f t="shared" si="121"/>
        <v>1976</v>
      </c>
      <c r="M1288" s="27" t="str">
        <f t="shared" si="122"/>
        <v>tier - 3</v>
      </c>
      <c r="N1288" s="27" t="str">
        <f t="shared" si="123"/>
        <v>tier - 1</v>
      </c>
      <c r="O1288" s="44" t="str">
        <f t="shared" si="124"/>
        <v>30-Sep-1976</v>
      </c>
      <c r="P1288" s="29">
        <f t="shared" si="125"/>
        <v>47</v>
      </c>
    </row>
    <row r="1289" spans="2:16" ht="15.75" customHeight="1" x14ac:dyDescent="0.3">
      <c r="B1289" s="12" t="s">
        <v>3882</v>
      </c>
      <c r="C1289" s="27">
        <v>1972</v>
      </c>
      <c r="D1289" s="13" t="s">
        <v>8320</v>
      </c>
      <c r="E1289" s="27">
        <v>24</v>
      </c>
      <c r="F1289" s="27">
        <v>3</v>
      </c>
      <c r="G1289" s="43">
        <v>10702.64</v>
      </c>
      <c r="H1289" s="27" t="s">
        <v>8311</v>
      </c>
      <c r="I1289" s="27" t="s">
        <v>8311</v>
      </c>
      <c r="J1289" s="27" t="s">
        <v>8312</v>
      </c>
      <c r="K1289" s="13" t="str">
        <f t="shared" si="120"/>
        <v>Oct</v>
      </c>
      <c r="L1289" s="27">
        <f t="shared" si="121"/>
        <v>1972</v>
      </c>
      <c r="M1289" s="27" t="str">
        <f t="shared" si="122"/>
        <v>tier - 3</v>
      </c>
      <c r="N1289" s="27" t="str">
        <f t="shared" si="123"/>
        <v>tier - 3</v>
      </c>
      <c r="O1289" s="44" t="str">
        <f t="shared" si="124"/>
        <v>24-Oct-1972</v>
      </c>
      <c r="P1289" s="29">
        <f t="shared" si="125"/>
        <v>51</v>
      </c>
    </row>
    <row r="1290" spans="2:16" ht="15.75" customHeight="1" x14ac:dyDescent="0.3">
      <c r="B1290" s="12" t="s">
        <v>3878</v>
      </c>
      <c r="C1290" s="27">
        <v>1967</v>
      </c>
      <c r="D1290" s="13" t="s">
        <v>8309</v>
      </c>
      <c r="E1290" s="27">
        <v>30</v>
      </c>
      <c r="F1290" s="27">
        <v>0</v>
      </c>
      <c r="G1290" s="43">
        <v>10704.47</v>
      </c>
      <c r="H1290" s="27" t="s">
        <v>8311</v>
      </c>
      <c r="I1290" s="27" t="s">
        <v>8310</v>
      </c>
      <c r="J1290" s="27" t="s">
        <v>8321</v>
      </c>
      <c r="K1290" s="13" t="str">
        <f t="shared" si="120"/>
        <v>Jul</v>
      </c>
      <c r="L1290" s="27">
        <f t="shared" si="121"/>
        <v>1967</v>
      </c>
      <c r="M1290" s="27" t="str">
        <f t="shared" si="122"/>
        <v>tier - 3</v>
      </c>
      <c r="N1290" s="27" t="str">
        <f t="shared" si="123"/>
        <v>tier - 2</v>
      </c>
      <c r="O1290" s="44" t="str">
        <f t="shared" si="124"/>
        <v>30-Jul-1967</v>
      </c>
      <c r="P1290" s="29">
        <f t="shared" si="125"/>
        <v>56</v>
      </c>
    </row>
    <row r="1291" spans="2:16" ht="15.75" customHeight="1" x14ac:dyDescent="0.3">
      <c r="B1291" s="12" t="s">
        <v>3874</v>
      </c>
      <c r="C1291" s="27">
        <v>1967</v>
      </c>
      <c r="D1291" s="13" t="s">
        <v>8320</v>
      </c>
      <c r="E1291" s="27">
        <v>5</v>
      </c>
      <c r="F1291" s="27">
        <v>0</v>
      </c>
      <c r="G1291" s="43">
        <v>10713.64</v>
      </c>
      <c r="H1291" s="27" t="s">
        <v>8311</v>
      </c>
      <c r="I1291" s="27" t="s">
        <v>8311</v>
      </c>
      <c r="J1291" s="27" t="s">
        <v>8321</v>
      </c>
      <c r="K1291" s="13" t="str">
        <f t="shared" si="120"/>
        <v>Oct</v>
      </c>
      <c r="L1291" s="27">
        <f t="shared" si="121"/>
        <v>1967</v>
      </c>
      <c r="M1291" s="27" t="str">
        <f t="shared" si="122"/>
        <v>tier - 3</v>
      </c>
      <c r="N1291" s="27" t="str">
        <f t="shared" si="123"/>
        <v>tier - 3</v>
      </c>
      <c r="O1291" s="44" t="str">
        <f t="shared" si="124"/>
        <v>5-Oct-1967</v>
      </c>
      <c r="P1291" s="29">
        <f t="shared" si="125"/>
        <v>56</v>
      </c>
    </row>
    <row r="1292" spans="2:16" ht="15.75" customHeight="1" x14ac:dyDescent="0.3">
      <c r="B1292" s="12" t="s">
        <v>3871</v>
      </c>
      <c r="C1292" s="27">
        <v>1992</v>
      </c>
      <c r="D1292" s="13" t="s">
        <v>8315</v>
      </c>
      <c r="E1292" s="27">
        <v>25</v>
      </c>
      <c r="F1292" s="27">
        <v>0</v>
      </c>
      <c r="G1292" s="43">
        <v>10719.57</v>
      </c>
      <c r="H1292" s="27" t="s">
        <v>8311</v>
      </c>
      <c r="I1292" s="27" t="s">
        <v>8314</v>
      </c>
      <c r="J1292" s="27" t="s">
        <v>8317</v>
      </c>
      <c r="K1292" s="13" t="str">
        <f t="shared" si="120"/>
        <v>Jun</v>
      </c>
      <c r="L1292" s="27">
        <f t="shared" si="121"/>
        <v>1992</v>
      </c>
      <c r="M1292" s="27" t="str">
        <f t="shared" si="122"/>
        <v>tier - 3</v>
      </c>
      <c r="N1292" s="27" t="str">
        <f t="shared" si="123"/>
        <v>tier - 1</v>
      </c>
      <c r="O1292" s="44" t="str">
        <f t="shared" si="124"/>
        <v>25-Jun-1992</v>
      </c>
      <c r="P1292" s="29">
        <f t="shared" si="125"/>
        <v>31</v>
      </c>
    </row>
    <row r="1293" spans="2:16" ht="15.75" customHeight="1" x14ac:dyDescent="0.3">
      <c r="B1293" s="12" t="s">
        <v>3867</v>
      </c>
      <c r="C1293" s="27">
        <v>1974</v>
      </c>
      <c r="D1293" s="13" t="s">
        <v>8318</v>
      </c>
      <c r="E1293" s="27">
        <v>9</v>
      </c>
      <c r="F1293" s="27">
        <v>4</v>
      </c>
      <c r="G1293" s="43">
        <v>10736.87</v>
      </c>
      <c r="H1293" s="27" t="s">
        <v>8311</v>
      </c>
      <c r="I1293" s="27" t="s">
        <v>8314</v>
      </c>
      <c r="J1293" s="27" t="s">
        <v>8326</v>
      </c>
      <c r="K1293" s="13" t="str">
        <f t="shared" si="120"/>
        <v>Dec</v>
      </c>
      <c r="L1293" s="27">
        <f t="shared" si="121"/>
        <v>1974</v>
      </c>
      <c r="M1293" s="27" t="str">
        <f t="shared" si="122"/>
        <v>tier - 3</v>
      </c>
      <c r="N1293" s="27" t="str">
        <f t="shared" si="123"/>
        <v>tier - 1</v>
      </c>
      <c r="O1293" s="44" t="str">
        <f t="shared" si="124"/>
        <v>9-Dec-1974</v>
      </c>
      <c r="P1293" s="29">
        <f t="shared" si="125"/>
        <v>49</v>
      </c>
    </row>
    <row r="1294" spans="2:16" ht="15.75" customHeight="1" x14ac:dyDescent="0.3">
      <c r="B1294" s="12" t="s">
        <v>3863</v>
      </c>
      <c r="C1294" s="27">
        <v>1986</v>
      </c>
      <c r="D1294" s="13" t="s">
        <v>8319</v>
      </c>
      <c r="E1294" s="27">
        <v>29</v>
      </c>
      <c r="F1294" s="27">
        <v>3</v>
      </c>
      <c r="G1294" s="43">
        <v>10749.02</v>
      </c>
      <c r="H1294" s="27" t="s">
        <v>8311</v>
      </c>
      <c r="I1294" s="27" t="s">
        <v>8314</v>
      </c>
      <c r="J1294" s="27" t="s">
        <v>8335</v>
      </c>
      <c r="K1294" s="13" t="str">
        <f t="shared" si="120"/>
        <v>Aug</v>
      </c>
      <c r="L1294" s="27">
        <f t="shared" si="121"/>
        <v>1986</v>
      </c>
      <c r="M1294" s="27" t="str">
        <f t="shared" si="122"/>
        <v>tier - 3</v>
      </c>
      <c r="N1294" s="27" t="str">
        <f t="shared" si="123"/>
        <v>tier - 1</v>
      </c>
      <c r="O1294" s="44" t="str">
        <f t="shared" si="124"/>
        <v>29-Aug-1986</v>
      </c>
      <c r="P1294" s="29">
        <f t="shared" si="125"/>
        <v>37</v>
      </c>
    </row>
    <row r="1295" spans="2:16" ht="15.75" customHeight="1" x14ac:dyDescent="0.3">
      <c r="B1295" s="12" t="s">
        <v>3859</v>
      </c>
      <c r="C1295" s="27">
        <v>1989</v>
      </c>
      <c r="D1295" s="13" t="s">
        <v>8313</v>
      </c>
      <c r="E1295" s="27">
        <v>25</v>
      </c>
      <c r="F1295" s="27">
        <v>3</v>
      </c>
      <c r="G1295" s="43">
        <v>10769.75</v>
      </c>
      <c r="H1295" s="27" t="s">
        <v>8311</v>
      </c>
      <c r="I1295" s="27" t="s">
        <v>8310</v>
      </c>
      <c r="J1295" s="27" t="s">
        <v>8336</v>
      </c>
      <c r="K1295" s="13" t="str">
        <f t="shared" si="120"/>
        <v>Nov</v>
      </c>
      <c r="L1295" s="27">
        <f t="shared" si="121"/>
        <v>1989</v>
      </c>
      <c r="M1295" s="27" t="str">
        <f t="shared" si="122"/>
        <v>tier - 3</v>
      </c>
      <c r="N1295" s="27" t="str">
        <f t="shared" si="123"/>
        <v>tier - 2</v>
      </c>
      <c r="O1295" s="44" t="str">
        <f t="shared" si="124"/>
        <v>25-Nov-1989</v>
      </c>
      <c r="P1295" s="29">
        <f t="shared" si="125"/>
        <v>34</v>
      </c>
    </row>
    <row r="1296" spans="2:16" ht="15.75" customHeight="1" x14ac:dyDescent="0.3">
      <c r="B1296" s="12" t="s">
        <v>3855</v>
      </c>
      <c r="C1296" s="27">
        <v>1967</v>
      </c>
      <c r="D1296" s="13" t="s">
        <v>8313</v>
      </c>
      <c r="E1296" s="27">
        <v>11</v>
      </c>
      <c r="F1296" s="27">
        <v>1</v>
      </c>
      <c r="G1296" s="43">
        <v>10791.96</v>
      </c>
      <c r="H1296" s="27" t="s">
        <v>8311</v>
      </c>
      <c r="I1296" s="27" t="s">
        <v>8310</v>
      </c>
      <c r="J1296" s="27" t="s">
        <v>8321</v>
      </c>
      <c r="K1296" s="13" t="str">
        <f t="shared" si="120"/>
        <v>Nov</v>
      </c>
      <c r="L1296" s="27">
        <f t="shared" si="121"/>
        <v>1967</v>
      </c>
      <c r="M1296" s="27" t="str">
        <f t="shared" si="122"/>
        <v>tier - 3</v>
      </c>
      <c r="N1296" s="27" t="str">
        <f t="shared" si="123"/>
        <v>tier - 2</v>
      </c>
      <c r="O1296" s="44" t="str">
        <f t="shared" si="124"/>
        <v>11-Nov-1967</v>
      </c>
      <c r="P1296" s="29">
        <f t="shared" si="125"/>
        <v>56</v>
      </c>
    </row>
    <row r="1297" spans="2:16" ht="15.75" customHeight="1" x14ac:dyDescent="0.3">
      <c r="B1297" s="12" t="s">
        <v>3851</v>
      </c>
      <c r="C1297" s="27">
        <v>1999</v>
      </c>
      <c r="D1297" s="13" t="s">
        <v>8318</v>
      </c>
      <c r="E1297" s="27">
        <v>24</v>
      </c>
      <c r="F1297" s="27">
        <v>0</v>
      </c>
      <c r="G1297" s="43">
        <v>10795.94</v>
      </c>
      <c r="H1297" s="27" t="s">
        <v>8311</v>
      </c>
      <c r="I1297" s="27" t="s">
        <v>8314</v>
      </c>
      <c r="J1297" s="27" t="s">
        <v>8321</v>
      </c>
      <c r="K1297" s="13" t="str">
        <f t="shared" si="120"/>
        <v>Dec</v>
      </c>
      <c r="L1297" s="27">
        <f t="shared" si="121"/>
        <v>1999</v>
      </c>
      <c r="M1297" s="27" t="str">
        <f t="shared" si="122"/>
        <v>tier - 3</v>
      </c>
      <c r="N1297" s="27" t="str">
        <f t="shared" si="123"/>
        <v>tier - 1</v>
      </c>
      <c r="O1297" s="44" t="str">
        <f t="shared" si="124"/>
        <v>24-Dec-1999</v>
      </c>
      <c r="P1297" s="29">
        <f t="shared" si="125"/>
        <v>24</v>
      </c>
    </row>
    <row r="1298" spans="2:16" ht="15.75" customHeight="1" x14ac:dyDescent="0.3">
      <c r="B1298" s="12" t="s">
        <v>3849</v>
      </c>
      <c r="C1298" s="27">
        <v>1967</v>
      </c>
      <c r="D1298" s="13" t="s">
        <v>8320</v>
      </c>
      <c r="E1298" s="27">
        <v>23</v>
      </c>
      <c r="F1298" s="27">
        <v>0</v>
      </c>
      <c r="G1298" s="43">
        <v>10796.35</v>
      </c>
      <c r="H1298" s="27" t="s">
        <v>8311</v>
      </c>
      <c r="I1298" s="27" t="s">
        <v>8314</v>
      </c>
      <c r="J1298" s="27" t="s">
        <v>8325</v>
      </c>
      <c r="K1298" s="13" t="str">
        <f t="shared" si="120"/>
        <v>Oct</v>
      </c>
      <c r="L1298" s="27">
        <f t="shared" si="121"/>
        <v>1967</v>
      </c>
      <c r="M1298" s="27" t="str">
        <f t="shared" si="122"/>
        <v>tier - 3</v>
      </c>
      <c r="N1298" s="27" t="str">
        <f t="shared" si="123"/>
        <v>tier - 1</v>
      </c>
      <c r="O1298" s="44" t="str">
        <f t="shared" si="124"/>
        <v>23-Oct-1967</v>
      </c>
      <c r="P1298" s="29">
        <f t="shared" si="125"/>
        <v>56</v>
      </c>
    </row>
    <row r="1299" spans="2:16" ht="15.75" customHeight="1" x14ac:dyDescent="0.3">
      <c r="B1299" s="12" t="s">
        <v>3845</v>
      </c>
      <c r="C1299" s="27">
        <v>1970</v>
      </c>
      <c r="D1299" s="13" t="s">
        <v>8320</v>
      </c>
      <c r="E1299" s="27">
        <v>28</v>
      </c>
      <c r="F1299" s="27">
        <v>1</v>
      </c>
      <c r="G1299" s="43">
        <v>10797.34</v>
      </c>
      <c r="H1299" s="27" t="s">
        <v>8311</v>
      </c>
      <c r="I1299" s="27" t="s">
        <v>8310</v>
      </c>
      <c r="J1299" s="27" t="s">
        <v>8330</v>
      </c>
      <c r="K1299" s="13" t="str">
        <f t="shared" si="120"/>
        <v>Oct</v>
      </c>
      <c r="L1299" s="27">
        <f t="shared" si="121"/>
        <v>1970</v>
      </c>
      <c r="M1299" s="27" t="str">
        <f t="shared" si="122"/>
        <v>tier - 3</v>
      </c>
      <c r="N1299" s="27" t="str">
        <f t="shared" si="123"/>
        <v>tier - 2</v>
      </c>
      <c r="O1299" s="44" t="str">
        <f t="shared" si="124"/>
        <v>28-Oct-1970</v>
      </c>
      <c r="P1299" s="29">
        <f t="shared" si="125"/>
        <v>53</v>
      </c>
    </row>
    <row r="1300" spans="2:16" ht="15.75" customHeight="1" x14ac:dyDescent="0.3">
      <c r="B1300" s="12" t="s">
        <v>3842</v>
      </c>
      <c r="C1300" s="27">
        <v>1970</v>
      </c>
      <c r="D1300" s="13" t="s">
        <v>8318</v>
      </c>
      <c r="E1300" s="27">
        <v>18</v>
      </c>
      <c r="F1300" s="27">
        <v>2</v>
      </c>
      <c r="G1300" s="43">
        <v>10806.84</v>
      </c>
      <c r="H1300" s="27" t="s">
        <v>8311</v>
      </c>
      <c r="I1300" s="27" t="s">
        <v>8310</v>
      </c>
      <c r="J1300" s="27" t="s">
        <v>8321</v>
      </c>
      <c r="K1300" s="13" t="str">
        <f t="shared" si="120"/>
        <v>Dec</v>
      </c>
      <c r="L1300" s="27">
        <f t="shared" si="121"/>
        <v>1970</v>
      </c>
      <c r="M1300" s="27" t="str">
        <f t="shared" si="122"/>
        <v>tier - 3</v>
      </c>
      <c r="N1300" s="27" t="str">
        <f t="shared" si="123"/>
        <v>tier - 2</v>
      </c>
      <c r="O1300" s="44" t="str">
        <f t="shared" si="124"/>
        <v>18-Dec-1970</v>
      </c>
      <c r="P1300" s="29">
        <f t="shared" si="125"/>
        <v>53</v>
      </c>
    </row>
    <row r="1301" spans="2:16" ht="15.75" customHeight="1" x14ac:dyDescent="0.3">
      <c r="B1301" s="12" t="s">
        <v>3838</v>
      </c>
      <c r="C1301" s="27">
        <v>1967</v>
      </c>
      <c r="D1301" s="13" t="s">
        <v>8320</v>
      </c>
      <c r="E1301" s="27">
        <v>2</v>
      </c>
      <c r="F1301" s="27">
        <v>1</v>
      </c>
      <c r="G1301" s="43">
        <v>10807.49</v>
      </c>
      <c r="H1301" s="27" t="s">
        <v>8311</v>
      </c>
      <c r="I1301" s="27" t="s">
        <v>8310</v>
      </c>
      <c r="J1301" s="27" t="s">
        <v>8312</v>
      </c>
      <c r="K1301" s="13" t="str">
        <f t="shared" si="120"/>
        <v>Oct</v>
      </c>
      <c r="L1301" s="27">
        <f t="shared" si="121"/>
        <v>1967</v>
      </c>
      <c r="M1301" s="27" t="str">
        <f t="shared" si="122"/>
        <v>tier - 3</v>
      </c>
      <c r="N1301" s="27" t="str">
        <f t="shared" si="123"/>
        <v>tier - 2</v>
      </c>
      <c r="O1301" s="44" t="str">
        <f t="shared" si="124"/>
        <v>2-Oct-1967</v>
      </c>
      <c r="P1301" s="29">
        <f t="shared" si="125"/>
        <v>56</v>
      </c>
    </row>
    <row r="1302" spans="2:16" ht="15.75" customHeight="1" x14ac:dyDescent="0.3">
      <c r="B1302" s="12" t="s">
        <v>3835</v>
      </c>
      <c r="C1302" s="27">
        <v>1968</v>
      </c>
      <c r="D1302" s="13" t="s">
        <v>8309</v>
      </c>
      <c r="E1302" s="27">
        <v>28</v>
      </c>
      <c r="F1302" s="27">
        <v>1</v>
      </c>
      <c r="G1302" s="43">
        <v>10825.25</v>
      </c>
      <c r="H1302" s="27" t="s">
        <v>8311</v>
      </c>
      <c r="I1302" s="27" t="s">
        <v>8311</v>
      </c>
      <c r="J1302" s="27" t="s">
        <v>8317</v>
      </c>
      <c r="K1302" s="13" t="str">
        <f t="shared" si="120"/>
        <v>Jul</v>
      </c>
      <c r="L1302" s="27">
        <f t="shared" si="121"/>
        <v>1968</v>
      </c>
      <c r="M1302" s="27" t="str">
        <f t="shared" si="122"/>
        <v>tier - 3</v>
      </c>
      <c r="N1302" s="27" t="str">
        <f t="shared" si="123"/>
        <v>tier - 3</v>
      </c>
      <c r="O1302" s="44" t="str">
        <f t="shared" si="124"/>
        <v>28-Jul-1968</v>
      </c>
      <c r="P1302" s="29">
        <f t="shared" si="125"/>
        <v>55</v>
      </c>
    </row>
    <row r="1303" spans="2:16" ht="15.75" customHeight="1" x14ac:dyDescent="0.3">
      <c r="B1303" s="12" t="s">
        <v>3832</v>
      </c>
      <c r="C1303" s="27">
        <v>1971</v>
      </c>
      <c r="D1303" s="13" t="s">
        <v>8318</v>
      </c>
      <c r="E1303" s="27">
        <v>20</v>
      </c>
      <c r="F1303" s="27">
        <v>2</v>
      </c>
      <c r="G1303" s="43">
        <v>10848.13</v>
      </c>
      <c r="H1303" s="27" t="s">
        <v>8311</v>
      </c>
      <c r="I1303" s="27" t="s">
        <v>8311</v>
      </c>
      <c r="J1303" s="27" t="s">
        <v>8317</v>
      </c>
      <c r="K1303" s="13" t="str">
        <f t="shared" si="120"/>
        <v>Dec</v>
      </c>
      <c r="L1303" s="27">
        <f t="shared" si="121"/>
        <v>1971</v>
      </c>
      <c r="M1303" s="27" t="str">
        <f t="shared" si="122"/>
        <v>tier - 3</v>
      </c>
      <c r="N1303" s="27" t="str">
        <f t="shared" si="123"/>
        <v>tier - 3</v>
      </c>
      <c r="O1303" s="44" t="str">
        <f t="shared" si="124"/>
        <v>20-Dec-1971</v>
      </c>
      <c r="P1303" s="29">
        <f t="shared" si="125"/>
        <v>52</v>
      </c>
    </row>
    <row r="1304" spans="2:16" ht="15.75" customHeight="1" x14ac:dyDescent="0.3">
      <c r="B1304" s="12" t="s">
        <v>3828</v>
      </c>
      <c r="C1304" s="27">
        <v>1994</v>
      </c>
      <c r="D1304" s="13" t="s">
        <v>8316</v>
      </c>
      <c r="E1304" s="27">
        <v>6</v>
      </c>
      <c r="F1304" s="27">
        <v>0</v>
      </c>
      <c r="G1304" s="43">
        <v>10886.66</v>
      </c>
      <c r="H1304" s="27" t="s">
        <v>8311</v>
      </c>
      <c r="I1304" s="27" t="s">
        <v>8311</v>
      </c>
      <c r="J1304" s="27" t="s">
        <v>8317</v>
      </c>
      <c r="K1304" s="13" t="str">
        <f t="shared" si="120"/>
        <v>Sep</v>
      </c>
      <c r="L1304" s="27">
        <f t="shared" si="121"/>
        <v>1994</v>
      </c>
      <c r="M1304" s="27" t="str">
        <f t="shared" si="122"/>
        <v>tier - 3</v>
      </c>
      <c r="N1304" s="27" t="str">
        <f t="shared" si="123"/>
        <v>tier - 3</v>
      </c>
      <c r="O1304" s="44" t="str">
        <f t="shared" si="124"/>
        <v>6-Sep-1994</v>
      </c>
      <c r="P1304" s="29">
        <f t="shared" si="125"/>
        <v>29</v>
      </c>
    </row>
    <row r="1305" spans="2:16" ht="15.75" customHeight="1" x14ac:dyDescent="0.3">
      <c r="B1305" s="12" t="s">
        <v>3825</v>
      </c>
      <c r="C1305" s="27">
        <v>1968</v>
      </c>
      <c r="D1305" s="13" t="s">
        <v>8313</v>
      </c>
      <c r="E1305" s="27">
        <v>13</v>
      </c>
      <c r="F1305" s="27">
        <v>0</v>
      </c>
      <c r="G1305" s="43">
        <v>10923.93</v>
      </c>
      <c r="H1305" s="27" t="s">
        <v>8311</v>
      </c>
      <c r="I1305" s="27" t="s">
        <v>8314</v>
      </c>
      <c r="J1305" s="27" t="s">
        <v>8329</v>
      </c>
      <c r="K1305" s="13" t="str">
        <f t="shared" si="120"/>
        <v>Nov</v>
      </c>
      <c r="L1305" s="27">
        <f t="shared" si="121"/>
        <v>1968</v>
      </c>
      <c r="M1305" s="27" t="str">
        <f t="shared" si="122"/>
        <v>tier - 3</v>
      </c>
      <c r="N1305" s="27" t="str">
        <f t="shared" si="123"/>
        <v>tier - 1</v>
      </c>
      <c r="O1305" s="44" t="str">
        <f t="shared" si="124"/>
        <v>13-Nov-1968</v>
      </c>
      <c r="P1305" s="29">
        <f t="shared" si="125"/>
        <v>55</v>
      </c>
    </row>
    <row r="1306" spans="2:16" ht="15.75" customHeight="1" x14ac:dyDescent="0.3">
      <c r="B1306" s="12" t="s">
        <v>3822</v>
      </c>
      <c r="C1306" s="27">
        <v>1968</v>
      </c>
      <c r="D1306" s="13" t="s">
        <v>8313</v>
      </c>
      <c r="E1306" s="27">
        <v>12</v>
      </c>
      <c r="F1306" s="27">
        <v>1</v>
      </c>
      <c r="G1306" s="43">
        <v>10928.85</v>
      </c>
      <c r="H1306" s="27" t="s">
        <v>8311</v>
      </c>
      <c r="I1306" s="27" t="s">
        <v>8311</v>
      </c>
      <c r="J1306" s="27" t="s">
        <v>8312</v>
      </c>
      <c r="K1306" s="13" t="str">
        <f t="shared" si="120"/>
        <v>Nov</v>
      </c>
      <c r="L1306" s="27">
        <f t="shared" si="121"/>
        <v>1968</v>
      </c>
      <c r="M1306" s="27" t="str">
        <f t="shared" si="122"/>
        <v>tier - 3</v>
      </c>
      <c r="N1306" s="27" t="str">
        <f t="shared" si="123"/>
        <v>tier - 3</v>
      </c>
      <c r="O1306" s="44" t="str">
        <f t="shared" si="124"/>
        <v>12-Nov-1968</v>
      </c>
      <c r="P1306" s="29">
        <f t="shared" si="125"/>
        <v>55</v>
      </c>
    </row>
    <row r="1307" spans="2:16" ht="15.75" customHeight="1" x14ac:dyDescent="0.3">
      <c r="B1307" s="12" t="s">
        <v>3818</v>
      </c>
      <c r="C1307" s="27">
        <v>1969</v>
      </c>
      <c r="D1307" s="13" t="s">
        <v>8313</v>
      </c>
      <c r="E1307" s="27">
        <v>10</v>
      </c>
      <c r="F1307" s="27">
        <v>1</v>
      </c>
      <c r="G1307" s="43">
        <v>10942.13</v>
      </c>
      <c r="H1307" s="27" t="s">
        <v>8311</v>
      </c>
      <c r="I1307" s="27" t="s">
        <v>8311</v>
      </c>
      <c r="J1307" s="27" t="s">
        <v>8317</v>
      </c>
      <c r="K1307" s="13" t="str">
        <f t="shared" si="120"/>
        <v>Nov</v>
      </c>
      <c r="L1307" s="27">
        <f t="shared" si="121"/>
        <v>1969</v>
      </c>
      <c r="M1307" s="27" t="str">
        <f t="shared" si="122"/>
        <v>tier - 3</v>
      </c>
      <c r="N1307" s="27" t="str">
        <f t="shared" si="123"/>
        <v>tier - 3</v>
      </c>
      <c r="O1307" s="44" t="str">
        <f t="shared" si="124"/>
        <v>10-Nov-1969</v>
      </c>
      <c r="P1307" s="29">
        <f t="shared" si="125"/>
        <v>54</v>
      </c>
    </row>
    <row r="1308" spans="2:16" ht="15.75" customHeight="1" x14ac:dyDescent="0.3">
      <c r="B1308" s="12" t="s">
        <v>3814</v>
      </c>
      <c r="C1308" s="27">
        <v>1965</v>
      </c>
      <c r="D1308" s="13" t="s">
        <v>8318</v>
      </c>
      <c r="E1308" s="27">
        <v>4</v>
      </c>
      <c r="F1308" s="27">
        <v>0</v>
      </c>
      <c r="G1308" s="43">
        <v>10959.33</v>
      </c>
      <c r="H1308" s="27" t="s">
        <v>8311</v>
      </c>
      <c r="I1308" s="27" t="s">
        <v>8311</v>
      </c>
      <c r="J1308" s="27" t="s">
        <v>8321</v>
      </c>
      <c r="K1308" s="13" t="str">
        <f t="shared" si="120"/>
        <v>Dec</v>
      </c>
      <c r="L1308" s="27">
        <f t="shared" si="121"/>
        <v>1965</v>
      </c>
      <c r="M1308" s="27" t="str">
        <f t="shared" si="122"/>
        <v>tier - 3</v>
      </c>
      <c r="N1308" s="27" t="str">
        <f t="shared" si="123"/>
        <v>tier - 3</v>
      </c>
      <c r="O1308" s="44" t="str">
        <f t="shared" si="124"/>
        <v>4-Dec-1965</v>
      </c>
      <c r="P1308" s="29">
        <f t="shared" si="125"/>
        <v>58</v>
      </c>
    </row>
    <row r="1309" spans="2:16" ht="15.75" customHeight="1" x14ac:dyDescent="0.3">
      <c r="B1309" s="12" t="s">
        <v>3810</v>
      </c>
      <c r="C1309" s="27">
        <v>1969</v>
      </c>
      <c r="D1309" s="13" t="s">
        <v>8319</v>
      </c>
      <c r="E1309" s="27">
        <v>14</v>
      </c>
      <c r="F1309" s="27">
        <v>1</v>
      </c>
      <c r="G1309" s="43">
        <v>10959.69</v>
      </c>
      <c r="H1309" s="27" t="s">
        <v>8311</v>
      </c>
      <c r="I1309" s="27" t="s">
        <v>8311</v>
      </c>
      <c r="J1309" s="27" t="s">
        <v>8317</v>
      </c>
      <c r="K1309" s="13" t="str">
        <f t="shared" si="120"/>
        <v>Aug</v>
      </c>
      <c r="L1309" s="27">
        <f t="shared" si="121"/>
        <v>1969</v>
      </c>
      <c r="M1309" s="27" t="str">
        <f t="shared" si="122"/>
        <v>tier - 3</v>
      </c>
      <c r="N1309" s="27" t="str">
        <f t="shared" si="123"/>
        <v>tier - 3</v>
      </c>
      <c r="O1309" s="44" t="str">
        <f t="shared" si="124"/>
        <v>14-Aug-1969</v>
      </c>
      <c r="P1309" s="29">
        <f t="shared" si="125"/>
        <v>54</v>
      </c>
    </row>
    <row r="1310" spans="2:16" ht="15.75" customHeight="1" x14ac:dyDescent="0.3">
      <c r="B1310" s="12" t="s">
        <v>3807</v>
      </c>
      <c r="C1310" s="27">
        <v>1965</v>
      </c>
      <c r="D1310" s="13" t="s">
        <v>8315</v>
      </c>
      <c r="E1310" s="27">
        <v>19</v>
      </c>
      <c r="F1310" s="27">
        <v>0</v>
      </c>
      <c r="G1310" s="43">
        <v>10965.45</v>
      </c>
      <c r="H1310" s="27" t="s">
        <v>8311</v>
      </c>
      <c r="I1310" s="27" t="s">
        <v>8310</v>
      </c>
      <c r="J1310" s="27" t="s">
        <v>8321</v>
      </c>
      <c r="K1310" s="13" t="str">
        <f t="shared" si="120"/>
        <v>Jun</v>
      </c>
      <c r="L1310" s="27">
        <f t="shared" si="121"/>
        <v>1965</v>
      </c>
      <c r="M1310" s="27" t="str">
        <f t="shared" si="122"/>
        <v>tier - 3</v>
      </c>
      <c r="N1310" s="27" t="str">
        <f t="shared" si="123"/>
        <v>tier - 2</v>
      </c>
      <c r="O1310" s="44" t="str">
        <f t="shared" si="124"/>
        <v>19-Jun-1965</v>
      </c>
      <c r="P1310" s="29">
        <f t="shared" si="125"/>
        <v>58</v>
      </c>
    </row>
    <row r="1311" spans="2:16" ht="15.75" customHeight="1" x14ac:dyDescent="0.3">
      <c r="B1311" s="12" t="s">
        <v>3804</v>
      </c>
      <c r="C1311" s="27">
        <v>1966</v>
      </c>
      <c r="D1311" s="13" t="s">
        <v>8309</v>
      </c>
      <c r="E1311" s="27">
        <v>9</v>
      </c>
      <c r="F1311" s="27">
        <v>0</v>
      </c>
      <c r="G1311" s="43">
        <v>10976.25</v>
      </c>
      <c r="H1311" s="27" t="s">
        <v>8311</v>
      </c>
      <c r="I1311" s="27" t="s">
        <v>8310</v>
      </c>
      <c r="J1311" s="27" t="s">
        <v>8317</v>
      </c>
      <c r="K1311" s="13" t="str">
        <f t="shared" si="120"/>
        <v>Jul</v>
      </c>
      <c r="L1311" s="27">
        <f t="shared" si="121"/>
        <v>1966</v>
      </c>
      <c r="M1311" s="27" t="str">
        <f t="shared" si="122"/>
        <v>tier - 3</v>
      </c>
      <c r="N1311" s="27" t="str">
        <f t="shared" si="123"/>
        <v>tier - 2</v>
      </c>
      <c r="O1311" s="44" t="str">
        <f t="shared" si="124"/>
        <v>9-Jul-1966</v>
      </c>
      <c r="P1311" s="29">
        <f t="shared" si="125"/>
        <v>57</v>
      </c>
    </row>
    <row r="1312" spans="2:16" ht="15.75" customHeight="1" x14ac:dyDescent="0.3">
      <c r="B1312" s="12" t="s">
        <v>3800</v>
      </c>
      <c r="C1312" s="27">
        <v>1973</v>
      </c>
      <c r="D1312" s="13" t="s">
        <v>8320</v>
      </c>
      <c r="E1312" s="27">
        <v>21</v>
      </c>
      <c r="F1312" s="27">
        <v>4</v>
      </c>
      <c r="G1312" s="43">
        <v>10977.21</v>
      </c>
      <c r="H1312" s="27" t="s">
        <v>8311</v>
      </c>
      <c r="I1312" s="27" t="s">
        <v>8314</v>
      </c>
      <c r="J1312" s="27" t="s">
        <v>8312</v>
      </c>
      <c r="K1312" s="13" t="str">
        <f t="shared" si="120"/>
        <v>Oct</v>
      </c>
      <c r="L1312" s="27">
        <f t="shared" si="121"/>
        <v>1973</v>
      </c>
      <c r="M1312" s="27" t="str">
        <f t="shared" si="122"/>
        <v>tier - 3</v>
      </c>
      <c r="N1312" s="27" t="str">
        <f t="shared" si="123"/>
        <v>tier - 1</v>
      </c>
      <c r="O1312" s="44" t="str">
        <f t="shared" si="124"/>
        <v>21-Oct-1973</v>
      </c>
      <c r="P1312" s="29">
        <f t="shared" si="125"/>
        <v>50</v>
      </c>
    </row>
    <row r="1313" spans="2:16" ht="15.75" customHeight="1" x14ac:dyDescent="0.3">
      <c r="B1313" s="12" t="s">
        <v>3796</v>
      </c>
      <c r="C1313" s="27">
        <v>1965</v>
      </c>
      <c r="D1313" s="13" t="s">
        <v>8318</v>
      </c>
      <c r="E1313" s="27">
        <v>18</v>
      </c>
      <c r="F1313" s="27">
        <v>0</v>
      </c>
      <c r="G1313" s="43">
        <v>10982.5</v>
      </c>
      <c r="H1313" s="27" t="s">
        <v>8311</v>
      </c>
      <c r="I1313" s="27" t="s">
        <v>8311</v>
      </c>
      <c r="J1313" s="27" t="s">
        <v>8312</v>
      </c>
      <c r="K1313" s="13" t="str">
        <f t="shared" si="120"/>
        <v>Dec</v>
      </c>
      <c r="L1313" s="27">
        <f t="shared" si="121"/>
        <v>1965</v>
      </c>
      <c r="M1313" s="27" t="str">
        <f t="shared" si="122"/>
        <v>tier - 3</v>
      </c>
      <c r="N1313" s="27" t="str">
        <f t="shared" si="123"/>
        <v>tier - 3</v>
      </c>
      <c r="O1313" s="44" t="str">
        <f t="shared" si="124"/>
        <v>18-Dec-1965</v>
      </c>
      <c r="P1313" s="29">
        <f t="shared" si="125"/>
        <v>58</v>
      </c>
    </row>
    <row r="1314" spans="2:16" ht="15.75" customHeight="1" x14ac:dyDescent="0.3">
      <c r="B1314" s="12" t="s">
        <v>3793</v>
      </c>
      <c r="C1314" s="27">
        <v>2000</v>
      </c>
      <c r="D1314" s="13" t="s">
        <v>8316</v>
      </c>
      <c r="E1314" s="27">
        <v>17</v>
      </c>
      <c r="F1314" s="27">
        <v>0</v>
      </c>
      <c r="G1314" s="43">
        <v>10991.58</v>
      </c>
      <c r="H1314" s="27" t="s">
        <v>8311</v>
      </c>
      <c r="I1314" s="27" t="s">
        <v>8311</v>
      </c>
      <c r="J1314" s="27" t="s">
        <v>8317</v>
      </c>
      <c r="K1314" s="13" t="str">
        <f t="shared" si="120"/>
        <v>Sep</v>
      </c>
      <c r="L1314" s="27">
        <f t="shared" si="121"/>
        <v>2000</v>
      </c>
      <c r="M1314" s="27" t="str">
        <f t="shared" si="122"/>
        <v>tier - 3</v>
      </c>
      <c r="N1314" s="27" t="str">
        <f t="shared" si="123"/>
        <v>tier - 3</v>
      </c>
      <c r="O1314" s="44" t="str">
        <f t="shared" si="124"/>
        <v>17-Sep-2000</v>
      </c>
      <c r="P1314" s="29">
        <f t="shared" si="125"/>
        <v>23</v>
      </c>
    </row>
    <row r="1315" spans="2:16" ht="15.75" customHeight="1" x14ac:dyDescent="0.3">
      <c r="B1315" s="12" t="s">
        <v>3789</v>
      </c>
      <c r="C1315" s="27">
        <v>1968</v>
      </c>
      <c r="D1315" s="13" t="s">
        <v>8320</v>
      </c>
      <c r="E1315" s="27">
        <v>24</v>
      </c>
      <c r="F1315" s="27">
        <v>2</v>
      </c>
      <c r="G1315" s="43">
        <v>11013.71</v>
      </c>
      <c r="H1315" s="27" t="s">
        <v>8311</v>
      </c>
      <c r="I1315" s="27" t="s">
        <v>8314</v>
      </c>
      <c r="J1315" s="27" t="s">
        <v>8312</v>
      </c>
      <c r="K1315" s="13" t="str">
        <f t="shared" si="120"/>
        <v>Oct</v>
      </c>
      <c r="L1315" s="27">
        <f t="shared" si="121"/>
        <v>1968</v>
      </c>
      <c r="M1315" s="27" t="str">
        <f t="shared" si="122"/>
        <v>tier - 3</v>
      </c>
      <c r="N1315" s="27" t="str">
        <f t="shared" si="123"/>
        <v>tier - 1</v>
      </c>
      <c r="O1315" s="44" t="str">
        <f t="shared" si="124"/>
        <v>24-Oct-1968</v>
      </c>
      <c r="P1315" s="29">
        <f t="shared" si="125"/>
        <v>55</v>
      </c>
    </row>
    <row r="1316" spans="2:16" ht="15.75" customHeight="1" x14ac:dyDescent="0.3">
      <c r="B1316" s="12" t="s">
        <v>3785</v>
      </c>
      <c r="C1316" s="27">
        <v>1974</v>
      </c>
      <c r="D1316" s="13" t="s">
        <v>8318</v>
      </c>
      <c r="E1316" s="27">
        <v>15</v>
      </c>
      <c r="F1316" s="27">
        <v>4</v>
      </c>
      <c r="G1316" s="43">
        <v>11015.17</v>
      </c>
      <c r="H1316" s="27" t="s">
        <v>8311</v>
      </c>
      <c r="I1316" s="27" t="s">
        <v>8314</v>
      </c>
      <c r="J1316" s="27" t="s">
        <v>8317</v>
      </c>
      <c r="K1316" s="13" t="str">
        <f t="shared" si="120"/>
        <v>Dec</v>
      </c>
      <c r="L1316" s="27">
        <f t="shared" si="121"/>
        <v>1974</v>
      </c>
      <c r="M1316" s="27" t="str">
        <f t="shared" si="122"/>
        <v>tier - 3</v>
      </c>
      <c r="N1316" s="27" t="str">
        <f t="shared" si="123"/>
        <v>tier - 1</v>
      </c>
      <c r="O1316" s="44" t="str">
        <f t="shared" si="124"/>
        <v>15-Dec-1974</v>
      </c>
      <c r="P1316" s="29">
        <f t="shared" si="125"/>
        <v>49</v>
      </c>
    </row>
    <row r="1317" spans="2:16" ht="15.75" customHeight="1" x14ac:dyDescent="0.3">
      <c r="B1317" s="12" t="s">
        <v>3781</v>
      </c>
      <c r="C1317" s="27">
        <v>1991</v>
      </c>
      <c r="D1317" s="13" t="s">
        <v>8315</v>
      </c>
      <c r="E1317" s="27">
        <v>26</v>
      </c>
      <c r="F1317" s="27">
        <v>3</v>
      </c>
      <c r="G1317" s="43">
        <v>11018.05</v>
      </c>
      <c r="H1317" s="27" t="s">
        <v>8311</v>
      </c>
      <c r="I1317" s="27" t="s">
        <v>8310</v>
      </c>
      <c r="J1317" s="27" t="s">
        <v>8317</v>
      </c>
      <c r="K1317" s="13" t="str">
        <f t="shared" si="120"/>
        <v>Jun</v>
      </c>
      <c r="L1317" s="27">
        <f t="shared" si="121"/>
        <v>1991</v>
      </c>
      <c r="M1317" s="27" t="str">
        <f t="shared" si="122"/>
        <v>tier - 3</v>
      </c>
      <c r="N1317" s="27" t="str">
        <f t="shared" si="123"/>
        <v>tier - 2</v>
      </c>
      <c r="O1317" s="44" t="str">
        <f t="shared" si="124"/>
        <v>26-Jun-1991</v>
      </c>
      <c r="P1317" s="29">
        <f t="shared" si="125"/>
        <v>32</v>
      </c>
    </row>
    <row r="1318" spans="2:16" ht="15.75" customHeight="1" x14ac:dyDescent="0.3">
      <c r="B1318" s="12" t="s">
        <v>3777</v>
      </c>
      <c r="C1318" s="27">
        <v>1996</v>
      </c>
      <c r="D1318" s="13" t="s">
        <v>8309</v>
      </c>
      <c r="E1318" s="27">
        <v>21</v>
      </c>
      <c r="F1318" s="27">
        <v>0</v>
      </c>
      <c r="G1318" s="43">
        <v>11028.56</v>
      </c>
      <c r="H1318" s="27" t="s">
        <v>8311</v>
      </c>
      <c r="I1318" s="27" t="s">
        <v>8311</v>
      </c>
      <c r="J1318" s="27" t="s">
        <v>8317</v>
      </c>
      <c r="K1318" s="13" t="str">
        <f t="shared" si="120"/>
        <v>Jul</v>
      </c>
      <c r="L1318" s="27">
        <f t="shared" si="121"/>
        <v>1996</v>
      </c>
      <c r="M1318" s="27" t="str">
        <f t="shared" si="122"/>
        <v>tier - 3</v>
      </c>
      <c r="N1318" s="27" t="str">
        <f t="shared" si="123"/>
        <v>tier - 3</v>
      </c>
      <c r="O1318" s="44" t="str">
        <f t="shared" si="124"/>
        <v>21-Jul-1996</v>
      </c>
      <c r="P1318" s="29">
        <f t="shared" si="125"/>
        <v>27</v>
      </c>
    </row>
    <row r="1319" spans="2:16" ht="15.75" customHeight="1" x14ac:dyDescent="0.3">
      <c r="B1319" s="12" t="s">
        <v>3773</v>
      </c>
      <c r="C1319" s="27">
        <v>1974</v>
      </c>
      <c r="D1319" s="13" t="s">
        <v>8318</v>
      </c>
      <c r="E1319" s="27">
        <v>10</v>
      </c>
      <c r="F1319" s="27">
        <v>4</v>
      </c>
      <c r="G1319" s="43">
        <v>11033.66</v>
      </c>
      <c r="H1319" s="27" t="s">
        <v>8311</v>
      </c>
      <c r="I1319" s="27" t="s">
        <v>8311</v>
      </c>
      <c r="J1319" s="27" t="s">
        <v>8317</v>
      </c>
      <c r="K1319" s="13" t="str">
        <f t="shared" si="120"/>
        <v>Dec</v>
      </c>
      <c r="L1319" s="27">
        <f t="shared" si="121"/>
        <v>1974</v>
      </c>
      <c r="M1319" s="27" t="str">
        <f t="shared" si="122"/>
        <v>tier - 3</v>
      </c>
      <c r="N1319" s="27" t="str">
        <f t="shared" si="123"/>
        <v>tier - 3</v>
      </c>
      <c r="O1319" s="44" t="str">
        <f t="shared" si="124"/>
        <v>10-Dec-1974</v>
      </c>
      <c r="P1319" s="29">
        <f t="shared" si="125"/>
        <v>49</v>
      </c>
    </row>
    <row r="1320" spans="2:16" ht="15.75" customHeight="1" x14ac:dyDescent="0.3">
      <c r="B1320" s="12" t="s">
        <v>3770</v>
      </c>
      <c r="C1320" s="27">
        <v>1989</v>
      </c>
      <c r="D1320" s="13" t="s">
        <v>8320</v>
      </c>
      <c r="E1320" s="27">
        <v>25</v>
      </c>
      <c r="F1320" s="27">
        <v>3</v>
      </c>
      <c r="G1320" s="43">
        <v>11037.51</v>
      </c>
      <c r="H1320" s="27" t="s">
        <v>8311</v>
      </c>
      <c r="I1320" s="27" t="s">
        <v>8314</v>
      </c>
      <c r="J1320" s="27" t="s">
        <v>8317</v>
      </c>
      <c r="K1320" s="13" t="str">
        <f t="shared" si="120"/>
        <v>Oct</v>
      </c>
      <c r="L1320" s="27">
        <f t="shared" si="121"/>
        <v>1989</v>
      </c>
      <c r="M1320" s="27" t="str">
        <f t="shared" si="122"/>
        <v>tier - 3</v>
      </c>
      <c r="N1320" s="27" t="str">
        <f t="shared" si="123"/>
        <v>tier - 1</v>
      </c>
      <c r="O1320" s="44" t="str">
        <f t="shared" si="124"/>
        <v>25-Oct-1989</v>
      </c>
      <c r="P1320" s="29">
        <f t="shared" si="125"/>
        <v>34</v>
      </c>
    </row>
    <row r="1321" spans="2:16" ht="15.75" customHeight="1" x14ac:dyDescent="0.3">
      <c r="B1321" s="12" t="s">
        <v>3766</v>
      </c>
      <c r="C1321" s="27">
        <v>1974</v>
      </c>
      <c r="D1321" s="13" t="s">
        <v>8319</v>
      </c>
      <c r="E1321" s="27">
        <v>30</v>
      </c>
      <c r="F1321" s="27">
        <v>0</v>
      </c>
      <c r="G1321" s="43">
        <v>11037.85</v>
      </c>
      <c r="H1321" s="27" t="s">
        <v>8311</v>
      </c>
      <c r="I1321" s="27" t="s">
        <v>8310</v>
      </c>
      <c r="J1321" s="27" t="s">
        <v>8328</v>
      </c>
      <c r="K1321" s="13" t="str">
        <f t="shared" si="120"/>
        <v>Aug</v>
      </c>
      <c r="L1321" s="27">
        <f t="shared" si="121"/>
        <v>1974</v>
      </c>
      <c r="M1321" s="27" t="str">
        <f t="shared" si="122"/>
        <v>tier - 3</v>
      </c>
      <c r="N1321" s="27" t="str">
        <f t="shared" si="123"/>
        <v>tier - 2</v>
      </c>
      <c r="O1321" s="44" t="str">
        <f t="shared" si="124"/>
        <v>30-Aug-1974</v>
      </c>
      <c r="P1321" s="29">
        <f t="shared" si="125"/>
        <v>49</v>
      </c>
    </row>
    <row r="1322" spans="2:16" ht="15.75" customHeight="1" x14ac:dyDescent="0.3">
      <c r="B1322" s="12" t="s">
        <v>3762</v>
      </c>
      <c r="C1322" s="27">
        <v>2001</v>
      </c>
      <c r="D1322" s="13" t="s">
        <v>8318</v>
      </c>
      <c r="E1322" s="27">
        <v>17</v>
      </c>
      <c r="F1322" s="27">
        <v>0</v>
      </c>
      <c r="G1322" s="43">
        <v>11046.02</v>
      </c>
      <c r="H1322" s="27" t="s">
        <v>8311</v>
      </c>
      <c r="I1322" s="27" t="s">
        <v>8314</v>
      </c>
      <c r="J1322" s="27" t="s">
        <v>8335</v>
      </c>
      <c r="K1322" s="13" t="str">
        <f t="shared" si="120"/>
        <v>Dec</v>
      </c>
      <c r="L1322" s="27">
        <f t="shared" si="121"/>
        <v>2001</v>
      </c>
      <c r="M1322" s="27" t="str">
        <f t="shared" si="122"/>
        <v>tier - 3</v>
      </c>
      <c r="N1322" s="27" t="str">
        <f t="shared" si="123"/>
        <v>tier - 1</v>
      </c>
      <c r="O1322" s="44" t="str">
        <f t="shared" si="124"/>
        <v>17-Dec-2001</v>
      </c>
      <c r="P1322" s="29">
        <f t="shared" si="125"/>
        <v>22</v>
      </c>
    </row>
    <row r="1323" spans="2:16" ht="15.75" customHeight="1" x14ac:dyDescent="0.3">
      <c r="B1323" s="12" t="s">
        <v>3758</v>
      </c>
      <c r="C1323" s="27">
        <v>2000</v>
      </c>
      <c r="D1323" s="13" t="s">
        <v>8316</v>
      </c>
      <c r="E1323" s="27">
        <v>18</v>
      </c>
      <c r="F1323" s="27">
        <v>0</v>
      </c>
      <c r="G1323" s="43">
        <v>11068.7</v>
      </c>
      <c r="H1323" s="27" t="s">
        <v>8311</v>
      </c>
      <c r="I1323" s="27" t="s">
        <v>8314</v>
      </c>
      <c r="J1323" s="27" t="s">
        <v>8321</v>
      </c>
      <c r="K1323" s="13" t="str">
        <f t="shared" si="120"/>
        <v>Sep</v>
      </c>
      <c r="L1323" s="27">
        <f t="shared" si="121"/>
        <v>2000</v>
      </c>
      <c r="M1323" s="27" t="str">
        <f t="shared" si="122"/>
        <v>tier - 3</v>
      </c>
      <c r="N1323" s="27" t="str">
        <f t="shared" si="123"/>
        <v>tier - 1</v>
      </c>
      <c r="O1323" s="44" t="str">
        <f t="shared" si="124"/>
        <v>18-Sep-2000</v>
      </c>
      <c r="P1323" s="29">
        <f t="shared" si="125"/>
        <v>23</v>
      </c>
    </row>
    <row r="1324" spans="2:16" ht="15.75" customHeight="1" x14ac:dyDescent="0.3">
      <c r="B1324" s="12" t="s">
        <v>3755</v>
      </c>
      <c r="C1324" s="27">
        <v>1971</v>
      </c>
      <c r="D1324" s="13" t="s">
        <v>8313</v>
      </c>
      <c r="E1324" s="27">
        <v>9</v>
      </c>
      <c r="F1324" s="27">
        <v>0</v>
      </c>
      <c r="G1324" s="43">
        <v>11068.77</v>
      </c>
      <c r="H1324" s="27" t="s">
        <v>8311</v>
      </c>
      <c r="I1324" s="27" t="s">
        <v>8310</v>
      </c>
      <c r="J1324" s="27" t="s">
        <v>8317</v>
      </c>
      <c r="K1324" s="13" t="str">
        <f t="shared" si="120"/>
        <v>Nov</v>
      </c>
      <c r="L1324" s="27">
        <f t="shared" si="121"/>
        <v>1971</v>
      </c>
      <c r="M1324" s="27" t="str">
        <f t="shared" si="122"/>
        <v>tier - 3</v>
      </c>
      <c r="N1324" s="27" t="str">
        <f t="shared" si="123"/>
        <v>tier - 2</v>
      </c>
      <c r="O1324" s="44" t="str">
        <f t="shared" si="124"/>
        <v>9-Nov-1971</v>
      </c>
      <c r="P1324" s="29">
        <f t="shared" si="125"/>
        <v>52</v>
      </c>
    </row>
    <row r="1325" spans="2:16" ht="15.75" customHeight="1" x14ac:dyDescent="0.3">
      <c r="B1325" s="12" t="s">
        <v>3752</v>
      </c>
      <c r="C1325" s="27">
        <v>1966</v>
      </c>
      <c r="D1325" s="13" t="s">
        <v>8313</v>
      </c>
      <c r="E1325" s="27">
        <v>7</v>
      </c>
      <c r="F1325" s="27">
        <v>0</v>
      </c>
      <c r="G1325" s="43">
        <v>11070.54</v>
      </c>
      <c r="H1325" s="27" t="s">
        <v>8311</v>
      </c>
      <c r="I1325" s="27" t="s">
        <v>8311</v>
      </c>
      <c r="J1325" s="27" t="s">
        <v>8321</v>
      </c>
      <c r="K1325" s="13" t="str">
        <f t="shared" si="120"/>
        <v>Nov</v>
      </c>
      <c r="L1325" s="27">
        <f t="shared" si="121"/>
        <v>1966</v>
      </c>
      <c r="M1325" s="27" t="str">
        <f t="shared" si="122"/>
        <v>tier - 3</v>
      </c>
      <c r="N1325" s="27" t="str">
        <f t="shared" si="123"/>
        <v>tier - 3</v>
      </c>
      <c r="O1325" s="44" t="str">
        <f t="shared" si="124"/>
        <v>7-Nov-1966</v>
      </c>
      <c r="P1325" s="29">
        <f t="shared" si="125"/>
        <v>57</v>
      </c>
    </row>
    <row r="1326" spans="2:16" ht="15.75" customHeight="1" x14ac:dyDescent="0.3">
      <c r="B1326" s="12" t="s">
        <v>3748</v>
      </c>
      <c r="C1326" s="27">
        <v>1966</v>
      </c>
      <c r="D1326" s="13" t="s">
        <v>8313</v>
      </c>
      <c r="E1326" s="27">
        <v>20</v>
      </c>
      <c r="F1326" s="27">
        <v>0</v>
      </c>
      <c r="G1326" s="43">
        <v>11073.18</v>
      </c>
      <c r="H1326" s="27" t="s">
        <v>8311</v>
      </c>
      <c r="I1326" s="27" t="s">
        <v>8311</v>
      </c>
      <c r="J1326" s="27" t="s">
        <v>8321</v>
      </c>
      <c r="K1326" s="13" t="str">
        <f t="shared" si="120"/>
        <v>Nov</v>
      </c>
      <c r="L1326" s="27">
        <f t="shared" si="121"/>
        <v>1966</v>
      </c>
      <c r="M1326" s="27" t="str">
        <f t="shared" si="122"/>
        <v>tier - 3</v>
      </c>
      <c r="N1326" s="27" t="str">
        <f t="shared" si="123"/>
        <v>tier - 3</v>
      </c>
      <c r="O1326" s="44" t="str">
        <f t="shared" si="124"/>
        <v>20-Nov-1966</v>
      </c>
      <c r="P1326" s="29">
        <f t="shared" si="125"/>
        <v>57</v>
      </c>
    </row>
    <row r="1327" spans="2:16" ht="15.75" customHeight="1" x14ac:dyDescent="0.3">
      <c r="B1327" s="12" t="s">
        <v>3745</v>
      </c>
      <c r="C1327" s="27">
        <v>1967</v>
      </c>
      <c r="D1327" s="13" t="s">
        <v>8316</v>
      </c>
      <c r="E1327" s="27">
        <v>4</v>
      </c>
      <c r="F1327" s="27">
        <v>0</v>
      </c>
      <c r="G1327" s="43">
        <v>11082.58</v>
      </c>
      <c r="H1327" s="27" t="s">
        <v>8311</v>
      </c>
      <c r="I1327" s="27" t="s">
        <v>8310</v>
      </c>
      <c r="J1327" s="27" t="s">
        <v>8317</v>
      </c>
      <c r="K1327" s="13" t="str">
        <f t="shared" si="120"/>
        <v>Sep</v>
      </c>
      <c r="L1327" s="27">
        <f t="shared" si="121"/>
        <v>1967</v>
      </c>
      <c r="M1327" s="27" t="str">
        <f t="shared" si="122"/>
        <v>tier - 3</v>
      </c>
      <c r="N1327" s="27" t="str">
        <f t="shared" si="123"/>
        <v>tier - 2</v>
      </c>
      <c r="O1327" s="44" t="str">
        <f t="shared" si="124"/>
        <v>4-Sep-1967</v>
      </c>
      <c r="P1327" s="29">
        <f t="shared" si="125"/>
        <v>56</v>
      </c>
    </row>
    <row r="1328" spans="2:16" ht="15.75" customHeight="1" x14ac:dyDescent="0.3">
      <c r="B1328" s="12" t="s">
        <v>3742</v>
      </c>
      <c r="C1328" s="27">
        <v>1972</v>
      </c>
      <c r="D1328" s="13" t="s">
        <v>8320</v>
      </c>
      <c r="E1328" s="27">
        <v>7</v>
      </c>
      <c r="F1328" s="27">
        <v>3</v>
      </c>
      <c r="G1328" s="43">
        <v>11085.59</v>
      </c>
      <c r="H1328" s="27" t="s">
        <v>8311</v>
      </c>
      <c r="I1328" s="27" t="s">
        <v>8310</v>
      </c>
      <c r="J1328" s="27" t="s">
        <v>8317</v>
      </c>
      <c r="K1328" s="13" t="str">
        <f t="shared" si="120"/>
        <v>Oct</v>
      </c>
      <c r="L1328" s="27">
        <f t="shared" si="121"/>
        <v>1972</v>
      </c>
      <c r="M1328" s="27" t="str">
        <f t="shared" si="122"/>
        <v>tier - 3</v>
      </c>
      <c r="N1328" s="27" t="str">
        <f t="shared" si="123"/>
        <v>tier - 2</v>
      </c>
      <c r="O1328" s="44" t="str">
        <f t="shared" si="124"/>
        <v>7-Oct-1972</v>
      </c>
      <c r="P1328" s="29">
        <f t="shared" si="125"/>
        <v>51</v>
      </c>
    </row>
    <row r="1329" spans="2:16" ht="15.75" customHeight="1" x14ac:dyDescent="0.3">
      <c r="B1329" s="12" t="s">
        <v>3738</v>
      </c>
      <c r="C1329" s="27">
        <v>1966</v>
      </c>
      <c r="D1329" s="13" t="s">
        <v>8316</v>
      </c>
      <c r="E1329" s="27">
        <v>9</v>
      </c>
      <c r="F1329" s="27">
        <v>0</v>
      </c>
      <c r="G1329" s="43">
        <v>11090.72</v>
      </c>
      <c r="H1329" s="27" t="s">
        <v>8311</v>
      </c>
      <c r="I1329" s="27" t="s">
        <v>8314</v>
      </c>
      <c r="J1329" s="27" t="s">
        <v>8312</v>
      </c>
      <c r="K1329" s="13" t="str">
        <f t="shared" si="120"/>
        <v>Sep</v>
      </c>
      <c r="L1329" s="27">
        <f t="shared" si="121"/>
        <v>1966</v>
      </c>
      <c r="M1329" s="27" t="str">
        <f t="shared" si="122"/>
        <v>tier - 3</v>
      </c>
      <c r="N1329" s="27" t="str">
        <f t="shared" si="123"/>
        <v>tier - 1</v>
      </c>
      <c r="O1329" s="44" t="str">
        <f t="shared" si="124"/>
        <v>9-Sep-1966</v>
      </c>
      <c r="P1329" s="29">
        <f t="shared" si="125"/>
        <v>57</v>
      </c>
    </row>
    <row r="1330" spans="2:16" ht="15.75" customHeight="1" x14ac:dyDescent="0.3">
      <c r="B1330" s="12" t="s">
        <v>3735</v>
      </c>
      <c r="C1330" s="27">
        <v>1966</v>
      </c>
      <c r="D1330" s="13" t="s">
        <v>8309</v>
      </c>
      <c r="E1330" s="27">
        <v>5</v>
      </c>
      <c r="F1330" s="27">
        <v>0</v>
      </c>
      <c r="G1330" s="43">
        <v>11093.62</v>
      </c>
      <c r="H1330" s="27" t="s">
        <v>8311</v>
      </c>
      <c r="I1330" s="27" t="s">
        <v>8314</v>
      </c>
      <c r="J1330" s="27" t="s">
        <v>8312</v>
      </c>
      <c r="K1330" s="13" t="str">
        <f t="shared" si="120"/>
        <v>Jul</v>
      </c>
      <c r="L1330" s="27">
        <f t="shared" si="121"/>
        <v>1966</v>
      </c>
      <c r="M1330" s="27" t="str">
        <f t="shared" si="122"/>
        <v>tier - 3</v>
      </c>
      <c r="N1330" s="27" t="str">
        <f t="shared" si="123"/>
        <v>tier - 1</v>
      </c>
      <c r="O1330" s="44" t="str">
        <f t="shared" si="124"/>
        <v>5-Jul-1966</v>
      </c>
      <c r="P1330" s="29">
        <f t="shared" si="125"/>
        <v>57</v>
      </c>
    </row>
    <row r="1331" spans="2:16" ht="15.75" customHeight="1" x14ac:dyDescent="0.3">
      <c r="B1331" s="12" t="s">
        <v>3731</v>
      </c>
      <c r="C1331" s="27">
        <v>1980</v>
      </c>
      <c r="D1331" s="13" t="s">
        <v>8319</v>
      </c>
      <c r="E1331" s="27">
        <v>20</v>
      </c>
      <c r="F1331" s="27">
        <v>2</v>
      </c>
      <c r="G1331" s="43">
        <v>11103.33</v>
      </c>
      <c r="H1331" s="27" t="s">
        <v>8311</v>
      </c>
      <c r="I1331" s="27" t="s">
        <v>8314</v>
      </c>
      <c r="J1331" s="27" t="s">
        <v>8332</v>
      </c>
      <c r="K1331" s="13" t="str">
        <f t="shared" si="120"/>
        <v>Aug</v>
      </c>
      <c r="L1331" s="27">
        <f t="shared" si="121"/>
        <v>1980</v>
      </c>
      <c r="M1331" s="27" t="str">
        <f t="shared" si="122"/>
        <v>tier - 3</v>
      </c>
      <c r="N1331" s="27" t="str">
        <f t="shared" si="123"/>
        <v>tier - 1</v>
      </c>
      <c r="O1331" s="44" t="str">
        <f t="shared" si="124"/>
        <v>20-Aug-1980</v>
      </c>
      <c r="P1331" s="29">
        <f t="shared" si="125"/>
        <v>43</v>
      </c>
    </row>
    <row r="1332" spans="2:16" ht="15.75" customHeight="1" x14ac:dyDescent="0.3">
      <c r="B1332" s="12" t="s">
        <v>3728</v>
      </c>
      <c r="C1332" s="27">
        <v>1969</v>
      </c>
      <c r="D1332" s="13" t="s">
        <v>8313</v>
      </c>
      <c r="E1332" s="27">
        <v>30</v>
      </c>
      <c r="F1332" s="27">
        <v>2</v>
      </c>
      <c r="G1332" s="43">
        <v>11150.78</v>
      </c>
      <c r="H1332" s="27" t="s">
        <v>8311</v>
      </c>
      <c r="I1332" s="27" t="s">
        <v>8310</v>
      </c>
      <c r="J1332" s="27" t="s">
        <v>8321</v>
      </c>
      <c r="K1332" s="13" t="str">
        <f t="shared" si="120"/>
        <v>Nov</v>
      </c>
      <c r="L1332" s="27">
        <f t="shared" si="121"/>
        <v>1969</v>
      </c>
      <c r="M1332" s="27" t="str">
        <f t="shared" si="122"/>
        <v>tier - 3</v>
      </c>
      <c r="N1332" s="27" t="str">
        <f t="shared" si="123"/>
        <v>tier - 2</v>
      </c>
      <c r="O1332" s="44" t="str">
        <f t="shared" si="124"/>
        <v>30-Nov-1969</v>
      </c>
      <c r="P1332" s="29">
        <f t="shared" si="125"/>
        <v>54</v>
      </c>
    </row>
    <row r="1333" spans="2:16" ht="15.75" customHeight="1" x14ac:dyDescent="0.3">
      <c r="B1333" s="12" t="s">
        <v>3724</v>
      </c>
      <c r="C1333" s="27">
        <v>1969</v>
      </c>
      <c r="D1333" s="13" t="s">
        <v>8315</v>
      </c>
      <c r="E1333" s="27">
        <v>25</v>
      </c>
      <c r="F1333" s="27">
        <v>2</v>
      </c>
      <c r="G1333" s="43">
        <v>11163.57</v>
      </c>
      <c r="H1333" s="27" t="s">
        <v>8311</v>
      </c>
      <c r="I1333" s="27" t="s">
        <v>8310</v>
      </c>
      <c r="J1333" s="27" t="s">
        <v>8321</v>
      </c>
      <c r="K1333" s="13" t="str">
        <f t="shared" si="120"/>
        <v>Jun</v>
      </c>
      <c r="L1333" s="27">
        <f t="shared" si="121"/>
        <v>1969</v>
      </c>
      <c r="M1333" s="27" t="str">
        <f t="shared" si="122"/>
        <v>tier - 3</v>
      </c>
      <c r="N1333" s="27" t="str">
        <f t="shared" si="123"/>
        <v>tier - 2</v>
      </c>
      <c r="O1333" s="44" t="str">
        <f t="shared" si="124"/>
        <v>25-Jun-1969</v>
      </c>
      <c r="P1333" s="29">
        <f t="shared" si="125"/>
        <v>54</v>
      </c>
    </row>
    <row r="1334" spans="2:16" ht="15.75" customHeight="1" x14ac:dyDescent="0.3">
      <c r="B1334" s="12" t="s">
        <v>3721</v>
      </c>
      <c r="C1334" s="27">
        <v>1966</v>
      </c>
      <c r="D1334" s="13" t="s">
        <v>8319</v>
      </c>
      <c r="E1334" s="27">
        <v>6</v>
      </c>
      <c r="F1334" s="27">
        <v>0</v>
      </c>
      <c r="G1334" s="43">
        <v>11165.42</v>
      </c>
      <c r="H1334" s="27" t="s">
        <v>8311</v>
      </c>
      <c r="I1334" s="27" t="s">
        <v>8314</v>
      </c>
      <c r="J1334" s="27" t="s">
        <v>8326</v>
      </c>
      <c r="K1334" s="13" t="str">
        <f t="shared" si="120"/>
        <v>Aug</v>
      </c>
      <c r="L1334" s="27">
        <f t="shared" si="121"/>
        <v>1966</v>
      </c>
      <c r="M1334" s="27" t="str">
        <f t="shared" si="122"/>
        <v>tier - 3</v>
      </c>
      <c r="N1334" s="27" t="str">
        <f t="shared" si="123"/>
        <v>tier - 1</v>
      </c>
      <c r="O1334" s="44" t="str">
        <f t="shared" si="124"/>
        <v>6-Aug-1966</v>
      </c>
      <c r="P1334" s="29">
        <f t="shared" si="125"/>
        <v>57</v>
      </c>
    </row>
    <row r="1335" spans="2:16" ht="15.75" customHeight="1" x14ac:dyDescent="0.3">
      <c r="B1335" s="12" t="s">
        <v>3718</v>
      </c>
      <c r="C1335" s="27">
        <v>1972</v>
      </c>
      <c r="D1335" s="13" t="s">
        <v>8316</v>
      </c>
      <c r="E1335" s="27">
        <v>3</v>
      </c>
      <c r="F1335" s="27">
        <v>0</v>
      </c>
      <c r="G1335" s="43">
        <v>11186.2</v>
      </c>
      <c r="H1335" s="27" t="s">
        <v>8311</v>
      </c>
      <c r="I1335" s="27" t="s">
        <v>8310</v>
      </c>
      <c r="J1335" s="27" t="s">
        <v>8332</v>
      </c>
      <c r="K1335" s="13" t="str">
        <f t="shared" si="120"/>
        <v>Sep</v>
      </c>
      <c r="L1335" s="27">
        <f t="shared" si="121"/>
        <v>1972</v>
      </c>
      <c r="M1335" s="27" t="str">
        <f t="shared" si="122"/>
        <v>tier - 3</v>
      </c>
      <c r="N1335" s="27" t="str">
        <f t="shared" si="123"/>
        <v>tier - 2</v>
      </c>
      <c r="O1335" s="44" t="str">
        <f t="shared" si="124"/>
        <v>3-Sep-1972</v>
      </c>
      <c r="P1335" s="29">
        <f t="shared" si="125"/>
        <v>51</v>
      </c>
    </row>
    <row r="1336" spans="2:16" ht="15.75" customHeight="1" x14ac:dyDescent="0.3">
      <c r="B1336" s="12" t="s">
        <v>3714</v>
      </c>
      <c r="C1336" s="27">
        <v>1970</v>
      </c>
      <c r="D1336" s="13" t="s">
        <v>8315</v>
      </c>
      <c r="E1336" s="27">
        <v>14</v>
      </c>
      <c r="F1336" s="27">
        <v>2</v>
      </c>
      <c r="G1336" s="43">
        <v>11187.66</v>
      </c>
      <c r="H1336" s="27" t="s">
        <v>8311</v>
      </c>
      <c r="I1336" s="27" t="s">
        <v>8310</v>
      </c>
      <c r="J1336" s="27" t="s">
        <v>8317</v>
      </c>
      <c r="K1336" s="13" t="str">
        <f t="shared" si="120"/>
        <v>Jun</v>
      </c>
      <c r="L1336" s="27">
        <f t="shared" si="121"/>
        <v>1970</v>
      </c>
      <c r="M1336" s="27" t="str">
        <f t="shared" si="122"/>
        <v>tier - 3</v>
      </c>
      <c r="N1336" s="27" t="str">
        <f t="shared" si="123"/>
        <v>tier - 2</v>
      </c>
      <c r="O1336" s="44" t="str">
        <f t="shared" si="124"/>
        <v>14-Jun-1970</v>
      </c>
      <c r="P1336" s="29">
        <f t="shared" si="125"/>
        <v>53</v>
      </c>
    </row>
    <row r="1337" spans="2:16" ht="15.75" customHeight="1" x14ac:dyDescent="0.3">
      <c r="B1337" s="12" t="s">
        <v>3710</v>
      </c>
      <c r="C1337" s="27">
        <v>1976</v>
      </c>
      <c r="D1337" s="13" t="s">
        <v>8315</v>
      </c>
      <c r="E1337" s="27">
        <v>28</v>
      </c>
      <c r="F1337" s="27">
        <v>2</v>
      </c>
      <c r="G1337" s="43">
        <v>11217.35</v>
      </c>
      <c r="H1337" s="27" t="s">
        <v>8311</v>
      </c>
      <c r="I1337" s="27" t="s">
        <v>8310</v>
      </c>
      <c r="J1337" s="27" t="s">
        <v>8328</v>
      </c>
      <c r="K1337" s="13" t="str">
        <f t="shared" si="120"/>
        <v>Jun</v>
      </c>
      <c r="L1337" s="27">
        <f t="shared" si="121"/>
        <v>1976</v>
      </c>
      <c r="M1337" s="27" t="str">
        <f t="shared" si="122"/>
        <v>tier - 3</v>
      </c>
      <c r="N1337" s="27" t="str">
        <f t="shared" si="123"/>
        <v>tier - 2</v>
      </c>
      <c r="O1337" s="44" t="str">
        <f t="shared" si="124"/>
        <v>28-Jun-1976</v>
      </c>
      <c r="P1337" s="29">
        <f t="shared" si="125"/>
        <v>47</v>
      </c>
    </row>
    <row r="1338" spans="2:16" ht="15.75" customHeight="1" x14ac:dyDescent="0.3">
      <c r="B1338" s="12" t="s">
        <v>3707</v>
      </c>
      <c r="C1338" s="27">
        <v>1969</v>
      </c>
      <c r="D1338" s="13" t="s">
        <v>8318</v>
      </c>
      <c r="E1338" s="27">
        <v>30</v>
      </c>
      <c r="F1338" s="27">
        <v>2</v>
      </c>
      <c r="G1338" s="43">
        <v>11244.38</v>
      </c>
      <c r="H1338" s="27" t="s">
        <v>8311</v>
      </c>
      <c r="I1338" s="27" t="s">
        <v>8314</v>
      </c>
      <c r="J1338" s="27" t="s">
        <v>8326</v>
      </c>
      <c r="K1338" s="13" t="str">
        <f t="shared" si="120"/>
        <v>Dec</v>
      </c>
      <c r="L1338" s="27">
        <f t="shared" si="121"/>
        <v>1969</v>
      </c>
      <c r="M1338" s="27" t="str">
        <f t="shared" si="122"/>
        <v>tier - 3</v>
      </c>
      <c r="N1338" s="27" t="str">
        <f t="shared" si="123"/>
        <v>tier - 1</v>
      </c>
      <c r="O1338" s="44" t="str">
        <f t="shared" si="124"/>
        <v>30-Dec-1969</v>
      </c>
      <c r="P1338" s="29">
        <f t="shared" si="125"/>
        <v>54</v>
      </c>
    </row>
    <row r="1339" spans="2:16" ht="15.75" customHeight="1" x14ac:dyDescent="0.3">
      <c r="B1339" s="12" t="s">
        <v>3703</v>
      </c>
      <c r="C1339" s="27">
        <v>1989</v>
      </c>
      <c r="D1339" s="13" t="s">
        <v>8318</v>
      </c>
      <c r="E1339" s="27">
        <v>17</v>
      </c>
      <c r="F1339" s="27">
        <v>3</v>
      </c>
      <c r="G1339" s="43">
        <v>11250.43</v>
      </c>
      <c r="H1339" s="27" t="s">
        <v>8311</v>
      </c>
      <c r="I1339" s="27" t="s">
        <v>8310</v>
      </c>
      <c r="J1339" s="27" t="s">
        <v>8335</v>
      </c>
      <c r="K1339" s="13" t="str">
        <f t="shared" si="120"/>
        <v>Dec</v>
      </c>
      <c r="L1339" s="27">
        <f t="shared" si="121"/>
        <v>1989</v>
      </c>
      <c r="M1339" s="27" t="str">
        <f t="shared" si="122"/>
        <v>tier - 3</v>
      </c>
      <c r="N1339" s="27" t="str">
        <f t="shared" si="123"/>
        <v>tier - 2</v>
      </c>
      <c r="O1339" s="44" t="str">
        <f t="shared" si="124"/>
        <v>17-Dec-1989</v>
      </c>
      <c r="P1339" s="29">
        <f t="shared" si="125"/>
        <v>34</v>
      </c>
    </row>
    <row r="1340" spans="2:16" ht="15.75" customHeight="1" x14ac:dyDescent="0.3">
      <c r="B1340" s="12" t="s">
        <v>3700</v>
      </c>
      <c r="C1340" s="27">
        <v>1969</v>
      </c>
      <c r="D1340" s="13" t="s">
        <v>8319</v>
      </c>
      <c r="E1340" s="27">
        <v>20</v>
      </c>
      <c r="F1340" s="27">
        <v>3</v>
      </c>
      <c r="G1340" s="43">
        <v>11253.42</v>
      </c>
      <c r="H1340" s="27" t="s">
        <v>8311</v>
      </c>
      <c r="I1340" s="27" t="s">
        <v>8314</v>
      </c>
      <c r="J1340" s="27" t="s">
        <v>8321</v>
      </c>
      <c r="K1340" s="13" t="str">
        <f t="shared" si="120"/>
        <v>Aug</v>
      </c>
      <c r="L1340" s="27">
        <f t="shared" si="121"/>
        <v>1969</v>
      </c>
      <c r="M1340" s="27" t="str">
        <f t="shared" si="122"/>
        <v>tier - 3</v>
      </c>
      <c r="N1340" s="27" t="str">
        <f t="shared" si="123"/>
        <v>tier - 1</v>
      </c>
      <c r="O1340" s="44" t="str">
        <f t="shared" si="124"/>
        <v>20-Aug-1969</v>
      </c>
      <c r="P1340" s="29">
        <f t="shared" si="125"/>
        <v>54</v>
      </c>
    </row>
    <row r="1341" spans="2:16" ht="15.75" customHeight="1" x14ac:dyDescent="0.3">
      <c r="B1341" s="12" t="s">
        <v>3697</v>
      </c>
      <c r="C1341" s="27">
        <v>1981</v>
      </c>
      <c r="D1341" s="13" t="s">
        <v>8320</v>
      </c>
      <c r="E1341" s="27">
        <v>2</v>
      </c>
      <c r="F1341" s="27">
        <v>1</v>
      </c>
      <c r="G1341" s="43">
        <v>11255.29</v>
      </c>
      <c r="H1341" s="27" t="s">
        <v>8311</v>
      </c>
      <c r="I1341" s="27" t="s">
        <v>8314</v>
      </c>
      <c r="J1341" s="27" t="s">
        <v>8335</v>
      </c>
      <c r="K1341" s="13" t="str">
        <f t="shared" si="120"/>
        <v>Oct</v>
      </c>
      <c r="L1341" s="27">
        <f t="shared" si="121"/>
        <v>1981</v>
      </c>
      <c r="M1341" s="27" t="str">
        <f t="shared" si="122"/>
        <v>tier - 3</v>
      </c>
      <c r="N1341" s="27" t="str">
        <f t="shared" si="123"/>
        <v>tier - 1</v>
      </c>
      <c r="O1341" s="44" t="str">
        <f t="shared" si="124"/>
        <v>2-Oct-1981</v>
      </c>
      <c r="P1341" s="29">
        <f t="shared" si="125"/>
        <v>42</v>
      </c>
    </row>
    <row r="1342" spans="2:16" ht="15.75" customHeight="1" x14ac:dyDescent="0.3">
      <c r="B1342" s="12" t="s">
        <v>3694</v>
      </c>
      <c r="C1342" s="27">
        <v>1969</v>
      </c>
      <c r="D1342" s="13" t="s">
        <v>8320</v>
      </c>
      <c r="E1342" s="27">
        <v>11</v>
      </c>
      <c r="F1342" s="27">
        <v>3</v>
      </c>
      <c r="G1342" s="43">
        <v>11264.54</v>
      </c>
      <c r="H1342" s="27" t="s">
        <v>8311</v>
      </c>
      <c r="I1342" s="27" t="s">
        <v>8310</v>
      </c>
      <c r="J1342" s="27" t="s">
        <v>8321</v>
      </c>
      <c r="K1342" s="13" t="str">
        <f t="shared" si="120"/>
        <v>Oct</v>
      </c>
      <c r="L1342" s="27">
        <f t="shared" si="121"/>
        <v>1969</v>
      </c>
      <c r="M1342" s="27" t="str">
        <f t="shared" si="122"/>
        <v>tier - 3</v>
      </c>
      <c r="N1342" s="27" t="str">
        <f t="shared" si="123"/>
        <v>tier - 2</v>
      </c>
      <c r="O1342" s="44" t="str">
        <f t="shared" si="124"/>
        <v>11-Oct-1969</v>
      </c>
      <c r="P1342" s="29">
        <f t="shared" si="125"/>
        <v>54</v>
      </c>
    </row>
    <row r="1343" spans="2:16" ht="15.75" customHeight="1" x14ac:dyDescent="0.3">
      <c r="B1343" s="12" t="s">
        <v>3690</v>
      </c>
      <c r="C1343" s="27">
        <v>1971</v>
      </c>
      <c r="D1343" s="13" t="s">
        <v>8318</v>
      </c>
      <c r="E1343" s="27">
        <v>26</v>
      </c>
      <c r="F1343" s="27">
        <v>0</v>
      </c>
      <c r="G1343" s="43">
        <v>11265.71</v>
      </c>
      <c r="H1343" s="27" t="s">
        <v>8311</v>
      </c>
      <c r="I1343" s="27" t="s">
        <v>8314</v>
      </c>
      <c r="J1343" s="27" t="s">
        <v>8328</v>
      </c>
      <c r="K1343" s="13" t="str">
        <f t="shared" si="120"/>
        <v>Dec</v>
      </c>
      <c r="L1343" s="27">
        <f t="shared" si="121"/>
        <v>1971</v>
      </c>
      <c r="M1343" s="27" t="str">
        <f t="shared" si="122"/>
        <v>tier - 3</v>
      </c>
      <c r="N1343" s="27" t="str">
        <f t="shared" si="123"/>
        <v>tier - 1</v>
      </c>
      <c r="O1343" s="44" t="str">
        <f t="shared" si="124"/>
        <v>26-Dec-1971</v>
      </c>
      <c r="P1343" s="29">
        <f t="shared" si="125"/>
        <v>52</v>
      </c>
    </row>
    <row r="1344" spans="2:16" ht="15.75" customHeight="1" x14ac:dyDescent="0.3">
      <c r="B1344" s="12" t="s">
        <v>3687</v>
      </c>
      <c r="C1344" s="27">
        <v>2004</v>
      </c>
      <c r="D1344" s="13" t="s">
        <v>8320</v>
      </c>
      <c r="E1344" s="27">
        <v>4</v>
      </c>
      <c r="F1344" s="27">
        <v>1</v>
      </c>
      <c r="G1344" s="43">
        <v>11272.33</v>
      </c>
      <c r="H1344" s="27" t="s">
        <v>8311</v>
      </c>
      <c r="I1344" s="27" t="s">
        <v>8310</v>
      </c>
      <c r="J1344" s="27" t="s">
        <v>8325</v>
      </c>
      <c r="K1344" s="13" t="str">
        <f t="shared" si="120"/>
        <v>Oct</v>
      </c>
      <c r="L1344" s="27">
        <f t="shared" si="121"/>
        <v>2004</v>
      </c>
      <c r="M1344" s="27" t="str">
        <f t="shared" si="122"/>
        <v>tier - 3</v>
      </c>
      <c r="N1344" s="27" t="str">
        <f t="shared" si="123"/>
        <v>tier - 2</v>
      </c>
      <c r="O1344" s="44" t="str">
        <f t="shared" si="124"/>
        <v>4-Oct-2004</v>
      </c>
      <c r="P1344" s="29">
        <f t="shared" si="125"/>
        <v>19</v>
      </c>
    </row>
    <row r="1345" spans="2:16" ht="15.75" customHeight="1" x14ac:dyDescent="0.3">
      <c r="B1345" s="12" t="s">
        <v>3683</v>
      </c>
      <c r="C1345" s="27">
        <v>1967</v>
      </c>
      <c r="D1345" s="13" t="s">
        <v>8315</v>
      </c>
      <c r="E1345" s="27">
        <v>14</v>
      </c>
      <c r="F1345" s="27">
        <v>0</v>
      </c>
      <c r="G1345" s="43">
        <v>11286.54</v>
      </c>
      <c r="H1345" s="27" t="s">
        <v>8311</v>
      </c>
      <c r="I1345" s="27" t="s">
        <v>8311</v>
      </c>
      <c r="J1345" s="27" t="s">
        <v>8329</v>
      </c>
      <c r="K1345" s="13" t="str">
        <f t="shared" si="120"/>
        <v>Jun</v>
      </c>
      <c r="L1345" s="27">
        <f t="shared" si="121"/>
        <v>1967</v>
      </c>
      <c r="M1345" s="27" t="str">
        <f t="shared" si="122"/>
        <v>tier - 3</v>
      </c>
      <c r="N1345" s="27" t="str">
        <f t="shared" si="123"/>
        <v>tier - 3</v>
      </c>
      <c r="O1345" s="44" t="str">
        <f t="shared" si="124"/>
        <v>14-Jun-1967</v>
      </c>
      <c r="P1345" s="29">
        <f t="shared" si="125"/>
        <v>56</v>
      </c>
    </row>
    <row r="1346" spans="2:16" ht="15.75" customHeight="1" x14ac:dyDescent="0.3">
      <c r="B1346" s="12" t="s">
        <v>3679</v>
      </c>
      <c r="C1346" s="27">
        <v>1970</v>
      </c>
      <c r="D1346" s="13" t="s">
        <v>8315</v>
      </c>
      <c r="E1346" s="27">
        <v>22</v>
      </c>
      <c r="F1346" s="27">
        <v>3</v>
      </c>
      <c r="G1346" s="43">
        <v>11289.11</v>
      </c>
      <c r="H1346" s="27" t="s">
        <v>8311</v>
      </c>
      <c r="I1346" s="27" t="s">
        <v>8314</v>
      </c>
      <c r="J1346" s="27" t="s">
        <v>8317</v>
      </c>
      <c r="K1346" s="13" t="str">
        <f t="shared" si="120"/>
        <v>Jun</v>
      </c>
      <c r="L1346" s="27">
        <f t="shared" si="121"/>
        <v>1970</v>
      </c>
      <c r="M1346" s="27" t="str">
        <f t="shared" si="122"/>
        <v>tier - 3</v>
      </c>
      <c r="N1346" s="27" t="str">
        <f t="shared" si="123"/>
        <v>tier - 1</v>
      </c>
      <c r="O1346" s="44" t="str">
        <f t="shared" si="124"/>
        <v>22-Jun-1970</v>
      </c>
      <c r="P1346" s="29">
        <f t="shared" si="125"/>
        <v>53</v>
      </c>
    </row>
    <row r="1347" spans="2:16" ht="15.75" customHeight="1" x14ac:dyDescent="0.3">
      <c r="B1347" s="12" t="s">
        <v>3676</v>
      </c>
      <c r="C1347" s="27">
        <v>1988</v>
      </c>
      <c r="D1347" s="13" t="s">
        <v>8313</v>
      </c>
      <c r="E1347" s="27">
        <v>14</v>
      </c>
      <c r="F1347" s="27">
        <v>3</v>
      </c>
      <c r="G1347" s="43">
        <v>11294.57</v>
      </c>
      <c r="H1347" s="27" t="s">
        <v>8311</v>
      </c>
      <c r="I1347" s="27" t="s">
        <v>8314</v>
      </c>
      <c r="J1347" s="27" t="s">
        <v>8336</v>
      </c>
      <c r="K1347" s="13" t="str">
        <f t="shared" ref="K1347:K1410" si="126">IF(D1347="?", "Sep",D1347)</f>
        <v>Nov</v>
      </c>
      <c r="L1347" s="27">
        <f t="shared" ref="L1347:L1410" si="127">IF(C1347="?","1983",C1347)</f>
        <v>1988</v>
      </c>
      <c r="M1347" s="27" t="str">
        <f t="shared" ref="M1347:M1410" si="128">IF(H1347="?", "tier - 2",H1347)</f>
        <v>tier - 3</v>
      </c>
      <c r="N1347" s="27" t="str">
        <f t="shared" ref="N1347:N1410" si="129">IF(I1347="?", "tier - 2", I1347)</f>
        <v>tier - 1</v>
      </c>
      <c r="O1347" s="44" t="str">
        <f t="shared" ref="O1347:O1410" si="130">CONCATENATE(E1347&amp;"-"&amp;K1347&amp;"-"&amp;L1347)</f>
        <v>14-Nov-1988</v>
      </c>
      <c r="P1347" s="29">
        <f t="shared" ref="P1347:P1410" si="131">2023-L1347</f>
        <v>35</v>
      </c>
    </row>
    <row r="1348" spans="2:16" ht="15.75" customHeight="1" x14ac:dyDescent="0.3">
      <c r="B1348" s="12" t="s">
        <v>3672</v>
      </c>
      <c r="C1348" s="27">
        <v>1972</v>
      </c>
      <c r="D1348" s="13" t="s">
        <v>8316</v>
      </c>
      <c r="E1348" s="27">
        <v>25</v>
      </c>
      <c r="F1348" s="27">
        <v>4</v>
      </c>
      <c r="G1348" s="43">
        <v>11299.34</v>
      </c>
      <c r="H1348" s="27" t="s">
        <v>8311</v>
      </c>
      <c r="I1348" s="27" t="s">
        <v>8310</v>
      </c>
      <c r="J1348" s="27" t="s">
        <v>8321</v>
      </c>
      <c r="K1348" s="13" t="str">
        <f t="shared" si="126"/>
        <v>Sep</v>
      </c>
      <c r="L1348" s="27">
        <f t="shared" si="127"/>
        <v>1972</v>
      </c>
      <c r="M1348" s="27" t="str">
        <f t="shared" si="128"/>
        <v>tier - 3</v>
      </c>
      <c r="N1348" s="27" t="str">
        <f t="shared" si="129"/>
        <v>tier - 2</v>
      </c>
      <c r="O1348" s="44" t="str">
        <f t="shared" si="130"/>
        <v>25-Sep-1972</v>
      </c>
      <c r="P1348" s="29">
        <f t="shared" si="131"/>
        <v>51</v>
      </c>
    </row>
    <row r="1349" spans="2:16" ht="15.75" customHeight="1" x14ac:dyDescent="0.3">
      <c r="B1349" s="12" t="s">
        <v>3669</v>
      </c>
      <c r="C1349" s="27">
        <v>1968</v>
      </c>
      <c r="D1349" s="13" t="s">
        <v>8320</v>
      </c>
      <c r="E1349" s="27">
        <v>6</v>
      </c>
      <c r="F1349" s="27">
        <v>1</v>
      </c>
      <c r="G1349" s="43">
        <v>11305.93</v>
      </c>
      <c r="H1349" s="27" t="s">
        <v>8311</v>
      </c>
      <c r="I1349" s="27" t="s">
        <v>8314</v>
      </c>
      <c r="J1349" s="27" t="s">
        <v>8317</v>
      </c>
      <c r="K1349" s="13" t="str">
        <f t="shared" si="126"/>
        <v>Oct</v>
      </c>
      <c r="L1349" s="27">
        <f t="shared" si="127"/>
        <v>1968</v>
      </c>
      <c r="M1349" s="27" t="str">
        <f t="shared" si="128"/>
        <v>tier - 3</v>
      </c>
      <c r="N1349" s="27" t="str">
        <f t="shared" si="129"/>
        <v>tier - 1</v>
      </c>
      <c r="O1349" s="44" t="str">
        <f t="shared" si="130"/>
        <v>6-Oct-1968</v>
      </c>
      <c r="P1349" s="29">
        <f t="shared" si="131"/>
        <v>55</v>
      </c>
    </row>
    <row r="1350" spans="2:16" ht="15.75" customHeight="1" x14ac:dyDescent="0.3">
      <c r="B1350" s="12" t="s">
        <v>3665</v>
      </c>
      <c r="C1350" s="27">
        <v>1963</v>
      </c>
      <c r="D1350" s="13" t="s">
        <v>8313</v>
      </c>
      <c r="E1350" s="27">
        <v>22</v>
      </c>
      <c r="F1350" s="27">
        <v>0</v>
      </c>
      <c r="G1350" s="43">
        <v>11312.33</v>
      </c>
      <c r="H1350" s="27" t="s">
        <v>8311</v>
      </c>
      <c r="I1350" s="27" t="s">
        <v>8311</v>
      </c>
      <c r="J1350" s="27" t="s">
        <v>8317</v>
      </c>
      <c r="K1350" s="13" t="str">
        <f t="shared" si="126"/>
        <v>Nov</v>
      </c>
      <c r="L1350" s="27">
        <f t="shared" si="127"/>
        <v>1963</v>
      </c>
      <c r="M1350" s="27" t="str">
        <f t="shared" si="128"/>
        <v>tier - 3</v>
      </c>
      <c r="N1350" s="27" t="str">
        <f t="shared" si="129"/>
        <v>tier - 3</v>
      </c>
      <c r="O1350" s="44" t="str">
        <f t="shared" si="130"/>
        <v>22-Nov-1963</v>
      </c>
      <c r="P1350" s="29">
        <f t="shared" si="131"/>
        <v>60</v>
      </c>
    </row>
    <row r="1351" spans="2:16" ht="15.75" customHeight="1" x14ac:dyDescent="0.3">
      <c r="B1351" s="12" t="s">
        <v>3662</v>
      </c>
      <c r="C1351" s="27">
        <v>1995</v>
      </c>
      <c r="D1351" s="13" t="s">
        <v>8318</v>
      </c>
      <c r="E1351" s="27">
        <v>10</v>
      </c>
      <c r="F1351" s="27">
        <v>0</v>
      </c>
      <c r="G1351" s="43">
        <v>11318.57</v>
      </c>
      <c r="H1351" s="27" t="s">
        <v>8311</v>
      </c>
      <c r="I1351" s="27" t="s">
        <v>8310</v>
      </c>
      <c r="J1351" s="27" t="s">
        <v>8335</v>
      </c>
      <c r="K1351" s="13" t="str">
        <f t="shared" si="126"/>
        <v>Dec</v>
      </c>
      <c r="L1351" s="27">
        <f t="shared" si="127"/>
        <v>1995</v>
      </c>
      <c r="M1351" s="27" t="str">
        <f t="shared" si="128"/>
        <v>tier - 3</v>
      </c>
      <c r="N1351" s="27" t="str">
        <f t="shared" si="129"/>
        <v>tier - 2</v>
      </c>
      <c r="O1351" s="44" t="str">
        <f t="shared" si="130"/>
        <v>10-Dec-1995</v>
      </c>
      <c r="P1351" s="29">
        <f t="shared" si="131"/>
        <v>28</v>
      </c>
    </row>
    <row r="1352" spans="2:16" ht="15.75" customHeight="1" x14ac:dyDescent="0.3">
      <c r="B1352" s="12" t="s">
        <v>3660</v>
      </c>
      <c r="C1352" s="27">
        <v>1963</v>
      </c>
      <c r="D1352" s="13" t="s">
        <v>8309</v>
      </c>
      <c r="E1352" s="27">
        <v>11</v>
      </c>
      <c r="F1352" s="27">
        <v>0</v>
      </c>
      <c r="G1352" s="43">
        <v>11319.12</v>
      </c>
      <c r="H1352" s="27" t="s">
        <v>8311</v>
      </c>
      <c r="I1352" s="27" t="s">
        <v>8314</v>
      </c>
      <c r="J1352" s="27" t="s">
        <v>8317</v>
      </c>
      <c r="K1352" s="13" t="str">
        <f t="shared" si="126"/>
        <v>Jul</v>
      </c>
      <c r="L1352" s="27">
        <f t="shared" si="127"/>
        <v>1963</v>
      </c>
      <c r="M1352" s="27" t="str">
        <f t="shared" si="128"/>
        <v>tier - 3</v>
      </c>
      <c r="N1352" s="27" t="str">
        <f t="shared" si="129"/>
        <v>tier - 1</v>
      </c>
      <c r="O1352" s="44" t="str">
        <f t="shared" si="130"/>
        <v>11-Jul-1963</v>
      </c>
      <c r="P1352" s="29">
        <f t="shared" si="131"/>
        <v>60</v>
      </c>
    </row>
    <row r="1353" spans="2:16" ht="15.75" customHeight="1" x14ac:dyDescent="0.3">
      <c r="B1353" s="12" t="s">
        <v>3656</v>
      </c>
      <c r="C1353" s="27">
        <v>2002</v>
      </c>
      <c r="D1353" s="13" t="s">
        <v>8316</v>
      </c>
      <c r="E1353" s="27">
        <v>20</v>
      </c>
      <c r="F1353" s="27">
        <v>0</v>
      </c>
      <c r="G1353" s="43">
        <v>11321.49</v>
      </c>
      <c r="H1353" s="27" t="s">
        <v>8311</v>
      </c>
      <c r="I1353" s="27" t="s">
        <v>8311</v>
      </c>
      <c r="J1353" s="27" t="s">
        <v>8317</v>
      </c>
      <c r="K1353" s="13" t="str">
        <f t="shared" si="126"/>
        <v>Sep</v>
      </c>
      <c r="L1353" s="27">
        <f t="shared" si="127"/>
        <v>2002</v>
      </c>
      <c r="M1353" s="27" t="str">
        <f t="shared" si="128"/>
        <v>tier - 3</v>
      </c>
      <c r="N1353" s="27" t="str">
        <f t="shared" si="129"/>
        <v>tier - 3</v>
      </c>
      <c r="O1353" s="44" t="str">
        <f t="shared" si="130"/>
        <v>20-Sep-2002</v>
      </c>
      <c r="P1353" s="29">
        <f t="shared" si="131"/>
        <v>21</v>
      </c>
    </row>
    <row r="1354" spans="2:16" ht="15.75" customHeight="1" x14ac:dyDescent="0.3">
      <c r="B1354" s="12" t="s">
        <v>3652</v>
      </c>
      <c r="C1354" s="27">
        <v>1989</v>
      </c>
      <c r="D1354" s="13" t="s">
        <v>8319</v>
      </c>
      <c r="E1354" s="27">
        <v>19</v>
      </c>
      <c r="F1354" s="27">
        <v>1</v>
      </c>
      <c r="G1354" s="43">
        <v>11326.71</v>
      </c>
      <c r="H1354" s="27" t="s">
        <v>8311</v>
      </c>
      <c r="I1354" s="27" t="s">
        <v>8311</v>
      </c>
      <c r="J1354" s="27" t="s">
        <v>8312</v>
      </c>
      <c r="K1354" s="13" t="str">
        <f t="shared" si="126"/>
        <v>Aug</v>
      </c>
      <c r="L1354" s="27">
        <f t="shared" si="127"/>
        <v>1989</v>
      </c>
      <c r="M1354" s="27" t="str">
        <f t="shared" si="128"/>
        <v>tier - 3</v>
      </c>
      <c r="N1354" s="27" t="str">
        <f t="shared" si="129"/>
        <v>tier - 3</v>
      </c>
      <c r="O1354" s="44" t="str">
        <f t="shared" si="130"/>
        <v>19-Aug-1989</v>
      </c>
      <c r="P1354" s="29">
        <f t="shared" si="131"/>
        <v>34</v>
      </c>
    </row>
    <row r="1355" spans="2:16" ht="15.75" customHeight="1" x14ac:dyDescent="0.3">
      <c r="B1355" s="12" t="s">
        <v>3648</v>
      </c>
      <c r="C1355" s="27">
        <v>1968</v>
      </c>
      <c r="D1355" s="13" t="s">
        <v>8313</v>
      </c>
      <c r="E1355" s="27">
        <v>2</v>
      </c>
      <c r="F1355" s="27">
        <v>0</v>
      </c>
      <c r="G1355" s="43">
        <v>11344.32</v>
      </c>
      <c r="H1355" s="27" t="s">
        <v>8311</v>
      </c>
      <c r="I1355" s="27" t="s">
        <v>8310</v>
      </c>
      <c r="J1355" s="27" t="s">
        <v>8328</v>
      </c>
      <c r="K1355" s="13" t="str">
        <f t="shared" si="126"/>
        <v>Nov</v>
      </c>
      <c r="L1355" s="27">
        <f t="shared" si="127"/>
        <v>1968</v>
      </c>
      <c r="M1355" s="27" t="str">
        <f t="shared" si="128"/>
        <v>tier - 3</v>
      </c>
      <c r="N1355" s="27" t="str">
        <f t="shared" si="129"/>
        <v>tier - 2</v>
      </c>
      <c r="O1355" s="44" t="str">
        <f t="shared" si="130"/>
        <v>2-Nov-1968</v>
      </c>
      <c r="P1355" s="29">
        <f t="shared" si="131"/>
        <v>55</v>
      </c>
    </row>
    <row r="1356" spans="2:16" ht="15.75" customHeight="1" x14ac:dyDescent="0.3">
      <c r="B1356" s="12" t="s">
        <v>3645</v>
      </c>
      <c r="C1356" s="27">
        <v>1964</v>
      </c>
      <c r="D1356" s="13" t="s">
        <v>8309</v>
      </c>
      <c r="E1356" s="27">
        <v>12</v>
      </c>
      <c r="F1356" s="27">
        <v>0</v>
      </c>
      <c r="G1356" s="43">
        <v>11345.52</v>
      </c>
      <c r="H1356" s="27" t="s">
        <v>8311</v>
      </c>
      <c r="I1356" s="27" t="s">
        <v>8311</v>
      </c>
      <c r="J1356" s="27" t="s">
        <v>8321</v>
      </c>
      <c r="K1356" s="13" t="str">
        <f t="shared" si="126"/>
        <v>Jul</v>
      </c>
      <c r="L1356" s="27">
        <f t="shared" si="127"/>
        <v>1964</v>
      </c>
      <c r="M1356" s="27" t="str">
        <f t="shared" si="128"/>
        <v>tier - 3</v>
      </c>
      <c r="N1356" s="27" t="str">
        <f t="shared" si="129"/>
        <v>tier - 3</v>
      </c>
      <c r="O1356" s="44" t="str">
        <f t="shared" si="130"/>
        <v>12-Jul-1964</v>
      </c>
      <c r="P1356" s="29">
        <f t="shared" si="131"/>
        <v>59</v>
      </c>
    </row>
    <row r="1357" spans="2:16" ht="15.75" customHeight="1" x14ac:dyDescent="0.3">
      <c r="B1357" s="12" t="s">
        <v>3641</v>
      </c>
      <c r="C1357" s="27">
        <v>1965</v>
      </c>
      <c r="D1357" s="13" t="s">
        <v>8313</v>
      </c>
      <c r="E1357" s="27">
        <v>29</v>
      </c>
      <c r="F1357" s="27">
        <v>0</v>
      </c>
      <c r="G1357" s="43">
        <v>11353.23</v>
      </c>
      <c r="H1357" s="27" t="s">
        <v>8311</v>
      </c>
      <c r="I1357" s="27" t="s">
        <v>8314</v>
      </c>
      <c r="J1357" s="27" t="s">
        <v>8317</v>
      </c>
      <c r="K1357" s="13" t="str">
        <f t="shared" si="126"/>
        <v>Nov</v>
      </c>
      <c r="L1357" s="27">
        <f t="shared" si="127"/>
        <v>1965</v>
      </c>
      <c r="M1357" s="27" t="str">
        <f t="shared" si="128"/>
        <v>tier - 3</v>
      </c>
      <c r="N1357" s="27" t="str">
        <f t="shared" si="129"/>
        <v>tier - 1</v>
      </c>
      <c r="O1357" s="44" t="str">
        <f t="shared" si="130"/>
        <v>29-Nov-1965</v>
      </c>
      <c r="P1357" s="29">
        <f t="shared" si="131"/>
        <v>58</v>
      </c>
    </row>
    <row r="1358" spans="2:16" ht="15.75" customHeight="1" x14ac:dyDescent="0.3">
      <c r="B1358" s="12" t="s">
        <v>3637</v>
      </c>
      <c r="C1358" s="27">
        <v>1965</v>
      </c>
      <c r="D1358" s="13" t="s">
        <v>8316</v>
      </c>
      <c r="E1358" s="27">
        <v>26</v>
      </c>
      <c r="F1358" s="27">
        <v>0</v>
      </c>
      <c r="G1358" s="43">
        <v>11356.66</v>
      </c>
      <c r="H1358" s="27" t="s">
        <v>8311</v>
      </c>
      <c r="I1358" s="27" t="s">
        <v>8311</v>
      </c>
      <c r="J1358" s="27" t="s">
        <v>8317</v>
      </c>
      <c r="K1358" s="13" t="str">
        <f t="shared" si="126"/>
        <v>Sep</v>
      </c>
      <c r="L1358" s="27">
        <f t="shared" si="127"/>
        <v>1965</v>
      </c>
      <c r="M1358" s="27" t="str">
        <f t="shared" si="128"/>
        <v>tier - 3</v>
      </c>
      <c r="N1358" s="27" t="str">
        <f t="shared" si="129"/>
        <v>tier - 3</v>
      </c>
      <c r="O1358" s="44" t="str">
        <f t="shared" si="130"/>
        <v>26-Sep-1965</v>
      </c>
      <c r="P1358" s="29">
        <f t="shared" si="131"/>
        <v>58</v>
      </c>
    </row>
    <row r="1359" spans="2:16" ht="15.75" customHeight="1" x14ac:dyDescent="0.3">
      <c r="B1359" s="12" t="s">
        <v>3634</v>
      </c>
      <c r="C1359" s="27">
        <v>1964</v>
      </c>
      <c r="D1359" s="13" t="s">
        <v>8309</v>
      </c>
      <c r="E1359" s="27">
        <v>4</v>
      </c>
      <c r="F1359" s="27">
        <v>0</v>
      </c>
      <c r="G1359" s="43">
        <v>11362.76</v>
      </c>
      <c r="H1359" s="27" t="s">
        <v>8311</v>
      </c>
      <c r="I1359" s="27" t="s">
        <v>8314</v>
      </c>
      <c r="J1359" s="27" t="s">
        <v>8321</v>
      </c>
      <c r="K1359" s="13" t="str">
        <f t="shared" si="126"/>
        <v>Jul</v>
      </c>
      <c r="L1359" s="27">
        <f t="shared" si="127"/>
        <v>1964</v>
      </c>
      <c r="M1359" s="27" t="str">
        <f t="shared" si="128"/>
        <v>tier - 3</v>
      </c>
      <c r="N1359" s="27" t="str">
        <f t="shared" si="129"/>
        <v>tier - 1</v>
      </c>
      <c r="O1359" s="44" t="str">
        <f t="shared" si="130"/>
        <v>4-Jul-1964</v>
      </c>
      <c r="P1359" s="29">
        <f t="shared" si="131"/>
        <v>59</v>
      </c>
    </row>
    <row r="1360" spans="2:16" ht="15.75" customHeight="1" x14ac:dyDescent="0.3">
      <c r="B1360" s="12" t="s">
        <v>3631</v>
      </c>
      <c r="C1360" s="27">
        <v>1964</v>
      </c>
      <c r="D1360" s="13" t="s">
        <v>8309</v>
      </c>
      <c r="E1360" s="27">
        <v>3</v>
      </c>
      <c r="F1360" s="27">
        <v>0</v>
      </c>
      <c r="G1360" s="43">
        <v>11363.28</v>
      </c>
      <c r="H1360" s="27" t="s">
        <v>8311</v>
      </c>
      <c r="I1360" s="27" t="s">
        <v>8314</v>
      </c>
      <c r="J1360" s="27" t="s">
        <v>8312</v>
      </c>
      <c r="K1360" s="13" t="str">
        <f t="shared" si="126"/>
        <v>Jul</v>
      </c>
      <c r="L1360" s="27">
        <f t="shared" si="127"/>
        <v>1964</v>
      </c>
      <c r="M1360" s="27" t="str">
        <f t="shared" si="128"/>
        <v>tier - 3</v>
      </c>
      <c r="N1360" s="27" t="str">
        <f t="shared" si="129"/>
        <v>tier - 1</v>
      </c>
      <c r="O1360" s="44" t="str">
        <f t="shared" si="130"/>
        <v>3-Jul-1964</v>
      </c>
      <c r="P1360" s="29">
        <f t="shared" si="131"/>
        <v>59</v>
      </c>
    </row>
    <row r="1361" spans="2:16" ht="15.75" customHeight="1" x14ac:dyDescent="0.3">
      <c r="B1361" s="12" t="s">
        <v>3628</v>
      </c>
      <c r="C1361" s="27">
        <v>1964</v>
      </c>
      <c r="D1361" s="13" t="s">
        <v>8318</v>
      </c>
      <c r="E1361" s="27">
        <v>13</v>
      </c>
      <c r="F1361" s="27">
        <v>0</v>
      </c>
      <c r="G1361" s="43">
        <v>11365.95</v>
      </c>
      <c r="H1361" s="27" t="s">
        <v>8311</v>
      </c>
      <c r="I1361" s="27" t="s">
        <v>8310</v>
      </c>
      <c r="J1361" s="27" t="s">
        <v>8321</v>
      </c>
      <c r="K1361" s="13" t="str">
        <f t="shared" si="126"/>
        <v>Dec</v>
      </c>
      <c r="L1361" s="27">
        <f t="shared" si="127"/>
        <v>1964</v>
      </c>
      <c r="M1361" s="27" t="str">
        <f t="shared" si="128"/>
        <v>tier - 3</v>
      </c>
      <c r="N1361" s="27" t="str">
        <f t="shared" si="129"/>
        <v>tier - 2</v>
      </c>
      <c r="O1361" s="44" t="str">
        <f t="shared" si="130"/>
        <v>13-Dec-1964</v>
      </c>
      <c r="P1361" s="29">
        <f t="shared" si="131"/>
        <v>59</v>
      </c>
    </row>
    <row r="1362" spans="2:16" ht="15.75" customHeight="1" x14ac:dyDescent="0.3">
      <c r="B1362" s="12" t="s">
        <v>3625</v>
      </c>
      <c r="C1362" s="27">
        <v>1979</v>
      </c>
      <c r="D1362" s="13" t="s">
        <v>8315</v>
      </c>
      <c r="E1362" s="27">
        <v>7</v>
      </c>
      <c r="F1362" s="27">
        <v>2</v>
      </c>
      <c r="G1362" s="43">
        <v>11369.39</v>
      </c>
      <c r="H1362" s="27" t="s">
        <v>8311</v>
      </c>
      <c r="I1362" s="27" t="s">
        <v>8314</v>
      </c>
      <c r="J1362" s="27" t="s">
        <v>8335</v>
      </c>
      <c r="K1362" s="13" t="str">
        <f t="shared" si="126"/>
        <v>Jun</v>
      </c>
      <c r="L1362" s="27">
        <f t="shared" si="127"/>
        <v>1979</v>
      </c>
      <c r="M1362" s="27" t="str">
        <f t="shared" si="128"/>
        <v>tier - 3</v>
      </c>
      <c r="N1362" s="27" t="str">
        <f t="shared" si="129"/>
        <v>tier - 1</v>
      </c>
      <c r="O1362" s="44" t="str">
        <f t="shared" si="130"/>
        <v>7-Jun-1979</v>
      </c>
      <c r="P1362" s="29">
        <f t="shared" si="131"/>
        <v>44</v>
      </c>
    </row>
    <row r="1363" spans="2:16" ht="15.75" customHeight="1" x14ac:dyDescent="0.3">
      <c r="B1363" s="12" t="s">
        <v>3621</v>
      </c>
      <c r="C1363" s="27">
        <v>1972</v>
      </c>
      <c r="D1363" s="13" t="s">
        <v>8318</v>
      </c>
      <c r="E1363" s="27">
        <v>6</v>
      </c>
      <c r="F1363" s="27">
        <v>0</v>
      </c>
      <c r="G1363" s="43">
        <v>11378.57</v>
      </c>
      <c r="H1363" s="27" t="s">
        <v>8311</v>
      </c>
      <c r="I1363" s="27" t="s">
        <v>8310</v>
      </c>
      <c r="J1363" s="27" t="s">
        <v>8328</v>
      </c>
      <c r="K1363" s="13" t="str">
        <f t="shared" si="126"/>
        <v>Dec</v>
      </c>
      <c r="L1363" s="27">
        <f t="shared" si="127"/>
        <v>1972</v>
      </c>
      <c r="M1363" s="27" t="str">
        <f t="shared" si="128"/>
        <v>tier - 3</v>
      </c>
      <c r="N1363" s="27" t="str">
        <f t="shared" si="129"/>
        <v>tier - 2</v>
      </c>
      <c r="O1363" s="44" t="str">
        <f t="shared" si="130"/>
        <v>6-Dec-1972</v>
      </c>
      <c r="P1363" s="29">
        <f t="shared" si="131"/>
        <v>51</v>
      </c>
    </row>
    <row r="1364" spans="2:16" ht="15.75" customHeight="1" x14ac:dyDescent="0.3">
      <c r="B1364" s="12" t="s">
        <v>3618</v>
      </c>
      <c r="C1364" s="27">
        <v>1964</v>
      </c>
      <c r="D1364" s="13" t="s">
        <v>8315</v>
      </c>
      <c r="E1364" s="27">
        <v>13</v>
      </c>
      <c r="F1364" s="27">
        <v>0</v>
      </c>
      <c r="G1364" s="43">
        <v>11381.33</v>
      </c>
      <c r="H1364" s="27" t="s">
        <v>8311</v>
      </c>
      <c r="I1364" s="27" t="s">
        <v>8310</v>
      </c>
      <c r="J1364" s="27" t="s">
        <v>8312</v>
      </c>
      <c r="K1364" s="13" t="str">
        <f t="shared" si="126"/>
        <v>Jun</v>
      </c>
      <c r="L1364" s="27">
        <f t="shared" si="127"/>
        <v>1964</v>
      </c>
      <c r="M1364" s="27" t="str">
        <f t="shared" si="128"/>
        <v>tier - 3</v>
      </c>
      <c r="N1364" s="27" t="str">
        <f t="shared" si="129"/>
        <v>tier - 2</v>
      </c>
      <c r="O1364" s="44" t="str">
        <f t="shared" si="130"/>
        <v>13-Jun-1964</v>
      </c>
      <c r="P1364" s="29">
        <f t="shared" si="131"/>
        <v>59</v>
      </c>
    </row>
    <row r="1365" spans="2:16" ht="15.75" customHeight="1" x14ac:dyDescent="0.3">
      <c r="B1365" s="12" t="s">
        <v>3615</v>
      </c>
      <c r="C1365" s="27">
        <v>1997</v>
      </c>
      <c r="D1365" s="13" t="s">
        <v>8309</v>
      </c>
      <c r="E1365" s="27">
        <v>28</v>
      </c>
      <c r="F1365" s="27">
        <v>0</v>
      </c>
      <c r="G1365" s="43">
        <v>11388.27</v>
      </c>
      <c r="H1365" s="27" t="s">
        <v>8311</v>
      </c>
      <c r="I1365" s="27" t="s">
        <v>8310</v>
      </c>
      <c r="J1365" s="27" t="s">
        <v>8335</v>
      </c>
      <c r="K1365" s="13" t="str">
        <f t="shared" si="126"/>
        <v>Jul</v>
      </c>
      <c r="L1365" s="27">
        <f t="shared" si="127"/>
        <v>1997</v>
      </c>
      <c r="M1365" s="27" t="str">
        <f t="shared" si="128"/>
        <v>tier - 3</v>
      </c>
      <c r="N1365" s="27" t="str">
        <f t="shared" si="129"/>
        <v>tier - 2</v>
      </c>
      <c r="O1365" s="44" t="str">
        <f t="shared" si="130"/>
        <v>28-Jul-1997</v>
      </c>
      <c r="P1365" s="29">
        <f t="shared" si="131"/>
        <v>26</v>
      </c>
    </row>
    <row r="1366" spans="2:16" ht="15.75" customHeight="1" x14ac:dyDescent="0.3">
      <c r="B1366" s="12" t="s">
        <v>3612</v>
      </c>
      <c r="C1366" s="27">
        <v>1967</v>
      </c>
      <c r="D1366" s="13" t="s">
        <v>8318</v>
      </c>
      <c r="E1366" s="27">
        <v>19</v>
      </c>
      <c r="F1366" s="27">
        <v>1</v>
      </c>
      <c r="G1366" s="43">
        <v>11394.07</v>
      </c>
      <c r="H1366" s="27" t="s">
        <v>8311</v>
      </c>
      <c r="I1366" s="27" t="s">
        <v>8314</v>
      </c>
      <c r="J1366" s="27" t="s">
        <v>8327</v>
      </c>
      <c r="K1366" s="13" t="str">
        <f t="shared" si="126"/>
        <v>Dec</v>
      </c>
      <c r="L1366" s="27">
        <f t="shared" si="127"/>
        <v>1967</v>
      </c>
      <c r="M1366" s="27" t="str">
        <f t="shared" si="128"/>
        <v>tier - 3</v>
      </c>
      <c r="N1366" s="27" t="str">
        <f t="shared" si="129"/>
        <v>tier - 1</v>
      </c>
      <c r="O1366" s="44" t="str">
        <f t="shared" si="130"/>
        <v>19-Dec-1967</v>
      </c>
      <c r="P1366" s="29">
        <f t="shared" si="131"/>
        <v>56</v>
      </c>
    </row>
    <row r="1367" spans="2:16" ht="15.75" customHeight="1" x14ac:dyDescent="0.3">
      <c r="B1367" s="12" t="s">
        <v>3608</v>
      </c>
      <c r="C1367" s="27">
        <v>1970</v>
      </c>
      <c r="D1367" s="13" t="s">
        <v>8320</v>
      </c>
      <c r="E1367" s="27">
        <v>2</v>
      </c>
      <c r="F1367" s="27">
        <v>2</v>
      </c>
      <c r="G1367" s="43">
        <v>11396.9</v>
      </c>
      <c r="H1367" s="27" t="s">
        <v>8311</v>
      </c>
      <c r="I1367" s="27" t="s">
        <v>8311</v>
      </c>
      <c r="J1367" s="27" t="s">
        <v>8329</v>
      </c>
      <c r="K1367" s="13" t="str">
        <f t="shared" si="126"/>
        <v>Oct</v>
      </c>
      <c r="L1367" s="27">
        <f t="shared" si="127"/>
        <v>1970</v>
      </c>
      <c r="M1367" s="27" t="str">
        <f t="shared" si="128"/>
        <v>tier - 3</v>
      </c>
      <c r="N1367" s="27" t="str">
        <f t="shared" si="129"/>
        <v>tier - 3</v>
      </c>
      <c r="O1367" s="44" t="str">
        <f t="shared" si="130"/>
        <v>2-Oct-1970</v>
      </c>
      <c r="P1367" s="29">
        <f t="shared" si="131"/>
        <v>53</v>
      </c>
    </row>
    <row r="1368" spans="2:16" ht="15.75" customHeight="1" x14ac:dyDescent="0.3">
      <c r="B1368" s="12" t="s">
        <v>3605</v>
      </c>
      <c r="C1368" s="27">
        <v>1970</v>
      </c>
      <c r="D1368" s="13" t="s">
        <v>8320</v>
      </c>
      <c r="E1368" s="27">
        <v>7</v>
      </c>
      <c r="F1368" s="27">
        <v>3</v>
      </c>
      <c r="G1368" s="43">
        <v>11411.69</v>
      </c>
      <c r="H1368" s="27" t="s">
        <v>8311</v>
      </c>
      <c r="I1368" s="27" t="s">
        <v>8310</v>
      </c>
      <c r="J1368" s="27" t="s">
        <v>8321</v>
      </c>
      <c r="K1368" s="13" t="str">
        <f t="shared" si="126"/>
        <v>Oct</v>
      </c>
      <c r="L1368" s="27">
        <f t="shared" si="127"/>
        <v>1970</v>
      </c>
      <c r="M1368" s="27" t="str">
        <f t="shared" si="128"/>
        <v>tier - 3</v>
      </c>
      <c r="N1368" s="27" t="str">
        <f t="shared" si="129"/>
        <v>tier - 2</v>
      </c>
      <c r="O1368" s="44" t="str">
        <f t="shared" si="130"/>
        <v>7-Oct-1970</v>
      </c>
      <c r="P1368" s="29">
        <f t="shared" si="131"/>
        <v>53</v>
      </c>
    </row>
    <row r="1369" spans="2:16" ht="15.75" customHeight="1" x14ac:dyDescent="0.3">
      <c r="B1369" s="12" t="s">
        <v>3601</v>
      </c>
      <c r="C1369" s="27">
        <v>1983</v>
      </c>
      <c r="D1369" s="13" t="s">
        <v>8320</v>
      </c>
      <c r="E1369" s="27">
        <v>23</v>
      </c>
      <c r="F1369" s="27">
        <v>3</v>
      </c>
      <c r="G1369" s="43">
        <v>11412.02</v>
      </c>
      <c r="H1369" s="27" t="s">
        <v>8311</v>
      </c>
      <c r="I1369" s="27" t="s">
        <v>8314</v>
      </c>
      <c r="J1369" s="27" t="s">
        <v>8332</v>
      </c>
      <c r="K1369" s="13" t="str">
        <f t="shared" si="126"/>
        <v>Oct</v>
      </c>
      <c r="L1369" s="27">
        <f t="shared" si="127"/>
        <v>1983</v>
      </c>
      <c r="M1369" s="27" t="str">
        <f t="shared" si="128"/>
        <v>tier - 3</v>
      </c>
      <c r="N1369" s="27" t="str">
        <f t="shared" si="129"/>
        <v>tier - 1</v>
      </c>
      <c r="O1369" s="44" t="str">
        <f t="shared" si="130"/>
        <v>23-Oct-1983</v>
      </c>
      <c r="P1369" s="29">
        <f t="shared" si="131"/>
        <v>40</v>
      </c>
    </row>
    <row r="1370" spans="2:16" ht="15.75" customHeight="1" x14ac:dyDescent="0.3">
      <c r="B1370" s="12" t="s">
        <v>3598</v>
      </c>
      <c r="C1370" s="27">
        <v>1985</v>
      </c>
      <c r="D1370" s="13" t="s">
        <v>8315</v>
      </c>
      <c r="E1370" s="27">
        <v>9</v>
      </c>
      <c r="F1370" s="27">
        <v>3</v>
      </c>
      <c r="G1370" s="43">
        <v>11419.49</v>
      </c>
      <c r="H1370" s="27" t="s">
        <v>8311</v>
      </c>
      <c r="I1370" s="27" t="s">
        <v>8314</v>
      </c>
      <c r="J1370" s="27" t="s">
        <v>8317</v>
      </c>
      <c r="K1370" s="13" t="str">
        <f t="shared" si="126"/>
        <v>Jun</v>
      </c>
      <c r="L1370" s="27">
        <f t="shared" si="127"/>
        <v>1985</v>
      </c>
      <c r="M1370" s="27" t="str">
        <f t="shared" si="128"/>
        <v>tier - 3</v>
      </c>
      <c r="N1370" s="27" t="str">
        <f t="shared" si="129"/>
        <v>tier - 1</v>
      </c>
      <c r="O1370" s="44" t="str">
        <f t="shared" si="130"/>
        <v>9-Jun-1985</v>
      </c>
      <c r="P1370" s="29">
        <f t="shared" si="131"/>
        <v>38</v>
      </c>
    </row>
    <row r="1371" spans="2:16" ht="15.75" customHeight="1" x14ac:dyDescent="0.3">
      <c r="B1371" s="12" t="s">
        <v>3595</v>
      </c>
      <c r="C1371" s="27">
        <v>1980</v>
      </c>
      <c r="D1371" s="13" t="s">
        <v>8309</v>
      </c>
      <c r="E1371" s="27">
        <v>17</v>
      </c>
      <c r="F1371" s="27">
        <v>2</v>
      </c>
      <c r="G1371" s="43">
        <v>11435.74</v>
      </c>
      <c r="H1371" s="27" t="s">
        <v>8311</v>
      </c>
      <c r="I1371" s="27" t="s">
        <v>8311</v>
      </c>
      <c r="J1371" s="27" t="s">
        <v>8332</v>
      </c>
      <c r="K1371" s="13" t="str">
        <f t="shared" si="126"/>
        <v>Jul</v>
      </c>
      <c r="L1371" s="27">
        <f t="shared" si="127"/>
        <v>1980</v>
      </c>
      <c r="M1371" s="27" t="str">
        <f t="shared" si="128"/>
        <v>tier - 3</v>
      </c>
      <c r="N1371" s="27" t="str">
        <f t="shared" si="129"/>
        <v>tier - 3</v>
      </c>
      <c r="O1371" s="44" t="str">
        <f t="shared" si="130"/>
        <v>17-Jul-1980</v>
      </c>
      <c r="P1371" s="29">
        <f t="shared" si="131"/>
        <v>43</v>
      </c>
    </row>
    <row r="1372" spans="2:16" ht="15.75" customHeight="1" x14ac:dyDescent="0.3">
      <c r="B1372" s="12" t="s">
        <v>3591</v>
      </c>
      <c r="C1372" s="27">
        <v>1971</v>
      </c>
      <c r="D1372" s="13" t="s">
        <v>8316</v>
      </c>
      <c r="E1372" s="27">
        <v>12</v>
      </c>
      <c r="F1372" s="27">
        <v>3</v>
      </c>
      <c r="G1372" s="43">
        <v>11436.74</v>
      </c>
      <c r="H1372" s="27" t="s">
        <v>8311</v>
      </c>
      <c r="I1372" s="27" t="s">
        <v>8311</v>
      </c>
      <c r="J1372" s="27" t="s">
        <v>8317</v>
      </c>
      <c r="K1372" s="13" t="str">
        <f t="shared" si="126"/>
        <v>Sep</v>
      </c>
      <c r="L1372" s="27">
        <f t="shared" si="127"/>
        <v>1971</v>
      </c>
      <c r="M1372" s="27" t="str">
        <f t="shared" si="128"/>
        <v>tier - 3</v>
      </c>
      <c r="N1372" s="27" t="str">
        <f t="shared" si="129"/>
        <v>tier - 3</v>
      </c>
      <c r="O1372" s="44" t="str">
        <f t="shared" si="130"/>
        <v>12-Sep-1971</v>
      </c>
      <c r="P1372" s="29">
        <f t="shared" si="131"/>
        <v>52</v>
      </c>
    </row>
    <row r="1373" spans="2:16" ht="15.75" customHeight="1" x14ac:dyDescent="0.3">
      <c r="B1373" s="12" t="s">
        <v>3587</v>
      </c>
      <c r="C1373" s="27">
        <v>1966</v>
      </c>
      <c r="D1373" s="13" t="s">
        <v>8315</v>
      </c>
      <c r="E1373" s="27">
        <v>14</v>
      </c>
      <c r="F1373" s="27">
        <v>0</v>
      </c>
      <c r="G1373" s="43">
        <v>11454.02</v>
      </c>
      <c r="H1373" s="27" t="s">
        <v>8311</v>
      </c>
      <c r="I1373" s="27" t="s">
        <v>8314</v>
      </c>
      <c r="J1373" s="27" t="s">
        <v>8317</v>
      </c>
      <c r="K1373" s="13" t="str">
        <f t="shared" si="126"/>
        <v>Jun</v>
      </c>
      <c r="L1373" s="27">
        <f t="shared" si="127"/>
        <v>1966</v>
      </c>
      <c r="M1373" s="27" t="str">
        <f t="shared" si="128"/>
        <v>tier - 3</v>
      </c>
      <c r="N1373" s="27" t="str">
        <f t="shared" si="129"/>
        <v>tier - 1</v>
      </c>
      <c r="O1373" s="44" t="str">
        <f t="shared" si="130"/>
        <v>14-Jun-1966</v>
      </c>
      <c r="P1373" s="29">
        <f t="shared" si="131"/>
        <v>57</v>
      </c>
    </row>
    <row r="1374" spans="2:16" ht="15.75" customHeight="1" x14ac:dyDescent="0.3">
      <c r="B1374" s="12" t="s">
        <v>3583</v>
      </c>
      <c r="C1374" s="27">
        <v>1965</v>
      </c>
      <c r="D1374" s="13" t="s">
        <v>8315</v>
      </c>
      <c r="E1374" s="27">
        <v>23</v>
      </c>
      <c r="F1374" s="27">
        <v>0</v>
      </c>
      <c r="G1374" s="43">
        <v>11455.28</v>
      </c>
      <c r="H1374" s="27" t="s">
        <v>8311</v>
      </c>
      <c r="I1374" s="27" t="s">
        <v>8310</v>
      </c>
      <c r="J1374" s="27" t="s">
        <v>8321</v>
      </c>
      <c r="K1374" s="13" t="str">
        <f t="shared" si="126"/>
        <v>Jun</v>
      </c>
      <c r="L1374" s="27">
        <f t="shared" si="127"/>
        <v>1965</v>
      </c>
      <c r="M1374" s="27" t="str">
        <f t="shared" si="128"/>
        <v>tier - 3</v>
      </c>
      <c r="N1374" s="27" t="str">
        <f t="shared" si="129"/>
        <v>tier - 2</v>
      </c>
      <c r="O1374" s="44" t="str">
        <f t="shared" si="130"/>
        <v>23-Jun-1965</v>
      </c>
      <c r="P1374" s="29">
        <f t="shared" si="131"/>
        <v>58</v>
      </c>
    </row>
    <row r="1375" spans="2:16" ht="15.75" customHeight="1" x14ac:dyDescent="0.3">
      <c r="B1375" s="12" t="s">
        <v>3579</v>
      </c>
      <c r="C1375" s="27">
        <v>1966</v>
      </c>
      <c r="D1375" s="13" t="s">
        <v>8316</v>
      </c>
      <c r="E1375" s="27">
        <v>7</v>
      </c>
      <c r="F1375" s="27">
        <v>0</v>
      </c>
      <c r="G1375" s="43">
        <v>11478.14</v>
      </c>
      <c r="H1375" s="27" t="s">
        <v>8311</v>
      </c>
      <c r="I1375" s="27" t="s">
        <v>8310</v>
      </c>
      <c r="J1375" s="27" t="s">
        <v>8328</v>
      </c>
      <c r="K1375" s="13" t="str">
        <f t="shared" si="126"/>
        <v>Sep</v>
      </c>
      <c r="L1375" s="27">
        <f t="shared" si="127"/>
        <v>1966</v>
      </c>
      <c r="M1375" s="27" t="str">
        <f t="shared" si="128"/>
        <v>tier - 3</v>
      </c>
      <c r="N1375" s="27" t="str">
        <f t="shared" si="129"/>
        <v>tier - 2</v>
      </c>
      <c r="O1375" s="44" t="str">
        <f t="shared" si="130"/>
        <v>7-Sep-1966</v>
      </c>
      <c r="P1375" s="29">
        <f t="shared" si="131"/>
        <v>57</v>
      </c>
    </row>
    <row r="1376" spans="2:16" ht="15.75" customHeight="1" x14ac:dyDescent="0.3">
      <c r="B1376" s="12" t="s">
        <v>3575</v>
      </c>
      <c r="C1376" s="27">
        <v>2004</v>
      </c>
      <c r="D1376" s="13" t="s">
        <v>8316</v>
      </c>
      <c r="E1376" s="27">
        <v>10</v>
      </c>
      <c r="F1376" s="27">
        <v>0</v>
      </c>
      <c r="G1376" s="43">
        <v>11482.63</v>
      </c>
      <c r="H1376" s="27" t="s">
        <v>8311</v>
      </c>
      <c r="I1376" s="27" t="s">
        <v>8310</v>
      </c>
      <c r="J1376" s="27" t="s">
        <v>8312</v>
      </c>
      <c r="K1376" s="13" t="str">
        <f t="shared" si="126"/>
        <v>Sep</v>
      </c>
      <c r="L1376" s="27">
        <f t="shared" si="127"/>
        <v>2004</v>
      </c>
      <c r="M1376" s="27" t="str">
        <f t="shared" si="128"/>
        <v>tier - 3</v>
      </c>
      <c r="N1376" s="27" t="str">
        <f t="shared" si="129"/>
        <v>tier - 2</v>
      </c>
      <c r="O1376" s="44" t="str">
        <f t="shared" si="130"/>
        <v>10-Sep-2004</v>
      </c>
      <c r="P1376" s="29">
        <f t="shared" si="131"/>
        <v>19</v>
      </c>
    </row>
    <row r="1377" spans="2:16" ht="15.75" customHeight="1" x14ac:dyDescent="0.3">
      <c r="B1377" s="12" t="s">
        <v>3573</v>
      </c>
      <c r="C1377" s="27">
        <v>1970</v>
      </c>
      <c r="D1377" s="13" t="s">
        <v>8320</v>
      </c>
      <c r="E1377" s="27">
        <v>13</v>
      </c>
      <c r="F1377" s="27">
        <v>3</v>
      </c>
      <c r="G1377" s="43">
        <v>11488.32</v>
      </c>
      <c r="H1377" s="27" t="s">
        <v>8311</v>
      </c>
      <c r="I1377" s="27" t="s">
        <v>8314</v>
      </c>
      <c r="J1377" s="27" t="s">
        <v>8331</v>
      </c>
      <c r="K1377" s="13" t="str">
        <f t="shared" si="126"/>
        <v>Oct</v>
      </c>
      <c r="L1377" s="27">
        <f t="shared" si="127"/>
        <v>1970</v>
      </c>
      <c r="M1377" s="27" t="str">
        <f t="shared" si="128"/>
        <v>tier - 3</v>
      </c>
      <c r="N1377" s="27" t="str">
        <f t="shared" si="129"/>
        <v>tier - 1</v>
      </c>
      <c r="O1377" s="44" t="str">
        <f t="shared" si="130"/>
        <v>13-Oct-1970</v>
      </c>
      <c r="P1377" s="29">
        <f t="shared" si="131"/>
        <v>53</v>
      </c>
    </row>
    <row r="1378" spans="2:16" ht="15.75" customHeight="1" x14ac:dyDescent="0.3">
      <c r="B1378" s="12" t="s">
        <v>3570</v>
      </c>
      <c r="C1378" s="27">
        <v>1983</v>
      </c>
      <c r="D1378" s="13" t="s">
        <v>8315</v>
      </c>
      <c r="E1378" s="27">
        <v>7</v>
      </c>
      <c r="F1378" s="27">
        <v>3</v>
      </c>
      <c r="G1378" s="43">
        <v>11492.46</v>
      </c>
      <c r="H1378" s="27" t="s">
        <v>8311</v>
      </c>
      <c r="I1378" s="27" t="s">
        <v>8311</v>
      </c>
      <c r="J1378" s="27" t="s">
        <v>8335</v>
      </c>
      <c r="K1378" s="13" t="str">
        <f t="shared" si="126"/>
        <v>Jun</v>
      </c>
      <c r="L1378" s="27">
        <f t="shared" si="127"/>
        <v>1983</v>
      </c>
      <c r="M1378" s="27" t="str">
        <f t="shared" si="128"/>
        <v>tier - 3</v>
      </c>
      <c r="N1378" s="27" t="str">
        <f t="shared" si="129"/>
        <v>tier - 3</v>
      </c>
      <c r="O1378" s="44" t="str">
        <f t="shared" si="130"/>
        <v>7-Jun-1983</v>
      </c>
      <c r="P1378" s="29">
        <f t="shared" si="131"/>
        <v>40</v>
      </c>
    </row>
    <row r="1379" spans="2:16" ht="15.75" customHeight="1" x14ac:dyDescent="0.3">
      <c r="B1379" s="12" t="s">
        <v>3567</v>
      </c>
      <c r="C1379" s="27">
        <v>1969</v>
      </c>
      <c r="D1379" s="13" t="s">
        <v>8319</v>
      </c>
      <c r="E1379" s="27">
        <v>11</v>
      </c>
      <c r="F1379" s="27">
        <v>0</v>
      </c>
      <c r="G1379" s="43">
        <v>11497.69</v>
      </c>
      <c r="H1379" s="27" t="s">
        <v>8311</v>
      </c>
      <c r="I1379" s="27" t="s">
        <v>8314</v>
      </c>
      <c r="J1379" s="27" t="s">
        <v>8317</v>
      </c>
      <c r="K1379" s="13" t="str">
        <f t="shared" si="126"/>
        <v>Aug</v>
      </c>
      <c r="L1379" s="27">
        <f t="shared" si="127"/>
        <v>1969</v>
      </c>
      <c r="M1379" s="27" t="str">
        <f t="shared" si="128"/>
        <v>tier - 3</v>
      </c>
      <c r="N1379" s="27" t="str">
        <f t="shared" si="129"/>
        <v>tier - 1</v>
      </c>
      <c r="O1379" s="44" t="str">
        <f t="shared" si="130"/>
        <v>11-Aug-1969</v>
      </c>
      <c r="P1379" s="29">
        <f t="shared" si="131"/>
        <v>54</v>
      </c>
    </row>
    <row r="1380" spans="2:16" ht="15.75" customHeight="1" x14ac:dyDescent="0.3">
      <c r="B1380" s="12" t="s">
        <v>3563</v>
      </c>
      <c r="C1380" s="27">
        <v>1989</v>
      </c>
      <c r="D1380" s="13" t="s">
        <v>8320</v>
      </c>
      <c r="E1380" s="27">
        <v>6</v>
      </c>
      <c r="F1380" s="27">
        <v>3</v>
      </c>
      <c r="G1380" s="43">
        <v>11511.61</v>
      </c>
      <c r="H1380" s="27" t="s">
        <v>8311</v>
      </c>
      <c r="I1380" s="27" t="s">
        <v>8311</v>
      </c>
      <c r="J1380" s="27" t="s">
        <v>8335</v>
      </c>
      <c r="K1380" s="13" t="str">
        <f t="shared" si="126"/>
        <v>Oct</v>
      </c>
      <c r="L1380" s="27">
        <f t="shared" si="127"/>
        <v>1989</v>
      </c>
      <c r="M1380" s="27" t="str">
        <f t="shared" si="128"/>
        <v>tier - 3</v>
      </c>
      <c r="N1380" s="27" t="str">
        <f t="shared" si="129"/>
        <v>tier - 3</v>
      </c>
      <c r="O1380" s="44" t="str">
        <f t="shared" si="130"/>
        <v>6-Oct-1989</v>
      </c>
      <c r="P1380" s="29">
        <f t="shared" si="131"/>
        <v>34</v>
      </c>
    </row>
    <row r="1381" spans="2:16" ht="15.75" customHeight="1" x14ac:dyDescent="0.3">
      <c r="B1381" s="12" t="s">
        <v>3559</v>
      </c>
      <c r="C1381" s="27">
        <v>1968</v>
      </c>
      <c r="D1381" s="13" t="s">
        <v>8315</v>
      </c>
      <c r="E1381" s="27">
        <v>24</v>
      </c>
      <c r="F1381" s="27">
        <v>1</v>
      </c>
      <c r="G1381" s="43">
        <v>11512.41</v>
      </c>
      <c r="H1381" s="27" t="s">
        <v>8311</v>
      </c>
      <c r="I1381" s="27" t="s">
        <v>8314</v>
      </c>
      <c r="J1381" s="27" t="s">
        <v>8329</v>
      </c>
      <c r="K1381" s="13" t="str">
        <f t="shared" si="126"/>
        <v>Jun</v>
      </c>
      <c r="L1381" s="27">
        <f t="shared" si="127"/>
        <v>1968</v>
      </c>
      <c r="M1381" s="27" t="str">
        <f t="shared" si="128"/>
        <v>tier - 3</v>
      </c>
      <c r="N1381" s="27" t="str">
        <f t="shared" si="129"/>
        <v>tier - 1</v>
      </c>
      <c r="O1381" s="44" t="str">
        <f t="shared" si="130"/>
        <v>24-Jun-1968</v>
      </c>
      <c r="P1381" s="29">
        <f t="shared" si="131"/>
        <v>55</v>
      </c>
    </row>
    <row r="1382" spans="2:16" ht="15.75" customHeight="1" x14ac:dyDescent="0.3">
      <c r="B1382" s="12" t="s">
        <v>3557</v>
      </c>
      <c r="C1382" s="27">
        <v>1971</v>
      </c>
      <c r="D1382" s="13" t="s">
        <v>8318</v>
      </c>
      <c r="E1382" s="27">
        <v>19</v>
      </c>
      <c r="F1382" s="27">
        <v>4</v>
      </c>
      <c r="G1382" s="43">
        <v>11520.1</v>
      </c>
      <c r="H1382" s="27" t="s">
        <v>8311</v>
      </c>
      <c r="I1382" s="27" t="s">
        <v>8314</v>
      </c>
      <c r="J1382" s="27" t="s">
        <v>8317</v>
      </c>
      <c r="K1382" s="13" t="str">
        <f t="shared" si="126"/>
        <v>Dec</v>
      </c>
      <c r="L1382" s="27">
        <f t="shared" si="127"/>
        <v>1971</v>
      </c>
      <c r="M1382" s="27" t="str">
        <f t="shared" si="128"/>
        <v>tier - 3</v>
      </c>
      <c r="N1382" s="27" t="str">
        <f t="shared" si="129"/>
        <v>tier - 1</v>
      </c>
      <c r="O1382" s="44" t="str">
        <f t="shared" si="130"/>
        <v>19-Dec-1971</v>
      </c>
      <c r="P1382" s="29">
        <f t="shared" si="131"/>
        <v>52</v>
      </c>
    </row>
    <row r="1383" spans="2:16" ht="15.75" customHeight="1" x14ac:dyDescent="0.3">
      <c r="B1383" s="12" t="s">
        <v>3553</v>
      </c>
      <c r="C1383" s="27">
        <v>1988</v>
      </c>
      <c r="D1383" s="13" t="s">
        <v>8315</v>
      </c>
      <c r="E1383" s="27">
        <v>12</v>
      </c>
      <c r="F1383" s="27">
        <v>3</v>
      </c>
      <c r="G1383" s="43">
        <v>11524.25</v>
      </c>
      <c r="H1383" s="27" t="s">
        <v>8311</v>
      </c>
      <c r="I1383" s="27" t="s">
        <v>8314</v>
      </c>
      <c r="J1383" s="27" t="s">
        <v>8335</v>
      </c>
      <c r="K1383" s="13" t="str">
        <f t="shared" si="126"/>
        <v>Jun</v>
      </c>
      <c r="L1383" s="27">
        <f t="shared" si="127"/>
        <v>1988</v>
      </c>
      <c r="M1383" s="27" t="str">
        <f t="shared" si="128"/>
        <v>tier - 3</v>
      </c>
      <c r="N1383" s="27" t="str">
        <f t="shared" si="129"/>
        <v>tier - 1</v>
      </c>
      <c r="O1383" s="44" t="str">
        <f t="shared" si="130"/>
        <v>12-Jun-1988</v>
      </c>
      <c r="P1383" s="29">
        <f t="shared" si="131"/>
        <v>35</v>
      </c>
    </row>
    <row r="1384" spans="2:16" ht="15.75" customHeight="1" x14ac:dyDescent="0.3">
      <c r="B1384" s="12" t="s">
        <v>3550</v>
      </c>
      <c r="C1384" s="27">
        <v>1970</v>
      </c>
      <c r="D1384" s="13" t="s">
        <v>8309</v>
      </c>
      <c r="E1384" s="27">
        <v>23</v>
      </c>
      <c r="F1384" s="27">
        <v>0</v>
      </c>
      <c r="G1384" s="43">
        <v>11530.12</v>
      </c>
      <c r="H1384" s="27" t="s">
        <v>8311</v>
      </c>
      <c r="I1384" s="27" t="s">
        <v>8314</v>
      </c>
      <c r="J1384" s="27" t="s">
        <v>8317</v>
      </c>
      <c r="K1384" s="13" t="str">
        <f t="shared" si="126"/>
        <v>Jul</v>
      </c>
      <c r="L1384" s="27">
        <f t="shared" si="127"/>
        <v>1970</v>
      </c>
      <c r="M1384" s="27" t="str">
        <f t="shared" si="128"/>
        <v>tier - 3</v>
      </c>
      <c r="N1384" s="27" t="str">
        <f t="shared" si="129"/>
        <v>tier - 1</v>
      </c>
      <c r="O1384" s="44" t="str">
        <f t="shared" si="130"/>
        <v>23-Jul-1970</v>
      </c>
      <c r="P1384" s="29">
        <f t="shared" si="131"/>
        <v>53</v>
      </c>
    </row>
    <row r="1385" spans="2:16" ht="15.75" customHeight="1" x14ac:dyDescent="0.3">
      <c r="B1385" s="12" t="s">
        <v>3546</v>
      </c>
      <c r="C1385" s="27">
        <v>1965</v>
      </c>
      <c r="D1385" s="13" t="s">
        <v>8320</v>
      </c>
      <c r="E1385" s="27">
        <v>3</v>
      </c>
      <c r="F1385" s="27">
        <v>0</v>
      </c>
      <c r="G1385" s="43">
        <v>11534.87</v>
      </c>
      <c r="H1385" s="27" t="s">
        <v>8311</v>
      </c>
      <c r="I1385" s="27" t="s">
        <v>8314</v>
      </c>
      <c r="J1385" s="27" t="s">
        <v>8333</v>
      </c>
      <c r="K1385" s="13" t="str">
        <f t="shared" si="126"/>
        <v>Oct</v>
      </c>
      <c r="L1385" s="27">
        <f t="shared" si="127"/>
        <v>1965</v>
      </c>
      <c r="M1385" s="27" t="str">
        <f t="shared" si="128"/>
        <v>tier - 3</v>
      </c>
      <c r="N1385" s="27" t="str">
        <f t="shared" si="129"/>
        <v>tier - 1</v>
      </c>
      <c r="O1385" s="44" t="str">
        <f t="shared" si="130"/>
        <v>3-Oct-1965</v>
      </c>
      <c r="P1385" s="29">
        <f t="shared" si="131"/>
        <v>58</v>
      </c>
    </row>
    <row r="1386" spans="2:16" ht="15.75" customHeight="1" x14ac:dyDescent="0.3">
      <c r="B1386" s="12" t="s">
        <v>3542</v>
      </c>
      <c r="C1386" s="27">
        <v>1968</v>
      </c>
      <c r="D1386" s="13" t="s">
        <v>8313</v>
      </c>
      <c r="E1386" s="27">
        <v>14</v>
      </c>
      <c r="F1386" s="27">
        <v>2</v>
      </c>
      <c r="G1386" s="43">
        <v>11538.42</v>
      </c>
      <c r="H1386" s="27" t="s">
        <v>8311</v>
      </c>
      <c r="I1386" s="27" t="s">
        <v>8314</v>
      </c>
      <c r="J1386" s="27" t="s">
        <v>8321</v>
      </c>
      <c r="K1386" s="13" t="str">
        <f t="shared" si="126"/>
        <v>Nov</v>
      </c>
      <c r="L1386" s="27">
        <f t="shared" si="127"/>
        <v>1968</v>
      </c>
      <c r="M1386" s="27" t="str">
        <f t="shared" si="128"/>
        <v>tier - 3</v>
      </c>
      <c r="N1386" s="27" t="str">
        <f t="shared" si="129"/>
        <v>tier - 1</v>
      </c>
      <c r="O1386" s="44" t="str">
        <f t="shared" si="130"/>
        <v>14-Nov-1968</v>
      </c>
      <c r="P1386" s="29">
        <f t="shared" si="131"/>
        <v>55</v>
      </c>
    </row>
    <row r="1387" spans="2:16" ht="15.75" customHeight="1" x14ac:dyDescent="0.3">
      <c r="B1387" s="12" t="s">
        <v>3539</v>
      </c>
      <c r="C1387" s="27">
        <v>1971</v>
      </c>
      <c r="D1387" s="13" t="s">
        <v>8318</v>
      </c>
      <c r="E1387" s="27">
        <v>1</v>
      </c>
      <c r="F1387" s="27">
        <v>0</v>
      </c>
      <c r="G1387" s="43">
        <v>11540.25</v>
      </c>
      <c r="H1387" s="27" t="s">
        <v>8311</v>
      </c>
      <c r="I1387" s="27" t="s">
        <v>8314</v>
      </c>
      <c r="J1387" s="27" t="s">
        <v>8317</v>
      </c>
      <c r="K1387" s="13" t="str">
        <f t="shared" si="126"/>
        <v>Dec</v>
      </c>
      <c r="L1387" s="27">
        <f t="shared" si="127"/>
        <v>1971</v>
      </c>
      <c r="M1387" s="27" t="str">
        <f t="shared" si="128"/>
        <v>tier - 3</v>
      </c>
      <c r="N1387" s="27" t="str">
        <f t="shared" si="129"/>
        <v>tier - 1</v>
      </c>
      <c r="O1387" s="44" t="str">
        <f t="shared" si="130"/>
        <v>1-Dec-1971</v>
      </c>
      <c r="P1387" s="29">
        <f t="shared" si="131"/>
        <v>52</v>
      </c>
    </row>
    <row r="1388" spans="2:16" ht="15.75" customHeight="1" x14ac:dyDescent="0.3">
      <c r="B1388" s="12" t="s">
        <v>3535</v>
      </c>
      <c r="C1388" s="27">
        <v>1973</v>
      </c>
      <c r="D1388" s="13" t="s">
        <v>8309</v>
      </c>
      <c r="E1388" s="27">
        <v>23</v>
      </c>
      <c r="F1388" s="27">
        <v>5</v>
      </c>
      <c r="G1388" s="43">
        <v>11552.9</v>
      </c>
      <c r="H1388" s="27" t="s">
        <v>8311</v>
      </c>
      <c r="I1388" s="27" t="s">
        <v>8310</v>
      </c>
      <c r="J1388" s="27" t="s">
        <v>8321</v>
      </c>
      <c r="K1388" s="13" t="str">
        <f t="shared" si="126"/>
        <v>Jul</v>
      </c>
      <c r="L1388" s="27">
        <f t="shared" si="127"/>
        <v>1973</v>
      </c>
      <c r="M1388" s="27" t="str">
        <f t="shared" si="128"/>
        <v>tier - 3</v>
      </c>
      <c r="N1388" s="27" t="str">
        <f t="shared" si="129"/>
        <v>tier - 2</v>
      </c>
      <c r="O1388" s="44" t="str">
        <f t="shared" si="130"/>
        <v>23-Jul-1973</v>
      </c>
      <c r="P1388" s="29">
        <f t="shared" si="131"/>
        <v>50</v>
      </c>
    </row>
    <row r="1389" spans="2:16" ht="15.75" customHeight="1" x14ac:dyDescent="0.3">
      <c r="B1389" s="12" t="s">
        <v>3532</v>
      </c>
      <c r="C1389" s="27">
        <v>1965</v>
      </c>
      <c r="D1389" s="13" t="s">
        <v>8320</v>
      </c>
      <c r="E1389" s="27">
        <v>27</v>
      </c>
      <c r="F1389" s="27">
        <v>1</v>
      </c>
      <c r="G1389" s="43">
        <v>11554.22</v>
      </c>
      <c r="H1389" s="27" t="s">
        <v>8311</v>
      </c>
      <c r="I1389" s="27" t="s">
        <v>8314</v>
      </c>
      <c r="J1389" s="27" t="s">
        <v>8312</v>
      </c>
      <c r="K1389" s="13" t="str">
        <f t="shared" si="126"/>
        <v>Oct</v>
      </c>
      <c r="L1389" s="27">
        <f t="shared" si="127"/>
        <v>1965</v>
      </c>
      <c r="M1389" s="27" t="str">
        <f t="shared" si="128"/>
        <v>tier - 3</v>
      </c>
      <c r="N1389" s="27" t="str">
        <f t="shared" si="129"/>
        <v>tier - 1</v>
      </c>
      <c r="O1389" s="44" t="str">
        <f t="shared" si="130"/>
        <v>27-Oct-1965</v>
      </c>
      <c r="P1389" s="29">
        <f t="shared" si="131"/>
        <v>58</v>
      </c>
    </row>
    <row r="1390" spans="2:16" ht="15.75" customHeight="1" x14ac:dyDescent="0.3">
      <c r="B1390" s="12" t="s">
        <v>3529</v>
      </c>
      <c r="C1390" s="27">
        <v>1965</v>
      </c>
      <c r="D1390" s="13" t="s">
        <v>8318</v>
      </c>
      <c r="E1390" s="27">
        <v>25</v>
      </c>
      <c r="F1390" s="27">
        <v>0</v>
      </c>
      <c r="G1390" s="43">
        <v>11566.3</v>
      </c>
      <c r="H1390" s="27" t="s">
        <v>8311</v>
      </c>
      <c r="I1390" s="27" t="s">
        <v>8311</v>
      </c>
      <c r="J1390" s="27" t="s">
        <v>8326</v>
      </c>
      <c r="K1390" s="13" t="str">
        <f t="shared" si="126"/>
        <v>Dec</v>
      </c>
      <c r="L1390" s="27">
        <f t="shared" si="127"/>
        <v>1965</v>
      </c>
      <c r="M1390" s="27" t="str">
        <f t="shared" si="128"/>
        <v>tier - 3</v>
      </c>
      <c r="N1390" s="27" t="str">
        <f t="shared" si="129"/>
        <v>tier - 3</v>
      </c>
      <c r="O1390" s="44" t="str">
        <f t="shared" si="130"/>
        <v>25-Dec-1965</v>
      </c>
      <c r="P1390" s="29">
        <f t="shared" si="131"/>
        <v>58</v>
      </c>
    </row>
    <row r="1391" spans="2:16" ht="15.75" customHeight="1" x14ac:dyDescent="0.3">
      <c r="B1391" s="12" t="s">
        <v>3526</v>
      </c>
      <c r="C1391" s="27">
        <v>1965</v>
      </c>
      <c r="D1391" s="13" t="s">
        <v>8313</v>
      </c>
      <c r="E1391" s="27">
        <v>6</v>
      </c>
      <c r="F1391" s="27">
        <v>1</v>
      </c>
      <c r="G1391" s="43">
        <v>11576.13</v>
      </c>
      <c r="H1391" s="27" t="s">
        <v>8311</v>
      </c>
      <c r="I1391" s="27" t="s">
        <v>8311</v>
      </c>
      <c r="J1391" s="27" t="s">
        <v>8321</v>
      </c>
      <c r="K1391" s="13" t="str">
        <f t="shared" si="126"/>
        <v>Nov</v>
      </c>
      <c r="L1391" s="27">
        <f t="shared" si="127"/>
        <v>1965</v>
      </c>
      <c r="M1391" s="27" t="str">
        <f t="shared" si="128"/>
        <v>tier - 3</v>
      </c>
      <c r="N1391" s="27" t="str">
        <f t="shared" si="129"/>
        <v>tier - 3</v>
      </c>
      <c r="O1391" s="44" t="str">
        <f t="shared" si="130"/>
        <v>6-Nov-1965</v>
      </c>
      <c r="P1391" s="29">
        <f t="shared" si="131"/>
        <v>58</v>
      </c>
    </row>
    <row r="1392" spans="2:16" ht="15.75" customHeight="1" x14ac:dyDescent="0.3">
      <c r="B1392" s="12" t="s">
        <v>3523</v>
      </c>
      <c r="C1392" s="27">
        <v>1964</v>
      </c>
      <c r="D1392" s="13" t="s">
        <v>8315</v>
      </c>
      <c r="E1392" s="27">
        <v>20</v>
      </c>
      <c r="F1392" s="27">
        <v>0</v>
      </c>
      <c r="G1392" s="43">
        <v>11602.75</v>
      </c>
      <c r="H1392" s="27" t="s">
        <v>8311</v>
      </c>
      <c r="I1392" s="27" t="s">
        <v>8314</v>
      </c>
      <c r="J1392" s="27" t="s">
        <v>8334</v>
      </c>
      <c r="K1392" s="13" t="str">
        <f t="shared" si="126"/>
        <v>Jun</v>
      </c>
      <c r="L1392" s="27">
        <f t="shared" si="127"/>
        <v>1964</v>
      </c>
      <c r="M1392" s="27" t="str">
        <f t="shared" si="128"/>
        <v>tier - 3</v>
      </c>
      <c r="N1392" s="27" t="str">
        <f t="shared" si="129"/>
        <v>tier - 1</v>
      </c>
      <c r="O1392" s="44" t="str">
        <f t="shared" si="130"/>
        <v>20-Jun-1964</v>
      </c>
      <c r="P1392" s="29">
        <f t="shared" si="131"/>
        <v>59</v>
      </c>
    </row>
    <row r="1393" spans="2:16" ht="15.75" customHeight="1" x14ac:dyDescent="0.3">
      <c r="B1393" s="12" t="s">
        <v>3520</v>
      </c>
      <c r="C1393" s="27">
        <v>1986</v>
      </c>
      <c r="D1393" s="13" t="s">
        <v>8309</v>
      </c>
      <c r="E1393" s="27">
        <v>17</v>
      </c>
      <c r="F1393" s="27">
        <v>3</v>
      </c>
      <c r="G1393" s="43">
        <v>11625.11</v>
      </c>
      <c r="H1393" s="27" t="s">
        <v>8311</v>
      </c>
      <c r="I1393" s="27" t="s">
        <v>8311</v>
      </c>
      <c r="J1393" s="27" t="s">
        <v>8336</v>
      </c>
      <c r="K1393" s="13" t="str">
        <f t="shared" si="126"/>
        <v>Jul</v>
      </c>
      <c r="L1393" s="27">
        <f t="shared" si="127"/>
        <v>1986</v>
      </c>
      <c r="M1393" s="27" t="str">
        <f t="shared" si="128"/>
        <v>tier - 3</v>
      </c>
      <c r="N1393" s="27" t="str">
        <f t="shared" si="129"/>
        <v>tier - 3</v>
      </c>
      <c r="O1393" s="44" t="str">
        <f t="shared" si="130"/>
        <v>17-Jul-1986</v>
      </c>
      <c r="P1393" s="29">
        <f t="shared" si="131"/>
        <v>37</v>
      </c>
    </row>
    <row r="1394" spans="2:16" ht="15.75" customHeight="1" x14ac:dyDescent="0.3">
      <c r="B1394" s="12" t="s">
        <v>3517</v>
      </c>
      <c r="C1394" s="27">
        <v>1966</v>
      </c>
      <c r="D1394" s="13" t="s">
        <v>8320</v>
      </c>
      <c r="E1394" s="27">
        <v>4</v>
      </c>
      <c r="F1394" s="27">
        <v>0</v>
      </c>
      <c r="G1394" s="43">
        <v>11657.72</v>
      </c>
      <c r="H1394" s="27" t="s">
        <v>8311</v>
      </c>
      <c r="I1394" s="27" t="s">
        <v>8310</v>
      </c>
      <c r="J1394" s="27" t="s">
        <v>8329</v>
      </c>
      <c r="K1394" s="13" t="str">
        <f t="shared" si="126"/>
        <v>Oct</v>
      </c>
      <c r="L1394" s="27">
        <f t="shared" si="127"/>
        <v>1966</v>
      </c>
      <c r="M1394" s="27" t="str">
        <f t="shared" si="128"/>
        <v>tier - 3</v>
      </c>
      <c r="N1394" s="27" t="str">
        <f t="shared" si="129"/>
        <v>tier - 2</v>
      </c>
      <c r="O1394" s="44" t="str">
        <f t="shared" si="130"/>
        <v>4-Oct-1966</v>
      </c>
      <c r="P1394" s="29">
        <f t="shared" si="131"/>
        <v>57</v>
      </c>
    </row>
    <row r="1395" spans="2:16" ht="15.75" customHeight="1" x14ac:dyDescent="0.3">
      <c r="B1395" s="12" t="s">
        <v>3514</v>
      </c>
      <c r="C1395" s="27">
        <v>1994</v>
      </c>
      <c r="D1395" s="13" t="s">
        <v>8309</v>
      </c>
      <c r="E1395" s="27">
        <v>20</v>
      </c>
      <c r="F1395" s="27">
        <v>0</v>
      </c>
      <c r="G1395" s="43">
        <v>11657.81</v>
      </c>
      <c r="H1395" s="27" t="s">
        <v>8311</v>
      </c>
      <c r="I1395" s="27" t="s">
        <v>8310</v>
      </c>
      <c r="J1395" s="27" t="s">
        <v>8330</v>
      </c>
      <c r="K1395" s="13" t="str">
        <f t="shared" si="126"/>
        <v>Jul</v>
      </c>
      <c r="L1395" s="27">
        <f t="shared" si="127"/>
        <v>1994</v>
      </c>
      <c r="M1395" s="27" t="str">
        <f t="shared" si="128"/>
        <v>tier - 3</v>
      </c>
      <c r="N1395" s="27" t="str">
        <f t="shared" si="129"/>
        <v>tier - 2</v>
      </c>
      <c r="O1395" s="44" t="str">
        <f t="shared" si="130"/>
        <v>20-Jul-1994</v>
      </c>
      <c r="P1395" s="29">
        <f t="shared" si="131"/>
        <v>29</v>
      </c>
    </row>
    <row r="1396" spans="2:16" ht="15.75" customHeight="1" x14ac:dyDescent="0.3">
      <c r="B1396" s="12" t="s">
        <v>3510</v>
      </c>
      <c r="C1396" s="27">
        <v>1966</v>
      </c>
      <c r="D1396" s="13" t="s">
        <v>8309</v>
      </c>
      <c r="E1396" s="27">
        <v>6</v>
      </c>
      <c r="F1396" s="27">
        <v>0</v>
      </c>
      <c r="G1396" s="43">
        <v>11658.12</v>
      </c>
      <c r="H1396" s="27" t="s">
        <v>8311</v>
      </c>
      <c r="I1396" s="27" t="s">
        <v>8314</v>
      </c>
      <c r="J1396" s="27" t="s">
        <v>8329</v>
      </c>
      <c r="K1396" s="13" t="str">
        <f t="shared" si="126"/>
        <v>Jul</v>
      </c>
      <c r="L1396" s="27">
        <f t="shared" si="127"/>
        <v>1966</v>
      </c>
      <c r="M1396" s="27" t="str">
        <f t="shared" si="128"/>
        <v>tier - 3</v>
      </c>
      <c r="N1396" s="27" t="str">
        <f t="shared" si="129"/>
        <v>tier - 1</v>
      </c>
      <c r="O1396" s="44" t="str">
        <f t="shared" si="130"/>
        <v>6-Jul-1966</v>
      </c>
      <c r="P1396" s="29">
        <f t="shared" si="131"/>
        <v>57</v>
      </c>
    </row>
    <row r="1397" spans="2:16" ht="15.75" customHeight="1" x14ac:dyDescent="0.3">
      <c r="B1397" s="12" t="s">
        <v>3506</v>
      </c>
      <c r="C1397" s="27">
        <v>1966</v>
      </c>
      <c r="D1397" s="13" t="s">
        <v>8319</v>
      </c>
      <c r="E1397" s="27">
        <v>23</v>
      </c>
      <c r="F1397" s="27">
        <v>0</v>
      </c>
      <c r="G1397" s="43">
        <v>11658.38</v>
      </c>
      <c r="H1397" s="27" t="s">
        <v>8311</v>
      </c>
      <c r="I1397" s="27" t="s">
        <v>8311</v>
      </c>
      <c r="J1397" s="27" t="s">
        <v>8329</v>
      </c>
      <c r="K1397" s="13" t="str">
        <f t="shared" si="126"/>
        <v>Aug</v>
      </c>
      <c r="L1397" s="27">
        <f t="shared" si="127"/>
        <v>1966</v>
      </c>
      <c r="M1397" s="27" t="str">
        <f t="shared" si="128"/>
        <v>tier - 3</v>
      </c>
      <c r="N1397" s="27" t="str">
        <f t="shared" si="129"/>
        <v>tier - 3</v>
      </c>
      <c r="O1397" s="44" t="str">
        <f t="shared" si="130"/>
        <v>23-Aug-1966</v>
      </c>
      <c r="P1397" s="29">
        <f t="shared" si="131"/>
        <v>57</v>
      </c>
    </row>
    <row r="1398" spans="2:16" ht="15.75" customHeight="1" x14ac:dyDescent="0.3">
      <c r="B1398" s="12" t="s">
        <v>3502</v>
      </c>
      <c r="C1398" s="27">
        <v>1966</v>
      </c>
      <c r="D1398" s="13" t="s">
        <v>8313</v>
      </c>
      <c r="E1398" s="27">
        <v>9</v>
      </c>
      <c r="F1398" s="27">
        <v>1</v>
      </c>
      <c r="G1398" s="43">
        <v>11674.13</v>
      </c>
      <c r="H1398" s="27" t="s">
        <v>8311</v>
      </c>
      <c r="I1398" s="27" t="s">
        <v>8314</v>
      </c>
      <c r="J1398" s="27" t="s">
        <v>8321</v>
      </c>
      <c r="K1398" s="13" t="str">
        <f t="shared" si="126"/>
        <v>Nov</v>
      </c>
      <c r="L1398" s="27">
        <f t="shared" si="127"/>
        <v>1966</v>
      </c>
      <c r="M1398" s="27" t="str">
        <f t="shared" si="128"/>
        <v>tier - 3</v>
      </c>
      <c r="N1398" s="27" t="str">
        <f t="shared" si="129"/>
        <v>tier - 1</v>
      </c>
      <c r="O1398" s="44" t="str">
        <f t="shared" si="130"/>
        <v>9-Nov-1966</v>
      </c>
      <c r="P1398" s="29">
        <f t="shared" si="131"/>
        <v>57</v>
      </c>
    </row>
    <row r="1399" spans="2:16" ht="15.75" customHeight="1" x14ac:dyDescent="0.3">
      <c r="B1399" s="12" t="s">
        <v>3499</v>
      </c>
      <c r="C1399" s="27">
        <v>1970</v>
      </c>
      <c r="D1399" s="13" t="s">
        <v>8318</v>
      </c>
      <c r="E1399" s="27">
        <v>1</v>
      </c>
      <c r="F1399" s="27">
        <v>0</v>
      </c>
      <c r="G1399" s="43">
        <v>11696.52</v>
      </c>
      <c r="H1399" s="27" t="s">
        <v>8311</v>
      </c>
      <c r="I1399" s="27" t="s">
        <v>8314</v>
      </c>
      <c r="J1399" s="27" t="s">
        <v>8332</v>
      </c>
      <c r="K1399" s="13" t="str">
        <f t="shared" si="126"/>
        <v>Dec</v>
      </c>
      <c r="L1399" s="27">
        <f t="shared" si="127"/>
        <v>1970</v>
      </c>
      <c r="M1399" s="27" t="str">
        <f t="shared" si="128"/>
        <v>tier - 3</v>
      </c>
      <c r="N1399" s="27" t="str">
        <f t="shared" si="129"/>
        <v>tier - 1</v>
      </c>
      <c r="O1399" s="44" t="str">
        <f t="shared" si="130"/>
        <v>1-Dec-1970</v>
      </c>
      <c r="P1399" s="29">
        <f t="shared" si="131"/>
        <v>53</v>
      </c>
    </row>
    <row r="1400" spans="2:16" ht="15.75" customHeight="1" x14ac:dyDescent="0.3">
      <c r="B1400" s="12" t="s">
        <v>3495</v>
      </c>
      <c r="C1400" s="27">
        <v>1982</v>
      </c>
      <c r="D1400" s="13" t="s">
        <v>8320</v>
      </c>
      <c r="E1400" s="27">
        <v>21</v>
      </c>
      <c r="F1400" s="27">
        <v>3</v>
      </c>
      <c r="G1400" s="43">
        <v>11712.97</v>
      </c>
      <c r="H1400" s="27" t="s">
        <v>8311</v>
      </c>
      <c r="I1400" s="27" t="s">
        <v>8310</v>
      </c>
      <c r="J1400" s="27" t="s">
        <v>8332</v>
      </c>
      <c r="K1400" s="13" t="str">
        <f t="shared" si="126"/>
        <v>Oct</v>
      </c>
      <c r="L1400" s="27">
        <f t="shared" si="127"/>
        <v>1982</v>
      </c>
      <c r="M1400" s="27" t="str">
        <f t="shared" si="128"/>
        <v>tier - 3</v>
      </c>
      <c r="N1400" s="27" t="str">
        <f t="shared" si="129"/>
        <v>tier - 2</v>
      </c>
      <c r="O1400" s="44" t="str">
        <f t="shared" si="130"/>
        <v>21-Oct-1982</v>
      </c>
      <c r="P1400" s="29">
        <f t="shared" si="131"/>
        <v>41</v>
      </c>
    </row>
    <row r="1401" spans="2:16" ht="15.75" customHeight="1" x14ac:dyDescent="0.3">
      <c r="B1401" s="12" t="s">
        <v>3491</v>
      </c>
      <c r="C1401" s="27">
        <v>1969</v>
      </c>
      <c r="D1401" s="13" t="s">
        <v>8320</v>
      </c>
      <c r="E1401" s="27">
        <v>12</v>
      </c>
      <c r="F1401" s="27">
        <v>2</v>
      </c>
      <c r="G1401" s="43">
        <v>11729.68</v>
      </c>
      <c r="H1401" s="27" t="s">
        <v>8311</v>
      </c>
      <c r="I1401" s="27" t="s">
        <v>8314</v>
      </c>
      <c r="J1401" s="27" t="s">
        <v>8329</v>
      </c>
      <c r="K1401" s="13" t="str">
        <f t="shared" si="126"/>
        <v>Oct</v>
      </c>
      <c r="L1401" s="27">
        <f t="shared" si="127"/>
        <v>1969</v>
      </c>
      <c r="M1401" s="27" t="str">
        <f t="shared" si="128"/>
        <v>tier - 3</v>
      </c>
      <c r="N1401" s="27" t="str">
        <f t="shared" si="129"/>
        <v>tier - 1</v>
      </c>
      <c r="O1401" s="44" t="str">
        <f t="shared" si="130"/>
        <v>12-Oct-1969</v>
      </c>
      <c r="P1401" s="29">
        <f t="shared" si="131"/>
        <v>54</v>
      </c>
    </row>
    <row r="1402" spans="2:16" ht="15.75" customHeight="1" x14ac:dyDescent="0.3">
      <c r="B1402" s="12" t="s">
        <v>3488</v>
      </c>
      <c r="C1402" s="27">
        <v>1984</v>
      </c>
      <c r="D1402" s="13" t="s">
        <v>8313</v>
      </c>
      <c r="E1402" s="27">
        <v>26</v>
      </c>
      <c r="F1402" s="27">
        <v>3</v>
      </c>
      <c r="G1402" s="43">
        <v>11730.82</v>
      </c>
      <c r="H1402" s="27" t="s">
        <v>8311</v>
      </c>
      <c r="I1402" s="27" t="s">
        <v>8311</v>
      </c>
      <c r="J1402" s="27" t="s">
        <v>8335</v>
      </c>
      <c r="K1402" s="13" t="str">
        <f t="shared" si="126"/>
        <v>Nov</v>
      </c>
      <c r="L1402" s="27">
        <f t="shared" si="127"/>
        <v>1984</v>
      </c>
      <c r="M1402" s="27" t="str">
        <f t="shared" si="128"/>
        <v>tier - 3</v>
      </c>
      <c r="N1402" s="27" t="str">
        <f t="shared" si="129"/>
        <v>tier - 3</v>
      </c>
      <c r="O1402" s="44" t="str">
        <f t="shared" si="130"/>
        <v>26-Nov-1984</v>
      </c>
      <c r="P1402" s="29">
        <f t="shared" si="131"/>
        <v>39</v>
      </c>
    </row>
    <row r="1403" spans="2:16" ht="15.75" customHeight="1" x14ac:dyDescent="0.3">
      <c r="B1403" s="12" t="s">
        <v>3485</v>
      </c>
      <c r="C1403" s="27">
        <v>1964</v>
      </c>
      <c r="D1403" s="13" t="s">
        <v>8313</v>
      </c>
      <c r="E1403" s="27">
        <v>9</v>
      </c>
      <c r="F1403" s="27">
        <v>0</v>
      </c>
      <c r="G1403" s="43">
        <v>11735.88</v>
      </c>
      <c r="H1403" s="27" t="s">
        <v>8311</v>
      </c>
      <c r="I1403" s="27" t="s">
        <v>8314</v>
      </c>
      <c r="J1403" s="27" t="s">
        <v>8317</v>
      </c>
      <c r="K1403" s="13" t="str">
        <f t="shared" si="126"/>
        <v>Nov</v>
      </c>
      <c r="L1403" s="27">
        <f t="shared" si="127"/>
        <v>1964</v>
      </c>
      <c r="M1403" s="27" t="str">
        <f t="shared" si="128"/>
        <v>tier - 3</v>
      </c>
      <c r="N1403" s="27" t="str">
        <f t="shared" si="129"/>
        <v>tier - 1</v>
      </c>
      <c r="O1403" s="44" t="str">
        <f t="shared" si="130"/>
        <v>9-Nov-1964</v>
      </c>
      <c r="P1403" s="29">
        <f t="shared" si="131"/>
        <v>59</v>
      </c>
    </row>
    <row r="1404" spans="2:16" ht="15.75" customHeight="1" x14ac:dyDescent="0.3">
      <c r="B1404" s="12" t="s">
        <v>3481</v>
      </c>
      <c r="C1404" s="27">
        <v>1988</v>
      </c>
      <c r="D1404" s="13" t="s">
        <v>8316</v>
      </c>
      <c r="E1404" s="27">
        <v>5</v>
      </c>
      <c r="F1404" s="27">
        <v>2</v>
      </c>
      <c r="G1404" s="43">
        <v>11737.85</v>
      </c>
      <c r="H1404" s="27" t="s">
        <v>8311</v>
      </c>
      <c r="I1404" s="27" t="s">
        <v>8314</v>
      </c>
      <c r="J1404" s="27" t="s">
        <v>8321</v>
      </c>
      <c r="K1404" s="13" t="str">
        <f t="shared" si="126"/>
        <v>Sep</v>
      </c>
      <c r="L1404" s="27">
        <f t="shared" si="127"/>
        <v>1988</v>
      </c>
      <c r="M1404" s="27" t="str">
        <f t="shared" si="128"/>
        <v>tier - 3</v>
      </c>
      <c r="N1404" s="27" t="str">
        <f t="shared" si="129"/>
        <v>tier - 1</v>
      </c>
      <c r="O1404" s="44" t="str">
        <f t="shared" si="130"/>
        <v>5-Sep-1988</v>
      </c>
      <c r="P1404" s="29">
        <f t="shared" si="131"/>
        <v>35</v>
      </c>
    </row>
    <row r="1405" spans="2:16" ht="15.75" customHeight="1" x14ac:dyDescent="0.3">
      <c r="B1405" s="12" t="s">
        <v>3478</v>
      </c>
      <c r="C1405" s="27">
        <v>1969</v>
      </c>
      <c r="D1405" s="13" t="s">
        <v>8313</v>
      </c>
      <c r="E1405" s="27">
        <v>12</v>
      </c>
      <c r="F1405" s="27">
        <v>3</v>
      </c>
      <c r="G1405" s="43">
        <v>11741.73</v>
      </c>
      <c r="H1405" s="27" t="s">
        <v>8311</v>
      </c>
      <c r="I1405" s="27" t="s">
        <v>8314</v>
      </c>
      <c r="J1405" s="27" t="s">
        <v>8321</v>
      </c>
      <c r="K1405" s="13" t="str">
        <f t="shared" si="126"/>
        <v>Nov</v>
      </c>
      <c r="L1405" s="27">
        <f t="shared" si="127"/>
        <v>1969</v>
      </c>
      <c r="M1405" s="27" t="str">
        <f t="shared" si="128"/>
        <v>tier - 3</v>
      </c>
      <c r="N1405" s="27" t="str">
        <f t="shared" si="129"/>
        <v>tier - 1</v>
      </c>
      <c r="O1405" s="44" t="str">
        <f t="shared" si="130"/>
        <v>12-Nov-1969</v>
      </c>
      <c r="P1405" s="29">
        <f t="shared" si="131"/>
        <v>54</v>
      </c>
    </row>
    <row r="1406" spans="2:16" ht="15.75" customHeight="1" x14ac:dyDescent="0.3">
      <c r="B1406" s="12" t="s">
        <v>3474</v>
      </c>
      <c r="C1406" s="27">
        <v>1963</v>
      </c>
      <c r="D1406" s="13" t="s">
        <v>8315</v>
      </c>
      <c r="E1406" s="27">
        <v>9</v>
      </c>
      <c r="F1406" s="27">
        <v>0</v>
      </c>
      <c r="G1406" s="43">
        <v>11743.3</v>
      </c>
      <c r="H1406" s="27" t="s">
        <v>8311</v>
      </c>
      <c r="I1406" s="27" t="s">
        <v>8311</v>
      </c>
      <c r="J1406" s="27" t="s">
        <v>8312</v>
      </c>
      <c r="K1406" s="13" t="str">
        <f t="shared" si="126"/>
        <v>Jun</v>
      </c>
      <c r="L1406" s="27">
        <f t="shared" si="127"/>
        <v>1963</v>
      </c>
      <c r="M1406" s="27" t="str">
        <f t="shared" si="128"/>
        <v>tier - 3</v>
      </c>
      <c r="N1406" s="27" t="str">
        <f t="shared" si="129"/>
        <v>tier - 3</v>
      </c>
      <c r="O1406" s="44" t="str">
        <f t="shared" si="130"/>
        <v>9-Jun-1963</v>
      </c>
      <c r="P1406" s="29">
        <f t="shared" si="131"/>
        <v>60</v>
      </c>
    </row>
    <row r="1407" spans="2:16" ht="15.75" customHeight="1" x14ac:dyDescent="0.3">
      <c r="B1407" s="12" t="s">
        <v>3471</v>
      </c>
      <c r="C1407" s="27">
        <v>1964</v>
      </c>
      <c r="D1407" s="13" t="s">
        <v>8318</v>
      </c>
      <c r="E1407" s="27">
        <v>2</v>
      </c>
      <c r="F1407" s="27">
        <v>0</v>
      </c>
      <c r="G1407" s="43">
        <v>11743.93</v>
      </c>
      <c r="H1407" s="27" t="s">
        <v>8311</v>
      </c>
      <c r="I1407" s="27" t="s">
        <v>8314</v>
      </c>
      <c r="J1407" s="27" t="s">
        <v>8317</v>
      </c>
      <c r="K1407" s="13" t="str">
        <f t="shared" si="126"/>
        <v>Dec</v>
      </c>
      <c r="L1407" s="27">
        <f t="shared" si="127"/>
        <v>1964</v>
      </c>
      <c r="M1407" s="27" t="str">
        <f t="shared" si="128"/>
        <v>tier - 3</v>
      </c>
      <c r="N1407" s="27" t="str">
        <f t="shared" si="129"/>
        <v>tier - 1</v>
      </c>
      <c r="O1407" s="44" t="str">
        <f t="shared" si="130"/>
        <v>2-Dec-1964</v>
      </c>
      <c r="P1407" s="29">
        <f t="shared" si="131"/>
        <v>59</v>
      </c>
    </row>
    <row r="1408" spans="2:16" ht="15.75" customHeight="1" x14ac:dyDescent="0.3">
      <c r="B1408" s="12" t="s">
        <v>3468</v>
      </c>
      <c r="C1408" s="27">
        <v>1979</v>
      </c>
      <c r="D1408" s="13" t="s">
        <v>8313</v>
      </c>
      <c r="E1408" s="27">
        <v>6</v>
      </c>
      <c r="F1408" s="27">
        <v>2</v>
      </c>
      <c r="G1408" s="43">
        <v>11752.68</v>
      </c>
      <c r="H1408" s="27" t="s">
        <v>8311</v>
      </c>
      <c r="I1408" s="27" t="s">
        <v>8314</v>
      </c>
      <c r="J1408" s="27" t="s">
        <v>8335</v>
      </c>
      <c r="K1408" s="13" t="str">
        <f t="shared" si="126"/>
        <v>Nov</v>
      </c>
      <c r="L1408" s="27">
        <f t="shared" si="127"/>
        <v>1979</v>
      </c>
      <c r="M1408" s="27" t="str">
        <f t="shared" si="128"/>
        <v>tier - 3</v>
      </c>
      <c r="N1408" s="27" t="str">
        <f t="shared" si="129"/>
        <v>tier - 1</v>
      </c>
      <c r="O1408" s="44" t="str">
        <f t="shared" si="130"/>
        <v>6-Nov-1979</v>
      </c>
      <c r="P1408" s="29">
        <f t="shared" si="131"/>
        <v>44</v>
      </c>
    </row>
    <row r="1409" spans="2:16" ht="15.75" customHeight="1" x14ac:dyDescent="0.3">
      <c r="B1409" s="12" t="s">
        <v>3464</v>
      </c>
      <c r="C1409" s="27">
        <v>1966</v>
      </c>
      <c r="D1409" s="13" t="s">
        <v>8309</v>
      </c>
      <c r="E1409" s="27">
        <v>25</v>
      </c>
      <c r="F1409" s="27">
        <v>1</v>
      </c>
      <c r="G1409" s="43">
        <v>11763</v>
      </c>
      <c r="H1409" s="27" t="s">
        <v>8311</v>
      </c>
      <c r="I1409" s="27" t="s">
        <v>8311</v>
      </c>
      <c r="J1409" s="27" t="s">
        <v>8326</v>
      </c>
      <c r="K1409" s="13" t="str">
        <f t="shared" si="126"/>
        <v>Jul</v>
      </c>
      <c r="L1409" s="27">
        <f t="shared" si="127"/>
        <v>1966</v>
      </c>
      <c r="M1409" s="27" t="str">
        <f t="shared" si="128"/>
        <v>tier - 3</v>
      </c>
      <c r="N1409" s="27" t="str">
        <f t="shared" si="129"/>
        <v>tier - 3</v>
      </c>
      <c r="O1409" s="44" t="str">
        <f t="shared" si="130"/>
        <v>25-Jul-1966</v>
      </c>
      <c r="P1409" s="29">
        <f t="shared" si="131"/>
        <v>57</v>
      </c>
    </row>
    <row r="1410" spans="2:16" ht="15.75" customHeight="1" x14ac:dyDescent="0.3">
      <c r="B1410" s="12" t="s">
        <v>3460</v>
      </c>
      <c r="C1410" s="27">
        <v>1982</v>
      </c>
      <c r="D1410" s="13" t="s">
        <v>8313</v>
      </c>
      <c r="E1410" s="27">
        <v>20</v>
      </c>
      <c r="F1410" s="27">
        <v>3</v>
      </c>
      <c r="G1410" s="43">
        <v>11773.06</v>
      </c>
      <c r="H1410" s="27" t="s">
        <v>8311</v>
      </c>
      <c r="I1410" s="27" t="s">
        <v>8311</v>
      </c>
      <c r="J1410" s="27" t="s">
        <v>8335</v>
      </c>
      <c r="K1410" s="13" t="str">
        <f t="shared" si="126"/>
        <v>Nov</v>
      </c>
      <c r="L1410" s="27">
        <f t="shared" si="127"/>
        <v>1982</v>
      </c>
      <c r="M1410" s="27" t="str">
        <f t="shared" si="128"/>
        <v>tier - 3</v>
      </c>
      <c r="N1410" s="27" t="str">
        <f t="shared" si="129"/>
        <v>tier - 3</v>
      </c>
      <c r="O1410" s="44" t="str">
        <f t="shared" si="130"/>
        <v>20-Nov-1982</v>
      </c>
      <c r="P1410" s="29">
        <f t="shared" si="131"/>
        <v>41</v>
      </c>
    </row>
    <row r="1411" spans="2:16" ht="15.75" customHeight="1" x14ac:dyDescent="0.3">
      <c r="B1411" s="12" t="s">
        <v>3456</v>
      </c>
      <c r="C1411" s="27">
        <v>1965</v>
      </c>
      <c r="D1411" s="13" t="s">
        <v>8320</v>
      </c>
      <c r="E1411" s="27">
        <v>3</v>
      </c>
      <c r="F1411" s="27">
        <v>0</v>
      </c>
      <c r="G1411" s="43">
        <v>11830.61</v>
      </c>
      <c r="H1411" s="27" t="s">
        <v>8311</v>
      </c>
      <c r="I1411" s="27" t="s">
        <v>8314</v>
      </c>
      <c r="J1411" s="27" t="s">
        <v>8317</v>
      </c>
      <c r="K1411" s="13" t="str">
        <f t="shared" ref="K1411:K1474" si="132">IF(D1411="?", "Sep",D1411)</f>
        <v>Oct</v>
      </c>
      <c r="L1411" s="27">
        <f t="shared" ref="L1411:L1474" si="133">IF(C1411="?","1983",C1411)</f>
        <v>1965</v>
      </c>
      <c r="M1411" s="27" t="str">
        <f t="shared" ref="M1411:M1474" si="134">IF(H1411="?", "tier - 2",H1411)</f>
        <v>tier - 3</v>
      </c>
      <c r="N1411" s="27" t="str">
        <f t="shared" ref="N1411:N1474" si="135">IF(I1411="?", "tier - 2", I1411)</f>
        <v>tier - 1</v>
      </c>
      <c r="O1411" s="44" t="str">
        <f t="shared" ref="O1411:O1474" si="136">CONCATENATE(E1411&amp;"-"&amp;K1411&amp;"-"&amp;L1411)</f>
        <v>3-Oct-1965</v>
      </c>
      <c r="P1411" s="29">
        <f t="shared" ref="P1411:P1474" si="137">2023-L1411</f>
        <v>58</v>
      </c>
    </row>
    <row r="1412" spans="2:16" ht="15.75" customHeight="1" x14ac:dyDescent="0.3">
      <c r="B1412" s="12" t="s">
        <v>3453</v>
      </c>
      <c r="C1412" s="27">
        <v>1964</v>
      </c>
      <c r="D1412" s="13" t="s">
        <v>8315</v>
      </c>
      <c r="E1412" s="27">
        <v>27</v>
      </c>
      <c r="F1412" s="27">
        <v>0</v>
      </c>
      <c r="G1412" s="43">
        <v>11833.78</v>
      </c>
      <c r="H1412" s="27" t="s">
        <v>8311</v>
      </c>
      <c r="I1412" s="27" t="s">
        <v>8311</v>
      </c>
      <c r="J1412" s="27" t="s">
        <v>8312</v>
      </c>
      <c r="K1412" s="13" t="str">
        <f t="shared" si="132"/>
        <v>Jun</v>
      </c>
      <c r="L1412" s="27">
        <f t="shared" si="133"/>
        <v>1964</v>
      </c>
      <c r="M1412" s="27" t="str">
        <f t="shared" si="134"/>
        <v>tier - 3</v>
      </c>
      <c r="N1412" s="27" t="str">
        <f t="shared" si="135"/>
        <v>tier - 3</v>
      </c>
      <c r="O1412" s="44" t="str">
        <f t="shared" si="136"/>
        <v>27-Jun-1964</v>
      </c>
      <c r="P1412" s="29">
        <f t="shared" si="137"/>
        <v>59</v>
      </c>
    </row>
    <row r="1413" spans="2:16" ht="15.75" customHeight="1" x14ac:dyDescent="0.3">
      <c r="B1413" s="12" t="s">
        <v>3449</v>
      </c>
      <c r="C1413" s="27">
        <v>1964</v>
      </c>
      <c r="D1413" s="13" t="s">
        <v>8316</v>
      </c>
      <c r="E1413" s="27">
        <v>11</v>
      </c>
      <c r="F1413" s="27">
        <v>0</v>
      </c>
      <c r="G1413" s="43">
        <v>11837.16</v>
      </c>
      <c r="H1413" s="27" t="s">
        <v>8311</v>
      </c>
      <c r="I1413" s="27" t="s">
        <v>8311</v>
      </c>
      <c r="J1413" s="27" t="s">
        <v>8321</v>
      </c>
      <c r="K1413" s="13" t="str">
        <f t="shared" si="132"/>
        <v>Sep</v>
      </c>
      <c r="L1413" s="27">
        <f t="shared" si="133"/>
        <v>1964</v>
      </c>
      <c r="M1413" s="27" t="str">
        <f t="shared" si="134"/>
        <v>tier - 3</v>
      </c>
      <c r="N1413" s="27" t="str">
        <f t="shared" si="135"/>
        <v>tier - 3</v>
      </c>
      <c r="O1413" s="44" t="str">
        <f t="shared" si="136"/>
        <v>11-Sep-1964</v>
      </c>
      <c r="P1413" s="29">
        <f t="shared" si="137"/>
        <v>59</v>
      </c>
    </row>
    <row r="1414" spans="2:16" ht="15.75" customHeight="1" x14ac:dyDescent="0.3">
      <c r="B1414" s="12" t="s">
        <v>3445</v>
      </c>
      <c r="C1414" s="27">
        <v>1965</v>
      </c>
      <c r="D1414" s="13" t="s">
        <v>8316</v>
      </c>
      <c r="E1414" s="27">
        <v>25</v>
      </c>
      <c r="F1414" s="27">
        <v>0</v>
      </c>
      <c r="G1414" s="43">
        <v>11840.78</v>
      </c>
      <c r="H1414" s="27" t="s">
        <v>8311</v>
      </c>
      <c r="I1414" s="27" t="s">
        <v>8310</v>
      </c>
      <c r="J1414" s="27" t="s">
        <v>8317</v>
      </c>
      <c r="K1414" s="13" t="str">
        <f t="shared" si="132"/>
        <v>Sep</v>
      </c>
      <c r="L1414" s="27">
        <f t="shared" si="133"/>
        <v>1965</v>
      </c>
      <c r="M1414" s="27" t="str">
        <f t="shared" si="134"/>
        <v>tier - 3</v>
      </c>
      <c r="N1414" s="27" t="str">
        <f t="shared" si="135"/>
        <v>tier - 2</v>
      </c>
      <c r="O1414" s="44" t="str">
        <f t="shared" si="136"/>
        <v>25-Sep-1965</v>
      </c>
      <c r="P1414" s="29">
        <f t="shared" si="137"/>
        <v>58</v>
      </c>
    </row>
    <row r="1415" spans="2:16" ht="15.75" customHeight="1" x14ac:dyDescent="0.3">
      <c r="B1415" s="12" t="s">
        <v>3441</v>
      </c>
      <c r="C1415" s="27">
        <v>1964</v>
      </c>
      <c r="D1415" s="13" t="s">
        <v>8309</v>
      </c>
      <c r="E1415" s="27">
        <v>11</v>
      </c>
      <c r="F1415" s="27">
        <v>0</v>
      </c>
      <c r="G1415" s="43">
        <v>11842.44</v>
      </c>
      <c r="H1415" s="27" t="s">
        <v>8311</v>
      </c>
      <c r="I1415" s="27" t="s">
        <v>8310</v>
      </c>
      <c r="J1415" s="27" t="s">
        <v>8321</v>
      </c>
      <c r="K1415" s="13" t="str">
        <f t="shared" si="132"/>
        <v>Jul</v>
      </c>
      <c r="L1415" s="27">
        <f t="shared" si="133"/>
        <v>1964</v>
      </c>
      <c r="M1415" s="27" t="str">
        <f t="shared" si="134"/>
        <v>tier - 3</v>
      </c>
      <c r="N1415" s="27" t="str">
        <f t="shared" si="135"/>
        <v>tier - 2</v>
      </c>
      <c r="O1415" s="44" t="str">
        <f t="shared" si="136"/>
        <v>11-Jul-1964</v>
      </c>
      <c r="P1415" s="29">
        <f t="shared" si="137"/>
        <v>59</v>
      </c>
    </row>
    <row r="1416" spans="2:16" ht="15.75" customHeight="1" x14ac:dyDescent="0.3">
      <c r="B1416" s="12" t="s">
        <v>3437</v>
      </c>
      <c r="C1416" s="27">
        <v>1965</v>
      </c>
      <c r="D1416" s="13" t="s">
        <v>8313</v>
      </c>
      <c r="E1416" s="27">
        <v>10</v>
      </c>
      <c r="F1416" s="27">
        <v>0</v>
      </c>
      <c r="G1416" s="43">
        <v>11842.62</v>
      </c>
      <c r="H1416" s="27" t="s">
        <v>8311</v>
      </c>
      <c r="I1416" s="27" t="s">
        <v>8311</v>
      </c>
      <c r="J1416" s="27" t="s">
        <v>8317</v>
      </c>
      <c r="K1416" s="13" t="str">
        <f t="shared" si="132"/>
        <v>Nov</v>
      </c>
      <c r="L1416" s="27">
        <f t="shared" si="133"/>
        <v>1965</v>
      </c>
      <c r="M1416" s="27" t="str">
        <f t="shared" si="134"/>
        <v>tier - 3</v>
      </c>
      <c r="N1416" s="27" t="str">
        <f t="shared" si="135"/>
        <v>tier - 3</v>
      </c>
      <c r="O1416" s="44" t="str">
        <f t="shared" si="136"/>
        <v>10-Nov-1965</v>
      </c>
      <c r="P1416" s="29">
        <f t="shared" si="137"/>
        <v>58</v>
      </c>
    </row>
    <row r="1417" spans="2:16" ht="15.75" customHeight="1" x14ac:dyDescent="0.3">
      <c r="B1417" s="12" t="s">
        <v>3433</v>
      </c>
      <c r="C1417" s="27">
        <v>1964</v>
      </c>
      <c r="D1417" s="13" t="s">
        <v>8315</v>
      </c>
      <c r="E1417" s="27">
        <v>27</v>
      </c>
      <c r="F1417" s="27">
        <v>0</v>
      </c>
      <c r="G1417" s="43">
        <v>11848.14</v>
      </c>
      <c r="H1417" s="27" t="s">
        <v>8311</v>
      </c>
      <c r="I1417" s="27" t="s">
        <v>8310</v>
      </c>
      <c r="J1417" s="27" t="s">
        <v>8321</v>
      </c>
      <c r="K1417" s="13" t="str">
        <f t="shared" si="132"/>
        <v>Jun</v>
      </c>
      <c r="L1417" s="27">
        <f t="shared" si="133"/>
        <v>1964</v>
      </c>
      <c r="M1417" s="27" t="str">
        <f t="shared" si="134"/>
        <v>tier - 3</v>
      </c>
      <c r="N1417" s="27" t="str">
        <f t="shared" si="135"/>
        <v>tier - 2</v>
      </c>
      <c r="O1417" s="44" t="str">
        <f t="shared" si="136"/>
        <v>27-Jun-1964</v>
      </c>
      <c r="P1417" s="29">
        <f t="shared" si="137"/>
        <v>59</v>
      </c>
    </row>
    <row r="1418" spans="2:16" ht="15.75" customHeight="1" x14ac:dyDescent="0.3">
      <c r="B1418" s="12" t="s">
        <v>3429</v>
      </c>
      <c r="C1418" s="27">
        <v>1964</v>
      </c>
      <c r="D1418" s="13" t="s">
        <v>8316</v>
      </c>
      <c r="E1418" s="27">
        <v>29</v>
      </c>
      <c r="F1418" s="27">
        <v>0</v>
      </c>
      <c r="G1418" s="43">
        <v>11856.41</v>
      </c>
      <c r="H1418" s="27" t="s">
        <v>8311</v>
      </c>
      <c r="I1418" s="27" t="s">
        <v>8310</v>
      </c>
      <c r="J1418" s="27" t="s">
        <v>8312</v>
      </c>
      <c r="K1418" s="13" t="str">
        <f t="shared" si="132"/>
        <v>Sep</v>
      </c>
      <c r="L1418" s="27">
        <f t="shared" si="133"/>
        <v>1964</v>
      </c>
      <c r="M1418" s="27" t="str">
        <f t="shared" si="134"/>
        <v>tier - 3</v>
      </c>
      <c r="N1418" s="27" t="str">
        <f t="shared" si="135"/>
        <v>tier - 2</v>
      </c>
      <c r="O1418" s="44" t="str">
        <f t="shared" si="136"/>
        <v>29-Sep-1964</v>
      </c>
      <c r="P1418" s="29">
        <f t="shared" si="137"/>
        <v>59</v>
      </c>
    </row>
    <row r="1419" spans="2:16" ht="15.75" customHeight="1" x14ac:dyDescent="0.3">
      <c r="B1419" s="12" t="s">
        <v>3425</v>
      </c>
      <c r="C1419" s="27">
        <v>1974</v>
      </c>
      <c r="D1419" s="13" t="s">
        <v>8309</v>
      </c>
      <c r="E1419" s="27">
        <v>7</v>
      </c>
      <c r="F1419" s="27">
        <v>0</v>
      </c>
      <c r="G1419" s="43">
        <v>11858.56</v>
      </c>
      <c r="H1419" s="27" t="s">
        <v>8311</v>
      </c>
      <c r="I1419" s="27" t="s">
        <v>8311</v>
      </c>
      <c r="J1419" s="27" t="s">
        <v>8321</v>
      </c>
      <c r="K1419" s="13" t="str">
        <f t="shared" si="132"/>
        <v>Jul</v>
      </c>
      <c r="L1419" s="27">
        <f t="shared" si="133"/>
        <v>1974</v>
      </c>
      <c r="M1419" s="27" t="str">
        <f t="shared" si="134"/>
        <v>tier - 3</v>
      </c>
      <c r="N1419" s="27" t="str">
        <f t="shared" si="135"/>
        <v>tier - 3</v>
      </c>
      <c r="O1419" s="44" t="str">
        <f t="shared" si="136"/>
        <v>7-Jul-1974</v>
      </c>
      <c r="P1419" s="29">
        <f t="shared" si="137"/>
        <v>49</v>
      </c>
    </row>
    <row r="1420" spans="2:16" ht="15.75" customHeight="1" x14ac:dyDescent="0.3">
      <c r="B1420" s="12" t="s">
        <v>3422</v>
      </c>
      <c r="C1420" s="27">
        <v>1967</v>
      </c>
      <c r="D1420" s="13" t="s">
        <v>8319</v>
      </c>
      <c r="E1420" s="27">
        <v>24</v>
      </c>
      <c r="F1420" s="27">
        <v>1</v>
      </c>
      <c r="G1420" s="43">
        <v>11879.1</v>
      </c>
      <c r="H1420" s="27" t="s">
        <v>8311</v>
      </c>
      <c r="I1420" s="27" t="s">
        <v>8311</v>
      </c>
      <c r="J1420" s="27" t="s">
        <v>8329</v>
      </c>
      <c r="K1420" s="13" t="str">
        <f t="shared" si="132"/>
        <v>Aug</v>
      </c>
      <c r="L1420" s="27">
        <f t="shared" si="133"/>
        <v>1967</v>
      </c>
      <c r="M1420" s="27" t="str">
        <f t="shared" si="134"/>
        <v>tier - 3</v>
      </c>
      <c r="N1420" s="27" t="str">
        <f t="shared" si="135"/>
        <v>tier - 3</v>
      </c>
      <c r="O1420" s="44" t="str">
        <f t="shared" si="136"/>
        <v>24-Aug-1967</v>
      </c>
      <c r="P1420" s="29">
        <f t="shared" si="137"/>
        <v>56</v>
      </c>
    </row>
    <row r="1421" spans="2:16" ht="15.75" customHeight="1" x14ac:dyDescent="0.3">
      <c r="B1421" s="12" t="s">
        <v>3419</v>
      </c>
      <c r="C1421" s="27">
        <v>1967</v>
      </c>
      <c r="D1421" s="13" t="s">
        <v>8309</v>
      </c>
      <c r="E1421" s="27">
        <v>14</v>
      </c>
      <c r="F1421" s="27">
        <v>2</v>
      </c>
      <c r="G1421" s="43">
        <v>11881.36</v>
      </c>
      <c r="H1421" s="27" t="s">
        <v>8311</v>
      </c>
      <c r="I1421" s="27" t="s">
        <v>8310</v>
      </c>
      <c r="J1421" s="27" t="s">
        <v>8321</v>
      </c>
      <c r="K1421" s="13" t="str">
        <f t="shared" si="132"/>
        <v>Jul</v>
      </c>
      <c r="L1421" s="27">
        <f t="shared" si="133"/>
        <v>1967</v>
      </c>
      <c r="M1421" s="27" t="str">
        <f t="shared" si="134"/>
        <v>tier - 3</v>
      </c>
      <c r="N1421" s="27" t="str">
        <f t="shared" si="135"/>
        <v>tier - 2</v>
      </c>
      <c r="O1421" s="44" t="str">
        <f t="shared" si="136"/>
        <v>14-Jul-1967</v>
      </c>
      <c r="P1421" s="29">
        <f t="shared" si="137"/>
        <v>56</v>
      </c>
    </row>
    <row r="1422" spans="2:16" ht="15.75" customHeight="1" x14ac:dyDescent="0.3">
      <c r="B1422" s="12" t="s">
        <v>3415</v>
      </c>
      <c r="C1422" s="27">
        <v>1967</v>
      </c>
      <c r="D1422" s="13" t="s">
        <v>8320</v>
      </c>
      <c r="E1422" s="27">
        <v>29</v>
      </c>
      <c r="F1422" s="27">
        <v>2</v>
      </c>
      <c r="G1422" s="43">
        <v>11881.97</v>
      </c>
      <c r="H1422" s="27" t="s">
        <v>8311</v>
      </c>
      <c r="I1422" s="27" t="s">
        <v>8314</v>
      </c>
      <c r="J1422" s="27" t="s">
        <v>8312</v>
      </c>
      <c r="K1422" s="13" t="str">
        <f t="shared" si="132"/>
        <v>Oct</v>
      </c>
      <c r="L1422" s="27">
        <f t="shared" si="133"/>
        <v>1967</v>
      </c>
      <c r="M1422" s="27" t="str">
        <f t="shared" si="134"/>
        <v>tier - 3</v>
      </c>
      <c r="N1422" s="27" t="str">
        <f t="shared" si="135"/>
        <v>tier - 1</v>
      </c>
      <c r="O1422" s="44" t="str">
        <f t="shared" si="136"/>
        <v>29-Oct-1967</v>
      </c>
      <c r="P1422" s="29">
        <f t="shared" si="137"/>
        <v>56</v>
      </c>
    </row>
    <row r="1423" spans="2:16" ht="15.75" customHeight="1" x14ac:dyDescent="0.3">
      <c r="B1423" s="12" t="s">
        <v>3412</v>
      </c>
      <c r="C1423" s="27">
        <v>2004</v>
      </c>
      <c r="D1423" s="13" t="s">
        <v>8315</v>
      </c>
      <c r="E1423" s="27">
        <v>2</v>
      </c>
      <c r="F1423" s="27">
        <v>2</v>
      </c>
      <c r="G1423" s="43">
        <v>11884.05</v>
      </c>
      <c r="H1423" s="27" t="s">
        <v>8311</v>
      </c>
      <c r="I1423" s="27" t="s">
        <v>8311</v>
      </c>
      <c r="J1423" s="27" t="s">
        <v>8312</v>
      </c>
      <c r="K1423" s="13" t="str">
        <f t="shared" si="132"/>
        <v>Jun</v>
      </c>
      <c r="L1423" s="27">
        <f t="shared" si="133"/>
        <v>2004</v>
      </c>
      <c r="M1423" s="27" t="str">
        <f t="shared" si="134"/>
        <v>tier - 3</v>
      </c>
      <c r="N1423" s="27" t="str">
        <f t="shared" si="135"/>
        <v>tier - 3</v>
      </c>
      <c r="O1423" s="44" t="str">
        <f t="shared" si="136"/>
        <v>2-Jun-2004</v>
      </c>
      <c r="P1423" s="29">
        <f t="shared" si="137"/>
        <v>19</v>
      </c>
    </row>
    <row r="1424" spans="2:16" ht="15.75" customHeight="1" x14ac:dyDescent="0.3">
      <c r="B1424" s="12" t="s">
        <v>3408</v>
      </c>
      <c r="C1424" s="27">
        <v>1964</v>
      </c>
      <c r="D1424" s="13" t="s">
        <v>8313</v>
      </c>
      <c r="E1424" s="27">
        <v>19</v>
      </c>
      <c r="F1424" s="27">
        <v>0</v>
      </c>
      <c r="G1424" s="43">
        <v>11918.2</v>
      </c>
      <c r="H1424" s="27" t="s">
        <v>8311</v>
      </c>
      <c r="I1424" s="27" t="s">
        <v>8314</v>
      </c>
      <c r="J1424" s="27" t="s">
        <v>8332</v>
      </c>
      <c r="K1424" s="13" t="str">
        <f t="shared" si="132"/>
        <v>Nov</v>
      </c>
      <c r="L1424" s="27">
        <f t="shared" si="133"/>
        <v>1964</v>
      </c>
      <c r="M1424" s="27" t="str">
        <f t="shared" si="134"/>
        <v>tier - 3</v>
      </c>
      <c r="N1424" s="27" t="str">
        <f t="shared" si="135"/>
        <v>tier - 1</v>
      </c>
      <c r="O1424" s="44" t="str">
        <f t="shared" si="136"/>
        <v>19-Nov-1964</v>
      </c>
      <c r="P1424" s="29">
        <f t="shared" si="137"/>
        <v>59</v>
      </c>
    </row>
    <row r="1425" spans="2:16" ht="15.75" customHeight="1" x14ac:dyDescent="0.3">
      <c r="B1425" s="12" t="s">
        <v>3405</v>
      </c>
      <c r="C1425" s="27">
        <v>1964</v>
      </c>
      <c r="D1425" s="13" t="s">
        <v>8318</v>
      </c>
      <c r="E1425" s="27">
        <v>20</v>
      </c>
      <c r="F1425" s="27">
        <v>0</v>
      </c>
      <c r="G1425" s="43">
        <v>11931.13</v>
      </c>
      <c r="H1425" s="27" t="s">
        <v>8311</v>
      </c>
      <c r="I1425" s="27" t="s">
        <v>8314</v>
      </c>
      <c r="J1425" s="27" t="s">
        <v>8325</v>
      </c>
      <c r="K1425" s="13" t="str">
        <f t="shared" si="132"/>
        <v>Dec</v>
      </c>
      <c r="L1425" s="27">
        <f t="shared" si="133"/>
        <v>1964</v>
      </c>
      <c r="M1425" s="27" t="str">
        <f t="shared" si="134"/>
        <v>tier - 3</v>
      </c>
      <c r="N1425" s="27" t="str">
        <f t="shared" si="135"/>
        <v>tier - 1</v>
      </c>
      <c r="O1425" s="44" t="str">
        <f t="shared" si="136"/>
        <v>20-Dec-1964</v>
      </c>
      <c r="P1425" s="29">
        <f t="shared" si="137"/>
        <v>59</v>
      </c>
    </row>
    <row r="1426" spans="2:16" ht="15.75" customHeight="1" x14ac:dyDescent="0.3">
      <c r="B1426" s="12" t="s">
        <v>3402</v>
      </c>
      <c r="C1426" s="27">
        <v>1964</v>
      </c>
      <c r="D1426" s="13" t="s">
        <v>8319</v>
      </c>
      <c r="E1426" s="27">
        <v>2</v>
      </c>
      <c r="F1426" s="27">
        <v>0</v>
      </c>
      <c r="G1426" s="43">
        <v>11938.26</v>
      </c>
      <c r="H1426" s="27" t="s">
        <v>8311</v>
      </c>
      <c r="I1426" s="27" t="s">
        <v>8311</v>
      </c>
      <c r="J1426" s="27" t="s">
        <v>8325</v>
      </c>
      <c r="K1426" s="13" t="str">
        <f t="shared" si="132"/>
        <v>Aug</v>
      </c>
      <c r="L1426" s="27">
        <f t="shared" si="133"/>
        <v>1964</v>
      </c>
      <c r="M1426" s="27" t="str">
        <f t="shared" si="134"/>
        <v>tier - 3</v>
      </c>
      <c r="N1426" s="27" t="str">
        <f t="shared" si="135"/>
        <v>tier - 3</v>
      </c>
      <c r="O1426" s="44" t="str">
        <f t="shared" si="136"/>
        <v>2-Aug-1964</v>
      </c>
      <c r="P1426" s="29">
        <f t="shared" si="137"/>
        <v>59</v>
      </c>
    </row>
    <row r="1427" spans="2:16" ht="15.75" customHeight="1" x14ac:dyDescent="0.3">
      <c r="B1427" s="12" t="s">
        <v>3399</v>
      </c>
      <c r="C1427" s="27">
        <v>1991</v>
      </c>
      <c r="D1427" s="13" t="s">
        <v>8320</v>
      </c>
      <c r="E1427" s="27">
        <v>19</v>
      </c>
      <c r="F1427" s="27">
        <v>3</v>
      </c>
      <c r="G1427" s="43">
        <v>11941.83</v>
      </c>
      <c r="H1427" s="27" t="s">
        <v>8311</v>
      </c>
      <c r="I1427" s="27" t="s">
        <v>8314</v>
      </c>
      <c r="J1427" s="27" t="s">
        <v>8330</v>
      </c>
      <c r="K1427" s="13" t="str">
        <f t="shared" si="132"/>
        <v>Oct</v>
      </c>
      <c r="L1427" s="27">
        <f t="shared" si="133"/>
        <v>1991</v>
      </c>
      <c r="M1427" s="27" t="str">
        <f t="shared" si="134"/>
        <v>tier - 3</v>
      </c>
      <c r="N1427" s="27" t="str">
        <f t="shared" si="135"/>
        <v>tier - 1</v>
      </c>
      <c r="O1427" s="44" t="str">
        <f t="shared" si="136"/>
        <v>19-Oct-1991</v>
      </c>
      <c r="P1427" s="29">
        <f t="shared" si="137"/>
        <v>32</v>
      </c>
    </row>
    <row r="1428" spans="2:16" ht="15.75" customHeight="1" x14ac:dyDescent="0.3">
      <c r="B1428" s="12" t="s">
        <v>3395</v>
      </c>
      <c r="C1428" s="27">
        <v>1964</v>
      </c>
      <c r="D1428" s="13" t="s">
        <v>8318</v>
      </c>
      <c r="E1428" s="27">
        <v>25</v>
      </c>
      <c r="F1428" s="27">
        <v>0</v>
      </c>
      <c r="G1428" s="43">
        <v>11944.59</v>
      </c>
      <c r="H1428" s="27" t="s">
        <v>8311</v>
      </c>
      <c r="I1428" s="27" t="s">
        <v>8310</v>
      </c>
      <c r="J1428" s="27" t="s">
        <v>8326</v>
      </c>
      <c r="K1428" s="13" t="str">
        <f t="shared" si="132"/>
        <v>Dec</v>
      </c>
      <c r="L1428" s="27">
        <f t="shared" si="133"/>
        <v>1964</v>
      </c>
      <c r="M1428" s="27" t="str">
        <f t="shared" si="134"/>
        <v>tier - 3</v>
      </c>
      <c r="N1428" s="27" t="str">
        <f t="shared" si="135"/>
        <v>tier - 2</v>
      </c>
      <c r="O1428" s="44" t="str">
        <f t="shared" si="136"/>
        <v>25-Dec-1964</v>
      </c>
      <c r="P1428" s="29">
        <f t="shared" si="137"/>
        <v>59</v>
      </c>
    </row>
    <row r="1429" spans="2:16" ht="15.75" customHeight="1" x14ac:dyDescent="0.3">
      <c r="B1429" s="12" t="s">
        <v>3391</v>
      </c>
      <c r="C1429" s="27">
        <v>1965</v>
      </c>
      <c r="D1429" s="13" t="s">
        <v>8313</v>
      </c>
      <c r="E1429" s="27">
        <v>1</v>
      </c>
      <c r="F1429" s="27">
        <v>1</v>
      </c>
      <c r="G1429" s="43">
        <v>11945.13</v>
      </c>
      <c r="H1429" s="27" t="s">
        <v>8311</v>
      </c>
      <c r="I1429" s="27" t="s">
        <v>8310</v>
      </c>
      <c r="J1429" s="27" t="s">
        <v>8317</v>
      </c>
      <c r="K1429" s="13" t="str">
        <f t="shared" si="132"/>
        <v>Nov</v>
      </c>
      <c r="L1429" s="27">
        <f t="shared" si="133"/>
        <v>1965</v>
      </c>
      <c r="M1429" s="27" t="str">
        <f t="shared" si="134"/>
        <v>tier - 3</v>
      </c>
      <c r="N1429" s="27" t="str">
        <f t="shared" si="135"/>
        <v>tier - 2</v>
      </c>
      <c r="O1429" s="44" t="str">
        <f t="shared" si="136"/>
        <v>1-Nov-1965</v>
      </c>
      <c r="P1429" s="29">
        <f t="shared" si="137"/>
        <v>58</v>
      </c>
    </row>
    <row r="1430" spans="2:16" ht="15.75" customHeight="1" x14ac:dyDescent="0.3">
      <c r="B1430" s="12" t="s">
        <v>3388</v>
      </c>
      <c r="C1430" s="27">
        <v>1964</v>
      </c>
      <c r="D1430" s="13" t="s">
        <v>8316</v>
      </c>
      <c r="E1430" s="27">
        <v>29</v>
      </c>
      <c r="F1430" s="27">
        <v>1</v>
      </c>
      <c r="G1430" s="43">
        <v>11946.63</v>
      </c>
      <c r="H1430" s="27" t="s">
        <v>8311</v>
      </c>
      <c r="I1430" s="27" t="s">
        <v>8310</v>
      </c>
      <c r="J1430" s="27" t="s">
        <v>8312</v>
      </c>
      <c r="K1430" s="13" t="str">
        <f t="shared" si="132"/>
        <v>Sep</v>
      </c>
      <c r="L1430" s="27">
        <f t="shared" si="133"/>
        <v>1964</v>
      </c>
      <c r="M1430" s="27" t="str">
        <f t="shared" si="134"/>
        <v>tier - 3</v>
      </c>
      <c r="N1430" s="27" t="str">
        <f t="shared" si="135"/>
        <v>tier - 2</v>
      </c>
      <c r="O1430" s="44" t="str">
        <f t="shared" si="136"/>
        <v>29-Sep-1964</v>
      </c>
      <c r="P1430" s="29">
        <f t="shared" si="137"/>
        <v>59</v>
      </c>
    </row>
    <row r="1431" spans="2:16" ht="15.75" customHeight="1" x14ac:dyDescent="0.3">
      <c r="B1431" s="12" t="s">
        <v>3384</v>
      </c>
      <c r="C1431" s="27">
        <v>1967</v>
      </c>
      <c r="D1431" s="13" t="s">
        <v>8318</v>
      </c>
      <c r="E1431" s="27">
        <v>22</v>
      </c>
      <c r="F1431" s="27">
        <v>3</v>
      </c>
      <c r="G1431" s="43">
        <v>11987.17</v>
      </c>
      <c r="H1431" s="27" t="s">
        <v>8311</v>
      </c>
      <c r="I1431" s="27" t="s">
        <v>8311</v>
      </c>
      <c r="J1431" s="27" t="s">
        <v>8312</v>
      </c>
      <c r="K1431" s="13" t="str">
        <f t="shared" si="132"/>
        <v>Dec</v>
      </c>
      <c r="L1431" s="27">
        <f t="shared" si="133"/>
        <v>1967</v>
      </c>
      <c r="M1431" s="27" t="str">
        <f t="shared" si="134"/>
        <v>tier - 3</v>
      </c>
      <c r="N1431" s="27" t="str">
        <f t="shared" si="135"/>
        <v>tier - 3</v>
      </c>
      <c r="O1431" s="44" t="str">
        <f t="shared" si="136"/>
        <v>22-Dec-1967</v>
      </c>
      <c r="P1431" s="29">
        <f t="shared" si="137"/>
        <v>56</v>
      </c>
    </row>
    <row r="1432" spans="2:16" ht="15.75" customHeight="1" x14ac:dyDescent="0.3">
      <c r="B1432" s="12" t="s">
        <v>3380</v>
      </c>
      <c r="C1432" s="27">
        <v>1983</v>
      </c>
      <c r="D1432" s="13" t="s">
        <v>8309</v>
      </c>
      <c r="E1432" s="27">
        <v>4</v>
      </c>
      <c r="F1432" s="27">
        <v>3</v>
      </c>
      <c r="G1432" s="43">
        <v>11987.68</v>
      </c>
      <c r="H1432" s="27" t="s">
        <v>8311</v>
      </c>
      <c r="I1432" s="27" t="s">
        <v>8310</v>
      </c>
      <c r="J1432" s="27" t="s">
        <v>8335</v>
      </c>
      <c r="K1432" s="13" t="str">
        <f t="shared" si="132"/>
        <v>Jul</v>
      </c>
      <c r="L1432" s="27">
        <f t="shared" si="133"/>
        <v>1983</v>
      </c>
      <c r="M1432" s="27" t="str">
        <f t="shared" si="134"/>
        <v>tier - 3</v>
      </c>
      <c r="N1432" s="27" t="str">
        <f t="shared" si="135"/>
        <v>tier - 2</v>
      </c>
      <c r="O1432" s="44" t="str">
        <f t="shared" si="136"/>
        <v>4-Jul-1983</v>
      </c>
      <c r="P1432" s="29">
        <f t="shared" si="137"/>
        <v>40</v>
      </c>
    </row>
    <row r="1433" spans="2:16" ht="15.75" customHeight="1" x14ac:dyDescent="0.3">
      <c r="B1433" s="12" t="s">
        <v>3377</v>
      </c>
      <c r="C1433" s="27">
        <v>1993</v>
      </c>
      <c r="D1433" s="13" t="s">
        <v>8318</v>
      </c>
      <c r="E1433" s="27">
        <v>12</v>
      </c>
      <c r="F1433" s="27">
        <v>0</v>
      </c>
      <c r="G1433" s="43">
        <v>11994.89</v>
      </c>
      <c r="H1433" s="27" t="s">
        <v>8311</v>
      </c>
      <c r="I1433" s="27" t="s">
        <v>8310</v>
      </c>
      <c r="J1433" s="27" t="s">
        <v>8317</v>
      </c>
      <c r="K1433" s="13" t="str">
        <f t="shared" si="132"/>
        <v>Dec</v>
      </c>
      <c r="L1433" s="27">
        <f t="shared" si="133"/>
        <v>1993</v>
      </c>
      <c r="M1433" s="27" t="str">
        <f t="shared" si="134"/>
        <v>tier - 3</v>
      </c>
      <c r="N1433" s="27" t="str">
        <f t="shared" si="135"/>
        <v>tier - 2</v>
      </c>
      <c r="O1433" s="44" t="str">
        <f t="shared" si="136"/>
        <v>12-Dec-1993</v>
      </c>
      <c r="P1433" s="29">
        <f t="shared" si="137"/>
        <v>30</v>
      </c>
    </row>
    <row r="1434" spans="2:16" ht="15.75" customHeight="1" x14ac:dyDescent="0.3">
      <c r="B1434" s="12" t="s">
        <v>3373</v>
      </c>
      <c r="C1434" s="27">
        <v>1982</v>
      </c>
      <c r="D1434" s="13" t="s">
        <v>8320</v>
      </c>
      <c r="E1434" s="27">
        <v>17</v>
      </c>
      <c r="F1434" s="27">
        <v>3</v>
      </c>
      <c r="G1434" s="43">
        <v>12001.29</v>
      </c>
      <c r="H1434" s="27" t="s">
        <v>8311</v>
      </c>
      <c r="I1434" s="27" t="s">
        <v>8311</v>
      </c>
      <c r="J1434" s="27" t="s">
        <v>8332</v>
      </c>
      <c r="K1434" s="13" t="str">
        <f t="shared" si="132"/>
        <v>Oct</v>
      </c>
      <c r="L1434" s="27">
        <f t="shared" si="133"/>
        <v>1982</v>
      </c>
      <c r="M1434" s="27" t="str">
        <f t="shared" si="134"/>
        <v>tier - 3</v>
      </c>
      <c r="N1434" s="27" t="str">
        <f t="shared" si="135"/>
        <v>tier - 3</v>
      </c>
      <c r="O1434" s="44" t="str">
        <f t="shared" si="136"/>
        <v>17-Oct-1982</v>
      </c>
      <c r="P1434" s="29">
        <f t="shared" si="137"/>
        <v>41</v>
      </c>
    </row>
    <row r="1435" spans="2:16" ht="15.75" customHeight="1" x14ac:dyDescent="0.3">
      <c r="B1435" s="12" t="s">
        <v>3369</v>
      </c>
      <c r="C1435" s="27">
        <v>1965</v>
      </c>
      <c r="D1435" s="13" t="s">
        <v>8315</v>
      </c>
      <c r="E1435" s="27">
        <v>9</v>
      </c>
      <c r="F1435" s="27">
        <v>0</v>
      </c>
      <c r="G1435" s="43">
        <v>12029.29</v>
      </c>
      <c r="H1435" s="27" t="s">
        <v>8311</v>
      </c>
      <c r="I1435" s="27" t="s">
        <v>8310</v>
      </c>
      <c r="J1435" s="27" t="s">
        <v>8329</v>
      </c>
      <c r="K1435" s="13" t="str">
        <f t="shared" si="132"/>
        <v>Jun</v>
      </c>
      <c r="L1435" s="27">
        <f t="shared" si="133"/>
        <v>1965</v>
      </c>
      <c r="M1435" s="27" t="str">
        <f t="shared" si="134"/>
        <v>tier - 3</v>
      </c>
      <c r="N1435" s="27" t="str">
        <f t="shared" si="135"/>
        <v>tier - 2</v>
      </c>
      <c r="O1435" s="44" t="str">
        <f t="shared" si="136"/>
        <v>9-Jun-1965</v>
      </c>
      <c r="P1435" s="29">
        <f t="shared" si="137"/>
        <v>58</v>
      </c>
    </row>
    <row r="1436" spans="2:16" ht="15.75" customHeight="1" x14ac:dyDescent="0.3">
      <c r="B1436" s="12" t="s">
        <v>3365</v>
      </c>
      <c r="C1436" s="27">
        <v>1965</v>
      </c>
      <c r="D1436" s="13" t="s">
        <v>8320</v>
      </c>
      <c r="E1436" s="27">
        <v>29</v>
      </c>
      <c r="F1436" s="27">
        <v>1</v>
      </c>
      <c r="G1436" s="43">
        <v>12032.33</v>
      </c>
      <c r="H1436" s="27" t="s">
        <v>8311</v>
      </c>
      <c r="I1436" s="27" t="s">
        <v>8314</v>
      </c>
      <c r="J1436" s="27" t="s">
        <v>8321</v>
      </c>
      <c r="K1436" s="13" t="str">
        <f t="shared" si="132"/>
        <v>Oct</v>
      </c>
      <c r="L1436" s="27">
        <f t="shared" si="133"/>
        <v>1965</v>
      </c>
      <c r="M1436" s="27" t="str">
        <f t="shared" si="134"/>
        <v>tier - 3</v>
      </c>
      <c r="N1436" s="27" t="str">
        <f t="shared" si="135"/>
        <v>tier - 1</v>
      </c>
      <c r="O1436" s="44" t="str">
        <f t="shared" si="136"/>
        <v>29-Oct-1965</v>
      </c>
      <c r="P1436" s="29">
        <f t="shared" si="137"/>
        <v>58</v>
      </c>
    </row>
    <row r="1437" spans="2:16" ht="15.75" customHeight="1" x14ac:dyDescent="0.3">
      <c r="B1437" s="12" t="s">
        <v>3362</v>
      </c>
      <c r="C1437" s="27">
        <v>1979</v>
      </c>
      <c r="D1437" s="13" t="s">
        <v>8320</v>
      </c>
      <c r="E1437" s="27">
        <v>16</v>
      </c>
      <c r="F1437" s="27">
        <v>2</v>
      </c>
      <c r="G1437" s="43">
        <v>12035.18</v>
      </c>
      <c r="H1437" s="27" t="s">
        <v>8311</v>
      </c>
      <c r="I1437" s="27" t="s">
        <v>8311</v>
      </c>
      <c r="J1437" s="27" t="s">
        <v>8332</v>
      </c>
      <c r="K1437" s="13" t="str">
        <f t="shared" si="132"/>
        <v>Oct</v>
      </c>
      <c r="L1437" s="27">
        <f t="shared" si="133"/>
        <v>1979</v>
      </c>
      <c r="M1437" s="27" t="str">
        <f t="shared" si="134"/>
        <v>tier - 3</v>
      </c>
      <c r="N1437" s="27" t="str">
        <f t="shared" si="135"/>
        <v>tier - 3</v>
      </c>
      <c r="O1437" s="44" t="str">
        <f t="shared" si="136"/>
        <v>16-Oct-1979</v>
      </c>
      <c r="P1437" s="29">
        <f t="shared" si="137"/>
        <v>44</v>
      </c>
    </row>
    <row r="1438" spans="2:16" ht="15.75" customHeight="1" x14ac:dyDescent="0.3">
      <c r="B1438" s="12" t="s">
        <v>3358</v>
      </c>
      <c r="C1438" s="27">
        <v>1966</v>
      </c>
      <c r="D1438" s="13" t="s">
        <v>8313</v>
      </c>
      <c r="E1438" s="27">
        <v>24</v>
      </c>
      <c r="F1438" s="27">
        <v>1</v>
      </c>
      <c r="G1438" s="43">
        <v>12044.34</v>
      </c>
      <c r="H1438" s="27" t="s">
        <v>8311</v>
      </c>
      <c r="I1438" s="27" t="s">
        <v>8314</v>
      </c>
      <c r="J1438" s="27" t="s">
        <v>8317</v>
      </c>
      <c r="K1438" s="13" t="str">
        <f t="shared" si="132"/>
        <v>Nov</v>
      </c>
      <c r="L1438" s="27">
        <f t="shared" si="133"/>
        <v>1966</v>
      </c>
      <c r="M1438" s="27" t="str">
        <f t="shared" si="134"/>
        <v>tier - 3</v>
      </c>
      <c r="N1438" s="27" t="str">
        <f t="shared" si="135"/>
        <v>tier - 1</v>
      </c>
      <c r="O1438" s="44" t="str">
        <f t="shared" si="136"/>
        <v>24-Nov-1966</v>
      </c>
      <c r="P1438" s="29">
        <f t="shared" si="137"/>
        <v>57</v>
      </c>
    </row>
    <row r="1439" spans="2:16" ht="15.75" customHeight="1" x14ac:dyDescent="0.3">
      <c r="B1439" s="12" t="s">
        <v>3355</v>
      </c>
      <c r="C1439" s="27">
        <v>1986</v>
      </c>
      <c r="D1439" s="13" t="s">
        <v>8316</v>
      </c>
      <c r="E1439" s="27">
        <v>7</v>
      </c>
      <c r="F1439" s="27">
        <v>3</v>
      </c>
      <c r="G1439" s="43">
        <v>12048.13</v>
      </c>
      <c r="H1439" s="27" t="s">
        <v>8311</v>
      </c>
      <c r="I1439" s="27" t="s">
        <v>8310</v>
      </c>
      <c r="J1439" s="27" t="s">
        <v>8335</v>
      </c>
      <c r="K1439" s="13" t="str">
        <f t="shared" si="132"/>
        <v>Sep</v>
      </c>
      <c r="L1439" s="27">
        <f t="shared" si="133"/>
        <v>1986</v>
      </c>
      <c r="M1439" s="27" t="str">
        <f t="shared" si="134"/>
        <v>tier - 3</v>
      </c>
      <c r="N1439" s="27" t="str">
        <f t="shared" si="135"/>
        <v>tier - 2</v>
      </c>
      <c r="O1439" s="44" t="str">
        <f t="shared" si="136"/>
        <v>7-Sep-1986</v>
      </c>
      <c r="P1439" s="29">
        <f t="shared" si="137"/>
        <v>37</v>
      </c>
    </row>
    <row r="1440" spans="2:16" ht="15.75" customHeight="1" x14ac:dyDescent="0.3">
      <c r="B1440" s="12" t="s">
        <v>3353</v>
      </c>
      <c r="C1440" s="27">
        <v>1984</v>
      </c>
      <c r="D1440" s="13" t="s">
        <v>8316</v>
      </c>
      <c r="E1440" s="27">
        <v>2</v>
      </c>
      <c r="F1440" s="27">
        <v>3</v>
      </c>
      <c r="G1440" s="43">
        <v>12091.34</v>
      </c>
      <c r="H1440" s="27" t="s">
        <v>8311</v>
      </c>
      <c r="I1440" s="27" t="s">
        <v>8310</v>
      </c>
      <c r="J1440" s="27" t="s">
        <v>8336</v>
      </c>
      <c r="K1440" s="13" t="str">
        <f t="shared" si="132"/>
        <v>Sep</v>
      </c>
      <c r="L1440" s="27">
        <f t="shared" si="133"/>
        <v>1984</v>
      </c>
      <c r="M1440" s="27" t="str">
        <f t="shared" si="134"/>
        <v>tier - 3</v>
      </c>
      <c r="N1440" s="27" t="str">
        <f t="shared" si="135"/>
        <v>tier - 2</v>
      </c>
      <c r="O1440" s="44" t="str">
        <f t="shared" si="136"/>
        <v>2-Sep-1984</v>
      </c>
      <c r="P1440" s="29">
        <f t="shared" si="137"/>
        <v>39</v>
      </c>
    </row>
    <row r="1441" spans="2:16" ht="15.75" customHeight="1" x14ac:dyDescent="0.3">
      <c r="B1441" s="12" t="s">
        <v>3349</v>
      </c>
      <c r="C1441" s="27">
        <v>1968</v>
      </c>
      <c r="D1441" s="13" t="s">
        <v>8315</v>
      </c>
      <c r="E1441" s="27">
        <v>21</v>
      </c>
      <c r="F1441" s="27">
        <v>3</v>
      </c>
      <c r="G1441" s="43">
        <v>12094.48</v>
      </c>
      <c r="H1441" s="27" t="s">
        <v>8311</v>
      </c>
      <c r="I1441" s="27" t="s">
        <v>8311</v>
      </c>
      <c r="J1441" s="27" t="s">
        <v>8321</v>
      </c>
      <c r="K1441" s="13" t="str">
        <f t="shared" si="132"/>
        <v>Jun</v>
      </c>
      <c r="L1441" s="27">
        <f t="shared" si="133"/>
        <v>1968</v>
      </c>
      <c r="M1441" s="27" t="str">
        <f t="shared" si="134"/>
        <v>tier - 3</v>
      </c>
      <c r="N1441" s="27" t="str">
        <f t="shared" si="135"/>
        <v>tier - 3</v>
      </c>
      <c r="O1441" s="44" t="str">
        <f t="shared" si="136"/>
        <v>21-Jun-1968</v>
      </c>
      <c r="P1441" s="29">
        <f t="shared" si="137"/>
        <v>55</v>
      </c>
    </row>
    <row r="1442" spans="2:16" ht="15.75" customHeight="1" x14ac:dyDescent="0.3">
      <c r="B1442" s="12" t="s">
        <v>3346</v>
      </c>
      <c r="C1442" s="27">
        <v>1968</v>
      </c>
      <c r="D1442" s="13" t="s">
        <v>8318</v>
      </c>
      <c r="E1442" s="27">
        <v>9</v>
      </c>
      <c r="F1442" s="27">
        <v>2</v>
      </c>
      <c r="G1442" s="43">
        <v>12096.65</v>
      </c>
      <c r="H1442" s="27" t="s">
        <v>8311</v>
      </c>
      <c r="I1442" s="27" t="s">
        <v>8314</v>
      </c>
      <c r="J1442" s="27" t="s">
        <v>8329</v>
      </c>
      <c r="K1442" s="13" t="str">
        <f t="shared" si="132"/>
        <v>Dec</v>
      </c>
      <c r="L1442" s="27">
        <f t="shared" si="133"/>
        <v>1968</v>
      </c>
      <c r="M1442" s="27" t="str">
        <f t="shared" si="134"/>
        <v>tier - 3</v>
      </c>
      <c r="N1442" s="27" t="str">
        <f t="shared" si="135"/>
        <v>tier - 1</v>
      </c>
      <c r="O1442" s="44" t="str">
        <f t="shared" si="136"/>
        <v>9-Dec-1968</v>
      </c>
      <c r="P1442" s="29">
        <f t="shared" si="137"/>
        <v>55</v>
      </c>
    </row>
    <row r="1443" spans="2:16" ht="15.75" customHeight="1" x14ac:dyDescent="0.3">
      <c r="B1443" s="12" t="s">
        <v>3342</v>
      </c>
      <c r="C1443" s="27">
        <v>1968</v>
      </c>
      <c r="D1443" s="13" t="s">
        <v>8320</v>
      </c>
      <c r="E1443" s="27">
        <v>25</v>
      </c>
      <c r="F1443" s="27">
        <v>3</v>
      </c>
      <c r="G1443" s="43">
        <v>12105.32</v>
      </c>
      <c r="H1443" s="27" t="s">
        <v>8311</v>
      </c>
      <c r="I1443" s="27" t="s">
        <v>8311</v>
      </c>
      <c r="J1443" s="27" t="s">
        <v>8321</v>
      </c>
      <c r="K1443" s="13" t="str">
        <f t="shared" si="132"/>
        <v>Oct</v>
      </c>
      <c r="L1443" s="27">
        <f t="shared" si="133"/>
        <v>1968</v>
      </c>
      <c r="M1443" s="27" t="str">
        <f t="shared" si="134"/>
        <v>tier - 3</v>
      </c>
      <c r="N1443" s="27" t="str">
        <f t="shared" si="135"/>
        <v>tier - 3</v>
      </c>
      <c r="O1443" s="44" t="str">
        <f t="shared" si="136"/>
        <v>25-Oct-1968</v>
      </c>
      <c r="P1443" s="29">
        <f t="shared" si="137"/>
        <v>55</v>
      </c>
    </row>
    <row r="1444" spans="2:16" ht="15.75" customHeight="1" x14ac:dyDescent="0.3">
      <c r="B1444" s="12" t="s">
        <v>3338</v>
      </c>
      <c r="C1444" s="27">
        <v>1963</v>
      </c>
      <c r="D1444" s="13" t="s">
        <v>8309</v>
      </c>
      <c r="E1444" s="27">
        <v>20</v>
      </c>
      <c r="F1444" s="27">
        <v>0</v>
      </c>
      <c r="G1444" s="43">
        <v>12124.99</v>
      </c>
      <c r="H1444" s="27" t="s">
        <v>8311</v>
      </c>
      <c r="I1444" s="27" t="s">
        <v>8314</v>
      </c>
      <c r="J1444" s="27" t="s">
        <v>8317</v>
      </c>
      <c r="K1444" s="13" t="str">
        <f t="shared" si="132"/>
        <v>Jul</v>
      </c>
      <c r="L1444" s="27">
        <f t="shared" si="133"/>
        <v>1963</v>
      </c>
      <c r="M1444" s="27" t="str">
        <f t="shared" si="134"/>
        <v>tier - 3</v>
      </c>
      <c r="N1444" s="27" t="str">
        <f t="shared" si="135"/>
        <v>tier - 1</v>
      </c>
      <c r="O1444" s="44" t="str">
        <f t="shared" si="136"/>
        <v>20-Jul-1963</v>
      </c>
      <c r="P1444" s="29">
        <f t="shared" si="137"/>
        <v>60</v>
      </c>
    </row>
    <row r="1445" spans="2:16" ht="15.75" customHeight="1" x14ac:dyDescent="0.3">
      <c r="B1445" s="12" t="s">
        <v>3335</v>
      </c>
      <c r="C1445" s="27">
        <v>1963</v>
      </c>
      <c r="D1445" s="13" t="s">
        <v>8315</v>
      </c>
      <c r="E1445" s="27">
        <v>4</v>
      </c>
      <c r="F1445" s="27">
        <v>0</v>
      </c>
      <c r="G1445" s="43">
        <v>12129.61</v>
      </c>
      <c r="H1445" s="27" t="s">
        <v>8311</v>
      </c>
      <c r="I1445" s="27" t="s">
        <v>8314</v>
      </c>
      <c r="J1445" s="27" t="s">
        <v>8317</v>
      </c>
      <c r="K1445" s="13" t="str">
        <f t="shared" si="132"/>
        <v>Jun</v>
      </c>
      <c r="L1445" s="27">
        <f t="shared" si="133"/>
        <v>1963</v>
      </c>
      <c r="M1445" s="27" t="str">
        <f t="shared" si="134"/>
        <v>tier - 3</v>
      </c>
      <c r="N1445" s="27" t="str">
        <f t="shared" si="135"/>
        <v>tier - 1</v>
      </c>
      <c r="O1445" s="44" t="str">
        <f t="shared" si="136"/>
        <v>4-Jun-1963</v>
      </c>
      <c r="P1445" s="29">
        <f t="shared" si="137"/>
        <v>60</v>
      </c>
    </row>
    <row r="1446" spans="2:16" ht="15.75" customHeight="1" x14ac:dyDescent="0.3">
      <c r="B1446" s="12" t="s">
        <v>3331</v>
      </c>
      <c r="C1446" s="27">
        <v>1991</v>
      </c>
      <c r="D1446" s="13" t="s">
        <v>8313</v>
      </c>
      <c r="E1446" s="27">
        <v>6</v>
      </c>
      <c r="F1446" s="27">
        <v>3</v>
      </c>
      <c r="G1446" s="43">
        <v>12130.8</v>
      </c>
      <c r="H1446" s="27" t="s">
        <v>8311</v>
      </c>
      <c r="I1446" s="27" t="s">
        <v>8311</v>
      </c>
      <c r="J1446" s="27" t="s">
        <v>8335</v>
      </c>
      <c r="K1446" s="13" t="str">
        <f t="shared" si="132"/>
        <v>Nov</v>
      </c>
      <c r="L1446" s="27">
        <f t="shared" si="133"/>
        <v>1991</v>
      </c>
      <c r="M1446" s="27" t="str">
        <f t="shared" si="134"/>
        <v>tier - 3</v>
      </c>
      <c r="N1446" s="27" t="str">
        <f t="shared" si="135"/>
        <v>tier - 3</v>
      </c>
      <c r="O1446" s="44" t="str">
        <f t="shared" si="136"/>
        <v>6-Nov-1991</v>
      </c>
      <c r="P1446" s="29">
        <f t="shared" si="137"/>
        <v>32</v>
      </c>
    </row>
    <row r="1447" spans="2:16" ht="15.75" customHeight="1" x14ac:dyDescent="0.3">
      <c r="B1447" s="12" t="s">
        <v>3327</v>
      </c>
      <c r="C1447" s="27">
        <v>1974</v>
      </c>
      <c r="D1447" s="13" t="s">
        <v>8316</v>
      </c>
      <c r="E1447" s="27">
        <v>16</v>
      </c>
      <c r="F1447" s="27">
        <v>0</v>
      </c>
      <c r="G1447" s="43">
        <v>12137.6</v>
      </c>
      <c r="H1447" s="27" t="s">
        <v>8311</v>
      </c>
      <c r="I1447" s="27" t="s">
        <v>8311</v>
      </c>
      <c r="J1447" s="27" t="s">
        <v>8317</v>
      </c>
      <c r="K1447" s="13" t="str">
        <f t="shared" si="132"/>
        <v>Sep</v>
      </c>
      <c r="L1447" s="27">
        <f t="shared" si="133"/>
        <v>1974</v>
      </c>
      <c r="M1447" s="27" t="str">
        <f t="shared" si="134"/>
        <v>tier - 3</v>
      </c>
      <c r="N1447" s="27" t="str">
        <f t="shared" si="135"/>
        <v>tier - 3</v>
      </c>
      <c r="O1447" s="44" t="str">
        <f t="shared" si="136"/>
        <v>16-Sep-1974</v>
      </c>
      <c r="P1447" s="29">
        <f t="shared" si="137"/>
        <v>49</v>
      </c>
    </row>
    <row r="1448" spans="2:16" ht="15.75" customHeight="1" x14ac:dyDescent="0.3">
      <c r="B1448" s="12" t="s">
        <v>3323</v>
      </c>
      <c r="C1448" s="27">
        <v>1962</v>
      </c>
      <c r="D1448" s="13" t="s">
        <v>8313</v>
      </c>
      <c r="E1448" s="27">
        <v>4</v>
      </c>
      <c r="F1448" s="27">
        <v>0</v>
      </c>
      <c r="G1448" s="43">
        <v>12142.58</v>
      </c>
      <c r="H1448" s="27" t="s">
        <v>8311</v>
      </c>
      <c r="I1448" s="27" t="s">
        <v>8310</v>
      </c>
      <c r="J1448" s="27" t="s">
        <v>8312</v>
      </c>
      <c r="K1448" s="13" t="str">
        <f t="shared" si="132"/>
        <v>Nov</v>
      </c>
      <c r="L1448" s="27">
        <f t="shared" si="133"/>
        <v>1962</v>
      </c>
      <c r="M1448" s="27" t="str">
        <f t="shared" si="134"/>
        <v>tier - 3</v>
      </c>
      <c r="N1448" s="27" t="str">
        <f t="shared" si="135"/>
        <v>tier - 2</v>
      </c>
      <c r="O1448" s="44" t="str">
        <f t="shared" si="136"/>
        <v>4-Nov-1962</v>
      </c>
      <c r="P1448" s="29">
        <f t="shared" si="137"/>
        <v>61</v>
      </c>
    </row>
    <row r="1449" spans="2:16" ht="15.75" customHeight="1" x14ac:dyDescent="0.3">
      <c r="B1449" s="12" t="s">
        <v>3320</v>
      </c>
      <c r="C1449" s="27">
        <v>1962</v>
      </c>
      <c r="D1449" s="13" t="s">
        <v>8316</v>
      </c>
      <c r="E1449" s="27">
        <v>15</v>
      </c>
      <c r="F1449" s="27">
        <v>0</v>
      </c>
      <c r="G1449" s="43">
        <v>12146.97</v>
      </c>
      <c r="H1449" s="27" t="s">
        <v>8311</v>
      </c>
      <c r="I1449" s="27" t="s">
        <v>8311</v>
      </c>
      <c r="J1449" s="27" t="s">
        <v>8321</v>
      </c>
      <c r="K1449" s="13" t="str">
        <f t="shared" si="132"/>
        <v>Sep</v>
      </c>
      <c r="L1449" s="27">
        <f t="shared" si="133"/>
        <v>1962</v>
      </c>
      <c r="M1449" s="27" t="str">
        <f t="shared" si="134"/>
        <v>tier - 3</v>
      </c>
      <c r="N1449" s="27" t="str">
        <f t="shared" si="135"/>
        <v>tier - 3</v>
      </c>
      <c r="O1449" s="44" t="str">
        <f t="shared" si="136"/>
        <v>15-Sep-1962</v>
      </c>
      <c r="P1449" s="29">
        <f t="shared" si="137"/>
        <v>61</v>
      </c>
    </row>
    <row r="1450" spans="2:16" ht="15.75" customHeight="1" x14ac:dyDescent="0.3">
      <c r="B1450" s="12" t="s">
        <v>3316</v>
      </c>
      <c r="C1450" s="27">
        <v>1987</v>
      </c>
      <c r="D1450" s="13" t="s">
        <v>8320</v>
      </c>
      <c r="E1450" s="27">
        <v>5</v>
      </c>
      <c r="F1450" s="27">
        <v>3</v>
      </c>
      <c r="G1450" s="43">
        <v>12148.2</v>
      </c>
      <c r="H1450" s="27" t="s">
        <v>8311</v>
      </c>
      <c r="I1450" s="27" t="s">
        <v>8311</v>
      </c>
      <c r="J1450" s="27" t="s">
        <v>8317</v>
      </c>
      <c r="K1450" s="13" t="str">
        <f t="shared" si="132"/>
        <v>Oct</v>
      </c>
      <c r="L1450" s="27">
        <f t="shared" si="133"/>
        <v>1987</v>
      </c>
      <c r="M1450" s="27" t="str">
        <f t="shared" si="134"/>
        <v>tier - 3</v>
      </c>
      <c r="N1450" s="27" t="str">
        <f t="shared" si="135"/>
        <v>tier - 3</v>
      </c>
      <c r="O1450" s="44" t="str">
        <f t="shared" si="136"/>
        <v>5-Oct-1987</v>
      </c>
      <c r="P1450" s="29">
        <f t="shared" si="137"/>
        <v>36</v>
      </c>
    </row>
    <row r="1451" spans="2:16" ht="15.75" customHeight="1" x14ac:dyDescent="0.3">
      <c r="B1451" s="12" t="s">
        <v>3312</v>
      </c>
      <c r="C1451" s="27">
        <v>1991</v>
      </c>
      <c r="D1451" s="13" t="s">
        <v>8319</v>
      </c>
      <c r="E1451" s="27">
        <v>29</v>
      </c>
      <c r="F1451" s="27">
        <v>3</v>
      </c>
      <c r="G1451" s="43">
        <v>12198.64</v>
      </c>
      <c r="H1451" s="27" t="s">
        <v>8311</v>
      </c>
      <c r="I1451" s="27" t="s">
        <v>8311</v>
      </c>
      <c r="J1451" s="27" t="s">
        <v>8335</v>
      </c>
      <c r="K1451" s="13" t="str">
        <f t="shared" si="132"/>
        <v>Aug</v>
      </c>
      <c r="L1451" s="27">
        <f t="shared" si="133"/>
        <v>1991</v>
      </c>
      <c r="M1451" s="27" t="str">
        <f t="shared" si="134"/>
        <v>tier - 3</v>
      </c>
      <c r="N1451" s="27" t="str">
        <f t="shared" si="135"/>
        <v>tier - 3</v>
      </c>
      <c r="O1451" s="44" t="str">
        <f t="shared" si="136"/>
        <v>29-Aug-1991</v>
      </c>
      <c r="P1451" s="29">
        <f t="shared" si="137"/>
        <v>32</v>
      </c>
    </row>
    <row r="1452" spans="2:16" ht="15.75" customHeight="1" x14ac:dyDescent="0.3">
      <c r="B1452" s="12" t="s">
        <v>3308</v>
      </c>
      <c r="C1452" s="27">
        <v>1977</v>
      </c>
      <c r="D1452" s="13" t="s">
        <v>8319</v>
      </c>
      <c r="E1452" s="27">
        <v>14</v>
      </c>
      <c r="F1452" s="27">
        <v>2</v>
      </c>
      <c r="G1452" s="43">
        <v>12218.7</v>
      </c>
      <c r="H1452" s="27" t="s">
        <v>8311</v>
      </c>
      <c r="I1452" s="27" t="s">
        <v>8314</v>
      </c>
      <c r="J1452" s="27" t="s">
        <v>8317</v>
      </c>
      <c r="K1452" s="13" t="str">
        <f t="shared" si="132"/>
        <v>Aug</v>
      </c>
      <c r="L1452" s="27">
        <f t="shared" si="133"/>
        <v>1977</v>
      </c>
      <c r="M1452" s="27" t="str">
        <f t="shared" si="134"/>
        <v>tier - 3</v>
      </c>
      <c r="N1452" s="27" t="str">
        <f t="shared" si="135"/>
        <v>tier - 1</v>
      </c>
      <c r="O1452" s="44" t="str">
        <f t="shared" si="136"/>
        <v>14-Aug-1977</v>
      </c>
      <c r="P1452" s="29">
        <f t="shared" si="137"/>
        <v>46</v>
      </c>
    </row>
    <row r="1453" spans="2:16" ht="15.75" customHeight="1" x14ac:dyDescent="0.3">
      <c r="B1453" s="12" t="s">
        <v>3304</v>
      </c>
      <c r="C1453" s="27">
        <v>1964</v>
      </c>
      <c r="D1453" s="13" t="s">
        <v>8309</v>
      </c>
      <c r="E1453" s="27">
        <v>20</v>
      </c>
      <c r="F1453" s="27">
        <v>0</v>
      </c>
      <c r="G1453" s="43">
        <v>12222.9</v>
      </c>
      <c r="H1453" s="27" t="s">
        <v>8311</v>
      </c>
      <c r="I1453" s="27" t="s">
        <v>8310</v>
      </c>
      <c r="J1453" s="27" t="s">
        <v>8317</v>
      </c>
      <c r="K1453" s="13" t="str">
        <f t="shared" si="132"/>
        <v>Jul</v>
      </c>
      <c r="L1453" s="27">
        <f t="shared" si="133"/>
        <v>1964</v>
      </c>
      <c r="M1453" s="27" t="str">
        <f t="shared" si="134"/>
        <v>tier - 3</v>
      </c>
      <c r="N1453" s="27" t="str">
        <f t="shared" si="135"/>
        <v>tier - 2</v>
      </c>
      <c r="O1453" s="44" t="str">
        <f t="shared" si="136"/>
        <v>20-Jul-1964</v>
      </c>
      <c r="P1453" s="29">
        <f t="shared" si="137"/>
        <v>59</v>
      </c>
    </row>
    <row r="1454" spans="2:16" ht="15.75" customHeight="1" x14ac:dyDescent="0.3">
      <c r="B1454" s="12" t="s">
        <v>3300</v>
      </c>
      <c r="C1454" s="27">
        <v>1964</v>
      </c>
      <c r="D1454" s="13" t="s">
        <v>8309</v>
      </c>
      <c r="E1454" s="27">
        <v>2</v>
      </c>
      <c r="F1454" s="27">
        <v>0</v>
      </c>
      <c r="G1454" s="43">
        <v>12224.35</v>
      </c>
      <c r="H1454" s="27" t="s">
        <v>8311</v>
      </c>
      <c r="I1454" s="27" t="s">
        <v>8314</v>
      </c>
      <c r="J1454" s="27" t="s">
        <v>8317</v>
      </c>
      <c r="K1454" s="13" t="str">
        <f t="shared" si="132"/>
        <v>Jul</v>
      </c>
      <c r="L1454" s="27">
        <f t="shared" si="133"/>
        <v>1964</v>
      </c>
      <c r="M1454" s="27" t="str">
        <f t="shared" si="134"/>
        <v>tier - 3</v>
      </c>
      <c r="N1454" s="27" t="str">
        <f t="shared" si="135"/>
        <v>tier - 1</v>
      </c>
      <c r="O1454" s="44" t="str">
        <f t="shared" si="136"/>
        <v>2-Jul-1964</v>
      </c>
      <c r="P1454" s="29">
        <f t="shared" si="137"/>
        <v>59</v>
      </c>
    </row>
    <row r="1455" spans="2:16" ht="15.75" customHeight="1" x14ac:dyDescent="0.3">
      <c r="B1455" s="12" t="s">
        <v>3296</v>
      </c>
      <c r="C1455" s="27">
        <v>1964</v>
      </c>
      <c r="D1455" s="13" t="s">
        <v>8315</v>
      </c>
      <c r="E1455" s="27">
        <v>24</v>
      </c>
      <c r="F1455" s="27">
        <v>0</v>
      </c>
      <c r="G1455" s="43">
        <v>12231.61</v>
      </c>
      <c r="H1455" s="27" t="s">
        <v>8311</v>
      </c>
      <c r="I1455" s="27" t="s">
        <v>8311</v>
      </c>
      <c r="J1455" s="27" t="s">
        <v>8317</v>
      </c>
      <c r="K1455" s="13" t="str">
        <f t="shared" si="132"/>
        <v>Jun</v>
      </c>
      <c r="L1455" s="27">
        <f t="shared" si="133"/>
        <v>1964</v>
      </c>
      <c r="M1455" s="27" t="str">
        <f t="shared" si="134"/>
        <v>tier - 3</v>
      </c>
      <c r="N1455" s="27" t="str">
        <f t="shared" si="135"/>
        <v>tier - 3</v>
      </c>
      <c r="O1455" s="44" t="str">
        <f t="shared" si="136"/>
        <v>24-Jun-1964</v>
      </c>
      <c r="P1455" s="29">
        <f t="shared" si="137"/>
        <v>59</v>
      </c>
    </row>
    <row r="1456" spans="2:16" ht="15.75" customHeight="1" x14ac:dyDescent="0.3">
      <c r="B1456" s="12" t="s">
        <v>3292</v>
      </c>
      <c r="C1456" s="27">
        <v>1963</v>
      </c>
      <c r="D1456" s="13" t="s">
        <v>8309</v>
      </c>
      <c r="E1456" s="27">
        <v>19</v>
      </c>
      <c r="F1456" s="27">
        <v>0</v>
      </c>
      <c r="G1456" s="43">
        <v>12233.83</v>
      </c>
      <c r="H1456" s="27" t="s">
        <v>8311</v>
      </c>
      <c r="I1456" s="27" t="s">
        <v>8314</v>
      </c>
      <c r="J1456" s="27" t="s">
        <v>8321</v>
      </c>
      <c r="K1456" s="13" t="str">
        <f t="shared" si="132"/>
        <v>Jul</v>
      </c>
      <c r="L1456" s="27">
        <f t="shared" si="133"/>
        <v>1963</v>
      </c>
      <c r="M1456" s="27" t="str">
        <f t="shared" si="134"/>
        <v>tier - 3</v>
      </c>
      <c r="N1456" s="27" t="str">
        <f t="shared" si="135"/>
        <v>tier - 1</v>
      </c>
      <c r="O1456" s="44" t="str">
        <f t="shared" si="136"/>
        <v>19-Jul-1963</v>
      </c>
      <c r="P1456" s="29">
        <f t="shared" si="137"/>
        <v>60</v>
      </c>
    </row>
    <row r="1457" spans="2:16" ht="15.75" customHeight="1" x14ac:dyDescent="0.3">
      <c r="B1457" s="12" t="s">
        <v>3289</v>
      </c>
      <c r="C1457" s="27">
        <v>1964</v>
      </c>
      <c r="D1457" s="13" t="s">
        <v>8320</v>
      </c>
      <c r="E1457" s="27">
        <v>15</v>
      </c>
      <c r="F1457" s="27">
        <v>0</v>
      </c>
      <c r="G1457" s="43">
        <v>12235.84</v>
      </c>
      <c r="H1457" s="27" t="s">
        <v>8311</v>
      </c>
      <c r="I1457" s="27" t="s">
        <v>8311</v>
      </c>
      <c r="J1457" s="27" t="s">
        <v>8317</v>
      </c>
      <c r="K1457" s="13" t="str">
        <f t="shared" si="132"/>
        <v>Oct</v>
      </c>
      <c r="L1457" s="27">
        <f t="shared" si="133"/>
        <v>1964</v>
      </c>
      <c r="M1457" s="27" t="str">
        <f t="shared" si="134"/>
        <v>tier - 3</v>
      </c>
      <c r="N1457" s="27" t="str">
        <f t="shared" si="135"/>
        <v>tier - 3</v>
      </c>
      <c r="O1457" s="44" t="str">
        <f t="shared" si="136"/>
        <v>15-Oct-1964</v>
      </c>
      <c r="P1457" s="29">
        <f t="shared" si="137"/>
        <v>59</v>
      </c>
    </row>
    <row r="1458" spans="2:16" ht="15.75" customHeight="1" x14ac:dyDescent="0.3">
      <c r="B1458" s="12" t="s">
        <v>3285</v>
      </c>
      <c r="C1458" s="27">
        <v>1966</v>
      </c>
      <c r="D1458" s="13" t="s">
        <v>8309</v>
      </c>
      <c r="E1458" s="27">
        <v>29</v>
      </c>
      <c r="F1458" s="27">
        <v>0</v>
      </c>
      <c r="G1458" s="43">
        <v>12237.73</v>
      </c>
      <c r="H1458" s="27" t="s">
        <v>8311</v>
      </c>
      <c r="I1458" s="27" t="s">
        <v>8311</v>
      </c>
      <c r="J1458" s="27" t="s">
        <v>8317</v>
      </c>
      <c r="K1458" s="13" t="str">
        <f t="shared" si="132"/>
        <v>Jul</v>
      </c>
      <c r="L1458" s="27">
        <f t="shared" si="133"/>
        <v>1966</v>
      </c>
      <c r="M1458" s="27" t="str">
        <f t="shared" si="134"/>
        <v>tier - 3</v>
      </c>
      <c r="N1458" s="27" t="str">
        <f t="shared" si="135"/>
        <v>tier - 3</v>
      </c>
      <c r="O1458" s="44" t="str">
        <f t="shared" si="136"/>
        <v>29-Jul-1966</v>
      </c>
      <c r="P1458" s="29">
        <f t="shared" si="137"/>
        <v>57</v>
      </c>
    </row>
    <row r="1459" spans="2:16" ht="15.75" customHeight="1" x14ac:dyDescent="0.3">
      <c r="B1459" s="12" t="s">
        <v>3281</v>
      </c>
      <c r="C1459" s="27">
        <v>1963</v>
      </c>
      <c r="D1459" s="13" t="s">
        <v>8309</v>
      </c>
      <c r="E1459" s="27">
        <v>17</v>
      </c>
      <c r="F1459" s="27">
        <v>0</v>
      </c>
      <c r="G1459" s="43">
        <v>12244.53</v>
      </c>
      <c r="H1459" s="27" t="s">
        <v>8311</v>
      </c>
      <c r="I1459" s="27" t="s">
        <v>8314</v>
      </c>
      <c r="J1459" s="27" t="s">
        <v>8312</v>
      </c>
      <c r="K1459" s="13" t="str">
        <f t="shared" si="132"/>
        <v>Jul</v>
      </c>
      <c r="L1459" s="27">
        <f t="shared" si="133"/>
        <v>1963</v>
      </c>
      <c r="M1459" s="27" t="str">
        <f t="shared" si="134"/>
        <v>tier - 3</v>
      </c>
      <c r="N1459" s="27" t="str">
        <f t="shared" si="135"/>
        <v>tier - 1</v>
      </c>
      <c r="O1459" s="44" t="str">
        <f t="shared" si="136"/>
        <v>17-Jul-1963</v>
      </c>
      <c r="P1459" s="29">
        <f t="shared" si="137"/>
        <v>60</v>
      </c>
    </row>
    <row r="1460" spans="2:16" ht="15.75" customHeight="1" x14ac:dyDescent="0.3">
      <c r="B1460" s="12" t="s">
        <v>3277</v>
      </c>
      <c r="C1460" s="27">
        <v>1974</v>
      </c>
      <c r="D1460" s="13" t="s">
        <v>8315</v>
      </c>
      <c r="E1460" s="27">
        <v>23</v>
      </c>
      <c r="F1460" s="27">
        <v>0</v>
      </c>
      <c r="G1460" s="43">
        <v>12245.17</v>
      </c>
      <c r="H1460" s="27" t="s">
        <v>8311</v>
      </c>
      <c r="I1460" s="27" t="s">
        <v>8314</v>
      </c>
      <c r="J1460" s="27" t="s">
        <v>8317</v>
      </c>
      <c r="K1460" s="13" t="str">
        <f t="shared" si="132"/>
        <v>Jun</v>
      </c>
      <c r="L1460" s="27">
        <f t="shared" si="133"/>
        <v>1974</v>
      </c>
      <c r="M1460" s="27" t="str">
        <f t="shared" si="134"/>
        <v>tier - 3</v>
      </c>
      <c r="N1460" s="27" t="str">
        <f t="shared" si="135"/>
        <v>tier - 1</v>
      </c>
      <c r="O1460" s="44" t="str">
        <f t="shared" si="136"/>
        <v>23-Jun-1974</v>
      </c>
      <c r="P1460" s="29">
        <f t="shared" si="137"/>
        <v>49</v>
      </c>
    </row>
    <row r="1461" spans="2:16" ht="15.75" customHeight="1" x14ac:dyDescent="0.3">
      <c r="B1461" s="12" t="s">
        <v>3273</v>
      </c>
      <c r="C1461" s="27">
        <v>1989</v>
      </c>
      <c r="D1461" s="13" t="s">
        <v>8313</v>
      </c>
      <c r="E1461" s="27">
        <v>23</v>
      </c>
      <c r="F1461" s="27">
        <v>3</v>
      </c>
      <c r="G1461" s="43">
        <v>12254.44</v>
      </c>
      <c r="H1461" s="27" t="s">
        <v>8311</v>
      </c>
      <c r="I1461" s="27" t="s">
        <v>8311</v>
      </c>
      <c r="J1461" s="27" t="s">
        <v>8335</v>
      </c>
      <c r="K1461" s="13" t="str">
        <f t="shared" si="132"/>
        <v>Nov</v>
      </c>
      <c r="L1461" s="27">
        <f t="shared" si="133"/>
        <v>1989</v>
      </c>
      <c r="M1461" s="27" t="str">
        <f t="shared" si="134"/>
        <v>tier - 3</v>
      </c>
      <c r="N1461" s="27" t="str">
        <f t="shared" si="135"/>
        <v>tier - 3</v>
      </c>
      <c r="O1461" s="44" t="str">
        <f t="shared" si="136"/>
        <v>23-Nov-1989</v>
      </c>
      <c r="P1461" s="29">
        <f t="shared" si="137"/>
        <v>34</v>
      </c>
    </row>
    <row r="1462" spans="2:16" ht="15.75" customHeight="1" x14ac:dyDescent="0.3">
      <c r="B1462" s="12" t="s">
        <v>3270</v>
      </c>
      <c r="C1462" s="27">
        <v>1986</v>
      </c>
      <c r="D1462" s="13" t="s">
        <v>8319</v>
      </c>
      <c r="E1462" s="27">
        <v>13</v>
      </c>
      <c r="F1462" s="27">
        <v>3</v>
      </c>
      <c r="G1462" s="43">
        <v>12255.04</v>
      </c>
      <c r="H1462" s="27" t="s">
        <v>8311</v>
      </c>
      <c r="I1462" s="27" t="s">
        <v>8310</v>
      </c>
      <c r="J1462" s="27" t="s">
        <v>8335</v>
      </c>
      <c r="K1462" s="13" t="str">
        <f t="shared" si="132"/>
        <v>Aug</v>
      </c>
      <c r="L1462" s="27">
        <f t="shared" si="133"/>
        <v>1986</v>
      </c>
      <c r="M1462" s="27" t="str">
        <f t="shared" si="134"/>
        <v>tier - 3</v>
      </c>
      <c r="N1462" s="27" t="str">
        <f t="shared" si="135"/>
        <v>tier - 2</v>
      </c>
      <c r="O1462" s="44" t="str">
        <f t="shared" si="136"/>
        <v>13-Aug-1986</v>
      </c>
      <c r="P1462" s="29">
        <f t="shared" si="137"/>
        <v>37</v>
      </c>
    </row>
    <row r="1463" spans="2:16" ht="15.75" customHeight="1" x14ac:dyDescent="0.3">
      <c r="B1463" s="12" t="s">
        <v>3266</v>
      </c>
      <c r="C1463" s="27">
        <v>1966</v>
      </c>
      <c r="D1463" s="13" t="s">
        <v>8318</v>
      </c>
      <c r="E1463" s="27">
        <v>6</v>
      </c>
      <c r="F1463" s="27">
        <v>2</v>
      </c>
      <c r="G1463" s="43">
        <v>12265.51</v>
      </c>
      <c r="H1463" s="27" t="s">
        <v>8311</v>
      </c>
      <c r="I1463" s="27" t="s">
        <v>8311</v>
      </c>
      <c r="J1463" s="27" t="s">
        <v>8312</v>
      </c>
      <c r="K1463" s="13" t="str">
        <f t="shared" si="132"/>
        <v>Dec</v>
      </c>
      <c r="L1463" s="27">
        <f t="shared" si="133"/>
        <v>1966</v>
      </c>
      <c r="M1463" s="27" t="str">
        <f t="shared" si="134"/>
        <v>tier - 3</v>
      </c>
      <c r="N1463" s="27" t="str">
        <f t="shared" si="135"/>
        <v>tier - 3</v>
      </c>
      <c r="O1463" s="44" t="str">
        <f t="shared" si="136"/>
        <v>6-Dec-1966</v>
      </c>
      <c r="P1463" s="29">
        <f t="shared" si="137"/>
        <v>57</v>
      </c>
    </row>
    <row r="1464" spans="2:16" ht="15.75" customHeight="1" x14ac:dyDescent="0.3">
      <c r="B1464" s="12" t="s">
        <v>3262</v>
      </c>
      <c r="C1464" s="27">
        <v>1967</v>
      </c>
      <c r="D1464" s="13" t="s">
        <v>8318</v>
      </c>
      <c r="E1464" s="27">
        <v>30</v>
      </c>
      <c r="F1464" s="27">
        <v>2</v>
      </c>
      <c r="G1464" s="43">
        <v>12268.63</v>
      </c>
      <c r="H1464" s="27" t="s">
        <v>8311</v>
      </c>
      <c r="I1464" s="27" t="s">
        <v>8314</v>
      </c>
      <c r="J1464" s="27" t="s">
        <v>8317</v>
      </c>
      <c r="K1464" s="13" t="str">
        <f t="shared" si="132"/>
        <v>Dec</v>
      </c>
      <c r="L1464" s="27">
        <f t="shared" si="133"/>
        <v>1967</v>
      </c>
      <c r="M1464" s="27" t="str">
        <f t="shared" si="134"/>
        <v>tier - 3</v>
      </c>
      <c r="N1464" s="27" t="str">
        <f t="shared" si="135"/>
        <v>tier - 1</v>
      </c>
      <c r="O1464" s="44" t="str">
        <f t="shared" si="136"/>
        <v>30-Dec-1967</v>
      </c>
      <c r="P1464" s="29">
        <f t="shared" si="137"/>
        <v>56</v>
      </c>
    </row>
    <row r="1465" spans="2:16" ht="15.75" customHeight="1" x14ac:dyDescent="0.3">
      <c r="B1465" s="12" t="s">
        <v>3258</v>
      </c>
      <c r="C1465" s="27">
        <v>1967</v>
      </c>
      <c r="D1465" s="13" t="s">
        <v>8319</v>
      </c>
      <c r="E1465" s="27">
        <v>28</v>
      </c>
      <c r="F1465" s="27">
        <v>2</v>
      </c>
      <c r="G1465" s="43">
        <v>12269.69</v>
      </c>
      <c r="H1465" s="27" t="s">
        <v>8311</v>
      </c>
      <c r="I1465" s="27" t="s">
        <v>8310</v>
      </c>
      <c r="J1465" s="27" t="s">
        <v>8317</v>
      </c>
      <c r="K1465" s="13" t="str">
        <f t="shared" si="132"/>
        <v>Aug</v>
      </c>
      <c r="L1465" s="27">
        <f t="shared" si="133"/>
        <v>1967</v>
      </c>
      <c r="M1465" s="27" t="str">
        <f t="shared" si="134"/>
        <v>tier - 3</v>
      </c>
      <c r="N1465" s="27" t="str">
        <f t="shared" si="135"/>
        <v>tier - 2</v>
      </c>
      <c r="O1465" s="44" t="str">
        <f t="shared" si="136"/>
        <v>28-Aug-1967</v>
      </c>
      <c r="P1465" s="29">
        <f t="shared" si="137"/>
        <v>56</v>
      </c>
    </row>
    <row r="1466" spans="2:16" ht="15.75" customHeight="1" x14ac:dyDescent="0.3">
      <c r="B1466" s="12" t="s">
        <v>3255</v>
      </c>
      <c r="C1466" s="27">
        <v>1966</v>
      </c>
      <c r="D1466" s="13" t="s">
        <v>8313</v>
      </c>
      <c r="E1466" s="27">
        <v>16</v>
      </c>
      <c r="F1466" s="27">
        <v>0</v>
      </c>
      <c r="G1466" s="43">
        <v>12282.03</v>
      </c>
      <c r="H1466" s="27" t="s">
        <v>8311</v>
      </c>
      <c r="I1466" s="27" t="s">
        <v>8314</v>
      </c>
      <c r="J1466" s="27" t="s">
        <v>8328</v>
      </c>
      <c r="K1466" s="13" t="str">
        <f t="shared" si="132"/>
        <v>Nov</v>
      </c>
      <c r="L1466" s="27">
        <f t="shared" si="133"/>
        <v>1966</v>
      </c>
      <c r="M1466" s="27" t="str">
        <f t="shared" si="134"/>
        <v>tier - 3</v>
      </c>
      <c r="N1466" s="27" t="str">
        <f t="shared" si="135"/>
        <v>tier - 1</v>
      </c>
      <c r="O1466" s="44" t="str">
        <f t="shared" si="136"/>
        <v>16-Nov-1966</v>
      </c>
      <c r="P1466" s="29">
        <f t="shared" si="137"/>
        <v>57</v>
      </c>
    </row>
    <row r="1467" spans="2:16" ht="15.75" customHeight="1" x14ac:dyDescent="0.3">
      <c r="B1467" s="12" t="s">
        <v>3251</v>
      </c>
      <c r="C1467" s="27">
        <v>1990</v>
      </c>
      <c r="D1467" s="13" t="s">
        <v>8320</v>
      </c>
      <c r="E1467" s="27">
        <v>29</v>
      </c>
      <c r="F1467" s="27">
        <v>3</v>
      </c>
      <c r="G1467" s="43">
        <v>12282.38</v>
      </c>
      <c r="H1467" s="27" t="s">
        <v>8311</v>
      </c>
      <c r="I1467" s="27" t="s">
        <v>8314</v>
      </c>
      <c r="J1467" s="27" t="s">
        <v>8321</v>
      </c>
      <c r="K1467" s="13" t="str">
        <f t="shared" si="132"/>
        <v>Oct</v>
      </c>
      <c r="L1467" s="27">
        <f t="shared" si="133"/>
        <v>1990</v>
      </c>
      <c r="M1467" s="27" t="str">
        <f t="shared" si="134"/>
        <v>tier - 3</v>
      </c>
      <c r="N1467" s="27" t="str">
        <f t="shared" si="135"/>
        <v>tier - 1</v>
      </c>
      <c r="O1467" s="44" t="str">
        <f t="shared" si="136"/>
        <v>29-Oct-1990</v>
      </c>
      <c r="P1467" s="29">
        <f t="shared" si="137"/>
        <v>33</v>
      </c>
    </row>
    <row r="1468" spans="2:16" ht="15.75" customHeight="1" x14ac:dyDescent="0.3">
      <c r="B1468" s="12" t="s">
        <v>3247</v>
      </c>
      <c r="C1468" s="27">
        <v>1963</v>
      </c>
      <c r="D1468" s="13" t="s">
        <v>8320</v>
      </c>
      <c r="E1468" s="27">
        <v>28</v>
      </c>
      <c r="F1468" s="27">
        <v>0</v>
      </c>
      <c r="G1468" s="43">
        <v>12299.59</v>
      </c>
      <c r="H1468" s="27" t="s">
        <v>8311</v>
      </c>
      <c r="I1468" s="27" t="s">
        <v>8314</v>
      </c>
      <c r="J1468" s="27" t="s">
        <v>8328</v>
      </c>
      <c r="K1468" s="13" t="str">
        <f t="shared" si="132"/>
        <v>Oct</v>
      </c>
      <c r="L1468" s="27">
        <f t="shared" si="133"/>
        <v>1963</v>
      </c>
      <c r="M1468" s="27" t="str">
        <f t="shared" si="134"/>
        <v>tier - 3</v>
      </c>
      <c r="N1468" s="27" t="str">
        <f t="shared" si="135"/>
        <v>tier - 1</v>
      </c>
      <c r="O1468" s="44" t="str">
        <f t="shared" si="136"/>
        <v>28-Oct-1963</v>
      </c>
      <c r="P1468" s="29">
        <f t="shared" si="137"/>
        <v>60</v>
      </c>
    </row>
    <row r="1469" spans="2:16" ht="15.75" customHeight="1" x14ac:dyDescent="0.3">
      <c r="B1469" s="12" t="s">
        <v>3243</v>
      </c>
      <c r="C1469" s="27">
        <v>1963</v>
      </c>
      <c r="D1469" s="13" t="s">
        <v>8319</v>
      </c>
      <c r="E1469" s="27">
        <v>29</v>
      </c>
      <c r="F1469" s="27">
        <v>0</v>
      </c>
      <c r="G1469" s="43">
        <v>12323.94</v>
      </c>
      <c r="H1469" s="27" t="s">
        <v>8311</v>
      </c>
      <c r="I1469" s="27" t="s">
        <v>8311</v>
      </c>
      <c r="J1469" s="27" t="s">
        <v>8333</v>
      </c>
      <c r="K1469" s="13" t="str">
        <f t="shared" si="132"/>
        <v>Aug</v>
      </c>
      <c r="L1469" s="27">
        <f t="shared" si="133"/>
        <v>1963</v>
      </c>
      <c r="M1469" s="27" t="str">
        <f t="shared" si="134"/>
        <v>tier - 3</v>
      </c>
      <c r="N1469" s="27" t="str">
        <f t="shared" si="135"/>
        <v>tier - 3</v>
      </c>
      <c r="O1469" s="44" t="str">
        <f t="shared" si="136"/>
        <v>29-Aug-1963</v>
      </c>
      <c r="P1469" s="29">
        <f t="shared" si="137"/>
        <v>60</v>
      </c>
    </row>
    <row r="1470" spans="2:16" ht="15.75" customHeight="1" x14ac:dyDescent="0.3">
      <c r="B1470" s="12" t="s">
        <v>3240</v>
      </c>
      <c r="C1470" s="27">
        <v>1963</v>
      </c>
      <c r="D1470" s="13" t="s">
        <v>8319</v>
      </c>
      <c r="E1470" s="27">
        <v>2</v>
      </c>
      <c r="F1470" s="27">
        <v>1</v>
      </c>
      <c r="G1470" s="43">
        <v>12333.83</v>
      </c>
      <c r="H1470" s="27" t="s">
        <v>8311</v>
      </c>
      <c r="I1470" s="27" t="s">
        <v>8310</v>
      </c>
      <c r="J1470" s="27" t="s">
        <v>8321</v>
      </c>
      <c r="K1470" s="13" t="str">
        <f t="shared" si="132"/>
        <v>Aug</v>
      </c>
      <c r="L1470" s="27">
        <f t="shared" si="133"/>
        <v>1963</v>
      </c>
      <c r="M1470" s="27" t="str">
        <f t="shared" si="134"/>
        <v>tier - 3</v>
      </c>
      <c r="N1470" s="27" t="str">
        <f t="shared" si="135"/>
        <v>tier - 2</v>
      </c>
      <c r="O1470" s="44" t="str">
        <f t="shared" si="136"/>
        <v>2-Aug-1963</v>
      </c>
      <c r="P1470" s="29">
        <f t="shared" si="137"/>
        <v>60</v>
      </c>
    </row>
    <row r="1471" spans="2:16" ht="15.75" customHeight="1" x14ac:dyDescent="0.3">
      <c r="B1471" s="12" t="s">
        <v>3237</v>
      </c>
      <c r="C1471" s="27">
        <v>1963</v>
      </c>
      <c r="D1471" s="13" t="s">
        <v>8316</v>
      </c>
      <c r="E1471" s="27">
        <v>22</v>
      </c>
      <c r="F1471" s="27">
        <v>1</v>
      </c>
      <c r="G1471" s="43">
        <v>12347.17</v>
      </c>
      <c r="H1471" s="27" t="s">
        <v>8311</v>
      </c>
      <c r="I1471" s="27" t="s">
        <v>8311</v>
      </c>
      <c r="J1471" s="27" t="s">
        <v>8321</v>
      </c>
      <c r="K1471" s="13" t="str">
        <f t="shared" si="132"/>
        <v>Sep</v>
      </c>
      <c r="L1471" s="27">
        <f t="shared" si="133"/>
        <v>1963</v>
      </c>
      <c r="M1471" s="27" t="str">
        <f t="shared" si="134"/>
        <v>tier - 3</v>
      </c>
      <c r="N1471" s="27" t="str">
        <f t="shared" si="135"/>
        <v>tier - 3</v>
      </c>
      <c r="O1471" s="44" t="str">
        <f t="shared" si="136"/>
        <v>22-Sep-1963</v>
      </c>
      <c r="P1471" s="29">
        <f t="shared" si="137"/>
        <v>60</v>
      </c>
    </row>
    <row r="1472" spans="2:16" ht="15.75" customHeight="1" x14ac:dyDescent="0.3">
      <c r="B1472" s="12" t="s">
        <v>3233</v>
      </c>
      <c r="C1472" s="27">
        <v>1966</v>
      </c>
      <c r="D1472" s="13" t="s">
        <v>8318</v>
      </c>
      <c r="E1472" s="27">
        <v>29</v>
      </c>
      <c r="F1472" s="27">
        <v>3</v>
      </c>
      <c r="G1472" s="43">
        <v>12363.55</v>
      </c>
      <c r="H1472" s="27" t="s">
        <v>8311</v>
      </c>
      <c r="I1472" s="27" t="s">
        <v>8311</v>
      </c>
      <c r="J1472" s="27" t="s">
        <v>8321</v>
      </c>
      <c r="K1472" s="13" t="str">
        <f t="shared" si="132"/>
        <v>Dec</v>
      </c>
      <c r="L1472" s="27">
        <f t="shared" si="133"/>
        <v>1966</v>
      </c>
      <c r="M1472" s="27" t="str">
        <f t="shared" si="134"/>
        <v>tier - 3</v>
      </c>
      <c r="N1472" s="27" t="str">
        <f t="shared" si="135"/>
        <v>tier - 3</v>
      </c>
      <c r="O1472" s="44" t="str">
        <f t="shared" si="136"/>
        <v>29-Dec-1966</v>
      </c>
      <c r="P1472" s="29">
        <f t="shared" si="137"/>
        <v>57</v>
      </c>
    </row>
    <row r="1473" spans="2:16" ht="15.75" customHeight="1" x14ac:dyDescent="0.3">
      <c r="B1473" s="12" t="s">
        <v>3229</v>
      </c>
      <c r="C1473" s="27">
        <v>1962</v>
      </c>
      <c r="D1473" s="13" t="s">
        <v>8316</v>
      </c>
      <c r="E1473" s="27">
        <v>26</v>
      </c>
      <c r="F1473" s="27">
        <v>0</v>
      </c>
      <c r="G1473" s="43">
        <v>12369.89</v>
      </c>
      <c r="H1473" s="27" t="s">
        <v>8311</v>
      </c>
      <c r="I1473" s="27" t="s">
        <v>8310</v>
      </c>
      <c r="J1473" s="27" t="s">
        <v>8329</v>
      </c>
      <c r="K1473" s="13" t="str">
        <f t="shared" si="132"/>
        <v>Sep</v>
      </c>
      <c r="L1473" s="27">
        <f t="shared" si="133"/>
        <v>1962</v>
      </c>
      <c r="M1473" s="27" t="str">
        <f t="shared" si="134"/>
        <v>tier - 3</v>
      </c>
      <c r="N1473" s="27" t="str">
        <f t="shared" si="135"/>
        <v>tier - 2</v>
      </c>
      <c r="O1473" s="44" t="str">
        <f t="shared" si="136"/>
        <v>26-Sep-1962</v>
      </c>
      <c r="P1473" s="29">
        <f t="shared" si="137"/>
        <v>61</v>
      </c>
    </row>
    <row r="1474" spans="2:16" ht="15.75" customHeight="1" x14ac:dyDescent="0.3">
      <c r="B1474" s="12" t="s">
        <v>3226</v>
      </c>
      <c r="C1474" s="27">
        <v>1989</v>
      </c>
      <c r="D1474" s="13" t="s">
        <v>8318</v>
      </c>
      <c r="E1474" s="27">
        <v>29</v>
      </c>
      <c r="F1474" s="27">
        <v>0</v>
      </c>
      <c r="G1474" s="43">
        <v>12404.88</v>
      </c>
      <c r="H1474" s="27" t="s">
        <v>8311</v>
      </c>
      <c r="I1474" s="27" t="s">
        <v>8311</v>
      </c>
      <c r="J1474" s="27" t="s">
        <v>8326</v>
      </c>
      <c r="K1474" s="13" t="str">
        <f t="shared" si="132"/>
        <v>Dec</v>
      </c>
      <c r="L1474" s="27">
        <f t="shared" si="133"/>
        <v>1989</v>
      </c>
      <c r="M1474" s="27" t="str">
        <f t="shared" si="134"/>
        <v>tier - 3</v>
      </c>
      <c r="N1474" s="27" t="str">
        <f t="shared" si="135"/>
        <v>tier - 3</v>
      </c>
      <c r="O1474" s="44" t="str">
        <f t="shared" si="136"/>
        <v>29-Dec-1989</v>
      </c>
      <c r="P1474" s="29">
        <f t="shared" si="137"/>
        <v>34</v>
      </c>
    </row>
    <row r="1475" spans="2:16" ht="15.75" customHeight="1" x14ac:dyDescent="0.3">
      <c r="B1475" s="12" t="s">
        <v>3222</v>
      </c>
      <c r="C1475" s="27">
        <v>1972</v>
      </c>
      <c r="D1475" s="13" t="s">
        <v>8319</v>
      </c>
      <c r="E1475" s="27">
        <v>21</v>
      </c>
      <c r="F1475" s="27">
        <v>0</v>
      </c>
      <c r="G1475" s="43">
        <v>12407.3</v>
      </c>
      <c r="H1475" s="27" t="s">
        <v>8311</v>
      </c>
      <c r="I1475" s="27" t="s">
        <v>8310</v>
      </c>
      <c r="J1475" s="27" t="s">
        <v>8332</v>
      </c>
      <c r="K1475" s="13" t="str">
        <f t="shared" ref="K1475:K1538" si="138">IF(D1475="?", "Sep",D1475)</f>
        <v>Aug</v>
      </c>
      <c r="L1475" s="27">
        <f t="shared" ref="L1475:L1538" si="139">IF(C1475="?","1983",C1475)</f>
        <v>1972</v>
      </c>
      <c r="M1475" s="27" t="str">
        <f t="shared" ref="M1475:M1538" si="140">IF(H1475="?", "tier - 2",H1475)</f>
        <v>tier - 3</v>
      </c>
      <c r="N1475" s="27" t="str">
        <f t="shared" ref="N1475:N1538" si="141">IF(I1475="?", "tier - 2", I1475)</f>
        <v>tier - 2</v>
      </c>
      <c r="O1475" s="44" t="str">
        <f t="shared" ref="O1475:O1538" si="142">CONCATENATE(E1475&amp;"-"&amp;K1475&amp;"-"&amp;L1475)</f>
        <v>21-Aug-1972</v>
      </c>
      <c r="P1475" s="29">
        <f t="shared" ref="P1475:P1538" si="143">2023-L1475</f>
        <v>51</v>
      </c>
    </row>
    <row r="1476" spans="2:16" ht="15.75" customHeight="1" x14ac:dyDescent="0.3">
      <c r="B1476" s="12" t="s">
        <v>3218</v>
      </c>
      <c r="C1476" s="27">
        <v>1979</v>
      </c>
      <c r="D1476" s="13" t="s">
        <v>8309</v>
      </c>
      <c r="E1476" s="27">
        <v>14</v>
      </c>
      <c r="F1476" s="27">
        <v>2</v>
      </c>
      <c r="G1476" s="43">
        <v>12408.29</v>
      </c>
      <c r="H1476" s="27" t="s">
        <v>8311</v>
      </c>
      <c r="I1476" s="27" t="s">
        <v>8314</v>
      </c>
      <c r="J1476" s="27" t="s">
        <v>8336</v>
      </c>
      <c r="K1476" s="13" t="str">
        <f t="shared" si="138"/>
        <v>Jul</v>
      </c>
      <c r="L1476" s="27">
        <f t="shared" si="139"/>
        <v>1979</v>
      </c>
      <c r="M1476" s="27" t="str">
        <f t="shared" si="140"/>
        <v>tier - 3</v>
      </c>
      <c r="N1476" s="27" t="str">
        <f t="shared" si="141"/>
        <v>tier - 1</v>
      </c>
      <c r="O1476" s="44" t="str">
        <f t="shared" si="142"/>
        <v>14-Jul-1979</v>
      </c>
      <c r="P1476" s="29">
        <f t="shared" si="143"/>
        <v>44</v>
      </c>
    </row>
    <row r="1477" spans="2:16" ht="15.75" customHeight="1" x14ac:dyDescent="0.3">
      <c r="B1477" s="12" t="s">
        <v>3215</v>
      </c>
      <c r="C1477" s="27">
        <v>1964</v>
      </c>
      <c r="D1477" s="13" t="s">
        <v>8319</v>
      </c>
      <c r="E1477" s="27">
        <v>4</v>
      </c>
      <c r="F1477" s="27">
        <v>0</v>
      </c>
      <c r="G1477" s="43">
        <v>12430.95</v>
      </c>
      <c r="H1477" s="27" t="s">
        <v>8311</v>
      </c>
      <c r="I1477" s="27" t="s">
        <v>8311</v>
      </c>
      <c r="J1477" s="27" t="s">
        <v>8329</v>
      </c>
      <c r="K1477" s="13" t="str">
        <f t="shared" si="138"/>
        <v>Aug</v>
      </c>
      <c r="L1477" s="27">
        <f t="shared" si="139"/>
        <v>1964</v>
      </c>
      <c r="M1477" s="27" t="str">
        <f t="shared" si="140"/>
        <v>tier - 3</v>
      </c>
      <c r="N1477" s="27" t="str">
        <f t="shared" si="141"/>
        <v>tier - 3</v>
      </c>
      <c r="O1477" s="44" t="str">
        <f t="shared" si="142"/>
        <v>4-Aug-1964</v>
      </c>
      <c r="P1477" s="29">
        <f t="shared" si="143"/>
        <v>59</v>
      </c>
    </row>
    <row r="1478" spans="2:16" ht="15.75" customHeight="1" x14ac:dyDescent="0.3">
      <c r="B1478" s="12" t="s">
        <v>3212</v>
      </c>
      <c r="C1478" s="27">
        <v>1995</v>
      </c>
      <c r="D1478" s="13" t="s">
        <v>8319</v>
      </c>
      <c r="E1478" s="27">
        <v>9</v>
      </c>
      <c r="F1478" s="27">
        <v>0</v>
      </c>
      <c r="G1478" s="43">
        <v>12452.25</v>
      </c>
      <c r="H1478" s="27" t="s">
        <v>8311</v>
      </c>
      <c r="I1478" s="27" t="s">
        <v>8311</v>
      </c>
      <c r="J1478" s="27" t="s">
        <v>8317</v>
      </c>
      <c r="K1478" s="13" t="str">
        <f t="shared" si="138"/>
        <v>Aug</v>
      </c>
      <c r="L1478" s="27">
        <f t="shared" si="139"/>
        <v>1995</v>
      </c>
      <c r="M1478" s="27" t="str">
        <f t="shared" si="140"/>
        <v>tier - 3</v>
      </c>
      <c r="N1478" s="27" t="str">
        <f t="shared" si="141"/>
        <v>tier - 3</v>
      </c>
      <c r="O1478" s="44" t="str">
        <f t="shared" si="142"/>
        <v>9-Aug-1995</v>
      </c>
      <c r="P1478" s="29">
        <f t="shared" si="143"/>
        <v>28</v>
      </c>
    </row>
    <row r="1479" spans="2:16" ht="15.75" customHeight="1" x14ac:dyDescent="0.3">
      <c r="B1479" s="12" t="s">
        <v>3208</v>
      </c>
      <c r="C1479" s="27">
        <v>1968</v>
      </c>
      <c r="D1479" s="13" t="s">
        <v>8313</v>
      </c>
      <c r="E1479" s="27">
        <v>26</v>
      </c>
      <c r="F1479" s="27">
        <v>3</v>
      </c>
      <c r="G1479" s="43">
        <v>12475.35</v>
      </c>
      <c r="H1479" s="27" t="s">
        <v>8311</v>
      </c>
      <c r="I1479" s="27" t="s">
        <v>8314</v>
      </c>
      <c r="J1479" s="27" t="s">
        <v>8317</v>
      </c>
      <c r="K1479" s="13" t="str">
        <f t="shared" si="138"/>
        <v>Nov</v>
      </c>
      <c r="L1479" s="27">
        <f t="shared" si="139"/>
        <v>1968</v>
      </c>
      <c r="M1479" s="27" t="str">
        <f t="shared" si="140"/>
        <v>tier - 3</v>
      </c>
      <c r="N1479" s="27" t="str">
        <f t="shared" si="141"/>
        <v>tier - 1</v>
      </c>
      <c r="O1479" s="44" t="str">
        <f t="shared" si="142"/>
        <v>26-Nov-1968</v>
      </c>
      <c r="P1479" s="29">
        <f t="shared" si="143"/>
        <v>55</v>
      </c>
    </row>
    <row r="1480" spans="2:16" ht="15.75" customHeight="1" x14ac:dyDescent="0.3">
      <c r="B1480" s="12" t="s">
        <v>3204</v>
      </c>
      <c r="C1480" s="27">
        <v>1968</v>
      </c>
      <c r="D1480" s="13" t="s">
        <v>8313</v>
      </c>
      <c r="E1480" s="27">
        <v>12</v>
      </c>
      <c r="F1480" s="27">
        <v>3</v>
      </c>
      <c r="G1480" s="43">
        <v>12479.71</v>
      </c>
      <c r="H1480" s="27" t="s">
        <v>8311</v>
      </c>
      <c r="I1480" s="27" t="s">
        <v>8311</v>
      </c>
      <c r="J1480" s="27" t="s">
        <v>8317</v>
      </c>
      <c r="K1480" s="13" t="str">
        <f t="shared" si="138"/>
        <v>Nov</v>
      </c>
      <c r="L1480" s="27">
        <f t="shared" si="139"/>
        <v>1968</v>
      </c>
      <c r="M1480" s="27" t="str">
        <f t="shared" si="140"/>
        <v>tier - 3</v>
      </c>
      <c r="N1480" s="27" t="str">
        <f t="shared" si="141"/>
        <v>tier - 3</v>
      </c>
      <c r="O1480" s="44" t="str">
        <f t="shared" si="142"/>
        <v>12-Nov-1968</v>
      </c>
      <c r="P1480" s="29">
        <f t="shared" si="143"/>
        <v>55</v>
      </c>
    </row>
    <row r="1481" spans="2:16" ht="15.75" customHeight="1" x14ac:dyDescent="0.3">
      <c r="B1481" s="12" t="s">
        <v>3201</v>
      </c>
      <c r="C1481" s="27">
        <v>1967</v>
      </c>
      <c r="D1481" s="13" t="s">
        <v>8316</v>
      </c>
      <c r="E1481" s="27">
        <v>1</v>
      </c>
      <c r="F1481" s="27">
        <v>3</v>
      </c>
      <c r="G1481" s="43">
        <v>12485.8</v>
      </c>
      <c r="H1481" s="27" t="s">
        <v>8311</v>
      </c>
      <c r="I1481" s="27" t="s">
        <v>8311</v>
      </c>
      <c r="J1481" s="27" t="s">
        <v>8312</v>
      </c>
      <c r="K1481" s="13" t="str">
        <f t="shared" si="138"/>
        <v>Sep</v>
      </c>
      <c r="L1481" s="27">
        <f t="shared" si="139"/>
        <v>1967</v>
      </c>
      <c r="M1481" s="27" t="str">
        <f t="shared" si="140"/>
        <v>tier - 3</v>
      </c>
      <c r="N1481" s="27" t="str">
        <f t="shared" si="141"/>
        <v>tier - 3</v>
      </c>
      <c r="O1481" s="44" t="str">
        <f t="shared" si="142"/>
        <v>1-Sep-1967</v>
      </c>
      <c r="P1481" s="29">
        <f t="shared" si="143"/>
        <v>56</v>
      </c>
    </row>
    <row r="1482" spans="2:16" ht="15.75" customHeight="1" x14ac:dyDescent="0.3">
      <c r="B1482" s="12" t="s">
        <v>3197</v>
      </c>
      <c r="C1482" s="27">
        <v>1968</v>
      </c>
      <c r="D1482" s="13" t="s">
        <v>8318</v>
      </c>
      <c r="E1482" s="27">
        <v>3</v>
      </c>
      <c r="F1482" s="27">
        <v>3</v>
      </c>
      <c r="G1482" s="43">
        <v>12495.29</v>
      </c>
      <c r="H1482" s="27" t="s">
        <v>8311</v>
      </c>
      <c r="I1482" s="27" t="s">
        <v>8311</v>
      </c>
      <c r="J1482" s="27" t="s">
        <v>8317</v>
      </c>
      <c r="K1482" s="13" t="str">
        <f t="shared" si="138"/>
        <v>Dec</v>
      </c>
      <c r="L1482" s="27">
        <f t="shared" si="139"/>
        <v>1968</v>
      </c>
      <c r="M1482" s="27" t="str">
        <f t="shared" si="140"/>
        <v>tier - 3</v>
      </c>
      <c r="N1482" s="27" t="str">
        <f t="shared" si="141"/>
        <v>tier - 3</v>
      </c>
      <c r="O1482" s="44" t="str">
        <f t="shared" si="142"/>
        <v>3-Dec-1968</v>
      </c>
      <c r="P1482" s="29">
        <f t="shared" si="143"/>
        <v>55</v>
      </c>
    </row>
    <row r="1483" spans="2:16" ht="15.75" customHeight="1" x14ac:dyDescent="0.3">
      <c r="B1483" s="12" t="s">
        <v>3193</v>
      </c>
      <c r="C1483" s="27">
        <v>1966</v>
      </c>
      <c r="D1483" s="13" t="s">
        <v>8309</v>
      </c>
      <c r="E1483" s="27">
        <v>12</v>
      </c>
      <c r="F1483" s="27">
        <v>0</v>
      </c>
      <c r="G1483" s="43">
        <v>12499.88</v>
      </c>
      <c r="H1483" s="27" t="s">
        <v>8311</v>
      </c>
      <c r="I1483" s="27" t="s">
        <v>8310</v>
      </c>
      <c r="J1483" s="27" t="s">
        <v>8317</v>
      </c>
      <c r="K1483" s="13" t="str">
        <f t="shared" si="138"/>
        <v>Jul</v>
      </c>
      <c r="L1483" s="27">
        <f t="shared" si="139"/>
        <v>1966</v>
      </c>
      <c r="M1483" s="27" t="str">
        <f t="shared" si="140"/>
        <v>tier - 3</v>
      </c>
      <c r="N1483" s="27" t="str">
        <f t="shared" si="141"/>
        <v>tier - 2</v>
      </c>
      <c r="O1483" s="44" t="str">
        <f t="shared" si="142"/>
        <v>12-Jul-1966</v>
      </c>
      <c r="P1483" s="29">
        <f t="shared" si="143"/>
        <v>57</v>
      </c>
    </row>
    <row r="1484" spans="2:16" ht="15.75" customHeight="1" x14ac:dyDescent="0.3">
      <c r="B1484" s="12" t="s">
        <v>3190</v>
      </c>
      <c r="C1484" s="27">
        <v>1962</v>
      </c>
      <c r="D1484" s="13" t="s">
        <v>8320</v>
      </c>
      <c r="E1484" s="27">
        <v>16</v>
      </c>
      <c r="F1484" s="27">
        <v>0</v>
      </c>
      <c r="G1484" s="43">
        <v>12523.6</v>
      </c>
      <c r="H1484" s="27" t="s">
        <v>8311</v>
      </c>
      <c r="I1484" s="27" t="s">
        <v>8311</v>
      </c>
      <c r="J1484" s="27" t="s">
        <v>8317</v>
      </c>
      <c r="K1484" s="13" t="str">
        <f t="shared" si="138"/>
        <v>Oct</v>
      </c>
      <c r="L1484" s="27">
        <f t="shared" si="139"/>
        <v>1962</v>
      </c>
      <c r="M1484" s="27" t="str">
        <f t="shared" si="140"/>
        <v>tier - 3</v>
      </c>
      <c r="N1484" s="27" t="str">
        <f t="shared" si="141"/>
        <v>tier - 3</v>
      </c>
      <c r="O1484" s="44" t="str">
        <f t="shared" si="142"/>
        <v>16-Oct-1962</v>
      </c>
      <c r="P1484" s="29">
        <f t="shared" si="143"/>
        <v>61</v>
      </c>
    </row>
    <row r="1485" spans="2:16" ht="15.75" customHeight="1" x14ac:dyDescent="0.3">
      <c r="B1485" s="12" t="s">
        <v>3186</v>
      </c>
      <c r="C1485" s="27">
        <v>1961</v>
      </c>
      <c r="D1485" s="13" t="s">
        <v>8313</v>
      </c>
      <c r="E1485" s="27">
        <v>28</v>
      </c>
      <c r="F1485" s="27">
        <v>0</v>
      </c>
      <c r="G1485" s="43">
        <v>12557.61</v>
      </c>
      <c r="H1485" s="27" t="s">
        <v>8311</v>
      </c>
      <c r="I1485" s="27" t="s">
        <v>8311</v>
      </c>
      <c r="J1485" s="27" t="s">
        <v>8312</v>
      </c>
      <c r="K1485" s="13" t="str">
        <f t="shared" si="138"/>
        <v>Nov</v>
      </c>
      <c r="L1485" s="27">
        <f t="shared" si="139"/>
        <v>1961</v>
      </c>
      <c r="M1485" s="27" t="str">
        <f t="shared" si="140"/>
        <v>tier - 3</v>
      </c>
      <c r="N1485" s="27" t="str">
        <f t="shared" si="141"/>
        <v>tier - 3</v>
      </c>
      <c r="O1485" s="44" t="str">
        <f t="shared" si="142"/>
        <v>28-Nov-1961</v>
      </c>
      <c r="P1485" s="29">
        <f t="shared" si="143"/>
        <v>62</v>
      </c>
    </row>
    <row r="1486" spans="2:16" ht="15.75" customHeight="1" x14ac:dyDescent="0.3">
      <c r="B1486" s="12" t="s">
        <v>3184</v>
      </c>
      <c r="C1486" s="27">
        <v>1961</v>
      </c>
      <c r="D1486" s="13" t="s">
        <v>8313</v>
      </c>
      <c r="E1486" s="27">
        <v>28</v>
      </c>
      <c r="F1486" s="27">
        <v>0</v>
      </c>
      <c r="G1486" s="43">
        <v>12574.05</v>
      </c>
      <c r="H1486" s="27" t="s">
        <v>8311</v>
      </c>
      <c r="I1486" s="27" t="s">
        <v>8314</v>
      </c>
      <c r="J1486" s="27" t="s">
        <v>8321</v>
      </c>
      <c r="K1486" s="13" t="str">
        <f t="shared" si="138"/>
        <v>Nov</v>
      </c>
      <c r="L1486" s="27">
        <f t="shared" si="139"/>
        <v>1961</v>
      </c>
      <c r="M1486" s="27" t="str">
        <f t="shared" si="140"/>
        <v>tier - 3</v>
      </c>
      <c r="N1486" s="27" t="str">
        <f t="shared" si="141"/>
        <v>tier - 1</v>
      </c>
      <c r="O1486" s="44" t="str">
        <f t="shared" si="142"/>
        <v>28-Nov-1961</v>
      </c>
      <c r="P1486" s="29">
        <f t="shared" si="143"/>
        <v>62</v>
      </c>
    </row>
    <row r="1487" spans="2:16" ht="15.75" customHeight="1" x14ac:dyDescent="0.3">
      <c r="B1487" s="12" t="s">
        <v>3181</v>
      </c>
      <c r="C1487" s="27">
        <v>1969</v>
      </c>
      <c r="D1487" s="13" t="s">
        <v>8313</v>
      </c>
      <c r="E1487" s="27">
        <v>26</v>
      </c>
      <c r="F1487" s="27">
        <v>0</v>
      </c>
      <c r="G1487" s="43">
        <v>12579.92</v>
      </c>
      <c r="H1487" s="27" t="s">
        <v>8311</v>
      </c>
      <c r="I1487" s="27" t="s">
        <v>8314</v>
      </c>
      <c r="J1487" s="27" t="s">
        <v>8328</v>
      </c>
      <c r="K1487" s="13" t="str">
        <f t="shared" si="138"/>
        <v>Nov</v>
      </c>
      <c r="L1487" s="27">
        <f t="shared" si="139"/>
        <v>1969</v>
      </c>
      <c r="M1487" s="27" t="str">
        <f t="shared" si="140"/>
        <v>tier - 3</v>
      </c>
      <c r="N1487" s="27" t="str">
        <f t="shared" si="141"/>
        <v>tier - 1</v>
      </c>
      <c r="O1487" s="44" t="str">
        <f t="shared" si="142"/>
        <v>26-Nov-1969</v>
      </c>
      <c r="P1487" s="29">
        <f t="shared" si="143"/>
        <v>54</v>
      </c>
    </row>
    <row r="1488" spans="2:16" ht="15.75" customHeight="1" x14ac:dyDescent="0.3">
      <c r="B1488" s="12" t="s">
        <v>3177</v>
      </c>
      <c r="C1488" s="27">
        <v>1970</v>
      </c>
      <c r="D1488" s="13" t="s">
        <v>8315</v>
      </c>
      <c r="E1488" s="27">
        <v>18</v>
      </c>
      <c r="F1488" s="27">
        <v>5</v>
      </c>
      <c r="G1488" s="43">
        <v>12592.53</v>
      </c>
      <c r="H1488" s="27" t="s">
        <v>8311</v>
      </c>
      <c r="I1488" s="27" t="s">
        <v>8310</v>
      </c>
      <c r="J1488" s="27" t="s">
        <v>8312</v>
      </c>
      <c r="K1488" s="13" t="str">
        <f t="shared" si="138"/>
        <v>Jun</v>
      </c>
      <c r="L1488" s="27">
        <f t="shared" si="139"/>
        <v>1970</v>
      </c>
      <c r="M1488" s="27" t="str">
        <f t="shared" si="140"/>
        <v>tier - 3</v>
      </c>
      <c r="N1488" s="27" t="str">
        <f t="shared" si="141"/>
        <v>tier - 2</v>
      </c>
      <c r="O1488" s="44" t="str">
        <f t="shared" si="142"/>
        <v>18-Jun-1970</v>
      </c>
      <c r="P1488" s="29">
        <f t="shared" si="143"/>
        <v>53</v>
      </c>
    </row>
    <row r="1489" spans="2:16" ht="15.75" customHeight="1" x14ac:dyDescent="0.3">
      <c r="B1489" s="12" t="s">
        <v>3174</v>
      </c>
      <c r="C1489" s="27">
        <v>1988</v>
      </c>
      <c r="D1489" s="13" t="s">
        <v>8319</v>
      </c>
      <c r="E1489" s="27">
        <v>11</v>
      </c>
      <c r="F1489" s="27">
        <v>3</v>
      </c>
      <c r="G1489" s="43">
        <v>12600.46</v>
      </c>
      <c r="H1489" s="27" t="s">
        <v>8311</v>
      </c>
      <c r="I1489" s="27" t="s">
        <v>8314</v>
      </c>
      <c r="J1489" s="27" t="s">
        <v>8330</v>
      </c>
      <c r="K1489" s="13" t="str">
        <f t="shared" si="138"/>
        <v>Aug</v>
      </c>
      <c r="L1489" s="27">
        <f t="shared" si="139"/>
        <v>1988</v>
      </c>
      <c r="M1489" s="27" t="str">
        <f t="shared" si="140"/>
        <v>tier - 3</v>
      </c>
      <c r="N1489" s="27" t="str">
        <f t="shared" si="141"/>
        <v>tier - 1</v>
      </c>
      <c r="O1489" s="44" t="str">
        <f t="shared" si="142"/>
        <v>11-Aug-1988</v>
      </c>
      <c r="P1489" s="29">
        <f t="shared" si="143"/>
        <v>35</v>
      </c>
    </row>
    <row r="1490" spans="2:16" ht="15.75" customHeight="1" x14ac:dyDescent="0.3">
      <c r="B1490" s="12" t="s">
        <v>3171</v>
      </c>
      <c r="C1490" s="27">
        <v>1998</v>
      </c>
      <c r="D1490" s="13" t="s">
        <v>8313</v>
      </c>
      <c r="E1490" s="27">
        <v>18</v>
      </c>
      <c r="F1490" s="27">
        <v>1</v>
      </c>
      <c r="G1490" s="43">
        <v>12609.89</v>
      </c>
      <c r="H1490" s="27" t="s">
        <v>8311</v>
      </c>
      <c r="I1490" s="27" t="s">
        <v>8311</v>
      </c>
      <c r="J1490" s="27" t="s">
        <v>8317</v>
      </c>
      <c r="K1490" s="13" t="str">
        <f t="shared" si="138"/>
        <v>Nov</v>
      </c>
      <c r="L1490" s="27">
        <f t="shared" si="139"/>
        <v>1998</v>
      </c>
      <c r="M1490" s="27" t="str">
        <f t="shared" si="140"/>
        <v>tier - 3</v>
      </c>
      <c r="N1490" s="27" t="str">
        <f t="shared" si="141"/>
        <v>tier - 3</v>
      </c>
      <c r="O1490" s="44" t="str">
        <f t="shared" si="142"/>
        <v>18-Nov-1998</v>
      </c>
      <c r="P1490" s="29">
        <f t="shared" si="143"/>
        <v>25</v>
      </c>
    </row>
    <row r="1491" spans="2:16" ht="15.75" customHeight="1" x14ac:dyDescent="0.3">
      <c r="B1491" s="12" t="s">
        <v>3167</v>
      </c>
      <c r="C1491" s="27">
        <v>1963</v>
      </c>
      <c r="D1491" s="13" t="s">
        <v>8319</v>
      </c>
      <c r="E1491" s="27">
        <v>19</v>
      </c>
      <c r="F1491" s="27">
        <v>0</v>
      </c>
      <c r="G1491" s="43">
        <v>12622.18</v>
      </c>
      <c r="H1491" s="27" t="s">
        <v>8311</v>
      </c>
      <c r="I1491" s="27" t="s">
        <v>8314</v>
      </c>
      <c r="J1491" s="27" t="s">
        <v>8317</v>
      </c>
      <c r="K1491" s="13" t="str">
        <f t="shared" si="138"/>
        <v>Aug</v>
      </c>
      <c r="L1491" s="27">
        <f t="shared" si="139"/>
        <v>1963</v>
      </c>
      <c r="M1491" s="27" t="str">
        <f t="shared" si="140"/>
        <v>tier - 3</v>
      </c>
      <c r="N1491" s="27" t="str">
        <f t="shared" si="141"/>
        <v>tier - 1</v>
      </c>
      <c r="O1491" s="44" t="str">
        <f t="shared" si="142"/>
        <v>19-Aug-1963</v>
      </c>
      <c r="P1491" s="29">
        <f t="shared" si="143"/>
        <v>60</v>
      </c>
    </row>
    <row r="1492" spans="2:16" ht="15.75" customHeight="1" x14ac:dyDescent="0.3">
      <c r="B1492" s="12" t="s">
        <v>3163</v>
      </c>
      <c r="C1492" s="27">
        <v>1970</v>
      </c>
      <c r="D1492" s="13" t="s">
        <v>8318</v>
      </c>
      <c r="E1492" s="27">
        <v>28</v>
      </c>
      <c r="F1492" s="27">
        <v>0</v>
      </c>
      <c r="G1492" s="43">
        <v>12624.74</v>
      </c>
      <c r="H1492" s="27" t="s">
        <v>8311</v>
      </c>
      <c r="I1492" s="27" t="s">
        <v>8314</v>
      </c>
      <c r="J1492" s="27" t="s">
        <v>8317</v>
      </c>
      <c r="K1492" s="13" t="str">
        <f t="shared" si="138"/>
        <v>Dec</v>
      </c>
      <c r="L1492" s="27">
        <f t="shared" si="139"/>
        <v>1970</v>
      </c>
      <c r="M1492" s="27" t="str">
        <f t="shared" si="140"/>
        <v>tier - 3</v>
      </c>
      <c r="N1492" s="27" t="str">
        <f t="shared" si="141"/>
        <v>tier - 1</v>
      </c>
      <c r="O1492" s="44" t="str">
        <f t="shared" si="142"/>
        <v>28-Dec-1970</v>
      </c>
      <c r="P1492" s="29">
        <f t="shared" si="143"/>
        <v>53</v>
      </c>
    </row>
    <row r="1493" spans="2:16" ht="15.75" customHeight="1" x14ac:dyDescent="0.3">
      <c r="B1493" s="12" t="s">
        <v>3159</v>
      </c>
      <c r="C1493" s="27">
        <v>1965</v>
      </c>
      <c r="D1493" s="13" t="s">
        <v>8320</v>
      </c>
      <c r="E1493" s="27">
        <v>4</v>
      </c>
      <c r="F1493" s="27">
        <v>2</v>
      </c>
      <c r="G1493" s="43">
        <v>12629.17</v>
      </c>
      <c r="H1493" s="27" t="s">
        <v>8311</v>
      </c>
      <c r="I1493" s="27" t="s">
        <v>8314</v>
      </c>
      <c r="J1493" s="27" t="s">
        <v>8312</v>
      </c>
      <c r="K1493" s="13" t="str">
        <f t="shared" si="138"/>
        <v>Oct</v>
      </c>
      <c r="L1493" s="27">
        <f t="shared" si="139"/>
        <v>1965</v>
      </c>
      <c r="M1493" s="27" t="str">
        <f t="shared" si="140"/>
        <v>tier - 3</v>
      </c>
      <c r="N1493" s="27" t="str">
        <f t="shared" si="141"/>
        <v>tier - 1</v>
      </c>
      <c r="O1493" s="44" t="str">
        <f t="shared" si="142"/>
        <v>4-Oct-1965</v>
      </c>
      <c r="P1493" s="29">
        <f t="shared" si="143"/>
        <v>58</v>
      </c>
    </row>
    <row r="1494" spans="2:16" ht="15.75" customHeight="1" x14ac:dyDescent="0.3">
      <c r="B1494" s="12" t="s">
        <v>3155</v>
      </c>
      <c r="C1494" s="27">
        <v>1962</v>
      </c>
      <c r="D1494" s="13" t="s">
        <v>8313</v>
      </c>
      <c r="E1494" s="27">
        <v>22</v>
      </c>
      <c r="F1494" s="27">
        <v>0</v>
      </c>
      <c r="G1494" s="43">
        <v>12629.9</v>
      </c>
      <c r="H1494" s="27" t="s">
        <v>8311</v>
      </c>
      <c r="I1494" s="27" t="s">
        <v>8311</v>
      </c>
      <c r="J1494" s="27" t="s">
        <v>8312</v>
      </c>
      <c r="K1494" s="13" t="str">
        <f t="shared" si="138"/>
        <v>Nov</v>
      </c>
      <c r="L1494" s="27">
        <f t="shared" si="139"/>
        <v>1962</v>
      </c>
      <c r="M1494" s="27" t="str">
        <f t="shared" si="140"/>
        <v>tier - 3</v>
      </c>
      <c r="N1494" s="27" t="str">
        <f t="shared" si="141"/>
        <v>tier - 3</v>
      </c>
      <c r="O1494" s="44" t="str">
        <f t="shared" si="142"/>
        <v>22-Nov-1962</v>
      </c>
      <c r="P1494" s="29">
        <f t="shared" si="143"/>
        <v>61</v>
      </c>
    </row>
    <row r="1495" spans="2:16" ht="15.75" customHeight="1" x14ac:dyDescent="0.3">
      <c r="B1495" s="12" t="s">
        <v>3153</v>
      </c>
      <c r="C1495" s="27">
        <v>1962</v>
      </c>
      <c r="D1495" s="13" t="s">
        <v>8309</v>
      </c>
      <c r="E1495" s="27">
        <v>22</v>
      </c>
      <c r="F1495" s="27">
        <v>0</v>
      </c>
      <c r="G1495" s="43">
        <v>12638.2</v>
      </c>
      <c r="H1495" s="27" t="s">
        <v>8311</v>
      </c>
      <c r="I1495" s="27" t="s">
        <v>8314</v>
      </c>
      <c r="J1495" s="27" t="s">
        <v>8321</v>
      </c>
      <c r="K1495" s="13" t="str">
        <f t="shared" si="138"/>
        <v>Jul</v>
      </c>
      <c r="L1495" s="27">
        <f t="shared" si="139"/>
        <v>1962</v>
      </c>
      <c r="M1495" s="27" t="str">
        <f t="shared" si="140"/>
        <v>tier - 3</v>
      </c>
      <c r="N1495" s="27" t="str">
        <f t="shared" si="141"/>
        <v>tier - 1</v>
      </c>
      <c r="O1495" s="44" t="str">
        <f t="shared" si="142"/>
        <v>22-Jul-1962</v>
      </c>
      <c r="P1495" s="29">
        <f t="shared" si="143"/>
        <v>61</v>
      </c>
    </row>
    <row r="1496" spans="2:16" ht="15.75" customHeight="1" x14ac:dyDescent="0.3">
      <c r="B1496" s="12" t="s">
        <v>3149</v>
      </c>
      <c r="C1496" s="27">
        <v>1972</v>
      </c>
      <c r="D1496" s="13" t="s">
        <v>8316</v>
      </c>
      <c r="E1496" s="27">
        <v>5</v>
      </c>
      <c r="F1496" s="27">
        <v>0</v>
      </c>
      <c r="G1496" s="43">
        <v>12640.24</v>
      </c>
      <c r="H1496" s="27" t="s">
        <v>8311</v>
      </c>
      <c r="I1496" s="27" t="s">
        <v>8314</v>
      </c>
      <c r="J1496" s="27" t="s">
        <v>8321</v>
      </c>
      <c r="K1496" s="13" t="str">
        <f t="shared" si="138"/>
        <v>Sep</v>
      </c>
      <c r="L1496" s="27">
        <f t="shared" si="139"/>
        <v>1972</v>
      </c>
      <c r="M1496" s="27" t="str">
        <f t="shared" si="140"/>
        <v>tier - 3</v>
      </c>
      <c r="N1496" s="27" t="str">
        <f t="shared" si="141"/>
        <v>tier - 1</v>
      </c>
      <c r="O1496" s="44" t="str">
        <f t="shared" si="142"/>
        <v>5-Sep-1972</v>
      </c>
      <c r="P1496" s="29">
        <f t="shared" si="143"/>
        <v>51</v>
      </c>
    </row>
    <row r="1497" spans="2:16" ht="15.75" customHeight="1" x14ac:dyDescent="0.3">
      <c r="B1497" s="12" t="s">
        <v>3146</v>
      </c>
      <c r="C1497" s="27">
        <v>1966</v>
      </c>
      <c r="D1497" s="13" t="s">
        <v>8318</v>
      </c>
      <c r="E1497" s="27">
        <v>17</v>
      </c>
      <c r="F1497" s="27">
        <v>2</v>
      </c>
      <c r="G1497" s="43">
        <v>12643.38</v>
      </c>
      <c r="H1497" s="27" t="s">
        <v>8311</v>
      </c>
      <c r="I1497" s="27" t="s">
        <v>8314</v>
      </c>
      <c r="J1497" s="27" t="s">
        <v>8317</v>
      </c>
      <c r="K1497" s="13" t="str">
        <f t="shared" si="138"/>
        <v>Dec</v>
      </c>
      <c r="L1497" s="27">
        <f t="shared" si="139"/>
        <v>1966</v>
      </c>
      <c r="M1497" s="27" t="str">
        <f t="shared" si="140"/>
        <v>tier - 3</v>
      </c>
      <c r="N1497" s="27" t="str">
        <f t="shared" si="141"/>
        <v>tier - 1</v>
      </c>
      <c r="O1497" s="44" t="str">
        <f t="shared" si="142"/>
        <v>17-Dec-1966</v>
      </c>
      <c r="P1497" s="29">
        <f t="shared" si="143"/>
        <v>57</v>
      </c>
    </row>
    <row r="1498" spans="2:16" ht="15.75" customHeight="1" x14ac:dyDescent="0.3">
      <c r="B1498" s="12" t="s">
        <v>3142</v>
      </c>
      <c r="C1498" s="27">
        <v>1962</v>
      </c>
      <c r="D1498" s="13" t="s">
        <v>8309</v>
      </c>
      <c r="E1498" s="27">
        <v>11</v>
      </c>
      <c r="F1498" s="27">
        <v>0</v>
      </c>
      <c r="G1498" s="43">
        <v>12644.59</v>
      </c>
      <c r="H1498" s="27" t="s">
        <v>8311</v>
      </c>
      <c r="I1498" s="27" t="s">
        <v>8310</v>
      </c>
      <c r="J1498" s="27" t="s">
        <v>8321</v>
      </c>
      <c r="K1498" s="13" t="str">
        <f t="shared" si="138"/>
        <v>Jul</v>
      </c>
      <c r="L1498" s="27">
        <f t="shared" si="139"/>
        <v>1962</v>
      </c>
      <c r="M1498" s="27" t="str">
        <f t="shared" si="140"/>
        <v>tier - 3</v>
      </c>
      <c r="N1498" s="27" t="str">
        <f t="shared" si="141"/>
        <v>tier - 2</v>
      </c>
      <c r="O1498" s="44" t="str">
        <f t="shared" si="142"/>
        <v>11-Jul-1962</v>
      </c>
      <c r="P1498" s="29">
        <f t="shared" si="143"/>
        <v>61</v>
      </c>
    </row>
    <row r="1499" spans="2:16" ht="15.75" customHeight="1" x14ac:dyDescent="0.3">
      <c r="B1499" s="12" t="s">
        <v>3138</v>
      </c>
      <c r="C1499" s="27">
        <v>1965</v>
      </c>
      <c r="D1499" s="13" t="s">
        <v>8316</v>
      </c>
      <c r="E1499" s="27">
        <v>14</v>
      </c>
      <c r="F1499" s="27">
        <v>2</v>
      </c>
      <c r="G1499" s="43">
        <v>12646.21</v>
      </c>
      <c r="H1499" s="27" t="s">
        <v>8311</v>
      </c>
      <c r="I1499" s="27" t="s">
        <v>8310</v>
      </c>
      <c r="J1499" s="27" t="s">
        <v>8321</v>
      </c>
      <c r="K1499" s="13" t="str">
        <f t="shared" si="138"/>
        <v>Sep</v>
      </c>
      <c r="L1499" s="27">
        <f t="shared" si="139"/>
        <v>1965</v>
      </c>
      <c r="M1499" s="27" t="str">
        <f t="shared" si="140"/>
        <v>tier - 3</v>
      </c>
      <c r="N1499" s="27" t="str">
        <f t="shared" si="141"/>
        <v>tier - 2</v>
      </c>
      <c r="O1499" s="44" t="str">
        <f t="shared" si="142"/>
        <v>14-Sep-1965</v>
      </c>
      <c r="P1499" s="29">
        <f t="shared" si="143"/>
        <v>58</v>
      </c>
    </row>
    <row r="1500" spans="2:16" ht="15.75" customHeight="1" x14ac:dyDescent="0.3">
      <c r="B1500" s="12" t="s">
        <v>3135</v>
      </c>
      <c r="C1500" s="27">
        <v>1962</v>
      </c>
      <c r="D1500" s="13" t="s">
        <v>8319</v>
      </c>
      <c r="E1500" s="27">
        <v>27</v>
      </c>
      <c r="F1500" s="27">
        <v>0</v>
      </c>
      <c r="G1500" s="43">
        <v>12648.7</v>
      </c>
      <c r="H1500" s="27" t="s">
        <v>8311</v>
      </c>
      <c r="I1500" s="27" t="s">
        <v>8310</v>
      </c>
      <c r="J1500" s="27" t="s">
        <v>8312</v>
      </c>
      <c r="K1500" s="13" t="str">
        <f t="shared" si="138"/>
        <v>Aug</v>
      </c>
      <c r="L1500" s="27">
        <f t="shared" si="139"/>
        <v>1962</v>
      </c>
      <c r="M1500" s="27" t="str">
        <f t="shared" si="140"/>
        <v>tier - 3</v>
      </c>
      <c r="N1500" s="27" t="str">
        <f t="shared" si="141"/>
        <v>tier - 2</v>
      </c>
      <c r="O1500" s="44" t="str">
        <f t="shared" si="142"/>
        <v>27-Aug-1962</v>
      </c>
      <c r="P1500" s="29">
        <f t="shared" si="143"/>
        <v>61</v>
      </c>
    </row>
    <row r="1501" spans="2:16" ht="15.75" customHeight="1" x14ac:dyDescent="0.3">
      <c r="B1501" s="12" t="s">
        <v>3133</v>
      </c>
      <c r="C1501" s="27">
        <v>1974</v>
      </c>
      <c r="D1501" s="13" t="s">
        <v>8316</v>
      </c>
      <c r="E1501" s="27">
        <v>24</v>
      </c>
      <c r="F1501" s="27">
        <v>0</v>
      </c>
      <c r="G1501" s="43">
        <v>12697.48</v>
      </c>
      <c r="H1501" s="27" t="s">
        <v>8311</v>
      </c>
      <c r="I1501" s="27" t="s">
        <v>8311</v>
      </c>
      <c r="J1501" s="27" t="s">
        <v>8332</v>
      </c>
      <c r="K1501" s="13" t="str">
        <f t="shared" si="138"/>
        <v>Sep</v>
      </c>
      <c r="L1501" s="27">
        <f t="shared" si="139"/>
        <v>1974</v>
      </c>
      <c r="M1501" s="27" t="str">
        <f t="shared" si="140"/>
        <v>tier - 3</v>
      </c>
      <c r="N1501" s="27" t="str">
        <f t="shared" si="141"/>
        <v>tier - 3</v>
      </c>
      <c r="O1501" s="44" t="str">
        <f t="shared" si="142"/>
        <v>24-Sep-1974</v>
      </c>
      <c r="P1501" s="29">
        <f t="shared" si="143"/>
        <v>49</v>
      </c>
    </row>
    <row r="1502" spans="2:16" ht="15.75" customHeight="1" x14ac:dyDescent="0.3">
      <c r="B1502" s="12" t="s">
        <v>3129</v>
      </c>
      <c r="C1502" s="27">
        <v>1992</v>
      </c>
      <c r="D1502" s="13" t="s">
        <v>8309</v>
      </c>
      <c r="E1502" s="27">
        <v>7</v>
      </c>
      <c r="F1502" s="27">
        <v>0</v>
      </c>
      <c r="G1502" s="43">
        <v>12699.56</v>
      </c>
      <c r="H1502" s="27" t="s">
        <v>8311</v>
      </c>
      <c r="I1502" s="27" t="s">
        <v>8310</v>
      </c>
      <c r="J1502" s="27" t="s">
        <v>8321</v>
      </c>
      <c r="K1502" s="13" t="str">
        <f t="shared" si="138"/>
        <v>Jul</v>
      </c>
      <c r="L1502" s="27">
        <f t="shared" si="139"/>
        <v>1992</v>
      </c>
      <c r="M1502" s="27" t="str">
        <f t="shared" si="140"/>
        <v>tier - 3</v>
      </c>
      <c r="N1502" s="27" t="str">
        <f t="shared" si="141"/>
        <v>tier - 2</v>
      </c>
      <c r="O1502" s="44" t="str">
        <f t="shared" si="142"/>
        <v>7-Jul-1992</v>
      </c>
      <c r="P1502" s="29">
        <f t="shared" si="143"/>
        <v>31</v>
      </c>
    </row>
    <row r="1503" spans="2:16" ht="15.75" customHeight="1" x14ac:dyDescent="0.3">
      <c r="B1503" s="12" t="s">
        <v>3126</v>
      </c>
      <c r="C1503" s="27">
        <v>1964</v>
      </c>
      <c r="D1503" s="13" t="s">
        <v>8313</v>
      </c>
      <c r="E1503" s="27">
        <v>28</v>
      </c>
      <c r="F1503" s="27">
        <v>0</v>
      </c>
      <c r="G1503" s="43">
        <v>12700.63</v>
      </c>
      <c r="H1503" s="27" t="s">
        <v>8311</v>
      </c>
      <c r="I1503" s="27" t="s">
        <v>8311</v>
      </c>
      <c r="J1503" s="27" t="s">
        <v>8321</v>
      </c>
      <c r="K1503" s="13" t="str">
        <f t="shared" si="138"/>
        <v>Nov</v>
      </c>
      <c r="L1503" s="27">
        <f t="shared" si="139"/>
        <v>1964</v>
      </c>
      <c r="M1503" s="27" t="str">
        <f t="shared" si="140"/>
        <v>tier - 3</v>
      </c>
      <c r="N1503" s="27" t="str">
        <f t="shared" si="141"/>
        <v>tier - 3</v>
      </c>
      <c r="O1503" s="44" t="str">
        <f t="shared" si="142"/>
        <v>28-Nov-1964</v>
      </c>
      <c r="P1503" s="29">
        <f t="shared" si="143"/>
        <v>59</v>
      </c>
    </row>
    <row r="1504" spans="2:16" ht="15.75" customHeight="1" x14ac:dyDescent="0.3">
      <c r="B1504" s="12" t="s">
        <v>3122</v>
      </c>
      <c r="C1504" s="27">
        <v>1970</v>
      </c>
      <c r="D1504" s="13" t="s">
        <v>8309</v>
      </c>
      <c r="E1504" s="27">
        <v>8</v>
      </c>
      <c r="F1504" s="27">
        <v>0</v>
      </c>
      <c r="G1504" s="43">
        <v>12713</v>
      </c>
      <c r="H1504" s="27" t="s">
        <v>8311</v>
      </c>
      <c r="I1504" s="27" t="s">
        <v>8314</v>
      </c>
      <c r="J1504" s="27" t="s">
        <v>8321</v>
      </c>
      <c r="K1504" s="13" t="str">
        <f t="shared" si="138"/>
        <v>Jul</v>
      </c>
      <c r="L1504" s="27">
        <f t="shared" si="139"/>
        <v>1970</v>
      </c>
      <c r="M1504" s="27" t="str">
        <f t="shared" si="140"/>
        <v>tier - 3</v>
      </c>
      <c r="N1504" s="27" t="str">
        <f t="shared" si="141"/>
        <v>tier - 1</v>
      </c>
      <c r="O1504" s="44" t="str">
        <f t="shared" si="142"/>
        <v>8-Jul-1970</v>
      </c>
      <c r="P1504" s="29">
        <f t="shared" si="143"/>
        <v>53</v>
      </c>
    </row>
    <row r="1505" spans="2:16" ht="15.75" customHeight="1" x14ac:dyDescent="0.3">
      <c r="B1505" s="12" t="s">
        <v>3119</v>
      </c>
      <c r="C1505" s="27">
        <v>1988</v>
      </c>
      <c r="D1505" s="13" t="s">
        <v>8309</v>
      </c>
      <c r="E1505" s="27">
        <v>17</v>
      </c>
      <c r="F1505" s="27">
        <v>3</v>
      </c>
      <c r="G1505" s="43">
        <v>12718.21</v>
      </c>
      <c r="H1505" s="27" t="s">
        <v>8311</v>
      </c>
      <c r="I1505" s="27" t="s">
        <v>8314</v>
      </c>
      <c r="J1505" s="27" t="s">
        <v>8335</v>
      </c>
      <c r="K1505" s="13" t="str">
        <f t="shared" si="138"/>
        <v>Jul</v>
      </c>
      <c r="L1505" s="27">
        <f t="shared" si="139"/>
        <v>1988</v>
      </c>
      <c r="M1505" s="27" t="str">
        <f t="shared" si="140"/>
        <v>tier - 3</v>
      </c>
      <c r="N1505" s="27" t="str">
        <f t="shared" si="141"/>
        <v>tier - 1</v>
      </c>
      <c r="O1505" s="44" t="str">
        <f t="shared" si="142"/>
        <v>17-Jul-1988</v>
      </c>
      <c r="P1505" s="29">
        <f t="shared" si="143"/>
        <v>35</v>
      </c>
    </row>
    <row r="1506" spans="2:16" ht="15.75" customHeight="1" x14ac:dyDescent="0.3">
      <c r="B1506" s="12" t="s">
        <v>3115</v>
      </c>
      <c r="C1506" s="27">
        <v>1962</v>
      </c>
      <c r="D1506" s="13" t="s">
        <v>8316</v>
      </c>
      <c r="E1506" s="27">
        <v>2</v>
      </c>
      <c r="F1506" s="27">
        <v>0</v>
      </c>
      <c r="G1506" s="43">
        <v>12731</v>
      </c>
      <c r="H1506" s="27" t="s">
        <v>8311</v>
      </c>
      <c r="I1506" s="27" t="s">
        <v>8311</v>
      </c>
      <c r="J1506" s="27" t="s">
        <v>8326</v>
      </c>
      <c r="K1506" s="13" t="str">
        <f t="shared" si="138"/>
        <v>Sep</v>
      </c>
      <c r="L1506" s="27">
        <f t="shared" si="139"/>
        <v>1962</v>
      </c>
      <c r="M1506" s="27" t="str">
        <f t="shared" si="140"/>
        <v>tier - 3</v>
      </c>
      <c r="N1506" s="27" t="str">
        <f t="shared" si="141"/>
        <v>tier - 3</v>
      </c>
      <c r="O1506" s="44" t="str">
        <f t="shared" si="142"/>
        <v>2-Sep-1962</v>
      </c>
      <c r="P1506" s="29">
        <f t="shared" si="143"/>
        <v>61</v>
      </c>
    </row>
    <row r="1507" spans="2:16" ht="15.75" customHeight="1" x14ac:dyDescent="0.3">
      <c r="B1507" s="12" t="s">
        <v>3111</v>
      </c>
      <c r="C1507" s="27">
        <v>1962</v>
      </c>
      <c r="D1507" s="13" t="s">
        <v>8320</v>
      </c>
      <c r="E1507" s="27">
        <v>1</v>
      </c>
      <c r="F1507" s="27">
        <v>0</v>
      </c>
      <c r="G1507" s="43">
        <v>12741.17</v>
      </c>
      <c r="H1507" s="27" t="s">
        <v>8311</v>
      </c>
      <c r="I1507" s="27" t="s">
        <v>8314</v>
      </c>
      <c r="J1507" s="27" t="s">
        <v>8333</v>
      </c>
      <c r="K1507" s="13" t="str">
        <f t="shared" si="138"/>
        <v>Oct</v>
      </c>
      <c r="L1507" s="27">
        <f t="shared" si="139"/>
        <v>1962</v>
      </c>
      <c r="M1507" s="27" t="str">
        <f t="shared" si="140"/>
        <v>tier - 3</v>
      </c>
      <c r="N1507" s="27" t="str">
        <f t="shared" si="141"/>
        <v>tier - 1</v>
      </c>
      <c r="O1507" s="44" t="str">
        <f t="shared" si="142"/>
        <v>1-Oct-1962</v>
      </c>
      <c r="P1507" s="29">
        <f t="shared" si="143"/>
        <v>61</v>
      </c>
    </row>
    <row r="1508" spans="2:16" ht="15.75" customHeight="1" x14ac:dyDescent="0.3">
      <c r="B1508" s="12" t="s">
        <v>3108</v>
      </c>
      <c r="C1508" s="27">
        <v>1975</v>
      </c>
      <c r="D1508" s="13" t="s">
        <v>8316</v>
      </c>
      <c r="E1508" s="27">
        <v>25</v>
      </c>
      <c r="F1508" s="27">
        <v>1</v>
      </c>
      <c r="G1508" s="43">
        <v>12770.27</v>
      </c>
      <c r="H1508" s="27" t="s">
        <v>8311</v>
      </c>
      <c r="I1508" s="27" t="s">
        <v>8311</v>
      </c>
      <c r="J1508" s="27" t="s">
        <v>8332</v>
      </c>
      <c r="K1508" s="13" t="str">
        <f t="shared" si="138"/>
        <v>Sep</v>
      </c>
      <c r="L1508" s="27">
        <f t="shared" si="139"/>
        <v>1975</v>
      </c>
      <c r="M1508" s="27" t="str">
        <f t="shared" si="140"/>
        <v>tier - 3</v>
      </c>
      <c r="N1508" s="27" t="str">
        <f t="shared" si="141"/>
        <v>tier - 3</v>
      </c>
      <c r="O1508" s="44" t="str">
        <f t="shared" si="142"/>
        <v>25-Sep-1975</v>
      </c>
      <c r="P1508" s="29">
        <f t="shared" si="143"/>
        <v>48</v>
      </c>
    </row>
    <row r="1509" spans="2:16" ht="15.75" customHeight="1" x14ac:dyDescent="0.3">
      <c r="B1509" s="12" t="s">
        <v>3104</v>
      </c>
      <c r="C1509" s="27">
        <v>1972</v>
      </c>
      <c r="D1509" s="13" t="s">
        <v>8320</v>
      </c>
      <c r="E1509" s="27">
        <v>7</v>
      </c>
      <c r="F1509" s="27">
        <v>0</v>
      </c>
      <c r="G1509" s="43">
        <v>12776.05</v>
      </c>
      <c r="H1509" s="27" t="s">
        <v>8311</v>
      </c>
      <c r="I1509" s="27" t="s">
        <v>8311</v>
      </c>
      <c r="J1509" s="27" t="s">
        <v>8335</v>
      </c>
      <c r="K1509" s="13" t="str">
        <f t="shared" si="138"/>
        <v>Oct</v>
      </c>
      <c r="L1509" s="27">
        <f t="shared" si="139"/>
        <v>1972</v>
      </c>
      <c r="M1509" s="27" t="str">
        <f t="shared" si="140"/>
        <v>tier - 3</v>
      </c>
      <c r="N1509" s="27" t="str">
        <f t="shared" si="141"/>
        <v>tier - 3</v>
      </c>
      <c r="O1509" s="44" t="str">
        <f t="shared" si="142"/>
        <v>7-Oct-1972</v>
      </c>
      <c r="P1509" s="29">
        <f t="shared" si="143"/>
        <v>51</v>
      </c>
    </row>
    <row r="1510" spans="2:16" ht="15.75" customHeight="1" x14ac:dyDescent="0.3">
      <c r="B1510" s="12" t="s">
        <v>3101</v>
      </c>
      <c r="C1510" s="27">
        <v>1963</v>
      </c>
      <c r="D1510" s="13" t="s">
        <v>8318</v>
      </c>
      <c r="E1510" s="27">
        <v>5</v>
      </c>
      <c r="F1510" s="27">
        <v>0</v>
      </c>
      <c r="G1510" s="43">
        <v>12788.03</v>
      </c>
      <c r="H1510" s="27" t="s">
        <v>8311</v>
      </c>
      <c r="I1510" s="27" t="s">
        <v>8311</v>
      </c>
      <c r="J1510" s="27" t="s">
        <v>8328</v>
      </c>
      <c r="K1510" s="13" t="str">
        <f t="shared" si="138"/>
        <v>Dec</v>
      </c>
      <c r="L1510" s="27">
        <f t="shared" si="139"/>
        <v>1963</v>
      </c>
      <c r="M1510" s="27" t="str">
        <f t="shared" si="140"/>
        <v>tier - 3</v>
      </c>
      <c r="N1510" s="27" t="str">
        <f t="shared" si="141"/>
        <v>tier - 3</v>
      </c>
      <c r="O1510" s="44" t="str">
        <f t="shared" si="142"/>
        <v>5-Dec-1963</v>
      </c>
      <c r="P1510" s="29">
        <f t="shared" si="143"/>
        <v>60</v>
      </c>
    </row>
    <row r="1511" spans="2:16" ht="15.75" customHeight="1" x14ac:dyDescent="0.3">
      <c r="B1511" s="12" t="s">
        <v>3098</v>
      </c>
      <c r="C1511" s="27">
        <v>1983</v>
      </c>
      <c r="D1511" s="13" t="s">
        <v>8320</v>
      </c>
      <c r="E1511" s="27">
        <v>29</v>
      </c>
      <c r="F1511" s="27">
        <v>3</v>
      </c>
      <c r="G1511" s="43">
        <v>12788.18</v>
      </c>
      <c r="H1511" s="27" t="s">
        <v>8311</v>
      </c>
      <c r="I1511" s="27" t="s">
        <v>8314</v>
      </c>
      <c r="J1511" s="27" t="s">
        <v>8335</v>
      </c>
      <c r="K1511" s="13" t="str">
        <f t="shared" si="138"/>
        <v>Oct</v>
      </c>
      <c r="L1511" s="27">
        <f t="shared" si="139"/>
        <v>1983</v>
      </c>
      <c r="M1511" s="27" t="str">
        <f t="shared" si="140"/>
        <v>tier - 3</v>
      </c>
      <c r="N1511" s="27" t="str">
        <f t="shared" si="141"/>
        <v>tier - 1</v>
      </c>
      <c r="O1511" s="44" t="str">
        <f t="shared" si="142"/>
        <v>29-Oct-1983</v>
      </c>
      <c r="P1511" s="29">
        <f t="shared" si="143"/>
        <v>40</v>
      </c>
    </row>
    <row r="1512" spans="2:16" ht="15.75" customHeight="1" x14ac:dyDescent="0.3">
      <c r="B1512" s="12" t="s">
        <v>3094</v>
      </c>
      <c r="C1512" s="27">
        <v>1978</v>
      </c>
      <c r="D1512" s="13" t="s">
        <v>8309</v>
      </c>
      <c r="E1512" s="27">
        <v>24</v>
      </c>
      <c r="F1512" s="27">
        <v>0</v>
      </c>
      <c r="G1512" s="43">
        <v>12797.21</v>
      </c>
      <c r="H1512" s="27" t="s">
        <v>8311</v>
      </c>
      <c r="I1512" s="27" t="s">
        <v>8314</v>
      </c>
      <c r="J1512" s="27" t="s">
        <v>8329</v>
      </c>
      <c r="K1512" s="13" t="str">
        <f t="shared" si="138"/>
        <v>Jul</v>
      </c>
      <c r="L1512" s="27">
        <f t="shared" si="139"/>
        <v>1978</v>
      </c>
      <c r="M1512" s="27" t="str">
        <f t="shared" si="140"/>
        <v>tier - 3</v>
      </c>
      <c r="N1512" s="27" t="str">
        <f t="shared" si="141"/>
        <v>tier - 1</v>
      </c>
      <c r="O1512" s="44" t="str">
        <f t="shared" si="142"/>
        <v>24-Jul-1978</v>
      </c>
      <c r="P1512" s="29">
        <f t="shared" si="143"/>
        <v>45</v>
      </c>
    </row>
    <row r="1513" spans="2:16" ht="15.75" customHeight="1" x14ac:dyDescent="0.3">
      <c r="B1513" s="12" t="s">
        <v>3090</v>
      </c>
      <c r="C1513" s="27">
        <v>1963</v>
      </c>
      <c r="D1513" s="13" t="s">
        <v>8309</v>
      </c>
      <c r="E1513" s="27">
        <v>20</v>
      </c>
      <c r="F1513" s="27">
        <v>0</v>
      </c>
      <c r="G1513" s="43">
        <v>12815.44</v>
      </c>
      <c r="H1513" s="27" t="s">
        <v>8311</v>
      </c>
      <c r="I1513" s="27" t="s">
        <v>8311</v>
      </c>
      <c r="J1513" s="27" t="s">
        <v>8329</v>
      </c>
      <c r="K1513" s="13" t="str">
        <f t="shared" si="138"/>
        <v>Jul</v>
      </c>
      <c r="L1513" s="27">
        <f t="shared" si="139"/>
        <v>1963</v>
      </c>
      <c r="M1513" s="27" t="str">
        <f t="shared" si="140"/>
        <v>tier - 3</v>
      </c>
      <c r="N1513" s="27" t="str">
        <f t="shared" si="141"/>
        <v>tier - 3</v>
      </c>
      <c r="O1513" s="44" t="str">
        <f t="shared" si="142"/>
        <v>20-Jul-1963</v>
      </c>
      <c r="P1513" s="29">
        <f t="shared" si="143"/>
        <v>60</v>
      </c>
    </row>
    <row r="1514" spans="2:16" ht="15.75" customHeight="1" x14ac:dyDescent="0.3">
      <c r="B1514" s="12" t="s">
        <v>3086</v>
      </c>
      <c r="C1514" s="27">
        <v>1967</v>
      </c>
      <c r="D1514" s="13" t="s">
        <v>8316</v>
      </c>
      <c r="E1514" s="27">
        <v>25</v>
      </c>
      <c r="F1514" s="27">
        <v>0</v>
      </c>
      <c r="G1514" s="43">
        <v>12823.25</v>
      </c>
      <c r="H1514" s="27" t="s">
        <v>8311</v>
      </c>
      <c r="I1514" s="27" t="s">
        <v>8311</v>
      </c>
      <c r="J1514" s="27" t="s">
        <v>8332</v>
      </c>
      <c r="K1514" s="13" t="str">
        <f t="shared" si="138"/>
        <v>Sep</v>
      </c>
      <c r="L1514" s="27">
        <f t="shared" si="139"/>
        <v>1967</v>
      </c>
      <c r="M1514" s="27" t="str">
        <f t="shared" si="140"/>
        <v>tier - 3</v>
      </c>
      <c r="N1514" s="27" t="str">
        <f t="shared" si="141"/>
        <v>tier - 3</v>
      </c>
      <c r="O1514" s="44" t="str">
        <f t="shared" si="142"/>
        <v>25-Sep-1967</v>
      </c>
      <c r="P1514" s="29">
        <f t="shared" si="143"/>
        <v>56</v>
      </c>
    </row>
    <row r="1515" spans="2:16" ht="15.75" customHeight="1" x14ac:dyDescent="0.3">
      <c r="B1515" s="12" t="s">
        <v>3083</v>
      </c>
      <c r="C1515" s="27">
        <v>2004</v>
      </c>
      <c r="D1515" s="13" t="s">
        <v>8313</v>
      </c>
      <c r="E1515" s="27">
        <v>9</v>
      </c>
      <c r="F1515" s="27">
        <v>2</v>
      </c>
      <c r="G1515" s="43">
        <v>12829.46</v>
      </c>
      <c r="H1515" s="27" t="s">
        <v>8311</v>
      </c>
      <c r="I1515" s="27" t="s">
        <v>8311</v>
      </c>
      <c r="J1515" s="27" t="s">
        <v>8326</v>
      </c>
      <c r="K1515" s="13" t="str">
        <f t="shared" si="138"/>
        <v>Nov</v>
      </c>
      <c r="L1515" s="27">
        <f t="shared" si="139"/>
        <v>2004</v>
      </c>
      <c r="M1515" s="27" t="str">
        <f t="shared" si="140"/>
        <v>tier - 3</v>
      </c>
      <c r="N1515" s="27" t="str">
        <f t="shared" si="141"/>
        <v>tier - 3</v>
      </c>
      <c r="O1515" s="44" t="str">
        <f t="shared" si="142"/>
        <v>9-Nov-2004</v>
      </c>
      <c r="P1515" s="29">
        <f t="shared" si="143"/>
        <v>19</v>
      </c>
    </row>
    <row r="1516" spans="2:16" ht="15.75" customHeight="1" x14ac:dyDescent="0.3">
      <c r="B1516" s="12" t="s">
        <v>3080</v>
      </c>
      <c r="C1516" s="27">
        <v>1993</v>
      </c>
      <c r="D1516" s="13" t="s">
        <v>8316</v>
      </c>
      <c r="E1516" s="27">
        <v>27</v>
      </c>
      <c r="F1516" s="27">
        <v>0</v>
      </c>
      <c r="G1516" s="43">
        <v>12847.24</v>
      </c>
      <c r="H1516" s="27" t="s">
        <v>8311</v>
      </c>
      <c r="I1516" s="27" t="s">
        <v>8310</v>
      </c>
      <c r="J1516" s="27" t="s">
        <v>8317</v>
      </c>
      <c r="K1516" s="13" t="str">
        <f t="shared" si="138"/>
        <v>Sep</v>
      </c>
      <c r="L1516" s="27">
        <f t="shared" si="139"/>
        <v>1993</v>
      </c>
      <c r="M1516" s="27" t="str">
        <f t="shared" si="140"/>
        <v>tier - 3</v>
      </c>
      <c r="N1516" s="27" t="str">
        <f t="shared" si="141"/>
        <v>tier - 2</v>
      </c>
      <c r="O1516" s="44" t="str">
        <f t="shared" si="142"/>
        <v>27-Sep-1993</v>
      </c>
      <c r="P1516" s="29">
        <f t="shared" si="143"/>
        <v>30</v>
      </c>
    </row>
    <row r="1517" spans="2:16" ht="15.75" customHeight="1" x14ac:dyDescent="0.3">
      <c r="B1517" s="12" t="s">
        <v>3076</v>
      </c>
      <c r="C1517" s="27">
        <v>1973</v>
      </c>
      <c r="D1517" s="13" t="s">
        <v>8316</v>
      </c>
      <c r="E1517" s="27">
        <v>22</v>
      </c>
      <c r="F1517" s="27">
        <v>0</v>
      </c>
      <c r="G1517" s="43">
        <v>12852.37</v>
      </c>
      <c r="H1517" s="27" t="s">
        <v>8311</v>
      </c>
      <c r="I1517" s="27" t="s">
        <v>8314</v>
      </c>
      <c r="J1517" s="27" t="s">
        <v>8317</v>
      </c>
      <c r="K1517" s="13" t="str">
        <f t="shared" si="138"/>
        <v>Sep</v>
      </c>
      <c r="L1517" s="27">
        <f t="shared" si="139"/>
        <v>1973</v>
      </c>
      <c r="M1517" s="27" t="str">
        <f t="shared" si="140"/>
        <v>tier - 3</v>
      </c>
      <c r="N1517" s="27" t="str">
        <f t="shared" si="141"/>
        <v>tier - 1</v>
      </c>
      <c r="O1517" s="44" t="str">
        <f t="shared" si="142"/>
        <v>22-Sep-1973</v>
      </c>
      <c r="P1517" s="29">
        <f t="shared" si="143"/>
        <v>50</v>
      </c>
    </row>
    <row r="1518" spans="2:16" ht="15.75" customHeight="1" x14ac:dyDescent="0.3">
      <c r="B1518" s="12" t="s">
        <v>3072</v>
      </c>
      <c r="C1518" s="27">
        <v>1963</v>
      </c>
      <c r="D1518" s="13" t="s">
        <v>8316</v>
      </c>
      <c r="E1518" s="27">
        <v>27</v>
      </c>
      <c r="F1518" s="27">
        <v>0</v>
      </c>
      <c r="G1518" s="43">
        <v>12856.84</v>
      </c>
      <c r="H1518" s="27" t="s">
        <v>8311</v>
      </c>
      <c r="I1518" s="27" t="s">
        <v>8311</v>
      </c>
      <c r="J1518" s="27" t="s">
        <v>8332</v>
      </c>
      <c r="K1518" s="13" t="str">
        <f t="shared" si="138"/>
        <v>Sep</v>
      </c>
      <c r="L1518" s="27">
        <f t="shared" si="139"/>
        <v>1963</v>
      </c>
      <c r="M1518" s="27" t="str">
        <f t="shared" si="140"/>
        <v>tier - 3</v>
      </c>
      <c r="N1518" s="27" t="str">
        <f t="shared" si="141"/>
        <v>tier - 3</v>
      </c>
      <c r="O1518" s="44" t="str">
        <f t="shared" si="142"/>
        <v>27-Sep-1963</v>
      </c>
      <c r="P1518" s="29">
        <f t="shared" si="143"/>
        <v>60</v>
      </c>
    </row>
    <row r="1519" spans="2:16" ht="15.75" customHeight="1" x14ac:dyDescent="0.3">
      <c r="B1519" s="12" t="s">
        <v>3069</v>
      </c>
      <c r="C1519" s="27">
        <v>1984</v>
      </c>
      <c r="D1519" s="13" t="s">
        <v>8319</v>
      </c>
      <c r="E1519" s="27">
        <v>6</v>
      </c>
      <c r="F1519" s="27">
        <v>3</v>
      </c>
      <c r="G1519" s="43">
        <v>12870.31</v>
      </c>
      <c r="H1519" s="27" t="s">
        <v>8311</v>
      </c>
      <c r="I1519" s="27" t="s">
        <v>8311</v>
      </c>
      <c r="J1519" s="27" t="s">
        <v>8317</v>
      </c>
      <c r="K1519" s="13" t="str">
        <f t="shared" si="138"/>
        <v>Aug</v>
      </c>
      <c r="L1519" s="27">
        <f t="shared" si="139"/>
        <v>1984</v>
      </c>
      <c r="M1519" s="27" t="str">
        <f t="shared" si="140"/>
        <v>tier - 3</v>
      </c>
      <c r="N1519" s="27" t="str">
        <f t="shared" si="141"/>
        <v>tier - 3</v>
      </c>
      <c r="O1519" s="44" t="str">
        <f t="shared" si="142"/>
        <v>6-Aug-1984</v>
      </c>
      <c r="P1519" s="29">
        <f t="shared" si="143"/>
        <v>39</v>
      </c>
    </row>
    <row r="1520" spans="2:16" ht="15.75" customHeight="1" x14ac:dyDescent="0.3">
      <c r="B1520" s="12" t="s">
        <v>3065</v>
      </c>
      <c r="C1520" s="27">
        <v>2004</v>
      </c>
      <c r="D1520" s="13" t="s">
        <v>8309</v>
      </c>
      <c r="E1520" s="27">
        <v>9</v>
      </c>
      <c r="F1520" s="27">
        <v>0</v>
      </c>
      <c r="G1520" s="43">
        <v>12890.06</v>
      </c>
      <c r="H1520" s="27" t="s">
        <v>8311</v>
      </c>
      <c r="I1520" s="27" t="s">
        <v>8314</v>
      </c>
      <c r="J1520" s="27" t="s">
        <v>8325</v>
      </c>
      <c r="K1520" s="13" t="str">
        <f t="shared" si="138"/>
        <v>Jul</v>
      </c>
      <c r="L1520" s="27">
        <f t="shared" si="139"/>
        <v>2004</v>
      </c>
      <c r="M1520" s="27" t="str">
        <f t="shared" si="140"/>
        <v>tier - 3</v>
      </c>
      <c r="N1520" s="27" t="str">
        <f t="shared" si="141"/>
        <v>tier - 1</v>
      </c>
      <c r="O1520" s="44" t="str">
        <f t="shared" si="142"/>
        <v>9-Jul-2004</v>
      </c>
      <c r="P1520" s="29">
        <f t="shared" si="143"/>
        <v>19</v>
      </c>
    </row>
    <row r="1521" spans="2:16" ht="15.75" customHeight="1" x14ac:dyDescent="0.3">
      <c r="B1521" s="12" t="s">
        <v>3063</v>
      </c>
      <c r="C1521" s="27">
        <v>1963</v>
      </c>
      <c r="D1521" s="13" t="s">
        <v>8319</v>
      </c>
      <c r="E1521" s="27">
        <v>16</v>
      </c>
      <c r="F1521" s="27">
        <v>1</v>
      </c>
      <c r="G1521" s="43">
        <v>12913.99</v>
      </c>
      <c r="H1521" s="27" t="s">
        <v>8311</v>
      </c>
      <c r="I1521" s="27" t="s">
        <v>8310</v>
      </c>
      <c r="J1521" s="27" t="s">
        <v>8326</v>
      </c>
      <c r="K1521" s="13" t="str">
        <f t="shared" si="138"/>
        <v>Aug</v>
      </c>
      <c r="L1521" s="27">
        <f t="shared" si="139"/>
        <v>1963</v>
      </c>
      <c r="M1521" s="27" t="str">
        <f t="shared" si="140"/>
        <v>tier - 3</v>
      </c>
      <c r="N1521" s="27" t="str">
        <f t="shared" si="141"/>
        <v>tier - 2</v>
      </c>
      <c r="O1521" s="44" t="str">
        <f t="shared" si="142"/>
        <v>16-Aug-1963</v>
      </c>
      <c r="P1521" s="29">
        <f t="shared" si="143"/>
        <v>60</v>
      </c>
    </row>
    <row r="1522" spans="2:16" ht="15.75" customHeight="1" x14ac:dyDescent="0.3">
      <c r="B1522" s="12" t="s">
        <v>3059</v>
      </c>
      <c r="C1522" s="27">
        <v>1963</v>
      </c>
      <c r="D1522" s="13" t="s">
        <v>8316</v>
      </c>
      <c r="E1522" s="27">
        <v>1</v>
      </c>
      <c r="F1522" s="27">
        <v>2</v>
      </c>
      <c r="G1522" s="43">
        <v>12925.89</v>
      </c>
      <c r="H1522" s="27" t="s">
        <v>8311</v>
      </c>
      <c r="I1522" s="27" t="s">
        <v>8310</v>
      </c>
      <c r="J1522" s="27" t="s">
        <v>8312</v>
      </c>
      <c r="K1522" s="13" t="str">
        <f t="shared" si="138"/>
        <v>Sep</v>
      </c>
      <c r="L1522" s="27">
        <f t="shared" si="139"/>
        <v>1963</v>
      </c>
      <c r="M1522" s="27" t="str">
        <f t="shared" si="140"/>
        <v>tier - 3</v>
      </c>
      <c r="N1522" s="27" t="str">
        <f t="shared" si="141"/>
        <v>tier - 2</v>
      </c>
      <c r="O1522" s="44" t="str">
        <f t="shared" si="142"/>
        <v>1-Sep-1963</v>
      </c>
      <c r="P1522" s="29">
        <f t="shared" si="143"/>
        <v>60</v>
      </c>
    </row>
    <row r="1523" spans="2:16" ht="15.75" customHeight="1" x14ac:dyDescent="0.3">
      <c r="B1523" s="12" t="s">
        <v>3055</v>
      </c>
      <c r="C1523" s="27">
        <v>1963</v>
      </c>
      <c r="D1523" s="13" t="s">
        <v>8319</v>
      </c>
      <c r="E1523" s="27">
        <v>14</v>
      </c>
      <c r="F1523" s="27">
        <v>2</v>
      </c>
      <c r="G1523" s="43">
        <v>12928.79</v>
      </c>
      <c r="H1523" s="27" t="s">
        <v>8311</v>
      </c>
      <c r="I1523" s="27" t="s">
        <v>8310</v>
      </c>
      <c r="J1523" s="27" t="s">
        <v>8312</v>
      </c>
      <c r="K1523" s="13" t="str">
        <f t="shared" si="138"/>
        <v>Aug</v>
      </c>
      <c r="L1523" s="27">
        <f t="shared" si="139"/>
        <v>1963</v>
      </c>
      <c r="M1523" s="27" t="str">
        <f t="shared" si="140"/>
        <v>tier - 3</v>
      </c>
      <c r="N1523" s="27" t="str">
        <f t="shared" si="141"/>
        <v>tier - 2</v>
      </c>
      <c r="O1523" s="44" t="str">
        <f t="shared" si="142"/>
        <v>14-Aug-1963</v>
      </c>
      <c r="P1523" s="29">
        <f t="shared" si="143"/>
        <v>60</v>
      </c>
    </row>
    <row r="1524" spans="2:16" ht="15.75" customHeight="1" x14ac:dyDescent="0.3">
      <c r="B1524" s="12" t="s">
        <v>3051</v>
      </c>
      <c r="C1524" s="27">
        <v>1966</v>
      </c>
      <c r="D1524" s="13" t="s">
        <v>8318</v>
      </c>
      <c r="E1524" s="27">
        <v>22</v>
      </c>
      <c r="F1524" s="27">
        <v>4</v>
      </c>
      <c r="G1524" s="43">
        <v>12949.16</v>
      </c>
      <c r="H1524" s="27" t="s">
        <v>8311</v>
      </c>
      <c r="I1524" s="27" t="s">
        <v>8311</v>
      </c>
      <c r="J1524" s="27" t="s">
        <v>8312</v>
      </c>
      <c r="K1524" s="13" t="str">
        <f t="shared" si="138"/>
        <v>Dec</v>
      </c>
      <c r="L1524" s="27">
        <f t="shared" si="139"/>
        <v>1966</v>
      </c>
      <c r="M1524" s="27" t="str">
        <f t="shared" si="140"/>
        <v>tier - 3</v>
      </c>
      <c r="N1524" s="27" t="str">
        <f t="shared" si="141"/>
        <v>tier - 3</v>
      </c>
      <c r="O1524" s="44" t="str">
        <f t="shared" si="142"/>
        <v>22-Dec-1966</v>
      </c>
      <c r="P1524" s="29">
        <f t="shared" si="143"/>
        <v>57</v>
      </c>
    </row>
    <row r="1525" spans="2:16" ht="15.75" customHeight="1" x14ac:dyDescent="0.3">
      <c r="B1525" s="12" t="s">
        <v>3047</v>
      </c>
      <c r="C1525" s="27">
        <v>1961</v>
      </c>
      <c r="D1525" s="13" t="s">
        <v>8319</v>
      </c>
      <c r="E1525" s="27">
        <v>20</v>
      </c>
      <c r="F1525" s="27">
        <v>0</v>
      </c>
      <c r="G1525" s="43">
        <v>12950.07</v>
      </c>
      <c r="H1525" s="27" t="s">
        <v>8311</v>
      </c>
      <c r="I1525" s="27" t="s">
        <v>8314</v>
      </c>
      <c r="J1525" s="27" t="s">
        <v>8317</v>
      </c>
      <c r="K1525" s="13" t="str">
        <f t="shared" si="138"/>
        <v>Aug</v>
      </c>
      <c r="L1525" s="27">
        <f t="shared" si="139"/>
        <v>1961</v>
      </c>
      <c r="M1525" s="27" t="str">
        <f t="shared" si="140"/>
        <v>tier - 3</v>
      </c>
      <c r="N1525" s="27" t="str">
        <f t="shared" si="141"/>
        <v>tier - 1</v>
      </c>
      <c r="O1525" s="44" t="str">
        <f t="shared" si="142"/>
        <v>20-Aug-1961</v>
      </c>
      <c r="P1525" s="29">
        <f t="shared" si="143"/>
        <v>62</v>
      </c>
    </row>
    <row r="1526" spans="2:16" ht="15.75" customHeight="1" x14ac:dyDescent="0.3">
      <c r="B1526" s="12" t="s">
        <v>3044</v>
      </c>
      <c r="C1526" s="27">
        <v>1960</v>
      </c>
      <c r="D1526" s="13" t="s">
        <v>8313</v>
      </c>
      <c r="E1526" s="27">
        <v>4</v>
      </c>
      <c r="F1526" s="27">
        <v>0</v>
      </c>
      <c r="G1526" s="43">
        <v>12957.12</v>
      </c>
      <c r="H1526" s="27" t="s">
        <v>8311</v>
      </c>
      <c r="I1526" s="27" t="s">
        <v>8314</v>
      </c>
      <c r="J1526" s="27" t="s">
        <v>8321</v>
      </c>
      <c r="K1526" s="13" t="str">
        <f t="shared" si="138"/>
        <v>Nov</v>
      </c>
      <c r="L1526" s="27">
        <f t="shared" si="139"/>
        <v>1960</v>
      </c>
      <c r="M1526" s="27" t="str">
        <f t="shared" si="140"/>
        <v>tier - 3</v>
      </c>
      <c r="N1526" s="27" t="str">
        <f t="shared" si="141"/>
        <v>tier - 1</v>
      </c>
      <c r="O1526" s="44" t="str">
        <f t="shared" si="142"/>
        <v>4-Nov-1960</v>
      </c>
      <c r="P1526" s="29">
        <f t="shared" si="143"/>
        <v>63</v>
      </c>
    </row>
    <row r="1527" spans="2:16" ht="15.75" customHeight="1" x14ac:dyDescent="0.3">
      <c r="B1527" s="12" t="s">
        <v>3041</v>
      </c>
      <c r="C1527" s="27">
        <v>1960</v>
      </c>
      <c r="D1527" s="13" t="s">
        <v>8315</v>
      </c>
      <c r="E1527" s="27">
        <v>22</v>
      </c>
      <c r="F1527" s="27">
        <v>0</v>
      </c>
      <c r="G1527" s="43">
        <v>12979.36</v>
      </c>
      <c r="H1527" s="27" t="s">
        <v>8311</v>
      </c>
      <c r="I1527" s="27" t="s">
        <v>8314</v>
      </c>
      <c r="J1527" s="27" t="s">
        <v>8321</v>
      </c>
      <c r="K1527" s="13" t="str">
        <f t="shared" si="138"/>
        <v>Jun</v>
      </c>
      <c r="L1527" s="27">
        <f t="shared" si="139"/>
        <v>1960</v>
      </c>
      <c r="M1527" s="27" t="str">
        <f t="shared" si="140"/>
        <v>tier - 3</v>
      </c>
      <c r="N1527" s="27" t="str">
        <f t="shared" si="141"/>
        <v>tier - 1</v>
      </c>
      <c r="O1527" s="44" t="str">
        <f t="shared" si="142"/>
        <v>22-Jun-1960</v>
      </c>
      <c r="P1527" s="29">
        <f t="shared" si="143"/>
        <v>63</v>
      </c>
    </row>
    <row r="1528" spans="2:16" ht="15.75" customHeight="1" x14ac:dyDescent="0.3">
      <c r="B1528" s="12" t="s">
        <v>3038</v>
      </c>
      <c r="C1528" s="27">
        <v>1960</v>
      </c>
      <c r="D1528" s="13" t="s">
        <v>8316</v>
      </c>
      <c r="E1528" s="27">
        <v>23</v>
      </c>
      <c r="F1528" s="27">
        <v>0</v>
      </c>
      <c r="G1528" s="43">
        <v>12981.35</v>
      </c>
      <c r="H1528" s="27" t="s">
        <v>8311</v>
      </c>
      <c r="I1528" s="27" t="s">
        <v>8311</v>
      </c>
      <c r="J1528" s="27" t="s">
        <v>8312</v>
      </c>
      <c r="K1528" s="13" t="str">
        <f t="shared" si="138"/>
        <v>Sep</v>
      </c>
      <c r="L1528" s="27">
        <f t="shared" si="139"/>
        <v>1960</v>
      </c>
      <c r="M1528" s="27" t="str">
        <f t="shared" si="140"/>
        <v>tier - 3</v>
      </c>
      <c r="N1528" s="27" t="str">
        <f t="shared" si="141"/>
        <v>tier - 3</v>
      </c>
      <c r="O1528" s="44" t="str">
        <f t="shared" si="142"/>
        <v>23-Sep-1960</v>
      </c>
      <c r="P1528" s="29">
        <f t="shared" si="143"/>
        <v>63</v>
      </c>
    </row>
    <row r="1529" spans="2:16" ht="15.75" customHeight="1" x14ac:dyDescent="0.3">
      <c r="B1529" s="12" t="s">
        <v>3034</v>
      </c>
      <c r="C1529" s="27">
        <v>1960</v>
      </c>
      <c r="D1529" s="13" t="s">
        <v>8313</v>
      </c>
      <c r="E1529" s="27">
        <v>28</v>
      </c>
      <c r="F1529" s="27">
        <v>0</v>
      </c>
      <c r="G1529" s="43">
        <v>12982.87</v>
      </c>
      <c r="H1529" s="27" t="s">
        <v>8311</v>
      </c>
      <c r="I1529" s="27" t="s">
        <v>8314</v>
      </c>
      <c r="J1529" s="27" t="s">
        <v>8312</v>
      </c>
      <c r="K1529" s="13" t="str">
        <f t="shared" si="138"/>
        <v>Nov</v>
      </c>
      <c r="L1529" s="27">
        <f t="shared" si="139"/>
        <v>1960</v>
      </c>
      <c r="M1529" s="27" t="str">
        <f t="shared" si="140"/>
        <v>tier - 3</v>
      </c>
      <c r="N1529" s="27" t="str">
        <f t="shared" si="141"/>
        <v>tier - 1</v>
      </c>
      <c r="O1529" s="44" t="str">
        <f t="shared" si="142"/>
        <v>28-Nov-1960</v>
      </c>
      <c r="P1529" s="29">
        <f t="shared" si="143"/>
        <v>63</v>
      </c>
    </row>
    <row r="1530" spans="2:16" ht="15.75" customHeight="1" x14ac:dyDescent="0.3">
      <c r="B1530" s="12" t="s">
        <v>3030</v>
      </c>
      <c r="C1530" s="27">
        <v>1979</v>
      </c>
      <c r="D1530" s="13" t="s">
        <v>8313</v>
      </c>
      <c r="E1530" s="27">
        <v>27</v>
      </c>
      <c r="F1530" s="27">
        <v>2</v>
      </c>
      <c r="G1530" s="43">
        <v>12994.12</v>
      </c>
      <c r="H1530" s="27" t="s">
        <v>8311</v>
      </c>
      <c r="I1530" s="27" t="s">
        <v>8310</v>
      </c>
      <c r="J1530" s="27" t="s">
        <v>8335</v>
      </c>
      <c r="K1530" s="13" t="str">
        <f t="shared" si="138"/>
        <v>Nov</v>
      </c>
      <c r="L1530" s="27">
        <f t="shared" si="139"/>
        <v>1979</v>
      </c>
      <c r="M1530" s="27" t="str">
        <f t="shared" si="140"/>
        <v>tier - 3</v>
      </c>
      <c r="N1530" s="27" t="str">
        <f t="shared" si="141"/>
        <v>tier - 2</v>
      </c>
      <c r="O1530" s="44" t="str">
        <f t="shared" si="142"/>
        <v>27-Nov-1979</v>
      </c>
      <c r="P1530" s="29">
        <f t="shared" si="143"/>
        <v>44</v>
      </c>
    </row>
    <row r="1531" spans="2:16" ht="15.75" customHeight="1" x14ac:dyDescent="0.3">
      <c r="B1531" s="12" t="s">
        <v>3026</v>
      </c>
      <c r="C1531" s="27">
        <v>1981</v>
      </c>
      <c r="D1531" s="13" t="s">
        <v>8320</v>
      </c>
      <c r="E1531" s="27">
        <v>30</v>
      </c>
      <c r="F1531" s="27">
        <v>1</v>
      </c>
      <c r="G1531" s="43">
        <v>13002.91</v>
      </c>
      <c r="H1531" s="27" t="s">
        <v>8311</v>
      </c>
      <c r="I1531" s="27" t="s">
        <v>8314</v>
      </c>
      <c r="J1531" s="27" t="s">
        <v>8317</v>
      </c>
      <c r="K1531" s="13" t="str">
        <f t="shared" si="138"/>
        <v>Oct</v>
      </c>
      <c r="L1531" s="27">
        <f t="shared" si="139"/>
        <v>1981</v>
      </c>
      <c r="M1531" s="27" t="str">
        <f t="shared" si="140"/>
        <v>tier - 3</v>
      </c>
      <c r="N1531" s="27" t="str">
        <f t="shared" si="141"/>
        <v>tier - 1</v>
      </c>
      <c r="O1531" s="44" t="str">
        <f t="shared" si="142"/>
        <v>30-Oct-1981</v>
      </c>
      <c r="P1531" s="29">
        <f t="shared" si="143"/>
        <v>42</v>
      </c>
    </row>
    <row r="1532" spans="2:16" ht="15.75" customHeight="1" x14ac:dyDescent="0.3">
      <c r="B1532" s="12" t="s">
        <v>3022</v>
      </c>
      <c r="C1532" s="27">
        <v>1962</v>
      </c>
      <c r="D1532" s="13" t="s">
        <v>8315</v>
      </c>
      <c r="E1532" s="27">
        <v>24</v>
      </c>
      <c r="F1532" s="27">
        <v>0</v>
      </c>
      <c r="G1532" s="43">
        <v>13004.95</v>
      </c>
      <c r="H1532" s="27" t="s">
        <v>8311</v>
      </c>
      <c r="I1532" s="27" t="s">
        <v>8314</v>
      </c>
      <c r="J1532" s="27" t="s">
        <v>8317</v>
      </c>
      <c r="K1532" s="13" t="str">
        <f t="shared" si="138"/>
        <v>Jun</v>
      </c>
      <c r="L1532" s="27">
        <f t="shared" si="139"/>
        <v>1962</v>
      </c>
      <c r="M1532" s="27" t="str">
        <f t="shared" si="140"/>
        <v>tier - 3</v>
      </c>
      <c r="N1532" s="27" t="str">
        <f t="shared" si="141"/>
        <v>tier - 1</v>
      </c>
      <c r="O1532" s="44" t="str">
        <f t="shared" si="142"/>
        <v>24-Jun-1962</v>
      </c>
      <c r="P1532" s="29">
        <f t="shared" si="143"/>
        <v>61</v>
      </c>
    </row>
    <row r="1533" spans="2:16" ht="15.75" customHeight="1" x14ac:dyDescent="0.3">
      <c r="B1533" s="12" t="s">
        <v>3019</v>
      </c>
      <c r="C1533" s="27">
        <v>1969</v>
      </c>
      <c r="D1533" s="13" t="s">
        <v>8318</v>
      </c>
      <c r="E1533" s="27">
        <v>13</v>
      </c>
      <c r="F1533" s="27">
        <v>0</v>
      </c>
      <c r="G1533" s="43">
        <v>13008.07</v>
      </c>
      <c r="H1533" s="27" t="s">
        <v>8311</v>
      </c>
      <c r="I1533" s="27" t="s">
        <v>8311</v>
      </c>
      <c r="J1533" s="27" t="s">
        <v>8317</v>
      </c>
      <c r="K1533" s="13" t="str">
        <f t="shared" si="138"/>
        <v>Dec</v>
      </c>
      <c r="L1533" s="27">
        <f t="shared" si="139"/>
        <v>1969</v>
      </c>
      <c r="M1533" s="27" t="str">
        <f t="shared" si="140"/>
        <v>tier - 3</v>
      </c>
      <c r="N1533" s="27" t="str">
        <f t="shared" si="141"/>
        <v>tier - 3</v>
      </c>
      <c r="O1533" s="44" t="str">
        <f t="shared" si="142"/>
        <v>13-Dec-1969</v>
      </c>
      <c r="P1533" s="29">
        <f t="shared" si="143"/>
        <v>54</v>
      </c>
    </row>
    <row r="1534" spans="2:16" ht="15.75" customHeight="1" x14ac:dyDescent="0.3">
      <c r="B1534" s="12" t="s">
        <v>3015</v>
      </c>
      <c r="C1534" s="27">
        <v>1972</v>
      </c>
      <c r="D1534" s="13" t="s">
        <v>8316</v>
      </c>
      <c r="E1534" s="27">
        <v>27</v>
      </c>
      <c r="F1534" s="27">
        <v>0</v>
      </c>
      <c r="G1534" s="43">
        <v>13010.86</v>
      </c>
      <c r="H1534" s="27" t="s">
        <v>8311</v>
      </c>
      <c r="I1534" s="27" t="s">
        <v>8310</v>
      </c>
      <c r="J1534" s="27" t="s">
        <v>8317</v>
      </c>
      <c r="K1534" s="13" t="str">
        <f t="shared" si="138"/>
        <v>Sep</v>
      </c>
      <c r="L1534" s="27">
        <f t="shared" si="139"/>
        <v>1972</v>
      </c>
      <c r="M1534" s="27" t="str">
        <f t="shared" si="140"/>
        <v>tier - 3</v>
      </c>
      <c r="N1534" s="27" t="str">
        <f t="shared" si="141"/>
        <v>tier - 2</v>
      </c>
      <c r="O1534" s="44" t="str">
        <f t="shared" si="142"/>
        <v>27-Sep-1972</v>
      </c>
      <c r="P1534" s="29">
        <f t="shared" si="143"/>
        <v>51</v>
      </c>
    </row>
    <row r="1535" spans="2:16" ht="15.75" customHeight="1" x14ac:dyDescent="0.3">
      <c r="B1535" s="12" t="s">
        <v>3012</v>
      </c>
      <c r="C1535" s="27">
        <v>1962</v>
      </c>
      <c r="D1535" s="13" t="s">
        <v>8309</v>
      </c>
      <c r="E1535" s="27">
        <v>20</v>
      </c>
      <c r="F1535" s="27">
        <v>0</v>
      </c>
      <c r="G1535" s="43">
        <v>13012.21</v>
      </c>
      <c r="H1535" s="27" t="s">
        <v>8311</v>
      </c>
      <c r="I1535" s="27" t="s">
        <v>8314</v>
      </c>
      <c r="J1535" s="27" t="s">
        <v>8317</v>
      </c>
      <c r="K1535" s="13" t="str">
        <f t="shared" si="138"/>
        <v>Jul</v>
      </c>
      <c r="L1535" s="27">
        <f t="shared" si="139"/>
        <v>1962</v>
      </c>
      <c r="M1535" s="27" t="str">
        <f t="shared" si="140"/>
        <v>tier - 3</v>
      </c>
      <c r="N1535" s="27" t="str">
        <f t="shared" si="141"/>
        <v>tier - 1</v>
      </c>
      <c r="O1535" s="44" t="str">
        <f t="shared" si="142"/>
        <v>20-Jul-1962</v>
      </c>
      <c r="P1535" s="29">
        <f t="shared" si="143"/>
        <v>61</v>
      </c>
    </row>
    <row r="1536" spans="2:16" ht="15.75" customHeight="1" x14ac:dyDescent="0.3">
      <c r="B1536" s="12" t="s">
        <v>3010</v>
      </c>
      <c r="C1536" s="27">
        <v>1964</v>
      </c>
      <c r="D1536" s="13" t="s">
        <v>8316</v>
      </c>
      <c r="E1536" s="27">
        <v>23</v>
      </c>
      <c r="F1536" s="27">
        <v>1</v>
      </c>
      <c r="G1536" s="43">
        <v>13019.16</v>
      </c>
      <c r="H1536" s="27" t="s">
        <v>8311</v>
      </c>
      <c r="I1536" s="27" t="s">
        <v>8314</v>
      </c>
      <c r="J1536" s="27" t="s">
        <v>8329</v>
      </c>
      <c r="K1536" s="13" t="str">
        <f t="shared" si="138"/>
        <v>Sep</v>
      </c>
      <c r="L1536" s="27">
        <f t="shared" si="139"/>
        <v>1964</v>
      </c>
      <c r="M1536" s="27" t="str">
        <f t="shared" si="140"/>
        <v>tier - 3</v>
      </c>
      <c r="N1536" s="27" t="str">
        <f t="shared" si="141"/>
        <v>tier - 1</v>
      </c>
      <c r="O1536" s="44" t="str">
        <f t="shared" si="142"/>
        <v>23-Sep-1964</v>
      </c>
      <c r="P1536" s="29">
        <f t="shared" si="143"/>
        <v>59</v>
      </c>
    </row>
    <row r="1537" spans="2:16" ht="15.75" customHeight="1" x14ac:dyDescent="0.3">
      <c r="B1537" s="12" t="s">
        <v>3006</v>
      </c>
      <c r="C1537" s="27">
        <v>1965</v>
      </c>
      <c r="D1537" s="13" t="s">
        <v>8313</v>
      </c>
      <c r="E1537" s="27">
        <v>4</v>
      </c>
      <c r="F1537" s="27">
        <v>0</v>
      </c>
      <c r="G1537" s="43">
        <v>13023.93</v>
      </c>
      <c r="H1537" s="27" t="s">
        <v>8311</v>
      </c>
      <c r="I1537" s="27" t="s">
        <v>8310</v>
      </c>
      <c r="J1537" s="27" t="s">
        <v>8328</v>
      </c>
      <c r="K1537" s="13" t="str">
        <f t="shared" si="138"/>
        <v>Nov</v>
      </c>
      <c r="L1537" s="27">
        <f t="shared" si="139"/>
        <v>1965</v>
      </c>
      <c r="M1537" s="27" t="str">
        <f t="shared" si="140"/>
        <v>tier - 3</v>
      </c>
      <c r="N1537" s="27" t="str">
        <f t="shared" si="141"/>
        <v>tier - 2</v>
      </c>
      <c r="O1537" s="44" t="str">
        <f t="shared" si="142"/>
        <v>4-Nov-1965</v>
      </c>
      <c r="P1537" s="29">
        <f t="shared" si="143"/>
        <v>58</v>
      </c>
    </row>
    <row r="1538" spans="2:16" ht="15.75" customHeight="1" x14ac:dyDescent="0.3">
      <c r="B1538" s="12" t="s">
        <v>3002</v>
      </c>
      <c r="C1538" s="27">
        <v>1961</v>
      </c>
      <c r="D1538" s="13" t="s">
        <v>8313</v>
      </c>
      <c r="E1538" s="27">
        <v>9</v>
      </c>
      <c r="F1538" s="27">
        <v>0</v>
      </c>
      <c r="G1538" s="43">
        <v>13041.92</v>
      </c>
      <c r="H1538" s="27" t="s">
        <v>8311</v>
      </c>
      <c r="I1538" s="27" t="s">
        <v>8314</v>
      </c>
      <c r="J1538" s="27" t="s">
        <v>8321</v>
      </c>
      <c r="K1538" s="13" t="str">
        <f t="shared" si="138"/>
        <v>Nov</v>
      </c>
      <c r="L1538" s="27">
        <f t="shared" si="139"/>
        <v>1961</v>
      </c>
      <c r="M1538" s="27" t="str">
        <f t="shared" si="140"/>
        <v>tier - 3</v>
      </c>
      <c r="N1538" s="27" t="str">
        <f t="shared" si="141"/>
        <v>tier - 1</v>
      </c>
      <c r="O1538" s="44" t="str">
        <f t="shared" si="142"/>
        <v>9-Nov-1961</v>
      </c>
      <c r="P1538" s="29">
        <f t="shared" si="143"/>
        <v>62</v>
      </c>
    </row>
    <row r="1539" spans="2:16" ht="15.75" customHeight="1" x14ac:dyDescent="0.3">
      <c r="B1539" s="12" t="s">
        <v>2999</v>
      </c>
      <c r="C1539" s="27">
        <v>1969</v>
      </c>
      <c r="D1539" s="13" t="s">
        <v>8316</v>
      </c>
      <c r="E1539" s="27">
        <v>23</v>
      </c>
      <c r="F1539" s="27">
        <v>0</v>
      </c>
      <c r="G1539" s="43">
        <v>13044.41</v>
      </c>
      <c r="H1539" s="27" t="s">
        <v>8311</v>
      </c>
      <c r="I1539" s="27" t="s">
        <v>8314</v>
      </c>
      <c r="J1539" s="27" t="s">
        <v>8317</v>
      </c>
      <c r="K1539" s="13" t="str">
        <f t="shared" ref="K1539:K1602" si="144">IF(D1539="?", "Sep",D1539)</f>
        <v>Sep</v>
      </c>
      <c r="L1539" s="27">
        <f t="shared" ref="L1539:L1602" si="145">IF(C1539="?","1983",C1539)</f>
        <v>1969</v>
      </c>
      <c r="M1539" s="27" t="str">
        <f t="shared" ref="M1539:M1602" si="146">IF(H1539="?", "tier - 2",H1539)</f>
        <v>tier - 3</v>
      </c>
      <c r="N1539" s="27" t="str">
        <f t="shared" ref="N1539:N1602" si="147">IF(I1539="?", "tier - 2", I1539)</f>
        <v>tier - 1</v>
      </c>
      <c r="O1539" s="44" t="str">
        <f t="shared" ref="O1539:O1602" si="148">CONCATENATE(E1539&amp;"-"&amp;K1539&amp;"-"&amp;L1539)</f>
        <v>23-Sep-1969</v>
      </c>
      <c r="P1539" s="29">
        <f t="shared" ref="P1539:P1602" si="149">2023-L1539</f>
        <v>54</v>
      </c>
    </row>
    <row r="1540" spans="2:16" ht="15.75" customHeight="1" x14ac:dyDescent="0.3">
      <c r="B1540" s="12" t="s">
        <v>2996</v>
      </c>
      <c r="C1540" s="27">
        <v>1967</v>
      </c>
      <c r="D1540" s="13" t="s">
        <v>8319</v>
      </c>
      <c r="E1540" s="27">
        <v>6</v>
      </c>
      <c r="F1540" s="27">
        <v>3</v>
      </c>
      <c r="G1540" s="43">
        <v>13047.33</v>
      </c>
      <c r="H1540" s="27" t="s">
        <v>8311</v>
      </c>
      <c r="I1540" s="27" t="s">
        <v>8311</v>
      </c>
      <c r="J1540" s="27" t="s">
        <v>8329</v>
      </c>
      <c r="K1540" s="13" t="str">
        <f t="shared" si="144"/>
        <v>Aug</v>
      </c>
      <c r="L1540" s="27">
        <f t="shared" si="145"/>
        <v>1967</v>
      </c>
      <c r="M1540" s="27" t="str">
        <f t="shared" si="146"/>
        <v>tier - 3</v>
      </c>
      <c r="N1540" s="27" t="str">
        <f t="shared" si="147"/>
        <v>tier - 3</v>
      </c>
      <c r="O1540" s="44" t="str">
        <f t="shared" si="148"/>
        <v>6-Aug-1967</v>
      </c>
      <c r="P1540" s="29">
        <f t="shared" si="149"/>
        <v>56</v>
      </c>
    </row>
    <row r="1541" spans="2:16" ht="15.75" customHeight="1" x14ac:dyDescent="0.3">
      <c r="B1541" s="12" t="s">
        <v>2992</v>
      </c>
      <c r="C1541" s="27">
        <v>1985</v>
      </c>
      <c r="D1541" s="13" t="s">
        <v>8320</v>
      </c>
      <c r="E1541" s="27">
        <v>26</v>
      </c>
      <c r="F1541" s="27">
        <v>3</v>
      </c>
      <c r="G1541" s="43">
        <v>13051.22</v>
      </c>
      <c r="H1541" s="27" t="s">
        <v>8311</v>
      </c>
      <c r="I1541" s="27" t="s">
        <v>8314</v>
      </c>
      <c r="J1541" s="27" t="s">
        <v>8335</v>
      </c>
      <c r="K1541" s="13" t="str">
        <f t="shared" si="144"/>
        <v>Oct</v>
      </c>
      <c r="L1541" s="27">
        <f t="shared" si="145"/>
        <v>1985</v>
      </c>
      <c r="M1541" s="27" t="str">
        <f t="shared" si="146"/>
        <v>tier - 3</v>
      </c>
      <c r="N1541" s="27" t="str">
        <f t="shared" si="147"/>
        <v>tier - 1</v>
      </c>
      <c r="O1541" s="44" t="str">
        <f t="shared" si="148"/>
        <v>26-Oct-1985</v>
      </c>
      <c r="P1541" s="29">
        <f t="shared" si="149"/>
        <v>38</v>
      </c>
    </row>
    <row r="1542" spans="2:16" ht="15.75" customHeight="1" x14ac:dyDescent="0.3">
      <c r="B1542" s="12" t="s">
        <v>2988</v>
      </c>
      <c r="C1542" s="27">
        <v>1961</v>
      </c>
      <c r="D1542" s="13" t="s">
        <v>8313</v>
      </c>
      <c r="E1542" s="27">
        <v>6</v>
      </c>
      <c r="F1542" s="27">
        <v>0</v>
      </c>
      <c r="G1542" s="43">
        <v>13063.88</v>
      </c>
      <c r="H1542" s="27" t="s">
        <v>8311</v>
      </c>
      <c r="I1542" s="27" t="s">
        <v>8310</v>
      </c>
      <c r="J1542" s="27" t="s">
        <v>8321</v>
      </c>
      <c r="K1542" s="13" t="str">
        <f t="shared" si="144"/>
        <v>Nov</v>
      </c>
      <c r="L1542" s="27">
        <f t="shared" si="145"/>
        <v>1961</v>
      </c>
      <c r="M1542" s="27" t="str">
        <f t="shared" si="146"/>
        <v>tier - 3</v>
      </c>
      <c r="N1542" s="27" t="str">
        <f t="shared" si="147"/>
        <v>tier - 2</v>
      </c>
      <c r="O1542" s="44" t="str">
        <f t="shared" si="148"/>
        <v>6-Nov-1961</v>
      </c>
      <c r="P1542" s="29">
        <f t="shared" si="149"/>
        <v>62</v>
      </c>
    </row>
    <row r="1543" spans="2:16" ht="15.75" customHeight="1" x14ac:dyDescent="0.3">
      <c r="B1543" s="12" t="s">
        <v>2984</v>
      </c>
      <c r="C1543" s="27">
        <v>1978</v>
      </c>
      <c r="D1543" s="13" t="s">
        <v>8309</v>
      </c>
      <c r="E1543" s="27">
        <v>17</v>
      </c>
      <c r="F1543" s="27">
        <v>2</v>
      </c>
      <c r="G1543" s="43">
        <v>13101.74</v>
      </c>
      <c r="H1543" s="27" t="s">
        <v>8311</v>
      </c>
      <c r="I1543" s="27" t="s">
        <v>8310</v>
      </c>
      <c r="J1543" s="27" t="s">
        <v>8335</v>
      </c>
      <c r="K1543" s="13" t="str">
        <f t="shared" si="144"/>
        <v>Jul</v>
      </c>
      <c r="L1543" s="27">
        <f t="shared" si="145"/>
        <v>1978</v>
      </c>
      <c r="M1543" s="27" t="str">
        <f t="shared" si="146"/>
        <v>tier - 3</v>
      </c>
      <c r="N1543" s="27" t="str">
        <f t="shared" si="147"/>
        <v>tier - 2</v>
      </c>
      <c r="O1543" s="44" t="str">
        <f t="shared" si="148"/>
        <v>17-Jul-1978</v>
      </c>
      <c r="P1543" s="29">
        <f t="shared" si="149"/>
        <v>45</v>
      </c>
    </row>
    <row r="1544" spans="2:16" ht="15.75" customHeight="1" x14ac:dyDescent="0.3">
      <c r="B1544" s="12" t="s">
        <v>2981</v>
      </c>
      <c r="C1544" s="27">
        <v>1971</v>
      </c>
      <c r="D1544" s="13" t="s">
        <v>8320</v>
      </c>
      <c r="E1544" s="27">
        <v>30</v>
      </c>
      <c r="F1544" s="27">
        <v>0</v>
      </c>
      <c r="G1544" s="43">
        <v>13110.79</v>
      </c>
      <c r="H1544" s="27" t="s">
        <v>8311</v>
      </c>
      <c r="I1544" s="27" t="s">
        <v>8310</v>
      </c>
      <c r="J1544" s="27" t="s">
        <v>8321</v>
      </c>
      <c r="K1544" s="13" t="str">
        <f t="shared" si="144"/>
        <v>Oct</v>
      </c>
      <c r="L1544" s="27">
        <f t="shared" si="145"/>
        <v>1971</v>
      </c>
      <c r="M1544" s="27" t="str">
        <f t="shared" si="146"/>
        <v>tier - 3</v>
      </c>
      <c r="N1544" s="27" t="str">
        <f t="shared" si="147"/>
        <v>tier - 2</v>
      </c>
      <c r="O1544" s="44" t="str">
        <f t="shared" si="148"/>
        <v>30-Oct-1971</v>
      </c>
      <c r="P1544" s="29">
        <f t="shared" si="149"/>
        <v>52</v>
      </c>
    </row>
    <row r="1545" spans="2:16" ht="15.75" customHeight="1" x14ac:dyDescent="0.3">
      <c r="B1545" s="12" t="s">
        <v>2977</v>
      </c>
      <c r="C1545" s="27">
        <v>1962</v>
      </c>
      <c r="D1545" s="13" t="s">
        <v>8319</v>
      </c>
      <c r="E1545" s="27">
        <v>2</v>
      </c>
      <c r="F1545" s="27">
        <v>1</v>
      </c>
      <c r="G1545" s="43">
        <v>13112.6</v>
      </c>
      <c r="H1545" s="27" t="s">
        <v>8311</v>
      </c>
      <c r="I1545" s="27" t="s">
        <v>8311</v>
      </c>
      <c r="J1545" s="27" t="s">
        <v>8317</v>
      </c>
      <c r="K1545" s="13" t="str">
        <f t="shared" si="144"/>
        <v>Aug</v>
      </c>
      <c r="L1545" s="27">
        <f t="shared" si="145"/>
        <v>1962</v>
      </c>
      <c r="M1545" s="27" t="str">
        <f t="shared" si="146"/>
        <v>tier - 3</v>
      </c>
      <c r="N1545" s="27" t="str">
        <f t="shared" si="147"/>
        <v>tier - 3</v>
      </c>
      <c r="O1545" s="44" t="str">
        <f t="shared" si="148"/>
        <v>2-Aug-1962</v>
      </c>
      <c r="P1545" s="29">
        <f t="shared" si="149"/>
        <v>61</v>
      </c>
    </row>
    <row r="1546" spans="2:16" ht="15.75" customHeight="1" x14ac:dyDescent="0.3">
      <c r="B1546" s="12" t="s">
        <v>2973</v>
      </c>
      <c r="C1546" s="27">
        <v>1992</v>
      </c>
      <c r="D1546" s="13" t="s">
        <v>8319</v>
      </c>
      <c r="E1546" s="27">
        <v>12</v>
      </c>
      <c r="F1546" s="27">
        <v>0</v>
      </c>
      <c r="G1546" s="43">
        <v>13113.51</v>
      </c>
      <c r="H1546" s="27" t="s">
        <v>8311</v>
      </c>
      <c r="I1546" s="27" t="s">
        <v>8310</v>
      </c>
      <c r="J1546" s="27" t="s">
        <v>8335</v>
      </c>
      <c r="K1546" s="13" t="str">
        <f t="shared" si="144"/>
        <v>Aug</v>
      </c>
      <c r="L1546" s="27">
        <f t="shared" si="145"/>
        <v>1992</v>
      </c>
      <c r="M1546" s="27" t="str">
        <f t="shared" si="146"/>
        <v>tier - 3</v>
      </c>
      <c r="N1546" s="27" t="str">
        <f t="shared" si="147"/>
        <v>tier - 2</v>
      </c>
      <c r="O1546" s="44" t="str">
        <f t="shared" si="148"/>
        <v>12-Aug-1992</v>
      </c>
      <c r="P1546" s="29">
        <f t="shared" si="149"/>
        <v>31</v>
      </c>
    </row>
    <row r="1547" spans="2:16" ht="15.75" customHeight="1" x14ac:dyDescent="0.3">
      <c r="B1547" s="12" t="s">
        <v>2969</v>
      </c>
      <c r="C1547" s="27">
        <v>1963</v>
      </c>
      <c r="D1547" s="13" t="s">
        <v>8316</v>
      </c>
      <c r="E1547" s="27">
        <v>14</v>
      </c>
      <c r="F1547" s="27">
        <v>0</v>
      </c>
      <c r="G1547" s="43">
        <v>13116.84</v>
      </c>
      <c r="H1547" s="27" t="s">
        <v>8311</v>
      </c>
      <c r="I1547" s="27" t="s">
        <v>8314</v>
      </c>
      <c r="J1547" s="27" t="s">
        <v>8317</v>
      </c>
      <c r="K1547" s="13" t="str">
        <f t="shared" si="144"/>
        <v>Sep</v>
      </c>
      <c r="L1547" s="27">
        <f t="shared" si="145"/>
        <v>1963</v>
      </c>
      <c r="M1547" s="27" t="str">
        <f t="shared" si="146"/>
        <v>tier - 3</v>
      </c>
      <c r="N1547" s="27" t="str">
        <f t="shared" si="147"/>
        <v>tier - 1</v>
      </c>
      <c r="O1547" s="44" t="str">
        <f t="shared" si="148"/>
        <v>14-Sep-1963</v>
      </c>
      <c r="P1547" s="29">
        <f t="shared" si="149"/>
        <v>60</v>
      </c>
    </row>
    <row r="1548" spans="2:16" ht="15.75" customHeight="1" x14ac:dyDescent="0.3">
      <c r="B1548" s="12" t="s">
        <v>2966</v>
      </c>
      <c r="C1548" s="27">
        <v>1999</v>
      </c>
      <c r="D1548" s="13" t="s">
        <v>8319</v>
      </c>
      <c r="E1548" s="27">
        <v>16</v>
      </c>
      <c r="F1548" s="27">
        <v>0</v>
      </c>
      <c r="G1548" s="43">
        <v>13126.68</v>
      </c>
      <c r="H1548" s="27" t="s">
        <v>8311</v>
      </c>
      <c r="I1548" s="27" t="s">
        <v>8311</v>
      </c>
      <c r="J1548" s="27" t="s">
        <v>8321</v>
      </c>
      <c r="K1548" s="13" t="str">
        <f t="shared" si="144"/>
        <v>Aug</v>
      </c>
      <c r="L1548" s="27">
        <f t="shared" si="145"/>
        <v>1999</v>
      </c>
      <c r="M1548" s="27" t="str">
        <f t="shared" si="146"/>
        <v>tier - 3</v>
      </c>
      <c r="N1548" s="27" t="str">
        <f t="shared" si="147"/>
        <v>tier - 3</v>
      </c>
      <c r="O1548" s="44" t="str">
        <f t="shared" si="148"/>
        <v>16-Aug-1999</v>
      </c>
      <c r="P1548" s="29">
        <f t="shared" si="149"/>
        <v>24</v>
      </c>
    </row>
    <row r="1549" spans="2:16" ht="15.75" customHeight="1" x14ac:dyDescent="0.3">
      <c r="B1549" s="12" t="s">
        <v>2962</v>
      </c>
      <c r="C1549" s="27">
        <v>1961</v>
      </c>
      <c r="D1549" s="13" t="s">
        <v>8316</v>
      </c>
      <c r="E1549" s="27">
        <v>7</v>
      </c>
      <c r="F1549" s="27">
        <v>0</v>
      </c>
      <c r="G1549" s="43">
        <v>13129.6</v>
      </c>
      <c r="H1549" s="27" t="s">
        <v>8311</v>
      </c>
      <c r="I1549" s="27" t="s">
        <v>8310</v>
      </c>
      <c r="J1549" s="27" t="s">
        <v>8333</v>
      </c>
      <c r="K1549" s="13" t="str">
        <f t="shared" si="144"/>
        <v>Sep</v>
      </c>
      <c r="L1549" s="27">
        <f t="shared" si="145"/>
        <v>1961</v>
      </c>
      <c r="M1549" s="27" t="str">
        <f t="shared" si="146"/>
        <v>tier - 3</v>
      </c>
      <c r="N1549" s="27" t="str">
        <f t="shared" si="147"/>
        <v>tier - 2</v>
      </c>
      <c r="O1549" s="44" t="str">
        <f t="shared" si="148"/>
        <v>7-Sep-1961</v>
      </c>
      <c r="P1549" s="29">
        <f t="shared" si="149"/>
        <v>62</v>
      </c>
    </row>
    <row r="1550" spans="2:16" ht="15.75" customHeight="1" x14ac:dyDescent="0.3">
      <c r="B1550" s="12" t="s">
        <v>2958</v>
      </c>
      <c r="C1550" s="27">
        <v>1961</v>
      </c>
      <c r="D1550" s="13" t="s">
        <v>8318</v>
      </c>
      <c r="E1550" s="27">
        <v>6</v>
      </c>
      <c r="F1550" s="27">
        <v>0</v>
      </c>
      <c r="G1550" s="43">
        <v>13143.34</v>
      </c>
      <c r="H1550" s="27" t="s">
        <v>8311</v>
      </c>
      <c r="I1550" s="27" t="s">
        <v>8310</v>
      </c>
      <c r="J1550" s="27" t="s">
        <v>8334</v>
      </c>
      <c r="K1550" s="13" t="str">
        <f t="shared" si="144"/>
        <v>Dec</v>
      </c>
      <c r="L1550" s="27">
        <f t="shared" si="145"/>
        <v>1961</v>
      </c>
      <c r="M1550" s="27" t="str">
        <f t="shared" si="146"/>
        <v>tier - 3</v>
      </c>
      <c r="N1550" s="27" t="str">
        <f t="shared" si="147"/>
        <v>tier - 2</v>
      </c>
      <c r="O1550" s="44" t="str">
        <f t="shared" si="148"/>
        <v>6-Dec-1961</v>
      </c>
      <c r="P1550" s="29">
        <f t="shared" si="149"/>
        <v>62</v>
      </c>
    </row>
    <row r="1551" spans="2:16" ht="15.75" customHeight="1" x14ac:dyDescent="0.3">
      <c r="B1551" s="12" t="s">
        <v>2955</v>
      </c>
      <c r="C1551" s="27">
        <v>1961</v>
      </c>
      <c r="D1551" s="13" t="s">
        <v>8318</v>
      </c>
      <c r="E1551" s="27">
        <v>6</v>
      </c>
      <c r="F1551" s="27">
        <v>0</v>
      </c>
      <c r="G1551" s="43">
        <v>13143.86</v>
      </c>
      <c r="H1551" s="27" t="s">
        <v>8311</v>
      </c>
      <c r="I1551" s="27" t="s">
        <v>8310</v>
      </c>
      <c r="J1551" s="27" t="s">
        <v>8326</v>
      </c>
      <c r="K1551" s="13" t="str">
        <f t="shared" si="144"/>
        <v>Dec</v>
      </c>
      <c r="L1551" s="27">
        <f t="shared" si="145"/>
        <v>1961</v>
      </c>
      <c r="M1551" s="27" t="str">
        <f t="shared" si="146"/>
        <v>tier - 3</v>
      </c>
      <c r="N1551" s="27" t="str">
        <f t="shared" si="147"/>
        <v>tier - 2</v>
      </c>
      <c r="O1551" s="44" t="str">
        <f t="shared" si="148"/>
        <v>6-Dec-1961</v>
      </c>
      <c r="P1551" s="29">
        <f t="shared" si="149"/>
        <v>62</v>
      </c>
    </row>
    <row r="1552" spans="2:16" ht="15.75" customHeight="1" x14ac:dyDescent="0.3">
      <c r="B1552" s="12" t="s">
        <v>2951</v>
      </c>
      <c r="C1552" s="27">
        <v>1962</v>
      </c>
      <c r="D1552" s="13" t="s">
        <v>8319</v>
      </c>
      <c r="E1552" s="27">
        <v>5</v>
      </c>
      <c r="F1552" s="27">
        <v>0</v>
      </c>
      <c r="G1552" s="43">
        <v>13204.29</v>
      </c>
      <c r="H1552" s="27" t="s">
        <v>8311</v>
      </c>
      <c r="I1552" s="27" t="s">
        <v>8314</v>
      </c>
      <c r="J1552" s="27" t="s">
        <v>8329</v>
      </c>
      <c r="K1552" s="13" t="str">
        <f t="shared" si="144"/>
        <v>Aug</v>
      </c>
      <c r="L1552" s="27">
        <f t="shared" si="145"/>
        <v>1962</v>
      </c>
      <c r="M1552" s="27" t="str">
        <f t="shared" si="146"/>
        <v>tier - 3</v>
      </c>
      <c r="N1552" s="27" t="str">
        <f t="shared" si="147"/>
        <v>tier - 1</v>
      </c>
      <c r="O1552" s="44" t="str">
        <f t="shared" si="148"/>
        <v>5-Aug-1962</v>
      </c>
      <c r="P1552" s="29">
        <f t="shared" si="149"/>
        <v>61</v>
      </c>
    </row>
    <row r="1553" spans="2:16" ht="15.75" customHeight="1" x14ac:dyDescent="0.3">
      <c r="B1553" s="12" t="s">
        <v>2947</v>
      </c>
      <c r="C1553" s="27">
        <v>1982</v>
      </c>
      <c r="D1553" s="13" t="s">
        <v>8320</v>
      </c>
      <c r="E1553" s="27">
        <v>15</v>
      </c>
      <c r="F1553" s="27">
        <v>3</v>
      </c>
      <c r="G1553" s="43">
        <v>13214.43</v>
      </c>
      <c r="H1553" s="27" t="s">
        <v>8311</v>
      </c>
      <c r="I1553" s="27" t="s">
        <v>8310</v>
      </c>
      <c r="J1553" s="27" t="s">
        <v>8317</v>
      </c>
      <c r="K1553" s="13" t="str">
        <f t="shared" si="144"/>
        <v>Oct</v>
      </c>
      <c r="L1553" s="27">
        <f t="shared" si="145"/>
        <v>1982</v>
      </c>
      <c r="M1553" s="27" t="str">
        <f t="shared" si="146"/>
        <v>tier - 3</v>
      </c>
      <c r="N1553" s="27" t="str">
        <f t="shared" si="147"/>
        <v>tier - 2</v>
      </c>
      <c r="O1553" s="44" t="str">
        <f t="shared" si="148"/>
        <v>15-Oct-1982</v>
      </c>
      <c r="P1553" s="29">
        <f t="shared" si="149"/>
        <v>41</v>
      </c>
    </row>
    <row r="1554" spans="2:16" ht="15.75" customHeight="1" x14ac:dyDescent="0.3">
      <c r="B1554" s="12" t="s">
        <v>2943</v>
      </c>
      <c r="C1554" s="27">
        <v>1962</v>
      </c>
      <c r="D1554" s="13" t="s">
        <v>8318</v>
      </c>
      <c r="E1554" s="27">
        <v>7</v>
      </c>
      <c r="F1554" s="27">
        <v>0</v>
      </c>
      <c r="G1554" s="43">
        <v>13217.09</v>
      </c>
      <c r="H1554" s="27" t="s">
        <v>8311</v>
      </c>
      <c r="I1554" s="27" t="s">
        <v>8314</v>
      </c>
      <c r="J1554" s="27" t="s">
        <v>8329</v>
      </c>
      <c r="K1554" s="13" t="str">
        <f t="shared" si="144"/>
        <v>Dec</v>
      </c>
      <c r="L1554" s="27">
        <f t="shared" si="145"/>
        <v>1962</v>
      </c>
      <c r="M1554" s="27" t="str">
        <f t="shared" si="146"/>
        <v>tier - 3</v>
      </c>
      <c r="N1554" s="27" t="str">
        <f t="shared" si="147"/>
        <v>tier - 1</v>
      </c>
      <c r="O1554" s="44" t="str">
        <f t="shared" si="148"/>
        <v>7-Dec-1962</v>
      </c>
      <c r="P1554" s="29">
        <f t="shared" si="149"/>
        <v>61</v>
      </c>
    </row>
    <row r="1555" spans="2:16" ht="15.75" customHeight="1" x14ac:dyDescent="0.3">
      <c r="B1555" s="12" t="s">
        <v>2939</v>
      </c>
      <c r="C1555" s="27">
        <v>1965</v>
      </c>
      <c r="D1555" s="13" t="s">
        <v>8313</v>
      </c>
      <c r="E1555" s="27">
        <v>13</v>
      </c>
      <c r="F1555" s="27">
        <v>2</v>
      </c>
      <c r="G1555" s="43">
        <v>13224.06</v>
      </c>
      <c r="H1555" s="27" t="s">
        <v>8311</v>
      </c>
      <c r="I1555" s="27" t="s">
        <v>8311</v>
      </c>
      <c r="J1555" s="27" t="s">
        <v>8329</v>
      </c>
      <c r="K1555" s="13" t="str">
        <f t="shared" si="144"/>
        <v>Nov</v>
      </c>
      <c r="L1555" s="27">
        <f t="shared" si="145"/>
        <v>1965</v>
      </c>
      <c r="M1555" s="27" t="str">
        <f t="shared" si="146"/>
        <v>tier - 3</v>
      </c>
      <c r="N1555" s="27" t="str">
        <f t="shared" si="147"/>
        <v>tier - 3</v>
      </c>
      <c r="O1555" s="44" t="str">
        <f t="shared" si="148"/>
        <v>13-Nov-1965</v>
      </c>
      <c r="P1555" s="29">
        <f t="shared" si="149"/>
        <v>58</v>
      </c>
    </row>
    <row r="1556" spans="2:16" ht="15.75" customHeight="1" x14ac:dyDescent="0.3">
      <c r="B1556" s="12" t="s">
        <v>2935</v>
      </c>
      <c r="C1556" s="27">
        <v>1962</v>
      </c>
      <c r="D1556" s="13" t="s">
        <v>8313</v>
      </c>
      <c r="E1556" s="27">
        <v>24</v>
      </c>
      <c r="F1556" s="27">
        <v>1</v>
      </c>
      <c r="G1556" s="43">
        <v>13224.69</v>
      </c>
      <c r="H1556" s="27" t="s">
        <v>8311</v>
      </c>
      <c r="I1556" s="27" t="s">
        <v>8310</v>
      </c>
      <c r="J1556" s="27" t="s">
        <v>8321</v>
      </c>
      <c r="K1556" s="13" t="str">
        <f t="shared" si="144"/>
        <v>Nov</v>
      </c>
      <c r="L1556" s="27">
        <f t="shared" si="145"/>
        <v>1962</v>
      </c>
      <c r="M1556" s="27" t="str">
        <f t="shared" si="146"/>
        <v>tier - 3</v>
      </c>
      <c r="N1556" s="27" t="str">
        <f t="shared" si="147"/>
        <v>tier - 2</v>
      </c>
      <c r="O1556" s="44" t="str">
        <f t="shared" si="148"/>
        <v>24-Nov-1962</v>
      </c>
      <c r="P1556" s="29">
        <f t="shared" si="149"/>
        <v>61</v>
      </c>
    </row>
    <row r="1557" spans="2:16" ht="15.75" customHeight="1" x14ac:dyDescent="0.3">
      <c r="B1557" s="12" t="s">
        <v>2932</v>
      </c>
      <c r="C1557" s="27">
        <v>1962</v>
      </c>
      <c r="D1557" s="13" t="s">
        <v>8320</v>
      </c>
      <c r="E1557" s="27">
        <v>11</v>
      </c>
      <c r="F1557" s="27">
        <v>0</v>
      </c>
      <c r="G1557" s="43">
        <v>13228.85</v>
      </c>
      <c r="H1557" s="27" t="s">
        <v>8311</v>
      </c>
      <c r="I1557" s="27" t="s">
        <v>8311</v>
      </c>
      <c r="J1557" s="27" t="s">
        <v>8330</v>
      </c>
      <c r="K1557" s="13" t="str">
        <f t="shared" si="144"/>
        <v>Oct</v>
      </c>
      <c r="L1557" s="27">
        <f t="shared" si="145"/>
        <v>1962</v>
      </c>
      <c r="M1557" s="27" t="str">
        <f t="shared" si="146"/>
        <v>tier - 3</v>
      </c>
      <c r="N1557" s="27" t="str">
        <f t="shared" si="147"/>
        <v>tier - 3</v>
      </c>
      <c r="O1557" s="44" t="str">
        <f t="shared" si="148"/>
        <v>11-Oct-1962</v>
      </c>
      <c r="P1557" s="29">
        <f t="shared" si="149"/>
        <v>61</v>
      </c>
    </row>
    <row r="1558" spans="2:16" ht="15.75" customHeight="1" x14ac:dyDescent="0.3">
      <c r="B1558" s="12" t="s">
        <v>2928</v>
      </c>
      <c r="C1558" s="27">
        <v>1994</v>
      </c>
      <c r="D1558" s="13" t="s">
        <v>8309</v>
      </c>
      <c r="E1558" s="27">
        <v>1</v>
      </c>
      <c r="F1558" s="27">
        <v>0</v>
      </c>
      <c r="G1558" s="43">
        <v>13292.52</v>
      </c>
      <c r="H1558" s="27" t="s">
        <v>8311</v>
      </c>
      <c r="I1558" s="27" t="s">
        <v>8311</v>
      </c>
      <c r="J1558" s="27" t="s">
        <v>8317</v>
      </c>
      <c r="K1558" s="13" t="str">
        <f t="shared" si="144"/>
        <v>Jul</v>
      </c>
      <c r="L1558" s="27">
        <f t="shared" si="145"/>
        <v>1994</v>
      </c>
      <c r="M1558" s="27" t="str">
        <f t="shared" si="146"/>
        <v>tier - 3</v>
      </c>
      <c r="N1558" s="27" t="str">
        <f t="shared" si="147"/>
        <v>tier - 3</v>
      </c>
      <c r="O1558" s="44" t="str">
        <f t="shared" si="148"/>
        <v>1-Jul-1994</v>
      </c>
      <c r="P1558" s="29">
        <f t="shared" si="149"/>
        <v>29</v>
      </c>
    </row>
    <row r="1559" spans="2:16" ht="15.75" customHeight="1" x14ac:dyDescent="0.3">
      <c r="B1559" s="12" t="s">
        <v>2925</v>
      </c>
      <c r="C1559" s="27">
        <v>1976</v>
      </c>
      <c r="D1559" s="13" t="s">
        <v>8319</v>
      </c>
      <c r="E1559" s="27">
        <v>23</v>
      </c>
      <c r="F1559" s="27">
        <v>2</v>
      </c>
      <c r="G1559" s="43">
        <v>13333.71</v>
      </c>
      <c r="H1559" s="27" t="s">
        <v>8311</v>
      </c>
      <c r="I1559" s="27" t="s">
        <v>8310</v>
      </c>
      <c r="J1559" s="27" t="s">
        <v>8317</v>
      </c>
      <c r="K1559" s="13" t="str">
        <f t="shared" si="144"/>
        <v>Aug</v>
      </c>
      <c r="L1559" s="27">
        <f t="shared" si="145"/>
        <v>1976</v>
      </c>
      <c r="M1559" s="27" t="str">
        <f t="shared" si="146"/>
        <v>tier - 3</v>
      </c>
      <c r="N1559" s="27" t="str">
        <f t="shared" si="147"/>
        <v>tier - 2</v>
      </c>
      <c r="O1559" s="44" t="str">
        <f t="shared" si="148"/>
        <v>23-Aug-1976</v>
      </c>
      <c r="P1559" s="29">
        <f t="shared" si="149"/>
        <v>47</v>
      </c>
    </row>
    <row r="1560" spans="2:16" ht="15.75" customHeight="1" x14ac:dyDescent="0.3">
      <c r="B1560" s="12" t="s">
        <v>2922</v>
      </c>
      <c r="C1560" s="27">
        <v>1960</v>
      </c>
      <c r="D1560" s="13" t="s">
        <v>8313</v>
      </c>
      <c r="E1560" s="27">
        <v>11</v>
      </c>
      <c r="F1560" s="27">
        <v>0</v>
      </c>
      <c r="G1560" s="43">
        <v>13352.1</v>
      </c>
      <c r="H1560" s="27" t="s">
        <v>8311</v>
      </c>
      <c r="I1560" s="27" t="s">
        <v>8314</v>
      </c>
      <c r="J1560" s="27" t="s">
        <v>8317</v>
      </c>
      <c r="K1560" s="13" t="str">
        <f t="shared" si="144"/>
        <v>Nov</v>
      </c>
      <c r="L1560" s="27">
        <f t="shared" si="145"/>
        <v>1960</v>
      </c>
      <c r="M1560" s="27" t="str">
        <f t="shared" si="146"/>
        <v>tier - 3</v>
      </c>
      <c r="N1560" s="27" t="str">
        <f t="shared" si="147"/>
        <v>tier - 1</v>
      </c>
      <c r="O1560" s="44" t="str">
        <f t="shared" si="148"/>
        <v>11-Nov-1960</v>
      </c>
      <c r="P1560" s="29">
        <f t="shared" si="149"/>
        <v>63</v>
      </c>
    </row>
    <row r="1561" spans="2:16" ht="15.75" customHeight="1" x14ac:dyDescent="0.3">
      <c r="B1561" s="12" t="s">
        <v>2918</v>
      </c>
      <c r="C1561" s="27">
        <v>1990</v>
      </c>
      <c r="D1561" s="13" t="s">
        <v>8320</v>
      </c>
      <c r="E1561" s="27">
        <v>2</v>
      </c>
      <c r="F1561" s="27">
        <v>3</v>
      </c>
      <c r="G1561" s="43">
        <v>13360.94</v>
      </c>
      <c r="H1561" s="27" t="s">
        <v>8311</v>
      </c>
      <c r="I1561" s="27" t="s">
        <v>8314</v>
      </c>
      <c r="J1561" s="27" t="s">
        <v>8317</v>
      </c>
      <c r="K1561" s="13" t="str">
        <f t="shared" si="144"/>
        <v>Oct</v>
      </c>
      <c r="L1561" s="27">
        <f t="shared" si="145"/>
        <v>1990</v>
      </c>
      <c r="M1561" s="27" t="str">
        <f t="shared" si="146"/>
        <v>tier - 3</v>
      </c>
      <c r="N1561" s="27" t="str">
        <f t="shared" si="147"/>
        <v>tier - 1</v>
      </c>
      <c r="O1561" s="44" t="str">
        <f t="shared" si="148"/>
        <v>2-Oct-1990</v>
      </c>
      <c r="P1561" s="29">
        <f t="shared" si="149"/>
        <v>33</v>
      </c>
    </row>
    <row r="1562" spans="2:16" ht="15.75" customHeight="1" x14ac:dyDescent="0.3">
      <c r="B1562" s="12" t="s">
        <v>2915</v>
      </c>
      <c r="C1562" s="27">
        <v>1964</v>
      </c>
      <c r="D1562" s="13" t="s">
        <v>8316</v>
      </c>
      <c r="E1562" s="27">
        <v>24</v>
      </c>
      <c r="F1562" s="27">
        <v>0</v>
      </c>
      <c r="G1562" s="43">
        <v>13375.76</v>
      </c>
      <c r="H1562" s="27" t="s">
        <v>8311</v>
      </c>
      <c r="I1562" s="27" t="s">
        <v>8310</v>
      </c>
      <c r="J1562" s="27" t="s">
        <v>8328</v>
      </c>
      <c r="K1562" s="13" t="str">
        <f t="shared" si="144"/>
        <v>Sep</v>
      </c>
      <c r="L1562" s="27">
        <f t="shared" si="145"/>
        <v>1964</v>
      </c>
      <c r="M1562" s="27" t="str">
        <f t="shared" si="146"/>
        <v>tier - 3</v>
      </c>
      <c r="N1562" s="27" t="str">
        <f t="shared" si="147"/>
        <v>tier - 2</v>
      </c>
      <c r="O1562" s="44" t="str">
        <f t="shared" si="148"/>
        <v>24-Sep-1964</v>
      </c>
      <c r="P1562" s="29">
        <f t="shared" si="149"/>
        <v>59</v>
      </c>
    </row>
    <row r="1563" spans="2:16" ht="15.75" customHeight="1" x14ac:dyDescent="0.3">
      <c r="B1563" s="12" t="s">
        <v>2911</v>
      </c>
      <c r="C1563" s="27">
        <v>1979</v>
      </c>
      <c r="D1563" s="13" t="s">
        <v>8316</v>
      </c>
      <c r="E1563" s="27">
        <v>30</v>
      </c>
      <c r="F1563" s="27">
        <v>2</v>
      </c>
      <c r="G1563" s="43">
        <v>13377.41</v>
      </c>
      <c r="H1563" s="27" t="s">
        <v>8311</v>
      </c>
      <c r="I1563" s="27" t="s">
        <v>8311</v>
      </c>
      <c r="J1563" s="27" t="s">
        <v>8335</v>
      </c>
      <c r="K1563" s="13" t="str">
        <f t="shared" si="144"/>
        <v>Sep</v>
      </c>
      <c r="L1563" s="27">
        <f t="shared" si="145"/>
        <v>1979</v>
      </c>
      <c r="M1563" s="27" t="str">
        <f t="shared" si="146"/>
        <v>tier - 3</v>
      </c>
      <c r="N1563" s="27" t="str">
        <f t="shared" si="147"/>
        <v>tier - 3</v>
      </c>
      <c r="O1563" s="44" t="str">
        <f t="shared" si="148"/>
        <v>30-Sep-1979</v>
      </c>
      <c r="P1563" s="29">
        <f t="shared" si="149"/>
        <v>44</v>
      </c>
    </row>
    <row r="1564" spans="2:16" ht="15.75" customHeight="1" x14ac:dyDescent="0.3">
      <c r="B1564" s="12" t="s">
        <v>2907</v>
      </c>
      <c r="C1564" s="27">
        <v>1984</v>
      </c>
      <c r="D1564" s="13" t="s">
        <v>8315</v>
      </c>
      <c r="E1564" s="27">
        <v>6</v>
      </c>
      <c r="F1564" s="27">
        <v>3</v>
      </c>
      <c r="G1564" s="43">
        <v>13383.67</v>
      </c>
      <c r="H1564" s="27" t="s">
        <v>8311</v>
      </c>
      <c r="I1564" s="27" t="s">
        <v>8310</v>
      </c>
      <c r="J1564" s="27" t="s">
        <v>8330</v>
      </c>
      <c r="K1564" s="13" t="str">
        <f t="shared" si="144"/>
        <v>Jun</v>
      </c>
      <c r="L1564" s="27">
        <f t="shared" si="145"/>
        <v>1984</v>
      </c>
      <c r="M1564" s="27" t="str">
        <f t="shared" si="146"/>
        <v>tier - 3</v>
      </c>
      <c r="N1564" s="27" t="str">
        <f t="shared" si="147"/>
        <v>tier - 2</v>
      </c>
      <c r="O1564" s="44" t="str">
        <f t="shared" si="148"/>
        <v>6-Jun-1984</v>
      </c>
      <c r="P1564" s="29">
        <f t="shared" si="149"/>
        <v>39</v>
      </c>
    </row>
    <row r="1565" spans="2:16" ht="15.75" customHeight="1" x14ac:dyDescent="0.3">
      <c r="B1565" s="12" t="s">
        <v>2904</v>
      </c>
      <c r="C1565" s="27">
        <v>1959</v>
      </c>
      <c r="D1565" s="13" t="s">
        <v>8318</v>
      </c>
      <c r="E1565" s="27">
        <v>9</v>
      </c>
      <c r="F1565" s="27">
        <v>0</v>
      </c>
      <c r="G1565" s="43">
        <v>13390.56</v>
      </c>
      <c r="H1565" s="27" t="s">
        <v>8311</v>
      </c>
      <c r="I1565" s="27" t="s">
        <v>8311</v>
      </c>
      <c r="J1565" s="27" t="s">
        <v>8321</v>
      </c>
      <c r="K1565" s="13" t="str">
        <f t="shared" si="144"/>
        <v>Dec</v>
      </c>
      <c r="L1565" s="27">
        <f t="shared" si="145"/>
        <v>1959</v>
      </c>
      <c r="M1565" s="27" t="str">
        <f t="shared" si="146"/>
        <v>tier - 3</v>
      </c>
      <c r="N1565" s="27" t="str">
        <f t="shared" si="147"/>
        <v>tier - 3</v>
      </c>
      <c r="O1565" s="44" t="str">
        <f t="shared" si="148"/>
        <v>9-Dec-1959</v>
      </c>
      <c r="P1565" s="29">
        <f t="shared" si="149"/>
        <v>64</v>
      </c>
    </row>
    <row r="1566" spans="2:16" ht="15.75" customHeight="1" x14ac:dyDescent="0.3">
      <c r="B1566" s="12" t="s">
        <v>2901</v>
      </c>
      <c r="C1566" s="27">
        <v>1959</v>
      </c>
      <c r="D1566" s="13" t="s">
        <v>8313</v>
      </c>
      <c r="E1566" s="27">
        <v>25</v>
      </c>
      <c r="F1566" s="27">
        <v>0</v>
      </c>
      <c r="G1566" s="43">
        <v>13393.76</v>
      </c>
      <c r="H1566" s="27" t="s">
        <v>8311</v>
      </c>
      <c r="I1566" s="27" t="s">
        <v>8314</v>
      </c>
      <c r="J1566" s="27" t="s">
        <v>8321</v>
      </c>
      <c r="K1566" s="13" t="str">
        <f t="shared" si="144"/>
        <v>Nov</v>
      </c>
      <c r="L1566" s="27">
        <f t="shared" si="145"/>
        <v>1959</v>
      </c>
      <c r="M1566" s="27" t="str">
        <f t="shared" si="146"/>
        <v>tier - 3</v>
      </c>
      <c r="N1566" s="27" t="str">
        <f t="shared" si="147"/>
        <v>tier - 1</v>
      </c>
      <c r="O1566" s="44" t="str">
        <f t="shared" si="148"/>
        <v>25-Nov-1959</v>
      </c>
      <c r="P1566" s="29">
        <f t="shared" si="149"/>
        <v>64</v>
      </c>
    </row>
    <row r="1567" spans="2:16" ht="15.75" customHeight="1" x14ac:dyDescent="0.3">
      <c r="B1567" s="12" t="s">
        <v>2898</v>
      </c>
      <c r="C1567" s="27">
        <v>1959</v>
      </c>
      <c r="D1567" s="13" t="s">
        <v>8318</v>
      </c>
      <c r="E1567" s="27">
        <v>20</v>
      </c>
      <c r="F1567" s="27">
        <v>0</v>
      </c>
      <c r="G1567" s="43">
        <v>13405.39</v>
      </c>
      <c r="H1567" s="27" t="s">
        <v>8311</v>
      </c>
      <c r="I1567" s="27" t="s">
        <v>8311</v>
      </c>
      <c r="J1567" s="27" t="s">
        <v>8312</v>
      </c>
      <c r="K1567" s="13" t="str">
        <f t="shared" si="144"/>
        <v>Dec</v>
      </c>
      <c r="L1567" s="27">
        <f t="shared" si="145"/>
        <v>1959</v>
      </c>
      <c r="M1567" s="27" t="str">
        <f t="shared" si="146"/>
        <v>tier - 3</v>
      </c>
      <c r="N1567" s="27" t="str">
        <f t="shared" si="147"/>
        <v>tier - 3</v>
      </c>
      <c r="O1567" s="44" t="str">
        <f t="shared" si="148"/>
        <v>20-Dec-1959</v>
      </c>
      <c r="P1567" s="29">
        <f t="shared" si="149"/>
        <v>64</v>
      </c>
    </row>
    <row r="1568" spans="2:16" ht="15.75" customHeight="1" x14ac:dyDescent="0.3">
      <c r="B1568" s="12" t="s">
        <v>2895</v>
      </c>
      <c r="C1568" s="27">
        <v>1992</v>
      </c>
      <c r="D1568" s="13" t="s">
        <v>8318</v>
      </c>
      <c r="E1568" s="27">
        <v>19</v>
      </c>
      <c r="F1568" s="27">
        <v>0</v>
      </c>
      <c r="G1568" s="43">
        <v>13412.97</v>
      </c>
      <c r="H1568" s="27" t="s">
        <v>8311</v>
      </c>
      <c r="I1568" s="27" t="s">
        <v>8311</v>
      </c>
      <c r="J1568" s="27" t="s">
        <v>8330</v>
      </c>
      <c r="K1568" s="13" t="str">
        <f t="shared" si="144"/>
        <v>Dec</v>
      </c>
      <c r="L1568" s="27">
        <f t="shared" si="145"/>
        <v>1992</v>
      </c>
      <c r="M1568" s="27" t="str">
        <f t="shared" si="146"/>
        <v>tier - 3</v>
      </c>
      <c r="N1568" s="27" t="str">
        <f t="shared" si="147"/>
        <v>tier - 3</v>
      </c>
      <c r="O1568" s="44" t="str">
        <f t="shared" si="148"/>
        <v>19-Dec-1992</v>
      </c>
      <c r="P1568" s="29">
        <f t="shared" si="149"/>
        <v>31</v>
      </c>
    </row>
    <row r="1569" spans="2:16" ht="15.75" customHeight="1" x14ac:dyDescent="0.3">
      <c r="B1569" s="12" t="s">
        <v>2891</v>
      </c>
      <c r="C1569" s="27">
        <v>1961</v>
      </c>
      <c r="D1569" s="13" t="s">
        <v>8309</v>
      </c>
      <c r="E1569" s="27">
        <v>22</v>
      </c>
      <c r="F1569" s="27">
        <v>0</v>
      </c>
      <c r="G1569" s="43">
        <v>13415.04</v>
      </c>
      <c r="H1569" s="27" t="s">
        <v>8311</v>
      </c>
      <c r="I1569" s="27" t="s">
        <v>8310</v>
      </c>
      <c r="J1569" s="27" t="s">
        <v>8317</v>
      </c>
      <c r="K1569" s="13" t="str">
        <f t="shared" si="144"/>
        <v>Jul</v>
      </c>
      <c r="L1569" s="27">
        <f t="shared" si="145"/>
        <v>1961</v>
      </c>
      <c r="M1569" s="27" t="str">
        <f t="shared" si="146"/>
        <v>tier - 3</v>
      </c>
      <c r="N1569" s="27" t="str">
        <f t="shared" si="147"/>
        <v>tier - 2</v>
      </c>
      <c r="O1569" s="44" t="str">
        <f t="shared" si="148"/>
        <v>22-Jul-1961</v>
      </c>
      <c r="P1569" s="29">
        <f t="shared" si="149"/>
        <v>62</v>
      </c>
    </row>
    <row r="1570" spans="2:16" ht="15.75" customHeight="1" x14ac:dyDescent="0.3">
      <c r="B1570" s="12" t="s">
        <v>2888</v>
      </c>
      <c r="C1570" s="27">
        <v>1994</v>
      </c>
      <c r="D1570" s="13" t="s">
        <v>8315</v>
      </c>
      <c r="E1570" s="27">
        <v>17</v>
      </c>
      <c r="F1570" s="27">
        <v>0</v>
      </c>
      <c r="G1570" s="43">
        <v>13417.05</v>
      </c>
      <c r="H1570" s="27" t="s">
        <v>8311</v>
      </c>
      <c r="I1570" s="27" t="s">
        <v>8311</v>
      </c>
      <c r="J1570" s="27" t="s">
        <v>8317</v>
      </c>
      <c r="K1570" s="13" t="str">
        <f t="shared" si="144"/>
        <v>Jun</v>
      </c>
      <c r="L1570" s="27">
        <f t="shared" si="145"/>
        <v>1994</v>
      </c>
      <c r="M1570" s="27" t="str">
        <f t="shared" si="146"/>
        <v>tier - 3</v>
      </c>
      <c r="N1570" s="27" t="str">
        <f t="shared" si="147"/>
        <v>tier - 3</v>
      </c>
      <c r="O1570" s="44" t="str">
        <f t="shared" si="148"/>
        <v>17-Jun-1994</v>
      </c>
      <c r="P1570" s="29">
        <f t="shared" si="149"/>
        <v>29</v>
      </c>
    </row>
    <row r="1571" spans="2:16" ht="15.75" customHeight="1" x14ac:dyDescent="0.3">
      <c r="B1571" s="12" t="s">
        <v>2884</v>
      </c>
      <c r="C1571" s="27">
        <v>1961</v>
      </c>
      <c r="D1571" s="13" t="s">
        <v>8313</v>
      </c>
      <c r="E1571" s="27">
        <v>3</v>
      </c>
      <c r="F1571" s="27">
        <v>0</v>
      </c>
      <c r="G1571" s="43">
        <v>13429.04</v>
      </c>
      <c r="H1571" s="27" t="s">
        <v>8311</v>
      </c>
      <c r="I1571" s="27" t="s">
        <v>8311</v>
      </c>
      <c r="J1571" s="27" t="s">
        <v>8317</v>
      </c>
      <c r="K1571" s="13" t="str">
        <f t="shared" si="144"/>
        <v>Nov</v>
      </c>
      <c r="L1571" s="27">
        <f t="shared" si="145"/>
        <v>1961</v>
      </c>
      <c r="M1571" s="27" t="str">
        <f t="shared" si="146"/>
        <v>tier - 3</v>
      </c>
      <c r="N1571" s="27" t="str">
        <f t="shared" si="147"/>
        <v>tier - 3</v>
      </c>
      <c r="O1571" s="44" t="str">
        <f t="shared" si="148"/>
        <v>3-Nov-1961</v>
      </c>
      <c r="P1571" s="29">
        <f t="shared" si="149"/>
        <v>62</v>
      </c>
    </row>
    <row r="1572" spans="2:16" ht="15.75" customHeight="1" x14ac:dyDescent="0.3">
      <c r="B1572" s="12" t="s">
        <v>2880</v>
      </c>
      <c r="C1572" s="27">
        <v>1966</v>
      </c>
      <c r="D1572" s="13" t="s">
        <v>8313</v>
      </c>
      <c r="E1572" s="27">
        <v>14</v>
      </c>
      <c r="F1572" s="27">
        <v>3</v>
      </c>
      <c r="G1572" s="43">
        <v>13430.27</v>
      </c>
      <c r="H1572" s="27" t="s">
        <v>8311</v>
      </c>
      <c r="I1572" s="27" t="s">
        <v>8311</v>
      </c>
      <c r="J1572" s="27" t="s">
        <v>8329</v>
      </c>
      <c r="K1572" s="13" t="str">
        <f t="shared" si="144"/>
        <v>Nov</v>
      </c>
      <c r="L1572" s="27">
        <f t="shared" si="145"/>
        <v>1966</v>
      </c>
      <c r="M1572" s="27" t="str">
        <f t="shared" si="146"/>
        <v>tier - 3</v>
      </c>
      <c r="N1572" s="27" t="str">
        <f t="shared" si="147"/>
        <v>tier - 3</v>
      </c>
      <c r="O1572" s="44" t="str">
        <f t="shared" si="148"/>
        <v>14-Nov-1966</v>
      </c>
      <c r="P1572" s="29">
        <f t="shared" si="149"/>
        <v>57</v>
      </c>
    </row>
    <row r="1573" spans="2:16" ht="15.75" customHeight="1" x14ac:dyDescent="0.3">
      <c r="B1573" s="12" t="s">
        <v>2876</v>
      </c>
      <c r="C1573" s="27">
        <v>1975</v>
      </c>
      <c r="D1573" s="13" t="s">
        <v>8315</v>
      </c>
      <c r="E1573" s="27">
        <v>29</v>
      </c>
      <c r="F1573" s="27">
        <v>1</v>
      </c>
      <c r="G1573" s="43">
        <v>13440.7</v>
      </c>
      <c r="H1573" s="27" t="s">
        <v>8311</v>
      </c>
      <c r="I1573" s="27" t="s">
        <v>8310</v>
      </c>
      <c r="J1573" s="27" t="s">
        <v>8317</v>
      </c>
      <c r="K1573" s="13" t="str">
        <f t="shared" si="144"/>
        <v>Jun</v>
      </c>
      <c r="L1573" s="27">
        <f t="shared" si="145"/>
        <v>1975</v>
      </c>
      <c r="M1573" s="27" t="str">
        <f t="shared" si="146"/>
        <v>tier - 3</v>
      </c>
      <c r="N1573" s="27" t="str">
        <f t="shared" si="147"/>
        <v>tier - 2</v>
      </c>
      <c r="O1573" s="44" t="str">
        <f t="shared" si="148"/>
        <v>29-Jun-1975</v>
      </c>
      <c r="P1573" s="29">
        <f t="shared" si="149"/>
        <v>48</v>
      </c>
    </row>
    <row r="1574" spans="2:16" ht="15.75" customHeight="1" x14ac:dyDescent="0.3">
      <c r="B1574" s="12" t="s">
        <v>2872</v>
      </c>
      <c r="C1574" s="27">
        <v>1960</v>
      </c>
      <c r="D1574" s="13" t="s">
        <v>8319</v>
      </c>
      <c r="E1574" s="27">
        <v>13</v>
      </c>
      <c r="F1574" s="27">
        <v>0</v>
      </c>
      <c r="G1574" s="43">
        <v>13451.12</v>
      </c>
      <c r="H1574" s="27" t="s">
        <v>8311</v>
      </c>
      <c r="I1574" s="27" t="s">
        <v>8314</v>
      </c>
      <c r="J1574" s="27" t="s">
        <v>8321</v>
      </c>
      <c r="K1574" s="13" t="str">
        <f t="shared" si="144"/>
        <v>Aug</v>
      </c>
      <c r="L1574" s="27">
        <f t="shared" si="145"/>
        <v>1960</v>
      </c>
      <c r="M1574" s="27" t="str">
        <f t="shared" si="146"/>
        <v>tier - 3</v>
      </c>
      <c r="N1574" s="27" t="str">
        <f t="shared" si="147"/>
        <v>tier - 1</v>
      </c>
      <c r="O1574" s="44" t="str">
        <f t="shared" si="148"/>
        <v>13-Aug-1960</v>
      </c>
      <c r="P1574" s="29">
        <f t="shared" si="149"/>
        <v>63</v>
      </c>
    </row>
    <row r="1575" spans="2:16" ht="15.75" customHeight="1" x14ac:dyDescent="0.3">
      <c r="B1575" s="12" t="s">
        <v>2868</v>
      </c>
      <c r="C1575" s="27">
        <v>1960</v>
      </c>
      <c r="D1575" s="13" t="s">
        <v>8309</v>
      </c>
      <c r="E1575" s="27">
        <v>11</v>
      </c>
      <c r="F1575" s="27">
        <v>0</v>
      </c>
      <c r="G1575" s="43">
        <v>13457.96</v>
      </c>
      <c r="H1575" s="27" t="s">
        <v>8311</v>
      </c>
      <c r="I1575" s="27" t="s">
        <v>8314</v>
      </c>
      <c r="J1575" s="27" t="s">
        <v>8312</v>
      </c>
      <c r="K1575" s="13" t="str">
        <f t="shared" si="144"/>
        <v>Jul</v>
      </c>
      <c r="L1575" s="27">
        <f t="shared" si="145"/>
        <v>1960</v>
      </c>
      <c r="M1575" s="27" t="str">
        <f t="shared" si="146"/>
        <v>tier - 3</v>
      </c>
      <c r="N1575" s="27" t="str">
        <f t="shared" si="147"/>
        <v>tier - 1</v>
      </c>
      <c r="O1575" s="44" t="str">
        <f t="shared" si="148"/>
        <v>11-Jul-1960</v>
      </c>
      <c r="P1575" s="29">
        <f t="shared" si="149"/>
        <v>63</v>
      </c>
    </row>
    <row r="1576" spans="2:16" ht="15.75" customHeight="1" x14ac:dyDescent="0.3">
      <c r="B1576" s="12" t="s">
        <v>2865</v>
      </c>
      <c r="C1576" s="27">
        <v>1960</v>
      </c>
      <c r="D1576" s="13" t="s">
        <v>8318</v>
      </c>
      <c r="E1576" s="27">
        <v>16</v>
      </c>
      <c r="F1576" s="27">
        <v>0</v>
      </c>
      <c r="G1576" s="43">
        <v>13462.52</v>
      </c>
      <c r="H1576" s="27" t="s">
        <v>8311</v>
      </c>
      <c r="I1576" s="27" t="s">
        <v>8310</v>
      </c>
      <c r="J1576" s="27" t="s">
        <v>8321</v>
      </c>
      <c r="K1576" s="13" t="str">
        <f t="shared" si="144"/>
        <v>Dec</v>
      </c>
      <c r="L1576" s="27">
        <f t="shared" si="145"/>
        <v>1960</v>
      </c>
      <c r="M1576" s="27" t="str">
        <f t="shared" si="146"/>
        <v>tier - 3</v>
      </c>
      <c r="N1576" s="27" t="str">
        <f t="shared" si="147"/>
        <v>tier - 2</v>
      </c>
      <c r="O1576" s="44" t="str">
        <f t="shared" si="148"/>
        <v>16-Dec-1960</v>
      </c>
      <c r="P1576" s="29">
        <f t="shared" si="149"/>
        <v>63</v>
      </c>
    </row>
    <row r="1577" spans="2:16" ht="15.75" customHeight="1" x14ac:dyDescent="0.3">
      <c r="B1577" s="12" t="s">
        <v>2862</v>
      </c>
      <c r="C1577" s="27">
        <v>1985</v>
      </c>
      <c r="D1577" s="13" t="s">
        <v>8319</v>
      </c>
      <c r="E1577" s="27">
        <v>19</v>
      </c>
      <c r="F1577" s="27">
        <v>3</v>
      </c>
      <c r="G1577" s="43">
        <v>13465.8</v>
      </c>
      <c r="H1577" s="27" t="s">
        <v>8311</v>
      </c>
      <c r="I1577" s="27" t="s">
        <v>8314</v>
      </c>
      <c r="J1577" s="27" t="s">
        <v>8317</v>
      </c>
      <c r="K1577" s="13" t="str">
        <f t="shared" si="144"/>
        <v>Aug</v>
      </c>
      <c r="L1577" s="27">
        <f t="shared" si="145"/>
        <v>1985</v>
      </c>
      <c r="M1577" s="27" t="str">
        <f t="shared" si="146"/>
        <v>tier - 3</v>
      </c>
      <c r="N1577" s="27" t="str">
        <f t="shared" si="147"/>
        <v>tier - 1</v>
      </c>
      <c r="O1577" s="44" t="str">
        <f t="shared" si="148"/>
        <v>19-Aug-1985</v>
      </c>
      <c r="P1577" s="29">
        <f t="shared" si="149"/>
        <v>38</v>
      </c>
    </row>
    <row r="1578" spans="2:16" ht="15.75" customHeight="1" x14ac:dyDescent="0.3">
      <c r="B1578" s="12" t="s">
        <v>2859</v>
      </c>
      <c r="C1578" s="27">
        <v>1960</v>
      </c>
      <c r="D1578" s="13" t="s">
        <v>8309</v>
      </c>
      <c r="E1578" s="27">
        <v>28</v>
      </c>
      <c r="F1578" s="27">
        <v>0</v>
      </c>
      <c r="G1578" s="43">
        <v>13470.8</v>
      </c>
      <c r="H1578" s="27" t="s">
        <v>8311</v>
      </c>
      <c r="I1578" s="27" t="s">
        <v>8310</v>
      </c>
      <c r="J1578" s="27" t="s">
        <v>8312</v>
      </c>
      <c r="K1578" s="13" t="str">
        <f t="shared" si="144"/>
        <v>Jul</v>
      </c>
      <c r="L1578" s="27">
        <f t="shared" si="145"/>
        <v>1960</v>
      </c>
      <c r="M1578" s="27" t="str">
        <f t="shared" si="146"/>
        <v>tier - 3</v>
      </c>
      <c r="N1578" s="27" t="str">
        <f t="shared" si="147"/>
        <v>tier - 2</v>
      </c>
      <c r="O1578" s="44" t="str">
        <f t="shared" si="148"/>
        <v>28-Jul-1960</v>
      </c>
      <c r="P1578" s="29">
        <f t="shared" si="149"/>
        <v>63</v>
      </c>
    </row>
    <row r="1579" spans="2:16" ht="15.75" customHeight="1" x14ac:dyDescent="0.3">
      <c r="B1579" s="12" t="s">
        <v>2855</v>
      </c>
      <c r="C1579" s="27">
        <v>1960</v>
      </c>
      <c r="D1579" s="13" t="s">
        <v>8309</v>
      </c>
      <c r="E1579" s="27">
        <v>24</v>
      </c>
      <c r="F1579" s="27">
        <v>0</v>
      </c>
      <c r="G1579" s="43">
        <v>13470.86</v>
      </c>
      <c r="H1579" s="27" t="s">
        <v>8311</v>
      </c>
      <c r="I1579" s="27" t="s">
        <v>8311</v>
      </c>
      <c r="J1579" s="27" t="s">
        <v>8321</v>
      </c>
      <c r="K1579" s="13" t="str">
        <f t="shared" si="144"/>
        <v>Jul</v>
      </c>
      <c r="L1579" s="27">
        <f t="shared" si="145"/>
        <v>1960</v>
      </c>
      <c r="M1579" s="27" t="str">
        <f t="shared" si="146"/>
        <v>tier - 3</v>
      </c>
      <c r="N1579" s="27" t="str">
        <f t="shared" si="147"/>
        <v>tier - 3</v>
      </c>
      <c r="O1579" s="44" t="str">
        <f t="shared" si="148"/>
        <v>24-Jul-1960</v>
      </c>
      <c r="P1579" s="29">
        <f t="shared" si="149"/>
        <v>63</v>
      </c>
    </row>
    <row r="1580" spans="2:16" ht="15.75" customHeight="1" x14ac:dyDescent="0.3">
      <c r="B1580" s="12" t="s">
        <v>2851</v>
      </c>
      <c r="C1580" s="27">
        <v>1975</v>
      </c>
      <c r="D1580" s="13" t="s">
        <v>8319</v>
      </c>
      <c r="E1580" s="27">
        <v>7</v>
      </c>
      <c r="F1580" s="27">
        <v>1</v>
      </c>
      <c r="G1580" s="43">
        <v>13472.19</v>
      </c>
      <c r="H1580" s="27" t="s">
        <v>8311</v>
      </c>
      <c r="I1580" s="27" t="s">
        <v>8310</v>
      </c>
      <c r="J1580" s="27" t="s">
        <v>8317</v>
      </c>
      <c r="K1580" s="13" t="str">
        <f t="shared" si="144"/>
        <v>Aug</v>
      </c>
      <c r="L1580" s="27">
        <f t="shared" si="145"/>
        <v>1975</v>
      </c>
      <c r="M1580" s="27" t="str">
        <f t="shared" si="146"/>
        <v>tier - 3</v>
      </c>
      <c r="N1580" s="27" t="str">
        <f t="shared" si="147"/>
        <v>tier - 2</v>
      </c>
      <c r="O1580" s="44" t="str">
        <f t="shared" si="148"/>
        <v>7-Aug-1975</v>
      </c>
      <c r="P1580" s="29">
        <f t="shared" si="149"/>
        <v>48</v>
      </c>
    </row>
    <row r="1581" spans="2:16" ht="15.75" customHeight="1" x14ac:dyDescent="0.3">
      <c r="B1581" s="12" t="s">
        <v>2848</v>
      </c>
      <c r="C1581" s="27">
        <v>1990</v>
      </c>
      <c r="D1581" s="13" t="s">
        <v>8319</v>
      </c>
      <c r="E1581" s="27">
        <v>30</v>
      </c>
      <c r="F1581" s="27">
        <v>3</v>
      </c>
      <c r="G1581" s="43">
        <v>13480.83</v>
      </c>
      <c r="H1581" s="27" t="s">
        <v>8311</v>
      </c>
      <c r="I1581" s="27" t="s">
        <v>8310</v>
      </c>
      <c r="J1581" s="27" t="s">
        <v>8330</v>
      </c>
      <c r="K1581" s="13" t="str">
        <f t="shared" si="144"/>
        <v>Aug</v>
      </c>
      <c r="L1581" s="27">
        <f t="shared" si="145"/>
        <v>1990</v>
      </c>
      <c r="M1581" s="27" t="str">
        <f t="shared" si="146"/>
        <v>tier - 3</v>
      </c>
      <c r="N1581" s="27" t="str">
        <f t="shared" si="147"/>
        <v>tier - 2</v>
      </c>
      <c r="O1581" s="44" t="str">
        <f t="shared" si="148"/>
        <v>30-Aug-1990</v>
      </c>
      <c r="P1581" s="29">
        <f t="shared" si="149"/>
        <v>33</v>
      </c>
    </row>
    <row r="1582" spans="2:16" ht="15.75" customHeight="1" x14ac:dyDescent="0.3">
      <c r="B1582" s="12" t="s">
        <v>2844</v>
      </c>
      <c r="C1582" s="27">
        <v>1963</v>
      </c>
      <c r="D1582" s="13" t="s">
        <v>8320</v>
      </c>
      <c r="E1582" s="27">
        <v>14</v>
      </c>
      <c r="F1582" s="27">
        <v>0</v>
      </c>
      <c r="G1582" s="43">
        <v>13511.28</v>
      </c>
      <c r="H1582" s="27" t="s">
        <v>8311</v>
      </c>
      <c r="I1582" s="27" t="s">
        <v>8314</v>
      </c>
      <c r="J1582" s="27" t="s">
        <v>8317</v>
      </c>
      <c r="K1582" s="13" t="str">
        <f t="shared" si="144"/>
        <v>Oct</v>
      </c>
      <c r="L1582" s="27">
        <f t="shared" si="145"/>
        <v>1963</v>
      </c>
      <c r="M1582" s="27" t="str">
        <f t="shared" si="146"/>
        <v>tier - 3</v>
      </c>
      <c r="N1582" s="27" t="str">
        <f t="shared" si="147"/>
        <v>tier - 1</v>
      </c>
      <c r="O1582" s="44" t="str">
        <f t="shared" si="148"/>
        <v>14-Oct-1963</v>
      </c>
      <c r="P1582" s="29">
        <f t="shared" si="149"/>
        <v>60</v>
      </c>
    </row>
    <row r="1583" spans="2:16" ht="15.75" customHeight="1" x14ac:dyDescent="0.3">
      <c r="B1583" s="12" t="s">
        <v>2840</v>
      </c>
      <c r="C1583" s="27">
        <v>1960</v>
      </c>
      <c r="D1583" s="13" t="s">
        <v>8309</v>
      </c>
      <c r="E1583" s="27">
        <v>11</v>
      </c>
      <c r="F1583" s="27">
        <v>0</v>
      </c>
      <c r="G1583" s="43">
        <v>13555</v>
      </c>
      <c r="H1583" s="27" t="s">
        <v>8311</v>
      </c>
      <c r="I1583" s="27" t="s">
        <v>8311</v>
      </c>
      <c r="J1583" s="27" t="s">
        <v>8333</v>
      </c>
      <c r="K1583" s="13" t="str">
        <f t="shared" si="144"/>
        <v>Jul</v>
      </c>
      <c r="L1583" s="27">
        <f t="shared" si="145"/>
        <v>1960</v>
      </c>
      <c r="M1583" s="27" t="str">
        <f t="shared" si="146"/>
        <v>tier - 3</v>
      </c>
      <c r="N1583" s="27" t="str">
        <f t="shared" si="147"/>
        <v>tier - 3</v>
      </c>
      <c r="O1583" s="44" t="str">
        <f t="shared" si="148"/>
        <v>11-Jul-1960</v>
      </c>
      <c r="P1583" s="29">
        <f t="shared" si="149"/>
        <v>63</v>
      </c>
    </row>
    <row r="1584" spans="2:16" ht="15.75" customHeight="1" x14ac:dyDescent="0.3">
      <c r="B1584" s="12" t="s">
        <v>2836</v>
      </c>
      <c r="C1584" s="27">
        <v>1968</v>
      </c>
      <c r="D1584" s="13" t="s">
        <v>8309</v>
      </c>
      <c r="E1584" s="27">
        <v>15</v>
      </c>
      <c r="F1584" s="27">
        <v>0</v>
      </c>
      <c r="G1584" s="43">
        <v>13566.04</v>
      </c>
      <c r="H1584" s="27" t="s">
        <v>8311</v>
      </c>
      <c r="I1584" s="27" t="s">
        <v>8311</v>
      </c>
      <c r="J1584" s="27" t="s">
        <v>8335</v>
      </c>
      <c r="K1584" s="13" t="str">
        <f t="shared" si="144"/>
        <v>Jul</v>
      </c>
      <c r="L1584" s="27">
        <f t="shared" si="145"/>
        <v>1968</v>
      </c>
      <c r="M1584" s="27" t="str">
        <f t="shared" si="146"/>
        <v>tier - 3</v>
      </c>
      <c r="N1584" s="27" t="str">
        <f t="shared" si="147"/>
        <v>tier - 3</v>
      </c>
      <c r="O1584" s="44" t="str">
        <f t="shared" si="148"/>
        <v>15-Jul-1968</v>
      </c>
      <c r="P1584" s="29">
        <f t="shared" si="149"/>
        <v>55</v>
      </c>
    </row>
    <row r="1585" spans="2:16" ht="15.75" customHeight="1" x14ac:dyDescent="0.3">
      <c r="B1585" s="12" t="s">
        <v>2832</v>
      </c>
      <c r="C1585" s="27">
        <v>1992</v>
      </c>
      <c r="D1585" s="13" t="s">
        <v>8319</v>
      </c>
      <c r="E1585" s="27">
        <v>14</v>
      </c>
      <c r="F1585" s="27">
        <v>0</v>
      </c>
      <c r="G1585" s="43">
        <v>13588.17</v>
      </c>
      <c r="H1585" s="27" t="s">
        <v>8311</v>
      </c>
      <c r="I1585" s="27" t="s">
        <v>8314</v>
      </c>
      <c r="J1585" s="27" t="s">
        <v>8317</v>
      </c>
      <c r="K1585" s="13" t="str">
        <f t="shared" si="144"/>
        <v>Aug</v>
      </c>
      <c r="L1585" s="27">
        <f t="shared" si="145"/>
        <v>1992</v>
      </c>
      <c r="M1585" s="27" t="str">
        <f t="shared" si="146"/>
        <v>tier - 3</v>
      </c>
      <c r="N1585" s="27" t="str">
        <f t="shared" si="147"/>
        <v>tier - 1</v>
      </c>
      <c r="O1585" s="44" t="str">
        <f t="shared" si="148"/>
        <v>14-Aug-1992</v>
      </c>
      <c r="P1585" s="29">
        <f t="shared" si="149"/>
        <v>31</v>
      </c>
    </row>
    <row r="1586" spans="2:16" ht="15.75" customHeight="1" x14ac:dyDescent="0.3">
      <c r="B1586" s="12" t="s">
        <v>2828</v>
      </c>
      <c r="C1586" s="27">
        <v>1964</v>
      </c>
      <c r="D1586" s="13" t="s">
        <v>8316</v>
      </c>
      <c r="E1586" s="27">
        <v>10</v>
      </c>
      <c r="F1586" s="27">
        <v>2</v>
      </c>
      <c r="G1586" s="43">
        <v>13607.37</v>
      </c>
      <c r="H1586" s="27" t="s">
        <v>8311</v>
      </c>
      <c r="I1586" s="27" t="s">
        <v>8314</v>
      </c>
      <c r="J1586" s="27" t="s">
        <v>8329</v>
      </c>
      <c r="K1586" s="13" t="str">
        <f t="shared" si="144"/>
        <v>Sep</v>
      </c>
      <c r="L1586" s="27">
        <f t="shared" si="145"/>
        <v>1964</v>
      </c>
      <c r="M1586" s="27" t="str">
        <f t="shared" si="146"/>
        <v>tier - 3</v>
      </c>
      <c r="N1586" s="27" t="str">
        <f t="shared" si="147"/>
        <v>tier - 1</v>
      </c>
      <c r="O1586" s="44" t="str">
        <f t="shared" si="148"/>
        <v>10-Sep-1964</v>
      </c>
      <c r="P1586" s="29">
        <f t="shared" si="149"/>
        <v>59</v>
      </c>
    </row>
    <row r="1587" spans="2:16" ht="15.75" customHeight="1" x14ac:dyDescent="0.3">
      <c r="B1587" s="12" t="s">
        <v>2824</v>
      </c>
      <c r="C1587" s="27">
        <v>1961</v>
      </c>
      <c r="D1587" s="13" t="s">
        <v>8313</v>
      </c>
      <c r="E1587" s="27">
        <v>18</v>
      </c>
      <c r="F1587" s="27">
        <v>0</v>
      </c>
      <c r="G1587" s="43">
        <v>13616.36</v>
      </c>
      <c r="H1587" s="27" t="s">
        <v>8311</v>
      </c>
      <c r="I1587" s="27" t="s">
        <v>8311</v>
      </c>
      <c r="J1587" s="27" t="s">
        <v>8329</v>
      </c>
      <c r="K1587" s="13" t="str">
        <f t="shared" si="144"/>
        <v>Nov</v>
      </c>
      <c r="L1587" s="27">
        <f t="shared" si="145"/>
        <v>1961</v>
      </c>
      <c r="M1587" s="27" t="str">
        <f t="shared" si="146"/>
        <v>tier - 3</v>
      </c>
      <c r="N1587" s="27" t="str">
        <f t="shared" si="147"/>
        <v>tier - 3</v>
      </c>
      <c r="O1587" s="44" t="str">
        <f t="shared" si="148"/>
        <v>18-Nov-1961</v>
      </c>
      <c r="P1587" s="29">
        <f t="shared" si="149"/>
        <v>62</v>
      </c>
    </row>
    <row r="1588" spans="2:16" ht="15.75" customHeight="1" x14ac:dyDescent="0.3">
      <c r="B1588" s="12" t="s">
        <v>2821</v>
      </c>
      <c r="C1588" s="27">
        <v>1969</v>
      </c>
      <c r="D1588" s="13" t="s">
        <v>8309</v>
      </c>
      <c r="E1588" s="27">
        <v>26</v>
      </c>
      <c r="F1588" s="27">
        <v>0</v>
      </c>
      <c r="G1588" s="43">
        <v>13622.01</v>
      </c>
      <c r="H1588" s="27" t="s">
        <v>8311</v>
      </c>
      <c r="I1588" s="27" t="s">
        <v>8311</v>
      </c>
      <c r="J1588" s="27" t="s">
        <v>8317</v>
      </c>
      <c r="K1588" s="13" t="str">
        <f t="shared" si="144"/>
        <v>Jul</v>
      </c>
      <c r="L1588" s="27">
        <f t="shared" si="145"/>
        <v>1969</v>
      </c>
      <c r="M1588" s="27" t="str">
        <f t="shared" si="146"/>
        <v>tier - 3</v>
      </c>
      <c r="N1588" s="27" t="str">
        <f t="shared" si="147"/>
        <v>tier - 3</v>
      </c>
      <c r="O1588" s="44" t="str">
        <f t="shared" si="148"/>
        <v>26-Jul-1969</v>
      </c>
      <c r="P1588" s="29">
        <f t="shared" si="149"/>
        <v>54</v>
      </c>
    </row>
    <row r="1589" spans="2:16" ht="15.75" customHeight="1" x14ac:dyDescent="0.3">
      <c r="B1589" s="12" t="s">
        <v>2818</v>
      </c>
      <c r="C1589" s="27">
        <v>1961</v>
      </c>
      <c r="D1589" s="13" t="s">
        <v>8318</v>
      </c>
      <c r="E1589" s="27">
        <v>24</v>
      </c>
      <c r="F1589" s="27">
        <v>0</v>
      </c>
      <c r="G1589" s="43">
        <v>13635.64</v>
      </c>
      <c r="H1589" s="27" t="s">
        <v>8311</v>
      </c>
      <c r="I1589" s="27" t="s">
        <v>8311</v>
      </c>
      <c r="J1589" s="27" t="s">
        <v>8329</v>
      </c>
      <c r="K1589" s="13" t="str">
        <f t="shared" si="144"/>
        <v>Dec</v>
      </c>
      <c r="L1589" s="27">
        <f t="shared" si="145"/>
        <v>1961</v>
      </c>
      <c r="M1589" s="27" t="str">
        <f t="shared" si="146"/>
        <v>tier - 3</v>
      </c>
      <c r="N1589" s="27" t="str">
        <f t="shared" si="147"/>
        <v>tier - 3</v>
      </c>
      <c r="O1589" s="44" t="str">
        <f t="shared" si="148"/>
        <v>24-Dec-1961</v>
      </c>
      <c r="P1589" s="29">
        <f t="shared" si="149"/>
        <v>62</v>
      </c>
    </row>
    <row r="1590" spans="2:16" ht="15.75" customHeight="1" x14ac:dyDescent="0.3">
      <c r="B1590" s="12" t="s">
        <v>2815</v>
      </c>
      <c r="C1590" s="27">
        <v>1984</v>
      </c>
      <c r="D1590" s="13" t="s">
        <v>8309</v>
      </c>
      <c r="E1590" s="27">
        <v>20</v>
      </c>
      <c r="F1590" s="27">
        <v>3</v>
      </c>
      <c r="G1590" s="43">
        <v>13638.06</v>
      </c>
      <c r="H1590" s="27" t="s">
        <v>8311</v>
      </c>
      <c r="I1590" s="27" t="s">
        <v>8311</v>
      </c>
      <c r="J1590" s="27" t="s">
        <v>8330</v>
      </c>
      <c r="K1590" s="13" t="str">
        <f t="shared" si="144"/>
        <v>Jul</v>
      </c>
      <c r="L1590" s="27">
        <f t="shared" si="145"/>
        <v>1984</v>
      </c>
      <c r="M1590" s="27" t="str">
        <f t="shared" si="146"/>
        <v>tier - 3</v>
      </c>
      <c r="N1590" s="27" t="str">
        <f t="shared" si="147"/>
        <v>tier - 3</v>
      </c>
      <c r="O1590" s="44" t="str">
        <f t="shared" si="148"/>
        <v>20-Jul-1984</v>
      </c>
      <c r="P1590" s="29">
        <f t="shared" si="149"/>
        <v>39</v>
      </c>
    </row>
    <row r="1591" spans="2:16" ht="15.75" customHeight="1" x14ac:dyDescent="0.3">
      <c r="B1591" s="12" t="s">
        <v>2812</v>
      </c>
      <c r="C1591" s="27">
        <v>1963</v>
      </c>
      <c r="D1591" s="13" t="s">
        <v>8319</v>
      </c>
      <c r="E1591" s="27">
        <v>4</v>
      </c>
      <c r="F1591" s="27">
        <v>0</v>
      </c>
      <c r="G1591" s="43">
        <v>13677.68</v>
      </c>
      <c r="H1591" s="27" t="s">
        <v>8311</v>
      </c>
      <c r="I1591" s="27" t="s">
        <v>8310</v>
      </c>
      <c r="J1591" s="27" t="s">
        <v>8332</v>
      </c>
      <c r="K1591" s="13" t="str">
        <f t="shared" si="144"/>
        <v>Aug</v>
      </c>
      <c r="L1591" s="27">
        <f t="shared" si="145"/>
        <v>1963</v>
      </c>
      <c r="M1591" s="27" t="str">
        <f t="shared" si="146"/>
        <v>tier - 3</v>
      </c>
      <c r="N1591" s="27" t="str">
        <f t="shared" si="147"/>
        <v>tier - 2</v>
      </c>
      <c r="O1591" s="44" t="str">
        <f t="shared" si="148"/>
        <v>4-Aug-1963</v>
      </c>
      <c r="P1591" s="29">
        <f t="shared" si="149"/>
        <v>60</v>
      </c>
    </row>
    <row r="1592" spans="2:16" ht="15.75" customHeight="1" x14ac:dyDescent="0.3">
      <c r="B1592" s="12" t="s">
        <v>2808</v>
      </c>
      <c r="C1592" s="27">
        <v>1985</v>
      </c>
      <c r="D1592" s="13" t="s">
        <v>8316</v>
      </c>
      <c r="E1592" s="27">
        <v>14</v>
      </c>
      <c r="F1592" s="27">
        <v>3</v>
      </c>
      <c r="G1592" s="43">
        <v>13685.51</v>
      </c>
      <c r="H1592" s="27" t="s">
        <v>8311</v>
      </c>
      <c r="I1592" s="27" t="s">
        <v>8314</v>
      </c>
      <c r="J1592" s="27" t="s">
        <v>8335</v>
      </c>
      <c r="K1592" s="13" t="str">
        <f t="shared" si="144"/>
        <v>Sep</v>
      </c>
      <c r="L1592" s="27">
        <f t="shared" si="145"/>
        <v>1985</v>
      </c>
      <c r="M1592" s="27" t="str">
        <f t="shared" si="146"/>
        <v>tier - 3</v>
      </c>
      <c r="N1592" s="27" t="str">
        <f t="shared" si="147"/>
        <v>tier - 1</v>
      </c>
      <c r="O1592" s="44" t="str">
        <f t="shared" si="148"/>
        <v>14-Sep-1985</v>
      </c>
      <c r="P1592" s="29">
        <f t="shared" si="149"/>
        <v>38</v>
      </c>
    </row>
    <row r="1593" spans="2:16" ht="15.75" customHeight="1" x14ac:dyDescent="0.3">
      <c r="B1593" s="12" t="s">
        <v>2804</v>
      </c>
      <c r="C1593" s="27">
        <v>1986</v>
      </c>
      <c r="D1593" s="13" t="s">
        <v>8313</v>
      </c>
      <c r="E1593" s="27">
        <v>24</v>
      </c>
      <c r="F1593" s="27">
        <v>3</v>
      </c>
      <c r="G1593" s="43">
        <v>13714.55</v>
      </c>
      <c r="H1593" s="27" t="s">
        <v>8311</v>
      </c>
      <c r="I1593" s="27" t="s">
        <v>8310</v>
      </c>
      <c r="J1593" s="27" t="s">
        <v>8330</v>
      </c>
      <c r="K1593" s="13" t="str">
        <f t="shared" si="144"/>
        <v>Nov</v>
      </c>
      <c r="L1593" s="27">
        <f t="shared" si="145"/>
        <v>1986</v>
      </c>
      <c r="M1593" s="27" t="str">
        <f t="shared" si="146"/>
        <v>tier - 3</v>
      </c>
      <c r="N1593" s="27" t="str">
        <f t="shared" si="147"/>
        <v>tier - 2</v>
      </c>
      <c r="O1593" s="44" t="str">
        <f t="shared" si="148"/>
        <v>24-Nov-1986</v>
      </c>
      <c r="P1593" s="29">
        <f t="shared" si="149"/>
        <v>37</v>
      </c>
    </row>
    <row r="1594" spans="2:16" ht="15.75" customHeight="1" x14ac:dyDescent="0.3">
      <c r="B1594" s="12" t="s">
        <v>2800</v>
      </c>
      <c r="C1594" s="27">
        <v>1981</v>
      </c>
      <c r="D1594" s="13" t="s">
        <v>8319</v>
      </c>
      <c r="E1594" s="27">
        <v>2</v>
      </c>
      <c r="F1594" s="27">
        <v>1</v>
      </c>
      <c r="G1594" s="43">
        <v>13725.47</v>
      </c>
      <c r="H1594" s="27" t="s">
        <v>8311</v>
      </c>
      <c r="I1594" s="27" t="s">
        <v>8310</v>
      </c>
      <c r="J1594" s="27" t="s">
        <v>8329</v>
      </c>
      <c r="K1594" s="13" t="str">
        <f t="shared" si="144"/>
        <v>Aug</v>
      </c>
      <c r="L1594" s="27">
        <f t="shared" si="145"/>
        <v>1981</v>
      </c>
      <c r="M1594" s="27" t="str">
        <f t="shared" si="146"/>
        <v>tier - 3</v>
      </c>
      <c r="N1594" s="27" t="str">
        <f t="shared" si="147"/>
        <v>tier - 2</v>
      </c>
      <c r="O1594" s="44" t="str">
        <f t="shared" si="148"/>
        <v>2-Aug-1981</v>
      </c>
      <c r="P1594" s="29">
        <f t="shared" si="149"/>
        <v>42</v>
      </c>
    </row>
    <row r="1595" spans="2:16" ht="15.75" customHeight="1" x14ac:dyDescent="0.3">
      <c r="B1595" s="12" t="s">
        <v>2797</v>
      </c>
      <c r="C1595" s="27">
        <v>1985</v>
      </c>
      <c r="D1595" s="13" t="s">
        <v>8319</v>
      </c>
      <c r="E1595" s="27">
        <v>29</v>
      </c>
      <c r="F1595" s="27">
        <v>3</v>
      </c>
      <c r="G1595" s="43">
        <v>13726.21</v>
      </c>
      <c r="H1595" s="27" t="s">
        <v>8311</v>
      </c>
      <c r="I1595" s="27" t="s">
        <v>8311</v>
      </c>
      <c r="J1595" s="27" t="s">
        <v>8335</v>
      </c>
      <c r="K1595" s="13" t="str">
        <f t="shared" si="144"/>
        <v>Aug</v>
      </c>
      <c r="L1595" s="27">
        <f t="shared" si="145"/>
        <v>1985</v>
      </c>
      <c r="M1595" s="27" t="str">
        <f t="shared" si="146"/>
        <v>tier - 3</v>
      </c>
      <c r="N1595" s="27" t="str">
        <f t="shared" si="147"/>
        <v>tier - 3</v>
      </c>
      <c r="O1595" s="44" t="str">
        <f t="shared" si="148"/>
        <v>29-Aug-1985</v>
      </c>
      <c r="P1595" s="29">
        <f t="shared" si="149"/>
        <v>38</v>
      </c>
    </row>
    <row r="1596" spans="2:16" ht="15.75" customHeight="1" x14ac:dyDescent="0.3">
      <c r="B1596" s="12" t="s">
        <v>2794</v>
      </c>
      <c r="C1596" s="27">
        <v>1969</v>
      </c>
      <c r="D1596" s="13" t="s">
        <v>8320</v>
      </c>
      <c r="E1596" s="27">
        <v>23</v>
      </c>
      <c r="F1596" s="27">
        <v>0</v>
      </c>
      <c r="G1596" s="43">
        <v>13746.74</v>
      </c>
      <c r="H1596" s="27" t="s">
        <v>8311</v>
      </c>
      <c r="I1596" s="27" t="s">
        <v>8310</v>
      </c>
      <c r="J1596" s="27" t="s">
        <v>8335</v>
      </c>
      <c r="K1596" s="13" t="str">
        <f t="shared" si="144"/>
        <v>Oct</v>
      </c>
      <c r="L1596" s="27">
        <f t="shared" si="145"/>
        <v>1969</v>
      </c>
      <c r="M1596" s="27" t="str">
        <f t="shared" si="146"/>
        <v>tier - 3</v>
      </c>
      <c r="N1596" s="27" t="str">
        <f t="shared" si="147"/>
        <v>tier - 2</v>
      </c>
      <c r="O1596" s="44" t="str">
        <f t="shared" si="148"/>
        <v>23-Oct-1969</v>
      </c>
      <c r="P1596" s="29">
        <f t="shared" si="149"/>
        <v>54</v>
      </c>
    </row>
    <row r="1597" spans="2:16" ht="15.75" customHeight="1" x14ac:dyDescent="0.3">
      <c r="B1597" s="12" t="s">
        <v>2790</v>
      </c>
      <c r="C1597" s="27">
        <v>2004</v>
      </c>
      <c r="D1597" s="13" t="s">
        <v>8309</v>
      </c>
      <c r="E1597" s="27">
        <v>16</v>
      </c>
      <c r="F1597" s="27">
        <v>0</v>
      </c>
      <c r="G1597" s="43">
        <v>13747.87</v>
      </c>
      <c r="H1597" s="27" t="s">
        <v>8311</v>
      </c>
      <c r="I1597" s="27" t="s">
        <v>8310</v>
      </c>
      <c r="J1597" s="27" t="s">
        <v>8327</v>
      </c>
      <c r="K1597" s="13" t="str">
        <f t="shared" si="144"/>
        <v>Jul</v>
      </c>
      <c r="L1597" s="27">
        <f t="shared" si="145"/>
        <v>2004</v>
      </c>
      <c r="M1597" s="27" t="str">
        <f t="shared" si="146"/>
        <v>tier - 3</v>
      </c>
      <c r="N1597" s="27" t="str">
        <f t="shared" si="147"/>
        <v>tier - 2</v>
      </c>
      <c r="O1597" s="44" t="str">
        <f t="shared" si="148"/>
        <v>16-Jul-2004</v>
      </c>
      <c r="P1597" s="29">
        <f t="shared" si="149"/>
        <v>19</v>
      </c>
    </row>
    <row r="1598" spans="2:16" ht="15.75" customHeight="1" x14ac:dyDescent="0.3">
      <c r="B1598" s="12" t="s">
        <v>2787</v>
      </c>
      <c r="C1598" s="27">
        <v>1959</v>
      </c>
      <c r="D1598" s="13" t="s">
        <v>8319</v>
      </c>
      <c r="E1598" s="27">
        <v>6</v>
      </c>
      <c r="F1598" s="27">
        <v>0</v>
      </c>
      <c r="G1598" s="43">
        <v>13770.1</v>
      </c>
      <c r="H1598" s="27" t="s">
        <v>8311</v>
      </c>
      <c r="I1598" s="27" t="s">
        <v>8314</v>
      </c>
      <c r="J1598" s="27" t="s">
        <v>8317</v>
      </c>
      <c r="K1598" s="13" t="str">
        <f t="shared" si="144"/>
        <v>Aug</v>
      </c>
      <c r="L1598" s="27">
        <f t="shared" si="145"/>
        <v>1959</v>
      </c>
      <c r="M1598" s="27" t="str">
        <f t="shared" si="146"/>
        <v>tier - 3</v>
      </c>
      <c r="N1598" s="27" t="str">
        <f t="shared" si="147"/>
        <v>tier - 1</v>
      </c>
      <c r="O1598" s="44" t="str">
        <f t="shared" si="148"/>
        <v>6-Aug-1959</v>
      </c>
      <c r="P1598" s="29">
        <f t="shared" si="149"/>
        <v>64</v>
      </c>
    </row>
    <row r="1599" spans="2:16" ht="15.75" customHeight="1" x14ac:dyDescent="0.3">
      <c r="B1599" s="12" t="s">
        <v>2783</v>
      </c>
      <c r="C1599" s="27">
        <v>1966</v>
      </c>
      <c r="D1599" s="13" t="s">
        <v>8313</v>
      </c>
      <c r="E1599" s="27">
        <v>10</v>
      </c>
      <c r="F1599" s="27">
        <v>0</v>
      </c>
      <c r="G1599" s="43">
        <v>13801.61</v>
      </c>
      <c r="H1599" s="27" t="s">
        <v>8311</v>
      </c>
      <c r="I1599" s="27" t="s">
        <v>8311</v>
      </c>
      <c r="J1599" s="27" t="s">
        <v>8335</v>
      </c>
      <c r="K1599" s="13" t="str">
        <f t="shared" si="144"/>
        <v>Nov</v>
      </c>
      <c r="L1599" s="27">
        <f t="shared" si="145"/>
        <v>1966</v>
      </c>
      <c r="M1599" s="27" t="str">
        <f t="shared" si="146"/>
        <v>tier - 3</v>
      </c>
      <c r="N1599" s="27" t="str">
        <f t="shared" si="147"/>
        <v>tier - 3</v>
      </c>
      <c r="O1599" s="44" t="str">
        <f t="shared" si="148"/>
        <v>10-Nov-1966</v>
      </c>
      <c r="P1599" s="29">
        <f t="shared" si="149"/>
        <v>57</v>
      </c>
    </row>
    <row r="1600" spans="2:16" ht="15.75" customHeight="1" x14ac:dyDescent="0.3">
      <c r="B1600" s="12" t="s">
        <v>2779</v>
      </c>
      <c r="C1600" s="27">
        <v>1986</v>
      </c>
      <c r="D1600" s="13" t="s">
        <v>8318</v>
      </c>
      <c r="E1600" s="27">
        <v>8</v>
      </c>
      <c r="F1600" s="27">
        <v>3</v>
      </c>
      <c r="G1600" s="43">
        <v>13819.49</v>
      </c>
      <c r="H1600" s="27" t="s">
        <v>8311</v>
      </c>
      <c r="I1600" s="27" t="s">
        <v>8310</v>
      </c>
      <c r="J1600" s="27" t="s">
        <v>8317</v>
      </c>
      <c r="K1600" s="13" t="str">
        <f t="shared" si="144"/>
        <v>Dec</v>
      </c>
      <c r="L1600" s="27">
        <f t="shared" si="145"/>
        <v>1986</v>
      </c>
      <c r="M1600" s="27" t="str">
        <f t="shared" si="146"/>
        <v>tier - 3</v>
      </c>
      <c r="N1600" s="27" t="str">
        <f t="shared" si="147"/>
        <v>tier - 2</v>
      </c>
      <c r="O1600" s="44" t="str">
        <f t="shared" si="148"/>
        <v>8-Dec-1986</v>
      </c>
      <c r="P1600" s="29">
        <f t="shared" si="149"/>
        <v>37</v>
      </c>
    </row>
    <row r="1601" spans="2:16" ht="15.75" customHeight="1" x14ac:dyDescent="0.3">
      <c r="B1601" s="12" t="s">
        <v>2775</v>
      </c>
      <c r="C1601" s="27">
        <v>1958</v>
      </c>
      <c r="D1601" s="13" t="s">
        <v>8313</v>
      </c>
      <c r="E1601" s="27">
        <v>25</v>
      </c>
      <c r="F1601" s="27">
        <v>0</v>
      </c>
      <c r="G1601" s="43">
        <v>13822.8</v>
      </c>
      <c r="H1601" s="27" t="s">
        <v>8311</v>
      </c>
      <c r="I1601" s="27" t="s">
        <v>8311</v>
      </c>
      <c r="J1601" s="27" t="s">
        <v>8321</v>
      </c>
      <c r="K1601" s="13" t="str">
        <f t="shared" si="144"/>
        <v>Nov</v>
      </c>
      <c r="L1601" s="27">
        <f t="shared" si="145"/>
        <v>1958</v>
      </c>
      <c r="M1601" s="27" t="str">
        <f t="shared" si="146"/>
        <v>tier - 3</v>
      </c>
      <c r="N1601" s="27" t="str">
        <f t="shared" si="147"/>
        <v>tier - 3</v>
      </c>
      <c r="O1601" s="44" t="str">
        <f t="shared" si="148"/>
        <v>25-Nov-1958</v>
      </c>
      <c r="P1601" s="29">
        <f t="shared" si="149"/>
        <v>65</v>
      </c>
    </row>
    <row r="1602" spans="2:16" ht="15.75" customHeight="1" x14ac:dyDescent="0.3">
      <c r="B1602" s="12" t="s">
        <v>2772</v>
      </c>
      <c r="C1602" s="27">
        <v>1958</v>
      </c>
      <c r="D1602" s="13" t="s">
        <v>8318</v>
      </c>
      <c r="E1602" s="27">
        <v>10</v>
      </c>
      <c r="F1602" s="27">
        <v>0</v>
      </c>
      <c r="G1602" s="43">
        <v>13831.12</v>
      </c>
      <c r="H1602" s="27" t="s">
        <v>8311</v>
      </c>
      <c r="I1602" s="27" t="s">
        <v>8314</v>
      </c>
      <c r="J1602" s="27" t="s">
        <v>8312</v>
      </c>
      <c r="K1602" s="13" t="str">
        <f t="shared" si="144"/>
        <v>Dec</v>
      </c>
      <c r="L1602" s="27">
        <f t="shared" si="145"/>
        <v>1958</v>
      </c>
      <c r="M1602" s="27" t="str">
        <f t="shared" si="146"/>
        <v>tier - 3</v>
      </c>
      <c r="N1602" s="27" t="str">
        <f t="shared" si="147"/>
        <v>tier - 1</v>
      </c>
      <c r="O1602" s="44" t="str">
        <f t="shared" si="148"/>
        <v>10-Dec-1958</v>
      </c>
      <c r="P1602" s="29">
        <f t="shared" si="149"/>
        <v>65</v>
      </c>
    </row>
    <row r="1603" spans="2:16" ht="15.75" customHeight="1" x14ac:dyDescent="0.3">
      <c r="B1603" s="12" t="s">
        <v>2768</v>
      </c>
      <c r="C1603" s="27">
        <v>2003</v>
      </c>
      <c r="D1603" s="13" t="s">
        <v>8315</v>
      </c>
      <c r="E1603" s="27">
        <v>7</v>
      </c>
      <c r="F1603" s="27">
        <v>0</v>
      </c>
      <c r="G1603" s="43">
        <v>13844.51</v>
      </c>
      <c r="H1603" s="27" t="s">
        <v>8310</v>
      </c>
      <c r="I1603" s="27" t="s">
        <v>8314</v>
      </c>
      <c r="J1603" s="27" t="s">
        <v>8321</v>
      </c>
      <c r="K1603" s="13" t="str">
        <f t="shared" ref="K1603:K1666" si="150">IF(D1603="?", "Sep",D1603)</f>
        <v>Jun</v>
      </c>
      <c r="L1603" s="27">
        <f t="shared" ref="L1603:L1666" si="151">IF(C1603="?","1983",C1603)</f>
        <v>2003</v>
      </c>
      <c r="M1603" s="27" t="str">
        <f t="shared" ref="M1603:M1666" si="152">IF(H1603="?", "tier - 2",H1603)</f>
        <v>tier - 2</v>
      </c>
      <c r="N1603" s="27" t="str">
        <f t="shared" ref="N1603:N1666" si="153">IF(I1603="?", "tier - 2", I1603)</f>
        <v>tier - 1</v>
      </c>
      <c r="O1603" s="44" t="str">
        <f t="shared" ref="O1603:O1666" si="154">CONCATENATE(E1603&amp;"-"&amp;K1603&amp;"-"&amp;L1603)</f>
        <v>7-Jun-2003</v>
      </c>
      <c r="P1603" s="29">
        <f t="shared" ref="P1603:P1666" si="155">2023-L1603</f>
        <v>20</v>
      </c>
    </row>
    <row r="1604" spans="2:16" ht="15.75" customHeight="1" x14ac:dyDescent="0.3">
      <c r="B1604" s="12" t="s">
        <v>2764</v>
      </c>
      <c r="C1604" s="27">
        <v>1960</v>
      </c>
      <c r="D1604" s="13" t="s">
        <v>8309</v>
      </c>
      <c r="E1604" s="27">
        <v>21</v>
      </c>
      <c r="F1604" s="27">
        <v>0</v>
      </c>
      <c r="G1604" s="43">
        <v>13844.8</v>
      </c>
      <c r="H1604" s="27" t="s">
        <v>8310</v>
      </c>
      <c r="I1604" s="27" t="s">
        <v>8310</v>
      </c>
      <c r="J1604" s="27" t="s">
        <v>8317</v>
      </c>
      <c r="K1604" s="13" t="str">
        <f t="shared" si="150"/>
        <v>Jul</v>
      </c>
      <c r="L1604" s="27">
        <f t="shared" si="151"/>
        <v>1960</v>
      </c>
      <c r="M1604" s="27" t="str">
        <f t="shared" si="152"/>
        <v>tier - 2</v>
      </c>
      <c r="N1604" s="27" t="str">
        <f t="shared" si="153"/>
        <v>tier - 2</v>
      </c>
      <c r="O1604" s="44" t="str">
        <f t="shared" si="154"/>
        <v>21-Jul-1960</v>
      </c>
      <c r="P1604" s="29">
        <f t="shared" si="155"/>
        <v>63</v>
      </c>
    </row>
    <row r="1605" spans="2:16" ht="15.75" customHeight="1" x14ac:dyDescent="0.3">
      <c r="B1605" s="12" t="s">
        <v>2761</v>
      </c>
      <c r="C1605" s="27">
        <v>1978</v>
      </c>
      <c r="D1605" s="13" t="s">
        <v>8318</v>
      </c>
      <c r="E1605" s="27">
        <v>19</v>
      </c>
      <c r="F1605" s="27">
        <v>2</v>
      </c>
      <c r="G1605" s="43">
        <v>13874.89</v>
      </c>
      <c r="H1605" s="27" t="s">
        <v>8310</v>
      </c>
      <c r="I1605" s="27" t="s">
        <v>8314</v>
      </c>
      <c r="J1605" s="27" t="s">
        <v>8317</v>
      </c>
      <c r="K1605" s="13" t="str">
        <f t="shared" si="150"/>
        <v>Dec</v>
      </c>
      <c r="L1605" s="27">
        <f t="shared" si="151"/>
        <v>1978</v>
      </c>
      <c r="M1605" s="27" t="str">
        <f t="shared" si="152"/>
        <v>tier - 2</v>
      </c>
      <c r="N1605" s="27" t="str">
        <f t="shared" si="153"/>
        <v>tier - 1</v>
      </c>
      <c r="O1605" s="44" t="str">
        <f t="shared" si="154"/>
        <v>19-Dec-1978</v>
      </c>
      <c r="P1605" s="29">
        <f t="shared" si="155"/>
        <v>45</v>
      </c>
    </row>
    <row r="1606" spans="2:16" ht="15.75" customHeight="1" x14ac:dyDescent="0.3">
      <c r="B1606" s="12" t="s">
        <v>2757</v>
      </c>
      <c r="C1606" s="27">
        <v>1959</v>
      </c>
      <c r="D1606" s="13" t="s">
        <v>8320</v>
      </c>
      <c r="E1606" s="27">
        <v>5</v>
      </c>
      <c r="F1606" s="27">
        <v>0</v>
      </c>
      <c r="G1606" s="43">
        <v>13880.95</v>
      </c>
      <c r="H1606" s="27" t="s">
        <v>8310</v>
      </c>
      <c r="I1606" s="27" t="s">
        <v>8310</v>
      </c>
      <c r="J1606" s="27" t="s">
        <v>8321</v>
      </c>
      <c r="K1606" s="13" t="str">
        <f t="shared" si="150"/>
        <v>Oct</v>
      </c>
      <c r="L1606" s="27">
        <f t="shared" si="151"/>
        <v>1959</v>
      </c>
      <c r="M1606" s="27" t="str">
        <f t="shared" si="152"/>
        <v>tier - 2</v>
      </c>
      <c r="N1606" s="27" t="str">
        <f t="shared" si="153"/>
        <v>tier - 2</v>
      </c>
      <c r="O1606" s="44" t="str">
        <f t="shared" si="154"/>
        <v>5-Oct-1959</v>
      </c>
      <c r="P1606" s="29">
        <f t="shared" si="155"/>
        <v>64</v>
      </c>
    </row>
    <row r="1607" spans="2:16" ht="15.75" customHeight="1" x14ac:dyDescent="0.3">
      <c r="B1607" s="12" t="s">
        <v>2753</v>
      </c>
      <c r="C1607" s="27">
        <v>1985</v>
      </c>
      <c r="D1607" s="13" t="s">
        <v>8316</v>
      </c>
      <c r="E1607" s="27">
        <v>25</v>
      </c>
      <c r="F1607" s="27">
        <v>3</v>
      </c>
      <c r="G1607" s="43">
        <v>13886.4</v>
      </c>
      <c r="H1607" s="27" t="s">
        <v>8310</v>
      </c>
      <c r="I1607" s="27" t="s">
        <v>8310</v>
      </c>
      <c r="J1607" s="27" t="s">
        <v>8317</v>
      </c>
      <c r="K1607" s="13" t="str">
        <f t="shared" si="150"/>
        <v>Sep</v>
      </c>
      <c r="L1607" s="27">
        <f t="shared" si="151"/>
        <v>1985</v>
      </c>
      <c r="M1607" s="27" t="str">
        <f t="shared" si="152"/>
        <v>tier - 2</v>
      </c>
      <c r="N1607" s="27" t="str">
        <f t="shared" si="153"/>
        <v>tier - 2</v>
      </c>
      <c r="O1607" s="44" t="str">
        <f t="shared" si="154"/>
        <v>25-Sep-1985</v>
      </c>
      <c r="P1607" s="29">
        <f t="shared" si="155"/>
        <v>38</v>
      </c>
    </row>
    <row r="1608" spans="2:16" ht="15.75" customHeight="1" x14ac:dyDescent="0.3">
      <c r="B1608" s="12" t="s">
        <v>2750</v>
      </c>
      <c r="C1608" s="27">
        <v>1959</v>
      </c>
      <c r="D1608" s="13" t="s">
        <v>8318</v>
      </c>
      <c r="E1608" s="27">
        <v>29</v>
      </c>
      <c r="F1608" s="27">
        <v>0</v>
      </c>
      <c r="G1608" s="43">
        <v>13887.2</v>
      </c>
      <c r="H1608" s="27" t="s">
        <v>8310</v>
      </c>
      <c r="I1608" s="27" t="s">
        <v>8311</v>
      </c>
      <c r="J1608" s="27" t="s">
        <v>8312</v>
      </c>
      <c r="K1608" s="13" t="str">
        <f t="shared" si="150"/>
        <v>Dec</v>
      </c>
      <c r="L1608" s="27">
        <f t="shared" si="151"/>
        <v>1959</v>
      </c>
      <c r="M1608" s="27" t="str">
        <f t="shared" si="152"/>
        <v>tier - 2</v>
      </c>
      <c r="N1608" s="27" t="str">
        <f t="shared" si="153"/>
        <v>tier - 3</v>
      </c>
      <c r="O1608" s="44" t="str">
        <f t="shared" si="154"/>
        <v>29-Dec-1959</v>
      </c>
      <c r="P1608" s="29">
        <f t="shared" si="155"/>
        <v>64</v>
      </c>
    </row>
    <row r="1609" spans="2:16" ht="15.75" customHeight="1" x14ac:dyDescent="0.3">
      <c r="B1609" s="12" t="s">
        <v>2746</v>
      </c>
      <c r="C1609" s="27">
        <v>1959</v>
      </c>
      <c r="D1609" s="13" t="s">
        <v>8309</v>
      </c>
      <c r="E1609" s="27">
        <v>7</v>
      </c>
      <c r="F1609" s="27">
        <v>0</v>
      </c>
      <c r="G1609" s="43">
        <v>13887.97</v>
      </c>
      <c r="H1609" s="27" t="s">
        <v>8310</v>
      </c>
      <c r="I1609" s="27" t="s">
        <v>8310</v>
      </c>
      <c r="J1609" s="27" t="s">
        <v>8312</v>
      </c>
      <c r="K1609" s="13" t="str">
        <f t="shared" si="150"/>
        <v>Jul</v>
      </c>
      <c r="L1609" s="27">
        <f t="shared" si="151"/>
        <v>1959</v>
      </c>
      <c r="M1609" s="27" t="str">
        <f t="shared" si="152"/>
        <v>tier - 2</v>
      </c>
      <c r="N1609" s="27" t="str">
        <f t="shared" si="153"/>
        <v>tier - 2</v>
      </c>
      <c r="O1609" s="44" t="str">
        <f t="shared" si="154"/>
        <v>7-Jul-1959</v>
      </c>
      <c r="P1609" s="29">
        <f t="shared" si="155"/>
        <v>64</v>
      </c>
    </row>
    <row r="1610" spans="2:16" ht="15.75" customHeight="1" x14ac:dyDescent="0.3">
      <c r="B1610" s="12" t="s">
        <v>2743</v>
      </c>
      <c r="C1610" s="27">
        <v>1962</v>
      </c>
      <c r="D1610" s="13" t="s">
        <v>8309</v>
      </c>
      <c r="E1610" s="27">
        <v>27</v>
      </c>
      <c r="F1610" s="27">
        <v>3</v>
      </c>
      <c r="G1610" s="43">
        <v>13919.82</v>
      </c>
      <c r="H1610" s="27" t="s">
        <v>8310</v>
      </c>
      <c r="I1610" s="27" t="s">
        <v>8310</v>
      </c>
      <c r="J1610" s="27" t="s">
        <v>8312</v>
      </c>
      <c r="K1610" s="13" t="str">
        <f t="shared" si="150"/>
        <v>Jul</v>
      </c>
      <c r="L1610" s="27">
        <f t="shared" si="151"/>
        <v>1962</v>
      </c>
      <c r="M1610" s="27" t="str">
        <f t="shared" si="152"/>
        <v>tier - 2</v>
      </c>
      <c r="N1610" s="27" t="str">
        <f t="shared" si="153"/>
        <v>tier - 2</v>
      </c>
      <c r="O1610" s="44" t="str">
        <f t="shared" si="154"/>
        <v>27-Jul-1962</v>
      </c>
      <c r="P1610" s="29">
        <f t="shared" si="155"/>
        <v>61</v>
      </c>
    </row>
    <row r="1611" spans="2:16" ht="15.75" customHeight="1" x14ac:dyDescent="0.3">
      <c r="B1611" s="12" t="s">
        <v>2739</v>
      </c>
      <c r="C1611" s="27">
        <v>1960</v>
      </c>
      <c r="D1611" s="13" t="s">
        <v>8315</v>
      </c>
      <c r="E1611" s="27">
        <v>18</v>
      </c>
      <c r="F1611" s="27">
        <v>1</v>
      </c>
      <c r="G1611" s="43">
        <v>13937.67</v>
      </c>
      <c r="H1611" s="27" t="s">
        <v>8310</v>
      </c>
      <c r="I1611" s="27" t="s">
        <v>8314</v>
      </c>
      <c r="J1611" s="27" t="s">
        <v>8317</v>
      </c>
      <c r="K1611" s="13" t="str">
        <f t="shared" si="150"/>
        <v>Jun</v>
      </c>
      <c r="L1611" s="27">
        <f t="shared" si="151"/>
        <v>1960</v>
      </c>
      <c r="M1611" s="27" t="str">
        <f t="shared" si="152"/>
        <v>tier - 2</v>
      </c>
      <c r="N1611" s="27" t="str">
        <f t="shared" si="153"/>
        <v>tier - 1</v>
      </c>
      <c r="O1611" s="44" t="str">
        <f t="shared" si="154"/>
        <v>18-Jun-1960</v>
      </c>
      <c r="P1611" s="29">
        <f t="shared" si="155"/>
        <v>63</v>
      </c>
    </row>
    <row r="1612" spans="2:16" ht="15.75" customHeight="1" x14ac:dyDescent="0.3">
      <c r="B1612" s="12" t="s">
        <v>2736</v>
      </c>
      <c r="C1612" s="27">
        <v>1959</v>
      </c>
      <c r="D1612" s="13" t="s">
        <v>8319</v>
      </c>
      <c r="E1612" s="27">
        <v>29</v>
      </c>
      <c r="F1612" s="27">
        <v>0</v>
      </c>
      <c r="G1612" s="43">
        <v>13974.46</v>
      </c>
      <c r="H1612" s="27" t="s">
        <v>8310</v>
      </c>
      <c r="I1612" s="27" t="s">
        <v>8310</v>
      </c>
      <c r="J1612" s="27" t="s">
        <v>8325</v>
      </c>
      <c r="K1612" s="13" t="str">
        <f t="shared" si="150"/>
        <v>Aug</v>
      </c>
      <c r="L1612" s="27">
        <f t="shared" si="151"/>
        <v>1959</v>
      </c>
      <c r="M1612" s="27" t="str">
        <f t="shared" si="152"/>
        <v>tier - 2</v>
      </c>
      <c r="N1612" s="27" t="str">
        <f t="shared" si="153"/>
        <v>tier - 2</v>
      </c>
      <c r="O1612" s="44" t="str">
        <f t="shared" si="154"/>
        <v>29-Aug-1959</v>
      </c>
      <c r="P1612" s="29">
        <f t="shared" si="155"/>
        <v>64</v>
      </c>
    </row>
    <row r="1613" spans="2:16" ht="15.75" customHeight="1" x14ac:dyDescent="0.3">
      <c r="B1613" s="12" t="s">
        <v>2734</v>
      </c>
      <c r="C1613" s="27">
        <v>1990</v>
      </c>
      <c r="D1613" s="13" t="s">
        <v>8309</v>
      </c>
      <c r="E1613" s="27">
        <v>13</v>
      </c>
      <c r="F1613" s="27">
        <v>3</v>
      </c>
      <c r="G1613" s="43">
        <v>13979.45</v>
      </c>
      <c r="H1613" s="27" t="s">
        <v>8310</v>
      </c>
      <c r="I1613" s="27" t="s">
        <v>8314</v>
      </c>
      <c r="J1613" s="27" t="s">
        <v>8330</v>
      </c>
      <c r="K1613" s="13" t="str">
        <f t="shared" si="150"/>
        <v>Jul</v>
      </c>
      <c r="L1613" s="27">
        <f t="shared" si="151"/>
        <v>1990</v>
      </c>
      <c r="M1613" s="27" t="str">
        <f t="shared" si="152"/>
        <v>tier - 2</v>
      </c>
      <c r="N1613" s="27" t="str">
        <f t="shared" si="153"/>
        <v>tier - 1</v>
      </c>
      <c r="O1613" s="44" t="str">
        <f t="shared" si="154"/>
        <v>13-Jul-1990</v>
      </c>
      <c r="P1613" s="29">
        <f t="shared" si="155"/>
        <v>33</v>
      </c>
    </row>
    <row r="1614" spans="2:16" ht="15.75" customHeight="1" x14ac:dyDescent="0.3">
      <c r="B1614" s="12" t="s">
        <v>2730</v>
      </c>
      <c r="C1614" s="27">
        <v>1959</v>
      </c>
      <c r="D1614" s="13" t="s">
        <v>8316</v>
      </c>
      <c r="E1614" s="27">
        <v>6</v>
      </c>
      <c r="F1614" s="27">
        <v>0</v>
      </c>
      <c r="G1614" s="43">
        <v>13981.85</v>
      </c>
      <c r="H1614" s="27" t="s">
        <v>8310</v>
      </c>
      <c r="I1614" s="27" t="s">
        <v>8314</v>
      </c>
      <c r="J1614" s="27" t="s">
        <v>8326</v>
      </c>
      <c r="K1614" s="13" t="str">
        <f t="shared" si="150"/>
        <v>Sep</v>
      </c>
      <c r="L1614" s="27">
        <f t="shared" si="151"/>
        <v>1959</v>
      </c>
      <c r="M1614" s="27" t="str">
        <f t="shared" si="152"/>
        <v>tier - 2</v>
      </c>
      <c r="N1614" s="27" t="str">
        <f t="shared" si="153"/>
        <v>tier - 1</v>
      </c>
      <c r="O1614" s="44" t="str">
        <f t="shared" si="154"/>
        <v>6-Sep-1959</v>
      </c>
      <c r="P1614" s="29">
        <f t="shared" si="155"/>
        <v>64</v>
      </c>
    </row>
    <row r="1615" spans="2:16" ht="15.75" customHeight="1" x14ac:dyDescent="0.3">
      <c r="B1615" s="12" t="s">
        <v>2727</v>
      </c>
      <c r="C1615" s="27">
        <v>1963</v>
      </c>
      <c r="D1615" s="13" t="s">
        <v>8318</v>
      </c>
      <c r="E1615" s="27">
        <v>23</v>
      </c>
      <c r="F1615" s="27">
        <v>3</v>
      </c>
      <c r="G1615" s="43">
        <v>14001.13</v>
      </c>
      <c r="H1615" s="27" t="s">
        <v>8310</v>
      </c>
      <c r="I1615" s="27" t="s">
        <v>8314</v>
      </c>
      <c r="J1615" s="27" t="s">
        <v>8312</v>
      </c>
      <c r="K1615" s="13" t="str">
        <f t="shared" si="150"/>
        <v>Dec</v>
      </c>
      <c r="L1615" s="27">
        <f t="shared" si="151"/>
        <v>1963</v>
      </c>
      <c r="M1615" s="27" t="str">
        <f t="shared" si="152"/>
        <v>tier - 2</v>
      </c>
      <c r="N1615" s="27" t="str">
        <f t="shared" si="153"/>
        <v>tier - 1</v>
      </c>
      <c r="O1615" s="44" t="str">
        <f t="shared" si="154"/>
        <v>23-Dec-1963</v>
      </c>
      <c r="P1615" s="29">
        <f t="shared" si="155"/>
        <v>60</v>
      </c>
    </row>
    <row r="1616" spans="2:16" ht="15.75" customHeight="1" x14ac:dyDescent="0.3">
      <c r="B1616" s="12" t="s">
        <v>2723</v>
      </c>
      <c r="C1616" s="27">
        <v>1963</v>
      </c>
      <c r="D1616" s="13" t="s">
        <v>8309</v>
      </c>
      <c r="E1616" s="27">
        <v>6</v>
      </c>
      <c r="F1616" s="27">
        <v>3</v>
      </c>
      <c r="G1616" s="43">
        <v>14001.29</v>
      </c>
      <c r="H1616" s="27" t="s">
        <v>8310</v>
      </c>
      <c r="I1616" s="27" t="s">
        <v>8310</v>
      </c>
      <c r="J1616" s="27" t="s">
        <v>8312</v>
      </c>
      <c r="K1616" s="13" t="str">
        <f t="shared" si="150"/>
        <v>Jul</v>
      </c>
      <c r="L1616" s="27">
        <f t="shared" si="151"/>
        <v>1963</v>
      </c>
      <c r="M1616" s="27" t="str">
        <f t="shared" si="152"/>
        <v>tier - 2</v>
      </c>
      <c r="N1616" s="27" t="str">
        <f t="shared" si="153"/>
        <v>tier - 2</v>
      </c>
      <c r="O1616" s="44" t="str">
        <f t="shared" si="154"/>
        <v>6-Jul-1963</v>
      </c>
      <c r="P1616" s="29">
        <f t="shared" si="155"/>
        <v>60</v>
      </c>
    </row>
    <row r="1617" spans="2:16" ht="15.75" customHeight="1" x14ac:dyDescent="0.3">
      <c r="B1617" s="12" t="s">
        <v>2720</v>
      </c>
      <c r="C1617" s="27">
        <v>1963</v>
      </c>
      <c r="D1617" s="13" t="s">
        <v>8309</v>
      </c>
      <c r="E1617" s="27">
        <v>8</v>
      </c>
      <c r="F1617" s="27">
        <v>3</v>
      </c>
      <c r="G1617" s="43">
        <v>14007.22</v>
      </c>
      <c r="H1617" s="27" t="s">
        <v>8310</v>
      </c>
      <c r="I1617" s="27" t="s">
        <v>8311</v>
      </c>
      <c r="J1617" s="27" t="s">
        <v>8321</v>
      </c>
      <c r="K1617" s="13" t="str">
        <f t="shared" si="150"/>
        <v>Jul</v>
      </c>
      <c r="L1617" s="27">
        <f t="shared" si="151"/>
        <v>1963</v>
      </c>
      <c r="M1617" s="27" t="str">
        <f t="shared" si="152"/>
        <v>tier - 2</v>
      </c>
      <c r="N1617" s="27" t="str">
        <f t="shared" si="153"/>
        <v>tier - 3</v>
      </c>
      <c r="O1617" s="44" t="str">
        <f t="shared" si="154"/>
        <v>8-Jul-1963</v>
      </c>
      <c r="P1617" s="29">
        <f t="shared" si="155"/>
        <v>60</v>
      </c>
    </row>
    <row r="1618" spans="2:16" ht="15.75" customHeight="1" x14ac:dyDescent="0.3">
      <c r="B1618" s="12" t="s">
        <v>2717</v>
      </c>
      <c r="C1618" s="27">
        <v>1960</v>
      </c>
      <c r="D1618" s="13" t="s">
        <v>8313</v>
      </c>
      <c r="E1618" s="27">
        <v>8</v>
      </c>
      <c r="F1618" s="27">
        <v>0</v>
      </c>
      <c r="G1618" s="43">
        <v>14043.48</v>
      </c>
      <c r="H1618" s="27" t="s">
        <v>8310</v>
      </c>
      <c r="I1618" s="27" t="s">
        <v>8311</v>
      </c>
      <c r="J1618" s="27" t="s">
        <v>8329</v>
      </c>
      <c r="K1618" s="13" t="str">
        <f t="shared" si="150"/>
        <v>Nov</v>
      </c>
      <c r="L1618" s="27">
        <f t="shared" si="151"/>
        <v>1960</v>
      </c>
      <c r="M1618" s="27" t="str">
        <f t="shared" si="152"/>
        <v>tier - 2</v>
      </c>
      <c r="N1618" s="27" t="str">
        <f t="shared" si="153"/>
        <v>tier - 3</v>
      </c>
      <c r="O1618" s="44" t="str">
        <f t="shared" si="154"/>
        <v>8-Nov-1960</v>
      </c>
      <c r="P1618" s="29">
        <f t="shared" si="155"/>
        <v>63</v>
      </c>
    </row>
    <row r="1619" spans="2:16" ht="15.75" customHeight="1" x14ac:dyDescent="0.3">
      <c r="B1619" s="12" t="s">
        <v>2713</v>
      </c>
      <c r="C1619" s="27">
        <v>1991</v>
      </c>
      <c r="D1619" s="13" t="s">
        <v>8316</v>
      </c>
      <c r="E1619" s="27">
        <v>12</v>
      </c>
      <c r="F1619" s="27">
        <v>3</v>
      </c>
      <c r="G1619" s="43">
        <v>14081.93</v>
      </c>
      <c r="H1619" s="27" t="s">
        <v>8310</v>
      </c>
      <c r="I1619" s="27" t="s">
        <v>8311</v>
      </c>
      <c r="J1619" s="27" t="s">
        <v>8317</v>
      </c>
      <c r="K1619" s="13" t="str">
        <f t="shared" si="150"/>
        <v>Sep</v>
      </c>
      <c r="L1619" s="27">
        <f t="shared" si="151"/>
        <v>1991</v>
      </c>
      <c r="M1619" s="27" t="str">
        <f t="shared" si="152"/>
        <v>tier - 2</v>
      </c>
      <c r="N1619" s="27" t="str">
        <f t="shared" si="153"/>
        <v>tier - 3</v>
      </c>
      <c r="O1619" s="44" t="str">
        <f t="shared" si="154"/>
        <v>12-Sep-1991</v>
      </c>
      <c r="P1619" s="29">
        <f t="shared" si="155"/>
        <v>32</v>
      </c>
    </row>
    <row r="1620" spans="2:16" ht="15.75" customHeight="1" x14ac:dyDescent="0.3">
      <c r="B1620" s="12" t="s">
        <v>2709</v>
      </c>
      <c r="C1620" s="27">
        <v>1976</v>
      </c>
      <c r="D1620" s="13" t="s">
        <v>8316</v>
      </c>
      <c r="E1620" s="27">
        <v>26</v>
      </c>
      <c r="F1620" s="27">
        <v>2</v>
      </c>
      <c r="G1620" s="43">
        <v>14098.07</v>
      </c>
      <c r="H1620" s="27" t="s">
        <v>8310</v>
      </c>
      <c r="I1620" s="27" t="s">
        <v>8311</v>
      </c>
      <c r="J1620" s="27" t="s">
        <v>8330</v>
      </c>
      <c r="K1620" s="13" t="str">
        <f t="shared" si="150"/>
        <v>Sep</v>
      </c>
      <c r="L1620" s="27">
        <f t="shared" si="151"/>
        <v>1976</v>
      </c>
      <c r="M1620" s="27" t="str">
        <f t="shared" si="152"/>
        <v>tier - 2</v>
      </c>
      <c r="N1620" s="27" t="str">
        <f t="shared" si="153"/>
        <v>tier - 3</v>
      </c>
      <c r="O1620" s="44" t="str">
        <f t="shared" si="154"/>
        <v>26-Sep-1976</v>
      </c>
      <c r="P1620" s="29">
        <f t="shared" si="155"/>
        <v>47</v>
      </c>
    </row>
    <row r="1621" spans="2:16" ht="15.75" customHeight="1" x14ac:dyDescent="0.3">
      <c r="B1621" s="12" t="s">
        <v>2705</v>
      </c>
      <c r="C1621" s="27">
        <v>1961</v>
      </c>
      <c r="D1621" s="13" t="s">
        <v>8315</v>
      </c>
      <c r="E1621" s="27">
        <v>14</v>
      </c>
      <c r="F1621" s="27">
        <v>2</v>
      </c>
      <c r="G1621" s="43">
        <v>14119.62</v>
      </c>
      <c r="H1621" s="27" t="s">
        <v>8310</v>
      </c>
      <c r="I1621" s="27" t="s">
        <v>8314</v>
      </c>
      <c r="J1621" s="27" t="s">
        <v>8317</v>
      </c>
      <c r="K1621" s="13" t="str">
        <f t="shared" si="150"/>
        <v>Jun</v>
      </c>
      <c r="L1621" s="27">
        <f t="shared" si="151"/>
        <v>1961</v>
      </c>
      <c r="M1621" s="27" t="str">
        <f t="shared" si="152"/>
        <v>tier - 2</v>
      </c>
      <c r="N1621" s="27" t="str">
        <f t="shared" si="153"/>
        <v>tier - 1</v>
      </c>
      <c r="O1621" s="44" t="str">
        <f t="shared" si="154"/>
        <v>14-Jun-1961</v>
      </c>
      <c r="P1621" s="29">
        <f t="shared" si="155"/>
        <v>62</v>
      </c>
    </row>
    <row r="1622" spans="2:16" ht="15.75" customHeight="1" x14ac:dyDescent="0.3">
      <c r="B1622" s="12" t="s">
        <v>2701</v>
      </c>
      <c r="C1622" s="27">
        <v>2004</v>
      </c>
      <c r="D1622" s="13" t="s">
        <v>8309</v>
      </c>
      <c r="E1622" s="27">
        <v>6</v>
      </c>
      <c r="F1622" s="27">
        <v>0</v>
      </c>
      <c r="G1622" s="43">
        <v>14133.04</v>
      </c>
      <c r="H1622" s="27" t="s">
        <v>8310</v>
      </c>
      <c r="I1622" s="27" t="s">
        <v>8311</v>
      </c>
      <c r="J1622" s="27" t="s">
        <v>8312</v>
      </c>
      <c r="K1622" s="13" t="str">
        <f t="shared" si="150"/>
        <v>Jul</v>
      </c>
      <c r="L1622" s="27">
        <f t="shared" si="151"/>
        <v>2004</v>
      </c>
      <c r="M1622" s="27" t="str">
        <f t="shared" si="152"/>
        <v>tier - 2</v>
      </c>
      <c r="N1622" s="27" t="str">
        <f t="shared" si="153"/>
        <v>tier - 3</v>
      </c>
      <c r="O1622" s="44" t="str">
        <f t="shared" si="154"/>
        <v>6-Jul-2004</v>
      </c>
      <c r="P1622" s="29">
        <f t="shared" si="155"/>
        <v>19</v>
      </c>
    </row>
    <row r="1623" spans="2:16" ht="15.75" customHeight="1" x14ac:dyDescent="0.3">
      <c r="B1623" s="12" t="s">
        <v>2697</v>
      </c>
      <c r="C1623" s="27">
        <v>1984</v>
      </c>
      <c r="D1623" s="13" t="s">
        <v>8309</v>
      </c>
      <c r="E1623" s="27">
        <v>7</v>
      </c>
      <c r="F1623" s="27">
        <v>3</v>
      </c>
      <c r="G1623" s="43">
        <v>14152.46</v>
      </c>
      <c r="H1623" s="27" t="s">
        <v>8310</v>
      </c>
      <c r="I1623" s="27" t="s">
        <v>8314</v>
      </c>
      <c r="J1623" s="27" t="s">
        <v>8317</v>
      </c>
      <c r="K1623" s="13" t="str">
        <f t="shared" si="150"/>
        <v>Jul</v>
      </c>
      <c r="L1623" s="27">
        <f t="shared" si="151"/>
        <v>1984</v>
      </c>
      <c r="M1623" s="27" t="str">
        <f t="shared" si="152"/>
        <v>tier - 2</v>
      </c>
      <c r="N1623" s="27" t="str">
        <f t="shared" si="153"/>
        <v>tier - 1</v>
      </c>
      <c r="O1623" s="44" t="str">
        <f t="shared" si="154"/>
        <v>7-Jul-1984</v>
      </c>
      <c r="P1623" s="29">
        <f t="shared" si="155"/>
        <v>39</v>
      </c>
    </row>
    <row r="1624" spans="2:16" ht="15.75" customHeight="1" x14ac:dyDescent="0.3">
      <c r="B1624" s="12" t="s">
        <v>2694</v>
      </c>
      <c r="C1624" s="27">
        <v>1968</v>
      </c>
      <c r="D1624" s="13" t="s">
        <v>8318</v>
      </c>
      <c r="E1624" s="27">
        <v>25</v>
      </c>
      <c r="F1624" s="27">
        <v>0</v>
      </c>
      <c r="G1624" s="43">
        <v>14193.55</v>
      </c>
      <c r="H1624" s="27" t="s">
        <v>8310</v>
      </c>
      <c r="I1624" s="27" t="s">
        <v>8314</v>
      </c>
      <c r="J1624" s="27" t="s">
        <v>8335</v>
      </c>
      <c r="K1624" s="13" t="str">
        <f t="shared" si="150"/>
        <v>Dec</v>
      </c>
      <c r="L1624" s="27">
        <f t="shared" si="151"/>
        <v>1968</v>
      </c>
      <c r="M1624" s="27" t="str">
        <f t="shared" si="152"/>
        <v>tier - 2</v>
      </c>
      <c r="N1624" s="27" t="str">
        <f t="shared" si="153"/>
        <v>tier - 1</v>
      </c>
      <c r="O1624" s="44" t="str">
        <f t="shared" si="154"/>
        <v>25-Dec-1968</v>
      </c>
      <c r="P1624" s="29">
        <f t="shared" si="155"/>
        <v>55</v>
      </c>
    </row>
    <row r="1625" spans="2:16" ht="15.75" customHeight="1" x14ac:dyDescent="0.3">
      <c r="B1625" s="12" t="s">
        <v>2691</v>
      </c>
      <c r="C1625" s="27">
        <v>1983</v>
      </c>
      <c r="D1625" s="13" t="s">
        <v>8313</v>
      </c>
      <c r="E1625" s="27">
        <v>17</v>
      </c>
      <c r="F1625" s="27">
        <v>3</v>
      </c>
      <c r="G1625" s="43">
        <v>14209.4</v>
      </c>
      <c r="H1625" s="27" t="s">
        <v>8310</v>
      </c>
      <c r="I1625" s="27" t="s">
        <v>8314</v>
      </c>
      <c r="J1625" s="27" t="s">
        <v>8335</v>
      </c>
      <c r="K1625" s="13" t="str">
        <f t="shared" si="150"/>
        <v>Nov</v>
      </c>
      <c r="L1625" s="27">
        <f t="shared" si="151"/>
        <v>1983</v>
      </c>
      <c r="M1625" s="27" t="str">
        <f t="shared" si="152"/>
        <v>tier - 2</v>
      </c>
      <c r="N1625" s="27" t="str">
        <f t="shared" si="153"/>
        <v>tier - 1</v>
      </c>
      <c r="O1625" s="44" t="str">
        <f t="shared" si="154"/>
        <v>17-Nov-1983</v>
      </c>
      <c r="P1625" s="29">
        <f t="shared" si="155"/>
        <v>40</v>
      </c>
    </row>
    <row r="1626" spans="2:16" ht="15.75" customHeight="1" x14ac:dyDescent="0.3">
      <c r="B1626" s="12" t="s">
        <v>2687</v>
      </c>
      <c r="C1626" s="27">
        <v>1958</v>
      </c>
      <c r="D1626" s="13" t="s">
        <v>8316</v>
      </c>
      <c r="E1626" s="27">
        <v>21</v>
      </c>
      <c r="F1626" s="27">
        <v>0</v>
      </c>
      <c r="G1626" s="43">
        <v>14210.54</v>
      </c>
      <c r="H1626" s="27" t="s">
        <v>8310</v>
      </c>
      <c r="I1626" s="27" t="s">
        <v>8310</v>
      </c>
      <c r="J1626" s="27" t="s">
        <v>8317</v>
      </c>
      <c r="K1626" s="13" t="str">
        <f t="shared" si="150"/>
        <v>Sep</v>
      </c>
      <c r="L1626" s="27">
        <f t="shared" si="151"/>
        <v>1958</v>
      </c>
      <c r="M1626" s="27" t="str">
        <f t="shared" si="152"/>
        <v>tier - 2</v>
      </c>
      <c r="N1626" s="27" t="str">
        <f t="shared" si="153"/>
        <v>tier - 2</v>
      </c>
      <c r="O1626" s="44" t="str">
        <f t="shared" si="154"/>
        <v>21-Sep-1958</v>
      </c>
      <c r="P1626" s="29">
        <f t="shared" si="155"/>
        <v>65</v>
      </c>
    </row>
    <row r="1627" spans="2:16" ht="15.75" customHeight="1" x14ac:dyDescent="0.3">
      <c r="B1627" s="12" t="s">
        <v>2683</v>
      </c>
      <c r="C1627" s="27">
        <v>1961</v>
      </c>
      <c r="D1627" s="13" t="s">
        <v>8316</v>
      </c>
      <c r="E1627" s="27">
        <v>25</v>
      </c>
      <c r="F1627" s="27">
        <v>2</v>
      </c>
      <c r="G1627" s="43">
        <v>14235.07</v>
      </c>
      <c r="H1627" s="27" t="s">
        <v>8310</v>
      </c>
      <c r="I1627" s="27" t="s">
        <v>8314</v>
      </c>
      <c r="J1627" s="27" t="s">
        <v>8321</v>
      </c>
      <c r="K1627" s="13" t="str">
        <f t="shared" si="150"/>
        <v>Sep</v>
      </c>
      <c r="L1627" s="27">
        <f t="shared" si="151"/>
        <v>1961</v>
      </c>
      <c r="M1627" s="27" t="str">
        <f t="shared" si="152"/>
        <v>tier - 2</v>
      </c>
      <c r="N1627" s="27" t="str">
        <f t="shared" si="153"/>
        <v>tier - 1</v>
      </c>
      <c r="O1627" s="44" t="str">
        <f t="shared" si="154"/>
        <v>25-Sep-1961</v>
      </c>
      <c r="P1627" s="29">
        <f t="shared" si="155"/>
        <v>62</v>
      </c>
    </row>
    <row r="1628" spans="2:16" ht="15.75" customHeight="1" x14ac:dyDescent="0.3">
      <c r="B1628" s="12" t="s">
        <v>2679</v>
      </c>
      <c r="C1628" s="27">
        <v>1959</v>
      </c>
      <c r="D1628" s="13" t="s">
        <v>8320</v>
      </c>
      <c r="E1628" s="27">
        <v>10</v>
      </c>
      <c r="F1628" s="27">
        <v>0</v>
      </c>
      <c r="G1628" s="43">
        <v>14254.61</v>
      </c>
      <c r="H1628" s="27" t="s">
        <v>8310</v>
      </c>
      <c r="I1628" s="27" t="s">
        <v>8314</v>
      </c>
      <c r="J1628" s="27" t="s">
        <v>8317</v>
      </c>
      <c r="K1628" s="13" t="str">
        <f t="shared" si="150"/>
        <v>Oct</v>
      </c>
      <c r="L1628" s="27">
        <f t="shared" si="151"/>
        <v>1959</v>
      </c>
      <c r="M1628" s="27" t="str">
        <f t="shared" si="152"/>
        <v>tier - 2</v>
      </c>
      <c r="N1628" s="27" t="str">
        <f t="shared" si="153"/>
        <v>tier - 1</v>
      </c>
      <c r="O1628" s="44" t="str">
        <f t="shared" si="154"/>
        <v>10-Oct-1959</v>
      </c>
      <c r="P1628" s="29">
        <f t="shared" si="155"/>
        <v>64</v>
      </c>
    </row>
    <row r="1629" spans="2:16" ht="15.75" customHeight="1" x14ac:dyDescent="0.3">
      <c r="B1629" s="12" t="s">
        <v>2675</v>
      </c>
      <c r="C1629" s="27">
        <v>1959</v>
      </c>
      <c r="D1629" s="13" t="s">
        <v>8313</v>
      </c>
      <c r="E1629" s="27">
        <v>8</v>
      </c>
      <c r="F1629" s="27">
        <v>0</v>
      </c>
      <c r="G1629" s="43">
        <v>14256.19</v>
      </c>
      <c r="H1629" s="27" t="s">
        <v>8310</v>
      </c>
      <c r="I1629" s="27" t="s">
        <v>8311</v>
      </c>
      <c r="J1629" s="27" t="s">
        <v>8317</v>
      </c>
      <c r="K1629" s="13" t="str">
        <f t="shared" si="150"/>
        <v>Nov</v>
      </c>
      <c r="L1629" s="27">
        <f t="shared" si="151"/>
        <v>1959</v>
      </c>
      <c r="M1629" s="27" t="str">
        <f t="shared" si="152"/>
        <v>tier - 2</v>
      </c>
      <c r="N1629" s="27" t="str">
        <f t="shared" si="153"/>
        <v>tier - 3</v>
      </c>
      <c r="O1629" s="44" t="str">
        <f t="shared" si="154"/>
        <v>8-Nov-1959</v>
      </c>
      <c r="P1629" s="29">
        <f t="shared" si="155"/>
        <v>64</v>
      </c>
    </row>
    <row r="1630" spans="2:16" ht="15.75" customHeight="1" x14ac:dyDescent="0.3">
      <c r="B1630" s="12" t="s">
        <v>2671</v>
      </c>
      <c r="C1630" s="27">
        <v>1974</v>
      </c>
      <c r="D1630" s="13" t="s">
        <v>8318</v>
      </c>
      <c r="E1630" s="27">
        <v>26</v>
      </c>
      <c r="F1630" s="27">
        <v>0</v>
      </c>
      <c r="G1630" s="43">
        <v>14256.79</v>
      </c>
      <c r="H1630" s="27" t="s">
        <v>8310</v>
      </c>
      <c r="I1630" s="27" t="s">
        <v>8310</v>
      </c>
      <c r="J1630" s="27" t="s">
        <v>8335</v>
      </c>
      <c r="K1630" s="13" t="str">
        <f t="shared" si="150"/>
        <v>Dec</v>
      </c>
      <c r="L1630" s="27">
        <f t="shared" si="151"/>
        <v>1974</v>
      </c>
      <c r="M1630" s="27" t="str">
        <f t="shared" si="152"/>
        <v>tier - 2</v>
      </c>
      <c r="N1630" s="27" t="str">
        <f t="shared" si="153"/>
        <v>tier - 2</v>
      </c>
      <c r="O1630" s="44" t="str">
        <f t="shared" si="154"/>
        <v>26-Dec-1974</v>
      </c>
      <c r="P1630" s="29">
        <f t="shared" si="155"/>
        <v>49</v>
      </c>
    </row>
    <row r="1631" spans="2:16" ht="15.75" customHeight="1" x14ac:dyDescent="0.3">
      <c r="B1631" s="12" t="s">
        <v>2669</v>
      </c>
      <c r="C1631" s="27">
        <v>1972</v>
      </c>
      <c r="D1631" s="13" t="s">
        <v>8309</v>
      </c>
      <c r="E1631" s="27">
        <v>13</v>
      </c>
      <c r="F1631" s="27">
        <v>0</v>
      </c>
      <c r="G1631" s="43">
        <v>14258.33</v>
      </c>
      <c r="H1631" s="27" t="s">
        <v>8310</v>
      </c>
      <c r="I1631" s="27" t="s">
        <v>8310</v>
      </c>
      <c r="J1631" s="27" t="s">
        <v>8335</v>
      </c>
      <c r="K1631" s="13" t="str">
        <f t="shared" si="150"/>
        <v>Jul</v>
      </c>
      <c r="L1631" s="27">
        <f t="shared" si="151"/>
        <v>1972</v>
      </c>
      <c r="M1631" s="27" t="str">
        <f t="shared" si="152"/>
        <v>tier - 2</v>
      </c>
      <c r="N1631" s="27" t="str">
        <f t="shared" si="153"/>
        <v>tier - 2</v>
      </c>
      <c r="O1631" s="44" t="str">
        <f t="shared" si="154"/>
        <v>13-Jul-1972</v>
      </c>
      <c r="P1631" s="29">
        <f t="shared" si="155"/>
        <v>51</v>
      </c>
    </row>
    <row r="1632" spans="2:16" ht="15.75" customHeight="1" x14ac:dyDescent="0.3">
      <c r="B1632" s="12" t="s">
        <v>2666</v>
      </c>
      <c r="C1632" s="27">
        <v>2004</v>
      </c>
      <c r="D1632" s="13" t="s">
        <v>8316</v>
      </c>
      <c r="E1632" s="27">
        <v>6</v>
      </c>
      <c r="F1632" s="27">
        <v>0</v>
      </c>
      <c r="G1632" s="43">
        <v>14283.46</v>
      </c>
      <c r="H1632" s="27" t="s">
        <v>8310</v>
      </c>
      <c r="I1632" s="27" t="s">
        <v>8310</v>
      </c>
      <c r="J1632" s="27" t="s">
        <v>8329</v>
      </c>
      <c r="K1632" s="13" t="str">
        <f t="shared" si="150"/>
        <v>Sep</v>
      </c>
      <c r="L1632" s="27">
        <f t="shared" si="151"/>
        <v>2004</v>
      </c>
      <c r="M1632" s="27" t="str">
        <f t="shared" si="152"/>
        <v>tier - 2</v>
      </c>
      <c r="N1632" s="27" t="str">
        <f t="shared" si="153"/>
        <v>tier - 2</v>
      </c>
      <c r="O1632" s="44" t="str">
        <f t="shared" si="154"/>
        <v>6-Sep-2004</v>
      </c>
      <c r="P1632" s="29">
        <f t="shared" si="155"/>
        <v>19</v>
      </c>
    </row>
    <row r="1633" spans="2:16" ht="15.75" customHeight="1" x14ac:dyDescent="0.3">
      <c r="B1633" s="12" t="s">
        <v>2662</v>
      </c>
      <c r="C1633" s="27">
        <v>1968</v>
      </c>
      <c r="D1633" s="13" t="s">
        <v>8318</v>
      </c>
      <c r="E1633" s="27">
        <v>15</v>
      </c>
      <c r="F1633" s="27">
        <v>0</v>
      </c>
      <c r="G1633" s="43">
        <v>14285.9</v>
      </c>
      <c r="H1633" s="27" t="s">
        <v>8310</v>
      </c>
      <c r="I1633" s="27" t="s">
        <v>8311</v>
      </c>
      <c r="J1633" s="27" t="s">
        <v>8317</v>
      </c>
      <c r="K1633" s="13" t="str">
        <f t="shared" si="150"/>
        <v>Dec</v>
      </c>
      <c r="L1633" s="27">
        <f t="shared" si="151"/>
        <v>1968</v>
      </c>
      <c r="M1633" s="27" t="str">
        <f t="shared" si="152"/>
        <v>tier - 2</v>
      </c>
      <c r="N1633" s="27" t="str">
        <f t="shared" si="153"/>
        <v>tier - 3</v>
      </c>
      <c r="O1633" s="44" t="str">
        <f t="shared" si="154"/>
        <v>15-Dec-1968</v>
      </c>
      <c r="P1633" s="29">
        <f t="shared" si="155"/>
        <v>55</v>
      </c>
    </row>
    <row r="1634" spans="2:16" ht="15.75" customHeight="1" x14ac:dyDescent="0.3">
      <c r="B1634" s="12" t="s">
        <v>2658</v>
      </c>
      <c r="C1634" s="27">
        <v>1958</v>
      </c>
      <c r="D1634" s="13" t="s">
        <v>8320</v>
      </c>
      <c r="E1634" s="27">
        <v>15</v>
      </c>
      <c r="F1634" s="27">
        <v>0</v>
      </c>
      <c r="G1634" s="43">
        <v>14313.85</v>
      </c>
      <c r="H1634" s="27" t="s">
        <v>8310</v>
      </c>
      <c r="I1634" s="27" t="s">
        <v>8311</v>
      </c>
      <c r="J1634" s="27" t="s">
        <v>8312</v>
      </c>
      <c r="K1634" s="13" t="str">
        <f t="shared" si="150"/>
        <v>Oct</v>
      </c>
      <c r="L1634" s="27">
        <f t="shared" si="151"/>
        <v>1958</v>
      </c>
      <c r="M1634" s="27" t="str">
        <f t="shared" si="152"/>
        <v>tier - 2</v>
      </c>
      <c r="N1634" s="27" t="str">
        <f t="shared" si="153"/>
        <v>tier - 3</v>
      </c>
      <c r="O1634" s="44" t="str">
        <f t="shared" si="154"/>
        <v>15-Oct-1958</v>
      </c>
      <c r="P1634" s="29">
        <f t="shared" si="155"/>
        <v>65</v>
      </c>
    </row>
    <row r="1635" spans="2:16" ht="15.75" customHeight="1" x14ac:dyDescent="0.3">
      <c r="B1635" s="12" t="s">
        <v>2655</v>
      </c>
      <c r="C1635" s="27">
        <v>1958</v>
      </c>
      <c r="D1635" s="13" t="s">
        <v>8309</v>
      </c>
      <c r="E1635" s="27">
        <v>10</v>
      </c>
      <c r="F1635" s="27">
        <v>0</v>
      </c>
      <c r="G1635" s="43">
        <v>14319.03</v>
      </c>
      <c r="H1635" s="27" t="s">
        <v>8310</v>
      </c>
      <c r="I1635" s="27" t="s">
        <v>8310</v>
      </c>
      <c r="J1635" s="27" t="s">
        <v>8321</v>
      </c>
      <c r="K1635" s="13" t="str">
        <f t="shared" si="150"/>
        <v>Jul</v>
      </c>
      <c r="L1635" s="27">
        <f t="shared" si="151"/>
        <v>1958</v>
      </c>
      <c r="M1635" s="27" t="str">
        <f t="shared" si="152"/>
        <v>tier - 2</v>
      </c>
      <c r="N1635" s="27" t="str">
        <f t="shared" si="153"/>
        <v>tier - 2</v>
      </c>
      <c r="O1635" s="44" t="str">
        <f t="shared" si="154"/>
        <v>10-Jul-1958</v>
      </c>
      <c r="P1635" s="29">
        <f t="shared" si="155"/>
        <v>65</v>
      </c>
    </row>
    <row r="1636" spans="2:16" ht="15.75" customHeight="1" x14ac:dyDescent="0.3">
      <c r="B1636" s="12" t="s">
        <v>2651</v>
      </c>
      <c r="C1636" s="27">
        <v>1969</v>
      </c>
      <c r="D1636" s="13" t="s">
        <v>8316</v>
      </c>
      <c r="E1636" s="27">
        <v>26</v>
      </c>
      <c r="F1636" s="27">
        <v>0</v>
      </c>
      <c r="G1636" s="43">
        <v>14337.91</v>
      </c>
      <c r="H1636" s="27" t="s">
        <v>8310</v>
      </c>
      <c r="I1636" s="27" t="s">
        <v>8311</v>
      </c>
      <c r="J1636" s="27" t="s">
        <v>8336</v>
      </c>
      <c r="K1636" s="13" t="str">
        <f t="shared" si="150"/>
        <v>Sep</v>
      </c>
      <c r="L1636" s="27">
        <f t="shared" si="151"/>
        <v>1969</v>
      </c>
      <c r="M1636" s="27" t="str">
        <f t="shared" si="152"/>
        <v>tier - 2</v>
      </c>
      <c r="N1636" s="27" t="str">
        <f t="shared" si="153"/>
        <v>tier - 3</v>
      </c>
      <c r="O1636" s="44" t="str">
        <f t="shared" si="154"/>
        <v>26-Sep-1969</v>
      </c>
      <c r="P1636" s="29">
        <f t="shared" si="155"/>
        <v>54</v>
      </c>
    </row>
    <row r="1637" spans="2:16" ht="15.75" customHeight="1" x14ac:dyDescent="0.3">
      <c r="B1637" s="12" t="s">
        <v>2647</v>
      </c>
      <c r="C1637" s="27">
        <v>1959</v>
      </c>
      <c r="D1637" s="13" t="s">
        <v>8318</v>
      </c>
      <c r="E1637" s="27">
        <v>24</v>
      </c>
      <c r="F1637" s="27">
        <v>1</v>
      </c>
      <c r="G1637" s="43">
        <v>14349.85</v>
      </c>
      <c r="H1637" s="27" t="s">
        <v>8310</v>
      </c>
      <c r="I1637" s="27" t="s">
        <v>8310</v>
      </c>
      <c r="J1637" s="27" t="s">
        <v>8317</v>
      </c>
      <c r="K1637" s="13" t="str">
        <f t="shared" si="150"/>
        <v>Dec</v>
      </c>
      <c r="L1637" s="27">
        <f t="shared" si="151"/>
        <v>1959</v>
      </c>
      <c r="M1637" s="27" t="str">
        <f t="shared" si="152"/>
        <v>tier - 2</v>
      </c>
      <c r="N1637" s="27" t="str">
        <f t="shared" si="153"/>
        <v>tier - 2</v>
      </c>
      <c r="O1637" s="44" t="str">
        <f t="shared" si="154"/>
        <v>24-Dec-1959</v>
      </c>
      <c r="P1637" s="29">
        <f t="shared" si="155"/>
        <v>64</v>
      </c>
    </row>
    <row r="1638" spans="2:16" ht="15.75" customHeight="1" x14ac:dyDescent="0.3">
      <c r="B1638" s="12" t="s">
        <v>2643</v>
      </c>
      <c r="C1638" s="27">
        <v>1967</v>
      </c>
      <c r="D1638" s="13" t="s">
        <v>8320</v>
      </c>
      <c r="E1638" s="27">
        <v>10</v>
      </c>
      <c r="F1638" s="27">
        <v>0</v>
      </c>
      <c r="G1638" s="43">
        <v>14355.43</v>
      </c>
      <c r="H1638" s="27" t="s">
        <v>8310</v>
      </c>
      <c r="I1638" s="27" t="s">
        <v>8314</v>
      </c>
      <c r="J1638" s="27" t="s">
        <v>8335</v>
      </c>
      <c r="K1638" s="13" t="str">
        <f t="shared" si="150"/>
        <v>Oct</v>
      </c>
      <c r="L1638" s="27">
        <f t="shared" si="151"/>
        <v>1967</v>
      </c>
      <c r="M1638" s="27" t="str">
        <f t="shared" si="152"/>
        <v>tier - 2</v>
      </c>
      <c r="N1638" s="27" t="str">
        <f t="shared" si="153"/>
        <v>tier - 1</v>
      </c>
      <c r="O1638" s="44" t="str">
        <f t="shared" si="154"/>
        <v>10-Oct-1967</v>
      </c>
      <c r="P1638" s="29">
        <f t="shared" si="155"/>
        <v>56</v>
      </c>
    </row>
    <row r="1639" spans="2:16" ht="15.75" customHeight="1" x14ac:dyDescent="0.3">
      <c r="B1639" s="12" t="s">
        <v>2639</v>
      </c>
      <c r="C1639" s="27">
        <v>1988</v>
      </c>
      <c r="D1639" s="13" t="s">
        <v>8313</v>
      </c>
      <c r="E1639" s="27">
        <v>16</v>
      </c>
      <c r="F1639" s="27">
        <v>1</v>
      </c>
      <c r="G1639" s="43">
        <v>14358.36</v>
      </c>
      <c r="H1639" s="27" t="s">
        <v>8310</v>
      </c>
      <c r="I1639" s="27" t="s">
        <v>8310</v>
      </c>
      <c r="J1639" s="27" t="s">
        <v>8321</v>
      </c>
      <c r="K1639" s="13" t="str">
        <f t="shared" si="150"/>
        <v>Nov</v>
      </c>
      <c r="L1639" s="27">
        <f t="shared" si="151"/>
        <v>1988</v>
      </c>
      <c r="M1639" s="27" t="str">
        <f t="shared" si="152"/>
        <v>tier - 2</v>
      </c>
      <c r="N1639" s="27" t="str">
        <f t="shared" si="153"/>
        <v>tier - 2</v>
      </c>
      <c r="O1639" s="44" t="str">
        <f t="shared" si="154"/>
        <v>16-Nov-1988</v>
      </c>
      <c r="P1639" s="29">
        <f t="shared" si="155"/>
        <v>35</v>
      </c>
    </row>
    <row r="1640" spans="2:16" ht="15.75" customHeight="1" x14ac:dyDescent="0.3">
      <c r="B1640" s="12" t="s">
        <v>2635</v>
      </c>
      <c r="C1640" s="27">
        <v>1963</v>
      </c>
      <c r="D1640" s="13" t="s">
        <v>8309</v>
      </c>
      <c r="E1640" s="27">
        <v>16</v>
      </c>
      <c r="F1640" s="27">
        <v>3</v>
      </c>
      <c r="G1640" s="43">
        <v>14382.71</v>
      </c>
      <c r="H1640" s="27" t="s">
        <v>8310</v>
      </c>
      <c r="I1640" s="27" t="s">
        <v>8310</v>
      </c>
      <c r="J1640" s="27" t="s">
        <v>8317</v>
      </c>
      <c r="K1640" s="13" t="str">
        <f t="shared" si="150"/>
        <v>Jul</v>
      </c>
      <c r="L1640" s="27">
        <f t="shared" si="151"/>
        <v>1963</v>
      </c>
      <c r="M1640" s="27" t="str">
        <f t="shared" si="152"/>
        <v>tier - 2</v>
      </c>
      <c r="N1640" s="27" t="str">
        <f t="shared" si="153"/>
        <v>tier - 2</v>
      </c>
      <c r="O1640" s="44" t="str">
        <f t="shared" si="154"/>
        <v>16-Jul-1963</v>
      </c>
      <c r="P1640" s="29">
        <f t="shared" si="155"/>
        <v>60</v>
      </c>
    </row>
    <row r="1641" spans="2:16" ht="15.75" customHeight="1" x14ac:dyDescent="0.3">
      <c r="B1641" s="12" t="s">
        <v>2632</v>
      </c>
      <c r="C1641" s="27">
        <v>1965</v>
      </c>
      <c r="D1641" s="13" t="s">
        <v>8315</v>
      </c>
      <c r="E1641" s="27">
        <v>22</v>
      </c>
      <c r="F1641" s="27">
        <v>4</v>
      </c>
      <c r="G1641" s="43">
        <v>14394.4</v>
      </c>
      <c r="H1641" s="27" t="s">
        <v>8310</v>
      </c>
      <c r="I1641" s="27" t="s">
        <v>8311</v>
      </c>
      <c r="J1641" s="27" t="s">
        <v>8329</v>
      </c>
      <c r="K1641" s="13" t="str">
        <f t="shared" si="150"/>
        <v>Jun</v>
      </c>
      <c r="L1641" s="27">
        <f t="shared" si="151"/>
        <v>1965</v>
      </c>
      <c r="M1641" s="27" t="str">
        <f t="shared" si="152"/>
        <v>tier - 2</v>
      </c>
      <c r="N1641" s="27" t="str">
        <f t="shared" si="153"/>
        <v>tier - 3</v>
      </c>
      <c r="O1641" s="44" t="str">
        <f t="shared" si="154"/>
        <v>22-Jun-1965</v>
      </c>
      <c r="P1641" s="29">
        <f t="shared" si="155"/>
        <v>58</v>
      </c>
    </row>
    <row r="1642" spans="2:16" ht="15.75" customHeight="1" x14ac:dyDescent="0.3">
      <c r="B1642" s="12" t="s">
        <v>2628</v>
      </c>
      <c r="C1642" s="27">
        <v>1958</v>
      </c>
      <c r="D1642" s="13" t="s">
        <v>8316</v>
      </c>
      <c r="E1642" s="27">
        <v>14</v>
      </c>
      <c r="F1642" s="27">
        <v>0</v>
      </c>
      <c r="G1642" s="43">
        <v>14394.56</v>
      </c>
      <c r="H1642" s="27" t="s">
        <v>8310</v>
      </c>
      <c r="I1642" s="27" t="s">
        <v>8314</v>
      </c>
      <c r="J1642" s="27" t="s">
        <v>8327</v>
      </c>
      <c r="K1642" s="13" t="str">
        <f t="shared" si="150"/>
        <v>Sep</v>
      </c>
      <c r="L1642" s="27">
        <f t="shared" si="151"/>
        <v>1958</v>
      </c>
      <c r="M1642" s="27" t="str">
        <f t="shared" si="152"/>
        <v>tier - 2</v>
      </c>
      <c r="N1642" s="27" t="str">
        <f t="shared" si="153"/>
        <v>tier - 1</v>
      </c>
      <c r="O1642" s="44" t="str">
        <f t="shared" si="154"/>
        <v>14-Sep-1958</v>
      </c>
      <c r="P1642" s="29">
        <f t="shared" si="155"/>
        <v>65</v>
      </c>
    </row>
    <row r="1643" spans="2:16" ht="15.75" customHeight="1" x14ac:dyDescent="0.3">
      <c r="B1643" s="12" t="s">
        <v>2624</v>
      </c>
      <c r="C1643" s="27">
        <v>1958</v>
      </c>
      <c r="D1643" s="13" t="s">
        <v>8309</v>
      </c>
      <c r="E1643" s="27">
        <v>29</v>
      </c>
      <c r="F1643" s="27">
        <v>0</v>
      </c>
      <c r="G1643" s="43">
        <v>14410.93</v>
      </c>
      <c r="H1643" s="27" t="s">
        <v>8310</v>
      </c>
      <c r="I1643" s="27" t="s">
        <v>8310</v>
      </c>
      <c r="J1643" s="27" t="s">
        <v>8326</v>
      </c>
      <c r="K1643" s="13" t="str">
        <f t="shared" si="150"/>
        <v>Jul</v>
      </c>
      <c r="L1643" s="27">
        <f t="shared" si="151"/>
        <v>1958</v>
      </c>
      <c r="M1643" s="27" t="str">
        <f t="shared" si="152"/>
        <v>tier - 2</v>
      </c>
      <c r="N1643" s="27" t="str">
        <f t="shared" si="153"/>
        <v>tier - 2</v>
      </c>
      <c r="O1643" s="44" t="str">
        <f t="shared" si="154"/>
        <v>29-Jul-1958</v>
      </c>
      <c r="P1643" s="29">
        <f t="shared" si="155"/>
        <v>65</v>
      </c>
    </row>
    <row r="1644" spans="2:16" ht="15.75" customHeight="1" x14ac:dyDescent="0.3">
      <c r="B1644" s="12" t="s">
        <v>2620</v>
      </c>
      <c r="C1644" s="27">
        <v>1958</v>
      </c>
      <c r="D1644" s="13" t="s">
        <v>8316</v>
      </c>
      <c r="E1644" s="27">
        <v>20</v>
      </c>
      <c r="F1644" s="27">
        <v>1</v>
      </c>
      <c r="G1644" s="43">
        <v>14418.28</v>
      </c>
      <c r="H1644" s="27" t="s">
        <v>8310</v>
      </c>
      <c r="I1644" s="27" t="s">
        <v>8311</v>
      </c>
      <c r="J1644" s="27" t="s">
        <v>8312</v>
      </c>
      <c r="K1644" s="13" t="str">
        <f t="shared" si="150"/>
        <v>Sep</v>
      </c>
      <c r="L1644" s="27">
        <f t="shared" si="151"/>
        <v>1958</v>
      </c>
      <c r="M1644" s="27" t="str">
        <f t="shared" si="152"/>
        <v>tier - 2</v>
      </c>
      <c r="N1644" s="27" t="str">
        <f t="shared" si="153"/>
        <v>tier - 3</v>
      </c>
      <c r="O1644" s="44" t="str">
        <f t="shared" si="154"/>
        <v>20-Sep-1958</v>
      </c>
      <c r="P1644" s="29">
        <f t="shared" si="155"/>
        <v>65</v>
      </c>
    </row>
    <row r="1645" spans="2:16" ht="15.75" customHeight="1" x14ac:dyDescent="0.3">
      <c r="B1645" s="12" t="s">
        <v>2616</v>
      </c>
      <c r="C1645" s="27">
        <v>1999</v>
      </c>
      <c r="D1645" s="13" t="s">
        <v>8319</v>
      </c>
      <c r="E1645" s="27">
        <v>10</v>
      </c>
      <c r="F1645" s="27">
        <v>2</v>
      </c>
      <c r="G1645" s="43">
        <v>14426.07</v>
      </c>
      <c r="H1645" s="27" t="s">
        <v>8310</v>
      </c>
      <c r="I1645" s="27" t="s">
        <v>8314</v>
      </c>
      <c r="J1645" s="27" t="s">
        <v>8317</v>
      </c>
      <c r="K1645" s="13" t="str">
        <f t="shared" si="150"/>
        <v>Aug</v>
      </c>
      <c r="L1645" s="27">
        <f t="shared" si="151"/>
        <v>1999</v>
      </c>
      <c r="M1645" s="27" t="str">
        <f t="shared" si="152"/>
        <v>tier - 2</v>
      </c>
      <c r="N1645" s="27" t="str">
        <f t="shared" si="153"/>
        <v>tier - 1</v>
      </c>
      <c r="O1645" s="44" t="str">
        <f t="shared" si="154"/>
        <v>10-Aug-1999</v>
      </c>
      <c r="P1645" s="29">
        <f t="shared" si="155"/>
        <v>24</v>
      </c>
    </row>
    <row r="1646" spans="2:16" ht="15.75" customHeight="1" x14ac:dyDescent="0.3">
      <c r="B1646" s="12" t="s">
        <v>2612</v>
      </c>
      <c r="C1646" s="27">
        <v>1967</v>
      </c>
      <c r="D1646" s="13" t="s">
        <v>8319</v>
      </c>
      <c r="E1646" s="27">
        <v>15</v>
      </c>
      <c r="F1646" s="27">
        <v>0</v>
      </c>
      <c r="G1646" s="43">
        <v>14426.66</v>
      </c>
      <c r="H1646" s="27" t="s">
        <v>8310</v>
      </c>
      <c r="I1646" s="27" t="s">
        <v>8310</v>
      </c>
      <c r="J1646" s="27" t="s">
        <v>8335</v>
      </c>
      <c r="K1646" s="13" t="str">
        <f t="shared" si="150"/>
        <v>Aug</v>
      </c>
      <c r="L1646" s="27">
        <f t="shared" si="151"/>
        <v>1967</v>
      </c>
      <c r="M1646" s="27" t="str">
        <f t="shared" si="152"/>
        <v>tier - 2</v>
      </c>
      <c r="N1646" s="27" t="str">
        <f t="shared" si="153"/>
        <v>tier - 2</v>
      </c>
      <c r="O1646" s="44" t="str">
        <f t="shared" si="154"/>
        <v>15-Aug-1967</v>
      </c>
      <c r="P1646" s="29">
        <f t="shared" si="155"/>
        <v>56</v>
      </c>
    </row>
    <row r="1647" spans="2:16" ht="15.75" customHeight="1" x14ac:dyDescent="0.3">
      <c r="B1647" s="12" t="s">
        <v>2608</v>
      </c>
      <c r="C1647" s="27">
        <v>1967</v>
      </c>
      <c r="D1647" s="13" t="s">
        <v>8313</v>
      </c>
      <c r="E1647" s="27">
        <v>4</v>
      </c>
      <c r="F1647" s="27">
        <v>0</v>
      </c>
      <c r="G1647" s="43">
        <v>14427.63</v>
      </c>
      <c r="H1647" s="27" t="s">
        <v>8310</v>
      </c>
      <c r="I1647" s="27" t="s">
        <v>8310</v>
      </c>
      <c r="J1647" s="27" t="s">
        <v>8332</v>
      </c>
      <c r="K1647" s="13" t="str">
        <f t="shared" si="150"/>
        <v>Nov</v>
      </c>
      <c r="L1647" s="27">
        <f t="shared" si="151"/>
        <v>1967</v>
      </c>
      <c r="M1647" s="27" t="str">
        <f t="shared" si="152"/>
        <v>tier - 2</v>
      </c>
      <c r="N1647" s="27" t="str">
        <f t="shared" si="153"/>
        <v>tier - 2</v>
      </c>
      <c r="O1647" s="44" t="str">
        <f t="shared" si="154"/>
        <v>4-Nov-1967</v>
      </c>
      <c r="P1647" s="29">
        <f t="shared" si="155"/>
        <v>56</v>
      </c>
    </row>
    <row r="1648" spans="2:16" ht="15.75" customHeight="1" x14ac:dyDescent="0.3">
      <c r="B1648" s="12" t="s">
        <v>2604</v>
      </c>
      <c r="C1648" s="27">
        <v>1959</v>
      </c>
      <c r="D1648" s="13" t="s">
        <v>8315</v>
      </c>
      <c r="E1648" s="27">
        <v>29</v>
      </c>
      <c r="F1648" s="27">
        <v>0</v>
      </c>
      <c r="G1648" s="43">
        <v>14449.85</v>
      </c>
      <c r="H1648" s="27" t="s">
        <v>8310</v>
      </c>
      <c r="I1648" s="27" t="s">
        <v>8314</v>
      </c>
      <c r="J1648" s="27" t="s">
        <v>8329</v>
      </c>
      <c r="K1648" s="13" t="str">
        <f t="shared" si="150"/>
        <v>Jun</v>
      </c>
      <c r="L1648" s="27">
        <f t="shared" si="151"/>
        <v>1959</v>
      </c>
      <c r="M1648" s="27" t="str">
        <f t="shared" si="152"/>
        <v>tier - 2</v>
      </c>
      <c r="N1648" s="27" t="str">
        <f t="shared" si="153"/>
        <v>tier - 1</v>
      </c>
      <c r="O1648" s="44" t="str">
        <f t="shared" si="154"/>
        <v>29-Jun-1959</v>
      </c>
      <c r="P1648" s="29">
        <f t="shared" si="155"/>
        <v>64</v>
      </c>
    </row>
    <row r="1649" spans="2:16" ht="15.75" customHeight="1" x14ac:dyDescent="0.3">
      <c r="B1649" s="12" t="s">
        <v>2600</v>
      </c>
      <c r="C1649" s="27">
        <v>1959</v>
      </c>
      <c r="D1649" s="13" t="s">
        <v>8319</v>
      </c>
      <c r="E1649" s="27">
        <v>3</v>
      </c>
      <c r="F1649" s="27">
        <v>0</v>
      </c>
      <c r="G1649" s="43">
        <v>14451.84</v>
      </c>
      <c r="H1649" s="27" t="s">
        <v>8310</v>
      </c>
      <c r="I1649" s="27" t="s">
        <v>8311</v>
      </c>
      <c r="J1649" s="27" t="s">
        <v>8330</v>
      </c>
      <c r="K1649" s="13" t="str">
        <f t="shared" si="150"/>
        <v>Aug</v>
      </c>
      <c r="L1649" s="27">
        <f t="shared" si="151"/>
        <v>1959</v>
      </c>
      <c r="M1649" s="27" t="str">
        <f t="shared" si="152"/>
        <v>tier - 2</v>
      </c>
      <c r="N1649" s="27" t="str">
        <f t="shared" si="153"/>
        <v>tier - 3</v>
      </c>
      <c r="O1649" s="44" t="str">
        <f t="shared" si="154"/>
        <v>3-Aug-1959</v>
      </c>
      <c r="P1649" s="29">
        <f t="shared" si="155"/>
        <v>64</v>
      </c>
    </row>
    <row r="1650" spans="2:16" ht="15.75" customHeight="1" x14ac:dyDescent="0.3">
      <c r="B1650" s="12" t="s">
        <v>2596</v>
      </c>
      <c r="C1650" s="27">
        <v>1996</v>
      </c>
      <c r="D1650" s="13" t="s">
        <v>8313</v>
      </c>
      <c r="E1650" s="27">
        <v>10</v>
      </c>
      <c r="F1650" s="27">
        <v>2</v>
      </c>
      <c r="G1650" s="43">
        <v>14455.64</v>
      </c>
      <c r="H1650" s="27" t="s">
        <v>8310</v>
      </c>
      <c r="I1650" s="27" t="s">
        <v>8311</v>
      </c>
      <c r="J1650" s="27" t="s">
        <v>8329</v>
      </c>
      <c r="K1650" s="13" t="str">
        <f t="shared" si="150"/>
        <v>Nov</v>
      </c>
      <c r="L1650" s="27">
        <f t="shared" si="151"/>
        <v>1996</v>
      </c>
      <c r="M1650" s="27" t="str">
        <f t="shared" si="152"/>
        <v>tier - 2</v>
      </c>
      <c r="N1650" s="27" t="str">
        <f t="shared" si="153"/>
        <v>tier - 3</v>
      </c>
      <c r="O1650" s="44" t="str">
        <f t="shared" si="154"/>
        <v>10-Nov-1996</v>
      </c>
      <c r="P1650" s="29">
        <f t="shared" si="155"/>
        <v>27</v>
      </c>
    </row>
    <row r="1651" spans="2:16" ht="15.75" customHeight="1" x14ac:dyDescent="0.3">
      <c r="B1651" s="12" t="s">
        <v>2592</v>
      </c>
      <c r="C1651" s="27">
        <v>1976</v>
      </c>
      <c r="D1651" s="13" t="s">
        <v>8313</v>
      </c>
      <c r="E1651" s="27">
        <v>27</v>
      </c>
      <c r="F1651" s="27">
        <v>2</v>
      </c>
      <c r="G1651" s="43">
        <v>14470.01</v>
      </c>
      <c r="H1651" s="27" t="s">
        <v>8310</v>
      </c>
      <c r="I1651" s="27" t="s">
        <v>8311</v>
      </c>
      <c r="J1651" s="27" t="s">
        <v>8317</v>
      </c>
      <c r="K1651" s="13" t="str">
        <f t="shared" si="150"/>
        <v>Nov</v>
      </c>
      <c r="L1651" s="27">
        <f t="shared" si="151"/>
        <v>1976</v>
      </c>
      <c r="M1651" s="27" t="str">
        <f t="shared" si="152"/>
        <v>tier - 2</v>
      </c>
      <c r="N1651" s="27" t="str">
        <f t="shared" si="153"/>
        <v>tier - 3</v>
      </c>
      <c r="O1651" s="44" t="str">
        <f t="shared" si="154"/>
        <v>27-Nov-1976</v>
      </c>
      <c r="P1651" s="29">
        <f t="shared" si="155"/>
        <v>47</v>
      </c>
    </row>
    <row r="1652" spans="2:16" ht="15.75" customHeight="1" x14ac:dyDescent="0.3">
      <c r="B1652" s="12" t="s">
        <v>2588</v>
      </c>
      <c r="C1652" s="27">
        <v>1959</v>
      </c>
      <c r="D1652" s="13" t="s">
        <v>8313</v>
      </c>
      <c r="E1652" s="27">
        <v>20</v>
      </c>
      <c r="F1652" s="27">
        <v>1</v>
      </c>
      <c r="G1652" s="43">
        <v>14474.68</v>
      </c>
      <c r="H1652" s="27" t="s">
        <v>8310</v>
      </c>
      <c r="I1652" s="27" t="s">
        <v>8310</v>
      </c>
      <c r="J1652" s="27" t="s">
        <v>8312</v>
      </c>
      <c r="K1652" s="13" t="str">
        <f t="shared" si="150"/>
        <v>Nov</v>
      </c>
      <c r="L1652" s="27">
        <f t="shared" si="151"/>
        <v>1959</v>
      </c>
      <c r="M1652" s="27" t="str">
        <f t="shared" si="152"/>
        <v>tier - 2</v>
      </c>
      <c r="N1652" s="27" t="str">
        <f t="shared" si="153"/>
        <v>tier - 2</v>
      </c>
      <c r="O1652" s="44" t="str">
        <f t="shared" si="154"/>
        <v>20-Nov-1959</v>
      </c>
      <c r="P1652" s="29">
        <f t="shared" si="155"/>
        <v>64</v>
      </c>
    </row>
    <row r="1653" spans="2:16" ht="15.75" customHeight="1" x14ac:dyDescent="0.3">
      <c r="B1653" s="12" t="s">
        <v>2584</v>
      </c>
      <c r="C1653" s="27">
        <v>1979</v>
      </c>
      <c r="D1653" s="13" t="s">
        <v>8320</v>
      </c>
      <c r="E1653" s="27">
        <v>20</v>
      </c>
      <c r="F1653" s="27">
        <v>5</v>
      </c>
      <c r="G1653" s="43">
        <v>14478.33</v>
      </c>
      <c r="H1653" s="27" t="s">
        <v>8310</v>
      </c>
      <c r="I1653" s="27" t="s">
        <v>8310</v>
      </c>
      <c r="J1653" s="27" t="s">
        <v>8312</v>
      </c>
      <c r="K1653" s="13" t="str">
        <f t="shared" si="150"/>
        <v>Oct</v>
      </c>
      <c r="L1653" s="27">
        <f t="shared" si="151"/>
        <v>1979</v>
      </c>
      <c r="M1653" s="27" t="str">
        <f t="shared" si="152"/>
        <v>tier - 2</v>
      </c>
      <c r="N1653" s="27" t="str">
        <f t="shared" si="153"/>
        <v>tier - 2</v>
      </c>
      <c r="O1653" s="44" t="str">
        <f t="shared" si="154"/>
        <v>20-Oct-1979</v>
      </c>
      <c r="P1653" s="29">
        <f t="shared" si="155"/>
        <v>44</v>
      </c>
    </row>
    <row r="1654" spans="2:16" ht="15.75" customHeight="1" x14ac:dyDescent="0.3">
      <c r="B1654" s="12" t="s">
        <v>2580</v>
      </c>
      <c r="C1654" s="27">
        <v>1989</v>
      </c>
      <c r="D1654" s="13" t="s">
        <v>8309</v>
      </c>
      <c r="E1654" s="27">
        <v>22</v>
      </c>
      <c r="F1654" s="27">
        <v>3</v>
      </c>
      <c r="G1654" s="43">
        <v>14507.46</v>
      </c>
      <c r="H1654" s="27" t="s">
        <v>8310</v>
      </c>
      <c r="I1654" s="27" t="s">
        <v>8311</v>
      </c>
      <c r="J1654" s="27" t="s">
        <v>8317</v>
      </c>
      <c r="K1654" s="13" t="str">
        <f t="shared" si="150"/>
        <v>Jul</v>
      </c>
      <c r="L1654" s="27">
        <f t="shared" si="151"/>
        <v>1989</v>
      </c>
      <c r="M1654" s="27" t="str">
        <f t="shared" si="152"/>
        <v>tier - 2</v>
      </c>
      <c r="N1654" s="27" t="str">
        <f t="shared" si="153"/>
        <v>tier - 3</v>
      </c>
      <c r="O1654" s="44" t="str">
        <f t="shared" si="154"/>
        <v>22-Jul-1989</v>
      </c>
      <c r="P1654" s="29">
        <f t="shared" si="155"/>
        <v>34</v>
      </c>
    </row>
    <row r="1655" spans="2:16" ht="15.75" customHeight="1" x14ac:dyDescent="0.3">
      <c r="B1655" s="12" t="s">
        <v>2576</v>
      </c>
      <c r="C1655" s="27">
        <v>1989</v>
      </c>
      <c r="D1655" s="13" t="s">
        <v>8309</v>
      </c>
      <c r="E1655" s="27">
        <v>14</v>
      </c>
      <c r="F1655" s="27">
        <v>3</v>
      </c>
      <c r="G1655" s="43">
        <v>14547.26</v>
      </c>
      <c r="H1655" s="27" t="s">
        <v>8310</v>
      </c>
      <c r="I1655" s="27" t="s">
        <v>8311</v>
      </c>
      <c r="J1655" s="27" t="s">
        <v>8321</v>
      </c>
      <c r="K1655" s="13" t="str">
        <f t="shared" si="150"/>
        <v>Jul</v>
      </c>
      <c r="L1655" s="27">
        <f t="shared" si="151"/>
        <v>1989</v>
      </c>
      <c r="M1655" s="27" t="str">
        <f t="shared" si="152"/>
        <v>tier - 2</v>
      </c>
      <c r="N1655" s="27" t="str">
        <f t="shared" si="153"/>
        <v>tier - 3</v>
      </c>
      <c r="O1655" s="44" t="str">
        <f t="shared" si="154"/>
        <v>14-Jul-1989</v>
      </c>
      <c r="P1655" s="29">
        <f t="shared" si="155"/>
        <v>34</v>
      </c>
    </row>
    <row r="1656" spans="2:16" ht="15.75" customHeight="1" x14ac:dyDescent="0.3">
      <c r="B1656" s="12" t="s">
        <v>2573</v>
      </c>
      <c r="C1656" s="27">
        <v>1998</v>
      </c>
      <c r="D1656" s="13" t="s">
        <v>8316</v>
      </c>
      <c r="E1656" s="27">
        <v>12</v>
      </c>
      <c r="F1656" s="27">
        <v>0</v>
      </c>
      <c r="G1656" s="43">
        <v>14571.89</v>
      </c>
      <c r="H1656" s="27" t="s">
        <v>8310</v>
      </c>
      <c r="I1656" s="27" t="s">
        <v>8314</v>
      </c>
      <c r="J1656" s="27" t="s">
        <v>8329</v>
      </c>
      <c r="K1656" s="13" t="str">
        <f t="shared" si="150"/>
        <v>Sep</v>
      </c>
      <c r="L1656" s="27">
        <f t="shared" si="151"/>
        <v>1998</v>
      </c>
      <c r="M1656" s="27" t="str">
        <f t="shared" si="152"/>
        <v>tier - 2</v>
      </c>
      <c r="N1656" s="27" t="str">
        <f t="shared" si="153"/>
        <v>tier - 1</v>
      </c>
      <c r="O1656" s="44" t="str">
        <f t="shared" si="154"/>
        <v>12-Sep-1998</v>
      </c>
      <c r="P1656" s="29">
        <f t="shared" si="155"/>
        <v>25</v>
      </c>
    </row>
    <row r="1657" spans="2:16" ht="15.75" customHeight="1" x14ac:dyDescent="0.3">
      <c r="B1657" s="12" t="s">
        <v>2569</v>
      </c>
      <c r="C1657" s="27">
        <v>1962</v>
      </c>
      <c r="D1657" s="13" t="s">
        <v>8318</v>
      </c>
      <c r="E1657" s="27">
        <v>3</v>
      </c>
      <c r="F1657" s="27">
        <v>0</v>
      </c>
      <c r="G1657" s="43">
        <v>14574.64</v>
      </c>
      <c r="H1657" s="27" t="s">
        <v>8310</v>
      </c>
      <c r="I1657" s="27" t="s">
        <v>8314</v>
      </c>
      <c r="J1657" s="27" t="s">
        <v>8328</v>
      </c>
      <c r="K1657" s="13" t="str">
        <f t="shared" si="150"/>
        <v>Dec</v>
      </c>
      <c r="L1657" s="27">
        <f t="shared" si="151"/>
        <v>1962</v>
      </c>
      <c r="M1657" s="27" t="str">
        <f t="shared" si="152"/>
        <v>tier - 2</v>
      </c>
      <c r="N1657" s="27" t="str">
        <f t="shared" si="153"/>
        <v>tier - 1</v>
      </c>
      <c r="O1657" s="44" t="str">
        <f t="shared" si="154"/>
        <v>3-Dec-1962</v>
      </c>
      <c r="P1657" s="29">
        <f t="shared" si="155"/>
        <v>61</v>
      </c>
    </row>
    <row r="1658" spans="2:16" ht="15.75" customHeight="1" x14ac:dyDescent="0.3">
      <c r="B1658" s="12" t="s">
        <v>2565</v>
      </c>
      <c r="C1658" s="27">
        <v>1963</v>
      </c>
      <c r="D1658" s="13" t="s">
        <v>8320</v>
      </c>
      <c r="E1658" s="27">
        <v>14</v>
      </c>
      <c r="F1658" s="27">
        <v>3</v>
      </c>
      <c r="G1658" s="43">
        <v>14590.63</v>
      </c>
      <c r="H1658" s="27" t="s">
        <v>8310</v>
      </c>
      <c r="I1658" s="27" t="s">
        <v>8314</v>
      </c>
      <c r="J1658" s="27" t="s">
        <v>8329</v>
      </c>
      <c r="K1658" s="13" t="str">
        <f t="shared" si="150"/>
        <v>Oct</v>
      </c>
      <c r="L1658" s="27">
        <f t="shared" si="151"/>
        <v>1963</v>
      </c>
      <c r="M1658" s="27" t="str">
        <f t="shared" si="152"/>
        <v>tier - 2</v>
      </c>
      <c r="N1658" s="27" t="str">
        <f t="shared" si="153"/>
        <v>tier - 1</v>
      </c>
      <c r="O1658" s="44" t="str">
        <f t="shared" si="154"/>
        <v>14-Oct-1963</v>
      </c>
      <c r="P1658" s="29">
        <f t="shared" si="155"/>
        <v>60</v>
      </c>
    </row>
    <row r="1659" spans="2:16" ht="15.75" customHeight="1" x14ac:dyDescent="0.3">
      <c r="B1659" s="12" t="s">
        <v>2562</v>
      </c>
      <c r="C1659" s="27">
        <v>1967</v>
      </c>
      <c r="D1659" s="13" t="s">
        <v>8309</v>
      </c>
      <c r="E1659" s="27">
        <v>18</v>
      </c>
      <c r="F1659" s="27">
        <v>0</v>
      </c>
      <c r="G1659" s="43">
        <v>14600.62</v>
      </c>
      <c r="H1659" s="27" t="s">
        <v>8310</v>
      </c>
      <c r="I1659" s="27" t="s">
        <v>8311</v>
      </c>
      <c r="J1659" s="27" t="s">
        <v>8336</v>
      </c>
      <c r="K1659" s="13" t="str">
        <f t="shared" si="150"/>
        <v>Jul</v>
      </c>
      <c r="L1659" s="27">
        <f t="shared" si="151"/>
        <v>1967</v>
      </c>
      <c r="M1659" s="27" t="str">
        <f t="shared" si="152"/>
        <v>tier - 2</v>
      </c>
      <c r="N1659" s="27" t="str">
        <f t="shared" si="153"/>
        <v>tier - 3</v>
      </c>
      <c r="O1659" s="44" t="str">
        <f t="shared" si="154"/>
        <v>18-Jul-1967</v>
      </c>
      <c r="P1659" s="29">
        <f t="shared" si="155"/>
        <v>56</v>
      </c>
    </row>
    <row r="1660" spans="2:16" ht="15.75" customHeight="1" x14ac:dyDescent="0.3">
      <c r="B1660" s="12" t="s">
        <v>2558</v>
      </c>
      <c r="C1660" s="27">
        <v>1965</v>
      </c>
      <c r="D1660" s="13" t="s">
        <v>8313</v>
      </c>
      <c r="E1660" s="27">
        <v>8</v>
      </c>
      <c r="F1660" s="27">
        <v>0</v>
      </c>
      <c r="G1660" s="43">
        <v>14612.33</v>
      </c>
      <c r="H1660" s="27" t="s">
        <v>8310</v>
      </c>
      <c r="I1660" s="27" t="s">
        <v>8311</v>
      </c>
      <c r="J1660" s="27" t="s">
        <v>8332</v>
      </c>
      <c r="K1660" s="13" t="str">
        <f t="shared" si="150"/>
        <v>Nov</v>
      </c>
      <c r="L1660" s="27">
        <f t="shared" si="151"/>
        <v>1965</v>
      </c>
      <c r="M1660" s="27" t="str">
        <f t="shared" si="152"/>
        <v>tier - 2</v>
      </c>
      <c r="N1660" s="27" t="str">
        <f t="shared" si="153"/>
        <v>tier - 3</v>
      </c>
      <c r="O1660" s="44" t="str">
        <f t="shared" si="154"/>
        <v>8-Nov-1965</v>
      </c>
      <c r="P1660" s="29">
        <f t="shared" si="155"/>
        <v>58</v>
      </c>
    </row>
    <row r="1661" spans="2:16" ht="15.75" customHeight="1" x14ac:dyDescent="0.3">
      <c r="B1661" s="12" t="s">
        <v>2554</v>
      </c>
      <c r="C1661" s="27">
        <v>1991</v>
      </c>
      <c r="D1661" s="13" t="s">
        <v>8319</v>
      </c>
      <c r="E1661" s="27">
        <v>21</v>
      </c>
      <c r="F1661" s="27">
        <v>3</v>
      </c>
      <c r="G1661" s="43">
        <v>14630.52</v>
      </c>
      <c r="H1661" s="27" t="s">
        <v>8310</v>
      </c>
      <c r="I1661" s="27" t="s">
        <v>8311</v>
      </c>
      <c r="J1661" s="27" t="s">
        <v>8321</v>
      </c>
      <c r="K1661" s="13" t="str">
        <f t="shared" si="150"/>
        <v>Aug</v>
      </c>
      <c r="L1661" s="27">
        <f t="shared" si="151"/>
        <v>1991</v>
      </c>
      <c r="M1661" s="27" t="str">
        <f t="shared" si="152"/>
        <v>tier - 2</v>
      </c>
      <c r="N1661" s="27" t="str">
        <f t="shared" si="153"/>
        <v>tier - 3</v>
      </c>
      <c r="O1661" s="44" t="str">
        <f t="shared" si="154"/>
        <v>21-Aug-1991</v>
      </c>
      <c r="P1661" s="29">
        <f t="shared" si="155"/>
        <v>32</v>
      </c>
    </row>
    <row r="1662" spans="2:16" ht="15.75" customHeight="1" x14ac:dyDescent="0.3">
      <c r="B1662" s="12" t="s">
        <v>2550</v>
      </c>
      <c r="C1662" s="27">
        <v>1967</v>
      </c>
      <c r="D1662" s="13" t="s">
        <v>8316</v>
      </c>
      <c r="E1662" s="27">
        <v>1</v>
      </c>
      <c r="F1662" s="27">
        <v>0</v>
      </c>
      <c r="G1662" s="43">
        <v>14640.35</v>
      </c>
      <c r="H1662" s="27" t="s">
        <v>8310</v>
      </c>
      <c r="I1662" s="27" t="s">
        <v>8311</v>
      </c>
      <c r="J1662" s="27" t="s">
        <v>8335</v>
      </c>
      <c r="K1662" s="13" t="str">
        <f t="shared" si="150"/>
        <v>Sep</v>
      </c>
      <c r="L1662" s="27">
        <f t="shared" si="151"/>
        <v>1967</v>
      </c>
      <c r="M1662" s="27" t="str">
        <f t="shared" si="152"/>
        <v>tier - 2</v>
      </c>
      <c r="N1662" s="27" t="str">
        <f t="shared" si="153"/>
        <v>tier - 3</v>
      </c>
      <c r="O1662" s="44" t="str">
        <f t="shared" si="154"/>
        <v>1-Sep-1967</v>
      </c>
      <c r="P1662" s="29">
        <f t="shared" si="155"/>
        <v>56</v>
      </c>
    </row>
    <row r="1663" spans="2:16" ht="15.75" customHeight="1" x14ac:dyDescent="0.3">
      <c r="B1663" s="12" t="s">
        <v>2546</v>
      </c>
      <c r="C1663" s="27">
        <v>1981</v>
      </c>
      <c r="D1663" s="13" t="s">
        <v>8313</v>
      </c>
      <c r="E1663" s="27">
        <v>13</v>
      </c>
      <c r="F1663" s="27">
        <v>1</v>
      </c>
      <c r="G1663" s="43">
        <v>14657.2</v>
      </c>
      <c r="H1663" s="27" t="s">
        <v>8310</v>
      </c>
      <c r="I1663" s="27" t="s">
        <v>8314</v>
      </c>
      <c r="J1663" s="27" t="s">
        <v>8317</v>
      </c>
      <c r="K1663" s="13" t="str">
        <f t="shared" si="150"/>
        <v>Nov</v>
      </c>
      <c r="L1663" s="27">
        <f t="shared" si="151"/>
        <v>1981</v>
      </c>
      <c r="M1663" s="27" t="str">
        <f t="shared" si="152"/>
        <v>tier - 2</v>
      </c>
      <c r="N1663" s="27" t="str">
        <f t="shared" si="153"/>
        <v>tier - 1</v>
      </c>
      <c r="O1663" s="44" t="str">
        <f t="shared" si="154"/>
        <v>13-Nov-1981</v>
      </c>
      <c r="P1663" s="29">
        <f t="shared" si="155"/>
        <v>42</v>
      </c>
    </row>
    <row r="1664" spans="2:16" ht="15.75" customHeight="1" x14ac:dyDescent="0.3">
      <c r="B1664" s="12" t="s">
        <v>2542</v>
      </c>
      <c r="C1664" s="27">
        <v>1969</v>
      </c>
      <c r="D1664" s="13" t="s">
        <v>8320</v>
      </c>
      <c r="E1664" s="27">
        <v>20</v>
      </c>
      <c r="F1664" s="27">
        <v>0</v>
      </c>
      <c r="G1664" s="43">
        <v>14665.75</v>
      </c>
      <c r="H1664" s="27" t="s">
        <v>8310</v>
      </c>
      <c r="I1664" s="27" t="s">
        <v>8314</v>
      </c>
      <c r="J1664" s="27" t="s">
        <v>8317</v>
      </c>
      <c r="K1664" s="13" t="str">
        <f t="shared" si="150"/>
        <v>Oct</v>
      </c>
      <c r="L1664" s="27">
        <f t="shared" si="151"/>
        <v>1969</v>
      </c>
      <c r="M1664" s="27" t="str">
        <f t="shared" si="152"/>
        <v>tier - 2</v>
      </c>
      <c r="N1664" s="27" t="str">
        <f t="shared" si="153"/>
        <v>tier - 1</v>
      </c>
      <c r="O1664" s="44" t="str">
        <f t="shared" si="154"/>
        <v>20-Oct-1969</v>
      </c>
      <c r="P1664" s="29">
        <f t="shared" si="155"/>
        <v>54</v>
      </c>
    </row>
    <row r="1665" spans="2:16" ht="15.75" customHeight="1" x14ac:dyDescent="0.3">
      <c r="B1665" s="12" t="s">
        <v>2538</v>
      </c>
      <c r="C1665" s="27">
        <v>1958</v>
      </c>
      <c r="D1665" s="13" t="s">
        <v>8309</v>
      </c>
      <c r="E1665" s="27">
        <v>23</v>
      </c>
      <c r="F1665" s="27">
        <v>0</v>
      </c>
      <c r="G1665" s="43">
        <v>14692.67</v>
      </c>
      <c r="H1665" s="27" t="s">
        <v>8310</v>
      </c>
      <c r="I1665" s="27" t="s">
        <v>8314</v>
      </c>
      <c r="J1665" s="27" t="s">
        <v>8317</v>
      </c>
      <c r="K1665" s="13" t="str">
        <f t="shared" si="150"/>
        <v>Jul</v>
      </c>
      <c r="L1665" s="27">
        <f t="shared" si="151"/>
        <v>1958</v>
      </c>
      <c r="M1665" s="27" t="str">
        <f t="shared" si="152"/>
        <v>tier - 2</v>
      </c>
      <c r="N1665" s="27" t="str">
        <f t="shared" si="153"/>
        <v>tier - 1</v>
      </c>
      <c r="O1665" s="44" t="str">
        <f t="shared" si="154"/>
        <v>23-Jul-1958</v>
      </c>
      <c r="P1665" s="29">
        <f t="shared" si="155"/>
        <v>65</v>
      </c>
    </row>
    <row r="1666" spans="2:16" ht="15.75" customHeight="1" x14ac:dyDescent="0.3">
      <c r="B1666" s="12" t="s">
        <v>2534</v>
      </c>
      <c r="C1666" s="27">
        <v>1982</v>
      </c>
      <c r="D1666" s="13" t="s">
        <v>8316</v>
      </c>
      <c r="E1666" s="27">
        <v>4</v>
      </c>
      <c r="F1666" s="27">
        <v>3</v>
      </c>
      <c r="G1666" s="43">
        <v>14696.77</v>
      </c>
      <c r="H1666" s="27" t="s">
        <v>8310</v>
      </c>
      <c r="I1666" s="27" t="s">
        <v>8310</v>
      </c>
      <c r="J1666" s="27" t="s">
        <v>8321</v>
      </c>
      <c r="K1666" s="13" t="str">
        <f t="shared" si="150"/>
        <v>Sep</v>
      </c>
      <c r="L1666" s="27">
        <f t="shared" si="151"/>
        <v>1982</v>
      </c>
      <c r="M1666" s="27" t="str">
        <f t="shared" si="152"/>
        <v>tier - 2</v>
      </c>
      <c r="N1666" s="27" t="str">
        <f t="shared" si="153"/>
        <v>tier - 2</v>
      </c>
      <c r="O1666" s="44" t="str">
        <f t="shared" si="154"/>
        <v>4-Sep-1982</v>
      </c>
      <c r="P1666" s="29">
        <f t="shared" si="155"/>
        <v>41</v>
      </c>
    </row>
    <row r="1667" spans="2:16" ht="15.75" customHeight="1" x14ac:dyDescent="0.3">
      <c r="B1667" s="12" t="s">
        <v>2530</v>
      </c>
      <c r="C1667" s="27">
        <v>2002</v>
      </c>
      <c r="D1667" s="13" t="s">
        <v>8316</v>
      </c>
      <c r="E1667" s="27">
        <v>24</v>
      </c>
      <c r="F1667" s="27">
        <v>0</v>
      </c>
      <c r="G1667" s="43">
        <v>14711.74</v>
      </c>
      <c r="H1667" s="27" t="s">
        <v>8310</v>
      </c>
      <c r="I1667" s="27" t="s">
        <v>8310</v>
      </c>
      <c r="J1667" s="27" t="s">
        <v>8317</v>
      </c>
      <c r="K1667" s="13" t="str">
        <f t="shared" ref="K1667:K1730" si="156">IF(D1667="?", "Sep",D1667)</f>
        <v>Sep</v>
      </c>
      <c r="L1667" s="27">
        <f t="shared" ref="L1667:L1730" si="157">IF(C1667="?","1983",C1667)</f>
        <v>2002</v>
      </c>
      <c r="M1667" s="27" t="str">
        <f t="shared" ref="M1667:M1730" si="158">IF(H1667="?", "tier - 2",H1667)</f>
        <v>tier - 2</v>
      </c>
      <c r="N1667" s="27" t="str">
        <f t="shared" ref="N1667:N1730" si="159">IF(I1667="?", "tier - 2", I1667)</f>
        <v>tier - 2</v>
      </c>
      <c r="O1667" s="44" t="str">
        <f t="shared" ref="O1667:O1730" si="160">CONCATENATE(E1667&amp;"-"&amp;K1667&amp;"-"&amp;L1667)</f>
        <v>24-Sep-2002</v>
      </c>
      <c r="P1667" s="29">
        <f t="shared" ref="P1667:P1730" si="161">2023-L1667</f>
        <v>21</v>
      </c>
    </row>
    <row r="1668" spans="2:16" ht="15.75" customHeight="1" x14ac:dyDescent="0.3">
      <c r="B1668" s="12" t="s">
        <v>2526</v>
      </c>
      <c r="C1668" s="27">
        <v>1962</v>
      </c>
      <c r="D1668" s="13" t="s">
        <v>8309</v>
      </c>
      <c r="E1668" s="27">
        <v>29</v>
      </c>
      <c r="F1668" s="27">
        <v>0</v>
      </c>
      <c r="G1668" s="43">
        <v>14738.43</v>
      </c>
      <c r="H1668" s="27" t="s">
        <v>8310</v>
      </c>
      <c r="I1668" s="27" t="s">
        <v>8311</v>
      </c>
      <c r="J1668" s="27" t="s">
        <v>8332</v>
      </c>
      <c r="K1668" s="13" t="str">
        <f t="shared" si="156"/>
        <v>Jul</v>
      </c>
      <c r="L1668" s="27">
        <f t="shared" si="157"/>
        <v>1962</v>
      </c>
      <c r="M1668" s="27" t="str">
        <f t="shared" si="158"/>
        <v>tier - 2</v>
      </c>
      <c r="N1668" s="27" t="str">
        <f t="shared" si="159"/>
        <v>tier - 3</v>
      </c>
      <c r="O1668" s="44" t="str">
        <f t="shared" si="160"/>
        <v>29-Jul-1962</v>
      </c>
      <c r="P1668" s="29">
        <f t="shared" si="161"/>
        <v>61</v>
      </c>
    </row>
    <row r="1669" spans="2:16" ht="15.75" customHeight="1" x14ac:dyDescent="0.3">
      <c r="B1669" s="12" t="s">
        <v>2524</v>
      </c>
      <c r="C1669" s="27">
        <v>1965</v>
      </c>
      <c r="D1669" s="13" t="s">
        <v>8309</v>
      </c>
      <c r="E1669" s="27">
        <v>27</v>
      </c>
      <c r="F1669" s="27">
        <v>0</v>
      </c>
      <c r="G1669" s="43">
        <v>14750.42</v>
      </c>
      <c r="H1669" s="27" t="s">
        <v>8310</v>
      </c>
      <c r="I1669" s="27" t="s">
        <v>8310</v>
      </c>
      <c r="J1669" s="27" t="s">
        <v>8335</v>
      </c>
      <c r="K1669" s="13" t="str">
        <f t="shared" si="156"/>
        <v>Jul</v>
      </c>
      <c r="L1669" s="27">
        <f t="shared" si="157"/>
        <v>1965</v>
      </c>
      <c r="M1669" s="27" t="str">
        <f t="shared" si="158"/>
        <v>tier - 2</v>
      </c>
      <c r="N1669" s="27" t="str">
        <f t="shared" si="159"/>
        <v>tier - 2</v>
      </c>
      <c r="O1669" s="44" t="str">
        <f t="shared" si="160"/>
        <v>27-Jul-1965</v>
      </c>
      <c r="P1669" s="29">
        <f t="shared" si="161"/>
        <v>58</v>
      </c>
    </row>
    <row r="1670" spans="2:16" ht="15.75" customHeight="1" x14ac:dyDescent="0.3">
      <c r="B1670" s="12" t="s">
        <v>2521</v>
      </c>
      <c r="C1670" s="27">
        <v>1975</v>
      </c>
      <c r="D1670" s="13" t="s">
        <v>8318</v>
      </c>
      <c r="E1670" s="27">
        <v>10</v>
      </c>
      <c r="F1670" s="27">
        <v>1</v>
      </c>
      <c r="G1670" s="43">
        <v>14819</v>
      </c>
      <c r="H1670" s="27" t="s">
        <v>8310</v>
      </c>
      <c r="I1670" s="27" t="s">
        <v>8311</v>
      </c>
      <c r="J1670" s="27" t="s">
        <v>8330</v>
      </c>
      <c r="K1670" s="13" t="str">
        <f t="shared" si="156"/>
        <v>Dec</v>
      </c>
      <c r="L1670" s="27">
        <f t="shared" si="157"/>
        <v>1975</v>
      </c>
      <c r="M1670" s="27" t="str">
        <f t="shared" si="158"/>
        <v>tier - 2</v>
      </c>
      <c r="N1670" s="27" t="str">
        <f t="shared" si="159"/>
        <v>tier - 3</v>
      </c>
      <c r="O1670" s="44" t="str">
        <f t="shared" si="160"/>
        <v>10-Dec-1975</v>
      </c>
      <c r="P1670" s="29">
        <f t="shared" si="161"/>
        <v>48</v>
      </c>
    </row>
    <row r="1671" spans="2:16" ht="15.75" customHeight="1" x14ac:dyDescent="0.3">
      <c r="B1671" s="12" t="s">
        <v>2517</v>
      </c>
      <c r="C1671" s="27">
        <v>1979</v>
      </c>
      <c r="D1671" s="13" t="s">
        <v>8320</v>
      </c>
      <c r="E1671" s="27">
        <v>18</v>
      </c>
      <c r="F1671" s="27">
        <v>2</v>
      </c>
      <c r="G1671" s="43">
        <v>14839.34</v>
      </c>
      <c r="H1671" s="27" t="s">
        <v>8310</v>
      </c>
      <c r="I1671" s="27" t="s">
        <v>8311</v>
      </c>
      <c r="J1671" s="27" t="s">
        <v>8335</v>
      </c>
      <c r="K1671" s="13" t="str">
        <f t="shared" si="156"/>
        <v>Oct</v>
      </c>
      <c r="L1671" s="27">
        <f t="shared" si="157"/>
        <v>1979</v>
      </c>
      <c r="M1671" s="27" t="str">
        <f t="shared" si="158"/>
        <v>tier - 2</v>
      </c>
      <c r="N1671" s="27" t="str">
        <f t="shared" si="159"/>
        <v>tier - 3</v>
      </c>
      <c r="O1671" s="44" t="str">
        <f t="shared" si="160"/>
        <v>18-Oct-1979</v>
      </c>
      <c r="P1671" s="29">
        <f t="shared" si="161"/>
        <v>44</v>
      </c>
    </row>
    <row r="1672" spans="2:16" ht="15.75" customHeight="1" x14ac:dyDescent="0.3">
      <c r="B1672" s="12" t="s">
        <v>2514</v>
      </c>
      <c r="C1672" s="27">
        <v>1981</v>
      </c>
      <c r="D1672" s="13" t="s">
        <v>8315</v>
      </c>
      <c r="E1672" s="27">
        <v>5</v>
      </c>
      <c r="F1672" s="27">
        <v>1</v>
      </c>
      <c r="G1672" s="43">
        <v>14843.96</v>
      </c>
      <c r="H1672" s="27" t="s">
        <v>8310</v>
      </c>
      <c r="I1672" s="27" t="s">
        <v>8311</v>
      </c>
      <c r="J1672" s="27" t="s">
        <v>8335</v>
      </c>
      <c r="K1672" s="13" t="str">
        <f t="shared" si="156"/>
        <v>Jun</v>
      </c>
      <c r="L1672" s="27">
        <f t="shared" si="157"/>
        <v>1981</v>
      </c>
      <c r="M1672" s="27" t="str">
        <f t="shared" si="158"/>
        <v>tier - 2</v>
      </c>
      <c r="N1672" s="27" t="str">
        <f t="shared" si="159"/>
        <v>tier - 3</v>
      </c>
      <c r="O1672" s="44" t="str">
        <f t="shared" si="160"/>
        <v>5-Jun-1981</v>
      </c>
      <c r="P1672" s="29">
        <f t="shared" si="161"/>
        <v>42</v>
      </c>
    </row>
    <row r="1673" spans="2:16" ht="15.75" customHeight="1" x14ac:dyDescent="0.3">
      <c r="B1673" s="12" t="s">
        <v>2510</v>
      </c>
      <c r="C1673" s="27">
        <v>1970</v>
      </c>
      <c r="D1673" s="13" t="s">
        <v>8313</v>
      </c>
      <c r="E1673" s="27">
        <v>11</v>
      </c>
      <c r="F1673" s="27">
        <v>0</v>
      </c>
      <c r="G1673" s="43">
        <v>14847.63</v>
      </c>
      <c r="H1673" s="27" t="s">
        <v>8310</v>
      </c>
      <c r="I1673" s="27" t="s">
        <v>8310</v>
      </c>
      <c r="J1673" s="27" t="s">
        <v>8330</v>
      </c>
      <c r="K1673" s="13" t="str">
        <f t="shared" si="156"/>
        <v>Nov</v>
      </c>
      <c r="L1673" s="27">
        <f t="shared" si="157"/>
        <v>1970</v>
      </c>
      <c r="M1673" s="27" t="str">
        <f t="shared" si="158"/>
        <v>tier - 2</v>
      </c>
      <c r="N1673" s="27" t="str">
        <f t="shared" si="159"/>
        <v>tier - 2</v>
      </c>
      <c r="O1673" s="44" t="str">
        <f t="shared" si="160"/>
        <v>11-Nov-1970</v>
      </c>
      <c r="P1673" s="29">
        <f t="shared" si="161"/>
        <v>53</v>
      </c>
    </row>
    <row r="1674" spans="2:16" ht="15.75" customHeight="1" x14ac:dyDescent="0.3">
      <c r="B1674" s="12" t="s">
        <v>2506</v>
      </c>
      <c r="C1674" s="27">
        <v>1958</v>
      </c>
      <c r="D1674" s="13" t="s">
        <v>8320</v>
      </c>
      <c r="E1674" s="27">
        <v>17</v>
      </c>
      <c r="F1674" s="27">
        <v>0</v>
      </c>
      <c r="G1674" s="43">
        <v>14901.52</v>
      </c>
      <c r="H1674" s="27" t="s">
        <v>8310</v>
      </c>
      <c r="I1674" s="27" t="s">
        <v>8310</v>
      </c>
      <c r="J1674" s="27" t="s">
        <v>8329</v>
      </c>
      <c r="K1674" s="13" t="str">
        <f t="shared" si="156"/>
        <v>Oct</v>
      </c>
      <c r="L1674" s="27">
        <f t="shared" si="157"/>
        <v>1958</v>
      </c>
      <c r="M1674" s="27" t="str">
        <f t="shared" si="158"/>
        <v>tier - 2</v>
      </c>
      <c r="N1674" s="27" t="str">
        <f t="shared" si="159"/>
        <v>tier - 2</v>
      </c>
      <c r="O1674" s="44" t="str">
        <f t="shared" si="160"/>
        <v>17-Oct-1958</v>
      </c>
      <c r="P1674" s="29">
        <f t="shared" si="161"/>
        <v>65</v>
      </c>
    </row>
    <row r="1675" spans="2:16" ht="15.75" customHeight="1" x14ac:dyDescent="0.3">
      <c r="B1675" s="12" t="s">
        <v>2502</v>
      </c>
      <c r="C1675" s="27">
        <v>1981</v>
      </c>
      <c r="D1675" s="13" t="s">
        <v>8309</v>
      </c>
      <c r="E1675" s="27">
        <v>4</v>
      </c>
      <c r="F1675" s="27">
        <v>1</v>
      </c>
      <c r="G1675" s="43">
        <v>14908.27</v>
      </c>
      <c r="H1675" s="27" t="s">
        <v>8310</v>
      </c>
      <c r="I1675" s="27" t="s">
        <v>8314</v>
      </c>
      <c r="J1675" s="27" t="s">
        <v>8321</v>
      </c>
      <c r="K1675" s="13" t="str">
        <f t="shared" si="156"/>
        <v>Jul</v>
      </c>
      <c r="L1675" s="27">
        <f t="shared" si="157"/>
        <v>1981</v>
      </c>
      <c r="M1675" s="27" t="str">
        <f t="shared" si="158"/>
        <v>tier - 2</v>
      </c>
      <c r="N1675" s="27" t="str">
        <f t="shared" si="159"/>
        <v>tier - 1</v>
      </c>
      <c r="O1675" s="44" t="str">
        <f t="shared" si="160"/>
        <v>4-Jul-1981</v>
      </c>
      <c r="P1675" s="29">
        <f t="shared" si="161"/>
        <v>42</v>
      </c>
    </row>
    <row r="1676" spans="2:16" ht="15.75" customHeight="1" x14ac:dyDescent="0.3">
      <c r="B1676" s="12" t="s">
        <v>2498</v>
      </c>
      <c r="C1676" s="27">
        <v>1968</v>
      </c>
      <c r="D1676" s="13" t="s">
        <v>8313</v>
      </c>
      <c r="E1676" s="27">
        <v>8</v>
      </c>
      <c r="F1676" s="27">
        <v>0</v>
      </c>
      <c r="G1676" s="43">
        <v>14926.97</v>
      </c>
      <c r="H1676" s="27" t="s">
        <v>8310</v>
      </c>
      <c r="I1676" s="27" t="s">
        <v>8310</v>
      </c>
      <c r="J1676" s="27" t="s">
        <v>8317</v>
      </c>
      <c r="K1676" s="13" t="str">
        <f t="shared" si="156"/>
        <v>Nov</v>
      </c>
      <c r="L1676" s="27">
        <f t="shared" si="157"/>
        <v>1968</v>
      </c>
      <c r="M1676" s="27" t="str">
        <f t="shared" si="158"/>
        <v>tier - 2</v>
      </c>
      <c r="N1676" s="27" t="str">
        <f t="shared" si="159"/>
        <v>tier - 2</v>
      </c>
      <c r="O1676" s="44" t="str">
        <f t="shared" si="160"/>
        <v>8-Nov-1968</v>
      </c>
      <c r="P1676" s="29">
        <f t="shared" si="161"/>
        <v>55</v>
      </c>
    </row>
    <row r="1677" spans="2:16" ht="15.75" customHeight="1" x14ac:dyDescent="0.3">
      <c r="B1677" s="12" t="s">
        <v>2494</v>
      </c>
      <c r="C1677" s="27">
        <v>1962</v>
      </c>
      <c r="D1677" s="13" t="s">
        <v>8313</v>
      </c>
      <c r="E1677" s="27">
        <v>29</v>
      </c>
      <c r="F1677" s="27">
        <v>0</v>
      </c>
      <c r="G1677" s="43">
        <v>14945.34</v>
      </c>
      <c r="H1677" s="27" t="s">
        <v>8310</v>
      </c>
      <c r="I1677" s="27" t="s">
        <v>8314</v>
      </c>
      <c r="J1677" s="27" t="s">
        <v>8332</v>
      </c>
      <c r="K1677" s="13" t="str">
        <f t="shared" si="156"/>
        <v>Nov</v>
      </c>
      <c r="L1677" s="27">
        <f t="shared" si="157"/>
        <v>1962</v>
      </c>
      <c r="M1677" s="27" t="str">
        <f t="shared" si="158"/>
        <v>tier - 2</v>
      </c>
      <c r="N1677" s="27" t="str">
        <f t="shared" si="159"/>
        <v>tier - 1</v>
      </c>
      <c r="O1677" s="44" t="str">
        <f t="shared" si="160"/>
        <v>29-Nov-1962</v>
      </c>
      <c r="P1677" s="29">
        <f t="shared" si="161"/>
        <v>61</v>
      </c>
    </row>
    <row r="1678" spans="2:16" ht="15.75" customHeight="1" x14ac:dyDescent="0.3">
      <c r="B1678" s="12" t="s">
        <v>2490</v>
      </c>
      <c r="C1678" s="27">
        <v>1958</v>
      </c>
      <c r="D1678" s="13" t="s">
        <v>8309</v>
      </c>
      <c r="E1678" s="27">
        <v>29</v>
      </c>
      <c r="F1678" s="27">
        <v>2</v>
      </c>
      <c r="G1678" s="43">
        <v>14988.43</v>
      </c>
      <c r="H1678" s="27" t="s">
        <v>8310</v>
      </c>
      <c r="I1678" s="27" t="s">
        <v>8311</v>
      </c>
      <c r="J1678" s="27" t="s">
        <v>8321</v>
      </c>
      <c r="K1678" s="13" t="str">
        <f t="shared" si="156"/>
        <v>Jul</v>
      </c>
      <c r="L1678" s="27">
        <f t="shared" si="157"/>
        <v>1958</v>
      </c>
      <c r="M1678" s="27" t="str">
        <f t="shared" si="158"/>
        <v>tier - 2</v>
      </c>
      <c r="N1678" s="27" t="str">
        <f t="shared" si="159"/>
        <v>tier - 3</v>
      </c>
      <c r="O1678" s="44" t="str">
        <f t="shared" si="160"/>
        <v>29-Jul-1958</v>
      </c>
      <c r="P1678" s="29">
        <f t="shared" si="161"/>
        <v>65</v>
      </c>
    </row>
    <row r="1679" spans="2:16" ht="15.75" customHeight="1" x14ac:dyDescent="0.3">
      <c r="B1679" s="12" t="s">
        <v>2486</v>
      </c>
      <c r="C1679" s="27">
        <v>1995</v>
      </c>
      <c r="D1679" s="13" t="s">
        <v>8319</v>
      </c>
      <c r="E1679" s="27">
        <v>2</v>
      </c>
      <c r="F1679" s="27">
        <v>2</v>
      </c>
      <c r="G1679" s="43">
        <v>15006.58</v>
      </c>
      <c r="H1679" s="27" t="s">
        <v>8310</v>
      </c>
      <c r="I1679" s="27" t="s">
        <v>8310</v>
      </c>
      <c r="J1679" s="27" t="s">
        <v>8329</v>
      </c>
      <c r="K1679" s="13" t="str">
        <f t="shared" si="156"/>
        <v>Aug</v>
      </c>
      <c r="L1679" s="27">
        <f t="shared" si="157"/>
        <v>1995</v>
      </c>
      <c r="M1679" s="27" t="str">
        <f t="shared" si="158"/>
        <v>tier - 2</v>
      </c>
      <c r="N1679" s="27" t="str">
        <f t="shared" si="159"/>
        <v>tier - 2</v>
      </c>
      <c r="O1679" s="44" t="str">
        <f t="shared" si="160"/>
        <v>2-Aug-1995</v>
      </c>
      <c r="P1679" s="29">
        <f t="shared" si="161"/>
        <v>28</v>
      </c>
    </row>
    <row r="1680" spans="2:16" ht="15.75" customHeight="1" x14ac:dyDescent="0.3">
      <c r="B1680" s="12" t="s">
        <v>2482</v>
      </c>
      <c r="C1680" s="27">
        <v>1960</v>
      </c>
      <c r="D1680" s="13" t="s">
        <v>8319</v>
      </c>
      <c r="E1680" s="27">
        <v>8</v>
      </c>
      <c r="F1680" s="27">
        <v>2</v>
      </c>
      <c r="G1680" s="43">
        <v>15019.76</v>
      </c>
      <c r="H1680" s="27" t="s">
        <v>8310</v>
      </c>
      <c r="I1680" s="27" t="s">
        <v>8310</v>
      </c>
      <c r="J1680" s="27" t="s">
        <v>8317</v>
      </c>
      <c r="K1680" s="13" t="str">
        <f t="shared" si="156"/>
        <v>Aug</v>
      </c>
      <c r="L1680" s="27">
        <f t="shared" si="157"/>
        <v>1960</v>
      </c>
      <c r="M1680" s="27" t="str">
        <f t="shared" si="158"/>
        <v>tier - 2</v>
      </c>
      <c r="N1680" s="27" t="str">
        <f t="shared" si="159"/>
        <v>tier - 2</v>
      </c>
      <c r="O1680" s="44" t="str">
        <f t="shared" si="160"/>
        <v>8-Aug-1960</v>
      </c>
      <c r="P1680" s="29">
        <f t="shared" si="161"/>
        <v>63</v>
      </c>
    </row>
    <row r="1681" spans="2:16" ht="15.75" customHeight="1" x14ac:dyDescent="0.3">
      <c r="B1681" s="12" t="s">
        <v>2478</v>
      </c>
      <c r="C1681" s="27">
        <v>1979</v>
      </c>
      <c r="D1681" s="13" t="s">
        <v>8313</v>
      </c>
      <c r="E1681" s="27">
        <v>25</v>
      </c>
      <c r="F1681" s="27">
        <v>2</v>
      </c>
      <c r="G1681" s="43">
        <v>15025.76</v>
      </c>
      <c r="H1681" s="27" t="s">
        <v>8310</v>
      </c>
      <c r="I1681" s="27" t="s">
        <v>8314</v>
      </c>
      <c r="J1681" s="27" t="s">
        <v>8321</v>
      </c>
      <c r="K1681" s="13" t="str">
        <f t="shared" si="156"/>
        <v>Nov</v>
      </c>
      <c r="L1681" s="27">
        <f t="shared" si="157"/>
        <v>1979</v>
      </c>
      <c r="M1681" s="27" t="str">
        <f t="shared" si="158"/>
        <v>tier - 2</v>
      </c>
      <c r="N1681" s="27" t="str">
        <f t="shared" si="159"/>
        <v>tier - 1</v>
      </c>
      <c r="O1681" s="44" t="str">
        <f t="shared" si="160"/>
        <v>25-Nov-1979</v>
      </c>
      <c r="P1681" s="29">
        <f t="shared" si="161"/>
        <v>44</v>
      </c>
    </row>
    <row r="1682" spans="2:16" ht="15.75" customHeight="1" x14ac:dyDescent="0.3">
      <c r="B1682" s="12" t="s">
        <v>2474</v>
      </c>
      <c r="C1682" s="27">
        <v>1970</v>
      </c>
      <c r="D1682" s="13" t="s">
        <v>8316</v>
      </c>
      <c r="E1682" s="27">
        <v>11</v>
      </c>
      <c r="F1682" s="27">
        <v>0</v>
      </c>
      <c r="G1682" s="43">
        <v>15026.3</v>
      </c>
      <c r="H1682" s="27" t="s">
        <v>8310</v>
      </c>
      <c r="I1682" s="27" t="s">
        <v>8311</v>
      </c>
      <c r="J1682" s="27" t="s">
        <v>8321</v>
      </c>
      <c r="K1682" s="13" t="str">
        <f t="shared" si="156"/>
        <v>Sep</v>
      </c>
      <c r="L1682" s="27">
        <f t="shared" si="157"/>
        <v>1970</v>
      </c>
      <c r="M1682" s="27" t="str">
        <f t="shared" si="158"/>
        <v>tier - 2</v>
      </c>
      <c r="N1682" s="27" t="str">
        <f t="shared" si="159"/>
        <v>tier - 3</v>
      </c>
      <c r="O1682" s="44" t="str">
        <f t="shared" si="160"/>
        <v>11-Sep-1970</v>
      </c>
      <c r="P1682" s="29">
        <f t="shared" si="161"/>
        <v>53</v>
      </c>
    </row>
    <row r="1683" spans="2:16" ht="15.75" customHeight="1" x14ac:dyDescent="0.3">
      <c r="B1683" s="12" t="s">
        <v>2470</v>
      </c>
      <c r="C1683" s="27">
        <v>1971</v>
      </c>
      <c r="D1683" s="13" t="s">
        <v>8319</v>
      </c>
      <c r="E1683" s="27">
        <v>15</v>
      </c>
      <c r="F1683" s="27">
        <v>0</v>
      </c>
      <c r="G1683" s="43">
        <v>15038.51</v>
      </c>
      <c r="H1683" s="27" t="s">
        <v>8310</v>
      </c>
      <c r="I1683" s="27" t="s">
        <v>8311</v>
      </c>
      <c r="J1683" s="27" t="s">
        <v>8330</v>
      </c>
      <c r="K1683" s="13" t="str">
        <f t="shared" si="156"/>
        <v>Aug</v>
      </c>
      <c r="L1683" s="27">
        <f t="shared" si="157"/>
        <v>1971</v>
      </c>
      <c r="M1683" s="27" t="str">
        <f t="shared" si="158"/>
        <v>tier - 2</v>
      </c>
      <c r="N1683" s="27" t="str">
        <f t="shared" si="159"/>
        <v>tier - 3</v>
      </c>
      <c r="O1683" s="44" t="str">
        <f t="shared" si="160"/>
        <v>15-Aug-1971</v>
      </c>
      <c r="P1683" s="29">
        <f t="shared" si="161"/>
        <v>52</v>
      </c>
    </row>
    <row r="1684" spans="2:16" ht="15.75" customHeight="1" x14ac:dyDescent="0.3">
      <c r="B1684" s="12" t="s">
        <v>2466</v>
      </c>
      <c r="C1684" s="27">
        <v>1968</v>
      </c>
      <c r="D1684" s="13" t="s">
        <v>8315</v>
      </c>
      <c r="E1684" s="27">
        <v>12</v>
      </c>
      <c r="F1684" s="27">
        <v>0</v>
      </c>
      <c r="G1684" s="43">
        <v>15052.68</v>
      </c>
      <c r="H1684" s="27" t="s">
        <v>8310</v>
      </c>
      <c r="I1684" s="27" t="s">
        <v>8310</v>
      </c>
      <c r="J1684" s="27" t="s">
        <v>8336</v>
      </c>
      <c r="K1684" s="13" t="str">
        <f t="shared" si="156"/>
        <v>Jun</v>
      </c>
      <c r="L1684" s="27">
        <f t="shared" si="157"/>
        <v>1968</v>
      </c>
      <c r="M1684" s="27" t="str">
        <f t="shared" si="158"/>
        <v>tier - 2</v>
      </c>
      <c r="N1684" s="27" t="str">
        <f t="shared" si="159"/>
        <v>tier - 2</v>
      </c>
      <c r="O1684" s="44" t="str">
        <f t="shared" si="160"/>
        <v>12-Jun-1968</v>
      </c>
      <c r="P1684" s="29">
        <f t="shared" si="161"/>
        <v>55</v>
      </c>
    </row>
    <row r="1685" spans="2:16" ht="15.75" customHeight="1" x14ac:dyDescent="0.3">
      <c r="B1685" s="12" t="s">
        <v>2463</v>
      </c>
      <c r="C1685" s="27">
        <v>1975</v>
      </c>
      <c r="D1685" s="13" t="s">
        <v>8320</v>
      </c>
      <c r="E1685" s="27">
        <v>26</v>
      </c>
      <c r="F1685" s="27">
        <v>1</v>
      </c>
      <c r="G1685" s="43">
        <v>15090.35</v>
      </c>
      <c r="H1685" s="27" t="s">
        <v>8310</v>
      </c>
      <c r="I1685" s="27" t="s">
        <v>8314</v>
      </c>
      <c r="J1685" s="27" t="s">
        <v>8330</v>
      </c>
      <c r="K1685" s="13" t="str">
        <f t="shared" si="156"/>
        <v>Oct</v>
      </c>
      <c r="L1685" s="27">
        <f t="shared" si="157"/>
        <v>1975</v>
      </c>
      <c r="M1685" s="27" t="str">
        <f t="shared" si="158"/>
        <v>tier - 2</v>
      </c>
      <c r="N1685" s="27" t="str">
        <f t="shared" si="159"/>
        <v>tier - 1</v>
      </c>
      <c r="O1685" s="44" t="str">
        <f t="shared" si="160"/>
        <v>26-Oct-1975</v>
      </c>
      <c r="P1685" s="29">
        <f t="shared" si="161"/>
        <v>48</v>
      </c>
    </row>
    <row r="1686" spans="2:16" ht="15.75" customHeight="1" x14ac:dyDescent="0.3">
      <c r="B1686" s="12" t="s">
        <v>2459</v>
      </c>
      <c r="C1686" s="27">
        <v>1972</v>
      </c>
      <c r="D1686" s="13" t="s">
        <v>8313</v>
      </c>
      <c r="E1686" s="27">
        <v>7</v>
      </c>
      <c r="F1686" s="27">
        <v>0</v>
      </c>
      <c r="G1686" s="43">
        <v>15103.69</v>
      </c>
      <c r="H1686" s="27" t="s">
        <v>8310</v>
      </c>
      <c r="I1686" s="27" t="s">
        <v>8314</v>
      </c>
      <c r="J1686" s="27" t="s">
        <v>8317</v>
      </c>
      <c r="K1686" s="13" t="str">
        <f t="shared" si="156"/>
        <v>Nov</v>
      </c>
      <c r="L1686" s="27">
        <f t="shared" si="157"/>
        <v>1972</v>
      </c>
      <c r="M1686" s="27" t="str">
        <f t="shared" si="158"/>
        <v>tier - 2</v>
      </c>
      <c r="N1686" s="27" t="str">
        <f t="shared" si="159"/>
        <v>tier - 1</v>
      </c>
      <c r="O1686" s="44" t="str">
        <f t="shared" si="160"/>
        <v>7-Nov-1972</v>
      </c>
      <c r="P1686" s="29">
        <f t="shared" si="161"/>
        <v>51</v>
      </c>
    </row>
    <row r="1687" spans="2:16" ht="15.75" customHeight="1" x14ac:dyDescent="0.3">
      <c r="B1687" s="12" t="s">
        <v>2455</v>
      </c>
      <c r="C1687" s="27">
        <v>1978</v>
      </c>
      <c r="D1687" s="13" t="s">
        <v>8316</v>
      </c>
      <c r="E1687" s="27">
        <v>5</v>
      </c>
      <c r="F1687" s="27">
        <v>2</v>
      </c>
      <c r="G1687" s="43">
        <v>15123.19</v>
      </c>
      <c r="H1687" s="27" t="s">
        <v>8310</v>
      </c>
      <c r="I1687" s="27" t="s">
        <v>8314</v>
      </c>
      <c r="J1687" s="27" t="s">
        <v>8321</v>
      </c>
      <c r="K1687" s="13" t="str">
        <f t="shared" si="156"/>
        <v>Sep</v>
      </c>
      <c r="L1687" s="27">
        <f t="shared" si="157"/>
        <v>1978</v>
      </c>
      <c r="M1687" s="27" t="str">
        <f t="shared" si="158"/>
        <v>tier - 2</v>
      </c>
      <c r="N1687" s="27" t="str">
        <f t="shared" si="159"/>
        <v>tier - 1</v>
      </c>
      <c r="O1687" s="44" t="str">
        <f t="shared" si="160"/>
        <v>5-Sep-1978</v>
      </c>
      <c r="P1687" s="29">
        <f t="shared" si="161"/>
        <v>45</v>
      </c>
    </row>
    <row r="1688" spans="2:16" ht="15.75" customHeight="1" x14ac:dyDescent="0.3">
      <c r="B1688" s="12" t="s">
        <v>2452</v>
      </c>
      <c r="C1688" s="27">
        <v>1971</v>
      </c>
      <c r="D1688" s="13" t="s">
        <v>8313</v>
      </c>
      <c r="E1688" s="27">
        <v>25</v>
      </c>
      <c r="F1688" s="27">
        <v>0</v>
      </c>
      <c r="G1688" s="43">
        <v>15150.44</v>
      </c>
      <c r="H1688" s="27" t="s">
        <v>8310</v>
      </c>
      <c r="I1688" s="27" t="s">
        <v>8314</v>
      </c>
      <c r="J1688" s="27" t="s">
        <v>8330</v>
      </c>
      <c r="K1688" s="13" t="str">
        <f t="shared" si="156"/>
        <v>Nov</v>
      </c>
      <c r="L1688" s="27">
        <f t="shared" si="157"/>
        <v>1971</v>
      </c>
      <c r="M1688" s="27" t="str">
        <f t="shared" si="158"/>
        <v>tier - 2</v>
      </c>
      <c r="N1688" s="27" t="str">
        <f t="shared" si="159"/>
        <v>tier - 1</v>
      </c>
      <c r="O1688" s="44" t="str">
        <f t="shared" si="160"/>
        <v>25-Nov-1971</v>
      </c>
      <c r="P1688" s="29">
        <f t="shared" si="161"/>
        <v>52</v>
      </c>
    </row>
    <row r="1689" spans="2:16" ht="15.75" customHeight="1" x14ac:dyDescent="0.3">
      <c r="B1689" s="12" t="s">
        <v>2448</v>
      </c>
      <c r="C1689" s="27">
        <v>1962</v>
      </c>
      <c r="D1689" s="13" t="s">
        <v>8320</v>
      </c>
      <c r="E1689" s="27">
        <v>25</v>
      </c>
      <c r="F1689" s="27">
        <v>0</v>
      </c>
      <c r="G1689" s="43">
        <v>15161.25</v>
      </c>
      <c r="H1689" s="27" t="s">
        <v>8310</v>
      </c>
      <c r="I1689" s="27" t="s">
        <v>8310</v>
      </c>
      <c r="J1689" s="27" t="s">
        <v>8317</v>
      </c>
      <c r="K1689" s="13" t="str">
        <f t="shared" si="156"/>
        <v>Oct</v>
      </c>
      <c r="L1689" s="27">
        <f t="shared" si="157"/>
        <v>1962</v>
      </c>
      <c r="M1689" s="27" t="str">
        <f t="shared" si="158"/>
        <v>tier - 2</v>
      </c>
      <c r="N1689" s="27" t="str">
        <f t="shared" si="159"/>
        <v>tier - 2</v>
      </c>
      <c r="O1689" s="44" t="str">
        <f t="shared" si="160"/>
        <v>25-Oct-1962</v>
      </c>
      <c r="P1689" s="29">
        <f t="shared" si="161"/>
        <v>61</v>
      </c>
    </row>
    <row r="1690" spans="2:16" ht="15.75" customHeight="1" x14ac:dyDescent="0.3">
      <c r="B1690" s="12" t="s">
        <v>2445</v>
      </c>
      <c r="C1690" s="27">
        <v>1959</v>
      </c>
      <c r="D1690" s="13" t="s">
        <v>8315</v>
      </c>
      <c r="E1690" s="27">
        <v>4</v>
      </c>
      <c r="F1690" s="27">
        <v>3</v>
      </c>
      <c r="G1690" s="43">
        <v>15161.53</v>
      </c>
      <c r="H1690" s="27" t="s">
        <v>8310</v>
      </c>
      <c r="I1690" s="27" t="s">
        <v>8314</v>
      </c>
      <c r="J1690" s="27" t="s">
        <v>8312</v>
      </c>
      <c r="K1690" s="13" t="str">
        <f t="shared" si="156"/>
        <v>Jun</v>
      </c>
      <c r="L1690" s="27">
        <f t="shared" si="157"/>
        <v>1959</v>
      </c>
      <c r="M1690" s="27" t="str">
        <f t="shared" si="158"/>
        <v>tier - 2</v>
      </c>
      <c r="N1690" s="27" t="str">
        <f t="shared" si="159"/>
        <v>tier - 1</v>
      </c>
      <c r="O1690" s="44" t="str">
        <f t="shared" si="160"/>
        <v>4-Jun-1959</v>
      </c>
      <c r="P1690" s="29">
        <f t="shared" si="161"/>
        <v>64</v>
      </c>
    </row>
    <row r="1691" spans="2:16" ht="15.75" customHeight="1" x14ac:dyDescent="0.3">
      <c r="B1691" s="12" t="s">
        <v>2441</v>
      </c>
      <c r="C1691" s="27">
        <v>1959</v>
      </c>
      <c r="D1691" s="13" t="s">
        <v>8318</v>
      </c>
      <c r="E1691" s="27">
        <v>3</v>
      </c>
      <c r="F1691" s="27">
        <v>3</v>
      </c>
      <c r="G1691" s="43">
        <v>15170.07</v>
      </c>
      <c r="H1691" s="27" t="s">
        <v>8310</v>
      </c>
      <c r="I1691" s="27" t="s">
        <v>8311</v>
      </c>
      <c r="J1691" s="27" t="s">
        <v>8321</v>
      </c>
      <c r="K1691" s="13" t="str">
        <f t="shared" si="156"/>
        <v>Dec</v>
      </c>
      <c r="L1691" s="27">
        <f t="shared" si="157"/>
        <v>1959</v>
      </c>
      <c r="M1691" s="27" t="str">
        <f t="shared" si="158"/>
        <v>tier - 2</v>
      </c>
      <c r="N1691" s="27" t="str">
        <f t="shared" si="159"/>
        <v>tier - 3</v>
      </c>
      <c r="O1691" s="44" t="str">
        <f t="shared" si="160"/>
        <v>3-Dec-1959</v>
      </c>
      <c r="P1691" s="29">
        <f t="shared" si="161"/>
        <v>64</v>
      </c>
    </row>
    <row r="1692" spans="2:16" ht="15.75" customHeight="1" x14ac:dyDescent="0.3">
      <c r="B1692" s="12" t="s">
        <v>2437</v>
      </c>
      <c r="C1692" s="27">
        <v>1962</v>
      </c>
      <c r="D1692" s="13" t="s">
        <v>8315</v>
      </c>
      <c r="E1692" s="27">
        <v>17</v>
      </c>
      <c r="F1692" s="27">
        <v>0</v>
      </c>
      <c r="G1692" s="43">
        <v>15174.81</v>
      </c>
      <c r="H1692" s="27" t="s">
        <v>8310</v>
      </c>
      <c r="I1692" s="27" t="s">
        <v>8314</v>
      </c>
      <c r="J1692" s="27" t="s">
        <v>8317</v>
      </c>
      <c r="K1692" s="13" t="str">
        <f t="shared" si="156"/>
        <v>Jun</v>
      </c>
      <c r="L1692" s="27">
        <f t="shared" si="157"/>
        <v>1962</v>
      </c>
      <c r="M1692" s="27" t="str">
        <f t="shared" si="158"/>
        <v>tier - 2</v>
      </c>
      <c r="N1692" s="27" t="str">
        <f t="shared" si="159"/>
        <v>tier - 1</v>
      </c>
      <c r="O1692" s="44" t="str">
        <f t="shared" si="160"/>
        <v>17-Jun-1962</v>
      </c>
      <c r="P1692" s="29">
        <f t="shared" si="161"/>
        <v>61</v>
      </c>
    </row>
    <row r="1693" spans="2:16" ht="15.75" customHeight="1" x14ac:dyDescent="0.3">
      <c r="B1693" s="12" t="s">
        <v>2433</v>
      </c>
      <c r="C1693" s="27">
        <v>1978</v>
      </c>
      <c r="D1693" s="13" t="s">
        <v>8313</v>
      </c>
      <c r="E1693" s="27">
        <v>23</v>
      </c>
      <c r="F1693" s="27">
        <v>2</v>
      </c>
      <c r="G1693" s="43">
        <v>15207.92</v>
      </c>
      <c r="H1693" s="27" t="s">
        <v>8310</v>
      </c>
      <c r="I1693" s="27" t="s">
        <v>8314</v>
      </c>
      <c r="J1693" s="27" t="s">
        <v>8317</v>
      </c>
      <c r="K1693" s="13" t="str">
        <f t="shared" si="156"/>
        <v>Nov</v>
      </c>
      <c r="L1693" s="27">
        <f t="shared" si="157"/>
        <v>1978</v>
      </c>
      <c r="M1693" s="27" t="str">
        <f t="shared" si="158"/>
        <v>tier - 2</v>
      </c>
      <c r="N1693" s="27" t="str">
        <f t="shared" si="159"/>
        <v>tier - 1</v>
      </c>
      <c r="O1693" s="44" t="str">
        <f t="shared" si="160"/>
        <v>23-Nov-1978</v>
      </c>
      <c r="P1693" s="29">
        <f t="shared" si="161"/>
        <v>45</v>
      </c>
    </row>
    <row r="1694" spans="2:16" ht="15.75" customHeight="1" x14ac:dyDescent="0.3">
      <c r="B1694" s="12" t="s">
        <v>2430</v>
      </c>
      <c r="C1694" s="27">
        <v>1960</v>
      </c>
      <c r="D1694" s="13" t="s">
        <v>8309</v>
      </c>
      <c r="E1694" s="27">
        <v>25</v>
      </c>
      <c r="F1694" s="27">
        <v>2</v>
      </c>
      <c r="G1694" s="43">
        <v>15230.32</v>
      </c>
      <c r="H1694" s="27" t="s">
        <v>8310</v>
      </c>
      <c r="I1694" s="27" t="s">
        <v>8310</v>
      </c>
      <c r="J1694" s="27" t="s">
        <v>8329</v>
      </c>
      <c r="K1694" s="13" t="str">
        <f t="shared" si="156"/>
        <v>Jul</v>
      </c>
      <c r="L1694" s="27">
        <f t="shared" si="157"/>
        <v>1960</v>
      </c>
      <c r="M1694" s="27" t="str">
        <f t="shared" si="158"/>
        <v>tier - 2</v>
      </c>
      <c r="N1694" s="27" t="str">
        <f t="shared" si="159"/>
        <v>tier - 2</v>
      </c>
      <c r="O1694" s="44" t="str">
        <f t="shared" si="160"/>
        <v>25-Jul-1960</v>
      </c>
      <c r="P1694" s="29">
        <f t="shared" si="161"/>
        <v>63</v>
      </c>
    </row>
    <row r="1695" spans="2:16" ht="15.75" customHeight="1" x14ac:dyDescent="0.3">
      <c r="B1695" s="12" t="s">
        <v>2426</v>
      </c>
      <c r="C1695" s="27">
        <v>1969</v>
      </c>
      <c r="D1695" s="13" t="s">
        <v>8316</v>
      </c>
      <c r="E1695" s="27">
        <v>16</v>
      </c>
      <c r="F1695" s="27">
        <v>0</v>
      </c>
      <c r="G1695" s="43">
        <v>15260.52</v>
      </c>
      <c r="H1695" s="27" t="s">
        <v>8310</v>
      </c>
      <c r="I1695" s="27" t="s">
        <v>8310</v>
      </c>
      <c r="J1695" s="27" t="s">
        <v>8330</v>
      </c>
      <c r="K1695" s="13" t="str">
        <f t="shared" si="156"/>
        <v>Sep</v>
      </c>
      <c r="L1695" s="27">
        <f t="shared" si="157"/>
        <v>1969</v>
      </c>
      <c r="M1695" s="27" t="str">
        <f t="shared" si="158"/>
        <v>tier - 2</v>
      </c>
      <c r="N1695" s="27" t="str">
        <f t="shared" si="159"/>
        <v>tier - 2</v>
      </c>
      <c r="O1695" s="44" t="str">
        <f t="shared" si="160"/>
        <v>16-Sep-1969</v>
      </c>
      <c r="P1695" s="29">
        <f t="shared" si="161"/>
        <v>54</v>
      </c>
    </row>
    <row r="1696" spans="2:16" ht="15.75" customHeight="1" x14ac:dyDescent="0.3">
      <c r="B1696" s="12" t="s">
        <v>2423</v>
      </c>
      <c r="C1696" s="27">
        <v>1963</v>
      </c>
      <c r="D1696" s="13" t="s">
        <v>8318</v>
      </c>
      <c r="E1696" s="27">
        <v>13</v>
      </c>
      <c r="F1696" s="27">
        <v>0</v>
      </c>
      <c r="G1696" s="43">
        <v>15322.77</v>
      </c>
      <c r="H1696" s="27" t="s">
        <v>8310</v>
      </c>
      <c r="I1696" s="27" t="s">
        <v>8311</v>
      </c>
      <c r="J1696" s="27" t="s">
        <v>8332</v>
      </c>
      <c r="K1696" s="13" t="str">
        <f t="shared" si="156"/>
        <v>Dec</v>
      </c>
      <c r="L1696" s="27">
        <f t="shared" si="157"/>
        <v>1963</v>
      </c>
      <c r="M1696" s="27" t="str">
        <f t="shared" si="158"/>
        <v>tier - 2</v>
      </c>
      <c r="N1696" s="27" t="str">
        <f t="shared" si="159"/>
        <v>tier - 3</v>
      </c>
      <c r="O1696" s="44" t="str">
        <f t="shared" si="160"/>
        <v>13-Dec-1963</v>
      </c>
      <c r="P1696" s="29">
        <f t="shared" si="161"/>
        <v>60</v>
      </c>
    </row>
    <row r="1697" spans="2:16" ht="15.75" customHeight="1" x14ac:dyDescent="0.3">
      <c r="B1697" s="12" t="s">
        <v>2420</v>
      </c>
      <c r="C1697" s="27">
        <v>2001</v>
      </c>
      <c r="D1697" s="13" t="s">
        <v>8309</v>
      </c>
      <c r="E1697" s="27">
        <v>14</v>
      </c>
      <c r="F1697" s="27">
        <v>1</v>
      </c>
      <c r="G1697" s="43">
        <v>15359.1</v>
      </c>
      <c r="H1697" s="27" t="s">
        <v>8310</v>
      </c>
      <c r="I1697" s="27" t="s">
        <v>8311</v>
      </c>
      <c r="J1697" s="27" t="s">
        <v>8329</v>
      </c>
      <c r="K1697" s="13" t="str">
        <f t="shared" si="156"/>
        <v>Jul</v>
      </c>
      <c r="L1697" s="27">
        <f t="shared" si="157"/>
        <v>2001</v>
      </c>
      <c r="M1697" s="27" t="str">
        <f t="shared" si="158"/>
        <v>tier - 2</v>
      </c>
      <c r="N1697" s="27" t="str">
        <f t="shared" si="159"/>
        <v>tier - 3</v>
      </c>
      <c r="O1697" s="44" t="str">
        <f t="shared" si="160"/>
        <v>14-Jul-2001</v>
      </c>
      <c r="P1697" s="29">
        <f t="shared" si="161"/>
        <v>22</v>
      </c>
    </row>
    <row r="1698" spans="2:16" ht="15.75" customHeight="1" x14ac:dyDescent="0.3">
      <c r="B1698" s="12" t="s">
        <v>2416</v>
      </c>
      <c r="C1698" s="27">
        <v>1988</v>
      </c>
      <c r="D1698" s="13" t="s">
        <v>8318</v>
      </c>
      <c r="E1698" s="27">
        <v>17</v>
      </c>
      <c r="F1698" s="27">
        <v>3</v>
      </c>
      <c r="G1698" s="43">
        <v>15361.5</v>
      </c>
      <c r="H1698" s="27" t="s">
        <v>8310</v>
      </c>
      <c r="I1698" s="27" t="s">
        <v>8311</v>
      </c>
      <c r="J1698" s="27" t="s">
        <v>8330</v>
      </c>
      <c r="K1698" s="13" t="str">
        <f t="shared" si="156"/>
        <v>Dec</v>
      </c>
      <c r="L1698" s="27">
        <f t="shared" si="157"/>
        <v>1988</v>
      </c>
      <c r="M1698" s="27" t="str">
        <f t="shared" si="158"/>
        <v>tier - 2</v>
      </c>
      <c r="N1698" s="27" t="str">
        <f t="shared" si="159"/>
        <v>tier - 3</v>
      </c>
      <c r="O1698" s="44" t="str">
        <f t="shared" si="160"/>
        <v>17-Dec-1988</v>
      </c>
      <c r="P1698" s="29">
        <f t="shared" si="161"/>
        <v>35</v>
      </c>
    </row>
    <row r="1699" spans="2:16" ht="15.75" customHeight="1" x14ac:dyDescent="0.3">
      <c r="B1699" s="12" t="s">
        <v>2413</v>
      </c>
      <c r="C1699" s="27">
        <v>1968</v>
      </c>
      <c r="D1699" s="13" t="s">
        <v>8309</v>
      </c>
      <c r="E1699" s="27">
        <v>18</v>
      </c>
      <c r="F1699" s="27">
        <v>0</v>
      </c>
      <c r="G1699" s="43">
        <v>15363.77</v>
      </c>
      <c r="H1699" s="27" t="s">
        <v>8310</v>
      </c>
      <c r="I1699" s="27" t="s">
        <v>8314</v>
      </c>
      <c r="J1699" s="27" t="s">
        <v>8335</v>
      </c>
      <c r="K1699" s="13" t="str">
        <f t="shared" si="156"/>
        <v>Jul</v>
      </c>
      <c r="L1699" s="27">
        <f t="shared" si="157"/>
        <v>1968</v>
      </c>
      <c r="M1699" s="27" t="str">
        <f t="shared" si="158"/>
        <v>tier - 2</v>
      </c>
      <c r="N1699" s="27" t="str">
        <f t="shared" si="159"/>
        <v>tier - 1</v>
      </c>
      <c r="O1699" s="44" t="str">
        <f t="shared" si="160"/>
        <v>18-Jul-1968</v>
      </c>
      <c r="P1699" s="29">
        <f t="shared" si="161"/>
        <v>55</v>
      </c>
    </row>
    <row r="1700" spans="2:16" ht="15.75" customHeight="1" x14ac:dyDescent="0.3">
      <c r="B1700" s="12" t="s">
        <v>2409</v>
      </c>
      <c r="C1700" s="27">
        <v>1962</v>
      </c>
      <c r="D1700" s="13" t="s">
        <v>8316</v>
      </c>
      <c r="E1700" s="27">
        <v>6</v>
      </c>
      <c r="F1700" s="27">
        <v>0</v>
      </c>
      <c r="G1700" s="43">
        <v>15368.22</v>
      </c>
      <c r="H1700" s="27" t="s">
        <v>8310</v>
      </c>
      <c r="I1700" s="27" t="s">
        <v>8310</v>
      </c>
      <c r="J1700" s="27" t="s">
        <v>8321</v>
      </c>
      <c r="K1700" s="13" t="str">
        <f t="shared" si="156"/>
        <v>Sep</v>
      </c>
      <c r="L1700" s="27">
        <f t="shared" si="157"/>
        <v>1962</v>
      </c>
      <c r="M1700" s="27" t="str">
        <f t="shared" si="158"/>
        <v>tier - 2</v>
      </c>
      <c r="N1700" s="27" t="str">
        <f t="shared" si="159"/>
        <v>tier - 2</v>
      </c>
      <c r="O1700" s="44" t="str">
        <f t="shared" si="160"/>
        <v>6-Sep-1962</v>
      </c>
      <c r="P1700" s="29">
        <f t="shared" si="161"/>
        <v>61</v>
      </c>
    </row>
    <row r="1701" spans="2:16" ht="15.75" customHeight="1" x14ac:dyDescent="0.3">
      <c r="B1701" s="12" t="s">
        <v>2406</v>
      </c>
      <c r="C1701" s="27">
        <v>1964</v>
      </c>
      <c r="D1701" s="13" t="s">
        <v>8316</v>
      </c>
      <c r="E1701" s="27">
        <v>4</v>
      </c>
      <c r="F1701" s="27">
        <v>0</v>
      </c>
      <c r="G1701" s="43">
        <v>15377.77</v>
      </c>
      <c r="H1701" s="27" t="s">
        <v>8310</v>
      </c>
      <c r="I1701" s="27" t="s">
        <v>8310</v>
      </c>
      <c r="J1701" s="27" t="s">
        <v>8317</v>
      </c>
      <c r="K1701" s="13" t="str">
        <f t="shared" si="156"/>
        <v>Sep</v>
      </c>
      <c r="L1701" s="27">
        <f t="shared" si="157"/>
        <v>1964</v>
      </c>
      <c r="M1701" s="27" t="str">
        <f t="shared" si="158"/>
        <v>tier - 2</v>
      </c>
      <c r="N1701" s="27" t="str">
        <f t="shared" si="159"/>
        <v>tier - 2</v>
      </c>
      <c r="O1701" s="44" t="str">
        <f t="shared" si="160"/>
        <v>4-Sep-1964</v>
      </c>
      <c r="P1701" s="29">
        <f t="shared" si="161"/>
        <v>59</v>
      </c>
    </row>
    <row r="1702" spans="2:16" ht="15.75" customHeight="1" x14ac:dyDescent="0.3">
      <c r="B1702" s="12" t="s">
        <v>2403</v>
      </c>
      <c r="C1702" s="27">
        <v>1990</v>
      </c>
      <c r="D1702" s="13" t="s">
        <v>8320</v>
      </c>
      <c r="E1702" s="27">
        <v>25</v>
      </c>
      <c r="F1702" s="27">
        <v>3</v>
      </c>
      <c r="G1702" s="43">
        <v>15440.2</v>
      </c>
      <c r="H1702" s="27" t="s">
        <v>8310</v>
      </c>
      <c r="I1702" s="27" t="s">
        <v>8314</v>
      </c>
      <c r="J1702" s="27" t="s">
        <v>8317</v>
      </c>
      <c r="K1702" s="13" t="str">
        <f t="shared" si="156"/>
        <v>Oct</v>
      </c>
      <c r="L1702" s="27">
        <f t="shared" si="157"/>
        <v>1990</v>
      </c>
      <c r="M1702" s="27" t="str">
        <f t="shared" si="158"/>
        <v>tier - 2</v>
      </c>
      <c r="N1702" s="27" t="str">
        <f t="shared" si="159"/>
        <v>tier - 1</v>
      </c>
      <c r="O1702" s="44" t="str">
        <f t="shared" si="160"/>
        <v>25-Oct-1990</v>
      </c>
      <c r="P1702" s="29">
        <f t="shared" si="161"/>
        <v>33</v>
      </c>
    </row>
    <row r="1703" spans="2:16" ht="15.75" customHeight="1" x14ac:dyDescent="0.3">
      <c r="B1703" s="12" t="s">
        <v>2399</v>
      </c>
      <c r="C1703" s="27">
        <v>1976</v>
      </c>
      <c r="D1703" s="13" t="s">
        <v>8309</v>
      </c>
      <c r="E1703" s="27">
        <v>20</v>
      </c>
      <c r="F1703" s="27">
        <v>2</v>
      </c>
      <c r="G1703" s="43">
        <v>15450.48</v>
      </c>
      <c r="H1703" s="27" t="s">
        <v>8310</v>
      </c>
      <c r="I1703" s="27" t="s">
        <v>8314</v>
      </c>
      <c r="J1703" s="27" t="s">
        <v>8335</v>
      </c>
      <c r="K1703" s="13" t="str">
        <f t="shared" si="156"/>
        <v>Jul</v>
      </c>
      <c r="L1703" s="27">
        <f t="shared" si="157"/>
        <v>1976</v>
      </c>
      <c r="M1703" s="27" t="str">
        <f t="shared" si="158"/>
        <v>tier - 2</v>
      </c>
      <c r="N1703" s="27" t="str">
        <f t="shared" si="159"/>
        <v>tier - 1</v>
      </c>
      <c r="O1703" s="44" t="str">
        <f t="shared" si="160"/>
        <v>20-Jul-1976</v>
      </c>
      <c r="P1703" s="29">
        <f t="shared" si="161"/>
        <v>47</v>
      </c>
    </row>
    <row r="1704" spans="2:16" ht="15.75" customHeight="1" x14ac:dyDescent="0.3">
      <c r="B1704" s="12" t="s">
        <v>2396</v>
      </c>
      <c r="C1704" s="27">
        <v>2004</v>
      </c>
      <c r="D1704" s="13" t="s">
        <v>8309</v>
      </c>
      <c r="E1704" s="27">
        <v>17</v>
      </c>
      <c r="F1704" s="27">
        <v>0</v>
      </c>
      <c r="G1704" s="43">
        <v>15518.18</v>
      </c>
      <c r="H1704" s="27" t="s">
        <v>8310</v>
      </c>
      <c r="I1704" s="27" t="s">
        <v>8311</v>
      </c>
      <c r="J1704" s="27" t="s">
        <v>8324</v>
      </c>
      <c r="K1704" s="13" t="str">
        <f t="shared" si="156"/>
        <v>Jul</v>
      </c>
      <c r="L1704" s="27">
        <f t="shared" si="157"/>
        <v>2004</v>
      </c>
      <c r="M1704" s="27" t="str">
        <f t="shared" si="158"/>
        <v>tier - 2</v>
      </c>
      <c r="N1704" s="27" t="str">
        <f t="shared" si="159"/>
        <v>tier - 3</v>
      </c>
      <c r="O1704" s="44" t="str">
        <f t="shared" si="160"/>
        <v>17-Jul-2004</v>
      </c>
      <c r="P1704" s="29">
        <f t="shared" si="161"/>
        <v>19</v>
      </c>
    </row>
    <row r="1705" spans="2:16" ht="15.75" customHeight="1" x14ac:dyDescent="0.3">
      <c r="B1705" s="12" t="s">
        <v>2392</v>
      </c>
      <c r="C1705" s="27">
        <v>1974</v>
      </c>
      <c r="D1705" s="13" t="s">
        <v>8315</v>
      </c>
      <c r="E1705" s="27">
        <v>28</v>
      </c>
      <c r="F1705" s="27">
        <v>0</v>
      </c>
      <c r="G1705" s="43">
        <v>15532.16</v>
      </c>
      <c r="H1705" s="27" t="s">
        <v>8310</v>
      </c>
      <c r="I1705" s="27" t="s">
        <v>8310</v>
      </c>
      <c r="J1705" s="27" t="s">
        <v>8335</v>
      </c>
      <c r="K1705" s="13" t="str">
        <f t="shared" si="156"/>
        <v>Jun</v>
      </c>
      <c r="L1705" s="27">
        <f t="shared" si="157"/>
        <v>1974</v>
      </c>
      <c r="M1705" s="27" t="str">
        <f t="shared" si="158"/>
        <v>tier - 2</v>
      </c>
      <c r="N1705" s="27" t="str">
        <f t="shared" si="159"/>
        <v>tier - 2</v>
      </c>
      <c r="O1705" s="44" t="str">
        <f t="shared" si="160"/>
        <v>28-Jun-1974</v>
      </c>
      <c r="P1705" s="29">
        <f t="shared" si="161"/>
        <v>49</v>
      </c>
    </row>
    <row r="1706" spans="2:16" ht="15.75" customHeight="1" x14ac:dyDescent="0.3">
      <c r="B1706" s="12" t="s">
        <v>2389</v>
      </c>
      <c r="C1706" s="27">
        <v>1959</v>
      </c>
      <c r="D1706" s="13" t="s">
        <v>8320</v>
      </c>
      <c r="E1706" s="27">
        <v>2</v>
      </c>
      <c r="F1706" s="27">
        <v>3</v>
      </c>
      <c r="G1706" s="43">
        <v>15555.19</v>
      </c>
      <c r="H1706" s="27" t="s">
        <v>8310</v>
      </c>
      <c r="I1706" s="27" t="s">
        <v>8311</v>
      </c>
      <c r="J1706" s="27" t="s">
        <v>8317</v>
      </c>
      <c r="K1706" s="13" t="str">
        <f t="shared" si="156"/>
        <v>Oct</v>
      </c>
      <c r="L1706" s="27">
        <f t="shared" si="157"/>
        <v>1959</v>
      </c>
      <c r="M1706" s="27" t="str">
        <f t="shared" si="158"/>
        <v>tier - 2</v>
      </c>
      <c r="N1706" s="27" t="str">
        <f t="shared" si="159"/>
        <v>tier - 3</v>
      </c>
      <c r="O1706" s="44" t="str">
        <f t="shared" si="160"/>
        <v>2-Oct-1959</v>
      </c>
      <c r="P1706" s="29">
        <f t="shared" si="161"/>
        <v>64</v>
      </c>
    </row>
    <row r="1707" spans="2:16" ht="15.75" customHeight="1" x14ac:dyDescent="0.3">
      <c r="B1707" s="12" t="s">
        <v>2386</v>
      </c>
      <c r="C1707" s="27">
        <v>1974</v>
      </c>
      <c r="D1707" s="13" t="s">
        <v>8309</v>
      </c>
      <c r="E1707" s="27">
        <v>30</v>
      </c>
      <c r="F1707" s="27">
        <v>0</v>
      </c>
      <c r="G1707" s="43">
        <v>15556.67</v>
      </c>
      <c r="H1707" s="27" t="s">
        <v>8310</v>
      </c>
      <c r="I1707" s="27" t="s">
        <v>8310</v>
      </c>
      <c r="J1707" s="27" t="s">
        <v>8317</v>
      </c>
      <c r="K1707" s="13" t="str">
        <f t="shared" si="156"/>
        <v>Jul</v>
      </c>
      <c r="L1707" s="27">
        <f t="shared" si="157"/>
        <v>1974</v>
      </c>
      <c r="M1707" s="27" t="str">
        <f t="shared" si="158"/>
        <v>tier - 2</v>
      </c>
      <c r="N1707" s="27" t="str">
        <f t="shared" si="159"/>
        <v>tier - 2</v>
      </c>
      <c r="O1707" s="44" t="str">
        <f t="shared" si="160"/>
        <v>30-Jul-1974</v>
      </c>
      <c r="P1707" s="29">
        <f t="shared" si="161"/>
        <v>49</v>
      </c>
    </row>
    <row r="1708" spans="2:16" ht="15.75" customHeight="1" x14ac:dyDescent="0.3">
      <c r="B1708" s="12" t="s">
        <v>2382</v>
      </c>
      <c r="C1708" s="27">
        <v>1965</v>
      </c>
      <c r="D1708" s="13" t="s">
        <v>8320</v>
      </c>
      <c r="E1708" s="27">
        <v>28</v>
      </c>
      <c r="F1708" s="27">
        <v>0</v>
      </c>
      <c r="G1708" s="43">
        <v>15608.58</v>
      </c>
      <c r="H1708" s="27" t="s">
        <v>8310</v>
      </c>
      <c r="I1708" s="27" t="s">
        <v>8310</v>
      </c>
      <c r="J1708" s="27" t="s">
        <v>8335</v>
      </c>
      <c r="K1708" s="13" t="str">
        <f t="shared" si="156"/>
        <v>Oct</v>
      </c>
      <c r="L1708" s="27">
        <f t="shared" si="157"/>
        <v>1965</v>
      </c>
      <c r="M1708" s="27" t="str">
        <f t="shared" si="158"/>
        <v>tier - 2</v>
      </c>
      <c r="N1708" s="27" t="str">
        <f t="shared" si="159"/>
        <v>tier - 2</v>
      </c>
      <c r="O1708" s="44" t="str">
        <f t="shared" si="160"/>
        <v>28-Oct-1965</v>
      </c>
      <c r="P1708" s="29">
        <f t="shared" si="161"/>
        <v>58</v>
      </c>
    </row>
    <row r="1709" spans="2:16" ht="15.75" customHeight="1" x14ac:dyDescent="0.3">
      <c r="B1709" s="12" t="s">
        <v>2379</v>
      </c>
      <c r="C1709" s="27">
        <v>1960</v>
      </c>
      <c r="D1709" s="13" t="s">
        <v>8315</v>
      </c>
      <c r="E1709" s="27">
        <v>6</v>
      </c>
      <c r="F1709" s="27">
        <v>3</v>
      </c>
      <c r="G1709" s="43">
        <v>15612.19</v>
      </c>
      <c r="H1709" s="27" t="s">
        <v>8310</v>
      </c>
      <c r="I1709" s="27" t="s">
        <v>8310</v>
      </c>
      <c r="J1709" s="27" t="s">
        <v>8317</v>
      </c>
      <c r="K1709" s="13" t="str">
        <f t="shared" si="156"/>
        <v>Jun</v>
      </c>
      <c r="L1709" s="27">
        <f t="shared" si="157"/>
        <v>1960</v>
      </c>
      <c r="M1709" s="27" t="str">
        <f t="shared" si="158"/>
        <v>tier - 2</v>
      </c>
      <c r="N1709" s="27" t="str">
        <f t="shared" si="159"/>
        <v>tier - 2</v>
      </c>
      <c r="O1709" s="44" t="str">
        <f t="shared" si="160"/>
        <v>6-Jun-1960</v>
      </c>
      <c r="P1709" s="29">
        <f t="shared" si="161"/>
        <v>63</v>
      </c>
    </row>
    <row r="1710" spans="2:16" ht="15.75" customHeight="1" x14ac:dyDescent="0.3">
      <c r="B1710" s="12" t="s">
        <v>2375</v>
      </c>
      <c r="C1710" s="27">
        <v>1988</v>
      </c>
      <c r="D1710" s="13" t="s">
        <v>8318</v>
      </c>
      <c r="E1710" s="27">
        <v>22</v>
      </c>
      <c r="F1710" s="27">
        <v>3</v>
      </c>
      <c r="G1710" s="43">
        <v>15646.28</v>
      </c>
      <c r="H1710" s="27" t="s">
        <v>8310</v>
      </c>
      <c r="I1710" s="27" t="s">
        <v>8310</v>
      </c>
      <c r="J1710" s="27" t="s">
        <v>8321</v>
      </c>
      <c r="K1710" s="13" t="str">
        <f t="shared" si="156"/>
        <v>Dec</v>
      </c>
      <c r="L1710" s="27">
        <f t="shared" si="157"/>
        <v>1988</v>
      </c>
      <c r="M1710" s="27" t="str">
        <f t="shared" si="158"/>
        <v>tier - 2</v>
      </c>
      <c r="N1710" s="27" t="str">
        <f t="shared" si="159"/>
        <v>tier - 2</v>
      </c>
      <c r="O1710" s="44" t="str">
        <f t="shared" si="160"/>
        <v>22-Dec-1988</v>
      </c>
      <c r="P1710" s="29">
        <f t="shared" si="161"/>
        <v>35</v>
      </c>
    </row>
    <row r="1711" spans="2:16" ht="15.75" customHeight="1" x14ac:dyDescent="0.3">
      <c r="B1711" s="12" t="s">
        <v>2371</v>
      </c>
      <c r="C1711" s="27">
        <v>1973</v>
      </c>
      <c r="D1711" s="13" t="s">
        <v>8315</v>
      </c>
      <c r="E1711" s="27">
        <v>26</v>
      </c>
      <c r="F1711" s="27">
        <v>0</v>
      </c>
      <c r="G1711" s="43">
        <v>15670.3</v>
      </c>
      <c r="H1711" s="27" t="s">
        <v>8310</v>
      </c>
      <c r="I1711" s="27" t="s">
        <v>8310</v>
      </c>
      <c r="J1711" s="27" t="s">
        <v>8335</v>
      </c>
      <c r="K1711" s="13" t="str">
        <f t="shared" si="156"/>
        <v>Jun</v>
      </c>
      <c r="L1711" s="27">
        <f t="shared" si="157"/>
        <v>1973</v>
      </c>
      <c r="M1711" s="27" t="str">
        <f t="shared" si="158"/>
        <v>tier - 2</v>
      </c>
      <c r="N1711" s="27" t="str">
        <f t="shared" si="159"/>
        <v>tier - 2</v>
      </c>
      <c r="O1711" s="44" t="str">
        <f t="shared" si="160"/>
        <v>26-Jun-1973</v>
      </c>
      <c r="P1711" s="29">
        <f t="shared" si="161"/>
        <v>50</v>
      </c>
    </row>
    <row r="1712" spans="2:16" ht="15.75" customHeight="1" x14ac:dyDescent="0.3">
      <c r="B1712" s="12" t="s">
        <v>2367</v>
      </c>
      <c r="C1712" s="27">
        <v>1976</v>
      </c>
      <c r="D1712" s="13" t="s">
        <v>8316</v>
      </c>
      <c r="E1712" s="27">
        <v>20</v>
      </c>
      <c r="F1712" s="27">
        <v>2</v>
      </c>
      <c r="G1712" s="43">
        <v>15698.86</v>
      </c>
      <c r="H1712" s="27" t="s">
        <v>8310</v>
      </c>
      <c r="I1712" s="27" t="s">
        <v>8310</v>
      </c>
      <c r="J1712" s="27" t="s">
        <v>8317</v>
      </c>
      <c r="K1712" s="13" t="str">
        <f t="shared" si="156"/>
        <v>Sep</v>
      </c>
      <c r="L1712" s="27">
        <f t="shared" si="157"/>
        <v>1976</v>
      </c>
      <c r="M1712" s="27" t="str">
        <f t="shared" si="158"/>
        <v>tier - 2</v>
      </c>
      <c r="N1712" s="27" t="str">
        <f t="shared" si="159"/>
        <v>tier - 2</v>
      </c>
      <c r="O1712" s="44" t="str">
        <f t="shared" si="160"/>
        <v>20-Sep-1976</v>
      </c>
      <c r="P1712" s="29">
        <f t="shared" si="161"/>
        <v>47</v>
      </c>
    </row>
    <row r="1713" spans="2:16" ht="15.75" customHeight="1" x14ac:dyDescent="0.3">
      <c r="B1713" s="12" t="s">
        <v>2363</v>
      </c>
      <c r="C1713" s="27">
        <v>1974</v>
      </c>
      <c r="D1713" s="13" t="s">
        <v>8319</v>
      </c>
      <c r="E1713" s="27">
        <v>29</v>
      </c>
      <c r="F1713" s="27">
        <v>0</v>
      </c>
      <c r="G1713" s="43">
        <v>15746.62</v>
      </c>
      <c r="H1713" s="27" t="s">
        <v>8310</v>
      </c>
      <c r="I1713" s="27" t="s">
        <v>8314</v>
      </c>
      <c r="J1713" s="27" t="s">
        <v>8317</v>
      </c>
      <c r="K1713" s="13" t="str">
        <f t="shared" si="156"/>
        <v>Aug</v>
      </c>
      <c r="L1713" s="27">
        <f t="shared" si="157"/>
        <v>1974</v>
      </c>
      <c r="M1713" s="27" t="str">
        <f t="shared" si="158"/>
        <v>tier - 2</v>
      </c>
      <c r="N1713" s="27" t="str">
        <f t="shared" si="159"/>
        <v>tier - 1</v>
      </c>
      <c r="O1713" s="44" t="str">
        <f t="shared" si="160"/>
        <v>29-Aug-1974</v>
      </c>
      <c r="P1713" s="29">
        <f t="shared" si="161"/>
        <v>49</v>
      </c>
    </row>
    <row r="1714" spans="2:16" ht="15.75" customHeight="1" x14ac:dyDescent="0.3">
      <c r="B1714" s="12" t="s">
        <v>2359</v>
      </c>
      <c r="C1714" s="27">
        <v>1997</v>
      </c>
      <c r="D1714" s="13" t="s">
        <v>8320</v>
      </c>
      <c r="E1714" s="27">
        <v>9</v>
      </c>
      <c r="F1714" s="27">
        <v>0</v>
      </c>
      <c r="G1714" s="43">
        <v>15817.99</v>
      </c>
      <c r="H1714" s="27" t="s">
        <v>8310</v>
      </c>
      <c r="I1714" s="27" t="s">
        <v>8310</v>
      </c>
      <c r="J1714" s="27" t="s">
        <v>8317</v>
      </c>
      <c r="K1714" s="13" t="str">
        <f t="shared" si="156"/>
        <v>Oct</v>
      </c>
      <c r="L1714" s="27">
        <f t="shared" si="157"/>
        <v>1997</v>
      </c>
      <c r="M1714" s="27" t="str">
        <f t="shared" si="158"/>
        <v>tier - 2</v>
      </c>
      <c r="N1714" s="27" t="str">
        <f t="shared" si="159"/>
        <v>tier - 2</v>
      </c>
      <c r="O1714" s="44" t="str">
        <f t="shared" si="160"/>
        <v>9-Oct-1997</v>
      </c>
      <c r="P1714" s="29">
        <f t="shared" si="161"/>
        <v>26</v>
      </c>
    </row>
    <row r="1715" spans="2:16" ht="15.75" customHeight="1" x14ac:dyDescent="0.3">
      <c r="B1715" s="12" t="s">
        <v>2355</v>
      </c>
      <c r="C1715" s="27">
        <v>1984</v>
      </c>
      <c r="D1715" s="13" t="s">
        <v>8315</v>
      </c>
      <c r="E1715" s="27">
        <v>26</v>
      </c>
      <c r="F1715" s="27">
        <v>0</v>
      </c>
      <c r="G1715" s="43">
        <v>15820.7</v>
      </c>
      <c r="H1715" s="27" t="s">
        <v>8310</v>
      </c>
      <c r="I1715" s="27" t="s">
        <v>8311</v>
      </c>
      <c r="J1715" s="27" t="s">
        <v>8321</v>
      </c>
      <c r="K1715" s="13" t="str">
        <f t="shared" si="156"/>
        <v>Jun</v>
      </c>
      <c r="L1715" s="27">
        <f t="shared" si="157"/>
        <v>1984</v>
      </c>
      <c r="M1715" s="27" t="str">
        <f t="shared" si="158"/>
        <v>tier - 2</v>
      </c>
      <c r="N1715" s="27" t="str">
        <f t="shared" si="159"/>
        <v>tier - 3</v>
      </c>
      <c r="O1715" s="44" t="str">
        <f t="shared" si="160"/>
        <v>26-Jun-1984</v>
      </c>
      <c r="P1715" s="29">
        <f t="shared" si="161"/>
        <v>39</v>
      </c>
    </row>
    <row r="1716" spans="2:16" ht="15.75" customHeight="1" x14ac:dyDescent="0.3">
      <c r="B1716" s="12" t="s">
        <v>2351</v>
      </c>
      <c r="C1716" s="27">
        <v>1982</v>
      </c>
      <c r="D1716" s="13" t="s">
        <v>8313</v>
      </c>
      <c r="E1716" s="27">
        <v>11</v>
      </c>
      <c r="F1716" s="27">
        <v>4</v>
      </c>
      <c r="G1716" s="43">
        <v>15828.82</v>
      </c>
      <c r="H1716" s="27" t="s">
        <v>8310</v>
      </c>
      <c r="I1716" s="27" t="s">
        <v>8311</v>
      </c>
      <c r="J1716" s="27" t="s">
        <v>8321</v>
      </c>
      <c r="K1716" s="13" t="str">
        <f t="shared" si="156"/>
        <v>Nov</v>
      </c>
      <c r="L1716" s="27">
        <f t="shared" si="157"/>
        <v>1982</v>
      </c>
      <c r="M1716" s="27" t="str">
        <f t="shared" si="158"/>
        <v>tier - 2</v>
      </c>
      <c r="N1716" s="27" t="str">
        <f t="shared" si="159"/>
        <v>tier - 3</v>
      </c>
      <c r="O1716" s="44" t="str">
        <f t="shared" si="160"/>
        <v>11-Nov-1982</v>
      </c>
      <c r="P1716" s="29">
        <f t="shared" si="161"/>
        <v>41</v>
      </c>
    </row>
    <row r="1717" spans="2:16" ht="15.75" customHeight="1" x14ac:dyDescent="0.3">
      <c r="B1717" s="12" t="s">
        <v>2347</v>
      </c>
      <c r="C1717" s="27">
        <v>1962</v>
      </c>
      <c r="D1717" s="13" t="s">
        <v>8318</v>
      </c>
      <c r="E1717" s="27">
        <v>25</v>
      </c>
      <c r="F1717" s="27">
        <v>0</v>
      </c>
      <c r="G1717" s="43">
        <v>15840.81</v>
      </c>
      <c r="H1717" s="27" t="s">
        <v>8310</v>
      </c>
      <c r="I1717" s="27" t="s">
        <v>8314</v>
      </c>
      <c r="J1717" s="27" t="s">
        <v>8336</v>
      </c>
      <c r="K1717" s="13" t="str">
        <f t="shared" si="156"/>
        <v>Dec</v>
      </c>
      <c r="L1717" s="27">
        <f t="shared" si="157"/>
        <v>1962</v>
      </c>
      <c r="M1717" s="27" t="str">
        <f t="shared" si="158"/>
        <v>tier - 2</v>
      </c>
      <c r="N1717" s="27" t="str">
        <f t="shared" si="159"/>
        <v>tier - 1</v>
      </c>
      <c r="O1717" s="44" t="str">
        <f t="shared" si="160"/>
        <v>25-Dec-1962</v>
      </c>
      <c r="P1717" s="29">
        <f t="shared" si="161"/>
        <v>61</v>
      </c>
    </row>
    <row r="1718" spans="2:16" ht="15.75" customHeight="1" x14ac:dyDescent="0.3">
      <c r="B1718" s="12" t="s">
        <v>2343</v>
      </c>
      <c r="C1718" s="27">
        <v>1980</v>
      </c>
      <c r="D1718" s="13" t="s">
        <v>8320</v>
      </c>
      <c r="E1718" s="27">
        <v>12</v>
      </c>
      <c r="F1718" s="27">
        <v>2</v>
      </c>
      <c r="G1718" s="43">
        <v>15922.29</v>
      </c>
      <c r="H1718" s="27" t="s">
        <v>8310</v>
      </c>
      <c r="I1718" s="27" t="s">
        <v>8311</v>
      </c>
      <c r="J1718" s="27" t="s">
        <v>8335</v>
      </c>
      <c r="K1718" s="13" t="str">
        <f t="shared" si="156"/>
        <v>Oct</v>
      </c>
      <c r="L1718" s="27">
        <f t="shared" si="157"/>
        <v>1980</v>
      </c>
      <c r="M1718" s="27" t="str">
        <f t="shared" si="158"/>
        <v>tier - 2</v>
      </c>
      <c r="N1718" s="27" t="str">
        <f t="shared" si="159"/>
        <v>tier - 3</v>
      </c>
      <c r="O1718" s="44" t="str">
        <f t="shared" si="160"/>
        <v>12-Oct-1980</v>
      </c>
      <c r="P1718" s="29">
        <f t="shared" si="161"/>
        <v>43</v>
      </c>
    </row>
    <row r="1719" spans="2:16" ht="15.75" customHeight="1" x14ac:dyDescent="0.3">
      <c r="B1719" s="12" t="s">
        <v>2339</v>
      </c>
      <c r="C1719" s="27">
        <v>1982</v>
      </c>
      <c r="D1719" s="13" t="s">
        <v>8309</v>
      </c>
      <c r="E1719" s="27">
        <v>24</v>
      </c>
      <c r="F1719" s="27">
        <v>3</v>
      </c>
      <c r="G1719" s="43">
        <v>15965.29</v>
      </c>
      <c r="H1719" s="27" t="s">
        <v>8310</v>
      </c>
      <c r="I1719" s="27" t="s">
        <v>8314</v>
      </c>
      <c r="J1719" s="27" t="s">
        <v>8317</v>
      </c>
      <c r="K1719" s="13" t="str">
        <f t="shared" si="156"/>
        <v>Jul</v>
      </c>
      <c r="L1719" s="27">
        <f t="shared" si="157"/>
        <v>1982</v>
      </c>
      <c r="M1719" s="27" t="str">
        <f t="shared" si="158"/>
        <v>tier - 2</v>
      </c>
      <c r="N1719" s="27" t="str">
        <f t="shared" si="159"/>
        <v>tier - 1</v>
      </c>
      <c r="O1719" s="44" t="str">
        <f t="shared" si="160"/>
        <v>24-Jul-1982</v>
      </c>
      <c r="P1719" s="29">
        <f t="shared" si="161"/>
        <v>41</v>
      </c>
    </row>
    <row r="1720" spans="2:16" ht="15.75" customHeight="1" x14ac:dyDescent="0.3">
      <c r="B1720" s="12" t="s">
        <v>2336</v>
      </c>
      <c r="C1720" s="27">
        <v>1980</v>
      </c>
      <c r="D1720" s="13" t="s">
        <v>8316</v>
      </c>
      <c r="E1720" s="27">
        <v>19</v>
      </c>
      <c r="F1720" s="27">
        <v>2</v>
      </c>
      <c r="G1720" s="43">
        <v>15966.19</v>
      </c>
      <c r="H1720" s="27" t="s">
        <v>8310</v>
      </c>
      <c r="I1720" s="27" t="s">
        <v>8310</v>
      </c>
      <c r="J1720" s="27" t="s">
        <v>8317</v>
      </c>
      <c r="K1720" s="13" t="str">
        <f t="shared" si="156"/>
        <v>Sep</v>
      </c>
      <c r="L1720" s="27">
        <f t="shared" si="157"/>
        <v>1980</v>
      </c>
      <c r="M1720" s="27" t="str">
        <f t="shared" si="158"/>
        <v>tier - 2</v>
      </c>
      <c r="N1720" s="27" t="str">
        <f t="shared" si="159"/>
        <v>tier - 2</v>
      </c>
      <c r="O1720" s="44" t="str">
        <f t="shared" si="160"/>
        <v>19-Sep-1980</v>
      </c>
      <c r="P1720" s="29">
        <f t="shared" si="161"/>
        <v>43</v>
      </c>
    </row>
    <row r="1721" spans="2:16" ht="15.75" customHeight="1" x14ac:dyDescent="0.3">
      <c r="B1721" s="12" t="s">
        <v>2333</v>
      </c>
      <c r="C1721" s="27">
        <v>1988</v>
      </c>
      <c r="D1721" s="13" t="s">
        <v>8318</v>
      </c>
      <c r="E1721" s="27">
        <v>5</v>
      </c>
      <c r="F1721" s="27">
        <v>3</v>
      </c>
      <c r="G1721" s="43">
        <v>16059.06</v>
      </c>
      <c r="H1721" s="27" t="s">
        <v>8310</v>
      </c>
      <c r="I1721" s="27" t="s">
        <v>8311</v>
      </c>
      <c r="J1721" s="27" t="s">
        <v>8317</v>
      </c>
      <c r="K1721" s="13" t="str">
        <f t="shared" si="156"/>
        <v>Dec</v>
      </c>
      <c r="L1721" s="27">
        <f t="shared" si="157"/>
        <v>1988</v>
      </c>
      <c r="M1721" s="27" t="str">
        <f t="shared" si="158"/>
        <v>tier - 2</v>
      </c>
      <c r="N1721" s="27" t="str">
        <f t="shared" si="159"/>
        <v>tier - 3</v>
      </c>
      <c r="O1721" s="44" t="str">
        <f t="shared" si="160"/>
        <v>5-Dec-1988</v>
      </c>
      <c r="P1721" s="29">
        <f t="shared" si="161"/>
        <v>35</v>
      </c>
    </row>
    <row r="1722" spans="2:16" ht="15.75" customHeight="1" x14ac:dyDescent="0.3">
      <c r="B1722" s="12" t="s">
        <v>2331</v>
      </c>
      <c r="C1722" s="27">
        <v>1978</v>
      </c>
      <c r="D1722" s="13" t="s">
        <v>8316</v>
      </c>
      <c r="E1722" s="27">
        <v>16</v>
      </c>
      <c r="F1722" s="27">
        <v>2</v>
      </c>
      <c r="G1722" s="43">
        <v>16062.89</v>
      </c>
      <c r="H1722" s="27" t="s">
        <v>8310</v>
      </c>
      <c r="I1722" s="27" t="s">
        <v>8310</v>
      </c>
      <c r="J1722" s="27" t="s">
        <v>8335</v>
      </c>
      <c r="K1722" s="13" t="str">
        <f t="shared" si="156"/>
        <v>Sep</v>
      </c>
      <c r="L1722" s="27">
        <f t="shared" si="157"/>
        <v>1978</v>
      </c>
      <c r="M1722" s="27" t="str">
        <f t="shared" si="158"/>
        <v>tier - 2</v>
      </c>
      <c r="N1722" s="27" t="str">
        <f t="shared" si="159"/>
        <v>tier - 2</v>
      </c>
      <c r="O1722" s="44" t="str">
        <f t="shared" si="160"/>
        <v>16-Sep-1978</v>
      </c>
      <c r="P1722" s="29">
        <f t="shared" si="161"/>
        <v>45</v>
      </c>
    </row>
    <row r="1723" spans="2:16" ht="15.75" customHeight="1" x14ac:dyDescent="0.3">
      <c r="B1723" s="12" t="s">
        <v>2328</v>
      </c>
      <c r="C1723" s="27">
        <v>1958</v>
      </c>
      <c r="D1723" s="13" t="s">
        <v>8320</v>
      </c>
      <c r="E1723" s="27">
        <v>22</v>
      </c>
      <c r="F1723" s="27">
        <v>2</v>
      </c>
      <c r="G1723" s="43">
        <v>16069.08</v>
      </c>
      <c r="H1723" s="27" t="s">
        <v>8310</v>
      </c>
      <c r="I1723" s="27" t="s">
        <v>8310</v>
      </c>
      <c r="J1723" s="27" t="s">
        <v>8329</v>
      </c>
      <c r="K1723" s="13" t="str">
        <f t="shared" si="156"/>
        <v>Oct</v>
      </c>
      <c r="L1723" s="27">
        <f t="shared" si="157"/>
        <v>1958</v>
      </c>
      <c r="M1723" s="27" t="str">
        <f t="shared" si="158"/>
        <v>tier - 2</v>
      </c>
      <c r="N1723" s="27" t="str">
        <f t="shared" si="159"/>
        <v>tier - 2</v>
      </c>
      <c r="O1723" s="44" t="str">
        <f t="shared" si="160"/>
        <v>22-Oct-1958</v>
      </c>
      <c r="P1723" s="29">
        <f t="shared" si="161"/>
        <v>65</v>
      </c>
    </row>
    <row r="1724" spans="2:16" ht="15.75" customHeight="1" x14ac:dyDescent="0.3">
      <c r="B1724" s="12" t="s">
        <v>2324</v>
      </c>
      <c r="C1724" s="27">
        <v>1958</v>
      </c>
      <c r="D1724" s="13" t="s">
        <v>8315</v>
      </c>
      <c r="E1724" s="27">
        <v>21</v>
      </c>
      <c r="F1724" s="27">
        <v>3</v>
      </c>
      <c r="G1724" s="43">
        <v>16085.13</v>
      </c>
      <c r="H1724" s="27" t="s">
        <v>8310</v>
      </c>
      <c r="I1724" s="27" t="s">
        <v>8310</v>
      </c>
      <c r="J1724" s="27" t="s">
        <v>8312</v>
      </c>
      <c r="K1724" s="13" t="str">
        <f t="shared" si="156"/>
        <v>Jun</v>
      </c>
      <c r="L1724" s="27">
        <f t="shared" si="157"/>
        <v>1958</v>
      </c>
      <c r="M1724" s="27" t="str">
        <f t="shared" si="158"/>
        <v>tier - 2</v>
      </c>
      <c r="N1724" s="27" t="str">
        <f t="shared" si="159"/>
        <v>tier - 2</v>
      </c>
      <c r="O1724" s="44" t="str">
        <f t="shared" si="160"/>
        <v>21-Jun-1958</v>
      </c>
      <c r="P1724" s="29">
        <f t="shared" si="161"/>
        <v>65</v>
      </c>
    </row>
    <row r="1725" spans="2:16" ht="15.75" customHeight="1" x14ac:dyDescent="0.3">
      <c r="B1725" s="12" t="s">
        <v>2320</v>
      </c>
      <c r="C1725" s="27">
        <v>1985</v>
      </c>
      <c r="D1725" s="13" t="s">
        <v>8319</v>
      </c>
      <c r="E1725" s="27">
        <v>27</v>
      </c>
      <c r="F1725" s="27">
        <v>3</v>
      </c>
      <c r="G1725" s="43">
        <v>16097.94</v>
      </c>
      <c r="H1725" s="27" t="s">
        <v>8310</v>
      </c>
      <c r="I1725" s="27" t="s">
        <v>8311</v>
      </c>
      <c r="J1725" s="27" t="s">
        <v>8317</v>
      </c>
      <c r="K1725" s="13" t="str">
        <f t="shared" si="156"/>
        <v>Aug</v>
      </c>
      <c r="L1725" s="27">
        <f t="shared" si="157"/>
        <v>1985</v>
      </c>
      <c r="M1725" s="27" t="str">
        <f t="shared" si="158"/>
        <v>tier - 2</v>
      </c>
      <c r="N1725" s="27" t="str">
        <f t="shared" si="159"/>
        <v>tier - 3</v>
      </c>
      <c r="O1725" s="44" t="str">
        <f t="shared" si="160"/>
        <v>27-Aug-1985</v>
      </c>
      <c r="P1725" s="29">
        <f t="shared" si="161"/>
        <v>38</v>
      </c>
    </row>
    <row r="1726" spans="2:16" ht="15.75" customHeight="1" x14ac:dyDescent="0.3">
      <c r="B1726" s="12" t="s">
        <v>2316</v>
      </c>
      <c r="C1726" s="27">
        <v>1993</v>
      </c>
      <c r="D1726" s="13" t="s">
        <v>8319</v>
      </c>
      <c r="E1726" s="27">
        <v>8</v>
      </c>
      <c r="F1726" s="27">
        <v>0</v>
      </c>
      <c r="G1726" s="43">
        <v>16115.3</v>
      </c>
      <c r="H1726" s="27" t="s">
        <v>8310</v>
      </c>
      <c r="I1726" s="27" t="s">
        <v>8314</v>
      </c>
      <c r="J1726" s="27" t="s">
        <v>8329</v>
      </c>
      <c r="K1726" s="13" t="str">
        <f t="shared" si="156"/>
        <v>Aug</v>
      </c>
      <c r="L1726" s="27">
        <f t="shared" si="157"/>
        <v>1993</v>
      </c>
      <c r="M1726" s="27" t="str">
        <f t="shared" si="158"/>
        <v>tier - 2</v>
      </c>
      <c r="N1726" s="27" t="str">
        <f t="shared" si="159"/>
        <v>tier - 1</v>
      </c>
      <c r="O1726" s="44" t="str">
        <f t="shared" si="160"/>
        <v>8-Aug-1993</v>
      </c>
      <c r="P1726" s="29">
        <f t="shared" si="161"/>
        <v>30</v>
      </c>
    </row>
    <row r="1727" spans="2:16" ht="15.75" customHeight="1" x14ac:dyDescent="0.3">
      <c r="B1727" s="12" t="s">
        <v>2313</v>
      </c>
      <c r="C1727" s="27">
        <v>1987</v>
      </c>
      <c r="D1727" s="13" t="s">
        <v>8320</v>
      </c>
      <c r="E1727" s="27">
        <v>6</v>
      </c>
      <c r="F1727" s="27">
        <v>3</v>
      </c>
      <c r="G1727" s="43">
        <v>16122.65</v>
      </c>
      <c r="H1727" s="27" t="s">
        <v>8310</v>
      </c>
      <c r="I1727" s="27" t="s">
        <v>8314</v>
      </c>
      <c r="J1727" s="27" t="s">
        <v>8321</v>
      </c>
      <c r="K1727" s="13" t="str">
        <f t="shared" si="156"/>
        <v>Oct</v>
      </c>
      <c r="L1727" s="27">
        <f t="shared" si="157"/>
        <v>1987</v>
      </c>
      <c r="M1727" s="27" t="str">
        <f t="shared" si="158"/>
        <v>tier - 2</v>
      </c>
      <c r="N1727" s="27" t="str">
        <f t="shared" si="159"/>
        <v>tier - 1</v>
      </c>
      <c r="O1727" s="44" t="str">
        <f t="shared" si="160"/>
        <v>6-Oct-1987</v>
      </c>
      <c r="P1727" s="29">
        <f t="shared" si="161"/>
        <v>36</v>
      </c>
    </row>
    <row r="1728" spans="2:16" ht="15.75" customHeight="1" x14ac:dyDescent="0.3">
      <c r="B1728" s="12" t="s">
        <v>2309</v>
      </c>
      <c r="C1728" s="27">
        <v>1993</v>
      </c>
      <c r="D1728" s="13" t="s">
        <v>8318</v>
      </c>
      <c r="E1728" s="27">
        <v>12</v>
      </c>
      <c r="F1728" s="27">
        <v>0</v>
      </c>
      <c r="G1728" s="43">
        <v>16138.76</v>
      </c>
      <c r="H1728" s="27" t="s">
        <v>8310</v>
      </c>
      <c r="I1728" s="27" t="s">
        <v>8311</v>
      </c>
      <c r="J1728" s="27" t="s">
        <v>8333</v>
      </c>
      <c r="K1728" s="13" t="str">
        <f t="shared" si="156"/>
        <v>Dec</v>
      </c>
      <c r="L1728" s="27">
        <f t="shared" si="157"/>
        <v>1993</v>
      </c>
      <c r="M1728" s="27" t="str">
        <f t="shared" si="158"/>
        <v>tier - 2</v>
      </c>
      <c r="N1728" s="27" t="str">
        <f t="shared" si="159"/>
        <v>tier - 3</v>
      </c>
      <c r="O1728" s="44" t="str">
        <f t="shared" si="160"/>
        <v>12-Dec-1993</v>
      </c>
      <c r="P1728" s="29">
        <f t="shared" si="161"/>
        <v>30</v>
      </c>
    </row>
    <row r="1729" spans="2:16" ht="15.75" customHeight="1" x14ac:dyDescent="0.3">
      <c r="B1729" s="12" t="s">
        <v>2305</v>
      </c>
      <c r="C1729" s="27">
        <v>1982</v>
      </c>
      <c r="D1729" s="13" t="s">
        <v>8309</v>
      </c>
      <c r="E1729" s="27">
        <v>6</v>
      </c>
      <c r="F1729" s="27">
        <v>3</v>
      </c>
      <c r="G1729" s="43">
        <v>16152.04</v>
      </c>
      <c r="H1729" s="27" t="s">
        <v>8310</v>
      </c>
      <c r="I1729" s="27" t="s">
        <v>8314</v>
      </c>
      <c r="J1729" s="27" t="s">
        <v>8335</v>
      </c>
      <c r="K1729" s="13" t="str">
        <f t="shared" si="156"/>
        <v>Jul</v>
      </c>
      <c r="L1729" s="27">
        <f t="shared" si="157"/>
        <v>1982</v>
      </c>
      <c r="M1729" s="27" t="str">
        <f t="shared" si="158"/>
        <v>tier - 2</v>
      </c>
      <c r="N1729" s="27" t="str">
        <f t="shared" si="159"/>
        <v>tier - 1</v>
      </c>
      <c r="O1729" s="44" t="str">
        <f t="shared" si="160"/>
        <v>6-Jul-1982</v>
      </c>
      <c r="P1729" s="29">
        <f t="shared" si="161"/>
        <v>41</v>
      </c>
    </row>
    <row r="1730" spans="2:16" ht="15.75" customHeight="1" x14ac:dyDescent="0.3">
      <c r="B1730" s="12" t="s">
        <v>2301</v>
      </c>
      <c r="C1730" s="27">
        <v>1974</v>
      </c>
      <c r="D1730" s="13" t="s">
        <v>8316</v>
      </c>
      <c r="E1730" s="27">
        <v>11</v>
      </c>
      <c r="F1730" s="27">
        <v>0</v>
      </c>
      <c r="G1730" s="43">
        <v>16190.97</v>
      </c>
      <c r="H1730" s="27" t="s">
        <v>8310</v>
      </c>
      <c r="I1730" s="27" t="s">
        <v>8311</v>
      </c>
      <c r="J1730" s="27" t="s">
        <v>8317</v>
      </c>
      <c r="K1730" s="13" t="str">
        <f t="shared" si="156"/>
        <v>Sep</v>
      </c>
      <c r="L1730" s="27">
        <f t="shared" si="157"/>
        <v>1974</v>
      </c>
      <c r="M1730" s="27" t="str">
        <f t="shared" si="158"/>
        <v>tier - 2</v>
      </c>
      <c r="N1730" s="27" t="str">
        <f t="shared" si="159"/>
        <v>tier - 3</v>
      </c>
      <c r="O1730" s="44" t="str">
        <f t="shared" si="160"/>
        <v>11-Sep-1974</v>
      </c>
      <c r="P1730" s="29">
        <f t="shared" si="161"/>
        <v>49</v>
      </c>
    </row>
    <row r="1731" spans="2:16" ht="15.75" customHeight="1" x14ac:dyDescent="0.3">
      <c r="B1731" s="12" t="s">
        <v>2297</v>
      </c>
      <c r="C1731" s="27">
        <v>1988</v>
      </c>
      <c r="D1731" s="13" t="s">
        <v>8319</v>
      </c>
      <c r="E1731" s="27">
        <v>6</v>
      </c>
      <c r="F1731" s="27">
        <v>3</v>
      </c>
      <c r="G1731" s="43">
        <v>16199.1</v>
      </c>
      <c r="H1731" s="27" t="s">
        <v>8310</v>
      </c>
      <c r="I1731" s="27" t="s">
        <v>8310</v>
      </c>
      <c r="J1731" s="27" t="s">
        <v>8317</v>
      </c>
      <c r="K1731" s="13" t="str">
        <f t="shared" ref="K1731:K1794" si="162">IF(D1731="?", "Sep",D1731)</f>
        <v>Aug</v>
      </c>
      <c r="L1731" s="27">
        <f t="shared" ref="L1731:L1794" si="163">IF(C1731="?","1983",C1731)</f>
        <v>1988</v>
      </c>
      <c r="M1731" s="27" t="str">
        <f t="shared" ref="M1731:M1794" si="164">IF(H1731="?", "tier - 2",H1731)</f>
        <v>tier - 2</v>
      </c>
      <c r="N1731" s="27" t="str">
        <f t="shared" ref="N1731:N1794" si="165">IF(I1731="?", "tier - 2", I1731)</f>
        <v>tier - 2</v>
      </c>
      <c r="O1731" s="44" t="str">
        <f t="shared" ref="O1731:O1794" si="166">CONCATENATE(E1731&amp;"-"&amp;K1731&amp;"-"&amp;L1731)</f>
        <v>6-Aug-1988</v>
      </c>
      <c r="P1731" s="29">
        <f t="shared" ref="P1731:P1794" si="167">2023-L1731</f>
        <v>35</v>
      </c>
    </row>
    <row r="1732" spans="2:16" ht="15.75" customHeight="1" x14ac:dyDescent="0.3">
      <c r="B1732" s="12" t="s">
        <v>2293</v>
      </c>
      <c r="C1732" s="27">
        <v>1988</v>
      </c>
      <c r="D1732" s="13" t="s">
        <v>8319</v>
      </c>
      <c r="E1732" s="27">
        <v>21</v>
      </c>
      <c r="F1732" s="27">
        <v>3</v>
      </c>
      <c r="G1732" s="43">
        <v>16205.88</v>
      </c>
      <c r="H1732" s="27" t="s">
        <v>8310</v>
      </c>
      <c r="I1732" s="27" t="s">
        <v>8314</v>
      </c>
      <c r="J1732" s="27" t="s">
        <v>8317</v>
      </c>
      <c r="K1732" s="13" t="str">
        <f t="shared" si="162"/>
        <v>Aug</v>
      </c>
      <c r="L1732" s="27">
        <f t="shared" si="163"/>
        <v>1988</v>
      </c>
      <c r="M1732" s="27" t="str">
        <f t="shared" si="164"/>
        <v>tier - 2</v>
      </c>
      <c r="N1732" s="27" t="str">
        <f t="shared" si="165"/>
        <v>tier - 1</v>
      </c>
      <c r="O1732" s="44" t="str">
        <f t="shared" si="166"/>
        <v>21-Aug-1988</v>
      </c>
      <c r="P1732" s="29">
        <f t="shared" si="167"/>
        <v>35</v>
      </c>
    </row>
    <row r="1733" spans="2:16" ht="15.75" customHeight="1" x14ac:dyDescent="0.3">
      <c r="B1733" s="12" t="s">
        <v>2289</v>
      </c>
      <c r="C1733" s="27">
        <v>2002</v>
      </c>
      <c r="D1733" s="13" t="s">
        <v>8316</v>
      </c>
      <c r="E1733" s="27">
        <v>8</v>
      </c>
      <c r="F1733" s="27">
        <v>0</v>
      </c>
      <c r="G1733" s="43">
        <v>16232.85</v>
      </c>
      <c r="H1733" s="27" t="s">
        <v>8310</v>
      </c>
      <c r="I1733" s="27" t="s">
        <v>8314</v>
      </c>
      <c r="J1733" s="27" t="s">
        <v>8321</v>
      </c>
      <c r="K1733" s="13" t="str">
        <f t="shared" si="162"/>
        <v>Sep</v>
      </c>
      <c r="L1733" s="27">
        <f t="shared" si="163"/>
        <v>2002</v>
      </c>
      <c r="M1733" s="27" t="str">
        <f t="shared" si="164"/>
        <v>tier - 2</v>
      </c>
      <c r="N1733" s="27" t="str">
        <f t="shared" si="165"/>
        <v>tier - 1</v>
      </c>
      <c r="O1733" s="44" t="str">
        <f t="shared" si="166"/>
        <v>8-Sep-2002</v>
      </c>
      <c r="P1733" s="29">
        <f t="shared" si="167"/>
        <v>21</v>
      </c>
    </row>
    <row r="1734" spans="2:16" ht="15.75" customHeight="1" x14ac:dyDescent="0.3">
      <c r="B1734" s="12" t="s">
        <v>2286</v>
      </c>
      <c r="C1734" s="27">
        <v>1972</v>
      </c>
      <c r="D1734" s="13" t="s">
        <v>8309</v>
      </c>
      <c r="E1734" s="27">
        <v>30</v>
      </c>
      <c r="F1734" s="27">
        <v>0</v>
      </c>
      <c r="G1734" s="43">
        <v>16267.32</v>
      </c>
      <c r="H1734" s="27" t="s">
        <v>8310</v>
      </c>
      <c r="I1734" s="27" t="s">
        <v>8310</v>
      </c>
      <c r="J1734" s="27" t="s">
        <v>8330</v>
      </c>
      <c r="K1734" s="13" t="str">
        <f t="shared" si="162"/>
        <v>Jul</v>
      </c>
      <c r="L1734" s="27">
        <f t="shared" si="163"/>
        <v>1972</v>
      </c>
      <c r="M1734" s="27" t="str">
        <f t="shared" si="164"/>
        <v>tier - 2</v>
      </c>
      <c r="N1734" s="27" t="str">
        <f t="shared" si="165"/>
        <v>tier - 2</v>
      </c>
      <c r="O1734" s="44" t="str">
        <f t="shared" si="166"/>
        <v>30-Jul-1972</v>
      </c>
      <c r="P1734" s="29">
        <f t="shared" si="167"/>
        <v>51</v>
      </c>
    </row>
    <row r="1735" spans="2:16" ht="15.75" customHeight="1" x14ac:dyDescent="0.3">
      <c r="B1735" s="12" t="s">
        <v>2283</v>
      </c>
      <c r="C1735" s="27">
        <v>2003</v>
      </c>
      <c r="D1735" s="13" t="s">
        <v>8319</v>
      </c>
      <c r="E1735" s="27">
        <v>24</v>
      </c>
      <c r="F1735" s="27">
        <v>0</v>
      </c>
      <c r="G1735" s="43">
        <v>16297.85</v>
      </c>
      <c r="H1735" s="27" t="s">
        <v>8310</v>
      </c>
      <c r="I1735" s="27" t="s">
        <v>8311</v>
      </c>
      <c r="J1735" s="27" t="s">
        <v>8321</v>
      </c>
      <c r="K1735" s="13" t="str">
        <f t="shared" si="162"/>
        <v>Aug</v>
      </c>
      <c r="L1735" s="27">
        <f t="shared" si="163"/>
        <v>2003</v>
      </c>
      <c r="M1735" s="27" t="str">
        <f t="shared" si="164"/>
        <v>tier - 2</v>
      </c>
      <c r="N1735" s="27" t="str">
        <f t="shared" si="165"/>
        <v>tier - 3</v>
      </c>
      <c r="O1735" s="44" t="str">
        <f t="shared" si="166"/>
        <v>24-Aug-2003</v>
      </c>
      <c r="P1735" s="29">
        <f t="shared" si="167"/>
        <v>20</v>
      </c>
    </row>
    <row r="1736" spans="2:16" ht="15.75" customHeight="1" x14ac:dyDescent="0.3">
      <c r="B1736" s="12" t="s">
        <v>2279</v>
      </c>
      <c r="C1736" s="27">
        <v>1969</v>
      </c>
      <c r="D1736" s="13" t="s">
        <v>8319</v>
      </c>
      <c r="E1736" s="27">
        <v>8</v>
      </c>
      <c r="F1736" s="27">
        <v>0</v>
      </c>
      <c r="G1736" s="43">
        <v>16311.05</v>
      </c>
      <c r="H1736" s="27" t="s">
        <v>8310</v>
      </c>
      <c r="I1736" s="27" t="s">
        <v>8311</v>
      </c>
      <c r="J1736" s="27" t="s">
        <v>8335</v>
      </c>
      <c r="K1736" s="13" t="str">
        <f t="shared" si="162"/>
        <v>Aug</v>
      </c>
      <c r="L1736" s="27">
        <f t="shared" si="163"/>
        <v>1969</v>
      </c>
      <c r="M1736" s="27" t="str">
        <f t="shared" si="164"/>
        <v>tier - 2</v>
      </c>
      <c r="N1736" s="27" t="str">
        <f t="shared" si="165"/>
        <v>tier - 3</v>
      </c>
      <c r="O1736" s="44" t="str">
        <f t="shared" si="166"/>
        <v>8-Aug-1969</v>
      </c>
      <c r="P1736" s="29">
        <f t="shared" si="167"/>
        <v>54</v>
      </c>
    </row>
    <row r="1737" spans="2:16" ht="15.75" customHeight="1" x14ac:dyDescent="0.3">
      <c r="B1737" s="12" t="s">
        <v>2276</v>
      </c>
      <c r="C1737" s="27">
        <v>1965</v>
      </c>
      <c r="D1737" s="13" t="s">
        <v>8318</v>
      </c>
      <c r="E1737" s="27">
        <v>5</v>
      </c>
      <c r="F1737" s="27">
        <v>0</v>
      </c>
      <c r="G1737" s="43">
        <v>16351.42</v>
      </c>
      <c r="H1737" s="27" t="s">
        <v>8310</v>
      </c>
      <c r="I1737" s="27" t="s">
        <v>8311</v>
      </c>
      <c r="J1737" s="27" t="s">
        <v>8335</v>
      </c>
      <c r="K1737" s="13" t="str">
        <f t="shared" si="162"/>
        <v>Dec</v>
      </c>
      <c r="L1737" s="27">
        <f t="shared" si="163"/>
        <v>1965</v>
      </c>
      <c r="M1737" s="27" t="str">
        <f t="shared" si="164"/>
        <v>tier - 2</v>
      </c>
      <c r="N1737" s="27" t="str">
        <f t="shared" si="165"/>
        <v>tier - 3</v>
      </c>
      <c r="O1737" s="44" t="str">
        <f t="shared" si="166"/>
        <v>5-Dec-1965</v>
      </c>
      <c r="P1737" s="29">
        <f t="shared" si="167"/>
        <v>58</v>
      </c>
    </row>
    <row r="1738" spans="2:16" ht="15.75" customHeight="1" x14ac:dyDescent="0.3">
      <c r="B1738" s="12" t="s">
        <v>2272</v>
      </c>
      <c r="C1738" s="27">
        <v>1995</v>
      </c>
      <c r="D1738" s="13" t="s">
        <v>8316</v>
      </c>
      <c r="E1738" s="27">
        <v>28</v>
      </c>
      <c r="F1738" s="27">
        <v>3</v>
      </c>
      <c r="G1738" s="43">
        <v>16420.490000000002</v>
      </c>
      <c r="H1738" s="27" t="s">
        <v>8310</v>
      </c>
      <c r="I1738" s="27" t="s">
        <v>8311</v>
      </c>
      <c r="J1738" s="27" t="s">
        <v>8317</v>
      </c>
      <c r="K1738" s="13" t="str">
        <f t="shared" si="162"/>
        <v>Sep</v>
      </c>
      <c r="L1738" s="27">
        <f t="shared" si="163"/>
        <v>1995</v>
      </c>
      <c r="M1738" s="27" t="str">
        <f t="shared" si="164"/>
        <v>tier - 2</v>
      </c>
      <c r="N1738" s="27" t="str">
        <f t="shared" si="165"/>
        <v>tier - 3</v>
      </c>
      <c r="O1738" s="44" t="str">
        <f t="shared" si="166"/>
        <v>28-Sep-1995</v>
      </c>
      <c r="P1738" s="29">
        <f t="shared" si="167"/>
        <v>28</v>
      </c>
    </row>
    <row r="1739" spans="2:16" ht="15.75" customHeight="1" x14ac:dyDescent="0.3">
      <c r="B1739" s="12" t="s">
        <v>2268</v>
      </c>
      <c r="C1739" s="27">
        <v>2003</v>
      </c>
      <c r="D1739" s="13" t="s">
        <v>8318</v>
      </c>
      <c r="E1739" s="27">
        <v>20</v>
      </c>
      <c r="F1739" s="27">
        <v>1</v>
      </c>
      <c r="G1739" s="43">
        <v>16450.89</v>
      </c>
      <c r="H1739" s="27" t="s">
        <v>8310</v>
      </c>
      <c r="I1739" s="27" t="s">
        <v>8314</v>
      </c>
      <c r="J1739" s="27" t="s">
        <v>8317</v>
      </c>
      <c r="K1739" s="13" t="str">
        <f t="shared" si="162"/>
        <v>Dec</v>
      </c>
      <c r="L1739" s="27">
        <f t="shared" si="163"/>
        <v>2003</v>
      </c>
      <c r="M1739" s="27" t="str">
        <f t="shared" si="164"/>
        <v>tier - 2</v>
      </c>
      <c r="N1739" s="27" t="str">
        <f t="shared" si="165"/>
        <v>tier - 1</v>
      </c>
      <c r="O1739" s="44" t="str">
        <f t="shared" si="166"/>
        <v>20-Dec-2003</v>
      </c>
      <c r="P1739" s="29">
        <f t="shared" si="167"/>
        <v>20</v>
      </c>
    </row>
    <row r="1740" spans="2:16" ht="15.75" customHeight="1" x14ac:dyDescent="0.3">
      <c r="B1740" s="12" t="s">
        <v>2264</v>
      </c>
      <c r="C1740" s="27">
        <v>1958</v>
      </c>
      <c r="D1740" s="13" t="s">
        <v>8320</v>
      </c>
      <c r="E1740" s="27">
        <v>10</v>
      </c>
      <c r="F1740" s="27">
        <v>3</v>
      </c>
      <c r="G1740" s="43">
        <v>16455.71</v>
      </c>
      <c r="H1740" s="27" t="s">
        <v>8310</v>
      </c>
      <c r="I1740" s="27" t="s">
        <v>8310</v>
      </c>
      <c r="J1740" s="27" t="s">
        <v>8317</v>
      </c>
      <c r="K1740" s="13" t="str">
        <f t="shared" si="162"/>
        <v>Oct</v>
      </c>
      <c r="L1740" s="27">
        <f t="shared" si="163"/>
        <v>1958</v>
      </c>
      <c r="M1740" s="27" t="str">
        <f t="shared" si="164"/>
        <v>tier - 2</v>
      </c>
      <c r="N1740" s="27" t="str">
        <f t="shared" si="165"/>
        <v>tier - 2</v>
      </c>
      <c r="O1740" s="44" t="str">
        <f t="shared" si="166"/>
        <v>10-Oct-1958</v>
      </c>
      <c r="P1740" s="29">
        <f t="shared" si="167"/>
        <v>65</v>
      </c>
    </row>
    <row r="1741" spans="2:16" ht="15.75" customHeight="1" x14ac:dyDescent="0.3">
      <c r="B1741" s="12" t="s">
        <v>2260</v>
      </c>
      <c r="C1741" s="27">
        <v>1995</v>
      </c>
      <c r="D1741" s="13" t="s">
        <v>8318</v>
      </c>
      <c r="E1741" s="27">
        <v>23</v>
      </c>
      <c r="F1741" s="27">
        <v>0</v>
      </c>
      <c r="G1741" s="43">
        <v>16577.78</v>
      </c>
      <c r="H1741" s="27" t="s">
        <v>8310</v>
      </c>
      <c r="I1741" s="27" t="s">
        <v>8314</v>
      </c>
      <c r="J1741" s="27" t="s">
        <v>8312</v>
      </c>
      <c r="K1741" s="13" t="str">
        <f t="shared" si="162"/>
        <v>Dec</v>
      </c>
      <c r="L1741" s="27">
        <f t="shared" si="163"/>
        <v>1995</v>
      </c>
      <c r="M1741" s="27" t="str">
        <f t="shared" si="164"/>
        <v>tier - 2</v>
      </c>
      <c r="N1741" s="27" t="str">
        <f t="shared" si="165"/>
        <v>tier - 1</v>
      </c>
      <c r="O1741" s="44" t="str">
        <f t="shared" si="166"/>
        <v>23-Dec-1995</v>
      </c>
      <c r="P1741" s="29">
        <f t="shared" si="167"/>
        <v>28</v>
      </c>
    </row>
    <row r="1742" spans="2:16" ht="15.75" customHeight="1" x14ac:dyDescent="0.3">
      <c r="B1742" s="12" t="s">
        <v>2256</v>
      </c>
      <c r="C1742" s="27">
        <v>2001</v>
      </c>
      <c r="D1742" s="13" t="s">
        <v>8315</v>
      </c>
      <c r="E1742" s="27">
        <v>25</v>
      </c>
      <c r="F1742" s="27">
        <v>0</v>
      </c>
      <c r="G1742" s="43">
        <v>16586.5</v>
      </c>
      <c r="H1742" s="27" t="s">
        <v>8310</v>
      </c>
      <c r="I1742" s="27" t="s">
        <v>8314</v>
      </c>
      <c r="J1742" s="27" t="s">
        <v>8312</v>
      </c>
      <c r="K1742" s="13" t="str">
        <f t="shared" si="162"/>
        <v>Jun</v>
      </c>
      <c r="L1742" s="27">
        <f t="shared" si="163"/>
        <v>2001</v>
      </c>
      <c r="M1742" s="27" t="str">
        <f t="shared" si="164"/>
        <v>tier - 2</v>
      </c>
      <c r="N1742" s="27" t="str">
        <f t="shared" si="165"/>
        <v>tier - 1</v>
      </c>
      <c r="O1742" s="44" t="str">
        <f t="shared" si="166"/>
        <v>25-Jun-2001</v>
      </c>
      <c r="P1742" s="29">
        <f t="shared" si="167"/>
        <v>22</v>
      </c>
    </row>
    <row r="1743" spans="2:16" ht="15.75" customHeight="1" x14ac:dyDescent="0.3">
      <c r="B1743" s="12" t="s">
        <v>2252</v>
      </c>
      <c r="C1743" s="27">
        <v>1963</v>
      </c>
      <c r="D1743" s="13" t="s">
        <v>8315</v>
      </c>
      <c r="E1743" s="27">
        <v>25</v>
      </c>
      <c r="F1743" s="27">
        <v>0</v>
      </c>
      <c r="G1743" s="43">
        <v>16587.96</v>
      </c>
      <c r="H1743" s="27" t="s">
        <v>8310</v>
      </c>
      <c r="I1743" s="27" t="s">
        <v>8310</v>
      </c>
      <c r="J1743" s="27" t="s">
        <v>8330</v>
      </c>
      <c r="K1743" s="13" t="str">
        <f t="shared" si="162"/>
        <v>Jun</v>
      </c>
      <c r="L1743" s="27">
        <f t="shared" si="163"/>
        <v>1963</v>
      </c>
      <c r="M1743" s="27" t="str">
        <f t="shared" si="164"/>
        <v>tier - 2</v>
      </c>
      <c r="N1743" s="27" t="str">
        <f t="shared" si="165"/>
        <v>tier - 2</v>
      </c>
      <c r="O1743" s="44" t="str">
        <f t="shared" si="166"/>
        <v>25-Jun-1963</v>
      </c>
      <c r="P1743" s="29">
        <f t="shared" si="167"/>
        <v>60</v>
      </c>
    </row>
    <row r="1744" spans="2:16" ht="15.75" customHeight="1" x14ac:dyDescent="0.3">
      <c r="B1744" s="12" t="s">
        <v>2248</v>
      </c>
      <c r="C1744" s="27">
        <v>1970</v>
      </c>
      <c r="D1744" s="13" t="s">
        <v>8309</v>
      </c>
      <c r="E1744" s="27">
        <v>10</v>
      </c>
      <c r="F1744" s="27">
        <v>0</v>
      </c>
      <c r="G1744" s="43">
        <v>16600.16</v>
      </c>
      <c r="H1744" s="27" t="s">
        <v>8310</v>
      </c>
      <c r="I1744" s="27" t="s">
        <v>8310</v>
      </c>
      <c r="J1744" s="27" t="s">
        <v>8321</v>
      </c>
      <c r="K1744" s="13" t="str">
        <f t="shared" si="162"/>
        <v>Jul</v>
      </c>
      <c r="L1744" s="27">
        <f t="shared" si="163"/>
        <v>1970</v>
      </c>
      <c r="M1744" s="27" t="str">
        <f t="shared" si="164"/>
        <v>tier - 2</v>
      </c>
      <c r="N1744" s="27" t="str">
        <f t="shared" si="165"/>
        <v>tier - 2</v>
      </c>
      <c r="O1744" s="44" t="str">
        <f t="shared" si="166"/>
        <v>10-Jul-1970</v>
      </c>
      <c r="P1744" s="29">
        <f t="shared" si="167"/>
        <v>53</v>
      </c>
    </row>
    <row r="1745" spans="2:16" ht="15.75" customHeight="1" x14ac:dyDescent="0.3">
      <c r="B1745" s="12" t="s">
        <v>2244</v>
      </c>
      <c r="C1745" s="27">
        <v>1975</v>
      </c>
      <c r="D1745" s="13" t="s">
        <v>8309</v>
      </c>
      <c r="E1745" s="27">
        <v>24</v>
      </c>
      <c r="F1745" s="27">
        <v>1</v>
      </c>
      <c r="G1745" s="43">
        <v>16602.18</v>
      </c>
      <c r="H1745" s="27" t="s">
        <v>8310</v>
      </c>
      <c r="I1745" s="27" t="s">
        <v>8314</v>
      </c>
      <c r="J1745" s="27" t="s">
        <v>8335</v>
      </c>
      <c r="K1745" s="13" t="str">
        <f t="shared" si="162"/>
        <v>Jul</v>
      </c>
      <c r="L1745" s="27">
        <f t="shared" si="163"/>
        <v>1975</v>
      </c>
      <c r="M1745" s="27" t="str">
        <f t="shared" si="164"/>
        <v>tier - 2</v>
      </c>
      <c r="N1745" s="27" t="str">
        <f t="shared" si="165"/>
        <v>tier - 1</v>
      </c>
      <c r="O1745" s="44" t="str">
        <f t="shared" si="166"/>
        <v>24-Jul-1975</v>
      </c>
      <c r="P1745" s="29">
        <f t="shared" si="167"/>
        <v>48</v>
      </c>
    </row>
    <row r="1746" spans="2:16" ht="15.75" customHeight="1" x14ac:dyDescent="0.3">
      <c r="B1746" s="12" t="s">
        <v>2240</v>
      </c>
      <c r="C1746" s="27">
        <v>1977</v>
      </c>
      <c r="D1746" s="13" t="s">
        <v>8316</v>
      </c>
      <c r="E1746" s="27">
        <v>25</v>
      </c>
      <c r="F1746" s="27">
        <v>2</v>
      </c>
      <c r="G1746" s="43">
        <v>16631.61</v>
      </c>
      <c r="H1746" s="27" t="s">
        <v>8310</v>
      </c>
      <c r="I1746" s="27" t="s">
        <v>8314</v>
      </c>
      <c r="J1746" s="27" t="s">
        <v>8317</v>
      </c>
      <c r="K1746" s="13" t="str">
        <f t="shared" si="162"/>
        <v>Sep</v>
      </c>
      <c r="L1746" s="27">
        <f t="shared" si="163"/>
        <v>1977</v>
      </c>
      <c r="M1746" s="27" t="str">
        <f t="shared" si="164"/>
        <v>tier - 2</v>
      </c>
      <c r="N1746" s="27" t="str">
        <f t="shared" si="165"/>
        <v>tier - 1</v>
      </c>
      <c r="O1746" s="44" t="str">
        <f t="shared" si="166"/>
        <v>25-Sep-1977</v>
      </c>
      <c r="P1746" s="29">
        <f t="shared" si="167"/>
        <v>46</v>
      </c>
    </row>
    <row r="1747" spans="2:16" ht="15.75" customHeight="1" x14ac:dyDescent="0.3">
      <c r="B1747" s="12" t="s">
        <v>2237</v>
      </c>
      <c r="C1747" s="27">
        <v>1993</v>
      </c>
      <c r="D1747" s="13" t="s">
        <v>8313</v>
      </c>
      <c r="E1747" s="27">
        <v>5</v>
      </c>
      <c r="F1747" s="27">
        <v>1</v>
      </c>
      <c r="G1747" s="43">
        <v>16657.72</v>
      </c>
      <c r="H1747" s="27" t="s">
        <v>8310</v>
      </c>
      <c r="I1747" s="27" t="s">
        <v>8314</v>
      </c>
      <c r="J1747" s="27" t="s">
        <v>8329</v>
      </c>
      <c r="K1747" s="13" t="str">
        <f t="shared" si="162"/>
        <v>Nov</v>
      </c>
      <c r="L1747" s="27">
        <f t="shared" si="163"/>
        <v>1993</v>
      </c>
      <c r="M1747" s="27" t="str">
        <f t="shared" si="164"/>
        <v>tier - 2</v>
      </c>
      <c r="N1747" s="27" t="str">
        <f t="shared" si="165"/>
        <v>tier - 1</v>
      </c>
      <c r="O1747" s="44" t="str">
        <f t="shared" si="166"/>
        <v>5-Nov-1993</v>
      </c>
      <c r="P1747" s="29">
        <f t="shared" si="167"/>
        <v>30</v>
      </c>
    </row>
    <row r="1748" spans="2:16" ht="15.75" customHeight="1" x14ac:dyDescent="0.3">
      <c r="B1748" s="12" t="s">
        <v>2234</v>
      </c>
      <c r="C1748" s="27">
        <v>1974</v>
      </c>
      <c r="D1748" s="13" t="s">
        <v>8319</v>
      </c>
      <c r="E1748" s="27">
        <v>28</v>
      </c>
      <c r="F1748" s="27">
        <v>0</v>
      </c>
      <c r="G1748" s="43">
        <v>16770.990000000002</v>
      </c>
      <c r="H1748" s="27" t="s">
        <v>8310</v>
      </c>
      <c r="I1748" s="27" t="s">
        <v>8314</v>
      </c>
      <c r="J1748" s="27" t="s">
        <v>8317</v>
      </c>
      <c r="K1748" s="13" t="str">
        <f t="shared" si="162"/>
        <v>Aug</v>
      </c>
      <c r="L1748" s="27">
        <f t="shared" si="163"/>
        <v>1974</v>
      </c>
      <c r="M1748" s="27" t="str">
        <f t="shared" si="164"/>
        <v>tier - 2</v>
      </c>
      <c r="N1748" s="27" t="str">
        <f t="shared" si="165"/>
        <v>tier - 1</v>
      </c>
      <c r="O1748" s="44" t="str">
        <f t="shared" si="166"/>
        <v>28-Aug-1974</v>
      </c>
      <c r="P1748" s="29">
        <f t="shared" si="167"/>
        <v>49</v>
      </c>
    </row>
    <row r="1749" spans="2:16" ht="15.75" customHeight="1" x14ac:dyDescent="0.3">
      <c r="B1749" s="12" t="s">
        <v>2230</v>
      </c>
      <c r="C1749" s="27">
        <v>1989</v>
      </c>
      <c r="D1749" s="13" t="s">
        <v>8316</v>
      </c>
      <c r="E1749" s="27">
        <v>23</v>
      </c>
      <c r="F1749" s="27">
        <v>2</v>
      </c>
      <c r="G1749" s="43">
        <v>16776.3</v>
      </c>
      <c r="H1749" s="27" t="s">
        <v>8310</v>
      </c>
      <c r="I1749" s="27" t="s">
        <v>8310</v>
      </c>
      <c r="J1749" s="27" t="s">
        <v>8329</v>
      </c>
      <c r="K1749" s="13" t="str">
        <f t="shared" si="162"/>
        <v>Sep</v>
      </c>
      <c r="L1749" s="27">
        <f t="shared" si="163"/>
        <v>1989</v>
      </c>
      <c r="M1749" s="27" t="str">
        <f t="shared" si="164"/>
        <v>tier - 2</v>
      </c>
      <c r="N1749" s="27" t="str">
        <f t="shared" si="165"/>
        <v>tier - 2</v>
      </c>
      <c r="O1749" s="44" t="str">
        <f t="shared" si="166"/>
        <v>23-Sep-1989</v>
      </c>
      <c r="P1749" s="29">
        <f t="shared" si="167"/>
        <v>34</v>
      </c>
    </row>
    <row r="1750" spans="2:16" ht="15.75" customHeight="1" x14ac:dyDescent="0.3">
      <c r="B1750" s="12" t="s">
        <v>2227</v>
      </c>
      <c r="C1750" s="27">
        <v>1962</v>
      </c>
      <c r="D1750" s="13" t="s">
        <v>8309</v>
      </c>
      <c r="E1750" s="27">
        <v>29</v>
      </c>
      <c r="F1750" s="27">
        <v>0</v>
      </c>
      <c r="G1750" s="43">
        <v>16779.400000000001</v>
      </c>
      <c r="H1750" s="27" t="s">
        <v>8310</v>
      </c>
      <c r="I1750" s="27" t="s">
        <v>8310</v>
      </c>
      <c r="J1750" s="27" t="s">
        <v>8335</v>
      </c>
      <c r="K1750" s="13" t="str">
        <f t="shared" si="162"/>
        <v>Jul</v>
      </c>
      <c r="L1750" s="27">
        <f t="shared" si="163"/>
        <v>1962</v>
      </c>
      <c r="M1750" s="27" t="str">
        <f t="shared" si="164"/>
        <v>tier - 2</v>
      </c>
      <c r="N1750" s="27" t="str">
        <f t="shared" si="165"/>
        <v>tier - 2</v>
      </c>
      <c r="O1750" s="44" t="str">
        <f t="shared" si="166"/>
        <v>29-Jul-1962</v>
      </c>
      <c r="P1750" s="29">
        <f t="shared" si="167"/>
        <v>61</v>
      </c>
    </row>
    <row r="1751" spans="2:16" ht="15.75" customHeight="1" x14ac:dyDescent="0.3">
      <c r="B1751" s="12" t="s">
        <v>2223</v>
      </c>
      <c r="C1751" s="27">
        <v>1995</v>
      </c>
      <c r="D1751" s="13" t="s">
        <v>8320</v>
      </c>
      <c r="E1751" s="27">
        <v>19</v>
      </c>
      <c r="F1751" s="27">
        <v>1</v>
      </c>
      <c r="G1751" s="43">
        <v>16796.41</v>
      </c>
      <c r="H1751" s="27" t="s">
        <v>8310</v>
      </c>
      <c r="I1751" s="27" t="s">
        <v>8311</v>
      </c>
      <c r="J1751" s="27" t="s">
        <v>8329</v>
      </c>
      <c r="K1751" s="13" t="str">
        <f t="shared" si="162"/>
        <v>Oct</v>
      </c>
      <c r="L1751" s="27">
        <f t="shared" si="163"/>
        <v>1995</v>
      </c>
      <c r="M1751" s="27" t="str">
        <f t="shared" si="164"/>
        <v>tier - 2</v>
      </c>
      <c r="N1751" s="27" t="str">
        <f t="shared" si="165"/>
        <v>tier - 3</v>
      </c>
      <c r="O1751" s="44" t="str">
        <f t="shared" si="166"/>
        <v>19-Oct-1995</v>
      </c>
      <c r="P1751" s="29">
        <f t="shared" si="167"/>
        <v>28</v>
      </c>
    </row>
    <row r="1752" spans="2:16" ht="15.75" customHeight="1" x14ac:dyDescent="0.3">
      <c r="B1752" s="12" t="s">
        <v>2219</v>
      </c>
      <c r="C1752" s="27">
        <v>1974</v>
      </c>
      <c r="D1752" s="13" t="s">
        <v>8319</v>
      </c>
      <c r="E1752" s="27">
        <v>8</v>
      </c>
      <c r="F1752" s="27">
        <v>0</v>
      </c>
      <c r="G1752" s="43">
        <v>16841.32</v>
      </c>
      <c r="H1752" s="27" t="s">
        <v>8310</v>
      </c>
      <c r="I1752" s="27" t="s">
        <v>8311</v>
      </c>
      <c r="J1752" s="27" t="s">
        <v>8321</v>
      </c>
      <c r="K1752" s="13" t="str">
        <f t="shared" si="162"/>
        <v>Aug</v>
      </c>
      <c r="L1752" s="27">
        <f t="shared" si="163"/>
        <v>1974</v>
      </c>
      <c r="M1752" s="27" t="str">
        <f t="shared" si="164"/>
        <v>tier - 2</v>
      </c>
      <c r="N1752" s="27" t="str">
        <f t="shared" si="165"/>
        <v>tier - 3</v>
      </c>
      <c r="O1752" s="44" t="str">
        <f t="shared" si="166"/>
        <v>8-Aug-1974</v>
      </c>
      <c r="P1752" s="29">
        <f t="shared" si="167"/>
        <v>49</v>
      </c>
    </row>
    <row r="1753" spans="2:16" ht="15.75" customHeight="1" x14ac:dyDescent="0.3">
      <c r="B1753" s="12" t="s">
        <v>2216</v>
      </c>
      <c r="C1753" s="27">
        <v>2003</v>
      </c>
      <c r="D1753" s="13" t="s">
        <v>8316</v>
      </c>
      <c r="E1753" s="27">
        <v>10</v>
      </c>
      <c r="F1753" s="27">
        <v>0</v>
      </c>
      <c r="G1753" s="43">
        <v>16884.919999999998</v>
      </c>
      <c r="H1753" s="27" t="s">
        <v>8310</v>
      </c>
      <c r="I1753" s="27" t="s">
        <v>8310</v>
      </c>
      <c r="J1753" s="27" t="s">
        <v>8321</v>
      </c>
      <c r="K1753" s="13" t="str">
        <f t="shared" si="162"/>
        <v>Sep</v>
      </c>
      <c r="L1753" s="27">
        <f t="shared" si="163"/>
        <v>2003</v>
      </c>
      <c r="M1753" s="27" t="str">
        <f t="shared" si="164"/>
        <v>tier - 2</v>
      </c>
      <c r="N1753" s="27" t="str">
        <f t="shared" si="165"/>
        <v>tier - 2</v>
      </c>
      <c r="O1753" s="44" t="str">
        <f t="shared" si="166"/>
        <v>10-Sep-2003</v>
      </c>
      <c r="P1753" s="29">
        <f t="shared" si="167"/>
        <v>20</v>
      </c>
    </row>
    <row r="1754" spans="2:16" ht="15.75" customHeight="1" x14ac:dyDescent="0.3">
      <c r="B1754" s="12" t="s">
        <v>2212</v>
      </c>
      <c r="C1754" s="27">
        <v>1968</v>
      </c>
      <c r="D1754" s="13" t="s">
        <v>8320</v>
      </c>
      <c r="E1754" s="27">
        <v>21</v>
      </c>
      <c r="F1754" s="27">
        <v>0</v>
      </c>
      <c r="G1754" s="43">
        <v>16903.5</v>
      </c>
      <c r="H1754" s="27" t="s">
        <v>8310</v>
      </c>
      <c r="I1754" s="27" t="s">
        <v>8311</v>
      </c>
      <c r="J1754" s="27" t="s">
        <v>8317</v>
      </c>
      <c r="K1754" s="13" t="str">
        <f t="shared" si="162"/>
        <v>Oct</v>
      </c>
      <c r="L1754" s="27">
        <f t="shared" si="163"/>
        <v>1968</v>
      </c>
      <c r="M1754" s="27" t="str">
        <f t="shared" si="164"/>
        <v>tier - 2</v>
      </c>
      <c r="N1754" s="27" t="str">
        <f t="shared" si="165"/>
        <v>tier - 3</v>
      </c>
      <c r="O1754" s="44" t="str">
        <f t="shared" si="166"/>
        <v>21-Oct-1968</v>
      </c>
      <c r="P1754" s="29">
        <f t="shared" si="167"/>
        <v>55</v>
      </c>
    </row>
    <row r="1755" spans="2:16" ht="15.75" customHeight="1" x14ac:dyDescent="0.3">
      <c r="B1755" s="12" t="s">
        <v>2209</v>
      </c>
      <c r="C1755" s="27">
        <v>1977</v>
      </c>
      <c r="D1755" s="13" t="s">
        <v>8319</v>
      </c>
      <c r="E1755" s="27">
        <v>25</v>
      </c>
      <c r="F1755" s="27">
        <v>2</v>
      </c>
      <c r="G1755" s="43">
        <v>16921.09</v>
      </c>
      <c r="H1755" s="27" t="s">
        <v>8310</v>
      </c>
      <c r="I1755" s="27" t="s">
        <v>8311</v>
      </c>
      <c r="J1755" s="27" t="s">
        <v>8330</v>
      </c>
      <c r="K1755" s="13" t="str">
        <f t="shared" si="162"/>
        <v>Aug</v>
      </c>
      <c r="L1755" s="27">
        <f t="shared" si="163"/>
        <v>1977</v>
      </c>
      <c r="M1755" s="27" t="str">
        <f t="shared" si="164"/>
        <v>tier - 2</v>
      </c>
      <c r="N1755" s="27" t="str">
        <f t="shared" si="165"/>
        <v>tier - 3</v>
      </c>
      <c r="O1755" s="44" t="str">
        <f t="shared" si="166"/>
        <v>25-Aug-1977</v>
      </c>
      <c r="P1755" s="29">
        <f t="shared" si="167"/>
        <v>46</v>
      </c>
    </row>
    <row r="1756" spans="2:16" ht="15.75" customHeight="1" x14ac:dyDescent="0.3">
      <c r="B1756" s="12" t="s">
        <v>2205</v>
      </c>
      <c r="C1756" s="27">
        <v>1980</v>
      </c>
      <c r="D1756" s="13" t="s">
        <v>8309</v>
      </c>
      <c r="E1756" s="27">
        <v>16</v>
      </c>
      <c r="F1756" s="27">
        <v>2</v>
      </c>
      <c r="G1756" s="43">
        <v>16990.55</v>
      </c>
      <c r="H1756" s="27" t="s">
        <v>8310</v>
      </c>
      <c r="I1756" s="27" t="s">
        <v>8311</v>
      </c>
      <c r="J1756" s="27" t="s">
        <v>8317</v>
      </c>
      <c r="K1756" s="13" t="str">
        <f t="shared" si="162"/>
        <v>Jul</v>
      </c>
      <c r="L1756" s="27">
        <f t="shared" si="163"/>
        <v>1980</v>
      </c>
      <c r="M1756" s="27" t="str">
        <f t="shared" si="164"/>
        <v>tier - 2</v>
      </c>
      <c r="N1756" s="27" t="str">
        <f t="shared" si="165"/>
        <v>tier - 3</v>
      </c>
      <c r="O1756" s="44" t="str">
        <f t="shared" si="166"/>
        <v>16-Jul-1980</v>
      </c>
      <c r="P1756" s="29">
        <f t="shared" si="167"/>
        <v>43</v>
      </c>
    </row>
    <row r="1757" spans="2:16" ht="15.75" customHeight="1" x14ac:dyDescent="0.3">
      <c r="B1757" s="12" t="s">
        <v>2202</v>
      </c>
      <c r="C1757" s="27">
        <v>1971</v>
      </c>
      <c r="D1757" s="13" t="s">
        <v>8319</v>
      </c>
      <c r="E1757" s="27">
        <v>22</v>
      </c>
      <c r="F1757" s="27">
        <v>0</v>
      </c>
      <c r="G1757" s="43">
        <v>17016.009999999998</v>
      </c>
      <c r="H1757" s="27" t="s">
        <v>8310</v>
      </c>
      <c r="I1757" s="27" t="s">
        <v>8310</v>
      </c>
      <c r="J1757" s="27" t="s">
        <v>8330</v>
      </c>
      <c r="K1757" s="13" t="str">
        <f t="shared" si="162"/>
        <v>Aug</v>
      </c>
      <c r="L1757" s="27">
        <f t="shared" si="163"/>
        <v>1971</v>
      </c>
      <c r="M1757" s="27" t="str">
        <f t="shared" si="164"/>
        <v>tier - 2</v>
      </c>
      <c r="N1757" s="27" t="str">
        <f t="shared" si="165"/>
        <v>tier - 2</v>
      </c>
      <c r="O1757" s="44" t="str">
        <f t="shared" si="166"/>
        <v>22-Aug-1971</v>
      </c>
      <c r="P1757" s="29">
        <f t="shared" si="167"/>
        <v>52</v>
      </c>
    </row>
    <row r="1758" spans="2:16" ht="15.75" customHeight="1" x14ac:dyDescent="0.3">
      <c r="B1758" s="12" t="s">
        <v>2198</v>
      </c>
      <c r="C1758" s="27">
        <v>1996</v>
      </c>
      <c r="D1758" s="13" t="s">
        <v>8315</v>
      </c>
      <c r="E1758" s="27">
        <v>10</v>
      </c>
      <c r="F1758" s="27">
        <v>0</v>
      </c>
      <c r="G1758" s="43">
        <v>17043.34</v>
      </c>
      <c r="H1758" s="27" t="s">
        <v>8310</v>
      </c>
      <c r="I1758" s="27" t="s">
        <v>8311</v>
      </c>
      <c r="J1758" s="27" t="s">
        <v>8312</v>
      </c>
      <c r="K1758" s="13" t="str">
        <f t="shared" si="162"/>
        <v>Jun</v>
      </c>
      <c r="L1758" s="27">
        <f t="shared" si="163"/>
        <v>1996</v>
      </c>
      <c r="M1758" s="27" t="str">
        <f t="shared" si="164"/>
        <v>tier - 2</v>
      </c>
      <c r="N1758" s="27" t="str">
        <f t="shared" si="165"/>
        <v>tier - 3</v>
      </c>
      <c r="O1758" s="44" t="str">
        <f t="shared" si="166"/>
        <v>10-Jun-1996</v>
      </c>
      <c r="P1758" s="29">
        <f t="shared" si="167"/>
        <v>27</v>
      </c>
    </row>
    <row r="1759" spans="2:16" ht="15.75" customHeight="1" x14ac:dyDescent="0.3">
      <c r="B1759" s="12" t="s">
        <v>2194</v>
      </c>
      <c r="C1759" s="27">
        <v>2003</v>
      </c>
      <c r="D1759" s="13" t="s">
        <v>8318</v>
      </c>
      <c r="E1759" s="27">
        <v>26</v>
      </c>
      <c r="F1759" s="27">
        <v>0</v>
      </c>
      <c r="G1759" s="43">
        <v>17081.080000000002</v>
      </c>
      <c r="H1759" s="27" t="s">
        <v>8310</v>
      </c>
      <c r="I1759" s="27" t="s">
        <v>8310</v>
      </c>
      <c r="J1759" s="27" t="s">
        <v>8321</v>
      </c>
      <c r="K1759" s="13" t="str">
        <f t="shared" si="162"/>
        <v>Dec</v>
      </c>
      <c r="L1759" s="27">
        <f t="shared" si="163"/>
        <v>2003</v>
      </c>
      <c r="M1759" s="27" t="str">
        <f t="shared" si="164"/>
        <v>tier - 2</v>
      </c>
      <c r="N1759" s="27" t="str">
        <f t="shared" si="165"/>
        <v>tier - 2</v>
      </c>
      <c r="O1759" s="44" t="str">
        <f t="shared" si="166"/>
        <v>26-Dec-2003</v>
      </c>
      <c r="P1759" s="29">
        <f t="shared" si="167"/>
        <v>20</v>
      </c>
    </row>
    <row r="1760" spans="2:16" ht="15.75" customHeight="1" x14ac:dyDescent="0.3">
      <c r="B1760" s="12" t="s">
        <v>2190</v>
      </c>
      <c r="C1760" s="27">
        <v>2002</v>
      </c>
      <c r="D1760" s="13" t="s">
        <v>8315</v>
      </c>
      <c r="E1760" s="27">
        <v>28</v>
      </c>
      <c r="F1760" s="27">
        <v>1</v>
      </c>
      <c r="G1760" s="43">
        <v>17085.27</v>
      </c>
      <c r="H1760" s="27" t="s">
        <v>8310</v>
      </c>
      <c r="I1760" s="27" t="s">
        <v>8311</v>
      </c>
      <c r="J1760" s="27" t="s">
        <v>8312</v>
      </c>
      <c r="K1760" s="13" t="str">
        <f t="shared" si="162"/>
        <v>Jun</v>
      </c>
      <c r="L1760" s="27">
        <f t="shared" si="163"/>
        <v>2002</v>
      </c>
      <c r="M1760" s="27" t="str">
        <f t="shared" si="164"/>
        <v>tier - 2</v>
      </c>
      <c r="N1760" s="27" t="str">
        <f t="shared" si="165"/>
        <v>tier - 3</v>
      </c>
      <c r="O1760" s="44" t="str">
        <f t="shared" si="166"/>
        <v>28-Jun-2002</v>
      </c>
      <c r="P1760" s="29">
        <f t="shared" si="167"/>
        <v>21</v>
      </c>
    </row>
    <row r="1761" spans="2:16" ht="15.75" customHeight="1" x14ac:dyDescent="0.3">
      <c r="B1761" s="12" t="s">
        <v>2186</v>
      </c>
      <c r="C1761" s="27">
        <v>1998</v>
      </c>
      <c r="D1761" s="13" t="s">
        <v>8315</v>
      </c>
      <c r="E1761" s="27">
        <v>3</v>
      </c>
      <c r="F1761" s="27">
        <v>4</v>
      </c>
      <c r="G1761" s="43">
        <v>17128.43</v>
      </c>
      <c r="H1761" s="27" t="s">
        <v>8310</v>
      </c>
      <c r="I1761" s="27" t="s">
        <v>8311</v>
      </c>
      <c r="J1761" s="27" t="s">
        <v>8326</v>
      </c>
      <c r="K1761" s="13" t="str">
        <f t="shared" si="162"/>
        <v>Jun</v>
      </c>
      <c r="L1761" s="27">
        <f t="shared" si="163"/>
        <v>1998</v>
      </c>
      <c r="M1761" s="27" t="str">
        <f t="shared" si="164"/>
        <v>tier - 2</v>
      </c>
      <c r="N1761" s="27" t="str">
        <f t="shared" si="165"/>
        <v>tier - 3</v>
      </c>
      <c r="O1761" s="44" t="str">
        <f t="shared" si="166"/>
        <v>3-Jun-1998</v>
      </c>
      <c r="P1761" s="29">
        <f t="shared" si="167"/>
        <v>25</v>
      </c>
    </row>
    <row r="1762" spans="2:16" ht="15.75" customHeight="1" x14ac:dyDescent="0.3">
      <c r="B1762" s="12" t="s">
        <v>2183</v>
      </c>
      <c r="C1762" s="27">
        <v>1965</v>
      </c>
      <c r="D1762" s="13" t="s">
        <v>8316</v>
      </c>
      <c r="E1762" s="27">
        <v>16</v>
      </c>
      <c r="F1762" s="27">
        <v>0</v>
      </c>
      <c r="G1762" s="43">
        <v>17172.27</v>
      </c>
      <c r="H1762" s="27" t="s">
        <v>8310</v>
      </c>
      <c r="I1762" s="27" t="s">
        <v>8310</v>
      </c>
      <c r="J1762" s="27" t="s">
        <v>8335</v>
      </c>
      <c r="K1762" s="13" t="str">
        <f t="shared" si="162"/>
        <v>Sep</v>
      </c>
      <c r="L1762" s="27">
        <f t="shared" si="163"/>
        <v>1965</v>
      </c>
      <c r="M1762" s="27" t="str">
        <f t="shared" si="164"/>
        <v>tier - 2</v>
      </c>
      <c r="N1762" s="27" t="str">
        <f t="shared" si="165"/>
        <v>tier - 2</v>
      </c>
      <c r="O1762" s="44" t="str">
        <f t="shared" si="166"/>
        <v>16-Sep-1965</v>
      </c>
      <c r="P1762" s="29">
        <f t="shared" si="167"/>
        <v>58</v>
      </c>
    </row>
    <row r="1763" spans="2:16" ht="15.75" customHeight="1" x14ac:dyDescent="0.3">
      <c r="B1763" s="12" t="s">
        <v>2179</v>
      </c>
      <c r="C1763" s="27">
        <v>1964</v>
      </c>
      <c r="D1763" s="13" t="s">
        <v>8315</v>
      </c>
      <c r="E1763" s="27">
        <v>7</v>
      </c>
      <c r="F1763" s="27">
        <v>0</v>
      </c>
      <c r="G1763" s="43">
        <v>17174.52</v>
      </c>
      <c r="H1763" s="27" t="s">
        <v>8310</v>
      </c>
      <c r="I1763" s="27" t="s">
        <v>8310</v>
      </c>
      <c r="J1763" s="27" t="s">
        <v>8317</v>
      </c>
      <c r="K1763" s="13" t="str">
        <f t="shared" si="162"/>
        <v>Jun</v>
      </c>
      <c r="L1763" s="27">
        <f t="shared" si="163"/>
        <v>1964</v>
      </c>
      <c r="M1763" s="27" t="str">
        <f t="shared" si="164"/>
        <v>tier - 2</v>
      </c>
      <c r="N1763" s="27" t="str">
        <f t="shared" si="165"/>
        <v>tier - 2</v>
      </c>
      <c r="O1763" s="44" t="str">
        <f t="shared" si="166"/>
        <v>7-Jun-1964</v>
      </c>
      <c r="P1763" s="29">
        <f t="shared" si="167"/>
        <v>59</v>
      </c>
    </row>
    <row r="1764" spans="2:16" ht="15.75" customHeight="1" x14ac:dyDescent="0.3">
      <c r="B1764" s="12" t="s">
        <v>2175</v>
      </c>
      <c r="C1764" s="27">
        <v>2004</v>
      </c>
      <c r="D1764" s="13" t="s">
        <v>8319</v>
      </c>
      <c r="E1764" s="27">
        <v>18</v>
      </c>
      <c r="F1764" s="27">
        <v>1</v>
      </c>
      <c r="G1764" s="43">
        <v>17178.68</v>
      </c>
      <c r="H1764" s="27" t="s">
        <v>8310</v>
      </c>
      <c r="I1764" s="27" t="s">
        <v>8310</v>
      </c>
      <c r="J1764" s="27" t="s">
        <v>8325</v>
      </c>
      <c r="K1764" s="13" t="str">
        <f t="shared" si="162"/>
        <v>Aug</v>
      </c>
      <c r="L1764" s="27">
        <f t="shared" si="163"/>
        <v>2004</v>
      </c>
      <c r="M1764" s="27" t="str">
        <f t="shared" si="164"/>
        <v>tier - 2</v>
      </c>
      <c r="N1764" s="27" t="str">
        <f t="shared" si="165"/>
        <v>tier - 2</v>
      </c>
      <c r="O1764" s="44" t="str">
        <f t="shared" si="166"/>
        <v>18-Aug-2004</v>
      </c>
      <c r="P1764" s="29">
        <f t="shared" si="167"/>
        <v>19</v>
      </c>
    </row>
    <row r="1765" spans="2:16" ht="15.75" customHeight="1" x14ac:dyDescent="0.3">
      <c r="B1765" s="12" t="s">
        <v>2171</v>
      </c>
      <c r="C1765" s="27">
        <v>1982</v>
      </c>
      <c r="D1765" s="13" t="s">
        <v>8320</v>
      </c>
      <c r="E1765" s="27">
        <v>22</v>
      </c>
      <c r="F1765" s="27">
        <v>1</v>
      </c>
      <c r="G1765" s="43">
        <v>17179.52</v>
      </c>
      <c r="H1765" s="27" t="s">
        <v>8310</v>
      </c>
      <c r="I1765" s="27" t="s">
        <v>8314</v>
      </c>
      <c r="J1765" s="27" t="s">
        <v>8312</v>
      </c>
      <c r="K1765" s="13" t="str">
        <f t="shared" si="162"/>
        <v>Oct</v>
      </c>
      <c r="L1765" s="27">
        <f t="shared" si="163"/>
        <v>1982</v>
      </c>
      <c r="M1765" s="27" t="str">
        <f t="shared" si="164"/>
        <v>tier - 2</v>
      </c>
      <c r="N1765" s="27" t="str">
        <f t="shared" si="165"/>
        <v>tier - 1</v>
      </c>
      <c r="O1765" s="44" t="str">
        <f t="shared" si="166"/>
        <v>22-Oct-1982</v>
      </c>
      <c r="P1765" s="29">
        <f t="shared" si="167"/>
        <v>41</v>
      </c>
    </row>
    <row r="1766" spans="2:16" ht="15.75" customHeight="1" x14ac:dyDescent="0.3">
      <c r="B1766" s="12" t="s">
        <v>2167</v>
      </c>
      <c r="C1766" s="27">
        <v>1975</v>
      </c>
      <c r="D1766" s="13" t="s">
        <v>8319</v>
      </c>
      <c r="E1766" s="27">
        <v>25</v>
      </c>
      <c r="F1766" s="27">
        <v>1</v>
      </c>
      <c r="G1766" s="43">
        <v>17253.43</v>
      </c>
      <c r="H1766" s="27" t="s">
        <v>8310</v>
      </c>
      <c r="I1766" s="27" t="s">
        <v>8311</v>
      </c>
      <c r="J1766" s="27" t="s">
        <v>8335</v>
      </c>
      <c r="K1766" s="13" t="str">
        <f t="shared" si="162"/>
        <v>Aug</v>
      </c>
      <c r="L1766" s="27">
        <f t="shared" si="163"/>
        <v>1975</v>
      </c>
      <c r="M1766" s="27" t="str">
        <f t="shared" si="164"/>
        <v>tier - 2</v>
      </c>
      <c r="N1766" s="27" t="str">
        <f t="shared" si="165"/>
        <v>tier - 3</v>
      </c>
      <c r="O1766" s="44" t="str">
        <f t="shared" si="166"/>
        <v>25-Aug-1975</v>
      </c>
      <c r="P1766" s="29">
        <f t="shared" si="167"/>
        <v>48</v>
      </c>
    </row>
    <row r="1767" spans="2:16" ht="15.75" customHeight="1" x14ac:dyDescent="0.3">
      <c r="B1767" s="12" t="s">
        <v>2164</v>
      </c>
      <c r="C1767" s="27">
        <v>1963</v>
      </c>
      <c r="D1767" s="13" t="s">
        <v>8309</v>
      </c>
      <c r="E1767" s="27">
        <v>12</v>
      </c>
      <c r="F1767" s="27">
        <v>0</v>
      </c>
      <c r="G1767" s="43">
        <v>17337.580000000002</v>
      </c>
      <c r="H1767" s="27" t="s">
        <v>8310</v>
      </c>
      <c r="I1767" s="27" t="s">
        <v>8311</v>
      </c>
      <c r="J1767" s="27" t="s">
        <v>8330</v>
      </c>
      <c r="K1767" s="13" t="str">
        <f t="shared" si="162"/>
        <v>Jul</v>
      </c>
      <c r="L1767" s="27">
        <f t="shared" si="163"/>
        <v>1963</v>
      </c>
      <c r="M1767" s="27" t="str">
        <f t="shared" si="164"/>
        <v>tier - 2</v>
      </c>
      <c r="N1767" s="27" t="str">
        <f t="shared" si="165"/>
        <v>tier - 3</v>
      </c>
      <c r="O1767" s="44" t="str">
        <f t="shared" si="166"/>
        <v>12-Jul-1963</v>
      </c>
      <c r="P1767" s="29">
        <f t="shared" si="167"/>
        <v>60</v>
      </c>
    </row>
    <row r="1768" spans="2:16" ht="15.75" customHeight="1" x14ac:dyDescent="0.3">
      <c r="B1768" s="12" t="s">
        <v>2160</v>
      </c>
      <c r="C1768" s="27">
        <v>2003</v>
      </c>
      <c r="D1768" s="13" t="s">
        <v>8313</v>
      </c>
      <c r="E1768" s="27">
        <v>1</v>
      </c>
      <c r="F1768" s="27">
        <v>0</v>
      </c>
      <c r="G1768" s="43">
        <v>17352.68</v>
      </c>
      <c r="H1768" s="27" t="s">
        <v>8310</v>
      </c>
      <c r="I1768" s="27" t="s">
        <v>8311</v>
      </c>
      <c r="J1768" s="27" t="s">
        <v>8317</v>
      </c>
      <c r="K1768" s="13" t="str">
        <f t="shared" si="162"/>
        <v>Nov</v>
      </c>
      <c r="L1768" s="27">
        <f t="shared" si="163"/>
        <v>2003</v>
      </c>
      <c r="M1768" s="27" t="str">
        <f t="shared" si="164"/>
        <v>tier - 2</v>
      </c>
      <c r="N1768" s="27" t="str">
        <f t="shared" si="165"/>
        <v>tier - 3</v>
      </c>
      <c r="O1768" s="44" t="str">
        <f t="shared" si="166"/>
        <v>1-Nov-2003</v>
      </c>
      <c r="P1768" s="29">
        <f t="shared" si="167"/>
        <v>20</v>
      </c>
    </row>
    <row r="1769" spans="2:16" ht="15.75" customHeight="1" x14ac:dyDescent="0.3">
      <c r="B1769" s="12" t="s">
        <v>2156</v>
      </c>
      <c r="C1769" s="27">
        <v>1992</v>
      </c>
      <c r="D1769" s="13" t="s">
        <v>8320</v>
      </c>
      <c r="E1769" s="27">
        <v>18</v>
      </c>
      <c r="F1769" s="27">
        <v>2</v>
      </c>
      <c r="G1769" s="43">
        <v>17361.77</v>
      </c>
      <c r="H1769" s="27" t="s">
        <v>8310</v>
      </c>
      <c r="I1769" s="27" t="s">
        <v>8314</v>
      </c>
      <c r="J1769" s="27" t="s">
        <v>8317</v>
      </c>
      <c r="K1769" s="13" t="str">
        <f t="shared" si="162"/>
        <v>Oct</v>
      </c>
      <c r="L1769" s="27">
        <f t="shared" si="163"/>
        <v>1992</v>
      </c>
      <c r="M1769" s="27" t="str">
        <f t="shared" si="164"/>
        <v>tier - 2</v>
      </c>
      <c r="N1769" s="27" t="str">
        <f t="shared" si="165"/>
        <v>tier - 1</v>
      </c>
      <c r="O1769" s="44" t="str">
        <f t="shared" si="166"/>
        <v>18-Oct-1992</v>
      </c>
      <c r="P1769" s="29">
        <f t="shared" si="167"/>
        <v>31</v>
      </c>
    </row>
    <row r="1770" spans="2:16" ht="15.75" customHeight="1" x14ac:dyDescent="0.3">
      <c r="B1770" s="12" t="s">
        <v>2152</v>
      </c>
      <c r="C1770" s="27">
        <v>2003</v>
      </c>
      <c r="D1770" s="13" t="s">
        <v>8313</v>
      </c>
      <c r="E1770" s="27">
        <v>2</v>
      </c>
      <c r="F1770" s="27">
        <v>0</v>
      </c>
      <c r="G1770" s="43">
        <v>17468.98</v>
      </c>
      <c r="H1770" s="27" t="s">
        <v>8310</v>
      </c>
      <c r="I1770" s="27" t="s">
        <v>8314</v>
      </c>
      <c r="J1770" s="27" t="s">
        <v>8317</v>
      </c>
      <c r="K1770" s="13" t="str">
        <f t="shared" si="162"/>
        <v>Nov</v>
      </c>
      <c r="L1770" s="27">
        <f t="shared" si="163"/>
        <v>2003</v>
      </c>
      <c r="M1770" s="27" t="str">
        <f t="shared" si="164"/>
        <v>tier - 2</v>
      </c>
      <c r="N1770" s="27" t="str">
        <f t="shared" si="165"/>
        <v>tier - 1</v>
      </c>
      <c r="O1770" s="44" t="str">
        <f t="shared" si="166"/>
        <v>2-Nov-2003</v>
      </c>
      <c r="P1770" s="29">
        <f t="shared" si="167"/>
        <v>20</v>
      </c>
    </row>
    <row r="1771" spans="2:16" ht="15.75" customHeight="1" x14ac:dyDescent="0.3">
      <c r="B1771" s="12" t="s">
        <v>2148</v>
      </c>
      <c r="C1771" s="27">
        <v>1971</v>
      </c>
      <c r="D1771" s="13" t="s">
        <v>8315</v>
      </c>
      <c r="E1771" s="27">
        <v>8</v>
      </c>
      <c r="F1771" s="27">
        <v>0</v>
      </c>
      <c r="G1771" s="43">
        <v>17479.53</v>
      </c>
      <c r="H1771" s="27" t="s">
        <v>8314</v>
      </c>
      <c r="I1771" s="27" t="s">
        <v>8314</v>
      </c>
      <c r="J1771" s="27" t="s">
        <v>8317</v>
      </c>
      <c r="K1771" s="13" t="str">
        <f t="shared" si="162"/>
        <v>Jun</v>
      </c>
      <c r="L1771" s="27">
        <f t="shared" si="163"/>
        <v>1971</v>
      </c>
      <c r="M1771" s="27" t="str">
        <f t="shared" si="164"/>
        <v>tier - 1</v>
      </c>
      <c r="N1771" s="27" t="str">
        <f t="shared" si="165"/>
        <v>tier - 1</v>
      </c>
      <c r="O1771" s="44" t="str">
        <f t="shared" si="166"/>
        <v>8-Jun-1971</v>
      </c>
      <c r="P1771" s="29">
        <f t="shared" si="167"/>
        <v>52</v>
      </c>
    </row>
    <row r="1772" spans="2:16" ht="15.75" customHeight="1" x14ac:dyDescent="0.3">
      <c r="B1772" s="12" t="s">
        <v>2144</v>
      </c>
      <c r="C1772" s="27">
        <v>1990</v>
      </c>
      <c r="D1772" s="13" t="s">
        <v>8318</v>
      </c>
      <c r="E1772" s="27">
        <v>29</v>
      </c>
      <c r="F1772" s="27">
        <v>0</v>
      </c>
      <c r="G1772" s="43">
        <v>17496.310000000001</v>
      </c>
      <c r="H1772" s="27" t="s">
        <v>8314</v>
      </c>
      <c r="I1772" s="27" t="s">
        <v>8310</v>
      </c>
      <c r="J1772" s="27" t="s">
        <v>8321</v>
      </c>
      <c r="K1772" s="13" t="str">
        <f t="shared" si="162"/>
        <v>Dec</v>
      </c>
      <c r="L1772" s="27">
        <f t="shared" si="163"/>
        <v>1990</v>
      </c>
      <c r="M1772" s="27" t="str">
        <f t="shared" si="164"/>
        <v>tier - 1</v>
      </c>
      <c r="N1772" s="27" t="str">
        <f t="shared" si="165"/>
        <v>tier - 2</v>
      </c>
      <c r="O1772" s="44" t="str">
        <f t="shared" si="166"/>
        <v>29-Dec-1990</v>
      </c>
      <c r="P1772" s="29">
        <f t="shared" si="167"/>
        <v>33</v>
      </c>
    </row>
    <row r="1773" spans="2:16" ht="15.75" customHeight="1" x14ac:dyDescent="0.3">
      <c r="B1773" s="12" t="s">
        <v>2140</v>
      </c>
      <c r="C1773" s="27">
        <v>1965</v>
      </c>
      <c r="D1773" s="13" t="s">
        <v>8315</v>
      </c>
      <c r="E1773" s="27">
        <v>16</v>
      </c>
      <c r="F1773" s="27">
        <v>0</v>
      </c>
      <c r="G1773" s="43">
        <v>17505.650000000001</v>
      </c>
      <c r="H1773" s="27" t="s">
        <v>8314</v>
      </c>
      <c r="I1773" s="27" t="s">
        <v>8310</v>
      </c>
      <c r="J1773" s="27" t="s">
        <v>8330</v>
      </c>
      <c r="K1773" s="13" t="str">
        <f t="shared" si="162"/>
        <v>Jun</v>
      </c>
      <c r="L1773" s="27">
        <f t="shared" si="163"/>
        <v>1965</v>
      </c>
      <c r="M1773" s="27" t="str">
        <f t="shared" si="164"/>
        <v>tier - 1</v>
      </c>
      <c r="N1773" s="27" t="str">
        <f t="shared" si="165"/>
        <v>tier - 2</v>
      </c>
      <c r="O1773" s="44" t="str">
        <f t="shared" si="166"/>
        <v>16-Jun-1965</v>
      </c>
      <c r="P1773" s="29">
        <f t="shared" si="167"/>
        <v>58</v>
      </c>
    </row>
    <row r="1774" spans="2:16" ht="15.75" customHeight="1" x14ac:dyDescent="0.3">
      <c r="B1774" s="12" t="s">
        <v>2137</v>
      </c>
      <c r="C1774" s="27">
        <v>1968</v>
      </c>
      <c r="D1774" s="13" t="s">
        <v>8309</v>
      </c>
      <c r="E1774" s="27">
        <v>12</v>
      </c>
      <c r="F1774" s="27">
        <v>0</v>
      </c>
      <c r="G1774" s="43">
        <v>17507.47</v>
      </c>
      <c r="H1774" s="27" t="s">
        <v>8314</v>
      </c>
      <c r="I1774" s="27" t="s">
        <v>8314</v>
      </c>
      <c r="J1774" s="27" t="s">
        <v>8335</v>
      </c>
      <c r="K1774" s="13" t="str">
        <f t="shared" si="162"/>
        <v>Jul</v>
      </c>
      <c r="L1774" s="27">
        <f t="shared" si="163"/>
        <v>1968</v>
      </c>
      <c r="M1774" s="27" t="str">
        <f t="shared" si="164"/>
        <v>tier - 1</v>
      </c>
      <c r="N1774" s="27" t="str">
        <f t="shared" si="165"/>
        <v>tier - 1</v>
      </c>
      <c r="O1774" s="44" t="str">
        <f t="shared" si="166"/>
        <v>12-Jul-1968</v>
      </c>
      <c r="P1774" s="29">
        <f t="shared" si="167"/>
        <v>55</v>
      </c>
    </row>
    <row r="1775" spans="2:16" ht="15.75" customHeight="1" x14ac:dyDescent="0.3">
      <c r="B1775" s="12" t="s">
        <v>2133</v>
      </c>
      <c r="C1775" s="27">
        <v>1963</v>
      </c>
      <c r="D1775" s="13" t="s">
        <v>8313</v>
      </c>
      <c r="E1775" s="27">
        <v>16</v>
      </c>
      <c r="F1775" s="27">
        <v>0</v>
      </c>
      <c r="G1775" s="43">
        <v>17556.88</v>
      </c>
      <c r="H1775" s="27" t="s">
        <v>8314</v>
      </c>
      <c r="I1775" s="27" t="s">
        <v>8310</v>
      </c>
      <c r="J1775" s="27" t="s">
        <v>8317</v>
      </c>
      <c r="K1775" s="13" t="str">
        <f t="shared" si="162"/>
        <v>Nov</v>
      </c>
      <c r="L1775" s="27">
        <f t="shared" si="163"/>
        <v>1963</v>
      </c>
      <c r="M1775" s="27" t="str">
        <f t="shared" si="164"/>
        <v>tier - 1</v>
      </c>
      <c r="N1775" s="27" t="str">
        <f t="shared" si="165"/>
        <v>tier - 2</v>
      </c>
      <c r="O1775" s="44" t="str">
        <f t="shared" si="166"/>
        <v>16-Nov-1963</v>
      </c>
      <c r="P1775" s="29">
        <f t="shared" si="167"/>
        <v>60</v>
      </c>
    </row>
    <row r="1776" spans="2:16" ht="15.75" customHeight="1" x14ac:dyDescent="0.3">
      <c r="B1776" s="12" t="s">
        <v>2129</v>
      </c>
      <c r="C1776" s="27">
        <v>2002</v>
      </c>
      <c r="D1776" s="13" t="s">
        <v>8319</v>
      </c>
      <c r="E1776" s="27">
        <v>25</v>
      </c>
      <c r="F1776" s="27">
        <v>1</v>
      </c>
      <c r="G1776" s="43">
        <v>17560.38</v>
      </c>
      <c r="H1776" s="27" t="s">
        <v>8314</v>
      </c>
      <c r="I1776" s="27" t="s">
        <v>8314</v>
      </c>
      <c r="J1776" s="27" t="s">
        <v>8317</v>
      </c>
      <c r="K1776" s="13" t="str">
        <f t="shared" si="162"/>
        <v>Aug</v>
      </c>
      <c r="L1776" s="27">
        <f t="shared" si="163"/>
        <v>2002</v>
      </c>
      <c r="M1776" s="27" t="str">
        <f t="shared" si="164"/>
        <v>tier - 1</v>
      </c>
      <c r="N1776" s="27" t="str">
        <f t="shared" si="165"/>
        <v>tier - 1</v>
      </c>
      <c r="O1776" s="44" t="str">
        <f t="shared" si="166"/>
        <v>25-Aug-2002</v>
      </c>
      <c r="P1776" s="29">
        <f t="shared" si="167"/>
        <v>21</v>
      </c>
    </row>
    <row r="1777" spans="2:16" ht="15.75" customHeight="1" x14ac:dyDescent="0.3">
      <c r="B1777" s="12" t="s">
        <v>2125</v>
      </c>
      <c r="C1777" s="27">
        <v>1970</v>
      </c>
      <c r="D1777" s="13" t="s">
        <v>8309</v>
      </c>
      <c r="E1777" s="27">
        <v>26</v>
      </c>
      <c r="F1777" s="27">
        <v>0</v>
      </c>
      <c r="G1777" s="43">
        <v>17584.72</v>
      </c>
      <c r="H1777" s="27" t="s">
        <v>8314</v>
      </c>
      <c r="I1777" s="27" t="s">
        <v>8311</v>
      </c>
      <c r="J1777" s="27" t="s">
        <v>8317</v>
      </c>
      <c r="K1777" s="13" t="str">
        <f t="shared" si="162"/>
        <v>Jul</v>
      </c>
      <c r="L1777" s="27">
        <f t="shared" si="163"/>
        <v>1970</v>
      </c>
      <c r="M1777" s="27" t="str">
        <f t="shared" si="164"/>
        <v>tier - 1</v>
      </c>
      <c r="N1777" s="27" t="str">
        <f t="shared" si="165"/>
        <v>tier - 3</v>
      </c>
      <c r="O1777" s="44" t="str">
        <f t="shared" si="166"/>
        <v>26-Jul-1970</v>
      </c>
      <c r="P1777" s="29">
        <f t="shared" si="167"/>
        <v>53</v>
      </c>
    </row>
    <row r="1778" spans="2:16" ht="15.75" customHeight="1" x14ac:dyDescent="0.3">
      <c r="B1778" s="12" t="s">
        <v>2121</v>
      </c>
      <c r="C1778" s="27">
        <v>1990</v>
      </c>
      <c r="D1778" s="13" t="s">
        <v>8320</v>
      </c>
      <c r="E1778" s="27">
        <v>25</v>
      </c>
      <c r="F1778" s="27">
        <v>1</v>
      </c>
      <c r="G1778" s="43">
        <v>17626.240000000002</v>
      </c>
      <c r="H1778" s="27" t="s">
        <v>8314</v>
      </c>
      <c r="I1778" s="27" t="s">
        <v>8311</v>
      </c>
      <c r="J1778" s="27" t="s">
        <v>8312</v>
      </c>
      <c r="K1778" s="13" t="str">
        <f t="shared" si="162"/>
        <v>Oct</v>
      </c>
      <c r="L1778" s="27">
        <f t="shared" si="163"/>
        <v>1990</v>
      </c>
      <c r="M1778" s="27" t="str">
        <f t="shared" si="164"/>
        <v>tier - 1</v>
      </c>
      <c r="N1778" s="27" t="str">
        <f t="shared" si="165"/>
        <v>tier - 3</v>
      </c>
      <c r="O1778" s="44" t="str">
        <f t="shared" si="166"/>
        <v>25-Oct-1990</v>
      </c>
      <c r="P1778" s="29">
        <f t="shared" si="167"/>
        <v>33</v>
      </c>
    </row>
    <row r="1779" spans="2:16" ht="15.75" customHeight="1" x14ac:dyDescent="0.3">
      <c r="B1779" s="12" t="s">
        <v>2117</v>
      </c>
      <c r="C1779" s="27">
        <v>1994</v>
      </c>
      <c r="D1779" s="13" t="s">
        <v>8309</v>
      </c>
      <c r="E1779" s="27">
        <v>1</v>
      </c>
      <c r="F1779" s="27">
        <v>3</v>
      </c>
      <c r="G1779" s="43">
        <v>17663.14</v>
      </c>
      <c r="H1779" s="27" t="s">
        <v>8314</v>
      </c>
      <c r="I1779" s="27" t="s">
        <v>8311</v>
      </c>
      <c r="J1779" s="27" t="s">
        <v>8312</v>
      </c>
      <c r="K1779" s="13" t="str">
        <f t="shared" si="162"/>
        <v>Jul</v>
      </c>
      <c r="L1779" s="27">
        <f t="shared" si="163"/>
        <v>1994</v>
      </c>
      <c r="M1779" s="27" t="str">
        <f t="shared" si="164"/>
        <v>tier - 1</v>
      </c>
      <c r="N1779" s="27" t="str">
        <f t="shared" si="165"/>
        <v>tier - 3</v>
      </c>
      <c r="O1779" s="44" t="str">
        <f t="shared" si="166"/>
        <v>1-Jul-1994</v>
      </c>
      <c r="P1779" s="29">
        <f t="shared" si="167"/>
        <v>29</v>
      </c>
    </row>
    <row r="1780" spans="2:16" ht="15.75" customHeight="1" x14ac:dyDescent="0.3">
      <c r="B1780" s="12" t="s">
        <v>2114</v>
      </c>
      <c r="C1780" s="27">
        <v>2003</v>
      </c>
      <c r="D1780" s="13" t="s">
        <v>8309</v>
      </c>
      <c r="E1780" s="27">
        <v>14</v>
      </c>
      <c r="F1780" s="27">
        <v>0</v>
      </c>
      <c r="G1780" s="43">
        <v>17748.509999999998</v>
      </c>
      <c r="H1780" s="27" t="s">
        <v>8314</v>
      </c>
      <c r="I1780" s="27" t="s">
        <v>8314</v>
      </c>
      <c r="J1780" s="27" t="s">
        <v>8317</v>
      </c>
      <c r="K1780" s="13" t="str">
        <f t="shared" si="162"/>
        <v>Jul</v>
      </c>
      <c r="L1780" s="27">
        <f t="shared" si="163"/>
        <v>2003</v>
      </c>
      <c r="M1780" s="27" t="str">
        <f t="shared" si="164"/>
        <v>tier - 1</v>
      </c>
      <c r="N1780" s="27" t="str">
        <f t="shared" si="165"/>
        <v>tier - 1</v>
      </c>
      <c r="O1780" s="44" t="str">
        <f t="shared" si="166"/>
        <v>14-Jul-2003</v>
      </c>
      <c r="P1780" s="29">
        <f t="shared" si="167"/>
        <v>20</v>
      </c>
    </row>
    <row r="1781" spans="2:16" ht="15.75" customHeight="1" x14ac:dyDescent="0.3">
      <c r="B1781" s="12" t="s">
        <v>2111</v>
      </c>
      <c r="C1781" s="27">
        <v>1966</v>
      </c>
      <c r="D1781" s="13" t="s">
        <v>8315</v>
      </c>
      <c r="E1781" s="27">
        <v>21</v>
      </c>
      <c r="F1781" s="27">
        <v>0</v>
      </c>
      <c r="G1781" s="43">
        <v>17777.73</v>
      </c>
      <c r="H1781" s="27" t="s">
        <v>8314</v>
      </c>
      <c r="I1781" s="27" t="s">
        <v>8311</v>
      </c>
      <c r="J1781" s="27" t="s">
        <v>8317</v>
      </c>
      <c r="K1781" s="13" t="str">
        <f t="shared" si="162"/>
        <v>Jun</v>
      </c>
      <c r="L1781" s="27">
        <f t="shared" si="163"/>
        <v>1966</v>
      </c>
      <c r="M1781" s="27" t="str">
        <f t="shared" si="164"/>
        <v>tier - 1</v>
      </c>
      <c r="N1781" s="27" t="str">
        <f t="shared" si="165"/>
        <v>tier - 3</v>
      </c>
      <c r="O1781" s="44" t="str">
        <f t="shared" si="166"/>
        <v>21-Jun-1966</v>
      </c>
      <c r="P1781" s="29">
        <f t="shared" si="167"/>
        <v>57</v>
      </c>
    </row>
    <row r="1782" spans="2:16" ht="15.75" customHeight="1" x14ac:dyDescent="0.3">
      <c r="B1782" s="12" t="s">
        <v>2107</v>
      </c>
      <c r="C1782" s="27">
        <v>1979</v>
      </c>
      <c r="D1782" s="13" t="s">
        <v>8320</v>
      </c>
      <c r="E1782" s="27">
        <v>10</v>
      </c>
      <c r="F1782" s="27">
        <v>2</v>
      </c>
      <c r="G1782" s="43">
        <v>17779.939999999999</v>
      </c>
      <c r="H1782" s="27" t="s">
        <v>8314</v>
      </c>
      <c r="I1782" s="27" t="s">
        <v>8310</v>
      </c>
      <c r="J1782" s="27" t="s">
        <v>8317</v>
      </c>
      <c r="K1782" s="13" t="str">
        <f t="shared" si="162"/>
        <v>Oct</v>
      </c>
      <c r="L1782" s="27">
        <f t="shared" si="163"/>
        <v>1979</v>
      </c>
      <c r="M1782" s="27" t="str">
        <f t="shared" si="164"/>
        <v>tier - 1</v>
      </c>
      <c r="N1782" s="27" t="str">
        <f t="shared" si="165"/>
        <v>tier - 2</v>
      </c>
      <c r="O1782" s="44" t="str">
        <f t="shared" si="166"/>
        <v>10-Oct-1979</v>
      </c>
      <c r="P1782" s="29">
        <f t="shared" si="167"/>
        <v>44</v>
      </c>
    </row>
    <row r="1783" spans="2:16" ht="15.75" customHeight="1" x14ac:dyDescent="0.3">
      <c r="B1783" s="12" t="s">
        <v>2103</v>
      </c>
      <c r="C1783" s="27">
        <v>1963</v>
      </c>
      <c r="D1783" s="13" t="s">
        <v>8318</v>
      </c>
      <c r="E1783" s="27">
        <v>8</v>
      </c>
      <c r="F1783" s="27">
        <v>0</v>
      </c>
      <c r="G1783" s="43">
        <v>17832.599999999999</v>
      </c>
      <c r="H1783" s="27" t="s">
        <v>8314</v>
      </c>
      <c r="I1783" s="27" t="s">
        <v>8310</v>
      </c>
      <c r="J1783" s="27" t="s">
        <v>8317</v>
      </c>
      <c r="K1783" s="13" t="str">
        <f t="shared" si="162"/>
        <v>Dec</v>
      </c>
      <c r="L1783" s="27">
        <f t="shared" si="163"/>
        <v>1963</v>
      </c>
      <c r="M1783" s="27" t="str">
        <f t="shared" si="164"/>
        <v>tier - 1</v>
      </c>
      <c r="N1783" s="27" t="str">
        <f t="shared" si="165"/>
        <v>tier - 2</v>
      </c>
      <c r="O1783" s="44" t="str">
        <f t="shared" si="166"/>
        <v>8-Dec-1963</v>
      </c>
      <c r="P1783" s="29">
        <f t="shared" si="167"/>
        <v>60</v>
      </c>
    </row>
    <row r="1784" spans="2:16" ht="15.75" customHeight="1" x14ac:dyDescent="0.3">
      <c r="B1784" s="12" t="s">
        <v>2100</v>
      </c>
      <c r="C1784" s="27">
        <v>1976</v>
      </c>
      <c r="D1784" s="13" t="s">
        <v>8318</v>
      </c>
      <c r="E1784" s="27">
        <v>12</v>
      </c>
      <c r="F1784" s="27">
        <v>2</v>
      </c>
      <c r="G1784" s="43">
        <v>17862.919999999998</v>
      </c>
      <c r="H1784" s="27" t="s">
        <v>8314</v>
      </c>
      <c r="I1784" s="27" t="s">
        <v>8310</v>
      </c>
      <c r="J1784" s="27" t="s">
        <v>8317</v>
      </c>
      <c r="K1784" s="13" t="str">
        <f t="shared" si="162"/>
        <v>Dec</v>
      </c>
      <c r="L1784" s="27">
        <f t="shared" si="163"/>
        <v>1976</v>
      </c>
      <c r="M1784" s="27" t="str">
        <f t="shared" si="164"/>
        <v>tier - 1</v>
      </c>
      <c r="N1784" s="27" t="str">
        <f t="shared" si="165"/>
        <v>tier - 2</v>
      </c>
      <c r="O1784" s="44" t="str">
        <f t="shared" si="166"/>
        <v>12-Dec-1976</v>
      </c>
      <c r="P1784" s="29">
        <f t="shared" si="167"/>
        <v>47</v>
      </c>
    </row>
    <row r="1785" spans="2:16" ht="15.75" customHeight="1" x14ac:dyDescent="0.3">
      <c r="B1785" s="12" t="s">
        <v>2096</v>
      </c>
      <c r="C1785" s="27">
        <v>1997</v>
      </c>
      <c r="D1785" s="13" t="s">
        <v>8319</v>
      </c>
      <c r="E1785" s="27">
        <v>26</v>
      </c>
      <c r="F1785" s="27">
        <v>0</v>
      </c>
      <c r="G1785" s="43">
        <v>17878.900000000001</v>
      </c>
      <c r="H1785" s="27" t="s">
        <v>8314</v>
      </c>
      <c r="I1785" s="27" t="s">
        <v>8310</v>
      </c>
      <c r="J1785" s="27" t="s">
        <v>8329</v>
      </c>
      <c r="K1785" s="13" t="str">
        <f t="shared" si="162"/>
        <v>Aug</v>
      </c>
      <c r="L1785" s="27">
        <f t="shared" si="163"/>
        <v>1997</v>
      </c>
      <c r="M1785" s="27" t="str">
        <f t="shared" si="164"/>
        <v>tier - 1</v>
      </c>
      <c r="N1785" s="27" t="str">
        <f t="shared" si="165"/>
        <v>tier - 2</v>
      </c>
      <c r="O1785" s="44" t="str">
        <f t="shared" si="166"/>
        <v>26-Aug-1997</v>
      </c>
      <c r="P1785" s="29">
        <f t="shared" si="167"/>
        <v>26</v>
      </c>
    </row>
    <row r="1786" spans="2:16" ht="15.75" customHeight="1" x14ac:dyDescent="0.3">
      <c r="B1786" s="12" t="s">
        <v>2092</v>
      </c>
      <c r="C1786" s="27">
        <v>1979</v>
      </c>
      <c r="D1786" s="13" t="s">
        <v>8313</v>
      </c>
      <c r="E1786" s="27">
        <v>12</v>
      </c>
      <c r="F1786" s="27">
        <v>2</v>
      </c>
      <c r="G1786" s="43">
        <v>17882.669999999998</v>
      </c>
      <c r="H1786" s="27" t="s">
        <v>8314</v>
      </c>
      <c r="I1786" s="27" t="s">
        <v>8311</v>
      </c>
      <c r="J1786" s="27" t="s">
        <v>8317</v>
      </c>
      <c r="K1786" s="13" t="str">
        <f t="shared" si="162"/>
        <v>Nov</v>
      </c>
      <c r="L1786" s="27">
        <f t="shared" si="163"/>
        <v>1979</v>
      </c>
      <c r="M1786" s="27" t="str">
        <f t="shared" si="164"/>
        <v>tier - 1</v>
      </c>
      <c r="N1786" s="27" t="str">
        <f t="shared" si="165"/>
        <v>tier - 3</v>
      </c>
      <c r="O1786" s="44" t="str">
        <f t="shared" si="166"/>
        <v>12-Nov-1979</v>
      </c>
      <c r="P1786" s="29">
        <f t="shared" si="167"/>
        <v>44</v>
      </c>
    </row>
    <row r="1787" spans="2:16" ht="15.75" customHeight="1" x14ac:dyDescent="0.3">
      <c r="B1787" s="12" t="s">
        <v>2090</v>
      </c>
      <c r="C1787" s="27">
        <v>1989</v>
      </c>
      <c r="D1787" s="13" t="s">
        <v>8318</v>
      </c>
      <c r="E1787" s="27">
        <v>4</v>
      </c>
      <c r="F1787" s="27">
        <v>0</v>
      </c>
      <c r="G1787" s="43">
        <v>17904.53</v>
      </c>
      <c r="H1787" s="27" t="s">
        <v>8314</v>
      </c>
      <c r="I1787" s="27" t="s">
        <v>8310</v>
      </c>
      <c r="J1787" s="27" t="s">
        <v>8333</v>
      </c>
      <c r="K1787" s="13" t="str">
        <f t="shared" si="162"/>
        <v>Dec</v>
      </c>
      <c r="L1787" s="27">
        <f t="shared" si="163"/>
        <v>1989</v>
      </c>
      <c r="M1787" s="27" t="str">
        <f t="shared" si="164"/>
        <v>tier - 1</v>
      </c>
      <c r="N1787" s="27" t="str">
        <f t="shared" si="165"/>
        <v>tier - 2</v>
      </c>
      <c r="O1787" s="44" t="str">
        <f t="shared" si="166"/>
        <v>4-Dec-1989</v>
      </c>
      <c r="P1787" s="29">
        <f t="shared" si="167"/>
        <v>34</v>
      </c>
    </row>
    <row r="1788" spans="2:16" ht="15.75" customHeight="1" x14ac:dyDescent="0.3">
      <c r="B1788" s="12" t="s">
        <v>2086</v>
      </c>
      <c r="C1788" s="27">
        <v>1977</v>
      </c>
      <c r="D1788" s="13" t="s">
        <v>8320</v>
      </c>
      <c r="E1788" s="27">
        <v>17</v>
      </c>
      <c r="F1788" s="27">
        <v>0</v>
      </c>
      <c r="G1788" s="43">
        <v>17929.3</v>
      </c>
      <c r="H1788" s="27" t="s">
        <v>8314</v>
      </c>
      <c r="I1788" s="27" t="s">
        <v>8310</v>
      </c>
      <c r="J1788" s="27" t="s">
        <v>8312</v>
      </c>
      <c r="K1788" s="13" t="str">
        <f t="shared" si="162"/>
        <v>Oct</v>
      </c>
      <c r="L1788" s="27">
        <f t="shared" si="163"/>
        <v>1977</v>
      </c>
      <c r="M1788" s="27" t="str">
        <f t="shared" si="164"/>
        <v>tier - 1</v>
      </c>
      <c r="N1788" s="27" t="str">
        <f t="shared" si="165"/>
        <v>tier - 2</v>
      </c>
      <c r="O1788" s="44" t="str">
        <f t="shared" si="166"/>
        <v>17-Oct-1977</v>
      </c>
      <c r="P1788" s="29">
        <f t="shared" si="167"/>
        <v>46</v>
      </c>
    </row>
    <row r="1789" spans="2:16" ht="15.75" customHeight="1" x14ac:dyDescent="0.3">
      <c r="B1789" s="12" t="s">
        <v>2082</v>
      </c>
      <c r="C1789" s="27">
        <v>2001</v>
      </c>
      <c r="D1789" s="13" t="s">
        <v>8316</v>
      </c>
      <c r="E1789" s="27">
        <v>28</v>
      </c>
      <c r="F1789" s="27">
        <v>4</v>
      </c>
      <c r="G1789" s="43">
        <v>17942.11</v>
      </c>
      <c r="H1789" s="27" t="s">
        <v>8314</v>
      </c>
      <c r="I1789" s="27" t="s">
        <v>8310</v>
      </c>
      <c r="J1789" s="27" t="s">
        <v>8321</v>
      </c>
      <c r="K1789" s="13" t="str">
        <f t="shared" si="162"/>
        <v>Sep</v>
      </c>
      <c r="L1789" s="27">
        <f t="shared" si="163"/>
        <v>2001</v>
      </c>
      <c r="M1789" s="27" t="str">
        <f t="shared" si="164"/>
        <v>tier - 1</v>
      </c>
      <c r="N1789" s="27" t="str">
        <f t="shared" si="165"/>
        <v>tier - 2</v>
      </c>
      <c r="O1789" s="44" t="str">
        <f t="shared" si="166"/>
        <v>28-Sep-2001</v>
      </c>
      <c r="P1789" s="29">
        <f t="shared" si="167"/>
        <v>22</v>
      </c>
    </row>
    <row r="1790" spans="2:16" ht="15.75" customHeight="1" x14ac:dyDescent="0.3">
      <c r="B1790" s="12" t="s">
        <v>2078</v>
      </c>
      <c r="C1790" s="27">
        <v>1975</v>
      </c>
      <c r="D1790" s="13" t="s">
        <v>8315</v>
      </c>
      <c r="E1790" s="27">
        <v>27</v>
      </c>
      <c r="F1790" s="27">
        <v>1</v>
      </c>
      <c r="G1790" s="43">
        <v>18031.16</v>
      </c>
      <c r="H1790" s="27" t="s">
        <v>8314</v>
      </c>
      <c r="I1790" s="27" t="s">
        <v>8311</v>
      </c>
      <c r="J1790" s="27" t="s">
        <v>8330</v>
      </c>
      <c r="K1790" s="13" t="str">
        <f t="shared" si="162"/>
        <v>Jun</v>
      </c>
      <c r="L1790" s="27">
        <f t="shared" si="163"/>
        <v>1975</v>
      </c>
      <c r="M1790" s="27" t="str">
        <f t="shared" si="164"/>
        <v>tier - 1</v>
      </c>
      <c r="N1790" s="27" t="str">
        <f t="shared" si="165"/>
        <v>tier - 3</v>
      </c>
      <c r="O1790" s="44" t="str">
        <f t="shared" si="166"/>
        <v>27-Jun-1975</v>
      </c>
      <c r="P1790" s="29">
        <f t="shared" si="167"/>
        <v>48</v>
      </c>
    </row>
    <row r="1791" spans="2:16" ht="15.75" customHeight="1" x14ac:dyDescent="0.3">
      <c r="B1791" s="12" t="s">
        <v>2074</v>
      </c>
      <c r="C1791" s="27">
        <v>1965</v>
      </c>
      <c r="D1791" s="13" t="s">
        <v>8320</v>
      </c>
      <c r="E1791" s="27">
        <v>17</v>
      </c>
      <c r="F1791" s="27">
        <v>0</v>
      </c>
      <c r="G1791" s="43">
        <v>18031.189999999999</v>
      </c>
      <c r="H1791" s="27" t="s">
        <v>8314</v>
      </c>
      <c r="I1791" s="27" t="s">
        <v>8310</v>
      </c>
      <c r="J1791" s="27" t="s">
        <v>8317</v>
      </c>
      <c r="K1791" s="13" t="str">
        <f t="shared" si="162"/>
        <v>Oct</v>
      </c>
      <c r="L1791" s="27">
        <f t="shared" si="163"/>
        <v>1965</v>
      </c>
      <c r="M1791" s="27" t="str">
        <f t="shared" si="164"/>
        <v>tier - 1</v>
      </c>
      <c r="N1791" s="27" t="str">
        <f t="shared" si="165"/>
        <v>tier - 2</v>
      </c>
      <c r="O1791" s="44" t="str">
        <f t="shared" si="166"/>
        <v>17-Oct-1965</v>
      </c>
      <c r="P1791" s="29">
        <f t="shared" si="167"/>
        <v>58</v>
      </c>
    </row>
    <row r="1792" spans="2:16" ht="15.75" customHeight="1" x14ac:dyDescent="0.3">
      <c r="B1792" s="12" t="s">
        <v>2070</v>
      </c>
      <c r="C1792" s="27">
        <v>1999</v>
      </c>
      <c r="D1792" s="13" t="s">
        <v>8320</v>
      </c>
      <c r="E1792" s="27">
        <v>24</v>
      </c>
      <c r="F1792" s="27">
        <v>0</v>
      </c>
      <c r="G1792" s="43">
        <v>18033.97</v>
      </c>
      <c r="H1792" s="27" t="s">
        <v>8314</v>
      </c>
      <c r="I1792" s="27" t="s">
        <v>8314</v>
      </c>
      <c r="J1792" s="27" t="s">
        <v>8317</v>
      </c>
      <c r="K1792" s="13" t="str">
        <f t="shared" si="162"/>
        <v>Oct</v>
      </c>
      <c r="L1792" s="27">
        <f t="shared" si="163"/>
        <v>1999</v>
      </c>
      <c r="M1792" s="27" t="str">
        <f t="shared" si="164"/>
        <v>tier - 1</v>
      </c>
      <c r="N1792" s="27" t="str">
        <f t="shared" si="165"/>
        <v>tier - 1</v>
      </c>
      <c r="O1792" s="44" t="str">
        <f t="shared" si="166"/>
        <v>24-Oct-1999</v>
      </c>
      <c r="P1792" s="29">
        <f t="shared" si="167"/>
        <v>24</v>
      </c>
    </row>
    <row r="1793" spans="2:16" ht="15.75" customHeight="1" x14ac:dyDescent="0.3">
      <c r="B1793" s="12" t="s">
        <v>2067</v>
      </c>
      <c r="C1793" s="27">
        <v>1993</v>
      </c>
      <c r="D1793" s="13" t="s">
        <v>8309</v>
      </c>
      <c r="E1793" s="27">
        <v>12</v>
      </c>
      <c r="F1793" s="27">
        <v>2</v>
      </c>
      <c r="G1793" s="43">
        <v>18157.88</v>
      </c>
      <c r="H1793" s="27" t="s">
        <v>8314</v>
      </c>
      <c r="I1793" s="27" t="s">
        <v>8314</v>
      </c>
      <c r="J1793" s="27" t="s">
        <v>8317</v>
      </c>
      <c r="K1793" s="13" t="str">
        <f t="shared" si="162"/>
        <v>Jul</v>
      </c>
      <c r="L1793" s="27">
        <f t="shared" si="163"/>
        <v>1993</v>
      </c>
      <c r="M1793" s="27" t="str">
        <f t="shared" si="164"/>
        <v>tier - 1</v>
      </c>
      <c r="N1793" s="27" t="str">
        <f t="shared" si="165"/>
        <v>tier - 1</v>
      </c>
      <c r="O1793" s="44" t="str">
        <f t="shared" si="166"/>
        <v>12-Jul-1993</v>
      </c>
      <c r="P1793" s="29">
        <f t="shared" si="167"/>
        <v>30</v>
      </c>
    </row>
    <row r="1794" spans="2:16" ht="15.75" customHeight="1" x14ac:dyDescent="0.3">
      <c r="B1794" s="12" t="s">
        <v>2063</v>
      </c>
      <c r="C1794" s="27">
        <v>1963</v>
      </c>
      <c r="D1794" s="13" t="s">
        <v>8309</v>
      </c>
      <c r="E1794" s="27">
        <v>4</v>
      </c>
      <c r="F1794" s="27">
        <v>0</v>
      </c>
      <c r="G1794" s="43">
        <v>18208.34</v>
      </c>
      <c r="H1794" s="27" t="s">
        <v>8314</v>
      </c>
      <c r="I1794" s="27" t="s">
        <v>8310</v>
      </c>
      <c r="J1794" s="27" t="s">
        <v>8335</v>
      </c>
      <c r="K1794" s="13" t="str">
        <f t="shared" si="162"/>
        <v>Jul</v>
      </c>
      <c r="L1794" s="27">
        <f t="shared" si="163"/>
        <v>1963</v>
      </c>
      <c r="M1794" s="27" t="str">
        <f t="shared" si="164"/>
        <v>tier - 1</v>
      </c>
      <c r="N1794" s="27" t="str">
        <f t="shared" si="165"/>
        <v>tier - 2</v>
      </c>
      <c r="O1794" s="44" t="str">
        <f t="shared" si="166"/>
        <v>4-Jul-1963</v>
      </c>
      <c r="P1794" s="29">
        <f t="shared" si="167"/>
        <v>60</v>
      </c>
    </row>
    <row r="1795" spans="2:16" ht="15.75" customHeight="1" x14ac:dyDescent="0.3">
      <c r="B1795" s="12" t="s">
        <v>2059</v>
      </c>
      <c r="C1795" s="27">
        <v>1997</v>
      </c>
      <c r="D1795" s="13" t="s">
        <v>8315</v>
      </c>
      <c r="E1795" s="27">
        <v>15</v>
      </c>
      <c r="F1795" s="27">
        <v>1</v>
      </c>
      <c r="G1795" s="43">
        <v>18218.16</v>
      </c>
      <c r="H1795" s="27" t="s">
        <v>8314</v>
      </c>
      <c r="I1795" s="27" t="s">
        <v>8314</v>
      </c>
      <c r="J1795" s="27" t="s">
        <v>8312</v>
      </c>
      <c r="K1795" s="13" t="str">
        <f t="shared" ref="K1795:K1858" si="168">IF(D1795="?", "Sep",D1795)</f>
        <v>Jun</v>
      </c>
      <c r="L1795" s="27">
        <f t="shared" ref="L1795:L1858" si="169">IF(C1795="?","1983",C1795)</f>
        <v>1997</v>
      </c>
      <c r="M1795" s="27" t="str">
        <f t="shared" ref="M1795:M1858" si="170">IF(H1795="?", "tier - 2",H1795)</f>
        <v>tier - 1</v>
      </c>
      <c r="N1795" s="27" t="str">
        <f t="shared" ref="N1795:N1858" si="171">IF(I1795="?", "tier - 2", I1795)</f>
        <v>tier - 1</v>
      </c>
      <c r="O1795" s="44" t="str">
        <f t="shared" ref="O1795:O1858" si="172">CONCATENATE(E1795&amp;"-"&amp;K1795&amp;"-"&amp;L1795)</f>
        <v>15-Jun-1997</v>
      </c>
      <c r="P1795" s="29">
        <f t="shared" ref="P1795:P1858" si="173">2023-L1795</f>
        <v>26</v>
      </c>
    </row>
    <row r="1796" spans="2:16" ht="15.75" customHeight="1" x14ac:dyDescent="0.3">
      <c r="B1796" s="12" t="s">
        <v>2056</v>
      </c>
      <c r="C1796" s="27">
        <v>2004</v>
      </c>
      <c r="D1796" s="13" t="s">
        <v>8316</v>
      </c>
      <c r="E1796" s="27">
        <v>10</v>
      </c>
      <c r="F1796" s="27">
        <v>3</v>
      </c>
      <c r="G1796" s="43">
        <v>18223.45</v>
      </c>
      <c r="H1796" s="27" t="s">
        <v>8314</v>
      </c>
      <c r="I1796" s="27" t="s">
        <v>8311</v>
      </c>
      <c r="J1796" s="27" t="s">
        <v>8312</v>
      </c>
      <c r="K1796" s="13" t="str">
        <f t="shared" si="168"/>
        <v>Sep</v>
      </c>
      <c r="L1796" s="27">
        <f t="shared" si="169"/>
        <v>2004</v>
      </c>
      <c r="M1796" s="27" t="str">
        <f t="shared" si="170"/>
        <v>tier - 1</v>
      </c>
      <c r="N1796" s="27" t="str">
        <f t="shared" si="171"/>
        <v>tier - 3</v>
      </c>
      <c r="O1796" s="44" t="str">
        <f t="shared" si="172"/>
        <v>10-Sep-2004</v>
      </c>
      <c r="P1796" s="29">
        <f t="shared" si="173"/>
        <v>19</v>
      </c>
    </row>
    <row r="1797" spans="2:16" ht="15.75" customHeight="1" x14ac:dyDescent="0.3">
      <c r="B1797" s="12" t="s">
        <v>2052</v>
      </c>
      <c r="C1797" s="27">
        <v>1995</v>
      </c>
      <c r="D1797" s="13" t="s">
        <v>8319</v>
      </c>
      <c r="E1797" s="27">
        <v>3</v>
      </c>
      <c r="F1797" s="27">
        <v>0</v>
      </c>
      <c r="G1797" s="43">
        <v>18246.5</v>
      </c>
      <c r="H1797" s="27" t="s">
        <v>8314</v>
      </c>
      <c r="I1797" s="27" t="s">
        <v>8314</v>
      </c>
      <c r="J1797" s="27" t="s">
        <v>8312</v>
      </c>
      <c r="K1797" s="13" t="str">
        <f t="shared" si="168"/>
        <v>Aug</v>
      </c>
      <c r="L1797" s="27">
        <f t="shared" si="169"/>
        <v>1995</v>
      </c>
      <c r="M1797" s="27" t="str">
        <f t="shared" si="170"/>
        <v>tier - 1</v>
      </c>
      <c r="N1797" s="27" t="str">
        <f t="shared" si="171"/>
        <v>tier - 1</v>
      </c>
      <c r="O1797" s="44" t="str">
        <f t="shared" si="172"/>
        <v>3-Aug-1995</v>
      </c>
      <c r="P1797" s="29">
        <f t="shared" si="173"/>
        <v>28</v>
      </c>
    </row>
    <row r="1798" spans="2:16" ht="15.75" customHeight="1" x14ac:dyDescent="0.3">
      <c r="B1798" s="12" t="s">
        <v>2048</v>
      </c>
      <c r="C1798" s="27">
        <v>1992</v>
      </c>
      <c r="D1798" s="13" t="s">
        <v>8318</v>
      </c>
      <c r="E1798" s="27">
        <v>25</v>
      </c>
      <c r="F1798" s="27">
        <v>3</v>
      </c>
      <c r="G1798" s="43">
        <v>18259.22</v>
      </c>
      <c r="H1798" s="27" t="s">
        <v>8314</v>
      </c>
      <c r="I1798" s="27" t="s">
        <v>8311</v>
      </c>
      <c r="J1798" s="27" t="s">
        <v>8321</v>
      </c>
      <c r="K1798" s="13" t="str">
        <f t="shared" si="168"/>
        <v>Dec</v>
      </c>
      <c r="L1798" s="27">
        <f t="shared" si="169"/>
        <v>1992</v>
      </c>
      <c r="M1798" s="27" t="str">
        <f t="shared" si="170"/>
        <v>tier - 1</v>
      </c>
      <c r="N1798" s="27" t="str">
        <f t="shared" si="171"/>
        <v>tier - 3</v>
      </c>
      <c r="O1798" s="44" t="str">
        <f t="shared" si="172"/>
        <v>25-Dec-1992</v>
      </c>
      <c r="P1798" s="29">
        <f t="shared" si="173"/>
        <v>31</v>
      </c>
    </row>
    <row r="1799" spans="2:16" ht="15.75" customHeight="1" x14ac:dyDescent="0.3">
      <c r="B1799" s="12" t="s">
        <v>2045</v>
      </c>
      <c r="C1799" s="27">
        <v>1995</v>
      </c>
      <c r="D1799" s="13" t="s">
        <v>8309</v>
      </c>
      <c r="E1799" s="27">
        <v>4</v>
      </c>
      <c r="F1799" s="27">
        <v>0</v>
      </c>
      <c r="G1799" s="43">
        <v>18310.740000000002</v>
      </c>
      <c r="H1799" s="27" t="s">
        <v>8314</v>
      </c>
      <c r="I1799" s="27" t="s">
        <v>8311</v>
      </c>
      <c r="J1799" s="27" t="s">
        <v>8317</v>
      </c>
      <c r="K1799" s="13" t="str">
        <f t="shared" si="168"/>
        <v>Jul</v>
      </c>
      <c r="L1799" s="27">
        <f t="shared" si="169"/>
        <v>1995</v>
      </c>
      <c r="M1799" s="27" t="str">
        <f t="shared" si="170"/>
        <v>tier - 1</v>
      </c>
      <c r="N1799" s="27" t="str">
        <f t="shared" si="171"/>
        <v>tier - 3</v>
      </c>
      <c r="O1799" s="44" t="str">
        <f t="shared" si="172"/>
        <v>4-Jul-1995</v>
      </c>
      <c r="P1799" s="29">
        <f t="shared" si="173"/>
        <v>28</v>
      </c>
    </row>
    <row r="1800" spans="2:16" ht="15.75" customHeight="1" x14ac:dyDescent="0.3">
      <c r="B1800" s="12" t="s">
        <v>2042</v>
      </c>
      <c r="C1800" s="27">
        <v>1999</v>
      </c>
      <c r="D1800" s="13" t="s">
        <v>8318</v>
      </c>
      <c r="E1800" s="27">
        <v>15</v>
      </c>
      <c r="F1800" s="27">
        <v>1</v>
      </c>
      <c r="G1800" s="43">
        <v>18328.240000000002</v>
      </c>
      <c r="H1800" s="27" t="s">
        <v>8314</v>
      </c>
      <c r="I1800" s="27" t="s">
        <v>8310</v>
      </c>
      <c r="J1800" s="27" t="s">
        <v>8312</v>
      </c>
      <c r="K1800" s="13" t="str">
        <f t="shared" si="168"/>
        <v>Dec</v>
      </c>
      <c r="L1800" s="27">
        <f t="shared" si="169"/>
        <v>1999</v>
      </c>
      <c r="M1800" s="27" t="str">
        <f t="shared" si="170"/>
        <v>tier - 1</v>
      </c>
      <c r="N1800" s="27" t="str">
        <f t="shared" si="171"/>
        <v>tier - 2</v>
      </c>
      <c r="O1800" s="44" t="str">
        <f t="shared" si="172"/>
        <v>15-Dec-1999</v>
      </c>
      <c r="P1800" s="29">
        <f t="shared" si="173"/>
        <v>24</v>
      </c>
    </row>
    <row r="1801" spans="2:16" ht="15.75" customHeight="1" x14ac:dyDescent="0.3">
      <c r="B1801" s="12" t="s">
        <v>2038</v>
      </c>
      <c r="C1801" s="27">
        <v>1964</v>
      </c>
      <c r="D1801" s="13" t="s">
        <v>8316</v>
      </c>
      <c r="E1801" s="27">
        <v>26</v>
      </c>
      <c r="F1801" s="27">
        <v>0</v>
      </c>
      <c r="G1801" s="43">
        <v>18443.11</v>
      </c>
      <c r="H1801" s="27" t="s">
        <v>8314</v>
      </c>
      <c r="I1801" s="27" t="s">
        <v>8310</v>
      </c>
      <c r="J1801" s="27" t="s">
        <v>8317</v>
      </c>
      <c r="K1801" s="13" t="str">
        <f t="shared" si="168"/>
        <v>Sep</v>
      </c>
      <c r="L1801" s="27">
        <f t="shared" si="169"/>
        <v>1964</v>
      </c>
      <c r="M1801" s="27" t="str">
        <f t="shared" si="170"/>
        <v>tier - 1</v>
      </c>
      <c r="N1801" s="27" t="str">
        <f t="shared" si="171"/>
        <v>tier - 2</v>
      </c>
      <c r="O1801" s="44" t="str">
        <f t="shared" si="172"/>
        <v>26-Sep-1964</v>
      </c>
      <c r="P1801" s="29">
        <f t="shared" si="173"/>
        <v>59</v>
      </c>
    </row>
    <row r="1802" spans="2:16" ht="15.75" customHeight="1" x14ac:dyDescent="0.3">
      <c r="B1802" s="12" t="s">
        <v>2034</v>
      </c>
      <c r="C1802" s="27">
        <v>1986</v>
      </c>
      <c r="D1802" s="13" t="s">
        <v>8319</v>
      </c>
      <c r="E1802" s="27">
        <v>12</v>
      </c>
      <c r="F1802" s="27">
        <v>2</v>
      </c>
      <c r="G1802" s="43">
        <v>18608.259999999998</v>
      </c>
      <c r="H1802" s="27" t="s">
        <v>8314</v>
      </c>
      <c r="I1802" s="27" t="s">
        <v>8311</v>
      </c>
      <c r="J1802" s="27" t="s">
        <v>8321</v>
      </c>
      <c r="K1802" s="13" t="str">
        <f t="shared" si="168"/>
        <v>Aug</v>
      </c>
      <c r="L1802" s="27">
        <f t="shared" si="169"/>
        <v>1986</v>
      </c>
      <c r="M1802" s="27" t="str">
        <f t="shared" si="170"/>
        <v>tier - 1</v>
      </c>
      <c r="N1802" s="27" t="str">
        <f t="shared" si="171"/>
        <v>tier - 3</v>
      </c>
      <c r="O1802" s="44" t="str">
        <f t="shared" si="172"/>
        <v>12-Aug-1986</v>
      </c>
      <c r="P1802" s="29">
        <f t="shared" si="173"/>
        <v>37</v>
      </c>
    </row>
    <row r="1803" spans="2:16" ht="15.75" customHeight="1" x14ac:dyDescent="0.3">
      <c r="B1803" s="12" t="s">
        <v>2031</v>
      </c>
      <c r="C1803" s="27">
        <v>1998</v>
      </c>
      <c r="D1803" s="13" t="s">
        <v>8316</v>
      </c>
      <c r="E1803" s="27">
        <v>23</v>
      </c>
      <c r="F1803" s="27">
        <v>0</v>
      </c>
      <c r="G1803" s="43">
        <v>18648.419999999998</v>
      </c>
      <c r="H1803" s="27" t="s">
        <v>8314</v>
      </c>
      <c r="I1803" s="27" t="s">
        <v>8314</v>
      </c>
      <c r="J1803" s="27" t="s">
        <v>8325</v>
      </c>
      <c r="K1803" s="13" t="str">
        <f t="shared" si="168"/>
        <v>Sep</v>
      </c>
      <c r="L1803" s="27">
        <f t="shared" si="169"/>
        <v>1998</v>
      </c>
      <c r="M1803" s="27" t="str">
        <f t="shared" si="170"/>
        <v>tier - 1</v>
      </c>
      <c r="N1803" s="27" t="str">
        <f t="shared" si="171"/>
        <v>tier - 1</v>
      </c>
      <c r="O1803" s="44" t="str">
        <f t="shared" si="172"/>
        <v>23-Sep-1998</v>
      </c>
      <c r="P1803" s="29">
        <f t="shared" si="173"/>
        <v>25</v>
      </c>
    </row>
    <row r="1804" spans="2:16" ht="15.75" customHeight="1" x14ac:dyDescent="0.3">
      <c r="B1804" s="12" t="s">
        <v>2027</v>
      </c>
      <c r="C1804" s="27">
        <v>1970</v>
      </c>
      <c r="D1804" s="13" t="s">
        <v>8320</v>
      </c>
      <c r="E1804" s="27">
        <v>17</v>
      </c>
      <c r="F1804" s="27">
        <v>0</v>
      </c>
      <c r="G1804" s="43">
        <v>18682.740000000002</v>
      </c>
      <c r="H1804" s="27" t="s">
        <v>8314</v>
      </c>
      <c r="I1804" s="27" t="s">
        <v>8311</v>
      </c>
      <c r="J1804" s="27" t="s">
        <v>8317</v>
      </c>
      <c r="K1804" s="13" t="str">
        <f t="shared" si="168"/>
        <v>Oct</v>
      </c>
      <c r="L1804" s="27">
        <f t="shared" si="169"/>
        <v>1970</v>
      </c>
      <c r="M1804" s="27" t="str">
        <f t="shared" si="170"/>
        <v>tier - 1</v>
      </c>
      <c r="N1804" s="27" t="str">
        <f t="shared" si="171"/>
        <v>tier - 3</v>
      </c>
      <c r="O1804" s="44" t="str">
        <f t="shared" si="172"/>
        <v>17-Oct-1970</v>
      </c>
      <c r="P1804" s="29">
        <f t="shared" si="173"/>
        <v>53</v>
      </c>
    </row>
    <row r="1805" spans="2:16" ht="15.75" customHeight="1" x14ac:dyDescent="0.3">
      <c r="B1805" s="12" t="s">
        <v>2024</v>
      </c>
      <c r="C1805" s="27">
        <v>1967</v>
      </c>
      <c r="D1805" s="13" t="s">
        <v>8319</v>
      </c>
      <c r="E1805" s="27">
        <v>30</v>
      </c>
      <c r="F1805" s="27">
        <v>0</v>
      </c>
      <c r="G1805" s="43">
        <v>18694.689999999999</v>
      </c>
      <c r="H1805" s="27" t="s">
        <v>8314</v>
      </c>
      <c r="I1805" s="27" t="s">
        <v>8314</v>
      </c>
      <c r="J1805" s="27" t="s">
        <v>8330</v>
      </c>
      <c r="K1805" s="13" t="str">
        <f t="shared" si="168"/>
        <v>Aug</v>
      </c>
      <c r="L1805" s="27">
        <f t="shared" si="169"/>
        <v>1967</v>
      </c>
      <c r="M1805" s="27" t="str">
        <f t="shared" si="170"/>
        <v>tier - 1</v>
      </c>
      <c r="N1805" s="27" t="str">
        <f t="shared" si="171"/>
        <v>tier - 1</v>
      </c>
      <c r="O1805" s="44" t="str">
        <f t="shared" si="172"/>
        <v>30-Aug-1967</v>
      </c>
      <c r="P1805" s="29">
        <f t="shared" si="173"/>
        <v>56</v>
      </c>
    </row>
    <row r="1806" spans="2:16" ht="15.75" customHeight="1" x14ac:dyDescent="0.3">
      <c r="B1806" s="12" t="s">
        <v>2020</v>
      </c>
      <c r="C1806" s="27">
        <v>1992</v>
      </c>
      <c r="D1806" s="13" t="s">
        <v>8318</v>
      </c>
      <c r="E1806" s="27">
        <v>27</v>
      </c>
      <c r="F1806" s="27">
        <v>3</v>
      </c>
      <c r="G1806" s="43">
        <v>18765.88</v>
      </c>
      <c r="H1806" s="27" t="s">
        <v>8314</v>
      </c>
      <c r="I1806" s="27" t="s">
        <v>8310</v>
      </c>
      <c r="J1806" s="27" t="s">
        <v>8317</v>
      </c>
      <c r="K1806" s="13" t="str">
        <f t="shared" si="168"/>
        <v>Dec</v>
      </c>
      <c r="L1806" s="27">
        <f t="shared" si="169"/>
        <v>1992</v>
      </c>
      <c r="M1806" s="27" t="str">
        <f t="shared" si="170"/>
        <v>tier - 1</v>
      </c>
      <c r="N1806" s="27" t="str">
        <f t="shared" si="171"/>
        <v>tier - 2</v>
      </c>
      <c r="O1806" s="44" t="str">
        <f t="shared" si="172"/>
        <v>27-Dec-1992</v>
      </c>
      <c r="P1806" s="29">
        <f t="shared" si="173"/>
        <v>31</v>
      </c>
    </row>
    <row r="1807" spans="2:16" ht="15.75" customHeight="1" x14ac:dyDescent="0.3">
      <c r="B1807" s="12" t="s">
        <v>2017</v>
      </c>
      <c r="C1807" s="27">
        <v>1979</v>
      </c>
      <c r="D1807" s="13" t="s">
        <v>8313</v>
      </c>
      <c r="E1807" s="27">
        <v>19</v>
      </c>
      <c r="F1807" s="27">
        <v>2</v>
      </c>
      <c r="G1807" s="43">
        <v>18767.740000000002</v>
      </c>
      <c r="H1807" s="27" t="s">
        <v>8314</v>
      </c>
      <c r="I1807" s="27" t="s">
        <v>8314</v>
      </c>
      <c r="J1807" s="27" t="s">
        <v>8312</v>
      </c>
      <c r="K1807" s="13" t="str">
        <f t="shared" si="168"/>
        <v>Nov</v>
      </c>
      <c r="L1807" s="27">
        <f t="shared" si="169"/>
        <v>1979</v>
      </c>
      <c r="M1807" s="27" t="str">
        <f t="shared" si="170"/>
        <v>tier - 1</v>
      </c>
      <c r="N1807" s="27" t="str">
        <f t="shared" si="171"/>
        <v>tier - 1</v>
      </c>
      <c r="O1807" s="44" t="str">
        <f t="shared" si="172"/>
        <v>19-Nov-1979</v>
      </c>
      <c r="P1807" s="29">
        <f t="shared" si="173"/>
        <v>44</v>
      </c>
    </row>
    <row r="1808" spans="2:16" ht="15.75" customHeight="1" x14ac:dyDescent="0.3">
      <c r="B1808" s="12" t="s">
        <v>2013</v>
      </c>
      <c r="C1808" s="27">
        <v>1995</v>
      </c>
      <c r="D1808" s="13" t="s">
        <v>8313</v>
      </c>
      <c r="E1808" s="27">
        <v>28</v>
      </c>
      <c r="F1808" s="27">
        <v>3</v>
      </c>
      <c r="G1808" s="43">
        <v>18804.75</v>
      </c>
      <c r="H1808" s="27" t="s">
        <v>8314</v>
      </c>
      <c r="I1808" s="27" t="s">
        <v>8314</v>
      </c>
      <c r="J1808" s="27" t="s">
        <v>8317</v>
      </c>
      <c r="K1808" s="13" t="str">
        <f t="shared" si="168"/>
        <v>Nov</v>
      </c>
      <c r="L1808" s="27">
        <f t="shared" si="169"/>
        <v>1995</v>
      </c>
      <c r="M1808" s="27" t="str">
        <f t="shared" si="170"/>
        <v>tier - 1</v>
      </c>
      <c r="N1808" s="27" t="str">
        <f t="shared" si="171"/>
        <v>tier - 1</v>
      </c>
      <c r="O1808" s="44" t="str">
        <f t="shared" si="172"/>
        <v>28-Nov-1995</v>
      </c>
      <c r="P1808" s="29">
        <f t="shared" si="173"/>
        <v>28</v>
      </c>
    </row>
    <row r="1809" spans="2:16" ht="15.75" customHeight="1" x14ac:dyDescent="0.3">
      <c r="B1809" s="12" t="s">
        <v>2009</v>
      </c>
      <c r="C1809" s="27">
        <v>1979</v>
      </c>
      <c r="D1809" s="13" t="s">
        <v>8320</v>
      </c>
      <c r="E1809" s="27">
        <v>15</v>
      </c>
      <c r="F1809" s="27">
        <v>2</v>
      </c>
      <c r="G1809" s="43">
        <v>18806.150000000001</v>
      </c>
      <c r="H1809" s="27" t="s">
        <v>8314</v>
      </c>
      <c r="I1809" s="27" t="s">
        <v>8310</v>
      </c>
      <c r="J1809" s="27" t="s">
        <v>8312</v>
      </c>
      <c r="K1809" s="13" t="str">
        <f t="shared" si="168"/>
        <v>Oct</v>
      </c>
      <c r="L1809" s="27">
        <f t="shared" si="169"/>
        <v>1979</v>
      </c>
      <c r="M1809" s="27" t="str">
        <f t="shared" si="170"/>
        <v>tier - 1</v>
      </c>
      <c r="N1809" s="27" t="str">
        <f t="shared" si="171"/>
        <v>tier - 2</v>
      </c>
      <c r="O1809" s="44" t="str">
        <f t="shared" si="172"/>
        <v>15-Oct-1979</v>
      </c>
      <c r="P1809" s="29">
        <f t="shared" si="173"/>
        <v>44</v>
      </c>
    </row>
    <row r="1810" spans="2:16" ht="15.75" customHeight="1" x14ac:dyDescent="0.3">
      <c r="B1810" s="12" t="s">
        <v>2006</v>
      </c>
      <c r="C1810" s="27">
        <v>1962</v>
      </c>
      <c r="D1810" s="13" t="s">
        <v>8318</v>
      </c>
      <c r="E1810" s="27">
        <v>18</v>
      </c>
      <c r="F1810" s="27">
        <v>0</v>
      </c>
      <c r="G1810" s="43">
        <v>18815.53</v>
      </c>
      <c r="H1810" s="27" t="s">
        <v>8314</v>
      </c>
      <c r="I1810" s="27" t="s">
        <v>8314</v>
      </c>
      <c r="J1810" s="27" t="s">
        <v>8330</v>
      </c>
      <c r="K1810" s="13" t="str">
        <f t="shared" si="168"/>
        <v>Dec</v>
      </c>
      <c r="L1810" s="27">
        <f t="shared" si="169"/>
        <v>1962</v>
      </c>
      <c r="M1810" s="27" t="str">
        <f t="shared" si="170"/>
        <v>tier - 1</v>
      </c>
      <c r="N1810" s="27" t="str">
        <f t="shared" si="171"/>
        <v>tier - 1</v>
      </c>
      <c r="O1810" s="44" t="str">
        <f t="shared" si="172"/>
        <v>18-Dec-1962</v>
      </c>
      <c r="P1810" s="29">
        <f t="shared" si="173"/>
        <v>61</v>
      </c>
    </row>
    <row r="1811" spans="2:16" ht="15.75" customHeight="1" x14ac:dyDescent="0.3">
      <c r="B1811" s="12" t="s">
        <v>2003</v>
      </c>
      <c r="C1811" s="27">
        <v>2003</v>
      </c>
      <c r="D1811" s="13" t="s">
        <v>8309</v>
      </c>
      <c r="E1811" s="27">
        <v>24</v>
      </c>
      <c r="F1811" s="27">
        <v>3</v>
      </c>
      <c r="G1811" s="43">
        <v>18838.7</v>
      </c>
      <c r="H1811" s="27" t="s">
        <v>8314</v>
      </c>
      <c r="I1811" s="27" t="s">
        <v>8311</v>
      </c>
      <c r="J1811" s="27" t="s">
        <v>8317</v>
      </c>
      <c r="K1811" s="13" t="str">
        <f t="shared" si="168"/>
        <v>Jul</v>
      </c>
      <c r="L1811" s="27">
        <f t="shared" si="169"/>
        <v>2003</v>
      </c>
      <c r="M1811" s="27" t="str">
        <f t="shared" si="170"/>
        <v>tier - 1</v>
      </c>
      <c r="N1811" s="27" t="str">
        <f t="shared" si="171"/>
        <v>tier - 3</v>
      </c>
      <c r="O1811" s="44" t="str">
        <f t="shared" si="172"/>
        <v>24-Jul-2003</v>
      </c>
      <c r="P1811" s="29">
        <f t="shared" si="173"/>
        <v>20</v>
      </c>
    </row>
    <row r="1812" spans="2:16" ht="15.75" customHeight="1" x14ac:dyDescent="0.3">
      <c r="B1812" s="12" t="s">
        <v>1999</v>
      </c>
      <c r="C1812" s="27">
        <v>1963</v>
      </c>
      <c r="D1812" s="13" t="s">
        <v>8318</v>
      </c>
      <c r="E1812" s="27">
        <v>6</v>
      </c>
      <c r="F1812" s="27">
        <v>0</v>
      </c>
      <c r="G1812" s="43">
        <v>18883.330000000002</v>
      </c>
      <c r="H1812" s="27" t="s">
        <v>8314</v>
      </c>
      <c r="I1812" s="27" t="s">
        <v>8314</v>
      </c>
      <c r="J1812" s="27" t="s">
        <v>8335</v>
      </c>
      <c r="K1812" s="13" t="str">
        <f t="shared" si="168"/>
        <v>Dec</v>
      </c>
      <c r="L1812" s="27">
        <f t="shared" si="169"/>
        <v>1963</v>
      </c>
      <c r="M1812" s="27" t="str">
        <f t="shared" si="170"/>
        <v>tier - 1</v>
      </c>
      <c r="N1812" s="27" t="str">
        <f t="shared" si="171"/>
        <v>tier - 1</v>
      </c>
      <c r="O1812" s="44" t="str">
        <f t="shared" si="172"/>
        <v>6-Dec-1963</v>
      </c>
      <c r="P1812" s="29">
        <f t="shared" si="173"/>
        <v>60</v>
      </c>
    </row>
    <row r="1813" spans="2:16" ht="15.75" customHeight="1" x14ac:dyDescent="0.3">
      <c r="B1813" s="12" t="s">
        <v>1996</v>
      </c>
      <c r="C1813" s="27">
        <v>1995</v>
      </c>
      <c r="D1813" s="13" t="s">
        <v>8316</v>
      </c>
      <c r="E1813" s="27">
        <v>27</v>
      </c>
      <c r="F1813" s="27">
        <v>1</v>
      </c>
      <c r="G1813" s="43">
        <v>18903.490000000002</v>
      </c>
      <c r="H1813" s="27" t="s">
        <v>8314</v>
      </c>
      <c r="I1813" s="27" t="s">
        <v>8310</v>
      </c>
      <c r="J1813" s="27" t="s">
        <v>8329</v>
      </c>
      <c r="K1813" s="13" t="str">
        <f t="shared" si="168"/>
        <v>Sep</v>
      </c>
      <c r="L1813" s="27">
        <f t="shared" si="169"/>
        <v>1995</v>
      </c>
      <c r="M1813" s="27" t="str">
        <f t="shared" si="170"/>
        <v>tier - 1</v>
      </c>
      <c r="N1813" s="27" t="str">
        <f t="shared" si="171"/>
        <v>tier - 2</v>
      </c>
      <c r="O1813" s="44" t="str">
        <f t="shared" si="172"/>
        <v>27-Sep-1995</v>
      </c>
      <c r="P1813" s="29">
        <f t="shared" si="173"/>
        <v>28</v>
      </c>
    </row>
    <row r="1814" spans="2:16" ht="15.75" customHeight="1" x14ac:dyDescent="0.3">
      <c r="B1814" s="12" t="s">
        <v>1992</v>
      </c>
      <c r="C1814" s="27">
        <v>1969</v>
      </c>
      <c r="D1814" s="13" t="s">
        <v>8319</v>
      </c>
      <c r="E1814" s="27">
        <v>3</v>
      </c>
      <c r="F1814" s="27">
        <v>0</v>
      </c>
      <c r="G1814" s="43">
        <v>18932.810000000001</v>
      </c>
      <c r="H1814" s="27" t="s">
        <v>8314</v>
      </c>
      <c r="I1814" s="27" t="s">
        <v>8311</v>
      </c>
      <c r="J1814" s="27" t="s">
        <v>8317</v>
      </c>
      <c r="K1814" s="13" t="str">
        <f t="shared" si="168"/>
        <v>Aug</v>
      </c>
      <c r="L1814" s="27">
        <f t="shared" si="169"/>
        <v>1969</v>
      </c>
      <c r="M1814" s="27" t="str">
        <f t="shared" si="170"/>
        <v>tier - 1</v>
      </c>
      <c r="N1814" s="27" t="str">
        <f t="shared" si="171"/>
        <v>tier - 3</v>
      </c>
      <c r="O1814" s="44" t="str">
        <f t="shared" si="172"/>
        <v>3-Aug-1969</v>
      </c>
      <c r="P1814" s="29">
        <f t="shared" si="173"/>
        <v>54</v>
      </c>
    </row>
    <row r="1815" spans="2:16" ht="15.75" customHeight="1" x14ac:dyDescent="0.3">
      <c r="B1815" s="12" t="s">
        <v>1988</v>
      </c>
      <c r="C1815" s="27">
        <v>1963</v>
      </c>
      <c r="D1815" s="13" t="s">
        <v>8320</v>
      </c>
      <c r="E1815" s="27">
        <v>20</v>
      </c>
      <c r="F1815" s="27">
        <v>0</v>
      </c>
      <c r="G1815" s="43">
        <v>18954.560000000001</v>
      </c>
      <c r="H1815" s="27" t="s">
        <v>8314</v>
      </c>
      <c r="I1815" s="27" t="s">
        <v>8314</v>
      </c>
      <c r="J1815" s="27" t="s">
        <v>8335</v>
      </c>
      <c r="K1815" s="13" t="str">
        <f t="shared" si="168"/>
        <v>Oct</v>
      </c>
      <c r="L1815" s="27">
        <f t="shared" si="169"/>
        <v>1963</v>
      </c>
      <c r="M1815" s="27" t="str">
        <f t="shared" si="170"/>
        <v>tier - 1</v>
      </c>
      <c r="N1815" s="27" t="str">
        <f t="shared" si="171"/>
        <v>tier - 1</v>
      </c>
      <c r="O1815" s="44" t="str">
        <f t="shared" si="172"/>
        <v>20-Oct-1963</v>
      </c>
      <c r="P1815" s="29">
        <f t="shared" si="173"/>
        <v>60</v>
      </c>
    </row>
    <row r="1816" spans="2:16" ht="15.75" customHeight="1" x14ac:dyDescent="0.3">
      <c r="B1816" s="12" t="s">
        <v>1984</v>
      </c>
      <c r="C1816" s="27">
        <v>1998</v>
      </c>
      <c r="D1816" s="13" t="s">
        <v>8319</v>
      </c>
      <c r="E1816" s="27">
        <v>6</v>
      </c>
      <c r="F1816" s="27">
        <v>0</v>
      </c>
      <c r="G1816" s="43">
        <v>18955.22</v>
      </c>
      <c r="H1816" s="27" t="s">
        <v>8314</v>
      </c>
      <c r="I1816" s="27" t="s">
        <v>8311</v>
      </c>
      <c r="J1816" s="27" t="s">
        <v>8321</v>
      </c>
      <c r="K1816" s="13" t="str">
        <f t="shared" si="168"/>
        <v>Aug</v>
      </c>
      <c r="L1816" s="27">
        <f t="shared" si="169"/>
        <v>1998</v>
      </c>
      <c r="M1816" s="27" t="str">
        <f t="shared" si="170"/>
        <v>tier - 1</v>
      </c>
      <c r="N1816" s="27" t="str">
        <f t="shared" si="171"/>
        <v>tier - 3</v>
      </c>
      <c r="O1816" s="44" t="str">
        <f t="shared" si="172"/>
        <v>6-Aug-1998</v>
      </c>
      <c r="P1816" s="29">
        <f t="shared" si="173"/>
        <v>25</v>
      </c>
    </row>
    <row r="1817" spans="2:16" ht="15.75" customHeight="1" x14ac:dyDescent="0.3">
      <c r="B1817" s="12" t="s">
        <v>1981</v>
      </c>
      <c r="C1817" s="27">
        <v>1992</v>
      </c>
      <c r="D1817" s="13" t="s">
        <v>8313</v>
      </c>
      <c r="E1817" s="27">
        <v>30</v>
      </c>
      <c r="F1817" s="27">
        <v>1</v>
      </c>
      <c r="G1817" s="43">
        <v>18963.169999999998</v>
      </c>
      <c r="H1817" s="27" t="s">
        <v>8314</v>
      </c>
      <c r="I1817" s="27" t="s">
        <v>8314</v>
      </c>
      <c r="J1817" s="27" t="s">
        <v>8312</v>
      </c>
      <c r="K1817" s="13" t="str">
        <f t="shared" si="168"/>
        <v>Nov</v>
      </c>
      <c r="L1817" s="27">
        <f t="shared" si="169"/>
        <v>1992</v>
      </c>
      <c r="M1817" s="27" t="str">
        <f t="shared" si="170"/>
        <v>tier - 1</v>
      </c>
      <c r="N1817" s="27" t="str">
        <f t="shared" si="171"/>
        <v>tier - 1</v>
      </c>
      <c r="O1817" s="44" t="str">
        <f t="shared" si="172"/>
        <v>30-Nov-1992</v>
      </c>
      <c r="P1817" s="29">
        <f t="shared" si="173"/>
        <v>31</v>
      </c>
    </row>
    <row r="1818" spans="2:16" ht="15.75" customHeight="1" x14ac:dyDescent="0.3">
      <c r="B1818" s="12" t="s">
        <v>1977</v>
      </c>
      <c r="C1818" s="27">
        <v>1988</v>
      </c>
      <c r="D1818" s="13" t="s">
        <v>8320</v>
      </c>
      <c r="E1818" s="27">
        <v>24</v>
      </c>
      <c r="F1818" s="27">
        <v>2</v>
      </c>
      <c r="G1818" s="43">
        <v>18972.5</v>
      </c>
      <c r="H1818" s="27" t="s">
        <v>8314</v>
      </c>
      <c r="I1818" s="27" t="s">
        <v>8311</v>
      </c>
      <c r="J1818" s="27" t="s">
        <v>8312</v>
      </c>
      <c r="K1818" s="13" t="str">
        <f t="shared" si="168"/>
        <v>Oct</v>
      </c>
      <c r="L1818" s="27">
        <f t="shared" si="169"/>
        <v>1988</v>
      </c>
      <c r="M1818" s="27" t="str">
        <f t="shared" si="170"/>
        <v>tier - 1</v>
      </c>
      <c r="N1818" s="27" t="str">
        <f t="shared" si="171"/>
        <v>tier - 3</v>
      </c>
      <c r="O1818" s="44" t="str">
        <f t="shared" si="172"/>
        <v>24-Oct-1988</v>
      </c>
      <c r="P1818" s="29">
        <f t="shared" si="173"/>
        <v>35</v>
      </c>
    </row>
    <row r="1819" spans="2:16" ht="15.75" customHeight="1" x14ac:dyDescent="0.3">
      <c r="B1819" s="12" t="s">
        <v>1973</v>
      </c>
      <c r="C1819" s="27">
        <v>1983</v>
      </c>
      <c r="D1819" s="13" t="s">
        <v>8318</v>
      </c>
      <c r="E1819" s="27">
        <v>19</v>
      </c>
      <c r="F1819" s="27">
        <v>5</v>
      </c>
      <c r="G1819" s="43">
        <v>19023.259999999998</v>
      </c>
      <c r="H1819" s="27" t="s">
        <v>8314</v>
      </c>
      <c r="I1819" s="27" t="s">
        <v>8311</v>
      </c>
      <c r="J1819" s="27" t="s">
        <v>8321</v>
      </c>
      <c r="K1819" s="13" t="str">
        <f t="shared" si="168"/>
        <v>Dec</v>
      </c>
      <c r="L1819" s="27">
        <f t="shared" si="169"/>
        <v>1983</v>
      </c>
      <c r="M1819" s="27" t="str">
        <f t="shared" si="170"/>
        <v>tier - 1</v>
      </c>
      <c r="N1819" s="27" t="str">
        <f t="shared" si="171"/>
        <v>tier - 3</v>
      </c>
      <c r="O1819" s="44" t="str">
        <f t="shared" si="172"/>
        <v>19-Dec-1983</v>
      </c>
      <c r="P1819" s="29">
        <f t="shared" si="173"/>
        <v>40</v>
      </c>
    </row>
    <row r="1820" spans="2:16" ht="15.75" customHeight="1" x14ac:dyDescent="0.3">
      <c r="B1820" s="12" t="s">
        <v>1970</v>
      </c>
      <c r="C1820" s="27">
        <v>1989</v>
      </c>
      <c r="D1820" s="13" t="s">
        <v>8315</v>
      </c>
      <c r="E1820" s="27">
        <v>5</v>
      </c>
      <c r="F1820" s="27">
        <v>1</v>
      </c>
      <c r="G1820" s="43">
        <v>19040.88</v>
      </c>
      <c r="H1820" s="27" t="s">
        <v>8314</v>
      </c>
      <c r="I1820" s="27" t="s">
        <v>8311</v>
      </c>
      <c r="J1820" s="27" t="s">
        <v>8321</v>
      </c>
      <c r="K1820" s="13" t="str">
        <f t="shared" si="168"/>
        <v>Jun</v>
      </c>
      <c r="L1820" s="27">
        <f t="shared" si="169"/>
        <v>1989</v>
      </c>
      <c r="M1820" s="27" t="str">
        <f t="shared" si="170"/>
        <v>tier - 1</v>
      </c>
      <c r="N1820" s="27" t="str">
        <f t="shared" si="171"/>
        <v>tier - 3</v>
      </c>
      <c r="O1820" s="44" t="str">
        <f t="shared" si="172"/>
        <v>5-Jun-1989</v>
      </c>
      <c r="P1820" s="29">
        <f t="shared" si="173"/>
        <v>34</v>
      </c>
    </row>
    <row r="1821" spans="2:16" ht="15.75" customHeight="1" x14ac:dyDescent="0.3">
      <c r="B1821" s="12" t="s">
        <v>1967</v>
      </c>
      <c r="C1821" s="27">
        <v>1993</v>
      </c>
      <c r="D1821" s="13" t="s">
        <v>8316</v>
      </c>
      <c r="E1821" s="27">
        <v>28</v>
      </c>
      <c r="F1821" s="27">
        <v>1</v>
      </c>
      <c r="G1821" s="43">
        <v>19107.78</v>
      </c>
      <c r="H1821" s="27" t="s">
        <v>8314</v>
      </c>
      <c r="I1821" s="27" t="s">
        <v>8310</v>
      </c>
      <c r="J1821" s="27" t="s">
        <v>8312</v>
      </c>
      <c r="K1821" s="13" t="str">
        <f t="shared" si="168"/>
        <v>Sep</v>
      </c>
      <c r="L1821" s="27">
        <f t="shared" si="169"/>
        <v>1993</v>
      </c>
      <c r="M1821" s="27" t="str">
        <f t="shared" si="170"/>
        <v>tier - 1</v>
      </c>
      <c r="N1821" s="27" t="str">
        <f t="shared" si="171"/>
        <v>tier - 2</v>
      </c>
      <c r="O1821" s="44" t="str">
        <f t="shared" si="172"/>
        <v>28-Sep-1993</v>
      </c>
      <c r="P1821" s="29">
        <f t="shared" si="173"/>
        <v>30</v>
      </c>
    </row>
    <row r="1822" spans="2:16" ht="15.75" customHeight="1" x14ac:dyDescent="0.3">
      <c r="B1822" s="12" t="s">
        <v>1964</v>
      </c>
      <c r="C1822" s="27">
        <v>1979</v>
      </c>
      <c r="D1822" s="13" t="s">
        <v>8309</v>
      </c>
      <c r="E1822" s="27">
        <v>2</v>
      </c>
      <c r="F1822" s="27">
        <v>2</v>
      </c>
      <c r="G1822" s="43">
        <v>19144.580000000002</v>
      </c>
      <c r="H1822" s="27" t="s">
        <v>8314</v>
      </c>
      <c r="I1822" s="27" t="s">
        <v>8314</v>
      </c>
      <c r="J1822" s="27" t="s">
        <v>8329</v>
      </c>
      <c r="K1822" s="13" t="str">
        <f t="shared" si="168"/>
        <v>Jul</v>
      </c>
      <c r="L1822" s="27">
        <f t="shared" si="169"/>
        <v>1979</v>
      </c>
      <c r="M1822" s="27" t="str">
        <f t="shared" si="170"/>
        <v>tier - 1</v>
      </c>
      <c r="N1822" s="27" t="str">
        <f t="shared" si="171"/>
        <v>tier - 1</v>
      </c>
      <c r="O1822" s="44" t="str">
        <f t="shared" si="172"/>
        <v>2-Jul-1979</v>
      </c>
      <c r="P1822" s="29">
        <f t="shared" si="173"/>
        <v>44</v>
      </c>
    </row>
    <row r="1823" spans="2:16" ht="15.75" customHeight="1" x14ac:dyDescent="0.3">
      <c r="B1823" s="12" t="s">
        <v>1961</v>
      </c>
      <c r="C1823" s="27">
        <v>1991</v>
      </c>
      <c r="D1823" s="13" t="s">
        <v>8316</v>
      </c>
      <c r="E1823" s="27">
        <v>16</v>
      </c>
      <c r="F1823" s="27">
        <v>3</v>
      </c>
      <c r="G1823" s="43">
        <v>19199.939999999999</v>
      </c>
      <c r="H1823" s="27" t="s">
        <v>8314</v>
      </c>
      <c r="I1823" s="27" t="s">
        <v>8311</v>
      </c>
      <c r="J1823" s="27" t="s">
        <v>8321</v>
      </c>
      <c r="K1823" s="13" t="str">
        <f t="shared" si="168"/>
        <v>Sep</v>
      </c>
      <c r="L1823" s="27">
        <f t="shared" si="169"/>
        <v>1991</v>
      </c>
      <c r="M1823" s="27" t="str">
        <f t="shared" si="170"/>
        <v>tier - 1</v>
      </c>
      <c r="N1823" s="27" t="str">
        <f t="shared" si="171"/>
        <v>tier - 3</v>
      </c>
      <c r="O1823" s="44" t="str">
        <f t="shared" si="172"/>
        <v>16-Sep-1991</v>
      </c>
      <c r="P1823" s="29">
        <f t="shared" si="173"/>
        <v>32</v>
      </c>
    </row>
    <row r="1824" spans="2:16" ht="15.75" customHeight="1" x14ac:dyDescent="0.3">
      <c r="B1824" s="12" t="s">
        <v>1957</v>
      </c>
      <c r="C1824" s="27">
        <v>1985</v>
      </c>
      <c r="D1824" s="13" t="s">
        <v>8318</v>
      </c>
      <c r="E1824" s="27">
        <v>28</v>
      </c>
      <c r="F1824" s="27">
        <v>0</v>
      </c>
      <c r="G1824" s="43">
        <v>19214.71</v>
      </c>
      <c r="H1824" s="27" t="s">
        <v>8314</v>
      </c>
      <c r="I1824" s="27" t="s">
        <v>8311</v>
      </c>
      <c r="J1824" s="27" t="s">
        <v>8312</v>
      </c>
      <c r="K1824" s="13" t="str">
        <f t="shared" si="168"/>
        <v>Dec</v>
      </c>
      <c r="L1824" s="27">
        <f t="shared" si="169"/>
        <v>1985</v>
      </c>
      <c r="M1824" s="27" t="str">
        <f t="shared" si="170"/>
        <v>tier - 1</v>
      </c>
      <c r="N1824" s="27" t="str">
        <f t="shared" si="171"/>
        <v>tier - 3</v>
      </c>
      <c r="O1824" s="44" t="str">
        <f t="shared" si="172"/>
        <v>28-Dec-1985</v>
      </c>
      <c r="P1824" s="29">
        <f t="shared" si="173"/>
        <v>38</v>
      </c>
    </row>
    <row r="1825" spans="2:16" ht="15.75" customHeight="1" x14ac:dyDescent="0.3">
      <c r="B1825" s="12" t="s">
        <v>1953</v>
      </c>
      <c r="C1825" s="27">
        <v>1967</v>
      </c>
      <c r="D1825" s="13" t="s">
        <v>8309</v>
      </c>
      <c r="E1825" s="27">
        <v>29</v>
      </c>
      <c r="F1825" s="27">
        <v>0</v>
      </c>
      <c r="G1825" s="43">
        <v>19259.96</v>
      </c>
      <c r="H1825" s="27" t="s">
        <v>8314</v>
      </c>
      <c r="I1825" s="27" t="s">
        <v>8314</v>
      </c>
      <c r="J1825" s="27" t="s">
        <v>8317</v>
      </c>
      <c r="K1825" s="13" t="str">
        <f t="shared" si="168"/>
        <v>Jul</v>
      </c>
      <c r="L1825" s="27">
        <f t="shared" si="169"/>
        <v>1967</v>
      </c>
      <c r="M1825" s="27" t="str">
        <f t="shared" si="170"/>
        <v>tier - 1</v>
      </c>
      <c r="N1825" s="27" t="str">
        <f t="shared" si="171"/>
        <v>tier - 1</v>
      </c>
      <c r="O1825" s="44" t="str">
        <f t="shared" si="172"/>
        <v>29-Jul-1967</v>
      </c>
      <c r="P1825" s="29">
        <f t="shared" si="173"/>
        <v>56</v>
      </c>
    </row>
    <row r="1826" spans="2:16" ht="15.75" customHeight="1" x14ac:dyDescent="0.3">
      <c r="B1826" s="12" t="s">
        <v>1949</v>
      </c>
      <c r="C1826" s="27">
        <v>1966</v>
      </c>
      <c r="D1826" s="13" t="s">
        <v>8313</v>
      </c>
      <c r="E1826" s="27">
        <v>15</v>
      </c>
      <c r="F1826" s="27">
        <v>0</v>
      </c>
      <c r="G1826" s="43">
        <v>19321.060000000001</v>
      </c>
      <c r="H1826" s="27" t="s">
        <v>8314</v>
      </c>
      <c r="I1826" s="27" t="s">
        <v>8314</v>
      </c>
      <c r="J1826" s="27" t="s">
        <v>8317</v>
      </c>
      <c r="K1826" s="13" t="str">
        <f t="shared" si="168"/>
        <v>Nov</v>
      </c>
      <c r="L1826" s="27">
        <f t="shared" si="169"/>
        <v>1966</v>
      </c>
      <c r="M1826" s="27" t="str">
        <f t="shared" si="170"/>
        <v>tier - 1</v>
      </c>
      <c r="N1826" s="27" t="str">
        <f t="shared" si="171"/>
        <v>tier - 1</v>
      </c>
      <c r="O1826" s="44" t="str">
        <f t="shared" si="172"/>
        <v>15-Nov-1966</v>
      </c>
      <c r="P1826" s="29">
        <f t="shared" si="173"/>
        <v>57</v>
      </c>
    </row>
    <row r="1827" spans="2:16" ht="15.75" customHeight="1" x14ac:dyDescent="0.3">
      <c r="B1827" s="12" t="s">
        <v>1946</v>
      </c>
      <c r="C1827" s="27">
        <v>1991</v>
      </c>
      <c r="D1827" s="13" t="s">
        <v>8319</v>
      </c>
      <c r="E1827" s="27">
        <v>24</v>
      </c>
      <c r="F1827" s="27">
        <v>0</v>
      </c>
      <c r="G1827" s="43">
        <v>19350.37</v>
      </c>
      <c r="H1827" s="27" t="s">
        <v>8314</v>
      </c>
      <c r="I1827" s="27" t="s">
        <v>8311</v>
      </c>
      <c r="J1827" s="27" t="s">
        <v>8312</v>
      </c>
      <c r="K1827" s="13" t="str">
        <f t="shared" si="168"/>
        <v>Aug</v>
      </c>
      <c r="L1827" s="27">
        <f t="shared" si="169"/>
        <v>1991</v>
      </c>
      <c r="M1827" s="27" t="str">
        <f t="shared" si="170"/>
        <v>tier - 1</v>
      </c>
      <c r="N1827" s="27" t="str">
        <f t="shared" si="171"/>
        <v>tier - 3</v>
      </c>
      <c r="O1827" s="44" t="str">
        <f t="shared" si="172"/>
        <v>24-Aug-1991</v>
      </c>
      <c r="P1827" s="29">
        <f t="shared" si="173"/>
        <v>32</v>
      </c>
    </row>
    <row r="1828" spans="2:16" ht="15.75" customHeight="1" x14ac:dyDescent="0.3">
      <c r="B1828" s="12" t="s">
        <v>1943</v>
      </c>
      <c r="C1828" s="27">
        <v>1987</v>
      </c>
      <c r="D1828" s="13" t="s">
        <v>8315</v>
      </c>
      <c r="E1828" s="27">
        <v>30</v>
      </c>
      <c r="F1828" s="27">
        <v>3</v>
      </c>
      <c r="G1828" s="43">
        <v>19362</v>
      </c>
      <c r="H1828" s="27" t="s">
        <v>8314</v>
      </c>
      <c r="I1828" s="27" t="s">
        <v>8311</v>
      </c>
      <c r="J1828" s="27" t="s">
        <v>8312</v>
      </c>
      <c r="K1828" s="13" t="str">
        <f t="shared" si="168"/>
        <v>Jun</v>
      </c>
      <c r="L1828" s="27">
        <f t="shared" si="169"/>
        <v>1987</v>
      </c>
      <c r="M1828" s="27" t="str">
        <f t="shared" si="170"/>
        <v>tier - 1</v>
      </c>
      <c r="N1828" s="27" t="str">
        <f t="shared" si="171"/>
        <v>tier - 3</v>
      </c>
      <c r="O1828" s="44" t="str">
        <f t="shared" si="172"/>
        <v>30-Jun-1987</v>
      </c>
      <c r="P1828" s="29">
        <f t="shared" si="173"/>
        <v>36</v>
      </c>
    </row>
    <row r="1829" spans="2:16" ht="15.75" customHeight="1" x14ac:dyDescent="0.3">
      <c r="B1829" s="12" t="s">
        <v>1939</v>
      </c>
      <c r="C1829" s="27">
        <v>1993</v>
      </c>
      <c r="D1829" s="13" t="s">
        <v>8316</v>
      </c>
      <c r="E1829" s="27">
        <v>6</v>
      </c>
      <c r="F1829" s="27">
        <v>2</v>
      </c>
      <c r="G1829" s="43">
        <v>19442.349999999999</v>
      </c>
      <c r="H1829" s="27" t="s">
        <v>8314</v>
      </c>
      <c r="I1829" s="27" t="s">
        <v>8311</v>
      </c>
      <c r="J1829" s="27" t="s">
        <v>8317</v>
      </c>
      <c r="K1829" s="13" t="str">
        <f t="shared" si="168"/>
        <v>Sep</v>
      </c>
      <c r="L1829" s="27">
        <f t="shared" si="169"/>
        <v>1993</v>
      </c>
      <c r="M1829" s="27" t="str">
        <f t="shared" si="170"/>
        <v>tier - 1</v>
      </c>
      <c r="N1829" s="27" t="str">
        <f t="shared" si="171"/>
        <v>tier - 3</v>
      </c>
      <c r="O1829" s="44" t="str">
        <f t="shared" si="172"/>
        <v>6-Sep-1993</v>
      </c>
      <c r="P1829" s="29">
        <f t="shared" si="173"/>
        <v>30</v>
      </c>
    </row>
    <row r="1830" spans="2:16" ht="15.75" customHeight="1" x14ac:dyDescent="0.3">
      <c r="B1830" s="12" t="s">
        <v>1935</v>
      </c>
      <c r="C1830" s="27">
        <v>1982</v>
      </c>
      <c r="D1830" s="13" t="s">
        <v>8318</v>
      </c>
      <c r="E1830" s="27">
        <v>15</v>
      </c>
      <c r="F1830" s="27">
        <v>2</v>
      </c>
      <c r="G1830" s="43">
        <v>19444.27</v>
      </c>
      <c r="H1830" s="27" t="s">
        <v>8314</v>
      </c>
      <c r="I1830" s="27" t="s">
        <v>8314</v>
      </c>
      <c r="J1830" s="27" t="s">
        <v>8312</v>
      </c>
      <c r="K1830" s="13" t="str">
        <f t="shared" si="168"/>
        <v>Dec</v>
      </c>
      <c r="L1830" s="27">
        <f t="shared" si="169"/>
        <v>1982</v>
      </c>
      <c r="M1830" s="27" t="str">
        <f t="shared" si="170"/>
        <v>tier - 1</v>
      </c>
      <c r="N1830" s="27" t="str">
        <f t="shared" si="171"/>
        <v>tier - 1</v>
      </c>
      <c r="O1830" s="44" t="str">
        <f t="shared" si="172"/>
        <v>15-Dec-1982</v>
      </c>
      <c r="P1830" s="29">
        <f t="shared" si="173"/>
        <v>41</v>
      </c>
    </row>
    <row r="1831" spans="2:16" ht="15.75" customHeight="1" x14ac:dyDescent="0.3">
      <c r="B1831" s="12" t="s">
        <v>1931</v>
      </c>
      <c r="C1831" s="27">
        <v>1987</v>
      </c>
      <c r="D1831" s="13" t="s">
        <v>8313</v>
      </c>
      <c r="E1831" s="27">
        <v>30</v>
      </c>
      <c r="F1831" s="27">
        <v>4</v>
      </c>
      <c r="G1831" s="43">
        <v>19496.72</v>
      </c>
      <c r="H1831" s="27" t="s">
        <v>8314</v>
      </c>
      <c r="I1831" s="27" t="s">
        <v>8311</v>
      </c>
      <c r="J1831" s="27" t="s">
        <v>8325</v>
      </c>
      <c r="K1831" s="13" t="str">
        <f t="shared" si="168"/>
        <v>Nov</v>
      </c>
      <c r="L1831" s="27">
        <f t="shared" si="169"/>
        <v>1987</v>
      </c>
      <c r="M1831" s="27" t="str">
        <f t="shared" si="170"/>
        <v>tier - 1</v>
      </c>
      <c r="N1831" s="27" t="str">
        <f t="shared" si="171"/>
        <v>tier - 3</v>
      </c>
      <c r="O1831" s="44" t="str">
        <f t="shared" si="172"/>
        <v>30-Nov-1987</v>
      </c>
      <c r="P1831" s="29">
        <f t="shared" si="173"/>
        <v>36</v>
      </c>
    </row>
    <row r="1832" spans="2:16" ht="15.75" customHeight="1" x14ac:dyDescent="0.3">
      <c r="B1832" s="12" t="s">
        <v>1927</v>
      </c>
      <c r="C1832" s="27">
        <v>1980</v>
      </c>
      <c r="D1832" s="13" t="s">
        <v>8313</v>
      </c>
      <c r="E1832" s="27">
        <v>8</v>
      </c>
      <c r="F1832" s="27">
        <v>0</v>
      </c>
      <c r="G1832" s="43">
        <v>19515.54</v>
      </c>
      <c r="H1832" s="27" t="s">
        <v>8314</v>
      </c>
      <c r="I1832" s="27" t="s">
        <v>8314</v>
      </c>
      <c r="J1832" s="27" t="s">
        <v>8312</v>
      </c>
      <c r="K1832" s="13" t="str">
        <f t="shared" si="168"/>
        <v>Nov</v>
      </c>
      <c r="L1832" s="27">
        <f t="shared" si="169"/>
        <v>1980</v>
      </c>
      <c r="M1832" s="27" t="str">
        <f t="shared" si="170"/>
        <v>tier - 1</v>
      </c>
      <c r="N1832" s="27" t="str">
        <f t="shared" si="171"/>
        <v>tier - 1</v>
      </c>
      <c r="O1832" s="44" t="str">
        <f t="shared" si="172"/>
        <v>8-Nov-1980</v>
      </c>
      <c r="P1832" s="29">
        <f t="shared" si="173"/>
        <v>43</v>
      </c>
    </row>
    <row r="1833" spans="2:16" ht="15.75" customHeight="1" x14ac:dyDescent="0.3">
      <c r="B1833" s="12" t="s">
        <v>1923</v>
      </c>
      <c r="C1833" s="27">
        <v>1992</v>
      </c>
      <c r="D1833" s="13" t="s">
        <v>8319</v>
      </c>
      <c r="E1833" s="27">
        <v>19</v>
      </c>
      <c r="F1833" s="27">
        <v>1</v>
      </c>
      <c r="G1833" s="43">
        <v>19521.97</v>
      </c>
      <c r="H1833" s="27" t="s">
        <v>8314</v>
      </c>
      <c r="I1833" s="27" t="s">
        <v>8310</v>
      </c>
      <c r="J1833" s="27" t="s">
        <v>8312</v>
      </c>
      <c r="K1833" s="13" t="str">
        <f t="shared" si="168"/>
        <v>Aug</v>
      </c>
      <c r="L1833" s="27">
        <f t="shared" si="169"/>
        <v>1992</v>
      </c>
      <c r="M1833" s="27" t="str">
        <f t="shared" si="170"/>
        <v>tier - 1</v>
      </c>
      <c r="N1833" s="27" t="str">
        <f t="shared" si="171"/>
        <v>tier - 2</v>
      </c>
      <c r="O1833" s="44" t="str">
        <f t="shared" si="172"/>
        <v>19-Aug-1992</v>
      </c>
      <c r="P1833" s="29">
        <f t="shared" si="173"/>
        <v>31</v>
      </c>
    </row>
    <row r="1834" spans="2:16" ht="15.75" customHeight="1" x14ac:dyDescent="0.3">
      <c r="B1834" s="12" t="s">
        <v>1920</v>
      </c>
      <c r="C1834" s="27">
        <v>1985</v>
      </c>
      <c r="D1834" s="13" t="s">
        <v>8316</v>
      </c>
      <c r="E1834" s="27">
        <v>17</v>
      </c>
      <c r="F1834" s="27">
        <v>0</v>
      </c>
      <c r="G1834" s="43">
        <v>19539.240000000002</v>
      </c>
      <c r="H1834" s="27" t="s">
        <v>8314</v>
      </c>
      <c r="I1834" s="27" t="s">
        <v>8314</v>
      </c>
      <c r="J1834" s="27" t="s">
        <v>8312</v>
      </c>
      <c r="K1834" s="13" t="str">
        <f t="shared" si="168"/>
        <v>Sep</v>
      </c>
      <c r="L1834" s="27">
        <f t="shared" si="169"/>
        <v>1985</v>
      </c>
      <c r="M1834" s="27" t="str">
        <f t="shared" si="170"/>
        <v>tier - 1</v>
      </c>
      <c r="N1834" s="27" t="str">
        <f t="shared" si="171"/>
        <v>tier - 1</v>
      </c>
      <c r="O1834" s="44" t="str">
        <f t="shared" si="172"/>
        <v>17-Sep-1985</v>
      </c>
      <c r="P1834" s="29">
        <f t="shared" si="173"/>
        <v>38</v>
      </c>
    </row>
    <row r="1835" spans="2:16" ht="15.75" customHeight="1" x14ac:dyDescent="0.3">
      <c r="B1835" s="12" t="s">
        <v>1916</v>
      </c>
      <c r="C1835" s="27">
        <v>1963</v>
      </c>
      <c r="D1835" s="13" t="s">
        <v>8309</v>
      </c>
      <c r="E1835" s="27">
        <v>14</v>
      </c>
      <c r="F1835" s="27">
        <v>0</v>
      </c>
      <c r="G1835" s="43">
        <v>19551.34</v>
      </c>
      <c r="H1835" s="27" t="s">
        <v>8314</v>
      </c>
      <c r="I1835" s="27" t="s">
        <v>8311</v>
      </c>
      <c r="J1835" s="27" t="s">
        <v>8317</v>
      </c>
      <c r="K1835" s="13" t="str">
        <f t="shared" si="168"/>
        <v>Jul</v>
      </c>
      <c r="L1835" s="27">
        <f t="shared" si="169"/>
        <v>1963</v>
      </c>
      <c r="M1835" s="27" t="str">
        <f t="shared" si="170"/>
        <v>tier - 1</v>
      </c>
      <c r="N1835" s="27" t="str">
        <f t="shared" si="171"/>
        <v>tier - 3</v>
      </c>
      <c r="O1835" s="44" t="str">
        <f t="shared" si="172"/>
        <v>14-Jul-1963</v>
      </c>
      <c r="P1835" s="29">
        <f t="shared" si="173"/>
        <v>60</v>
      </c>
    </row>
    <row r="1836" spans="2:16" ht="15.75" customHeight="1" x14ac:dyDescent="0.3">
      <c r="B1836" s="12" t="s">
        <v>1912</v>
      </c>
      <c r="C1836" s="27">
        <v>1978</v>
      </c>
      <c r="D1836" s="13" t="s">
        <v>8316</v>
      </c>
      <c r="E1836" s="27">
        <v>24</v>
      </c>
      <c r="F1836" s="27">
        <v>1</v>
      </c>
      <c r="G1836" s="43">
        <v>19594.810000000001</v>
      </c>
      <c r="H1836" s="27" t="s">
        <v>8314</v>
      </c>
      <c r="I1836" s="27" t="s">
        <v>8314</v>
      </c>
      <c r="J1836" s="27" t="s">
        <v>8329</v>
      </c>
      <c r="K1836" s="13" t="str">
        <f t="shared" si="168"/>
        <v>Sep</v>
      </c>
      <c r="L1836" s="27">
        <f t="shared" si="169"/>
        <v>1978</v>
      </c>
      <c r="M1836" s="27" t="str">
        <f t="shared" si="170"/>
        <v>tier - 1</v>
      </c>
      <c r="N1836" s="27" t="str">
        <f t="shared" si="171"/>
        <v>tier - 1</v>
      </c>
      <c r="O1836" s="44" t="str">
        <f t="shared" si="172"/>
        <v>24-Sep-1978</v>
      </c>
      <c r="P1836" s="29">
        <f t="shared" si="173"/>
        <v>45</v>
      </c>
    </row>
    <row r="1837" spans="2:16" ht="15.75" customHeight="1" x14ac:dyDescent="0.3">
      <c r="B1837" s="12" t="s">
        <v>1909</v>
      </c>
      <c r="C1837" s="27">
        <v>1994</v>
      </c>
      <c r="D1837" s="13" t="s">
        <v>8319</v>
      </c>
      <c r="E1837" s="27">
        <v>27</v>
      </c>
      <c r="F1837" s="27">
        <v>0</v>
      </c>
      <c r="G1837" s="43">
        <v>19673.34</v>
      </c>
      <c r="H1837" s="27" t="s">
        <v>8314</v>
      </c>
      <c r="I1837" s="27" t="s">
        <v>8310</v>
      </c>
      <c r="J1837" s="27" t="s">
        <v>8317</v>
      </c>
      <c r="K1837" s="13" t="str">
        <f t="shared" si="168"/>
        <v>Aug</v>
      </c>
      <c r="L1837" s="27">
        <f t="shared" si="169"/>
        <v>1994</v>
      </c>
      <c r="M1837" s="27" t="str">
        <f t="shared" si="170"/>
        <v>tier - 1</v>
      </c>
      <c r="N1837" s="27" t="str">
        <f t="shared" si="171"/>
        <v>tier - 2</v>
      </c>
      <c r="O1837" s="44" t="str">
        <f t="shared" si="172"/>
        <v>27-Aug-1994</v>
      </c>
      <c r="P1837" s="29">
        <f t="shared" si="173"/>
        <v>29</v>
      </c>
    </row>
    <row r="1838" spans="2:16" ht="15.75" customHeight="1" x14ac:dyDescent="0.3">
      <c r="B1838" s="12" t="s">
        <v>1905</v>
      </c>
      <c r="C1838" s="27">
        <v>1990</v>
      </c>
      <c r="D1838" s="13" t="s">
        <v>8319</v>
      </c>
      <c r="E1838" s="27">
        <v>8</v>
      </c>
      <c r="F1838" s="27">
        <v>1</v>
      </c>
      <c r="G1838" s="43">
        <v>19719.689999999999</v>
      </c>
      <c r="H1838" s="27" t="s">
        <v>8314</v>
      </c>
      <c r="I1838" s="27" t="s">
        <v>8310</v>
      </c>
      <c r="J1838" s="27" t="s">
        <v>8312</v>
      </c>
      <c r="K1838" s="13" t="str">
        <f t="shared" si="168"/>
        <v>Aug</v>
      </c>
      <c r="L1838" s="27">
        <f t="shared" si="169"/>
        <v>1990</v>
      </c>
      <c r="M1838" s="27" t="str">
        <f t="shared" si="170"/>
        <v>tier - 1</v>
      </c>
      <c r="N1838" s="27" t="str">
        <f t="shared" si="171"/>
        <v>tier - 2</v>
      </c>
      <c r="O1838" s="44" t="str">
        <f t="shared" si="172"/>
        <v>8-Aug-1990</v>
      </c>
      <c r="P1838" s="29">
        <f t="shared" si="173"/>
        <v>33</v>
      </c>
    </row>
    <row r="1839" spans="2:16" ht="15.75" customHeight="1" x14ac:dyDescent="0.3">
      <c r="B1839" s="12" t="s">
        <v>1902</v>
      </c>
      <c r="C1839" s="27">
        <v>1972</v>
      </c>
      <c r="D1839" s="13" t="s">
        <v>8315</v>
      </c>
      <c r="E1839" s="27">
        <v>14</v>
      </c>
      <c r="F1839" s="27">
        <v>3</v>
      </c>
      <c r="G1839" s="43">
        <v>19749.38</v>
      </c>
      <c r="H1839" s="27" t="s">
        <v>8314</v>
      </c>
      <c r="I1839" s="27" t="s">
        <v>8311</v>
      </c>
      <c r="J1839" s="27" t="s">
        <v>8312</v>
      </c>
      <c r="K1839" s="13" t="str">
        <f t="shared" si="168"/>
        <v>Jun</v>
      </c>
      <c r="L1839" s="27">
        <f t="shared" si="169"/>
        <v>1972</v>
      </c>
      <c r="M1839" s="27" t="str">
        <f t="shared" si="170"/>
        <v>tier - 1</v>
      </c>
      <c r="N1839" s="27" t="str">
        <f t="shared" si="171"/>
        <v>tier - 3</v>
      </c>
      <c r="O1839" s="44" t="str">
        <f t="shared" si="172"/>
        <v>14-Jun-1972</v>
      </c>
      <c r="P1839" s="29">
        <f t="shared" si="173"/>
        <v>51</v>
      </c>
    </row>
    <row r="1840" spans="2:16" ht="15.75" customHeight="1" x14ac:dyDescent="0.3">
      <c r="B1840" s="12" t="s">
        <v>1898</v>
      </c>
      <c r="C1840" s="27">
        <v>1979</v>
      </c>
      <c r="D1840" s="13" t="s">
        <v>8320</v>
      </c>
      <c r="E1840" s="27">
        <v>30</v>
      </c>
      <c r="F1840" s="27">
        <v>2</v>
      </c>
      <c r="G1840" s="43">
        <v>19798.05</v>
      </c>
      <c r="H1840" s="27" t="s">
        <v>8314</v>
      </c>
      <c r="I1840" s="27" t="s">
        <v>8314</v>
      </c>
      <c r="J1840" s="27" t="s">
        <v>8329</v>
      </c>
      <c r="K1840" s="13" t="str">
        <f t="shared" si="168"/>
        <v>Oct</v>
      </c>
      <c r="L1840" s="27">
        <f t="shared" si="169"/>
        <v>1979</v>
      </c>
      <c r="M1840" s="27" t="str">
        <f t="shared" si="170"/>
        <v>tier - 1</v>
      </c>
      <c r="N1840" s="27" t="str">
        <f t="shared" si="171"/>
        <v>tier - 1</v>
      </c>
      <c r="O1840" s="44" t="str">
        <f t="shared" si="172"/>
        <v>30-Oct-1979</v>
      </c>
      <c r="P1840" s="29">
        <f t="shared" si="173"/>
        <v>44</v>
      </c>
    </row>
    <row r="1841" spans="2:16" ht="15.75" customHeight="1" x14ac:dyDescent="0.3">
      <c r="B1841" s="12" t="s">
        <v>1895</v>
      </c>
      <c r="C1841" s="27">
        <v>1997</v>
      </c>
      <c r="D1841" s="13" t="s">
        <v>8320</v>
      </c>
      <c r="E1841" s="27">
        <v>18</v>
      </c>
      <c r="F1841" s="27">
        <v>3</v>
      </c>
      <c r="G1841" s="43">
        <v>19933.46</v>
      </c>
      <c r="H1841" s="27" t="s">
        <v>8314</v>
      </c>
      <c r="I1841" s="27" t="s">
        <v>8311</v>
      </c>
      <c r="J1841" s="27" t="s">
        <v>8321</v>
      </c>
      <c r="K1841" s="13" t="str">
        <f t="shared" si="168"/>
        <v>Oct</v>
      </c>
      <c r="L1841" s="27">
        <f t="shared" si="169"/>
        <v>1997</v>
      </c>
      <c r="M1841" s="27" t="str">
        <f t="shared" si="170"/>
        <v>tier - 1</v>
      </c>
      <c r="N1841" s="27" t="str">
        <f t="shared" si="171"/>
        <v>tier - 3</v>
      </c>
      <c r="O1841" s="44" t="str">
        <f t="shared" si="172"/>
        <v>18-Oct-1997</v>
      </c>
      <c r="P1841" s="29">
        <f t="shared" si="173"/>
        <v>26</v>
      </c>
    </row>
    <row r="1842" spans="2:16" ht="15.75" customHeight="1" x14ac:dyDescent="0.3">
      <c r="B1842" s="12" t="s">
        <v>1891</v>
      </c>
      <c r="C1842" s="27">
        <v>1980</v>
      </c>
      <c r="D1842" s="13" t="s">
        <v>8320</v>
      </c>
      <c r="E1842" s="27">
        <v>9</v>
      </c>
      <c r="F1842" s="27">
        <v>0</v>
      </c>
      <c r="G1842" s="43">
        <v>19964.75</v>
      </c>
      <c r="H1842" s="27" t="s">
        <v>8314</v>
      </c>
      <c r="I1842" s="27" t="s">
        <v>8310</v>
      </c>
      <c r="J1842" s="27" t="s">
        <v>8329</v>
      </c>
      <c r="K1842" s="13" t="str">
        <f t="shared" si="168"/>
        <v>Oct</v>
      </c>
      <c r="L1842" s="27">
        <f t="shared" si="169"/>
        <v>1980</v>
      </c>
      <c r="M1842" s="27" t="str">
        <f t="shared" si="170"/>
        <v>tier - 1</v>
      </c>
      <c r="N1842" s="27" t="str">
        <f t="shared" si="171"/>
        <v>tier - 2</v>
      </c>
      <c r="O1842" s="44" t="str">
        <f t="shared" si="172"/>
        <v>9-Oct-1980</v>
      </c>
      <c r="P1842" s="29">
        <f t="shared" si="173"/>
        <v>43</v>
      </c>
    </row>
    <row r="1843" spans="2:16" ht="15.75" customHeight="1" x14ac:dyDescent="0.3">
      <c r="B1843" s="12" t="s">
        <v>1888</v>
      </c>
      <c r="C1843" s="27">
        <v>1966</v>
      </c>
      <c r="D1843" s="13" t="s">
        <v>8319</v>
      </c>
      <c r="E1843" s="27">
        <v>10</v>
      </c>
      <c r="F1843" s="27">
        <v>0</v>
      </c>
      <c r="G1843" s="43">
        <v>19995.29</v>
      </c>
      <c r="H1843" s="27" t="s">
        <v>8314</v>
      </c>
      <c r="I1843" s="27" t="s">
        <v>8311</v>
      </c>
      <c r="J1843" s="27" t="s">
        <v>8335</v>
      </c>
      <c r="K1843" s="13" t="str">
        <f t="shared" si="168"/>
        <v>Aug</v>
      </c>
      <c r="L1843" s="27">
        <f t="shared" si="169"/>
        <v>1966</v>
      </c>
      <c r="M1843" s="27" t="str">
        <f t="shared" si="170"/>
        <v>tier - 1</v>
      </c>
      <c r="N1843" s="27" t="str">
        <f t="shared" si="171"/>
        <v>tier - 3</v>
      </c>
      <c r="O1843" s="44" t="str">
        <f t="shared" si="172"/>
        <v>10-Aug-1966</v>
      </c>
      <c r="P1843" s="29">
        <f t="shared" si="173"/>
        <v>57</v>
      </c>
    </row>
    <row r="1844" spans="2:16" ht="15.75" customHeight="1" x14ac:dyDescent="0.3">
      <c r="B1844" s="12" t="s">
        <v>1885</v>
      </c>
      <c r="C1844" s="27">
        <v>1988</v>
      </c>
      <c r="D1844" s="13" t="s">
        <v>8309</v>
      </c>
      <c r="E1844" s="27">
        <v>25</v>
      </c>
      <c r="F1844" s="27">
        <v>1</v>
      </c>
      <c r="G1844" s="43">
        <v>20009.63</v>
      </c>
      <c r="H1844" s="27" t="s">
        <v>8310</v>
      </c>
      <c r="I1844" s="27" t="s">
        <v>8314</v>
      </c>
      <c r="J1844" s="27" t="s">
        <v>8317</v>
      </c>
      <c r="K1844" s="13" t="str">
        <f t="shared" si="168"/>
        <v>Jul</v>
      </c>
      <c r="L1844" s="27">
        <f t="shared" si="169"/>
        <v>1988</v>
      </c>
      <c r="M1844" s="27" t="str">
        <f t="shared" si="170"/>
        <v>tier - 2</v>
      </c>
      <c r="N1844" s="27" t="str">
        <f t="shared" si="171"/>
        <v>tier - 1</v>
      </c>
      <c r="O1844" s="44" t="str">
        <f t="shared" si="172"/>
        <v>25-Jul-1988</v>
      </c>
      <c r="P1844" s="29">
        <f t="shared" si="173"/>
        <v>35</v>
      </c>
    </row>
    <row r="1845" spans="2:16" ht="15.75" customHeight="1" x14ac:dyDescent="0.3">
      <c r="B1845" s="12" t="s">
        <v>1881</v>
      </c>
      <c r="C1845" s="27">
        <v>1983</v>
      </c>
      <c r="D1845" s="13" t="s">
        <v>8320</v>
      </c>
      <c r="E1845" s="27">
        <v>6</v>
      </c>
      <c r="F1845" s="27">
        <v>0</v>
      </c>
      <c r="G1845" s="43">
        <v>20149.32</v>
      </c>
      <c r="H1845" s="27" t="s">
        <v>8310</v>
      </c>
      <c r="I1845" s="27" t="s">
        <v>8314</v>
      </c>
      <c r="J1845" s="27" t="s">
        <v>8326</v>
      </c>
      <c r="K1845" s="13" t="str">
        <f t="shared" si="168"/>
        <v>Oct</v>
      </c>
      <c r="L1845" s="27">
        <f t="shared" si="169"/>
        <v>1983</v>
      </c>
      <c r="M1845" s="27" t="str">
        <f t="shared" si="170"/>
        <v>tier - 2</v>
      </c>
      <c r="N1845" s="27" t="str">
        <f t="shared" si="171"/>
        <v>tier - 1</v>
      </c>
      <c r="O1845" s="44" t="str">
        <f t="shared" si="172"/>
        <v>6-Oct-1983</v>
      </c>
      <c r="P1845" s="29">
        <f t="shared" si="173"/>
        <v>40</v>
      </c>
    </row>
    <row r="1846" spans="2:16" ht="15.75" customHeight="1" x14ac:dyDescent="0.3">
      <c r="B1846" s="12" t="s">
        <v>1878</v>
      </c>
      <c r="C1846" s="27">
        <v>2002</v>
      </c>
      <c r="D1846" s="13" t="s">
        <v>8309</v>
      </c>
      <c r="E1846" s="27">
        <v>9</v>
      </c>
      <c r="F1846" s="27">
        <v>0</v>
      </c>
      <c r="G1846" s="43">
        <v>20167.34</v>
      </c>
      <c r="H1846" s="27" t="s">
        <v>8311</v>
      </c>
      <c r="I1846" s="27" t="s">
        <v>8311</v>
      </c>
      <c r="J1846" s="27" t="s">
        <v>8321</v>
      </c>
      <c r="K1846" s="13" t="str">
        <f t="shared" si="168"/>
        <v>Jul</v>
      </c>
      <c r="L1846" s="27">
        <f t="shared" si="169"/>
        <v>2002</v>
      </c>
      <c r="M1846" s="27" t="str">
        <f t="shared" si="170"/>
        <v>tier - 3</v>
      </c>
      <c r="N1846" s="27" t="str">
        <f t="shared" si="171"/>
        <v>tier - 3</v>
      </c>
      <c r="O1846" s="44" t="str">
        <f t="shared" si="172"/>
        <v>9-Jul-2002</v>
      </c>
      <c r="P1846" s="29">
        <f t="shared" si="173"/>
        <v>21</v>
      </c>
    </row>
    <row r="1847" spans="2:16" ht="15.75" customHeight="1" x14ac:dyDescent="0.3">
      <c r="B1847" s="12" t="s">
        <v>1874</v>
      </c>
      <c r="C1847" s="27">
        <v>1994</v>
      </c>
      <c r="D1847" s="13" t="s">
        <v>8315</v>
      </c>
      <c r="E1847" s="27">
        <v>8</v>
      </c>
      <c r="F1847" s="27">
        <v>2</v>
      </c>
      <c r="G1847" s="43">
        <v>20177.669999999998</v>
      </c>
      <c r="H1847" s="27" t="s">
        <v>8310</v>
      </c>
      <c r="I1847" s="27" t="s">
        <v>8314</v>
      </c>
      <c r="J1847" s="27" t="s">
        <v>8321</v>
      </c>
      <c r="K1847" s="13" t="str">
        <f t="shared" si="168"/>
        <v>Jun</v>
      </c>
      <c r="L1847" s="27">
        <f t="shared" si="169"/>
        <v>1994</v>
      </c>
      <c r="M1847" s="27" t="str">
        <f t="shared" si="170"/>
        <v>tier - 2</v>
      </c>
      <c r="N1847" s="27" t="str">
        <f t="shared" si="171"/>
        <v>tier - 1</v>
      </c>
      <c r="O1847" s="44" t="str">
        <f t="shared" si="172"/>
        <v>8-Jun-1994</v>
      </c>
      <c r="P1847" s="29">
        <f t="shared" si="173"/>
        <v>29</v>
      </c>
    </row>
    <row r="1848" spans="2:16" ht="15.75" customHeight="1" x14ac:dyDescent="0.3">
      <c r="B1848" s="12" t="s">
        <v>1870</v>
      </c>
      <c r="C1848" s="27">
        <v>1987</v>
      </c>
      <c r="D1848" s="13" t="s">
        <v>8320</v>
      </c>
      <c r="E1848" s="27">
        <v>17</v>
      </c>
      <c r="F1848" s="27">
        <v>0</v>
      </c>
      <c r="G1848" s="43">
        <v>20234.849999999999</v>
      </c>
      <c r="H1848" s="27" t="s">
        <v>8310</v>
      </c>
      <c r="I1848" s="27" t="s">
        <v>8311</v>
      </c>
      <c r="J1848" s="27" t="s">
        <v>8317</v>
      </c>
      <c r="K1848" s="13" t="str">
        <f t="shared" si="168"/>
        <v>Oct</v>
      </c>
      <c r="L1848" s="27">
        <f t="shared" si="169"/>
        <v>1987</v>
      </c>
      <c r="M1848" s="27" t="str">
        <f t="shared" si="170"/>
        <v>tier - 2</v>
      </c>
      <c r="N1848" s="27" t="str">
        <f t="shared" si="171"/>
        <v>tier - 3</v>
      </c>
      <c r="O1848" s="44" t="str">
        <f t="shared" si="172"/>
        <v>17-Oct-1987</v>
      </c>
      <c r="P1848" s="29">
        <f t="shared" si="173"/>
        <v>36</v>
      </c>
    </row>
    <row r="1849" spans="2:16" ht="15.75" customHeight="1" x14ac:dyDescent="0.3">
      <c r="B1849" s="12" t="s">
        <v>1867</v>
      </c>
      <c r="C1849" s="27">
        <v>1966</v>
      </c>
      <c r="D1849" s="13" t="s">
        <v>8319</v>
      </c>
      <c r="E1849" s="27">
        <v>22</v>
      </c>
      <c r="F1849" s="27">
        <v>0</v>
      </c>
      <c r="G1849" s="43">
        <v>20253.84</v>
      </c>
      <c r="H1849" s="27" t="s">
        <v>8310</v>
      </c>
      <c r="I1849" s="27" t="s">
        <v>8311</v>
      </c>
      <c r="J1849" s="27" t="s">
        <v>8317</v>
      </c>
      <c r="K1849" s="13" t="str">
        <f t="shared" si="168"/>
        <v>Aug</v>
      </c>
      <c r="L1849" s="27">
        <f t="shared" si="169"/>
        <v>1966</v>
      </c>
      <c r="M1849" s="27" t="str">
        <f t="shared" si="170"/>
        <v>tier - 2</v>
      </c>
      <c r="N1849" s="27" t="str">
        <f t="shared" si="171"/>
        <v>tier - 3</v>
      </c>
      <c r="O1849" s="44" t="str">
        <f t="shared" si="172"/>
        <v>22-Aug-1966</v>
      </c>
      <c r="P1849" s="29">
        <f t="shared" si="173"/>
        <v>57</v>
      </c>
    </row>
    <row r="1850" spans="2:16" ht="15.75" customHeight="1" x14ac:dyDescent="0.3">
      <c r="B1850" s="12" t="s">
        <v>1864</v>
      </c>
      <c r="C1850" s="27">
        <v>1993</v>
      </c>
      <c r="D1850" s="13" t="s">
        <v>8316</v>
      </c>
      <c r="E1850" s="27">
        <v>7</v>
      </c>
      <c r="F1850" s="27">
        <v>1</v>
      </c>
      <c r="G1850" s="43">
        <v>20277.810000000001</v>
      </c>
      <c r="H1850" s="27" t="s">
        <v>8311</v>
      </c>
      <c r="I1850" s="27" t="s">
        <v>8311</v>
      </c>
      <c r="J1850" s="27" t="s">
        <v>8326</v>
      </c>
      <c r="K1850" s="13" t="str">
        <f t="shared" si="168"/>
        <v>Sep</v>
      </c>
      <c r="L1850" s="27">
        <f t="shared" si="169"/>
        <v>1993</v>
      </c>
      <c r="M1850" s="27" t="str">
        <f t="shared" si="170"/>
        <v>tier - 3</v>
      </c>
      <c r="N1850" s="27" t="str">
        <f t="shared" si="171"/>
        <v>tier - 3</v>
      </c>
      <c r="O1850" s="44" t="str">
        <f t="shared" si="172"/>
        <v>7-Sep-1993</v>
      </c>
      <c r="P1850" s="29">
        <f t="shared" si="173"/>
        <v>30</v>
      </c>
    </row>
    <row r="1851" spans="2:16" ht="15.75" customHeight="1" x14ac:dyDescent="0.3">
      <c r="B1851" s="12" t="s">
        <v>1860</v>
      </c>
      <c r="C1851" s="27">
        <v>1985</v>
      </c>
      <c r="D1851" s="13" t="s">
        <v>8316</v>
      </c>
      <c r="E1851" s="27">
        <v>17</v>
      </c>
      <c r="F1851" s="27">
        <v>1</v>
      </c>
      <c r="G1851" s="43">
        <v>20296.86</v>
      </c>
      <c r="H1851" s="27" t="s">
        <v>8311</v>
      </c>
      <c r="I1851" s="27" t="s">
        <v>8314</v>
      </c>
      <c r="J1851" s="27" t="s">
        <v>8329</v>
      </c>
      <c r="K1851" s="13" t="str">
        <f t="shared" si="168"/>
        <v>Sep</v>
      </c>
      <c r="L1851" s="27">
        <f t="shared" si="169"/>
        <v>1985</v>
      </c>
      <c r="M1851" s="27" t="str">
        <f t="shared" si="170"/>
        <v>tier - 3</v>
      </c>
      <c r="N1851" s="27" t="str">
        <f t="shared" si="171"/>
        <v>tier - 1</v>
      </c>
      <c r="O1851" s="44" t="str">
        <f t="shared" si="172"/>
        <v>17-Sep-1985</v>
      </c>
      <c r="P1851" s="29">
        <f t="shared" si="173"/>
        <v>38</v>
      </c>
    </row>
    <row r="1852" spans="2:16" ht="15.75" customHeight="1" x14ac:dyDescent="0.3">
      <c r="B1852" s="12" t="s">
        <v>1855</v>
      </c>
      <c r="C1852" s="27">
        <v>1962</v>
      </c>
      <c r="D1852" s="13" t="s">
        <v>8309</v>
      </c>
      <c r="E1852" s="27">
        <v>2</v>
      </c>
      <c r="F1852" s="27">
        <v>0</v>
      </c>
      <c r="G1852" s="43">
        <v>20354.5</v>
      </c>
      <c r="H1852" s="27" t="s">
        <v>8311</v>
      </c>
      <c r="I1852" s="27" t="s">
        <v>8310</v>
      </c>
      <c r="J1852" s="27" t="s">
        <v>8335</v>
      </c>
      <c r="K1852" s="13" t="str">
        <f t="shared" si="168"/>
        <v>Jul</v>
      </c>
      <c r="L1852" s="27">
        <f t="shared" si="169"/>
        <v>1962</v>
      </c>
      <c r="M1852" s="27" t="str">
        <f t="shared" si="170"/>
        <v>tier - 3</v>
      </c>
      <c r="N1852" s="27" t="str">
        <f t="shared" si="171"/>
        <v>tier - 2</v>
      </c>
      <c r="O1852" s="44" t="str">
        <f t="shared" si="172"/>
        <v>2-Jul-1962</v>
      </c>
      <c r="P1852" s="29">
        <f t="shared" si="173"/>
        <v>61</v>
      </c>
    </row>
    <row r="1853" spans="2:16" ht="15.75" customHeight="1" x14ac:dyDescent="0.3">
      <c r="B1853" s="12" t="s">
        <v>1853</v>
      </c>
      <c r="C1853" s="27">
        <v>1985</v>
      </c>
      <c r="D1853" s="13" t="s">
        <v>8309</v>
      </c>
      <c r="E1853" s="27">
        <v>12</v>
      </c>
      <c r="F1853" s="27">
        <v>0</v>
      </c>
      <c r="G1853" s="43">
        <v>20420.599999999999</v>
      </c>
      <c r="H1853" s="27" t="s">
        <v>8311</v>
      </c>
      <c r="I1853" s="27" t="s">
        <v>8310</v>
      </c>
      <c r="J1853" s="27" t="s">
        <v>8321</v>
      </c>
      <c r="K1853" s="13" t="str">
        <f t="shared" si="168"/>
        <v>Jul</v>
      </c>
      <c r="L1853" s="27">
        <f t="shared" si="169"/>
        <v>1985</v>
      </c>
      <c r="M1853" s="27" t="str">
        <f t="shared" si="170"/>
        <v>tier - 3</v>
      </c>
      <c r="N1853" s="27" t="str">
        <f t="shared" si="171"/>
        <v>tier - 2</v>
      </c>
      <c r="O1853" s="44" t="str">
        <f t="shared" si="172"/>
        <v>12-Jul-1985</v>
      </c>
      <c r="P1853" s="29">
        <f t="shared" si="173"/>
        <v>38</v>
      </c>
    </row>
    <row r="1854" spans="2:16" ht="15.75" customHeight="1" x14ac:dyDescent="0.3">
      <c r="B1854" s="12" t="s">
        <v>1850</v>
      </c>
      <c r="C1854" s="27">
        <v>1962</v>
      </c>
      <c r="D1854" s="13" t="s">
        <v>8320</v>
      </c>
      <c r="E1854" s="27">
        <v>18</v>
      </c>
      <c r="F1854" s="27">
        <v>0</v>
      </c>
      <c r="G1854" s="43">
        <v>20446.849999999999</v>
      </c>
      <c r="H1854" s="27" t="s">
        <v>8310</v>
      </c>
      <c r="I1854" s="27" t="s">
        <v>8314</v>
      </c>
      <c r="J1854" s="27" t="s">
        <v>8317</v>
      </c>
      <c r="K1854" s="13" t="str">
        <f t="shared" si="168"/>
        <v>Oct</v>
      </c>
      <c r="L1854" s="27">
        <f t="shared" si="169"/>
        <v>1962</v>
      </c>
      <c r="M1854" s="27" t="str">
        <f t="shared" si="170"/>
        <v>tier - 2</v>
      </c>
      <c r="N1854" s="27" t="str">
        <f t="shared" si="171"/>
        <v>tier - 1</v>
      </c>
      <c r="O1854" s="44" t="str">
        <f t="shared" si="172"/>
        <v>18-Oct-1962</v>
      </c>
      <c r="P1854" s="29">
        <f t="shared" si="173"/>
        <v>61</v>
      </c>
    </row>
    <row r="1855" spans="2:16" ht="15.75" customHeight="1" x14ac:dyDescent="0.3">
      <c r="B1855" s="12" t="s">
        <v>1847</v>
      </c>
      <c r="C1855" s="27">
        <v>1969</v>
      </c>
      <c r="D1855" s="13" t="s">
        <v>8320</v>
      </c>
      <c r="E1855" s="27">
        <v>13</v>
      </c>
      <c r="F1855" s="27">
        <v>3</v>
      </c>
      <c r="G1855" s="43">
        <v>20463</v>
      </c>
      <c r="H1855" s="27" t="s">
        <v>8310</v>
      </c>
      <c r="I1855" s="27" t="s">
        <v>8310</v>
      </c>
      <c r="J1855" s="27" t="s">
        <v>8312</v>
      </c>
      <c r="K1855" s="13" t="str">
        <f t="shared" si="168"/>
        <v>Oct</v>
      </c>
      <c r="L1855" s="27">
        <f t="shared" si="169"/>
        <v>1969</v>
      </c>
      <c r="M1855" s="27" t="str">
        <f t="shared" si="170"/>
        <v>tier - 2</v>
      </c>
      <c r="N1855" s="27" t="str">
        <f t="shared" si="171"/>
        <v>tier - 2</v>
      </c>
      <c r="O1855" s="44" t="str">
        <f t="shared" si="172"/>
        <v>13-Oct-1969</v>
      </c>
      <c r="P1855" s="29">
        <f t="shared" si="173"/>
        <v>54</v>
      </c>
    </row>
    <row r="1856" spans="2:16" ht="15.75" customHeight="1" x14ac:dyDescent="0.3">
      <c r="B1856" s="12" t="s">
        <v>1843</v>
      </c>
      <c r="C1856" s="27">
        <v>1966</v>
      </c>
      <c r="D1856" s="13" t="s">
        <v>8309</v>
      </c>
      <c r="E1856" s="27">
        <v>9</v>
      </c>
      <c r="F1856" s="27">
        <v>0</v>
      </c>
      <c r="G1856" s="43">
        <v>20568.32</v>
      </c>
      <c r="H1856" s="27" t="s">
        <v>8311</v>
      </c>
      <c r="I1856" s="27" t="s">
        <v>8310</v>
      </c>
      <c r="J1856" s="27" t="s">
        <v>8317</v>
      </c>
      <c r="K1856" s="13" t="str">
        <f t="shared" si="168"/>
        <v>Jul</v>
      </c>
      <c r="L1856" s="27">
        <f t="shared" si="169"/>
        <v>1966</v>
      </c>
      <c r="M1856" s="27" t="str">
        <f t="shared" si="170"/>
        <v>tier - 3</v>
      </c>
      <c r="N1856" s="27" t="str">
        <f t="shared" si="171"/>
        <v>tier - 2</v>
      </c>
      <c r="O1856" s="44" t="str">
        <f t="shared" si="172"/>
        <v>9-Jul-1966</v>
      </c>
      <c r="P1856" s="29">
        <f t="shared" si="173"/>
        <v>57</v>
      </c>
    </row>
    <row r="1857" spans="2:16" ht="15.75" customHeight="1" x14ac:dyDescent="0.3">
      <c r="B1857" s="12" t="s">
        <v>1839</v>
      </c>
      <c r="C1857" s="27">
        <v>1967</v>
      </c>
      <c r="D1857" s="13" t="s">
        <v>8318</v>
      </c>
      <c r="E1857" s="27">
        <v>17</v>
      </c>
      <c r="F1857" s="27">
        <v>0</v>
      </c>
      <c r="G1857" s="43">
        <v>20630.28</v>
      </c>
      <c r="H1857" s="27" t="s">
        <v>8310</v>
      </c>
      <c r="I1857" s="27" t="s">
        <v>8311</v>
      </c>
      <c r="J1857" s="27" t="s">
        <v>8321</v>
      </c>
      <c r="K1857" s="13" t="str">
        <f t="shared" si="168"/>
        <v>Dec</v>
      </c>
      <c r="L1857" s="27">
        <f t="shared" si="169"/>
        <v>1967</v>
      </c>
      <c r="M1857" s="27" t="str">
        <f t="shared" si="170"/>
        <v>tier - 2</v>
      </c>
      <c r="N1857" s="27" t="str">
        <f t="shared" si="171"/>
        <v>tier - 3</v>
      </c>
      <c r="O1857" s="44" t="str">
        <f t="shared" si="172"/>
        <v>17-Dec-1967</v>
      </c>
      <c r="P1857" s="29">
        <f t="shared" si="173"/>
        <v>56</v>
      </c>
    </row>
    <row r="1858" spans="2:16" ht="15.75" customHeight="1" x14ac:dyDescent="0.3">
      <c r="B1858" s="12" t="s">
        <v>1836</v>
      </c>
      <c r="C1858" s="27">
        <v>1965</v>
      </c>
      <c r="D1858" s="13" t="s">
        <v>8319</v>
      </c>
      <c r="E1858" s="27">
        <v>1</v>
      </c>
      <c r="F1858" s="27">
        <v>0</v>
      </c>
      <c r="G1858" s="43">
        <v>20709.02</v>
      </c>
      <c r="H1858" s="27" t="s">
        <v>8311</v>
      </c>
      <c r="I1858" s="27" t="s">
        <v>8310</v>
      </c>
      <c r="J1858" s="27" t="s">
        <v>8325</v>
      </c>
      <c r="K1858" s="13" t="str">
        <f t="shared" si="168"/>
        <v>Aug</v>
      </c>
      <c r="L1858" s="27">
        <f t="shared" si="169"/>
        <v>1965</v>
      </c>
      <c r="M1858" s="27" t="str">
        <f t="shared" si="170"/>
        <v>tier - 3</v>
      </c>
      <c r="N1858" s="27" t="str">
        <f t="shared" si="171"/>
        <v>tier - 2</v>
      </c>
      <c r="O1858" s="44" t="str">
        <f t="shared" si="172"/>
        <v>1-Aug-1965</v>
      </c>
      <c r="P1858" s="29">
        <f t="shared" si="173"/>
        <v>58</v>
      </c>
    </row>
    <row r="1859" spans="2:16" ht="15.75" customHeight="1" x14ac:dyDescent="0.3">
      <c r="B1859" s="12" t="s">
        <v>1832</v>
      </c>
      <c r="C1859" s="27">
        <v>1992</v>
      </c>
      <c r="D1859" s="13" t="s">
        <v>8316</v>
      </c>
      <c r="E1859" s="27">
        <v>14</v>
      </c>
      <c r="F1859" s="27">
        <v>3</v>
      </c>
      <c r="G1859" s="43">
        <v>20745.990000000002</v>
      </c>
      <c r="H1859" s="27" t="s">
        <v>8311</v>
      </c>
      <c r="I1859" s="27" t="s">
        <v>8314</v>
      </c>
      <c r="J1859" s="27" t="s">
        <v>8317</v>
      </c>
      <c r="K1859" s="13" t="str">
        <f t="shared" ref="K1859:K1922" si="174">IF(D1859="?", "Sep",D1859)</f>
        <v>Sep</v>
      </c>
      <c r="L1859" s="27">
        <f t="shared" ref="L1859:L1922" si="175">IF(C1859="?","1983",C1859)</f>
        <v>1992</v>
      </c>
      <c r="M1859" s="27" t="str">
        <f t="shared" ref="M1859:M1922" si="176">IF(H1859="?", "tier - 2",H1859)</f>
        <v>tier - 3</v>
      </c>
      <c r="N1859" s="27" t="str">
        <f t="shared" ref="N1859:N1922" si="177">IF(I1859="?", "tier - 2", I1859)</f>
        <v>tier - 1</v>
      </c>
      <c r="O1859" s="44" t="str">
        <f t="shared" ref="O1859:O1922" si="178">CONCATENATE(E1859&amp;"-"&amp;K1859&amp;"-"&amp;L1859)</f>
        <v>14-Sep-1992</v>
      </c>
      <c r="P1859" s="29">
        <f t="shared" ref="P1859:P1922" si="179">2023-L1859</f>
        <v>31</v>
      </c>
    </row>
    <row r="1860" spans="2:16" ht="15.75" customHeight="1" x14ac:dyDescent="0.3">
      <c r="B1860" s="12" t="s">
        <v>1828</v>
      </c>
      <c r="C1860" s="27">
        <v>1986</v>
      </c>
      <c r="D1860" s="13" t="s">
        <v>8319</v>
      </c>
      <c r="E1860" s="27">
        <v>4</v>
      </c>
      <c r="F1860" s="27">
        <v>1</v>
      </c>
      <c r="G1860" s="43">
        <v>20773.63</v>
      </c>
      <c r="H1860" s="27" t="s">
        <v>8310</v>
      </c>
      <c r="I1860" s="27" t="s">
        <v>8311</v>
      </c>
      <c r="J1860" s="27" t="s">
        <v>8333</v>
      </c>
      <c r="K1860" s="13" t="str">
        <f t="shared" si="174"/>
        <v>Aug</v>
      </c>
      <c r="L1860" s="27">
        <f t="shared" si="175"/>
        <v>1986</v>
      </c>
      <c r="M1860" s="27" t="str">
        <f t="shared" si="176"/>
        <v>tier - 2</v>
      </c>
      <c r="N1860" s="27" t="str">
        <f t="shared" si="177"/>
        <v>tier - 3</v>
      </c>
      <c r="O1860" s="44" t="str">
        <f t="shared" si="178"/>
        <v>4-Aug-1986</v>
      </c>
      <c r="P1860" s="29">
        <f t="shared" si="179"/>
        <v>37</v>
      </c>
    </row>
    <row r="1861" spans="2:16" ht="15.75" customHeight="1" x14ac:dyDescent="0.3">
      <c r="B1861" s="12" t="s">
        <v>1824</v>
      </c>
      <c r="C1861" s="27">
        <v>1967</v>
      </c>
      <c r="D1861" s="13" t="s">
        <v>8316</v>
      </c>
      <c r="E1861" s="27">
        <v>8</v>
      </c>
      <c r="F1861" s="27">
        <v>0</v>
      </c>
      <c r="G1861" s="43">
        <v>20781.490000000002</v>
      </c>
      <c r="H1861" s="27" t="s">
        <v>8310</v>
      </c>
      <c r="I1861" s="27" t="s">
        <v>8311</v>
      </c>
      <c r="J1861" s="27" t="s">
        <v>8312</v>
      </c>
      <c r="K1861" s="13" t="str">
        <f t="shared" si="174"/>
        <v>Sep</v>
      </c>
      <c r="L1861" s="27">
        <f t="shared" si="175"/>
        <v>1967</v>
      </c>
      <c r="M1861" s="27" t="str">
        <f t="shared" si="176"/>
        <v>tier - 2</v>
      </c>
      <c r="N1861" s="27" t="str">
        <f t="shared" si="177"/>
        <v>tier - 3</v>
      </c>
      <c r="O1861" s="44" t="str">
        <f t="shared" si="178"/>
        <v>8-Sep-1967</v>
      </c>
      <c r="P1861" s="29">
        <f t="shared" si="179"/>
        <v>56</v>
      </c>
    </row>
    <row r="1862" spans="2:16" ht="15.75" customHeight="1" x14ac:dyDescent="0.3">
      <c r="B1862" s="12" t="s">
        <v>1820</v>
      </c>
      <c r="C1862" s="27">
        <v>1975</v>
      </c>
      <c r="D1862" s="13" t="s">
        <v>8318</v>
      </c>
      <c r="E1862" s="27">
        <v>8</v>
      </c>
      <c r="F1862" s="27">
        <v>0</v>
      </c>
      <c r="G1862" s="43">
        <v>20878.78</v>
      </c>
      <c r="H1862" s="27" t="s">
        <v>8310</v>
      </c>
      <c r="I1862" s="27" t="s">
        <v>8314</v>
      </c>
      <c r="J1862" s="27" t="s">
        <v>8329</v>
      </c>
      <c r="K1862" s="13" t="str">
        <f t="shared" si="174"/>
        <v>Dec</v>
      </c>
      <c r="L1862" s="27">
        <f t="shared" si="175"/>
        <v>1975</v>
      </c>
      <c r="M1862" s="27" t="str">
        <f t="shared" si="176"/>
        <v>tier - 2</v>
      </c>
      <c r="N1862" s="27" t="str">
        <f t="shared" si="177"/>
        <v>tier - 1</v>
      </c>
      <c r="O1862" s="44" t="str">
        <f t="shared" si="178"/>
        <v>8-Dec-1975</v>
      </c>
      <c r="P1862" s="29">
        <f t="shared" si="179"/>
        <v>48</v>
      </c>
    </row>
    <row r="1863" spans="2:16" ht="15.75" customHeight="1" x14ac:dyDescent="0.3">
      <c r="B1863" s="12" t="s">
        <v>1816</v>
      </c>
      <c r="C1863" s="27">
        <v>1964</v>
      </c>
      <c r="D1863" s="13" t="s">
        <v>8313</v>
      </c>
      <c r="E1863" s="27">
        <v>19</v>
      </c>
      <c r="F1863" s="27">
        <v>0</v>
      </c>
      <c r="G1863" s="43">
        <v>20893.060000000001</v>
      </c>
      <c r="H1863" s="27" t="s">
        <v>8310</v>
      </c>
      <c r="I1863" s="27" t="s">
        <v>8311</v>
      </c>
      <c r="J1863" s="27" t="s">
        <v>8317</v>
      </c>
      <c r="K1863" s="13" t="str">
        <f t="shared" si="174"/>
        <v>Nov</v>
      </c>
      <c r="L1863" s="27">
        <f t="shared" si="175"/>
        <v>1964</v>
      </c>
      <c r="M1863" s="27" t="str">
        <f t="shared" si="176"/>
        <v>tier - 2</v>
      </c>
      <c r="N1863" s="27" t="str">
        <f t="shared" si="177"/>
        <v>tier - 3</v>
      </c>
      <c r="O1863" s="44" t="str">
        <f t="shared" si="178"/>
        <v>19-Nov-1964</v>
      </c>
      <c r="P1863" s="29">
        <f t="shared" si="179"/>
        <v>59</v>
      </c>
    </row>
    <row r="1864" spans="2:16" ht="15.75" customHeight="1" x14ac:dyDescent="0.3">
      <c r="B1864" s="12" t="s">
        <v>8337</v>
      </c>
      <c r="C1864" s="27">
        <v>1987</v>
      </c>
      <c r="D1864" s="13" t="s">
        <v>8313</v>
      </c>
      <c r="E1864" s="27">
        <v>27</v>
      </c>
      <c r="F1864" s="27">
        <v>2</v>
      </c>
      <c r="G1864" s="43">
        <v>20984.09</v>
      </c>
      <c r="H1864" s="27" t="s">
        <v>8310</v>
      </c>
      <c r="I1864" s="27" t="s">
        <v>8310</v>
      </c>
      <c r="J1864" s="27" t="s">
        <v>8324</v>
      </c>
      <c r="K1864" s="13" t="str">
        <f t="shared" si="174"/>
        <v>Nov</v>
      </c>
      <c r="L1864" s="27">
        <f t="shared" si="175"/>
        <v>1987</v>
      </c>
      <c r="M1864" s="27" t="str">
        <f t="shared" si="176"/>
        <v>tier - 2</v>
      </c>
      <c r="N1864" s="27" t="str">
        <f t="shared" si="177"/>
        <v>tier - 2</v>
      </c>
      <c r="O1864" s="44" t="str">
        <f t="shared" si="178"/>
        <v>27-Nov-1987</v>
      </c>
      <c r="P1864" s="29">
        <f t="shared" si="179"/>
        <v>36</v>
      </c>
    </row>
    <row r="1865" spans="2:16" ht="15.75" customHeight="1" x14ac:dyDescent="0.3">
      <c r="B1865" s="12" t="s">
        <v>1812</v>
      </c>
      <c r="C1865" s="27">
        <v>1983</v>
      </c>
      <c r="D1865" s="13" t="s">
        <v>8309</v>
      </c>
      <c r="E1865" s="27">
        <v>2</v>
      </c>
      <c r="F1865" s="27">
        <v>1</v>
      </c>
      <c r="G1865" s="43">
        <v>21082.16</v>
      </c>
      <c r="H1865" s="27" t="s">
        <v>8311</v>
      </c>
      <c r="I1865" s="27" t="s">
        <v>8310</v>
      </c>
      <c r="J1865" s="27" t="s">
        <v>8321</v>
      </c>
      <c r="K1865" s="13" t="str">
        <f t="shared" si="174"/>
        <v>Jul</v>
      </c>
      <c r="L1865" s="27">
        <f t="shared" si="175"/>
        <v>1983</v>
      </c>
      <c r="M1865" s="27" t="str">
        <f t="shared" si="176"/>
        <v>tier - 3</v>
      </c>
      <c r="N1865" s="27" t="str">
        <f t="shared" si="177"/>
        <v>tier - 2</v>
      </c>
      <c r="O1865" s="44" t="str">
        <f t="shared" si="178"/>
        <v>2-Jul-1983</v>
      </c>
      <c r="P1865" s="29">
        <f t="shared" si="179"/>
        <v>40</v>
      </c>
    </row>
    <row r="1866" spans="2:16" ht="15.75" customHeight="1" x14ac:dyDescent="0.3">
      <c r="B1866" s="12" t="s">
        <v>1809</v>
      </c>
      <c r="C1866" s="27">
        <v>1977</v>
      </c>
      <c r="D1866" s="13" t="s">
        <v>8313</v>
      </c>
      <c r="E1866" s="27">
        <v>23</v>
      </c>
      <c r="F1866" s="27">
        <v>2</v>
      </c>
      <c r="G1866" s="43">
        <v>21098.55</v>
      </c>
      <c r="H1866" s="27" t="s">
        <v>8311</v>
      </c>
      <c r="I1866" s="27" t="s">
        <v>8311</v>
      </c>
      <c r="J1866" s="27" t="s">
        <v>8317</v>
      </c>
      <c r="K1866" s="13" t="str">
        <f t="shared" si="174"/>
        <v>Nov</v>
      </c>
      <c r="L1866" s="27">
        <f t="shared" si="175"/>
        <v>1977</v>
      </c>
      <c r="M1866" s="27" t="str">
        <f t="shared" si="176"/>
        <v>tier - 3</v>
      </c>
      <c r="N1866" s="27" t="str">
        <f t="shared" si="177"/>
        <v>tier - 3</v>
      </c>
      <c r="O1866" s="44" t="str">
        <f t="shared" si="178"/>
        <v>23-Nov-1977</v>
      </c>
      <c r="P1866" s="29">
        <f t="shared" si="179"/>
        <v>46</v>
      </c>
    </row>
    <row r="1867" spans="2:16" ht="15.75" customHeight="1" x14ac:dyDescent="0.3">
      <c r="B1867" s="12" t="s">
        <v>1806</v>
      </c>
      <c r="C1867" s="27">
        <v>1969</v>
      </c>
      <c r="D1867" s="13" t="s">
        <v>8319</v>
      </c>
      <c r="E1867" s="27">
        <v>26</v>
      </c>
      <c r="F1867" s="27">
        <v>0</v>
      </c>
      <c r="G1867" s="43">
        <v>21195.82</v>
      </c>
      <c r="H1867" s="27" t="s">
        <v>8311</v>
      </c>
      <c r="I1867" s="27" t="s">
        <v>8314</v>
      </c>
      <c r="J1867" s="27" t="s">
        <v>8312</v>
      </c>
      <c r="K1867" s="13" t="str">
        <f t="shared" si="174"/>
        <v>Aug</v>
      </c>
      <c r="L1867" s="27">
        <f t="shared" si="175"/>
        <v>1969</v>
      </c>
      <c r="M1867" s="27" t="str">
        <f t="shared" si="176"/>
        <v>tier - 3</v>
      </c>
      <c r="N1867" s="27" t="str">
        <f t="shared" si="177"/>
        <v>tier - 1</v>
      </c>
      <c r="O1867" s="44" t="str">
        <f t="shared" si="178"/>
        <v>26-Aug-1969</v>
      </c>
      <c r="P1867" s="29">
        <f t="shared" si="179"/>
        <v>54</v>
      </c>
    </row>
    <row r="1868" spans="2:16" ht="15.75" customHeight="1" x14ac:dyDescent="0.3">
      <c r="B1868" s="12" t="s">
        <v>1803</v>
      </c>
      <c r="C1868" s="27">
        <v>1974</v>
      </c>
      <c r="D1868" s="13" t="s">
        <v>8320</v>
      </c>
      <c r="E1868" s="27">
        <v>14</v>
      </c>
      <c r="F1868" s="27">
        <v>0</v>
      </c>
      <c r="G1868" s="43">
        <v>21223.68</v>
      </c>
      <c r="H1868" s="27" t="s">
        <v>8311</v>
      </c>
      <c r="I1868" s="27" t="s">
        <v>8310</v>
      </c>
      <c r="J1868" s="27" t="s">
        <v>8312</v>
      </c>
      <c r="K1868" s="13" t="str">
        <f t="shared" si="174"/>
        <v>Oct</v>
      </c>
      <c r="L1868" s="27">
        <f t="shared" si="175"/>
        <v>1974</v>
      </c>
      <c r="M1868" s="27" t="str">
        <f t="shared" si="176"/>
        <v>tier - 3</v>
      </c>
      <c r="N1868" s="27" t="str">
        <f t="shared" si="177"/>
        <v>tier - 2</v>
      </c>
      <c r="O1868" s="44" t="str">
        <f t="shared" si="178"/>
        <v>14-Oct-1974</v>
      </c>
      <c r="P1868" s="29">
        <f t="shared" si="179"/>
        <v>49</v>
      </c>
    </row>
    <row r="1869" spans="2:16" ht="15.75" customHeight="1" x14ac:dyDescent="0.3">
      <c r="B1869" s="12" t="s">
        <v>1799</v>
      </c>
      <c r="C1869" s="27">
        <v>1974</v>
      </c>
      <c r="D1869" s="13" t="s">
        <v>8316</v>
      </c>
      <c r="E1869" s="27">
        <v>3</v>
      </c>
      <c r="F1869" s="27">
        <v>0</v>
      </c>
      <c r="G1869" s="43">
        <v>21232.18</v>
      </c>
      <c r="H1869" s="27" t="s">
        <v>8311</v>
      </c>
      <c r="I1869" s="27" t="s">
        <v>8310</v>
      </c>
      <c r="J1869" s="27" t="s">
        <v>8321</v>
      </c>
      <c r="K1869" s="13" t="str">
        <f t="shared" si="174"/>
        <v>Sep</v>
      </c>
      <c r="L1869" s="27">
        <f t="shared" si="175"/>
        <v>1974</v>
      </c>
      <c r="M1869" s="27" t="str">
        <f t="shared" si="176"/>
        <v>tier - 3</v>
      </c>
      <c r="N1869" s="27" t="str">
        <f t="shared" si="177"/>
        <v>tier - 2</v>
      </c>
      <c r="O1869" s="44" t="str">
        <f t="shared" si="178"/>
        <v>3-Sep-1974</v>
      </c>
      <c r="P1869" s="29">
        <f t="shared" si="179"/>
        <v>49</v>
      </c>
    </row>
    <row r="1870" spans="2:16" ht="15.75" customHeight="1" x14ac:dyDescent="0.3">
      <c r="B1870" s="12" t="s">
        <v>1795</v>
      </c>
      <c r="C1870" s="27">
        <v>1980</v>
      </c>
      <c r="D1870" s="13" t="s">
        <v>8318</v>
      </c>
      <c r="E1870" s="27">
        <v>10</v>
      </c>
      <c r="F1870" s="27">
        <v>2</v>
      </c>
      <c r="G1870" s="43">
        <v>21259.38</v>
      </c>
      <c r="H1870" s="27" t="s">
        <v>8311</v>
      </c>
      <c r="I1870" s="27" t="s">
        <v>8311</v>
      </c>
      <c r="J1870" s="27" t="s">
        <v>8325</v>
      </c>
      <c r="K1870" s="13" t="str">
        <f t="shared" si="174"/>
        <v>Dec</v>
      </c>
      <c r="L1870" s="27">
        <f t="shared" si="175"/>
        <v>1980</v>
      </c>
      <c r="M1870" s="27" t="str">
        <f t="shared" si="176"/>
        <v>tier - 3</v>
      </c>
      <c r="N1870" s="27" t="str">
        <f t="shared" si="177"/>
        <v>tier - 3</v>
      </c>
      <c r="O1870" s="44" t="str">
        <f t="shared" si="178"/>
        <v>10-Dec-1980</v>
      </c>
      <c r="P1870" s="29">
        <f t="shared" si="179"/>
        <v>43</v>
      </c>
    </row>
    <row r="1871" spans="2:16" ht="15.75" customHeight="1" x14ac:dyDescent="0.3">
      <c r="B1871" s="12" t="s">
        <v>1791</v>
      </c>
      <c r="C1871" s="27">
        <v>2004</v>
      </c>
      <c r="D1871" s="13" t="s">
        <v>8319</v>
      </c>
      <c r="E1871" s="27">
        <v>4</v>
      </c>
      <c r="F1871" s="27">
        <v>0</v>
      </c>
      <c r="G1871" s="43">
        <v>21344.85</v>
      </c>
      <c r="H1871" s="27" t="s">
        <v>8311</v>
      </c>
      <c r="I1871" s="27" t="s">
        <v>8314</v>
      </c>
      <c r="J1871" s="27" t="s">
        <v>8329</v>
      </c>
      <c r="K1871" s="13" t="str">
        <f t="shared" si="174"/>
        <v>Aug</v>
      </c>
      <c r="L1871" s="27">
        <f t="shared" si="175"/>
        <v>2004</v>
      </c>
      <c r="M1871" s="27" t="str">
        <f t="shared" si="176"/>
        <v>tier - 3</v>
      </c>
      <c r="N1871" s="27" t="str">
        <f t="shared" si="177"/>
        <v>tier - 1</v>
      </c>
      <c r="O1871" s="44" t="str">
        <f t="shared" si="178"/>
        <v>4-Aug-2004</v>
      </c>
      <c r="P1871" s="29">
        <f t="shared" si="179"/>
        <v>19</v>
      </c>
    </row>
    <row r="1872" spans="2:16" ht="15.75" customHeight="1" x14ac:dyDescent="0.3">
      <c r="B1872" s="12" t="s">
        <v>1787</v>
      </c>
      <c r="C1872" s="27">
        <v>1980</v>
      </c>
      <c r="D1872" s="13" t="s">
        <v>8316</v>
      </c>
      <c r="E1872" s="27">
        <v>4</v>
      </c>
      <c r="F1872" s="27">
        <v>0</v>
      </c>
      <c r="G1872" s="43">
        <v>21348.71</v>
      </c>
      <c r="H1872" s="27" t="s">
        <v>8310</v>
      </c>
      <c r="I1872" s="27" t="s">
        <v>8314</v>
      </c>
      <c r="J1872" s="27" t="s">
        <v>8317</v>
      </c>
      <c r="K1872" s="13" t="str">
        <f t="shared" si="174"/>
        <v>Sep</v>
      </c>
      <c r="L1872" s="27">
        <f t="shared" si="175"/>
        <v>1980</v>
      </c>
      <c r="M1872" s="27" t="str">
        <f t="shared" si="176"/>
        <v>tier - 2</v>
      </c>
      <c r="N1872" s="27" t="str">
        <f t="shared" si="177"/>
        <v>tier - 1</v>
      </c>
      <c r="O1872" s="44" t="str">
        <f t="shared" si="178"/>
        <v>4-Sep-1980</v>
      </c>
      <c r="P1872" s="29">
        <f t="shared" si="179"/>
        <v>43</v>
      </c>
    </row>
    <row r="1873" spans="2:16" ht="15.75" customHeight="1" x14ac:dyDescent="0.3">
      <c r="B1873" s="12" t="s">
        <v>1784</v>
      </c>
      <c r="C1873" s="27">
        <v>1990</v>
      </c>
      <c r="D1873" s="13" t="s">
        <v>8313</v>
      </c>
      <c r="E1873" s="27">
        <v>21</v>
      </c>
      <c r="F1873" s="27">
        <v>4</v>
      </c>
      <c r="G1873" s="43">
        <v>21472.48</v>
      </c>
      <c r="H1873" s="27" t="s">
        <v>8310</v>
      </c>
      <c r="I1873" s="27" t="s">
        <v>8310</v>
      </c>
      <c r="J1873" s="27" t="s">
        <v>8317</v>
      </c>
      <c r="K1873" s="13" t="str">
        <f t="shared" si="174"/>
        <v>Nov</v>
      </c>
      <c r="L1873" s="27">
        <f t="shared" si="175"/>
        <v>1990</v>
      </c>
      <c r="M1873" s="27" t="str">
        <f t="shared" si="176"/>
        <v>tier - 2</v>
      </c>
      <c r="N1873" s="27" t="str">
        <f t="shared" si="177"/>
        <v>tier - 2</v>
      </c>
      <c r="O1873" s="44" t="str">
        <f t="shared" si="178"/>
        <v>21-Nov-1990</v>
      </c>
      <c r="P1873" s="29">
        <f t="shared" si="179"/>
        <v>33</v>
      </c>
    </row>
    <row r="1874" spans="2:16" ht="15.75" customHeight="1" x14ac:dyDescent="0.3">
      <c r="B1874" s="12" t="s">
        <v>1780</v>
      </c>
      <c r="C1874" s="27">
        <v>1999</v>
      </c>
      <c r="D1874" s="13" t="s">
        <v>8315</v>
      </c>
      <c r="E1874" s="27">
        <v>12</v>
      </c>
      <c r="F1874" s="27">
        <v>0</v>
      </c>
      <c r="G1874" s="43">
        <v>21595.38</v>
      </c>
      <c r="H1874" s="27" t="s">
        <v>8310</v>
      </c>
      <c r="I1874" s="27" t="s">
        <v>8311</v>
      </c>
      <c r="J1874" s="27" t="s">
        <v>8317</v>
      </c>
      <c r="K1874" s="13" t="str">
        <f t="shared" si="174"/>
        <v>Jun</v>
      </c>
      <c r="L1874" s="27">
        <f t="shared" si="175"/>
        <v>1999</v>
      </c>
      <c r="M1874" s="27" t="str">
        <f t="shared" si="176"/>
        <v>tier - 2</v>
      </c>
      <c r="N1874" s="27" t="str">
        <f t="shared" si="177"/>
        <v>tier - 3</v>
      </c>
      <c r="O1874" s="44" t="str">
        <f t="shared" si="178"/>
        <v>12-Jun-1999</v>
      </c>
      <c r="P1874" s="29">
        <f t="shared" si="179"/>
        <v>24</v>
      </c>
    </row>
    <row r="1875" spans="2:16" ht="15.75" customHeight="1" x14ac:dyDescent="0.3">
      <c r="B1875" s="12" t="s">
        <v>1777</v>
      </c>
      <c r="C1875" s="27">
        <v>1983</v>
      </c>
      <c r="D1875" s="13" t="s">
        <v>8318</v>
      </c>
      <c r="E1875" s="27">
        <v>25</v>
      </c>
      <c r="F1875" s="27">
        <v>3</v>
      </c>
      <c r="G1875" s="43">
        <v>21659.93</v>
      </c>
      <c r="H1875" s="27" t="s">
        <v>8311</v>
      </c>
      <c r="I1875" s="27" t="s">
        <v>8311</v>
      </c>
      <c r="J1875" s="27" t="s">
        <v>8329</v>
      </c>
      <c r="K1875" s="13" t="str">
        <f t="shared" si="174"/>
        <v>Dec</v>
      </c>
      <c r="L1875" s="27">
        <f t="shared" si="175"/>
        <v>1983</v>
      </c>
      <c r="M1875" s="27" t="str">
        <f t="shared" si="176"/>
        <v>tier - 3</v>
      </c>
      <c r="N1875" s="27" t="str">
        <f t="shared" si="177"/>
        <v>tier - 3</v>
      </c>
      <c r="O1875" s="44" t="str">
        <f t="shared" si="178"/>
        <v>25-Dec-1983</v>
      </c>
      <c r="P1875" s="29">
        <f t="shared" si="179"/>
        <v>40</v>
      </c>
    </row>
    <row r="1876" spans="2:16" ht="15.75" customHeight="1" x14ac:dyDescent="0.3">
      <c r="B1876" s="12" t="s">
        <v>1773</v>
      </c>
      <c r="C1876" s="27">
        <v>1962</v>
      </c>
      <c r="D1876" s="13" t="s">
        <v>8313</v>
      </c>
      <c r="E1876" s="27">
        <v>16</v>
      </c>
      <c r="F1876" s="27">
        <v>0</v>
      </c>
      <c r="G1876" s="43">
        <v>21661.16</v>
      </c>
      <c r="H1876" s="27" t="s">
        <v>8310</v>
      </c>
      <c r="I1876" s="27" t="s">
        <v>8310</v>
      </c>
      <c r="J1876" s="27" t="s">
        <v>8317</v>
      </c>
      <c r="K1876" s="13" t="str">
        <f t="shared" si="174"/>
        <v>Nov</v>
      </c>
      <c r="L1876" s="27">
        <f t="shared" si="175"/>
        <v>1962</v>
      </c>
      <c r="M1876" s="27" t="str">
        <f t="shared" si="176"/>
        <v>tier - 2</v>
      </c>
      <c r="N1876" s="27" t="str">
        <f t="shared" si="177"/>
        <v>tier - 2</v>
      </c>
      <c r="O1876" s="44" t="str">
        <f t="shared" si="178"/>
        <v>16-Nov-1962</v>
      </c>
      <c r="P1876" s="29">
        <f t="shared" si="179"/>
        <v>61</v>
      </c>
    </row>
    <row r="1877" spans="2:16" ht="15.75" customHeight="1" x14ac:dyDescent="0.3">
      <c r="B1877" s="12" t="s">
        <v>1769</v>
      </c>
      <c r="C1877" s="27">
        <v>1976</v>
      </c>
      <c r="D1877" s="13" t="s">
        <v>8309</v>
      </c>
      <c r="E1877" s="27">
        <v>18</v>
      </c>
      <c r="F1877" s="27">
        <v>1</v>
      </c>
      <c r="G1877" s="43">
        <v>21677.279999999999</v>
      </c>
      <c r="H1877" s="27" t="s">
        <v>8311</v>
      </c>
      <c r="I1877" s="27" t="s">
        <v>8314</v>
      </c>
      <c r="J1877" s="27" t="s">
        <v>8317</v>
      </c>
      <c r="K1877" s="13" t="str">
        <f t="shared" si="174"/>
        <v>Jul</v>
      </c>
      <c r="L1877" s="27">
        <f t="shared" si="175"/>
        <v>1976</v>
      </c>
      <c r="M1877" s="27" t="str">
        <f t="shared" si="176"/>
        <v>tier - 3</v>
      </c>
      <c r="N1877" s="27" t="str">
        <f t="shared" si="177"/>
        <v>tier - 1</v>
      </c>
      <c r="O1877" s="44" t="str">
        <f t="shared" si="178"/>
        <v>18-Jul-1976</v>
      </c>
      <c r="P1877" s="29">
        <f t="shared" si="179"/>
        <v>47</v>
      </c>
    </row>
    <row r="1878" spans="2:16" ht="15.75" customHeight="1" x14ac:dyDescent="0.3">
      <c r="B1878" s="12" t="s">
        <v>1767</v>
      </c>
      <c r="C1878" s="27">
        <v>1979</v>
      </c>
      <c r="D1878" s="13" t="s">
        <v>8316</v>
      </c>
      <c r="E1878" s="27">
        <v>20</v>
      </c>
      <c r="F1878" s="27">
        <v>1</v>
      </c>
      <c r="G1878" s="43">
        <v>21771.34</v>
      </c>
      <c r="H1878" s="27" t="s">
        <v>8311</v>
      </c>
      <c r="I1878" s="27" t="s">
        <v>8314</v>
      </c>
      <c r="J1878" s="27" t="s">
        <v>8329</v>
      </c>
      <c r="K1878" s="13" t="str">
        <f t="shared" si="174"/>
        <v>Sep</v>
      </c>
      <c r="L1878" s="27">
        <f t="shared" si="175"/>
        <v>1979</v>
      </c>
      <c r="M1878" s="27" t="str">
        <f t="shared" si="176"/>
        <v>tier - 3</v>
      </c>
      <c r="N1878" s="27" t="str">
        <f t="shared" si="177"/>
        <v>tier - 1</v>
      </c>
      <c r="O1878" s="44" t="str">
        <f t="shared" si="178"/>
        <v>20-Sep-1979</v>
      </c>
      <c r="P1878" s="29">
        <f t="shared" si="179"/>
        <v>44</v>
      </c>
    </row>
    <row r="1879" spans="2:16" ht="15.75" customHeight="1" x14ac:dyDescent="0.3">
      <c r="B1879" s="12" t="s">
        <v>1764</v>
      </c>
      <c r="C1879" s="27">
        <v>1979</v>
      </c>
      <c r="D1879" s="13" t="s">
        <v>8316</v>
      </c>
      <c r="E1879" s="27">
        <v>28</v>
      </c>
      <c r="F1879" s="27">
        <v>0</v>
      </c>
      <c r="G1879" s="43">
        <v>21774.32</v>
      </c>
      <c r="H1879" s="27" t="s">
        <v>8311</v>
      </c>
      <c r="I1879" s="27" t="s">
        <v>8310</v>
      </c>
      <c r="J1879" s="27" t="s">
        <v>8317</v>
      </c>
      <c r="K1879" s="13" t="str">
        <f t="shared" si="174"/>
        <v>Sep</v>
      </c>
      <c r="L1879" s="27">
        <f t="shared" si="175"/>
        <v>1979</v>
      </c>
      <c r="M1879" s="27" t="str">
        <f t="shared" si="176"/>
        <v>tier - 3</v>
      </c>
      <c r="N1879" s="27" t="str">
        <f t="shared" si="177"/>
        <v>tier - 2</v>
      </c>
      <c r="O1879" s="44" t="str">
        <f t="shared" si="178"/>
        <v>28-Sep-1979</v>
      </c>
      <c r="P1879" s="29">
        <f t="shared" si="179"/>
        <v>44</v>
      </c>
    </row>
    <row r="1880" spans="2:16" ht="15.75" customHeight="1" x14ac:dyDescent="0.3">
      <c r="B1880" s="12" t="s">
        <v>1761</v>
      </c>
      <c r="C1880" s="27">
        <v>1963</v>
      </c>
      <c r="D1880" s="13" t="s">
        <v>8319</v>
      </c>
      <c r="E1880" s="27">
        <v>27</v>
      </c>
      <c r="F1880" s="27">
        <v>0</v>
      </c>
      <c r="G1880" s="43">
        <v>21797</v>
      </c>
      <c r="H1880" s="27" t="s">
        <v>8311</v>
      </c>
      <c r="I1880" s="27" t="s">
        <v>8314</v>
      </c>
      <c r="J1880" s="27" t="s">
        <v>8321</v>
      </c>
      <c r="K1880" s="13" t="str">
        <f t="shared" si="174"/>
        <v>Aug</v>
      </c>
      <c r="L1880" s="27">
        <f t="shared" si="175"/>
        <v>1963</v>
      </c>
      <c r="M1880" s="27" t="str">
        <f t="shared" si="176"/>
        <v>tier - 3</v>
      </c>
      <c r="N1880" s="27" t="str">
        <f t="shared" si="177"/>
        <v>tier - 1</v>
      </c>
      <c r="O1880" s="44" t="str">
        <f t="shared" si="178"/>
        <v>27-Aug-1963</v>
      </c>
      <c r="P1880" s="29">
        <f t="shared" si="179"/>
        <v>60</v>
      </c>
    </row>
    <row r="1881" spans="2:16" ht="15.75" customHeight="1" x14ac:dyDescent="0.3">
      <c r="B1881" s="12" t="s">
        <v>1757</v>
      </c>
      <c r="C1881" s="27">
        <v>1979</v>
      </c>
      <c r="D1881" s="13" t="s">
        <v>8319</v>
      </c>
      <c r="E1881" s="27">
        <v>17</v>
      </c>
      <c r="F1881" s="27">
        <v>2</v>
      </c>
      <c r="G1881" s="43">
        <v>21880.82</v>
      </c>
      <c r="H1881" s="27" t="s">
        <v>8311</v>
      </c>
      <c r="I1881" s="27" t="s">
        <v>8314</v>
      </c>
      <c r="J1881" s="27" t="s">
        <v>8317</v>
      </c>
      <c r="K1881" s="13" t="str">
        <f t="shared" si="174"/>
        <v>Aug</v>
      </c>
      <c r="L1881" s="27">
        <f t="shared" si="175"/>
        <v>1979</v>
      </c>
      <c r="M1881" s="27" t="str">
        <f t="shared" si="176"/>
        <v>tier - 3</v>
      </c>
      <c r="N1881" s="27" t="str">
        <f t="shared" si="177"/>
        <v>tier - 1</v>
      </c>
      <c r="O1881" s="44" t="str">
        <f t="shared" si="178"/>
        <v>17-Aug-1979</v>
      </c>
      <c r="P1881" s="29">
        <f t="shared" si="179"/>
        <v>44</v>
      </c>
    </row>
    <row r="1882" spans="2:16" ht="15.75" customHeight="1" x14ac:dyDescent="0.3">
      <c r="B1882" s="12" t="s">
        <v>1753</v>
      </c>
      <c r="C1882" s="27">
        <v>2003</v>
      </c>
      <c r="D1882" s="13" t="s">
        <v>8316</v>
      </c>
      <c r="E1882" s="27">
        <v>28</v>
      </c>
      <c r="F1882" s="27">
        <v>0</v>
      </c>
      <c r="G1882" s="43">
        <v>21882.400000000001</v>
      </c>
      <c r="H1882" s="27" t="s">
        <v>8310</v>
      </c>
      <c r="I1882" s="27" t="s">
        <v>8314</v>
      </c>
      <c r="J1882" s="27" t="s">
        <v>8321</v>
      </c>
      <c r="K1882" s="13" t="str">
        <f t="shared" si="174"/>
        <v>Sep</v>
      </c>
      <c r="L1882" s="27">
        <f t="shared" si="175"/>
        <v>2003</v>
      </c>
      <c r="M1882" s="27" t="str">
        <f t="shared" si="176"/>
        <v>tier - 2</v>
      </c>
      <c r="N1882" s="27" t="str">
        <f t="shared" si="177"/>
        <v>tier - 1</v>
      </c>
      <c r="O1882" s="44" t="str">
        <f t="shared" si="178"/>
        <v>28-Sep-2003</v>
      </c>
      <c r="P1882" s="29">
        <f t="shared" si="179"/>
        <v>20</v>
      </c>
    </row>
    <row r="1883" spans="2:16" ht="15.75" customHeight="1" x14ac:dyDescent="0.3">
      <c r="B1883" s="12" t="s">
        <v>1750</v>
      </c>
      <c r="C1883" s="27">
        <v>1975</v>
      </c>
      <c r="D1883" s="13" t="s">
        <v>8318</v>
      </c>
      <c r="E1883" s="27">
        <v>19</v>
      </c>
      <c r="F1883" s="27">
        <v>1</v>
      </c>
      <c r="G1883" s="43">
        <v>21978.68</v>
      </c>
      <c r="H1883" s="27" t="s">
        <v>8311</v>
      </c>
      <c r="I1883" s="27" t="s">
        <v>8311</v>
      </c>
      <c r="J1883" s="27" t="s">
        <v>8312</v>
      </c>
      <c r="K1883" s="13" t="str">
        <f t="shared" si="174"/>
        <v>Dec</v>
      </c>
      <c r="L1883" s="27">
        <f t="shared" si="175"/>
        <v>1975</v>
      </c>
      <c r="M1883" s="27" t="str">
        <f t="shared" si="176"/>
        <v>tier - 3</v>
      </c>
      <c r="N1883" s="27" t="str">
        <f t="shared" si="177"/>
        <v>tier - 3</v>
      </c>
      <c r="O1883" s="44" t="str">
        <f t="shared" si="178"/>
        <v>19-Dec-1975</v>
      </c>
      <c r="P1883" s="29">
        <f t="shared" si="179"/>
        <v>48</v>
      </c>
    </row>
    <row r="1884" spans="2:16" ht="15.75" customHeight="1" x14ac:dyDescent="0.3">
      <c r="B1884" s="12" t="s">
        <v>1746</v>
      </c>
      <c r="C1884" s="27">
        <v>1989</v>
      </c>
      <c r="D1884" s="13" t="s">
        <v>8320</v>
      </c>
      <c r="E1884" s="27">
        <v>14</v>
      </c>
      <c r="F1884" s="27">
        <v>0</v>
      </c>
      <c r="G1884" s="43">
        <v>21984.47</v>
      </c>
      <c r="H1884" s="27" t="s">
        <v>8311</v>
      </c>
      <c r="I1884" s="27" t="s">
        <v>8314</v>
      </c>
      <c r="J1884" s="27" t="s">
        <v>8317</v>
      </c>
      <c r="K1884" s="13" t="str">
        <f t="shared" si="174"/>
        <v>Oct</v>
      </c>
      <c r="L1884" s="27">
        <f t="shared" si="175"/>
        <v>1989</v>
      </c>
      <c r="M1884" s="27" t="str">
        <f t="shared" si="176"/>
        <v>tier - 3</v>
      </c>
      <c r="N1884" s="27" t="str">
        <f t="shared" si="177"/>
        <v>tier - 1</v>
      </c>
      <c r="O1884" s="44" t="str">
        <f t="shared" si="178"/>
        <v>14-Oct-1989</v>
      </c>
      <c r="P1884" s="29">
        <f t="shared" si="179"/>
        <v>34</v>
      </c>
    </row>
    <row r="1885" spans="2:16" ht="15.75" customHeight="1" x14ac:dyDescent="0.3">
      <c r="B1885" s="12" t="s">
        <v>1743</v>
      </c>
      <c r="C1885" s="27">
        <v>2001</v>
      </c>
      <c r="D1885" s="13" t="s">
        <v>8319</v>
      </c>
      <c r="E1885" s="27">
        <v>28</v>
      </c>
      <c r="F1885" s="27">
        <v>0</v>
      </c>
      <c r="G1885" s="43">
        <v>22097.62</v>
      </c>
      <c r="H1885" s="27" t="s">
        <v>8311</v>
      </c>
      <c r="I1885" s="27" t="s">
        <v>8314</v>
      </c>
      <c r="J1885" s="27" t="s">
        <v>8321</v>
      </c>
      <c r="K1885" s="13" t="str">
        <f t="shared" si="174"/>
        <v>Aug</v>
      </c>
      <c r="L1885" s="27">
        <f t="shared" si="175"/>
        <v>2001</v>
      </c>
      <c r="M1885" s="27" t="str">
        <f t="shared" si="176"/>
        <v>tier - 3</v>
      </c>
      <c r="N1885" s="27" t="str">
        <f t="shared" si="177"/>
        <v>tier - 1</v>
      </c>
      <c r="O1885" s="44" t="str">
        <f t="shared" si="178"/>
        <v>28-Aug-2001</v>
      </c>
      <c r="P1885" s="29">
        <f t="shared" si="179"/>
        <v>22</v>
      </c>
    </row>
    <row r="1886" spans="2:16" ht="15.75" customHeight="1" x14ac:dyDescent="0.3">
      <c r="B1886" s="12" t="s">
        <v>1740</v>
      </c>
      <c r="C1886" s="27">
        <v>1980</v>
      </c>
      <c r="D1886" s="13" t="s">
        <v>8316</v>
      </c>
      <c r="E1886" s="27">
        <v>12</v>
      </c>
      <c r="F1886" s="27">
        <v>0</v>
      </c>
      <c r="G1886" s="43">
        <v>22144.03</v>
      </c>
      <c r="H1886" s="27" t="s">
        <v>8310</v>
      </c>
      <c r="I1886" s="27" t="s">
        <v>8310</v>
      </c>
      <c r="J1886" s="27" t="s">
        <v>8321</v>
      </c>
      <c r="K1886" s="13" t="str">
        <f t="shared" si="174"/>
        <v>Sep</v>
      </c>
      <c r="L1886" s="27">
        <f t="shared" si="175"/>
        <v>1980</v>
      </c>
      <c r="M1886" s="27" t="str">
        <f t="shared" si="176"/>
        <v>tier - 2</v>
      </c>
      <c r="N1886" s="27" t="str">
        <f t="shared" si="177"/>
        <v>tier - 2</v>
      </c>
      <c r="O1886" s="44" t="str">
        <f t="shared" si="178"/>
        <v>12-Sep-1980</v>
      </c>
      <c r="P1886" s="29">
        <f t="shared" si="179"/>
        <v>43</v>
      </c>
    </row>
    <row r="1887" spans="2:16" ht="15.75" customHeight="1" x14ac:dyDescent="0.3">
      <c r="B1887" s="12" t="s">
        <v>1736</v>
      </c>
      <c r="C1887" s="27">
        <v>1965</v>
      </c>
      <c r="D1887" s="13" t="s">
        <v>8319</v>
      </c>
      <c r="E1887" s="27">
        <v>24</v>
      </c>
      <c r="F1887" s="27">
        <v>1</v>
      </c>
      <c r="G1887" s="43">
        <v>22192.44</v>
      </c>
      <c r="H1887" s="27" t="s">
        <v>8311</v>
      </c>
      <c r="I1887" s="27" t="s">
        <v>8314</v>
      </c>
      <c r="J1887" s="27" t="s">
        <v>8312</v>
      </c>
      <c r="K1887" s="13" t="str">
        <f t="shared" si="174"/>
        <v>Aug</v>
      </c>
      <c r="L1887" s="27">
        <f t="shared" si="175"/>
        <v>1965</v>
      </c>
      <c r="M1887" s="27" t="str">
        <f t="shared" si="176"/>
        <v>tier - 3</v>
      </c>
      <c r="N1887" s="27" t="str">
        <f t="shared" si="177"/>
        <v>tier - 1</v>
      </c>
      <c r="O1887" s="44" t="str">
        <f t="shared" si="178"/>
        <v>24-Aug-1965</v>
      </c>
      <c r="P1887" s="29">
        <f t="shared" si="179"/>
        <v>58</v>
      </c>
    </row>
    <row r="1888" spans="2:16" ht="15.75" customHeight="1" x14ac:dyDescent="0.3">
      <c r="B1888" s="12" t="s">
        <v>1733</v>
      </c>
      <c r="C1888" s="27">
        <v>1971</v>
      </c>
      <c r="D1888" s="13" t="s">
        <v>8315</v>
      </c>
      <c r="E1888" s="27">
        <v>16</v>
      </c>
      <c r="F1888" s="27">
        <v>1</v>
      </c>
      <c r="G1888" s="43">
        <v>22218.11</v>
      </c>
      <c r="H1888" s="27" t="s">
        <v>8310</v>
      </c>
      <c r="I1888" s="27" t="s">
        <v>8311</v>
      </c>
      <c r="J1888" s="27" t="s">
        <v>8312</v>
      </c>
      <c r="K1888" s="13" t="str">
        <f t="shared" si="174"/>
        <v>Jun</v>
      </c>
      <c r="L1888" s="27">
        <f t="shared" si="175"/>
        <v>1971</v>
      </c>
      <c r="M1888" s="27" t="str">
        <f t="shared" si="176"/>
        <v>tier - 2</v>
      </c>
      <c r="N1888" s="27" t="str">
        <f t="shared" si="177"/>
        <v>tier - 3</v>
      </c>
      <c r="O1888" s="44" t="str">
        <f t="shared" si="178"/>
        <v>16-Jun-1971</v>
      </c>
      <c r="P1888" s="29">
        <f t="shared" si="179"/>
        <v>52</v>
      </c>
    </row>
    <row r="1889" spans="2:16" ht="15.75" customHeight="1" x14ac:dyDescent="0.3">
      <c r="B1889" s="12" t="s">
        <v>1730</v>
      </c>
      <c r="C1889" s="27">
        <v>1982</v>
      </c>
      <c r="D1889" s="13" t="s">
        <v>8318</v>
      </c>
      <c r="E1889" s="27">
        <v>27</v>
      </c>
      <c r="F1889" s="27">
        <v>1</v>
      </c>
      <c r="G1889" s="43">
        <v>22331.57</v>
      </c>
      <c r="H1889" s="27" t="s">
        <v>8310</v>
      </c>
      <c r="I1889" s="27" t="s">
        <v>8311</v>
      </c>
      <c r="J1889" s="27" t="s">
        <v>8329</v>
      </c>
      <c r="K1889" s="13" t="str">
        <f t="shared" si="174"/>
        <v>Dec</v>
      </c>
      <c r="L1889" s="27">
        <f t="shared" si="175"/>
        <v>1982</v>
      </c>
      <c r="M1889" s="27" t="str">
        <f t="shared" si="176"/>
        <v>tier - 2</v>
      </c>
      <c r="N1889" s="27" t="str">
        <f t="shared" si="177"/>
        <v>tier - 3</v>
      </c>
      <c r="O1889" s="44" t="str">
        <f t="shared" si="178"/>
        <v>27-Dec-1982</v>
      </c>
      <c r="P1889" s="29">
        <f t="shared" si="179"/>
        <v>41</v>
      </c>
    </row>
    <row r="1890" spans="2:16" ht="15.75" customHeight="1" x14ac:dyDescent="0.3">
      <c r="B1890" s="12" t="s">
        <v>1726</v>
      </c>
      <c r="C1890" s="27">
        <v>1999</v>
      </c>
      <c r="D1890" s="13" t="s">
        <v>8319</v>
      </c>
      <c r="E1890" s="27">
        <v>26</v>
      </c>
      <c r="F1890" s="27">
        <v>2</v>
      </c>
      <c r="G1890" s="43">
        <v>22395.74</v>
      </c>
      <c r="H1890" s="27" t="s">
        <v>8311</v>
      </c>
      <c r="I1890" s="27" t="s">
        <v>8310</v>
      </c>
      <c r="J1890" s="27" t="s">
        <v>8329</v>
      </c>
      <c r="K1890" s="13" t="str">
        <f t="shared" si="174"/>
        <v>Aug</v>
      </c>
      <c r="L1890" s="27">
        <f t="shared" si="175"/>
        <v>1999</v>
      </c>
      <c r="M1890" s="27" t="str">
        <f t="shared" si="176"/>
        <v>tier - 3</v>
      </c>
      <c r="N1890" s="27" t="str">
        <f t="shared" si="177"/>
        <v>tier - 2</v>
      </c>
      <c r="O1890" s="44" t="str">
        <f t="shared" si="178"/>
        <v>26-Aug-1999</v>
      </c>
      <c r="P1890" s="29">
        <f t="shared" si="179"/>
        <v>24</v>
      </c>
    </row>
    <row r="1891" spans="2:16" ht="15.75" customHeight="1" x14ac:dyDescent="0.3">
      <c r="B1891" s="12" t="s">
        <v>1722</v>
      </c>
      <c r="C1891" s="27">
        <v>1966</v>
      </c>
      <c r="D1891" s="13" t="s">
        <v>8319</v>
      </c>
      <c r="E1891" s="27">
        <v>18</v>
      </c>
      <c r="F1891" s="27">
        <v>0</v>
      </c>
      <c r="G1891" s="43">
        <v>22412.65</v>
      </c>
      <c r="H1891" s="27" t="s">
        <v>8311</v>
      </c>
      <c r="I1891" s="27" t="s">
        <v>8311</v>
      </c>
      <c r="J1891" s="27" t="s">
        <v>8331</v>
      </c>
      <c r="K1891" s="13" t="str">
        <f t="shared" si="174"/>
        <v>Aug</v>
      </c>
      <c r="L1891" s="27">
        <f t="shared" si="175"/>
        <v>1966</v>
      </c>
      <c r="M1891" s="27" t="str">
        <f t="shared" si="176"/>
        <v>tier - 3</v>
      </c>
      <c r="N1891" s="27" t="str">
        <f t="shared" si="177"/>
        <v>tier - 3</v>
      </c>
      <c r="O1891" s="44" t="str">
        <f t="shared" si="178"/>
        <v>18-Aug-1966</v>
      </c>
      <c r="P1891" s="29">
        <f t="shared" si="179"/>
        <v>57</v>
      </c>
    </row>
    <row r="1892" spans="2:16" ht="15.75" customHeight="1" x14ac:dyDescent="0.3">
      <c r="B1892" s="12" t="s">
        <v>1718</v>
      </c>
      <c r="C1892" s="27">
        <v>1983</v>
      </c>
      <c r="D1892" s="13" t="s">
        <v>8318</v>
      </c>
      <c r="E1892" s="27">
        <v>21</v>
      </c>
      <c r="F1892" s="27">
        <v>1</v>
      </c>
      <c r="G1892" s="43">
        <v>22462.04</v>
      </c>
      <c r="H1892" s="27" t="s">
        <v>8311</v>
      </c>
      <c r="I1892" s="27" t="s">
        <v>8314</v>
      </c>
      <c r="J1892" s="27" t="s">
        <v>8325</v>
      </c>
      <c r="K1892" s="13" t="str">
        <f t="shared" si="174"/>
        <v>Dec</v>
      </c>
      <c r="L1892" s="27">
        <f t="shared" si="175"/>
        <v>1983</v>
      </c>
      <c r="M1892" s="27" t="str">
        <f t="shared" si="176"/>
        <v>tier - 3</v>
      </c>
      <c r="N1892" s="27" t="str">
        <f t="shared" si="177"/>
        <v>tier - 1</v>
      </c>
      <c r="O1892" s="44" t="str">
        <f t="shared" si="178"/>
        <v>21-Dec-1983</v>
      </c>
      <c r="P1892" s="29">
        <f t="shared" si="179"/>
        <v>40</v>
      </c>
    </row>
    <row r="1893" spans="2:16" ht="15.75" customHeight="1" x14ac:dyDescent="0.3">
      <c r="B1893" s="12" t="s">
        <v>1714</v>
      </c>
      <c r="C1893" s="27">
        <v>1979</v>
      </c>
      <c r="D1893" s="13" t="s">
        <v>8313</v>
      </c>
      <c r="E1893" s="27">
        <v>14</v>
      </c>
      <c r="F1893" s="27">
        <v>2</v>
      </c>
      <c r="G1893" s="43">
        <v>22478.6</v>
      </c>
      <c r="H1893" s="27" t="s">
        <v>8311</v>
      </c>
      <c r="I1893" s="27" t="s">
        <v>8310</v>
      </c>
      <c r="J1893" s="27" t="s">
        <v>8321</v>
      </c>
      <c r="K1893" s="13" t="str">
        <f t="shared" si="174"/>
        <v>Nov</v>
      </c>
      <c r="L1893" s="27">
        <f t="shared" si="175"/>
        <v>1979</v>
      </c>
      <c r="M1893" s="27" t="str">
        <f t="shared" si="176"/>
        <v>tier - 3</v>
      </c>
      <c r="N1893" s="27" t="str">
        <f t="shared" si="177"/>
        <v>tier - 2</v>
      </c>
      <c r="O1893" s="44" t="str">
        <f t="shared" si="178"/>
        <v>14-Nov-1979</v>
      </c>
      <c r="P1893" s="29">
        <f t="shared" si="179"/>
        <v>44</v>
      </c>
    </row>
    <row r="1894" spans="2:16" ht="15.75" customHeight="1" x14ac:dyDescent="0.3">
      <c r="B1894" s="12" t="s">
        <v>1711</v>
      </c>
      <c r="C1894" s="27">
        <v>2003</v>
      </c>
      <c r="D1894" s="13" t="s">
        <v>8309</v>
      </c>
      <c r="E1894" s="27">
        <v>25</v>
      </c>
      <c r="F1894" s="27">
        <v>2</v>
      </c>
      <c r="G1894" s="43">
        <v>22493.66</v>
      </c>
      <c r="H1894" s="27" t="s">
        <v>8310</v>
      </c>
      <c r="I1894" s="27" t="s">
        <v>8314</v>
      </c>
      <c r="J1894" s="27" t="s">
        <v>8317</v>
      </c>
      <c r="K1894" s="13" t="str">
        <f t="shared" si="174"/>
        <v>Jul</v>
      </c>
      <c r="L1894" s="27">
        <f t="shared" si="175"/>
        <v>2003</v>
      </c>
      <c r="M1894" s="27" t="str">
        <f t="shared" si="176"/>
        <v>tier - 2</v>
      </c>
      <c r="N1894" s="27" t="str">
        <f t="shared" si="177"/>
        <v>tier - 1</v>
      </c>
      <c r="O1894" s="44" t="str">
        <f t="shared" si="178"/>
        <v>25-Jul-2003</v>
      </c>
      <c r="P1894" s="29">
        <f t="shared" si="179"/>
        <v>20</v>
      </c>
    </row>
    <row r="1895" spans="2:16" ht="15.75" customHeight="1" x14ac:dyDescent="0.3">
      <c r="B1895" s="12" t="s">
        <v>1707</v>
      </c>
      <c r="C1895" s="27">
        <v>1970</v>
      </c>
      <c r="D1895" s="13" t="s">
        <v>8313</v>
      </c>
      <c r="E1895" s="27">
        <v>9</v>
      </c>
      <c r="F1895" s="27">
        <v>0</v>
      </c>
      <c r="G1895" s="43">
        <v>23045.57</v>
      </c>
      <c r="H1895" s="27" t="s">
        <v>8310</v>
      </c>
      <c r="I1895" s="27" t="s">
        <v>8310</v>
      </c>
      <c r="J1895" s="27" t="s">
        <v>8329</v>
      </c>
      <c r="K1895" s="13" t="str">
        <f t="shared" si="174"/>
        <v>Nov</v>
      </c>
      <c r="L1895" s="27">
        <f t="shared" si="175"/>
        <v>1970</v>
      </c>
      <c r="M1895" s="27" t="str">
        <f t="shared" si="176"/>
        <v>tier - 2</v>
      </c>
      <c r="N1895" s="27" t="str">
        <f t="shared" si="177"/>
        <v>tier - 2</v>
      </c>
      <c r="O1895" s="44" t="str">
        <f t="shared" si="178"/>
        <v>9-Nov-1970</v>
      </c>
      <c r="P1895" s="29">
        <f t="shared" si="179"/>
        <v>53</v>
      </c>
    </row>
    <row r="1896" spans="2:16" ht="15.75" customHeight="1" x14ac:dyDescent="0.3">
      <c r="B1896" s="12" t="s">
        <v>1703</v>
      </c>
      <c r="C1896" s="27">
        <v>1975</v>
      </c>
      <c r="D1896" s="13" t="s">
        <v>8316</v>
      </c>
      <c r="E1896" s="27">
        <v>9</v>
      </c>
      <c r="F1896" s="27">
        <v>0</v>
      </c>
      <c r="G1896" s="43">
        <v>23065.42</v>
      </c>
      <c r="H1896" s="27" t="s">
        <v>8310</v>
      </c>
      <c r="I1896" s="27" t="s">
        <v>8310</v>
      </c>
      <c r="J1896" s="27" t="s">
        <v>8312</v>
      </c>
      <c r="K1896" s="13" t="str">
        <f t="shared" si="174"/>
        <v>Sep</v>
      </c>
      <c r="L1896" s="27">
        <f t="shared" si="175"/>
        <v>1975</v>
      </c>
      <c r="M1896" s="27" t="str">
        <f t="shared" si="176"/>
        <v>tier - 2</v>
      </c>
      <c r="N1896" s="27" t="str">
        <f t="shared" si="177"/>
        <v>tier - 2</v>
      </c>
      <c r="O1896" s="44" t="str">
        <f t="shared" si="178"/>
        <v>9-Sep-1975</v>
      </c>
      <c r="P1896" s="29">
        <f t="shared" si="179"/>
        <v>48</v>
      </c>
    </row>
    <row r="1897" spans="2:16" ht="15.75" customHeight="1" x14ac:dyDescent="0.3">
      <c r="B1897" s="12" t="s">
        <v>1700</v>
      </c>
      <c r="C1897" s="27">
        <v>2003</v>
      </c>
      <c r="D1897" s="13" t="s">
        <v>8318</v>
      </c>
      <c r="E1897" s="27">
        <v>14</v>
      </c>
      <c r="F1897" s="27">
        <v>0</v>
      </c>
      <c r="G1897" s="43">
        <v>23082.959999999999</v>
      </c>
      <c r="H1897" s="27" t="s">
        <v>8310</v>
      </c>
      <c r="I1897" s="27" t="s">
        <v>8310</v>
      </c>
      <c r="J1897" s="27" t="s">
        <v>8321</v>
      </c>
      <c r="K1897" s="13" t="str">
        <f t="shared" si="174"/>
        <v>Dec</v>
      </c>
      <c r="L1897" s="27">
        <f t="shared" si="175"/>
        <v>2003</v>
      </c>
      <c r="M1897" s="27" t="str">
        <f t="shared" si="176"/>
        <v>tier - 2</v>
      </c>
      <c r="N1897" s="27" t="str">
        <f t="shared" si="177"/>
        <v>tier - 2</v>
      </c>
      <c r="O1897" s="44" t="str">
        <f t="shared" si="178"/>
        <v>14-Dec-2003</v>
      </c>
      <c r="P1897" s="29">
        <f t="shared" si="179"/>
        <v>20</v>
      </c>
    </row>
    <row r="1898" spans="2:16" ht="15.75" customHeight="1" x14ac:dyDescent="0.3">
      <c r="B1898" s="12" t="s">
        <v>1696</v>
      </c>
      <c r="C1898" s="27">
        <v>1997</v>
      </c>
      <c r="D1898" s="13" t="s">
        <v>8319</v>
      </c>
      <c r="E1898" s="27">
        <v>7</v>
      </c>
      <c r="F1898" s="27">
        <v>2</v>
      </c>
      <c r="G1898" s="43">
        <v>23241.47</v>
      </c>
      <c r="H1898" s="27" t="s">
        <v>8310</v>
      </c>
      <c r="I1898" s="27" t="s">
        <v>8311</v>
      </c>
      <c r="J1898" s="27" t="s">
        <v>8327</v>
      </c>
      <c r="K1898" s="13" t="str">
        <f t="shared" si="174"/>
        <v>Aug</v>
      </c>
      <c r="L1898" s="27">
        <f t="shared" si="175"/>
        <v>1997</v>
      </c>
      <c r="M1898" s="27" t="str">
        <f t="shared" si="176"/>
        <v>tier - 2</v>
      </c>
      <c r="N1898" s="27" t="str">
        <f t="shared" si="177"/>
        <v>tier - 3</v>
      </c>
      <c r="O1898" s="44" t="str">
        <f t="shared" si="178"/>
        <v>7-Aug-1997</v>
      </c>
      <c r="P1898" s="29">
        <f t="shared" si="179"/>
        <v>26</v>
      </c>
    </row>
    <row r="1899" spans="2:16" ht="15.75" customHeight="1" x14ac:dyDescent="0.3">
      <c r="B1899" s="12" t="s">
        <v>1692</v>
      </c>
      <c r="C1899" s="27">
        <v>1969</v>
      </c>
      <c r="D1899" s="13" t="s">
        <v>8313</v>
      </c>
      <c r="E1899" s="27">
        <v>14</v>
      </c>
      <c r="F1899" s="27">
        <v>1</v>
      </c>
      <c r="G1899" s="43">
        <v>23244.79</v>
      </c>
      <c r="H1899" s="27" t="s">
        <v>8310</v>
      </c>
      <c r="I1899" s="27" t="s">
        <v>8311</v>
      </c>
      <c r="J1899" s="27" t="s">
        <v>8312</v>
      </c>
      <c r="K1899" s="13" t="str">
        <f t="shared" si="174"/>
        <v>Nov</v>
      </c>
      <c r="L1899" s="27">
        <f t="shared" si="175"/>
        <v>1969</v>
      </c>
      <c r="M1899" s="27" t="str">
        <f t="shared" si="176"/>
        <v>tier - 2</v>
      </c>
      <c r="N1899" s="27" t="str">
        <f t="shared" si="177"/>
        <v>tier - 3</v>
      </c>
      <c r="O1899" s="44" t="str">
        <f t="shared" si="178"/>
        <v>14-Nov-1969</v>
      </c>
      <c r="P1899" s="29">
        <f t="shared" si="179"/>
        <v>54</v>
      </c>
    </row>
    <row r="1900" spans="2:16" ht="15.75" customHeight="1" x14ac:dyDescent="0.3">
      <c r="B1900" s="12" t="s">
        <v>1688</v>
      </c>
      <c r="C1900" s="27">
        <v>1994</v>
      </c>
      <c r="D1900" s="13" t="s">
        <v>8320</v>
      </c>
      <c r="E1900" s="27">
        <v>3</v>
      </c>
      <c r="F1900" s="27">
        <v>1</v>
      </c>
      <c r="G1900" s="43">
        <v>23288.93</v>
      </c>
      <c r="H1900" s="27" t="s">
        <v>8310</v>
      </c>
      <c r="I1900" s="27" t="s">
        <v>8311</v>
      </c>
      <c r="J1900" s="27" t="s">
        <v>8329</v>
      </c>
      <c r="K1900" s="13" t="str">
        <f t="shared" si="174"/>
        <v>Oct</v>
      </c>
      <c r="L1900" s="27">
        <f t="shared" si="175"/>
        <v>1994</v>
      </c>
      <c r="M1900" s="27" t="str">
        <f t="shared" si="176"/>
        <v>tier - 2</v>
      </c>
      <c r="N1900" s="27" t="str">
        <f t="shared" si="177"/>
        <v>tier - 3</v>
      </c>
      <c r="O1900" s="44" t="str">
        <f t="shared" si="178"/>
        <v>3-Oct-1994</v>
      </c>
      <c r="P1900" s="29">
        <f t="shared" si="179"/>
        <v>29</v>
      </c>
    </row>
    <row r="1901" spans="2:16" ht="15.75" customHeight="1" x14ac:dyDescent="0.3">
      <c r="B1901" s="12" t="s">
        <v>1684</v>
      </c>
      <c r="C1901" s="27">
        <v>1973</v>
      </c>
      <c r="D1901" s="13" t="s">
        <v>8320</v>
      </c>
      <c r="E1901" s="27">
        <v>22</v>
      </c>
      <c r="F1901" s="27">
        <v>2</v>
      </c>
      <c r="G1901" s="43">
        <v>23306.55</v>
      </c>
      <c r="H1901" s="27" t="s">
        <v>8310</v>
      </c>
      <c r="I1901" s="27" t="s">
        <v>8310</v>
      </c>
      <c r="J1901" s="27" t="s">
        <v>8321</v>
      </c>
      <c r="K1901" s="13" t="str">
        <f t="shared" si="174"/>
        <v>Oct</v>
      </c>
      <c r="L1901" s="27">
        <f t="shared" si="175"/>
        <v>1973</v>
      </c>
      <c r="M1901" s="27" t="str">
        <f t="shared" si="176"/>
        <v>tier - 2</v>
      </c>
      <c r="N1901" s="27" t="str">
        <f t="shared" si="177"/>
        <v>tier - 2</v>
      </c>
      <c r="O1901" s="44" t="str">
        <f t="shared" si="178"/>
        <v>22-Oct-1973</v>
      </c>
      <c r="P1901" s="29">
        <f t="shared" si="179"/>
        <v>50</v>
      </c>
    </row>
    <row r="1902" spans="2:16" ht="15.75" customHeight="1" x14ac:dyDescent="0.3">
      <c r="B1902" s="12" t="s">
        <v>1681</v>
      </c>
      <c r="C1902" s="27">
        <v>1975</v>
      </c>
      <c r="D1902" s="13" t="s">
        <v>8313</v>
      </c>
      <c r="E1902" s="27">
        <v>13</v>
      </c>
      <c r="F1902" s="27">
        <v>1</v>
      </c>
      <c r="G1902" s="43">
        <v>23401.31</v>
      </c>
      <c r="H1902" s="27" t="s">
        <v>8310</v>
      </c>
      <c r="I1902" s="27" t="s">
        <v>8311</v>
      </c>
      <c r="J1902" s="27" t="s">
        <v>8329</v>
      </c>
      <c r="K1902" s="13" t="str">
        <f t="shared" si="174"/>
        <v>Nov</v>
      </c>
      <c r="L1902" s="27">
        <f t="shared" si="175"/>
        <v>1975</v>
      </c>
      <c r="M1902" s="27" t="str">
        <f t="shared" si="176"/>
        <v>tier - 2</v>
      </c>
      <c r="N1902" s="27" t="str">
        <f t="shared" si="177"/>
        <v>tier - 3</v>
      </c>
      <c r="O1902" s="44" t="str">
        <f t="shared" si="178"/>
        <v>13-Nov-1975</v>
      </c>
      <c r="P1902" s="29">
        <f t="shared" si="179"/>
        <v>48</v>
      </c>
    </row>
    <row r="1903" spans="2:16" ht="15.75" customHeight="1" x14ac:dyDescent="0.3">
      <c r="B1903" s="12" t="s">
        <v>1677</v>
      </c>
      <c r="C1903" s="27">
        <v>1983</v>
      </c>
      <c r="D1903" s="13" t="s">
        <v>8319</v>
      </c>
      <c r="E1903" s="27">
        <v>26</v>
      </c>
      <c r="F1903" s="27">
        <v>2</v>
      </c>
      <c r="G1903" s="43">
        <v>23563.02</v>
      </c>
      <c r="H1903" s="27" t="s">
        <v>8310</v>
      </c>
      <c r="I1903" s="27" t="s">
        <v>8310</v>
      </c>
      <c r="J1903" s="27" t="s">
        <v>8312</v>
      </c>
      <c r="K1903" s="13" t="str">
        <f t="shared" si="174"/>
        <v>Aug</v>
      </c>
      <c r="L1903" s="27">
        <f t="shared" si="175"/>
        <v>1983</v>
      </c>
      <c r="M1903" s="27" t="str">
        <f t="shared" si="176"/>
        <v>tier - 2</v>
      </c>
      <c r="N1903" s="27" t="str">
        <f t="shared" si="177"/>
        <v>tier - 2</v>
      </c>
      <c r="O1903" s="44" t="str">
        <f t="shared" si="178"/>
        <v>26-Aug-1983</v>
      </c>
      <c r="P1903" s="29">
        <f t="shared" si="179"/>
        <v>40</v>
      </c>
    </row>
    <row r="1904" spans="2:16" ht="15.75" customHeight="1" x14ac:dyDescent="0.3">
      <c r="B1904" s="12" t="s">
        <v>1673</v>
      </c>
      <c r="C1904" s="27">
        <v>1974</v>
      </c>
      <c r="D1904" s="13" t="s">
        <v>8315</v>
      </c>
      <c r="E1904" s="27">
        <v>2</v>
      </c>
      <c r="F1904" s="27">
        <v>1</v>
      </c>
      <c r="G1904" s="43">
        <v>23568.27</v>
      </c>
      <c r="H1904" s="27" t="s">
        <v>8310</v>
      </c>
      <c r="I1904" s="27" t="s">
        <v>8310</v>
      </c>
      <c r="J1904" s="27" t="s">
        <v>8321</v>
      </c>
      <c r="K1904" s="13" t="str">
        <f t="shared" si="174"/>
        <v>Jun</v>
      </c>
      <c r="L1904" s="27">
        <f t="shared" si="175"/>
        <v>1974</v>
      </c>
      <c r="M1904" s="27" t="str">
        <f t="shared" si="176"/>
        <v>tier - 2</v>
      </c>
      <c r="N1904" s="27" t="str">
        <f t="shared" si="177"/>
        <v>tier - 2</v>
      </c>
      <c r="O1904" s="44" t="str">
        <f t="shared" si="178"/>
        <v>2-Jun-1974</v>
      </c>
      <c r="P1904" s="29">
        <f t="shared" si="179"/>
        <v>49</v>
      </c>
    </row>
    <row r="1905" spans="2:16" ht="15.75" customHeight="1" x14ac:dyDescent="0.3">
      <c r="B1905" s="12" t="s">
        <v>1669</v>
      </c>
      <c r="C1905" s="27">
        <v>1973</v>
      </c>
      <c r="D1905" s="13" t="s">
        <v>8315</v>
      </c>
      <c r="E1905" s="27">
        <v>27</v>
      </c>
      <c r="F1905" s="27">
        <v>2</v>
      </c>
      <c r="G1905" s="43">
        <v>23807.24</v>
      </c>
      <c r="H1905" s="27" t="s">
        <v>8310</v>
      </c>
      <c r="I1905" s="27" t="s">
        <v>8311</v>
      </c>
      <c r="J1905" s="27" t="s">
        <v>8317</v>
      </c>
      <c r="K1905" s="13" t="str">
        <f t="shared" si="174"/>
        <v>Jun</v>
      </c>
      <c r="L1905" s="27">
        <f t="shared" si="175"/>
        <v>1973</v>
      </c>
      <c r="M1905" s="27" t="str">
        <f t="shared" si="176"/>
        <v>tier - 2</v>
      </c>
      <c r="N1905" s="27" t="str">
        <f t="shared" si="177"/>
        <v>tier - 3</v>
      </c>
      <c r="O1905" s="44" t="str">
        <f t="shared" si="178"/>
        <v>27-Jun-1973</v>
      </c>
      <c r="P1905" s="29">
        <f t="shared" si="179"/>
        <v>50</v>
      </c>
    </row>
    <row r="1906" spans="2:16" ht="15.75" customHeight="1" x14ac:dyDescent="0.3">
      <c r="B1906" s="12" t="s">
        <v>1666</v>
      </c>
      <c r="C1906" s="27">
        <v>1970</v>
      </c>
      <c r="D1906" s="13" t="s">
        <v>8319</v>
      </c>
      <c r="E1906" s="27">
        <v>8</v>
      </c>
      <c r="F1906" s="27">
        <v>1</v>
      </c>
      <c r="G1906" s="43">
        <v>23887.66</v>
      </c>
      <c r="H1906" s="27" t="s">
        <v>8310</v>
      </c>
      <c r="I1906" s="27" t="s">
        <v>8311</v>
      </c>
      <c r="J1906" s="27" t="s">
        <v>8317</v>
      </c>
      <c r="K1906" s="13" t="str">
        <f t="shared" si="174"/>
        <v>Aug</v>
      </c>
      <c r="L1906" s="27">
        <f t="shared" si="175"/>
        <v>1970</v>
      </c>
      <c r="M1906" s="27" t="str">
        <f t="shared" si="176"/>
        <v>tier - 2</v>
      </c>
      <c r="N1906" s="27" t="str">
        <f t="shared" si="177"/>
        <v>tier - 3</v>
      </c>
      <c r="O1906" s="44" t="str">
        <f t="shared" si="178"/>
        <v>8-Aug-1970</v>
      </c>
      <c r="P1906" s="29">
        <f t="shared" si="179"/>
        <v>53</v>
      </c>
    </row>
    <row r="1907" spans="2:16" ht="15.75" customHeight="1" x14ac:dyDescent="0.3">
      <c r="B1907" s="12" t="s">
        <v>1663</v>
      </c>
      <c r="C1907" s="27">
        <v>1971</v>
      </c>
      <c r="D1907" s="13" t="s">
        <v>8309</v>
      </c>
      <c r="E1907" s="27">
        <v>10</v>
      </c>
      <c r="F1907" s="27">
        <v>2</v>
      </c>
      <c r="G1907" s="43">
        <v>23967.38</v>
      </c>
      <c r="H1907" s="27" t="s">
        <v>8310</v>
      </c>
      <c r="I1907" s="27" t="s">
        <v>8310</v>
      </c>
      <c r="J1907" s="27" t="s">
        <v>8317</v>
      </c>
      <c r="K1907" s="13" t="str">
        <f t="shared" si="174"/>
        <v>Jul</v>
      </c>
      <c r="L1907" s="27">
        <f t="shared" si="175"/>
        <v>1971</v>
      </c>
      <c r="M1907" s="27" t="str">
        <f t="shared" si="176"/>
        <v>tier - 2</v>
      </c>
      <c r="N1907" s="27" t="str">
        <f t="shared" si="177"/>
        <v>tier - 2</v>
      </c>
      <c r="O1907" s="44" t="str">
        <f t="shared" si="178"/>
        <v>10-Jul-1971</v>
      </c>
      <c r="P1907" s="29">
        <f t="shared" si="179"/>
        <v>52</v>
      </c>
    </row>
    <row r="1908" spans="2:16" ht="15.75" customHeight="1" x14ac:dyDescent="0.3">
      <c r="B1908" s="12" t="s">
        <v>1659</v>
      </c>
      <c r="C1908" s="27">
        <v>2003</v>
      </c>
      <c r="D1908" s="13" t="s">
        <v>8318</v>
      </c>
      <c r="E1908" s="27">
        <v>30</v>
      </c>
      <c r="F1908" s="27">
        <v>2</v>
      </c>
      <c r="G1908" s="43">
        <v>24059.68</v>
      </c>
      <c r="H1908" s="27" t="s">
        <v>8310</v>
      </c>
      <c r="I1908" s="27" t="s">
        <v>8310</v>
      </c>
      <c r="J1908" s="27" t="s">
        <v>8317</v>
      </c>
      <c r="K1908" s="13" t="str">
        <f t="shared" si="174"/>
        <v>Dec</v>
      </c>
      <c r="L1908" s="27">
        <f t="shared" si="175"/>
        <v>2003</v>
      </c>
      <c r="M1908" s="27" t="str">
        <f t="shared" si="176"/>
        <v>tier - 2</v>
      </c>
      <c r="N1908" s="27" t="str">
        <f t="shared" si="177"/>
        <v>tier - 2</v>
      </c>
      <c r="O1908" s="44" t="str">
        <f t="shared" si="178"/>
        <v>30-Dec-2003</v>
      </c>
      <c r="P1908" s="29">
        <f t="shared" si="179"/>
        <v>20</v>
      </c>
    </row>
    <row r="1909" spans="2:16" ht="15.75" customHeight="1" x14ac:dyDescent="0.3">
      <c r="B1909" s="12" t="s">
        <v>1655</v>
      </c>
      <c r="C1909" s="27">
        <v>1973</v>
      </c>
      <c r="D1909" s="13" t="s">
        <v>8315</v>
      </c>
      <c r="E1909" s="27">
        <v>13</v>
      </c>
      <c r="F1909" s="27">
        <v>3</v>
      </c>
      <c r="G1909" s="43">
        <v>24106.91</v>
      </c>
      <c r="H1909" s="27" t="s">
        <v>8310</v>
      </c>
      <c r="I1909" s="27" t="s">
        <v>8310</v>
      </c>
      <c r="J1909" s="27" t="s">
        <v>8329</v>
      </c>
      <c r="K1909" s="13" t="str">
        <f t="shared" si="174"/>
        <v>Jun</v>
      </c>
      <c r="L1909" s="27">
        <f t="shared" si="175"/>
        <v>1973</v>
      </c>
      <c r="M1909" s="27" t="str">
        <f t="shared" si="176"/>
        <v>tier - 2</v>
      </c>
      <c r="N1909" s="27" t="str">
        <f t="shared" si="177"/>
        <v>tier - 2</v>
      </c>
      <c r="O1909" s="44" t="str">
        <f t="shared" si="178"/>
        <v>13-Jun-1973</v>
      </c>
      <c r="P1909" s="29">
        <f t="shared" si="179"/>
        <v>50</v>
      </c>
    </row>
    <row r="1910" spans="2:16" ht="15.75" customHeight="1" x14ac:dyDescent="0.3">
      <c r="B1910" s="12" t="s">
        <v>1651</v>
      </c>
      <c r="C1910" s="27">
        <v>1974</v>
      </c>
      <c r="D1910" s="13" t="s">
        <v>8316</v>
      </c>
      <c r="E1910" s="27">
        <v>10</v>
      </c>
      <c r="F1910" s="27">
        <v>3</v>
      </c>
      <c r="G1910" s="43">
        <v>24180.93</v>
      </c>
      <c r="H1910" s="27" t="s">
        <v>8310</v>
      </c>
      <c r="I1910" s="27" t="s">
        <v>8314</v>
      </c>
      <c r="J1910" s="27" t="s">
        <v>8312</v>
      </c>
      <c r="K1910" s="13" t="str">
        <f t="shared" si="174"/>
        <v>Sep</v>
      </c>
      <c r="L1910" s="27">
        <f t="shared" si="175"/>
        <v>1974</v>
      </c>
      <c r="M1910" s="27" t="str">
        <f t="shared" si="176"/>
        <v>tier - 2</v>
      </c>
      <c r="N1910" s="27" t="str">
        <f t="shared" si="177"/>
        <v>tier - 1</v>
      </c>
      <c r="O1910" s="44" t="str">
        <f t="shared" si="178"/>
        <v>10-Sep-1974</v>
      </c>
      <c r="P1910" s="29">
        <f t="shared" si="179"/>
        <v>49</v>
      </c>
    </row>
    <row r="1911" spans="2:16" ht="15.75" customHeight="1" x14ac:dyDescent="0.3">
      <c r="B1911" s="12" t="s">
        <v>1648</v>
      </c>
      <c r="C1911" s="27">
        <v>1964</v>
      </c>
      <c r="D1911" s="13" t="s">
        <v>8318</v>
      </c>
      <c r="E1911" s="27">
        <v>16</v>
      </c>
      <c r="F1911" s="27">
        <v>0</v>
      </c>
      <c r="G1911" s="43">
        <v>24227.34</v>
      </c>
      <c r="H1911" s="27" t="s">
        <v>8310</v>
      </c>
      <c r="I1911" s="27" t="s">
        <v>8314</v>
      </c>
      <c r="J1911" s="27" t="s">
        <v>8312</v>
      </c>
      <c r="K1911" s="13" t="str">
        <f t="shared" si="174"/>
        <v>Dec</v>
      </c>
      <c r="L1911" s="27">
        <f t="shared" si="175"/>
        <v>1964</v>
      </c>
      <c r="M1911" s="27" t="str">
        <f t="shared" si="176"/>
        <v>tier - 2</v>
      </c>
      <c r="N1911" s="27" t="str">
        <f t="shared" si="177"/>
        <v>tier - 1</v>
      </c>
      <c r="O1911" s="44" t="str">
        <f t="shared" si="178"/>
        <v>16-Dec-1964</v>
      </c>
      <c r="P1911" s="29">
        <f t="shared" si="179"/>
        <v>59</v>
      </c>
    </row>
    <row r="1912" spans="2:16" ht="15.75" customHeight="1" x14ac:dyDescent="0.3">
      <c r="B1912" s="12" t="s">
        <v>1644</v>
      </c>
      <c r="C1912" s="27">
        <v>2004</v>
      </c>
      <c r="D1912" s="13" t="s">
        <v>8319</v>
      </c>
      <c r="E1912" s="27">
        <v>3</v>
      </c>
      <c r="F1912" s="27">
        <v>0</v>
      </c>
      <c r="G1912" s="43">
        <v>24294.02</v>
      </c>
      <c r="H1912" s="27" t="s">
        <v>8310</v>
      </c>
      <c r="I1912" s="27" t="s">
        <v>8314</v>
      </c>
      <c r="J1912" s="27" t="s">
        <v>8321</v>
      </c>
      <c r="K1912" s="13" t="str">
        <f t="shared" si="174"/>
        <v>Aug</v>
      </c>
      <c r="L1912" s="27">
        <f t="shared" si="175"/>
        <v>2004</v>
      </c>
      <c r="M1912" s="27" t="str">
        <f t="shared" si="176"/>
        <v>tier - 2</v>
      </c>
      <c r="N1912" s="27" t="str">
        <f t="shared" si="177"/>
        <v>tier - 1</v>
      </c>
      <c r="O1912" s="44" t="str">
        <f t="shared" si="178"/>
        <v>3-Aug-2004</v>
      </c>
      <c r="P1912" s="29">
        <f t="shared" si="179"/>
        <v>19</v>
      </c>
    </row>
    <row r="1913" spans="2:16" ht="15.75" customHeight="1" x14ac:dyDescent="0.3">
      <c r="B1913" s="12" t="s">
        <v>1640</v>
      </c>
      <c r="C1913" s="27">
        <v>1999</v>
      </c>
      <c r="D1913" s="13" t="s">
        <v>8320</v>
      </c>
      <c r="E1913" s="27">
        <v>7</v>
      </c>
      <c r="F1913" s="27">
        <v>0</v>
      </c>
      <c r="G1913" s="43">
        <v>24387.74</v>
      </c>
      <c r="H1913" s="27" t="s">
        <v>8310</v>
      </c>
      <c r="I1913" s="27" t="s">
        <v>8314</v>
      </c>
      <c r="J1913" s="27" t="s">
        <v>8321</v>
      </c>
      <c r="K1913" s="13" t="str">
        <f t="shared" si="174"/>
        <v>Oct</v>
      </c>
      <c r="L1913" s="27">
        <f t="shared" si="175"/>
        <v>1999</v>
      </c>
      <c r="M1913" s="27" t="str">
        <f t="shared" si="176"/>
        <v>tier - 2</v>
      </c>
      <c r="N1913" s="27" t="str">
        <f t="shared" si="177"/>
        <v>tier - 1</v>
      </c>
      <c r="O1913" s="44" t="str">
        <f t="shared" si="178"/>
        <v>7-Oct-1999</v>
      </c>
      <c r="P1913" s="29">
        <f t="shared" si="179"/>
        <v>24</v>
      </c>
    </row>
    <row r="1914" spans="2:16" ht="15.75" customHeight="1" x14ac:dyDescent="0.3">
      <c r="B1914" s="12" t="s">
        <v>1637</v>
      </c>
      <c r="C1914" s="27">
        <v>1970</v>
      </c>
      <c r="D1914" s="13" t="s">
        <v>8313</v>
      </c>
      <c r="E1914" s="27">
        <v>30</v>
      </c>
      <c r="F1914" s="27">
        <v>0</v>
      </c>
      <c r="G1914" s="43">
        <v>24393.62</v>
      </c>
      <c r="H1914" s="27" t="s">
        <v>8310</v>
      </c>
      <c r="I1914" s="27" t="s">
        <v>8311</v>
      </c>
      <c r="J1914" s="27" t="s">
        <v>8317</v>
      </c>
      <c r="K1914" s="13" t="str">
        <f t="shared" si="174"/>
        <v>Nov</v>
      </c>
      <c r="L1914" s="27">
        <f t="shared" si="175"/>
        <v>1970</v>
      </c>
      <c r="M1914" s="27" t="str">
        <f t="shared" si="176"/>
        <v>tier - 2</v>
      </c>
      <c r="N1914" s="27" t="str">
        <f t="shared" si="177"/>
        <v>tier - 3</v>
      </c>
      <c r="O1914" s="44" t="str">
        <f t="shared" si="178"/>
        <v>30-Nov-1970</v>
      </c>
      <c r="P1914" s="29">
        <f t="shared" si="179"/>
        <v>53</v>
      </c>
    </row>
    <row r="1915" spans="2:16" ht="15.75" customHeight="1" x14ac:dyDescent="0.3">
      <c r="B1915" s="12" t="s">
        <v>1634</v>
      </c>
      <c r="C1915" s="27">
        <v>1968</v>
      </c>
      <c r="D1915" s="13" t="s">
        <v>8309</v>
      </c>
      <c r="E1915" s="27">
        <v>6</v>
      </c>
      <c r="F1915" s="27">
        <v>0</v>
      </c>
      <c r="G1915" s="43">
        <v>24476.48</v>
      </c>
      <c r="H1915" s="27" t="s">
        <v>8310</v>
      </c>
      <c r="I1915" s="27" t="s">
        <v>8310</v>
      </c>
      <c r="J1915" s="27" t="s">
        <v>8317</v>
      </c>
      <c r="K1915" s="13" t="str">
        <f t="shared" si="174"/>
        <v>Jul</v>
      </c>
      <c r="L1915" s="27">
        <f t="shared" si="175"/>
        <v>1968</v>
      </c>
      <c r="M1915" s="27" t="str">
        <f t="shared" si="176"/>
        <v>tier - 2</v>
      </c>
      <c r="N1915" s="27" t="str">
        <f t="shared" si="177"/>
        <v>tier - 2</v>
      </c>
      <c r="O1915" s="44" t="str">
        <f t="shared" si="178"/>
        <v>6-Jul-1968</v>
      </c>
      <c r="P1915" s="29">
        <f t="shared" si="179"/>
        <v>55</v>
      </c>
    </row>
    <row r="1916" spans="2:16" ht="15.75" customHeight="1" x14ac:dyDescent="0.3">
      <c r="B1916" s="12" t="s">
        <v>1630</v>
      </c>
      <c r="C1916" s="27">
        <v>1961</v>
      </c>
      <c r="D1916" s="13" t="s">
        <v>8320</v>
      </c>
      <c r="E1916" s="27">
        <v>21</v>
      </c>
      <c r="F1916" s="27">
        <v>0</v>
      </c>
      <c r="G1916" s="43">
        <v>24513.09</v>
      </c>
      <c r="H1916" s="27" t="s">
        <v>8310</v>
      </c>
      <c r="I1916" s="27" t="s">
        <v>8310</v>
      </c>
      <c r="J1916" s="27" t="s">
        <v>8312</v>
      </c>
      <c r="K1916" s="13" t="str">
        <f t="shared" si="174"/>
        <v>Oct</v>
      </c>
      <c r="L1916" s="27">
        <f t="shared" si="175"/>
        <v>1961</v>
      </c>
      <c r="M1916" s="27" t="str">
        <f t="shared" si="176"/>
        <v>tier - 2</v>
      </c>
      <c r="N1916" s="27" t="str">
        <f t="shared" si="177"/>
        <v>tier - 2</v>
      </c>
      <c r="O1916" s="44" t="str">
        <f t="shared" si="178"/>
        <v>21-Oct-1961</v>
      </c>
      <c r="P1916" s="29">
        <f t="shared" si="179"/>
        <v>62</v>
      </c>
    </row>
    <row r="1917" spans="2:16" ht="15.75" customHeight="1" x14ac:dyDescent="0.3">
      <c r="B1917" s="12" t="s">
        <v>1626</v>
      </c>
      <c r="C1917" s="27">
        <v>1972</v>
      </c>
      <c r="D1917" s="13" t="s">
        <v>8316</v>
      </c>
      <c r="E1917" s="27">
        <v>14</v>
      </c>
      <c r="F1917" s="27">
        <v>1</v>
      </c>
      <c r="G1917" s="43">
        <v>24520.26</v>
      </c>
      <c r="H1917" s="27" t="s">
        <v>8310</v>
      </c>
      <c r="I1917" s="27" t="s">
        <v>8311</v>
      </c>
      <c r="J1917" s="27" t="s">
        <v>8321</v>
      </c>
      <c r="K1917" s="13" t="str">
        <f t="shared" si="174"/>
        <v>Sep</v>
      </c>
      <c r="L1917" s="27">
        <f t="shared" si="175"/>
        <v>1972</v>
      </c>
      <c r="M1917" s="27" t="str">
        <f t="shared" si="176"/>
        <v>tier - 2</v>
      </c>
      <c r="N1917" s="27" t="str">
        <f t="shared" si="177"/>
        <v>tier - 3</v>
      </c>
      <c r="O1917" s="44" t="str">
        <f t="shared" si="178"/>
        <v>14-Sep-1972</v>
      </c>
      <c r="P1917" s="29">
        <f t="shared" si="179"/>
        <v>51</v>
      </c>
    </row>
    <row r="1918" spans="2:16" ht="15.75" customHeight="1" x14ac:dyDescent="0.3">
      <c r="B1918" s="12" t="s">
        <v>1623</v>
      </c>
      <c r="C1918" s="27">
        <v>1975</v>
      </c>
      <c r="D1918" s="13" t="s">
        <v>8315</v>
      </c>
      <c r="E1918" s="27">
        <v>13</v>
      </c>
      <c r="F1918" s="27">
        <v>2</v>
      </c>
      <c r="G1918" s="43">
        <v>24535.7</v>
      </c>
      <c r="H1918" s="27" t="s">
        <v>8310</v>
      </c>
      <c r="I1918" s="27" t="s">
        <v>8310</v>
      </c>
      <c r="J1918" s="27" t="s">
        <v>8317</v>
      </c>
      <c r="K1918" s="13" t="str">
        <f t="shared" si="174"/>
        <v>Jun</v>
      </c>
      <c r="L1918" s="27">
        <f t="shared" si="175"/>
        <v>1975</v>
      </c>
      <c r="M1918" s="27" t="str">
        <f t="shared" si="176"/>
        <v>tier - 2</v>
      </c>
      <c r="N1918" s="27" t="str">
        <f t="shared" si="177"/>
        <v>tier - 2</v>
      </c>
      <c r="O1918" s="44" t="str">
        <f t="shared" si="178"/>
        <v>13-Jun-1975</v>
      </c>
      <c r="P1918" s="29">
        <f t="shared" si="179"/>
        <v>48</v>
      </c>
    </row>
    <row r="1919" spans="2:16" ht="15.75" customHeight="1" x14ac:dyDescent="0.3">
      <c r="B1919" s="12" t="s">
        <v>1619</v>
      </c>
      <c r="C1919" s="27">
        <v>1976</v>
      </c>
      <c r="D1919" s="13" t="s">
        <v>8320</v>
      </c>
      <c r="E1919" s="27">
        <v>12</v>
      </c>
      <c r="F1919" s="27">
        <v>0</v>
      </c>
      <c r="G1919" s="43">
        <v>24603.05</v>
      </c>
      <c r="H1919" s="27" t="s">
        <v>8310</v>
      </c>
      <c r="I1919" s="27" t="s">
        <v>8310</v>
      </c>
      <c r="J1919" s="27" t="s">
        <v>8321</v>
      </c>
      <c r="K1919" s="13" t="str">
        <f t="shared" si="174"/>
        <v>Oct</v>
      </c>
      <c r="L1919" s="27">
        <f t="shared" si="175"/>
        <v>1976</v>
      </c>
      <c r="M1919" s="27" t="str">
        <f t="shared" si="176"/>
        <v>tier - 2</v>
      </c>
      <c r="N1919" s="27" t="str">
        <f t="shared" si="177"/>
        <v>tier - 2</v>
      </c>
      <c r="O1919" s="44" t="str">
        <f t="shared" si="178"/>
        <v>12-Oct-1976</v>
      </c>
      <c r="P1919" s="29">
        <f t="shared" si="179"/>
        <v>47</v>
      </c>
    </row>
    <row r="1920" spans="2:16" ht="15.75" customHeight="1" x14ac:dyDescent="0.3">
      <c r="B1920" s="12" t="s">
        <v>1615</v>
      </c>
      <c r="C1920" s="27">
        <v>1970</v>
      </c>
      <c r="D1920" s="13" t="s">
        <v>8315</v>
      </c>
      <c r="E1920" s="27">
        <v>12</v>
      </c>
      <c r="F1920" s="27">
        <v>2</v>
      </c>
      <c r="G1920" s="43">
        <v>24667.42</v>
      </c>
      <c r="H1920" s="27" t="s">
        <v>8310</v>
      </c>
      <c r="I1920" s="27" t="s">
        <v>8311</v>
      </c>
      <c r="J1920" s="27" t="s">
        <v>8312</v>
      </c>
      <c r="K1920" s="13" t="str">
        <f t="shared" si="174"/>
        <v>Jun</v>
      </c>
      <c r="L1920" s="27">
        <f t="shared" si="175"/>
        <v>1970</v>
      </c>
      <c r="M1920" s="27" t="str">
        <f t="shared" si="176"/>
        <v>tier - 2</v>
      </c>
      <c r="N1920" s="27" t="str">
        <f t="shared" si="177"/>
        <v>tier - 3</v>
      </c>
      <c r="O1920" s="44" t="str">
        <f t="shared" si="178"/>
        <v>12-Jun-1970</v>
      </c>
      <c r="P1920" s="29">
        <f t="shared" si="179"/>
        <v>53</v>
      </c>
    </row>
    <row r="1921" spans="2:16" ht="15.75" customHeight="1" x14ac:dyDescent="0.3">
      <c r="B1921" s="12" t="s">
        <v>1611</v>
      </c>
      <c r="C1921" s="27">
        <v>1996</v>
      </c>
      <c r="D1921" s="13" t="s">
        <v>8319</v>
      </c>
      <c r="E1921" s="27">
        <v>28</v>
      </c>
      <c r="F1921" s="27">
        <v>4</v>
      </c>
      <c r="G1921" s="43">
        <v>24671.66</v>
      </c>
      <c r="H1921" s="27" t="s">
        <v>8310</v>
      </c>
      <c r="I1921" s="27" t="s">
        <v>8314</v>
      </c>
      <c r="J1921" s="27" t="s">
        <v>8329</v>
      </c>
      <c r="K1921" s="13" t="str">
        <f t="shared" si="174"/>
        <v>Aug</v>
      </c>
      <c r="L1921" s="27">
        <f t="shared" si="175"/>
        <v>1996</v>
      </c>
      <c r="M1921" s="27" t="str">
        <f t="shared" si="176"/>
        <v>tier - 2</v>
      </c>
      <c r="N1921" s="27" t="str">
        <f t="shared" si="177"/>
        <v>tier - 1</v>
      </c>
      <c r="O1921" s="44" t="str">
        <f t="shared" si="178"/>
        <v>28-Aug-1996</v>
      </c>
      <c r="P1921" s="29">
        <f t="shared" si="179"/>
        <v>27</v>
      </c>
    </row>
    <row r="1922" spans="2:16" ht="15.75" customHeight="1" x14ac:dyDescent="0.3">
      <c r="B1922" s="12" t="s">
        <v>1608</v>
      </c>
      <c r="C1922" s="27">
        <v>1992</v>
      </c>
      <c r="D1922" s="13" t="s">
        <v>8320</v>
      </c>
      <c r="E1922" s="27">
        <v>11</v>
      </c>
      <c r="F1922" s="27">
        <v>0</v>
      </c>
      <c r="G1922" s="43">
        <v>24795.040000000001</v>
      </c>
      <c r="H1922" s="27" t="s">
        <v>8310</v>
      </c>
      <c r="I1922" s="27" t="s">
        <v>8311</v>
      </c>
      <c r="J1922" s="27" t="s">
        <v>8321</v>
      </c>
      <c r="K1922" s="13" t="str">
        <f t="shared" si="174"/>
        <v>Oct</v>
      </c>
      <c r="L1922" s="27">
        <f t="shared" si="175"/>
        <v>1992</v>
      </c>
      <c r="M1922" s="27" t="str">
        <f t="shared" si="176"/>
        <v>tier - 2</v>
      </c>
      <c r="N1922" s="27" t="str">
        <f t="shared" si="177"/>
        <v>tier - 3</v>
      </c>
      <c r="O1922" s="44" t="str">
        <f t="shared" si="178"/>
        <v>11-Oct-1992</v>
      </c>
      <c r="P1922" s="29">
        <f t="shared" si="179"/>
        <v>31</v>
      </c>
    </row>
    <row r="1923" spans="2:16" ht="15.75" customHeight="1" x14ac:dyDescent="0.3">
      <c r="B1923" s="12" t="s">
        <v>1604</v>
      </c>
      <c r="C1923" s="27">
        <v>1994</v>
      </c>
      <c r="D1923" s="13" t="s">
        <v>8316</v>
      </c>
      <c r="E1923" s="27">
        <v>9</v>
      </c>
      <c r="F1923" s="27">
        <v>0</v>
      </c>
      <c r="G1923" s="43">
        <v>24817.25</v>
      </c>
      <c r="H1923" s="27" t="s">
        <v>8310</v>
      </c>
      <c r="I1923" s="27" t="s">
        <v>8310</v>
      </c>
      <c r="J1923" s="27" t="s">
        <v>8321</v>
      </c>
      <c r="K1923" s="13" t="str">
        <f t="shared" ref="K1923:K1986" si="180">IF(D1923="?", "Sep",D1923)</f>
        <v>Sep</v>
      </c>
      <c r="L1923" s="27">
        <f t="shared" ref="L1923:L1986" si="181">IF(C1923="?","1983",C1923)</f>
        <v>1994</v>
      </c>
      <c r="M1923" s="27" t="str">
        <f t="shared" ref="M1923:M1986" si="182">IF(H1923="?", "tier - 2",H1923)</f>
        <v>tier - 2</v>
      </c>
      <c r="N1923" s="27" t="str">
        <f t="shared" ref="N1923:N1986" si="183">IF(I1923="?", "tier - 2", I1923)</f>
        <v>tier - 2</v>
      </c>
      <c r="O1923" s="44" t="str">
        <f t="shared" ref="O1923:O1986" si="184">CONCATENATE(E1923&amp;"-"&amp;K1923&amp;"-"&amp;L1923)</f>
        <v>9-Sep-1994</v>
      </c>
      <c r="P1923" s="29">
        <f t="shared" ref="P1923:P1986" si="185">2023-L1923</f>
        <v>29</v>
      </c>
    </row>
    <row r="1924" spans="2:16" ht="15.75" customHeight="1" x14ac:dyDescent="0.3">
      <c r="B1924" s="12" t="s">
        <v>1601</v>
      </c>
      <c r="C1924" s="27">
        <v>1995</v>
      </c>
      <c r="D1924" s="13" t="s">
        <v>8315</v>
      </c>
      <c r="E1924" s="27">
        <v>10</v>
      </c>
      <c r="F1924" s="27">
        <v>0</v>
      </c>
      <c r="G1924" s="43">
        <v>24863.25</v>
      </c>
      <c r="H1924" s="27" t="s">
        <v>8310</v>
      </c>
      <c r="I1924" s="27" t="s">
        <v>8311</v>
      </c>
      <c r="J1924" s="27" t="s">
        <v>8321</v>
      </c>
      <c r="K1924" s="13" t="str">
        <f t="shared" si="180"/>
        <v>Jun</v>
      </c>
      <c r="L1924" s="27">
        <f t="shared" si="181"/>
        <v>1995</v>
      </c>
      <c r="M1924" s="27" t="str">
        <f t="shared" si="182"/>
        <v>tier - 2</v>
      </c>
      <c r="N1924" s="27" t="str">
        <f t="shared" si="183"/>
        <v>tier - 3</v>
      </c>
      <c r="O1924" s="44" t="str">
        <f t="shared" si="184"/>
        <v>10-Jun-1995</v>
      </c>
      <c r="P1924" s="29">
        <f t="shared" si="185"/>
        <v>28</v>
      </c>
    </row>
    <row r="1925" spans="2:16" ht="15.75" customHeight="1" x14ac:dyDescent="0.3">
      <c r="B1925" s="12" t="s">
        <v>1597</v>
      </c>
      <c r="C1925" s="27">
        <v>1970</v>
      </c>
      <c r="D1925" s="13" t="s">
        <v>8313</v>
      </c>
      <c r="E1925" s="27">
        <v>26</v>
      </c>
      <c r="F1925" s="27">
        <v>3</v>
      </c>
      <c r="G1925" s="43">
        <v>24869.84</v>
      </c>
      <c r="H1925" s="27" t="s">
        <v>8310</v>
      </c>
      <c r="I1925" s="27" t="s">
        <v>8310</v>
      </c>
      <c r="J1925" s="27" t="s">
        <v>8326</v>
      </c>
      <c r="K1925" s="13" t="str">
        <f t="shared" si="180"/>
        <v>Nov</v>
      </c>
      <c r="L1925" s="27">
        <f t="shared" si="181"/>
        <v>1970</v>
      </c>
      <c r="M1925" s="27" t="str">
        <f t="shared" si="182"/>
        <v>tier - 2</v>
      </c>
      <c r="N1925" s="27" t="str">
        <f t="shared" si="183"/>
        <v>tier - 2</v>
      </c>
      <c r="O1925" s="44" t="str">
        <f t="shared" si="184"/>
        <v>26-Nov-1970</v>
      </c>
      <c r="P1925" s="29">
        <f t="shared" si="185"/>
        <v>53</v>
      </c>
    </row>
    <row r="1926" spans="2:16" ht="15.75" customHeight="1" x14ac:dyDescent="0.3">
      <c r="B1926" s="12" t="s">
        <v>1593</v>
      </c>
      <c r="C1926" s="27">
        <v>1969</v>
      </c>
      <c r="D1926" s="13" t="s">
        <v>8309</v>
      </c>
      <c r="E1926" s="27">
        <v>23</v>
      </c>
      <c r="F1926" s="27">
        <v>3</v>
      </c>
      <c r="G1926" s="43">
        <v>24873.38</v>
      </c>
      <c r="H1926" s="27" t="s">
        <v>8310</v>
      </c>
      <c r="I1926" s="27" t="s">
        <v>8314</v>
      </c>
      <c r="J1926" s="27" t="s">
        <v>8329</v>
      </c>
      <c r="K1926" s="13" t="str">
        <f t="shared" si="180"/>
        <v>Jul</v>
      </c>
      <c r="L1926" s="27">
        <f t="shared" si="181"/>
        <v>1969</v>
      </c>
      <c r="M1926" s="27" t="str">
        <f t="shared" si="182"/>
        <v>tier - 2</v>
      </c>
      <c r="N1926" s="27" t="str">
        <f t="shared" si="183"/>
        <v>tier - 1</v>
      </c>
      <c r="O1926" s="44" t="str">
        <f t="shared" si="184"/>
        <v>23-Jul-1969</v>
      </c>
      <c r="P1926" s="29">
        <f t="shared" si="185"/>
        <v>54</v>
      </c>
    </row>
    <row r="1927" spans="2:16" ht="15.75" customHeight="1" x14ac:dyDescent="0.3">
      <c r="B1927" s="12" t="s">
        <v>1589</v>
      </c>
      <c r="C1927" s="27">
        <v>1987</v>
      </c>
      <c r="D1927" s="13" t="s">
        <v>8315</v>
      </c>
      <c r="E1927" s="27">
        <v>14</v>
      </c>
      <c r="F1927" s="27">
        <v>2</v>
      </c>
      <c r="G1927" s="43">
        <v>24915.05</v>
      </c>
      <c r="H1927" s="27" t="s">
        <v>8310</v>
      </c>
      <c r="I1927" s="27" t="s">
        <v>8314</v>
      </c>
      <c r="J1927" s="27" t="s">
        <v>8329</v>
      </c>
      <c r="K1927" s="13" t="str">
        <f t="shared" si="180"/>
        <v>Jun</v>
      </c>
      <c r="L1927" s="27">
        <f t="shared" si="181"/>
        <v>1987</v>
      </c>
      <c r="M1927" s="27" t="str">
        <f t="shared" si="182"/>
        <v>tier - 2</v>
      </c>
      <c r="N1927" s="27" t="str">
        <f t="shared" si="183"/>
        <v>tier - 1</v>
      </c>
      <c r="O1927" s="44" t="str">
        <f t="shared" si="184"/>
        <v>14-Jun-1987</v>
      </c>
      <c r="P1927" s="29">
        <f t="shared" si="185"/>
        <v>36</v>
      </c>
    </row>
    <row r="1928" spans="2:16" ht="15.75" customHeight="1" x14ac:dyDescent="0.3">
      <c r="B1928" s="12" t="s">
        <v>1585</v>
      </c>
      <c r="C1928" s="27">
        <v>1975</v>
      </c>
      <c r="D1928" s="13" t="s">
        <v>8313</v>
      </c>
      <c r="E1928" s="27">
        <v>14</v>
      </c>
      <c r="F1928" s="27">
        <v>3</v>
      </c>
      <c r="G1928" s="43">
        <v>24915.22</v>
      </c>
      <c r="H1928" s="27" t="s">
        <v>8310</v>
      </c>
      <c r="I1928" s="27" t="s">
        <v>8311</v>
      </c>
      <c r="J1928" s="27" t="s">
        <v>8317</v>
      </c>
      <c r="K1928" s="13" t="str">
        <f t="shared" si="180"/>
        <v>Nov</v>
      </c>
      <c r="L1928" s="27">
        <f t="shared" si="181"/>
        <v>1975</v>
      </c>
      <c r="M1928" s="27" t="str">
        <f t="shared" si="182"/>
        <v>tier - 2</v>
      </c>
      <c r="N1928" s="27" t="str">
        <f t="shared" si="183"/>
        <v>tier - 3</v>
      </c>
      <c r="O1928" s="44" t="str">
        <f t="shared" si="184"/>
        <v>14-Nov-1975</v>
      </c>
      <c r="P1928" s="29">
        <f t="shared" si="185"/>
        <v>48</v>
      </c>
    </row>
    <row r="1929" spans="2:16" ht="15.75" customHeight="1" x14ac:dyDescent="0.3">
      <c r="B1929" s="12" t="s">
        <v>1581</v>
      </c>
      <c r="C1929" s="27">
        <v>1995</v>
      </c>
      <c r="D1929" s="13" t="s">
        <v>8318</v>
      </c>
      <c r="E1929" s="27">
        <v>4</v>
      </c>
      <c r="F1929" s="27">
        <v>0</v>
      </c>
      <c r="G1929" s="43">
        <v>25075.97</v>
      </c>
      <c r="H1929" s="27" t="s">
        <v>8310</v>
      </c>
      <c r="I1929" s="27" t="s">
        <v>8310</v>
      </c>
      <c r="J1929" s="27" t="s">
        <v>8321</v>
      </c>
      <c r="K1929" s="13" t="str">
        <f t="shared" si="180"/>
        <v>Dec</v>
      </c>
      <c r="L1929" s="27">
        <f t="shared" si="181"/>
        <v>1995</v>
      </c>
      <c r="M1929" s="27" t="str">
        <f t="shared" si="182"/>
        <v>tier - 2</v>
      </c>
      <c r="N1929" s="27" t="str">
        <f t="shared" si="183"/>
        <v>tier - 2</v>
      </c>
      <c r="O1929" s="44" t="str">
        <f t="shared" si="184"/>
        <v>4-Dec-1995</v>
      </c>
      <c r="P1929" s="29">
        <f t="shared" si="185"/>
        <v>28</v>
      </c>
    </row>
    <row r="1930" spans="2:16" ht="15.75" customHeight="1" x14ac:dyDescent="0.3">
      <c r="B1930" s="12" t="s">
        <v>1577</v>
      </c>
      <c r="C1930" s="27">
        <v>1998</v>
      </c>
      <c r="D1930" s="13" t="s">
        <v>8315</v>
      </c>
      <c r="E1930" s="27">
        <v>14</v>
      </c>
      <c r="F1930" s="27">
        <v>0</v>
      </c>
      <c r="G1930" s="43">
        <v>25081.77</v>
      </c>
      <c r="H1930" s="27" t="s">
        <v>8310</v>
      </c>
      <c r="I1930" s="27" t="s">
        <v>8310</v>
      </c>
      <c r="J1930" s="27" t="s">
        <v>8312</v>
      </c>
      <c r="K1930" s="13" t="str">
        <f t="shared" si="180"/>
        <v>Jun</v>
      </c>
      <c r="L1930" s="27">
        <f t="shared" si="181"/>
        <v>1998</v>
      </c>
      <c r="M1930" s="27" t="str">
        <f t="shared" si="182"/>
        <v>tier - 2</v>
      </c>
      <c r="N1930" s="27" t="str">
        <f t="shared" si="183"/>
        <v>tier - 2</v>
      </c>
      <c r="O1930" s="44" t="str">
        <f t="shared" si="184"/>
        <v>14-Jun-1998</v>
      </c>
      <c r="P1930" s="29">
        <f t="shared" si="185"/>
        <v>25</v>
      </c>
    </row>
    <row r="1931" spans="2:16" ht="15.75" customHeight="1" x14ac:dyDescent="0.3">
      <c r="B1931" s="12" t="s">
        <v>1573</v>
      </c>
      <c r="C1931" s="27">
        <v>1998</v>
      </c>
      <c r="D1931" s="13" t="s">
        <v>8313</v>
      </c>
      <c r="E1931" s="27">
        <v>24</v>
      </c>
      <c r="F1931" s="27">
        <v>0</v>
      </c>
      <c r="G1931" s="43">
        <v>25127.22</v>
      </c>
      <c r="H1931" s="27" t="s">
        <v>8310</v>
      </c>
      <c r="I1931" s="27" t="s">
        <v>8311</v>
      </c>
      <c r="J1931" s="27" t="s">
        <v>8321</v>
      </c>
      <c r="K1931" s="13" t="str">
        <f t="shared" si="180"/>
        <v>Nov</v>
      </c>
      <c r="L1931" s="27">
        <f t="shared" si="181"/>
        <v>1998</v>
      </c>
      <c r="M1931" s="27" t="str">
        <f t="shared" si="182"/>
        <v>tier - 2</v>
      </c>
      <c r="N1931" s="27" t="str">
        <f t="shared" si="183"/>
        <v>tier - 3</v>
      </c>
      <c r="O1931" s="44" t="str">
        <f t="shared" si="184"/>
        <v>24-Nov-1998</v>
      </c>
      <c r="P1931" s="29">
        <f t="shared" si="185"/>
        <v>25</v>
      </c>
    </row>
    <row r="1932" spans="2:16" ht="15.75" customHeight="1" x14ac:dyDescent="0.3">
      <c r="B1932" s="12" t="s">
        <v>1569</v>
      </c>
      <c r="C1932" s="27">
        <v>1975</v>
      </c>
      <c r="D1932" s="13" t="s">
        <v>8318</v>
      </c>
      <c r="E1932" s="27">
        <v>14</v>
      </c>
      <c r="F1932" s="27">
        <v>3</v>
      </c>
      <c r="G1932" s="43">
        <v>25309.49</v>
      </c>
      <c r="H1932" s="27" t="s">
        <v>8310</v>
      </c>
      <c r="I1932" s="27" t="s">
        <v>8314</v>
      </c>
      <c r="J1932" s="27" t="s">
        <v>8321</v>
      </c>
      <c r="K1932" s="13" t="str">
        <f t="shared" si="180"/>
        <v>Dec</v>
      </c>
      <c r="L1932" s="27">
        <f t="shared" si="181"/>
        <v>1975</v>
      </c>
      <c r="M1932" s="27" t="str">
        <f t="shared" si="182"/>
        <v>tier - 2</v>
      </c>
      <c r="N1932" s="27" t="str">
        <f t="shared" si="183"/>
        <v>tier - 1</v>
      </c>
      <c r="O1932" s="44" t="str">
        <f t="shared" si="184"/>
        <v>14-Dec-1975</v>
      </c>
      <c r="P1932" s="29">
        <f t="shared" si="185"/>
        <v>48</v>
      </c>
    </row>
    <row r="1933" spans="2:16" ht="15.75" customHeight="1" x14ac:dyDescent="0.3">
      <c r="B1933" s="12" t="s">
        <v>1565</v>
      </c>
      <c r="C1933" s="27">
        <v>1972</v>
      </c>
      <c r="D1933" s="13" t="s">
        <v>8316</v>
      </c>
      <c r="E1933" s="27">
        <v>26</v>
      </c>
      <c r="F1933" s="27">
        <v>2</v>
      </c>
      <c r="G1933" s="43">
        <v>25333.33</v>
      </c>
      <c r="H1933" s="27" t="s">
        <v>8310</v>
      </c>
      <c r="I1933" s="27" t="s">
        <v>8310</v>
      </c>
      <c r="J1933" s="27" t="s">
        <v>8333</v>
      </c>
      <c r="K1933" s="13" t="str">
        <f t="shared" si="180"/>
        <v>Sep</v>
      </c>
      <c r="L1933" s="27">
        <f t="shared" si="181"/>
        <v>1972</v>
      </c>
      <c r="M1933" s="27" t="str">
        <f t="shared" si="182"/>
        <v>tier - 2</v>
      </c>
      <c r="N1933" s="27" t="str">
        <f t="shared" si="183"/>
        <v>tier - 2</v>
      </c>
      <c r="O1933" s="44" t="str">
        <f t="shared" si="184"/>
        <v>26-Sep-1972</v>
      </c>
      <c r="P1933" s="29">
        <f t="shared" si="185"/>
        <v>51</v>
      </c>
    </row>
    <row r="1934" spans="2:16" ht="15.75" customHeight="1" x14ac:dyDescent="0.3">
      <c r="B1934" s="12" t="s">
        <v>1561</v>
      </c>
      <c r="C1934" s="27">
        <v>1968</v>
      </c>
      <c r="D1934" s="13" t="s">
        <v>8319</v>
      </c>
      <c r="E1934" s="27">
        <v>22</v>
      </c>
      <c r="F1934" s="27">
        <v>3</v>
      </c>
      <c r="G1934" s="43">
        <v>25382.3</v>
      </c>
      <c r="H1934" s="27" t="s">
        <v>8310</v>
      </c>
      <c r="I1934" s="27" t="s">
        <v>8310</v>
      </c>
      <c r="J1934" s="27" t="s">
        <v>8321</v>
      </c>
      <c r="K1934" s="13" t="str">
        <f t="shared" si="180"/>
        <v>Aug</v>
      </c>
      <c r="L1934" s="27">
        <f t="shared" si="181"/>
        <v>1968</v>
      </c>
      <c r="M1934" s="27" t="str">
        <f t="shared" si="182"/>
        <v>tier - 2</v>
      </c>
      <c r="N1934" s="27" t="str">
        <f t="shared" si="183"/>
        <v>tier - 2</v>
      </c>
      <c r="O1934" s="44" t="str">
        <f t="shared" si="184"/>
        <v>22-Aug-1968</v>
      </c>
      <c r="P1934" s="29">
        <f t="shared" si="185"/>
        <v>55</v>
      </c>
    </row>
    <row r="1935" spans="2:16" ht="15.75" customHeight="1" x14ac:dyDescent="0.3">
      <c r="B1935" s="12" t="s">
        <v>1557</v>
      </c>
      <c r="C1935" s="27">
        <v>1968</v>
      </c>
      <c r="D1935" s="13" t="s">
        <v>8318</v>
      </c>
      <c r="E1935" s="27">
        <v>11</v>
      </c>
      <c r="F1935" s="27">
        <v>1</v>
      </c>
      <c r="G1935" s="43">
        <v>25517.11</v>
      </c>
      <c r="H1935" s="27" t="s">
        <v>8310</v>
      </c>
      <c r="I1935" s="27" t="s">
        <v>8311</v>
      </c>
      <c r="J1935" s="27" t="s">
        <v>8333</v>
      </c>
      <c r="K1935" s="13" t="str">
        <f t="shared" si="180"/>
        <v>Dec</v>
      </c>
      <c r="L1935" s="27">
        <f t="shared" si="181"/>
        <v>1968</v>
      </c>
      <c r="M1935" s="27" t="str">
        <f t="shared" si="182"/>
        <v>tier - 2</v>
      </c>
      <c r="N1935" s="27" t="str">
        <f t="shared" si="183"/>
        <v>tier - 3</v>
      </c>
      <c r="O1935" s="44" t="str">
        <f t="shared" si="184"/>
        <v>11-Dec-1968</v>
      </c>
      <c r="P1935" s="29">
        <f t="shared" si="185"/>
        <v>55</v>
      </c>
    </row>
    <row r="1936" spans="2:16" ht="15.75" customHeight="1" x14ac:dyDescent="0.3">
      <c r="B1936" s="12" t="s">
        <v>1553</v>
      </c>
      <c r="C1936" s="27">
        <v>2001</v>
      </c>
      <c r="D1936" s="13" t="s">
        <v>8319</v>
      </c>
      <c r="E1936" s="27">
        <v>2</v>
      </c>
      <c r="F1936" s="27">
        <v>0</v>
      </c>
      <c r="G1936" s="43">
        <v>25648.98</v>
      </c>
      <c r="H1936" s="27" t="s">
        <v>8310</v>
      </c>
      <c r="I1936" s="27" t="s">
        <v>8314</v>
      </c>
      <c r="J1936" s="27" t="s">
        <v>8321</v>
      </c>
      <c r="K1936" s="13" t="str">
        <f t="shared" si="180"/>
        <v>Aug</v>
      </c>
      <c r="L1936" s="27">
        <f t="shared" si="181"/>
        <v>2001</v>
      </c>
      <c r="M1936" s="27" t="str">
        <f t="shared" si="182"/>
        <v>tier - 2</v>
      </c>
      <c r="N1936" s="27" t="str">
        <f t="shared" si="183"/>
        <v>tier - 1</v>
      </c>
      <c r="O1936" s="44" t="str">
        <f t="shared" si="184"/>
        <v>2-Aug-2001</v>
      </c>
      <c r="P1936" s="29">
        <f t="shared" si="185"/>
        <v>22</v>
      </c>
    </row>
    <row r="1937" spans="2:16" ht="15.75" customHeight="1" x14ac:dyDescent="0.3">
      <c r="B1937" s="12" t="s">
        <v>1549</v>
      </c>
      <c r="C1937" s="27">
        <v>1972</v>
      </c>
      <c r="D1937" s="13" t="s">
        <v>8309</v>
      </c>
      <c r="E1937" s="27">
        <v>17</v>
      </c>
      <c r="F1937" s="27">
        <v>0</v>
      </c>
      <c r="G1937" s="43">
        <v>25656.58</v>
      </c>
      <c r="H1937" s="27" t="s">
        <v>8310</v>
      </c>
      <c r="I1937" s="27" t="s">
        <v>8311</v>
      </c>
      <c r="J1937" s="27" t="s">
        <v>8329</v>
      </c>
      <c r="K1937" s="13" t="str">
        <f t="shared" si="180"/>
        <v>Jul</v>
      </c>
      <c r="L1937" s="27">
        <f t="shared" si="181"/>
        <v>1972</v>
      </c>
      <c r="M1937" s="27" t="str">
        <f t="shared" si="182"/>
        <v>tier - 2</v>
      </c>
      <c r="N1937" s="27" t="str">
        <f t="shared" si="183"/>
        <v>tier - 3</v>
      </c>
      <c r="O1937" s="44" t="str">
        <f t="shared" si="184"/>
        <v>17-Jul-1972</v>
      </c>
      <c r="P1937" s="29">
        <f t="shared" si="185"/>
        <v>51</v>
      </c>
    </row>
    <row r="1938" spans="2:16" ht="15.75" customHeight="1" x14ac:dyDescent="0.3">
      <c r="B1938" s="12" t="s">
        <v>1545</v>
      </c>
      <c r="C1938" s="27">
        <v>1963</v>
      </c>
      <c r="D1938" s="13" t="s">
        <v>8319</v>
      </c>
      <c r="E1938" s="27">
        <v>21</v>
      </c>
      <c r="F1938" s="27">
        <v>0</v>
      </c>
      <c r="G1938" s="43">
        <v>25678.78</v>
      </c>
      <c r="H1938" s="27" t="s">
        <v>8310</v>
      </c>
      <c r="I1938" s="27" t="s">
        <v>8311</v>
      </c>
      <c r="J1938" s="27" t="s">
        <v>8317</v>
      </c>
      <c r="K1938" s="13" t="str">
        <f t="shared" si="180"/>
        <v>Aug</v>
      </c>
      <c r="L1938" s="27">
        <f t="shared" si="181"/>
        <v>1963</v>
      </c>
      <c r="M1938" s="27" t="str">
        <f t="shared" si="182"/>
        <v>tier - 2</v>
      </c>
      <c r="N1938" s="27" t="str">
        <f t="shared" si="183"/>
        <v>tier - 3</v>
      </c>
      <c r="O1938" s="44" t="str">
        <f t="shared" si="184"/>
        <v>21-Aug-1963</v>
      </c>
      <c r="P1938" s="29">
        <f t="shared" si="185"/>
        <v>60</v>
      </c>
    </row>
    <row r="1939" spans="2:16" ht="15.75" customHeight="1" x14ac:dyDescent="0.3">
      <c r="B1939" s="12" t="s">
        <v>1541</v>
      </c>
      <c r="C1939" s="27">
        <v>1970</v>
      </c>
      <c r="D1939" s="13" t="s">
        <v>8318</v>
      </c>
      <c r="E1939" s="27">
        <v>3</v>
      </c>
      <c r="F1939" s="27">
        <v>3</v>
      </c>
      <c r="G1939" s="43">
        <v>25992.82</v>
      </c>
      <c r="H1939" s="27" t="s">
        <v>8310</v>
      </c>
      <c r="I1939" s="27" t="s">
        <v>8310</v>
      </c>
      <c r="J1939" s="27" t="s">
        <v>8312</v>
      </c>
      <c r="K1939" s="13" t="str">
        <f t="shared" si="180"/>
        <v>Dec</v>
      </c>
      <c r="L1939" s="27">
        <f t="shared" si="181"/>
        <v>1970</v>
      </c>
      <c r="M1939" s="27" t="str">
        <f t="shared" si="182"/>
        <v>tier - 2</v>
      </c>
      <c r="N1939" s="27" t="str">
        <f t="shared" si="183"/>
        <v>tier - 2</v>
      </c>
      <c r="O1939" s="44" t="str">
        <f t="shared" si="184"/>
        <v>3-Dec-1970</v>
      </c>
      <c r="P1939" s="29">
        <f t="shared" si="185"/>
        <v>53</v>
      </c>
    </row>
    <row r="1940" spans="2:16" ht="15.75" customHeight="1" x14ac:dyDescent="0.3">
      <c r="B1940" s="12" t="s">
        <v>1537</v>
      </c>
      <c r="C1940" s="27">
        <v>2001</v>
      </c>
      <c r="D1940" s="13" t="s">
        <v>8315</v>
      </c>
      <c r="E1940" s="27">
        <v>5</v>
      </c>
      <c r="F1940" s="27">
        <v>2</v>
      </c>
      <c r="G1940" s="43">
        <v>26018.95</v>
      </c>
      <c r="H1940" s="27" t="s">
        <v>8310</v>
      </c>
      <c r="I1940" s="27" t="s">
        <v>8310</v>
      </c>
      <c r="J1940" s="27" t="s">
        <v>8317</v>
      </c>
      <c r="K1940" s="13" t="str">
        <f t="shared" si="180"/>
        <v>Jun</v>
      </c>
      <c r="L1940" s="27">
        <f t="shared" si="181"/>
        <v>2001</v>
      </c>
      <c r="M1940" s="27" t="str">
        <f t="shared" si="182"/>
        <v>tier - 2</v>
      </c>
      <c r="N1940" s="27" t="str">
        <f t="shared" si="183"/>
        <v>tier - 2</v>
      </c>
      <c r="O1940" s="44" t="str">
        <f t="shared" si="184"/>
        <v>5-Jun-2001</v>
      </c>
      <c r="P1940" s="29">
        <f t="shared" si="185"/>
        <v>22</v>
      </c>
    </row>
    <row r="1941" spans="2:16" ht="15.75" customHeight="1" x14ac:dyDescent="0.3">
      <c r="B1941" s="12" t="s">
        <v>1534</v>
      </c>
      <c r="C1941" s="27">
        <v>2000</v>
      </c>
      <c r="D1941" s="13" t="s">
        <v>8318</v>
      </c>
      <c r="E1941" s="27">
        <v>26</v>
      </c>
      <c r="F1941" s="27">
        <v>0</v>
      </c>
      <c r="G1941" s="43">
        <v>26026.97</v>
      </c>
      <c r="H1941" s="27" t="s">
        <v>8310</v>
      </c>
      <c r="I1941" s="27" t="s">
        <v>8311</v>
      </c>
      <c r="J1941" s="27" t="s">
        <v>8321</v>
      </c>
      <c r="K1941" s="13" t="str">
        <f t="shared" si="180"/>
        <v>Dec</v>
      </c>
      <c r="L1941" s="27">
        <f t="shared" si="181"/>
        <v>2000</v>
      </c>
      <c r="M1941" s="27" t="str">
        <f t="shared" si="182"/>
        <v>tier - 2</v>
      </c>
      <c r="N1941" s="27" t="str">
        <f t="shared" si="183"/>
        <v>tier - 3</v>
      </c>
      <c r="O1941" s="44" t="str">
        <f t="shared" si="184"/>
        <v>26-Dec-2000</v>
      </c>
      <c r="P1941" s="29">
        <f t="shared" si="185"/>
        <v>23</v>
      </c>
    </row>
    <row r="1942" spans="2:16" ht="15.75" customHeight="1" x14ac:dyDescent="0.3">
      <c r="B1942" s="12" t="s">
        <v>1530</v>
      </c>
      <c r="C1942" s="27">
        <v>1966</v>
      </c>
      <c r="D1942" s="13" t="s">
        <v>8309</v>
      </c>
      <c r="E1942" s="27">
        <v>9</v>
      </c>
      <c r="F1942" s="27">
        <v>1</v>
      </c>
      <c r="G1942" s="43">
        <v>26109.33</v>
      </c>
      <c r="H1942" s="27" t="s">
        <v>8310</v>
      </c>
      <c r="I1942" s="27" t="s">
        <v>8311</v>
      </c>
      <c r="J1942" s="27" t="s">
        <v>8317</v>
      </c>
      <c r="K1942" s="13" t="str">
        <f t="shared" si="180"/>
        <v>Jul</v>
      </c>
      <c r="L1942" s="27">
        <f t="shared" si="181"/>
        <v>1966</v>
      </c>
      <c r="M1942" s="27" t="str">
        <f t="shared" si="182"/>
        <v>tier - 2</v>
      </c>
      <c r="N1942" s="27" t="str">
        <f t="shared" si="183"/>
        <v>tier - 3</v>
      </c>
      <c r="O1942" s="44" t="str">
        <f t="shared" si="184"/>
        <v>9-Jul-1966</v>
      </c>
      <c r="P1942" s="29">
        <f t="shared" si="185"/>
        <v>57</v>
      </c>
    </row>
    <row r="1943" spans="2:16" ht="15.75" customHeight="1" x14ac:dyDescent="0.3">
      <c r="B1943" s="12" t="s">
        <v>1526</v>
      </c>
      <c r="C1943" s="27">
        <v>2002</v>
      </c>
      <c r="D1943" s="13" t="s">
        <v>8320</v>
      </c>
      <c r="E1943" s="27">
        <v>11</v>
      </c>
      <c r="F1943" s="27">
        <v>0</v>
      </c>
      <c r="G1943" s="43">
        <v>26125.67</v>
      </c>
      <c r="H1943" s="27" t="s">
        <v>8310</v>
      </c>
      <c r="I1943" s="27" t="s">
        <v>8314</v>
      </c>
      <c r="J1943" s="27" t="s">
        <v>8312</v>
      </c>
      <c r="K1943" s="13" t="str">
        <f t="shared" si="180"/>
        <v>Oct</v>
      </c>
      <c r="L1943" s="27">
        <f t="shared" si="181"/>
        <v>2002</v>
      </c>
      <c r="M1943" s="27" t="str">
        <f t="shared" si="182"/>
        <v>tier - 2</v>
      </c>
      <c r="N1943" s="27" t="str">
        <f t="shared" si="183"/>
        <v>tier - 1</v>
      </c>
      <c r="O1943" s="44" t="str">
        <f t="shared" si="184"/>
        <v>11-Oct-2002</v>
      </c>
      <c r="P1943" s="29">
        <f t="shared" si="185"/>
        <v>21</v>
      </c>
    </row>
    <row r="1944" spans="2:16" ht="15.75" customHeight="1" x14ac:dyDescent="0.3">
      <c r="B1944" s="12" t="s">
        <v>1522</v>
      </c>
      <c r="C1944" s="27">
        <v>1973</v>
      </c>
      <c r="D1944" s="13" t="s">
        <v>8309</v>
      </c>
      <c r="E1944" s="27">
        <v>7</v>
      </c>
      <c r="F1944" s="27">
        <v>1</v>
      </c>
      <c r="G1944" s="43">
        <v>26140.36</v>
      </c>
      <c r="H1944" s="27" t="s">
        <v>8310</v>
      </c>
      <c r="I1944" s="27" t="s">
        <v>8311</v>
      </c>
      <c r="J1944" s="27" t="s">
        <v>8321</v>
      </c>
      <c r="K1944" s="13" t="str">
        <f t="shared" si="180"/>
        <v>Jul</v>
      </c>
      <c r="L1944" s="27">
        <f t="shared" si="181"/>
        <v>1973</v>
      </c>
      <c r="M1944" s="27" t="str">
        <f t="shared" si="182"/>
        <v>tier - 2</v>
      </c>
      <c r="N1944" s="27" t="str">
        <f t="shared" si="183"/>
        <v>tier - 3</v>
      </c>
      <c r="O1944" s="44" t="str">
        <f t="shared" si="184"/>
        <v>7-Jul-1973</v>
      </c>
      <c r="P1944" s="29">
        <f t="shared" si="185"/>
        <v>50</v>
      </c>
    </row>
    <row r="1945" spans="2:16" ht="15.75" customHeight="1" x14ac:dyDescent="0.3">
      <c r="B1945" s="12" t="s">
        <v>1518</v>
      </c>
      <c r="C1945" s="27">
        <v>1975</v>
      </c>
      <c r="D1945" s="13" t="s">
        <v>8315</v>
      </c>
      <c r="E1945" s="27">
        <v>4</v>
      </c>
      <c r="F1945" s="27">
        <v>1</v>
      </c>
      <c r="G1945" s="43">
        <v>26236.58</v>
      </c>
      <c r="H1945" s="27" t="s">
        <v>8310</v>
      </c>
      <c r="I1945" s="27" t="s">
        <v>8314</v>
      </c>
      <c r="J1945" s="27" t="s">
        <v>8321</v>
      </c>
      <c r="K1945" s="13" t="str">
        <f t="shared" si="180"/>
        <v>Jun</v>
      </c>
      <c r="L1945" s="27">
        <f t="shared" si="181"/>
        <v>1975</v>
      </c>
      <c r="M1945" s="27" t="str">
        <f t="shared" si="182"/>
        <v>tier - 2</v>
      </c>
      <c r="N1945" s="27" t="str">
        <f t="shared" si="183"/>
        <v>tier - 1</v>
      </c>
      <c r="O1945" s="44" t="str">
        <f t="shared" si="184"/>
        <v>4-Jun-1975</v>
      </c>
      <c r="P1945" s="29">
        <f t="shared" si="185"/>
        <v>48</v>
      </c>
    </row>
    <row r="1946" spans="2:16" ht="15.75" customHeight="1" x14ac:dyDescent="0.3">
      <c r="B1946" s="12" t="s">
        <v>1515</v>
      </c>
      <c r="C1946" s="27">
        <v>2004</v>
      </c>
      <c r="D1946" s="13" t="s">
        <v>8318</v>
      </c>
      <c r="E1946" s="27">
        <v>5</v>
      </c>
      <c r="F1946" s="27">
        <v>0</v>
      </c>
      <c r="G1946" s="43">
        <v>26316.59</v>
      </c>
      <c r="H1946" s="27" t="s">
        <v>8310</v>
      </c>
      <c r="I1946" s="27" t="s">
        <v>8311</v>
      </c>
      <c r="J1946" s="27" t="s">
        <v>8321</v>
      </c>
      <c r="K1946" s="13" t="str">
        <f t="shared" si="180"/>
        <v>Dec</v>
      </c>
      <c r="L1946" s="27">
        <f t="shared" si="181"/>
        <v>2004</v>
      </c>
      <c r="M1946" s="27" t="str">
        <f t="shared" si="182"/>
        <v>tier - 2</v>
      </c>
      <c r="N1946" s="27" t="str">
        <f t="shared" si="183"/>
        <v>tier - 3</v>
      </c>
      <c r="O1946" s="44" t="str">
        <f t="shared" si="184"/>
        <v>5-Dec-2004</v>
      </c>
      <c r="P1946" s="29">
        <f t="shared" si="185"/>
        <v>19</v>
      </c>
    </row>
    <row r="1947" spans="2:16" ht="15.75" customHeight="1" x14ac:dyDescent="0.3">
      <c r="B1947" s="12" t="s">
        <v>1511</v>
      </c>
      <c r="C1947" s="27">
        <v>1974</v>
      </c>
      <c r="D1947" s="13" t="s">
        <v>8316</v>
      </c>
      <c r="E1947" s="27">
        <v>21</v>
      </c>
      <c r="F1947" s="27">
        <v>1</v>
      </c>
      <c r="G1947" s="43">
        <v>26392.26</v>
      </c>
      <c r="H1947" s="27" t="s">
        <v>8310</v>
      </c>
      <c r="I1947" s="27" t="s">
        <v>8310</v>
      </c>
      <c r="J1947" s="27" t="s">
        <v>8329</v>
      </c>
      <c r="K1947" s="13" t="str">
        <f t="shared" si="180"/>
        <v>Sep</v>
      </c>
      <c r="L1947" s="27">
        <f t="shared" si="181"/>
        <v>1974</v>
      </c>
      <c r="M1947" s="27" t="str">
        <f t="shared" si="182"/>
        <v>tier - 2</v>
      </c>
      <c r="N1947" s="27" t="str">
        <f t="shared" si="183"/>
        <v>tier - 2</v>
      </c>
      <c r="O1947" s="44" t="str">
        <f t="shared" si="184"/>
        <v>21-Sep-1974</v>
      </c>
      <c r="P1947" s="29">
        <f t="shared" si="185"/>
        <v>49</v>
      </c>
    </row>
    <row r="1948" spans="2:16" ht="15.75" customHeight="1" x14ac:dyDescent="0.3">
      <c r="B1948" s="12" t="s">
        <v>1508</v>
      </c>
      <c r="C1948" s="27">
        <v>1970</v>
      </c>
      <c r="D1948" s="13" t="s">
        <v>8319</v>
      </c>
      <c r="E1948" s="27">
        <v>27</v>
      </c>
      <c r="F1948" s="27">
        <v>2</v>
      </c>
      <c r="G1948" s="43">
        <v>26467.1</v>
      </c>
      <c r="H1948" s="27" t="s">
        <v>8310</v>
      </c>
      <c r="I1948" s="27" t="s">
        <v>8311</v>
      </c>
      <c r="J1948" s="27" t="s">
        <v>8317</v>
      </c>
      <c r="K1948" s="13" t="str">
        <f t="shared" si="180"/>
        <v>Aug</v>
      </c>
      <c r="L1948" s="27">
        <f t="shared" si="181"/>
        <v>1970</v>
      </c>
      <c r="M1948" s="27" t="str">
        <f t="shared" si="182"/>
        <v>tier - 2</v>
      </c>
      <c r="N1948" s="27" t="str">
        <f t="shared" si="183"/>
        <v>tier - 3</v>
      </c>
      <c r="O1948" s="44" t="str">
        <f t="shared" si="184"/>
        <v>27-Aug-1970</v>
      </c>
      <c r="P1948" s="29">
        <f t="shared" si="185"/>
        <v>53</v>
      </c>
    </row>
    <row r="1949" spans="2:16" ht="15.75" customHeight="1" x14ac:dyDescent="0.3">
      <c r="B1949" s="12" t="s">
        <v>1504</v>
      </c>
      <c r="C1949" s="27">
        <v>2004</v>
      </c>
      <c r="D1949" s="13" t="s">
        <v>8316</v>
      </c>
      <c r="E1949" s="27">
        <v>5</v>
      </c>
      <c r="F1949" s="27">
        <v>0</v>
      </c>
      <c r="G1949" s="43">
        <v>26479.4</v>
      </c>
      <c r="H1949" s="27" t="s">
        <v>8310</v>
      </c>
      <c r="I1949" s="27" t="s">
        <v>8310</v>
      </c>
      <c r="J1949" s="27" t="s">
        <v>8321</v>
      </c>
      <c r="K1949" s="13" t="str">
        <f t="shared" si="180"/>
        <v>Sep</v>
      </c>
      <c r="L1949" s="27">
        <f t="shared" si="181"/>
        <v>2004</v>
      </c>
      <c r="M1949" s="27" t="str">
        <f t="shared" si="182"/>
        <v>tier - 2</v>
      </c>
      <c r="N1949" s="27" t="str">
        <f t="shared" si="183"/>
        <v>tier - 2</v>
      </c>
      <c r="O1949" s="44" t="str">
        <f t="shared" si="184"/>
        <v>5-Sep-2004</v>
      </c>
      <c r="P1949" s="29">
        <f t="shared" si="185"/>
        <v>19</v>
      </c>
    </row>
    <row r="1950" spans="2:16" ht="15.75" customHeight="1" x14ac:dyDescent="0.3">
      <c r="B1950" s="12" t="s">
        <v>1500</v>
      </c>
      <c r="C1950" s="27">
        <v>1988</v>
      </c>
      <c r="D1950" s="13" t="s">
        <v>8309</v>
      </c>
      <c r="E1950" s="27">
        <v>22</v>
      </c>
      <c r="F1950" s="27">
        <v>3</v>
      </c>
      <c r="G1950" s="43">
        <v>26607.89</v>
      </c>
      <c r="H1950" s="27" t="s">
        <v>8310</v>
      </c>
      <c r="I1950" s="27" t="s">
        <v>8314</v>
      </c>
      <c r="J1950" s="27" t="s">
        <v>8321</v>
      </c>
      <c r="K1950" s="13" t="str">
        <f t="shared" si="180"/>
        <v>Jul</v>
      </c>
      <c r="L1950" s="27">
        <f t="shared" si="181"/>
        <v>1988</v>
      </c>
      <c r="M1950" s="27" t="str">
        <f t="shared" si="182"/>
        <v>tier - 2</v>
      </c>
      <c r="N1950" s="27" t="str">
        <f t="shared" si="183"/>
        <v>tier - 1</v>
      </c>
      <c r="O1950" s="44" t="str">
        <f t="shared" si="184"/>
        <v>22-Jul-1988</v>
      </c>
      <c r="P1950" s="29">
        <f t="shared" si="185"/>
        <v>35</v>
      </c>
    </row>
    <row r="1951" spans="2:16" ht="15.75" customHeight="1" x14ac:dyDescent="0.3">
      <c r="B1951" s="12" t="s">
        <v>1497</v>
      </c>
      <c r="C1951" s="27">
        <v>1991</v>
      </c>
      <c r="D1951" s="13" t="s">
        <v>8319</v>
      </c>
      <c r="E1951" s="27">
        <v>22</v>
      </c>
      <c r="F1951" s="27">
        <v>3</v>
      </c>
      <c r="G1951" s="43">
        <v>26912.560000000001</v>
      </c>
      <c r="H1951" s="27" t="s">
        <v>8310</v>
      </c>
      <c r="I1951" s="27" t="s">
        <v>8310</v>
      </c>
      <c r="J1951" s="27" t="s">
        <v>8321</v>
      </c>
      <c r="K1951" s="13" t="str">
        <f t="shared" si="180"/>
        <v>Aug</v>
      </c>
      <c r="L1951" s="27">
        <f t="shared" si="181"/>
        <v>1991</v>
      </c>
      <c r="M1951" s="27" t="str">
        <f t="shared" si="182"/>
        <v>tier - 2</v>
      </c>
      <c r="N1951" s="27" t="str">
        <f t="shared" si="183"/>
        <v>tier - 2</v>
      </c>
      <c r="O1951" s="44" t="str">
        <f t="shared" si="184"/>
        <v>22-Aug-1991</v>
      </c>
      <c r="P1951" s="29">
        <f t="shared" si="185"/>
        <v>32</v>
      </c>
    </row>
    <row r="1952" spans="2:16" ht="15.75" customHeight="1" x14ac:dyDescent="0.3">
      <c r="B1952" s="12" t="s">
        <v>1493</v>
      </c>
      <c r="C1952" s="27">
        <v>1958</v>
      </c>
      <c r="D1952" s="13" t="s">
        <v>8318</v>
      </c>
      <c r="E1952" s="27">
        <v>25</v>
      </c>
      <c r="F1952" s="27">
        <v>0</v>
      </c>
      <c r="G1952" s="43">
        <v>26926.51</v>
      </c>
      <c r="H1952" s="27" t="s">
        <v>8310</v>
      </c>
      <c r="I1952" s="27" t="s">
        <v>8314</v>
      </c>
      <c r="J1952" s="27" t="s">
        <v>8312</v>
      </c>
      <c r="K1952" s="13" t="str">
        <f t="shared" si="180"/>
        <v>Dec</v>
      </c>
      <c r="L1952" s="27">
        <f t="shared" si="181"/>
        <v>1958</v>
      </c>
      <c r="M1952" s="27" t="str">
        <f t="shared" si="182"/>
        <v>tier - 2</v>
      </c>
      <c r="N1952" s="27" t="str">
        <f t="shared" si="183"/>
        <v>tier - 1</v>
      </c>
      <c r="O1952" s="44" t="str">
        <f t="shared" si="184"/>
        <v>25-Dec-1958</v>
      </c>
      <c r="P1952" s="29">
        <f t="shared" si="185"/>
        <v>65</v>
      </c>
    </row>
    <row r="1953" spans="2:16" ht="15.75" customHeight="1" x14ac:dyDescent="0.3">
      <c r="B1953" s="12" t="s">
        <v>1489</v>
      </c>
      <c r="C1953" s="27">
        <v>2002</v>
      </c>
      <c r="D1953" s="13" t="s">
        <v>8315</v>
      </c>
      <c r="E1953" s="27">
        <v>17</v>
      </c>
      <c r="F1953" s="27">
        <v>0</v>
      </c>
      <c r="G1953" s="43">
        <v>26927.69</v>
      </c>
      <c r="H1953" s="27" t="s">
        <v>8310</v>
      </c>
      <c r="I1953" s="27" t="s">
        <v>8310</v>
      </c>
      <c r="J1953" s="27" t="s">
        <v>8321</v>
      </c>
      <c r="K1953" s="13" t="str">
        <f t="shared" si="180"/>
        <v>Jun</v>
      </c>
      <c r="L1953" s="27">
        <f t="shared" si="181"/>
        <v>2002</v>
      </c>
      <c r="M1953" s="27" t="str">
        <f t="shared" si="182"/>
        <v>tier - 2</v>
      </c>
      <c r="N1953" s="27" t="str">
        <f t="shared" si="183"/>
        <v>tier - 2</v>
      </c>
      <c r="O1953" s="44" t="str">
        <f t="shared" si="184"/>
        <v>17-Jun-2002</v>
      </c>
      <c r="P1953" s="29">
        <f t="shared" si="185"/>
        <v>21</v>
      </c>
    </row>
    <row r="1954" spans="2:16" ht="15.75" customHeight="1" x14ac:dyDescent="0.3">
      <c r="B1954" s="12" t="s">
        <v>1485</v>
      </c>
      <c r="C1954" s="27">
        <v>2000</v>
      </c>
      <c r="D1954" s="13" t="s">
        <v>8313</v>
      </c>
      <c r="E1954" s="27">
        <v>9</v>
      </c>
      <c r="F1954" s="27">
        <v>0</v>
      </c>
      <c r="G1954" s="43">
        <v>26936.98</v>
      </c>
      <c r="H1954" s="27" t="s">
        <v>8310</v>
      </c>
      <c r="I1954" s="27" t="s">
        <v>8311</v>
      </c>
      <c r="J1954" s="27" t="s">
        <v>8321</v>
      </c>
      <c r="K1954" s="13" t="str">
        <f t="shared" si="180"/>
        <v>Nov</v>
      </c>
      <c r="L1954" s="27">
        <f t="shared" si="181"/>
        <v>2000</v>
      </c>
      <c r="M1954" s="27" t="str">
        <f t="shared" si="182"/>
        <v>tier - 2</v>
      </c>
      <c r="N1954" s="27" t="str">
        <f t="shared" si="183"/>
        <v>tier - 3</v>
      </c>
      <c r="O1954" s="44" t="str">
        <f t="shared" si="184"/>
        <v>9-Nov-2000</v>
      </c>
      <c r="P1954" s="29">
        <f t="shared" si="185"/>
        <v>23</v>
      </c>
    </row>
    <row r="1955" spans="2:16" ht="15.75" customHeight="1" x14ac:dyDescent="0.3">
      <c r="B1955" s="12" t="s">
        <v>1481</v>
      </c>
      <c r="C1955" s="27">
        <v>1960</v>
      </c>
      <c r="D1955" s="13" t="s">
        <v>8309</v>
      </c>
      <c r="E1955" s="27">
        <v>9</v>
      </c>
      <c r="F1955" s="27">
        <v>1</v>
      </c>
      <c r="G1955" s="43">
        <v>27000.98</v>
      </c>
      <c r="H1955" s="27" t="s">
        <v>8310</v>
      </c>
      <c r="I1955" s="27" t="s">
        <v>8310</v>
      </c>
      <c r="J1955" s="27" t="s">
        <v>8312</v>
      </c>
      <c r="K1955" s="13" t="str">
        <f t="shared" si="180"/>
        <v>Jul</v>
      </c>
      <c r="L1955" s="27">
        <f t="shared" si="181"/>
        <v>1960</v>
      </c>
      <c r="M1955" s="27" t="str">
        <f t="shared" si="182"/>
        <v>tier - 2</v>
      </c>
      <c r="N1955" s="27" t="str">
        <f t="shared" si="183"/>
        <v>tier - 2</v>
      </c>
      <c r="O1955" s="44" t="str">
        <f t="shared" si="184"/>
        <v>9-Jul-1960</v>
      </c>
      <c r="P1955" s="29">
        <f t="shared" si="185"/>
        <v>63</v>
      </c>
    </row>
    <row r="1956" spans="2:16" ht="15.75" customHeight="1" x14ac:dyDescent="0.3">
      <c r="B1956" s="12" t="s">
        <v>1478</v>
      </c>
      <c r="C1956" s="27">
        <v>1958</v>
      </c>
      <c r="D1956" s="13" t="s">
        <v>8315</v>
      </c>
      <c r="E1956" s="27">
        <v>30</v>
      </c>
      <c r="F1956" s="27">
        <v>0</v>
      </c>
      <c r="G1956" s="43">
        <v>27037.91</v>
      </c>
      <c r="H1956" s="27" t="s">
        <v>8310</v>
      </c>
      <c r="I1956" s="27" t="s">
        <v>8310</v>
      </c>
      <c r="J1956" s="27" t="s">
        <v>8312</v>
      </c>
      <c r="K1956" s="13" t="str">
        <f t="shared" si="180"/>
        <v>Jun</v>
      </c>
      <c r="L1956" s="27">
        <f t="shared" si="181"/>
        <v>1958</v>
      </c>
      <c r="M1956" s="27" t="str">
        <f t="shared" si="182"/>
        <v>tier - 2</v>
      </c>
      <c r="N1956" s="27" t="str">
        <f t="shared" si="183"/>
        <v>tier - 2</v>
      </c>
      <c r="O1956" s="44" t="str">
        <f t="shared" si="184"/>
        <v>30-Jun-1958</v>
      </c>
      <c r="P1956" s="29">
        <f t="shared" si="185"/>
        <v>65</v>
      </c>
    </row>
    <row r="1957" spans="2:16" ht="15.75" customHeight="1" x14ac:dyDescent="0.3">
      <c r="B1957" s="12" t="s">
        <v>1475</v>
      </c>
      <c r="C1957" s="27">
        <v>1994</v>
      </c>
      <c r="D1957" s="13" t="s">
        <v>8309</v>
      </c>
      <c r="E1957" s="27">
        <v>2</v>
      </c>
      <c r="F1957" s="27">
        <v>0</v>
      </c>
      <c r="G1957" s="43">
        <v>27080.639999999999</v>
      </c>
      <c r="H1957" s="27" t="s">
        <v>8310</v>
      </c>
      <c r="I1957" s="27" t="s">
        <v>8310</v>
      </c>
      <c r="J1957" s="27" t="s">
        <v>8321</v>
      </c>
      <c r="K1957" s="13" t="str">
        <f t="shared" si="180"/>
        <v>Jul</v>
      </c>
      <c r="L1957" s="27">
        <f t="shared" si="181"/>
        <v>1994</v>
      </c>
      <c r="M1957" s="27" t="str">
        <f t="shared" si="182"/>
        <v>tier - 2</v>
      </c>
      <c r="N1957" s="27" t="str">
        <f t="shared" si="183"/>
        <v>tier - 2</v>
      </c>
      <c r="O1957" s="44" t="str">
        <f t="shared" si="184"/>
        <v>2-Jul-1994</v>
      </c>
      <c r="P1957" s="29">
        <f t="shared" si="185"/>
        <v>29</v>
      </c>
    </row>
    <row r="1958" spans="2:16" ht="15.75" customHeight="1" x14ac:dyDescent="0.3">
      <c r="B1958" s="12" t="s">
        <v>1472</v>
      </c>
      <c r="C1958" s="27">
        <v>1990</v>
      </c>
      <c r="D1958" s="13" t="s">
        <v>8318</v>
      </c>
      <c r="E1958" s="27">
        <v>13</v>
      </c>
      <c r="F1958" s="27">
        <v>3</v>
      </c>
      <c r="G1958" s="43">
        <v>27092.38</v>
      </c>
      <c r="H1958" s="27" t="s">
        <v>8310</v>
      </c>
      <c r="I1958" s="27" t="s">
        <v>8311</v>
      </c>
      <c r="J1958" s="27" t="s">
        <v>8321</v>
      </c>
      <c r="K1958" s="13" t="str">
        <f t="shared" si="180"/>
        <v>Dec</v>
      </c>
      <c r="L1958" s="27">
        <f t="shared" si="181"/>
        <v>1990</v>
      </c>
      <c r="M1958" s="27" t="str">
        <f t="shared" si="182"/>
        <v>tier - 2</v>
      </c>
      <c r="N1958" s="27" t="str">
        <f t="shared" si="183"/>
        <v>tier - 3</v>
      </c>
      <c r="O1958" s="44" t="str">
        <f t="shared" si="184"/>
        <v>13-Dec-1990</v>
      </c>
      <c r="P1958" s="29">
        <f t="shared" si="185"/>
        <v>33</v>
      </c>
    </row>
    <row r="1959" spans="2:16" ht="15.75" customHeight="1" x14ac:dyDescent="0.3">
      <c r="B1959" s="12" t="s">
        <v>1468</v>
      </c>
      <c r="C1959" s="27">
        <v>1970</v>
      </c>
      <c r="D1959" s="13" t="s">
        <v>8320</v>
      </c>
      <c r="E1959" s="27">
        <v>2</v>
      </c>
      <c r="F1959" s="27">
        <v>0</v>
      </c>
      <c r="G1959" s="43">
        <v>27117.99</v>
      </c>
      <c r="H1959" s="27" t="s">
        <v>8310</v>
      </c>
      <c r="I1959" s="27" t="s">
        <v>8310</v>
      </c>
      <c r="J1959" s="27" t="s">
        <v>8312</v>
      </c>
      <c r="K1959" s="13" t="str">
        <f t="shared" si="180"/>
        <v>Oct</v>
      </c>
      <c r="L1959" s="27">
        <f t="shared" si="181"/>
        <v>1970</v>
      </c>
      <c r="M1959" s="27" t="str">
        <f t="shared" si="182"/>
        <v>tier - 2</v>
      </c>
      <c r="N1959" s="27" t="str">
        <f t="shared" si="183"/>
        <v>tier - 2</v>
      </c>
      <c r="O1959" s="44" t="str">
        <f t="shared" si="184"/>
        <v>2-Oct-1970</v>
      </c>
      <c r="P1959" s="29">
        <f t="shared" si="185"/>
        <v>53</v>
      </c>
    </row>
    <row r="1960" spans="2:16" ht="15.75" customHeight="1" x14ac:dyDescent="0.3">
      <c r="B1960" s="12" t="s">
        <v>1464</v>
      </c>
      <c r="C1960" s="27">
        <v>1965</v>
      </c>
      <c r="D1960" s="13" t="s">
        <v>8318</v>
      </c>
      <c r="E1960" s="27">
        <v>21</v>
      </c>
      <c r="F1960" s="27">
        <v>0</v>
      </c>
      <c r="G1960" s="43">
        <v>27218.44</v>
      </c>
      <c r="H1960" s="27" t="s">
        <v>8310</v>
      </c>
      <c r="I1960" s="27" t="s">
        <v>8314</v>
      </c>
      <c r="J1960" s="27" t="s">
        <v>8333</v>
      </c>
      <c r="K1960" s="13" t="str">
        <f t="shared" si="180"/>
        <v>Dec</v>
      </c>
      <c r="L1960" s="27">
        <f t="shared" si="181"/>
        <v>1965</v>
      </c>
      <c r="M1960" s="27" t="str">
        <f t="shared" si="182"/>
        <v>tier - 2</v>
      </c>
      <c r="N1960" s="27" t="str">
        <f t="shared" si="183"/>
        <v>tier - 1</v>
      </c>
      <c r="O1960" s="44" t="str">
        <f t="shared" si="184"/>
        <v>21-Dec-1965</v>
      </c>
      <c r="P1960" s="29">
        <f t="shared" si="185"/>
        <v>58</v>
      </c>
    </row>
    <row r="1961" spans="2:16" ht="15.75" customHeight="1" x14ac:dyDescent="0.3">
      <c r="B1961" s="12" t="s">
        <v>1461</v>
      </c>
      <c r="C1961" s="27">
        <v>1999</v>
      </c>
      <c r="D1961" s="13" t="s">
        <v>8318</v>
      </c>
      <c r="E1961" s="27">
        <v>2</v>
      </c>
      <c r="F1961" s="27">
        <v>0</v>
      </c>
      <c r="G1961" s="43">
        <v>27236.959999999999</v>
      </c>
      <c r="H1961" s="27" t="s">
        <v>8310</v>
      </c>
      <c r="I1961" s="27" t="s">
        <v>8314</v>
      </c>
      <c r="J1961" s="27" t="s">
        <v>8321</v>
      </c>
      <c r="K1961" s="13" t="str">
        <f t="shared" si="180"/>
        <v>Dec</v>
      </c>
      <c r="L1961" s="27">
        <f t="shared" si="181"/>
        <v>1999</v>
      </c>
      <c r="M1961" s="27" t="str">
        <f t="shared" si="182"/>
        <v>tier - 2</v>
      </c>
      <c r="N1961" s="27" t="str">
        <f t="shared" si="183"/>
        <v>tier - 1</v>
      </c>
      <c r="O1961" s="44" t="str">
        <f t="shared" si="184"/>
        <v>2-Dec-1999</v>
      </c>
      <c r="P1961" s="29">
        <f t="shared" si="185"/>
        <v>24</v>
      </c>
    </row>
    <row r="1962" spans="2:16" ht="15.75" customHeight="1" x14ac:dyDescent="0.3">
      <c r="B1962" s="12" t="s">
        <v>1457</v>
      </c>
      <c r="C1962" s="27">
        <v>1968</v>
      </c>
      <c r="D1962" s="13" t="s">
        <v>8315</v>
      </c>
      <c r="E1962" s="27">
        <v>6</v>
      </c>
      <c r="F1962" s="27">
        <v>3</v>
      </c>
      <c r="G1962" s="43">
        <v>27322.73</v>
      </c>
      <c r="H1962" s="27" t="s">
        <v>8310</v>
      </c>
      <c r="I1962" s="27" t="s">
        <v>8310</v>
      </c>
      <c r="J1962" s="27" t="s">
        <v>8312</v>
      </c>
      <c r="K1962" s="13" t="str">
        <f t="shared" si="180"/>
        <v>Jun</v>
      </c>
      <c r="L1962" s="27">
        <f t="shared" si="181"/>
        <v>1968</v>
      </c>
      <c r="M1962" s="27" t="str">
        <f t="shared" si="182"/>
        <v>tier - 2</v>
      </c>
      <c r="N1962" s="27" t="str">
        <f t="shared" si="183"/>
        <v>tier - 2</v>
      </c>
      <c r="O1962" s="44" t="str">
        <f t="shared" si="184"/>
        <v>6-Jun-1968</v>
      </c>
      <c r="P1962" s="29">
        <f t="shared" si="185"/>
        <v>55</v>
      </c>
    </row>
    <row r="1963" spans="2:16" ht="15.75" customHeight="1" x14ac:dyDescent="0.3">
      <c r="B1963" s="12" t="s">
        <v>1454</v>
      </c>
      <c r="C1963" s="27">
        <v>1969</v>
      </c>
      <c r="D1963" s="13" t="s">
        <v>8320</v>
      </c>
      <c r="E1963" s="27">
        <v>16</v>
      </c>
      <c r="F1963" s="27">
        <v>0</v>
      </c>
      <c r="G1963" s="43">
        <v>27346.04</v>
      </c>
      <c r="H1963" s="27" t="s">
        <v>8310</v>
      </c>
      <c r="I1963" s="27" t="s">
        <v>8310</v>
      </c>
      <c r="J1963" s="27" t="s">
        <v>8312</v>
      </c>
      <c r="K1963" s="13" t="str">
        <f t="shared" si="180"/>
        <v>Oct</v>
      </c>
      <c r="L1963" s="27">
        <f t="shared" si="181"/>
        <v>1969</v>
      </c>
      <c r="M1963" s="27" t="str">
        <f t="shared" si="182"/>
        <v>tier - 2</v>
      </c>
      <c r="N1963" s="27" t="str">
        <f t="shared" si="183"/>
        <v>tier - 2</v>
      </c>
      <c r="O1963" s="44" t="str">
        <f t="shared" si="184"/>
        <v>16-Oct-1969</v>
      </c>
      <c r="P1963" s="29">
        <f t="shared" si="185"/>
        <v>54</v>
      </c>
    </row>
    <row r="1964" spans="2:16" ht="15.75" customHeight="1" x14ac:dyDescent="0.3">
      <c r="B1964" s="12" t="s">
        <v>1450</v>
      </c>
      <c r="C1964" s="27">
        <v>1988</v>
      </c>
      <c r="D1964" s="13" t="s">
        <v>8316</v>
      </c>
      <c r="E1964" s="27">
        <v>15</v>
      </c>
      <c r="F1964" s="27">
        <v>2</v>
      </c>
      <c r="G1964" s="43">
        <v>27375.9</v>
      </c>
      <c r="H1964" s="27" t="s">
        <v>8310</v>
      </c>
      <c r="I1964" s="27" t="s">
        <v>8311</v>
      </c>
      <c r="J1964" s="27" t="s">
        <v>8324</v>
      </c>
      <c r="K1964" s="13" t="str">
        <f t="shared" si="180"/>
        <v>Sep</v>
      </c>
      <c r="L1964" s="27">
        <f t="shared" si="181"/>
        <v>1988</v>
      </c>
      <c r="M1964" s="27" t="str">
        <f t="shared" si="182"/>
        <v>tier - 2</v>
      </c>
      <c r="N1964" s="27" t="str">
        <f t="shared" si="183"/>
        <v>tier - 3</v>
      </c>
      <c r="O1964" s="44" t="str">
        <f t="shared" si="184"/>
        <v>15-Sep-1988</v>
      </c>
      <c r="P1964" s="29">
        <f t="shared" si="185"/>
        <v>35</v>
      </c>
    </row>
    <row r="1965" spans="2:16" ht="15.75" customHeight="1" x14ac:dyDescent="0.3">
      <c r="B1965" s="12" t="s">
        <v>1446</v>
      </c>
      <c r="C1965" s="27">
        <v>1985</v>
      </c>
      <c r="D1965" s="13" t="s">
        <v>8318</v>
      </c>
      <c r="E1965" s="27">
        <v>5</v>
      </c>
      <c r="F1965" s="27">
        <v>3</v>
      </c>
      <c r="G1965" s="43">
        <v>27432.73</v>
      </c>
      <c r="H1965" s="27" t="s">
        <v>8310</v>
      </c>
      <c r="I1965" s="27" t="s">
        <v>8314</v>
      </c>
      <c r="J1965" s="27" t="s">
        <v>8321</v>
      </c>
      <c r="K1965" s="13" t="str">
        <f t="shared" si="180"/>
        <v>Dec</v>
      </c>
      <c r="L1965" s="27">
        <f t="shared" si="181"/>
        <v>1985</v>
      </c>
      <c r="M1965" s="27" t="str">
        <f t="shared" si="182"/>
        <v>tier - 2</v>
      </c>
      <c r="N1965" s="27" t="str">
        <f t="shared" si="183"/>
        <v>tier - 1</v>
      </c>
      <c r="O1965" s="44" t="str">
        <f t="shared" si="184"/>
        <v>5-Dec-1985</v>
      </c>
      <c r="P1965" s="29">
        <f t="shared" si="185"/>
        <v>38</v>
      </c>
    </row>
    <row r="1966" spans="2:16" ht="15.75" customHeight="1" x14ac:dyDescent="0.3">
      <c r="B1966" s="12" t="s">
        <v>1443</v>
      </c>
      <c r="C1966" s="27">
        <v>1981</v>
      </c>
      <c r="D1966" s="13" t="s">
        <v>8320</v>
      </c>
      <c r="E1966" s="27">
        <v>3</v>
      </c>
      <c r="F1966" s="27">
        <v>1</v>
      </c>
      <c r="G1966" s="43">
        <v>27495.59</v>
      </c>
      <c r="H1966" s="27" t="s">
        <v>8310</v>
      </c>
      <c r="I1966" s="27" t="s">
        <v>8314</v>
      </c>
      <c r="J1966" s="27" t="s">
        <v>8321</v>
      </c>
      <c r="K1966" s="13" t="str">
        <f t="shared" si="180"/>
        <v>Oct</v>
      </c>
      <c r="L1966" s="27">
        <f t="shared" si="181"/>
        <v>1981</v>
      </c>
      <c r="M1966" s="27" t="str">
        <f t="shared" si="182"/>
        <v>tier - 2</v>
      </c>
      <c r="N1966" s="27" t="str">
        <f t="shared" si="183"/>
        <v>tier - 1</v>
      </c>
      <c r="O1966" s="44" t="str">
        <f t="shared" si="184"/>
        <v>3-Oct-1981</v>
      </c>
      <c r="P1966" s="29">
        <f t="shared" si="185"/>
        <v>42</v>
      </c>
    </row>
    <row r="1967" spans="2:16" ht="15.75" customHeight="1" x14ac:dyDescent="0.3">
      <c r="B1967" s="12" t="s">
        <v>1439</v>
      </c>
      <c r="C1967" s="27">
        <v>1965</v>
      </c>
      <c r="D1967" s="13" t="s">
        <v>8320</v>
      </c>
      <c r="E1967" s="27">
        <v>19</v>
      </c>
      <c r="F1967" s="27">
        <v>0</v>
      </c>
      <c r="G1967" s="43">
        <v>27533.91</v>
      </c>
      <c r="H1967" s="27" t="s">
        <v>8310</v>
      </c>
      <c r="I1967" s="27" t="s">
        <v>8311</v>
      </c>
      <c r="J1967" s="27" t="s">
        <v>8312</v>
      </c>
      <c r="K1967" s="13" t="str">
        <f t="shared" si="180"/>
        <v>Oct</v>
      </c>
      <c r="L1967" s="27">
        <f t="shared" si="181"/>
        <v>1965</v>
      </c>
      <c r="M1967" s="27" t="str">
        <f t="shared" si="182"/>
        <v>tier - 2</v>
      </c>
      <c r="N1967" s="27" t="str">
        <f t="shared" si="183"/>
        <v>tier - 3</v>
      </c>
      <c r="O1967" s="44" t="str">
        <f t="shared" si="184"/>
        <v>19-Oct-1965</v>
      </c>
      <c r="P1967" s="29">
        <f t="shared" si="185"/>
        <v>58</v>
      </c>
    </row>
    <row r="1968" spans="2:16" ht="15.75" customHeight="1" x14ac:dyDescent="0.3">
      <c r="B1968" s="12" t="s">
        <v>1435</v>
      </c>
      <c r="C1968" s="27">
        <v>1984</v>
      </c>
      <c r="D1968" s="13" t="s">
        <v>8309</v>
      </c>
      <c r="E1968" s="27">
        <v>22</v>
      </c>
      <c r="F1968" s="27">
        <v>3</v>
      </c>
      <c r="G1968" s="43">
        <v>27534.53</v>
      </c>
      <c r="H1968" s="27" t="s">
        <v>8310</v>
      </c>
      <c r="I1968" s="27" t="s">
        <v>8310</v>
      </c>
      <c r="J1968" s="27" t="s">
        <v>8321</v>
      </c>
      <c r="K1968" s="13" t="str">
        <f t="shared" si="180"/>
        <v>Jul</v>
      </c>
      <c r="L1968" s="27">
        <f t="shared" si="181"/>
        <v>1984</v>
      </c>
      <c r="M1968" s="27" t="str">
        <f t="shared" si="182"/>
        <v>tier - 2</v>
      </c>
      <c r="N1968" s="27" t="str">
        <f t="shared" si="183"/>
        <v>tier - 2</v>
      </c>
      <c r="O1968" s="44" t="str">
        <f t="shared" si="184"/>
        <v>22-Jul-1984</v>
      </c>
      <c r="P1968" s="29">
        <f t="shared" si="185"/>
        <v>39</v>
      </c>
    </row>
    <row r="1969" spans="2:16" ht="15.75" customHeight="1" x14ac:dyDescent="0.3">
      <c r="B1969" s="12" t="s">
        <v>1431</v>
      </c>
      <c r="C1969" s="27">
        <v>1985</v>
      </c>
      <c r="D1969" s="13" t="s">
        <v>8313</v>
      </c>
      <c r="E1969" s="27">
        <v>6</v>
      </c>
      <c r="F1969" s="27">
        <v>3</v>
      </c>
      <c r="G1969" s="43">
        <v>27598.93</v>
      </c>
      <c r="H1969" s="27" t="s">
        <v>8310</v>
      </c>
      <c r="I1969" s="27" t="s">
        <v>8314</v>
      </c>
      <c r="J1969" s="27" t="s">
        <v>8321</v>
      </c>
      <c r="K1969" s="13" t="str">
        <f t="shared" si="180"/>
        <v>Nov</v>
      </c>
      <c r="L1969" s="27">
        <f t="shared" si="181"/>
        <v>1985</v>
      </c>
      <c r="M1969" s="27" t="str">
        <f t="shared" si="182"/>
        <v>tier - 2</v>
      </c>
      <c r="N1969" s="27" t="str">
        <f t="shared" si="183"/>
        <v>tier - 1</v>
      </c>
      <c r="O1969" s="44" t="str">
        <f t="shared" si="184"/>
        <v>6-Nov-1985</v>
      </c>
      <c r="P1969" s="29">
        <f t="shared" si="185"/>
        <v>38</v>
      </c>
    </row>
    <row r="1970" spans="2:16" ht="15.75" customHeight="1" x14ac:dyDescent="0.3">
      <c r="B1970" s="12" t="s">
        <v>1427</v>
      </c>
      <c r="C1970" s="27">
        <v>1992</v>
      </c>
      <c r="D1970" s="13" t="s">
        <v>8315</v>
      </c>
      <c r="E1970" s="27">
        <v>11</v>
      </c>
      <c r="F1970" s="27">
        <v>0</v>
      </c>
      <c r="G1970" s="43">
        <v>27614.71</v>
      </c>
      <c r="H1970" s="27" t="s">
        <v>8310</v>
      </c>
      <c r="I1970" s="27" t="s">
        <v>8311</v>
      </c>
      <c r="J1970" s="27" t="s">
        <v>8321</v>
      </c>
      <c r="K1970" s="13" t="str">
        <f t="shared" si="180"/>
        <v>Jun</v>
      </c>
      <c r="L1970" s="27">
        <f t="shared" si="181"/>
        <v>1992</v>
      </c>
      <c r="M1970" s="27" t="str">
        <f t="shared" si="182"/>
        <v>tier - 2</v>
      </c>
      <c r="N1970" s="27" t="str">
        <f t="shared" si="183"/>
        <v>tier - 3</v>
      </c>
      <c r="O1970" s="44" t="str">
        <f t="shared" si="184"/>
        <v>11-Jun-1992</v>
      </c>
      <c r="P1970" s="29">
        <f t="shared" si="185"/>
        <v>31</v>
      </c>
    </row>
    <row r="1971" spans="2:16" ht="15.75" customHeight="1" x14ac:dyDescent="0.3">
      <c r="B1971" s="12" t="s">
        <v>1423</v>
      </c>
      <c r="C1971" s="27">
        <v>1997</v>
      </c>
      <c r="D1971" s="13" t="s">
        <v>8316</v>
      </c>
      <c r="E1971" s="27">
        <v>9</v>
      </c>
      <c r="F1971" s="27">
        <v>0</v>
      </c>
      <c r="G1971" s="43">
        <v>27619.360000000001</v>
      </c>
      <c r="H1971" s="27" t="s">
        <v>8310</v>
      </c>
      <c r="I1971" s="27" t="s">
        <v>8311</v>
      </c>
      <c r="J1971" s="27" t="s">
        <v>8321</v>
      </c>
      <c r="K1971" s="13" t="str">
        <f t="shared" si="180"/>
        <v>Sep</v>
      </c>
      <c r="L1971" s="27">
        <f t="shared" si="181"/>
        <v>1997</v>
      </c>
      <c r="M1971" s="27" t="str">
        <f t="shared" si="182"/>
        <v>tier - 2</v>
      </c>
      <c r="N1971" s="27" t="str">
        <f t="shared" si="183"/>
        <v>tier - 3</v>
      </c>
      <c r="O1971" s="44" t="str">
        <f t="shared" si="184"/>
        <v>9-Sep-1997</v>
      </c>
      <c r="P1971" s="29">
        <f t="shared" si="185"/>
        <v>26</v>
      </c>
    </row>
    <row r="1972" spans="2:16" ht="15.75" customHeight="1" x14ac:dyDescent="0.3">
      <c r="B1972" s="12" t="s">
        <v>1419</v>
      </c>
      <c r="C1972" s="27">
        <v>1997</v>
      </c>
      <c r="D1972" s="13" t="s">
        <v>8320</v>
      </c>
      <c r="E1972" s="27">
        <v>7</v>
      </c>
      <c r="F1972" s="27">
        <v>0</v>
      </c>
      <c r="G1972" s="43">
        <v>27625.17</v>
      </c>
      <c r="H1972" s="27" t="s">
        <v>8314</v>
      </c>
      <c r="I1972" s="27" t="s">
        <v>8314</v>
      </c>
      <c r="J1972" s="27" t="s">
        <v>8321</v>
      </c>
      <c r="K1972" s="13" t="str">
        <f t="shared" si="180"/>
        <v>Oct</v>
      </c>
      <c r="L1972" s="27">
        <f t="shared" si="181"/>
        <v>1997</v>
      </c>
      <c r="M1972" s="27" t="str">
        <f t="shared" si="182"/>
        <v>tier - 1</v>
      </c>
      <c r="N1972" s="27" t="str">
        <f t="shared" si="183"/>
        <v>tier - 1</v>
      </c>
      <c r="O1972" s="44" t="str">
        <f t="shared" si="184"/>
        <v>7-Oct-1997</v>
      </c>
      <c r="P1972" s="29">
        <f t="shared" si="185"/>
        <v>26</v>
      </c>
    </row>
    <row r="1973" spans="2:16" ht="15.75" customHeight="1" x14ac:dyDescent="0.3">
      <c r="B1973" s="12" t="s">
        <v>1415</v>
      </c>
      <c r="C1973" s="27">
        <v>1992</v>
      </c>
      <c r="D1973" s="13" t="s">
        <v>8309</v>
      </c>
      <c r="E1973" s="27">
        <v>3</v>
      </c>
      <c r="F1973" s="27">
        <v>0</v>
      </c>
      <c r="G1973" s="43">
        <v>27696.11</v>
      </c>
      <c r="H1973" s="27" t="s">
        <v>8314</v>
      </c>
      <c r="I1973" s="27" t="s">
        <v>8310</v>
      </c>
      <c r="J1973" s="27" t="s">
        <v>8321</v>
      </c>
      <c r="K1973" s="13" t="str">
        <f t="shared" si="180"/>
        <v>Jul</v>
      </c>
      <c r="L1973" s="27">
        <f t="shared" si="181"/>
        <v>1992</v>
      </c>
      <c r="M1973" s="27" t="str">
        <f t="shared" si="182"/>
        <v>tier - 1</v>
      </c>
      <c r="N1973" s="27" t="str">
        <f t="shared" si="183"/>
        <v>tier - 2</v>
      </c>
      <c r="O1973" s="44" t="str">
        <f t="shared" si="184"/>
        <v>3-Jul-1992</v>
      </c>
      <c r="P1973" s="29">
        <f t="shared" si="185"/>
        <v>31</v>
      </c>
    </row>
    <row r="1974" spans="2:16" ht="15.75" customHeight="1" x14ac:dyDescent="0.3">
      <c r="B1974" s="12" t="s">
        <v>1411</v>
      </c>
      <c r="C1974" s="27">
        <v>2002</v>
      </c>
      <c r="D1974" s="13" t="s">
        <v>8318</v>
      </c>
      <c r="E1974" s="27">
        <v>6</v>
      </c>
      <c r="F1974" s="27">
        <v>1</v>
      </c>
      <c r="G1974" s="43">
        <v>27724.29</v>
      </c>
      <c r="H1974" s="27" t="s">
        <v>8314</v>
      </c>
      <c r="I1974" s="27" t="s">
        <v>8311</v>
      </c>
      <c r="J1974" s="27" t="s">
        <v>8312</v>
      </c>
      <c r="K1974" s="13" t="str">
        <f t="shared" si="180"/>
        <v>Dec</v>
      </c>
      <c r="L1974" s="27">
        <f t="shared" si="181"/>
        <v>2002</v>
      </c>
      <c r="M1974" s="27" t="str">
        <f t="shared" si="182"/>
        <v>tier - 1</v>
      </c>
      <c r="N1974" s="27" t="str">
        <f t="shared" si="183"/>
        <v>tier - 3</v>
      </c>
      <c r="O1974" s="44" t="str">
        <f t="shared" si="184"/>
        <v>6-Dec-2002</v>
      </c>
      <c r="P1974" s="29">
        <f t="shared" si="185"/>
        <v>21</v>
      </c>
    </row>
    <row r="1975" spans="2:16" ht="15.75" customHeight="1" x14ac:dyDescent="0.3">
      <c r="B1975" s="12" t="s">
        <v>1407</v>
      </c>
      <c r="C1975" s="27">
        <v>1960</v>
      </c>
      <c r="D1975" s="13" t="s">
        <v>8309</v>
      </c>
      <c r="E1975" s="27">
        <v>6</v>
      </c>
      <c r="F1975" s="27">
        <v>0</v>
      </c>
      <c r="G1975" s="43">
        <v>27808.73</v>
      </c>
      <c r="H1975" s="27" t="s">
        <v>8314</v>
      </c>
      <c r="I1975" s="27" t="s">
        <v>8314</v>
      </c>
      <c r="J1975" s="27" t="s">
        <v>8312</v>
      </c>
      <c r="K1975" s="13" t="str">
        <f t="shared" si="180"/>
        <v>Jul</v>
      </c>
      <c r="L1975" s="27">
        <f t="shared" si="181"/>
        <v>1960</v>
      </c>
      <c r="M1975" s="27" t="str">
        <f t="shared" si="182"/>
        <v>tier - 1</v>
      </c>
      <c r="N1975" s="27" t="str">
        <f t="shared" si="183"/>
        <v>tier - 1</v>
      </c>
      <c r="O1975" s="44" t="str">
        <f t="shared" si="184"/>
        <v>6-Jul-1960</v>
      </c>
      <c r="P1975" s="29">
        <f t="shared" si="185"/>
        <v>63</v>
      </c>
    </row>
    <row r="1976" spans="2:16" ht="15.75" customHeight="1" x14ac:dyDescent="0.3">
      <c r="B1976" s="12" t="s">
        <v>1403</v>
      </c>
      <c r="C1976" s="27">
        <v>1985</v>
      </c>
      <c r="D1976" s="13" t="s">
        <v>8318</v>
      </c>
      <c r="E1976" s="27">
        <v>4</v>
      </c>
      <c r="F1976" s="27">
        <v>3</v>
      </c>
      <c r="G1976" s="43">
        <v>27849.94</v>
      </c>
      <c r="H1976" s="27" t="s">
        <v>8314</v>
      </c>
      <c r="I1976" s="27" t="s">
        <v>8314</v>
      </c>
      <c r="J1976" s="27" t="s">
        <v>8321</v>
      </c>
      <c r="K1976" s="13" t="str">
        <f t="shared" si="180"/>
        <v>Dec</v>
      </c>
      <c r="L1976" s="27">
        <f t="shared" si="181"/>
        <v>1985</v>
      </c>
      <c r="M1976" s="27" t="str">
        <f t="shared" si="182"/>
        <v>tier - 1</v>
      </c>
      <c r="N1976" s="27" t="str">
        <f t="shared" si="183"/>
        <v>tier - 1</v>
      </c>
      <c r="O1976" s="44" t="str">
        <f t="shared" si="184"/>
        <v>4-Dec-1985</v>
      </c>
      <c r="P1976" s="29">
        <f t="shared" si="185"/>
        <v>38</v>
      </c>
    </row>
    <row r="1977" spans="2:16" ht="15.75" customHeight="1" x14ac:dyDescent="0.3">
      <c r="B1977" s="12" t="s">
        <v>1399</v>
      </c>
      <c r="C1977" s="27">
        <v>1989</v>
      </c>
      <c r="D1977" s="13" t="s">
        <v>8313</v>
      </c>
      <c r="E1977" s="27">
        <v>21</v>
      </c>
      <c r="F1977" s="27">
        <v>3</v>
      </c>
      <c r="G1977" s="43">
        <v>27925.86</v>
      </c>
      <c r="H1977" s="27" t="s">
        <v>8314</v>
      </c>
      <c r="I1977" s="27" t="s">
        <v>8310</v>
      </c>
      <c r="J1977" s="27" t="s">
        <v>8321</v>
      </c>
      <c r="K1977" s="13" t="str">
        <f t="shared" si="180"/>
        <v>Nov</v>
      </c>
      <c r="L1977" s="27">
        <f t="shared" si="181"/>
        <v>1989</v>
      </c>
      <c r="M1977" s="27" t="str">
        <f t="shared" si="182"/>
        <v>tier - 1</v>
      </c>
      <c r="N1977" s="27" t="str">
        <f t="shared" si="183"/>
        <v>tier - 2</v>
      </c>
      <c r="O1977" s="44" t="str">
        <f t="shared" si="184"/>
        <v>21-Nov-1989</v>
      </c>
      <c r="P1977" s="29">
        <f t="shared" si="185"/>
        <v>34</v>
      </c>
    </row>
    <row r="1978" spans="2:16" ht="15.75" customHeight="1" x14ac:dyDescent="0.3">
      <c r="B1978" s="12" t="s">
        <v>1396</v>
      </c>
      <c r="C1978" s="27">
        <v>1991</v>
      </c>
      <c r="D1978" s="13" t="s">
        <v>8315</v>
      </c>
      <c r="E1978" s="27">
        <v>4</v>
      </c>
      <c r="F1978" s="27">
        <v>3</v>
      </c>
      <c r="G1978" s="43">
        <v>27931.11</v>
      </c>
      <c r="H1978" s="27" t="s">
        <v>8314</v>
      </c>
      <c r="I1978" s="27" t="s">
        <v>8311</v>
      </c>
      <c r="J1978" s="27" t="s">
        <v>8321</v>
      </c>
      <c r="K1978" s="13" t="str">
        <f t="shared" si="180"/>
        <v>Jun</v>
      </c>
      <c r="L1978" s="27">
        <f t="shared" si="181"/>
        <v>1991</v>
      </c>
      <c r="M1978" s="27" t="str">
        <f t="shared" si="182"/>
        <v>tier - 1</v>
      </c>
      <c r="N1978" s="27" t="str">
        <f t="shared" si="183"/>
        <v>tier - 3</v>
      </c>
      <c r="O1978" s="44" t="str">
        <f t="shared" si="184"/>
        <v>4-Jun-1991</v>
      </c>
      <c r="P1978" s="29">
        <f t="shared" si="185"/>
        <v>32</v>
      </c>
    </row>
    <row r="1979" spans="2:16" ht="15.75" customHeight="1" x14ac:dyDescent="0.3">
      <c r="B1979" s="12" t="s">
        <v>1392</v>
      </c>
      <c r="C1979" s="27">
        <v>1961</v>
      </c>
      <c r="D1979" s="13" t="s">
        <v>8309</v>
      </c>
      <c r="E1979" s="27">
        <v>28</v>
      </c>
      <c r="F1979" s="27">
        <v>3</v>
      </c>
      <c r="G1979" s="43">
        <v>27941.29</v>
      </c>
      <c r="H1979" s="27" t="s">
        <v>8314</v>
      </c>
      <c r="I1979" s="27" t="s">
        <v>8311</v>
      </c>
      <c r="J1979" s="27" t="s">
        <v>8321</v>
      </c>
      <c r="K1979" s="13" t="str">
        <f t="shared" si="180"/>
        <v>Jul</v>
      </c>
      <c r="L1979" s="27">
        <f t="shared" si="181"/>
        <v>1961</v>
      </c>
      <c r="M1979" s="27" t="str">
        <f t="shared" si="182"/>
        <v>tier - 1</v>
      </c>
      <c r="N1979" s="27" t="str">
        <f t="shared" si="183"/>
        <v>tier - 3</v>
      </c>
      <c r="O1979" s="44" t="str">
        <f t="shared" si="184"/>
        <v>28-Jul-1961</v>
      </c>
      <c r="P1979" s="29">
        <f t="shared" si="185"/>
        <v>62</v>
      </c>
    </row>
    <row r="1980" spans="2:16" ht="15.75" customHeight="1" x14ac:dyDescent="0.3">
      <c r="B1980" s="12" t="s">
        <v>1389</v>
      </c>
      <c r="C1980" s="27">
        <v>1999</v>
      </c>
      <c r="D1980" s="13" t="s">
        <v>8318</v>
      </c>
      <c r="E1980" s="27">
        <v>21</v>
      </c>
      <c r="F1980" s="27">
        <v>0</v>
      </c>
      <c r="G1980" s="43">
        <v>27980.77</v>
      </c>
      <c r="H1980" s="27" t="s">
        <v>8314</v>
      </c>
      <c r="I1980" s="27" t="s">
        <v>8314</v>
      </c>
      <c r="J1980" s="27" t="s">
        <v>8321</v>
      </c>
      <c r="K1980" s="13" t="str">
        <f t="shared" si="180"/>
        <v>Dec</v>
      </c>
      <c r="L1980" s="27">
        <f t="shared" si="181"/>
        <v>1999</v>
      </c>
      <c r="M1980" s="27" t="str">
        <f t="shared" si="182"/>
        <v>tier - 1</v>
      </c>
      <c r="N1980" s="27" t="str">
        <f t="shared" si="183"/>
        <v>tier - 1</v>
      </c>
      <c r="O1980" s="44" t="str">
        <f t="shared" si="184"/>
        <v>21-Dec-1999</v>
      </c>
      <c r="P1980" s="29">
        <f t="shared" si="185"/>
        <v>24</v>
      </c>
    </row>
    <row r="1981" spans="2:16" ht="15.75" customHeight="1" x14ac:dyDescent="0.3">
      <c r="B1981" s="12" t="s">
        <v>1385</v>
      </c>
      <c r="C1981" s="27">
        <v>1985</v>
      </c>
      <c r="D1981" s="13" t="s">
        <v>8313</v>
      </c>
      <c r="E1981" s="27">
        <v>29</v>
      </c>
      <c r="F1981" s="27">
        <v>3</v>
      </c>
      <c r="G1981" s="43">
        <v>28006.94</v>
      </c>
      <c r="H1981" s="27" t="s">
        <v>8314</v>
      </c>
      <c r="I1981" s="27" t="s">
        <v>8310</v>
      </c>
      <c r="J1981" s="27" t="s">
        <v>8321</v>
      </c>
      <c r="K1981" s="13" t="str">
        <f t="shared" si="180"/>
        <v>Nov</v>
      </c>
      <c r="L1981" s="27">
        <f t="shared" si="181"/>
        <v>1985</v>
      </c>
      <c r="M1981" s="27" t="str">
        <f t="shared" si="182"/>
        <v>tier - 1</v>
      </c>
      <c r="N1981" s="27" t="str">
        <f t="shared" si="183"/>
        <v>tier - 2</v>
      </c>
      <c r="O1981" s="44" t="str">
        <f t="shared" si="184"/>
        <v>29-Nov-1985</v>
      </c>
      <c r="P1981" s="29">
        <f t="shared" si="185"/>
        <v>38</v>
      </c>
    </row>
    <row r="1982" spans="2:16" ht="15.75" customHeight="1" x14ac:dyDescent="0.3">
      <c r="B1982" s="12" t="s">
        <v>1381</v>
      </c>
      <c r="C1982" s="27">
        <v>1960</v>
      </c>
      <c r="D1982" s="13" t="s">
        <v>8313</v>
      </c>
      <c r="E1982" s="27">
        <v>22</v>
      </c>
      <c r="F1982" s="27">
        <v>0</v>
      </c>
      <c r="G1982" s="43">
        <v>28101.33</v>
      </c>
      <c r="H1982" s="27" t="s">
        <v>8314</v>
      </c>
      <c r="I1982" s="27" t="s">
        <v>8310</v>
      </c>
      <c r="J1982" s="27" t="s">
        <v>8325</v>
      </c>
      <c r="K1982" s="13" t="str">
        <f t="shared" si="180"/>
        <v>Nov</v>
      </c>
      <c r="L1982" s="27">
        <f t="shared" si="181"/>
        <v>1960</v>
      </c>
      <c r="M1982" s="27" t="str">
        <f t="shared" si="182"/>
        <v>tier - 1</v>
      </c>
      <c r="N1982" s="27" t="str">
        <f t="shared" si="183"/>
        <v>tier - 2</v>
      </c>
      <c r="O1982" s="44" t="str">
        <f t="shared" si="184"/>
        <v>22-Nov-1960</v>
      </c>
      <c r="P1982" s="29">
        <f t="shared" si="185"/>
        <v>63</v>
      </c>
    </row>
    <row r="1983" spans="2:16" ht="15.75" customHeight="1" x14ac:dyDescent="0.3">
      <c r="B1983" s="12" t="s">
        <v>1377</v>
      </c>
      <c r="C1983" s="27">
        <v>1999</v>
      </c>
      <c r="D1983" s="13" t="s">
        <v>8316</v>
      </c>
      <c r="E1983" s="27">
        <v>6</v>
      </c>
      <c r="F1983" s="27">
        <v>0</v>
      </c>
      <c r="G1983" s="43">
        <v>28245.34</v>
      </c>
      <c r="H1983" s="27" t="s">
        <v>8314</v>
      </c>
      <c r="I1983" s="27" t="s">
        <v>8311</v>
      </c>
      <c r="J1983" s="27" t="s">
        <v>8321</v>
      </c>
      <c r="K1983" s="13" t="str">
        <f t="shared" si="180"/>
        <v>Sep</v>
      </c>
      <c r="L1983" s="27">
        <f t="shared" si="181"/>
        <v>1999</v>
      </c>
      <c r="M1983" s="27" t="str">
        <f t="shared" si="182"/>
        <v>tier - 1</v>
      </c>
      <c r="N1983" s="27" t="str">
        <f t="shared" si="183"/>
        <v>tier - 3</v>
      </c>
      <c r="O1983" s="44" t="str">
        <f t="shared" si="184"/>
        <v>6-Sep-1999</v>
      </c>
      <c r="P1983" s="29">
        <f t="shared" si="185"/>
        <v>24</v>
      </c>
    </row>
    <row r="1984" spans="2:16" ht="15.75" customHeight="1" x14ac:dyDescent="0.3">
      <c r="B1984" s="12" t="s">
        <v>1373</v>
      </c>
      <c r="C1984" s="27">
        <v>1963</v>
      </c>
      <c r="D1984" s="13" t="s">
        <v>8313</v>
      </c>
      <c r="E1984" s="27">
        <v>25</v>
      </c>
      <c r="F1984" s="27">
        <v>1</v>
      </c>
      <c r="G1984" s="43">
        <v>28287.9</v>
      </c>
      <c r="H1984" s="27" t="s">
        <v>8314</v>
      </c>
      <c r="I1984" s="27" t="s">
        <v>8314</v>
      </c>
      <c r="J1984" s="27" t="s">
        <v>8312</v>
      </c>
      <c r="K1984" s="13" t="str">
        <f t="shared" si="180"/>
        <v>Nov</v>
      </c>
      <c r="L1984" s="27">
        <f t="shared" si="181"/>
        <v>1963</v>
      </c>
      <c r="M1984" s="27" t="str">
        <f t="shared" si="182"/>
        <v>tier - 1</v>
      </c>
      <c r="N1984" s="27" t="str">
        <f t="shared" si="183"/>
        <v>tier - 1</v>
      </c>
      <c r="O1984" s="44" t="str">
        <f t="shared" si="184"/>
        <v>25-Nov-1963</v>
      </c>
      <c r="P1984" s="29">
        <f t="shared" si="185"/>
        <v>60</v>
      </c>
    </row>
    <row r="1985" spans="2:16" ht="15.75" customHeight="1" x14ac:dyDescent="0.3">
      <c r="B1985" s="12" t="s">
        <v>1369</v>
      </c>
      <c r="C1985" s="27">
        <v>1990</v>
      </c>
      <c r="D1985" s="13" t="s">
        <v>8318</v>
      </c>
      <c r="E1985" s="27">
        <v>24</v>
      </c>
      <c r="F1985" s="27">
        <v>3</v>
      </c>
      <c r="G1985" s="43">
        <v>28302.33</v>
      </c>
      <c r="H1985" s="27" t="s">
        <v>8314</v>
      </c>
      <c r="I1985" s="27" t="s">
        <v>8310</v>
      </c>
      <c r="J1985" s="27" t="s">
        <v>8321</v>
      </c>
      <c r="K1985" s="13" t="str">
        <f t="shared" si="180"/>
        <v>Dec</v>
      </c>
      <c r="L1985" s="27">
        <f t="shared" si="181"/>
        <v>1990</v>
      </c>
      <c r="M1985" s="27" t="str">
        <f t="shared" si="182"/>
        <v>tier - 1</v>
      </c>
      <c r="N1985" s="27" t="str">
        <f t="shared" si="183"/>
        <v>tier - 2</v>
      </c>
      <c r="O1985" s="44" t="str">
        <f t="shared" si="184"/>
        <v>24-Dec-1990</v>
      </c>
      <c r="P1985" s="29">
        <f t="shared" si="185"/>
        <v>33</v>
      </c>
    </row>
    <row r="1986" spans="2:16" ht="15.75" customHeight="1" x14ac:dyDescent="0.3">
      <c r="B1986" s="12" t="s">
        <v>1365</v>
      </c>
      <c r="C1986" s="27">
        <v>1977</v>
      </c>
      <c r="D1986" s="13" t="s">
        <v>8318</v>
      </c>
      <c r="E1986" s="27">
        <v>2</v>
      </c>
      <c r="F1986" s="27">
        <v>1</v>
      </c>
      <c r="G1986" s="43">
        <v>28340.19</v>
      </c>
      <c r="H1986" s="27" t="s">
        <v>8314</v>
      </c>
      <c r="I1986" s="27" t="s">
        <v>8310</v>
      </c>
      <c r="J1986" s="27" t="s">
        <v>8317</v>
      </c>
      <c r="K1986" s="13" t="str">
        <f t="shared" si="180"/>
        <v>Dec</v>
      </c>
      <c r="L1986" s="27">
        <f t="shared" si="181"/>
        <v>1977</v>
      </c>
      <c r="M1986" s="27" t="str">
        <f t="shared" si="182"/>
        <v>tier - 1</v>
      </c>
      <c r="N1986" s="27" t="str">
        <f t="shared" si="183"/>
        <v>tier - 2</v>
      </c>
      <c r="O1986" s="44" t="str">
        <f t="shared" si="184"/>
        <v>2-Dec-1977</v>
      </c>
      <c r="P1986" s="29">
        <f t="shared" si="185"/>
        <v>46</v>
      </c>
    </row>
    <row r="1987" spans="2:16" ht="15.75" customHeight="1" x14ac:dyDescent="0.3">
      <c r="B1987" s="12" t="s">
        <v>1362</v>
      </c>
      <c r="C1987" s="27">
        <v>1974</v>
      </c>
      <c r="D1987" s="13" t="s">
        <v>8316</v>
      </c>
      <c r="E1987" s="27">
        <v>16</v>
      </c>
      <c r="F1987" s="27">
        <v>1</v>
      </c>
      <c r="G1987" s="43">
        <v>28468.92</v>
      </c>
      <c r="H1987" s="27" t="s">
        <v>8314</v>
      </c>
      <c r="I1987" s="27" t="s">
        <v>8314</v>
      </c>
      <c r="J1987" s="27" t="s">
        <v>8317</v>
      </c>
      <c r="K1987" s="13" t="str">
        <f t="shared" ref="K1987:K2050" si="186">IF(D1987="?", "Sep",D1987)</f>
        <v>Sep</v>
      </c>
      <c r="L1987" s="27">
        <f t="shared" ref="L1987:L2050" si="187">IF(C1987="?","1983",C1987)</f>
        <v>1974</v>
      </c>
      <c r="M1987" s="27" t="str">
        <f t="shared" ref="M1987:M2050" si="188">IF(H1987="?", "tier - 2",H1987)</f>
        <v>tier - 1</v>
      </c>
      <c r="N1987" s="27" t="str">
        <f t="shared" ref="N1987:N2050" si="189">IF(I1987="?", "tier - 2", I1987)</f>
        <v>tier - 1</v>
      </c>
      <c r="O1987" s="44" t="str">
        <f t="shared" ref="O1987:O2050" si="190">CONCATENATE(E1987&amp;"-"&amp;K1987&amp;"-"&amp;L1987)</f>
        <v>16-Sep-1974</v>
      </c>
      <c r="P1987" s="29">
        <f t="shared" ref="P1987:P2050" si="191">2023-L1987</f>
        <v>49</v>
      </c>
    </row>
    <row r="1988" spans="2:16" ht="15.75" customHeight="1" x14ac:dyDescent="0.3">
      <c r="B1988" s="12" t="s">
        <v>1358</v>
      </c>
      <c r="C1988" s="27">
        <v>1982</v>
      </c>
      <c r="D1988" s="13" t="s">
        <v>8318</v>
      </c>
      <c r="E1988" s="27">
        <v>11</v>
      </c>
      <c r="F1988" s="27">
        <v>1</v>
      </c>
      <c r="G1988" s="43">
        <v>28476.73</v>
      </c>
      <c r="H1988" s="27" t="s">
        <v>8314</v>
      </c>
      <c r="I1988" s="27" t="s">
        <v>8310</v>
      </c>
      <c r="J1988" s="27" t="s">
        <v>8317</v>
      </c>
      <c r="K1988" s="13" t="str">
        <f t="shared" si="186"/>
        <v>Dec</v>
      </c>
      <c r="L1988" s="27">
        <f t="shared" si="187"/>
        <v>1982</v>
      </c>
      <c r="M1988" s="27" t="str">
        <f t="shared" si="188"/>
        <v>tier - 1</v>
      </c>
      <c r="N1988" s="27" t="str">
        <f t="shared" si="189"/>
        <v>tier - 2</v>
      </c>
      <c r="O1988" s="44" t="str">
        <f t="shared" si="190"/>
        <v>11-Dec-1982</v>
      </c>
      <c r="P1988" s="29">
        <f t="shared" si="191"/>
        <v>41</v>
      </c>
    </row>
    <row r="1989" spans="2:16" ht="15.75" customHeight="1" x14ac:dyDescent="0.3">
      <c r="B1989" s="12" t="s">
        <v>1354</v>
      </c>
      <c r="C1989" s="27">
        <v>1985</v>
      </c>
      <c r="D1989" s="13" t="s">
        <v>8316</v>
      </c>
      <c r="E1989" s="27">
        <v>27</v>
      </c>
      <c r="F1989" s="27">
        <v>3</v>
      </c>
      <c r="G1989" s="43">
        <v>28542.86</v>
      </c>
      <c r="H1989" s="27" t="s">
        <v>8314</v>
      </c>
      <c r="I1989" s="27" t="s">
        <v>8311</v>
      </c>
      <c r="J1989" s="27" t="s">
        <v>8321</v>
      </c>
      <c r="K1989" s="13" t="str">
        <f t="shared" si="186"/>
        <v>Sep</v>
      </c>
      <c r="L1989" s="27">
        <f t="shared" si="187"/>
        <v>1985</v>
      </c>
      <c r="M1989" s="27" t="str">
        <f t="shared" si="188"/>
        <v>tier - 1</v>
      </c>
      <c r="N1989" s="27" t="str">
        <f t="shared" si="189"/>
        <v>tier - 3</v>
      </c>
      <c r="O1989" s="44" t="str">
        <f t="shared" si="190"/>
        <v>27-Sep-1985</v>
      </c>
      <c r="P1989" s="29">
        <f t="shared" si="191"/>
        <v>38</v>
      </c>
    </row>
    <row r="1990" spans="2:16" ht="15.75" customHeight="1" x14ac:dyDescent="0.3">
      <c r="B1990" s="12" t="s">
        <v>1350</v>
      </c>
      <c r="C1990" s="27">
        <v>1990</v>
      </c>
      <c r="D1990" s="13" t="s">
        <v>8318</v>
      </c>
      <c r="E1990" s="27">
        <v>5</v>
      </c>
      <c r="F1990" s="27">
        <v>3</v>
      </c>
      <c r="G1990" s="43">
        <v>28716.14</v>
      </c>
      <c r="H1990" s="27" t="s">
        <v>8314</v>
      </c>
      <c r="I1990" s="27" t="s">
        <v>8311</v>
      </c>
      <c r="J1990" s="27" t="s">
        <v>8321</v>
      </c>
      <c r="K1990" s="13" t="str">
        <f t="shared" si="186"/>
        <v>Dec</v>
      </c>
      <c r="L1990" s="27">
        <f t="shared" si="187"/>
        <v>1990</v>
      </c>
      <c r="M1990" s="27" t="str">
        <f t="shared" si="188"/>
        <v>tier - 1</v>
      </c>
      <c r="N1990" s="27" t="str">
        <f t="shared" si="189"/>
        <v>tier - 3</v>
      </c>
      <c r="O1990" s="44" t="str">
        <f t="shared" si="190"/>
        <v>5-Dec-1990</v>
      </c>
      <c r="P1990" s="29">
        <f t="shared" si="191"/>
        <v>33</v>
      </c>
    </row>
    <row r="1991" spans="2:16" ht="15.75" customHeight="1" x14ac:dyDescent="0.3">
      <c r="B1991" s="12" t="s">
        <v>1346</v>
      </c>
      <c r="C1991" s="27">
        <v>1961</v>
      </c>
      <c r="D1991" s="13" t="s">
        <v>8319</v>
      </c>
      <c r="E1991" s="27">
        <v>3</v>
      </c>
      <c r="F1991" s="27">
        <v>1</v>
      </c>
      <c r="G1991" s="43">
        <v>28868.66</v>
      </c>
      <c r="H1991" s="27" t="s">
        <v>8314</v>
      </c>
      <c r="I1991" s="27" t="s">
        <v>8310</v>
      </c>
      <c r="J1991" s="27" t="s">
        <v>8317</v>
      </c>
      <c r="K1991" s="13" t="str">
        <f t="shared" si="186"/>
        <v>Aug</v>
      </c>
      <c r="L1991" s="27">
        <f t="shared" si="187"/>
        <v>1961</v>
      </c>
      <c r="M1991" s="27" t="str">
        <f t="shared" si="188"/>
        <v>tier - 1</v>
      </c>
      <c r="N1991" s="27" t="str">
        <f t="shared" si="189"/>
        <v>tier - 2</v>
      </c>
      <c r="O1991" s="44" t="str">
        <f t="shared" si="190"/>
        <v>3-Aug-1961</v>
      </c>
      <c r="P1991" s="29">
        <f t="shared" si="191"/>
        <v>62</v>
      </c>
    </row>
    <row r="1992" spans="2:16" ht="15.75" customHeight="1" x14ac:dyDescent="0.3">
      <c r="B1992" s="12" t="s">
        <v>1342</v>
      </c>
      <c r="C1992" s="27">
        <v>1962</v>
      </c>
      <c r="D1992" s="13" t="s">
        <v>8309</v>
      </c>
      <c r="E1992" s="27">
        <v>25</v>
      </c>
      <c r="F1992" s="27">
        <v>0</v>
      </c>
      <c r="G1992" s="43">
        <v>28923.14</v>
      </c>
      <c r="H1992" s="27" t="s">
        <v>8314</v>
      </c>
      <c r="I1992" s="27" t="s">
        <v>8314</v>
      </c>
      <c r="J1992" s="27" t="s">
        <v>8317</v>
      </c>
      <c r="K1992" s="13" t="str">
        <f t="shared" si="186"/>
        <v>Jul</v>
      </c>
      <c r="L1992" s="27">
        <f t="shared" si="187"/>
        <v>1962</v>
      </c>
      <c r="M1992" s="27" t="str">
        <f t="shared" si="188"/>
        <v>tier - 1</v>
      </c>
      <c r="N1992" s="27" t="str">
        <f t="shared" si="189"/>
        <v>tier - 1</v>
      </c>
      <c r="O1992" s="44" t="str">
        <f t="shared" si="190"/>
        <v>25-Jul-1962</v>
      </c>
      <c r="P1992" s="29">
        <f t="shared" si="191"/>
        <v>61</v>
      </c>
    </row>
    <row r="1993" spans="2:16" ht="15.75" customHeight="1" x14ac:dyDescent="0.3">
      <c r="B1993" s="12" t="s">
        <v>1338</v>
      </c>
      <c r="C1993" s="27">
        <v>1959</v>
      </c>
      <c r="D1993" s="13" t="s">
        <v>8318</v>
      </c>
      <c r="E1993" s="27">
        <v>5</v>
      </c>
      <c r="F1993" s="27">
        <v>0</v>
      </c>
      <c r="G1993" s="43">
        <v>28950.47</v>
      </c>
      <c r="H1993" s="27" t="s">
        <v>8314</v>
      </c>
      <c r="I1993" s="27" t="s">
        <v>8314</v>
      </c>
      <c r="J1993" s="27" t="s">
        <v>8317</v>
      </c>
      <c r="K1993" s="13" t="str">
        <f t="shared" si="186"/>
        <v>Dec</v>
      </c>
      <c r="L1993" s="27">
        <f t="shared" si="187"/>
        <v>1959</v>
      </c>
      <c r="M1993" s="27" t="str">
        <f t="shared" si="188"/>
        <v>tier - 1</v>
      </c>
      <c r="N1993" s="27" t="str">
        <f t="shared" si="189"/>
        <v>tier - 1</v>
      </c>
      <c r="O1993" s="44" t="str">
        <f t="shared" si="190"/>
        <v>5-Dec-1959</v>
      </c>
      <c r="P1993" s="29">
        <f t="shared" si="191"/>
        <v>64</v>
      </c>
    </row>
    <row r="1994" spans="2:16" ht="15.75" customHeight="1" x14ac:dyDescent="0.3">
      <c r="B1994" s="12" t="s">
        <v>1335</v>
      </c>
      <c r="C1994" s="27">
        <v>2003</v>
      </c>
      <c r="D1994" s="13" t="s">
        <v>8316</v>
      </c>
      <c r="E1994" s="27">
        <v>1</v>
      </c>
      <c r="F1994" s="27">
        <v>0</v>
      </c>
      <c r="G1994" s="43">
        <v>28998.68</v>
      </c>
      <c r="H1994" s="27" t="s">
        <v>8314</v>
      </c>
      <c r="I1994" s="27" t="s">
        <v>8311</v>
      </c>
      <c r="J1994" s="27" t="s">
        <v>8321</v>
      </c>
      <c r="K1994" s="13" t="str">
        <f t="shared" si="186"/>
        <v>Sep</v>
      </c>
      <c r="L1994" s="27">
        <f t="shared" si="187"/>
        <v>2003</v>
      </c>
      <c r="M1994" s="27" t="str">
        <f t="shared" si="188"/>
        <v>tier - 1</v>
      </c>
      <c r="N1994" s="27" t="str">
        <f t="shared" si="189"/>
        <v>tier - 3</v>
      </c>
      <c r="O1994" s="44" t="str">
        <f t="shared" si="190"/>
        <v>1-Sep-2003</v>
      </c>
      <c r="P1994" s="29">
        <f t="shared" si="191"/>
        <v>20</v>
      </c>
    </row>
    <row r="1995" spans="2:16" ht="15.75" customHeight="1" x14ac:dyDescent="0.3">
      <c r="B1995" s="12" t="s">
        <v>1331</v>
      </c>
      <c r="C1995" s="27">
        <v>1992</v>
      </c>
      <c r="D1995" s="13" t="s">
        <v>8309</v>
      </c>
      <c r="E1995" s="27">
        <v>7</v>
      </c>
      <c r="F1995" s="27">
        <v>0</v>
      </c>
      <c r="G1995" s="43">
        <v>29007.82</v>
      </c>
      <c r="H1995" s="27" t="s">
        <v>8314</v>
      </c>
      <c r="I1995" s="27" t="s">
        <v>8311</v>
      </c>
      <c r="J1995" s="27" t="s">
        <v>8321</v>
      </c>
      <c r="K1995" s="13" t="str">
        <f t="shared" si="186"/>
        <v>Jul</v>
      </c>
      <c r="L1995" s="27">
        <f t="shared" si="187"/>
        <v>1992</v>
      </c>
      <c r="M1995" s="27" t="str">
        <f t="shared" si="188"/>
        <v>tier - 1</v>
      </c>
      <c r="N1995" s="27" t="str">
        <f t="shared" si="189"/>
        <v>tier - 3</v>
      </c>
      <c r="O1995" s="44" t="str">
        <f t="shared" si="190"/>
        <v>7-Jul-1992</v>
      </c>
      <c r="P1995" s="29">
        <f t="shared" si="191"/>
        <v>31</v>
      </c>
    </row>
    <row r="1996" spans="2:16" ht="15.75" customHeight="1" x14ac:dyDescent="0.3">
      <c r="B1996" s="12" t="s">
        <v>1327</v>
      </c>
      <c r="C1996" s="27">
        <v>1980</v>
      </c>
      <c r="D1996" s="13" t="s">
        <v>8309</v>
      </c>
      <c r="E1996" s="27">
        <v>14</v>
      </c>
      <c r="F1996" s="27">
        <v>2</v>
      </c>
      <c r="G1996" s="43">
        <v>29114.21</v>
      </c>
      <c r="H1996" s="27" t="s">
        <v>8314</v>
      </c>
      <c r="I1996" s="27" t="s">
        <v>8311</v>
      </c>
      <c r="J1996" s="27" t="s">
        <v>8321</v>
      </c>
      <c r="K1996" s="13" t="str">
        <f t="shared" si="186"/>
        <v>Jul</v>
      </c>
      <c r="L1996" s="27">
        <f t="shared" si="187"/>
        <v>1980</v>
      </c>
      <c r="M1996" s="27" t="str">
        <f t="shared" si="188"/>
        <v>tier - 1</v>
      </c>
      <c r="N1996" s="27" t="str">
        <f t="shared" si="189"/>
        <v>tier - 3</v>
      </c>
      <c r="O1996" s="44" t="str">
        <f t="shared" si="190"/>
        <v>14-Jul-1980</v>
      </c>
      <c r="P1996" s="29">
        <f t="shared" si="191"/>
        <v>43</v>
      </c>
    </row>
    <row r="1997" spans="2:16" ht="15.75" customHeight="1" x14ac:dyDescent="0.3">
      <c r="B1997" s="12" t="s">
        <v>1324</v>
      </c>
      <c r="C1997" s="27">
        <v>1978</v>
      </c>
      <c r="D1997" s="13" t="s">
        <v>8313</v>
      </c>
      <c r="E1997" s="27">
        <v>29</v>
      </c>
      <c r="F1997" s="27">
        <v>2</v>
      </c>
      <c r="G1997" s="43">
        <v>29114.77</v>
      </c>
      <c r="H1997" s="27" t="s">
        <v>8314</v>
      </c>
      <c r="I1997" s="27" t="s">
        <v>8314</v>
      </c>
      <c r="J1997" s="27" t="s">
        <v>8321</v>
      </c>
      <c r="K1997" s="13" t="str">
        <f t="shared" si="186"/>
        <v>Nov</v>
      </c>
      <c r="L1997" s="27">
        <f t="shared" si="187"/>
        <v>1978</v>
      </c>
      <c r="M1997" s="27" t="str">
        <f t="shared" si="188"/>
        <v>tier - 1</v>
      </c>
      <c r="N1997" s="27" t="str">
        <f t="shared" si="189"/>
        <v>tier - 1</v>
      </c>
      <c r="O1997" s="44" t="str">
        <f t="shared" si="190"/>
        <v>29-Nov-1978</v>
      </c>
      <c r="P1997" s="29">
        <f t="shared" si="191"/>
        <v>45</v>
      </c>
    </row>
    <row r="1998" spans="2:16" ht="15.75" customHeight="1" x14ac:dyDescent="0.3">
      <c r="B1998" s="12" t="s">
        <v>1320</v>
      </c>
      <c r="C1998" s="27">
        <v>1961</v>
      </c>
      <c r="D1998" s="13" t="s">
        <v>8318</v>
      </c>
      <c r="E1998" s="27">
        <v>24</v>
      </c>
      <c r="F1998" s="27">
        <v>0</v>
      </c>
      <c r="G1998" s="43">
        <v>29141.360000000001</v>
      </c>
      <c r="H1998" s="27" t="s">
        <v>8314</v>
      </c>
      <c r="I1998" s="27" t="s">
        <v>8311</v>
      </c>
      <c r="J1998" s="27" t="s">
        <v>8317</v>
      </c>
      <c r="K1998" s="13" t="str">
        <f t="shared" si="186"/>
        <v>Dec</v>
      </c>
      <c r="L1998" s="27">
        <f t="shared" si="187"/>
        <v>1961</v>
      </c>
      <c r="M1998" s="27" t="str">
        <f t="shared" si="188"/>
        <v>tier - 1</v>
      </c>
      <c r="N1998" s="27" t="str">
        <f t="shared" si="189"/>
        <v>tier - 3</v>
      </c>
      <c r="O1998" s="44" t="str">
        <f t="shared" si="190"/>
        <v>24-Dec-1961</v>
      </c>
      <c r="P1998" s="29">
        <f t="shared" si="191"/>
        <v>62</v>
      </c>
    </row>
    <row r="1999" spans="2:16" ht="15.75" customHeight="1" x14ac:dyDescent="0.3">
      <c r="B1999" s="12" t="s">
        <v>1316</v>
      </c>
      <c r="C1999" s="27">
        <v>1976</v>
      </c>
      <c r="D1999" s="13" t="s">
        <v>8313</v>
      </c>
      <c r="E1999" s="27">
        <v>8</v>
      </c>
      <c r="F1999" s="27">
        <v>2</v>
      </c>
      <c r="G1999" s="43">
        <v>29160.39</v>
      </c>
      <c r="H1999" s="27" t="s">
        <v>8314</v>
      </c>
      <c r="I1999" s="27" t="s">
        <v>8310</v>
      </c>
      <c r="J1999" s="27" t="s">
        <v>8321</v>
      </c>
      <c r="K1999" s="13" t="str">
        <f t="shared" si="186"/>
        <v>Nov</v>
      </c>
      <c r="L1999" s="27">
        <f t="shared" si="187"/>
        <v>1976</v>
      </c>
      <c r="M1999" s="27" t="str">
        <f t="shared" si="188"/>
        <v>tier - 1</v>
      </c>
      <c r="N1999" s="27" t="str">
        <f t="shared" si="189"/>
        <v>tier - 2</v>
      </c>
      <c r="O1999" s="44" t="str">
        <f t="shared" si="190"/>
        <v>8-Nov-1976</v>
      </c>
      <c r="P1999" s="29">
        <f t="shared" si="191"/>
        <v>47</v>
      </c>
    </row>
    <row r="2000" spans="2:16" ht="15.75" customHeight="1" x14ac:dyDescent="0.3">
      <c r="B2000" s="12" t="s">
        <v>1312</v>
      </c>
      <c r="C2000" s="27">
        <v>1969</v>
      </c>
      <c r="D2000" s="13" t="s">
        <v>8309</v>
      </c>
      <c r="E2000" s="27">
        <v>9</v>
      </c>
      <c r="F2000" s="27">
        <v>2</v>
      </c>
      <c r="G2000" s="43">
        <v>29186.48</v>
      </c>
      <c r="H2000" s="27" t="s">
        <v>8314</v>
      </c>
      <c r="I2000" s="27" t="s">
        <v>8311</v>
      </c>
      <c r="J2000" s="27" t="s">
        <v>8329</v>
      </c>
      <c r="K2000" s="13" t="str">
        <f t="shared" si="186"/>
        <v>Jul</v>
      </c>
      <c r="L2000" s="27">
        <f t="shared" si="187"/>
        <v>1969</v>
      </c>
      <c r="M2000" s="27" t="str">
        <f t="shared" si="188"/>
        <v>tier - 1</v>
      </c>
      <c r="N2000" s="27" t="str">
        <f t="shared" si="189"/>
        <v>tier - 3</v>
      </c>
      <c r="O2000" s="44" t="str">
        <f t="shared" si="190"/>
        <v>9-Jul-1969</v>
      </c>
      <c r="P2000" s="29">
        <f t="shared" si="191"/>
        <v>54</v>
      </c>
    </row>
    <row r="2001" spans="2:16" ht="15.75" customHeight="1" x14ac:dyDescent="0.3">
      <c r="B2001" s="12" t="s">
        <v>1309</v>
      </c>
      <c r="C2001" s="27">
        <v>1978</v>
      </c>
      <c r="D2001" s="13" t="s">
        <v>8309</v>
      </c>
      <c r="E2001" s="27">
        <v>21</v>
      </c>
      <c r="F2001" s="27">
        <v>2</v>
      </c>
      <c r="G2001" s="43">
        <v>29227.599999999999</v>
      </c>
      <c r="H2001" s="27" t="s">
        <v>8314</v>
      </c>
      <c r="I2001" s="27" t="s">
        <v>8311</v>
      </c>
      <c r="J2001" s="27" t="s">
        <v>8317</v>
      </c>
      <c r="K2001" s="13" t="str">
        <f t="shared" si="186"/>
        <v>Jul</v>
      </c>
      <c r="L2001" s="27">
        <f t="shared" si="187"/>
        <v>1978</v>
      </c>
      <c r="M2001" s="27" t="str">
        <f t="shared" si="188"/>
        <v>tier - 1</v>
      </c>
      <c r="N2001" s="27" t="str">
        <f t="shared" si="189"/>
        <v>tier - 3</v>
      </c>
      <c r="O2001" s="44" t="str">
        <f t="shared" si="190"/>
        <v>21-Jul-1978</v>
      </c>
      <c r="P2001" s="29">
        <f t="shared" si="191"/>
        <v>45</v>
      </c>
    </row>
    <row r="2002" spans="2:16" ht="15.75" customHeight="1" x14ac:dyDescent="0.3">
      <c r="B2002" s="12" t="s">
        <v>1306</v>
      </c>
      <c r="C2002" s="27">
        <v>1958</v>
      </c>
      <c r="D2002" s="13" t="s">
        <v>8315</v>
      </c>
      <c r="E2002" s="27">
        <v>5</v>
      </c>
      <c r="F2002" s="27">
        <v>0</v>
      </c>
      <c r="G2002" s="43">
        <v>29330.98</v>
      </c>
      <c r="H2002" s="27" t="s">
        <v>8314</v>
      </c>
      <c r="I2002" s="27" t="s">
        <v>8310</v>
      </c>
      <c r="J2002" s="27" t="s">
        <v>8317</v>
      </c>
      <c r="K2002" s="13" t="str">
        <f t="shared" si="186"/>
        <v>Jun</v>
      </c>
      <c r="L2002" s="27">
        <f t="shared" si="187"/>
        <v>1958</v>
      </c>
      <c r="M2002" s="27" t="str">
        <f t="shared" si="188"/>
        <v>tier - 1</v>
      </c>
      <c r="N2002" s="27" t="str">
        <f t="shared" si="189"/>
        <v>tier - 2</v>
      </c>
      <c r="O2002" s="44" t="str">
        <f t="shared" si="190"/>
        <v>5-Jun-1958</v>
      </c>
      <c r="P2002" s="29">
        <f t="shared" si="191"/>
        <v>65</v>
      </c>
    </row>
    <row r="2003" spans="2:16" ht="15.75" customHeight="1" x14ac:dyDescent="0.3">
      <c r="B2003" s="12" t="s">
        <v>1302</v>
      </c>
      <c r="C2003" s="27">
        <v>1985</v>
      </c>
      <c r="D2003" s="13" t="s">
        <v>8313</v>
      </c>
      <c r="E2003" s="27">
        <v>7</v>
      </c>
      <c r="F2003" s="27">
        <v>3</v>
      </c>
      <c r="G2003" s="43">
        <v>29352.560000000001</v>
      </c>
      <c r="H2003" s="27" t="s">
        <v>8314</v>
      </c>
      <c r="I2003" s="27" t="s">
        <v>8314</v>
      </c>
      <c r="J2003" s="27" t="s">
        <v>8321</v>
      </c>
      <c r="K2003" s="13" t="str">
        <f t="shared" si="186"/>
        <v>Nov</v>
      </c>
      <c r="L2003" s="27">
        <f t="shared" si="187"/>
        <v>1985</v>
      </c>
      <c r="M2003" s="27" t="str">
        <f t="shared" si="188"/>
        <v>tier - 1</v>
      </c>
      <c r="N2003" s="27" t="str">
        <f t="shared" si="189"/>
        <v>tier - 1</v>
      </c>
      <c r="O2003" s="44" t="str">
        <f t="shared" si="190"/>
        <v>7-Nov-1985</v>
      </c>
      <c r="P2003" s="29">
        <f t="shared" si="191"/>
        <v>38</v>
      </c>
    </row>
    <row r="2004" spans="2:16" ht="15.75" customHeight="1" x14ac:dyDescent="0.3">
      <c r="B2004" s="12" t="s">
        <v>1298</v>
      </c>
      <c r="C2004" s="27">
        <v>1987</v>
      </c>
      <c r="D2004" s="13" t="s">
        <v>8309</v>
      </c>
      <c r="E2004" s="27">
        <v>16</v>
      </c>
      <c r="F2004" s="27">
        <v>3</v>
      </c>
      <c r="G2004" s="43">
        <v>29443.59</v>
      </c>
      <c r="H2004" s="27" t="s">
        <v>8314</v>
      </c>
      <c r="I2004" s="27" t="s">
        <v>8314</v>
      </c>
      <c r="J2004" s="27" t="s">
        <v>8321</v>
      </c>
      <c r="K2004" s="13" t="str">
        <f t="shared" si="186"/>
        <v>Jul</v>
      </c>
      <c r="L2004" s="27">
        <f t="shared" si="187"/>
        <v>1987</v>
      </c>
      <c r="M2004" s="27" t="str">
        <f t="shared" si="188"/>
        <v>tier - 1</v>
      </c>
      <c r="N2004" s="27" t="str">
        <f t="shared" si="189"/>
        <v>tier - 1</v>
      </c>
      <c r="O2004" s="44" t="str">
        <f t="shared" si="190"/>
        <v>16-Jul-1987</v>
      </c>
      <c r="P2004" s="29">
        <f t="shared" si="191"/>
        <v>36</v>
      </c>
    </row>
    <row r="2005" spans="2:16" ht="15.75" customHeight="1" x14ac:dyDescent="0.3">
      <c r="B2005" s="12" t="s">
        <v>1294</v>
      </c>
      <c r="C2005" s="27">
        <v>1959</v>
      </c>
      <c r="D2005" s="13" t="s">
        <v>8320</v>
      </c>
      <c r="E2005" s="27">
        <v>20</v>
      </c>
      <c r="F2005" s="27">
        <v>0</v>
      </c>
      <c r="G2005" s="43">
        <v>29523.17</v>
      </c>
      <c r="H2005" s="27" t="s">
        <v>8314</v>
      </c>
      <c r="I2005" s="27" t="s">
        <v>8310</v>
      </c>
      <c r="J2005" s="27" t="s">
        <v>8329</v>
      </c>
      <c r="K2005" s="13" t="str">
        <f t="shared" si="186"/>
        <v>Oct</v>
      </c>
      <c r="L2005" s="27">
        <f t="shared" si="187"/>
        <v>1959</v>
      </c>
      <c r="M2005" s="27" t="str">
        <f t="shared" si="188"/>
        <v>tier - 1</v>
      </c>
      <c r="N2005" s="27" t="str">
        <f t="shared" si="189"/>
        <v>tier - 2</v>
      </c>
      <c r="O2005" s="44" t="str">
        <f t="shared" si="190"/>
        <v>20-Oct-1959</v>
      </c>
      <c r="P2005" s="29">
        <f t="shared" si="191"/>
        <v>64</v>
      </c>
    </row>
    <row r="2006" spans="2:16" ht="15.75" customHeight="1" x14ac:dyDescent="0.3">
      <c r="B2006" s="12" t="s">
        <v>1290</v>
      </c>
      <c r="C2006" s="27">
        <v>1975</v>
      </c>
      <c r="D2006" s="13" t="s">
        <v>8313</v>
      </c>
      <c r="E2006" s="27">
        <v>3</v>
      </c>
      <c r="F2006" s="27">
        <v>1</v>
      </c>
      <c r="G2006" s="43">
        <v>29583.8</v>
      </c>
      <c r="H2006" s="27" t="s">
        <v>8314</v>
      </c>
      <c r="I2006" s="27" t="s">
        <v>8314</v>
      </c>
      <c r="J2006" s="27" t="s">
        <v>8321</v>
      </c>
      <c r="K2006" s="13" t="str">
        <f t="shared" si="186"/>
        <v>Nov</v>
      </c>
      <c r="L2006" s="27">
        <f t="shared" si="187"/>
        <v>1975</v>
      </c>
      <c r="M2006" s="27" t="str">
        <f t="shared" si="188"/>
        <v>tier - 1</v>
      </c>
      <c r="N2006" s="27" t="str">
        <f t="shared" si="189"/>
        <v>tier - 1</v>
      </c>
      <c r="O2006" s="44" t="str">
        <f t="shared" si="190"/>
        <v>3-Nov-1975</v>
      </c>
      <c r="P2006" s="29">
        <f t="shared" si="191"/>
        <v>48</v>
      </c>
    </row>
    <row r="2007" spans="2:16" ht="15.75" customHeight="1" x14ac:dyDescent="0.3">
      <c r="B2007" s="12" t="s">
        <v>1286</v>
      </c>
      <c r="C2007" s="27">
        <v>1993</v>
      </c>
      <c r="D2007" s="13" t="s">
        <v>8309</v>
      </c>
      <c r="E2007" s="27">
        <v>27</v>
      </c>
      <c r="F2007" s="27">
        <v>0</v>
      </c>
      <c r="G2007" s="43">
        <v>29622.69</v>
      </c>
      <c r="H2007" s="27" t="s">
        <v>8314</v>
      </c>
      <c r="I2007" s="27" t="s">
        <v>8314</v>
      </c>
      <c r="J2007" s="27" t="s">
        <v>8321</v>
      </c>
      <c r="K2007" s="13" t="str">
        <f t="shared" si="186"/>
        <v>Jul</v>
      </c>
      <c r="L2007" s="27">
        <f t="shared" si="187"/>
        <v>1993</v>
      </c>
      <c r="M2007" s="27" t="str">
        <f t="shared" si="188"/>
        <v>tier - 1</v>
      </c>
      <c r="N2007" s="27" t="str">
        <f t="shared" si="189"/>
        <v>tier - 1</v>
      </c>
      <c r="O2007" s="44" t="str">
        <f t="shared" si="190"/>
        <v>27-Jul-1993</v>
      </c>
      <c r="P2007" s="29">
        <f t="shared" si="191"/>
        <v>30</v>
      </c>
    </row>
    <row r="2008" spans="2:16" ht="15.75" customHeight="1" x14ac:dyDescent="0.3">
      <c r="B2008" s="12" t="s">
        <v>1283</v>
      </c>
      <c r="C2008" s="27">
        <v>1973</v>
      </c>
      <c r="D2008" s="13" t="s">
        <v>8319</v>
      </c>
      <c r="E2008" s="27">
        <v>23</v>
      </c>
      <c r="F2008" s="27">
        <v>0</v>
      </c>
      <c r="G2008" s="43">
        <v>29757.69</v>
      </c>
      <c r="H2008" s="27" t="s">
        <v>8314</v>
      </c>
      <c r="I2008" s="27" t="s">
        <v>8311</v>
      </c>
      <c r="J2008" s="27" t="s">
        <v>8321</v>
      </c>
      <c r="K2008" s="13" t="str">
        <f t="shared" si="186"/>
        <v>Aug</v>
      </c>
      <c r="L2008" s="27">
        <f t="shared" si="187"/>
        <v>1973</v>
      </c>
      <c r="M2008" s="27" t="str">
        <f t="shared" si="188"/>
        <v>tier - 1</v>
      </c>
      <c r="N2008" s="27" t="str">
        <f t="shared" si="189"/>
        <v>tier - 3</v>
      </c>
      <c r="O2008" s="44" t="str">
        <f t="shared" si="190"/>
        <v>23-Aug-1973</v>
      </c>
      <c r="P2008" s="29">
        <f t="shared" si="191"/>
        <v>50</v>
      </c>
    </row>
    <row r="2009" spans="2:16" ht="15.75" customHeight="1" x14ac:dyDescent="0.3">
      <c r="B2009" s="12" t="s">
        <v>1279</v>
      </c>
      <c r="C2009" s="27">
        <v>1998</v>
      </c>
      <c r="D2009" s="13" t="s">
        <v>8315</v>
      </c>
      <c r="E2009" s="27">
        <v>20</v>
      </c>
      <c r="F2009" s="27">
        <v>0</v>
      </c>
      <c r="G2009" s="43">
        <v>29760.6</v>
      </c>
      <c r="H2009" s="27" t="s">
        <v>8314</v>
      </c>
      <c r="I2009" s="27" t="s">
        <v>8310</v>
      </c>
      <c r="J2009" s="27" t="s">
        <v>8321</v>
      </c>
      <c r="K2009" s="13" t="str">
        <f t="shared" si="186"/>
        <v>Jun</v>
      </c>
      <c r="L2009" s="27">
        <f t="shared" si="187"/>
        <v>1998</v>
      </c>
      <c r="M2009" s="27" t="str">
        <f t="shared" si="188"/>
        <v>tier - 1</v>
      </c>
      <c r="N2009" s="27" t="str">
        <f t="shared" si="189"/>
        <v>tier - 2</v>
      </c>
      <c r="O2009" s="44" t="str">
        <f t="shared" si="190"/>
        <v>20-Jun-1998</v>
      </c>
      <c r="P2009" s="29">
        <f t="shared" si="191"/>
        <v>25</v>
      </c>
    </row>
    <row r="2010" spans="2:16" ht="15.75" customHeight="1" x14ac:dyDescent="0.3">
      <c r="B2010" s="12" t="s">
        <v>1275</v>
      </c>
      <c r="C2010" s="27">
        <v>1981</v>
      </c>
      <c r="D2010" s="13" t="s">
        <v>8319</v>
      </c>
      <c r="E2010" s="27">
        <v>13</v>
      </c>
      <c r="F2010" s="27">
        <v>1</v>
      </c>
      <c r="G2010" s="43">
        <v>29816.639999999999</v>
      </c>
      <c r="H2010" s="27" t="s">
        <v>8314</v>
      </c>
      <c r="I2010" s="27" t="s">
        <v>8310</v>
      </c>
      <c r="J2010" s="27" t="s">
        <v>8321</v>
      </c>
      <c r="K2010" s="13" t="str">
        <f t="shared" si="186"/>
        <v>Aug</v>
      </c>
      <c r="L2010" s="27">
        <f t="shared" si="187"/>
        <v>1981</v>
      </c>
      <c r="M2010" s="27" t="str">
        <f t="shared" si="188"/>
        <v>tier - 1</v>
      </c>
      <c r="N2010" s="27" t="str">
        <f t="shared" si="189"/>
        <v>tier - 2</v>
      </c>
      <c r="O2010" s="44" t="str">
        <f t="shared" si="190"/>
        <v>13-Aug-1981</v>
      </c>
      <c r="P2010" s="29">
        <f t="shared" si="191"/>
        <v>42</v>
      </c>
    </row>
    <row r="2011" spans="2:16" ht="15.75" customHeight="1" x14ac:dyDescent="0.3">
      <c r="B2011" s="12" t="s">
        <v>1272</v>
      </c>
      <c r="C2011" s="27">
        <v>1982</v>
      </c>
      <c r="D2011" s="13" t="s">
        <v>8320</v>
      </c>
      <c r="E2011" s="27">
        <v>29</v>
      </c>
      <c r="F2011" s="27">
        <v>3</v>
      </c>
      <c r="G2011" s="43">
        <v>29818.76</v>
      </c>
      <c r="H2011" s="27" t="s">
        <v>8314</v>
      </c>
      <c r="I2011" s="27" t="s">
        <v>8314</v>
      </c>
      <c r="J2011" s="27" t="s">
        <v>8317</v>
      </c>
      <c r="K2011" s="13" t="str">
        <f t="shared" si="186"/>
        <v>Oct</v>
      </c>
      <c r="L2011" s="27">
        <f t="shared" si="187"/>
        <v>1982</v>
      </c>
      <c r="M2011" s="27" t="str">
        <f t="shared" si="188"/>
        <v>tier - 1</v>
      </c>
      <c r="N2011" s="27" t="str">
        <f t="shared" si="189"/>
        <v>tier - 1</v>
      </c>
      <c r="O2011" s="44" t="str">
        <f t="shared" si="190"/>
        <v>29-Oct-1982</v>
      </c>
      <c r="P2011" s="29">
        <f t="shared" si="191"/>
        <v>41</v>
      </c>
    </row>
    <row r="2012" spans="2:16" ht="15.75" customHeight="1" x14ac:dyDescent="0.3">
      <c r="B2012" s="12" t="s">
        <v>1268</v>
      </c>
      <c r="C2012" s="27">
        <v>1989</v>
      </c>
      <c r="D2012" s="13" t="s">
        <v>8318</v>
      </c>
      <c r="E2012" s="27">
        <v>30</v>
      </c>
      <c r="F2012" s="27">
        <v>3</v>
      </c>
      <c r="G2012" s="43">
        <v>29852.48</v>
      </c>
      <c r="H2012" s="27" t="s">
        <v>8314</v>
      </c>
      <c r="I2012" s="27" t="s">
        <v>8311</v>
      </c>
      <c r="J2012" s="27" t="s">
        <v>8321</v>
      </c>
      <c r="K2012" s="13" t="str">
        <f t="shared" si="186"/>
        <v>Dec</v>
      </c>
      <c r="L2012" s="27">
        <f t="shared" si="187"/>
        <v>1989</v>
      </c>
      <c r="M2012" s="27" t="str">
        <f t="shared" si="188"/>
        <v>tier - 1</v>
      </c>
      <c r="N2012" s="27" t="str">
        <f t="shared" si="189"/>
        <v>tier - 3</v>
      </c>
      <c r="O2012" s="44" t="str">
        <f t="shared" si="190"/>
        <v>30-Dec-1989</v>
      </c>
      <c r="P2012" s="29">
        <f t="shared" si="191"/>
        <v>34</v>
      </c>
    </row>
    <row r="2013" spans="2:16" ht="15.75" customHeight="1" x14ac:dyDescent="0.3">
      <c r="B2013" s="12" t="s">
        <v>1265</v>
      </c>
      <c r="C2013" s="27">
        <v>1975</v>
      </c>
      <c r="D2013" s="13" t="s">
        <v>8319</v>
      </c>
      <c r="E2013" s="27">
        <v>19</v>
      </c>
      <c r="F2013" s="27">
        <v>1</v>
      </c>
      <c r="G2013" s="43">
        <v>29899.25</v>
      </c>
      <c r="H2013" s="27" t="s">
        <v>8314</v>
      </c>
      <c r="I2013" s="27" t="s">
        <v>8311</v>
      </c>
      <c r="J2013" s="27" t="s">
        <v>8321</v>
      </c>
      <c r="K2013" s="13" t="str">
        <f t="shared" si="186"/>
        <v>Aug</v>
      </c>
      <c r="L2013" s="27">
        <f t="shared" si="187"/>
        <v>1975</v>
      </c>
      <c r="M2013" s="27" t="str">
        <f t="shared" si="188"/>
        <v>tier - 1</v>
      </c>
      <c r="N2013" s="27" t="str">
        <f t="shared" si="189"/>
        <v>tier - 3</v>
      </c>
      <c r="O2013" s="44" t="str">
        <f t="shared" si="190"/>
        <v>19-Aug-1975</v>
      </c>
      <c r="P2013" s="29">
        <f t="shared" si="191"/>
        <v>48</v>
      </c>
    </row>
    <row r="2014" spans="2:16" ht="15.75" customHeight="1" x14ac:dyDescent="0.3">
      <c r="B2014" s="12" t="s">
        <v>1261</v>
      </c>
      <c r="C2014" s="27">
        <v>1988</v>
      </c>
      <c r="D2014" s="13" t="s">
        <v>8318</v>
      </c>
      <c r="E2014" s="27">
        <v>30</v>
      </c>
      <c r="F2014" s="27">
        <v>3</v>
      </c>
      <c r="G2014" s="43">
        <v>29929.56</v>
      </c>
      <c r="H2014" s="27" t="s">
        <v>8314</v>
      </c>
      <c r="I2014" s="27" t="s">
        <v>8314</v>
      </c>
      <c r="J2014" s="27" t="s">
        <v>8321</v>
      </c>
      <c r="K2014" s="13" t="str">
        <f t="shared" si="186"/>
        <v>Dec</v>
      </c>
      <c r="L2014" s="27">
        <f t="shared" si="187"/>
        <v>1988</v>
      </c>
      <c r="M2014" s="27" t="str">
        <f t="shared" si="188"/>
        <v>tier - 1</v>
      </c>
      <c r="N2014" s="27" t="str">
        <f t="shared" si="189"/>
        <v>tier - 1</v>
      </c>
      <c r="O2014" s="44" t="str">
        <f t="shared" si="190"/>
        <v>30-Dec-1988</v>
      </c>
      <c r="P2014" s="29">
        <f t="shared" si="191"/>
        <v>35</v>
      </c>
    </row>
    <row r="2015" spans="2:16" ht="15.75" customHeight="1" x14ac:dyDescent="0.3">
      <c r="B2015" s="12" t="s">
        <v>1257</v>
      </c>
      <c r="C2015" s="27">
        <v>1976</v>
      </c>
      <c r="D2015" s="13" t="s">
        <v>8315</v>
      </c>
      <c r="E2015" s="27">
        <v>12</v>
      </c>
      <c r="F2015" s="27">
        <v>2</v>
      </c>
      <c r="G2015" s="43">
        <v>29933.75</v>
      </c>
      <c r="H2015" s="27" t="s">
        <v>8314</v>
      </c>
      <c r="I2015" s="27" t="s">
        <v>8314</v>
      </c>
      <c r="J2015" s="27" t="s">
        <v>8321</v>
      </c>
      <c r="K2015" s="13" t="str">
        <f t="shared" si="186"/>
        <v>Jun</v>
      </c>
      <c r="L2015" s="27">
        <f t="shared" si="187"/>
        <v>1976</v>
      </c>
      <c r="M2015" s="27" t="str">
        <f t="shared" si="188"/>
        <v>tier - 1</v>
      </c>
      <c r="N2015" s="27" t="str">
        <f t="shared" si="189"/>
        <v>tier - 1</v>
      </c>
      <c r="O2015" s="44" t="str">
        <f t="shared" si="190"/>
        <v>12-Jun-1976</v>
      </c>
      <c r="P2015" s="29">
        <f t="shared" si="191"/>
        <v>47</v>
      </c>
    </row>
    <row r="2016" spans="2:16" ht="15.75" customHeight="1" x14ac:dyDescent="0.3">
      <c r="B2016" s="12" t="s">
        <v>1254</v>
      </c>
      <c r="C2016" s="27">
        <v>1991</v>
      </c>
      <c r="D2016" s="13" t="s">
        <v>8320</v>
      </c>
      <c r="E2016" s="27">
        <v>5</v>
      </c>
      <c r="F2016" s="27">
        <v>3</v>
      </c>
      <c r="G2016" s="43">
        <v>29969.67</v>
      </c>
      <c r="H2016" s="27" t="s">
        <v>8314</v>
      </c>
      <c r="I2016" s="27" t="s">
        <v>8314</v>
      </c>
      <c r="J2016" s="27" t="s">
        <v>8321</v>
      </c>
      <c r="K2016" s="13" t="str">
        <f t="shared" si="186"/>
        <v>Oct</v>
      </c>
      <c r="L2016" s="27">
        <f t="shared" si="187"/>
        <v>1991</v>
      </c>
      <c r="M2016" s="27" t="str">
        <f t="shared" si="188"/>
        <v>tier - 1</v>
      </c>
      <c r="N2016" s="27" t="str">
        <f t="shared" si="189"/>
        <v>tier - 1</v>
      </c>
      <c r="O2016" s="44" t="str">
        <f t="shared" si="190"/>
        <v>5-Oct-1991</v>
      </c>
      <c r="P2016" s="29">
        <f t="shared" si="191"/>
        <v>32</v>
      </c>
    </row>
    <row r="2017" spans="2:16" ht="15.75" customHeight="1" x14ac:dyDescent="0.3">
      <c r="B2017" s="12" t="s">
        <v>1251</v>
      </c>
      <c r="C2017" s="27">
        <v>1981</v>
      </c>
      <c r="D2017" s="13" t="s">
        <v>8319</v>
      </c>
      <c r="E2017" s="27">
        <v>4</v>
      </c>
      <c r="F2017" s="27">
        <v>1</v>
      </c>
      <c r="G2017" s="43">
        <v>30026.87</v>
      </c>
      <c r="H2017" s="27" t="s">
        <v>8310</v>
      </c>
      <c r="I2017" s="27" t="s">
        <v>8311</v>
      </c>
      <c r="J2017" s="27" t="s">
        <v>8317</v>
      </c>
      <c r="K2017" s="13" t="str">
        <f t="shared" si="186"/>
        <v>Aug</v>
      </c>
      <c r="L2017" s="27">
        <f t="shared" si="187"/>
        <v>1981</v>
      </c>
      <c r="M2017" s="27" t="str">
        <f t="shared" si="188"/>
        <v>tier - 2</v>
      </c>
      <c r="N2017" s="27" t="str">
        <f t="shared" si="189"/>
        <v>tier - 3</v>
      </c>
      <c r="O2017" s="44" t="str">
        <f t="shared" si="190"/>
        <v>4-Aug-1981</v>
      </c>
      <c r="P2017" s="29">
        <f t="shared" si="191"/>
        <v>42</v>
      </c>
    </row>
    <row r="2018" spans="2:16" ht="15.75" customHeight="1" x14ac:dyDescent="0.3">
      <c r="B2018" s="12" t="s">
        <v>1247</v>
      </c>
      <c r="C2018" s="27">
        <v>1967</v>
      </c>
      <c r="D2018" s="13" t="s">
        <v>8315</v>
      </c>
      <c r="E2018" s="27">
        <v>16</v>
      </c>
      <c r="F2018" s="27">
        <v>3</v>
      </c>
      <c r="G2018" s="43">
        <v>30063.58</v>
      </c>
      <c r="H2018" s="27" t="s">
        <v>8314</v>
      </c>
      <c r="I2018" s="27" t="s">
        <v>8314</v>
      </c>
      <c r="J2018" s="27" t="s">
        <v>8317</v>
      </c>
      <c r="K2018" s="13" t="str">
        <f t="shared" si="186"/>
        <v>Jun</v>
      </c>
      <c r="L2018" s="27">
        <f t="shared" si="187"/>
        <v>1967</v>
      </c>
      <c r="M2018" s="27" t="str">
        <f t="shared" si="188"/>
        <v>tier - 1</v>
      </c>
      <c r="N2018" s="27" t="str">
        <f t="shared" si="189"/>
        <v>tier - 1</v>
      </c>
      <c r="O2018" s="44" t="str">
        <f t="shared" si="190"/>
        <v>16-Jun-1967</v>
      </c>
      <c r="P2018" s="29">
        <f t="shared" si="191"/>
        <v>56</v>
      </c>
    </row>
    <row r="2019" spans="2:16" ht="15.75" customHeight="1" x14ac:dyDescent="0.3">
      <c r="B2019" s="12" t="s">
        <v>1243</v>
      </c>
      <c r="C2019" s="27">
        <v>1979</v>
      </c>
      <c r="D2019" s="13" t="s">
        <v>8316</v>
      </c>
      <c r="E2019" s="27">
        <v>2</v>
      </c>
      <c r="F2019" s="27">
        <v>2</v>
      </c>
      <c r="G2019" s="43">
        <v>30095.97</v>
      </c>
      <c r="H2019" s="27" t="s">
        <v>8310</v>
      </c>
      <c r="I2019" s="27" t="s">
        <v>8311</v>
      </c>
      <c r="J2019" s="27" t="s">
        <v>8321</v>
      </c>
      <c r="K2019" s="13" t="str">
        <f t="shared" si="186"/>
        <v>Sep</v>
      </c>
      <c r="L2019" s="27">
        <f t="shared" si="187"/>
        <v>1979</v>
      </c>
      <c r="M2019" s="27" t="str">
        <f t="shared" si="188"/>
        <v>tier - 2</v>
      </c>
      <c r="N2019" s="27" t="str">
        <f t="shared" si="189"/>
        <v>tier - 3</v>
      </c>
      <c r="O2019" s="44" t="str">
        <f t="shared" si="190"/>
        <v>2-Sep-1979</v>
      </c>
      <c r="P2019" s="29">
        <f t="shared" si="191"/>
        <v>44</v>
      </c>
    </row>
    <row r="2020" spans="2:16" ht="15.75" customHeight="1" x14ac:dyDescent="0.3">
      <c r="B2020" s="12" t="s">
        <v>1239</v>
      </c>
      <c r="C2020" s="27">
        <v>1971</v>
      </c>
      <c r="D2020" s="13" t="s">
        <v>8318</v>
      </c>
      <c r="E2020" s="27">
        <v>25</v>
      </c>
      <c r="F2020" s="27">
        <v>0</v>
      </c>
      <c r="G2020" s="43">
        <v>30134.75</v>
      </c>
      <c r="H2020" s="27" t="s">
        <v>8310</v>
      </c>
      <c r="I2020" s="27" t="s">
        <v>8311</v>
      </c>
      <c r="J2020" s="27" t="s">
        <v>8321</v>
      </c>
      <c r="K2020" s="13" t="str">
        <f t="shared" si="186"/>
        <v>Dec</v>
      </c>
      <c r="L2020" s="27">
        <f t="shared" si="187"/>
        <v>1971</v>
      </c>
      <c r="M2020" s="27" t="str">
        <f t="shared" si="188"/>
        <v>tier - 2</v>
      </c>
      <c r="N2020" s="27" t="str">
        <f t="shared" si="189"/>
        <v>tier - 3</v>
      </c>
      <c r="O2020" s="44" t="str">
        <f t="shared" si="190"/>
        <v>25-Dec-1971</v>
      </c>
      <c r="P2020" s="29">
        <f t="shared" si="191"/>
        <v>52</v>
      </c>
    </row>
    <row r="2021" spans="2:16" ht="15.75" customHeight="1" x14ac:dyDescent="0.3">
      <c r="B2021" s="12" t="s">
        <v>1235</v>
      </c>
      <c r="C2021" s="27">
        <v>1958</v>
      </c>
      <c r="D2021" s="13" t="s">
        <v>8319</v>
      </c>
      <c r="E2021" s="27">
        <v>11</v>
      </c>
      <c r="F2021" s="27">
        <v>1</v>
      </c>
      <c r="G2021" s="43">
        <v>30166.62</v>
      </c>
      <c r="H2021" s="27" t="s">
        <v>8314</v>
      </c>
      <c r="I2021" s="27" t="s">
        <v>8311</v>
      </c>
      <c r="J2021" s="27" t="s">
        <v>8317</v>
      </c>
      <c r="K2021" s="13" t="str">
        <f t="shared" si="186"/>
        <v>Aug</v>
      </c>
      <c r="L2021" s="27">
        <f t="shared" si="187"/>
        <v>1958</v>
      </c>
      <c r="M2021" s="27" t="str">
        <f t="shared" si="188"/>
        <v>tier - 1</v>
      </c>
      <c r="N2021" s="27" t="str">
        <f t="shared" si="189"/>
        <v>tier - 3</v>
      </c>
      <c r="O2021" s="44" t="str">
        <f t="shared" si="190"/>
        <v>11-Aug-1958</v>
      </c>
      <c r="P2021" s="29">
        <f t="shared" si="191"/>
        <v>65</v>
      </c>
    </row>
    <row r="2022" spans="2:16" ht="15.75" customHeight="1" x14ac:dyDescent="0.3">
      <c r="B2022" s="12" t="s">
        <v>1231</v>
      </c>
      <c r="C2022" s="27">
        <v>1963</v>
      </c>
      <c r="D2022" s="13" t="s">
        <v>8316</v>
      </c>
      <c r="E2022" s="27">
        <v>13</v>
      </c>
      <c r="F2022" s="27">
        <v>3</v>
      </c>
      <c r="G2022" s="43">
        <v>30184.94</v>
      </c>
      <c r="H2022" s="27" t="s">
        <v>8314</v>
      </c>
      <c r="I2022" s="27" t="s">
        <v>8314</v>
      </c>
      <c r="J2022" s="27" t="s">
        <v>8331</v>
      </c>
      <c r="K2022" s="13" t="str">
        <f t="shared" si="186"/>
        <v>Sep</v>
      </c>
      <c r="L2022" s="27">
        <f t="shared" si="187"/>
        <v>1963</v>
      </c>
      <c r="M2022" s="27" t="str">
        <f t="shared" si="188"/>
        <v>tier - 1</v>
      </c>
      <c r="N2022" s="27" t="str">
        <f t="shared" si="189"/>
        <v>tier - 1</v>
      </c>
      <c r="O2022" s="44" t="str">
        <f t="shared" si="190"/>
        <v>13-Sep-1963</v>
      </c>
      <c r="P2022" s="29">
        <f t="shared" si="191"/>
        <v>60</v>
      </c>
    </row>
    <row r="2023" spans="2:16" ht="15.75" customHeight="1" x14ac:dyDescent="0.3">
      <c r="B2023" s="12" t="s">
        <v>1228</v>
      </c>
      <c r="C2023" s="27">
        <v>1962</v>
      </c>
      <c r="D2023" s="13" t="s">
        <v>8316</v>
      </c>
      <c r="E2023" s="27">
        <v>15</v>
      </c>
      <c r="F2023" s="27">
        <v>0</v>
      </c>
      <c r="G2023" s="43">
        <v>30260</v>
      </c>
      <c r="H2023" s="27" t="s">
        <v>8314</v>
      </c>
      <c r="I2023" s="27" t="s">
        <v>8314</v>
      </c>
      <c r="J2023" s="27" t="s">
        <v>8331</v>
      </c>
      <c r="K2023" s="13" t="str">
        <f t="shared" si="186"/>
        <v>Sep</v>
      </c>
      <c r="L2023" s="27">
        <f t="shared" si="187"/>
        <v>1962</v>
      </c>
      <c r="M2023" s="27" t="str">
        <f t="shared" si="188"/>
        <v>tier - 1</v>
      </c>
      <c r="N2023" s="27" t="str">
        <f t="shared" si="189"/>
        <v>tier - 1</v>
      </c>
      <c r="O2023" s="44" t="str">
        <f t="shared" si="190"/>
        <v>15-Sep-1962</v>
      </c>
      <c r="P2023" s="29">
        <f t="shared" si="191"/>
        <v>61</v>
      </c>
    </row>
    <row r="2024" spans="2:16" ht="15.75" customHeight="1" x14ac:dyDescent="0.3">
      <c r="B2024" s="12" t="s">
        <v>1225</v>
      </c>
      <c r="C2024" s="27">
        <v>1972</v>
      </c>
      <c r="D2024" s="13" t="s">
        <v>8309</v>
      </c>
      <c r="E2024" s="27">
        <v>24</v>
      </c>
      <c r="F2024" s="27">
        <v>2</v>
      </c>
      <c r="G2024" s="43">
        <v>30284.639999999999</v>
      </c>
      <c r="H2024" s="27" t="s">
        <v>8314</v>
      </c>
      <c r="I2024" s="27" t="s">
        <v>8314</v>
      </c>
      <c r="J2024" s="27" t="s">
        <v>8317</v>
      </c>
      <c r="K2024" s="13" t="str">
        <f t="shared" si="186"/>
        <v>Jul</v>
      </c>
      <c r="L2024" s="27">
        <f t="shared" si="187"/>
        <v>1972</v>
      </c>
      <c r="M2024" s="27" t="str">
        <f t="shared" si="188"/>
        <v>tier - 1</v>
      </c>
      <c r="N2024" s="27" t="str">
        <f t="shared" si="189"/>
        <v>tier - 1</v>
      </c>
      <c r="O2024" s="44" t="str">
        <f t="shared" si="190"/>
        <v>24-Jul-1972</v>
      </c>
      <c r="P2024" s="29">
        <f t="shared" si="191"/>
        <v>51</v>
      </c>
    </row>
    <row r="2025" spans="2:16" ht="15.75" customHeight="1" x14ac:dyDescent="0.3">
      <c r="B2025" s="12" t="s">
        <v>1221</v>
      </c>
      <c r="C2025" s="27">
        <v>2004</v>
      </c>
      <c r="D2025" s="13" t="s">
        <v>8315</v>
      </c>
      <c r="E2025" s="27">
        <v>1</v>
      </c>
      <c r="F2025" s="27">
        <v>0</v>
      </c>
      <c r="G2025" s="43">
        <v>30328.27</v>
      </c>
      <c r="H2025" s="27" t="s">
        <v>8310</v>
      </c>
      <c r="I2025" s="27" t="s">
        <v>8310</v>
      </c>
      <c r="J2025" s="27" t="s">
        <v>8321</v>
      </c>
      <c r="K2025" s="13" t="str">
        <f t="shared" si="186"/>
        <v>Jun</v>
      </c>
      <c r="L2025" s="27">
        <f t="shared" si="187"/>
        <v>2004</v>
      </c>
      <c r="M2025" s="27" t="str">
        <f t="shared" si="188"/>
        <v>tier - 2</v>
      </c>
      <c r="N2025" s="27" t="str">
        <f t="shared" si="189"/>
        <v>tier - 2</v>
      </c>
      <c r="O2025" s="44" t="str">
        <f t="shared" si="190"/>
        <v>1-Jun-2004</v>
      </c>
      <c r="P2025" s="29">
        <f t="shared" si="191"/>
        <v>19</v>
      </c>
    </row>
    <row r="2026" spans="2:16" ht="15.75" customHeight="1" x14ac:dyDescent="0.3">
      <c r="B2026" s="12" t="s">
        <v>1217</v>
      </c>
      <c r="C2026" s="27">
        <v>1969</v>
      </c>
      <c r="D2026" s="13" t="s">
        <v>8309</v>
      </c>
      <c r="E2026" s="27">
        <v>30</v>
      </c>
      <c r="F2026" s="27">
        <v>0</v>
      </c>
      <c r="G2026" s="43">
        <v>30366.93</v>
      </c>
      <c r="H2026" s="27" t="s">
        <v>8310</v>
      </c>
      <c r="I2026" s="27" t="s">
        <v>8310</v>
      </c>
      <c r="J2026" s="27" t="s">
        <v>8321</v>
      </c>
      <c r="K2026" s="13" t="str">
        <f t="shared" si="186"/>
        <v>Jul</v>
      </c>
      <c r="L2026" s="27">
        <f t="shared" si="187"/>
        <v>1969</v>
      </c>
      <c r="M2026" s="27" t="str">
        <f t="shared" si="188"/>
        <v>tier - 2</v>
      </c>
      <c r="N2026" s="27" t="str">
        <f t="shared" si="189"/>
        <v>tier - 2</v>
      </c>
      <c r="O2026" s="44" t="str">
        <f t="shared" si="190"/>
        <v>30-Jul-1969</v>
      </c>
      <c r="P2026" s="29">
        <f t="shared" si="191"/>
        <v>54</v>
      </c>
    </row>
    <row r="2027" spans="2:16" ht="15.75" customHeight="1" x14ac:dyDescent="0.3">
      <c r="B2027" s="12" t="s">
        <v>1213</v>
      </c>
      <c r="C2027" s="27">
        <v>1976</v>
      </c>
      <c r="D2027" s="13" t="s">
        <v>8316</v>
      </c>
      <c r="E2027" s="27">
        <v>3</v>
      </c>
      <c r="F2027" s="27">
        <v>2</v>
      </c>
      <c r="G2027" s="43">
        <v>30409.53</v>
      </c>
      <c r="H2027" s="27" t="s">
        <v>8310</v>
      </c>
      <c r="I2027" s="27" t="s">
        <v>8311</v>
      </c>
      <c r="J2027" s="27" t="s">
        <v>8317</v>
      </c>
      <c r="K2027" s="13" t="str">
        <f t="shared" si="186"/>
        <v>Sep</v>
      </c>
      <c r="L2027" s="27">
        <f t="shared" si="187"/>
        <v>1976</v>
      </c>
      <c r="M2027" s="27" t="str">
        <f t="shared" si="188"/>
        <v>tier - 2</v>
      </c>
      <c r="N2027" s="27" t="str">
        <f t="shared" si="189"/>
        <v>tier - 3</v>
      </c>
      <c r="O2027" s="44" t="str">
        <f t="shared" si="190"/>
        <v>3-Sep-1976</v>
      </c>
      <c r="P2027" s="29">
        <f t="shared" si="191"/>
        <v>47</v>
      </c>
    </row>
    <row r="2028" spans="2:16" ht="15.75" customHeight="1" x14ac:dyDescent="0.3">
      <c r="B2028" s="12" t="s">
        <v>1209</v>
      </c>
      <c r="C2028" s="27">
        <v>1998</v>
      </c>
      <c r="D2028" s="13" t="s">
        <v>8320</v>
      </c>
      <c r="E2028" s="27">
        <v>28</v>
      </c>
      <c r="F2028" s="27">
        <v>0</v>
      </c>
      <c r="G2028" s="43">
        <v>30422.03</v>
      </c>
      <c r="H2028" s="27" t="s">
        <v>8310</v>
      </c>
      <c r="I2028" s="27" t="s">
        <v>8311</v>
      </c>
      <c r="J2028" s="27" t="s">
        <v>8321</v>
      </c>
      <c r="K2028" s="13" t="str">
        <f t="shared" si="186"/>
        <v>Oct</v>
      </c>
      <c r="L2028" s="27">
        <f t="shared" si="187"/>
        <v>1998</v>
      </c>
      <c r="M2028" s="27" t="str">
        <f t="shared" si="188"/>
        <v>tier - 2</v>
      </c>
      <c r="N2028" s="27" t="str">
        <f t="shared" si="189"/>
        <v>tier - 3</v>
      </c>
      <c r="O2028" s="44" t="str">
        <f t="shared" si="190"/>
        <v>28-Oct-1998</v>
      </c>
      <c r="P2028" s="29">
        <f t="shared" si="191"/>
        <v>25</v>
      </c>
    </row>
    <row r="2029" spans="2:16" ht="15.75" customHeight="1" x14ac:dyDescent="0.3">
      <c r="B2029" s="12" t="s">
        <v>1206</v>
      </c>
      <c r="C2029" s="27">
        <v>1983</v>
      </c>
      <c r="D2029" s="13" t="s">
        <v>8316</v>
      </c>
      <c r="E2029" s="27">
        <v>3</v>
      </c>
      <c r="F2029" s="27">
        <v>3</v>
      </c>
      <c r="G2029" s="43">
        <v>30457.37</v>
      </c>
      <c r="H2029" s="27" t="s">
        <v>8310</v>
      </c>
      <c r="I2029" s="27" t="s">
        <v>8314</v>
      </c>
      <c r="J2029" s="27" t="s">
        <v>8317</v>
      </c>
      <c r="K2029" s="13" t="str">
        <f t="shared" si="186"/>
        <v>Sep</v>
      </c>
      <c r="L2029" s="27">
        <f t="shared" si="187"/>
        <v>1983</v>
      </c>
      <c r="M2029" s="27" t="str">
        <f t="shared" si="188"/>
        <v>tier - 2</v>
      </c>
      <c r="N2029" s="27" t="str">
        <f t="shared" si="189"/>
        <v>tier - 1</v>
      </c>
      <c r="O2029" s="44" t="str">
        <f t="shared" si="190"/>
        <v>3-Sep-1983</v>
      </c>
      <c r="P2029" s="29">
        <f t="shared" si="191"/>
        <v>40</v>
      </c>
    </row>
    <row r="2030" spans="2:16" ht="15.75" customHeight="1" x14ac:dyDescent="0.3">
      <c r="B2030" s="12" t="s">
        <v>1202</v>
      </c>
      <c r="C2030" s="27">
        <v>1986</v>
      </c>
      <c r="D2030" s="13" t="s">
        <v>8319</v>
      </c>
      <c r="E2030" s="27">
        <v>10</v>
      </c>
      <c r="F2030" s="27">
        <v>3</v>
      </c>
      <c r="G2030" s="43">
        <v>30530.5</v>
      </c>
      <c r="H2030" s="27" t="s">
        <v>8310</v>
      </c>
      <c r="I2030" s="27" t="s">
        <v>8314</v>
      </c>
      <c r="J2030" s="27" t="s">
        <v>8321</v>
      </c>
      <c r="K2030" s="13" t="str">
        <f t="shared" si="186"/>
        <v>Aug</v>
      </c>
      <c r="L2030" s="27">
        <f t="shared" si="187"/>
        <v>1986</v>
      </c>
      <c r="M2030" s="27" t="str">
        <f t="shared" si="188"/>
        <v>tier - 2</v>
      </c>
      <c r="N2030" s="27" t="str">
        <f t="shared" si="189"/>
        <v>tier - 1</v>
      </c>
      <c r="O2030" s="44" t="str">
        <f t="shared" si="190"/>
        <v>10-Aug-1986</v>
      </c>
      <c r="P2030" s="29">
        <f t="shared" si="191"/>
        <v>37</v>
      </c>
    </row>
    <row r="2031" spans="2:16" ht="15.75" customHeight="1" x14ac:dyDescent="0.3">
      <c r="B2031" s="12" t="s">
        <v>1198</v>
      </c>
      <c r="C2031" s="27">
        <v>1970</v>
      </c>
      <c r="D2031" s="13" t="s">
        <v>8313</v>
      </c>
      <c r="E2031" s="27">
        <v>11</v>
      </c>
      <c r="F2031" s="27">
        <v>0</v>
      </c>
      <c r="G2031" s="43">
        <v>30625.65</v>
      </c>
      <c r="H2031" s="27" t="s">
        <v>8310</v>
      </c>
      <c r="I2031" s="27" t="s">
        <v>8311</v>
      </c>
      <c r="J2031" s="27" t="s">
        <v>8321</v>
      </c>
      <c r="K2031" s="13" t="str">
        <f t="shared" si="186"/>
        <v>Nov</v>
      </c>
      <c r="L2031" s="27">
        <f t="shared" si="187"/>
        <v>1970</v>
      </c>
      <c r="M2031" s="27" t="str">
        <f t="shared" si="188"/>
        <v>tier - 2</v>
      </c>
      <c r="N2031" s="27" t="str">
        <f t="shared" si="189"/>
        <v>tier - 3</v>
      </c>
      <c r="O2031" s="44" t="str">
        <f t="shared" si="190"/>
        <v>11-Nov-1970</v>
      </c>
      <c r="P2031" s="29">
        <f t="shared" si="191"/>
        <v>53</v>
      </c>
    </row>
    <row r="2032" spans="2:16" ht="15.75" customHeight="1" x14ac:dyDescent="0.3">
      <c r="B2032" s="12" t="s">
        <v>1194</v>
      </c>
      <c r="C2032" s="27">
        <v>1999</v>
      </c>
      <c r="D2032" s="13" t="s">
        <v>8316</v>
      </c>
      <c r="E2032" s="27">
        <v>21</v>
      </c>
      <c r="F2032" s="27">
        <v>0</v>
      </c>
      <c r="G2032" s="43">
        <v>30697.71</v>
      </c>
      <c r="H2032" s="27" t="s">
        <v>8314</v>
      </c>
      <c r="I2032" s="27" t="s">
        <v>8310</v>
      </c>
      <c r="J2032" s="27" t="s">
        <v>8321</v>
      </c>
      <c r="K2032" s="13" t="str">
        <f t="shared" si="186"/>
        <v>Sep</v>
      </c>
      <c r="L2032" s="27">
        <f t="shared" si="187"/>
        <v>1999</v>
      </c>
      <c r="M2032" s="27" t="str">
        <f t="shared" si="188"/>
        <v>tier - 1</v>
      </c>
      <c r="N2032" s="27" t="str">
        <f t="shared" si="189"/>
        <v>tier - 2</v>
      </c>
      <c r="O2032" s="44" t="str">
        <f t="shared" si="190"/>
        <v>21-Sep-1999</v>
      </c>
      <c r="P2032" s="29">
        <f t="shared" si="191"/>
        <v>24</v>
      </c>
    </row>
    <row r="2033" spans="2:16" ht="15.75" customHeight="1" x14ac:dyDescent="0.3">
      <c r="B2033" s="12" t="s">
        <v>1191</v>
      </c>
      <c r="C2033" s="27">
        <v>1983</v>
      </c>
      <c r="D2033" s="13" t="s">
        <v>8318</v>
      </c>
      <c r="E2033" s="27">
        <v>21</v>
      </c>
      <c r="F2033" s="27">
        <v>3</v>
      </c>
      <c r="G2033" s="43">
        <v>30724.44</v>
      </c>
      <c r="H2033" s="27" t="s">
        <v>8310</v>
      </c>
      <c r="I2033" s="27" t="s">
        <v>8311</v>
      </c>
      <c r="J2033" s="27" t="s">
        <v>8321</v>
      </c>
      <c r="K2033" s="13" t="str">
        <f t="shared" si="186"/>
        <v>Dec</v>
      </c>
      <c r="L2033" s="27">
        <f t="shared" si="187"/>
        <v>1983</v>
      </c>
      <c r="M2033" s="27" t="str">
        <f t="shared" si="188"/>
        <v>tier - 2</v>
      </c>
      <c r="N2033" s="27" t="str">
        <f t="shared" si="189"/>
        <v>tier - 3</v>
      </c>
      <c r="O2033" s="44" t="str">
        <f t="shared" si="190"/>
        <v>21-Dec-1983</v>
      </c>
      <c r="P2033" s="29">
        <f t="shared" si="191"/>
        <v>40</v>
      </c>
    </row>
    <row r="2034" spans="2:16" ht="15.75" customHeight="1" x14ac:dyDescent="0.3">
      <c r="B2034" s="12" t="s">
        <v>1188</v>
      </c>
      <c r="C2034" s="27">
        <v>1988</v>
      </c>
      <c r="D2034" s="13" t="s">
        <v>8316</v>
      </c>
      <c r="E2034" s="27">
        <v>5</v>
      </c>
      <c r="F2034" s="27">
        <v>3</v>
      </c>
      <c r="G2034" s="43">
        <v>30763.01</v>
      </c>
      <c r="H2034" s="27" t="s">
        <v>8310</v>
      </c>
      <c r="I2034" s="27" t="s">
        <v>8314</v>
      </c>
      <c r="J2034" s="27" t="s">
        <v>8321</v>
      </c>
      <c r="K2034" s="13" t="str">
        <f t="shared" si="186"/>
        <v>Sep</v>
      </c>
      <c r="L2034" s="27">
        <f t="shared" si="187"/>
        <v>1988</v>
      </c>
      <c r="M2034" s="27" t="str">
        <f t="shared" si="188"/>
        <v>tier - 2</v>
      </c>
      <c r="N2034" s="27" t="str">
        <f t="shared" si="189"/>
        <v>tier - 1</v>
      </c>
      <c r="O2034" s="44" t="str">
        <f t="shared" si="190"/>
        <v>5-Sep-1988</v>
      </c>
      <c r="P2034" s="29">
        <f t="shared" si="191"/>
        <v>35</v>
      </c>
    </row>
    <row r="2035" spans="2:16" ht="15.75" customHeight="1" x14ac:dyDescent="0.3">
      <c r="B2035" s="12" t="s">
        <v>1184</v>
      </c>
      <c r="C2035" s="27">
        <v>1961</v>
      </c>
      <c r="D2035" s="13" t="s">
        <v>8316</v>
      </c>
      <c r="E2035" s="27">
        <v>9</v>
      </c>
      <c r="F2035" s="27">
        <v>3</v>
      </c>
      <c r="G2035" s="43">
        <v>30942.19</v>
      </c>
      <c r="H2035" s="27" t="s">
        <v>8310</v>
      </c>
      <c r="I2035" s="27" t="s">
        <v>8310</v>
      </c>
      <c r="J2035" s="27" t="s">
        <v>8312</v>
      </c>
      <c r="K2035" s="13" t="str">
        <f t="shared" si="186"/>
        <v>Sep</v>
      </c>
      <c r="L2035" s="27">
        <f t="shared" si="187"/>
        <v>1961</v>
      </c>
      <c r="M2035" s="27" t="str">
        <f t="shared" si="188"/>
        <v>tier - 2</v>
      </c>
      <c r="N2035" s="27" t="str">
        <f t="shared" si="189"/>
        <v>tier - 2</v>
      </c>
      <c r="O2035" s="44" t="str">
        <f t="shared" si="190"/>
        <v>9-Sep-1961</v>
      </c>
      <c r="P2035" s="29">
        <f t="shared" si="191"/>
        <v>62</v>
      </c>
    </row>
    <row r="2036" spans="2:16" ht="15.75" customHeight="1" x14ac:dyDescent="0.3">
      <c r="B2036" s="12" t="s">
        <v>1180</v>
      </c>
      <c r="C2036" s="27">
        <v>2004</v>
      </c>
      <c r="D2036" s="13" t="s">
        <v>8313</v>
      </c>
      <c r="E2036" s="27">
        <v>9</v>
      </c>
      <c r="F2036" s="27">
        <v>0</v>
      </c>
      <c r="G2036" s="43">
        <v>31196.61</v>
      </c>
      <c r="H2036" s="27" t="s">
        <v>8310</v>
      </c>
      <c r="I2036" s="27" t="s">
        <v>8314</v>
      </c>
      <c r="J2036" s="27" t="s">
        <v>8321</v>
      </c>
      <c r="K2036" s="13" t="str">
        <f t="shared" si="186"/>
        <v>Nov</v>
      </c>
      <c r="L2036" s="27">
        <f t="shared" si="187"/>
        <v>2004</v>
      </c>
      <c r="M2036" s="27" t="str">
        <f t="shared" si="188"/>
        <v>tier - 2</v>
      </c>
      <c r="N2036" s="27" t="str">
        <f t="shared" si="189"/>
        <v>tier - 1</v>
      </c>
      <c r="O2036" s="44" t="str">
        <f t="shared" si="190"/>
        <v>9-Nov-2004</v>
      </c>
      <c r="P2036" s="29">
        <f t="shared" si="191"/>
        <v>19</v>
      </c>
    </row>
    <row r="2037" spans="2:16" ht="15.75" customHeight="1" x14ac:dyDescent="0.3">
      <c r="B2037" s="12" t="s">
        <v>1176</v>
      </c>
      <c r="C2037" s="27">
        <v>2000</v>
      </c>
      <c r="D2037" s="13" t="s">
        <v>8309</v>
      </c>
      <c r="E2037" s="27">
        <v>22</v>
      </c>
      <c r="F2037" s="27">
        <v>0</v>
      </c>
      <c r="G2037" s="43">
        <v>31234.560000000001</v>
      </c>
      <c r="H2037" s="27" t="s">
        <v>8314</v>
      </c>
      <c r="I2037" s="27" t="s">
        <v>8314</v>
      </c>
      <c r="J2037" s="27" t="s">
        <v>8321</v>
      </c>
      <c r="K2037" s="13" t="str">
        <f t="shared" si="186"/>
        <v>Jul</v>
      </c>
      <c r="L2037" s="27">
        <f t="shared" si="187"/>
        <v>2000</v>
      </c>
      <c r="M2037" s="27" t="str">
        <f t="shared" si="188"/>
        <v>tier - 1</v>
      </c>
      <c r="N2037" s="27" t="str">
        <f t="shared" si="189"/>
        <v>tier - 1</v>
      </c>
      <c r="O2037" s="44" t="str">
        <f t="shared" si="190"/>
        <v>22-Jul-2000</v>
      </c>
      <c r="P2037" s="29">
        <f t="shared" si="191"/>
        <v>23</v>
      </c>
    </row>
    <row r="2038" spans="2:16" ht="15.75" customHeight="1" x14ac:dyDescent="0.3">
      <c r="B2038" s="12" t="s">
        <v>1173</v>
      </c>
      <c r="C2038" s="27">
        <v>1968</v>
      </c>
      <c r="D2038" s="13" t="s">
        <v>8309</v>
      </c>
      <c r="E2038" s="27">
        <v>9</v>
      </c>
      <c r="F2038" s="27">
        <v>0</v>
      </c>
      <c r="G2038" s="43">
        <v>31322.53</v>
      </c>
      <c r="H2038" s="27" t="s">
        <v>8310</v>
      </c>
      <c r="I2038" s="27" t="s">
        <v>8314</v>
      </c>
      <c r="J2038" s="27" t="s">
        <v>8321</v>
      </c>
      <c r="K2038" s="13" t="str">
        <f t="shared" si="186"/>
        <v>Jul</v>
      </c>
      <c r="L2038" s="27">
        <f t="shared" si="187"/>
        <v>1968</v>
      </c>
      <c r="M2038" s="27" t="str">
        <f t="shared" si="188"/>
        <v>tier - 2</v>
      </c>
      <c r="N2038" s="27" t="str">
        <f t="shared" si="189"/>
        <v>tier - 1</v>
      </c>
      <c r="O2038" s="44" t="str">
        <f t="shared" si="190"/>
        <v>9-Jul-1968</v>
      </c>
      <c r="P2038" s="29">
        <f t="shared" si="191"/>
        <v>55</v>
      </c>
    </row>
    <row r="2039" spans="2:16" ht="15.75" customHeight="1" x14ac:dyDescent="0.3">
      <c r="B2039" s="12" t="s">
        <v>1170</v>
      </c>
      <c r="C2039" s="27">
        <v>1995</v>
      </c>
      <c r="D2039" s="13" t="s">
        <v>8316</v>
      </c>
      <c r="E2039" s="27">
        <v>27</v>
      </c>
      <c r="F2039" s="27">
        <v>0</v>
      </c>
      <c r="G2039" s="43">
        <v>31328.27</v>
      </c>
      <c r="H2039" s="27" t="s">
        <v>8310</v>
      </c>
      <c r="I2039" s="27" t="s">
        <v>8310</v>
      </c>
      <c r="J2039" s="27" t="s">
        <v>8321</v>
      </c>
      <c r="K2039" s="13" t="str">
        <f t="shared" si="186"/>
        <v>Sep</v>
      </c>
      <c r="L2039" s="27">
        <f t="shared" si="187"/>
        <v>1995</v>
      </c>
      <c r="M2039" s="27" t="str">
        <f t="shared" si="188"/>
        <v>tier - 2</v>
      </c>
      <c r="N2039" s="27" t="str">
        <f t="shared" si="189"/>
        <v>tier - 2</v>
      </c>
      <c r="O2039" s="44" t="str">
        <f t="shared" si="190"/>
        <v>27-Sep-1995</v>
      </c>
      <c r="P2039" s="29">
        <f t="shared" si="191"/>
        <v>28</v>
      </c>
    </row>
    <row r="2040" spans="2:16" ht="15.75" customHeight="1" x14ac:dyDescent="0.3">
      <c r="B2040" s="12" t="s">
        <v>1166</v>
      </c>
      <c r="C2040" s="27">
        <v>1974</v>
      </c>
      <c r="D2040" s="13" t="s">
        <v>8320</v>
      </c>
      <c r="E2040" s="27">
        <v>8</v>
      </c>
      <c r="F2040" s="27">
        <v>0</v>
      </c>
      <c r="G2040" s="43">
        <v>31368.81</v>
      </c>
      <c r="H2040" s="27" t="s">
        <v>8310</v>
      </c>
      <c r="I2040" s="27" t="s">
        <v>8311</v>
      </c>
      <c r="J2040" s="27" t="s">
        <v>8321</v>
      </c>
      <c r="K2040" s="13" t="str">
        <f t="shared" si="186"/>
        <v>Oct</v>
      </c>
      <c r="L2040" s="27">
        <f t="shared" si="187"/>
        <v>1974</v>
      </c>
      <c r="M2040" s="27" t="str">
        <f t="shared" si="188"/>
        <v>tier - 2</v>
      </c>
      <c r="N2040" s="27" t="str">
        <f t="shared" si="189"/>
        <v>tier - 3</v>
      </c>
      <c r="O2040" s="44" t="str">
        <f t="shared" si="190"/>
        <v>8-Oct-1974</v>
      </c>
      <c r="P2040" s="29">
        <f t="shared" si="191"/>
        <v>49</v>
      </c>
    </row>
    <row r="2041" spans="2:16" ht="15.75" customHeight="1" x14ac:dyDescent="0.3">
      <c r="B2041" s="12" t="s">
        <v>1162</v>
      </c>
      <c r="C2041" s="27">
        <v>1975</v>
      </c>
      <c r="D2041" s="13" t="s">
        <v>8320</v>
      </c>
      <c r="E2041" s="27">
        <v>29</v>
      </c>
      <c r="F2041" s="27">
        <v>1</v>
      </c>
      <c r="G2041" s="43">
        <v>31591.82</v>
      </c>
      <c r="H2041" s="27" t="s">
        <v>8310</v>
      </c>
      <c r="I2041" s="27" t="s">
        <v>8314</v>
      </c>
      <c r="J2041" s="27" t="s">
        <v>8321</v>
      </c>
      <c r="K2041" s="13" t="str">
        <f t="shared" si="186"/>
        <v>Oct</v>
      </c>
      <c r="L2041" s="27">
        <f t="shared" si="187"/>
        <v>1975</v>
      </c>
      <c r="M2041" s="27" t="str">
        <f t="shared" si="188"/>
        <v>tier - 2</v>
      </c>
      <c r="N2041" s="27" t="str">
        <f t="shared" si="189"/>
        <v>tier - 1</v>
      </c>
      <c r="O2041" s="44" t="str">
        <f t="shared" si="190"/>
        <v>29-Oct-1975</v>
      </c>
      <c r="P2041" s="29">
        <f t="shared" si="191"/>
        <v>48</v>
      </c>
    </row>
    <row r="2042" spans="2:16" ht="15.75" customHeight="1" x14ac:dyDescent="0.3">
      <c r="B2042" s="12" t="s">
        <v>1158</v>
      </c>
      <c r="C2042" s="27">
        <v>1960</v>
      </c>
      <c r="D2042" s="13" t="s">
        <v>8318</v>
      </c>
      <c r="E2042" s="27">
        <v>13</v>
      </c>
      <c r="F2042" s="27">
        <v>1</v>
      </c>
      <c r="G2042" s="43">
        <v>31620</v>
      </c>
      <c r="H2042" s="27" t="s">
        <v>8310</v>
      </c>
      <c r="I2042" s="27" t="s">
        <v>8314</v>
      </c>
      <c r="J2042" s="27" t="s">
        <v>8329</v>
      </c>
      <c r="K2042" s="13" t="str">
        <f t="shared" si="186"/>
        <v>Dec</v>
      </c>
      <c r="L2042" s="27">
        <f t="shared" si="187"/>
        <v>1960</v>
      </c>
      <c r="M2042" s="27" t="str">
        <f t="shared" si="188"/>
        <v>tier - 2</v>
      </c>
      <c r="N2042" s="27" t="str">
        <f t="shared" si="189"/>
        <v>tier - 1</v>
      </c>
      <c r="O2042" s="44" t="str">
        <f t="shared" si="190"/>
        <v>13-Dec-1960</v>
      </c>
      <c r="P2042" s="29">
        <f t="shared" si="191"/>
        <v>63</v>
      </c>
    </row>
    <row r="2043" spans="2:16" ht="15.75" customHeight="1" x14ac:dyDescent="0.3">
      <c r="B2043" s="12" t="s">
        <v>1154</v>
      </c>
      <c r="C2043" s="27">
        <v>1977</v>
      </c>
      <c r="D2043" s="13" t="s">
        <v>8320</v>
      </c>
      <c r="E2043" s="27">
        <v>14</v>
      </c>
      <c r="F2043" s="27">
        <v>2</v>
      </c>
      <c r="G2043" s="43">
        <v>31736.7</v>
      </c>
      <c r="H2043" s="27" t="s">
        <v>8310</v>
      </c>
      <c r="I2043" s="27" t="s">
        <v>8310</v>
      </c>
      <c r="J2043" s="27" t="s">
        <v>8317</v>
      </c>
      <c r="K2043" s="13" t="str">
        <f t="shared" si="186"/>
        <v>Oct</v>
      </c>
      <c r="L2043" s="27">
        <f t="shared" si="187"/>
        <v>1977</v>
      </c>
      <c r="M2043" s="27" t="str">
        <f t="shared" si="188"/>
        <v>tier - 2</v>
      </c>
      <c r="N2043" s="27" t="str">
        <f t="shared" si="189"/>
        <v>tier - 2</v>
      </c>
      <c r="O2043" s="44" t="str">
        <f t="shared" si="190"/>
        <v>14-Oct-1977</v>
      </c>
      <c r="P2043" s="29">
        <f t="shared" si="191"/>
        <v>46</v>
      </c>
    </row>
    <row r="2044" spans="2:16" ht="15.75" customHeight="1" x14ac:dyDescent="0.3">
      <c r="B2044" s="12" t="s">
        <v>1150</v>
      </c>
      <c r="C2044" s="27">
        <v>1984</v>
      </c>
      <c r="D2044" s="13" t="s">
        <v>8316</v>
      </c>
      <c r="E2044" s="27">
        <v>10</v>
      </c>
      <c r="F2044" s="27">
        <v>3</v>
      </c>
      <c r="G2044" s="43">
        <v>31743.919999999998</v>
      </c>
      <c r="H2044" s="27" t="s">
        <v>8310</v>
      </c>
      <c r="I2044" s="27" t="s">
        <v>8314</v>
      </c>
      <c r="J2044" s="27" t="s">
        <v>8321</v>
      </c>
      <c r="K2044" s="13" t="str">
        <f t="shared" si="186"/>
        <v>Sep</v>
      </c>
      <c r="L2044" s="27">
        <f t="shared" si="187"/>
        <v>1984</v>
      </c>
      <c r="M2044" s="27" t="str">
        <f t="shared" si="188"/>
        <v>tier - 2</v>
      </c>
      <c r="N2044" s="27" t="str">
        <f t="shared" si="189"/>
        <v>tier - 1</v>
      </c>
      <c r="O2044" s="44" t="str">
        <f t="shared" si="190"/>
        <v>10-Sep-1984</v>
      </c>
      <c r="P2044" s="29">
        <f t="shared" si="191"/>
        <v>39</v>
      </c>
    </row>
    <row r="2045" spans="2:16" ht="15.75" customHeight="1" x14ac:dyDescent="0.3">
      <c r="B2045" s="12" t="s">
        <v>1146</v>
      </c>
      <c r="C2045" s="27">
        <v>1975</v>
      </c>
      <c r="D2045" s="13" t="s">
        <v>8316</v>
      </c>
      <c r="E2045" s="27">
        <v>25</v>
      </c>
      <c r="F2045" s="27">
        <v>1</v>
      </c>
      <c r="G2045" s="43">
        <v>31897.1</v>
      </c>
      <c r="H2045" s="27" t="s">
        <v>8310</v>
      </c>
      <c r="I2045" s="27" t="s">
        <v>8311</v>
      </c>
      <c r="J2045" s="27" t="s">
        <v>8321</v>
      </c>
      <c r="K2045" s="13" t="str">
        <f t="shared" si="186"/>
        <v>Sep</v>
      </c>
      <c r="L2045" s="27">
        <f t="shared" si="187"/>
        <v>1975</v>
      </c>
      <c r="M2045" s="27" t="str">
        <f t="shared" si="188"/>
        <v>tier - 2</v>
      </c>
      <c r="N2045" s="27" t="str">
        <f t="shared" si="189"/>
        <v>tier - 3</v>
      </c>
      <c r="O2045" s="44" t="str">
        <f t="shared" si="190"/>
        <v>25-Sep-1975</v>
      </c>
      <c r="P2045" s="29">
        <f t="shared" si="191"/>
        <v>48</v>
      </c>
    </row>
    <row r="2046" spans="2:16" ht="15.75" customHeight="1" x14ac:dyDescent="0.3">
      <c r="B2046" s="12" t="s">
        <v>1142</v>
      </c>
      <c r="C2046" s="27">
        <v>1972</v>
      </c>
      <c r="D2046" s="13" t="s">
        <v>8316</v>
      </c>
      <c r="E2046" s="27">
        <v>21</v>
      </c>
      <c r="F2046" s="27">
        <v>0</v>
      </c>
      <c r="G2046" s="43">
        <v>31980.89</v>
      </c>
      <c r="H2046" s="27" t="s">
        <v>8310</v>
      </c>
      <c r="I2046" s="27" t="s">
        <v>8314</v>
      </c>
      <c r="J2046" s="27" t="s">
        <v>8321</v>
      </c>
      <c r="K2046" s="13" t="str">
        <f t="shared" si="186"/>
        <v>Sep</v>
      </c>
      <c r="L2046" s="27">
        <f t="shared" si="187"/>
        <v>1972</v>
      </c>
      <c r="M2046" s="27" t="str">
        <f t="shared" si="188"/>
        <v>tier - 2</v>
      </c>
      <c r="N2046" s="27" t="str">
        <f t="shared" si="189"/>
        <v>tier - 1</v>
      </c>
      <c r="O2046" s="44" t="str">
        <f t="shared" si="190"/>
        <v>21-Sep-1972</v>
      </c>
      <c r="P2046" s="29">
        <f t="shared" si="191"/>
        <v>51</v>
      </c>
    </row>
    <row r="2047" spans="2:16" ht="15.75" customHeight="1" x14ac:dyDescent="0.3">
      <c r="B2047" s="12" t="s">
        <v>1138</v>
      </c>
      <c r="C2047" s="27">
        <v>1993</v>
      </c>
      <c r="D2047" s="13" t="s">
        <v>8316</v>
      </c>
      <c r="E2047" s="27">
        <v>13</v>
      </c>
      <c r="F2047" s="27">
        <v>0</v>
      </c>
      <c r="G2047" s="43">
        <v>32086.21</v>
      </c>
      <c r="H2047" s="27" t="s">
        <v>8314</v>
      </c>
      <c r="I2047" s="27" t="s">
        <v>8311</v>
      </c>
      <c r="J2047" s="27" t="s">
        <v>8321</v>
      </c>
      <c r="K2047" s="13" t="str">
        <f t="shared" si="186"/>
        <v>Sep</v>
      </c>
      <c r="L2047" s="27">
        <f t="shared" si="187"/>
        <v>1993</v>
      </c>
      <c r="M2047" s="27" t="str">
        <f t="shared" si="188"/>
        <v>tier - 1</v>
      </c>
      <c r="N2047" s="27" t="str">
        <f t="shared" si="189"/>
        <v>tier - 3</v>
      </c>
      <c r="O2047" s="44" t="str">
        <f t="shared" si="190"/>
        <v>13-Sep-1993</v>
      </c>
      <c r="P2047" s="29">
        <f t="shared" si="191"/>
        <v>30</v>
      </c>
    </row>
    <row r="2048" spans="2:16" ht="15.75" customHeight="1" x14ac:dyDescent="0.3">
      <c r="B2048" s="12" t="s">
        <v>1134</v>
      </c>
      <c r="C2048" s="27">
        <v>1978</v>
      </c>
      <c r="D2048" s="13" t="s">
        <v>8313</v>
      </c>
      <c r="E2048" s="27">
        <v>10</v>
      </c>
      <c r="F2048" s="27">
        <v>2</v>
      </c>
      <c r="G2048" s="43">
        <v>32108.66</v>
      </c>
      <c r="H2048" s="27" t="s">
        <v>8314</v>
      </c>
      <c r="I2048" s="27" t="s">
        <v>8311</v>
      </c>
      <c r="J2048" s="27" t="s">
        <v>8333</v>
      </c>
      <c r="K2048" s="13" t="str">
        <f t="shared" si="186"/>
        <v>Nov</v>
      </c>
      <c r="L2048" s="27">
        <f t="shared" si="187"/>
        <v>1978</v>
      </c>
      <c r="M2048" s="27" t="str">
        <f t="shared" si="188"/>
        <v>tier - 1</v>
      </c>
      <c r="N2048" s="27" t="str">
        <f t="shared" si="189"/>
        <v>tier - 3</v>
      </c>
      <c r="O2048" s="44" t="str">
        <f t="shared" si="190"/>
        <v>10-Nov-1978</v>
      </c>
      <c r="P2048" s="29">
        <f t="shared" si="191"/>
        <v>45</v>
      </c>
    </row>
    <row r="2049" spans="2:16" ht="15.75" customHeight="1" x14ac:dyDescent="0.3">
      <c r="B2049" s="12" t="s">
        <v>1130</v>
      </c>
      <c r="C2049" s="27">
        <v>1969</v>
      </c>
      <c r="D2049" s="13" t="s">
        <v>8316</v>
      </c>
      <c r="E2049" s="27">
        <v>11</v>
      </c>
      <c r="F2049" s="27">
        <v>0</v>
      </c>
      <c r="G2049" s="43">
        <v>32192.76</v>
      </c>
      <c r="H2049" s="27" t="s">
        <v>8314</v>
      </c>
      <c r="I2049" s="27" t="s">
        <v>8310</v>
      </c>
      <c r="J2049" s="27" t="s">
        <v>8321</v>
      </c>
      <c r="K2049" s="13" t="str">
        <f t="shared" si="186"/>
        <v>Sep</v>
      </c>
      <c r="L2049" s="27">
        <f t="shared" si="187"/>
        <v>1969</v>
      </c>
      <c r="M2049" s="27" t="str">
        <f t="shared" si="188"/>
        <v>tier - 1</v>
      </c>
      <c r="N2049" s="27" t="str">
        <f t="shared" si="189"/>
        <v>tier - 2</v>
      </c>
      <c r="O2049" s="44" t="str">
        <f t="shared" si="190"/>
        <v>11-Sep-1969</v>
      </c>
      <c r="P2049" s="29">
        <f t="shared" si="191"/>
        <v>54</v>
      </c>
    </row>
    <row r="2050" spans="2:16" ht="15.75" customHeight="1" x14ac:dyDescent="0.3">
      <c r="B2050" s="12" t="s">
        <v>1127</v>
      </c>
      <c r="C2050" s="27">
        <v>1994</v>
      </c>
      <c r="D2050" s="13" t="s">
        <v>8316</v>
      </c>
      <c r="E2050" s="27">
        <v>8</v>
      </c>
      <c r="F2050" s="27">
        <v>0</v>
      </c>
      <c r="G2050" s="43">
        <v>32222.81</v>
      </c>
      <c r="H2050" s="27" t="s">
        <v>8310</v>
      </c>
      <c r="I2050" s="27" t="s">
        <v>8314</v>
      </c>
      <c r="J2050" s="27" t="s">
        <v>8321</v>
      </c>
      <c r="K2050" s="13" t="str">
        <f t="shared" si="186"/>
        <v>Sep</v>
      </c>
      <c r="L2050" s="27">
        <f t="shared" si="187"/>
        <v>1994</v>
      </c>
      <c r="M2050" s="27" t="str">
        <f t="shared" si="188"/>
        <v>tier - 2</v>
      </c>
      <c r="N2050" s="27" t="str">
        <f t="shared" si="189"/>
        <v>tier - 1</v>
      </c>
      <c r="O2050" s="44" t="str">
        <f t="shared" si="190"/>
        <v>8-Sep-1994</v>
      </c>
      <c r="P2050" s="29">
        <f t="shared" si="191"/>
        <v>29</v>
      </c>
    </row>
    <row r="2051" spans="2:16" ht="15.75" customHeight="1" x14ac:dyDescent="0.3">
      <c r="B2051" s="12" t="s">
        <v>1123</v>
      </c>
      <c r="C2051" s="27">
        <v>1975</v>
      </c>
      <c r="D2051" s="13" t="s">
        <v>8318</v>
      </c>
      <c r="E2051" s="27">
        <v>17</v>
      </c>
      <c r="F2051" s="27">
        <v>1</v>
      </c>
      <c r="G2051" s="43">
        <v>32259.96</v>
      </c>
      <c r="H2051" s="27" t="s">
        <v>8310</v>
      </c>
      <c r="I2051" s="27" t="s">
        <v>8311</v>
      </c>
      <c r="J2051" s="27" t="s">
        <v>8317</v>
      </c>
      <c r="K2051" s="13" t="str">
        <f t="shared" ref="K2051:K2114" si="192">IF(D2051="?", "Sep",D2051)</f>
        <v>Dec</v>
      </c>
      <c r="L2051" s="27">
        <f t="shared" ref="L2051:L2114" si="193">IF(C2051="?","1983",C2051)</f>
        <v>1975</v>
      </c>
      <c r="M2051" s="27" t="str">
        <f t="shared" ref="M2051:M2114" si="194">IF(H2051="?", "tier - 2",H2051)</f>
        <v>tier - 2</v>
      </c>
      <c r="N2051" s="27" t="str">
        <f t="shared" ref="N2051:N2114" si="195">IF(I2051="?", "tier - 2", I2051)</f>
        <v>tier - 3</v>
      </c>
      <c r="O2051" s="44" t="str">
        <f t="shared" ref="O2051:O2114" si="196">CONCATENATE(E2051&amp;"-"&amp;K2051&amp;"-"&amp;L2051)</f>
        <v>17-Dec-1975</v>
      </c>
      <c r="P2051" s="29">
        <f t="shared" ref="P2051:P2114" si="197">2023-L2051</f>
        <v>48</v>
      </c>
    </row>
    <row r="2052" spans="2:16" ht="15.75" customHeight="1" x14ac:dyDescent="0.3">
      <c r="B2052" s="12" t="s">
        <v>1120</v>
      </c>
      <c r="C2052" s="27">
        <v>1986</v>
      </c>
      <c r="D2052" s="13" t="s">
        <v>8318</v>
      </c>
      <c r="E2052" s="27">
        <v>2</v>
      </c>
      <c r="F2052" s="27">
        <v>3</v>
      </c>
      <c r="G2052" s="43">
        <v>32288.49</v>
      </c>
      <c r="H2052" s="27" t="s">
        <v>8310</v>
      </c>
      <c r="I2052" s="27" t="s">
        <v>8310</v>
      </c>
      <c r="J2052" s="27" t="s">
        <v>8321</v>
      </c>
      <c r="K2052" s="13" t="str">
        <f t="shared" si="192"/>
        <v>Dec</v>
      </c>
      <c r="L2052" s="27">
        <f t="shared" si="193"/>
        <v>1986</v>
      </c>
      <c r="M2052" s="27" t="str">
        <f t="shared" si="194"/>
        <v>tier - 2</v>
      </c>
      <c r="N2052" s="27" t="str">
        <f t="shared" si="195"/>
        <v>tier - 2</v>
      </c>
      <c r="O2052" s="44" t="str">
        <f t="shared" si="196"/>
        <v>2-Dec-1986</v>
      </c>
      <c r="P2052" s="29">
        <f t="shared" si="197"/>
        <v>37</v>
      </c>
    </row>
    <row r="2053" spans="2:16" ht="15.75" customHeight="1" x14ac:dyDescent="0.3">
      <c r="B2053" s="12" t="s">
        <v>1116</v>
      </c>
      <c r="C2053" s="27">
        <v>1972</v>
      </c>
      <c r="D2053" s="13" t="s">
        <v>8320</v>
      </c>
      <c r="E2053" s="27">
        <v>19</v>
      </c>
      <c r="F2053" s="27">
        <v>0</v>
      </c>
      <c r="G2053" s="43">
        <v>32428.63</v>
      </c>
      <c r="H2053" s="27" t="s">
        <v>8310</v>
      </c>
      <c r="I2053" s="27" t="s">
        <v>8310</v>
      </c>
      <c r="J2053" s="27" t="s">
        <v>8321</v>
      </c>
      <c r="K2053" s="13" t="str">
        <f t="shared" si="192"/>
        <v>Oct</v>
      </c>
      <c r="L2053" s="27">
        <f t="shared" si="193"/>
        <v>1972</v>
      </c>
      <c r="M2053" s="27" t="str">
        <f t="shared" si="194"/>
        <v>tier - 2</v>
      </c>
      <c r="N2053" s="27" t="str">
        <f t="shared" si="195"/>
        <v>tier - 2</v>
      </c>
      <c r="O2053" s="44" t="str">
        <f t="shared" si="196"/>
        <v>19-Oct-1972</v>
      </c>
      <c r="P2053" s="29">
        <f t="shared" si="197"/>
        <v>51</v>
      </c>
    </row>
    <row r="2054" spans="2:16" ht="15.75" customHeight="1" x14ac:dyDescent="0.3">
      <c r="B2054" s="12" t="s">
        <v>1112</v>
      </c>
      <c r="C2054" s="27">
        <v>1976</v>
      </c>
      <c r="D2054" s="13" t="s">
        <v>8319</v>
      </c>
      <c r="E2054" s="27">
        <v>9</v>
      </c>
      <c r="F2054" s="27">
        <v>2</v>
      </c>
      <c r="G2054" s="43">
        <v>32430.22</v>
      </c>
      <c r="H2054" s="27" t="s">
        <v>8310</v>
      </c>
      <c r="I2054" s="27" t="s">
        <v>8311</v>
      </c>
      <c r="J2054" s="27" t="s">
        <v>8321</v>
      </c>
      <c r="K2054" s="13" t="str">
        <f t="shared" si="192"/>
        <v>Aug</v>
      </c>
      <c r="L2054" s="27">
        <f t="shared" si="193"/>
        <v>1976</v>
      </c>
      <c r="M2054" s="27" t="str">
        <f t="shared" si="194"/>
        <v>tier - 2</v>
      </c>
      <c r="N2054" s="27" t="str">
        <f t="shared" si="195"/>
        <v>tier - 3</v>
      </c>
      <c r="O2054" s="44" t="str">
        <f t="shared" si="196"/>
        <v>9-Aug-1976</v>
      </c>
      <c r="P2054" s="29">
        <f t="shared" si="197"/>
        <v>47</v>
      </c>
    </row>
    <row r="2055" spans="2:16" ht="15.75" customHeight="1" x14ac:dyDescent="0.3">
      <c r="B2055" s="12" t="s">
        <v>1108</v>
      </c>
      <c r="C2055" s="27">
        <v>1981</v>
      </c>
      <c r="D2055" s="13" t="s">
        <v>8316</v>
      </c>
      <c r="E2055" s="27">
        <v>27</v>
      </c>
      <c r="F2055" s="27">
        <v>1</v>
      </c>
      <c r="G2055" s="43">
        <v>32462.35</v>
      </c>
      <c r="H2055" s="27" t="s">
        <v>8310</v>
      </c>
      <c r="I2055" s="27" t="s">
        <v>8310</v>
      </c>
      <c r="J2055" s="27" t="s">
        <v>8321</v>
      </c>
      <c r="K2055" s="13" t="str">
        <f t="shared" si="192"/>
        <v>Sep</v>
      </c>
      <c r="L2055" s="27">
        <f t="shared" si="193"/>
        <v>1981</v>
      </c>
      <c r="M2055" s="27" t="str">
        <f t="shared" si="194"/>
        <v>tier - 2</v>
      </c>
      <c r="N2055" s="27" t="str">
        <f t="shared" si="195"/>
        <v>tier - 2</v>
      </c>
      <c r="O2055" s="44" t="str">
        <f t="shared" si="196"/>
        <v>27-Sep-1981</v>
      </c>
      <c r="P2055" s="29">
        <f t="shared" si="197"/>
        <v>42</v>
      </c>
    </row>
    <row r="2056" spans="2:16" ht="15.75" customHeight="1" x14ac:dyDescent="0.3">
      <c r="B2056" s="12" t="s">
        <v>1104</v>
      </c>
      <c r="C2056" s="27">
        <v>1976</v>
      </c>
      <c r="D2056" s="13" t="s">
        <v>8316</v>
      </c>
      <c r="E2056" s="27">
        <v>19</v>
      </c>
      <c r="F2056" s="27">
        <v>2</v>
      </c>
      <c r="G2056" s="43">
        <v>32485.46</v>
      </c>
      <c r="H2056" s="27" t="s">
        <v>8310</v>
      </c>
      <c r="I2056" s="27" t="s">
        <v>8314</v>
      </c>
      <c r="J2056" s="27" t="s">
        <v>8321</v>
      </c>
      <c r="K2056" s="13" t="str">
        <f t="shared" si="192"/>
        <v>Sep</v>
      </c>
      <c r="L2056" s="27">
        <f t="shared" si="193"/>
        <v>1976</v>
      </c>
      <c r="M2056" s="27" t="str">
        <f t="shared" si="194"/>
        <v>tier - 2</v>
      </c>
      <c r="N2056" s="27" t="str">
        <f t="shared" si="195"/>
        <v>tier - 1</v>
      </c>
      <c r="O2056" s="44" t="str">
        <f t="shared" si="196"/>
        <v>19-Sep-1976</v>
      </c>
      <c r="P2056" s="29">
        <f t="shared" si="197"/>
        <v>47</v>
      </c>
    </row>
    <row r="2057" spans="2:16" ht="15.75" customHeight="1" x14ac:dyDescent="0.3">
      <c r="B2057" s="12" t="s">
        <v>1100</v>
      </c>
      <c r="C2057" s="27">
        <v>2003</v>
      </c>
      <c r="D2057" s="13" t="s">
        <v>8320</v>
      </c>
      <c r="E2057" s="27">
        <v>8</v>
      </c>
      <c r="F2057" s="27">
        <v>0</v>
      </c>
      <c r="G2057" s="43">
        <v>32548.34</v>
      </c>
      <c r="H2057" s="27" t="s">
        <v>8314</v>
      </c>
      <c r="I2057" s="27" t="s">
        <v>8310</v>
      </c>
      <c r="J2057" s="27" t="s">
        <v>8312</v>
      </c>
      <c r="K2057" s="13" t="str">
        <f t="shared" si="192"/>
        <v>Oct</v>
      </c>
      <c r="L2057" s="27">
        <f t="shared" si="193"/>
        <v>2003</v>
      </c>
      <c r="M2057" s="27" t="str">
        <f t="shared" si="194"/>
        <v>tier - 1</v>
      </c>
      <c r="N2057" s="27" t="str">
        <f t="shared" si="195"/>
        <v>tier - 2</v>
      </c>
      <c r="O2057" s="44" t="str">
        <f t="shared" si="196"/>
        <v>8-Oct-2003</v>
      </c>
      <c r="P2057" s="29">
        <f t="shared" si="197"/>
        <v>20</v>
      </c>
    </row>
    <row r="2058" spans="2:16" ht="15.75" customHeight="1" x14ac:dyDescent="0.3">
      <c r="B2058" s="12" t="s">
        <v>1097</v>
      </c>
      <c r="C2058" s="27">
        <v>1990</v>
      </c>
      <c r="D2058" s="13" t="s">
        <v>8309</v>
      </c>
      <c r="E2058" s="27">
        <v>13</v>
      </c>
      <c r="F2058" s="27">
        <v>3</v>
      </c>
      <c r="G2058" s="43">
        <v>32672.11</v>
      </c>
      <c r="H2058" s="27" t="s">
        <v>8314</v>
      </c>
      <c r="I2058" s="27" t="s">
        <v>8314</v>
      </c>
      <c r="J2058" s="27" t="s">
        <v>8321</v>
      </c>
      <c r="K2058" s="13" t="str">
        <f t="shared" si="192"/>
        <v>Jul</v>
      </c>
      <c r="L2058" s="27">
        <f t="shared" si="193"/>
        <v>1990</v>
      </c>
      <c r="M2058" s="27" t="str">
        <f t="shared" si="194"/>
        <v>tier - 1</v>
      </c>
      <c r="N2058" s="27" t="str">
        <f t="shared" si="195"/>
        <v>tier - 1</v>
      </c>
      <c r="O2058" s="44" t="str">
        <f t="shared" si="196"/>
        <v>13-Jul-1990</v>
      </c>
      <c r="P2058" s="29">
        <f t="shared" si="197"/>
        <v>33</v>
      </c>
    </row>
    <row r="2059" spans="2:16" ht="15.75" customHeight="1" x14ac:dyDescent="0.3">
      <c r="B2059" s="12" t="s">
        <v>1093</v>
      </c>
      <c r="C2059" s="27">
        <v>1968</v>
      </c>
      <c r="D2059" s="13" t="s">
        <v>8313</v>
      </c>
      <c r="E2059" s="27">
        <v>1</v>
      </c>
      <c r="F2059" s="27">
        <v>0</v>
      </c>
      <c r="G2059" s="43">
        <v>32686.080000000002</v>
      </c>
      <c r="H2059" s="27" t="s">
        <v>8310</v>
      </c>
      <c r="I2059" s="27" t="s">
        <v>8311</v>
      </c>
      <c r="J2059" s="27" t="s">
        <v>8321</v>
      </c>
      <c r="K2059" s="13" t="str">
        <f t="shared" si="192"/>
        <v>Nov</v>
      </c>
      <c r="L2059" s="27">
        <f t="shared" si="193"/>
        <v>1968</v>
      </c>
      <c r="M2059" s="27" t="str">
        <f t="shared" si="194"/>
        <v>tier - 2</v>
      </c>
      <c r="N2059" s="27" t="str">
        <f t="shared" si="195"/>
        <v>tier - 3</v>
      </c>
      <c r="O2059" s="44" t="str">
        <f t="shared" si="196"/>
        <v>1-Nov-1968</v>
      </c>
      <c r="P2059" s="29">
        <f t="shared" si="197"/>
        <v>55</v>
      </c>
    </row>
    <row r="2060" spans="2:16" ht="15.75" customHeight="1" x14ac:dyDescent="0.3">
      <c r="B2060" s="12" t="s">
        <v>1089</v>
      </c>
      <c r="C2060" s="27">
        <v>1990</v>
      </c>
      <c r="D2060" s="13" t="s">
        <v>8316</v>
      </c>
      <c r="E2060" s="27">
        <v>30</v>
      </c>
      <c r="F2060" s="27">
        <v>3</v>
      </c>
      <c r="G2060" s="43">
        <v>32716.2</v>
      </c>
      <c r="H2060" s="27" t="s">
        <v>8314</v>
      </c>
      <c r="I2060" s="27" t="s">
        <v>8310</v>
      </c>
      <c r="J2060" s="27" t="s">
        <v>8321</v>
      </c>
      <c r="K2060" s="13" t="str">
        <f t="shared" si="192"/>
        <v>Sep</v>
      </c>
      <c r="L2060" s="27">
        <f t="shared" si="193"/>
        <v>1990</v>
      </c>
      <c r="M2060" s="27" t="str">
        <f t="shared" si="194"/>
        <v>tier - 1</v>
      </c>
      <c r="N2060" s="27" t="str">
        <f t="shared" si="195"/>
        <v>tier - 2</v>
      </c>
      <c r="O2060" s="44" t="str">
        <f t="shared" si="196"/>
        <v>30-Sep-1990</v>
      </c>
      <c r="P2060" s="29">
        <f t="shared" si="197"/>
        <v>33</v>
      </c>
    </row>
    <row r="2061" spans="2:16" ht="15.75" customHeight="1" x14ac:dyDescent="0.3">
      <c r="B2061" s="12" t="s">
        <v>1086</v>
      </c>
      <c r="C2061" s="27">
        <v>1990</v>
      </c>
      <c r="D2061" s="13" t="s">
        <v>8309</v>
      </c>
      <c r="E2061" s="27">
        <v>9</v>
      </c>
      <c r="F2061" s="27">
        <v>2</v>
      </c>
      <c r="G2061" s="43">
        <v>32734.19</v>
      </c>
      <c r="H2061" s="27" t="s">
        <v>8310</v>
      </c>
      <c r="I2061" s="27" t="s">
        <v>8314</v>
      </c>
      <c r="J2061" s="27" t="s">
        <v>8317</v>
      </c>
      <c r="K2061" s="13" t="str">
        <f t="shared" si="192"/>
        <v>Jul</v>
      </c>
      <c r="L2061" s="27">
        <f t="shared" si="193"/>
        <v>1990</v>
      </c>
      <c r="M2061" s="27" t="str">
        <f t="shared" si="194"/>
        <v>tier - 2</v>
      </c>
      <c r="N2061" s="27" t="str">
        <f t="shared" si="195"/>
        <v>tier - 1</v>
      </c>
      <c r="O2061" s="44" t="str">
        <f t="shared" si="196"/>
        <v>9-Jul-1990</v>
      </c>
      <c r="P2061" s="29">
        <f t="shared" si="197"/>
        <v>33</v>
      </c>
    </row>
    <row r="2062" spans="2:16" ht="15.75" customHeight="1" x14ac:dyDescent="0.3">
      <c r="B2062" s="12" t="s">
        <v>1082</v>
      </c>
      <c r="C2062" s="27">
        <v>1974</v>
      </c>
      <c r="D2062" s="13" t="s">
        <v>8318</v>
      </c>
      <c r="E2062" s="27">
        <v>6</v>
      </c>
      <c r="F2062" s="27">
        <v>0</v>
      </c>
      <c r="G2062" s="43">
        <v>32760.48</v>
      </c>
      <c r="H2062" s="27" t="s">
        <v>8314</v>
      </c>
      <c r="I2062" s="27" t="s">
        <v>8314</v>
      </c>
      <c r="J2062" s="27" t="s">
        <v>8321</v>
      </c>
      <c r="K2062" s="13" t="str">
        <f t="shared" si="192"/>
        <v>Dec</v>
      </c>
      <c r="L2062" s="27">
        <f t="shared" si="193"/>
        <v>1974</v>
      </c>
      <c r="M2062" s="27" t="str">
        <f t="shared" si="194"/>
        <v>tier - 1</v>
      </c>
      <c r="N2062" s="27" t="str">
        <f t="shared" si="195"/>
        <v>tier - 1</v>
      </c>
      <c r="O2062" s="44" t="str">
        <f t="shared" si="196"/>
        <v>6-Dec-1974</v>
      </c>
      <c r="P2062" s="29">
        <f t="shared" si="197"/>
        <v>49</v>
      </c>
    </row>
    <row r="2063" spans="2:16" ht="15.75" customHeight="1" x14ac:dyDescent="0.3">
      <c r="B2063" s="12" t="s">
        <v>1078</v>
      </c>
      <c r="C2063" s="27">
        <v>1972</v>
      </c>
      <c r="D2063" s="13" t="s">
        <v>8313</v>
      </c>
      <c r="E2063" s="27">
        <v>7</v>
      </c>
      <c r="F2063" s="27">
        <v>0</v>
      </c>
      <c r="G2063" s="43">
        <v>32765.33</v>
      </c>
      <c r="H2063" s="27" t="s">
        <v>8310</v>
      </c>
      <c r="I2063" s="27" t="s">
        <v>8310</v>
      </c>
      <c r="J2063" s="27" t="s">
        <v>8317</v>
      </c>
      <c r="K2063" s="13" t="str">
        <f t="shared" si="192"/>
        <v>Nov</v>
      </c>
      <c r="L2063" s="27">
        <f t="shared" si="193"/>
        <v>1972</v>
      </c>
      <c r="M2063" s="27" t="str">
        <f t="shared" si="194"/>
        <v>tier - 2</v>
      </c>
      <c r="N2063" s="27" t="str">
        <f t="shared" si="195"/>
        <v>tier - 2</v>
      </c>
      <c r="O2063" s="44" t="str">
        <f t="shared" si="196"/>
        <v>7-Nov-1972</v>
      </c>
      <c r="P2063" s="29">
        <f t="shared" si="197"/>
        <v>51</v>
      </c>
    </row>
    <row r="2064" spans="2:16" ht="15.75" customHeight="1" x14ac:dyDescent="0.3">
      <c r="B2064" s="12" t="s">
        <v>1075</v>
      </c>
      <c r="C2064" s="27">
        <v>1980</v>
      </c>
      <c r="D2064" s="13" t="s">
        <v>8318</v>
      </c>
      <c r="E2064" s="27">
        <v>12</v>
      </c>
      <c r="F2064" s="27">
        <v>3</v>
      </c>
      <c r="G2064" s="43">
        <v>32787.46</v>
      </c>
      <c r="H2064" s="27" t="s">
        <v>8314</v>
      </c>
      <c r="I2064" s="27" t="s">
        <v>8311</v>
      </c>
      <c r="J2064" s="27" t="s">
        <v>8317</v>
      </c>
      <c r="K2064" s="13" t="str">
        <f t="shared" si="192"/>
        <v>Dec</v>
      </c>
      <c r="L2064" s="27">
        <f t="shared" si="193"/>
        <v>1980</v>
      </c>
      <c r="M2064" s="27" t="str">
        <f t="shared" si="194"/>
        <v>tier - 1</v>
      </c>
      <c r="N2064" s="27" t="str">
        <f t="shared" si="195"/>
        <v>tier - 3</v>
      </c>
      <c r="O2064" s="44" t="str">
        <f t="shared" si="196"/>
        <v>12-Dec-1980</v>
      </c>
      <c r="P2064" s="29">
        <f t="shared" si="197"/>
        <v>43</v>
      </c>
    </row>
    <row r="2065" spans="2:16" ht="15.75" customHeight="1" x14ac:dyDescent="0.3">
      <c r="B2065" s="12" t="s">
        <v>1071</v>
      </c>
      <c r="C2065" s="27">
        <v>1995</v>
      </c>
      <c r="D2065" s="13" t="s">
        <v>8318</v>
      </c>
      <c r="E2065" s="27">
        <v>4</v>
      </c>
      <c r="F2065" s="27">
        <v>0</v>
      </c>
      <c r="G2065" s="43">
        <v>32827.51</v>
      </c>
      <c r="H2065" s="27" t="s">
        <v>8314</v>
      </c>
      <c r="I2065" s="27" t="s">
        <v>8310</v>
      </c>
      <c r="J2065" s="27" t="s">
        <v>8321</v>
      </c>
      <c r="K2065" s="13" t="str">
        <f t="shared" si="192"/>
        <v>Dec</v>
      </c>
      <c r="L2065" s="27">
        <f t="shared" si="193"/>
        <v>1995</v>
      </c>
      <c r="M2065" s="27" t="str">
        <f t="shared" si="194"/>
        <v>tier - 1</v>
      </c>
      <c r="N2065" s="27" t="str">
        <f t="shared" si="195"/>
        <v>tier - 2</v>
      </c>
      <c r="O2065" s="44" t="str">
        <f t="shared" si="196"/>
        <v>4-Dec-1995</v>
      </c>
      <c r="P2065" s="29">
        <f t="shared" si="197"/>
        <v>28</v>
      </c>
    </row>
    <row r="2066" spans="2:16" ht="15.75" customHeight="1" x14ac:dyDescent="0.3">
      <c r="B2066" s="12" t="s">
        <v>1067</v>
      </c>
      <c r="C2066" s="27">
        <v>1981</v>
      </c>
      <c r="D2066" s="13" t="s">
        <v>8313</v>
      </c>
      <c r="E2066" s="27">
        <v>17</v>
      </c>
      <c r="F2066" s="27">
        <v>1</v>
      </c>
      <c r="G2066" s="43">
        <v>32906.69</v>
      </c>
      <c r="H2066" s="27" t="s">
        <v>8310</v>
      </c>
      <c r="I2066" s="27" t="s">
        <v>8311</v>
      </c>
      <c r="J2066" s="27" t="s">
        <v>8321</v>
      </c>
      <c r="K2066" s="13" t="str">
        <f t="shared" si="192"/>
        <v>Nov</v>
      </c>
      <c r="L2066" s="27">
        <f t="shared" si="193"/>
        <v>1981</v>
      </c>
      <c r="M2066" s="27" t="str">
        <f t="shared" si="194"/>
        <v>tier - 2</v>
      </c>
      <c r="N2066" s="27" t="str">
        <f t="shared" si="195"/>
        <v>tier - 3</v>
      </c>
      <c r="O2066" s="44" t="str">
        <f t="shared" si="196"/>
        <v>17-Nov-1981</v>
      </c>
      <c r="P2066" s="29">
        <f t="shared" si="197"/>
        <v>42</v>
      </c>
    </row>
    <row r="2067" spans="2:16" ht="15.75" customHeight="1" x14ac:dyDescent="0.3">
      <c r="B2067" s="12" t="s">
        <v>1064</v>
      </c>
      <c r="C2067" s="27">
        <v>1971</v>
      </c>
      <c r="D2067" s="13" t="s">
        <v>8319</v>
      </c>
      <c r="E2067" s="27">
        <v>24</v>
      </c>
      <c r="F2067" s="27">
        <v>0</v>
      </c>
      <c r="G2067" s="43">
        <v>32947.629999999997</v>
      </c>
      <c r="H2067" s="27" t="s">
        <v>8310</v>
      </c>
      <c r="I2067" s="27" t="s">
        <v>8314</v>
      </c>
      <c r="J2067" s="27" t="s">
        <v>8321</v>
      </c>
      <c r="K2067" s="13" t="str">
        <f t="shared" si="192"/>
        <v>Aug</v>
      </c>
      <c r="L2067" s="27">
        <f t="shared" si="193"/>
        <v>1971</v>
      </c>
      <c r="M2067" s="27" t="str">
        <f t="shared" si="194"/>
        <v>tier - 2</v>
      </c>
      <c r="N2067" s="27" t="str">
        <f t="shared" si="195"/>
        <v>tier - 1</v>
      </c>
      <c r="O2067" s="44" t="str">
        <f t="shared" si="196"/>
        <v>24-Aug-1971</v>
      </c>
      <c r="P2067" s="29">
        <f t="shared" si="197"/>
        <v>52</v>
      </c>
    </row>
    <row r="2068" spans="2:16" ht="15.75" customHeight="1" x14ac:dyDescent="0.3">
      <c r="B2068" s="12" t="s">
        <v>1061</v>
      </c>
      <c r="C2068" s="27">
        <v>1995</v>
      </c>
      <c r="D2068" s="13" t="s">
        <v>8309</v>
      </c>
      <c r="E2068" s="27">
        <v>8</v>
      </c>
      <c r="F2068" s="27">
        <v>0</v>
      </c>
      <c r="G2068" s="43">
        <v>33017.46</v>
      </c>
      <c r="H2068" s="27" t="s">
        <v>8314</v>
      </c>
      <c r="I2068" s="27" t="s">
        <v>8314</v>
      </c>
      <c r="J2068" s="27" t="s">
        <v>8321</v>
      </c>
      <c r="K2068" s="13" t="str">
        <f t="shared" si="192"/>
        <v>Jul</v>
      </c>
      <c r="L2068" s="27">
        <f t="shared" si="193"/>
        <v>1995</v>
      </c>
      <c r="M2068" s="27" t="str">
        <f t="shared" si="194"/>
        <v>tier - 1</v>
      </c>
      <c r="N2068" s="27" t="str">
        <f t="shared" si="195"/>
        <v>tier - 1</v>
      </c>
      <c r="O2068" s="44" t="str">
        <f t="shared" si="196"/>
        <v>8-Jul-1995</v>
      </c>
      <c r="P2068" s="29">
        <f t="shared" si="197"/>
        <v>28</v>
      </c>
    </row>
    <row r="2069" spans="2:16" ht="15.75" customHeight="1" x14ac:dyDescent="0.3">
      <c r="B2069" s="12" t="s">
        <v>1057</v>
      </c>
      <c r="C2069" s="27">
        <v>1967</v>
      </c>
      <c r="D2069" s="13" t="s">
        <v>8309</v>
      </c>
      <c r="E2069" s="27">
        <v>10</v>
      </c>
      <c r="F2069" s="27">
        <v>0</v>
      </c>
      <c r="G2069" s="43">
        <v>33025.32</v>
      </c>
      <c r="H2069" s="27" t="s">
        <v>8310</v>
      </c>
      <c r="I2069" s="27" t="s">
        <v>8311</v>
      </c>
      <c r="J2069" s="27" t="s">
        <v>8321</v>
      </c>
      <c r="K2069" s="13" t="str">
        <f t="shared" si="192"/>
        <v>Jul</v>
      </c>
      <c r="L2069" s="27">
        <f t="shared" si="193"/>
        <v>1967</v>
      </c>
      <c r="M2069" s="27" t="str">
        <f t="shared" si="194"/>
        <v>tier - 2</v>
      </c>
      <c r="N2069" s="27" t="str">
        <f t="shared" si="195"/>
        <v>tier - 3</v>
      </c>
      <c r="O2069" s="44" t="str">
        <f t="shared" si="196"/>
        <v>10-Jul-1967</v>
      </c>
      <c r="P2069" s="29">
        <f t="shared" si="197"/>
        <v>56</v>
      </c>
    </row>
    <row r="2070" spans="2:16" ht="15.75" customHeight="1" x14ac:dyDescent="0.3">
      <c r="B2070" s="12" t="s">
        <v>1053</v>
      </c>
      <c r="C2070" s="27">
        <v>1994</v>
      </c>
      <c r="D2070" s="13" t="s">
        <v>8309</v>
      </c>
      <c r="E2070" s="27">
        <v>28</v>
      </c>
      <c r="F2070" s="27">
        <v>0</v>
      </c>
      <c r="G2070" s="43">
        <v>33057.230000000003</v>
      </c>
      <c r="H2070" s="27" t="s">
        <v>8314</v>
      </c>
      <c r="I2070" s="27" t="s">
        <v>8310</v>
      </c>
      <c r="J2070" s="27" t="s">
        <v>8321</v>
      </c>
      <c r="K2070" s="13" t="str">
        <f t="shared" si="192"/>
        <v>Jul</v>
      </c>
      <c r="L2070" s="27">
        <f t="shared" si="193"/>
        <v>1994</v>
      </c>
      <c r="M2070" s="27" t="str">
        <f t="shared" si="194"/>
        <v>tier - 1</v>
      </c>
      <c r="N2070" s="27" t="str">
        <f t="shared" si="195"/>
        <v>tier - 2</v>
      </c>
      <c r="O2070" s="44" t="str">
        <f t="shared" si="196"/>
        <v>28-Jul-1994</v>
      </c>
      <c r="P2070" s="29">
        <f t="shared" si="197"/>
        <v>29</v>
      </c>
    </row>
    <row r="2071" spans="2:16" ht="15.75" customHeight="1" x14ac:dyDescent="0.3">
      <c r="B2071" s="12" t="s">
        <v>1050</v>
      </c>
      <c r="C2071" s="27">
        <v>1962</v>
      </c>
      <c r="D2071" s="13" t="s">
        <v>8309</v>
      </c>
      <c r="E2071" s="27">
        <v>1</v>
      </c>
      <c r="F2071" s="27">
        <v>0</v>
      </c>
      <c r="G2071" s="43">
        <v>33074.94</v>
      </c>
      <c r="H2071" s="27" t="s">
        <v>8314</v>
      </c>
      <c r="I2071" s="27" t="s">
        <v>8310</v>
      </c>
      <c r="J2071" s="27" t="s">
        <v>8321</v>
      </c>
      <c r="K2071" s="13" t="str">
        <f t="shared" si="192"/>
        <v>Jul</v>
      </c>
      <c r="L2071" s="27">
        <f t="shared" si="193"/>
        <v>1962</v>
      </c>
      <c r="M2071" s="27" t="str">
        <f t="shared" si="194"/>
        <v>tier - 1</v>
      </c>
      <c r="N2071" s="27" t="str">
        <f t="shared" si="195"/>
        <v>tier - 2</v>
      </c>
      <c r="O2071" s="44" t="str">
        <f t="shared" si="196"/>
        <v>1-Jul-1962</v>
      </c>
      <c r="P2071" s="29">
        <f t="shared" si="197"/>
        <v>61</v>
      </c>
    </row>
    <row r="2072" spans="2:16" ht="15.75" customHeight="1" x14ac:dyDescent="0.3">
      <c r="B2072" s="12" t="s">
        <v>1047</v>
      </c>
      <c r="C2072" s="27">
        <v>1969</v>
      </c>
      <c r="D2072" s="13" t="s">
        <v>8320</v>
      </c>
      <c r="E2072" s="27">
        <v>30</v>
      </c>
      <c r="F2072" s="27">
        <v>0</v>
      </c>
      <c r="G2072" s="43">
        <v>33090.660000000003</v>
      </c>
      <c r="H2072" s="27" t="s">
        <v>8310</v>
      </c>
      <c r="I2072" s="27" t="s">
        <v>8310</v>
      </c>
      <c r="J2072" s="27" t="s">
        <v>8321</v>
      </c>
      <c r="K2072" s="13" t="str">
        <f t="shared" si="192"/>
        <v>Oct</v>
      </c>
      <c r="L2072" s="27">
        <f t="shared" si="193"/>
        <v>1969</v>
      </c>
      <c r="M2072" s="27" t="str">
        <f t="shared" si="194"/>
        <v>tier - 2</v>
      </c>
      <c r="N2072" s="27" t="str">
        <f t="shared" si="195"/>
        <v>tier - 2</v>
      </c>
      <c r="O2072" s="44" t="str">
        <f t="shared" si="196"/>
        <v>30-Oct-1969</v>
      </c>
      <c r="P2072" s="29">
        <f t="shared" si="197"/>
        <v>54</v>
      </c>
    </row>
    <row r="2073" spans="2:16" ht="15.75" customHeight="1" x14ac:dyDescent="0.3">
      <c r="B2073" s="12" t="s">
        <v>1043</v>
      </c>
      <c r="C2073" s="27">
        <v>1985</v>
      </c>
      <c r="D2073" s="13" t="s">
        <v>8309</v>
      </c>
      <c r="E2073" s="27">
        <v>15</v>
      </c>
      <c r="F2073" s="27">
        <v>3</v>
      </c>
      <c r="G2073" s="43">
        <v>33121</v>
      </c>
      <c r="H2073" s="27" t="s">
        <v>8310</v>
      </c>
      <c r="I2073" s="27" t="s">
        <v>8314</v>
      </c>
      <c r="J2073" s="27" t="s">
        <v>8321</v>
      </c>
      <c r="K2073" s="13" t="str">
        <f t="shared" si="192"/>
        <v>Jul</v>
      </c>
      <c r="L2073" s="27">
        <f t="shared" si="193"/>
        <v>1985</v>
      </c>
      <c r="M2073" s="27" t="str">
        <f t="shared" si="194"/>
        <v>tier - 2</v>
      </c>
      <c r="N2073" s="27" t="str">
        <f t="shared" si="195"/>
        <v>tier - 1</v>
      </c>
      <c r="O2073" s="44" t="str">
        <f t="shared" si="196"/>
        <v>15-Jul-1985</v>
      </c>
      <c r="P2073" s="29">
        <f t="shared" si="197"/>
        <v>38</v>
      </c>
    </row>
    <row r="2074" spans="2:16" ht="15.75" customHeight="1" x14ac:dyDescent="0.3">
      <c r="B2074" s="12" t="s">
        <v>1040</v>
      </c>
      <c r="C2074" s="27">
        <v>1990</v>
      </c>
      <c r="D2074" s="13" t="s">
        <v>8320</v>
      </c>
      <c r="E2074" s="27">
        <v>12</v>
      </c>
      <c r="F2074" s="27">
        <v>3</v>
      </c>
      <c r="G2074" s="43">
        <v>33292.83</v>
      </c>
      <c r="H2074" s="27" t="s">
        <v>8310</v>
      </c>
      <c r="I2074" s="27" t="s">
        <v>8314</v>
      </c>
      <c r="J2074" s="27" t="s">
        <v>8321</v>
      </c>
      <c r="K2074" s="13" t="str">
        <f t="shared" si="192"/>
        <v>Oct</v>
      </c>
      <c r="L2074" s="27">
        <f t="shared" si="193"/>
        <v>1990</v>
      </c>
      <c r="M2074" s="27" t="str">
        <f t="shared" si="194"/>
        <v>tier - 2</v>
      </c>
      <c r="N2074" s="27" t="str">
        <f t="shared" si="195"/>
        <v>tier - 1</v>
      </c>
      <c r="O2074" s="44" t="str">
        <f t="shared" si="196"/>
        <v>12-Oct-1990</v>
      </c>
      <c r="P2074" s="29">
        <f t="shared" si="197"/>
        <v>33</v>
      </c>
    </row>
    <row r="2075" spans="2:16" ht="15.75" customHeight="1" x14ac:dyDescent="0.3">
      <c r="B2075" s="12" t="s">
        <v>1036</v>
      </c>
      <c r="C2075" s="27">
        <v>2003</v>
      </c>
      <c r="D2075" s="13" t="s">
        <v>8313</v>
      </c>
      <c r="E2075" s="27">
        <v>28</v>
      </c>
      <c r="F2075" s="27">
        <v>0</v>
      </c>
      <c r="G2075" s="43">
        <v>33307.550000000003</v>
      </c>
      <c r="H2075" s="27" t="s">
        <v>8310</v>
      </c>
      <c r="I2075" s="27" t="s">
        <v>8311</v>
      </c>
      <c r="J2075" s="27" t="s">
        <v>8317</v>
      </c>
      <c r="K2075" s="13" t="str">
        <f t="shared" si="192"/>
        <v>Nov</v>
      </c>
      <c r="L2075" s="27">
        <f t="shared" si="193"/>
        <v>2003</v>
      </c>
      <c r="M2075" s="27" t="str">
        <f t="shared" si="194"/>
        <v>tier - 2</v>
      </c>
      <c r="N2075" s="27" t="str">
        <f t="shared" si="195"/>
        <v>tier - 3</v>
      </c>
      <c r="O2075" s="44" t="str">
        <f t="shared" si="196"/>
        <v>28-Nov-2003</v>
      </c>
      <c r="P2075" s="29">
        <f t="shared" si="197"/>
        <v>20</v>
      </c>
    </row>
    <row r="2076" spans="2:16" ht="15.75" customHeight="1" x14ac:dyDescent="0.3">
      <c r="B2076" s="12" t="s">
        <v>1032</v>
      </c>
      <c r="C2076" s="27">
        <v>1972</v>
      </c>
      <c r="D2076" s="13" t="s">
        <v>8316</v>
      </c>
      <c r="E2076" s="27">
        <v>5</v>
      </c>
      <c r="F2076" s="27">
        <v>0</v>
      </c>
      <c r="G2076" s="43">
        <v>33344.449999999997</v>
      </c>
      <c r="H2076" s="27" t="s">
        <v>8310</v>
      </c>
      <c r="I2076" s="27" t="s">
        <v>8311</v>
      </c>
      <c r="J2076" s="27" t="s">
        <v>8321</v>
      </c>
      <c r="K2076" s="13" t="str">
        <f t="shared" si="192"/>
        <v>Sep</v>
      </c>
      <c r="L2076" s="27">
        <f t="shared" si="193"/>
        <v>1972</v>
      </c>
      <c r="M2076" s="27" t="str">
        <f t="shared" si="194"/>
        <v>tier - 2</v>
      </c>
      <c r="N2076" s="27" t="str">
        <f t="shared" si="195"/>
        <v>tier - 3</v>
      </c>
      <c r="O2076" s="44" t="str">
        <f t="shared" si="196"/>
        <v>5-Sep-1972</v>
      </c>
      <c r="P2076" s="29">
        <f t="shared" si="197"/>
        <v>51</v>
      </c>
    </row>
    <row r="2077" spans="2:16" ht="15.75" customHeight="1" x14ac:dyDescent="0.3">
      <c r="B2077" s="12" t="s">
        <v>1028</v>
      </c>
      <c r="C2077" s="27">
        <v>1985</v>
      </c>
      <c r="D2077" s="13" t="s">
        <v>8318</v>
      </c>
      <c r="E2077" s="27">
        <v>7</v>
      </c>
      <c r="F2077" s="27">
        <v>3</v>
      </c>
      <c r="G2077" s="43">
        <v>33450.99</v>
      </c>
      <c r="H2077" s="27" t="s">
        <v>8310</v>
      </c>
      <c r="I2077" s="27" t="s">
        <v>8310</v>
      </c>
      <c r="J2077" s="27" t="s">
        <v>8321</v>
      </c>
      <c r="K2077" s="13" t="str">
        <f t="shared" si="192"/>
        <v>Dec</v>
      </c>
      <c r="L2077" s="27">
        <f t="shared" si="193"/>
        <v>1985</v>
      </c>
      <c r="M2077" s="27" t="str">
        <f t="shared" si="194"/>
        <v>tier - 2</v>
      </c>
      <c r="N2077" s="27" t="str">
        <f t="shared" si="195"/>
        <v>tier - 2</v>
      </c>
      <c r="O2077" s="44" t="str">
        <f t="shared" si="196"/>
        <v>7-Dec-1985</v>
      </c>
      <c r="P2077" s="29">
        <f t="shared" si="197"/>
        <v>38</v>
      </c>
    </row>
    <row r="2078" spans="2:16" ht="15.75" customHeight="1" x14ac:dyDescent="0.3">
      <c r="B2078" s="12" t="s">
        <v>1024</v>
      </c>
      <c r="C2078" s="27">
        <v>1970</v>
      </c>
      <c r="D2078" s="13" t="s">
        <v>8315</v>
      </c>
      <c r="E2078" s="27">
        <v>18</v>
      </c>
      <c r="F2078" s="27">
        <v>2</v>
      </c>
      <c r="G2078" s="43">
        <v>33471.97</v>
      </c>
      <c r="H2078" s="27" t="s">
        <v>8310</v>
      </c>
      <c r="I2078" s="27" t="s">
        <v>8310</v>
      </c>
      <c r="J2078" s="27" t="s">
        <v>8317</v>
      </c>
      <c r="K2078" s="13" t="str">
        <f t="shared" si="192"/>
        <v>Jun</v>
      </c>
      <c r="L2078" s="27">
        <f t="shared" si="193"/>
        <v>1970</v>
      </c>
      <c r="M2078" s="27" t="str">
        <f t="shared" si="194"/>
        <v>tier - 2</v>
      </c>
      <c r="N2078" s="27" t="str">
        <f t="shared" si="195"/>
        <v>tier - 2</v>
      </c>
      <c r="O2078" s="44" t="str">
        <f t="shared" si="196"/>
        <v>18-Jun-1970</v>
      </c>
      <c r="P2078" s="29">
        <f t="shared" si="197"/>
        <v>53</v>
      </c>
    </row>
    <row r="2079" spans="2:16" ht="15.75" customHeight="1" x14ac:dyDescent="0.3">
      <c r="B2079" s="12" t="s">
        <v>1020</v>
      </c>
      <c r="C2079" s="27">
        <v>2002</v>
      </c>
      <c r="D2079" s="13" t="s">
        <v>8319</v>
      </c>
      <c r="E2079" s="27">
        <v>25</v>
      </c>
      <c r="F2079" s="27">
        <v>0</v>
      </c>
      <c r="G2079" s="43">
        <v>33475.82</v>
      </c>
      <c r="H2079" s="27" t="s">
        <v>8314</v>
      </c>
      <c r="I2079" s="27" t="s">
        <v>8314</v>
      </c>
      <c r="J2079" s="27" t="s">
        <v>8327</v>
      </c>
      <c r="K2079" s="13" t="str">
        <f t="shared" si="192"/>
        <v>Aug</v>
      </c>
      <c r="L2079" s="27">
        <f t="shared" si="193"/>
        <v>2002</v>
      </c>
      <c r="M2079" s="27" t="str">
        <f t="shared" si="194"/>
        <v>tier - 1</v>
      </c>
      <c r="N2079" s="27" t="str">
        <f t="shared" si="195"/>
        <v>tier - 1</v>
      </c>
      <c r="O2079" s="44" t="str">
        <f t="shared" si="196"/>
        <v>25-Aug-2002</v>
      </c>
      <c r="P2079" s="29">
        <f t="shared" si="197"/>
        <v>21</v>
      </c>
    </row>
    <row r="2080" spans="2:16" ht="15.75" customHeight="1" x14ac:dyDescent="0.3">
      <c r="B2080" s="12" t="s">
        <v>1016</v>
      </c>
      <c r="C2080" s="27">
        <v>1984</v>
      </c>
      <c r="D2080" s="13" t="s">
        <v>8309</v>
      </c>
      <c r="E2080" s="27">
        <v>22</v>
      </c>
      <c r="F2080" s="27">
        <v>3</v>
      </c>
      <c r="G2080" s="43">
        <v>33527.1</v>
      </c>
      <c r="H2080" s="27" t="s">
        <v>8310</v>
      </c>
      <c r="I2080" s="27" t="s">
        <v>8311</v>
      </c>
      <c r="J2080" s="27" t="s">
        <v>8321</v>
      </c>
      <c r="K2080" s="13" t="str">
        <f t="shared" si="192"/>
        <v>Jul</v>
      </c>
      <c r="L2080" s="27">
        <f t="shared" si="193"/>
        <v>1984</v>
      </c>
      <c r="M2080" s="27" t="str">
        <f t="shared" si="194"/>
        <v>tier - 2</v>
      </c>
      <c r="N2080" s="27" t="str">
        <f t="shared" si="195"/>
        <v>tier - 3</v>
      </c>
      <c r="O2080" s="44" t="str">
        <f t="shared" si="196"/>
        <v>22-Jul-1984</v>
      </c>
      <c r="P2080" s="29">
        <f t="shared" si="197"/>
        <v>39</v>
      </c>
    </row>
    <row r="2081" spans="2:16" ht="15.75" customHeight="1" x14ac:dyDescent="0.3">
      <c r="B2081" s="12" t="s">
        <v>1012</v>
      </c>
      <c r="C2081" s="27">
        <v>2003</v>
      </c>
      <c r="D2081" s="13" t="s">
        <v>8316</v>
      </c>
      <c r="E2081" s="27">
        <v>9</v>
      </c>
      <c r="F2081" s="27">
        <v>0</v>
      </c>
      <c r="G2081" s="43">
        <v>33611.71</v>
      </c>
      <c r="H2081" s="27" t="s">
        <v>8314</v>
      </c>
      <c r="I2081" s="27" t="s">
        <v>8310</v>
      </c>
      <c r="J2081" s="27" t="s">
        <v>8321</v>
      </c>
      <c r="K2081" s="13" t="str">
        <f t="shared" si="192"/>
        <v>Sep</v>
      </c>
      <c r="L2081" s="27">
        <f t="shared" si="193"/>
        <v>2003</v>
      </c>
      <c r="M2081" s="27" t="str">
        <f t="shared" si="194"/>
        <v>tier - 1</v>
      </c>
      <c r="N2081" s="27" t="str">
        <f t="shared" si="195"/>
        <v>tier - 2</v>
      </c>
      <c r="O2081" s="44" t="str">
        <f t="shared" si="196"/>
        <v>9-Sep-2003</v>
      </c>
      <c r="P2081" s="29">
        <f t="shared" si="197"/>
        <v>20</v>
      </c>
    </row>
    <row r="2082" spans="2:16" ht="15.75" customHeight="1" x14ac:dyDescent="0.3">
      <c r="B2082" s="12" t="s">
        <v>1008</v>
      </c>
      <c r="C2082" s="27">
        <v>1993</v>
      </c>
      <c r="D2082" s="13" t="s">
        <v>8313</v>
      </c>
      <c r="E2082" s="27">
        <v>28</v>
      </c>
      <c r="F2082" s="27">
        <v>0</v>
      </c>
      <c r="G2082" s="43">
        <v>33707.550000000003</v>
      </c>
      <c r="H2082" s="27" t="s">
        <v>8310</v>
      </c>
      <c r="I2082" s="27" t="s">
        <v>8310</v>
      </c>
      <c r="J2082" s="27" t="s">
        <v>8321</v>
      </c>
      <c r="K2082" s="13" t="str">
        <f t="shared" si="192"/>
        <v>Nov</v>
      </c>
      <c r="L2082" s="27">
        <f t="shared" si="193"/>
        <v>1993</v>
      </c>
      <c r="M2082" s="27" t="str">
        <f t="shared" si="194"/>
        <v>tier - 2</v>
      </c>
      <c r="N2082" s="27" t="str">
        <f t="shared" si="195"/>
        <v>tier - 2</v>
      </c>
      <c r="O2082" s="44" t="str">
        <f t="shared" si="196"/>
        <v>28-Nov-1993</v>
      </c>
      <c r="P2082" s="29">
        <f t="shared" si="197"/>
        <v>30</v>
      </c>
    </row>
    <row r="2083" spans="2:16" ht="15.75" customHeight="1" x14ac:dyDescent="0.3">
      <c r="B2083" s="12" t="s">
        <v>1004</v>
      </c>
      <c r="C2083" s="27">
        <v>2004</v>
      </c>
      <c r="D2083" s="13" t="s">
        <v>8313</v>
      </c>
      <c r="E2083" s="27">
        <v>1</v>
      </c>
      <c r="F2083" s="27">
        <v>0</v>
      </c>
      <c r="G2083" s="43">
        <v>33732.69</v>
      </c>
      <c r="H2083" s="27" t="s">
        <v>8314</v>
      </c>
      <c r="I2083" s="27" t="s">
        <v>8314</v>
      </c>
      <c r="J2083" s="27" t="s">
        <v>8333</v>
      </c>
      <c r="K2083" s="13" t="str">
        <f t="shared" si="192"/>
        <v>Nov</v>
      </c>
      <c r="L2083" s="27">
        <f t="shared" si="193"/>
        <v>2004</v>
      </c>
      <c r="M2083" s="27" t="str">
        <f t="shared" si="194"/>
        <v>tier - 1</v>
      </c>
      <c r="N2083" s="27" t="str">
        <f t="shared" si="195"/>
        <v>tier - 1</v>
      </c>
      <c r="O2083" s="44" t="str">
        <f t="shared" si="196"/>
        <v>1-Nov-2004</v>
      </c>
      <c r="P2083" s="29">
        <f t="shared" si="197"/>
        <v>19</v>
      </c>
    </row>
    <row r="2084" spans="2:16" ht="15.75" customHeight="1" x14ac:dyDescent="0.3">
      <c r="B2084" s="12" t="s">
        <v>1000</v>
      </c>
      <c r="C2084" s="27">
        <v>2003</v>
      </c>
      <c r="D2084" s="13" t="s">
        <v>8316</v>
      </c>
      <c r="E2084" s="27">
        <v>12</v>
      </c>
      <c r="F2084" s="27">
        <v>0</v>
      </c>
      <c r="G2084" s="43">
        <v>33750.29</v>
      </c>
      <c r="H2084" s="27" t="s">
        <v>8314</v>
      </c>
      <c r="I2084" s="27" t="s">
        <v>8311</v>
      </c>
      <c r="J2084" s="27" t="s">
        <v>8317</v>
      </c>
      <c r="K2084" s="13" t="str">
        <f t="shared" si="192"/>
        <v>Sep</v>
      </c>
      <c r="L2084" s="27">
        <f t="shared" si="193"/>
        <v>2003</v>
      </c>
      <c r="M2084" s="27" t="str">
        <f t="shared" si="194"/>
        <v>tier - 1</v>
      </c>
      <c r="N2084" s="27" t="str">
        <f t="shared" si="195"/>
        <v>tier - 3</v>
      </c>
      <c r="O2084" s="44" t="str">
        <f t="shared" si="196"/>
        <v>12-Sep-2003</v>
      </c>
      <c r="P2084" s="29">
        <f t="shared" si="197"/>
        <v>20</v>
      </c>
    </row>
    <row r="2085" spans="2:16" ht="15.75" customHeight="1" x14ac:dyDescent="0.3">
      <c r="B2085" s="12" t="s">
        <v>996</v>
      </c>
      <c r="C2085" s="27">
        <v>1962</v>
      </c>
      <c r="D2085" s="13" t="s">
        <v>8318</v>
      </c>
      <c r="E2085" s="27">
        <v>11</v>
      </c>
      <c r="F2085" s="27">
        <v>0</v>
      </c>
      <c r="G2085" s="43">
        <v>33753.32</v>
      </c>
      <c r="H2085" s="27" t="s">
        <v>8314</v>
      </c>
      <c r="I2085" s="27" t="s">
        <v>8311</v>
      </c>
      <c r="J2085" s="27" t="s">
        <v>8321</v>
      </c>
      <c r="K2085" s="13" t="str">
        <f t="shared" si="192"/>
        <v>Dec</v>
      </c>
      <c r="L2085" s="27">
        <f t="shared" si="193"/>
        <v>1962</v>
      </c>
      <c r="M2085" s="27" t="str">
        <f t="shared" si="194"/>
        <v>tier - 1</v>
      </c>
      <c r="N2085" s="27" t="str">
        <f t="shared" si="195"/>
        <v>tier - 3</v>
      </c>
      <c r="O2085" s="44" t="str">
        <f t="shared" si="196"/>
        <v>11-Dec-1962</v>
      </c>
      <c r="P2085" s="29">
        <f t="shared" si="197"/>
        <v>61</v>
      </c>
    </row>
    <row r="2086" spans="2:16" ht="15.75" customHeight="1" x14ac:dyDescent="0.3">
      <c r="B2086" s="12" t="s">
        <v>993</v>
      </c>
      <c r="C2086" s="27">
        <v>2000</v>
      </c>
      <c r="D2086" s="13" t="s">
        <v>8320</v>
      </c>
      <c r="E2086" s="27">
        <v>26</v>
      </c>
      <c r="F2086" s="27">
        <v>0</v>
      </c>
      <c r="G2086" s="43">
        <v>33829.39</v>
      </c>
      <c r="H2086" s="27" t="s">
        <v>8310</v>
      </c>
      <c r="I2086" s="27" t="s">
        <v>8311</v>
      </c>
      <c r="J2086" s="27" t="s">
        <v>8321</v>
      </c>
      <c r="K2086" s="13" t="str">
        <f t="shared" si="192"/>
        <v>Oct</v>
      </c>
      <c r="L2086" s="27">
        <f t="shared" si="193"/>
        <v>2000</v>
      </c>
      <c r="M2086" s="27" t="str">
        <f t="shared" si="194"/>
        <v>tier - 2</v>
      </c>
      <c r="N2086" s="27" t="str">
        <f t="shared" si="195"/>
        <v>tier - 3</v>
      </c>
      <c r="O2086" s="44" t="str">
        <f t="shared" si="196"/>
        <v>26-Oct-2000</v>
      </c>
      <c r="P2086" s="29">
        <f t="shared" si="197"/>
        <v>23</v>
      </c>
    </row>
    <row r="2087" spans="2:16" ht="15.75" customHeight="1" x14ac:dyDescent="0.3">
      <c r="B2087" s="12" t="s">
        <v>989</v>
      </c>
      <c r="C2087" s="27">
        <v>1997</v>
      </c>
      <c r="D2087" s="13" t="s">
        <v>8319</v>
      </c>
      <c r="E2087" s="27">
        <v>9</v>
      </c>
      <c r="F2087" s="27">
        <v>0</v>
      </c>
      <c r="G2087" s="43">
        <v>33900.65</v>
      </c>
      <c r="H2087" s="27" t="s">
        <v>8310</v>
      </c>
      <c r="I2087" s="27" t="s">
        <v>8311</v>
      </c>
      <c r="J2087" s="27" t="s">
        <v>8321</v>
      </c>
      <c r="K2087" s="13" t="str">
        <f t="shared" si="192"/>
        <v>Aug</v>
      </c>
      <c r="L2087" s="27">
        <f t="shared" si="193"/>
        <v>1997</v>
      </c>
      <c r="M2087" s="27" t="str">
        <f t="shared" si="194"/>
        <v>tier - 2</v>
      </c>
      <c r="N2087" s="27" t="str">
        <f t="shared" si="195"/>
        <v>tier - 3</v>
      </c>
      <c r="O2087" s="44" t="str">
        <f t="shared" si="196"/>
        <v>9-Aug-1997</v>
      </c>
      <c r="P2087" s="29">
        <f t="shared" si="197"/>
        <v>26</v>
      </c>
    </row>
    <row r="2088" spans="2:16" ht="15.75" customHeight="1" x14ac:dyDescent="0.3">
      <c r="B2088" s="12" t="s">
        <v>986</v>
      </c>
      <c r="C2088" s="27">
        <v>2000</v>
      </c>
      <c r="D2088" s="13" t="s">
        <v>8318</v>
      </c>
      <c r="E2088" s="27">
        <v>27</v>
      </c>
      <c r="F2088" s="27">
        <v>0</v>
      </c>
      <c r="G2088" s="43">
        <v>33907.550000000003</v>
      </c>
      <c r="H2088" s="27" t="s">
        <v>8310</v>
      </c>
      <c r="I2088" s="27" t="s">
        <v>8310</v>
      </c>
      <c r="J2088" s="27" t="s">
        <v>8317</v>
      </c>
      <c r="K2088" s="13" t="str">
        <f t="shared" si="192"/>
        <v>Dec</v>
      </c>
      <c r="L2088" s="27">
        <f t="shared" si="193"/>
        <v>2000</v>
      </c>
      <c r="M2088" s="27" t="str">
        <f t="shared" si="194"/>
        <v>tier - 2</v>
      </c>
      <c r="N2088" s="27" t="str">
        <f t="shared" si="195"/>
        <v>tier - 2</v>
      </c>
      <c r="O2088" s="44" t="str">
        <f t="shared" si="196"/>
        <v>27-Dec-2000</v>
      </c>
      <c r="P2088" s="29">
        <f t="shared" si="197"/>
        <v>23</v>
      </c>
    </row>
    <row r="2089" spans="2:16" ht="15.75" customHeight="1" x14ac:dyDescent="0.3">
      <c r="B2089" s="12" t="s">
        <v>982</v>
      </c>
      <c r="C2089" s="27">
        <v>1994</v>
      </c>
      <c r="D2089" s="13" t="s">
        <v>8316</v>
      </c>
      <c r="E2089" s="27">
        <v>25</v>
      </c>
      <c r="F2089" s="27">
        <v>0</v>
      </c>
      <c r="G2089" s="43">
        <v>33975.47</v>
      </c>
      <c r="H2089" s="27" t="s">
        <v>8310</v>
      </c>
      <c r="I2089" s="27" t="s">
        <v>8310</v>
      </c>
      <c r="J2089" s="27" t="s">
        <v>8321</v>
      </c>
      <c r="K2089" s="13" t="str">
        <f t="shared" si="192"/>
        <v>Sep</v>
      </c>
      <c r="L2089" s="27">
        <f t="shared" si="193"/>
        <v>1994</v>
      </c>
      <c r="M2089" s="27" t="str">
        <f t="shared" si="194"/>
        <v>tier - 2</v>
      </c>
      <c r="N2089" s="27" t="str">
        <f t="shared" si="195"/>
        <v>tier - 2</v>
      </c>
      <c r="O2089" s="44" t="str">
        <f t="shared" si="196"/>
        <v>25-Sep-1994</v>
      </c>
      <c r="P2089" s="29">
        <f t="shared" si="197"/>
        <v>29</v>
      </c>
    </row>
    <row r="2090" spans="2:16" ht="15.75" customHeight="1" x14ac:dyDescent="0.3">
      <c r="B2090" s="12" t="s">
        <v>978</v>
      </c>
      <c r="C2090" s="27">
        <v>1972</v>
      </c>
      <c r="D2090" s="13" t="s">
        <v>8309</v>
      </c>
      <c r="E2090" s="27">
        <v>26</v>
      </c>
      <c r="F2090" s="27">
        <v>0</v>
      </c>
      <c r="G2090" s="43">
        <v>34053.360000000001</v>
      </c>
      <c r="H2090" s="27" t="s">
        <v>8310</v>
      </c>
      <c r="I2090" s="27" t="s">
        <v>8310</v>
      </c>
      <c r="J2090" s="27" t="s">
        <v>8321</v>
      </c>
      <c r="K2090" s="13" t="str">
        <f t="shared" si="192"/>
        <v>Jul</v>
      </c>
      <c r="L2090" s="27">
        <f t="shared" si="193"/>
        <v>1972</v>
      </c>
      <c r="M2090" s="27" t="str">
        <f t="shared" si="194"/>
        <v>tier - 2</v>
      </c>
      <c r="N2090" s="27" t="str">
        <f t="shared" si="195"/>
        <v>tier - 2</v>
      </c>
      <c r="O2090" s="44" t="str">
        <f t="shared" si="196"/>
        <v>26-Jul-1972</v>
      </c>
      <c r="P2090" s="29">
        <f t="shared" si="197"/>
        <v>51</v>
      </c>
    </row>
    <row r="2091" spans="2:16" ht="15.75" customHeight="1" x14ac:dyDescent="0.3">
      <c r="B2091" s="12" t="s">
        <v>974</v>
      </c>
      <c r="C2091" s="27">
        <v>2002</v>
      </c>
      <c r="D2091" s="13" t="s">
        <v>8318</v>
      </c>
      <c r="E2091" s="27">
        <v>26</v>
      </c>
      <c r="F2091" s="27">
        <v>0</v>
      </c>
      <c r="G2091" s="43">
        <v>34084.68</v>
      </c>
      <c r="H2091" s="27" t="s">
        <v>8310</v>
      </c>
      <c r="I2091" s="27" t="s">
        <v>8311</v>
      </c>
      <c r="J2091" s="27" t="s">
        <v>8321</v>
      </c>
      <c r="K2091" s="13" t="str">
        <f t="shared" si="192"/>
        <v>Dec</v>
      </c>
      <c r="L2091" s="27">
        <f t="shared" si="193"/>
        <v>2002</v>
      </c>
      <c r="M2091" s="27" t="str">
        <f t="shared" si="194"/>
        <v>tier - 2</v>
      </c>
      <c r="N2091" s="27" t="str">
        <f t="shared" si="195"/>
        <v>tier - 3</v>
      </c>
      <c r="O2091" s="44" t="str">
        <f t="shared" si="196"/>
        <v>26-Dec-2002</v>
      </c>
      <c r="P2091" s="29">
        <f t="shared" si="197"/>
        <v>21</v>
      </c>
    </row>
    <row r="2092" spans="2:16" ht="15.75" customHeight="1" x14ac:dyDescent="0.3">
      <c r="B2092" s="12" t="s">
        <v>970</v>
      </c>
      <c r="C2092" s="27">
        <v>1999</v>
      </c>
      <c r="D2092" s="13" t="s">
        <v>8313</v>
      </c>
      <c r="E2092" s="27">
        <v>6</v>
      </c>
      <c r="F2092" s="27">
        <v>0</v>
      </c>
      <c r="G2092" s="43">
        <v>34166.269999999997</v>
      </c>
      <c r="H2092" s="27" t="s">
        <v>8310</v>
      </c>
      <c r="I2092" s="27" t="s">
        <v>8311</v>
      </c>
      <c r="J2092" s="27" t="s">
        <v>8321</v>
      </c>
      <c r="K2092" s="13" t="str">
        <f t="shared" si="192"/>
        <v>Nov</v>
      </c>
      <c r="L2092" s="27">
        <f t="shared" si="193"/>
        <v>1999</v>
      </c>
      <c r="M2092" s="27" t="str">
        <f t="shared" si="194"/>
        <v>tier - 2</v>
      </c>
      <c r="N2092" s="27" t="str">
        <f t="shared" si="195"/>
        <v>tier - 3</v>
      </c>
      <c r="O2092" s="44" t="str">
        <f t="shared" si="196"/>
        <v>6-Nov-1999</v>
      </c>
      <c r="P2092" s="29">
        <f t="shared" si="197"/>
        <v>24</v>
      </c>
    </row>
    <row r="2093" spans="2:16" ht="15.75" customHeight="1" x14ac:dyDescent="0.3">
      <c r="B2093" s="12" t="s">
        <v>966</v>
      </c>
      <c r="C2093" s="27">
        <v>1971</v>
      </c>
      <c r="D2093" s="13" t="s">
        <v>8319</v>
      </c>
      <c r="E2093" s="27">
        <v>25</v>
      </c>
      <c r="F2093" s="27">
        <v>0</v>
      </c>
      <c r="G2093" s="43">
        <v>34205.07</v>
      </c>
      <c r="H2093" s="27" t="s">
        <v>8310</v>
      </c>
      <c r="I2093" s="27" t="s">
        <v>8310</v>
      </c>
      <c r="J2093" s="27" t="s">
        <v>8321</v>
      </c>
      <c r="K2093" s="13" t="str">
        <f t="shared" si="192"/>
        <v>Aug</v>
      </c>
      <c r="L2093" s="27">
        <f t="shared" si="193"/>
        <v>1971</v>
      </c>
      <c r="M2093" s="27" t="str">
        <f t="shared" si="194"/>
        <v>tier - 2</v>
      </c>
      <c r="N2093" s="27" t="str">
        <f t="shared" si="195"/>
        <v>tier - 2</v>
      </c>
      <c r="O2093" s="44" t="str">
        <f t="shared" si="196"/>
        <v>25-Aug-1971</v>
      </c>
      <c r="P2093" s="29">
        <f t="shared" si="197"/>
        <v>52</v>
      </c>
    </row>
    <row r="2094" spans="2:16" ht="15.75" customHeight="1" x14ac:dyDescent="0.3">
      <c r="B2094" s="12" t="s">
        <v>962</v>
      </c>
      <c r="C2094" s="27">
        <v>1975</v>
      </c>
      <c r="D2094" s="13" t="s">
        <v>8309</v>
      </c>
      <c r="E2094" s="27">
        <v>21</v>
      </c>
      <c r="F2094" s="27">
        <v>1</v>
      </c>
      <c r="G2094" s="43">
        <v>34210.33</v>
      </c>
      <c r="H2094" s="27" t="s">
        <v>8310</v>
      </c>
      <c r="I2094" s="27" t="s">
        <v>8314</v>
      </c>
      <c r="J2094" s="27" t="s">
        <v>8317</v>
      </c>
      <c r="K2094" s="13" t="str">
        <f t="shared" si="192"/>
        <v>Jul</v>
      </c>
      <c r="L2094" s="27">
        <f t="shared" si="193"/>
        <v>1975</v>
      </c>
      <c r="M2094" s="27" t="str">
        <f t="shared" si="194"/>
        <v>tier - 2</v>
      </c>
      <c r="N2094" s="27" t="str">
        <f t="shared" si="195"/>
        <v>tier - 1</v>
      </c>
      <c r="O2094" s="44" t="str">
        <f t="shared" si="196"/>
        <v>21-Jul-1975</v>
      </c>
      <c r="P2094" s="29">
        <f t="shared" si="197"/>
        <v>48</v>
      </c>
    </row>
    <row r="2095" spans="2:16" ht="15.75" customHeight="1" x14ac:dyDescent="0.3">
      <c r="B2095" s="12" t="s">
        <v>958</v>
      </c>
      <c r="C2095" s="27">
        <v>1962</v>
      </c>
      <c r="D2095" s="13" t="s">
        <v>8309</v>
      </c>
      <c r="E2095" s="27">
        <v>5</v>
      </c>
      <c r="F2095" s="27">
        <v>0</v>
      </c>
      <c r="G2095" s="43">
        <v>34218.019999999997</v>
      </c>
      <c r="H2095" s="27" t="s">
        <v>8314</v>
      </c>
      <c r="I2095" s="27" t="s">
        <v>8314</v>
      </c>
      <c r="J2095" s="27" t="s">
        <v>8321</v>
      </c>
      <c r="K2095" s="13" t="str">
        <f t="shared" si="192"/>
        <v>Jul</v>
      </c>
      <c r="L2095" s="27">
        <f t="shared" si="193"/>
        <v>1962</v>
      </c>
      <c r="M2095" s="27" t="str">
        <f t="shared" si="194"/>
        <v>tier - 1</v>
      </c>
      <c r="N2095" s="27" t="str">
        <f t="shared" si="195"/>
        <v>tier - 1</v>
      </c>
      <c r="O2095" s="44" t="str">
        <f t="shared" si="196"/>
        <v>5-Jul-1962</v>
      </c>
      <c r="P2095" s="29">
        <f t="shared" si="197"/>
        <v>61</v>
      </c>
    </row>
    <row r="2096" spans="2:16" ht="15.75" customHeight="1" x14ac:dyDescent="0.3">
      <c r="B2096" s="12" t="s">
        <v>954</v>
      </c>
      <c r="C2096" s="27">
        <v>1998</v>
      </c>
      <c r="D2096" s="13" t="s">
        <v>8315</v>
      </c>
      <c r="E2096" s="27">
        <v>11</v>
      </c>
      <c r="F2096" s="27">
        <v>0</v>
      </c>
      <c r="G2096" s="43">
        <v>34254.050000000003</v>
      </c>
      <c r="H2096" s="27" t="s">
        <v>8314</v>
      </c>
      <c r="I2096" s="27" t="s">
        <v>8311</v>
      </c>
      <c r="J2096" s="27" t="s">
        <v>8325</v>
      </c>
      <c r="K2096" s="13" t="str">
        <f t="shared" si="192"/>
        <v>Jun</v>
      </c>
      <c r="L2096" s="27">
        <f t="shared" si="193"/>
        <v>1998</v>
      </c>
      <c r="M2096" s="27" t="str">
        <f t="shared" si="194"/>
        <v>tier - 1</v>
      </c>
      <c r="N2096" s="27" t="str">
        <f t="shared" si="195"/>
        <v>tier - 3</v>
      </c>
      <c r="O2096" s="44" t="str">
        <f t="shared" si="196"/>
        <v>11-Jun-1998</v>
      </c>
      <c r="P2096" s="29">
        <f t="shared" si="197"/>
        <v>25</v>
      </c>
    </row>
    <row r="2097" spans="2:16" ht="15.75" customHeight="1" x14ac:dyDescent="0.3">
      <c r="B2097" s="12" t="s">
        <v>950</v>
      </c>
      <c r="C2097" s="27">
        <v>1995</v>
      </c>
      <c r="D2097" s="13" t="s">
        <v>8320</v>
      </c>
      <c r="E2097" s="27">
        <v>30</v>
      </c>
      <c r="F2097" s="27">
        <v>0</v>
      </c>
      <c r="G2097" s="43">
        <v>34289.43</v>
      </c>
      <c r="H2097" s="27" t="s">
        <v>8314</v>
      </c>
      <c r="I2097" s="27" t="s">
        <v>8314</v>
      </c>
      <c r="J2097" s="27" t="s">
        <v>8321</v>
      </c>
      <c r="K2097" s="13" t="str">
        <f t="shared" si="192"/>
        <v>Oct</v>
      </c>
      <c r="L2097" s="27">
        <f t="shared" si="193"/>
        <v>1995</v>
      </c>
      <c r="M2097" s="27" t="str">
        <f t="shared" si="194"/>
        <v>tier - 1</v>
      </c>
      <c r="N2097" s="27" t="str">
        <f t="shared" si="195"/>
        <v>tier - 1</v>
      </c>
      <c r="O2097" s="44" t="str">
        <f t="shared" si="196"/>
        <v>30-Oct-1995</v>
      </c>
      <c r="P2097" s="29">
        <f t="shared" si="197"/>
        <v>28</v>
      </c>
    </row>
    <row r="2098" spans="2:16" ht="15.75" customHeight="1" x14ac:dyDescent="0.3">
      <c r="B2098" s="12" t="s">
        <v>946</v>
      </c>
      <c r="C2098" s="27">
        <v>1986</v>
      </c>
      <c r="D2098" s="13" t="s">
        <v>8320</v>
      </c>
      <c r="E2098" s="27">
        <v>11</v>
      </c>
      <c r="F2098" s="27">
        <v>3</v>
      </c>
      <c r="G2098" s="43">
        <v>34293.120000000003</v>
      </c>
      <c r="H2098" s="27" t="s">
        <v>8314</v>
      </c>
      <c r="I2098" s="27" t="s">
        <v>8310</v>
      </c>
      <c r="J2098" s="27" t="s">
        <v>8321</v>
      </c>
      <c r="K2098" s="13" t="str">
        <f t="shared" si="192"/>
        <v>Oct</v>
      </c>
      <c r="L2098" s="27">
        <f t="shared" si="193"/>
        <v>1986</v>
      </c>
      <c r="M2098" s="27" t="str">
        <f t="shared" si="194"/>
        <v>tier - 1</v>
      </c>
      <c r="N2098" s="27" t="str">
        <f t="shared" si="195"/>
        <v>tier - 2</v>
      </c>
      <c r="O2098" s="44" t="str">
        <f t="shared" si="196"/>
        <v>11-Oct-1986</v>
      </c>
      <c r="P2098" s="29">
        <f t="shared" si="197"/>
        <v>37</v>
      </c>
    </row>
    <row r="2099" spans="2:16" ht="15.75" customHeight="1" x14ac:dyDescent="0.3">
      <c r="B2099" s="12" t="s">
        <v>8338</v>
      </c>
      <c r="C2099" s="27">
        <v>2004</v>
      </c>
      <c r="D2099" s="13" t="s">
        <v>8313</v>
      </c>
      <c r="E2099" s="27">
        <v>1</v>
      </c>
      <c r="F2099" s="27">
        <v>2</v>
      </c>
      <c r="G2099" s="43">
        <v>34303.17</v>
      </c>
      <c r="H2099" s="27" t="s">
        <v>8314</v>
      </c>
      <c r="I2099" s="27" t="s">
        <v>8311</v>
      </c>
      <c r="J2099" s="27" t="s">
        <v>8312</v>
      </c>
      <c r="K2099" s="13" t="str">
        <f t="shared" si="192"/>
        <v>Nov</v>
      </c>
      <c r="L2099" s="27">
        <f t="shared" si="193"/>
        <v>2004</v>
      </c>
      <c r="M2099" s="27" t="str">
        <f t="shared" si="194"/>
        <v>tier - 1</v>
      </c>
      <c r="N2099" s="27" t="str">
        <f t="shared" si="195"/>
        <v>tier - 3</v>
      </c>
      <c r="O2099" s="44" t="str">
        <f t="shared" si="196"/>
        <v>1-Nov-2004</v>
      </c>
      <c r="P2099" s="29">
        <f t="shared" si="197"/>
        <v>19</v>
      </c>
    </row>
    <row r="2100" spans="2:16" ht="15.75" customHeight="1" x14ac:dyDescent="0.3">
      <c r="B2100" s="12" t="s">
        <v>942</v>
      </c>
      <c r="C2100" s="27">
        <v>1983</v>
      </c>
      <c r="D2100" s="13" t="s">
        <v>8320</v>
      </c>
      <c r="E2100" s="27">
        <v>2</v>
      </c>
      <c r="F2100" s="27">
        <v>3</v>
      </c>
      <c r="G2100" s="43">
        <v>34307.22</v>
      </c>
      <c r="H2100" s="27" t="s">
        <v>8310</v>
      </c>
      <c r="I2100" s="27" t="s">
        <v>8310</v>
      </c>
      <c r="J2100" s="27" t="s">
        <v>8317</v>
      </c>
      <c r="K2100" s="13" t="str">
        <f t="shared" si="192"/>
        <v>Oct</v>
      </c>
      <c r="L2100" s="27">
        <f t="shared" si="193"/>
        <v>1983</v>
      </c>
      <c r="M2100" s="27" t="str">
        <f t="shared" si="194"/>
        <v>tier - 2</v>
      </c>
      <c r="N2100" s="27" t="str">
        <f t="shared" si="195"/>
        <v>tier - 2</v>
      </c>
      <c r="O2100" s="44" t="str">
        <f t="shared" si="196"/>
        <v>2-Oct-1983</v>
      </c>
      <c r="P2100" s="29">
        <f t="shared" si="197"/>
        <v>40</v>
      </c>
    </row>
    <row r="2101" spans="2:16" ht="15.75" customHeight="1" x14ac:dyDescent="0.3">
      <c r="B2101" s="12" t="s">
        <v>938</v>
      </c>
      <c r="C2101" s="27">
        <v>1984</v>
      </c>
      <c r="D2101" s="13" t="s">
        <v>8320</v>
      </c>
      <c r="E2101" s="27">
        <v>1</v>
      </c>
      <c r="F2101" s="27">
        <v>3</v>
      </c>
      <c r="G2101" s="43">
        <v>34402.22</v>
      </c>
      <c r="H2101" s="27" t="s">
        <v>8310</v>
      </c>
      <c r="I2101" s="27" t="s">
        <v>8311</v>
      </c>
      <c r="J2101" s="27" t="s">
        <v>8321</v>
      </c>
      <c r="K2101" s="13" t="str">
        <f t="shared" si="192"/>
        <v>Oct</v>
      </c>
      <c r="L2101" s="27">
        <f t="shared" si="193"/>
        <v>1984</v>
      </c>
      <c r="M2101" s="27" t="str">
        <f t="shared" si="194"/>
        <v>tier - 2</v>
      </c>
      <c r="N2101" s="27" t="str">
        <f t="shared" si="195"/>
        <v>tier - 3</v>
      </c>
      <c r="O2101" s="44" t="str">
        <f t="shared" si="196"/>
        <v>1-Oct-1984</v>
      </c>
      <c r="P2101" s="29">
        <f t="shared" si="197"/>
        <v>39</v>
      </c>
    </row>
    <row r="2102" spans="2:16" ht="15.75" customHeight="1" x14ac:dyDescent="0.3">
      <c r="B2102" s="12" t="s">
        <v>934</v>
      </c>
      <c r="C2102" s="27">
        <v>2003</v>
      </c>
      <c r="D2102" s="13" t="s">
        <v>8320</v>
      </c>
      <c r="E2102" s="27">
        <v>5</v>
      </c>
      <c r="F2102" s="27">
        <v>0</v>
      </c>
      <c r="G2102" s="43">
        <v>34439.86</v>
      </c>
      <c r="H2102" s="27" t="s">
        <v>8310</v>
      </c>
      <c r="I2102" s="27" t="s">
        <v>8314</v>
      </c>
      <c r="J2102" s="27" t="s">
        <v>8312</v>
      </c>
      <c r="K2102" s="13" t="str">
        <f t="shared" si="192"/>
        <v>Oct</v>
      </c>
      <c r="L2102" s="27">
        <f t="shared" si="193"/>
        <v>2003</v>
      </c>
      <c r="M2102" s="27" t="str">
        <f t="shared" si="194"/>
        <v>tier - 2</v>
      </c>
      <c r="N2102" s="27" t="str">
        <f t="shared" si="195"/>
        <v>tier - 1</v>
      </c>
      <c r="O2102" s="44" t="str">
        <f t="shared" si="196"/>
        <v>5-Oct-2003</v>
      </c>
      <c r="P2102" s="29">
        <f t="shared" si="197"/>
        <v>20</v>
      </c>
    </row>
    <row r="2103" spans="2:16" ht="15.75" customHeight="1" x14ac:dyDescent="0.3">
      <c r="B2103" s="12" t="s">
        <v>930</v>
      </c>
      <c r="C2103" s="27">
        <v>1990</v>
      </c>
      <c r="D2103" s="13" t="s">
        <v>8316</v>
      </c>
      <c r="E2103" s="27">
        <v>24</v>
      </c>
      <c r="F2103" s="27">
        <v>3</v>
      </c>
      <c r="G2103" s="43">
        <v>34456.269999999997</v>
      </c>
      <c r="H2103" s="27" t="s">
        <v>8314</v>
      </c>
      <c r="I2103" s="27" t="s">
        <v>8310</v>
      </c>
      <c r="J2103" s="27" t="s">
        <v>8321</v>
      </c>
      <c r="K2103" s="13" t="str">
        <f t="shared" si="192"/>
        <v>Sep</v>
      </c>
      <c r="L2103" s="27">
        <f t="shared" si="193"/>
        <v>1990</v>
      </c>
      <c r="M2103" s="27" t="str">
        <f t="shared" si="194"/>
        <v>tier - 1</v>
      </c>
      <c r="N2103" s="27" t="str">
        <f t="shared" si="195"/>
        <v>tier - 2</v>
      </c>
      <c r="O2103" s="44" t="str">
        <f t="shared" si="196"/>
        <v>24-Sep-1990</v>
      </c>
      <c r="P2103" s="29">
        <f t="shared" si="197"/>
        <v>33</v>
      </c>
    </row>
    <row r="2104" spans="2:16" ht="15.75" customHeight="1" x14ac:dyDescent="0.3">
      <c r="B2104" s="12" t="s">
        <v>926</v>
      </c>
      <c r="C2104" s="27">
        <v>1998</v>
      </c>
      <c r="D2104" s="13" t="s">
        <v>8315</v>
      </c>
      <c r="E2104" s="27">
        <v>24</v>
      </c>
      <c r="F2104" s="27">
        <v>0</v>
      </c>
      <c r="G2104" s="43">
        <v>34472.839999999997</v>
      </c>
      <c r="H2104" s="27" t="s">
        <v>8314</v>
      </c>
      <c r="I2104" s="27" t="s">
        <v>8311</v>
      </c>
      <c r="J2104" s="27" t="s">
        <v>8321</v>
      </c>
      <c r="K2104" s="13" t="str">
        <f t="shared" si="192"/>
        <v>Jun</v>
      </c>
      <c r="L2104" s="27">
        <f t="shared" si="193"/>
        <v>1998</v>
      </c>
      <c r="M2104" s="27" t="str">
        <f t="shared" si="194"/>
        <v>tier - 1</v>
      </c>
      <c r="N2104" s="27" t="str">
        <f t="shared" si="195"/>
        <v>tier - 3</v>
      </c>
      <c r="O2104" s="44" t="str">
        <f t="shared" si="196"/>
        <v>24-Jun-1998</v>
      </c>
      <c r="P2104" s="29">
        <f t="shared" si="197"/>
        <v>25</v>
      </c>
    </row>
    <row r="2105" spans="2:16" ht="15.75" customHeight="1" x14ac:dyDescent="0.3">
      <c r="B2105" s="12" t="s">
        <v>922</v>
      </c>
      <c r="C2105" s="27">
        <v>1976</v>
      </c>
      <c r="D2105" s="13" t="s">
        <v>8313</v>
      </c>
      <c r="E2105" s="27">
        <v>25</v>
      </c>
      <c r="F2105" s="27">
        <v>2</v>
      </c>
      <c r="G2105" s="43">
        <v>34543.39</v>
      </c>
      <c r="H2105" s="27" t="s">
        <v>8310</v>
      </c>
      <c r="I2105" s="27" t="s">
        <v>8311</v>
      </c>
      <c r="J2105" s="27" t="s">
        <v>8321</v>
      </c>
      <c r="K2105" s="13" t="str">
        <f t="shared" si="192"/>
        <v>Nov</v>
      </c>
      <c r="L2105" s="27">
        <f t="shared" si="193"/>
        <v>1976</v>
      </c>
      <c r="M2105" s="27" t="str">
        <f t="shared" si="194"/>
        <v>tier - 2</v>
      </c>
      <c r="N2105" s="27" t="str">
        <f t="shared" si="195"/>
        <v>tier - 3</v>
      </c>
      <c r="O2105" s="44" t="str">
        <f t="shared" si="196"/>
        <v>25-Nov-1976</v>
      </c>
      <c r="P2105" s="29">
        <f t="shared" si="197"/>
        <v>47</v>
      </c>
    </row>
    <row r="2106" spans="2:16" ht="15.75" customHeight="1" x14ac:dyDescent="0.3">
      <c r="B2106" s="12" t="s">
        <v>920</v>
      </c>
      <c r="C2106" s="27">
        <v>2004</v>
      </c>
      <c r="D2106" s="13" t="s">
        <v>8320</v>
      </c>
      <c r="E2106" s="27">
        <v>9</v>
      </c>
      <c r="F2106" s="27">
        <v>0</v>
      </c>
      <c r="G2106" s="43">
        <v>34617.839999999997</v>
      </c>
      <c r="H2106" s="27" t="s">
        <v>8314</v>
      </c>
      <c r="I2106" s="27" t="s">
        <v>8311</v>
      </c>
      <c r="J2106" s="27" t="s">
        <v>8326</v>
      </c>
      <c r="K2106" s="13" t="str">
        <f t="shared" si="192"/>
        <v>Oct</v>
      </c>
      <c r="L2106" s="27">
        <f t="shared" si="193"/>
        <v>2004</v>
      </c>
      <c r="M2106" s="27" t="str">
        <f t="shared" si="194"/>
        <v>tier - 1</v>
      </c>
      <c r="N2106" s="27" t="str">
        <f t="shared" si="195"/>
        <v>tier - 3</v>
      </c>
      <c r="O2106" s="44" t="str">
        <f t="shared" si="196"/>
        <v>9-Oct-2004</v>
      </c>
      <c r="P2106" s="29">
        <f t="shared" si="197"/>
        <v>19</v>
      </c>
    </row>
    <row r="2107" spans="2:16" ht="15.75" customHeight="1" x14ac:dyDescent="0.3">
      <c r="B2107" s="12" t="s">
        <v>916</v>
      </c>
      <c r="C2107" s="27">
        <v>1994</v>
      </c>
      <c r="D2107" s="13" t="s">
        <v>8309</v>
      </c>
      <c r="E2107" s="27">
        <v>7</v>
      </c>
      <c r="F2107" s="27">
        <v>0</v>
      </c>
      <c r="G2107" s="43">
        <v>34672.15</v>
      </c>
      <c r="H2107" s="27" t="s">
        <v>8314</v>
      </c>
      <c r="I2107" s="27" t="s">
        <v>8311</v>
      </c>
      <c r="J2107" s="27" t="s">
        <v>8312</v>
      </c>
      <c r="K2107" s="13" t="str">
        <f t="shared" si="192"/>
        <v>Jul</v>
      </c>
      <c r="L2107" s="27">
        <f t="shared" si="193"/>
        <v>1994</v>
      </c>
      <c r="M2107" s="27" t="str">
        <f t="shared" si="194"/>
        <v>tier - 1</v>
      </c>
      <c r="N2107" s="27" t="str">
        <f t="shared" si="195"/>
        <v>tier - 3</v>
      </c>
      <c r="O2107" s="44" t="str">
        <f t="shared" si="196"/>
        <v>7-Jul-1994</v>
      </c>
      <c r="P2107" s="29">
        <f t="shared" si="197"/>
        <v>29</v>
      </c>
    </row>
    <row r="2108" spans="2:16" ht="15.75" customHeight="1" x14ac:dyDescent="0.3">
      <c r="B2108" s="12" t="s">
        <v>912</v>
      </c>
      <c r="C2108" s="27">
        <v>2003</v>
      </c>
      <c r="D2108" s="13" t="s">
        <v>8309</v>
      </c>
      <c r="E2108" s="27">
        <v>3</v>
      </c>
      <c r="F2108" s="27">
        <v>0</v>
      </c>
      <c r="G2108" s="43">
        <v>34779.620000000003</v>
      </c>
      <c r="H2108" s="27" t="s">
        <v>8314</v>
      </c>
      <c r="I2108" s="27" t="s">
        <v>8310</v>
      </c>
      <c r="J2108" s="27" t="s">
        <v>8321</v>
      </c>
      <c r="K2108" s="13" t="str">
        <f t="shared" si="192"/>
        <v>Jul</v>
      </c>
      <c r="L2108" s="27">
        <f t="shared" si="193"/>
        <v>2003</v>
      </c>
      <c r="M2108" s="27" t="str">
        <f t="shared" si="194"/>
        <v>tier - 1</v>
      </c>
      <c r="N2108" s="27" t="str">
        <f t="shared" si="195"/>
        <v>tier - 2</v>
      </c>
      <c r="O2108" s="44" t="str">
        <f t="shared" si="196"/>
        <v>3-Jul-2003</v>
      </c>
      <c r="P2108" s="29">
        <f t="shared" si="197"/>
        <v>20</v>
      </c>
    </row>
    <row r="2109" spans="2:16" ht="15.75" customHeight="1" x14ac:dyDescent="0.3">
      <c r="B2109" s="12" t="s">
        <v>908</v>
      </c>
      <c r="C2109" s="27">
        <v>1995</v>
      </c>
      <c r="D2109" s="13" t="s">
        <v>8318</v>
      </c>
      <c r="E2109" s="27">
        <v>27</v>
      </c>
      <c r="F2109" s="27">
        <v>1</v>
      </c>
      <c r="G2109" s="43">
        <v>34806.47</v>
      </c>
      <c r="H2109" s="27" t="s">
        <v>8314</v>
      </c>
      <c r="I2109" s="27" t="s">
        <v>8310</v>
      </c>
      <c r="J2109" s="27" t="s">
        <v>8312</v>
      </c>
      <c r="K2109" s="13" t="str">
        <f t="shared" si="192"/>
        <v>Dec</v>
      </c>
      <c r="L2109" s="27">
        <f t="shared" si="193"/>
        <v>1995</v>
      </c>
      <c r="M2109" s="27" t="str">
        <f t="shared" si="194"/>
        <v>tier - 1</v>
      </c>
      <c r="N2109" s="27" t="str">
        <f t="shared" si="195"/>
        <v>tier - 2</v>
      </c>
      <c r="O2109" s="44" t="str">
        <f t="shared" si="196"/>
        <v>27-Dec-1995</v>
      </c>
      <c r="P2109" s="29">
        <f t="shared" si="197"/>
        <v>28</v>
      </c>
    </row>
    <row r="2110" spans="2:16" ht="15.75" customHeight="1" x14ac:dyDescent="0.3">
      <c r="B2110" s="12" t="s">
        <v>904</v>
      </c>
      <c r="C2110" s="27">
        <v>2003</v>
      </c>
      <c r="D2110" s="13" t="s">
        <v>8316</v>
      </c>
      <c r="E2110" s="27">
        <v>17</v>
      </c>
      <c r="F2110" s="27">
        <v>0</v>
      </c>
      <c r="G2110" s="43">
        <v>34828.65</v>
      </c>
      <c r="H2110" s="27" t="s">
        <v>8314</v>
      </c>
      <c r="I2110" s="27" t="s">
        <v>8311</v>
      </c>
      <c r="J2110" s="27" t="s">
        <v>8321</v>
      </c>
      <c r="K2110" s="13" t="str">
        <f t="shared" si="192"/>
        <v>Sep</v>
      </c>
      <c r="L2110" s="27">
        <f t="shared" si="193"/>
        <v>2003</v>
      </c>
      <c r="M2110" s="27" t="str">
        <f t="shared" si="194"/>
        <v>tier - 1</v>
      </c>
      <c r="N2110" s="27" t="str">
        <f t="shared" si="195"/>
        <v>tier - 3</v>
      </c>
      <c r="O2110" s="44" t="str">
        <f t="shared" si="196"/>
        <v>17-Sep-2003</v>
      </c>
      <c r="P2110" s="29">
        <f t="shared" si="197"/>
        <v>20</v>
      </c>
    </row>
    <row r="2111" spans="2:16" ht="15.75" customHeight="1" x14ac:dyDescent="0.3">
      <c r="B2111" s="12" t="s">
        <v>900</v>
      </c>
      <c r="C2111" s="27">
        <v>1995</v>
      </c>
      <c r="D2111" s="13" t="s">
        <v>8320</v>
      </c>
      <c r="E2111" s="27">
        <v>17</v>
      </c>
      <c r="F2111" s="27">
        <v>0</v>
      </c>
      <c r="G2111" s="43">
        <v>34838.870000000003</v>
      </c>
      <c r="H2111" s="27" t="s">
        <v>8310</v>
      </c>
      <c r="I2111" s="27" t="s">
        <v>8311</v>
      </c>
      <c r="J2111" s="27" t="s">
        <v>8321</v>
      </c>
      <c r="K2111" s="13" t="str">
        <f t="shared" si="192"/>
        <v>Oct</v>
      </c>
      <c r="L2111" s="27">
        <f t="shared" si="193"/>
        <v>1995</v>
      </c>
      <c r="M2111" s="27" t="str">
        <f t="shared" si="194"/>
        <v>tier - 2</v>
      </c>
      <c r="N2111" s="27" t="str">
        <f t="shared" si="195"/>
        <v>tier - 3</v>
      </c>
      <c r="O2111" s="44" t="str">
        <f t="shared" si="196"/>
        <v>17-Oct-1995</v>
      </c>
      <c r="P2111" s="29">
        <f t="shared" si="197"/>
        <v>28</v>
      </c>
    </row>
    <row r="2112" spans="2:16" ht="15.75" customHeight="1" x14ac:dyDescent="0.3">
      <c r="B2112" s="12" t="s">
        <v>896</v>
      </c>
      <c r="C2112" s="27">
        <v>1983</v>
      </c>
      <c r="D2112" s="13" t="s">
        <v>8309</v>
      </c>
      <c r="E2112" s="27">
        <v>29</v>
      </c>
      <c r="F2112" s="27">
        <v>3</v>
      </c>
      <c r="G2112" s="43">
        <v>34940.61</v>
      </c>
      <c r="H2112" s="27" t="s">
        <v>8310</v>
      </c>
      <c r="I2112" s="27" t="s">
        <v>8311</v>
      </c>
      <c r="J2112" s="27" t="s">
        <v>8321</v>
      </c>
      <c r="K2112" s="13" t="str">
        <f t="shared" si="192"/>
        <v>Jul</v>
      </c>
      <c r="L2112" s="27">
        <f t="shared" si="193"/>
        <v>1983</v>
      </c>
      <c r="M2112" s="27" t="str">
        <f t="shared" si="194"/>
        <v>tier - 2</v>
      </c>
      <c r="N2112" s="27" t="str">
        <f t="shared" si="195"/>
        <v>tier - 3</v>
      </c>
      <c r="O2112" s="44" t="str">
        <f t="shared" si="196"/>
        <v>29-Jul-1983</v>
      </c>
      <c r="P2112" s="29">
        <f t="shared" si="197"/>
        <v>40</v>
      </c>
    </row>
    <row r="2113" spans="2:16" ht="15.75" customHeight="1" x14ac:dyDescent="0.3">
      <c r="B2113" s="12" t="s">
        <v>892</v>
      </c>
      <c r="C2113" s="27">
        <v>1967</v>
      </c>
      <c r="D2113" s="13" t="s">
        <v>8320</v>
      </c>
      <c r="E2113" s="27">
        <v>7</v>
      </c>
      <c r="F2113" s="27">
        <v>0</v>
      </c>
      <c r="G2113" s="43">
        <v>34975.68</v>
      </c>
      <c r="H2113" s="27" t="s">
        <v>8310</v>
      </c>
      <c r="I2113" s="27" t="s">
        <v>8310</v>
      </c>
      <c r="J2113" s="27" t="s">
        <v>8321</v>
      </c>
      <c r="K2113" s="13" t="str">
        <f t="shared" si="192"/>
        <v>Oct</v>
      </c>
      <c r="L2113" s="27">
        <f t="shared" si="193"/>
        <v>1967</v>
      </c>
      <c r="M2113" s="27" t="str">
        <f t="shared" si="194"/>
        <v>tier - 2</v>
      </c>
      <c r="N2113" s="27" t="str">
        <f t="shared" si="195"/>
        <v>tier - 2</v>
      </c>
      <c r="O2113" s="44" t="str">
        <f t="shared" si="196"/>
        <v>7-Oct-1967</v>
      </c>
      <c r="P2113" s="29">
        <f t="shared" si="197"/>
        <v>56</v>
      </c>
    </row>
    <row r="2114" spans="2:16" ht="15.75" customHeight="1" x14ac:dyDescent="0.3">
      <c r="B2114" s="12" t="s">
        <v>888</v>
      </c>
      <c r="C2114" s="27">
        <v>1998</v>
      </c>
      <c r="D2114" s="13" t="s">
        <v>8319</v>
      </c>
      <c r="E2114" s="27">
        <v>22</v>
      </c>
      <c r="F2114" s="27">
        <v>0</v>
      </c>
      <c r="G2114" s="43">
        <v>34976.42</v>
      </c>
      <c r="H2114" s="27" t="s">
        <v>8310</v>
      </c>
      <c r="I2114" s="27" t="s">
        <v>8314</v>
      </c>
      <c r="J2114" s="27" t="s">
        <v>8321</v>
      </c>
      <c r="K2114" s="13" t="str">
        <f t="shared" si="192"/>
        <v>Aug</v>
      </c>
      <c r="L2114" s="27">
        <f t="shared" si="193"/>
        <v>1998</v>
      </c>
      <c r="M2114" s="27" t="str">
        <f t="shared" si="194"/>
        <v>tier - 2</v>
      </c>
      <c r="N2114" s="27" t="str">
        <f t="shared" si="195"/>
        <v>tier - 1</v>
      </c>
      <c r="O2114" s="44" t="str">
        <f t="shared" si="196"/>
        <v>22-Aug-1998</v>
      </c>
      <c r="P2114" s="29">
        <f t="shared" si="197"/>
        <v>25</v>
      </c>
    </row>
    <row r="2115" spans="2:16" ht="15.75" customHeight="1" x14ac:dyDescent="0.3">
      <c r="B2115" s="12" t="s">
        <v>885</v>
      </c>
      <c r="C2115" s="27">
        <v>1997</v>
      </c>
      <c r="D2115" s="13" t="s">
        <v>8319</v>
      </c>
      <c r="E2115" s="27">
        <v>22</v>
      </c>
      <c r="F2115" s="27">
        <v>0</v>
      </c>
      <c r="G2115" s="43">
        <v>34979.86</v>
      </c>
      <c r="H2115" s="27" t="s">
        <v>8310</v>
      </c>
      <c r="I2115" s="27" t="s">
        <v>8310</v>
      </c>
      <c r="J2115" s="27" t="s">
        <v>8321</v>
      </c>
      <c r="K2115" s="13" t="str">
        <f t="shared" ref="K2115:K2178" si="198">IF(D2115="?", "Sep",D2115)</f>
        <v>Aug</v>
      </c>
      <c r="L2115" s="27">
        <f t="shared" ref="L2115:L2178" si="199">IF(C2115="?","1983",C2115)</f>
        <v>1997</v>
      </c>
      <c r="M2115" s="27" t="str">
        <f t="shared" ref="M2115:M2178" si="200">IF(H2115="?", "tier - 2",H2115)</f>
        <v>tier - 2</v>
      </c>
      <c r="N2115" s="27" t="str">
        <f t="shared" ref="N2115:N2178" si="201">IF(I2115="?", "tier - 2", I2115)</f>
        <v>tier - 2</v>
      </c>
      <c r="O2115" s="44" t="str">
        <f t="shared" ref="O2115:O2178" si="202">CONCATENATE(E2115&amp;"-"&amp;K2115&amp;"-"&amp;L2115)</f>
        <v>22-Aug-1997</v>
      </c>
      <c r="P2115" s="29">
        <f t="shared" ref="P2115:P2178" si="203">2023-L2115</f>
        <v>26</v>
      </c>
    </row>
    <row r="2116" spans="2:16" ht="15.75" customHeight="1" x14ac:dyDescent="0.3">
      <c r="B2116" s="12" t="s">
        <v>882</v>
      </c>
      <c r="C2116" s="27">
        <v>1982</v>
      </c>
      <c r="D2116" s="13" t="s">
        <v>8309</v>
      </c>
      <c r="E2116" s="27">
        <v>5</v>
      </c>
      <c r="F2116" s="27">
        <v>3</v>
      </c>
      <c r="G2116" s="43">
        <v>35000.730000000003</v>
      </c>
      <c r="H2116" s="27" t="s">
        <v>8310</v>
      </c>
      <c r="I2116" s="27" t="s">
        <v>8311</v>
      </c>
      <c r="J2116" s="27" t="s">
        <v>8321</v>
      </c>
      <c r="K2116" s="13" t="str">
        <f t="shared" si="198"/>
        <v>Jul</v>
      </c>
      <c r="L2116" s="27">
        <f t="shared" si="199"/>
        <v>1982</v>
      </c>
      <c r="M2116" s="27" t="str">
        <f t="shared" si="200"/>
        <v>tier - 2</v>
      </c>
      <c r="N2116" s="27" t="str">
        <f t="shared" si="201"/>
        <v>tier - 3</v>
      </c>
      <c r="O2116" s="44" t="str">
        <f t="shared" si="202"/>
        <v>5-Jul-1982</v>
      </c>
      <c r="P2116" s="29">
        <f t="shared" si="203"/>
        <v>41</v>
      </c>
    </row>
    <row r="2117" spans="2:16" ht="15.75" customHeight="1" x14ac:dyDescent="0.3">
      <c r="B2117" s="12" t="s">
        <v>878</v>
      </c>
      <c r="C2117" s="27">
        <v>1975</v>
      </c>
      <c r="D2117" s="13" t="s">
        <v>8319</v>
      </c>
      <c r="E2117" s="27">
        <v>29</v>
      </c>
      <c r="F2117" s="27">
        <v>1</v>
      </c>
      <c r="G2117" s="43">
        <v>35050.620000000003</v>
      </c>
      <c r="H2117" s="27" t="s">
        <v>8310</v>
      </c>
      <c r="I2117" s="27" t="s">
        <v>8314</v>
      </c>
      <c r="J2117" s="27" t="s">
        <v>8321</v>
      </c>
      <c r="K2117" s="13" t="str">
        <f t="shared" si="198"/>
        <v>Aug</v>
      </c>
      <c r="L2117" s="27">
        <f t="shared" si="199"/>
        <v>1975</v>
      </c>
      <c r="M2117" s="27" t="str">
        <f t="shared" si="200"/>
        <v>tier - 2</v>
      </c>
      <c r="N2117" s="27" t="str">
        <f t="shared" si="201"/>
        <v>tier - 1</v>
      </c>
      <c r="O2117" s="44" t="str">
        <f t="shared" si="202"/>
        <v>29-Aug-1975</v>
      </c>
      <c r="P2117" s="29">
        <f t="shared" si="203"/>
        <v>48</v>
      </c>
    </row>
    <row r="2118" spans="2:16" ht="15.75" customHeight="1" x14ac:dyDescent="0.3">
      <c r="B2118" s="12" t="s">
        <v>874</v>
      </c>
      <c r="C2118" s="27">
        <v>1977</v>
      </c>
      <c r="D2118" s="13" t="s">
        <v>8315</v>
      </c>
      <c r="E2118" s="27">
        <v>29</v>
      </c>
      <c r="F2118" s="27">
        <v>0</v>
      </c>
      <c r="G2118" s="43">
        <v>35069.370000000003</v>
      </c>
      <c r="H2118" s="27" t="s">
        <v>8314</v>
      </c>
      <c r="I2118" s="27" t="s">
        <v>8314</v>
      </c>
      <c r="J2118" s="27" t="s">
        <v>8333</v>
      </c>
      <c r="K2118" s="13" t="str">
        <f t="shared" si="198"/>
        <v>Jun</v>
      </c>
      <c r="L2118" s="27">
        <f t="shared" si="199"/>
        <v>1977</v>
      </c>
      <c r="M2118" s="27" t="str">
        <f t="shared" si="200"/>
        <v>tier - 1</v>
      </c>
      <c r="N2118" s="27" t="str">
        <f t="shared" si="201"/>
        <v>tier - 1</v>
      </c>
      <c r="O2118" s="44" t="str">
        <f t="shared" si="202"/>
        <v>29-Jun-1977</v>
      </c>
      <c r="P2118" s="29">
        <f t="shared" si="203"/>
        <v>46</v>
      </c>
    </row>
    <row r="2119" spans="2:16" ht="15.75" customHeight="1" x14ac:dyDescent="0.3">
      <c r="B2119" s="12" t="s">
        <v>870</v>
      </c>
      <c r="C2119" s="27">
        <v>1998</v>
      </c>
      <c r="D2119" s="13" t="s">
        <v>8318</v>
      </c>
      <c r="E2119" s="27">
        <v>22</v>
      </c>
      <c r="F2119" s="27">
        <v>0</v>
      </c>
      <c r="G2119" s="43">
        <v>35147.53</v>
      </c>
      <c r="H2119" s="27" t="s">
        <v>8314</v>
      </c>
      <c r="I2119" s="27" t="s">
        <v>8314</v>
      </c>
      <c r="J2119" s="27" t="s">
        <v>8326</v>
      </c>
      <c r="K2119" s="13" t="str">
        <f t="shared" si="198"/>
        <v>Dec</v>
      </c>
      <c r="L2119" s="27">
        <f t="shared" si="199"/>
        <v>1998</v>
      </c>
      <c r="M2119" s="27" t="str">
        <f t="shared" si="200"/>
        <v>tier - 1</v>
      </c>
      <c r="N2119" s="27" t="str">
        <f t="shared" si="201"/>
        <v>tier - 1</v>
      </c>
      <c r="O2119" s="44" t="str">
        <f t="shared" si="202"/>
        <v>22-Dec-1998</v>
      </c>
      <c r="P2119" s="29">
        <f t="shared" si="203"/>
        <v>25</v>
      </c>
    </row>
    <row r="2120" spans="2:16" ht="15.75" customHeight="1" x14ac:dyDescent="0.3">
      <c r="B2120" s="12" t="s">
        <v>866</v>
      </c>
      <c r="C2120" s="27">
        <v>1967</v>
      </c>
      <c r="D2120" s="13" t="s">
        <v>8318</v>
      </c>
      <c r="E2120" s="27">
        <v>30</v>
      </c>
      <c r="F2120" s="27">
        <v>1</v>
      </c>
      <c r="G2120" s="43">
        <v>35160.129999999997</v>
      </c>
      <c r="H2120" s="27" t="s">
        <v>8310</v>
      </c>
      <c r="I2120" s="27" t="s">
        <v>8310</v>
      </c>
      <c r="J2120" s="27" t="s">
        <v>8321</v>
      </c>
      <c r="K2120" s="13" t="str">
        <f t="shared" si="198"/>
        <v>Dec</v>
      </c>
      <c r="L2120" s="27">
        <f t="shared" si="199"/>
        <v>1967</v>
      </c>
      <c r="M2120" s="27" t="str">
        <f t="shared" si="200"/>
        <v>tier - 2</v>
      </c>
      <c r="N2120" s="27" t="str">
        <f t="shared" si="201"/>
        <v>tier - 2</v>
      </c>
      <c r="O2120" s="44" t="str">
        <f t="shared" si="202"/>
        <v>30-Dec-1967</v>
      </c>
      <c r="P2120" s="29">
        <f t="shared" si="203"/>
        <v>56</v>
      </c>
    </row>
    <row r="2121" spans="2:16" ht="15.75" customHeight="1" x14ac:dyDescent="0.3">
      <c r="B2121" s="12" t="s">
        <v>863</v>
      </c>
      <c r="C2121" s="27">
        <v>1997</v>
      </c>
      <c r="D2121" s="13" t="s">
        <v>8309</v>
      </c>
      <c r="E2121" s="27">
        <v>9</v>
      </c>
      <c r="F2121" s="27">
        <v>0</v>
      </c>
      <c r="G2121" s="43">
        <v>35302.089999999997</v>
      </c>
      <c r="H2121" s="27" t="s">
        <v>8314</v>
      </c>
      <c r="I2121" s="27" t="s">
        <v>8310</v>
      </c>
      <c r="J2121" s="27" t="s">
        <v>8321</v>
      </c>
      <c r="K2121" s="13" t="str">
        <f t="shared" si="198"/>
        <v>Jul</v>
      </c>
      <c r="L2121" s="27">
        <f t="shared" si="199"/>
        <v>1997</v>
      </c>
      <c r="M2121" s="27" t="str">
        <f t="shared" si="200"/>
        <v>tier - 1</v>
      </c>
      <c r="N2121" s="27" t="str">
        <f t="shared" si="201"/>
        <v>tier - 2</v>
      </c>
      <c r="O2121" s="44" t="str">
        <f t="shared" si="202"/>
        <v>9-Jul-1997</v>
      </c>
      <c r="P2121" s="29">
        <f t="shared" si="203"/>
        <v>26</v>
      </c>
    </row>
    <row r="2122" spans="2:16" ht="15.75" customHeight="1" x14ac:dyDescent="0.3">
      <c r="B2122" s="12" t="s">
        <v>859</v>
      </c>
      <c r="C2122" s="27">
        <v>1988</v>
      </c>
      <c r="D2122" s="13" t="s">
        <v>8316</v>
      </c>
      <c r="E2122" s="27">
        <v>19</v>
      </c>
      <c r="F2122" s="27">
        <v>3</v>
      </c>
      <c r="G2122" s="43">
        <v>35315.96</v>
      </c>
      <c r="H2122" s="27" t="s">
        <v>8310</v>
      </c>
      <c r="I2122" s="27" t="s">
        <v>8314</v>
      </c>
      <c r="J2122" s="27" t="s">
        <v>8321</v>
      </c>
      <c r="K2122" s="13" t="str">
        <f t="shared" si="198"/>
        <v>Sep</v>
      </c>
      <c r="L2122" s="27">
        <f t="shared" si="199"/>
        <v>1988</v>
      </c>
      <c r="M2122" s="27" t="str">
        <f t="shared" si="200"/>
        <v>tier - 2</v>
      </c>
      <c r="N2122" s="27" t="str">
        <f t="shared" si="201"/>
        <v>tier - 1</v>
      </c>
      <c r="O2122" s="44" t="str">
        <f t="shared" si="202"/>
        <v>19-Sep-1988</v>
      </c>
      <c r="P2122" s="29">
        <f t="shared" si="203"/>
        <v>35</v>
      </c>
    </row>
    <row r="2123" spans="2:16" ht="15.75" customHeight="1" x14ac:dyDescent="0.3">
      <c r="B2123" s="12" t="s">
        <v>856</v>
      </c>
      <c r="C2123" s="27">
        <v>1971</v>
      </c>
      <c r="D2123" s="13" t="s">
        <v>8316</v>
      </c>
      <c r="E2123" s="27">
        <v>22</v>
      </c>
      <c r="F2123" s="27">
        <v>0</v>
      </c>
      <c r="G2123" s="43">
        <v>35345.730000000003</v>
      </c>
      <c r="H2123" s="27" t="s">
        <v>8310</v>
      </c>
      <c r="I2123" s="27" t="s">
        <v>8311</v>
      </c>
      <c r="J2123" s="27" t="s">
        <v>8321</v>
      </c>
      <c r="K2123" s="13" t="str">
        <f t="shared" si="198"/>
        <v>Sep</v>
      </c>
      <c r="L2123" s="27">
        <f t="shared" si="199"/>
        <v>1971</v>
      </c>
      <c r="M2123" s="27" t="str">
        <f t="shared" si="200"/>
        <v>tier - 2</v>
      </c>
      <c r="N2123" s="27" t="str">
        <f t="shared" si="201"/>
        <v>tier - 3</v>
      </c>
      <c r="O2123" s="44" t="str">
        <f t="shared" si="202"/>
        <v>22-Sep-1971</v>
      </c>
      <c r="P2123" s="29">
        <f t="shared" si="203"/>
        <v>52</v>
      </c>
    </row>
    <row r="2124" spans="2:16" ht="15.75" customHeight="1" x14ac:dyDescent="0.3">
      <c r="B2124" s="12" t="s">
        <v>853</v>
      </c>
      <c r="C2124" s="27">
        <v>1988</v>
      </c>
      <c r="D2124" s="13" t="s">
        <v>8313</v>
      </c>
      <c r="E2124" s="27">
        <v>20</v>
      </c>
      <c r="F2124" s="27">
        <v>0</v>
      </c>
      <c r="G2124" s="43">
        <v>35491.64</v>
      </c>
      <c r="H2124" s="27" t="s">
        <v>8314</v>
      </c>
      <c r="I2124" s="27" t="s">
        <v>8310</v>
      </c>
      <c r="J2124" s="27" t="s">
        <v>8321</v>
      </c>
      <c r="K2124" s="13" t="str">
        <f t="shared" si="198"/>
        <v>Nov</v>
      </c>
      <c r="L2124" s="27">
        <f t="shared" si="199"/>
        <v>1988</v>
      </c>
      <c r="M2124" s="27" t="str">
        <f t="shared" si="200"/>
        <v>tier - 1</v>
      </c>
      <c r="N2124" s="27" t="str">
        <f t="shared" si="201"/>
        <v>tier - 2</v>
      </c>
      <c r="O2124" s="44" t="str">
        <f t="shared" si="202"/>
        <v>20-Nov-1988</v>
      </c>
      <c r="P2124" s="29">
        <f t="shared" si="203"/>
        <v>35</v>
      </c>
    </row>
    <row r="2125" spans="2:16" ht="15.75" customHeight="1" x14ac:dyDescent="0.3">
      <c r="B2125" s="12" t="s">
        <v>849</v>
      </c>
      <c r="C2125" s="27">
        <v>1973</v>
      </c>
      <c r="D2125" s="13" t="s">
        <v>8318</v>
      </c>
      <c r="E2125" s="27">
        <v>16</v>
      </c>
      <c r="F2125" s="27">
        <v>0</v>
      </c>
      <c r="G2125" s="43">
        <v>35517.19</v>
      </c>
      <c r="H2125" s="27" t="s">
        <v>8310</v>
      </c>
      <c r="I2125" s="27" t="s">
        <v>8310</v>
      </c>
      <c r="J2125" s="27" t="s">
        <v>8321</v>
      </c>
      <c r="K2125" s="13" t="str">
        <f t="shared" si="198"/>
        <v>Dec</v>
      </c>
      <c r="L2125" s="27">
        <f t="shared" si="199"/>
        <v>1973</v>
      </c>
      <c r="M2125" s="27" t="str">
        <f t="shared" si="200"/>
        <v>tier - 2</v>
      </c>
      <c r="N2125" s="27" t="str">
        <f t="shared" si="201"/>
        <v>tier - 2</v>
      </c>
      <c r="O2125" s="44" t="str">
        <f t="shared" si="202"/>
        <v>16-Dec-1973</v>
      </c>
      <c r="P2125" s="29">
        <f t="shared" si="203"/>
        <v>50</v>
      </c>
    </row>
    <row r="2126" spans="2:16" ht="15.75" customHeight="1" x14ac:dyDescent="0.3">
      <c r="B2126" s="12" t="s">
        <v>846</v>
      </c>
      <c r="C2126" s="27">
        <v>1992</v>
      </c>
      <c r="D2126" s="13" t="s">
        <v>8316</v>
      </c>
      <c r="E2126" s="27">
        <v>13</v>
      </c>
      <c r="F2126" s="27">
        <v>0</v>
      </c>
      <c r="G2126" s="43">
        <v>35547.47</v>
      </c>
      <c r="H2126" s="27" t="s">
        <v>8310</v>
      </c>
      <c r="I2126" s="27" t="s">
        <v>8311</v>
      </c>
      <c r="J2126" s="27" t="s">
        <v>8321</v>
      </c>
      <c r="K2126" s="13" t="str">
        <f t="shared" si="198"/>
        <v>Sep</v>
      </c>
      <c r="L2126" s="27">
        <f t="shared" si="199"/>
        <v>1992</v>
      </c>
      <c r="M2126" s="27" t="str">
        <f t="shared" si="200"/>
        <v>tier - 2</v>
      </c>
      <c r="N2126" s="27" t="str">
        <f t="shared" si="201"/>
        <v>tier - 3</v>
      </c>
      <c r="O2126" s="44" t="str">
        <f t="shared" si="202"/>
        <v>13-Sep-1992</v>
      </c>
      <c r="P2126" s="29">
        <f t="shared" si="203"/>
        <v>31</v>
      </c>
    </row>
    <row r="2127" spans="2:16" ht="15.75" customHeight="1" x14ac:dyDescent="0.3">
      <c r="B2127" s="12" t="s">
        <v>843</v>
      </c>
      <c r="C2127" s="27">
        <v>1973</v>
      </c>
      <c r="D2127" s="13" t="s">
        <v>8320</v>
      </c>
      <c r="E2127" s="27">
        <v>27</v>
      </c>
      <c r="F2127" s="27">
        <v>0</v>
      </c>
      <c r="G2127" s="43">
        <v>35547.72</v>
      </c>
      <c r="H2127" s="27" t="s">
        <v>8314</v>
      </c>
      <c r="I2127" s="27" t="s">
        <v>8314</v>
      </c>
      <c r="J2127" s="27" t="s">
        <v>8321</v>
      </c>
      <c r="K2127" s="13" t="str">
        <f t="shared" si="198"/>
        <v>Oct</v>
      </c>
      <c r="L2127" s="27">
        <f t="shared" si="199"/>
        <v>1973</v>
      </c>
      <c r="M2127" s="27" t="str">
        <f t="shared" si="200"/>
        <v>tier - 1</v>
      </c>
      <c r="N2127" s="27" t="str">
        <f t="shared" si="201"/>
        <v>tier - 1</v>
      </c>
      <c r="O2127" s="44" t="str">
        <f t="shared" si="202"/>
        <v>27-Oct-1973</v>
      </c>
      <c r="P2127" s="29">
        <f t="shared" si="203"/>
        <v>50</v>
      </c>
    </row>
    <row r="2128" spans="2:16" ht="15.75" customHeight="1" x14ac:dyDescent="0.3">
      <c r="B2128" s="12" t="s">
        <v>839</v>
      </c>
      <c r="C2128" s="27">
        <v>1964</v>
      </c>
      <c r="D2128" s="13" t="s">
        <v>8319</v>
      </c>
      <c r="E2128" s="27">
        <v>29</v>
      </c>
      <c r="F2128" s="27">
        <v>0</v>
      </c>
      <c r="G2128" s="43">
        <v>35573.26</v>
      </c>
      <c r="H2128" s="27" t="s">
        <v>8310</v>
      </c>
      <c r="I2128" s="27" t="s">
        <v>8314</v>
      </c>
      <c r="J2128" s="27" t="s">
        <v>8321</v>
      </c>
      <c r="K2128" s="13" t="str">
        <f t="shared" si="198"/>
        <v>Aug</v>
      </c>
      <c r="L2128" s="27">
        <f t="shared" si="199"/>
        <v>1964</v>
      </c>
      <c r="M2128" s="27" t="str">
        <f t="shared" si="200"/>
        <v>tier - 2</v>
      </c>
      <c r="N2128" s="27" t="str">
        <f t="shared" si="201"/>
        <v>tier - 1</v>
      </c>
      <c r="O2128" s="44" t="str">
        <f t="shared" si="202"/>
        <v>29-Aug-1964</v>
      </c>
      <c r="P2128" s="29">
        <f t="shared" si="203"/>
        <v>59</v>
      </c>
    </row>
    <row r="2129" spans="2:16" ht="15.75" customHeight="1" x14ac:dyDescent="0.3">
      <c r="B2129" s="12" t="s">
        <v>835</v>
      </c>
      <c r="C2129" s="27">
        <v>1971</v>
      </c>
      <c r="D2129" s="13" t="s">
        <v>8319</v>
      </c>
      <c r="E2129" s="27">
        <v>10</v>
      </c>
      <c r="F2129" s="27">
        <v>0</v>
      </c>
      <c r="G2129" s="43">
        <v>35583.17</v>
      </c>
      <c r="H2129" s="27" t="s">
        <v>8314</v>
      </c>
      <c r="I2129" s="27" t="s">
        <v>8311</v>
      </c>
      <c r="J2129" s="27" t="s">
        <v>8321</v>
      </c>
      <c r="K2129" s="13" t="str">
        <f t="shared" si="198"/>
        <v>Aug</v>
      </c>
      <c r="L2129" s="27">
        <f t="shared" si="199"/>
        <v>1971</v>
      </c>
      <c r="M2129" s="27" t="str">
        <f t="shared" si="200"/>
        <v>tier - 1</v>
      </c>
      <c r="N2129" s="27" t="str">
        <f t="shared" si="201"/>
        <v>tier - 3</v>
      </c>
      <c r="O2129" s="44" t="str">
        <f t="shared" si="202"/>
        <v>10-Aug-1971</v>
      </c>
      <c r="P2129" s="29">
        <f t="shared" si="203"/>
        <v>52</v>
      </c>
    </row>
    <row r="2130" spans="2:16" ht="15.75" customHeight="1" x14ac:dyDescent="0.3">
      <c r="B2130" s="12" t="s">
        <v>831</v>
      </c>
      <c r="C2130" s="27">
        <v>2000</v>
      </c>
      <c r="D2130" s="13" t="s">
        <v>8313</v>
      </c>
      <c r="E2130" s="27">
        <v>19</v>
      </c>
      <c r="F2130" s="27">
        <v>0</v>
      </c>
      <c r="G2130" s="43">
        <v>35585.58</v>
      </c>
      <c r="H2130" s="27" t="s">
        <v>8310</v>
      </c>
      <c r="I2130" s="27" t="s">
        <v>8311</v>
      </c>
      <c r="J2130" s="27" t="s">
        <v>8321</v>
      </c>
      <c r="K2130" s="13" t="str">
        <f t="shared" si="198"/>
        <v>Nov</v>
      </c>
      <c r="L2130" s="27">
        <f t="shared" si="199"/>
        <v>2000</v>
      </c>
      <c r="M2130" s="27" t="str">
        <f t="shared" si="200"/>
        <v>tier - 2</v>
      </c>
      <c r="N2130" s="27" t="str">
        <f t="shared" si="201"/>
        <v>tier - 3</v>
      </c>
      <c r="O2130" s="44" t="str">
        <f t="shared" si="202"/>
        <v>19-Nov-2000</v>
      </c>
      <c r="P2130" s="29">
        <f t="shared" si="203"/>
        <v>23</v>
      </c>
    </row>
    <row r="2131" spans="2:16" ht="15.75" customHeight="1" x14ac:dyDescent="0.3">
      <c r="B2131" s="12" t="s">
        <v>827</v>
      </c>
      <c r="C2131" s="27">
        <v>2000</v>
      </c>
      <c r="D2131" s="13" t="s">
        <v>8318</v>
      </c>
      <c r="E2131" s="27">
        <v>17</v>
      </c>
      <c r="F2131" s="27">
        <v>3</v>
      </c>
      <c r="G2131" s="43">
        <v>35595.589999999997</v>
      </c>
      <c r="H2131" s="27" t="s">
        <v>8310</v>
      </c>
      <c r="I2131" s="27" t="s">
        <v>8311</v>
      </c>
      <c r="J2131" s="27" t="s">
        <v>8312</v>
      </c>
      <c r="K2131" s="13" t="str">
        <f t="shared" si="198"/>
        <v>Dec</v>
      </c>
      <c r="L2131" s="27">
        <f t="shared" si="199"/>
        <v>2000</v>
      </c>
      <c r="M2131" s="27" t="str">
        <f t="shared" si="200"/>
        <v>tier - 2</v>
      </c>
      <c r="N2131" s="27" t="str">
        <f t="shared" si="201"/>
        <v>tier - 3</v>
      </c>
      <c r="O2131" s="44" t="str">
        <f t="shared" si="202"/>
        <v>17-Dec-2000</v>
      </c>
      <c r="P2131" s="29">
        <f t="shared" si="203"/>
        <v>23</v>
      </c>
    </row>
    <row r="2132" spans="2:16" ht="15.75" customHeight="1" x14ac:dyDescent="0.3">
      <c r="B2132" s="12" t="s">
        <v>823</v>
      </c>
      <c r="C2132" s="27">
        <v>1978</v>
      </c>
      <c r="D2132" s="13" t="s">
        <v>8318</v>
      </c>
      <c r="E2132" s="27">
        <v>19</v>
      </c>
      <c r="F2132" s="27">
        <v>2</v>
      </c>
      <c r="G2132" s="43">
        <v>35701.9</v>
      </c>
      <c r="H2132" s="27" t="s">
        <v>8310</v>
      </c>
      <c r="I2132" s="27" t="s">
        <v>8314</v>
      </c>
      <c r="J2132" s="27" t="s">
        <v>8321</v>
      </c>
      <c r="K2132" s="13" t="str">
        <f t="shared" si="198"/>
        <v>Dec</v>
      </c>
      <c r="L2132" s="27">
        <f t="shared" si="199"/>
        <v>1978</v>
      </c>
      <c r="M2132" s="27" t="str">
        <f t="shared" si="200"/>
        <v>tier - 2</v>
      </c>
      <c r="N2132" s="27" t="str">
        <f t="shared" si="201"/>
        <v>tier - 1</v>
      </c>
      <c r="O2132" s="44" t="str">
        <f t="shared" si="202"/>
        <v>19-Dec-1978</v>
      </c>
      <c r="P2132" s="29">
        <f t="shared" si="203"/>
        <v>45</v>
      </c>
    </row>
    <row r="2133" spans="2:16" ht="15.75" customHeight="1" x14ac:dyDescent="0.3">
      <c r="B2133" s="12" t="s">
        <v>819</v>
      </c>
      <c r="C2133" s="27">
        <v>1974</v>
      </c>
      <c r="D2133" s="13" t="s">
        <v>8309</v>
      </c>
      <c r="E2133" s="27">
        <v>15</v>
      </c>
      <c r="F2133" s="27">
        <v>0</v>
      </c>
      <c r="G2133" s="43">
        <v>35711.39</v>
      </c>
      <c r="H2133" s="27" t="s">
        <v>8310</v>
      </c>
      <c r="I2133" s="27" t="s">
        <v>8311</v>
      </c>
      <c r="J2133" s="27" t="s">
        <v>8317</v>
      </c>
      <c r="K2133" s="13" t="str">
        <f t="shared" si="198"/>
        <v>Jul</v>
      </c>
      <c r="L2133" s="27">
        <f t="shared" si="199"/>
        <v>1974</v>
      </c>
      <c r="M2133" s="27" t="str">
        <f t="shared" si="200"/>
        <v>tier - 2</v>
      </c>
      <c r="N2133" s="27" t="str">
        <f t="shared" si="201"/>
        <v>tier - 3</v>
      </c>
      <c r="O2133" s="44" t="str">
        <f t="shared" si="202"/>
        <v>15-Jul-1974</v>
      </c>
      <c r="P2133" s="29">
        <f t="shared" si="203"/>
        <v>49</v>
      </c>
    </row>
    <row r="2134" spans="2:16" ht="15.75" customHeight="1" x14ac:dyDescent="0.3">
      <c r="B2134" s="12" t="s">
        <v>815</v>
      </c>
      <c r="C2134" s="27">
        <v>1976</v>
      </c>
      <c r="D2134" s="13" t="s">
        <v>8320</v>
      </c>
      <c r="E2134" s="27">
        <v>4</v>
      </c>
      <c r="F2134" s="27">
        <v>2</v>
      </c>
      <c r="G2134" s="43">
        <v>35733.96</v>
      </c>
      <c r="H2134" s="27" t="s">
        <v>8310</v>
      </c>
      <c r="I2134" s="27" t="s">
        <v>8310</v>
      </c>
      <c r="J2134" s="27" t="s">
        <v>8321</v>
      </c>
      <c r="K2134" s="13" t="str">
        <f t="shared" si="198"/>
        <v>Oct</v>
      </c>
      <c r="L2134" s="27">
        <f t="shared" si="199"/>
        <v>1976</v>
      </c>
      <c r="M2134" s="27" t="str">
        <f t="shared" si="200"/>
        <v>tier - 2</v>
      </c>
      <c r="N2134" s="27" t="str">
        <f t="shared" si="201"/>
        <v>tier - 2</v>
      </c>
      <c r="O2134" s="44" t="str">
        <f t="shared" si="202"/>
        <v>4-Oct-1976</v>
      </c>
      <c r="P2134" s="29">
        <f t="shared" si="203"/>
        <v>47</v>
      </c>
    </row>
    <row r="2135" spans="2:16" ht="15.75" customHeight="1" x14ac:dyDescent="0.3">
      <c r="B2135" s="12" t="s">
        <v>811</v>
      </c>
      <c r="C2135" s="27">
        <v>1992</v>
      </c>
      <c r="D2135" s="13" t="s">
        <v>8315</v>
      </c>
      <c r="E2135" s="27">
        <v>18</v>
      </c>
      <c r="F2135" s="27">
        <v>0</v>
      </c>
      <c r="G2135" s="43">
        <v>35883.269999999997</v>
      </c>
      <c r="H2135" s="27" t="s">
        <v>8310</v>
      </c>
      <c r="I2135" s="27" t="s">
        <v>8314</v>
      </c>
      <c r="J2135" s="27" t="s">
        <v>8321</v>
      </c>
      <c r="K2135" s="13" t="str">
        <f t="shared" si="198"/>
        <v>Jun</v>
      </c>
      <c r="L2135" s="27">
        <f t="shared" si="199"/>
        <v>1992</v>
      </c>
      <c r="M2135" s="27" t="str">
        <f t="shared" si="200"/>
        <v>tier - 2</v>
      </c>
      <c r="N2135" s="27" t="str">
        <f t="shared" si="201"/>
        <v>tier - 1</v>
      </c>
      <c r="O2135" s="44" t="str">
        <f t="shared" si="202"/>
        <v>18-Jun-1992</v>
      </c>
      <c r="P2135" s="29">
        <f t="shared" si="203"/>
        <v>31</v>
      </c>
    </row>
    <row r="2136" spans="2:16" ht="15.75" customHeight="1" x14ac:dyDescent="0.3">
      <c r="B2136" s="12" t="s">
        <v>807</v>
      </c>
      <c r="C2136" s="27">
        <v>1981</v>
      </c>
      <c r="D2136" s="13" t="s">
        <v>8313</v>
      </c>
      <c r="E2136" s="27">
        <v>22</v>
      </c>
      <c r="F2136" s="27">
        <v>1</v>
      </c>
      <c r="G2136" s="43">
        <v>35952.65</v>
      </c>
      <c r="H2136" s="27" t="s">
        <v>8314</v>
      </c>
      <c r="I2136" s="27" t="s">
        <v>8311</v>
      </c>
      <c r="J2136" s="27" t="s">
        <v>8321</v>
      </c>
      <c r="K2136" s="13" t="str">
        <f t="shared" si="198"/>
        <v>Nov</v>
      </c>
      <c r="L2136" s="27">
        <f t="shared" si="199"/>
        <v>1981</v>
      </c>
      <c r="M2136" s="27" t="str">
        <f t="shared" si="200"/>
        <v>tier - 1</v>
      </c>
      <c r="N2136" s="27" t="str">
        <f t="shared" si="201"/>
        <v>tier - 3</v>
      </c>
      <c r="O2136" s="44" t="str">
        <f t="shared" si="202"/>
        <v>22-Nov-1981</v>
      </c>
      <c r="P2136" s="29">
        <f t="shared" si="203"/>
        <v>42</v>
      </c>
    </row>
    <row r="2137" spans="2:16" ht="15.75" customHeight="1" x14ac:dyDescent="0.3">
      <c r="B2137" s="12" t="s">
        <v>804</v>
      </c>
      <c r="C2137" s="27">
        <v>1999</v>
      </c>
      <c r="D2137" s="13" t="s">
        <v>8316</v>
      </c>
      <c r="E2137" s="27">
        <v>4</v>
      </c>
      <c r="F2137" s="27">
        <v>2</v>
      </c>
      <c r="G2137" s="43">
        <v>36021.01</v>
      </c>
      <c r="H2137" s="27" t="s">
        <v>8310</v>
      </c>
      <c r="I2137" s="27" t="s">
        <v>8311</v>
      </c>
      <c r="J2137" s="27" t="s">
        <v>8312</v>
      </c>
      <c r="K2137" s="13" t="str">
        <f t="shared" si="198"/>
        <v>Sep</v>
      </c>
      <c r="L2137" s="27">
        <f t="shared" si="199"/>
        <v>1999</v>
      </c>
      <c r="M2137" s="27" t="str">
        <f t="shared" si="200"/>
        <v>tier - 2</v>
      </c>
      <c r="N2137" s="27" t="str">
        <f t="shared" si="201"/>
        <v>tier - 3</v>
      </c>
      <c r="O2137" s="44" t="str">
        <f t="shared" si="202"/>
        <v>4-Sep-1999</v>
      </c>
      <c r="P2137" s="29">
        <f t="shared" si="203"/>
        <v>24</v>
      </c>
    </row>
    <row r="2138" spans="2:16" ht="15.75" customHeight="1" x14ac:dyDescent="0.3">
      <c r="B2138" s="12" t="s">
        <v>800</v>
      </c>
      <c r="C2138" s="27">
        <v>1963</v>
      </c>
      <c r="D2138" s="13" t="s">
        <v>8309</v>
      </c>
      <c r="E2138" s="27">
        <v>22</v>
      </c>
      <c r="F2138" s="27">
        <v>0</v>
      </c>
      <c r="G2138" s="43">
        <v>36074.339999999997</v>
      </c>
      <c r="H2138" s="27" t="s">
        <v>8310</v>
      </c>
      <c r="I2138" s="27" t="s">
        <v>8314</v>
      </c>
      <c r="J2138" s="27" t="s">
        <v>8321</v>
      </c>
      <c r="K2138" s="13" t="str">
        <f t="shared" si="198"/>
        <v>Jul</v>
      </c>
      <c r="L2138" s="27">
        <f t="shared" si="199"/>
        <v>1963</v>
      </c>
      <c r="M2138" s="27" t="str">
        <f t="shared" si="200"/>
        <v>tier - 2</v>
      </c>
      <c r="N2138" s="27" t="str">
        <f t="shared" si="201"/>
        <v>tier - 1</v>
      </c>
      <c r="O2138" s="44" t="str">
        <f t="shared" si="202"/>
        <v>22-Jul-1963</v>
      </c>
      <c r="P2138" s="29">
        <f t="shared" si="203"/>
        <v>60</v>
      </c>
    </row>
    <row r="2139" spans="2:16" ht="15.75" customHeight="1" x14ac:dyDescent="0.3">
      <c r="B2139" s="12" t="s">
        <v>796</v>
      </c>
      <c r="C2139" s="27">
        <v>1996</v>
      </c>
      <c r="D2139" s="13" t="s">
        <v>8319</v>
      </c>
      <c r="E2139" s="27">
        <v>20</v>
      </c>
      <c r="F2139" s="27">
        <v>2</v>
      </c>
      <c r="G2139" s="43">
        <v>36085.22</v>
      </c>
      <c r="H2139" s="27" t="s">
        <v>8314</v>
      </c>
      <c r="I2139" s="27" t="s">
        <v>8314</v>
      </c>
      <c r="J2139" s="27" t="s">
        <v>8321</v>
      </c>
      <c r="K2139" s="13" t="str">
        <f t="shared" si="198"/>
        <v>Aug</v>
      </c>
      <c r="L2139" s="27">
        <f t="shared" si="199"/>
        <v>1996</v>
      </c>
      <c r="M2139" s="27" t="str">
        <f t="shared" si="200"/>
        <v>tier - 1</v>
      </c>
      <c r="N2139" s="27" t="str">
        <f t="shared" si="201"/>
        <v>tier - 1</v>
      </c>
      <c r="O2139" s="44" t="str">
        <f t="shared" si="202"/>
        <v>20-Aug-1996</v>
      </c>
      <c r="P2139" s="29">
        <f t="shared" si="203"/>
        <v>27</v>
      </c>
    </row>
    <row r="2140" spans="2:16" ht="15.75" customHeight="1" x14ac:dyDescent="0.3">
      <c r="B2140" s="12" t="s">
        <v>792</v>
      </c>
      <c r="C2140" s="27">
        <v>1979</v>
      </c>
      <c r="D2140" s="13" t="s">
        <v>8313</v>
      </c>
      <c r="E2140" s="27">
        <v>4</v>
      </c>
      <c r="F2140" s="27">
        <v>2</v>
      </c>
      <c r="G2140" s="43">
        <v>36090.49</v>
      </c>
      <c r="H2140" s="27" t="s">
        <v>8310</v>
      </c>
      <c r="I2140" s="27" t="s">
        <v>8310</v>
      </c>
      <c r="J2140" s="27" t="s">
        <v>8321</v>
      </c>
      <c r="K2140" s="13" t="str">
        <f t="shared" si="198"/>
        <v>Nov</v>
      </c>
      <c r="L2140" s="27">
        <f t="shared" si="199"/>
        <v>1979</v>
      </c>
      <c r="M2140" s="27" t="str">
        <f t="shared" si="200"/>
        <v>tier - 2</v>
      </c>
      <c r="N2140" s="27" t="str">
        <f t="shared" si="201"/>
        <v>tier - 2</v>
      </c>
      <c r="O2140" s="44" t="str">
        <f t="shared" si="202"/>
        <v>4-Nov-1979</v>
      </c>
      <c r="P2140" s="29">
        <f t="shared" si="203"/>
        <v>44</v>
      </c>
    </row>
    <row r="2141" spans="2:16" ht="15.75" customHeight="1" x14ac:dyDescent="0.3">
      <c r="B2141" s="12" t="s">
        <v>789</v>
      </c>
      <c r="C2141" s="27">
        <v>1997</v>
      </c>
      <c r="D2141" s="13" t="s">
        <v>8315</v>
      </c>
      <c r="E2141" s="27">
        <v>12</v>
      </c>
      <c r="F2141" s="27">
        <v>2</v>
      </c>
      <c r="G2141" s="43">
        <v>36124.57</v>
      </c>
      <c r="H2141" s="27" t="s">
        <v>8314</v>
      </c>
      <c r="I2141" s="27" t="s">
        <v>8311</v>
      </c>
      <c r="J2141" s="27" t="s">
        <v>8312</v>
      </c>
      <c r="K2141" s="13" t="str">
        <f t="shared" si="198"/>
        <v>Jun</v>
      </c>
      <c r="L2141" s="27">
        <f t="shared" si="199"/>
        <v>1997</v>
      </c>
      <c r="M2141" s="27" t="str">
        <f t="shared" si="200"/>
        <v>tier - 1</v>
      </c>
      <c r="N2141" s="27" t="str">
        <f t="shared" si="201"/>
        <v>tier - 3</v>
      </c>
      <c r="O2141" s="44" t="str">
        <f t="shared" si="202"/>
        <v>12-Jun-1997</v>
      </c>
      <c r="P2141" s="29">
        <f t="shared" si="203"/>
        <v>26</v>
      </c>
    </row>
    <row r="2142" spans="2:16" ht="15.75" customHeight="1" x14ac:dyDescent="0.3">
      <c r="B2142" s="12" t="s">
        <v>785</v>
      </c>
      <c r="C2142" s="27">
        <v>2004</v>
      </c>
      <c r="D2142" s="13" t="s">
        <v>8319</v>
      </c>
      <c r="E2142" s="27">
        <v>30</v>
      </c>
      <c r="F2142" s="27">
        <v>0</v>
      </c>
      <c r="G2142" s="43">
        <v>36149.480000000003</v>
      </c>
      <c r="H2142" s="27" t="s">
        <v>8310</v>
      </c>
      <c r="I2142" s="27" t="s">
        <v>8310</v>
      </c>
      <c r="J2142" s="27" t="s">
        <v>8312</v>
      </c>
      <c r="K2142" s="13" t="str">
        <f t="shared" si="198"/>
        <v>Aug</v>
      </c>
      <c r="L2142" s="27">
        <f t="shared" si="199"/>
        <v>2004</v>
      </c>
      <c r="M2142" s="27" t="str">
        <f t="shared" si="200"/>
        <v>tier - 2</v>
      </c>
      <c r="N2142" s="27" t="str">
        <f t="shared" si="201"/>
        <v>tier - 2</v>
      </c>
      <c r="O2142" s="44" t="str">
        <f t="shared" si="202"/>
        <v>30-Aug-2004</v>
      </c>
      <c r="P2142" s="29">
        <f t="shared" si="203"/>
        <v>19</v>
      </c>
    </row>
    <row r="2143" spans="2:16" ht="15.75" customHeight="1" x14ac:dyDescent="0.3">
      <c r="B2143" s="12" t="s">
        <v>782</v>
      </c>
      <c r="C2143" s="27">
        <v>1974</v>
      </c>
      <c r="D2143" s="13" t="s">
        <v>8318</v>
      </c>
      <c r="E2143" s="27">
        <v>6</v>
      </c>
      <c r="F2143" s="27">
        <v>0</v>
      </c>
      <c r="G2143" s="43">
        <v>36182.870000000003</v>
      </c>
      <c r="H2143" s="27" t="s">
        <v>8310</v>
      </c>
      <c r="I2143" s="27" t="s">
        <v>8311</v>
      </c>
      <c r="J2143" s="27" t="s">
        <v>8317</v>
      </c>
      <c r="K2143" s="13" t="str">
        <f t="shared" si="198"/>
        <v>Dec</v>
      </c>
      <c r="L2143" s="27">
        <f t="shared" si="199"/>
        <v>1974</v>
      </c>
      <c r="M2143" s="27" t="str">
        <f t="shared" si="200"/>
        <v>tier - 2</v>
      </c>
      <c r="N2143" s="27" t="str">
        <f t="shared" si="201"/>
        <v>tier - 3</v>
      </c>
      <c r="O2143" s="44" t="str">
        <f t="shared" si="202"/>
        <v>6-Dec-1974</v>
      </c>
      <c r="P2143" s="29">
        <f t="shared" si="203"/>
        <v>49</v>
      </c>
    </row>
    <row r="2144" spans="2:16" ht="15.75" customHeight="1" x14ac:dyDescent="0.3">
      <c r="B2144" s="12" t="s">
        <v>778</v>
      </c>
      <c r="C2144" s="27">
        <v>1999</v>
      </c>
      <c r="D2144" s="13" t="s">
        <v>8320</v>
      </c>
      <c r="E2144" s="27">
        <v>1</v>
      </c>
      <c r="F2144" s="27">
        <v>3</v>
      </c>
      <c r="G2144" s="43">
        <v>36189.1</v>
      </c>
      <c r="H2144" s="27" t="s">
        <v>8314</v>
      </c>
      <c r="I2144" s="27" t="s">
        <v>8311</v>
      </c>
      <c r="J2144" s="27" t="s">
        <v>8326</v>
      </c>
      <c r="K2144" s="13" t="str">
        <f t="shared" si="198"/>
        <v>Oct</v>
      </c>
      <c r="L2144" s="27">
        <f t="shared" si="199"/>
        <v>1999</v>
      </c>
      <c r="M2144" s="27" t="str">
        <f t="shared" si="200"/>
        <v>tier - 1</v>
      </c>
      <c r="N2144" s="27" t="str">
        <f t="shared" si="201"/>
        <v>tier - 3</v>
      </c>
      <c r="O2144" s="44" t="str">
        <f t="shared" si="202"/>
        <v>1-Oct-1999</v>
      </c>
      <c r="P2144" s="29">
        <f t="shared" si="203"/>
        <v>24</v>
      </c>
    </row>
    <row r="2145" spans="2:16" ht="15.75" customHeight="1" x14ac:dyDescent="0.3">
      <c r="B2145" s="12" t="s">
        <v>774</v>
      </c>
      <c r="C2145" s="27">
        <v>1993</v>
      </c>
      <c r="D2145" s="13" t="s">
        <v>8318</v>
      </c>
      <c r="E2145" s="27">
        <v>28</v>
      </c>
      <c r="F2145" s="27">
        <v>0</v>
      </c>
      <c r="G2145" s="43">
        <v>36197.699999999997</v>
      </c>
      <c r="H2145" s="27" t="s">
        <v>8314</v>
      </c>
      <c r="I2145" s="27" t="s">
        <v>8311</v>
      </c>
      <c r="J2145" s="27" t="s">
        <v>8321</v>
      </c>
      <c r="K2145" s="13" t="str">
        <f t="shared" si="198"/>
        <v>Dec</v>
      </c>
      <c r="L2145" s="27">
        <f t="shared" si="199"/>
        <v>1993</v>
      </c>
      <c r="M2145" s="27" t="str">
        <f t="shared" si="200"/>
        <v>tier - 1</v>
      </c>
      <c r="N2145" s="27" t="str">
        <f t="shared" si="201"/>
        <v>tier - 3</v>
      </c>
      <c r="O2145" s="44" t="str">
        <f t="shared" si="202"/>
        <v>28-Dec-1993</v>
      </c>
      <c r="P2145" s="29">
        <f t="shared" si="203"/>
        <v>30</v>
      </c>
    </row>
    <row r="2146" spans="2:16" ht="15.75" customHeight="1" x14ac:dyDescent="0.3">
      <c r="B2146" s="12" t="s">
        <v>770</v>
      </c>
      <c r="C2146" s="27">
        <v>2003</v>
      </c>
      <c r="D2146" s="13" t="s">
        <v>8316</v>
      </c>
      <c r="E2146" s="27">
        <v>5</v>
      </c>
      <c r="F2146" s="27">
        <v>0</v>
      </c>
      <c r="G2146" s="43">
        <v>36219.410000000003</v>
      </c>
      <c r="H2146" s="27" t="s">
        <v>8314</v>
      </c>
      <c r="I2146" s="27" t="s">
        <v>8314</v>
      </c>
      <c r="J2146" s="27" t="s">
        <v>8317</v>
      </c>
      <c r="K2146" s="13" t="str">
        <f t="shared" si="198"/>
        <v>Sep</v>
      </c>
      <c r="L2146" s="27">
        <f t="shared" si="199"/>
        <v>2003</v>
      </c>
      <c r="M2146" s="27" t="str">
        <f t="shared" si="200"/>
        <v>tier - 1</v>
      </c>
      <c r="N2146" s="27" t="str">
        <f t="shared" si="201"/>
        <v>tier - 1</v>
      </c>
      <c r="O2146" s="44" t="str">
        <f t="shared" si="202"/>
        <v>5-Sep-2003</v>
      </c>
      <c r="P2146" s="29">
        <f t="shared" si="203"/>
        <v>20</v>
      </c>
    </row>
    <row r="2147" spans="2:16" ht="15.75" customHeight="1" x14ac:dyDescent="0.3">
      <c r="B2147" s="12" t="s">
        <v>766</v>
      </c>
      <c r="C2147" s="27">
        <v>2004</v>
      </c>
      <c r="D2147" s="13" t="s">
        <v>8318</v>
      </c>
      <c r="E2147" s="27">
        <v>25</v>
      </c>
      <c r="F2147" s="27">
        <v>0</v>
      </c>
      <c r="G2147" s="43">
        <v>36307.800000000003</v>
      </c>
      <c r="H2147" s="27" t="s">
        <v>8314</v>
      </c>
      <c r="I2147" s="27" t="s">
        <v>8310</v>
      </c>
      <c r="J2147" s="27" t="s">
        <v>8312</v>
      </c>
      <c r="K2147" s="13" t="str">
        <f t="shared" si="198"/>
        <v>Dec</v>
      </c>
      <c r="L2147" s="27">
        <f t="shared" si="199"/>
        <v>2004</v>
      </c>
      <c r="M2147" s="27" t="str">
        <f t="shared" si="200"/>
        <v>tier - 1</v>
      </c>
      <c r="N2147" s="27" t="str">
        <f t="shared" si="201"/>
        <v>tier - 2</v>
      </c>
      <c r="O2147" s="44" t="str">
        <f t="shared" si="202"/>
        <v>25-Dec-2004</v>
      </c>
      <c r="P2147" s="29">
        <f t="shared" si="203"/>
        <v>19</v>
      </c>
    </row>
    <row r="2148" spans="2:16" ht="15.75" customHeight="1" x14ac:dyDescent="0.3">
      <c r="B2148" s="12" t="s">
        <v>762</v>
      </c>
      <c r="C2148" s="27">
        <v>1992</v>
      </c>
      <c r="D2148" s="13" t="s">
        <v>8315</v>
      </c>
      <c r="E2148" s="27">
        <v>16</v>
      </c>
      <c r="F2148" s="27">
        <v>0</v>
      </c>
      <c r="G2148" s="43">
        <v>36314.050000000003</v>
      </c>
      <c r="H2148" s="27" t="s">
        <v>8310</v>
      </c>
      <c r="I2148" s="27" t="s">
        <v>8310</v>
      </c>
      <c r="J2148" s="27" t="s">
        <v>8321</v>
      </c>
      <c r="K2148" s="13" t="str">
        <f t="shared" si="198"/>
        <v>Jun</v>
      </c>
      <c r="L2148" s="27">
        <f t="shared" si="199"/>
        <v>1992</v>
      </c>
      <c r="M2148" s="27" t="str">
        <f t="shared" si="200"/>
        <v>tier - 2</v>
      </c>
      <c r="N2148" s="27" t="str">
        <f t="shared" si="201"/>
        <v>tier - 2</v>
      </c>
      <c r="O2148" s="44" t="str">
        <f t="shared" si="202"/>
        <v>16-Jun-1992</v>
      </c>
      <c r="P2148" s="29">
        <f t="shared" si="203"/>
        <v>31</v>
      </c>
    </row>
    <row r="2149" spans="2:16" ht="15.75" customHeight="1" x14ac:dyDescent="0.3">
      <c r="B2149" s="12" t="s">
        <v>758</v>
      </c>
      <c r="C2149" s="27">
        <v>1967</v>
      </c>
      <c r="D2149" s="13" t="s">
        <v>8320</v>
      </c>
      <c r="E2149" s="27">
        <v>18</v>
      </c>
      <c r="F2149" s="27">
        <v>0</v>
      </c>
      <c r="G2149" s="43">
        <v>36332.449999999997</v>
      </c>
      <c r="H2149" s="27" t="s">
        <v>8314</v>
      </c>
      <c r="I2149" s="27" t="s">
        <v>8311</v>
      </c>
      <c r="J2149" s="27" t="s">
        <v>8321</v>
      </c>
      <c r="K2149" s="13" t="str">
        <f t="shared" si="198"/>
        <v>Oct</v>
      </c>
      <c r="L2149" s="27">
        <f t="shared" si="199"/>
        <v>1967</v>
      </c>
      <c r="M2149" s="27" t="str">
        <f t="shared" si="200"/>
        <v>tier - 1</v>
      </c>
      <c r="N2149" s="27" t="str">
        <f t="shared" si="201"/>
        <v>tier - 3</v>
      </c>
      <c r="O2149" s="44" t="str">
        <f t="shared" si="202"/>
        <v>18-Oct-1967</v>
      </c>
      <c r="P2149" s="29">
        <f t="shared" si="203"/>
        <v>56</v>
      </c>
    </row>
    <row r="2150" spans="2:16" ht="15.75" customHeight="1" x14ac:dyDescent="0.3">
      <c r="B2150" s="12" t="s">
        <v>754</v>
      </c>
      <c r="C2150" s="27">
        <v>1975</v>
      </c>
      <c r="D2150" s="13" t="s">
        <v>8315</v>
      </c>
      <c r="E2150" s="27">
        <v>5</v>
      </c>
      <c r="F2150" s="27">
        <v>1</v>
      </c>
      <c r="G2150" s="43">
        <v>36350.71</v>
      </c>
      <c r="H2150" s="27" t="s">
        <v>8314</v>
      </c>
      <c r="I2150" s="27" t="s">
        <v>8310</v>
      </c>
      <c r="J2150" s="27" t="s">
        <v>8321</v>
      </c>
      <c r="K2150" s="13" t="str">
        <f t="shared" si="198"/>
        <v>Jun</v>
      </c>
      <c r="L2150" s="27">
        <f t="shared" si="199"/>
        <v>1975</v>
      </c>
      <c r="M2150" s="27" t="str">
        <f t="shared" si="200"/>
        <v>tier - 1</v>
      </c>
      <c r="N2150" s="27" t="str">
        <f t="shared" si="201"/>
        <v>tier - 2</v>
      </c>
      <c r="O2150" s="44" t="str">
        <f t="shared" si="202"/>
        <v>5-Jun-1975</v>
      </c>
      <c r="P2150" s="29">
        <f t="shared" si="203"/>
        <v>48</v>
      </c>
    </row>
    <row r="2151" spans="2:16" ht="15.75" customHeight="1" x14ac:dyDescent="0.3">
      <c r="B2151" s="12" t="s">
        <v>750</v>
      </c>
      <c r="C2151" s="27">
        <v>2003</v>
      </c>
      <c r="D2151" s="13" t="s">
        <v>8318</v>
      </c>
      <c r="E2151" s="27">
        <v>9</v>
      </c>
      <c r="F2151" s="27">
        <v>2</v>
      </c>
      <c r="G2151" s="43">
        <v>36397.58</v>
      </c>
      <c r="H2151" s="27" t="s">
        <v>8310</v>
      </c>
      <c r="I2151" s="27" t="s">
        <v>8311</v>
      </c>
      <c r="J2151" s="27" t="s">
        <v>8321</v>
      </c>
      <c r="K2151" s="13" t="str">
        <f t="shared" si="198"/>
        <v>Dec</v>
      </c>
      <c r="L2151" s="27">
        <f t="shared" si="199"/>
        <v>2003</v>
      </c>
      <c r="M2151" s="27" t="str">
        <f t="shared" si="200"/>
        <v>tier - 2</v>
      </c>
      <c r="N2151" s="27" t="str">
        <f t="shared" si="201"/>
        <v>tier - 3</v>
      </c>
      <c r="O2151" s="44" t="str">
        <f t="shared" si="202"/>
        <v>9-Dec-2003</v>
      </c>
      <c r="P2151" s="29">
        <f t="shared" si="203"/>
        <v>20</v>
      </c>
    </row>
    <row r="2152" spans="2:16" ht="15.75" customHeight="1" x14ac:dyDescent="0.3">
      <c r="B2152" s="12" t="s">
        <v>746</v>
      </c>
      <c r="C2152" s="27">
        <v>1962</v>
      </c>
      <c r="D2152" s="13" t="s">
        <v>8313</v>
      </c>
      <c r="E2152" s="27">
        <v>19</v>
      </c>
      <c r="F2152" s="27">
        <v>0</v>
      </c>
      <c r="G2152" s="43">
        <v>36445.550000000003</v>
      </c>
      <c r="H2152" s="27" t="s">
        <v>8310</v>
      </c>
      <c r="I2152" s="27" t="s">
        <v>8310</v>
      </c>
      <c r="J2152" s="27" t="s">
        <v>8321</v>
      </c>
      <c r="K2152" s="13" t="str">
        <f t="shared" si="198"/>
        <v>Nov</v>
      </c>
      <c r="L2152" s="27">
        <f t="shared" si="199"/>
        <v>1962</v>
      </c>
      <c r="M2152" s="27" t="str">
        <f t="shared" si="200"/>
        <v>tier - 2</v>
      </c>
      <c r="N2152" s="27" t="str">
        <f t="shared" si="201"/>
        <v>tier - 2</v>
      </c>
      <c r="O2152" s="44" t="str">
        <f t="shared" si="202"/>
        <v>19-Nov-1962</v>
      </c>
      <c r="P2152" s="29">
        <f t="shared" si="203"/>
        <v>61</v>
      </c>
    </row>
    <row r="2153" spans="2:16" ht="15.75" customHeight="1" x14ac:dyDescent="0.3">
      <c r="B2153" s="12" t="s">
        <v>742</v>
      </c>
      <c r="C2153" s="27">
        <v>1973</v>
      </c>
      <c r="D2153" s="13" t="s">
        <v>8319</v>
      </c>
      <c r="E2153" s="27">
        <v>9</v>
      </c>
      <c r="F2153" s="27">
        <v>0</v>
      </c>
      <c r="G2153" s="43">
        <v>36541.550000000003</v>
      </c>
      <c r="H2153" s="27" t="s">
        <v>8310</v>
      </c>
      <c r="I2153" s="27" t="s">
        <v>8311</v>
      </c>
      <c r="J2153" s="27" t="s">
        <v>8321</v>
      </c>
      <c r="K2153" s="13" t="str">
        <f t="shared" si="198"/>
        <v>Aug</v>
      </c>
      <c r="L2153" s="27">
        <f t="shared" si="199"/>
        <v>1973</v>
      </c>
      <c r="M2153" s="27" t="str">
        <f t="shared" si="200"/>
        <v>tier - 2</v>
      </c>
      <c r="N2153" s="27" t="str">
        <f t="shared" si="201"/>
        <v>tier - 3</v>
      </c>
      <c r="O2153" s="44" t="str">
        <f t="shared" si="202"/>
        <v>9-Aug-1973</v>
      </c>
      <c r="P2153" s="29">
        <f t="shared" si="203"/>
        <v>50</v>
      </c>
    </row>
    <row r="2154" spans="2:16" ht="15.75" customHeight="1" x14ac:dyDescent="0.3">
      <c r="B2154" s="12" t="s">
        <v>738</v>
      </c>
      <c r="C2154" s="27">
        <v>1992</v>
      </c>
      <c r="D2154" s="13" t="s">
        <v>8320</v>
      </c>
      <c r="E2154" s="27">
        <v>9</v>
      </c>
      <c r="F2154" s="27">
        <v>0</v>
      </c>
      <c r="G2154" s="43">
        <v>36572.800000000003</v>
      </c>
      <c r="H2154" s="27" t="s">
        <v>8314</v>
      </c>
      <c r="I2154" s="27" t="s">
        <v>8310</v>
      </c>
      <c r="J2154" s="27" t="s">
        <v>8321</v>
      </c>
      <c r="K2154" s="13" t="str">
        <f t="shared" si="198"/>
        <v>Oct</v>
      </c>
      <c r="L2154" s="27">
        <f t="shared" si="199"/>
        <v>1992</v>
      </c>
      <c r="M2154" s="27" t="str">
        <f t="shared" si="200"/>
        <v>tier - 1</v>
      </c>
      <c r="N2154" s="27" t="str">
        <f t="shared" si="201"/>
        <v>tier - 2</v>
      </c>
      <c r="O2154" s="44" t="str">
        <f t="shared" si="202"/>
        <v>9-Oct-1992</v>
      </c>
      <c r="P2154" s="29">
        <f t="shared" si="203"/>
        <v>31</v>
      </c>
    </row>
    <row r="2155" spans="2:16" ht="15.75" customHeight="1" x14ac:dyDescent="0.3">
      <c r="B2155" s="12" t="s">
        <v>734</v>
      </c>
      <c r="C2155" s="27">
        <v>1961</v>
      </c>
      <c r="D2155" s="13" t="s">
        <v>8309</v>
      </c>
      <c r="E2155" s="27">
        <v>29</v>
      </c>
      <c r="F2155" s="27">
        <v>4</v>
      </c>
      <c r="G2155" s="43">
        <v>36580.28</v>
      </c>
      <c r="H2155" s="27" t="s">
        <v>8310</v>
      </c>
      <c r="I2155" s="27" t="s">
        <v>8310</v>
      </c>
      <c r="J2155" s="27" t="s">
        <v>8312</v>
      </c>
      <c r="K2155" s="13" t="str">
        <f t="shared" si="198"/>
        <v>Jul</v>
      </c>
      <c r="L2155" s="27">
        <f t="shared" si="199"/>
        <v>1961</v>
      </c>
      <c r="M2155" s="27" t="str">
        <f t="shared" si="200"/>
        <v>tier - 2</v>
      </c>
      <c r="N2155" s="27" t="str">
        <f t="shared" si="201"/>
        <v>tier - 2</v>
      </c>
      <c r="O2155" s="44" t="str">
        <f t="shared" si="202"/>
        <v>29-Jul-1961</v>
      </c>
      <c r="P2155" s="29">
        <f t="shared" si="203"/>
        <v>62</v>
      </c>
    </row>
    <row r="2156" spans="2:16" ht="15.75" customHeight="1" x14ac:dyDescent="0.3">
      <c r="B2156" s="12" t="s">
        <v>730</v>
      </c>
      <c r="C2156" s="27">
        <v>1970</v>
      </c>
      <c r="D2156" s="13" t="s">
        <v>8309</v>
      </c>
      <c r="E2156" s="27">
        <v>14</v>
      </c>
      <c r="F2156" s="27">
        <v>0</v>
      </c>
      <c r="G2156" s="43">
        <v>36786.370000000003</v>
      </c>
      <c r="H2156" s="27" t="s">
        <v>8314</v>
      </c>
      <c r="I2156" s="27" t="s">
        <v>8314</v>
      </c>
      <c r="J2156" s="27" t="s">
        <v>8321</v>
      </c>
      <c r="K2156" s="13" t="str">
        <f t="shared" si="198"/>
        <v>Jul</v>
      </c>
      <c r="L2156" s="27">
        <f t="shared" si="199"/>
        <v>1970</v>
      </c>
      <c r="M2156" s="27" t="str">
        <f t="shared" si="200"/>
        <v>tier - 1</v>
      </c>
      <c r="N2156" s="27" t="str">
        <f t="shared" si="201"/>
        <v>tier - 1</v>
      </c>
      <c r="O2156" s="44" t="str">
        <f t="shared" si="202"/>
        <v>14-Jul-1970</v>
      </c>
      <c r="P2156" s="29">
        <f t="shared" si="203"/>
        <v>53</v>
      </c>
    </row>
    <row r="2157" spans="2:16" ht="15.75" customHeight="1" x14ac:dyDescent="0.3">
      <c r="B2157" s="12" t="s">
        <v>726</v>
      </c>
      <c r="C2157" s="27">
        <v>1965</v>
      </c>
      <c r="D2157" s="13" t="s">
        <v>8318</v>
      </c>
      <c r="E2157" s="27">
        <v>28</v>
      </c>
      <c r="F2157" s="27">
        <v>0</v>
      </c>
      <c r="G2157" s="43">
        <v>36795.29</v>
      </c>
      <c r="H2157" s="27" t="s">
        <v>8310</v>
      </c>
      <c r="I2157" s="27" t="s">
        <v>8314</v>
      </c>
      <c r="J2157" s="27" t="s">
        <v>8321</v>
      </c>
      <c r="K2157" s="13" t="str">
        <f t="shared" si="198"/>
        <v>Dec</v>
      </c>
      <c r="L2157" s="27">
        <f t="shared" si="199"/>
        <v>1965</v>
      </c>
      <c r="M2157" s="27" t="str">
        <f t="shared" si="200"/>
        <v>tier - 2</v>
      </c>
      <c r="N2157" s="27" t="str">
        <f t="shared" si="201"/>
        <v>tier - 1</v>
      </c>
      <c r="O2157" s="44" t="str">
        <f t="shared" si="202"/>
        <v>28-Dec-1965</v>
      </c>
      <c r="P2157" s="29">
        <f t="shared" si="203"/>
        <v>58</v>
      </c>
    </row>
    <row r="2158" spans="2:16" ht="15.75" customHeight="1" x14ac:dyDescent="0.3">
      <c r="B2158" s="12" t="s">
        <v>722</v>
      </c>
      <c r="C2158" s="27">
        <v>1992</v>
      </c>
      <c r="D2158" s="13" t="s">
        <v>8309</v>
      </c>
      <c r="E2158" s="27">
        <v>4</v>
      </c>
      <c r="F2158" s="27">
        <v>0</v>
      </c>
      <c r="G2158" s="43">
        <v>36837.47</v>
      </c>
      <c r="H2158" s="27" t="s">
        <v>8310</v>
      </c>
      <c r="I2158" s="27" t="s">
        <v>8311</v>
      </c>
      <c r="J2158" s="27" t="s">
        <v>8321</v>
      </c>
      <c r="K2158" s="13" t="str">
        <f t="shared" si="198"/>
        <v>Jul</v>
      </c>
      <c r="L2158" s="27">
        <f t="shared" si="199"/>
        <v>1992</v>
      </c>
      <c r="M2158" s="27" t="str">
        <f t="shared" si="200"/>
        <v>tier - 2</v>
      </c>
      <c r="N2158" s="27" t="str">
        <f t="shared" si="201"/>
        <v>tier - 3</v>
      </c>
      <c r="O2158" s="44" t="str">
        <f t="shared" si="202"/>
        <v>4-Jul-1992</v>
      </c>
      <c r="P2158" s="29">
        <f t="shared" si="203"/>
        <v>31</v>
      </c>
    </row>
    <row r="2159" spans="2:16" ht="15.75" customHeight="1" x14ac:dyDescent="0.3">
      <c r="B2159" s="12" t="s">
        <v>718</v>
      </c>
      <c r="C2159" s="27">
        <v>1972</v>
      </c>
      <c r="D2159" s="13" t="s">
        <v>8318</v>
      </c>
      <c r="E2159" s="27">
        <v>5</v>
      </c>
      <c r="F2159" s="27">
        <v>0</v>
      </c>
      <c r="G2159" s="43">
        <v>36889.99</v>
      </c>
      <c r="H2159" s="27" t="s">
        <v>8314</v>
      </c>
      <c r="I2159" s="27" t="s">
        <v>8311</v>
      </c>
      <c r="J2159" s="27" t="s">
        <v>8321</v>
      </c>
      <c r="K2159" s="13" t="str">
        <f t="shared" si="198"/>
        <v>Dec</v>
      </c>
      <c r="L2159" s="27">
        <f t="shared" si="199"/>
        <v>1972</v>
      </c>
      <c r="M2159" s="27" t="str">
        <f t="shared" si="200"/>
        <v>tier - 1</v>
      </c>
      <c r="N2159" s="27" t="str">
        <f t="shared" si="201"/>
        <v>tier - 3</v>
      </c>
      <c r="O2159" s="44" t="str">
        <f t="shared" si="202"/>
        <v>5-Dec-1972</v>
      </c>
      <c r="P2159" s="29">
        <f t="shared" si="203"/>
        <v>51</v>
      </c>
    </row>
    <row r="2160" spans="2:16" ht="15.75" customHeight="1" x14ac:dyDescent="0.3">
      <c r="B2160" s="12" t="s">
        <v>714</v>
      </c>
      <c r="C2160" s="27">
        <v>2003</v>
      </c>
      <c r="D2160" s="13" t="s">
        <v>8315</v>
      </c>
      <c r="E2160" s="27">
        <v>21</v>
      </c>
      <c r="F2160" s="27">
        <v>0</v>
      </c>
      <c r="G2160" s="43">
        <v>36898.730000000003</v>
      </c>
      <c r="H2160" s="27" t="s">
        <v>8310</v>
      </c>
      <c r="I2160" s="27" t="s">
        <v>8314</v>
      </c>
      <c r="J2160" s="27" t="s">
        <v>8317</v>
      </c>
      <c r="K2160" s="13" t="str">
        <f t="shared" si="198"/>
        <v>Jun</v>
      </c>
      <c r="L2160" s="27">
        <f t="shared" si="199"/>
        <v>2003</v>
      </c>
      <c r="M2160" s="27" t="str">
        <f t="shared" si="200"/>
        <v>tier - 2</v>
      </c>
      <c r="N2160" s="27" t="str">
        <f t="shared" si="201"/>
        <v>tier - 1</v>
      </c>
      <c r="O2160" s="44" t="str">
        <f t="shared" si="202"/>
        <v>21-Jun-2003</v>
      </c>
      <c r="P2160" s="29">
        <f t="shared" si="203"/>
        <v>20</v>
      </c>
    </row>
    <row r="2161" spans="2:16" ht="15.75" customHeight="1" x14ac:dyDescent="0.3">
      <c r="B2161" s="12" t="s">
        <v>710</v>
      </c>
      <c r="C2161" s="27">
        <v>1963</v>
      </c>
      <c r="D2161" s="13" t="s">
        <v>8309</v>
      </c>
      <c r="E2161" s="27">
        <v>24</v>
      </c>
      <c r="F2161" s="27">
        <v>2</v>
      </c>
      <c r="G2161" s="43">
        <v>36910.61</v>
      </c>
      <c r="H2161" s="27" t="s">
        <v>8310</v>
      </c>
      <c r="I2161" s="27" t="s">
        <v>8310</v>
      </c>
      <c r="J2161" s="27" t="s">
        <v>8321</v>
      </c>
      <c r="K2161" s="13" t="str">
        <f t="shared" si="198"/>
        <v>Jul</v>
      </c>
      <c r="L2161" s="27">
        <f t="shared" si="199"/>
        <v>1963</v>
      </c>
      <c r="M2161" s="27" t="str">
        <f t="shared" si="200"/>
        <v>tier - 2</v>
      </c>
      <c r="N2161" s="27" t="str">
        <f t="shared" si="201"/>
        <v>tier - 2</v>
      </c>
      <c r="O2161" s="44" t="str">
        <f t="shared" si="202"/>
        <v>24-Jul-1963</v>
      </c>
      <c r="P2161" s="29">
        <f t="shared" si="203"/>
        <v>60</v>
      </c>
    </row>
    <row r="2162" spans="2:16" ht="15.75" customHeight="1" x14ac:dyDescent="0.3">
      <c r="B2162" s="12" t="s">
        <v>706</v>
      </c>
      <c r="C2162" s="27">
        <v>1991</v>
      </c>
      <c r="D2162" s="13" t="s">
        <v>8315</v>
      </c>
      <c r="E2162" s="27">
        <v>10</v>
      </c>
      <c r="F2162" s="27">
        <v>3</v>
      </c>
      <c r="G2162" s="43">
        <v>36911.99</v>
      </c>
      <c r="H2162" s="27" t="s">
        <v>8310</v>
      </c>
      <c r="I2162" s="27" t="s">
        <v>8310</v>
      </c>
      <c r="J2162" s="27" t="s">
        <v>8321</v>
      </c>
      <c r="K2162" s="13" t="str">
        <f t="shared" si="198"/>
        <v>Jun</v>
      </c>
      <c r="L2162" s="27">
        <f t="shared" si="199"/>
        <v>1991</v>
      </c>
      <c r="M2162" s="27" t="str">
        <f t="shared" si="200"/>
        <v>tier - 2</v>
      </c>
      <c r="N2162" s="27" t="str">
        <f t="shared" si="201"/>
        <v>tier - 2</v>
      </c>
      <c r="O2162" s="44" t="str">
        <f t="shared" si="202"/>
        <v>10-Jun-1991</v>
      </c>
      <c r="P2162" s="29">
        <f t="shared" si="203"/>
        <v>32</v>
      </c>
    </row>
    <row r="2163" spans="2:16" ht="15.75" customHeight="1" x14ac:dyDescent="0.3">
      <c r="B2163" s="12" t="s">
        <v>702</v>
      </c>
      <c r="C2163" s="27">
        <v>1968</v>
      </c>
      <c r="D2163" s="13" t="s">
        <v>8320</v>
      </c>
      <c r="E2163" s="27">
        <v>22</v>
      </c>
      <c r="F2163" s="27">
        <v>0</v>
      </c>
      <c r="G2163" s="43">
        <v>36922.61</v>
      </c>
      <c r="H2163" s="27" t="s">
        <v>8310</v>
      </c>
      <c r="I2163" s="27" t="s">
        <v>8314</v>
      </c>
      <c r="J2163" s="27" t="s">
        <v>8321</v>
      </c>
      <c r="K2163" s="13" t="str">
        <f t="shared" si="198"/>
        <v>Oct</v>
      </c>
      <c r="L2163" s="27">
        <f t="shared" si="199"/>
        <v>1968</v>
      </c>
      <c r="M2163" s="27" t="str">
        <f t="shared" si="200"/>
        <v>tier - 2</v>
      </c>
      <c r="N2163" s="27" t="str">
        <f t="shared" si="201"/>
        <v>tier - 1</v>
      </c>
      <c r="O2163" s="44" t="str">
        <f t="shared" si="202"/>
        <v>22-Oct-1968</v>
      </c>
      <c r="P2163" s="29">
        <f t="shared" si="203"/>
        <v>55</v>
      </c>
    </row>
    <row r="2164" spans="2:16" ht="15.75" customHeight="1" x14ac:dyDescent="0.3">
      <c r="B2164" s="12" t="s">
        <v>698</v>
      </c>
      <c r="C2164" s="27">
        <v>1977</v>
      </c>
      <c r="D2164" s="13" t="s">
        <v>8319</v>
      </c>
      <c r="E2164" s="27">
        <v>13</v>
      </c>
      <c r="F2164" s="27">
        <v>2</v>
      </c>
      <c r="G2164" s="43">
        <v>36935.64</v>
      </c>
      <c r="H2164" s="27" t="s">
        <v>8310</v>
      </c>
      <c r="I2164" s="27" t="s">
        <v>8314</v>
      </c>
      <c r="J2164" s="27" t="s">
        <v>8321</v>
      </c>
      <c r="K2164" s="13" t="str">
        <f t="shared" si="198"/>
        <v>Aug</v>
      </c>
      <c r="L2164" s="27">
        <f t="shared" si="199"/>
        <v>1977</v>
      </c>
      <c r="M2164" s="27" t="str">
        <f t="shared" si="200"/>
        <v>tier - 2</v>
      </c>
      <c r="N2164" s="27" t="str">
        <f t="shared" si="201"/>
        <v>tier - 1</v>
      </c>
      <c r="O2164" s="44" t="str">
        <f t="shared" si="202"/>
        <v>13-Aug-1977</v>
      </c>
      <c r="P2164" s="29">
        <f t="shared" si="203"/>
        <v>46</v>
      </c>
    </row>
    <row r="2165" spans="2:16" ht="15.75" customHeight="1" x14ac:dyDescent="0.3">
      <c r="B2165" s="12" t="s">
        <v>695</v>
      </c>
      <c r="C2165" s="27">
        <v>1992</v>
      </c>
      <c r="D2165" s="13" t="s">
        <v>8319</v>
      </c>
      <c r="E2165" s="27">
        <v>25</v>
      </c>
      <c r="F2165" s="27">
        <v>0</v>
      </c>
      <c r="G2165" s="43">
        <v>36950.26</v>
      </c>
      <c r="H2165" s="27" t="s">
        <v>8314</v>
      </c>
      <c r="I2165" s="27" t="s">
        <v>8314</v>
      </c>
      <c r="J2165" s="27" t="s">
        <v>8312</v>
      </c>
      <c r="K2165" s="13" t="str">
        <f t="shared" si="198"/>
        <v>Aug</v>
      </c>
      <c r="L2165" s="27">
        <f t="shared" si="199"/>
        <v>1992</v>
      </c>
      <c r="M2165" s="27" t="str">
        <f t="shared" si="200"/>
        <v>tier - 1</v>
      </c>
      <c r="N2165" s="27" t="str">
        <f t="shared" si="201"/>
        <v>tier - 1</v>
      </c>
      <c r="O2165" s="44" t="str">
        <f t="shared" si="202"/>
        <v>25-Aug-1992</v>
      </c>
      <c r="P2165" s="29">
        <f t="shared" si="203"/>
        <v>31</v>
      </c>
    </row>
    <row r="2166" spans="2:16" ht="15.75" customHeight="1" x14ac:dyDescent="0.3">
      <c r="B2166" s="12" t="s">
        <v>691</v>
      </c>
      <c r="C2166" s="27">
        <v>1992</v>
      </c>
      <c r="D2166" s="13" t="s">
        <v>8316</v>
      </c>
      <c r="E2166" s="27">
        <v>13</v>
      </c>
      <c r="F2166" s="27">
        <v>0</v>
      </c>
      <c r="G2166" s="43">
        <v>36976.449999999997</v>
      </c>
      <c r="H2166" s="27" t="s">
        <v>8310</v>
      </c>
      <c r="I2166" s="27" t="s">
        <v>8311</v>
      </c>
      <c r="J2166" s="27" t="s">
        <v>8321</v>
      </c>
      <c r="K2166" s="13" t="str">
        <f t="shared" si="198"/>
        <v>Sep</v>
      </c>
      <c r="L2166" s="27">
        <f t="shared" si="199"/>
        <v>1992</v>
      </c>
      <c r="M2166" s="27" t="str">
        <f t="shared" si="200"/>
        <v>tier - 2</v>
      </c>
      <c r="N2166" s="27" t="str">
        <f t="shared" si="201"/>
        <v>tier - 3</v>
      </c>
      <c r="O2166" s="44" t="str">
        <f t="shared" si="202"/>
        <v>13-Sep-1992</v>
      </c>
      <c r="P2166" s="29">
        <f t="shared" si="203"/>
        <v>31</v>
      </c>
    </row>
    <row r="2167" spans="2:16" ht="15.75" customHeight="1" x14ac:dyDescent="0.3">
      <c r="B2167" s="12" t="s">
        <v>688</v>
      </c>
      <c r="C2167" s="27">
        <v>1991</v>
      </c>
      <c r="D2167" s="13" t="s">
        <v>8313</v>
      </c>
      <c r="E2167" s="27">
        <v>1</v>
      </c>
      <c r="F2167" s="27">
        <v>3</v>
      </c>
      <c r="G2167" s="43">
        <v>37040.879999999997</v>
      </c>
      <c r="H2167" s="27" t="s">
        <v>8310</v>
      </c>
      <c r="I2167" s="27" t="s">
        <v>8310</v>
      </c>
      <c r="J2167" s="27" t="s">
        <v>8321</v>
      </c>
      <c r="K2167" s="13" t="str">
        <f t="shared" si="198"/>
        <v>Nov</v>
      </c>
      <c r="L2167" s="27">
        <f t="shared" si="199"/>
        <v>1991</v>
      </c>
      <c r="M2167" s="27" t="str">
        <f t="shared" si="200"/>
        <v>tier - 2</v>
      </c>
      <c r="N2167" s="27" t="str">
        <f t="shared" si="201"/>
        <v>tier - 2</v>
      </c>
      <c r="O2167" s="44" t="str">
        <f t="shared" si="202"/>
        <v>1-Nov-1991</v>
      </c>
      <c r="P2167" s="29">
        <f t="shared" si="203"/>
        <v>32</v>
      </c>
    </row>
    <row r="2168" spans="2:16" ht="15.75" customHeight="1" x14ac:dyDescent="0.3">
      <c r="B2168" s="12" t="s">
        <v>684</v>
      </c>
      <c r="C2168" s="27">
        <v>1988</v>
      </c>
      <c r="D2168" s="13" t="s">
        <v>8318</v>
      </c>
      <c r="E2168" s="27">
        <v>17</v>
      </c>
      <c r="F2168" s="27">
        <v>3</v>
      </c>
      <c r="G2168" s="43">
        <v>37076.370000000003</v>
      </c>
      <c r="H2168" s="27" t="s">
        <v>8310</v>
      </c>
      <c r="I2168" s="27" t="s">
        <v>8314</v>
      </c>
      <c r="J2168" s="27" t="s">
        <v>8321</v>
      </c>
      <c r="K2168" s="13" t="str">
        <f t="shared" si="198"/>
        <v>Dec</v>
      </c>
      <c r="L2168" s="27">
        <f t="shared" si="199"/>
        <v>1988</v>
      </c>
      <c r="M2168" s="27" t="str">
        <f t="shared" si="200"/>
        <v>tier - 2</v>
      </c>
      <c r="N2168" s="27" t="str">
        <f t="shared" si="201"/>
        <v>tier - 1</v>
      </c>
      <c r="O2168" s="44" t="str">
        <f t="shared" si="202"/>
        <v>17-Dec-1988</v>
      </c>
      <c r="P2168" s="29">
        <f t="shared" si="203"/>
        <v>35</v>
      </c>
    </row>
    <row r="2169" spans="2:16" ht="15.75" customHeight="1" x14ac:dyDescent="0.3">
      <c r="B2169" s="12" t="s">
        <v>680</v>
      </c>
      <c r="C2169" s="27">
        <v>1989</v>
      </c>
      <c r="D2169" s="13" t="s">
        <v>8315</v>
      </c>
      <c r="E2169" s="27">
        <v>10</v>
      </c>
      <c r="F2169" s="27">
        <v>0</v>
      </c>
      <c r="G2169" s="43">
        <v>37079.370000000003</v>
      </c>
      <c r="H2169" s="27" t="s">
        <v>8310</v>
      </c>
      <c r="I2169" s="27" t="s">
        <v>8311</v>
      </c>
      <c r="J2169" s="27" t="s">
        <v>8321</v>
      </c>
      <c r="K2169" s="13" t="str">
        <f t="shared" si="198"/>
        <v>Jun</v>
      </c>
      <c r="L2169" s="27">
        <f t="shared" si="199"/>
        <v>1989</v>
      </c>
      <c r="M2169" s="27" t="str">
        <f t="shared" si="200"/>
        <v>tier - 2</v>
      </c>
      <c r="N2169" s="27" t="str">
        <f t="shared" si="201"/>
        <v>tier - 3</v>
      </c>
      <c r="O2169" s="44" t="str">
        <f t="shared" si="202"/>
        <v>10-Jun-1989</v>
      </c>
      <c r="P2169" s="29">
        <f t="shared" si="203"/>
        <v>34</v>
      </c>
    </row>
    <row r="2170" spans="2:16" ht="15.75" customHeight="1" x14ac:dyDescent="0.3">
      <c r="B2170" s="12" t="s">
        <v>677</v>
      </c>
      <c r="C2170" s="27">
        <v>1995</v>
      </c>
      <c r="D2170" s="13" t="s">
        <v>8320</v>
      </c>
      <c r="E2170" s="27">
        <v>30</v>
      </c>
      <c r="F2170" s="27">
        <v>0</v>
      </c>
      <c r="G2170" s="43">
        <v>37133.9</v>
      </c>
      <c r="H2170" s="27" t="s">
        <v>8310</v>
      </c>
      <c r="I2170" s="27" t="s">
        <v>8310</v>
      </c>
      <c r="J2170" s="27" t="s">
        <v>8312</v>
      </c>
      <c r="K2170" s="13" t="str">
        <f t="shared" si="198"/>
        <v>Oct</v>
      </c>
      <c r="L2170" s="27">
        <f t="shared" si="199"/>
        <v>1995</v>
      </c>
      <c r="M2170" s="27" t="str">
        <f t="shared" si="200"/>
        <v>tier - 2</v>
      </c>
      <c r="N2170" s="27" t="str">
        <f t="shared" si="201"/>
        <v>tier - 2</v>
      </c>
      <c r="O2170" s="44" t="str">
        <f t="shared" si="202"/>
        <v>30-Oct-1995</v>
      </c>
      <c r="P2170" s="29">
        <f t="shared" si="203"/>
        <v>28</v>
      </c>
    </row>
    <row r="2171" spans="2:16" ht="15.75" customHeight="1" x14ac:dyDescent="0.3">
      <c r="B2171" s="12" t="s">
        <v>673</v>
      </c>
      <c r="C2171" s="27">
        <v>2000</v>
      </c>
      <c r="D2171" s="13" t="s">
        <v>8316</v>
      </c>
      <c r="E2171" s="27">
        <v>5</v>
      </c>
      <c r="F2171" s="27">
        <v>1</v>
      </c>
      <c r="G2171" s="43">
        <v>37165.160000000003</v>
      </c>
      <c r="H2171" s="27" t="s">
        <v>8314</v>
      </c>
      <c r="I2171" s="27" t="s">
        <v>8311</v>
      </c>
      <c r="J2171" s="27" t="s">
        <v>8294</v>
      </c>
      <c r="K2171" s="13" t="str">
        <f t="shared" si="198"/>
        <v>Sep</v>
      </c>
      <c r="L2171" s="27">
        <f t="shared" si="199"/>
        <v>2000</v>
      </c>
      <c r="M2171" s="27" t="str">
        <f t="shared" si="200"/>
        <v>tier - 1</v>
      </c>
      <c r="N2171" s="27" t="str">
        <f t="shared" si="201"/>
        <v>tier - 3</v>
      </c>
      <c r="O2171" s="44" t="str">
        <f t="shared" si="202"/>
        <v>5-Sep-2000</v>
      </c>
      <c r="P2171" s="29">
        <f t="shared" si="203"/>
        <v>23</v>
      </c>
    </row>
    <row r="2172" spans="2:16" ht="15.75" customHeight="1" x14ac:dyDescent="0.3">
      <c r="B2172" s="12" t="s">
        <v>669</v>
      </c>
      <c r="C2172" s="27">
        <v>1990</v>
      </c>
      <c r="D2172" s="13" t="s">
        <v>8320</v>
      </c>
      <c r="E2172" s="27">
        <v>17</v>
      </c>
      <c r="F2172" s="27">
        <v>3</v>
      </c>
      <c r="G2172" s="43">
        <v>37251.22</v>
      </c>
      <c r="H2172" s="27" t="s">
        <v>8310</v>
      </c>
      <c r="I2172" s="27" t="s">
        <v>8310</v>
      </c>
      <c r="J2172" s="27" t="s">
        <v>8321</v>
      </c>
      <c r="K2172" s="13" t="str">
        <f t="shared" si="198"/>
        <v>Oct</v>
      </c>
      <c r="L2172" s="27">
        <f t="shared" si="199"/>
        <v>1990</v>
      </c>
      <c r="M2172" s="27" t="str">
        <f t="shared" si="200"/>
        <v>tier - 2</v>
      </c>
      <c r="N2172" s="27" t="str">
        <f t="shared" si="201"/>
        <v>tier - 2</v>
      </c>
      <c r="O2172" s="44" t="str">
        <f t="shared" si="202"/>
        <v>17-Oct-1990</v>
      </c>
      <c r="P2172" s="29">
        <f t="shared" si="203"/>
        <v>33</v>
      </c>
    </row>
    <row r="2173" spans="2:16" ht="15.75" customHeight="1" x14ac:dyDescent="0.3">
      <c r="B2173" s="12" t="s">
        <v>665</v>
      </c>
      <c r="C2173" s="27">
        <v>1985</v>
      </c>
      <c r="D2173" s="13" t="s">
        <v>8313</v>
      </c>
      <c r="E2173" s="27">
        <v>17</v>
      </c>
      <c r="F2173" s="27">
        <v>0</v>
      </c>
      <c r="G2173" s="43">
        <v>37270.15</v>
      </c>
      <c r="H2173" s="27" t="s">
        <v>8310</v>
      </c>
      <c r="I2173" s="27" t="s">
        <v>8314</v>
      </c>
      <c r="J2173" s="27" t="s">
        <v>8329</v>
      </c>
      <c r="K2173" s="13" t="str">
        <f t="shared" si="198"/>
        <v>Nov</v>
      </c>
      <c r="L2173" s="27">
        <f t="shared" si="199"/>
        <v>1985</v>
      </c>
      <c r="M2173" s="27" t="str">
        <f t="shared" si="200"/>
        <v>tier - 2</v>
      </c>
      <c r="N2173" s="27" t="str">
        <f t="shared" si="201"/>
        <v>tier - 1</v>
      </c>
      <c r="O2173" s="44" t="str">
        <f t="shared" si="202"/>
        <v>17-Nov-1985</v>
      </c>
      <c r="P2173" s="29">
        <f t="shared" si="203"/>
        <v>38</v>
      </c>
    </row>
    <row r="2174" spans="2:16" ht="15.75" customHeight="1" x14ac:dyDescent="0.3">
      <c r="B2174" s="12" t="s">
        <v>661</v>
      </c>
      <c r="C2174" s="27">
        <v>1975</v>
      </c>
      <c r="D2174" s="13" t="s">
        <v>8313</v>
      </c>
      <c r="E2174" s="27">
        <v>9</v>
      </c>
      <c r="F2174" s="27">
        <v>1</v>
      </c>
      <c r="G2174" s="43">
        <v>37272.339999999997</v>
      </c>
      <c r="H2174" s="27" t="s">
        <v>8310</v>
      </c>
      <c r="I2174" s="27" t="s">
        <v>8311</v>
      </c>
      <c r="J2174" s="27" t="s">
        <v>8321</v>
      </c>
      <c r="K2174" s="13" t="str">
        <f t="shared" si="198"/>
        <v>Nov</v>
      </c>
      <c r="L2174" s="27">
        <f t="shared" si="199"/>
        <v>1975</v>
      </c>
      <c r="M2174" s="27" t="str">
        <f t="shared" si="200"/>
        <v>tier - 2</v>
      </c>
      <c r="N2174" s="27" t="str">
        <f t="shared" si="201"/>
        <v>tier - 3</v>
      </c>
      <c r="O2174" s="44" t="str">
        <f t="shared" si="202"/>
        <v>9-Nov-1975</v>
      </c>
      <c r="P2174" s="29">
        <f t="shared" si="203"/>
        <v>48</v>
      </c>
    </row>
    <row r="2175" spans="2:16" ht="15.75" customHeight="1" x14ac:dyDescent="0.3">
      <c r="B2175" s="12" t="s">
        <v>657</v>
      </c>
      <c r="C2175" s="27">
        <v>1969</v>
      </c>
      <c r="D2175" s="13" t="s">
        <v>8320</v>
      </c>
      <c r="E2175" s="27">
        <v>30</v>
      </c>
      <c r="F2175" s="27">
        <v>0</v>
      </c>
      <c r="G2175" s="43">
        <v>37277.269999999997</v>
      </c>
      <c r="H2175" s="27" t="s">
        <v>8314</v>
      </c>
      <c r="I2175" s="27" t="s">
        <v>8311</v>
      </c>
      <c r="J2175" s="27" t="s">
        <v>8321</v>
      </c>
      <c r="K2175" s="13" t="str">
        <f t="shared" si="198"/>
        <v>Oct</v>
      </c>
      <c r="L2175" s="27">
        <f t="shared" si="199"/>
        <v>1969</v>
      </c>
      <c r="M2175" s="27" t="str">
        <f t="shared" si="200"/>
        <v>tier - 1</v>
      </c>
      <c r="N2175" s="27" t="str">
        <f t="shared" si="201"/>
        <v>tier - 3</v>
      </c>
      <c r="O2175" s="44" t="str">
        <f t="shared" si="202"/>
        <v>30-Oct-1969</v>
      </c>
      <c r="P2175" s="29">
        <f t="shared" si="203"/>
        <v>54</v>
      </c>
    </row>
    <row r="2176" spans="2:16" ht="15.75" customHeight="1" x14ac:dyDescent="0.3">
      <c r="B2176" s="12" t="s">
        <v>653</v>
      </c>
      <c r="C2176" s="27">
        <v>1979</v>
      </c>
      <c r="D2176" s="13" t="s">
        <v>8319</v>
      </c>
      <c r="E2176" s="27">
        <v>3</v>
      </c>
      <c r="F2176" s="27">
        <v>2</v>
      </c>
      <c r="G2176" s="43">
        <v>37425.94</v>
      </c>
      <c r="H2176" s="27" t="s">
        <v>8310</v>
      </c>
      <c r="I2176" s="27" t="s">
        <v>8314</v>
      </c>
      <c r="J2176" s="27" t="s">
        <v>8321</v>
      </c>
      <c r="K2176" s="13" t="str">
        <f t="shared" si="198"/>
        <v>Aug</v>
      </c>
      <c r="L2176" s="27">
        <f t="shared" si="199"/>
        <v>1979</v>
      </c>
      <c r="M2176" s="27" t="str">
        <f t="shared" si="200"/>
        <v>tier - 2</v>
      </c>
      <c r="N2176" s="27" t="str">
        <f t="shared" si="201"/>
        <v>tier - 1</v>
      </c>
      <c r="O2176" s="44" t="str">
        <f t="shared" si="202"/>
        <v>3-Aug-1979</v>
      </c>
      <c r="P2176" s="29">
        <f t="shared" si="203"/>
        <v>44</v>
      </c>
    </row>
    <row r="2177" spans="2:16" ht="15.75" customHeight="1" x14ac:dyDescent="0.3">
      <c r="B2177" s="12" t="s">
        <v>649</v>
      </c>
      <c r="C2177" s="27">
        <v>2002</v>
      </c>
      <c r="D2177" s="13" t="s">
        <v>8316</v>
      </c>
      <c r="E2177" s="27">
        <v>27</v>
      </c>
      <c r="F2177" s="27">
        <v>3</v>
      </c>
      <c r="G2177" s="43">
        <v>37465.339999999997</v>
      </c>
      <c r="H2177" s="27" t="s">
        <v>8314</v>
      </c>
      <c r="I2177" s="27" t="s">
        <v>8310</v>
      </c>
      <c r="J2177" s="27" t="s">
        <v>8317</v>
      </c>
      <c r="K2177" s="13" t="str">
        <f t="shared" si="198"/>
        <v>Sep</v>
      </c>
      <c r="L2177" s="27">
        <f t="shared" si="199"/>
        <v>2002</v>
      </c>
      <c r="M2177" s="27" t="str">
        <f t="shared" si="200"/>
        <v>tier - 1</v>
      </c>
      <c r="N2177" s="27" t="str">
        <f t="shared" si="201"/>
        <v>tier - 2</v>
      </c>
      <c r="O2177" s="44" t="str">
        <f t="shared" si="202"/>
        <v>27-Sep-2002</v>
      </c>
      <c r="P2177" s="29">
        <f t="shared" si="203"/>
        <v>21</v>
      </c>
    </row>
    <row r="2178" spans="2:16" ht="15.75" customHeight="1" x14ac:dyDescent="0.3">
      <c r="B2178" s="12" t="s">
        <v>645</v>
      </c>
      <c r="C2178" s="27">
        <v>2000</v>
      </c>
      <c r="D2178" s="13" t="s">
        <v>8320</v>
      </c>
      <c r="E2178" s="27">
        <v>12</v>
      </c>
      <c r="F2178" s="27">
        <v>2</v>
      </c>
      <c r="G2178" s="43">
        <v>37484.449999999997</v>
      </c>
      <c r="H2178" s="27" t="s">
        <v>8314</v>
      </c>
      <c r="I2178" s="27" t="s">
        <v>8314</v>
      </c>
      <c r="J2178" s="27" t="s">
        <v>8312</v>
      </c>
      <c r="K2178" s="13" t="str">
        <f t="shared" si="198"/>
        <v>Oct</v>
      </c>
      <c r="L2178" s="27">
        <f t="shared" si="199"/>
        <v>2000</v>
      </c>
      <c r="M2178" s="27" t="str">
        <f t="shared" si="200"/>
        <v>tier - 1</v>
      </c>
      <c r="N2178" s="27" t="str">
        <f t="shared" si="201"/>
        <v>tier - 1</v>
      </c>
      <c r="O2178" s="44" t="str">
        <f t="shared" si="202"/>
        <v>12-Oct-2000</v>
      </c>
      <c r="P2178" s="29">
        <f t="shared" si="203"/>
        <v>23</v>
      </c>
    </row>
    <row r="2179" spans="2:16" ht="15.75" customHeight="1" x14ac:dyDescent="0.3">
      <c r="B2179" s="12" t="s">
        <v>641</v>
      </c>
      <c r="C2179" s="27">
        <v>1990</v>
      </c>
      <c r="D2179" s="13" t="s">
        <v>8313</v>
      </c>
      <c r="E2179" s="27">
        <v>16</v>
      </c>
      <c r="F2179" s="27">
        <v>1</v>
      </c>
      <c r="G2179" s="43">
        <v>37607.53</v>
      </c>
      <c r="H2179" s="27" t="s">
        <v>8314</v>
      </c>
      <c r="I2179" s="27" t="s">
        <v>8310</v>
      </c>
      <c r="J2179" s="27" t="s">
        <v>8325</v>
      </c>
      <c r="K2179" s="13" t="str">
        <f t="shared" ref="K2179:K2242" si="204">IF(D2179="?", "Sep",D2179)</f>
        <v>Nov</v>
      </c>
      <c r="L2179" s="27">
        <f t="shared" ref="L2179:L2242" si="205">IF(C2179="?","1983",C2179)</f>
        <v>1990</v>
      </c>
      <c r="M2179" s="27" t="str">
        <f t="shared" ref="M2179:M2242" si="206">IF(H2179="?", "tier - 2",H2179)</f>
        <v>tier - 1</v>
      </c>
      <c r="N2179" s="27" t="str">
        <f t="shared" ref="N2179:N2242" si="207">IF(I2179="?", "tier - 2", I2179)</f>
        <v>tier - 2</v>
      </c>
      <c r="O2179" s="44" t="str">
        <f t="shared" ref="O2179:O2242" si="208">CONCATENATE(E2179&amp;"-"&amp;K2179&amp;"-"&amp;L2179)</f>
        <v>16-Nov-1990</v>
      </c>
      <c r="P2179" s="29">
        <f t="shared" ref="P2179:P2242" si="209">2023-L2179</f>
        <v>33</v>
      </c>
    </row>
    <row r="2180" spans="2:16" ht="15.75" customHeight="1" x14ac:dyDescent="0.3">
      <c r="B2180" s="12" t="s">
        <v>637</v>
      </c>
      <c r="C2180" s="27">
        <v>1982</v>
      </c>
      <c r="D2180" s="13" t="s">
        <v>8315</v>
      </c>
      <c r="E2180" s="27">
        <v>20</v>
      </c>
      <c r="F2180" s="27">
        <v>3</v>
      </c>
      <c r="G2180" s="43">
        <v>37650.74</v>
      </c>
      <c r="H2180" s="27" t="s">
        <v>8310</v>
      </c>
      <c r="I2180" s="27" t="s">
        <v>8310</v>
      </c>
      <c r="J2180" s="27" t="s">
        <v>8317</v>
      </c>
      <c r="K2180" s="13" t="str">
        <f t="shared" si="204"/>
        <v>Jun</v>
      </c>
      <c r="L2180" s="27">
        <f t="shared" si="205"/>
        <v>1982</v>
      </c>
      <c r="M2180" s="27" t="str">
        <f t="shared" si="206"/>
        <v>tier - 2</v>
      </c>
      <c r="N2180" s="27" t="str">
        <f t="shared" si="207"/>
        <v>tier - 2</v>
      </c>
      <c r="O2180" s="44" t="str">
        <f t="shared" si="208"/>
        <v>20-Jun-1982</v>
      </c>
      <c r="P2180" s="29">
        <f t="shared" si="209"/>
        <v>41</v>
      </c>
    </row>
    <row r="2181" spans="2:16" ht="15.75" customHeight="1" x14ac:dyDescent="0.3">
      <c r="B2181" s="12" t="s">
        <v>633</v>
      </c>
      <c r="C2181" s="27">
        <v>1970</v>
      </c>
      <c r="D2181" s="13" t="s">
        <v>8320</v>
      </c>
      <c r="E2181" s="27">
        <v>28</v>
      </c>
      <c r="F2181" s="27">
        <v>0</v>
      </c>
      <c r="G2181" s="43">
        <v>37675.06</v>
      </c>
      <c r="H2181" s="27" t="s">
        <v>8310</v>
      </c>
      <c r="I2181" s="27" t="s">
        <v>8311</v>
      </c>
      <c r="J2181" s="27" t="s">
        <v>8321</v>
      </c>
      <c r="K2181" s="13" t="str">
        <f t="shared" si="204"/>
        <v>Oct</v>
      </c>
      <c r="L2181" s="27">
        <f t="shared" si="205"/>
        <v>1970</v>
      </c>
      <c r="M2181" s="27" t="str">
        <f t="shared" si="206"/>
        <v>tier - 2</v>
      </c>
      <c r="N2181" s="27" t="str">
        <f t="shared" si="207"/>
        <v>tier - 3</v>
      </c>
      <c r="O2181" s="44" t="str">
        <f t="shared" si="208"/>
        <v>28-Oct-1970</v>
      </c>
      <c r="P2181" s="29">
        <f t="shared" si="209"/>
        <v>53</v>
      </c>
    </row>
    <row r="2182" spans="2:16" ht="15.75" customHeight="1" x14ac:dyDescent="0.3">
      <c r="B2182" s="12" t="s">
        <v>629</v>
      </c>
      <c r="C2182" s="27">
        <v>1988</v>
      </c>
      <c r="D2182" s="13" t="s">
        <v>8320</v>
      </c>
      <c r="E2182" s="27">
        <v>10</v>
      </c>
      <c r="F2182" s="27">
        <v>1</v>
      </c>
      <c r="G2182" s="43">
        <v>37701.879999999997</v>
      </c>
      <c r="H2182" s="27" t="s">
        <v>8310</v>
      </c>
      <c r="I2182" s="27" t="s">
        <v>8311</v>
      </c>
      <c r="J2182" s="27" t="s">
        <v>8330</v>
      </c>
      <c r="K2182" s="13" t="str">
        <f t="shared" si="204"/>
        <v>Oct</v>
      </c>
      <c r="L2182" s="27">
        <f t="shared" si="205"/>
        <v>1988</v>
      </c>
      <c r="M2182" s="27" t="str">
        <f t="shared" si="206"/>
        <v>tier - 2</v>
      </c>
      <c r="N2182" s="27" t="str">
        <f t="shared" si="207"/>
        <v>tier - 3</v>
      </c>
      <c r="O2182" s="44" t="str">
        <f t="shared" si="208"/>
        <v>10-Oct-1988</v>
      </c>
      <c r="P2182" s="29">
        <f t="shared" si="209"/>
        <v>35</v>
      </c>
    </row>
    <row r="2183" spans="2:16" ht="15.75" customHeight="1" x14ac:dyDescent="0.3">
      <c r="B2183" s="12" t="s">
        <v>625</v>
      </c>
      <c r="C2183" s="27">
        <v>1976</v>
      </c>
      <c r="D2183" s="13" t="s">
        <v>8316</v>
      </c>
      <c r="E2183" s="27">
        <v>18</v>
      </c>
      <c r="F2183" s="27">
        <v>2</v>
      </c>
      <c r="G2183" s="43">
        <v>37735.199999999997</v>
      </c>
      <c r="H2183" s="27" t="s">
        <v>8310</v>
      </c>
      <c r="I2183" s="27" t="s">
        <v>8310</v>
      </c>
      <c r="J2183" s="27" t="s">
        <v>8321</v>
      </c>
      <c r="K2183" s="13" t="str">
        <f t="shared" si="204"/>
        <v>Sep</v>
      </c>
      <c r="L2183" s="27">
        <f t="shared" si="205"/>
        <v>1976</v>
      </c>
      <c r="M2183" s="27" t="str">
        <f t="shared" si="206"/>
        <v>tier - 2</v>
      </c>
      <c r="N2183" s="27" t="str">
        <f t="shared" si="207"/>
        <v>tier - 2</v>
      </c>
      <c r="O2183" s="44" t="str">
        <f t="shared" si="208"/>
        <v>18-Sep-1976</v>
      </c>
      <c r="P2183" s="29">
        <f t="shared" si="209"/>
        <v>47</v>
      </c>
    </row>
    <row r="2184" spans="2:16" ht="15.75" customHeight="1" x14ac:dyDescent="0.3">
      <c r="B2184" s="12" t="s">
        <v>622</v>
      </c>
      <c r="C2184" s="27">
        <v>1986</v>
      </c>
      <c r="D2184" s="13" t="s">
        <v>8319</v>
      </c>
      <c r="E2184" s="27">
        <v>15</v>
      </c>
      <c r="F2184" s="27">
        <v>0</v>
      </c>
      <c r="G2184" s="43">
        <v>37742.58</v>
      </c>
      <c r="H2184" s="27" t="s">
        <v>8314</v>
      </c>
      <c r="I2184" s="27" t="s">
        <v>8314</v>
      </c>
      <c r="J2184" s="27" t="s">
        <v>8312</v>
      </c>
      <c r="K2184" s="13" t="str">
        <f t="shared" si="204"/>
        <v>Aug</v>
      </c>
      <c r="L2184" s="27">
        <f t="shared" si="205"/>
        <v>1986</v>
      </c>
      <c r="M2184" s="27" t="str">
        <f t="shared" si="206"/>
        <v>tier - 1</v>
      </c>
      <c r="N2184" s="27" t="str">
        <f t="shared" si="207"/>
        <v>tier - 1</v>
      </c>
      <c r="O2184" s="44" t="str">
        <f t="shared" si="208"/>
        <v>15-Aug-1986</v>
      </c>
      <c r="P2184" s="29">
        <f t="shared" si="209"/>
        <v>37</v>
      </c>
    </row>
    <row r="2185" spans="2:16" ht="15.75" customHeight="1" x14ac:dyDescent="0.3">
      <c r="B2185" s="12" t="s">
        <v>618</v>
      </c>
      <c r="C2185" s="27">
        <v>1983</v>
      </c>
      <c r="D2185" s="13" t="s">
        <v>8309</v>
      </c>
      <c r="E2185" s="27">
        <v>26</v>
      </c>
      <c r="F2185" s="27">
        <v>3</v>
      </c>
      <c r="G2185" s="43">
        <v>37800.980000000003</v>
      </c>
      <c r="H2185" s="27" t="s">
        <v>8310</v>
      </c>
      <c r="I2185" s="27" t="s">
        <v>8310</v>
      </c>
      <c r="J2185" s="27" t="s">
        <v>8321</v>
      </c>
      <c r="K2185" s="13" t="str">
        <f t="shared" si="204"/>
        <v>Jul</v>
      </c>
      <c r="L2185" s="27">
        <f t="shared" si="205"/>
        <v>1983</v>
      </c>
      <c r="M2185" s="27" t="str">
        <f t="shared" si="206"/>
        <v>tier - 2</v>
      </c>
      <c r="N2185" s="27" t="str">
        <f t="shared" si="207"/>
        <v>tier - 2</v>
      </c>
      <c r="O2185" s="44" t="str">
        <f t="shared" si="208"/>
        <v>26-Jul-1983</v>
      </c>
      <c r="P2185" s="29">
        <f t="shared" si="209"/>
        <v>40</v>
      </c>
    </row>
    <row r="2186" spans="2:16" ht="15.75" customHeight="1" x14ac:dyDescent="0.3">
      <c r="B2186" s="12" t="s">
        <v>614</v>
      </c>
      <c r="C2186" s="27">
        <v>1979</v>
      </c>
      <c r="D2186" s="13" t="s">
        <v>8316</v>
      </c>
      <c r="E2186" s="27">
        <v>9</v>
      </c>
      <c r="F2186" s="27">
        <v>0</v>
      </c>
      <c r="G2186" s="43">
        <v>37829.72</v>
      </c>
      <c r="H2186" s="27" t="s">
        <v>8314</v>
      </c>
      <c r="I2186" s="27" t="s">
        <v>8310</v>
      </c>
      <c r="J2186" s="27" t="s">
        <v>8321</v>
      </c>
      <c r="K2186" s="13" t="str">
        <f t="shared" si="204"/>
        <v>Sep</v>
      </c>
      <c r="L2186" s="27">
        <f t="shared" si="205"/>
        <v>1979</v>
      </c>
      <c r="M2186" s="27" t="str">
        <f t="shared" si="206"/>
        <v>tier - 1</v>
      </c>
      <c r="N2186" s="27" t="str">
        <f t="shared" si="207"/>
        <v>tier - 2</v>
      </c>
      <c r="O2186" s="44" t="str">
        <f t="shared" si="208"/>
        <v>9-Sep-1979</v>
      </c>
      <c r="P2186" s="29">
        <f t="shared" si="209"/>
        <v>44</v>
      </c>
    </row>
    <row r="2187" spans="2:16" ht="15.75" customHeight="1" x14ac:dyDescent="0.3">
      <c r="B2187" s="12" t="s">
        <v>610</v>
      </c>
      <c r="C2187" s="27">
        <v>1998</v>
      </c>
      <c r="D2187" s="13" t="s">
        <v>8309</v>
      </c>
      <c r="E2187" s="27">
        <v>29</v>
      </c>
      <c r="F2187" s="27">
        <v>0</v>
      </c>
      <c r="G2187" s="43">
        <v>38126.25</v>
      </c>
      <c r="H2187" s="27" t="s">
        <v>8314</v>
      </c>
      <c r="I2187" s="27" t="s">
        <v>8311</v>
      </c>
      <c r="J2187" s="27" t="s">
        <v>8312</v>
      </c>
      <c r="K2187" s="13" t="str">
        <f t="shared" si="204"/>
        <v>Jul</v>
      </c>
      <c r="L2187" s="27">
        <f t="shared" si="205"/>
        <v>1998</v>
      </c>
      <c r="M2187" s="27" t="str">
        <f t="shared" si="206"/>
        <v>tier - 1</v>
      </c>
      <c r="N2187" s="27" t="str">
        <f t="shared" si="207"/>
        <v>tier - 3</v>
      </c>
      <c r="O2187" s="44" t="str">
        <f t="shared" si="208"/>
        <v>29-Jul-1998</v>
      </c>
      <c r="P2187" s="29">
        <f t="shared" si="209"/>
        <v>25</v>
      </c>
    </row>
    <row r="2188" spans="2:16" ht="15.75" customHeight="1" x14ac:dyDescent="0.3">
      <c r="B2188" s="12" t="s">
        <v>606</v>
      </c>
      <c r="C2188" s="27">
        <v>1972</v>
      </c>
      <c r="D2188" s="13" t="s">
        <v>8313</v>
      </c>
      <c r="E2188" s="27">
        <v>19</v>
      </c>
      <c r="F2188" s="27">
        <v>0</v>
      </c>
      <c r="G2188" s="43">
        <v>38189.1</v>
      </c>
      <c r="H2188" s="27" t="s">
        <v>8310</v>
      </c>
      <c r="I2188" s="27" t="s">
        <v>8310</v>
      </c>
      <c r="J2188" s="27" t="s">
        <v>8321</v>
      </c>
      <c r="K2188" s="13" t="str">
        <f t="shared" si="204"/>
        <v>Nov</v>
      </c>
      <c r="L2188" s="27">
        <f t="shared" si="205"/>
        <v>1972</v>
      </c>
      <c r="M2188" s="27" t="str">
        <f t="shared" si="206"/>
        <v>tier - 2</v>
      </c>
      <c r="N2188" s="27" t="str">
        <f t="shared" si="207"/>
        <v>tier - 2</v>
      </c>
      <c r="O2188" s="44" t="str">
        <f t="shared" si="208"/>
        <v>19-Nov-1972</v>
      </c>
      <c r="P2188" s="29">
        <f t="shared" si="209"/>
        <v>51</v>
      </c>
    </row>
    <row r="2189" spans="2:16" ht="15.75" customHeight="1" x14ac:dyDescent="0.3">
      <c r="B2189" s="12" t="s">
        <v>603</v>
      </c>
      <c r="C2189" s="27">
        <v>1989</v>
      </c>
      <c r="D2189" s="13" t="s">
        <v>8316</v>
      </c>
      <c r="E2189" s="27">
        <v>8</v>
      </c>
      <c r="F2189" s="27">
        <v>3</v>
      </c>
      <c r="G2189" s="43">
        <v>38237.339999999997</v>
      </c>
      <c r="H2189" s="27" t="s">
        <v>8310</v>
      </c>
      <c r="I2189" s="27" t="s">
        <v>8311</v>
      </c>
      <c r="J2189" s="27" t="s">
        <v>8321</v>
      </c>
      <c r="K2189" s="13" t="str">
        <f t="shared" si="204"/>
        <v>Sep</v>
      </c>
      <c r="L2189" s="27">
        <f t="shared" si="205"/>
        <v>1989</v>
      </c>
      <c r="M2189" s="27" t="str">
        <f t="shared" si="206"/>
        <v>tier - 2</v>
      </c>
      <c r="N2189" s="27" t="str">
        <f t="shared" si="207"/>
        <v>tier - 3</v>
      </c>
      <c r="O2189" s="44" t="str">
        <f t="shared" si="208"/>
        <v>8-Sep-1989</v>
      </c>
      <c r="P2189" s="29">
        <f t="shared" si="209"/>
        <v>34</v>
      </c>
    </row>
    <row r="2190" spans="2:16" ht="15.75" customHeight="1" x14ac:dyDescent="0.3">
      <c r="B2190" s="12" t="s">
        <v>599</v>
      </c>
      <c r="C2190" s="27">
        <v>1964</v>
      </c>
      <c r="D2190" s="13" t="s">
        <v>8315</v>
      </c>
      <c r="E2190" s="27">
        <v>16</v>
      </c>
      <c r="F2190" s="27">
        <v>0</v>
      </c>
      <c r="G2190" s="43">
        <v>38241.74</v>
      </c>
      <c r="H2190" s="27" t="s">
        <v>8310</v>
      </c>
      <c r="I2190" s="27" t="s">
        <v>8311</v>
      </c>
      <c r="J2190" s="27" t="s">
        <v>8321</v>
      </c>
      <c r="K2190" s="13" t="str">
        <f t="shared" si="204"/>
        <v>Jun</v>
      </c>
      <c r="L2190" s="27">
        <f t="shared" si="205"/>
        <v>1964</v>
      </c>
      <c r="M2190" s="27" t="str">
        <f t="shared" si="206"/>
        <v>tier - 2</v>
      </c>
      <c r="N2190" s="27" t="str">
        <f t="shared" si="207"/>
        <v>tier - 3</v>
      </c>
      <c r="O2190" s="44" t="str">
        <f t="shared" si="208"/>
        <v>16-Jun-1964</v>
      </c>
      <c r="P2190" s="29">
        <f t="shared" si="209"/>
        <v>59</v>
      </c>
    </row>
    <row r="2191" spans="2:16" ht="15.75" customHeight="1" x14ac:dyDescent="0.3">
      <c r="B2191" s="12" t="s">
        <v>595</v>
      </c>
      <c r="C2191" s="27">
        <v>1980</v>
      </c>
      <c r="D2191" s="13" t="s">
        <v>8319</v>
      </c>
      <c r="E2191" s="27">
        <v>16</v>
      </c>
      <c r="F2191" s="27">
        <v>1</v>
      </c>
      <c r="G2191" s="43">
        <v>38245.589999999997</v>
      </c>
      <c r="H2191" s="27" t="s">
        <v>8314</v>
      </c>
      <c r="I2191" s="27" t="s">
        <v>8310</v>
      </c>
      <c r="J2191" s="27" t="s">
        <v>8312</v>
      </c>
      <c r="K2191" s="13" t="str">
        <f t="shared" si="204"/>
        <v>Aug</v>
      </c>
      <c r="L2191" s="27">
        <f t="shared" si="205"/>
        <v>1980</v>
      </c>
      <c r="M2191" s="27" t="str">
        <f t="shared" si="206"/>
        <v>tier - 1</v>
      </c>
      <c r="N2191" s="27" t="str">
        <f t="shared" si="207"/>
        <v>tier - 2</v>
      </c>
      <c r="O2191" s="44" t="str">
        <f t="shared" si="208"/>
        <v>16-Aug-1980</v>
      </c>
      <c r="P2191" s="29">
        <f t="shared" si="209"/>
        <v>43</v>
      </c>
    </row>
    <row r="2192" spans="2:16" ht="15.75" customHeight="1" x14ac:dyDescent="0.3">
      <c r="B2192" s="12" t="s">
        <v>591</v>
      </c>
      <c r="C2192" s="27">
        <v>1989</v>
      </c>
      <c r="D2192" s="13" t="s">
        <v>8320</v>
      </c>
      <c r="E2192" s="27">
        <v>30</v>
      </c>
      <c r="F2192" s="27">
        <v>1</v>
      </c>
      <c r="G2192" s="43">
        <v>38282.75</v>
      </c>
      <c r="H2192" s="27" t="s">
        <v>8314</v>
      </c>
      <c r="I2192" s="27" t="s">
        <v>8310</v>
      </c>
      <c r="J2192" s="27" t="s">
        <v>8312</v>
      </c>
      <c r="K2192" s="13" t="str">
        <f t="shared" si="204"/>
        <v>Oct</v>
      </c>
      <c r="L2192" s="27">
        <f t="shared" si="205"/>
        <v>1989</v>
      </c>
      <c r="M2192" s="27" t="str">
        <f t="shared" si="206"/>
        <v>tier - 1</v>
      </c>
      <c r="N2192" s="27" t="str">
        <f t="shared" si="207"/>
        <v>tier - 2</v>
      </c>
      <c r="O2192" s="44" t="str">
        <f t="shared" si="208"/>
        <v>30-Oct-1989</v>
      </c>
      <c r="P2192" s="29">
        <f t="shared" si="209"/>
        <v>34</v>
      </c>
    </row>
    <row r="2193" spans="2:16" ht="15.75" customHeight="1" x14ac:dyDescent="0.3">
      <c r="B2193" s="12" t="s">
        <v>587</v>
      </c>
      <c r="C2193" s="27">
        <v>1980</v>
      </c>
      <c r="D2193" s="13" t="s">
        <v>8315</v>
      </c>
      <c r="E2193" s="27">
        <v>12</v>
      </c>
      <c r="F2193" s="27">
        <v>2</v>
      </c>
      <c r="G2193" s="43">
        <v>38313.129999999997</v>
      </c>
      <c r="H2193" s="27" t="s">
        <v>8314</v>
      </c>
      <c r="I2193" s="27" t="s">
        <v>8311</v>
      </c>
      <c r="J2193" s="27" t="s">
        <v>8321</v>
      </c>
      <c r="K2193" s="13" t="str">
        <f t="shared" si="204"/>
        <v>Jun</v>
      </c>
      <c r="L2193" s="27">
        <f t="shared" si="205"/>
        <v>1980</v>
      </c>
      <c r="M2193" s="27" t="str">
        <f t="shared" si="206"/>
        <v>tier - 1</v>
      </c>
      <c r="N2193" s="27" t="str">
        <f t="shared" si="207"/>
        <v>tier - 3</v>
      </c>
      <c r="O2193" s="44" t="str">
        <f t="shared" si="208"/>
        <v>12-Jun-1980</v>
      </c>
      <c r="P2193" s="29">
        <f t="shared" si="209"/>
        <v>43</v>
      </c>
    </row>
    <row r="2194" spans="2:16" ht="15.75" customHeight="1" x14ac:dyDescent="0.3">
      <c r="B2194" s="12" t="s">
        <v>584</v>
      </c>
      <c r="C2194" s="27">
        <v>2002</v>
      </c>
      <c r="D2194" s="13" t="s">
        <v>8316</v>
      </c>
      <c r="E2194" s="27">
        <v>17</v>
      </c>
      <c r="F2194" s="27">
        <v>2</v>
      </c>
      <c r="G2194" s="43">
        <v>38344.57</v>
      </c>
      <c r="H2194" s="27" t="s">
        <v>8314</v>
      </c>
      <c r="I2194" s="27" t="s">
        <v>8311</v>
      </c>
      <c r="J2194" s="27" t="s">
        <v>8321</v>
      </c>
      <c r="K2194" s="13" t="str">
        <f t="shared" si="204"/>
        <v>Sep</v>
      </c>
      <c r="L2194" s="27">
        <f t="shared" si="205"/>
        <v>2002</v>
      </c>
      <c r="M2194" s="27" t="str">
        <f t="shared" si="206"/>
        <v>tier - 1</v>
      </c>
      <c r="N2194" s="27" t="str">
        <f t="shared" si="207"/>
        <v>tier - 3</v>
      </c>
      <c r="O2194" s="44" t="str">
        <f t="shared" si="208"/>
        <v>17-Sep-2002</v>
      </c>
      <c r="P2194" s="29">
        <f t="shared" si="209"/>
        <v>21</v>
      </c>
    </row>
    <row r="2195" spans="2:16" ht="15.75" customHeight="1" x14ac:dyDescent="0.3">
      <c r="B2195" s="12" t="s">
        <v>580</v>
      </c>
      <c r="C2195" s="27">
        <v>1970</v>
      </c>
      <c r="D2195" s="13" t="s">
        <v>8319</v>
      </c>
      <c r="E2195" s="27">
        <v>22</v>
      </c>
      <c r="F2195" s="27">
        <v>0</v>
      </c>
      <c r="G2195" s="43">
        <v>38389.79</v>
      </c>
      <c r="H2195" s="27" t="s">
        <v>8310</v>
      </c>
      <c r="I2195" s="27" t="s">
        <v>8311</v>
      </c>
      <c r="J2195" s="27" t="s">
        <v>8321</v>
      </c>
      <c r="K2195" s="13" t="str">
        <f t="shared" si="204"/>
        <v>Aug</v>
      </c>
      <c r="L2195" s="27">
        <f t="shared" si="205"/>
        <v>1970</v>
      </c>
      <c r="M2195" s="27" t="str">
        <f t="shared" si="206"/>
        <v>tier - 2</v>
      </c>
      <c r="N2195" s="27" t="str">
        <f t="shared" si="207"/>
        <v>tier - 3</v>
      </c>
      <c r="O2195" s="44" t="str">
        <f t="shared" si="208"/>
        <v>22-Aug-1970</v>
      </c>
      <c r="P2195" s="29">
        <f t="shared" si="209"/>
        <v>53</v>
      </c>
    </row>
    <row r="2196" spans="2:16" ht="15.75" customHeight="1" x14ac:dyDescent="0.3">
      <c r="B2196" s="12" t="s">
        <v>576</v>
      </c>
      <c r="C2196" s="27">
        <v>1971</v>
      </c>
      <c r="D2196" s="13" t="s">
        <v>8318</v>
      </c>
      <c r="E2196" s="27">
        <v>23</v>
      </c>
      <c r="F2196" s="27">
        <v>0</v>
      </c>
      <c r="G2196" s="43">
        <v>38405.26</v>
      </c>
      <c r="H2196" s="27" t="s">
        <v>8310</v>
      </c>
      <c r="I2196" s="27" t="s">
        <v>8314</v>
      </c>
      <c r="J2196" s="27" t="s">
        <v>8321</v>
      </c>
      <c r="K2196" s="13" t="str">
        <f t="shared" si="204"/>
        <v>Dec</v>
      </c>
      <c r="L2196" s="27">
        <f t="shared" si="205"/>
        <v>1971</v>
      </c>
      <c r="M2196" s="27" t="str">
        <f t="shared" si="206"/>
        <v>tier - 2</v>
      </c>
      <c r="N2196" s="27" t="str">
        <f t="shared" si="207"/>
        <v>tier - 1</v>
      </c>
      <c r="O2196" s="44" t="str">
        <f t="shared" si="208"/>
        <v>23-Dec-1971</v>
      </c>
      <c r="P2196" s="29">
        <f t="shared" si="209"/>
        <v>52</v>
      </c>
    </row>
    <row r="2197" spans="2:16" ht="15.75" customHeight="1" x14ac:dyDescent="0.3">
      <c r="B2197" s="12" t="s">
        <v>572</v>
      </c>
      <c r="C2197" s="27">
        <v>1986</v>
      </c>
      <c r="D2197" s="13" t="s">
        <v>8315</v>
      </c>
      <c r="E2197" s="27">
        <v>21</v>
      </c>
      <c r="F2197" s="27">
        <v>2</v>
      </c>
      <c r="G2197" s="43">
        <v>38415.47</v>
      </c>
      <c r="H2197" s="27" t="s">
        <v>8314</v>
      </c>
      <c r="I2197" s="27" t="s">
        <v>8310</v>
      </c>
      <c r="J2197" s="27" t="s">
        <v>8321</v>
      </c>
      <c r="K2197" s="13" t="str">
        <f t="shared" si="204"/>
        <v>Jun</v>
      </c>
      <c r="L2197" s="27">
        <f t="shared" si="205"/>
        <v>1986</v>
      </c>
      <c r="M2197" s="27" t="str">
        <f t="shared" si="206"/>
        <v>tier - 1</v>
      </c>
      <c r="N2197" s="27" t="str">
        <f t="shared" si="207"/>
        <v>tier - 2</v>
      </c>
      <c r="O2197" s="44" t="str">
        <f t="shared" si="208"/>
        <v>21-Jun-1986</v>
      </c>
      <c r="P2197" s="29">
        <f t="shared" si="209"/>
        <v>37</v>
      </c>
    </row>
    <row r="2198" spans="2:16" ht="15.75" customHeight="1" x14ac:dyDescent="0.3">
      <c r="B2198" s="12" t="s">
        <v>568</v>
      </c>
      <c r="C2198" s="27">
        <v>1999</v>
      </c>
      <c r="D2198" s="13" t="s">
        <v>8313</v>
      </c>
      <c r="E2198" s="27">
        <v>12</v>
      </c>
      <c r="F2198" s="27">
        <v>2</v>
      </c>
      <c r="G2198" s="43">
        <v>38511.629999999997</v>
      </c>
      <c r="H2198" s="27" t="s">
        <v>8310</v>
      </c>
      <c r="I2198" s="27" t="s">
        <v>8310</v>
      </c>
      <c r="J2198" s="27" t="s">
        <v>8329</v>
      </c>
      <c r="K2198" s="13" t="str">
        <f t="shared" si="204"/>
        <v>Nov</v>
      </c>
      <c r="L2198" s="27">
        <f t="shared" si="205"/>
        <v>1999</v>
      </c>
      <c r="M2198" s="27" t="str">
        <f t="shared" si="206"/>
        <v>tier - 2</v>
      </c>
      <c r="N2198" s="27" t="str">
        <f t="shared" si="207"/>
        <v>tier - 2</v>
      </c>
      <c r="O2198" s="44" t="str">
        <f t="shared" si="208"/>
        <v>12-Nov-1999</v>
      </c>
      <c r="P2198" s="29">
        <f t="shared" si="209"/>
        <v>24</v>
      </c>
    </row>
    <row r="2199" spans="2:16" ht="15.75" customHeight="1" x14ac:dyDescent="0.3">
      <c r="B2199" s="12" t="s">
        <v>564</v>
      </c>
      <c r="C2199" s="27">
        <v>1990</v>
      </c>
      <c r="D2199" s="13" t="s">
        <v>8309</v>
      </c>
      <c r="E2199" s="27">
        <v>13</v>
      </c>
      <c r="F2199" s="27">
        <v>3</v>
      </c>
      <c r="G2199" s="43">
        <v>38652.089999999997</v>
      </c>
      <c r="H2199" s="27" t="s">
        <v>8310</v>
      </c>
      <c r="I2199" s="27" t="s">
        <v>8310</v>
      </c>
      <c r="J2199" s="27" t="s">
        <v>8321</v>
      </c>
      <c r="K2199" s="13" t="str">
        <f t="shared" si="204"/>
        <v>Jul</v>
      </c>
      <c r="L2199" s="27">
        <f t="shared" si="205"/>
        <v>1990</v>
      </c>
      <c r="M2199" s="27" t="str">
        <f t="shared" si="206"/>
        <v>tier - 2</v>
      </c>
      <c r="N2199" s="27" t="str">
        <f t="shared" si="207"/>
        <v>tier - 2</v>
      </c>
      <c r="O2199" s="44" t="str">
        <f t="shared" si="208"/>
        <v>13-Jul-1990</v>
      </c>
      <c r="P2199" s="29">
        <f t="shared" si="209"/>
        <v>33</v>
      </c>
    </row>
    <row r="2200" spans="2:16" ht="15.75" customHeight="1" x14ac:dyDescent="0.3">
      <c r="B2200" s="12" t="s">
        <v>560</v>
      </c>
      <c r="C2200" s="27">
        <v>1986</v>
      </c>
      <c r="D2200" s="13" t="s">
        <v>8309</v>
      </c>
      <c r="E2200" s="27">
        <v>20</v>
      </c>
      <c r="F2200" s="27">
        <v>1</v>
      </c>
      <c r="G2200" s="43">
        <v>38709.18</v>
      </c>
      <c r="H2200" s="27" t="s">
        <v>8314</v>
      </c>
      <c r="I2200" s="27" t="s">
        <v>8311</v>
      </c>
      <c r="J2200" s="27" t="s">
        <v>8312</v>
      </c>
      <c r="K2200" s="13" t="str">
        <f t="shared" si="204"/>
        <v>Jul</v>
      </c>
      <c r="L2200" s="27">
        <f t="shared" si="205"/>
        <v>1986</v>
      </c>
      <c r="M2200" s="27" t="str">
        <f t="shared" si="206"/>
        <v>tier - 1</v>
      </c>
      <c r="N2200" s="27" t="str">
        <f t="shared" si="207"/>
        <v>tier - 3</v>
      </c>
      <c r="O2200" s="44" t="str">
        <f t="shared" si="208"/>
        <v>20-Jul-1986</v>
      </c>
      <c r="P2200" s="29">
        <f t="shared" si="209"/>
        <v>37</v>
      </c>
    </row>
    <row r="2201" spans="2:16" ht="15.75" customHeight="1" x14ac:dyDescent="0.3">
      <c r="B2201" s="12" t="s">
        <v>556</v>
      </c>
      <c r="C2201" s="27">
        <v>1991</v>
      </c>
      <c r="D2201" s="13" t="s">
        <v>8313</v>
      </c>
      <c r="E2201" s="27">
        <v>2</v>
      </c>
      <c r="F2201" s="27">
        <v>2</v>
      </c>
      <c r="G2201" s="43">
        <v>38711</v>
      </c>
      <c r="H2201" s="27" t="s">
        <v>8310</v>
      </c>
      <c r="I2201" s="27" t="s">
        <v>8310</v>
      </c>
      <c r="J2201" s="27" t="s">
        <v>8321</v>
      </c>
      <c r="K2201" s="13" t="str">
        <f t="shared" si="204"/>
        <v>Nov</v>
      </c>
      <c r="L2201" s="27">
        <f t="shared" si="205"/>
        <v>1991</v>
      </c>
      <c r="M2201" s="27" t="str">
        <f t="shared" si="206"/>
        <v>tier - 2</v>
      </c>
      <c r="N2201" s="27" t="str">
        <f t="shared" si="207"/>
        <v>tier - 2</v>
      </c>
      <c r="O2201" s="44" t="str">
        <f t="shared" si="208"/>
        <v>2-Nov-1991</v>
      </c>
      <c r="P2201" s="29">
        <f t="shared" si="209"/>
        <v>32</v>
      </c>
    </row>
    <row r="2202" spans="2:16" ht="15.75" customHeight="1" x14ac:dyDescent="0.3">
      <c r="B2202" s="12" t="s">
        <v>552</v>
      </c>
      <c r="C2202" s="27">
        <v>1976</v>
      </c>
      <c r="D2202" s="13" t="s">
        <v>8315</v>
      </c>
      <c r="E2202" s="27">
        <v>15</v>
      </c>
      <c r="F2202" s="27">
        <v>2</v>
      </c>
      <c r="G2202" s="43">
        <v>38740.120000000003</v>
      </c>
      <c r="H2202" s="27" t="s">
        <v>8310</v>
      </c>
      <c r="I2202" s="27" t="s">
        <v>8310</v>
      </c>
      <c r="J2202" s="27" t="s">
        <v>8317</v>
      </c>
      <c r="K2202" s="13" t="str">
        <f t="shared" si="204"/>
        <v>Jun</v>
      </c>
      <c r="L2202" s="27">
        <f t="shared" si="205"/>
        <v>1976</v>
      </c>
      <c r="M2202" s="27" t="str">
        <f t="shared" si="206"/>
        <v>tier - 2</v>
      </c>
      <c r="N2202" s="27" t="str">
        <f t="shared" si="207"/>
        <v>tier - 2</v>
      </c>
      <c r="O2202" s="44" t="str">
        <f t="shared" si="208"/>
        <v>15-Jun-1976</v>
      </c>
      <c r="P2202" s="29">
        <f t="shared" si="209"/>
        <v>47</v>
      </c>
    </row>
    <row r="2203" spans="2:16" ht="15.75" customHeight="1" x14ac:dyDescent="0.3">
      <c r="B2203" s="12" t="s">
        <v>548</v>
      </c>
      <c r="C2203" s="27">
        <v>1991</v>
      </c>
      <c r="D2203" s="13" t="s">
        <v>8313</v>
      </c>
      <c r="E2203" s="27">
        <v>8</v>
      </c>
      <c r="F2203" s="27">
        <v>3</v>
      </c>
      <c r="G2203" s="43">
        <v>38746.36</v>
      </c>
      <c r="H2203" s="27" t="s">
        <v>8314</v>
      </c>
      <c r="I2203" s="27" t="s">
        <v>8310</v>
      </c>
      <c r="J2203" s="27" t="s">
        <v>8317</v>
      </c>
      <c r="K2203" s="13" t="str">
        <f t="shared" si="204"/>
        <v>Nov</v>
      </c>
      <c r="L2203" s="27">
        <f t="shared" si="205"/>
        <v>1991</v>
      </c>
      <c r="M2203" s="27" t="str">
        <f t="shared" si="206"/>
        <v>tier - 1</v>
      </c>
      <c r="N2203" s="27" t="str">
        <f t="shared" si="207"/>
        <v>tier - 2</v>
      </c>
      <c r="O2203" s="44" t="str">
        <f t="shared" si="208"/>
        <v>8-Nov-1991</v>
      </c>
      <c r="P2203" s="29">
        <f t="shared" si="209"/>
        <v>32</v>
      </c>
    </row>
    <row r="2204" spans="2:16" ht="15.75" customHeight="1" x14ac:dyDescent="0.3">
      <c r="B2204" s="12" t="s">
        <v>544</v>
      </c>
      <c r="C2204" s="27">
        <v>2004</v>
      </c>
      <c r="D2204" s="13" t="s">
        <v>8318</v>
      </c>
      <c r="E2204" s="27">
        <v>5</v>
      </c>
      <c r="F2204" s="27">
        <v>0</v>
      </c>
      <c r="G2204" s="43">
        <v>38792.69</v>
      </c>
      <c r="H2204" s="27" t="s">
        <v>8310</v>
      </c>
      <c r="I2204" s="27" t="s">
        <v>8310</v>
      </c>
      <c r="J2204" s="27" t="s">
        <v>8312</v>
      </c>
      <c r="K2204" s="13" t="str">
        <f t="shared" si="204"/>
        <v>Dec</v>
      </c>
      <c r="L2204" s="27">
        <f t="shared" si="205"/>
        <v>2004</v>
      </c>
      <c r="M2204" s="27" t="str">
        <f t="shared" si="206"/>
        <v>tier - 2</v>
      </c>
      <c r="N2204" s="27" t="str">
        <f t="shared" si="207"/>
        <v>tier - 2</v>
      </c>
      <c r="O2204" s="44" t="str">
        <f t="shared" si="208"/>
        <v>5-Dec-2004</v>
      </c>
      <c r="P2204" s="29">
        <f t="shared" si="209"/>
        <v>19</v>
      </c>
    </row>
    <row r="2205" spans="2:16" ht="15.75" customHeight="1" x14ac:dyDescent="0.3">
      <c r="B2205" s="12" t="s">
        <v>540</v>
      </c>
      <c r="C2205" s="27">
        <v>1979</v>
      </c>
      <c r="D2205" s="13" t="s">
        <v>8318</v>
      </c>
      <c r="E2205" s="27">
        <v>3</v>
      </c>
      <c r="F2205" s="27">
        <v>2</v>
      </c>
      <c r="G2205" s="43">
        <v>38836.980000000003</v>
      </c>
      <c r="H2205" s="27" t="s">
        <v>8310</v>
      </c>
      <c r="I2205" s="27" t="s">
        <v>8314</v>
      </c>
      <c r="J2205" s="27" t="s">
        <v>8321</v>
      </c>
      <c r="K2205" s="13" t="str">
        <f t="shared" si="204"/>
        <v>Dec</v>
      </c>
      <c r="L2205" s="27">
        <f t="shared" si="205"/>
        <v>1979</v>
      </c>
      <c r="M2205" s="27" t="str">
        <f t="shared" si="206"/>
        <v>tier - 2</v>
      </c>
      <c r="N2205" s="27" t="str">
        <f t="shared" si="207"/>
        <v>tier - 1</v>
      </c>
      <c r="O2205" s="44" t="str">
        <f t="shared" si="208"/>
        <v>3-Dec-1979</v>
      </c>
      <c r="P2205" s="29">
        <f t="shared" si="209"/>
        <v>44</v>
      </c>
    </row>
    <row r="2206" spans="2:16" ht="15.75" customHeight="1" x14ac:dyDescent="0.3">
      <c r="B2206" s="12" t="s">
        <v>536</v>
      </c>
      <c r="C2206" s="27">
        <v>1964</v>
      </c>
      <c r="D2206" s="13" t="s">
        <v>8315</v>
      </c>
      <c r="E2206" s="27">
        <v>6</v>
      </c>
      <c r="F2206" s="27">
        <v>0</v>
      </c>
      <c r="G2206" s="43">
        <v>38869.25</v>
      </c>
      <c r="H2206" s="27" t="s">
        <v>8310</v>
      </c>
      <c r="I2206" s="27" t="s">
        <v>8310</v>
      </c>
      <c r="J2206" s="27" t="s">
        <v>8321</v>
      </c>
      <c r="K2206" s="13" t="str">
        <f t="shared" si="204"/>
        <v>Jun</v>
      </c>
      <c r="L2206" s="27">
        <f t="shared" si="205"/>
        <v>1964</v>
      </c>
      <c r="M2206" s="27" t="str">
        <f t="shared" si="206"/>
        <v>tier - 2</v>
      </c>
      <c r="N2206" s="27" t="str">
        <f t="shared" si="207"/>
        <v>tier - 2</v>
      </c>
      <c r="O2206" s="44" t="str">
        <f t="shared" si="208"/>
        <v>6-Jun-1964</v>
      </c>
      <c r="P2206" s="29">
        <f t="shared" si="209"/>
        <v>59</v>
      </c>
    </row>
    <row r="2207" spans="2:16" ht="15.75" customHeight="1" x14ac:dyDescent="0.3">
      <c r="B2207" s="12" t="s">
        <v>532</v>
      </c>
      <c r="C2207" s="27">
        <v>1967</v>
      </c>
      <c r="D2207" s="13" t="s">
        <v>8309</v>
      </c>
      <c r="E2207" s="27">
        <v>30</v>
      </c>
      <c r="F2207" s="27">
        <v>0</v>
      </c>
      <c r="G2207" s="43">
        <v>38893.360000000001</v>
      </c>
      <c r="H2207" s="27" t="s">
        <v>8314</v>
      </c>
      <c r="I2207" s="27" t="s">
        <v>8310</v>
      </c>
      <c r="J2207" s="27" t="s">
        <v>8321</v>
      </c>
      <c r="K2207" s="13" t="str">
        <f t="shared" si="204"/>
        <v>Jul</v>
      </c>
      <c r="L2207" s="27">
        <f t="shared" si="205"/>
        <v>1967</v>
      </c>
      <c r="M2207" s="27" t="str">
        <f t="shared" si="206"/>
        <v>tier - 1</v>
      </c>
      <c r="N2207" s="27" t="str">
        <f t="shared" si="207"/>
        <v>tier - 2</v>
      </c>
      <c r="O2207" s="44" t="str">
        <f t="shared" si="208"/>
        <v>30-Jul-1967</v>
      </c>
      <c r="P2207" s="29">
        <f t="shared" si="209"/>
        <v>56</v>
      </c>
    </row>
    <row r="2208" spans="2:16" ht="15.75" customHeight="1" x14ac:dyDescent="0.3">
      <c r="B2208" s="12" t="s">
        <v>528</v>
      </c>
      <c r="C2208" s="27">
        <v>1987</v>
      </c>
      <c r="D2208" s="13" t="s">
        <v>8315</v>
      </c>
      <c r="E2208" s="27">
        <v>16</v>
      </c>
      <c r="F2208" s="27">
        <v>3</v>
      </c>
      <c r="G2208" s="43">
        <v>38924.04</v>
      </c>
      <c r="H2208" s="27" t="s">
        <v>8310</v>
      </c>
      <c r="I2208" s="27" t="s">
        <v>8310</v>
      </c>
      <c r="J2208" s="27" t="s">
        <v>8321</v>
      </c>
      <c r="K2208" s="13" t="str">
        <f t="shared" si="204"/>
        <v>Jun</v>
      </c>
      <c r="L2208" s="27">
        <f t="shared" si="205"/>
        <v>1987</v>
      </c>
      <c r="M2208" s="27" t="str">
        <f t="shared" si="206"/>
        <v>tier - 2</v>
      </c>
      <c r="N2208" s="27" t="str">
        <f t="shared" si="207"/>
        <v>tier - 2</v>
      </c>
      <c r="O2208" s="44" t="str">
        <f t="shared" si="208"/>
        <v>16-Jun-1987</v>
      </c>
      <c r="P2208" s="29">
        <f t="shared" si="209"/>
        <v>36</v>
      </c>
    </row>
    <row r="2209" spans="2:16" ht="15.75" customHeight="1" x14ac:dyDescent="0.3">
      <c r="B2209" s="12" t="s">
        <v>524</v>
      </c>
      <c r="C2209" s="27">
        <v>1976</v>
      </c>
      <c r="D2209" s="13" t="s">
        <v>8318</v>
      </c>
      <c r="E2209" s="27">
        <v>15</v>
      </c>
      <c r="F2209" s="27">
        <v>2</v>
      </c>
      <c r="G2209" s="43">
        <v>38932.559999999998</v>
      </c>
      <c r="H2209" s="27" t="s">
        <v>8310</v>
      </c>
      <c r="I2209" s="27" t="s">
        <v>8311</v>
      </c>
      <c r="J2209" s="27" t="s">
        <v>8321</v>
      </c>
      <c r="K2209" s="13" t="str">
        <f t="shared" si="204"/>
        <v>Dec</v>
      </c>
      <c r="L2209" s="27">
        <f t="shared" si="205"/>
        <v>1976</v>
      </c>
      <c r="M2209" s="27" t="str">
        <f t="shared" si="206"/>
        <v>tier - 2</v>
      </c>
      <c r="N2209" s="27" t="str">
        <f t="shared" si="207"/>
        <v>tier - 3</v>
      </c>
      <c r="O2209" s="44" t="str">
        <f t="shared" si="208"/>
        <v>15-Dec-1976</v>
      </c>
      <c r="P2209" s="29">
        <f t="shared" si="209"/>
        <v>47</v>
      </c>
    </row>
    <row r="2210" spans="2:16" ht="15.75" customHeight="1" x14ac:dyDescent="0.3">
      <c r="B2210" s="12" t="s">
        <v>520</v>
      </c>
      <c r="C2210" s="27">
        <v>1980</v>
      </c>
      <c r="D2210" s="13" t="s">
        <v>8316</v>
      </c>
      <c r="E2210" s="27">
        <v>24</v>
      </c>
      <c r="F2210" s="27">
        <v>2</v>
      </c>
      <c r="G2210" s="43">
        <v>38947.43</v>
      </c>
      <c r="H2210" s="27" t="s">
        <v>8310</v>
      </c>
      <c r="I2210" s="27" t="s">
        <v>8311</v>
      </c>
      <c r="J2210" s="27" t="s">
        <v>8321</v>
      </c>
      <c r="K2210" s="13" t="str">
        <f t="shared" si="204"/>
        <v>Sep</v>
      </c>
      <c r="L2210" s="27">
        <f t="shared" si="205"/>
        <v>1980</v>
      </c>
      <c r="M2210" s="27" t="str">
        <f t="shared" si="206"/>
        <v>tier - 2</v>
      </c>
      <c r="N2210" s="27" t="str">
        <f t="shared" si="207"/>
        <v>tier - 3</v>
      </c>
      <c r="O2210" s="44" t="str">
        <f t="shared" si="208"/>
        <v>24-Sep-1980</v>
      </c>
      <c r="P2210" s="29">
        <f t="shared" si="209"/>
        <v>43</v>
      </c>
    </row>
    <row r="2211" spans="2:16" ht="15.75" customHeight="1" x14ac:dyDescent="0.3">
      <c r="B2211" s="12" t="s">
        <v>516</v>
      </c>
      <c r="C2211" s="27">
        <v>1978</v>
      </c>
      <c r="D2211" s="13" t="s">
        <v>8320</v>
      </c>
      <c r="E2211" s="27">
        <v>12</v>
      </c>
      <c r="F2211" s="27">
        <v>2</v>
      </c>
      <c r="G2211" s="43">
        <v>38998.550000000003</v>
      </c>
      <c r="H2211" s="27" t="s">
        <v>8314</v>
      </c>
      <c r="I2211" s="27" t="s">
        <v>8314</v>
      </c>
      <c r="J2211" s="27" t="s">
        <v>8321</v>
      </c>
      <c r="K2211" s="13" t="str">
        <f t="shared" si="204"/>
        <v>Oct</v>
      </c>
      <c r="L2211" s="27">
        <f t="shared" si="205"/>
        <v>1978</v>
      </c>
      <c r="M2211" s="27" t="str">
        <f t="shared" si="206"/>
        <v>tier - 1</v>
      </c>
      <c r="N2211" s="27" t="str">
        <f t="shared" si="207"/>
        <v>tier - 1</v>
      </c>
      <c r="O2211" s="44" t="str">
        <f t="shared" si="208"/>
        <v>12-Oct-1978</v>
      </c>
      <c r="P2211" s="29">
        <f t="shared" si="209"/>
        <v>45</v>
      </c>
    </row>
    <row r="2212" spans="2:16" ht="15.75" customHeight="1" x14ac:dyDescent="0.3">
      <c r="B2212" s="12" t="s">
        <v>512</v>
      </c>
      <c r="C2212" s="27">
        <v>1985</v>
      </c>
      <c r="D2212" s="13" t="s">
        <v>8316</v>
      </c>
      <c r="E2212" s="27">
        <v>20</v>
      </c>
      <c r="F2212" s="27">
        <v>1</v>
      </c>
      <c r="G2212" s="43">
        <v>39047.29</v>
      </c>
      <c r="H2212" s="27" t="s">
        <v>8314</v>
      </c>
      <c r="I2212" s="27" t="s">
        <v>8311</v>
      </c>
      <c r="J2212" s="27" t="s">
        <v>8333</v>
      </c>
      <c r="K2212" s="13" t="str">
        <f t="shared" si="204"/>
        <v>Sep</v>
      </c>
      <c r="L2212" s="27">
        <f t="shared" si="205"/>
        <v>1985</v>
      </c>
      <c r="M2212" s="27" t="str">
        <f t="shared" si="206"/>
        <v>tier - 1</v>
      </c>
      <c r="N2212" s="27" t="str">
        <f t="shared" si="207"/>
        <v>tier - 3</v>
      </c>
      <c r="O2212" s="44" t="str">
        <f t="shared" si="208"/>
        <v>20-Sep-1985</v>
      </c>
      <c r="P2212" s="29">
        <f t="shared" si="209"/>
        <v>38</v>
      </c>
    </row>
    <row r="2213" spans="2:16" ht="15.75" customHeight="1" x14ac:dyDescent="0.3">
      <c r="B2213" s="12" t="s">
        <v>508</v>
      </c>
      <c r="C2213" s="27">
        <v>1982</v>
      </c>
      <c r="D2213" s="13" t="s">
        <v>8319</v>
      </c>
      <c r="E2213" s="27">
        <v>4</v>
      </c>
      <c r="F2213" s="27">
        <v>1</v>
      </c>
      <c r="G2213" s="43">
        <v>39125.33</v>
      </c>
      <c r="H2213" s="27" t="s">
        <v>8314</v>
      </c>
      <c r="I2213" s="27" t="s">
        <v>8314</v>
      </c>
      <c r="J2213" s="27" t="s">
        <v>8326</v>
      </c>
      <c r="K2213" s="13" t="str">
        <f t="shared" si="204"/>
        <v>Aug</v>
      </c>
      <c r="L2213" s="27">
        <f t="shared" si="205"/>
        <v>1982</v>
      </c>
      <c r="M2213" s="27" t="str">
        <f t="shared" si="206"/>
        <v>tier - 1</v>
      </c>
      <c r="N2213" s="27" t="str">
        <f t="shared" si="207"/>
        <v>tier - 1</v>
      </c>
      <c r="O2213" s="44" t="str">
        <f t="shared" si="208"/>
        <v>4-Aug-1982</v>
      </c>
      <c r="P2213" s="29">
        <f t="shared" si="209"/>
        <v>41</v>
      </c>
    </row>
    <row r="2214" spans="2:16" ht="15.75" customHeight="1" x14ac:dyDescent="0.3">
      <c r="B2214" s="12" t="s">
        <v>504</v>
      </c>
      <c r="C2214" s="27">
        <v>1962</v>
      </c>
      <c r="D2214" s="13" t="s">
        <v>8309</v>
      </c>
      <c r="E2214" s="27">
        <v>7</v>
      </c>
      <c r="F2214" s="27">
        <v>0</v>
      </c>
      <c r="G2214" s="43">
        <v>39221.120000000003</v>
      </c>
      <c r="H2214" s="27" t="s">
        <v>8310</v>
      </c>
      <c r="I2214" s="27" t="s">
        <v>8314</v>
      </c>
      <c r="J2214" s="27" t="s">
        <v>8321</v>
      </c>
      <c r="K2214" s="13" t="str">
        <f t="shared" si="204"/>
        <v>Jul</v>
      </c>
      <c r="L2214" s="27">
        <f t="shared" si="205"/>
        <v>1962</v>
      </c>
      <c r="M2214" s="27" t="str">
        <f t="shared" si="206"/>
        <v>tier - 2</v>
      </c>
      <c r="N2214" s="27" t="str">
        <f t="shared" si="207"/>
        <v>tier - 1</v>
      </c>
      <c r="O2214" s="44" t="str">
        <f t="shared" si="208"/>
        <v>7-Jul-1962</v>
      </c>
      <c r="P2214" s="29">
        <f t="shared" si="209"/>
        <v>61</v>
      </c>
    </row>
    <row r="2215" spans="2:16" ht="15.75" customHeight="1" x14ac:dyDescent="0.3">
      <c r="B2215" s="12" t="s">
        <v>500</v>
      </c>
      <c r="C2215" s="27">
        <v>1992</v>
      </c>
      <c r="D2215" s="13" t="s">
        <v>8313</v>
      </c>
      <c r="E2215" s="27">
        <v>30</v>
      </c>
      <c r="F2215" s="27">
        <v>2</v>
      </c>
      <c r="G2215" s="43">
        <v>39241.440000000002</v>
      </c>
      <c r="H2215" s="27" t="s">
        <v>8314</v>
      </c>
      <c r="I2215" s="27" t="s">
        <v>8311</v>
      </c>
      <c r="J2215" s="27" t="s">
        <v>8321</v>
      </c>
      <c r="K2215" s="13" t="str">
        <f t="shared" si="204"/>
        <v>Nov</v>
      </c>
      <c r="L2215" s="27">
        <f t="shared" si="205"/>
        <v>1992</v>
      </c>
      <c r="M2215" s="27" t="str">
        <f t="shared" si="206"/>
        <v>tier - 1</v>
      </c>
      <c r="N2215" s="27" t="str">
        <f t="shared" si="207"/>
        <v>tier - 3</v>
      </c>
      <c r="O2215" s="44" t="str">
        <f t="shared" si="208"/>
        <v>30-Nov-1992</v>
      </c>
      <c r="P2215" s="29">
        <f t="shared" si="209"/>
        <v>31</v>
      </c>
    </row>
    <row r="2216" spans="2:16" ht="15.75" customHeight="1" x14ac:dyDescent="0.3">
      <c r="B2216" s="12" t="s">
        <v>496</v>
      </c>
      <c r="C2216" s="27">
        <v>1982</v>
      </c>
      <c r="D2216" s="13" t="s">
        <v>8319</v>
      </c>
      <c r="E2216" s="27">
        <v>16</v>
      </c>
      <c r="F2216" s="27">
        <v>3</v>
      </c>
      <c r="G2216" s="43">
        <v>39315.279999999999</v>
      </c>
      <c r="H2216" s="27" t="s">
        <v>8310</v>
      </c>
      <c r="I2216" s="27" t="s">
        <v>8311</v>
      </c>
      <c r="J2216" s="27" t="s">
        <v>8321</v>
      </c>
      <c r="K2216" s="13" t="str">
        <f t="shared" si="204"/>
        <v>Aug</v>
      </c>
      <c r="L2216" s="27">
        <f t="shared" si="205"/>
        <v>1982</v>
      </c>
      <c r="M2216" s="27" t="str">
        <f t="shared" si="206"/>
        <v>tier - 2</v>
      </c>
      <c r="N2216" s="27" t="str">
        <f t="shared" si="207"/>
        <v>tier - 3</v>
      </c>
      <c r="O2216" s="44" t="str">
        <f t="shared" si="208"/>
        <v>16-Aug-1982</v>
      </c>
      <c r="P2216" s="29">
        <f t="shared" si="209"/>
        <v>41</v>
      </c>
    </row>
    <row r="2217" spans="2:16" ht="15.75" customHeight="1" x14ac:dyDescent="0.3">
      <c r="B2217" s="12" t="s">
        <v>492</v>
      </c>
      <c r="C2217" s="27">
        <v>1978</v>
      </c>
      <c r="D2217" s="13" t="s">
        <v>8319</v>
      </c>
      <c r="E2217" s="27">
        <v>5</v>
      </c>
      <c r="F2217" s="27">
        <v>2</v>
      </c>
      <c r="G2217" s="43">
        <v>39352.6</v>
      </c>
      <c r="H2217" s="27" t="s">
        <v>8310</v>
      </c>
      <c r="I2217" s="27" t="s">
        <v>8311</v>
      </c>
      <c r="J2217" s="27" t="s">
        <v>8321</v>
      </c>
      <c r="K2217" s="13" t="str">
        <f t="shared" si="204"/>
        <v>Aug</v>
      </c>
      <c r="L2217" s="27">
        <f t="shared" si="205"/>
        <v>1978</v>
      </c>
      <c r="M2217" s="27" t="str">
        <f t="shared" si="206"/>
        <v>tier - 2</v>
      </c>
      <c r="N2217" s="27" t="str">
        <f t="shared" si="207"/>
        <v>tier - 3</v>
      </c>
      <c r="O2217" s="44" t="str">
        <f t="shared" si="208"/>
        <v>5-Aug-1978</v>
      </c>
      <c r="P2217" s="29">
        <f t="shared" si="209"/>
        <v>45</v>
      </c>
    </row>
    <row r="2218" spans="2:16" ht="15.75" customHeight="1" x14ac:dyDescent="0.3">
      <c r="B2218" s="12" t="s">
        <v>488</v>
      </c>
      <c r="C2218" s="27">
        <v>1966</v>
      </c>
      <c r="D2218" s="13" t="s">
        <v>8315</v>
      </c>
      <c r="E2218" s="27">
        <v>24</v>
      </c>
      <c r="F2218" s="27">
        <v>0</v>
      </c>
      <c r="G2218" s="43">
        <v>39396.86</v>
      </c>
      <c r="H2218" s="27" t="s">
        <v>8310</v>
      </c>
      <c r="I2218" s="27" t="s">
        <v>8310</v>
      </c>
      <c r="J2218" s="27" t="s">
        <v>8321</v>
      </c>
      <c r="K2218" s="13" t="str">
        <f t="shared" si="204"/>
        <v>Jun</v>
      </c>
      <c r="L2218" s="27">
        <f t="shared" si="205"/>
        <v>1966</v>
      </c>
      <c r="M2218" s="27" t="str">
        <f t="shared" si="206"/>
        <v>tier - 2</v>
      </c>
      <c r="N2218" s="27" t="str">
        <f t="shared" si="207"/>
        <v>tier - 2</v>
      </c>
      <c r="O2218" s="44" t="str">
        <f t="shared" si="208"/>
        <v>24-Jun-1966</v>
      </c>
      <c r="P2218" s="29">
        <f t="shared" si="209"/>
        <v>57</v>
      </c>
    </row>
    <row r="2219" spans="2:16" ht="15.75" customHeight="1" x14ac:dyDescent="0.3">
      <c r="B2219" s="12" t="s">
        <v>484</v>
      </c>
      <c r="C2219" s="27">
        <v>1978</v>
      </c>
      <c r="D2219" s="13" t="s">
        <v>8309</v>
      </c>
      <c r="E2219" s="27">
        <v>12</v>
      </c>
      <c r="F2219" s="27">
        <v>1</v>
      </c>
      <c r="G2219" s="43">
        <v>39556.49</v>
      </c>
      <c r="H2219" s="27" t="s">
        <v>8314</v>
      </c>
      <c r="I2219" s="27" t="s">
        <v>8310</v>
      </c>
      <c r="J2219" s="27" t="s">
        <v>8324</v>
      </c>
      <c r="K2219" s="13" t="str">
        <f t="shared" si="204"/>
        <v>Jul</v>
      </c>
      <c r="L2219" s="27">
        <f t="shared" si="205"/>
        <v>1978</v>
      </c>
      <c r="M2219" s="27" t="str">
        <f t="shared" si="206"/>
        <v>tier - 1</v>
      </c>
      <c r="N2219" s="27" t="str">
        <f t="shared" si="207"/>
        <v>tier - 2</v>
      </c>
      <c r="O2219" s="44" t="str">
        <f t="shared" si="208"/>
        <v>12-Jul-1978</v>
      </c>
      <c r="P2219" s="29">
        <f t="shared" si="209"/>
        <v>45</v>
      </c>
    </row>
    <row r="2220" spans="2:16" ht="15.75" customHeight="1" x14ac:dyDescent="0.3">
      <c r="B2220" s="12" t="s">
        <v>480</v>
      </c>
      <c r="C2220" s="27">
        <v>1981</v>
      </c>
      <c r="D2220" s="13" t="s">
        <v>8309</v>
      </c>
      <c r="E2220" s="27">
        <v>5</v>
      </c>
      <c r="F2220" s="27">
        <v>3</v>
      </c>
      <c r="G2220" s="43">
        <v>39597.410000000003</v>
      </c>
      <c r="H2220" s="27" t="s">
        <v>8314</v>
      </c>
      <c r="I2220" s="27" t="s">
        <v>8310</v>
      </c>
      <c r="J2220" s="27" t="s">
        <v>8333</v>
      </c>
      <c r="K2220" s="13" t="str">
        <f t="shared" si="204"/>
        <v>Jul</v>
      </c>
      <c r="L2220" s="27">
        <f t="shared" si="205"/>
        <v>1981</v>
      </c>
      <c r="M2220" s="27" t="str">
        <f t="shared" si="206"/>
        <v>tier - 1</v>
      </c>
      <c r="N2220" s="27" t="str">
        <f t="shared" si="207"/>
        <v>tier - 2</v>
      </c>
      <c r="O2220" s="44" t="str">
        <f t="shared" si="208"/>
        <v>5-Jul-1981</v>
      </c>
      <c r="P2220" s="29">
        <f t="shared" si="209"/>
        <v>42</v>
      </c>
    </row>
    <row r="2221" spans="2:16" ht="15.75" customHeight="1" x14ac:dyDescent="0.3">
      <c r="B2221" s="12" t="s">
        <v>476</v>
      </c>
      <c r="C2221" s="27">
        <v>1995</v>
      </c>
      <c r="D2221" s="13" t="s">
        <v>8319</v>
      </c>
      <c r="E2221" s="27">
        <v>7</v>
      </c>
      <c r="F2221" s="27">
        <v>0</v>
      </c>
      <c r="G2221" s="43">
        <v>39611.760000000002</v>
      </c>
      <c r="H2221" s="27" t="s">
        <v>8314</v>
      </c>
      <c r="I2221" s="27" t="s">
        <v>8311</v>
      </c>
      <c r="J2221" s="27" t="s">
        <v>8312</v>
      </c>
      <c r="K2221" s="13" t="str">
        <f t="shared" si="204"/>
        <v>Aug</v>
      </c>
      <c r="L2221" s="27">
        <f t="shared" si="205"/>
        <v>1995</v>
      </c>
      <c r="M2221" s="27" t="str">
        <f t="shared" si="206"/>
        <v>tier - 1</v>
      </c>
      <c r="N2221" s="27" t="str">
        <f t="shared" si="207"/>
        <v>tier - 3</v>
      </c>
      <c r="O2221" s="44" t="str">
        <f t="shared" si="208"/>
        <v>7-Aug-1995</v>
      </c>
      <c r="P2221" s="29">
        <f t="shared" si="209"/>
        <v>28</v>
      </c>
    </row>
    <row r="2222" spans="2:16" ht="15.75" customHeight="1" x14ac:dyDescent="0.3">
      <c r="B2222" s="12" t="s">
        <v>472</v>
      </c>
      <c r="C2222" s="27">
        <v>1977</v>
      </c>
      <c r="D2222" s="13" t="s">
        <v>8318</v>
      </c>
      <c r="E2222" s="27">
        <v>17</v>
      </c>
      <c r="F2222" s="27">
        <v>2</v>
      </c>
      <c r="G2222" s="43">
        <v>39670.44</v>
      </c>
      <c r="H2222" s="27" t="s">
        <v>8310</v>
      </c>
      <c r="I2222" s="27" t="s">
        <v>8314</v>
      </c>
      <c r="J2222" s="27" t="s">
        <v>8317</v>
      </c>
      <c r="K2222" s="13" t="str">
        <f t="shared" si="204"/>
        <v>Dec</v>
      </c>
      <c r="L2222" s="27">
        <f t="shared" si="205"/>
        <v>1977</v>
      </c>
      <c r="M2222" s="27" t="str">
        <f t="shared" si="206"/>
        <v>tier - 2</v>
      </c>
      <c r="N2222" s="27" t="str">
        <f t="shared" si="207"/>
        <v>tier - 1</v>
      </c>
      <c r="O2222" s="44" t="str">
        <f t="shared" si="208"/>
        <v>17-Dec-1977</v>
      </c>
      <c r="P2222" s="29">
        <f t="shared" si="209"/>
        <v>46</v>
      </c>
    </row>
    <row r="2223" spans="2:16" ht="15.75" customHeight="1" x14ac:dyDescent="0.3">
      <c r="B2223" s="12" t="s">
        <v>469</v>
      </c>
      <c r="C2223" s="27">
        <v>1968</v>
      </c>
      <c r="D2223" s="13" t="s">
        <v>8316</v>
      </c>
      <c r="E2223" s="27">
        <v>29</v>
      </c>
      <c r="F2223" s="27">
        <v>0</v>
      </c>
      <c r="G2223" s="43">
        <v>39721.93</v>
      </c>
      <c r="H2223" s="27" t="s">
        <v>8310</v>
      </c>
      <c r="I2223" s="27" t="s">
        <v>8310</v>
      </c>
      <c r="J2223" s="27" t="s">
        <v>8321</v>
      </c>
      <c r="K2223" s="13" t="str">
        <f t="shared" si="204"/>
        <v>Sep</v>
      </c>
      <c r="L2223" s="27">
        <f t="shared" si="205"/>
        <v>1968</v>
      </c>
      <c r="M2223" s="27" t="str">
        <f t="shared" si="206"/>
        <v>tier - 2</v>
      </c>
      <c r="N2223" s="27" t="str">
        <f t="shared" si="207"/>
        <v>tier - 2</v>
      </c>
      <c r="O2223" s="44" t="str">
        <f t="shared" si="208"/>
        <v>29-Sep-1968</v>
      </c>
      <c r="P2223" s="29">
        <f t="shared" si="209"/>
        <v>55</v>
      </c>
    </row>
    <row r="2224" spans="2:16" ht="15.75" customHeight="1" x14ac:dyDescent="0.3">
      <c r="B2224" s="12" t="s">
        <v>465</v>
      </c>
      <c r="C2224" s="27">
        <v>2003</v>
      </c>
      <c r="D2224" s="13" t="s">
        <v>8309</v>
      </c>
      <c r="E2224" s="27">
        <v>16</v>
      </c>
      <c r="F2224" s="27">
        <v>0</v>
      </c>
      <c r="G2224" s="43">
        <v>39722.75</v>
      </c>
      <c r="H2224" s="27" t="s">
        <v>8314</v>
      </c>
      <c r="I2224" s="27" t="s">
        <v>8314</v>
      </c>
      <c r="J2224" s="27" t="s">
        <v>8312</v>
      </c>
      <c r="K2224" s="13" t="str">
        <f t="shared" si="204"/>
        <v>Jul</v>
      </c>
      <c r="L2224" s="27">
        <f t="shared" si="205"/>
        <v>2003</v>
      </c>
      <c r="M2224" s="27" t="str">
        <f t="shared" si="206"/>
        <v>tier - 1</v>
      </c>
      <c r="N2224" s="27" t="str">
        <f t="shared" si="207"/>
        <v>tier - 1</v>
      </c>
      <c r="O2224" s="44" t="str">
        <f t="shared" si="208"/>
        <v>16-Jul-2003</v>
      </c>
      <c r="P2224" s="29">
        <f t="shared" si="209"/>
        <v>20</v>
      </c>
    </row>
    <row r="2225" spans="2:16" ht="15.75" customHeight="1" x14ac:dyDescent="0.3">
      <c r="B2225" s="12" t="s">
        <v>461</v>
      </c>
      <c r="C2225" s="27">
        <v>1977</v>
      </c>
      <c r="D2225" s="13" t="s">
        <v>8319</v>
      </c>
      <c r="E2225" s="27">
        <v>12</v>
      </c>
      <c r="F2225" s="27">
        <v>1</v>
      </c>
      <c r="G2225" s="43">
        <v>39725.519999999997</v>
      </c>
      <c r="H2225" s="27" t="s">
        <v>8310</v>
      </c>
      <c r="I2225" s="27" t="s">
        <v>8314</v>
      </c>
      <c r="J2225" s="27" t="s">
        <v>8317</v>
      </c>
      <c r="K2225" s="13" t="str">
        <f t="shared" si="204"/>
        <v>Aug</v>
      </c>
      <c r="L2225" s="27">
        <f t="shared" si="205"/>
        <v>1977</v>
      </c>
      <c r="M2225" s="27" t="str">
        <f t="shared" si="206"/>
        <v>tier - 2</v>
      </c>
      <c r="N2225" s="27" t="str">
        <f t="shared" si="207"/>
        <v>tier - 1</v>
      </c>
      <c r="O2225" s="44" t="str">
        <f t="shared" si="208"/>
        <v>12-Aug-1977</v>
      </c>
      <c r="P2225" s="29">
        <f t="shared" si="209"/>
        <v>46</v>
      </c>
    </row>
    <row r="2226" spans="2:16" ht="15.75" customHeight="1" x14ac:dyDescent="0.3">
      <c r="B2226" s="12" t="s">
        <v>457</v>
      </c>
      <c r="C2226" s="27">
        <v>1973</v>
      </c>
      <c r="D2226" s="13" t="s">
        <v>8318</v>
      </c>
      <c r="E2226" s="27">
        <v>17</v>
      </c>
      <c r="F2226" s="27">
        <v>0</v>
      </c>
      <c r="G2226" s="43">
        <v>39727.61</v>
      </c>
      <c r="H2226" s="27" t="s">
        <v>8314</v>
      </c>
      <c r="I2226" s="27" t="s">
        <v>8310</v>
      </c>
      <c r="J2226" s="27" t="s">
        <v>8321</v>
      </c>
      <c r="K2226" s="13" t="str">
        <f t="shared" si="204"/>
        <v>Dec</v>
      </c>
      <c r="L2226" s="27">
        <f t="shared" si="205"/>
        <v>1973</v>
      </c>
      <c r="M2226" s="27" t="str">
        <f t="shared" si="206"/>
        <v>tier - 1</v>
      </c>
      <c r="N2226" s="27" t="str">
        <f t="shared" si="207"/>
        <v>tier - 2</v>
      </c>
      <c r="O2226" s="44" t="str">
        <f t="shared" si="208"/>
        <v>17-Dec-1973</v>
      </c>
      <c r="P2226" s="29">
        <f t="shared" si="209"/>
        <v>50</v>
      </c>
    </row>
    <row r="2227" spans="2:16" ht="15.75" customHeight="1" x14ac:dyDescent="0.3">
      <c r="B2227" s="12" t="s">
        <v>453</v>
      </c>
      <c r="C2227" s="27">
        <v>1987</v>
      </c>
      <c r="D2227" s="13" t="s">
        <v>8309</v>
      </c>
      <c r="E2227" s="27">
        <v>24</v>
      </c>
      <c r="F2227" s="27">
        <v>1</v>
      </c>
      <c r="G2227" s="43">
        <v>39774.28</v>
      </c>
      <c r="H2227" s="27" t="s">
        <v>8314</v>
      </c>
      <c r="I2227" s="27" t="s">
        <v>8314</v>
      </c>
      <c r="J2227" s="27" t="s">
        <v>8331</v>
      </c>
      <c r="K2227" s="13" t="str">
        <f t="shared" si="204"/>
        <v>Jul</v>
      </c>
      <c r="L2227" s="27">
        <f t="shared" si="205"/>
        <v>1987</v>
      </c>
      <c r="M2227" s="27" t="str">
        <f t="shared" si="206"/>
        <v>tier - 1</v>
      </c>
      <c r="N2227" s="27" t="str">
        <f t="shared" si="207"/>
        <v>tier - 1</v>
      </c>
      <c r="O2227" s="44" t="str">
        <f t="shared" si="208"/>
        <v>24-Jul-1987</v>
      </c>
      <c r="P2227" s="29">
        <f t="shared" si="209"/>
        <v>36</v>
      </c>
    </row>
    <row r="2228" spans="2:16" ht="15.75" customHeight="1" x14ac:dyDescent="0.3">
      <c r="B2228" s="12" t="s">
        <v>449</v>
      </c>
      <c r="C2228" s="27">
        <v>1985</v>
      </c>
      <c r="D2228" s="13" t="s">
        <v>8309</v>
      </c>
      <c r="E2228" s="27">
        <v>17</v>
      </c>
      <c r="F2228" s="27">
        <v>2</v>
      </c>
      <c r="G2228" s="43">
        <v>39836.519999999997</v>
      </c>
      <c r="H2228" s="27" t="s">
        <v>8310</v>
      </c>
      <c r="I2228" s="27" t="s">
        <v>8314</v>
      </c>
      <c r="J2228" s="27" t="s">
        <v>8321</v>
      </c>
      <c r="K2228" s="13" t="str">
        <f t="shared" si="204"/>
        <v>Jul</v>
      </c>
      <c r="L2228" s="27">
        <f t="shared" si="205"/>
        <v>1985</v>
      </c>
      <c r="M2228" s="27" t="str">
        <f t="shared" si="206"/>
        <v>tier - 2</v>
      </c>
      <c r="N2228" s="27" t="str">
        <f t="shared" si="207"/>
        <v>tier - 1</v>
      </c>
      <c r="O2228" s="44" t="str">
        <f t="shared" si="208"/>
        <v>17-Jul-1985</v>
      </c>
      <c r="P2228" s="29">
        <f t="shared" si="209"/>
        <v>38</v>
      </c>
    </row>
    <row r="2229" spans="2:16" ht="15.75" customHeight="1" x14ac:dyDescent="0.3">
      <c r="B2229" s="12" t="s">
        <v>445</v>
      </c>
      <c r="C2229" s="27">
        <v>1983</v>
      </c>
      <c r="D2229" s="13" t="s">
        <v>8315</v>
      </c>
      <c r="E2229" s="27">
        <v>1</v>
      </c>
      <c r="F2229" s="27">
        <v>3</v>
      </c>
      <c r="G2229" s="43">
        <v>39865.699999999997</v>
      </c>
      <c r="H2229" s="27" t="s">
        <v>8310</v>
      </c>
      <c r="I2229" s="27" t="s">
        <v>8310</v>
      </c>
      <c r="J2229" s="27" t="s">
        <v>8321</v>
      </c>
      <c r="K2229" s="13" t="str">
        <f t="shared" si="204"/>
        <v>Jun</v>
      </c>
      <c r="L2229" s="27">
        <f t="shared" si="205"/>
        <v>1983</v>
      </c>
      <c r="M2229" s="27" t="str">
        <f t="shared" si="206"/>
        <v>tier - 2</v>
      </c>
      <c r="N2229" s="27" t="str">
        <f t="shared" si="207"/>
        <v>tier - 2</v>
      </c>
      <c r="O2229" s="44" t="str">
        <f t="shared" si="208"/>
        <v>1-Jun-1983</v>
      </c>
      <c r="P2229" s="29">
        <f t="shared" si="209"/>
        <v>40</v>
      </c>
    </row>
    <row r="2230" spans="2:16" ht="15.75" customHeight="1" x14ac:dyDescent="0.3">
      <c r="B2230" s="12" t="s">
        <v>441</v>
      </c>
      <c r="C2230" s="27">
        <v>1985</v>
      </c>
      <c r="D2230" s="13" t="s">
        <v>8319</v>
      </c>
      <c r="E2230" s="27">
        <v>22</v>
      </c>
      <c r="F2230" s="27">
        <v>1</v>
      </c>
      <c r="G2230" s="43">
        <v>39871.699999999997</v>
      </c>
      <c r="H2230" s="27" t="s">
        <v>8314</v>
      </c>
      <c r="I2230" s="27" t="s">
        <v>8310</v>
      </c>
      <c r="J2230" s="27" t="s">
        <v>8312</v>
      </c>
      <c r="K2230" s="13" t="str">
        <f t="shared" si="204"/>
        <v>Aug</v>
      </c>
      <c r="L2230" s="27">
        <f t="shared" si="205"/>
        <v>1985</v>
      </c>
      <c r="M2230" s="27" t="str">
        <f t="shared" si="206"/>
        <v>tier - 1</v>
      </c>
      <c r="N2230" s="27" t="str">
        <f t="shared" si="207"/>
        <v>tier - 2</v>
      </c>
      <c r="O2230" s="44" t="str">
        <f t="shared" si="208"/>
        <v>22-Aug-1985</v>
      </c>
      <c r="P2230" s="29">
        <f t="shared" si="209"/>
        <v>38</v>
      </c>
    </row>
    <row r="2231" spans="2:16" ht="15.75" customHeight="1" x14ac:dyDescent="0.3">
      <c r="B2231" s="12" t="s">
        <v>438</v>
      </c>
      <c r="C2231" s="27">
        <v>1975</v>
      </c>
      <c r="D2231" s="13" t="s">
        <v>8318</v>
      </c>
      <c r="E2231" s="27">
        <v>2</v>
      </c>
      <c r="F2231" s="27">
        <v>1</v>
      </c>
      <c r="G2231" s="43">
        <v>39963.120000000003</v>
      </c>
      <c r="H2231" s="27" t="s">
        <v>8310</v>
      </c>
      <c r="I2231" s="27" t="s">
        <v>8310</v>
      </c>
      <c r="J2231" s="27" t="s">
        <v>8321</v>
      </c>
      <c r="K2231" s="13" t="str">
        <f t="shared" si="204"/>
        <v>Dec</v>
      </c>
      <c r="L2231" s="27">
        <f t="shared" si="205"/>
        <v>1975</v>
      </c>
      <c r="M2231" s="27" t="str">
        <f t="shared" si="206"/>
        <v>tier - 2</v>
      </c>
      <c r="N2231" s="27" t="str">
        <f t="shared" si="207"/>
        <v>tier - 2</v>
      </c>
      <c r="O2231" s="44" t="str">
        <f t="shared" si="208"/>
        <v>2-Dec-1975</v>
      </c>
      <c r="P2231" s="29">
        <f t="shared" si="209"/>
        <v>48</v>
      </c>
    </row>
    <row r="2232" spans="2:16" ht="15.75" customHeight="1" x14ac:dyDescent="0.3">
      <c r="B2232" s="12" t="s">
        <v>434</v>
      </c>
      <c r="C2232" s="27">
        <v>1987</v>
      </c>
      <c r="D2232" s="13" t="s">
        <v>8319</v>
      </c>
      <c r="E2232" s="27">
        <v>8</v>
      </c>
      <c r="F2232" s="27">
        <v>3</v>
      </c>
      <c r="G2232" s="43">
        <v>39983.43</v>
      </c>
      <c r="H2232" s="27" t="s">
        <v>8310</v>
      </c>
      <c r="I2232" s="27" t="s">
        <v>8311</v>
      </c>
      <c r="J2232" s="27" t="s">
        <v>8317</v>
      </c>
      <c r="K2232" s="13" t="str">
        <f t="shared" si="204"/>
        <v>Aug</v>
      </c>
      <c r="L2232" s="27">
        <f t="shared" si="205"/>
        <v>1987</v>
      </c>
      <c r="M2232" s="27" t="str">
        <f t="shared" si="206"/>
        <v>tier - 2</v>
      </c>
      <c r="N2232" s="27" t="str">
        <f t="shared" si="207"/>
        <v>tier - 3</v>
      </c>
      <c r="O2232" s="44" t="str">
        <f t="shared" si="208"/>
        <v>8-Aug-1987</v>
      </c>
      <c r="P2232" s="29">
        <f t="shared" si="209"/>
        <v>36</v>
      </c>
    </row>
    <row r="2233" spans="2:16" ht="15.75" customHeight="1" x14ac:dyDescent="0.3">
      <c r="B2233" s="12" t="s">
        <v>430</v>
      </c>
      <c r="C2233" s="27">
        <v>1982</v>
      </c>
      <c r="D2233" s="13" t="s">
        <v>8318</v>
      </c>
      <c r="E2233" s="27">
        <v>25</v>
      </c>
      <c r="F2233" s="27">
        <v>2</v>
      </c>
      <c r="G2233" s="43">
        <v>40003.33</v>
      </c>
      <c r="H2233" s="27" t="s">
        <v>8314</v>
      </c>
      <c r="I2233" s="27" t="s">
        <v>8314</v>
      </c>
      <c r="J2233" s="27" t="s">
        <v>8317</v>
      </c>
      <c r="K2233" s="13" t="str">
        <f t="shared" si="204"/>
        <v>Dec</v>
      </c>
      <c r="L2233" s="27">
        <f t="shared" si="205"/>
        <v>1982</v>
      </c>
      <c r="M2233" s="27" t="str">
        <f t="shared" si="206"/>
        <v>tier - 1</v>
      </c>
      <c r="N2233" s="27" t="str">
        <f t="shared" si="207"/>
        <v>tier - 1</v>
      </c>
      <c r="O2233" s="44" t="str">
        <f t="shared" si="208"/>
        <v>25-Dec-1982</v>
      </c>
      <c r="P2233" s="29">
        <f t="shared" si="209"/>
        <v>41</v>
      </c>
    </row>
    <row r="2234" spans="2:16" ht="15.75" customHeight="1" x14ac:dyDescent="0.3">
      <c r="B2234" s="12" t="s">
        <v>426</v>
      </c>
      <c r="C2234" s="27">
        <v>1978</v>
      </c>
      <c r="D2234" s="13" t="s">
        <v>8318</v>
      </c>
      <c r="E2234" s="27">
        <v>20</v>
      </c>
      <c r="F2234" s="27">
        <v>2</v>
      </c>
      <c r="G2234" s="43">
        <v>40054.730000000003</v>
      </c>
      <c r="H2234" s="27" t="s">
        <v>8314</v>
      </c>
      <c r="I2234" s="27" t="s">
        <v>8311</v>
      </c>
      <c r="J2234" s="27" t="s">
        <v>8321</v>
      </c>
      <c r="K2234" s="13" t="str">
        <f t="shared" si="204"/>
        <v>Dec</v>
      </c>
      <c r="L2234" s="27">
        <f t="shared" si="205"/>
        <v>1978</v>
      </c>
      <c r="M2234" s="27" t="str">
        <f t="shared" si="206"/>
        <v>tier - 1</v>
      </c>
      <c r="N2234" s="27" t="str">
        <f t="shared" si="207"/>
        <v>tier - 3</v>
      </c>
      <c r="O2234" s="44" t="str">
        <f t="shared" si="208"/>
        <v>20-Dec-1978</v>
      </c>
      <c r="P2234" s="29">
        <f t="shared" si="209"/>
        <v>45</v>
      </c>
    </row>
    <row r="2235" spans="2:16" ht="15.75" customHeight="1" x14ac:dyDescent="0.3">
      <c r="B2235" s="12" t="s">
        <v>422</v>
      </c>
      <c r="C2235" s="27">
        <v>1966</v>
      </c>
      <c r="D2235" s="13" t="s">
        <v>8319</v>
      </c>
      <c r="E2235" s="27">
        <v>12</v>
      </c>
      <c r="F2235" s="27">
        <v>0</v>
      </c>
      <c r="G2235" s="43">
        <v>40069.440000000002</v>
      </c>
      <c r="H2235" s="27" t="s">
        <v>8314</v>
      </c>
      <c r="I2235" s="27" t="s">
        <v>8311</v>
      </c>
      <c r="J2235" s="27" t="s">
        <v>8321</v>
      </c>
      <c r="K2235" s="13" t="str">
        <f t="shared" si="204"/>
        <v>Aug</v>
      </c>
      <c r="L2235" s="27">
        <f t="shared" si="205"/>
        <v>1966</v>
      </c>
      <c r="M2235" s="27" t="str">
        <f t="shared" si="206"/>
        <v>tier - 1</v>
      </c>
      <c r="N2235" s="27" t="str">
        <f t="shared" si="207"/>
        <v>tier - 3</v>
      </c>
      <c r="O2235" s="44" t="str">
        <f t="shared" si="208"/>
        <v>12-Aug-1966</v>
      </c>
      <c r="P2235" s="29">
        <f t="shared" si="209"/>
        <v>57</v>
      </c>
    </row>
    <row r="2236" spans="2:16" ht="15.75" customHeight="1" x14ac:dyDescent="0.3">
      <c r="B2236" s="12" t="s">
        <v>418</v>
      </c>
      <c r="C2236" s="27">
        <v>1983</v>
      </c>
      <c r="D2236" s="13" t="s">
        <v>8320</v>
      </c>
      <c r="E2236" s="27">
        <v>14</v>
      </c>
      <c r="F2236" s="27">
        <v>2</v>
      </c>
      <c r="G2236" s="43">
        <v>40103.89</v>
      </c>
      <c r="H2236" s="27" t="s">
        <v>8314</v>
      </c>
      <c r="I2236" s="27" t="s">
        <v>8310</v>
      </c>
      <c r="J2236" s="27" t="s">
        <v>8321</v>
      </c>
      <c r="K2236" s="13" t="str">
        <f t="shared" si="204"/>
        <v>Oct</v>
      </c>
      <c r="L2236" s="27">
        <f t="shared" si="205"/>
        <v>1983</v>
      </c>
      <c r="M2236" s="27" t="str">
        <f t="shared" si="206"/>
        <v>tier - 1</v>
      </c>
      <c r="N2236" s="27" t="str">
        <f t="shared" si="207"/>
        <v>tier - 2</v>
      </c>
      <c r="O2236" s="44" t="str">
        <f t="shared" si="208"/>
        <v>14-Oct-1983</v>
      </c>
      <c r="P2236" s="29">
        <f t="shared" si="209"/>
        <v>40</v>
      </c>
    </row>
    <row r="2237" spans="2:16" ht="15.75" customHeight="1" x14ac:dyDescent="0.3">
      <c r="B2237" s="12" t="s">
        <v>414</v>
      </c>
      <c r="C2237" s="27">
        <v>1985</v>
      </c>
      <c r="D2237" s="13" t="s">
        <v>8320</v>
      </c>
      <c r="E2237" s="27">
        <v>21</v>
      </c>
      <c r="F2237" s="27">
        <v>4</v>
      </c>
      <c r="G2237" s="43">
        <v>40182.25</v>
      </c>
      <c r="H2237" s="27" t="s">
        <v>8314</v>
      </c>
      <c r="I2237" s="27" t="s">
        <v>8310</v>
      </c>
      <c r="J2237" s="27" t="s">
        <v>8321</v>
      </c>
      <c r="K2237" s="13" t="str">
        <f t="shared" si="204"/>
        <v>Oct</v>
      </c>
      <c r="L2237" s="27">
        <f t="shared" si="205"/>
        <v>1985</v>
      </c>
      <c r="M2237" s="27" t="str">
        <f t="shared" si="206"/>
        <v>tier - 1</v>
      </c>
      <c r="N2237" s="27" t="str">
        <f t="shared" si="207"/>
        <v>tier - 2</v>
      </c>
      <c r="O2237" s="44" t="str">
        <f t="shared" si="208"/>
        <v>21-Oct-1985</v>
      </c>
      <c r="P2237" s="29">
        <f t="shared" si="209"/>
        <v>38</v>
      </c>
    </row>
    <row r="2238" spans="2:16" ht="15.75" customHeight="1" x14ac:dyDescent="0.3">
      <c r="B2238" s="12" t="s">
        <v>410</v>
      </c>
      <c r="C2238" s="27">
        <v>1979</v>
      </c>
      <c r="D2238" s="13" t="s">
        <v>8319</v>
      </c>
      <c r="E2238" s="27">
        <v>18</v>
      </c>
      <c r="F2238" s="27">
        <v>2</v>
      </c>
      <c r="G2238" s="43">
        <v>40204.83</v>
      </c>
      <c r="H2238" s="27" t="s">
        <v>8314</v>
      </c>
      <c r="I2238" s="27" t="s">
        <v>8311</v>
      </c>
      <c r="J2238" s="27" t="s">
        <v>8317</v>
      </c>
      <c r="K2238" s="13" t="str">
        <f t="shared" si="204"/>
        <v>Aug</v>
      </c>
      <c r="L2238" s="27">
        <f t="shared" si="205"/>
        <v>1979</v>
      </c>
      <c r="M2238" s="27" t="str">
        <f t="shared" si="206"/>
        <v>tier - 1</v>
      </c>
      <c r="N2238" s="27" t="str">
        <f t="shared" si="207"/>
        <v>tier - 3</v>
      </c>
      <c r="O2238" s="44" t="str">
        <f t="shared" si="208"/>
        <v>18-Aug-1979</v>
      </c>
      <c r="P2238" s="29">
        <f t="shared" si="209"/>
        <v>44</v>
      </c>
    </row>
    <row r="2239" spans="2:16" ht="15.75" customHeight="1" x14ac:dyDescent="0.3">
      <c r="B2239" s="12" t="s">
        <v>406</v>
      </c>
      <c r="C2239" s="27">
        <v>1981</v>
      </c>
      <c r="D2239" s="13" t="s">
        <v>8309</v>
      </c>
      <c r="E2239" s="27">
        <v>28</v>
      </c>
      <c r="F2239" s="27">
        <v>1</v>
      </c>
      <c r="G2239" s="43">
        <v>40208.559999999998</v>
      </c>
      <c r="H2239" s="27" t="s">
        <v>8314</v>
      </c>
      <c r="I2239" s="27" t="s">
        <v>8310</v>
      </c>
      <c r="J2239" s="27" t="s">
        <v>8321</v>
      </c>
      <c r="K2239" s="13" t="str">
        <f t="shared" si="204"/>
        <v>Jul</v>
      </c>
      <c r="L2239" s="27">
        <f t="shared" si="205"/>
        <v>1981</v>
      </c>
      <c r="M2239" s="27" t="str">
        <f t="shared" si="206"/>
        <v>tier - 1</v>
      </c>
      <c r="N2239" s="27" t="str">
        <f t="shared" si="207"/>
        <v>tier - 2</v>
      </c>
      <c r="O2239" s="44" t="str">
        <f t="shared" si="208"/>
        <v>28-Jul-1981</v>
      </c>
      <c r="P2239" s="29">
        <f t="shared" si="209"/>
        <v>42</v>
      </c>
    </row>
    <row r="2240" spans="2:16" ht="15.75" customHeight="1" x14ac:dyDescent="0.3">
      <c r="B2240" s="12" t="s">
        <v>402</v>
      </c>
      <c r="C2240" s="27">
        <v>1981</v>
      </c>
      <c r="D2240" s="13" t="s">
        <v>8320</v>
      </c>
      <c r="E2240" s="27">
        <v>4</v>
      </c>
      <c r="F2240" s="27">
        <v>1</v>
      </c>
      <c r="G2240" s="43">
        <v>40273.65</v>
      </c>
      <c r="H2240" s="27" t="s">
        <v>8314</v>
      </c>
      <c r="I2240" s="27" t="s">
        <v>8311</v>
      </c>
      <c r="J2240" s="27" t="s">
        <v>8312</v>
      </c>
      <c r="K2240" s="13" t="str">
        <f t="shared" si="204"/>
        <v>Oct</v>
      </c>
      <c r="L2240" s="27">
        <f t="shared" si="205"/>
        <v>1981</v>
      </c>
      <c r="M2240" s="27" t="str">
        <f t="shared" si="206"/>
        <v>tier - 1</v>
      </c>
      <c r="N2240" s="27" t="str">
        <f t="shared" si="207"/>
        <v>tier - 3</v>
      </c>
      <c r="O2240" s="44" t="str">
        <f t="shared" si="208"/>
        <v>4-Oct-1981</v>
      </c>
      <c r="P2240" s="29">
        <f t="shared" si="209"/>
        <v>42</v>
      </c>
    </row>
    <row r="2241" spans="2:16" ht="15.75" customHeight="1" x14ac:dyDescent="0.3">
      <c r="B2241" s="12" t="s">
        <v>399</v>
      </c>
      <c r="C2241" s="27">
        <v>1977</v>
      </c>
      <c r="D2241" s="13" t="s">
        <v>8315</v>
      </c>
      <c r="E2241" s="27">
        <v>27</v>
      </c>
      <c r="F2241" s="27">
        <v>2</v>
      </c>
      <c r="G2241" s="43">
        <v>40284.379999999997</v>
      </c>
      <c r="H2241" s="27" t="s">
        <v>8314</v>
      </c>
      <c r="I2241" s="27" t="s">
        <v>8311</v>
      </c>
      <c r="J2241" s="27" t="s">
        <v>8317</v>
      </c>
      <c r="K2241" s="13" t="str">
        <f t="shared" si="204"/>
        <v>Jun</v>
      </c>
      <c r="L2241" s="27">
        <f t="shared" si="205"/>
        <v>1977</v>
      </c>
      <c r="M2241" s="27" t="str">
        <f t="shared" si="206"/>
        <v>tier - 1</v>
      </c>
      <c r="N2241" s="27" t="str">
        <f t="shared" si="207"/>
        <v>tier - 3</v>
      </c>
      <c r="O2241" s="44" t="str">
        <f t="shared" si="208"/>
        <v>27-Jun-1977</v>
      </c>
      <c r="P2241" s="29">
        <f t="shared" si="209"/>
        <v>46</v>
      </c>
    </row>
    <row r="2242" spans="2:16" ht="15.75" customHeight="1" x14ac:dyDescent="0.3">
      <c r="B2242" s="12" t="s">
        <v>395</v>
      </c>
      <c r="C2242" s="27">
        <v>1962</v>
      </c>
      <c r="D2242" s="13" t="s">
        <v>8316</v>
      </c>
      <c r="E2242" s="27">
        <v>4</v>
      </c>
      <c r="F2242" s="27">
        <v>0</v>
      </c>
      <c r="G2242" s="43">
        <v>40309.93</v>
      </c>
      <c r="H2242" s="27" t="s">
        <v>8314</v>
      </c>
      <c r="I2242" s="27" t="s">
        <v>8311</v>
      </c>
      <c r="J2242" s="27" t="s">
        <v>8321</v>
      </c>
      <c r="K2242" s="13" t="str">
        <f t="shared" si="204"/>
        <v>Sep</v>
      </c>
      <c r="L2242" s="27">
        <f t="shared" si="205"/>
        <v>1962</v>
      </c>
      <c r="M2242" s="27" t="str">
        <f t="shared" si="206"/>
        <v>tier - 1</v>
      </c>
      <c r="N2242" s="27" t="str">
        <f t="shared" si="207"/>
        <v>tier - 3</v>
      </c>
      <c r="O2242" s="44" t="str">
        <f t="shared" si="208"/>
        <v>4-Sep-1962</v>
      </c>
      <c r="P2242" s="29">
        <f t="shared" si="209"/>
        <v>61</v>
      </c>
    </row>
    <row r="2243" spans="2:16" ht="15.75" customHeight="1" x14ac:dyDescent="0.3">
      <c r="B2243" s="12" t="s">
        <v>391</v>
      </c>
      <c r="C2243" s="27">
        <v>1966</v>
      </c>
      <c r="D2243" s="13" t="s">
        <v>8319</v>
      </c>
      <c r="E2243" s="27">
        <v>12</v>
      </c>
      <c r="F2243" s="27">
        <v>0</v>
      </c>
      <c r="G2243" s="43">
        <v>40373.74</v>
      </c>
      <c r="H2243" s="27" t="s">
        <v>8314</v>
      </c>
      <c r="I2243" s="27" t="s">
        <v>8311</v>
      </c>
      <c r="J2243" s="27" t="s">
        <v>8321</v>
      </c>
      <c r="K2243" s="13" t="str">
        <f t="shared" ref="K2243:K2306" si="210">IF(D2243="?", "Sep",D2243)</f>
        <v>Aug</v>
      </c>
      <c r="L2243" s="27">
        <f t="shared" ref="L2243:L2306" si="211">IF(C2243="?","1983",C2243)</f>
        <v>1966</v>
      </c>
      <c r="M2243" s="27" t="str">
        <f t="shared" ref="M2243:M2306" si="212">IF(H2243="?", "tier - 2",H2243)</f>
        <v>tier - 1</v>
      </c>
      <c r="N2243" s="27" t="str">
        <f t="shared" ref="N2243:N2306" si="213">IF(I2243="?", "tier - 2", I2243)</f>
        <v>tier - 3</v>
      </c>
      <c r="O2243" s="44" t="str">
        <f t="shared" ref="O2243:O2306" si="214">CONCATENATE(E2243&amp;"-"&amp;K2243&amp;"-"&amp;L2243)</f>
        <v>12-Aug-1966</v>
      </c>
      <c r="P2243" s="29">
        <f t="shared" ref="P2243:P2306" si="215">2023-L2243</f>
        <v>57</v>
      </c>
    </row>
    <row r="2244" spans="2:16" ht="15.75" customHeight="1" x14ac:dyDescent="0.3">
      <c r="B2244" s="12" t="s">
        <v>387</v>
      </c>
      <c r="C2244" s="27">
        <v>1985</v>
      </c>
      <c r="D2244" s="13" t="s">
        <v>8313</v>
      </c>
      <c r="E2244" s="27">
        <v>3</v>
      </c>
      <c r="F2244" s="27">
        <v>0</v>
      </c>
      <c r="G2244" s="43">
        <v>40419.019999999997</v>
      </c>
      <c r="H2244" s="27" t="s">
        <v>8314</v>
      </c>
      <c r="I2244" s="27" t="s">
        <v>8310</v>
      </c>
      <c r="J2244" s="27" t="s">
        <v>8312</v>
      </c>
      <c r="K2244" s="13" t="str">
        <f t="shared" si="210"/>
        <v>Nov</v>
      </c>
      <c r="L2244" s="27">
        <f t="shared" si="211"/>
        <v>1985</v>
      </c>
      <c r="M2244" s="27" t="str">
        <f t="shared" si="212"/>
        <v>tier - 1</v>
      </c>
      <c r="N2244" s="27" t="str">
        <f t="shared" si="213"/>
        <v>tier - 2</v>
      </c>
      <c r="O2244" s="44" t="str">
        <f t="shared" si="214"/>
        <v>3-Nov-1985</v>
      </c>
      <c r="P2244" s="29">
        <f t="shared" si="215"/>
        <v>38</v>
      </c>
    </row>
    <row r="2245" spans="2:16" ht="15.75" customHeight="1" x14ac:dyDescent="0.3">
      <c r="B2245" s="12" t="s">
        <v>383</v>
      </c>
      <c r="C2245" s="27">
        <v>1975</v>
      </c>
      <c r="D2245" s="13" t="s">
        <v>8309</v>
      </c>
      <c r="E2245" s="27">
        <v>10</v>
      </c>
      <c r="F2245" s="27">
        <v>1</v>
      </c>
      <c r="G2245" s="43">
        <v>40590.550000000003</v>
      </c>
      <c r="H2245" s="27" t="s">
        <v>8314</v>
      </c>
      <c r="I2245" s="27" t="s">
        <v>8311</v>
      </c>
      <c r="J2245" s="27" t="s">
        <v>8317</v>
      </c>
      <c r="K2245" s="13" t="str">
        <f t="shared" si="210"/>
        <v>Jul</v>
      </c>
      <c r="L2245" s="27">
        <f t="shared" si="211"/>
        <v>1975</v>
      </c>
      <c r="M2245" s="27" t="str">
        <f t="shared" si="212"/>
        <v>tier - 1</v>
      </c>
      <c r="N2245" s="27" t="str">
        <f t="shared" si="213"/>
        <v>tier - 3</v>
      </c>
      <c r="O2245" s="44" t="str">
        <f t="shared" si="214"/>
        <v>10-Jul-1975</v>
      </c>
      <c r="P2245" s="29">
        <f t="shared" si="215"/>
        <v>48</v>
      </c>
    </row>
    <row r="2246" spans="2:16" ht="15.75" customHeight="1" x14ac:dyDescent="0.3">
      <c r="B2246" s="12" t="s">
        <v>380</v>
      </c>
      <c r="C2246" s="27">
        <v>1970</v>
      </c>
      <c r="D2246" s="13" t="s">
        <v>8316</v>
      </c>
      <c r="E2246" s="27">
        <v>25</v>
      </c>
      <c r="F2246" s="27">
        <v>0</v>
      </c>
      <c r="G2246" s="43">
        <v>40692.910000000003</v>
      </c>
      <c r="H2246" s="27" t="s">
        <v>8314</v>
      </c>
      <c r="I2246" s="27" t="s">
        <v>8314</v>
      </c>
      <c r="J2246" s="27" t="s">
        <v>8321</v>
      </c>
      <c r="K2246" s="13" t="str">
        <f t="shared" si="210"/>
        <v>Sep</v>
      </c>
      <c r="L2246" s="27">
        <f t="shared" si="211"/>
        <v>1970</v>
      </c>
      <c r="M2246" s="27" t="str">
        <f t="shared" si="212"/>
        <v>tier - 1</v>
      </c>
      <c r="N2246" s="27" t="str">
        <f t="shared" si="213"/>
        <v>tier - 1</v>
      </c>
      <c r="O2246" s="44" t="str">
        <f t="shared" si="214"/>
        <v>25-Sep-1970</v>
      </c>
      <c r="P2246" s="29">
        <f t="shared" si="215"/>
        <v>53</v>
      </c>
    </row>
    <row r="2247" spans="2:16" ht="15.75" customHeight="1" x14ac:dyDescent="0.3">
      <c r="B2247" s="12" t="s">
        <v>377</v>
      </c>
      <c r="C2247" s="27">
        <v>1976</v>
      </c>
      <c r="D2247" s="13" t="s">
        <v>8318</v>
      </c>
      <c r="E2247" s="27">
        <v>26</v>
      </c>
      <c r="F2247" s="27">
        <v>3</v>
      </c>
      <c r="G2247" s="43">
        <v>40720.550000000003</v>
      </c>
      <c r="H2247" s="27" t="s">
        <v>8314</v>
      </c>
      <c r="I2247" s="27" t="s">
        <v>8311</v>
      </c>
      <c r="J2247" s="27" t="s">
        <v>8317</v>
      </c>
      <c r="K2247" s="13" t="str">
        <f t="shared" si="210"/>
        <v>Dec</v>
      </c>
      <c r="L2247" s="27">
        <f t="shared" si="211"/>
        <v>1976</v>
      </c>
      <c r="M2247" s="27" t="str">
        <f t="shared" si="212"/>
        <v>tier - 1</v>
      </c>
      <c r="N2247" s="27" t="str">
        <f t="shared" si="213"/>
        <v>tier - 3</v>
      </c>
      <c r="O2247" s="44" t="str">
        <f t="shared" si="214"/>
        <v>26-Dec-1976</v>
      </c>
      <c r="P2247" s="29">
        <f t="shared" si="215"/>
        <v>47</v>
      </c>
    </row>
    <row r="2248" spans="2:16" ht="15.75" customHeight="1" x14ac:dyDescent="0.3">
      <c r="B2248" s="12" t="s">
        <v>373</v>
      </c>
      <c r="C2248" s="27">
        <v>1972</v>
      </c>
      <c r="D2248" s="13" t="s">
        <v>8315</v>
      </c>
      <c r="E2248" s="27">
        <v>10</v>
      </c>
      <c r="F2248" s="27">
        <v>0</v>
      </c>
      <c r="G2248" s="43">
        <v>40817.85</v>
      </c>
      <c r="H2248" s="27" t="s">
        <v>8314</v>
      </c>
      <c r="I2248" s="27" t="s">
        <v>8311</v>
      </c>
      <c r="J2248" s="27" t="s">
        <v>8321</v>
      </c>
      <c r="K2248" s="13" t="str">
        <f t="shared" si="210"/>
        <v>Jun</v>
      </c>
      <c r="L2248" s="27">
        <f t="shared" si="211"/>
        <v>1972</v>
      </c>
      <c r="M2248" s="27" t="str">
        <f t="shared" si="212"/>
        <v>tier - 1</v>
      </c>
      <c r="N2248" s="27" t="str">
        <f t="shared" si="213"/>
        <v>tier - 3</v>
      </c>
      <c r="O2248" s="44" t="str">
        <f t="shared" si="214"/>
        <v>10-Jun-1972</v>
      </c>
      <c r="P2248" s="29">
        <f t="shared" si="215"/>
        <v>51</v>
      </c>
    </row>
    <row r="2249" spans="2:16" ht="15.75" customHeight="1" x14ac:dyDescent="0.3">
      <c r="B2249" s="12" t="s">
        <v>369</v>
      </c>
      <c r="C2249" s="27">
        <v>1999</v>
      </c>
      <c r="D2249" s="13" t="s">
        <v>8309</v>
      </c>
      <c r="E2249" s="27">
        <v>2</v>
      </c>
      <c r="F2249" s="27">
        <v>1</v>
      </c>
      <c r="G2249" s="43">
        <v>40904.199999999997</v>
      </c>
      <c r="H2249" s="27" t="s">
        <v>8314</v>
      </c>
      <c r="I2249" s="27" t="s">
        <v>8314</v>
      </c>
      <c r="J2249" s="27" t="s">
        <v>8329</v>
      </c>
      <c r="K2249" s="13" t="str">
        <f t="shared" si="210"/>
        <v>Jul</v>
      </c>
      <c r="L2249" s="27">
        <f t="shared" si="211"/>
        <v>1999</v>
      </c>
      <c r="M2249" s="27" t="str">
        <f t="shared" si="212"/>
        <v>tier - 1</v>
      </c>
      <c r="N2249" s="27" t="str">
        <f t="shared" si="213"/>
        <v>tier - 1</v>
      </c>
      <c r="O2249" s="44" t="str">
        <f t="shared" si="214"/>
        <v>2-Jul-1999</v>
      </c>
      <c r="P2249" s="29">
        <f t="shared" si="215"/>
        <v>24</v>
      </c>
    </row>
    <row r="2250" spans="2:16" ht="15.75" customHeight="1" x14ac:dyDescent="0.3">
      <c r="B2250" s="12" t="s">
        <v>365</v>
      </c>
      <c r="C2250" s="27">
        <v>1992</v>
      </c>
      <c r="D2250" s="13" t="s">
        <v>8319</v>
      </c>
      <c r="E2250" s="27">
        <v>4</v>
      </c>
      <c r="F2250" s="27">
        <v>3</v>
      </c>
      <c r="G2250" s="43">
        <v>40932.43</v>
      </c>
      <c r="H2250" s="27" t="s">
        <v>8314</v>
      </c>
      <c r="I2250" s="27" t="s">
        <v>8310</v>
      </c>
      <c r="J2250" s="27" t="s">
        <v>8312</v>
      </c>
      <c r="K2250" s="13" t="str">
        <f t="shared" si="210"/>
        <v>Aug</v>
      </c>
      <c r="L2250" s="27">
        <f t="shared" si="211"/>
        <v>1992</v>
      </c>
      <c r="M2250" s="27" t="str">
        <f t="shared" si="212"/>
        <v>tier - 1</v>
      </c>
      <c r="N2250" s="27" t="str">
        <f t="shared" si="213"/>
        <v>tier - 2</v>
      </c>
      <c r="O2250" s="44" t="str">
        <f t="shared" si="214"/>
        <v>4-Aug-1992</v>
      </c>
      <c r="P2250" s="29">
        <f t="shared" si="215"/>
        <v>31</v>
      </c>
    </row>
    <row r="2251" spans="2:16" ht="15.75" customHeight="1" x14ac:dyDescent="0.3">
      <c r="B2251" s="12" t="s">
        <v>361</v>
      </c>
      <c r="C2251" s="27">
        <v>1979</v>
      </c>
      <c r="D2251" s="13" t="s">
        <v>8316</v>
      </c>
      <c r="E2251" s="27">
        <v>16</v>
      </c>
      <c r="F2251" s="27">
        <v>3</v>
      </c>
      <c r="G2251" s="43">
        <v>40941.29</v>
      </c>
      <c r="H2251" s="27" t="s">
        <v>8314</v>
      </c>
      <c r="I2251" s="27" t="s">
        <v>8310</v>
      </c>
      <c r="J2251" s="27" t="s">
        <v>8312</v>
      </c>
      <c r="K2251" s="13" t="str">
        <f t="shared" si="210"/>
        <v>Sep</v>
      </c>
      <c r="L2251" s="27">
        <f t="shared" si="211"/>
        <v>1979</v>
      </c>
      <c r="M2251" s="27" t="str">
        <f t="shared" si="212"/>
        <v>tier - 1</v>
      </c>
      <c r="N2251" s="27" t="str">
        <f t="shared" si="213"/>
        <v>tier - 2</v>
      </c>
      <c r="O2251" s="44" t="str">
        <f t="shared" si="214"/>
        <v>16-Sep-1979</v>
      </c>
      <c r="P2251" s="29">
        <f t="shared" si="215"/>
        <v>44</v>
      </c>
    </row>
    <row r="2252" spans="2:16" ht="15.75" customHeight="1" x14ac:dyDescent="0.3">
      <c r="B2252" s="12" t="s">
        <v>357</v>
      </c>
      <c r="C2252" s="27">
        <v>1983</v>
      </c>
      <c r="D2252" s="13" t="s">
        <v>8316</v>
      </c>
      <c r="E2252" s="27">
        <v>8</v>
      </c>
      <c r="F2252" s="27">
        <v>3</v>
      </c>
      <c r="G2252" s="43">
        <v>40961.29</v>
      </c>
      <c r="H2252" s="27" t="s">
        <v>8314</v>
      </c>
      <c r="I2252" s="27" t="s">
        <v>8310</v>
      </c>
      <c r="J2252" s="27" t="s">
        <v>8321</v>
      </c>
      <c r="K2252" s="13" t="str">
        <f t="shared" si="210"/>
        <v>Sep</v>
      </c>
      <c r="L2252" s="27">
        <f t="shared" si="211"/>
        <v>1983</v>
      </c>
      <c r="M2252" s="27" t="str">
        <f t="shared" si="212"/>
        <v>tier - 1</v>
      </c>
      <c r="N2252" s="27" t="str">
        <f t="shared" si="213"/>
        <v>tier - 2</v>
      </c>
      <c r="O2252" s="44" t="str">
        <f t="shared" si="214"/>
        <v>8-Sep-1983</v>
      </c>
      <c r="P2252" s="29">
        <f t="shared" si="215"/>
        <v>40</v>
      </c>
    </row>
    <row r="2253" spans="2:16" ht="15.75" customHeight="1" x14ac:dyDescent="0.3">
      <c r="B2253" s="12" t="s">
        <v>353</v>
      </c>
      <c r="C2253" s="27">
        <v>1974</v>
      </c>
      <c r="D2253" s="13" t="s">
        <v>8315</v>
      </c>
      <c r="E2253" s="27">
        <v>5</v>
      </c>
      <c r="F2253" s="27">
        <v>0</v>
      </c>
      <c r="G2253" s="43">
        <v>40974.160000000003</v>
      </c>
      <c r="H2253" s="27" t="s">
        <v>8314</v>
      </c>
      <c r="I2253" s="27" t="s">
        <v>8310</v>
      </c>
      <c r="J2253" s="27" t="s">
        <v>8312</v>
      </c>
      <c r="K2253" s="13" t="str">
        <f t="shared" si="210"/>
        <v>Jun</v>
      </c>
      <c r="L2253" s="27">
        <f t="shared" si="211"/>
        <v>1974</v>
      </c>
      <c r="M2253" s="27" t="str">
        <f t="shared" si="212"/>
        <v>tier - 1</v>
      </c>
      <c r="N2253" s="27" t="str">
        <f t="shared" si="213"/>
        <v>tier - 2</v>
      </c>
      <c r="O2253" s="44" t="str">
        <f t="shared" si="214"/>
        <v>5-Jun-1974</v>
      </c>
      <c r="P2253" s="29">
        <f t="shared" si="215"/>
        <v>49</v>
      </c>
    </row>
    <row r="2254" spans="2:16" ht="15.75" customHeight="1" x14ac:dyDescent="0.3">
      <c r="B2254" s="12" t="s">
        <v>349</v>
      </c>
      <c r="C2254" s="27">
        <v>1979</v>
      </c>
      <c r="D2254" s="13" t="s">
        <v>8320</v>
      </c>
      <c r="E2254" s="27">
        <v>11</v>
      </c>
      <c r="F2254" s="27">
        <v>1</v>
      </c>
      <c r="G2254" s="43">
        <v>41034.22</v>
      </c>
      <c r="H2254" s="27" t="s">
        <v>8314</v>
      </c>
      <c r="I2254" s="27" t="s">
        <v>8311</v>
      </c>
      <c r="J2254" s="27" t="s">
        <v>8333</v>
      </c>
      <c r="K2254" s="13" t="str">
        <f t="shared" si="210"/>
        <v>Oct</v>
      </c>
      <c r="L2254" s="27">
        <f t="shared" si="211"/>
        <v>1979</v>
      </c>
      <c r="M2254" s="27" t="str">
        <f t="shared" si="212"/>
        <v>tier - 1</v>
      </c>
      <c r="N2254" s="27" t="str">
        <f t="shared" si="213"/>
        <v>tier - 3</v>
      </c>
      <c r="O2254" s="44" t="str">
        <f t="shared" si="214"/>
        <v>11-Oct-1979</v>
      </c>
      <c r="P2254" s="29">
        <f t="shared" si="215"/>
        <v>44</v>
      </c>
    </row>
    <row r="2255" spans="2:16" ht="15.75" customHeight="1" x14ac:dyDescent="0.3">
      <c r="B2255" s="12" t="s">
        <v>345</v>
      </c>
      <c r="C2255" s="27">
        <v>1972</v>
      </c>
      <c r="D2255" s="13" t="s">
        <v>8319</v>
      </c>
      <c r="E2255" s="27">
        <v>12</v>
      </c>
      <c r="F2255" s="27">
        <v>0</v>
      </c>
      <c r="G2255" s="43">
        <v>41055.29</v>
      </c>
      <c r="H2255" s="27" t="s">
        <v>8314</v>
      </c>
      <c r="I2255" s="27" t="s">
        <v>8310</v>
      </c>
      <c r="J2255" s="27" t="s">
        <v>8321</v>
      </c>
      <c r="K2255" s="13" t="str">
        <f t="shared" si="210"/>
        <v>Aug</v>
      </c>
      <c r="L2255" s="27">
        <f t="shared" si="211"/>
        <v>1972</v>
      </c>
      <c r="M2255" s="27" t="str">
        <f t="shared" si="212"/>
        <v>tier - 1</v>
      </c>
      <c r="N2255" s="27" t="str">
        <f t="shared" si="213"/>
        <v>tier - 2</v>
      </c>
      <c r="O2255" s="44" t="str">
        <f t="shared" si="214"/>
        <v>12-Aug-1972</v>
      </c>
      <c r="P2255" s="29">
        <f t="shared" si="215"/>
        <v>51</v>
      </c>
    </row>
    <row r="2256" spans="2:16" ht="15.75" customHeight="1" x14ac:dyDescent="0.3">
      <c r="B2256" s="12" t="s">
        <v>341</v>
      </c>
      <c r="C2256" s="27">
        <v>1972</v>
      </c>
      <c r="D2256" s="13" t="s">
        <v>8316</v>
      </c>
      <c r="E2256" s="27">
        <v>6</v>
      </c>
      <c r="F2256" s="27">
        <v>0</v>
      </c>
      <c r="G2256" s="43">
        <v>41097.160000000003</v>
      </c>
      <c r="H2256" s="27" t="s">
        <v>8314</v>
      </c>
      <c r="I2256" s="27" t="s">
        <v>8311</v>
      </c>
      <c r="J2256" s="27" t="s">
        <v>8326</v>
      </c>
      <c r="K2256" s="13" t="str">
        <f t="shared" si="210"/>
        <v>Sep</v>
      </c>
      <c r="L2256" s="27">
        <f t="shared" si="211"/>
        <v>1972</v>
      </c>
      <c r="M2256" s="27" t="str">
        <f t="shared" si="212"/>
        <v>tier - 1</v>
      </c>
      <c r="N2256" s="27" t="str">
        <f t="shared" si="213"/>
        <v>tier - 3</v>
      </c>
      <c r="O2256" s="44" t="str">
        <f t="shared" si="214"/>
        <v>6-Sep-1972</v>
      </c>
      <c r="P2256" s="29">
        <f t="shared" si="215"/>
        <v>51</v>
      </c>
    </row>
    <row r="2257" spans="2:16" ht="15.75" customHeight="1" x14ac:dyDescent="0.3">
      <c r="B2257" s="12" t="s">
        <v>337</v>
      </c>
      <c r="C2257" s="27">
        <v>1969</v>
      </c>
      <c r="D2257" s="13" t="s">
        <v>8319</v>
      </c>
      <c r="E2257" s="27">
        <v>8</v>
      </c>
      <c r="F2257" s="27">
        <v>0</v>
      </c>
      <c r="G2257" s="43">
        <v>41191.57</v>
      </c>
      <c r="H2257" s="27" t="s">
        <v>8314</v>
      </c>
      <c r="I2257" s="27" t="s">
        <v>8310</v>
      </c>
      <c r="J2257" s="27" t="s">
        <v>8321</v>
      </c>
      <c r="K2257" s="13" t="str">
        <f t="shared" si="210"/>
        <v>Aug</v>
      </c>
      <c r="L2257" s="27">
        <f t="shared" si="211"/>
        <v>1969</v>
      </c>
      <c r="M2257" s="27" t="str">
        <f t="shared" si="212"/>
        <v>tier - 1</v>
      </c>
      <c r="N2257" s="27" t="str">
        <f t="shared" si="213"/>
        <v>tier - 2</v>
      </c>
      <c r="O2257" s="44" t="str">
        <f t="shared" si="214"/>
        <v>8-Aug-1969</v>
      </c>
      <c r="P2257" s="29">
        <f t="shared" si="215"/>
        <v>54</v>
      </c>
    </row>
    <row r="2258" spans="2:16" ht="15.75" customHeight="1" x14ac:dyDescent="0.3">
      <c r="B2258" s="12" t="s">
        <v>333</v>
      </c>
      <c r="C2258" s="27">
        <v>1964</v>
      </c>
      <c r="D2258" s="13" t="s">
        <v>8315</v>
      </c>
      <c r="E2258" s="27">
        <v>6</v>
      </c>
      <c r="F2258" s="27">
        <v>0</v>
      </c>
      <c r="G2258" s="43">
        <v>41250.39</v>
      </c>
      <c r="H2258" s="27" t="s">
        <v>8314</v>
      </c>
      <c r="I2258" s="27" t="s">
        <v>8311</v>
      </c>
      <c r="J2258" s="27" t="s">
        <v>8321</v>
      </c>
      <c r="K2258" s="13" t="str">
        <f t="shared" si="210"/>
        <v>Jun</v>
      </c>
      <c r="L2258" s="27">
        <f t="shared" si="211"/>
        <v>1964</v>
      </c>
      <c r="M2258" s="27" t="str">
        <f t="shared" si="212"/>
        <v>tier - 1</v>
      </c>
      <c r="N2258" s="27" t="str">
        <f t="shared" si="213"/>
        <v>tier - 3</v>
      </c>
      <c r="O2258" s="44" t="str">
        <f t="shared" si="214"/>
        <v>6-Jun-1964</v>
      </c>
      <c r="P2258" s="29">
        <f t="shared" si="215"/>
        <v>59</v>
      </c>
    </row>
    <row r="2259" spans="2:16" ht="15.75" customHeight="1" x14ac:dyDescent="0.3">
      <c r="B2259" s="12" t="s">
        <v>329</v>
      </c>
      <c r="C2259" s="27">
        <v>1977</v>
      </c>
      <c r="D2259" s="13" t="s">
        <v>8319</v>
      </c>
      <c r="E2259" s="27">
        <v>27</v>
      </c>
      <c r="F2259" s="27">
        <v>2</v>
      </c>
      <c r="G2259" s="43">
        <v>41271.5</v>
      </c>
      <c r="H2259" s="27" t="s">
        <v>8314</v>
      </c>
      <c r="I2259" s="27" t="s">
        <v>8310</v>
      </c>
      <c r="J2259" s="27" t="s">
        <v>8321</v>
      </c>
      <c r="K2259" s="13" t="str">
        <f t="shared" si="210"/>
        <v>Aug</v>
      </c>
      <c r="L2259" s="27">
        <f t="shared" si="211"/>
        <v>1977</v>
      </c>
      <c r="M2259" s="27" t="str">
        <f t="shared" si="212"/>
        <v>tier - 1</v>
      </c>
      <c r="N2259" s="27" t="str">
        <f t="shared" si="213"/>
        <v>tier - 2</v>
      </c>
      <c r="O2259" s="44" t="str">
        <f t="shared" si="214"/>
        <v>27-Aug-1977</v>
      </c>
      <c r="P2259" s="29">
        <f t="shared" si="215"/>
        <v>46</v>
      </c>
    </row>
    <row r="2260" spans="2:16" ht="15.75" customHeight="1" x14ac:dyDescent="0.3">
      <c r="B2260" s="12" t="s">
        <v>325</v>
      </c>
      <c r="C2260" s="27">
        <v>1964</v>
      </c>
      <c r="D2260" s="13" t="s">
        <v>8320</v>
      </c>
      <c r="E2260" s="27">
        <v>7</v>
      </c>
      <c r="F2260" s="27">
        <v>0</v>
      </c>
      <c r="G2260" s="43">
        <v>41331.79</v>
      </c>
      <c r="H2260" s="27" t="s">
        <v>8314</v>
      </c>
      <c r="I2260" s="27" t="s">
        <v>8310</v>
      </c>
      <c r="J2260" s="27" t="s">
        <v>8321</v>
      </c>
      <c r="K2260" s="13" t="str">
        <f t="shared" si="210"/>
        <v>Oct</v>
      </c>
      <c r="L2260" s="27">
        <f t="shared" si="211"/>
        <v>1964</v>
      </c>
      <c r="M2260" s="27" t="str">
        <f t="shared" si="212"/>
        <v>tier - 1</v>
      </c>
      <c r="N2260" s="27" t="str">
        <f t="shared" si="213"/>
        <v>tier - 2</v>
      </c>
      <c r="O2260" s="44" t="str">
        <f t="shared" si="214"/>
        <v>7-Oct-1964</v>
      </c>
      <c r="P2260" s="29">
        <f t="shared" si="215"/>
        <v>59</v>
      </c>
    </row>
    <row r="2261" spans="2:16" ht="15.75" customHeight="1" x14ac:dyDescent="0.3">
      <c r="B2261" s="12" t="s">
        <v>321</v>
      </c>
      <c r="C2261" s="27">
        <v>1971</v>
      </c>
      <c r="D2261" s="13" t="s">
        <v>8320</v>
      </c>
      <c r="E2261" s="27">
        <v>16</v>
      </c>
      <c r="F2261" s="27">
        <v>0</v>
      </c>
      <c r="G2261" s="43">
        <v>41351.879999999997</v>
      </c>
      <c r="H2261" s="27" t="s">
        <v>8314</v>
      </c>
      <c r="I2261" s="27" t="s">
        <v>8310</v>
      </c>
      <c r="J2261" s="27" t="s">
        <v>8321</v>
      </c>
      <c r="K2261" s="13" t="str">
        <f t="shared" si="210"/>
        <v>Oct</v>
      </c>
      <c r="L2261" s="27">
        <f t="shared" si="211"/>
        <v>1971</v>
      </c>
      <c r="M2261" s="27" t="str">
        <f t="shared" si="212"/>
        <v>tier - 1</v>
      </c>
      <c r="N2261" s="27" t="str">
        <f t="shared" si="213"/>
        <v>tier - 2</v>
      </c>
      <c r="O2261" s="44" t="str">
        <f t="shared" si="214"/>
        <v>16-Oct-1971</v>
      </c>
      <c r="P2261" s="29">
        <f t="shared" si="215"/>
        <v>52</v>
      </c>
    </row>
    <row r="2262" spans="2:16" ht="15.75" customHeight="1" x14ac:dyDescent="0.3">
      <c r="B2262" s="12" t="s">
        <v>317</v>
      </c>
      <c r="C2262" s="27">
        <v>1967</v>
      </c>
      <c r="D2262" s="13" t="s">
        <v>8318</v>
      </c>
      <c r="E2262" s="27">
        <v>22</v>
      </c>
      <c r="F2262" s="27">
        <v>0</v>
      </c>
      <c r="G2262" s="43">
        <v>41505.15</v>
      </c>
      <c r="H2262" s="27" t="s">
        <v>8314</v>
      </c>
      <c r="I2262" s="27" t="s">
        <v>8310</v>
      </c>
      <c r="J2262" s="27" t="s">
        <v>8321</v>
      </c>
      <c r="K2262" s="13" t="str">
        <f t="shared" si="210"/>
        <v>Dec</v>
      </c>
      <c r="L2262" s="27">
        <f t="shared" si="211"/>
        <v>1967</v>
      </c>
      <c r="M2262" s="27" t="str">
        <f t="shared" si="212"/>
        <v>tier - 1</v>
      </c>
      <c r="N2262" s="27" t="str">
        <f t="shared" si="213"/>
        <v>tier - 2</v>
      </c>
      <c r="O2262" s="44" t="str">
        <f t="shared" si="214"/>
        <v>22-Dec-1967</v>
      </c>
      <c r="P2262" s="29">
        <f t="shared" si="215"/>
        <v>56</v>
      </c>
    </row>
    <row r="2263" spans="2:16" ht="15.75" customHeight="1" x14ac:dyDescent="0.3">
      <c r="B2263" s="12" t="s">
        <v>313</v>
      </c>
      <c r="C2263" s="27">
        <v>1974</v>
      </c>
      <c r="D2263" s="13" t="s">
        <v>8313</v>
      </c>
      <c r="E2263" s="27">
        <v>24</v>
      </c>
      <c r="F2263" s="27">
        <v>0</v>
      </c>
      <c r="G2263" s="43">
        <v>41636.199999999997</v>
      </c>
      <c r="H2263" s="27" t="s">
        <v>8314</v>
      </c>
      <c r="I2263" s="27" t="s">
        <v>8314</v>
      </c>
      <c r="J2263" s="27" t="s">
        <v>8321</v>
      </c>
      <c r="K2263" s="13" t="str">
        <f t="shared" si="210"/>
        <v>Nov</v>
      </c>
      <c r="L2263" s="27">
        <f t="shared" si="211"/>
        <v>1974</v>
      </c>
      <c r="M2263" s="27" t="str">
        <f t="shared" si="212"/>
        <v>tier - 1</v>
      </c>
      <c r="N2263" s="27" t="str">
        <f t="shared" si="213"/>
        <v>tier - 1</v>
      </c>
      <c r="O2263" s="44" t="str">
        <f t="shared" si="214"/>
        <v>24-Nov-1974</v>
      </c>
      <c r="P2263" s="29">
        <f t="shared" si="215"/>
        <v>49</v>
      </c>
    </row>
    <row r="2264" spans="2:16" ht="15.75" customHeight="1" x14ac:dyDescent="0.3">
      <c r="B2264" s="12" t="s">
        <v>309</v>
      </c>
      <c r="C2264" s="27">
        <v>1976</v>
      </c>
      <c r="D2264" s="13" t="s">
        <v>8320</v>
      </c>
      <c r="E2264" s="27">
        <v>29</v>
      </c>
      <c r="F2264" s="27">
        <v>1</v>
      </c>
      <c r="G2264" s="43">
        <v>41661.599999999999</v>
      </c>
      <c r="H2264" s="27" t="s">
        <v>8314</v>
      </c>
      <c r="I2264" s="27" t="s">
        <v>8311</v>
      </c>
      <c r="J2264" s="27" t="s">
        <v>8321</v>
      </c>
      <c r="K2264" s="13" t="str">
        <f t="shared" si="210"/>
        <v>Oct</v>
      </c>
      <c r="L2264" s="27">
        <f t="shared" si="211"/>
        <v>1976</v>
      </c>
      <c r="M2264" s="27" t="str">
        <f t="shared" si="212"/>
        <v>tier - 1</v>
      </c>
      <c r="N2264" s="27" t="str">
        <f t="shared" si="213"/>
        <v>tier - 3</v>
      </c>
      <c r="O2264" s="44" t="str">
        <f t="shared" si="214"/>
        <v>29-Oct-1976</v>
      </c>
      <c r="P2264" s="29">
        <f t="shared" si="215"/>
        <v>47</v>
      </c>
    </row>
    <row r="2265" spans="2:16" ht="15.75" customHeight="1" x14ac:dyDescent="0.3">
      <c r="B2265" s="12" t="s">
        <v>305</v>
      </c>
      <c r="C2265" s="27">
        <v>1975</v>
      </c>
      <c r="D2265" s="13" t="s">
        <v>8313</v>
      </c>
      <c r="E2265" s="27">
        <v>14</v>
      </c>
      <c r="F2265" s="27">
        <v>0</v>
      </c>
      <c r="G2265" s="43">
        <v>41676.080000000002</v>
      </c>
      <c r="H2265" s="27" t="s">
        <v>8314</v>
      </c>
      <c r="I2265" s="27" t="s">
        <v>8310</v>
      </c>
      <c r="J2265" s="27" t="s">
        <v>8312</v>
      </c>
      <c r="K2265" s="13" t="str">
        <f t="shared" si="210"/>
        <v>Nov</v>
      </c>
      <c r="L2265" s="27">
        <f t="shared" si="211"/>
        <v>1975</v>
      </c>
      <c r="M2265" s="27" t="str">
        <f t="shared" si="212"/>
        <v>tier - 1</v>
      </c>
      <c r="N2265" s="27" t="str">
        <f t="shared" si="213"/>
        <v>tier - 2</v>
      </c>
      <c r="O2265" s="44" t="str">
        <f t="shared" si="214"/>
        <v>14-Nov-1975</v>
      </c>
      <c r="P2265" s="29">
        <f t="shared" si="215"/>
        <v>48</v>
      </c>
    </row>
    <row r="2266" spans="2:16" ht="15.75" customHeight="1" x14ac:dyDescent="0.3">
      <c r="B2266" s="12" t="s">
        <v>301</v>
      </c>
      <c r="C2266" s="27">
        <v>1975</v>
      </c>
      <c r="D2266" s="13" t="s">
        <v>8316</v>
      </c>
      <c r="E2266" s="27">
        <v>29</v>
      </c>
      <c r="F2266" s="27">
        <v>1</v>
      </c>
      <c r="G2266" s="43">
        <v>41681.86</v>
      </c>
      <c r="H2266" s="27" t="s">
        <v>8314</v>
      </c>
      <c r="I2266" s="27" t="s">
        <v>8314</v>
      </c>
      <c r="J2266" s="27" t="s">
        <v>8321</v>
      </c>
      <c r="K2266" s="13" t="str">
        <f t="shared" si="210"/>
        <v>Sep</v>
      </c>
      <c r="L2266" s="27">
        <f t="shared" si="211"/>
        <v>1975</v>
      </c>
      <c r="M2266" s="27" t="str">
        <f t="shared" si="212"/>
        <v>tier - 1</v>
      </c>
      <c r="N2266" s="27" t="str">
        <f t="shared" si="213"/>
        <v>tier - 1</v>
      </c>
      <c r="O2266" s="44" t="str">
        <f t="shared" si="214"/>
        <v>29-Sep-1975</v>
      </c>
      <c r="P2266" s="29">
        <f t="shared" si="215"/>
        <v>48</v>
      </c>
    </row>
    <row r="2267" spans="2:16" ht="15.75" customHeight="1" x14ac:dyDescent="0.3">
      <c r="B2267" s="12" t="s">
        <v>297</v>
      </c>
      <c r="C2267" s="27">
        <v>1962</v>
      </c>
      <c r="D2267" s="13" t="s">
        <v>8316</v>
      </c>
      <c r="E2267" s="27">
        <v>22</v>
      </c>
      <c r="F2267" s="27">
        <v>0</v>
      </c>
      <c r="G2267" s="43">
        <v>41794.629999999997</v>
      </c>
      <c r="H2267" s="27" t="s">
        <v>8314</v>
      </c>
      <c r="I2267" s="27" t="s">
        <v>8311</v>
      </c>
      <c r="J2267" s="27" t="s">
        <v>8321</v>
      </c>
      <c r="K2267" s="13" t="str">
        <f t="shared" si="210"/>
        <v>Sep</v>
      </c>
      <c r="L2267" s="27">
        <f t="shared" si="211"/>
        <v>1962</v>
      </c>
      <c r="M2267" s="27" t="str">
        <f t="shared" si="212"/>
        <v>tier - 1</v>
      </c>
      <c r="N2267" s="27" t="str">
        <f t="shared" si="213"/>
        <v>tier - 3</v>
      </c>
      <c r="O2267" s="44" t="str">
        <f t="shared" si="214"/>
        <v>22-Sep-1962</v>
      </c>
      <c r="P2267" s="29">
        <f t="shared" si="215"/>
        <v>61</v>
      </c>
    </row>
    <row r="2268" spans="2:16" ht="15.75" customHeight="1" x14ac:dyDescent="0.3">
      <c r="B2268" s="12" t="s">
        <v>293</v>
      </c>
      <c r="C2268" s="27">
        <v>1966</v>
      </c>
      <c r="D2268" s="13" t="s">
        <v>8316</v>
      </c>
      <c r="E2268" s="27">
        <v>21</v>
      </c>
      <c r="F2268" s="27">
        <v>0</v>
      </c>
      <c r="G2268" s="43">
        <v>41886.54</v>
      </c>
      <c r="H2268" s="27" t="s">
        <v>8314</v>
      </c>
      <c r="I2268" s="27" t="s">
        <v>8311</v>
      </c>
      <c r="J2268" s="27" t="s">
        <v>8321</v>
      </c>
      <c r="K2268" s="13" t="str">
        <f t="shared" si="210"/>
        <v>Sep</v>
      </c>
      <c r="L2268" s="27">
        <f t="shared" si="211"/>
        <v>1966</v>
      </c>
      <c r="M2268" s="27" t="str">
        <f t="shared" si="212"/>
        <v>tier - 1</v>
      </c>
      <c r="N2268" s="27" t="str">
        <f t="shared" si="213"/>
        <v>tier - 3</v>
      </c>
      <c r="O2268" s="44" t="str">
        <f t="shared" si="214"/>
        <v>21-Sep-1966</v>
      </c>
      <c r="P2268" s="29">
        <f t="shared" si="215"/>
        <v>57</v>
      </c>
    </row>
    <row r="2269" spans="2:16" ht="15.75" customHeight="1" x14ac:dyDescent="0.3">
      <c r="B2269" s="12" t="s">
        <v>289</v>
      </c>
      <c r="C2269" s="27">
        <v>1972</v>
      </c>
      <c r="D2269" s="13" t="s">
        <v>8315</v>
      </c>
      <c r="E2269" s="27">
        <v>8</v>
      </c>
      <c r="F2269" s="27">
        <v>1</v>
      </c>
      <c r="G2269" s="43">
        <v>41919.1</v>
      </c>
      <c r="H2269" s="27" t="s">
        <v>8314</v>
      </c>
      <c r="I2269" s="27" t="s">
        <v>8314</v>
      </c>
      <c r="J2269" s="27" t="s">
        <v>8326</v>
      </c>
      <c r="K2269" s="13" t="str">
        <f t="shared" si="210"/>
        <v>Jun</v>
      </c>
      <c r="L2269" s="27">
        <f t="shared" si="211"/>
        <v>1972</v>
      </c>
      <c r="M2269" s="27" t="str">
        <f t="shared" si="212"/>
        <v>tier - 1</v>
      </c>
      <c r="N2269" s="27" t="str">
        <f t="shared" si="213"/>
        <v>tier - 1</v>
      </c>
      <c r="O2269" s="44" t="str">
        <f t="shared" si="214"/>
        <v>8-Jun-1972</v>
      </c>
      <c r="P2269" s="29">
        <f t="shared" si="215"/>
        <v>51</v>
      </c>
    </row>
    <row r="2270" spans="2:16" ht="15.75" customHeight="1" x14ac:dyDescent="0.3">
      <c r="B2270" s="12" t="s">
        <v>285</v>
      </c>
      <c r="C2270" s="27">
        <v>1984</v>
      </c>
      <c r="D2270" s="13" t="s">
        <v>8313</v>
      </c>
      <c r="E2270" s="27">
        <v>10</v>
      </c>
      <c r="F2270" s="27">
        <v>3</v>
      </c>
      <c r="G2270" s="43">
        <v>41949.24</v>
      </c>
      <c r="H2270" s="27" t="s">
        <v>8314</v>
      </c>
      <c r="I2270" s="27" t="s">
        <v>8314</v>
      </c>
      <c r="J2270" s="27" t="s">
        <v>8312</v>
      </c>
      <c r="K2270" s="13" t="str">
        <f t="shared" si="210"/>
        <v>Nov</v>
      </c>
      <c r="L2270" s="27">
        <f t="shared" si="211"/>
        <v>1984</v>
      </c>
      <c r="M2270" s="27" t="str">
        <f t="shared" si="212"/>
        <v>tier - 1</v>
      </c>
      <c r="N2270" s="27" t="str">
        <f t="shared" si="213"/>
        <v>tier - 1</v>
      </c>
      <c r="O2270" s="44" t="str">
        <f t="shared" si="214"/>
        <v>10-Nov-1984</v>
      </c>
      <c r="P2270" s="29">
        <f t="shared" si="215"/>
        <v>39</v>
      </c>
    </row>
    <row r="2271" spans="2:16" ht="15.75" customHeight="1" x14ac:dyDescent="0.3">
      <c r="B2271" s="12" t="s">
        <v>281</v>
      </c>
      <c r="C2271" s="27">
        <v>1968</v>
      </c>
      <c r="D2271" s="13" t="s">
        <v>8318</v>
      </c>
      <c r="E2271" s="27">
        <v>19</v>
      </c>
      <c r="F2271" s="27">
        <v>1</v>
      </c>
      <c r="G2271" s="43">
        <v>41999.519999999997</v>
      </c>
      <c r="H2271" s="27" t="s">
        <v>8314</v>
      </c>
      <c r="I2271" s="27" t="s">
        <v>8311</v>
      </c>
      <c r="J2271" s="27" t="s">
        <v>8312</v>
      </c>
      <c r="K2271" s="13" t="str">
        <f t="shared" si="210"/>
        <v>Dec</v>
      </c>
      <c r="L2271" s="27">
        <f t="shared" si="211"/>
        <v>1968</v>
      </c>
      <c r="M2271" s="27" t="str">
        <f t="shared" si="212"/>
        <v>tier - 1</v>
      </c>
      <c r="N2271" s="27" t="str">
        <f t="shared" si="213"/>
        <v>tier - 3</v>
      </c>
      <c r="O2271" s="44" t="str">
        <f t="shared" si="214"/>
        <v>19-Dec-1968</v>
      </c>
      <c r="P2271" s="29">
        <f t="shared" si="215"/>
        <v>55</v>
      </c>
    </row>
    <row r="2272" spans="2:16" ht="15.75" customHeight="1" x14ac:dyDescent="0.3">
      <c r="B2272" s="12" t="s">
        <v>277</v>
      </c>
      <c r="C2272" s="27">
        <v>1976</v>
      </c>
      <c r="D2272" s="13" t="s">
        <v>8313</v>
      </c>
      <c r="E2272" s="27">
        <v>28</v>
      </c>
      <c r="F2272" s="27">
        <v>0</v>
      </c>
      <c r="G2272" s="43">
        <v>42111.66</v>
      </c>
      <c r="H2272" s="27" t="s">
        <v>8314</v>
      </c>
      <c r="I2272" s="27" t="s">
        <v>8314</v>
      </c>
      <c r="J2272" s="27" t="s">
        <v>8329</v>
      </c>
      <c r="K2272" s="13" t="str">
        <f t="shared" si="210"/>
        <v>Nov</v>
      </c>
      <c r="L2272" s="27">
        <f t="shared" si="211"/>
        <v>1976</v>
      </c>
      <c r="M2272" s="27" t="str">
        <f t="shared" si="212"/>
        <v>tier - 1</v>
      </c>
      <c r="N2272" s="27" t="str">
        <f t="shared" si="213"/>
        <v>tier - 1</v>
      </c>
      <c r="O2272" s="44" t="str">
        <f t="shared" si="214"/>
        <v>28-Nov-1976</v>
      </c>
      <c r="P2272" s="29">
        <f t="shared" si="215"/>
        <v>47</v>
      </c>
    </row>
    <row r="2273" spans="2:16" ht="15.75" customHeight="1" x14ac:dyDescent="0.3">
      <c r="B2273" s="12" t="s">
        <v>273</v>
      </c>
      <c r="C2273" s="27">
        <v>1997</v>
      </c>
      <c r="D2273" s="13" t="s">
        <v>8318</v>
      </c>
      <c r="E2273" s="27">
        <v>9</v>
      </c>
      <c r="F2273" s="27">
        <v>2</v>
      </c>
      <c r="G2273" s="43">
        <v>42112.24</v>
      </c>
      <c r="H2273" s="27" t="s">
        <v>8314</v>
      </c>
      <c r="I2273" s="27" t="s">
        <v>8311</v>
      </c>
      <c r="J2273" s="27" t="s">
        <v>8312</v>
      </c>
      <c r="K2273" s="13" t="str">
        <f t="shared" si="210"/>
        <v>Dec</v>
      </c>
      <c r="L2273" s="27">
        <f t="shared" si="211"/>
        <v>1997</v>
      </c>
      <c r="M2273" s="27" t="str">
        <f t="shared" si="212"/>
        <v>tier - 1</v>
      </c>
      <c r="N2273" s="27" t="str">
        <f t="shared" si="213"/>
        <v>tier - 3</v>
      </c>
      <c r="O2273" s="44" t="str">
        <f t="shared" si="214"/>
        <v>9-Dec-1997</v>
      </c>
      <c r="P2273" s="29">
        <f t="shared" si="215"/>
        <v>26</v>
      </c>
    </row>
    <row r="2274" spans="2:16" ht="15.75" customHeight="1" x14ac:dyDescent="0.3">
      <c r="B2274" s="12" t="s">
        <v>269</v>
      </c>
      <c r="C2274" s="27">
        <v>1979</v>
      </c>
      <c r="D2274" s="13" t="s">
        <v>8309</v>
      </c>
      <c r="E2274" s="27">
        <v>3</v>
      </c>
      <c r="F2274" s="27">
        <v>3</v>
      </c>
      <c r="G2274" s="43">
        <v>42124.52</v>
      </c>
      <c r="H2274" s="27" t="s">
        <v>8314</v>
      </c>
      <c r="I2274" s="27" t="s">
        <v>8314</v>
      </c>
      <c r="J2274" s="27" t="s">
        <v>8312</v>
      </c>
      <c r="K2274" s="13" t="str">
        <f t="shared" si="210"/>
        <v>Jul</v>
      </c>
      <c r="L2274" s="27">
        <f t="shared" si="211"/>
        <v>1979</v>
      </c>
      <c r="M2274" s="27" t="str">
        <f t="shared" si="212"/>
        <v>tier - 1</v>
      </c>
      <c r="N2274" s="27" t="str">
        <f t="shared" si="213"/>
        <v>tier - 1</v>
      </c>
      <c r="O2274" s="44" t="str">
        <f t="shared" si="214"/>
        <v>3-Jul-1979</v>
      </c>
      <c r="P2274" s="29">
        <f t="shared" si="215"/>
        <v>44</v>
      </c>
    </row>
    <row r="2275" spans="2:16" ht="15.75" customHeight="1" x14ac:dyDescent="0.3">
      <c r="B2275" s="12" t="s">
        <v>265</v>
      </c>
      <c r="C2275" s="27">
        <v>1973</v>
      </c>
      <c r="D2275" s="13" t="s">
        <v>8316</v>
      </c>
      <c r="E2275" s="27">
        <v>18</v>
      </c>
      <c r="F2275" s="27">
        <v>0</v>
      </c>
      <c r="G2275" s="43">
        <v>42188.15</v>
      </c>
      <c r="H2275" s="27" t="s">
        <v>8314</v>
      </c>
      <c r="I2275" s="27" t="s">
        <v>8314</v>
      </c>
      <c r="J2275" s="27" t="s">
        <v>8321</v>
      </c>
      <c r="K2275" s="13" t="str">
        <f t="shared" si="210"/>
        <v>Sep</v>
      </c>
      <c r="L2275" s="27">
        <f t="shared" si="211"/>
        <v>1973</v>
      </c>
      <c r="M2275" s="27" t="str">
        <f t="shared" si="212"/>
        <v>tier - 1</v>
      </c>
      <c r="N2275" s="27" t="str">
        <f t="shared" si="213"/>
        <v>tier - 1</v>
      </c>
      <c r="O2275" s="44" t="str">
        <f t="shared" si="214"/>
        <v>18-Sep-1973</v>
      </c>
      <c r="P2275" s="29">
        <f t="shared" si="215"/>
        <v>50</v>
      </c>
    </row>
    <row r="2276" spans="2:16" ht="15.75" customHeight="1" x14ac:dyDescent="0.3">
      <c r="B2276" s="12" t="s">
        <v>261</v>
      </c>
      <c r="C2276" s="27">
        <v>1975</v>
      </c>
      <c r="D2276" s="13" t="s">
        <v>8319</v>
      </c>
      <c r="E2276" s="27">
        <v>15</v>
      </c>
      <c r="F2276" s="27">
        <v>1</v>
      </c>
      <c r="G2276" s="43">
        <v>42211.14</v>
      </c>
      <c r="H2276" s="27" t="s">
        <v>8314</v>
      </c>
      <c r="I2276" s="27" t="s">
        <v>8311</v>
      </c>
      <c r="J2276" s="27" t="s">
        <v>8312</v>
      </c>
      <c r="K2276" s="13" t="str">
        <f t="shared" si="210"/>
        <v>Aug</v>
      </c>
      <c r="L2276" s="27">
        <f t="shared" si="211"/>
        <v>1975</v>
      </c>
      <c r="M2276" s="27" t="str">
        <f t="shared" si="212"/>
        <v>tier - 1</v>
      </c>
      <c r="N2276" s="27" t="str">
        <f t="shared" si="213"/>
        <v>tier - 3</v>
      </c>
      <c r="O2276" s="44" t="str">
        <f t="shared" si="214"/>
        <v>15-Aug-1975</v>
      </c>
      <c r="P2276" s="29">
        <f t="shared" si="215"/>
        <v>48</v>
      </c>
    </row>
    <row r="2277" spans="2:16" ht="15.75" customHeight="1" x14ac:dyDescent="0.3">
      <c r="B2277" s="12" t="s">
        <v>258</v>
      </c>
      <c r="C2277" s="27">
        <v>1967</v>
      </c>
      <c r="D2277" s="13" t="s">
        <v>8315</v>
      </c>
      <c r="E2277" s="27">
        <v>28</v>
      </c>
      <c r="F2277" s="27">
        <v>0</v>
      </c>
      <c r="G2277" s="43">
        <v>42303.69</v>
      </c>
      <c r="H2277" s="27" t="s">
        <v>8314</v>
      </c>
      <c r="I2277" s="27" t="s">
        <v>8310</v>
      </c>
      <c r="J2277" s="27" t="s">
        <v>8326</v>
      </c>
      <c r="K2277" s="13" t="str">
        <f t="shared" si="210"/>
        <v>Jun</v>
      </c>
      <c r="L2277" s="27">
        <f t="shared" si="211"/>
        <v>1967</v>
      </c>
      <c r="M2277" s="27" t="str">
        <f t="shared" si="212"/>
        <v>tier - 1</v>
      </c>
      <c r="N2277" s="27" t="str">
        <f t="shared" si="213"/>
        <v>tier - 2</v>
      </c>
      <c r="O2277" s="44" t="str">
        <f t="shared" si="214"/>
        <v>28-Jun-1967</v>
      </c>
      <c r="P2277" s="29">
        <f t="shared" si="215"/>
        <v>56</v>
      </c>
    </row>
    <row r="2278" spans="2:16" ht="15.75" customHeight="1" x14ac:dyDescent="0.3">
      <c r="B2278" s="12" t="s">
        <v>254</v>
      </c>
      <c r="C2278" s="27">
        <v>1968</v>
      </c>
      <c r="D2278" s="13" t="s">
        <v>8319</v>
      </c>
      <c r="E2278" s="27">
        <v>3</v>
      </c>
      <c r="F2278" s="27">
        <v>0</v>
      </c>
      <c r="G2278" s="43">
        <v>42478.6</v>
      </c>
      <c r="H2278" s="27" t="s">
        <v>8314</v>
      </c>
      <c r="I2278" s="27" t="s">
        <v>8310</v>
      </c>
      <c r="J2278" s="27" t="s">
        <v>8321</v>
      </c>
      <c r="K2278" s="13" t="str">
        <f t="shared" si="210"/>
        <v>Aug</v>
      </c>
      <c r="L2278" s="27">
        <f t="shared" si="211"/>
        <v>1968</v>
      </c>
      <c r="M2278" s="27" t="str">
        <f t="shared" si="212"/>
        <v>tier - 1</v>
      </c>
      <c r="N2278" s="27" t="str">
        <f t="shared" si="213"/>
        <v>tier - 2</v>
      </c>
      <c r="O2278" s="44" t="str">
        <f t="shared" si="214"/>
        <v>3-Aug-1968</v>
      </c>
      <c r="P2278" s="29">
        <f t="shared" si="215"/>
        <v>55</v>
      </c>
    </row>
    <row r="2279" spans="2:16" ht="15.75" customHeight="1" x14ac:dyDescent="0.3">
      <c r="B2279" s="12" t="s">
        <v>250</v>
      </c>
      <c r="C2279" s="27">
        <v>1967</v>
      </c>
      <c r="D2279" s="13" t="s">
        <v>8315</v>
      </c>
      <c r="E2279" s="27">
        <v>27</v>
      </c>
      <c r="F2279" s="27">
        <v>0</v>
      </c>
      <c r="G2279" s="43">
        <v>42538.720000000001</v>
      </c>
      <c r="H2279" s="27" t="s">
        <v>8314</v>
      </c>
      <c r="I2279" s="27" t="s">
        <v>8311</v>
      </c>
      <c r="J2279" s="27" t="s">
        <v>8321</v>
      </c>
      <c r="K2279" s="13" t="str">
        <f t="shared" si="210"/>
        <v>Jun</v>
      </c>
      <c r="L2279" s="27">
        <f t="shared" si="211"/>
        <v>1967</v>
      </c>
      <c r="M2279" s="27" t="str">
        <f t="shared" si="212"/>
        <v>tier - 1</v>
      </c>
      <c r="N2279" s="27" t="str">
        <f t="shared" si="213"/>
        <v>tier - 3</v>
      </c>
      <c r="O2279" s="44" t="str">
        <f t="shared" si="214"/>
        <v>27-Jun-1967</v>
      </c>
      <c r="P2279" s="29">
        <f t="shared" si="215"/>
        <v>56</v>
      </c>
    </row>
    <row r="2280" spans="2:16" ht="15.75" customHeight="1" x14ac:dyDescent="0.3">
      <c r="B2280" s="12" t="s">
        <v>246</v>
      </c>
      <c r="C2280" s="27">
        <v>1979</v>
      </c>
      <c r="D2280" s="13" t="s">
        <v>8318</v>
      </c>
      <c r="E2280" s="27">
        <v>27</v>
      </c>
      <c r="F2280" s="27">
        <v>2</v>
      </c>
      <c r="G2280" s="43">
        <v>42560.43</v>
      </c>
      <c r="H2280" s="27" t="s">
        <v>8314</v>
      </c>
      <c r="I2280" s="27" t="s">
        <v>8311</v>
      </c>
      <c r="J2280" s="27" t="s">
        <v>8312</v>
      </c>
      <c r="K2280" s="13" t="str">
        <f t="shared" si="210"/>
        <v>Dec</v>
      </c>
      <c r="L2280" s="27">
        <f t="shared" si="211"/>
        <v>1979</v>
      </c>
      <c r="M2280" s="27" t="str">
        <f t="shared" si="212"/>
        <v>tier - 1</v>
      </c>
      <c r="N2280" s="27" t="str">
        <f t="shared" si="213"/>
        <v>tier - 3</v>
      </c>
      <c r="O2280" s="44" t="str">
        <f t="shared" si="214"/>
        <v>27-Dec-1979</v>
      </c>
      <c r="P2280" s="29">
        <f t="shared" si="215"/>
        <v>44</v>
      </c>
    </row>
    <row r="2281" spans="2:16" ht="15.75" customHeight="1" x14ac:dyDescent="0.3">
      <c r="B2281" s="12" t="s">
        <v>242</v>
      </c>
      <c r="C2281" s="27">
        <v>1971</v>
      </c>
      <c r="D2281" s="13" t="s">
        <v>8313</v>
      </c>
      <c r="E2281" s="27">
        <v>3</v>
      </c>
      <c r="F2281" s="27">
        <v>0</v>
      </c>
      <c r="G2281" s="43">
        <v>42644.2</v>
      </c>
      <c r="H2281" s="27" t="s">
        <v>8314</v>
      </c>
      <c r="I2281" s="27" t="s">
        <v>8311</v>
      </c>
      <c r="J2281" s="27" t="s">
        <v>8321</v>
      </c>
      <c r="K2281" s="13" t="str">
        <f t="shared" si="210"/>
        <v>Nov</v>
      </c>
      <c r="L2281" s="27">
        <f t="shared" si="211"/>
        <v>1971</v>
      </c>
      <c r="M2281" s="27" t="str">
        <f t="shared" si="212"/>
        <v>tier - 1</v>
      </c>
      <c r="N2281" s="27" t="str">
        <f t="shared" si="213"/>
        <v>tier - 3</v>
      </c>
      <c r="O2281" s="44" t="str">
        <f t="shared" si="214"/>
        <v>3-Nov-1971</v>
      </c>
      <c r="P2281" s="29">
        <f t="shared" si="215"/>
        <v>52</v>
      </c>
    </row>
    <row r="2282" spans="2:16" ht="15.75" customHeight="1" x14ac:dyDescent="0.3">
      <c r="B2282" s="12" t="s">
        <v>238</v>
      </c>
      <c r="C2282" s="27">
        <v>1977</v>
      </c>
      <c r="D2282" s="13" t="s">
        <v>8320</v>
      </c>
      <c r="E2282" s="27">
        <v>21</v>
      </c>
      <c r="F2282" s="27">
        <v>2</v>
      </c>
      <c r="G2282" s="43">
        <v>42760.5</v>
      </c>
      <c r="H2282" s="27" t="s">
        <v>8314</v>
      </c>
      <c r="I2282" s="27" t="s">
        <v>8310</v>
      </c>
      <c r="J2282" s="27" t="s">
        <v>8317</v>
      </c>
      <c r="K2282" s="13" t="str">
        <f t="shared" si="210"/>
        <v>Oct</v>
      </c>
      <c r="L2282" s="27">
        <f t="shared" si="211"/>
        <v>1977</v>
      </c>
      <c r="M2282" s="27" t="str">
        <f t="shared" si="212"/>
        <v>tier - 1</v>
      </c>
      <c r="N2282" s="27" t="str">
        <f t="shared" si="213"/>
        <v>tier - 2</v>
      </c>
      <c r="O2282" s="44" t="str">
        <f t="shared" si="214"/>
        <v>21-Oct-1977</v>
      </c>
      <c r="P2282" s="29">
        <f t="shared" si="215"/>
        <v>46</v>
      </c>
    </row>
    <row r="2283" spans="2:16" ht="15.75" customHeight="1" x14ac:dyDescent="0.3">
      <c r="B2283" s="12" t="s">
        <v>234</v>
      </c>
      <c r="C2283" s="27">
        <v>1965</v>
      </c>
      <c r="D2283" s="13" t="s">
        <v>8320</v>
      </c>
      <c r="E2283" s="27">
        <v>29</v>
      </c>
      <c r="F2283" s="27">
        <v>0</v>
      </c>
      <c r="G2283" s="43">
        <v>42764.12</v>
      </c>
      <c r="H2283" s="27" t="s">
        <v>8314</v>
      </c>
      <c r="I2283" s="27" t="s">
        <v>8310</v>
      </c>
      <c r="J2283" s="27" t="s">
        <v>8321</v>
      </c>
      <c r="K2283" s="13" t="str">
        <f t="shared" si="210"/>
        <v>Oct</v>
      </c>
      <c r="L2283" s="27">
        <f t="shared" si="211"/>
        <v>1965</v>
      </c>
      <c r="M2283" s="27" t="str">
        <f t="shared" si="212"/>
        <v>tier - 1</v>
      </c>
      <c r="N2283" s="27" t="str">
        <f t="shared" si="213"/>
        <v>tier - 2</v>
      </c>
      <c r="O2283" s="44" t="str">
        <f t="shared" si="214"/>
        <v>29-Oct-1965</v>
      </c>
      <c r="P2283" s="29">
        <f t="shared" si="215"/>
        <v>58</v>
      </c>
    </row>
    <row r="2284" spans="2:16" ht="15.75" customHeight="1" x14ac:dyDescent="0.3">
      <c r="B2284" s="12" t="s">
        <v>230</v>
      </c>
      <c r="C2284" s="27">
        <v>1972</v>
      </c>
      <c r="D2284" s="13" t="s">
        <v>8316</v>
      </c>
      <c r="E2284" s="27">
        <v>10</v>
      </c>
      <c r="F2284" s="27">
        <v>2</v>
      </c>
      <c r="G2284" s="43">
        <v>42856.84</v>
      </c>
      <c r="H2284" s="27" t="s">
        <v>8314</v>
      </c>
      <c r="I2284" s="27" t="s">
        <v>8314</v>
      </c>
      <c r="J2284" s="27" t="s">
        <v>8321</v>
      </c>
      <c r="K2284" s="13" t="str">
        <f t="shared" si="210"/>
        <v>Sep</v>
      </c>
      <c r="L2284" s="27">
        <f t="shared" si="211"/>
        <v>1972</v>
      </c>
      <c r="M2284" s="27" t="str">
        <f t="shared" si="212"/>
        <v>tier - 1</v>
      </c>
      <c r="N2284" s="27" t="str">
        <f t="shared" si="213"/>
        <v>tier - 1</v>
      </c>
      <c r="O2284" s="44" t="str">
        <f t="shared" si="214"/>
        <v>10-Sep-1972</v>
      </c>
      <c r="P2284" s="29">
        <f t="shared" si="215"/>
        <v>51</v>
      </c>
    </row>
    <row r="2285" spans="2:16" ht="15.75" customHeight="1" x14ac:dyDescent="0.3">
      <c r="B2285" s="12" t="s">
        <v>226</v>
      </c>
      <c r="C2285" s="27">
        <v>1975</v>
      </c>
      <c r="D2285" s="13" t="s">
        <v>8320</v>
      </c>
      <c r="E2285" s="27">
        <v>23</v>
      </c>
      <c r="F2285" s="27">
        <v>1</v>
      </c>
      <c r="G2285" s="43">
        <v>42969.85</v>
      </c>
      <c r="H2285" s="27" t="s">
        <v>8314</v>
      </c>
      <c r="I2285" s="27" t="s">
        <v>8311</v>
      </c>
      <c r="J2285" s="27" t="s">
        <v>8312</v>
      </c>
      <c r="K2285" s="13" t="str">
        <f t="shared" si="210"/>
        <v>Oct</v>
      </c>
      <c r="L2285" s="27">
        <f t="shared" si="211"/>
        <v>1975</v>
      </c>
      <c r="M2285" s="27" t="str">
        <f t="shared" si="212"/>
        <v>tier - 1</v>
      </c>
      <c r="N2285" s="27" t="str">
        <f t="shared" si="213"/>
        <v>tier - 3</v>
      </c>
      <c r="O2285" s="44" t="str">
        <f t="shared" si="214"/>
        <v>23-Oct-1975</v>
      </c>
      <c r="P2285" s="29">
        <f t="shared" si="215"/>
        <v>48</v>
      </c>
    </row>
    <row r="2286" spans="2:16" ht="15.75" customHeight="1" x14ac:dyDescent="0.3">
      <c r="B2286" s="12" t="s">
        <v>222</v>
      </c>
      <c r="C2286" s="27">
        <v>1978</v>
      </c>
      <c r="D2286" s="13" t="s">
        <v>8313</v>
      </c>
      <c r="E2286" s="27">
        <v>4</v>
      </c>
      <c r="F2286" s="27">
        <v>0</v>
      </c>
      <c r="G2286" s="43">
        <v>42983.46</v>
      </c>
      <c r="H2286" s="27" t="s">
        <v>8314</v>
      </c>
      <c r="I2286" s="27" t="s">
        <v>8310</v>
      </c>
      <c r="J2286" s="27" t="s">
        <v>8317</v>
      </c>
      <c r="K2286" s="13" t="str">
        <f t="shared" si="210"/>
        <v>Nov</v>
      </c>
      <c r="L2286" s="27">
        <f t="shared" si="211"/>
        <v>1978</v>
      </c>
      <c r="M2286" s="27" t="str">
        <f t="shared" si="212"/>
        <v>tier - 1</v>
      </c>
      <c r="N2286" s="27" t="str">
        <f t="shared" si="213"/>
        <v>tier - 2</v>
      </c>
      <c r="O2286" s="44" t="str">
        <f t="shared" si="214"/>
        <v>4-Nov-1978</v>
      </c>
      <c r="P2286" s="29">
        <f t="shared" si="215"/>
        <v>45</v>
      </c>
    </row>
    <row r="2287" spans="2:16" ht="15.75" customHeight="1" x14ac:dyDescent="0.3">
      <c r="B2287" s="12" t="s">
        <v>218</v>
      </c>
      <c r="C2287" s="27">
        <v>1965</v>
      </c>
      <c r="D2287" s="13" t="s">
        <v>8313</v>
      </c>
      <c r="E2287" s="27">
        <v>29</v>
      </c>
      <c r="F2287" s="27">
        <v>0</v>
      </c>
      <c r="G2287" s="43">
        <v>43073.760000000002</v>
      </c>
      <c r="H2287" s="27" t="s">
        <v>8310</v>
      </c>
      <c r="I2287" s="27" t="s">
        <v>8310</v>
      </c>
      <c r="J2287" s="27" t="s">
        <v>8321</v>
      </c>
      <c r="K2287" s="13" t="str">
        <f t="shared" si="210"/>
        <v>Nov</v>
      </c>
      <c r="L2287" s="27">
        <f t="shared" si="211"/>
        <v>1965</v>
      </c>
      <c r="M2287" s="27" t="str">
        <f t="shared" si="212"/>
        <v>tier - 2</v>
      </c>
      <c r="N2287" s="27" t="str">
        <f t="shared" si="213"/>
        <v>tier - 2</v>
      </c>
      <c r="O2287" s="44" t="str">
        <f t="shared" si="214"/>
        <v>29-Nov-1965</v>
      </c>
      <c r="P2287" s="29">
        <f t="shared" si="215"/>
        <v>58</v>
      </c>
    </row>
    <row r="2288" spans="2:16" ht="15.75" customHeight="1" x14ac:dyDescent="0.3">
      <c r="B2288" s="12" t="s">
        <v>215</v>
      </c>
      <c r="C2288" s="27">
        <v>1969</v>
      </c>
      <c r="D2288" s="13" t="s">
        <v>8318</v>
      </c>
      <c r="E2288" s="27">
        <v>3</v>
      </c>
      <c r="F2288" s="27">
        <v>0</v>
      </c>
      <c r="G2288" s="43">
        <v>43254.42</v>
      </c>
      <c r="H2288" s="27" t="s">
        <v>8310</v>
      </c>
      <c r="I2288" s="27" t="s">
        <v>8310</v>
      </c>
      <c r="J2288" s="27" t="s">
        <v>8326</v>
      </c>
      <c r="K2288" s="13" t="str">
        <f t="shared" si="210"/>
        <v>Dec</v>
      </c>
      <c r="L2288" s="27">
        <f t="shared" si="211"/>
        <v>1969</v>
      </c>
      <c r="M2288" s="27" t="str">
        <f t="shared" si="212"/>
        <v>tier - 2</v>
      </c>
      <c r="N2288" s="27" t="str">
        <f t="shared" si="213"/>
        <v>tier - 2</v>
      </c>
      <c r="O2288" s="44" t="str">
        <f t="shared" si="214"/>
        <v>3-Dec-1969</v>
      </c>
      <c r="P2288" s="29">
        <f t="shared" si="215"/>
        <v>54</v>
      </c>
    </row>
    <row r="2289" spans="2:16" ht="15.75" customHeight="1" x14ac:dyDescent="0.3">
      <c r="B2289" s="12" t="s">
        <v>211</v>
      </c>
      <c r="C2289" s="27">
        <v>1965</v>
      </c>
      <c r="D2289" s="13" t="s">
        <v>8319</v>
      </c>
      <c r="E2289" s="27">
        <v>22</v>
      </c>
      <c r="F2289" s="27">
        <v>0</v>
      </c>
      <c r="G2289" s="43">
        <v>43578.94</v>
      </c>
      <c r="H2289" s="27" t="s">
        <v>8310</v>
      </c>
      <c r="I2289" s="27" t="s">
        <v>8310</v>
      </c>
      <c r="J2289" s="27" t="s">
        <v>8317</v>
      </c>
      <c r="K2289" s="13" t="str">
        <f t="shared" si="210"/>
        <v>Aug</v>
      </c>
      <c r="L2289" s="27">
        <f t="shared" si="211"/>
        <v>1965</v>
      </c>
      <c r="M2289" s="27" t="str">
        <f t="shared" si="212"/>
        <v>tier - 2</v>
      </c>
      <c r="N2289" s="27" t="str">
        <f t="shared" si="213"/>
        <v>tier - 2</v>
      </c>
      <c r="O2289" s="44" t="str">
        <f t="shared" si="214"/>
        <v>22-Aug-1965</v>
      </c>
      <c r="P2289" s="29">
        <f t="shared" si="215"/>
        <v>58</v>
      </c>
    </row>
    <row r="2290" spans="2:16" ht="15.75" customHeight="1" x14ac:dyDescent="0.3">
      <c r="B2290" s="12" t="s">
        <v>207</v>
      </c>
      <c r="C2290" s="27">
        <v>1986</v>
      </c>
      <c r="D2290" s="13" t="s">
        <v>8318</v>
      </c>
      <c r="E2290" s="27">
        <v>29</v>
      </c>
      <c r="F2290" s="27">
        <v>3</v>
      </c>
      <c r="G2290" s="43">
        <v>43753.34</v>
      </c>
      <c r="H2290" s="27" t="s">
        <v>8310</v>
      </c>
      <c r="I2290" s="27" t="s">
        <v>8314</v>
      </c>
      <c r="J2290" s="27" t="s">
        <v>8324</v>
      </c>
      <c r="K2290" s="13" t="str">
        <f t="shared" si="210"/>
        <v>Dec</v>
      </c>
      <c r="L2290" s="27">
        <f t="shared" si="211"/>
        <v>1986</v>
      </c>
      <c r="M2290" s="27" t="str">
        <f t="shared" si="212"/>
        <v>tier - 2</v>
      </c>
      <c r="N2290" s="27" t="str">
        <f t="shared" si="213"/>
        <v>tier - 1</v>
      </c>
      <c r="O2290" s="44" t="str">
        <f t="shared" si="214"/>
        <v>29-Dec-1986</v>
      </c>
      <c r="P2290" s="29">
        <f t="shared" si="215"/>
        <v>37</v>
      </c>
    </row>
    <row r="2291" spans="2:16" ht="15.75" customHeight="1" x14ac:dyDescent="0.3">
      <c r="B2291" s="12" t="s">
        <v>203</v>
      </c>
      <c r="C2291" s="27">
        <v>1966</v>
      </c>
      <c r="D2291" s="13" t="s">
        <v>8320</v>
      </c>
      <c r="E2291" s="27">
        <v>25</v>
      </c>
      <c r="F2291" s="27">
        <v>2</v>
      </c>
      <c r="G2291" s="43">
        <v>43813.87</v>
      </c>
      <c r="H2291" s="27" t="s">
        <v>8310</v>
      </c>
      <c r="I2291" s="27" t="s">
        <v>8310</v>
      </c>
      <c r="J2291" s="27" t="s">
        <v>8312</v>
      </c>
      <c r="K2291" s="13" t="str">
        <f t="shared" si="210"/>
        <v>Oct</v>
      </c>
      <c r="L2291" s="27">
        <f t="shared" si="211"/>
        <v>1966</v>
      </c>
      <c r="M2291" s="27" t="str">
        <f t="shared" si="212"/>
        <v>tier - 2</v>
      </c>
      <c r="N2291" s="27" t="str">
        <f t="shared" si="213"/>
        <v>tier - 2</v>
      </c>
      <c r="O2291" s="44" t="str">
        <f t="shared" si="214"/>
        <v>25-Oct-1966</v>
      </c>
      <c r="P2291" s="29">
        <f t="shared" si="215"/>
        <v>57</v>
      </c>
    </row>
    <row r="2292" spans="2:16" ht="15.75" customHeight="1" x14ac:dyDescent="0.3">
      <c r="B2292" s="12" t="s">
        <v>199</v>
      </c>
      <c r="C2292" s="27">
        <v>1966</v>
      </c>
      <c r="D2292" s="13" t="s">
        <v>8309</v>
      </c>
      <c r="E2292" s="27">
        <v>2</v>
      </c>
      <c r="F2292" s="27">
        <v>0</v>
      </c>
      <c r="G2292" s="43">
        <v>43817.45</v>
      </c>
      <c r="H2292" s="27" t="s">
        <v>8310</v>
      </c>
      <c r="I2292" s="27" t="s">
        <v>8311</v>
      </c>
      <c r="J2292" s="27" t="s">
        <v>8317</v>
      </c>
      <c r="K2292" s="13" t="str">
        <f t="shared" si="210"/>
        <v>Jul</v>
      </c>
      <c r="L2292" s="27">
        <f t="shared" si="211"/>
        <v>1966</v>
      </c>
      <c r="M2292" s="27" t="str">
        <f t="shared" si="212"/>
        <v>tier - 2</v>
      </c>
      <c r="N2292" s="27" t="str">
        <f t="shared" si="213"/>
        <v>tier - 3</v>
      </c>
      <c r="O2292" s="44" t="str">
        <f t="shared" si="214"/>
        <v>2-Jul-1966</v>
      </c>
      <c r="P2292" s="29">
        <f t="shared" si="215"/>
        <v>57</v>
      </c>
    </row>
    <row r="2293" spans="2:16" ht="15.75" customHeight="1" x14ac:dyDescent="0.3">
      <c r="B2293" s="12" t="s">
        <v>196</v>
      </c>
      <c r="C2293" s="27">
        <v>1980</v>
      </c>
      <c r="D2293" s="13" t="s">
        <v>8313</v>
      </c>
      <c r="E2293" s="27">
        <v>10</v>
      </c>
      <c r="F2293" s="27">
        <v>2</v>
      </c>
      <c r="G2293" s="43">
        <v>43896.38</v>
      </c>
      <c r="H2293" s="27" t="s">
        <v>8310</v>
      </c>
      <c r="I2293" s="27" t="s">
        <v>8314</v>
      </c>
      <c r="J2293" s="27" t="s">
        <v>8312</v>
      </c>
      <c r="K2293" s="13" t="str">
        <f t="shared" si="210"/>
        <v>Nov</v>
      </c>
      <c r="L2293" s="27">
        <f t="shared" si="211"/>
        <v>1980</v>
      </c>
      <c r="M2293" s="27" t="str">
        <f t="shared" si="212"/>
        <v>tier - 2</v>
      </c>
      <c r="N2293" s="27" t="str">
        <f t="shared" si="213"/>
        <v>tier - 1</v>
      </c>
      <c r="O2293" s="44" t="str">
        <f t="shared" si="214"/>
        <v>10-Nov-1980</v>
      </c>
      <c r="P2293" s="29">
        <f t="shared" si="215"/>
        <v>43</v>
      </c>
    </row>
    <row r="2294" spans="2:16" ht="15.75" customHeight="1" x14ac:dyDescent="0.3">
      <c r="B2294" s="12" t="s">
        <v>192</v>
      </c>
      <c r="C2294" s="27">
        <v>1966</v>
      </c>
      <c r="D2294" s="13" t="s">
        <v>8320</v>
      </c>
      <c r="E2294" s="27">
        <v>5</v>
      </c>
      <c r="F2294" s="27">
        <v>0</v>
      </c>
      <c r="G2294" s="43">
        <v>43921.18</v>
      </c>
      <c r="H2294" s="27" t="s">
        <v>8310</v>
      </c>
      <c r="I2294" s="27" t="s">
        <v>8310</v>
      </c>
      <c r="J2294" s="27" t="s">
        <v>8317</v>
      </c>
      <c r="K2294" s="13" t="str">
        <f t="shared" si="210"/>
        <v>Oct</v>
      </c>
      <c r="L2294" s="27">
        <f t="shared" si="211"/>
        <v>1966</v>
      </c>
      <c r="M2294" s="27" t="str">
        <f t="shared" si="212"/>
        <v>tier - 2</v>
      </c>
      <c r="N2294" s="27" t="str">
        <f t="shared" si="213"/>
        <v>tier - 2</v>
      </c>
      <c r="O2294" s="44" t="str">
        <f t="shared" si="214"/>
        <v>5-Oct-1966</v>
      </c>
      <c r="P2294" s="29">
        <f t="shared" si="215"/>
        <v>57</v>
      </c>
    </row>
    <row r="2295" spans="2:16" ht="15.75" customHeight="1" x14ac:dyDescent="0.3">
      <c r="B2295" s="12" t="s">
        <v>188</v>
      </c>
      <c r="C2295" s="27">
        <v>1988</v>
      </c>
      <c r="D2295" s="13" t="s">
        <v>8309</v>
      </c>
      <c r="E2295" s="27">
        <v>16</v>
      </c>
      <c r="F2295" s="27">
        <v>1</v>
      </c>
      <c r="G2295" s="43">
        <v>43943.88</v>
      </c>
      <c r="H2295" s="27" t="s">
        <v>8310</v>
      </c>
      <c r="I2295" s="27" t="s">
        <v>8314</v>
      </c>
      <c r="J2295" s="27" t="s">
        <v>8317</v>
      </c>
      <c r="K2295" s="13" t="str">
        <f t="shared" si="210"/>
        <v>Jul</v>
      </c>
      <c r="L2295" s="27">
        <f t="shared" si="211"/>
        <v>1988</v>
      </c>
      <c r="M2295" s="27" t="str">
        <f t="shared" si="212"/>
        <v>tier - 2</v>
      </c>
      <c r="N2295" s="27" t="str">
        <f t="shared" si="213"/>
        <v>tier - 1</v>
      </c>
      <c r="O2295" s="44" t="str">
        <f t="shared" si="214"/>
        <v>16-Jul-1988</v>
      </c>
      <c r="P2295" s="29">
        <f t="shared" si="215"/>
        <v>35</v>
      </c>
    </row>
    <row r="2296" spans="2:16" ht="15.75" customHeight="1" x14ac:dyDescent="0.3">
      <c r="B2296" s="12" t="s">
        <v>184</v>
      </c>
      <c r="C2296" s="27">
        <v>1975</v>
      </c>
      <c r="D2296" s="13" t="s">
        <v>8315</v>
      </c>
      <c r="E2296" s="27">
        <v>1</v>
      </c>
      <c r="F2296" s="27">
        <v>2</v>
      </c>
      <c r="G2296" s="43">
        <v>44202.65</v>
      </c>
      <c r="H2296" s="27" t="s">
        <v>8310</v>
      </c>
      <c r="I2296" s="27" t="s">
        <v>8310</v>
      </c>
      <c r="J2296" s="27" t="s">
        <v>8312</v>
      </c>
      <c r="K2296" s="13" t="str">
        <f t="shared" si="210"/>
        <v>Jun</v>
      </c>
      <c r="L2296" s="27">
        <f t="shared" si="211"/>
        <v>1975</v>
      </c>
      <c r="M2296" s="27" t="str">
        <f t="shared" si="212"/>
        <v>tier - 2</v>
      </c>
      <c r="N2296" s="27" t="str">
        <f t="shared" si="213"/>
        <v>tier - 2</v>
      </c>
      <c r="O2296" s="44" t="str">
        <f t="shared" si="214"/>
        <v>1-Jun-1975</v>
      </c>
      <c r="P2296" s="29">
        <f t="shared" si="215"/>
        <v>48</v>
      </c>
    </row>
    <row r="2297" spans="2:16" ht="15.75" customHeight="1" x14ac:dyDescent="0.3">
      <c r="B2297" s="12" t="s">
        <v>180</v>
      </c>
      <c r="C2297" s="27">
        <v>1968</v>
      </c>
      <c r="D2297" s="13" t="s">
        <v>8313</v>
      </c>
      <c r="E2297" s="27">
        <v>24</v>
      </c>
      <c r="F2297" s="27">
        <v>2</v>
      </c>
      <c r="G2297" s="43">
        <v>44260.75</v>
      </c>
      <c r="H2297" s="27" t="s">
        <v>8310</v>
      </c>
      <c r="I2297" s="27" t="s">
        <v>8314</v>
      </c>
      <c r="J2297" s="27" t="s">
        <v>8312</v>
      </c>
      <c r="K2297" s="13" t="str">
        <f t="shared" si="210"/>
        <v>Nov</v>
      </c>
      <c r="L2297" s="27">
        <f t="shared" si="211"/>
        <v>1968</v>
      </c>
      <c r="M2297" s="27" t="str">
        <f t="shared" si="212"/>
        <v>tier - 2</v>
      </c>
      <c r="N2297" s="27" t="str">
        <f t="shared" si="213"/>
        <v>tier - 1</v>
      </c>
      <c r="O2297" s="44" t="str">
        <f t="shared" si="214"/>
        <v>24-Nov-1968</v>
      </c>
      <c r="P2297" s="29">
        <f t="shared" si="215"/>
        <v>55</v>
      </c>
    </row>
    <row r="2298" spans="2:16" ht="15.75" customHeight="1" x14ac:dyDescent="0.3">
      <c r="B2298" s="12" t="s">
        <v>177</v>
      </c>
      <c r="C2298" s="27">
        <v>1971</v>
      </c>
      <c r="D2298" s="13" t="s">
        <v>8320</v>
      </c>
      <c r="E2298" s="27">
        <v>29</v>
      </c>
      <c r="F2298" s="27">
        <v>0</v>
      </c>
      <c r="G2298" s="43">
        <v>44400.41</v>
      </c>
      <c r="H2298" s="27" t="s">
        <v>8310</v>
      </c>
      <c r="I2298" s="27" t="s">
        <v>8310</v>
      </c>
      <c r="J2298" s="27" t="s">
        <v>8312</v>
      </c>
      <c r="K2298" s="13" t="str">
        <f t="shared" si="210"/>
        <v>Oct</v>
      </c>
      <c r="L2298" s="27">
        <f t="shared" si="211"/>
        <v>1971</v>
      </c>
      <c r="M2298" s="27" t="str">
        <f t="shared" si="212"/>
        <v>tier - 2</v>
      </c>
      <c r="N2298" s="27" t="str">
        <f t="shared" si="213"/>
        <v>tier - 2</v>
      </c>
      <c r="O2298" s="44" t="str">
        <f t="shared" si="214"/>
        <v>29-Oct-1971</v>
      </c>
      <c r="P2298" s="29">
        <f t="shared" si="215"/>
        <v>52</v>
      </c>
    </row>
    <row r="2299" spans="2:16" ht="15.75" customHeight="1" x14ac:dyDescent="0.3">
      <c r="B2299" s="12" t="s">
        <v>173</v>
      </c>
      <c r="C2299" s="27">
        <v>1967</v>
      </c>
      <c r="D2299" s="13" t="s">
        <v>8316</v>
      </c>
      <c r="E2299" s="27">
        <v>14</v>
      </c>
      <c r="F2299" s="27">
        <v>0</v>
      </c>
      <c r="G2299" s="43">
        <v>44423.8</v>
      </c>
      <c r="H2299" s="27" t="s">
        <v>8310</v>
      </c>
      <c r="I2299" s="27" t="s">
        <v>8311</v>
      </c>
      <c r="J2299" s="27" t="s">
        <v>8312</v>
      </c>
      <c r="K2299" s="13" t="str">
        <f t="shared" si="210"/>
        <v>Sep</v>
      </c>
      <c r="L2299" s="27">
        <f t="shared" si="211"/>
        <v>1967</v>
      </c>
      <c r="M2299" s="27" t="str">
        <f t="shared" si="212"/>
        <v>tier - 2</v>
      </c>
      <c r="N2299" s="27" t="str">
        <f t="shared" si="213"/>
        <v>tier - 3</v>
      </c>
      <c r="O2299" s="44" t="str">
        <f t="shared" si="214"/>
        <v>14-Sep-1967</v>
      </c>
      <c r="P2299" s="29">
        <f t="shared" si="215"/>
        <v>56</v>
      </c>
    </row>
    <row r="2300" spans="2:16" ht="15.75" customHeight="1" x14ac:dyDescent="0.3">
      <c r="B2300" s="12" t="s">
        <v>169</v>
      </c>
      <c r="C2300" s="27">
        <v>2000</v>
      </c>
      <c r="D2300" s="13" t="s">
        <v>8319</v>
      </c>
      <c r="E2300" s="27">
        <v>2</v>
      </c>
      <c r="F2300" s="27">
        <v>1</v>
      </c>
      <c r="G2300" s="43">
        <v>44501.4</v>
      </c>
      <c r="H2300" s="27" t="s">
        <v>8310</v>
      </c>
      <c r="I2300" s="27" t="s">
        <v>8311</v>
      </c>
      <c r="J2300" s="27" t="s">
        <v>8312</v>
      </c>
      <c r="K2300" s="13" t="str">
        <f t="shared" si="210"/>
        <v>Aug</v>
      </c>
      <c r="L2300" s="27">
        <f t="shared" si="211"/>
        <v>2000</v>
      </c>
      <c r="M2300" s="27" t="str">
        <f t="shared" si="212"/>
        <v>tier - 2</v>
      </c>
      <c r="N2300" s="27" t="str">
        <f t="shared" si="213"/>
        <v>tier - 3</v>
      </c>
      <c r="O2300" s="44" t="str">
        <f t="shared" si="214"/>
        <v>2-Aug-2000</v>
      </c>
      <c r="P2300" s="29">
        <f t="shared" si="215"/>
        <v>23</v>
      </c>
    </row>
    <row r="2301" spans="2:16" ht="15.75" customHeight="1" x14ac:dyDescent="0.3">
      <c r="B2301" s="12" t="s">
        <v>165</v>
      </c>
      <c r="C2301" s="27">
        <v>1993</v>
      </c>
      <c r="D2301" s="13" t="s">
        <v>8320</v>
      </c>
      <c r="E2301" s="27">
        <v>11</v>
      </c>
      <c r="F2301" s="27">
        <v>2</v>
      </c>
      <c r="G2301" s="43">
        <v>44585.46</v>
      </c>
      <c r="H2301" s="27" t="s">
        <v>8310</v>
      </c>
      <c r="I2301" s="27" t="s">
        <v>8310</v>
      </c>
      <c r="J2301" s="27" t="s">
        <v>8321</v>
      </c>
      <c r="K2301" s="13" t="str">
        <f t="shared" si="210"/>
        <v>Oct</v>
      </c>
      <c r="L2301" s="27">
        <f t="shared" si="211"/>
        <v>1993</v>
      </c>
      <c r="M2301" s="27" t="str">
        <f t="shared" si="212"/>
        <v>tier - 2</v>
      </c>
      <c r="N2301" s="27" t="str">
        <f t="shared" si="213"/>
        <v>tier - 2</v>
      </c>
      <c r="O2301" s="44" t="str">
        <f t="shared" si="214"/>
        <v>11-Oct-1993</v>
      </c>
      <c r="P2301" s="29">
        <f t="shared" si="215"/>
        <v>30</v>
      </c>
    </row>
    <row r="2302" spans="2:16" ht="15.75" customHeight="1" x14ac:dyDescent="0.3">
      <c r="B2302" s="12" t="s">
        <v>161</v>
      </c>
      <c r="C2302" s="27">
        <v>1971</v>
      </c>
      <c r="D2302" s="13" t="s">
        <v>8319</v>
      </c>
      <c r="E2302" s="27">
        <v>13</v>
      </c>
      <c r="F2302" s="27">
        <v>2</v>
      </c>
      <c r="G2302" s="43">
        <v>44641.2</v>
      </c>
      <c r="H2302" s="27" t="s">
        <v>8310</v>
      </c>
      <c r="I2302" s="27" t="s">
        <v>8311</v>
      </c>
      <c r="J2302" s="27" t="s">
        <v>8329</v>
      </c>
      <c r="K2302" s="13" t="str">
        <f t="shared" si="210"/>
        <v>Aug</v>
      </c>
      <c r="L2302" s="27">
        <f t="shared" si="211"/>
        <v>1971</v>
      </c>
      <c r="M2302" s="27" t="str">
        <f t="shared" si="212"/>
        <v>tier - 2</v>
      </c>
      <c r="N2302" s="27" t="str">
        <f t="shared" si="213"/>
        <v>tier - 3</v>
      </c>
      <c r="O2302" s="44" t="str">
        <f t="shared" si="214"/>
        <v>13-Aug-1971</v>
      </c>
      <c r="P2302" s="29">
        <f t="shared" si="215"/>
        <v>52</v>
      </c>
    </row>
    <row r="2303" spans="2:16" ht="15.75" customHeight="1" x14ac:dyDescent="0.3">
      <c r="B2303" s="12" t="s">
        <v>157</v>
      </c>
      <c r="C2303" s="27">
        <v>1962</v>
      </c>
      <c r="D2303" s="13" t="s">
        <v>8318</v>
      </c>
      <c r="E2303" s="27">
        <v>17</v>
      </c>
      <c r="F2303" s="27">
        <v>0</v>
      </c>
      <c r="G2303" s="43">
        <v>45008.959999999999</v>
      </c>
      <c r="H2303" s="27" t="s">
        <v>8310</v>
      </c>
      <c r="I2303" s="27" t="s">
        <v>8310</v>
      </c>
      <c r="J2303" s="27" t="s">
        <v>8312</v>
      </c>
      <c r="K2303" s="13" t="str">
        <f t="shared" si="210"/>
        <v>Dec</v>
      </c>
      <c r="L2303" s="27">
        <f t="shared" si="211"/>
        <v>1962</v>
      </c>
      <c r="M2303" s="27" t="str">
        <f t="shared" si="212"/>
        <v>tier - 2</v>
      </c>
      <c r="N2303" s="27" t="str">
        <f t="shared" si="213"/>
        <v>tier - 2</v>
      </c>
      <c r="O2303" s="44" t="str">
        <f t="shared" si="214"/>
        <v>17-Dec-1962</v>
      </c>
      <c r="P2303" s="29">
        <f t="shared" si="215"/>
        <v>61</v>
      </c>
    </row>
    <row r="2304" spans="2:16" ht="15.75" customHeight="1" x14ac:dyDescent="0.3">
      <c r="B2304" s="12" t="s">
        <v>153</v>
      </c>
      <c r="C2304" s="27">
        <v>1974</v>
      </c>
      <c r="D2304" s="13" t="s">
        <v>8319</v>
      </c>
      <c r="E2304" s="27">
        <v>9</v>
      </c>
      <c r="F2304" s="27">
        <v>2</v>
      </c>
      <c r="G2304" s="43">
        <v>45702.02</v>
      </c>
      <c r="H2304" s="27" t="s">
        <v>8310</v>
      </c>
      <c r="I2304" s="27" t="s">
        <v>8310</v>
      </c>
      <c r="J2304" s="27" t="s">
        <v>8317</v>
      </c>
      <c r="K2304" s="13" t="str">
        <f t="shared" si="210"/>
        <v>Aug</v>
      </c>
      <c r="L2304" s="27">
        <f t="shared" si="211"/>
        <v>1974</v>
      </c>
      <c r="M2304" s="27" t="str">
        <f t="shared" si="212"/>
        <v>tier - 2</v>
      </c>
      <c r="N2304" s="27" t="str">
        <f t="shared" si="213"/>
        <v>tier - 2</v>
      </c>
      <c r="O2304" s="44" t="str">
        <f t="shared" si="214"/>
        <v>9-Aug-1974</v>
      </c>
      <c r="P2304" s="29">
        <f t="shared" si="215"/>
        <v>49</v>
      </c>
    </row>
    <row r="2305" spans="2:16" ht="15.75" customHeight="1" x14ac:dyDescent="0.3">
      <c r="B2305" s="12" t="s">
        <v>149</v>
      </c>
      <c r="C2305" s="27">
        <v>1960</v>
      </c>
      <c r="D2305" s="13" t="s">
        <v>8318</v>
      </c>
      <c r="E2305" s="27">
        <v>21</v>
      </c>
      <c r="F2305" s="27">
        <v>0</v>
      </c>
      <c r="G2305" s="43">
        <v>45710.21</v>
      </c>
      <c r="H2305" s="27" t="s">
        <v>8310</v>
      </c>
      <c r="I2305" s="27" t="s">
        <v>8310</v>
      </c>
      <c r="J2305" s="27" t="s">
        <v>8326</v>
      </c>
      <c r="K2305" s="13" t="str">
        <f t="shared" si="210"/>
        <v>Dec</v>
      </c>
      <c r="L2305" s="27">
        <f t="shared" si="211"/>
        <v>1960</v>
      </c>
      <c r="M2305" s="27" t="str">
        <f t="shared" si="212"/>
        <v>tier - 2</v>
      </c>
      <c r="N2305" s="27" t="str">
        <f t="shared" si="213"/>
        <v>tier - 2</v>
      </c>
      <c r="O2305" s="44" t="str">
        <f t="shared" si="214"/>
        <v>21-Dec-1960</v>
      </c>
      <c r="P2305" s="29">
        <f t="shared" si="215"/>
        <v>63</v>
      </c>
    </row>
    <row r="2306" spans="2:16" ht="15.75" customHeight="1" x14ac:dyDescent="0.3">
      <c r="B2306" s="12" t="s">
        <v>145</v>
      </c>
      <c r="C2306" s="27">
        <v>1979</v>
      </c>
      <c r="D2306" s="13" t="s">
        <v>8319</v>
      </c>
      <c r="E2306" s="27">
        <v>12</v>
      </c>
      <c r="F2306" s="27">
        <v>0</v>
      </c>
      <c r="G2306" s="43">
        <v>45863.21</v>
      </c>
      <c r="H2306" s="27" t="s">
        <v>8310</v>
      </c>
      <c r="I2306" s="27" t="s">
        <v>8314</v>
      </c>
      <c r="J2306" s="27" t="s">
        <v>8312</v>
      </c>
      <c r="K2306" s="13" t="str">
        <f t="shared" si="210"/>
        <v>Aug</v>
      </c>
      <c r="L2306" s="27">
        <f t="shared" si="211"/>
        <v>1979</v>
      </c>
      <c r="M2306" s="27" t="str">
        <f t="shared" si="212"/>
        <v>tier - 2</v>
      </c>
      <c r="N2306" s="27" t="str">
        <f t="shared" si="213"/>
        <v>tier - 1</v>
      </c>
      <c r="O2306" s="44" t="str">
        <f t="shared" si="214"/>
        <v>12-Aug-1979</v>
      </c>
      <c r="P2306" s="29">
        <f t="shared" si="215"/>
        <v>44</v>
      </c>
    </row>
    <row r="2307" spans="2:16" ht="15.75" customHeight="1" x14ac:dyDescent="0.3">
      <c r="B2307" s="12" t="s">
        <v>141</v>
      </c>
      <c r="C2307" s="27">
        <v>1985</v>
      </c>
      <c r="D2307" s="13" t="s">
        <v>8316</v>
      </c>
      <c r="E2307" s="27">
        <v>30</v>
      </c>
      <c r="F2307" s="27">
        <v>2</v>
      </c>
      <c r="G2307" s="43">
        <v>46113.51</v>
      </c>
      <c r="H2307" s="27" t="s">
        <v>8310</v>
      </c>
      <c r="I2307" s="27" t="s">
        <v>8311</v>
      </c>
      <c r="J2307" s="27" t="s">
        <v>8321</v>
      </c>
      <c r="K2307" s="13" t="str">
        <f t="shared" ref="K2307:K2340" si="216">IF(D2307="?", "Sep",D2307)</f>
        <v>Sep</v>
      </c>
      <c r="L2307" s="27">
        <f t="shared" ref="L2307:L2340" si="217">IF(C2307="?","1983",C2307)</f>
        <v>1985</v>
      </c>
      <c r="M2307" s="27" t="str">
        <f t="shared" ref="M2307:M2340" si="218">IF(H2307="?", "tier - 2",H2307)</f>
        <v>tier - 2</v>
      </c>
      <c r="N2307" s="27" t="str">
        <f t="shared" ref="N2307:N2340" si="219">IF(I2307="?", "tier - 2", I2307)</f>
        <v>tier - 3</v>
      </c>
      <c r="O2307" s="44" t="str">
        <f t="shared" ref="O2307:O2340" si="220">CONCATENATE(E2307&amp;"-"&amp;K2307&amp;"-"&amp;L2307)</f>
        <v>30-Sep-1985</v>
      </c>
      <c r="P2307" s="29">
        <f t="shared" ref="P2307:P2340" si="221">2023-L2307</f>
        <v>38</v>
      </c>
    </row>
    <row r="2308" spans="2:16" ht="15.75" customHeight="1" x14ac:dyDescent="0.3">
      <c r="B2308" s="12" t="s">
        <v>137</v>
      </c>
      <c r="C2308" s="27">
        <v>1962</v>
      </c>
      <c r="D2308" s="13" t="s">
        <v>8318</v>
      </c>
      <c r="E2308" s="27">
        <v>4</v>
      </c>
      <c r="F2308" s="27">
        <v>3</v>
      </c>
      <c r="G2308" s="43">
        <v>46130.53</v>
      </c>
      <c r="H2308" s="27" t="s">
        <v>8314</v>
      </c>
      <c r="I2308" s="27" t="s">
        <v>8314</v>
      </c>
      <c r="J2308" s="27" t="s">
        <v>8317</v>
      </c>
      <c r="K2308" s="13" t="str">
        <f t="shared" si="216"/>
        <v>Dec</v>
      </c>
      <c r="L2308" s="27">
        <f t="shared" si="217"/>
        <v>1962</v>
      </c>
      <c r="M2308" s="27" t="str">
        <f t="shared" si="218"/>
        <v>tier - 1</v>
      </c>
      <c r="N2308" s="27" t="str">
        <f t="shared" si="219"/>
        <v>tier - 1</v>
      </c>
      <c r="O2308" s="44" t="str">
        <f t="shared" si="220"/>
        <v>4-Dec-1962</v>
      </c>
      <c r="P2308" s="29">
        <f t="shared" si="221"/>
        <v>61</v>
      </c>
    </row>
    <row r="2309" spans="2:16" ht="15.75" customHeight="1" x14ac:dyDescent="0.3">
      <c r="B2309" s="12" t="s">
        <v>133</v>
      </c>
      <c r="C2309" s="27">
        <v>1976</v>
      </c>
      <c r="D2309" s="13" t="s">
        <v>8318</v>
      </c>
      <c r="E2309" s="27">
        <v>2</v>
      </c>
      <c r="F2309" s="27">
        <v>3</v>
      </c>
      <c r="G2309" s="43">
        <v>46151.12</v>
      </c>
      <c r="H2309" s="27" t="s">
        <v>8314</v>
      </c>
      <c r="I2309" s="27" t="s">
        <v>8311</v>
      </c>
      <c r="J2309" s="27" t="s">
        <v>8312</v>
      </c>
      <c r="K2309" s="13" t="str">
        <f t="shared" si="216"/>
        <v>Dec</v>
      </c>
      <c r="L2309" s="27">
        <f t="shared" si="217"/>
        <v>1976</v>
      </c>
      <c r="M2309" s="27" t="str">
        <f t="shared" si="218"/>
        <v>tier - 1</v>
      </c>
      <c r="N2309" s="27" t="str">
        <f t="shared" si="219"/>
        <v>tier - 3</v>
      </c>
      <c r="O2309" s="44" t="str">
        <f t="shared" si="220"/>
        <v>2-Dec-1976</v>
      </c>
      <c r="P2309" s="29">
        <f t="shared" si="221"/>
        <v>47</v>
      </c>
    </row>
    <row r="2310" spans="2:16" ht="15.75" customHeight="1" x14ac:dyDescent="0.3">
      <c r="B2310" s="12" t="s">
        <v>129</v>
      </c>
      <c r="C2310" s="27">
        <v>1978</v>
      </c>
      <c r="D2310" s="13" t="s">
        <v>8319</v>
      </c>
      <c r="E2310" s="27">
        <v>17</v>
      </c>
      <c r="F2310" s="27">
        <v>2</v>
      </c>
      <c r="G2310" s="43">
        <v>46200.99</v>
      </c>
      <c r="H2310" s="27" t="s">
        <v>8314</v>
      </c>
      <c r="I2310" s="27" t="s">
        <v>8314</v>
      </c>
      <c r="J2310" s="27" t="s">
        <v>8312</v>
      </c>
      <c r="K2310" s="13" t="str">
        <f t="shared" si="216"/>
        <v>Aug</v>
      </c>
      <c r="L2310" s="27">
        <f t="shared" si="217"/>
        <v>1978</v>
      </c>
      <c r="M2310" s="27" t="str">
        <f t="shared" si="218"/>
        <v>tier - 1</v>
      </c>
      <c r="N2310" s="27" t="str">
        <f t="shared" si="219"/>
        <v>tier - 1</v>
      </c>
      <c r="O2310" s="44" t="str">
        <f t="shared" si="220"/>
        <v>17-Aug-1978</v>
      </c>
      <c r="P2310" s="29">
        <f t="shared" si="221"/>
        <v>45</v>
      </c>
    </row>
    <row r="2311" spans="2:16" ht="15.75" customHeight="1" x14ac:dyDescent="0.3">
      <c r="B2311" s="12" t="s">
        <v>125</v>
      </c>
      <c r="C2311" s="27">
        <v>1971</v>
      </c>
      <c r="D2311" s="13" t="s">
        <v>8318</v>
      </c>
      <c r="E2311" s="27">
        <v>6</v>
      </c>
      <c r="F2311" s="27">
        <v>3</v>
      </c>
      <c r="G2311" s="43">
        <v>46255.11</v>
      </c>
      <c r="H2311" s="27" t="s">
        <v>8314</v>
      </c>
      <c r="I2311" s="27" t="s">
        <v>8311</v>
      </c>
      <c r="J2311" s="27" t="s">
        <v>8329</v>
      </c>
      <c r="K2311" s="13" t="str">
        <f t="shared" si="216"/>
        <v>Dec</v>
      </c>
      <c r="L2311" s="27">
        <f t="shared" si="217"/>
        <v>1971</v>
      </c>
      <c r="M2311" s="27" t="str">
        <f t="shared" si="218"/>
        <v>tier - 1</v>
      </c>
      <c r="N2311" s="27" t="str">
        <f t="shared" si="219"/>
        <v>tier - 3</v>
      </c>
      <c r="O2311" s="44" t="str">
        <f t="shared" si="220"/>
        <v>6-Dec-1971</v>
      </c>
      <c r="P2311" s="29">
        <f t="shared" si="221"/>
        <v>52</v>
      </c>
    </row>
    <row r="2312" spans="2:16" ht="15.75" customHeight="1" x14ac:dyDescent="0.3">
      <c r="B2312" s="12" t="s">
        <v>122</v>
      </c>
      <c r="C2312" s="27">
        <v>1961</v>
      </c>
      <c r="D2312" s="13" t="s">
        <v>8319</v>
      </c>
      <c r="E2312" s="27">
        <v>8</v>
      </c>
      <c r="F2312" s="27">
        <v>0</v>
      </c>
      <c r="G2312" s="43">
        <v>46599.11</v>
      </c>
      <c r="H2312" s="27" t="s">
        <v>8314</v>
      </c>
      <c r="I2312" s="27" t="s">
        <v>8314</v>
      </c>
      <c r="J2312" s="27" t="s">
        <v>8312</v>
      </c>
      <c r="K2312" s="13" t="str">
        <f t="shared" si="216"/>
        <v>Aug</v>
      </c>
      <c r="L2312" s="27">
        <f t="shared" si="217"/>
        <v>1961</v>
      </c>
      <c r="M2312" s="27" t="str">
        <f t="shared" si="218"/>
        <v>tier - 1</v>
      </c>
      <c r="N2312" s="27" t="str">
        <f t="shared" si="219"/>
        <v>tier - 1</v>
      </c>
      <c r="O2312" s="44" t="str">
        <f t="shared" si="220"/>
        <v>8-Aug-1961</v>
      </c>
      <c r="P2312" s="29">
        <f t="shared" si="221"/>
        <v>62</v>
      </c>
    </row>
    <row r="2313" spans="2:16" ht="15.75" customHeight="1" x14ac:dyDescent="0.3">
      <c r="B2313" s="12" t="s">
        <v>118</v>
      </c>
      <c r="C2313" s="27">
        <v>1969</v>
      </c>
      <c r="D2313" s="13" t="s">
        <v>8315</v>
      </c>
      <c r="E2313" s="27">
        <v>23</v>
      </c>
      <c r="F2313" s="27">
        <v>3</v>
      </c>
      <c r="G2313" s="43">
        <v>46661.440000000002</v>
      </c>
      <c r="H2313" s="27" t="s">
        <v>8314</v>
      </c>
      <c r="I2313" s="27" t="s">
        <v>8311</v>
      </c>
      <c r="J2313" s="27" t="s">
        <v>8317</v>
      </c>
      <c r="K2313" s="13" t="str">
        <f t="shared" si="216"/>
        <v>Jun</v>
      </c>
      <c r="L2313" s="27">
        <f t="shared" si="217"/>
        <v>1969</v>
      </c>
      <c r="M2313" s="27" t="str">
        <f t="shared" si="218"/>
        <v>tier - 1</v>
      </c>
      <c r="N2313" s="27" t="str">
        <f t="shared" si="219"/>
        <v>tier - 3</v>
      </c>
      <c r="O2313" s="44" t="str">
        <f t="shared" si="220"/>
        <v>23-Jun-1969</v>
      </c>
      <c r="P2313" s="29">
        <f t="shared" si="221"/>
        <v>54</v>
      </c>
    </row>
    <row r="2314" spans="2:16" ht="15.75" customHeight="1" x14ac:dyDescent="0.3">
      <c r="B2314" s="12" t="s">
        <v>114</v>
      </c>
      <c r="C2314" s="27">
        <v>1960</v>
      </c>
      <c r="D2314" s="13" t="s">
        <v>8313</v>
      </c>
      <c r="E2314" s="27">
        <v>17</v>
      </c>
      <c r="F2314" s="27">
        <v>3</v>
      </c>
      <c r="G2314" s="43">
        <v>46718.16</v>
      </c>
      <c r="H2314" s="27" t="s">
        <v>8314</v>
      </c>
      <c r="I2314" s="27" t="s">
        <v>8314</v>
      </c>
      <c r="J2314" s="27" t="s">
        <v>8317</v>
      </c>
      <c r="K2314" s="13" t="str">
        <f t="shared" si="216"/>
        <v>Nov</v>
      </c>
      <c r="L2314" s="27">
        <f t="shared" si="217"/>
        <v>1960</v>
      </c>
      <c r="M2314" s="27" t="str">
        <f t="shared" si="218"/>
        <v>tier - 1</v>
      </c>
      <c r="N2314" s="27" t="str">
        <f t="shared" si="219"/>
        <v>tier - 1</v>
      </c>
      <c r="O2314" s="44" t="str">
        <f t="shared" si="220"/>
        <v>17-Nov-1960</v>
      </c>
      <c r="P2314" s="29">
        <f t="shared" si="221"/>
        <v>63</v>
      </c>
    </row>
    <row r="2315" spans="2:16" ht="15.75" customHeight="1" x14ac:dyDescent="0.3">
      <c r="B2315" s="12" t="s">
        <v>110</v>
      </c>
      <c r="C2315" s="27">
        <v>1958</v>
      </c>
      <c r="D2315" s="13" t="s">
        <v>8316</v>
      </c>
      <c r="E2315" s="27">
        <v>15</v>
      </c>
      <c r="F2315" s="27">
        <v>0</v>
      </c>
      <c r="G2315" s="43">
        <v>46889.26</v>
      </c>
      <c r="H2315" s="27" t="s">
        <v>8310</v>
      </c>
      <c r="I2315" s="27" t="s">
        <v>8311</v>
      </c>
      <c r="J2315" s="27" t="s">
        <v>8312</v>
      </c>
      <c r="K2315" s="13" t="str">
        <f t="shared" si="216"/>
        <v>Sep</v>
      </c>
      <c r="L2315" s="27">
        <f t="shared" si="217"/>
        <v>1958</v>
      </c>
      <c r="M2315" s="27" t="str">
        <f t="shared" si="218"/>
        <v>tier - 2</v>
      </c>
      <c r="N2315" s="27" t="str">
        <f t="shared" si="219"/>
        <v>tier - 3</v>
      </c>
      <c r="O2315" s="44" t="str">
        <f t="shared" si="220"/>
        <v>15-Sep-1958</v>
      </c>
      <c r="P2315" s="29">
        <f t="shared" si="221"/>
        <v>65</v>
      </c>
    </row>
    <row r="2316" spans="2:16" ht="15.75" customHeight="1" x14ac:dyDescent="0.3">
      <c r="B2316" s="12" t="s">
        <v>106</v>
      </c>
      <c r="C2316" s="27">
        <v>1959</v>
      </c>
      <c r="D2316" s="13" t="s">
        <v>8309</v>
      </c>
      <c r="E2316" s="27">
        <v>14</v>
      </c>
      <c r="F2316" s="27">
        <v>0</v>
      </c>
      <c r="G2316" s="43">
        <v>47055.53</v>
      </c>
      <c r="H2316" s="27" t="s">
        <v>8310</v>
      </c>
      <c r="I2316" s="27" t="s">
        <v>8314</v>
      </c>
      <c r="J2316" s="27" t="s">
        <v>8312</v>
      </c>
      <c r="K2316" s="13" t="str">
        <f t="shared" si="216"/>
        <v>Jul</v>
      </c>
      <c r="L2316" s="27">
        <f t="shared" si="217"/>
        <v>1959</v>
      </c>
      <c r="M2316" s="27" t="str">
        <f t="shared" si="218"/>
        <v>tier - 2</v>
      </c>
      <c r="N2316" s="27" t="str">
        <f t="shared" si="219"/>
        <v>tier - 1</v>
      </c>
      <c r="O2316" s="44" t="str">
        <f t="shared" si="220"/>
        <v>14-Jul-1959</v>
      </c>
      <c r="P2316" s="29">
        <f t="shared" si="221"/>
        <v>64</v>
      </c>
    </row>
    <row r="2317" spans="2:16" ht="15.75" customHeight="1" x14ac:dyDescent="0.3">
      <c r="B2317" s="12" t="s">
        <v>102</v>
      </c>
      <c r="C2317" s="27">
        <v>1970</v>
      </c>
      <c r="D2317" s="13" t="s">
        <v>8318</v>
      </c>
      <c r="E2317" s="27">
        <v>28</v>
      </c>
      <c r="F2317" s="27">
        <v>2</v>
      </c>
      <c r="G2317" s="43">
        <v>47269.85</v>
      </c>
      <c r="H2317" s="27" t="s">
        <v>8314</v>
      </c>
      <c r="I2317" s="27" t="s">
        <v>8310</v>
      </c>
      <c r="J2317" s="27" t="s">
        <v>8312</v>
      </c>
      <c r="K2317" s="13" t="str">
        <f t="shared" si="216"/>
        <v>Dec</v>
      </c>
      <c r="L2317" s="27">
        <f t="shared" si="217"/>
        <v>1970</v>
      </c>
      <c r="M2317" s="27" t="str">
        <f t="shared" si="218"/>
        <v>tier - 1</v>
      </c>
      <c r="N2317" s="27" t="str">
        <f t="shared" si="219"/>
        <v>tier - 2</v>
      </c>
      <c r="O2317" s="44" t="str">
        <f t="shared" si="220"/>
        <v>28-Dec-1970</v>
      </c>
      <c r="P2317" s="29">
        <f t="shared" si="221"/>
        <v>53</v>
      </c>
    </row>
    <row r="2318" spans="2:16" ht="15.75" customHeight="1" x14ac:dyDescent="0.3">
      <c r="B2318" s="12" t="s">
        <v>98</v>
      </c>
      <c r="C2318" s="27">
        <v>1958</v>
      </c>
      <c r="D2318" s="13" t="s">
        <v>8316</v>
      </c>
      <c r="E2318" s="27">
        <v>3</v>
      </c>
      <c r="F2318" s="27">
        <v>2</v>
      </c>
      <c r="G2318" s="43">
        <v>47291.06</v>
      </c>
      <c r="H2318" s="27" t="s">
        <v>8310</v>
      </c>
      <c r="I2318" s="27" t="s">
        <v>8314</v>
      </c>
      <c r="J2318" s="27" t="s">
        <v>8321</v>
      </c>
      <c r="K2318" s="13" t="str">
        <f t="shared" si="216"/>
        <v>Sep</v>
      </c>
      <c r="L2318" s="27">
        <f t="shared" si="217"/>
        <v>1958</v>
      </c>
      <c r="M2318" s="27" t="str">
        <f t="shared" si="218"/>
        <v>tier - 2</v>
      </c>
      <c r="N2318" s="27" t="str">
        <f t="shared" si="219"/>
        <v>tier - 1</v>
      </c>
      <c r="O2318" s="44" t="str">
        <f t="shared" si="220"/>
        <v>3-Sep-1958</v>
      </c>
      <c r="P2318" s="29">
        <f t="shared" si="221"/>
        <v>65</v>
      </c>
    </row>
    <row r="2319" spans="2:16" ht="15.75" customHeight="1" x14ac:dyDescent="0.3">
      <c r="B2319" s="12" t="s">
        <v>94</v>
      </c>
      <c r="C2319" s="27">
        <v>1959</v>
      </c>
      <c r="D2319" s="13" t="s">
        <v>8320</v>
      </c>
      <c r="E2319" s="27">
        <v>4</v>
      </c>
      <c r="F2319" s="27">
        <v>2</v>
      </c>
      <c r="G2319" s="43">
        <v>47305.31</v>
      </c>
      <c r="H2319" s="27" t="s">
        <v>8310</v>
      </c>
      <c r="I2319" s="27" t="s">
        <v>8314</v>
      </c>
      <c r="J2319" s="27" t="s">
        <v>8321</v>
      </c>
      <c r="K2319" s="13" t="str">
        <f t="shared" si="216"/>
        <v>Oct</v>
      </c>
      <c r="L2319" s="27">
        <f t="shared" si="217"/>
        <v>1959</v>
      </c>
      <c r="M2319" s="27" t="str">
        <f t="shared" si="218"/>
        <v>tier - 2</v>
      </c>
      <c r="N2319" s="27" t="str">
        <f t="shared" si="219"/>
        <v>tier - 1</v>
      </c>
      <c r="O2319" s="44" t="str">
        <f t="shared" si="220"/>
        <v>4-Oct-1959</v>
      </c>
      <c r="P2319" s="29">
        <f t="shared" si="221"/>
        <v>64</v>
      </c>
    </row>
    <row r="2320" spans="2:16" ht="15.75" customHeight="1" x14ac:dyDescent="0.3">
      <c r="B2320" s="12" t="s">
        <v>90</v>
      </c>
      <c r="C2320" s="27">
        <v>1961</v>
      </c>
      <c r="D2320" s="13" t="s">
        <v>8315</v>
      </c>
      <c r="E2320" s="27">
        <v>13</v>
      </c>
      <c r="F2320" s="27">
        <v>1</v>
      </c>
      <c r="G2320" s="43">
        <v>47403.88</v>
      </c>
      <c r="H2320" s="27" t="s">
        <v>8314</v>
      </c>
      <c r="I2320" s="27" t="s">
        <v>8311</v>
      </c>
      <c r="J2320" s="27" t="s">
        <v>8321</v>
      </c>
      <c r="K2320" s="13" t="str">
        <f t="shared" si="216"/>
        <v>Jun</v>
      </c>
      <c r="L2320" s="27">
        <f t="shared" si="217"/>
        <v>1961</v>
      </c>
      <c r="M2320" s="27" t="str">
        <f t="shared" si="218"/>
        <v>tier - 1</v>
      </c>
      <c r="N2320" s="27" t="str">
        <f t="shared" si="219"/>
        <v>tier - 3</v>
      </c>
      <c r="O2320" s="44" t="str">
        <f t="shared" si="220"/>
        <v>13-Jun-1961</v>
      </c>
      <c r="P2320" s="29">
        <f t="shared" si="221"/>
        <v>62</v>
      </c>
    </row>
    <row r="2321" spans="2:16" ht="15.75" customHeight="1" x14ac:dyDescent="0.3">
      <c r="B2321" s="12" t="s">
        <v>86</v>
      </c>
      <c r="C2321" s="27">
        <v>1971</v>
      </c>
      <c r="D2321" s="13" t="s">
        <v>8316</v>
      </c>
      <c r="E2321" s="27">
        <v>27</v>
      </c>
      <c r="F2321" s="27">
        <v>2</v>
      </c>
      <c r="G2321" s="43">
        <v>47462.89</v>
      </c>
      <c r="H2321" s="27" t="s">
        <v>8314</v>
      </c>
      <c r="I2321" s="27" t="s">
        <v>8310</v>
      </c>
      <c r="J2321" s="27" t="s">
        <v>8312</v>
      </c>
      <c r="K2321" s="13" t="str">
        <f t="shared" si="216"/>
        <v>Sep</v>
      </c>
      <c r="L2321" s="27">
        <f t="shared" si="217"/>
        <v>1971</v>
      </c>
      <c r="M2321" s="27" t="str">
        <f t="shared" si="218"/>
        <v>tier - 1</v>
      </c>
      <c r="N2321" s="27" t="str">
        <f t="shared" si="219"/>
        <v>tier - 2</v>
      </c>
      <c r="O2321" s="44" t="str">
        <f t="shared" si="220"/>
        <v>27-Sep-1971</v>
      </c>
      <c r="P2321" s="29">
        <f t="shared" si="221"/>
        <v>52</v>
      </c>
    </row>
    <row r="2322" spans="2:16" ht="15.75" customHeight="1" x14ac:dyDescent="0.3">
      <c r="B2322" s="12" t="s">
        <v>82</v>
      </c>
      <c r="C2322" s="27">
        <v>1964</v>
      </c>
      <c r="D2322" s="13" t="s">
        <v>8313</v>
      </c>
      <c r="E2322" s="27">
        <v>7</v>
      </c>
      <c r="F2322" s="27">
        <v>2</v>
      </c>
      <c r="G2322" s="43">
        <v>47496.49</v>
      </c>
      <c r="H2322" s="27" t="s">
        <v>8314</v>
      </c>
      <c r="I2322" s="27" t="s">
        <v>8311</v>
      </c>
      <c r="J2322" s="27" t="s">
        <v>8317</v>
      </c>
      <c r="K2322" s="13" t="str">
        <f t="shared" si="216"/>
        <v>Nov</v>
      </c>
      <c r="L2322" s="27">
        <f t="shared" si="217"/>
        <v>1964</v>
      </c>
      <c r="M2322" s="27" t="str">
        <f t="shared" si="218"/>
        <v>tier - 1</v>
      </c>
      <c r="N2322" s="27" t="str">
        <f t="shared" si="219"/>
        <v>tier - 3</v>
      </c>
      <c r="O2322" s="44" t="str">
        <f t="shared" si="220"/>
        <v>7-Nov-1964</v>
      </c>
      <c r="P2322" s="29">
        <f t="shared" si="221"/>
        <v>59</v>
      </c>
    </row>
    <row r="2323" spans="2:16" ht="15.75" customHeight="1" x14ac:dyDescent="0.3">
      <c r="B2323" s="12" t="s">
        <v>78</v>
      </c>
      <c r="C2323" s="27">
        <v>1963</v>
      </c>
      <c r="D2323" s="13" t="s">
        <v>8319</v>
      </c>
      <c r="E2323" s="27">
        <v>5</v>
      </c>
      <c r="F2323" s="27">
        <v>1</v>
      </c>
      <c r="G2323" s="43">
        <v>47896.79</v>
      </c>
      <c r="H2323" s="27" t="s">
        <v>8314</v>
      </c>
      <c r="I2323" s="27" t="s">
        <v>8311</v>
      </c>
      <c r="J2323" s="27" t="s">
        <v>8329</v>
      </c>
      <c r="K2323" s="13" t="str">
        <f t="shared" si="216"/>
        <v>Aug</v>
      </c>
      <c r="L2323" s="27">
        <f t="shared" si="217"/>
        <v>1963</v>
      </c>
      <c r="M2323" s="27" t="str">
        <f t="shared" si="218"/>
        <v>tier - 1</v>
      </c>
      <c r="N2323" s="27" t="str">
        <f t="shared" si="219"/>
        <v>tier - 3</v>
      </c>
      <c r="O2323" s="44" t="str">
        <f t="shared" si="220"/>
        <v>5-Aug-1963</v>
      </c>
      <c r="P2323" s="29">
        <f t="shared" si="221"/>
        <v>60</v>
      </c>
    </row>
    <row r="2324" spans="2:16" ht="15.75" customHeight="1" x14ac:dyDescent="0.3">
      <c r="B2324" s="12" t="s">
        <v>74</v>
      </c>
      <c r="C2324" s="27">
        <v>1958</v>
      </c>
      <c r="D2324" s="13" t="s">
        <v>8313</v>
      </c>
      <c r="E2324" s="27">
        <v>16</v>
      </c>
      <c r="F2324" s="27">
        <v>1</v>
      </c>
      <c r="G2324" s="43">
        <v>47928.03</v>
      </c>
      <c r="H2324" s="27" t="s">
        <v>8310</v>
      </c>
      <c r="I2324" s="27" t="s">
        <v>8311</v>
      </c>
      <c r="J2324" s="27" t="s">
        <v>8321</v>
      </c>
      <c r="K2324" s="13" t="str">
        <f t="shared" si="216"/>
        <v>Nov</v>
      </c>
      <c r="L2324" s="27">
        <f t="shared" si="217"/>
        <v>1958</v>
      </c>
      <c r="M2324" s="27" t="str">
        <f t="shared" si="218"/>
        <v>tier - 2</v>
      </c>
      <c r="N2324" s="27" t="str">
        <f t="shared" si="219"/>
        <v>tier - 3</v>
      </c>
      <c r="O2324" s="44" t="str">
        <f t="shared" si="220"/>
        <v>16-Nov-1958</v>
      </c>
      <c r="P2324" s="29">
        <f t="shared" si="221"/>
        <v>65</v>
      </c>
    </row>
    <row r="2325" spans="2:16" ht="15.75" customHeight="1" x14ac:dyDescent="0.3">
      <c r="B2325" s="12" t="s">
        <v>70</v>
      </c>
      <c r="C2325" s="27">
        <v>1962</v>
      </c>
      <c r="D2325" s="13" t="s">
        <v>8319</v>
      </c>
      <c r="E2325" s="27">
        <v>27</v>
      </c>
      <c r="F2325" s="27">
        <v>0</v>
      </c>
      <c r="G2325" s="43">
        <v>48173.36</v>
      </c>
      <c r="H2325" s="27" t="s">
        <v>8314</v>
      </c>
      <c r="I2325" s="27" t="s">
        <v>8311</v>
      </c>
      <c r="J2325" s="27" t="s">
        <v>8321</v>
      </c>
      <c r="K2325" s="13" t="str">
        <f t="shared" si="216"/>
        <v>Aug</v>
      </c>
      <c r="L2325" s="27">
        <f t="shared" si="217"/>
        <v>1962</v>
      </c>
      <c r="M2325" s="27" t="str">
        <f t="shared" si="218"/>
        <v>tier - 1</v>
      </c>
      <c r="N2325" s="27" t="str">
        <f t="shared" si="219"/>
        <v>tier - 3</v>
      </c>
      <c r="O2325" s="44" t="str">
        <f t="shared" si="220"/>
        <v>27-Aug-1962</v>
      </c>
      <c r="P2325" s="29">
        <f t="shared" si="221"/>
        <v>61</v>
      </c>
    </row>
    <row r="2326" spans="2:16" ht="15.75" customHeight="1" x14ac:dyDescent="0.3">
      <c r="B2326" s="12" t="s">
        <v>66</v>
      </c>
      <c r="C2326" s="27">
        <v>1961</v>
      </c>
      <c r="D2326" s="13" t="s">
        <v>8318</v>
      </c>
      <c r="E2326" s="27">
        <v>21</v>
      </c>
      <c r="F2326" s="27">
        <v>1</v>
      </c>
      <c r="G2326" s="43">
        <v>48517.56</v>
      </c>
      <c r="H2326" s="27" t="s">
        <v>8314</v>
      </c>
      <c r="I2326" s="27" t="s">
        <v>8311</v>
      </c>
      <c r="J2326" s="27" t="s">
        <v>8329</v>
      </c>
      <c r="K2326" s="13" t="str">
        <f t="shared" si="216"/>
        <v>Dec</v>
      </c>
      <c r="L2326" s="27">
        <f t="shared" si="217"/>
        <v>1961</v>
      </c>
      <c r="M2326" s="27" t="str">
        <f t="shared" si="218"/>
        <v>tier - 1</v>
      </c>
      <c r="N2326" s="27" t="str">
        <f t="shared" si="219"/>
        <v>tier - 3</v>
      </c>
      <c r="O2326" s="44" t="str">
        <f t="shared" si="220"/>
        <v>21-Dec-1961</v>
      </c>
      <c r="P2326" s="29">
        <f t="shared" si="221"/>
        <v>62</v>
      </c>
    </row>
    <row r="2327" spans="2:16" ht="15.75" customHeight="1" x14ac:dyDescent="0.3">
      <c r="B2327" s="12" t="s">
        <v>62</v>
      </c>
      <c r="C2327" s="27">
        <v>1968</v>
      </c>
      <c r="D2327" s="13" t="s">
        <v>8318</v>
      </c>
      <c r="E2327" s="27">
        <v>1</v>
      </c>
      <c r="F2327" s="27">
        <v>3</v>
      </c>
      <c r="G2327" s="43">
        <v>48549.18</v>
      </c>
      <c r="H2327" s="27" t="s">
        <v>8314</v>
      </c>
      <c r="I2327" s="27" t="s">
        <v>8311</v>
      </c>
      <c r="J2327" s="27" t="s">
        <v>8326</v>
      </c>
      <c r="K2327" s="13" t="str">
        <f t="shared" si="216"/>
        <v>Dec</v>
      </c>
      <c r="L2327" s="27">
        <f t="shared" si="217"/>
        <v>1968</v>
      </c>
      <c r="M2327" s="27" t="str">
        <f t="shared" si="218"/>
        <v>tier - 1</v>
      </c>
      <c r="N2327" s="27" t="str">
        <f t="shared" si="219"/>
        <v>tier - 3</v>
      </c>
      <c r="O2327" s="44" t="str">
        <f t="shared" si="220"/>
        <v>1-Dec-1968</v>
      </c>
      <c r="P2327" s="29">
        <f t="shared" si="221"/>
        <v>55</v>
      </c>
    </row>
    <row r="2328" spans="2:16" ht="15.75" customHeight="1" x14ac:dyDescent="0.3">
      <c r="B2328" s="12" t="s">
        <v>58</v>
      </c>
      <c r="C2328" s="27">
        <v>1962</v>
      </c>
      <c r="D2328" s="13" t="s">
        <v>8320</v>
      </c>
      <c r="E2328" s="27">
        <v>11</v>
      </c>
      <c r="F2328" s="27">
        <v>0</v>
      </c>
      <c r="G2328" s="43">
        <v>48673.56</v>
      </c>
      <c r="H2328" s="27" t="s">
        <v>8314</v>
      </c>
      <c r="I2328" s="27" t="s">
        <v>8310</v>
      </c>
      <c r="J2328" s="27" t="s">
        <v>8312</v>
      </c>
      <c r="K2328" s="13" t="str">
        <f t="shared" si="216"/>
        <v>Oct</v>
      </c>
      <c r="L2328" s="27">
        <f t="shared" si="217"/>
        <v>1962</v>
      </c>
      <c r="M2328" s="27" t="str">
        <f t="shared" si="218"/>
        <v>tier - 1</v>
      </c>
      <c r="N2328" s="27" t="str">
        <f t="shared" si="219"/>
        <v>tier - 2</v>
      </c>
      <c r="O2328" s="44" t="str">
        <f t="shared" si="220"/>
        <v>11-Oct-1962</v>
      </c>
      <c r="P2328" s="29">
        <f t="shared" si="221"/>
        <v>61</v>
      </c>
    </row>
    <row r="2329" spans="2:16" ht="15.75" customHeight="1" x14ac:dyDescent="0.3">
      <c r="B2329" s="12" t="s">
        <v>54</v>
      </c>
      <c r="C2329" s="27">
        <v>1965</v>
      </c>
      <c r="D2329" s="13" t="s">
        <v>8320</v>
      </c>
      <c r="E2329" s="27">
        <v>27</v>
      </c>
      <c r="F2329" s="27">
        <v>1</v>
      </c>
      <c r="G2329" s="43">
        <v>48675.519999999997</v>
      </c>
      <c r="H2329" s="27" t="s">
        <v>8314</v>
      </c>
      <c r="I2329" s="27" t="s">
        <v>8310</v>
      </c>
      <c r="J2329" s="27" t="s">
        <v>8312</v>
      </c>
      <c r="K2329" s="13" t="str">
        <f t="shared" si="216"/>
        <v>Oct</v>
      </c>
      <c r="L2329" s="27">
        <f t="shared" si="217"/>
        <v>1965</v>
      </c>
      <c r="M2329" s="27" t="str">
        <f t="shared" si="218"/>
        <v>tier - 1</v>
      </c>
      <c r="N2329" s="27" t="str">
        <f t="shared" si="219"/>
        <v>tier - 2</v>
      </c>
      <c r="O2329" s="44" t="str">
        <f t="shared" si="220"/>
        <v>27-Oct-1965</v>
      </c>
      <c r="P2329" s="29">
        <f t="shared" si="221"/>
        <v>58</v>
      </c>
    </row>
    <row r="2330" spans="2:16" ht="15.75" customHeight="1" x14ac:dyDescent="0.3">
      <c r="B2330" s="12" t="s">
        <v>50</v>
      </c>
      <c r="C2330" s="27">
        <v>1959</v>
      </c>
      <c r="D2330" s="13" t="s">
        <v>8309</v>
      </c>
      <c r="E2330" s="27">
        <v>22</v>
      </c>
      <c r="F2330" s="27">
        <v>0</v>
      </c>
      <c r="G2330" s="43">
        <v>48824.45</v>
      </c>
      <c r="H2330" s="27" t="s">
        <v>8310</v>
      </c>
      <c r="I2330" s="27" t="s">
        <v>8314</v>
      </c>
      <c r="J2330" s="27" t="s">
        <v>8321</v>
      </c>
      <c r="K2330" s="13" t="str">
        <f t="shared" si="216"/>
        <v>Jul</v>
      </c>
      <c r="L2330" s="27">
        <f t="shared" si="217"/>
        <v>1959</v>
      </c>
      <c r="M2330" s="27" t="str">
        <f t="shared" si="218"/>
        <v>tier - 2</v>
      </c>
      <c r="N2330" s="27" t="str">
        <f t="shared" si="219"/>
        <v>tier - 1</v>
      </c>
      <c r="O2330" s="44" t="str">
        <f t="shared" si="220"/>
        <v>22-Jul-1959</v>
      </c>
      <c r="P2330" s="29">
        <f t="shared" si="221"/>
        <v>64</v>
      </c>
    </row>
    <row r="2331" spans="2:16" ht="15.75" customHeight="1" x14ac:dyDescent="0.3">
      <c r="B2331" s="12" t="s">
        <v>46</v>
      </c>
      <c r="C2331" s="27">
        <v>1978</v>
      </c>
      <c r="D2331" s="13" t="s">
        <v>8318</v>
      </c>
      <c r="E2331" s="27">
        <v>29</v>
      </c>
      <c r="F2331" s="27">
        <v>0</v>
      </c>
      <c r="G2331" s="43">
        <v>48885.14</v>
      </c>
      <c r="H2331" s="27" t="s">
        <v>8314</v>
      </c>
      <c r="I2331" s="27" t="s">
        <v>8310</v>
      </c>
      <c r="J2331" s="27" t="s">
        <v>8312</v>
      </c>
      <c r="K2331" s="13" t="str">
        <f t="shared" si="216"/>
        <v>Dec</v>
      </c>
      <c r="L2331" s="27">
        <f t="shared" si="217"/>
        <v>1978</v>
      </c>
      <c r="M2331" s="27" t="str">
        <f t="shared" si="218"/>
        <v>tier - 1</v>
      </c>
      <c r="N2331" s="27" t="str">
        <f t="shared" si="219"/>
        <v>tier - 2</v>
      </c>
      <c r="O2331" s="44" t="str">
        <f t="shared" si="220"/>
        <v>29-Dec-1978</v>
      </c>
      <c r="P2331" s="29">
        <f t="shared" si="221"/>
        <v>45</v>
      </c>
    </row>
    <row r="2332" spans="2:16" ht="15.75" customHeight="1" x14ac:dyDescent="0.3">
      <c r="B2332" s="12" t="s">
        <v>42</v>
      </c>
      <c r="C2332" s="27">
        <v>1963</v>
      </c>
      <c r="D2332" s="13" t="s">
        <v>8316</v>
      </c>
      <c r="E2332" s="27">
        <v>4</v>
      </c>
      <c r="F2332" s="27">
        <v>1</v>
      </c>
      <c r="G2332" s="43">
        <v>48970.25</v>
      </c>
      <c r="H2332" s="27" t="s">
        <v>8314</v>
      </c>
      <c r="I2332" s="27" t="s">
        <v>8310</v>
      </c>
      <c r="J2332" s="27" t="s">
        <v>8312</v>
      </c>
      <c r="K2332" s="13" t="str">
        <f t="shared" si="216"/>
        <v>Sep</v>
      </c>
      <c r="L2332" s="27">
        <f t="shared" si="217"/>
        <v>1963</v>
      </c>
      <c r="M2332" s="27" t="str">
        <f t="shared" si="218"/>
        <v>tier - 1</v>
      </c>
      <c r="N2332" s="27" t="str">
        <f t="shared" si="219"/>
        <v>tier - 2</v>
      </c>
      <c r="O2332" s="44" t="str">
        <f t="shared" si="220"/>
        <v>4-Sep-1963</v>
      </c>
      <c r="P2332" s="29">
        <f t="shared" si="221"/>
        <v>60</v>
      </c>
    </row>
    <row r="2333" spans="2:16" ht="15.75" customHeight="1" x14ac:dyDescent="0.3">
      <c r="B2333" s="12" t="s">
        <v>38</v>
      </c>
      <c r="C2333" s="27">
        <v>1958</v>
      </c>
      <c r="D2333" s="13" t="s">
        <v>8315</v>
      </c>
      <c r="E2333" s="27">
        <v>27</v>
      </c>
      <c r="F2333" s="27">
        <v>2</v>
      </c>
      <c r="G2333" s="43">
        <v>49577.66</v>
      </c>
      <c r="H2333" s="27" t="s">
        <v>8310</v>
      </c>
      <c r="I2333" s="27" t="s">
        <v>8310</v>
      </c>
      <c r="J2333" s="27" t="s">
        <v>8312</v>
      </c>
      <c r="K2333" s="13" t="str">
        <f t="shared" si="216"/>
        <v>Jun</v>
      </c>
      <c r="L2333" s="27">
        <f t="shared" si="217"/>
        <v>1958</v>
      </c>
      <c r="M2333" s="27" t="str">
        <f t="shared" si="218"/>
        <v>tier - 2</v>
      </c>
      <c r="N2333" s="27" t="str">
        <f t="shared" si="219"/>
        <v>tier - 2</v>
      </c>
      <c r="O2333" s="44" t="str">
        <f t="shared" si="220"/>
        <v>27-Jun-1958</v>
      </c>
      <c r="P2333" s="29">
        <f t="shared" si="221"/>
        <v>65</v>
      </c>
    </row>
    <row r="2334" spans="2:16" ht="15.75" customHeight="1" x14ac:dyDescent="0.3">
      <c r="B2334" s="12" t="s">
        <v>34</v>
      </c>
      <c r="C2334" s="27">
        <v>1994</v>
      </c>
      <c r="D2334" s="13" t="s">
        <v>8320</v>
      </c>
      <c r="E2334" s="27">
        <v>27</v>
      </c>
      <c r="F2334" s="27">
        <v>1</v>
      </c>
      <c r="G2334" s="43">
        <v>51194.559999999998</v>
      </c>
      <c r="H2334" s="27" t="s">
        <v>8314</v>
      </c>
      <c r="I2334" s="27" t="s">
        <v>8311</v>
      </c>
      <c r="J2334" s="27" t="s">
        <v>8321</v>
      </c>
      <c r="K2334" s="13" t="str">
        <f t="shared" si="216"/>
        <v>Oct</v>
      </c>
      <c r="L2334" s="27">
        <f t="shared" si="217"/>
        <v>1994</v>
      </c>
      <c r="M2334" s="27" t="str">
        <f t="shared" si="218"/>
        <v>tier - 1</v>
      </c>
      <c r="N2334" s="27" t="str">
        <f t="shared" si="219"/>
        <v>tier - 3</v>
      </c>
      <c r="O2334" s="44" t="str">
        <f t="shared" si="220"/>
        <v>27-Oct-1994</v>
      </c>
      <c r="P2334" s="29">
        <f t="shared" si="221"/>
        <v>29</v>
      </c>
    </row>
    <row r="2335" spans="2:16" ht="15.75" customHeight="1" x14ac:dyDescent="0.3">
      <c r="B2335" s="12" t="s">
        <v>30</v>
      </c>
      <c r="C2335" s="27">
        <v>1962</v>
      </c>
      <c r="D2335" s="13" t="s">
        <v>8319</v>
      </c>
      <c r="E2335" s="27">
        <v>4</v>
      </c>
      <c r="F2335" s="27">
        <v>0</v>
      </c>
      <c r="G2335" s="43">
        <v>52590.83</v>
      </c>
      <c r="H2335" s="27" t="s">
        <v>8314</v>
      </c>
      <c r="I2335" s="27" t="s">
        <v>8311</v>
      </c>
      <c r="J2335" s="27" t="s">
        <v>8321</v>
      </c>
      <c r="K2335" s="13" t="str">
        <f t="shared" si="216"/>
        <v>Aug</v>
      </c>
      <c r="L2335" s="27">
        <f t="shared" si="217"/>
        <v>1962</v>
      </c>
      <c r="M2335" s="27" t="str">
        <f t="shared" si="218"/>
        <v>tier - 1</v>
      </c>
      <c r="N2335" s="27" t="str">
        <f t="shared" si="219"/>
        <v>tier - 3</v>
      </c>
      <c r="O2335" s="44" t="str">
        <f t="shared" si="220"/>
        <v>4-Aug-1962</v>
      </c>
      <c r="P2335" s="29">
        <f t="shared" si="221"/>
        <v>61</v>
      </c>
    </row>
    <row r="2336" spans="2:16" ht="15.75" customHeight="1" x14ac:dyDescent="0.3">
      <c r="B2336" s="12" t="s">
        <v>26</v>
      </c>
      <c r="C2336" s="27">
        <v>1989</v>
      </c>
      <c r="D2336" s="13" t="s">
        <v>8315</v>
      </c>
      <c r="E2336" s="27">
        <v>19</v>
      </c>
      <c r="F2336" s="27">
        <v>0</v>
      </c>
      <c r="G2336" s="43">
        <v>55135.4</v>
      </c>
      <c r="H2336" s="27" t="s">
        <v>8314</v>
      </c>
      <c r="I2336" s="27" t="s">
        <v>8310</v>
      </c>
      <c r="J2336" s="27" t="s">
        <v>8317</v>
      </c>
      <c r="K2336" s="13" t="str">
        <f t="shared" si="216"/>
        <v>Jun</v>
      </c>
      <c r="L2336" s="27">
        <f t="shared" si="217"/>
        <v>1989</v>
      </c>
      <c r="M2336" s="27" t="str">
        <f t="shared" si="218"/>
        <v>tier - 1</v>
      </c>
      <c r="N2336" s="27" t="str">
        <f t="shared" si="219"/>
        <v>tier - 2</v>
      </c>
      <c r="O2336" s="44" t="str">
        <f t="shared" si="220"/>
        <v>19-Jun-1989</v>
      </c>
      <c r="P2336" s="29">
        <f t="shared" si="221"/>
        <v>34</v>
      </c>
    </row>
    <row r="2337" spans="2:16" ht="15.75" customHeight="1" x14ac:dyDescent="0.3">
      <c r="B2337" s="12" t="s">
        <v>22</v>
      </c>
      <c r="C2337" s="27">
        <v>1991</v>
      </c>
      <c r="D2337" s="13" t="s">
        <v>8315</v>
      </c>
      <c r="E2337" s="27">
        <v>6</v>
      </c>
      <c r="F2337" s="27">
        <v>1</v>
      </c>
      <c r="G2337" s="43">
        <v>58571.07</v>
      </c>
      <c r="H2337" s="27" t="s">
        <v>8314</v>
      </c>
      <c r="I2337" s="27" t="s">
        <v>8311</v>
      </c>
      <c r="J2337" s="27" t="s">
        <v>8329</v>
      </c>
      <c r="K2337" s="13" t="str">
        <f t="shared" si="216"/>
        <v>Jun</v>
      </c>
      <c r="L2337" s="27">
        <f t="shared" si="217"/>
        <v>1991</v>
      </c>
      <c r="M2337" s="27" t="str">
        <f t="shared" si="218"/>
        <v>tier - 1</v>
      </c>
      <c r="N2337" s="27" t="str">
        <f t="shared" si="219"/>
        <v>tier - 3</v>
      </c>
      <c r="O2337" s="44" t="str">
        <f t="shared" si="220"/>
        <v>6-Jun-1991</v>
      </c>
      <c r="P2337" s="29">
        <f t="shared" si="221"/>
        <v>32</v>
      </c>
    </row>
    <row r="2338" spans="2:16" ht="15.75" customHeight="1" x14ac:dyDescent="0.3">
      <c r="B2338" s="12" t="s">
        <v>18</v>
      </c>
      <c r="C2338" s="27">
        <v>1970</v>
      </c>
      <c r="D2338" s="13" t="s">
        <v>8294</v>
      </c>
      <c r="E2338" s="27">
        <v>11</v>
      </c>
      <c r="F2338" s="27">
        <v>3</v>
      </c>
      <c r="G2338" s="43">
        <v>60021.4</v>
      </c>
      <c r="H2338" s="27" t="s">
        <v>8314</v>
      </c>
      <c r="I2338" s="27" t="s">
        <v>8314</v>
      </c>
      <c r="J2338" s="27" t="s">
        <v>8317</v>
      </c>
      <c r="K2338" s="13" t="str">
        <f t="shared" si="216"/>
        <v>Sep</v>
      </c>
      <c r="L2338" s="27">
        <f t="shared" si="217"/>
        <v>1970</v>
      </c>
      <c r="M2338" s="27" t="str">
        <f t="shared" si="218"/>
        <v>tier - 1</v>
      </c>
      <c r="N2338" s="27" t="str">
        <f t="shared" si="219"/>
        <v>tier - 1</v>
      </c>
      <c r="O2338" s="44" t="str">
        <f t="shared" si="220"/>
        <v>11-Sep-1970</v>
      </c>
      <c r="P2338" s="29">
        <f t="shared" si="221"/>
        <v>53</v>
      </c>
    </row>
    <row r="2339" spans="2:16" ht="15.75" customHeight="1" x14ac:dyDescent="0.3">
      <c r="B2339" s="12" t="s">
        <v>13</v>
      </c>
      <c r="C2339" s="27">
        <v>1977</v>
      </c>
      <c r="D2339" s="13" t="s">
        <v>8315</v>
      </c>
      <c r="E2339" s="27">
        <v>8</v>
      </c>
      <c r="F2339" s="27">
        <v>0</v>
      </c>
      <c r="G2339" s="43">
        <v>62592.87</v>
      </c>
      <c r="H2339" s="27" t="s">
        <v>8310</v>
      </c>
      <c r="I2339" s="27" t="s">
        <v>8311</v>
      </c>
      <c r="J2339" s="27" t="s">
        <v>8312</v>
      </c>
      <c r="K2339" s="13" t="str">
        <f t="shared" si="216"/>
        <v>Jun</v>
      </c>
      <c r="L2339" s="27">
        <f t="shared" si="217"/>
        <v>1977</v>
      </c>
      <c r="M2339" s="27" t="str">
        <f t="shared" si="218"/>
        <v>tier - 2</v>
      </c>
      <c r="N2339" s="27" t="str">
        <f t="shared" si="219"/>
        <v>tier - 3</v>
      </c>
      <c r="O2339" s="44" t="str">
        <f t="shared" si="220"/>
        <v>8-Jun-1977</v>
      </c>
      <c r="P2339" s="29">
        <f t="shared" si="221"/>
        <v>46</v>
      </c>
    </row>
    <row r="2340" spans="2:16" ht="15.75" customHeight="1" x14ac:dyDescent="0.3">
      <c r="B2340" s="17" t="s">
        <v>8</v>
      </c>
      <c r="C2340" s="31">
        <v>1968</v>
      </c>
      <c r="D2340" s="18" t="s">
        <v>8320</v>
      </c>
      <c r="E2340" s="31">
        <v>12</v>
      </c>
      <c r="F2340" s="31">
        <v>0</v>
      </c>
      <c r="G2340" s="46">
        <v>63770.43</v>
      </c>
      <c r="H2340" s="31" t="s">
        <v>8314</v>
      </c>
      <c r="I2340" s="31" t="s">
        <v>8311</v>
      </c>
      <c r="J2340" s="31" t="s">
        <v>8312</v>
      </c>
      <c r="K2340" s="18" t="str">
        <f t="shared" si="216"/>
        <v>Oct</v>
      </c>
      <c r="L2340" s="31">
        <f t="shared" si="217"/>
        <v>1968</v>
      </c>
      <c r="M2340" s="31" t="str">
        <f t="shared" si="218"/>
        <v>tier - 1</v>
      </c>
      <c r="N2340" s="31" t="str">
        <f t="shared" si="219"/>
        <v>tier - 3</v>
      </c>
      <c r="O2340" s="47" t="str">
        <f t="shared" si="220"/>
        <v>12-Oct-1968</v>
      </c>
      <c r="P2340" s="48">
        <f t="shared" si="221"/>
        <v>55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6"/>
  <sheetViews>
    <sheetView workbookViewId="0">
      <selection activeCell="E43" sqref="E43"/>
    </sheetView>
  </sheetViews>
  <sheetFormatPr defaultRowHeight="14.4" x14ac:dyDescent="0.3"/>
  <cols>
    <col min="2" max="2" width="93.109375" bestFit="1" customWidth="1"/>
    <col min="3" max="3" width="40.5546875" bestFit="1" customWidth="1"/>
    <col min="4" max="4" width="19" customWidth="1"/>
    <col min="7" max="7" width="11.5546875" customWidth="1"/>
    <col min="8" max="8" width="12" bestFit="1" customWidth="1"/>
    <col min="9" max="9" width="15.33203125" bestFit="1" customWidth="1"/>
    <col min="10" max="10" width="8.88671875" customWidth="1"/>
  </cols>
  <sheetData>
    <row r="1" spans="2:5" ht="15" thickBot="1" x14ac:dyDescent="0.35"/>
    <row r="2" spans="2:5" ht="22.8" thickBot="1" x14ac:dyDescent="0.4">
      <c r="B2" s="160" t="s">
        <v>10455</v>
      </c>
      <c r="C2" s="161"/>
    </row>
    <row r="3" spans="2:5" ht="21" thickBot="1" x14ac:dyDescent="0.35">
      <c r="B3" s="87" t="s">
        <v>10418</v>
      </c>
      <c r="C3" s="87" t="s">
        <v>10421</v>
      </c>
    </row>
    <row r="4" spans="2:5" ht="15.6" thickBot="1" x14ac:dyDescent="0.35">
      <c r="B4" s="88" t="s">
        <v>10419</v>
      </c>
      <c r="C4" s="93" t="s">
        <v>10440</v>
      </c>
    </row>
    <row r="5" spans="2:5" ht="16.2" thickBot="1" x14ac:dyDescent="0.35">
      <c r="B5" s="89" t="s">
        <v>10420</v>
      </c>
      <c r="C5" s="92">
        <f>COUNTA('Customer Names'!B3:B2337)</f>
        <v>2335</v>
      </c>
    </row>
    <row r="6" spans="2:5" ht="15" thickBot="1" x14ac:dyDescent="0.35">
      <c r="B6" s="86"/>
      <c r="C6" s="85"/>
    </row>
    <row r="7" spans="2:5" ht="21" thickBot="1" x14ac:dyDescent="0.35">
      <c r="B7" s="90" t="s">
        <v>10422</v>
      </c>
      <c r="C7" s="87" t="s">
        <v>10421</v>
      </c>
      <c r="D7" s="91"/>
      <c r="E7" s="91"/>
    </row>
    <row r="8" spans="2:5" ht="16.2" thickBot="1" x14ac:dyDescent="0.35">
      <c r="B8" s="89" t="s">
        <v>10423</v>
      </c>
      <c r="C8" s="92">
        <f>COUNTIF('Medical Examination'!I3:I2337,'Medical Examination'!I11)</f>
        <v>391</v>
      </c>
      <c r="D8" s="91"/>
      <c r="E8" s="91"/>
    </row>
    <row r="9" spans="2:5" ht="16.2" thickBot="1" x14ac:dyDescent="0.35">
      <c r="B9" s="89" t="s">
        <v>10424</v>
      </c>
      <c r="C9" s="92">
        <f>MAX('Medical Examination'!C3:C2337)</f>
        <v>55.05</v>
      </c>
      <c r="D9" s="93" t="s">
        <v>10441</v>
      </c>
      <c r="E9" s="91"/>
    </row>
    <row r="10" spans="2:5" ht="16.2" thickBot="1" x14ac:dyDescent="0.35">
      <c r="B10" s="89" t="s">
        <v>10425</v>
      </c>
      <c r="C10" s="92">
        <f>COUNTIF('Medical Examination'!F3:F2337,'Medical Examination'!F3)</f>
        <v>784</v>
      </c>
      <c r="D10" s="91"/>
      <c r="E10" s="91"/>
    </row>
    <row r="11" spans="2:5" ht="16.2" thickBot="1" x14ac:dyDescent="0.35">
      <c r="B11" s="89" t="s">
        <v>10426</v>
      </c>
      <c r="C11" s="92">
        <f>COUNTIFS('Medical Examination'!D3:D2337,'Medical Examination'!D3,'Medical Examination'!G3:G2337,'Medical Examination'!G5)</f>
        <v>490</v>
      </c>
      <c r="D11" s="91"/>
      <c r="E11" s="91"/>
    </row>
    <row r="12" spans="2:5" ht="16.2" thickBot="1" x14ac:dyDescent="0.35">
      <c r="B12" s="89" t="s">
        <v>10427</v>
      </c>
      <c r="C12" s="92">
        <f>SUM('Medical Examination'!J3:J2337)</f>
        <v>1579</v>
      </c>
      <c r="D12" s="91"/>
      <c r="E12" s="91"/>
    </row>
    <row r="13" spans="2:5" ht="16.2" thickBot="1" x14ac:dyDescent="0.35">
      <c r="B13" s="89" t="s">
        <v>10428</v>
      </c>
      <c r="C13" s="92">
        <f>ROUND(D13/E13*100,0)</f>
        <v>6</v>
      </c>
      <c r="D13" s="92">
        <f>COUNTIF('Medical Examination'!H3:H2337, 'Medical Examination'!H43)</f>
        <v>144</v>
      </c>
      <c r="E13" s="92">
        <f>COUNTA('Medical Examination'!H3:H2337)</f>
        <v>2335</v>
      </c>
    </row>
    <row r="14" spans="2:5" ht="16.2" thickBot="1" x14ac:dyDescent="0.35">
      <c r="B14" s="89" t="s">
        <v>10429</v>
      </c>
      <c r="C14" s="92">
        <f ca="1">ROUND(AVERAGEIF('Medical Examination'!K2:K2337,'Medical Examination'!K3,'Medical Examination'!E3:E2337),0)</f>
        <v>7</v>
      </c>
      <c r="D14" s="91"/>
      <c r="E14" s="91"/>
    </row>
    <row r="15" spans="2:5" ht="16.2" thickBot="1" x14ac:dyDescent="0.35">
      <c r="B15" s="89" t="s">
        <v>10430</v>
      </c>
      <c r="C15" s="92">
        <f>COUNTIFS('Medical Examination'!G3:G2337,'Medical Examination'!G5,'Medical Examination'!H3:H2337,'Medical Examination'!H43)</f>
        <v>19</v>
      </c>
      <c r="D15" s="91"/>
      <c r="E15" s="91"/>
    </row>
    <row r="16" spans="2:5" ht="16.2" thickBot="1" x14ac:dyDescent="0.35">
      <c r="B16" s="89" t="s">
        <v>10431</v>
      </c>
      <c r="C16" s="92">
        <f>ROUND(AVERAGEIF('Medical Examination'!J3:J2337,"&gt;2",'Medical Examination'!C3:C2337),0)</f>
        <v>33</v>
      </c>
      <c r="D16" s="91"/>
      <c r="E16" s="91"/>
    </row>
    <row r="17" spans="2:11" ht="15" thickBot="1" x14ac:dyDescent="0.35">
      <c r="B17" s="86"/>
      <c r="C17" s="85"/>
    </row>
    <row r="18" spans="2:11" ht="21" thickBot="1" x14ac:dyDescent="0.35">
      <c r="B18" s="90" t="s">
        <v>10432</v>
      </c>
      <c r="C18" s="87" t="s">
        <v>10421</v>
      </c>
    </row>
    <row r="19" spans="2:11" ht="15.6" thickBot="1" x14ac:dyDescent="0.35">
      <c r="B19" s="158" t="s">
        <v>10433</v>
      </c>
      <c r="C19" s="159"/>
      <c r="E19" s="81"/>
    </row>
    <row r="20" spans="2:11" x14ac:dyDescent="0.3">
      <c r="B20" s="94" t="s">
        <v>10442</v>
      </c>
      <c r="C20" s="95">
        <f>COUNT('Hospitalisation Details'!$G$3:$G$2340)</f>
        <v>2338</v>
      </c>
      <c r="D20" s="81"/>
      <c r="E20" s="81"/>
      <c r="F20" s="81"/>
      <c r="G20" s="81"/>
      <c r="H20" s="81"/>
      <c r="I20" s="81"/>
      <c r="J20" s="81"/>
      <c r="K20" s="81"/>
    </row>
    <row r="21" spans="2:11" x14ac:dyDescent="0.3">
      <c r="B21" s="96" t="s">
        <v>10443</v>
      </c>
      <c r="C21" s="97">
        <f>SUM('Hospitalisation Details'!$G$3:$G$2340)</f>
        <v>31648782.87999998</v>
      </c>
      <c r="D21" s="81"/>
      <c r="E21" s="81"/>
      <c r="F21" s="81"/>
      <c r="G21" s="81"/>
      <c r="H21" s="81"/>
      <c r="I21" s="81"/>
      <c r="J21" s="81"/>
      <c r="K21" s="81"/>
    </row>
    <row r="22" spans="2:11" x14ac:dyDescent="0.3">
      <c r="B22" s="96" t="s">
        <v>10444</v>
      </c>
      <c r="C22" s="98">
        <f>AVERAGE('Hospitalisation Details'!$G$3:$G$2340)</f>
        <v>13536.690710008546</v>
      </c>
      <c r="D22" s="81"/>
      <c r="E22" s="81"/>
      <c r="F22" s="81"/>
      <c r="G22" s="81"/>
      <c r="H22" s="81"/>
      <c r="I22" s="81"/>
      <c r="J22" s="81"/>
      <c r="K22" s="81"/>
    </row>
    <row r="23" spans="2:11" x14ac:dyDescent="0.3">
      <c r="B23" s="96" t="s">
        <v>8322</v>
      </c>
      <c r="C23" s="98">
        <f>MEDIAN('Hospitalisation Details'!$G$3:$G$2340)</f>
        <v>9632.7250000000004</v>
      </c>
      <c r="D23" s="81"/>
      <c r="E23" s="81"/>
      <c r="F23" s="81"/>
      <c r="G23" s="81"/>
      <c r="H23" s="81"/>
      <c r="I23" s="81"/>
      <c r="J23" s="81"/>
      <c r="K23" s="81"/>
    </row>
    <row r="24" spans="2:11" x14ac:dyDescent="0.3">
      <c r="B24" s="96" t="s">
        <v>8323</v>
      </c>
      <c r="C24" s="97">
        <f>MODE('Hospitalisation Details'!$G$3:$G$2340)</f>
        <v>650</v>
      </c>
      <c r="D24" s="81"/>
      <c r="E24" s="81"/>
      <c r="F24" s="81"/>
      <c r="G24" s="81"/>
      <c r="H24" s="81"/>
      <c r="I24" s="81"/>
      <c r="J24" s="81"/>
      <c r="K24" s="81"/>
    </row>
    <row r="25" spans="2:11" x14ac:dyDescent="0.3">
      <c r="B25" s="96" t="s">
        <v>10447</v>
      </c>
      <c r="C25" s="98">
        <f>_xlfn.STDEV.S('Hospitalisation Details'!$G$3:$G$2340)</f>
        <v>11902.534604012219</v>
      </c>
      <c r="D25" s="81"/>
      <c r="E25" s="81"/>
      <c r="F25" s="81"/>
      <c r="G25" s="81"/>
      <c r="H25" s="81"/>
      <c r="I25" s="81"/>
      <c r="J25" s="81"/>
      <c r="K25" s="81"/>
    </row>
    <row r="26" spans="2:11" x14ac:dyDescent="0.3">
      <c r="B26" s="96" t="s">
        <v>10448</v>
      </c>
      <c r="C26" s="98">
        <f>_xlfn.STDEV.P('Hospitalisation Details'!$G$3:$G$2340)</f>
        <v>11899.988879546354</v>
      </c>
      <c r="E26" s="81"/>
      <c r="F26" s="81"/>
      <c r="G26" s="81"/>
      <c r="H26" s="81"/>
      <c r="I26" s="81"/>
      <c r="J26" s="81"/>
      <c r="K26" s="81"/>
    </row>
    <row r="27" spans="2:11" x14ac:dyDescent="0.3">
      <c r="B27" s="96" t="s">
        <v>10446</v>
      </c>
      <c r="C27" s="97">
        <f>MIN('Hospitalisation Details'!$G$3:$G$2340)</f>
        <v>563.84</v>
      </c>
    </row>
    <row r="28" spans="2:11" ht="15" thickBot="1" x14ac:dyDescent="0.35">
      <c r="B28" s="99" t="s">
        <v>10445</v>
      </c>
      <c r="C28" s="100">
        <f>MAX('Hospitalisation Details'!$G$3:$G$2340)</f>
        <v>63770.43</v>
      </c>
      <c r="F28" s="82"/>
      <c r="H28" s="82"/>
      <c r="I28" s="82"/>
    </row>
    <row r="29" spans="2:11" ht="16.2" thickBot="1" x14ac:dyDescent="0.35">
      <c r="B29" s="84"/>
      <c r="C29" s="85"/>
    </row>
    <row r="30" spans="2:11" ht="15.6" thickBot="1" x14ac:dyDescent="0.35">
      <c r="B30" s="158" t="s">
        <v>10434</v>
      </c>
      <c r="C30" s="159"/>
      <c r="E30" s="81"/>
    </row>
    <row r="31" spans="2:11" x14ac:dyDescent="0.3">
      <c r="B31" s="94" t="s">
        <v>8322</v>
      </c>
      <c r="C31" s="101">
        <f>MEDIAN('Hospitalisation Details'!$P$3:$P$2340)</f>
        <v>40</v>
      </c>
      <c r="D31" s="83"/>
      <c r="E31" s="81"/>
      <c r="F31" s="81"/>
      <c r="G31" s="83"/>
    </row>
    <row r="32" spans="2:11" ht="15" thickBot="1" x14ac:dyDescent="0.35">
      <c r="B32" s="99" t="s">
        <v>8323</v>
      </c>
      <c r="C32" s="102">
        <f>MODE('Hospitalisation Details'!$P$3:$P$2340)</f>
        <v>19</v>
      </c>
      <c r="D32" s="83"/>
      <c r="E32" s="81"/>
      <c r="F32" s="81"/>
      <c r="G32" s="83"/>
    </row>
    <row r="33" spans="2:7" ht="15.6" thickBot="1" x14ac:dyDescent="0.35">
      <c r="B33" s="103"/>
      <c r="C33" s="104"/>
      <c r="D33" s="83"/>
      <c r="E33" s="81"/>
      <c r="F33" s="81"/>
      <c r="G33" s="83"/>
    </row>
    <row r="34" spans="2:7" ht="15.6" thickBot="1" x14ac:dyDescent="0.35">
      <c r="B34" s="88" t="s">
        <v>10435</v>
      </c>
      <c r="C34" s="105">
        <f>AVERAGEIF('Hospitalisation Details'!P3:P2340,"&gt;50",'Hospitalisation Details'!G3:G2340)</f>
        <v>17710.133144171763</v>
      </c>
    </row>
    <row r="35" spans="2:7" ht="15.6" thickBot="1" x14ac:dyDescent="0.35">
      <c r="B35" s="88" t="s">
        <v>10436</v>
      </c>
      <c r="C35" s="106" t="s">
        <v>10443</v>
      </c>
      <c r="D35" s="106" t="s">
        <v>10444</v>
      </c>
    </row>
    <row r="36" spans="2:7" ht="15" x14ac:dyDescent="0.3">
      <c r="B36" s="107" t="s">
        <v>10449</v>
      </c>
      <c r="C36" s="108">
        <f>SUMIF('Hospitalisation Details'!$H$3:$H$2340,'Hospitalisation Details'!$H393,'Hospitalisation Details'!$G$3:$G$2340)</f>
        <v>9193579.540000001</v>
      </c>
      <c r="D36" s="108">
        <f>AVERAGEIF('Hospitalisation Details'!$H$3:$H$2340,'Hospitalisation Details'!$H393,'Hospitalisation Details'!$G$3:$G$2340)</f>
        <v>30142.88373770492</v>
      </c>
    </row>
    <row r="37" spans="2:7" ht="15" x14ac:dyDescent="0.3">
      <c r="B37" s="109" t="s">
        <v>10450</v>
      </c>
      <c r="C37" s="110">
        <f>SUMIF('Hospitalisation Details'!$H$3:$H$2340,'Hospitalisation Details'!$H3,'Hospitalisation Details'!$G$3:$G$2340)</f>
        <v>15896013.69999999</v>
      </c>
      <c r="D37" s="110">
        <f>AVERAGEIF('Hospitalisation Details'!$H$3:$H$2340,'Hospitalisation Details'!$H3,'Hospitalisation Details'!$G$3:$G$2340)</f>
        <v>11880.428774289978</v>
      </c>
    </row>
    <row r="38" spans="2:7" ht="15.6" thickBot="1" x14ac:dyDescent="0.35">
      <c r="B38" s="111" t="s">
        <v>10451</v>
      </c>
      <c r="C38" s="112">
        <f>SUMIF('Hospitalisation Details'!$H$3:$H$2340,'Hospitalisation Details'!$H6,'Hospitalisation Details'!$G$3:$G$2340)</f>
        <v>6558489.6399999931</v>
      </c>
      <c r="D38" s="112">
        <f>AVERAGEIF('Hospitalisation Details'!$H$3:$H$2340,'Hospitalisation Details'!$H6,'Hospitalisation Details'!$G$3:$G$2340)</f>
        <v>9450.2732564841408</v>
      </c>
    </row>
    <row r="39" spans="2:7" ht="16.2" thickBot="1" x14ac:dyDescent="0.35">
      <c r="B39" s="84"/>
      <c r="C39" s="85"/>
    </row>
    <row r="40" spans="2:7" ht="15.6" thickBot="1" x14ac:dyDescent="0.35">
      <c r="B40" s="113" t="s">
        <v>10437</v>
      </c>
      <c r="C40" s="114" t="s">
        <v>10444</v>
      </c>
    </row>
    <row r="41" spans="2:7" ht="15.6" thickBot="1" x14ac:dyDescent="0.35">
      <c r="B41" s="113" t="s">
        <v>10452</v>
      </c>
      <c r="C41" s="114">
        <f>AVERAGEIF('Hospitalisation Details'!$I$3:$I$2340,'Hospitalisation Details'!$I4,'Hospitalisation Details'!$G$3:$G$2340)</f>
        <v>13035.097012278306</v>
      </c>
    </row>
    <row r="42" spans="2:7" ht="21" thickBot="1" x14ac:dyDescent="0.4">
      <c r="B42" s="117" t="s">
        <v>10453</v>
      </c>
      <c r="C42" s="118">
        <f>AVERAGEIF('Hospitalisation Details'!$I$3:$I$2340,'Hospitalisation Details'!$I11,'Hospitalisation Details'!$G$3:$G$2340)</f>
        <v>13470.520210135972</v>
      </c>
    </row>
    <row r="43" spans="2:7" ht="15.6" thickBot="1" x14ac:dyDescent="0.35">
      <c r="B43" s="115" t="s">
        <v>10454</v>
      </c>
      <c r="C43" s="105">
        <f>AVERAGEIF('Hospitalisation Details'!$I$3:$I$2340,'Hospitalisation Details'!$I3,'Hospitalisation Details'!$G$3:$G$2340)</f>
        <v>14082.560427672945</v>
      </c>
    </row>
    <row r="44" spans="2:7" ht="15.6" thickBot="1" x14ac:dyDescent="0.35">
      <c r="B44" s="119"/>
      <c r="C44" s="120"/>
    </row>
    <row r="45" spans="2:7" ht="15.6" thickBot="1" x14ac:dyDescent="0.35">
      <c r="B45" s="115" t="s">
        <v>10438</v>
      </c>
      <c r="C45" s="105">
        <f>AVERAGEIF('Hospitalisation Details'!F3:F2340,"&gt;2",'Hospitalisation Details'!G3:G2340)</f>
        <v>14217.520498812351</v>
      </c>
    </row>
    <row r="46" spans="2:7" ht="15.6" thickBot="1" x14ac:dyDescent="0.35">
      <c r="B46" s="115" t="s">
        <v>10439</v>
      </c>
      <c r="C46" s="116">
        <f>ROUND(AVERAGEIF('Hospitalisation Details'!P3:P2340,"&lt;40",'Hospitalisation Details'!F3:F2340),0)</f>
        <v>1</v>
      </c>
    </row>
  </sheetData>
  <mergeCells count="3">
    <mergeCell ref="B19:C19"/>
    <mergeCell ref="B30:C30"/>
    <mergeCell ref="B2:C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J2341"/>
  <sheetViews>
    <sheetView topLeftCell="A293" workbookViewId="0">
      <selection activeCell="G18" sqref="G18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21" customWidth="1"/>
    <col min="4" max="4" width="10.44140625" customWidth="1"/>
    <col min="5" max="5" width="18.6640625" customWidth="1"/>
    <col min="6" max="6" width="9.33203125" customWidth="1"/>
    <col min="7" max="7" width="17.88671875" customWidth="1"/>
    <col min="8" max="8" width="14.109375" customWidth="1"/>
    <col min="9" max="9" width="18.44140625" customWidth="1"/>
    <col min="10" max="10" width="16.5546875" customWidth="1"/>
    <col min="11" max="11" width="16.88671875" customWidth="1"/>
    <col min="12" max="12" width="8.6640625" customWidth="1"/>
    <col min="13" max="13" width="14.6640625" customWidth="1"/>
    <col min="14" max="14" width="7.109375" customWidth="1"/>
    <col min="15" max="15" width="13.5546875" customWidth="1"/>
    <col min="16" max="16" width="14.5546875" customWidth="1"/>
    <col min="17" max="17" width="9.33203125" customWidth="1"/>
    <col min="18" max="18" width="9" customWidth="1"/>
    <col min="19" max="19" width="8.6640625" customWidth="1"/>
    <col min="20" max="20" width="13.44140625" customWidth="1"/>
    <col min="21" max="21" width="21" customWidth="1"/>
    <col min="22" max="22" width="12.109375" customWidth="1"/>
    <col min="23" max="23" width="17.44140625" customWidth="1"/>
    <col min="24" max="24" width="11.33203125" customWidth="1"/>
    <col min="25" max="25" width="17.88671875" customWidth="1"/>
    <col min="26" max="26" width="14.109375" customWidth="1"/>
    <col min="27" max="27" width="18.44140625" customWidth="1"/>
    <col min="28" max="29" width="16.5546875" customWidth="1"/>
    <col min="30" max="30" width="8.6640625" customWidth="1"/>
    <col min="31" max="31" width="14.6640625" customWidth="1"/>
    <col min="32" max="32" width="7.109375" customWidth="1"/>
    <col min="33" max="33" width="13.5546875" customWidth="1"/>
    <col min="34" max="34" width="14.5546875" customWidth="1"/>
    <col min="35" max="35" width="9.33203125" customWidth="1"/>
    <col min="36" max="36" width="9" customWidth="1"/>
  </cols>
  <sheetData>
    <row r="2" spans="2:36" ht="24.6" x14ac:dyDescent="0.3">
      <c r="T2" s="162" t="s">
        <v>8339</v>
      </c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</row>
    <row r="3" spans="2:36" ht="45" x14ac:dyDescent="0.3">
      <c r="B3" s="49" t="s">
        <v>0</v>
      </c>
      <c r="C3" s="34" t="s">
        <v>6</v>
      </c>
      <c r="D3" s="50" t="s">
        <v>8280</v>
      </c>
      <c r="E3" s="50" t="s">
        <v>8281</v>
      </c>
      <c r="F3" s="50" t="s">
        <v>8282</v>
      </c>
      <c r="G3" s="50" t="s">
        <v>8283</v>
      </c>
      <c r="H3" s="50" t="s">
        <v>8284</v>
      </c>
      <c r="I3" s="50" t="s">
        <v>8285</v>
      </c>
      <c r="J3" s="50" t="s">
        <v>8286</v>
      </c>
      <c r="K3" s="51" t="s">
        <v>8287</v>
      </c>
      <c r="L3" s="50" t="s">
        <v>8288</v>
      </c>
      <c r="M3" s="34" t="s">
        <v>8307</v>
      </c>
      <c r="N3" s="34" t="s">
        <v>8308</v>
      </c>
      <c r="O3" s="33" t="s">
        <v>8299</v>
      </c>
      <c r="P3" s="33" t="s">
        <v>8300</v>
      </c>
      <c r="Q3" s="33" t="s">
        <v>8301</v>
      </c>
      <c r="R3" s="52" t="s">
        <v>8302</v>
      </c>
      <c r="T3" s="49" t="s">
        <v>0</v>
      </c>
      <c r="U3" s="34" t="s">
        <v>6</v>
      </c>
      <c r="V3" s="50" t="s">
        <v>8280</v>
      </c>
      <c r="W3" s="50" t="s">
        <v>8281</v>
      </c>
      <c r="X3" s="50" t="s">
        <v>8282</v>
      </c>
      <c r="Y3" s="50" t="s">
        <v>8283</v>
      </c>
      <c r="Z3" s="50" t="s">
        <v>8284</v>
      </c>
      <c r="AA3" s="50" t="s">
        <v>8285</v>
      </c>
      <c r="AB3" s="50" t="s">
        <v>8286</v>
      </c>
      <c r="AC3" s="51" t="s">
        <v>8287</v>
      </c>
      <c r="AD3" s="50" t="s">
        <v>8288</v>
      </c>
      <c r="AE3" s="34" t="s">
        <v>8307</v>
      </c>
      <c r="AF3" s="34" t="s">
        <v>8308</v>
      </c>
      <c r="AG3" s="33" t="s">
        <v>8299</v>
      </c>
      <c r="AH3" s="33" t="s">
        <v>8300</v>
      </c>
      <c r="AI3" s="33" t="s">
        <v>8301</v>
      </c>
      <c r="AJ3" s="52" t="s">
        <v>8302</v>
      </c>
    </row>
    <row r="4" spans="2:36" x14ac:dyDescent="0.3">
      <c r="B4" s="37" t="s">
        <v>8</v>
      </c>
      <c r="C4" s="39" t="s">
        <v>11</v>
      </c>
      <c r="D4" s="39">
        <v>47.41</v>
      </c>
      <c r="E4" s="39" t="str">
        <f t="shared" ref="E4:E67" si="0">IF(D4&lt;18.5,"Underweight", IF(AND(D4&gt;=18.5,D4&lt;=24.9),"Healthy Weight", IF(AND(D4&gt;=25,D4&lt;=29.9),"Overweight", IF(D4&gt;=30,"Obesity"))))</f>
        <v>Obesity</v>
      </c>
      <c r="F4" s="39">
        <v>7.47</v>
      </c>
      <c r="G4" s="39" t="str">
        <f t="shared" ref="G4:G67" si="1">IF(F4&lt;5.7,"Normal",IF(AND(F4&gt;=5.7,F4&lt;=6.4),"Prediabetes",IF(F4&gt;=6.5,"Diabetes")))</f>
        <v>Diabetes</v>
      </c>
      <c r="H4" s="39" t="s">
        <v>8291</v>
      </c>
      <c r="I4" s="39" t="s">
        <v>8291</v>
      </c>
      <c r="J4" s="39" t="s">
        <v>8291</v>
      </c>
      <c r="K4" s="38" t="s">
        <v>8292</v>
      </c>
      <c r="L4" s="39" t="s">
        <v>8293</v>
      </c>
      <c r="M4" s="39" t="s">
        <v>8340</v>
      </c>
      <c r="N4" s="39">
        <v>31</v>
      </c>
      <c r="O4" s="53">
        <v>563.84</v>
      </c>
      <c r="P4" s="39" t="s">
        <v>8310</v>
      </c>
      <c r="Q4" s="39" t="s">
        <v>8311</v>
      </c>
      <c r="R4" s="54" t="s">
        <v>8312</v>
      </c>
      <c r="T4" s="37" t="s">
        <v>8</v>
      </c>
      <c r="U4" s="39" t="str">
        <f>VLOOKUP($T$4,$B$3:$R$2338,2,FALSE)</f>
        <v xml:space="preserve">  Kelly</v>
      </c>
      <c r="V4" s="39">
        <f t="shared" ref="V4:V67" si="2">VLOOKUP(T4,$B$3:$R$2338,3,FALSE)</f>
        <v>47.41</v>
      </c>
      <c r="W4" s="39" t="str">
        <f t="shared" ref="W4:W67" si="3">VLOOKUP(T4,$B$3:$R$2338,4,FALSE)</f>
        <v>Obesity</v>
      </c>
      <c r="X4" s="39">
        <f t="shared" ref="X4:X67" si="4">VLOOKUP(T4,$B$3:$R$2338,5,FALSE)</f>
        <v>7.47</v>
      </c>
      <c r="Y4" s="39" t="str">
        <f t="shared" ref="Y4:Y67" si="5">VLOOKUP(T4,$B$3:$R$2338,6,0)</f>
        <v>Diabetes</v>
      </c>
      <c r="Z4" s="39" t="str">
        <f t="shared" ref="Z4:Z67" si="6">VLOOKUP(T4,$B$3:$R$2338,7,0)</f>
        <v>No</v>
      </c>
      <c r="AA4" s="39" t="str">
        <f t="shared" ref="AA4:AA67" si="7">VLOOKUP(T4,$B$3:$R$2338,8,0)</f>
        <v>No</v>
      </c>
      <c r="AB4" s="39" t="str">
        <f t="shared" ref="AB4:AB67" si="8">VLOOKUP(T4,$B$3:$R$2338,9,0)</f>
        <v>No</v>
      </c>
      <c r="AC4" s="38" t="str">
        <f t="shared" ref="AC4:AC67" si="9">VLOOKUP(T4,$B$3:$R$2338,10,0)</f>
        <v>No major surgery</v>
      </c>
      <c r="AD4" s="39" t="str">
        <f t="shared" ref="AD4:AD67" si="10">VLOOKUP(T4,$B$3:$R$2338,11,0)</f>
        <v>Yes</v>
      </c>
      <c r="AE4" s="39" t="str">
        <f t="shared" ref="AE4:AE67" si="11">VLOOKUP(T4,$B$3:$R$2338,12,0)</f>
        <v>9-Jul-1992</v>
      </c>
      <c r="AF4" s="39">
        <f t="shared" ref="AF4:AF67" si="12">VLOOKUP(T4,$B$3:$R$2338,13,0)</f>
        <v>31</v>
      </c>
      <c r="AG4" s="55">
        <f t="shared" ref="AG4:AG67" si="13">VLOOKUP(T4,$B$3:$R$2338,14,0)</f>
        <v>563.84</v>
      </c>
      <c r="AH4" s="39" t="str">
        <f t="shared" ref="AH4:AH67" si="14">VLOOKUP(T4,$B$3:$R$2338,15,0)</f>
        <v>tier - 2</v>
      </c>
      <c r="AI4" s="39" t="str">
        <f t="shared" ref="AI4:AI67" si="15">VLOOKUP(T4,B3:R2338,16,0)</f>
        <v>tier - 3</v>
      </c>
      <c r="AJ4" s="54" t="str">
        <f t="shared" ref="AJ4:AJ67" si="16">VLOOKUP(T4,$B$3:$R$2338,17,0)</f>
        <v>R1013</v>
      </c>
    </row>
    <row r="5" spans="2:36" x14ac:dyDescent="0.3">
      <c r="B5" s="12" t="s">
        <v>13</v>
      </c>
      <c r="C5" s="13" t="s">
        <v>16</v>
      </c>
      <c r="D5" s="13">
        <v>30.36</v>
      </c>
      <c r="E5" s="13" t="str">
        <f t="shared" si="0"/>
        <v>Obesity</v>
      </c>
      <c r="F5" s="13">
        <v>5.77</v>
      </c>
      <c r="G5" s="13" t="str">
        <f t="shared" si="1"/>
        <v>Prediabetes</v>
      </c>
      <c r="H5" s="13" t="s">
        <v>8291</v>
      </c>
      <c r="I5" s="13" t="s">
        <v>8291</v>
      </c>
      <c r="J5" s="13" t="s">
        <v>8291</v>
      </c>
      <c r="K5" s="27" t="s">
        <v>8292</v>
      </c>
      <c r="L5" s="13" t="s">
        <v>8293</v>
      </c>
      <c r="M5" s="13" t="s">
        <v>8341</v>
      </c>
      <c r="N5" s="13">
        <v>31</v>
      </c>
      <c r="O5" s="56">
        <v>570.62</v>
      </c>
      <c r="P5" s="13" t="s">
        <v>8310</v>
      </c>
      <c r="Q5" s="13" t="s">
        <v>8314</v>
      </c>
      <c r="R5" s="57" t="s">
        <v>8312</v>
      </c>
      <c r="T5" s="12" t="s">
        <v>13</v>
      </c>
      <c r="U5" s="13" t="str">
        <f t="shared" ref="U5:U68" si="17">VLOOKUP(T5,$B$3:$R$2338,2,FALSE)</f>
        <v xml:space="preserve">  Matthew D</v>
      </c>
      <c r="V5" s="39">
        <f t="shared" si="2"/>
        <v>30.36</v>
      </c>
      <c r="W5" s="39" t="str">
        <f t="shared" si="3"/>
        <v>Obesity</v>
      </c>
      <c r="X5" s="39">
        <f t="shared" si="4"/>
        <v>5.77</v>
      </c>
      <c r="Y5" s="39" t="str">
        <f t="shared" si="5"/>
        <v>Prediabetes</v>
      </c>
      <c r="Z5" s="39" t="str">
        <f t="shared" si="6"/>
        <v>No</v>
      </c>
      <c r="AA5" s="39" t="str">
        <f t="shared" si="7"/>
        <v>No</v>
      </c>
      <c r="AB5" s="39" t="str">
        <f t="shared" si="8"/>
        <v>No</v>
      </c>
      <c r="AC5" s="38" t="str">
        <f t="shared" si="9"/>
        <v>No major surgery</v>
      </c>
      <c r="AD5" s="39" t="str">
        <f t="shared" si="10"/>
        <v>Yes</v>
      </c>
      <c r="AE5" s="13" t="str">
        <f t="shared" si="11"/>
        <v>30-Nov-1992</v>
      </c>
      <c r="AF5" s="39">
        <f t="shared" si="12"/>
        <v>31</v>
      </c>
      <c r="AG5" s="58">
        <f t="shared" si="13"/>
        <v>570.62</v>
      </c>
      <c r="AH5" s="39" t="str">
        <f t="shared" si="14"/>
        <v>tier - 2</v>
      </c>
      <c r="AI5" s="39" t="str">
        <f t="shared" si="15"/>
        <v>tier - 1</v>
      </c>
      <c r="AJ5" s="54" t="str">
        <f t="shared" si="16"/>
        <v>R1013</v>
      </c>
    </row>
    <row r="6" spans="2:36" x14ac:dyDescent="0.3">
      <c r="B6" s="12" t="s">
        <v>18</v>
      </c>
      <c r="C6" s="13" t="s">
        <v>20</v>
      </c>
      <c r="D6" s="13">
        <v>34.484999999999999</v>
      </c>
      <c r="E6" s="13" t="str">
        <f t="shared" si="0"/>
        <v>Obesity</v>
      </c>
      <c r="F6" s="13">
        <v>11.87</v>
      </c>
      <c r="G6" s="13" t="str">
        <f t="shared" si="1"/>
        <v>Diabetes</v>
      </c>
      <c r="H6" s="13" t="s">
        <v>8293</v>
      </c>
      <c r="I6" s="13" t="s">
        <v>8291</v>
      </c>
      <c r="J6" s="13" t="s">
        <v>8291</v>
      </c>
      <c r="K6" s="27">
        <v>2</v>
      </c>
      <c r="L6" s="13" t="s">
        <v>8293</v>
      </c>
      <c r="M6" s="13" t="s">
        <v>8342</v>
      </c>
      <c r="N6" s="13">
        <v>30</v>
      </c>
      <c r="O6" s="56">
        <v>600</v>
      </c>
      <c r="P6" s="13" t="s">
        <v>8310</v>
      </c>
      <c r="Q6" s="13" t="s">
        <v>8314</v>
      </c>
      <c r="R6" s="57" t="s">
        <v>8312</v>
      </c>
      <c r="T6" s="12" t="s">
        <v>18</v>
      </c>
      <c r="U6" s="13" t="str">
        <f t="shared" si="17"/>
        <v xml:space="preserve">  Phil</v>
      </c>
      <c r="V6" s="39">
        <f t="shared" si="2"/>
        <v>34.484999999999999</v>
      </c>
      <c r="W6" s="39" t="str">
        <f t="shared" si="3"/>
        <v>Obesity</v>
      </c>
      <c r="X6" s="39">
        <f t="shared" si="4"/>
        <v>11.87</v>
      </c>
      <c r="Y6" s="39" t="str">
        <f t="shared" si="5"/>
        <v>Diabetes</v>
      </c>
      <c r="Z6" s="39" t="str">
        <f t="shared" si="6"/>
        <v>Yes</v>
      </c>
      <c r="AA6" s="39" t="str">
        <f t="shared" si="7"/>
        <v>No</v>
      </c>
      <c r="AB6" s="39" t="str">
        <f t="shared" si="8"/>
        <v>No</v>
      </c>
      <c r="AC6" s="38">
        <f t="shared" si="9"/>
        <v>2</v>
      </c>
      <c r="AD6" s="39" t="str">
        <f t="shared" si="10"/>
        <v>Yes</v>
      </c>
      <c r="AE6" s="13" t="str">
        <f t="shared" si="11"/>
        <v>30-Jun-1993</v>
      </c>
      <c r="AF6" s="39">
        <f t="shared" si="12"/>
        <v>30</v>
      </c>
      <c r="AG6" s="58">
        <f t="shared" si="13"/>
        <v>600</v>
      </c>
      <c r="AH6" s="39" t="str">
        <f t="shared" si="14"/>
        <v>tier - 2</v>
      </c>
      <c r="AI6" s="39" t="str">
        <f t="shared" si="15"/>
        <v>tier - 1</v>
      </c>
      <c r="AJ6" s="54" t="str">
        <f t="shared" si="16"/>
        <v>R1013</v>
      </c>
    </row>
    <row r="7" spans="2:36" x14ac:dyDescent="0.3">
      <c r="B7" s="12" t="s">
        <v>22</v>
      </c>
      <c r="C7" s="13" t="s">
        <v>24</v>
      </c>
      <c r="D7" s="13">
        <v>38.094999999999999</v>
      </c>
      <c r="E7" s="13" t="str">
        <f t="shared" si="0"/>
        <v>Obesity</v>
      </c>
      <c r="F7" s="13">
        <v>6.05</v>
      </c>
      <c r="G7" s="13" t="str">
        <f t="shared" si="1"/>
        <v>Prediabetes</v>
      </c>
      <c r="H7" s="13" t="s">
        <v>8291</v>
      </c>
      <c r="I7" s="13" t="s">
        <v>8291</v>
      </c>
      <c r="J7" s="13" t="s">
        <v>8291</v>
      </c>
      <c r="K7" s="27" t="s">
        <v>8292</v>
      </c>
      <c r="L7" s="13" t="s">
        <v>8293</v>
      </c>
      <c r="M7" s="13" t="s">
        <v>8343</v>
      </c>
      <c r="N7" s="13">
        <v>31</v>
      </c>
      <c r="O7" s="56">
        <v>604.54</v>
      </c>
      <c r="P7" s="13" t="s">
        <v>8311</v>
      </c>
      <c r="Q7" s="13" t="s">
        <v>8311</v>
      </c>
      <c r="R7" s="57" t="s">
        <v>8312</v>
      </c>
      <c r="T7" s="12" t="s">
        <v>22</v>
      </c>
      <c r="U7" s="13" t="str">
        <f t="shared" si="17"/>
        <v xml:space="preserve">  Kelsey</v>
      </c>
      <c r="V7" s="39">
        <f t="shared" si="2"/>
        <v>38.094999999999999</v>
      </c>
      <c r="W7" s="39" t="str">
        <f t="shared" si="3"/>
        <v>Obesity</v>
      </c>
      <c r="X7" s="39">
        <f t="shared" si="4"/>
        <v>6.05</v>
      </c>
      <c r="Y7" s="39" t="str">
        <f t="shared" si="5"/>
        <v>Prediabetes</v>
      </c>
      <c r="Z7" s="39" t="str">
        <f t="shared" si="6"/>
        <v>No</v>
      </c>
      <c r="AA7" s="39" t="str">
        <f t="shared" si="7"/>
        <v>No</v>
      </c>
      <c r="AB7" s="39" t="str">
        <f t="shared" si="8"/>
        <v>No</v>
      </c>
      <c r="AC7" s="38" t="str">
        <f t="shared" si="9"/>
        <v>No major surgery</v>
      </c>
      <c r="AD7" s="39" t="str">
        <f t="shared" si="10"/>
        <v>Yes</v>
      </c>
      <c r="AE7" s="13" t="str">
        <f t="shared" si="11"/>
        <v>13-Sep-1992</v>
      </c>
      <c r="AF7" s="39">
        <f t="shared" si="12"/>
        <v>31</v>
      </c>
      <c r="AG7" s="58">
        <f t="shared" si="13"/>
        <v>604.54</v>
      </c>
      <c r="AH7" s="39" t="str">
        <f t="shared" si="14"/>
        <v>tier - 3</v>
      </c>
      <c r="AI7" s="39" t="str">
        <f t="shared" si="15"/>
        <v>tier - 3</v>
      </c>
      <c r="AJ7" s="54" t="str">
        <f t="shared" si="16"/>
        <v>R1013</v>
      </c>
    </row>
    <row r="8" spans="2:36" x14ac:dyDescent="0.3">
      <c r="B8" s="12" t="s">
        <v>26</v>
      </c>
      <c r="C8" s="13" t="s">
        <v>28</v>
      </c>
      <c r="D8" s="13">
        <v>35.53</v>
      </c>
      <c r="E8" s="13" t="str">
        <f t="shared" si="0"/>
        <v>Obesity</v>
      </c>
      <c r="F8" s="13">
        <v>5.45</v>
      </c>
      <c r="G8" s="13" t="str">
        <f t="shared" si="1"/>
        <v>Normal</v>
      </c>
      <c r="H8" s="13" t="s">
        <v>8291</v>
      </c>
      <c r="I8" s="13" t="s">
        <v>8291</v>
      </c>
      <c r="J8" s="13" t="s">
        <v>8291</v>
      </c>
      <c r="K8" s="27" t="s">
        <v>8292</v>
      </c>
      <c r="L8" s="13" t="s">
        <v>8293</v>
      </c>
      <c r="M8" s="13" t="s">
        <v>8344</v>
      </c>
      <c r="N8" s="13">
        <v>25</v>
      </c>
      <c r="O8" s="56">
        <v>637.26</v>
      </c>
      <c r="P8" s="13" t="s">
        <v>8311</v>
      </c>
      <c r="Q8" s="13" t="s">
        <v>8311</v>
      </c>
      <c r="R8" s="57" t="s">
        <v>8312</v>
      </c>
      <c r="T8" s="12" t="s">
        <v>26</v>
      </c>
      <c r="U8" s="13" t="str">
        <f t="shared" si="17"/>
        <v xml:space="preserve">  Kristyn</v>
      </c>
      <c r="V8" s="39">
        <f t="shared" si="2"/>
        <v>35.53</v>
      </c>
      <c r="W8" s="39" t="str">
        <f t="shared" si="3"/>
        <v>Obesity</v>
      </c>
      <c r="X8" s="39">
        <f t="shared" si="4"/>
        <v>5.45</v>
      </c>
      <c r="Y8" s="39" t="str">
        <f t="shared" si="5"/>
        <v>Normal</v>
      </c>
      <c r="Z8" s="39" t="str">
        <f t="shared" si="6"/>
        <v>No</v>
      </c>
      <c r="AA8" s="39" t="str">
        <f t="shared" si="7"/>
        <v>No</v>
      </c>
      <c r="AB8" s="39" t="str">
        <f t="shared" si="8"/>
        <v>No</v>
      </c>
      <c r="AC8" s="38" t="str">
        <f t="shared" si="9"/>
        <v>No major surgery</v>
      </c>
      <c r="AD8" s="39" t="str">
        <f t="shared" si="10"/>
        <v>Yes</v>
      </c>
      <c r="AE8" s="13" t="str">
        <f t="shared" si="11"/>
        <v>27-Jul-1998</v>
      </c>
      <c r="AF8" s="39">
        <f t="shared" si="12"/>
        <v>25</v>
      </c>
      <c r="AG8" s="58">
        <f t="shared" si="13"/>
        <v>637.26</v>
      </c>
      <c r="AH8" s="39" t="str">
        <f t="shared" si="14"/>
        <v>tier - 3</v>
      </c>
      <c r="AI8" s="39" t="str">
        <f t="shared" si="15"/>
        <v>tier - 3</v>
      </c>
      <c r="AJ8" s="54" t="str">
        <f t="shared" si="16"/>
        <v>R1013</v>
      </c>
    </row>
    <row r="9" spans="2:36" x14ac:dyDescent="0.3">
      <c r="B9" s="12" t="s">
        <v>30</v>
      </c>
      <c r="C9" s="13" t="s">
        <v>32</v>
      </c>
      <c r="D9" s="13">
        <v>32.799999999999997</v>
      </c>
      <c r="E9" s="13" t="str">
        <f t="shared" si="0"/>
        <v>Obesity</v>
      </c>
      <c r="F9" s="13">
        <v>6.59</v>
      </c>
      <c r="G9" s="13" t="str">
        <f t="shared" si="1"/>
        <v>Diabetes</v>
      </c>
      <c r="H9" s="13" t="s">
        <v>8291</v>
      </c>
      <c r="I9" s="13" t="s">
        <v>8291</v>
      </c>
      <c r="J9" s="13" t="s">
        <v>8291</v>
      </c>
      <c r="K9" s="27" t="s">
        <v>8292</v>
      </c>
      <c r="L9" s="13" t="s">
        <v>8293</v>
      </c>
      <c r="M9" s="13" t="s">
        <v>8345</v>
      </c>
      <c r="N9" s="13">
        <v>22</v>
      </c>
      <c r="O9" s="56">
        <v>646.14</v>
      </c>
      <c r="P9" s="13" t="s">
        <v>8311</v>
      </c>
      <c r="Q9" s="13" t="s">
        <v>8311</v>
      </c>
      <c r="R9" s="57" t="s">
        <v>8317</v>
      </c>
      <c r="T9" s="12" t="s">
        <v>30</v>
      </c>
      <c r="U9" s="13" t="str">
        <f t="shared" si="17"/>
        <v xml:space="preserve">  Russell B</v>
      </c>
      <c r="V9" s="39">
        <f t="shared" si="2"/>
        <v>32.799999999999997</v>
      </c>
      <c r="W9" s="39" t="str">
        <f t="shared" si="3"/>
        <v>Obesity</v>
      </c>
      <c r="X9" s="39">
        <f t="shared" si="4"/>
        <v>6.59</v>
      </c>
      <c r="Y9" s="39" t="str">
        <f t="shared" si="5"/>
        <v>Diabetes</v>
      </c>
      <c r="Z9" s="39" t="str">
        <f t="shared" si="6"/>
        <v>No</v>
      </c>
      <c r="AA9" s="39" t="str">
        <f t="shared" si="7"/>
        <v>No</v>
      </c>
      <c r="AB9" s="39" t="str">
        <f t="shared" si="8"/>
        <v>No</v>
      </c>
      <c r="AC9" s="38" t="str">
        <f t="shared" si="9"/>
        <v>No major surgery</v>
      </c>
      <c r="AD9" s="39" t="str">
        <f t="shared" si="10"/>
        <v>Yes</v>
      </c>
      <c r="AE9" s="13" t="str">
        <f t="shared" si="11"/>
        <v>20-Nov-2001</v>
      </c>
      <c r="AF9" s="39">
        <f t="shared" si="12"/>
        <v>22</v>
      </c>
      <c r="AG9" s="58">
        <f t="shared" si="13"/>
        <v>646.14</v>
      </c>
      <c r="AH9" s="39" t="str">
        <f t="shared" si="14"/>
        <v>tier - 3</v>
      </c>
      <c r="AI9" s="39" t="str">
        <f t="shared" si="15"/>
        <v>tier - 3</v>
      </c>
      <c r="AJ9" s="54" t="str">
        <f t="shared" si="16"/>
        <v>R1012</v>
      </c>
    </row>
    <row r="10" spans="2:36" x14ac:dyDescent="0.3">
      <c r="B10" s="12" t="s">
        <v>34</v>
      </c>
      <c r="C10" s="13" t="s">
        <v>36</v>
      </c>
      <c r="D10" s="13">
        <v>36.4</v>
      </c>
      <c r="E10" s="13" t="str">
        <f t="shared" si="0"/>
        <v>Obesity</v>
      </c>
      <c r="F10" s="13">
        <v>6.07</v>
      </c>
      <c r="G10" s="13" t="str">
        <f t="shared" si="1"/>
        <v>Prediabetes</v>
      </c>
      <c r="H10" s="13" t="s">
        <v>8291</v>
      </c>
      <c r="I10" s="13" t="s">
        <v>8291</v>
      </c>
      <c r="J10" s="13" t="s">
        <v>8291</v>
      </c>
      <c r="K10" s="27" t="s">
        <v>8292</v>
      </c>
      <c r="L10" s="13" t="s">
        <v>8293</v>
      </c>
      <c r="M10" s="13" t="s">
        <v>8346</v>
      </c>
      <c r="N10" s="13">
        <v>30</v>
      </c>
      <c r="O10" s="56">
        <v>650</v>
      </c>
      <c r="P10" s="13" t="s">
        <v>8311</v>
      </c>
      <c r="Q10" s="13" t="s">
        <v>8311</v>
      </c>
      <c r="R10" s="57" t="s">
        <v>8312</v>
      </c>
      <c r="T10" s="12" t="s">
        <v>34</v>
      </c>
      <c r="U10" s="13" t="str">
        <f t="shared" si="17"/>
        <v xml:space="preserve">  Scott</v>
      </c>
      <c r="V10" s="39">
        <f t="shared" si="2"/>
        <v>36.4</v>
      </c>
      <c r="W10" s="39" t="str">
        <f t="shared" si="3"/>
        <v>Obesity</v>
      </c>
      <c r="X10" s="39">
        <f t="shared" si="4"/>
        <v>6.07</v>
      </c>
      <c r="Y10" s="39" t="str">
        <f t="shared" si="5"/>
        <v>Prediabetes</v>
      </c>
      <c r="Z10" s="39" t="str">
        <f t="shared" si="6"/>
        <v>No</v>
      </c>
      <c r="AA10" s="39" t="str">
        <f t="shared" si="7"/>
        <v>No</v>
      </c>
      <c r="AB10" s="39" t="str">
        <f t="shared" si="8"/>
        <v>No</v>
      </c>
      <c r="AC10" s="38" t="str">
        <f t="shared" si="9"/>
        <v>No major surgery</v>
      </c>
      <c r="AD10" s="39" t="str">
        <f t="shared" si="10"/>
        <v>Yes</v>
      </c>
      <c r="AE10" s="13" t="str">
        <f t="shared" si="11"/>
        <v>1-Jun-1993</v>
      </c>
      <c r="AF10" s="39">
        <f t="shared" si="12"/>
        <v>30</v>
      </c>
      <c r="AG10" s="58">
        <f t="shared" si="13"/>
        <v>650</v>
      </c>
      <c r="AH10" s="39" t="str">
        <f t="shared" si="14"/>
        <v>tier - 3</v>
      </c>
      <c r="AI10" s="39" t="str">
        <f t="shared" si="15"/>
        <v>tier - 3</v>
      </c>
      <c r="AJ10" s="54" t="str">
        <f t="shared" si="16"/>
        <v>R1013</v>
      </c>
    </row>
    <row r="11" spans="2:36" x14ac:dyDescent="0.3">
      <c r="B11" s="12" t="s">
        <v>38</v>
      </c>
      <c r="C11" s="13" t="s">
        <v>40</v>
      </c>
      <c r="D11" s="13">
        <v>36.96</v>
      </c>
      <c r="E11" s="13" t="str">
        <f t="shared" si="0"/>
        <v>Obesity</v>
      </c>
      <c r="F11" s="13">
        <v>7.93</v>
      </c>
      <c r="G11" s="13" t="str">
        <f t="shared" si="1"/>
        <v>Diabetes</v>
      </c>
      <c r="H11" s="13" t="s">
        <v>8291</v>
      </c>
      <c r="I11" s="13" t="s">
        <v>8291</v>
      </c>
      <c r="J11" s="13" t="s">
        <v>8291</v>
      </c>
      <c r="K11" s="27">
        <v>3</v>
      </c>
      <c r="L11" s="13" t="s">
        <v>8293</v>
      </c>
      <c r="M11" s="13" t="s">
        <v>8347</v>
      </c>
      <c r="N11" s="13">
        <v>28</v>
      </c>
      <c r="O11" s="56">
        <v>650</v>
      </c>
      <c r="P11" s="13" t="s">
        <v>8311</v>
      </c>
      <c r="Q11" s="13" t="s">
        <v>8311</v>
      </c>
      <c r="R11" s="57" t="s">
        <v>8312</v>
      </c>
      <c r="T11" s="12" t="s">
        <v>38</v>
      </c>
      <c r="U11" s="13" t="str">
        <f t="shared" si="17"/>
        <v xml:space="preserve">  Stephen</v>
      </c>
      <c r="V11" s="39">
        <f t="shared" si="2"/>
        <v>36.96</v>
      </c>
      <c r="W11" s="39" t="str">
        <f t="shared" si="3"/>
        <v>Obesity</v>
      </c>
      <c r="X11" s="39">
        <f t="shared" si="4"/>
        <v>7.93</v>
      </c>
      <c r="Y11" s="39" t="str">
        <f t="shared" si="5"/>
        <v>Diabetes</v>
      </c>
      <c r="Z11" s="39" t="str">
        <f t="shared" si="6"/>
        <v>No</v>
      </c>
      <c r="AA11" s="39" t="str">
        <f t="shared" si="7"/>
        <v>No</v>
      </c>
      <c r="AB11" s="39" t="str">
        <f t="shared" si="8"/>
        <v>No</v>
      </c>
      <c r="AC11" s="38">
        <f t="shared" si="9"/>
        <v>3</v>
      </c>
      <c r="AD11" s="39" t="str">
        <f t="shared" si="10"/>
        <v>Yes</v>
      </c>
      <c r="AE11" s="13" t="str">
        <f t="shared" si="11"/>
        <v>4-Jul-1995</v>
      </c>
      <c r="AF11" s="39">
        <f t="shared" si="12"/>
        <v>28</v>
      </c>
      <c r="AG11" s="58">
        <f t="shared" si="13"/>
        <v>650</v>
      </c>
      <c r="AH11" s="39" t="str">
        <f t="shared" si="14"/>
        <v>tier - 3</v>
      </c>
      <c r="AI11" s="39" t="str">
        <f t="shared" si="15"/>
        <v>tier - 3</v>
      </c>
      <c r="AJ11" s="54" t="str">
        <f t="shared" si="16"/>
        <v>R1013</v>
      </c>
    </row>
    <row r="12" spans="2:36" x14ac:dyDescent="0.3">
      <c r="B12" s="12" t="s">
        <v>42</v>
      </c>
      <c r="C12" s="13" t="s">
        <v>44</v>
      </c>
      <c r="D12" s="13">
        <v>41.14</v>
      </c>
      <c r="E12" s="13" t="str">
        <f t="shared" si="0"/>
        <v>Obesity</v>
      </c>
      <c r="F12" s="13">
        <v>9.58</v>
      </c>
      <c r="G12" s="13" t="str">
        <f t="shared" si="1"/>
        <v>Diabetes</v>
      </c>
      <c r="H12" s="13" t="s">
        <v>8293</v>
      </c>
      <c r="I12" s="13" t="s">
        <v>8291</v>
      </c>
      <c r="J12" s="13" t="s">
        <v>8293</v>
      </c>
      <c r="K12" s="27">
        <v>1</v>
      </c>
      <c r="L12" s="13" t="s">
        <v>8293</v>
      </c>
      <c r="M12" s="13" t="s">
        <v>8348</v>
      </c>
      <c r="N12" s="13">
        <v>21</v>
      </c>
      <c r="O12" s="56">
        <v>668</v>
      </c>
      <c r="P12" s="13" t="s">
        <v>8311</v>
      </c>
      <c r="Q12" s="13" t="s">
        <v>8310</v>
      </c>
      <c r="R12" s="57" t="s">
        <v>8317</v>
      </c>
      <c r="T12" s="12" t="s">
        <v>42</v>
      </c>
      <c r="U12" s="13" t="str">
        <f t="shared" si="17"/>
        <v xml:space="preserve">  Patrick R</v>
      </c>
      <c r="V12" s="39">
        <f t="shared" si="2"/>
        <v>41.14</v>
      </c>
      <c r="W12" s="39" t="str">
        <f t="shared" si="3"/>
        <v>Obesity</v>
      </c>
      <c r="X12" s="39">
        <f t="shared" si="4"/>
        <v>9.58</v>
      </c>
      <c r="Y12" s="39" t="str">
        <f t="shared" si="5"/>
        <v>Diabetes</v>
      </c>
      <c r="Z12" s="39" t="str">
        <f t="shared" si="6"/>
        <v>Yes</v>
      </c>
      <c r="AA12" s="39" t="str">
        <f t="shared" si="7"/>
        <v>No</v>
      </c>
      <c r="AB12" s="39" t="str">
        <f t="shared" si="8"/>
        <v>Yes</v>
      </c>
      <c r="AC12" s="38">
        <f t="shared" si="9"/>
        <v>1</v>
      </c>
      <c r="AD12" s="39" t="str">
        <f t="shared" si="10"/>
        <v>Yes</v>
      </c>
      <c r="AE12" s="13" t="str">
        <f t="shared" si="11"/>
        <v>29-Nov-2002</v>
      </c>
      <c r="AF12" s="39">
        <f t="shared" si="12"/>
        <v>21</v>
      </c>
      <c r="AG12" s="58">
        <f t="shared" si="13"/>
        <v>668</v>
      </c>
      <c r="AH12" s="39" t="str">
        <f t="shared" si="14"/>
        <v>tier - 3</v>
      </c>
      <c r="AI12" s="39" t="str">
        <f t="shared" si="15"/>
        <v>tier - 2</v>
      </c>
      <c r="AJ12" s="54" t="str">
        <f t="shared" si="16"/>
        <v>R1012</v>
      </c>
    </row>
    <row r="13" spans="2:36" x14ac:dyDescent="0.3">
      <c r="B13" s="12" t="s">
        <v>46</v>
      </c>
      <c r="C13" s="13" t="s">
        <v>48</v>
      </c>
      <c r="D13" s="13">
        <v>38.06</v>
      </c>
      <c r="E13" s="13" t="str">
        <f t="shared" si="0"/>
        <v>Obesity</v>
      </c>
      <c r="F13" s="13">
        <v>10.79</v>
      </c>
      <c r="G13" s="13" t="str">
        <f t="shared" si="1"/>
        <v>Diabetes</v>
      </c>
      <c r="H13" s="13" t="s">
        <v>8291</v>
      </c>
      <c r="I13" s="13" t="s">
        <v>8291</v>
      </c>
      <c r="J13" s="13" t="s">
        <v>8291</v>
      </c>
      <c r="K13" s="27" t="s">
        <v>8292</v>
      </c>
      <c r="L13" s="13" t="s">
        <v>8293</v>
      </c>
      <c r="M13" s="13" t="s">
        <v>8349</v>
      </c>
      <c r="N13" s="13">
        <v>26</v>
      </c>
      <c r="O13" s="56">
        <v>670</v>
      </c>
      <c r="P13" s="13" t="s">
        <v>8311</v>
      </c>
      <c r="Q13" s="13" t="s">
        <v>8311</v>
      </c>
      <c r="R13" s="57" t="s">
        <v>8312</v>
      </c>
      <c r="T13" s="12" t="s">
        <v>46</v>
      </c>
      <c r="U13" s="13" t="str">
        <f t="shared" si="17"/>
        <v xml:space="preserve">  Brooke N</v>
      </c>
      <c r="V13" s="39">
        <f t="shared" si="2"/>
        <v>38.06</v>
      </c>
      <c r="W13" s="39" t="str">
        <f t="shared" si="3"/>
        <v>Obesity</v>
      </c>
      <c r="X13" s="39">
        <f t="shared" si="4"/>
        <v>10.79</v>
      </c>
      <c r="Y13" s="39" t="str">
        <f t="shared" si="5"/>
        <v>Diabetes</v>
      </c>
      <c r="Z13" s="39" t="str">
        <f t="shared" si="6"/>
        <v>No</v>
      </c>
      <c r="AA13" s="39" t="str">
        <f t="shared" si="7"/>
        <v>No</v>
      </c>
      <c r="AB13" s="39" t="str">
        <f t="shared" si="8"/>
        <v>No</v>
      </c>
      <c r="AC13" s="38" t="str">
        <f t="shared" si="9"/>
        <v>No major surgery</v>
      </c>
      <c r="AD13" s="39" t="str">
        <f t="shared" si="10"/>
        <v>Yes</v>
      </c>
      <c r="AE13" s="13" t="str">
        <f t="shared" si="11"/>
        <v>9-Nov-1997</v>
      </c>
      <c r="AF13" s="39">
        <f t="shared" si="12"/>
        <v>26</v>
      </c>
      <c r="AG13" s="58">
        <f t="shared" si="13"/>
        <v>670</v>
      </c>
      <c r="AH13" s="39" t="str">
        <f t="shared" si="14"/>
        <v>tier - 3</v>
      </c>
      <c r="AI13" s="39" t="str">
        <f t="shared" si="15"/>
        <v>tier - 3</v>
      </c>
      <c r="AJ13" s="54" t="str">
        <f t="shared" si="16"/>
        <v>R1013</v>
      </c>
    </row>
    <row r="14" spans="2:36" x14ac:dyDescent="0.3">
      <c r="B14" s="12" t="s">
        <v>50</v>
      </c>
      <c r="C14" s="13" t="s">
        <v>52</v>
      </c>
      <c r="D14" s="13">
        <v>37.700000000000003</v>
      </c>
      <c r="E14" s="13" t="str">
        <f t="shared" si="0"/>
        <v>Obesity</v>
      </c>
      <c r="F14" s="13">
        <v>5.96</v>
      </c>
      <c r="G14" s="13" t="str">
        <f t="shared" si="1"/>
        <v>Prediabetes</v>
      </c>
      <c r="H14" s="13" t="s">
        <v>8293</v>
      </c>
      <c r="I14" s="13" t="s">
        <v>8291</v>
      </c>
      <c r="J14" s="13" t="s">
        <v>8291</v>
      </c>
      <c r="K14" s="27">
        <v>2</v>
      </c>
      <c r="L14" s="13" t="s">
        <v>8293</v>
      </c>
      <c r="M14" s="13" t="s">
        <v>8350</v>
      </c>
      <c r="N14" s="13">
        <v>22</v>
      </c>
      <c r="O14" s="56">
        <v>687.54</v>
      </c>
      <c r="P14" s="13" t="s">
        <v>8311</v>
      </c>
      <c r="Q14" s="13" t="s">
        <v>8310</v>
      </c>
      <c r="R14" s="57" t="s">
        <v>8312</v>
      </c>
      <c r="T14" s="12" t="s">
        <v>50</v>
      </c>
      <c r="U14" s="13" t="str">
        <f t="shared" si="17"/>
        <v xml:space="preserve">  Paola Andrea</v>
      </c>
      <c r="V14" s="39">
        <f t="shared" si="2"/>
        <v>37.700000000000003</v>
      </c>
      <c r="W14" s="39" t="str">
        <f t="shared" si="3"/>
        <v>Obesity</v>
      </c>
      <c r="X14" s="39">
        <f t="shared" si="4"/>
        <v>5.96</v>
      </c>
      <c r="Y14" s="39" t="str">
        <f t="shared" si="5"/>
        <v>Prediabetes</v>
      </c>
      <c r="Z14" s="39" t="str">
        <f t="shared" si="6"/>
        <v>Yes</v>
      </c>
      <c r="AA14" s="39" t="str">
        <f t="shared" si="7"/>
        <v>No</v>
      </c>
      <c r="AB14" s="39" t="str">
        <f t="shared" si="8"/>
        <v>No</v>
      </c>
      <c r="AC14" s="38">
        <f t="shared" si="9"/>
        <v>2</v>
      </c>
      <c r="AD14" s="39" t="str">
        <f t="shared" si="10"/>
        <v>Yes</v>
      </c>
      <c r="AE14" s="13" t="str">
        <f t="shared" si="11"/>
        <v>12-Sep-2001</v>
      </c>
      <c r="AF14" s="39">
        <f t="shared" si="12"/>
        <v>22</v>
      </c>
      <c r="AG14" s="58">
        <f t="shared" si="13"/>
        <v>687.54</v>
      </c>
      <c r="AH14" s="39" t="str">
        <f t="shared" si="14"/>
        <v>tier - 3</v>
      </c>
      <c r="AI14" s="39" t="str">
        <f t="shared" si="15"/>
        <v>tier - 2</v>
      </c>
      <c r="AJ14" s="54" t="str">
        <f t="shared" si="16"/>
        <v>R1013</v>
      </c>
    </row>
    <row r="15" spans="2:36" x14ac:dyDescent="0.3">
      <c r="B15" s="12" t="s">
        <v>54</v>
      </c>
      <c r="C15" s="13" t="s">
        <v>56</v>
      </c>
      <c r="D15" s="13">
        <v>42.13</v>
      </c>
      <c r="E15" s="13" t="str">
        <f t="shared" si="0"/>
        <v>Obesity</v>
      </c>
      <c r="F15" s="13">
        <v>11.9</v>
      </c>
      <c r="G15" s="13" t="str">
        <f t="shared" si="1"/>
        <v>Diabetes</v>
      </c>
      <c r="H15" s="13" t="s">
        <v>8291</v>
      </c>
      <c r="I15" s="13" t="s">
        <v>8291</v>
      </c>
      <c r="J15" s="13" t="s">
        <v>8291</v>
      </c>
      <c r="K15" s="27" t="s">
        <v>8292</v>
      </c>
      <c r="L15" s="13" t="s">
        <v>8293</v>
      </c>
      <c r="M15" s="13" t="s">
        <v>8351</v>
      </c>
      <c r="N15" s="13">
        <v>24</v>
      </c>
      <c r="O15" s="56">
        <v>700</v>
      </c>
      <c r="P15" s="13" t="s">
        <v>8294</v>
      </c>
      <c r="Q15" s="13" t="s">
        <v>8311</v>
      </c>
      <c r="R15" s="57" t="s">
        <v>8312</v>
      </c>
      <c r="T15" s="12" t="s">
        <v>54</v>
      </c>
      <c r="U15" s="13" t="str">
        <f t="shared" si="17"/>
        <v xml:space="preserve">  David</v>
      </c>
      <c r="V15" s="39">
        <f t="shared" si="2"/>
        <v>42.13</v>
      </c>
      <c r="W15" s="39" t="str">
        <f t="shared" si="3"/>
        <v>Obesity</v>
      </c>
      <c r="X15" s="39">
        <f t="shared" si="4"/>
        <v>11.9</v>
      </c>
      <c r="Y15" s="39" t="str">
        <f t="shared" si="5"/>
        <v>Diabetes</v>
      </c>
      <c r="Z15" s="39" t="str">
        <f t="shared" si="6"/>
        <v>No</v>
      </c>
      <c r="AA15" s="39" t="str">
        <f t="shared" si="7"/>
        <v>No</v>
      </c>
      <c r="AB15" s="39" t="str">
        <f t="shared" si="8"/>
        <v>No</v>
      </c>
      <c r="AC15" s="38" t="str">
        <f t="shared" si="9"/>
        <v>No major surgery</v>
      </c>
      <c r="AD15" s="39" t="str">
        <f t="shared" si="10"/>
        <v>Yes</v>
      </c>
      <c r="AE15" s="13" t="str">
        <f t="shared" si="11"/>
        <v>26-Dec-1999</v>
      </c>
      <c r="AF15" s="39">
        <f t="shared" si="12"/>
        <v>24</v>
      </c>
      <c r="AG15" s="58">
        <f t="shared" si="13"/>
        <v>700</v>
      </c>
      <c r="AH15" s="39" t="str">
        <f t="shared" si="14"/>
        <v>?</v>
      </c>
      <c r="AI15" s="39" t="str">
        <f t="shared" si="15"/>
        <v>tier - 3</v>
      </c>
      <c r="AJ15" s="54" t="str">
        <f t="shared" si="16"/>
        <v>R1013</v>
      </c>
    </row>
    <row r="16" spans="2:36" x14ac:dyDescent="0.3">
      <c r="B16" s="12" t="s">
        <v>58</v>
      </c>
      <c r="C16" s="13" t="s">
        <v>60</v>
      </c>
      <c r="D16" s="13">
        <v>40.92</v>
      </c>
      <c r="E16" s="13" t="str">
        <f t="shared" si="0"/>
        <v>Obesity</v>
      </c>
      <c r="F16" s="13">
        <v>8.41</v>
      </c>
      <c r="G16" s="13" t="str">
        <f t="shared" si="1"/>
        <v>Diabetes</v>
      </c>
      <c r="H16" s="13" t="s">
        <v>8291</v>
      </c>
      <c r="I16" s="13" t="s">
        <v>8291</v>
      </c>
      <c r="J16" s="13" t="s">
        <v>8291</v>
      </c>
      <c r="K16" s="27" t="s">
        <v>8292</v>
      </c>
      <c r="L16" s="13" t="s">
        <v>8293</v>
      </c>
      <c r="M16" s="13" t="s">
        <v>8352</v>
      </c>
      <c r="N16" s="13">
        <v>24</v>
      </c>
      <c r="O16" s="56">
        <v>722.99</v>
      </c>
      <c r="P16" s="13" t="s">
        <v>8311</v>
      </c>
      <c r="Q16" s="13" t="s">
        <v>8314</v>
      </c>
      <c r="R16" s="57" t="s">
        <v>8312</v>
      </c>
      <c r="T16" s="12" t="s">
        <v>58</v>
      </c>
      <c r="U16" s="13" t="str">
        <f t="shared" si="17"/>
        <v xml:space="preserve">  Wade</v>
      </c>
      <c r="V16" s="39">
        <f t="shared" si="2"/>
        <v>40.92</v>
      </c>
      <c r="W16" s="39" t="str">
        <f t="shared" si="3"/>
        <v>Obesity</v>
      </c>
      <c r="X16" s="39">
        <f t="shared" si="4"/>
        <v>8.41</v>
      </c>
      <c r="Y16" s="39" t="str">
        <f t="shared" si="5"/>
        <v>Diabetes</v>
      </c>
      <c r="Z16" s="39" t="str">
        <f t="shared" si="6"/>
        <v>No</v>
      </c>
      <c r="AA16" s="39" t="str">
        <f t="shared" si="7"/>
        <v>No</v>
      </c>
      <c r="AB16" s="39" t="str">
        <f t="shared" si="8"/>
        <v>No</v>
      </c>
      <c r="AC16" s="38" t="str">
        <f t="shared" si="9"/>
        <v>No major surgery</v>
      </c>
      <c r="AD16" s="39" t="str">
        <f t="shared" si="10"/>
        <v>Yes</v>
      </c>
      <c r="AE16" s="13" t="str">
        <f t="shared" si="11"/>
        <v>14-Dec-1999</v>
      </c>
      <c r="AF16" s="39">
        <f t="shared" si="12"/>
        <v>24</v>
      </c>
      <c r="AG16" s="58">
        <f t="shared" si="13"/>
        <v>722.99</v>
      </c>
      <c r="AH16" s="39" t="str">
        <f t="shared" si="14"/>
        <v>tier - 3</v>
      </c>
      <c r="AI16" s="39" t="str">
        <f t="shared" si="15"/>
        <v>tier - 1</v>
      </c>
      <c r="AJ16" s="54" t="str">
        <f t="shared" si="16"/>
        <v>R1013</v>
      </c>
    </row>
    <row r="17" spans="2:36" x14ac:dyDescent="0.3">
      <c r="B17" s="12" t="s">
        <v>62</v>
      </c>
      <c r="C17" s="13" t="s">
        <v>64</v>
      </c>
      <c r="D17" s="13">
        <v>40.564999999999998</v>
      </c>
      <c r="E17" s="13" t="str">
        <f t="shared" si="0"/>
        <v>Obesity</v>
      </c>
      <c r="F17" s="13">
        <v>7.02</v>
      </c>
      <c r="G17" s="13" t="str">
        <f t="shared" si="1"/>
        <v>Diabetes</v>
      </c>
      <c r="H17" s="13" t="s">
        <v>8291</v>
      </c>
      <c r="I17" s="13" t="s">
        <v>8291</v>
      </c>
      <c r="J17" s="13" t="s">
        <v>8291</v>
      </c>
      <c r="K17" s="27" t="s">
        <v>8292</v>
      </c>
      <c r="L17" s="13" t="s">
        <v>8293</v>
      </c>
      <c r="M17" s="13" t="s">
        <v>8353</v>
      </c>
      <c r="N17" s="13">
        <v>21</v>
      </c>
      <c r="O17" s="56">
        <v>750</v>
      </c>
      <c r="P17" s="13" t="s">
        <v>8311</v>
      </c>
      <c r="Q17" s="13" t="s">
        <v>8314</v>
      </c>
      <c r="R17" s="57" t="s">
        <v>8317</v>
      </c>
      <c r="T17" s="12" t="s">
        <v>62</v>
      </c>
      <c r="U17" s="13" t="str">
        <f t="shared" si="17"/>
        <v xml:space="preserve">  Franklin</v>
      </c>
      <c r="V17" s="39">
        <f t="shared" si="2"/>
        <v>40.564999999999998</v>
      </c>
      <c r="W17" s="39" t="str">
        <f t="shared" si="3"/>
        <v>Obesity</v>
      </c>
      <c r="X17" s="39">
        <f t="shared" si="4"/>
        <v>7.02</v>
      </c>
      <c r="Y17" s="39" t="str">
        <f t="shared" si="5"/>
        <v>Diabetes</v>
      </c>
      <c r="Z17" s="39" t="str">
        <f t="shared" si="6"/>
        <v>No</v>
      </c>
      <c r="AA17" s="39" t="str">
        <f t="shared" si="7"/>
        <v>No</v>
      </c>
      <c r="AB17" s="39" t="str">
        <f t="shared" si="8"/>
        <v>No</v>
      </c>
      <c r="AC17" s="38" t="str">
        <f t="shared" si="9"/>
        <v>No major surgery</v>
      </c>
      <c r="AD17" s="39" t="str">
        <f t="shared" si="10"/>
        <v>Yes</v>
      </c>
      <c r="AE17" s="13" t="str">
        <f t="shared" si="11"/>
        <v>19-Sep-2002</v>
      </c>
      <c r="AF17" s="39">
        <f t="shared" si="12"/>
        <v>21</v>
      </c>
      <c r="AG17" s="58">
        <f t="shared" si="13"/>
        <v>750</v>
      </c>
      <c r="AH17" s="39" t="str">
        <f t="shared" si="14"/>
        <v>tier - 3</v>
      </c>
      <c r="AI17" s="39" t="str">
        <f t="shared" si="15"/>
        <v>tier - 1</v>
      </c>
      <c r="AJ17" s="54" t="str">
        <f t="shared" si="16"/>
        <v>R1012</v>
      </c>
    </row>
    <row r="18" spans="2:36" x14ac:dyDescent="0.3">
      <c r="B18" s="12" t="s">
        <v>66</v>
      </c>
      <c r="C18" s="13" t="s">
        <v>68</v>
      </c>
      <c r="D18" s="13">
        <v>36.384999999999998</v>
      </c>
      <c r="E18" s="13" t="str">
        <f t="shared" si="0"/>
        <v>Obesity</v>
      </c>
      <c r="F18" s="13">
        <v>7.59</v>
      </c>
      <c r="G18" s="13" t="str">
        <f t="shared" si="1"/>
        <v>Diabetes</v>
      </c>
      <c r="H18" s="13" t="s">
        <v>8293</v>
      </c>
      <c r="I18" s="13" t="s">
        <v>8291</v>
      </c>
      <c r="J18" s="13" t="s">
        <v>8291</v>
      </c>
      <c r="K18" s="27">
        <v>2</v>
      </c>
      <c r="L18" s="13" t="s">
        <v>8293</v>
      </c>
      <c r="M18" s="13" t="s">
        <v>8354</v>
      </c>
      <c r="N18" s="13">
        <v>30</v>
      </c>
      <c r="O18" s="56">
        <v>760</v>
      </c>
      <c r="P18" s="13" t="s">
        <v>8311</v>
      </c>
      <c r="Q18" s="13" t="s">
        <v>8314</v>
      </c>
      <c r="R18" s="57" t="s">
        <v>8312</v>
      </c>
      <c r="T18" s="12" t="s">
        <v>66</v>
      </c>
      <c r="U18" s="13" t="str">
        <f t="shared" si="17"/>
        <v xml:space="preserve">  Leilani M</v>
      </c>
      <c r="V18" s="39">
        <f t="shared" si="2"/>
        <v>36.384999999999998</v>
      </c>
      <c r="W18" s="39" t="str">
        <f t="shared" si="3"/>
        <v>Obesity</v>
      </c>
      <c r="X18" s="39">
        <f t="shared" si="4"/>
        <v>7.59</v>
      </c>
      <c r="Y18" s="39" t="str">
        <f t="shared" si="5"/>
        <v>Diabetes</v>
      </c>
      <c r="Z18" s="39" t="str">
        <f t="shared" si="6"/>
        <v>Yes</v>
      </c>
      <c r="AA18" s="39" t="str">
        <f t="shared" si="7"/>
        <v>No</v>
      </c>
      <c r="AB18" s="39" t="str">
        <f t="shared" si="8"/>
        <v>No</v>
      </c>
      <c r="AC18" s="38">
        <f t="shared" si="9"/>
        <v>2</v>
      </c>
      <c r="AD18" s="39" t="str">
        <f t="shared" si="10"/>
        <v>Yes</v>
      </c>
      <c r="AE18" s="13" t="str">
        <f t="shared" si="11"/>
        <v>9-Aug-1993</v>
      </c>
      <c r="AF18" s="39">
        <f t="shared" si="12"/>
        <v>30</v>
      </c>
      <c r="AG18" s="58">
        <f t="shared" si="13"/>
        <v>760</v>
      </c>
      <c r="AH18" s="39" t="str">
        <f t="shared" si="14"/>
        <v>tier - 3</v>
      </c>
      <c r="AI18" s="39" t="str">
        <f t="shared" si="15"/>
        <v>tier - 1</v>
      </c>
      <c r="AJ18" s="54" t="str">
        <f t="shared" si="16"/>
        <v>R1013</v>
      </c>
    </row>
    <row r="19" spans="2:36" x14ac:dyDescent="0.3">
      <c r="B19" s="12" t="s">
        <v>70</v>
      </c>
      <c r="C19" s="13" t="s">
        <v>72</v>
      </c>
      <c r="D19" s="13">
        <v>39.9</v>
      </c>
      <c r="E19" s="13" t="str">
        <f t="shared" si="0"/>
        <v>Obesity</v>
      </c>
      <c r="F19" s="13">
        <v>11.32</v>
      </c>
      <c r="G19" s="13" t="str">
        <f t="shared" si="1"/>
        <v>Diabetes</v>
      </c>
      <c r="H19" s="13" t="s">
        <v>8291</v>
      </c>
      <c r="I19" s="13" t="s">
        <v>8291</v>
      </c>
      <c r="J19" s="13" t="s">
        <v>8291</v>
      </c>
      <c r="K19" s="27" t="s">
        <v>8292</v>
      </c>
      <c r="L19" s="13" t="s">
        <v>8293</v>
      </c>
      <c r="M19" s="13" t="s">
        <v>8355</v>
      </c>
      <c r="N19" s="13">
        <v>27</v>
      </c>
      <c r="O19" s="56">
        <v>760</v>
      </c>
      <c r="P19" s="13" t="s">
        <v>8311</v>
      </c>
      <c r="Q19" s="13" t="s">
        <v>8311</v>
      </c>
      <c r="R19" s="57" t="s">
        <v>8312</v>
      </c>
      <c r="T19" s="12" t="s">
        <v>70</v>
      </c>
      <c r="U19" s="13" t="str">
        <f t="shared" si="17"/>
        <v xml:space="preserve">  Philippe</v>
      </c>
      <c r="V19" s="39">
        <f t="shared" si="2"/>
        <v>39.9</v>
      </c>
      <c r="W19" s="39" t="str">
        <f t="shared" si="3"/>
        <v>Obesity</v>
      </c>
      <c r="X19" s="39">
        <f t="shared" si="4"/>
        <v>11.32</v>
      </c>
      <c r="Y19" s="39" t="str">
        <f t="shared" si="5"/>
        <v>Diabetes</v>
      </c>
      <c r="Z19" s="39" t="str">
        <f t="shared" si="6"/>
        <v>No</v>
      </c>
      <c r="AA19" s="39" t="str">
        <f t="shared" si="7"/>
        <v>No</v>
      </c>
      <c r="AB19" s="39" t="str">
        <f t="shared" si="8"/>
        <v>No</v>
      </c>
      <c r="AC19" s="38" t="str">
        <f t="shared" si="9"/>
        <v>No major surgery</v>
      </c>
      <c r="AD19" s="39" t="str">
        <f t="shared" si="10"/>
        <v>Yes</v>
      </c>
      <c r="AE19" s="13" t="str">
        <f t="shared" si="11"/>
        <v>22-Oct-1996</v>
      </c>
      <c r="AF19" s="39">
        <f t="shared" si="12"/>
        <v>27</v>
      </c>
      <c r="AG19" s="58">
        <f t="shared" si="13"/>
        <v>760</v>
      </c>
      <c r="AH19" s="39" t="str">
        <f t="shared" si="14"/>
        <v>tier - 3</v>
      </c>
      <c r="AI19" s="39" t="str">
        <f t="shared" si="15"/>
        <v>tier - 3</v>
      </c>
      <c r="AJ19" s="54" t="str">
        <f t="shared" si="16"/>
        <v>R1013</v>
      </c>
    </row>
    <row r="20" spans="2:36" x14ac:dyDescent="0.3">
      <c r="B20" s="12" t="s">
        <v>74</v>
      </c>
      <c r="C20" s="13" t="s">
        <v>76</v>
      </c>
      <c r="D20" s="13">
        <v>33.799999999999997</v>
      </c>
      <c r="E20" s="13" t="str">
        <f t="shared" si="0"/>
        <v>Obesity</v>
      </c>
      <c r="F20" s="13">
        <v>7.67</v>
      </c>
      <c r="G20" s="13" t="str">
        <f t="shared" si="1"/>
        <v>Diabetes</v>
      </c>
      <c r="H20" s="13" t="s">
        <v>8291</v>
      </c>
      <c r="I20" s="13" t="s">
        <v>8291</v>
      </c>
      <c r="J20" s="13" t="s">
        <v>8291</v>
      </c>
      <c r="K20" s="27">
        <v>3</v>
      </c>
      <c r="L20" s="13" t="s">
        <v>8293</v>
      </c>
      <c r="M20" s="13" t="s">
        <v>8356</v>
      </c>
      <c r="N20" s="13">
        <v>30</v>
      </c>
      <c r="O20" s="56">
        <v>770</v>
      </c>
      <c r="P20" s="13" t="s">
        <v>8311</v>
      </c>
      <c r="Q20" s="13" t="s">
        <v>8311</v>
      </c>
      <c r="R20" s="57" t="s">
        <v>8312</v>
      </c>
      <c r="T20" s="12" t="s">
        <v>74</v>
      </c>
      <c r="U20" s="13" t="str">
        <f t="shared" si="17"/>
        <v xml:space="preserve">  Jennifer A</v>
      </c>
      <c r="V20" s="39">
        <f t="shared" si="2"/>
        <v>33.799999999999997</v>
      </c>
      <c r="W20" s="39" t="str">
        <f t="shared" si="3"/>
        <v>Obesity</v>
      </c>
      <c r="X20" s="39">
        <f t="shared" si="4"/>
        <v>7.67</v>
      </c>
      <c r="Y20" s="39" t="str">
        <f t="shared" si="5"/>
        <v>Diabetes</v>
      </c>
      <c r="Z20" s="39" t="str">
        <f t="shared" si="6"/>
        <v>No</v>
      </c>
      <c r="AA20" s="39" t="str">
        <f t="shared" si="7"/>
        <v>No</v>
      </c>
      <c r="AB20" s="39" t="str">
        <f t="shared" si="8"/>
        <v>No</v>
      </c>
      <c r="AC20" s="38">
        <f t="shared" si="9"/>
        <v>3</v>
      </c>
      <c r="AD20" s="39" t="str">
        <f t="shared" si="10"/>
        <v>Yes</v>
      </c>
      <c r="AE20" s="13" t="str">
        <f t="shared" si="11"/>
        <v>28-Jun-1993</v>
      </c>
      <c r="AF20" s="39">
        <f t="shared" si="12"/>
        <v>30</v>
      </c>
      <c r="AG20" s="58">
        <f t="shared" si="13"/>
        <v>770</v>
      </c>
      <c r="AH20" s="39" t="str">
        <f t="shared" si="14"/>
        <v>tier - 3</v>
      </c>
      <c r="AI20" s="39" t="str">
        <f t="shared" si="15"/>
        <v>tier - 3</v>
      </c>
      <c r="AJ20" s="54" t="str">
        <f t="shared" si="16"/>
        <v>R1013</v>
      </c>
    </row>
    <row r="21" spans="2:36" ht="15.75" customHeight="1" x14ac:dyDescent="0.3">
      <c r="B21" s="12" t="s">
        <v>78</v>
      </c>
      <c r="C21" s="13" t="s">
        <v>80</v>
      </c>
      <c r="D21" s="13">
        <v>36.765000000000001</v>
      </c>
      <c r="E21" s="13" t="str">
        <f t="shared" si="0"/>
        <v>Obesity</v>
      </c>
      <c r="F21" s="13">
        <v>7.29</v>
      </c>
      <c r="G21" s="13" t="str">
        <f t="shared" si="1"/>
        <v>Diabetes</v>
      </c>
      <c r="H21" s="13" t="s">
        <v>8293</v>
      </c>
      <c r="I21" s="13" t="s">
        <v>8291</v>
      </c>
      <c r="J21" s="13" t="s">
        <v>8293</v>
      </c>
      <c r="K21" s="27">
        <v>1</v>
      </c>
      <c r="L21" s="13" t="s">
        <v>8293</v>
      </c>
      <c r="M21" s="13" t="s">
        <v>8357</v>
      </c>
      <c r="N21" s="13">
        <v>27</v>
      </c>
      <c r="O21" s="56">
        <v>770.38</v>
      </c>
      <c r="P21" s="13" t="s">
        <v>8311</v>
      </c>
      <c r="Q21" s="13" t="s">
        <v>8294</v>
      </c>
      <c r="R21" s="57" t="s">
        <v>8317</v>
      </c>
      <c r="T21" s="12" t="s">
        <v>78</v>
      </c>
      <c r="U21" s="13" t="str">
        <f t="shared" si="17"/>
        <v xml:space="preserve">  Christina M</v>
      </c>
      <c r="V21" s="39">
        <f t="shared" si="2"/>
        <v>36.765000000000001</v>
      </c>
      <c r="W21" s="39" t="str">
        <f t="shared" si="3"/>
        <v>Obesity</v>
      </c>
      <c r="X21" s="39">
        <f t="shared" si="4"/>
        <v>7.29</v>
      </c>
      <c r="Y21" s="39" t="str">
        <f t="shared" si="5"/>
        <v>Diabetes</v>
      </c>
      <c r="Z21" s="39" t="str">
        <f t="shared" si="6"/>
        <v>Yes</v>
      </c>
      <c r="AA21" s="39" t="str">
        <f t="shared" si="7"/>
        <v>No</v>
      </c>
      <c r="AB21" s="39" t="str">
        <f t="shared" si="8"/>
        <v>Yes</v>
      </c>
      <c r="AC21" s="38">
        <f t="shared" si="9"/>
        <v>1</v>
      </c>
      <c r="AD21" s="39" t="str">
        <f t="shared" si="10"/>
        <v>Yes</v>
      </c>
      <c r="AE21" s="13" t="str">
        <f t="shared" si="11"/>
        <v>18-Sep-1996</v>
      </c>
      <c r="AF21" s="39">
        <f t="shared" si="12"/>
        <v>27</v>
      </c>
      <c r="AG21" s="58">
        <f t="shared" si="13"/>
        <v>770.38</v>
      </c>
      <c r="AH21" s="39" t="str">
        <f t="shared" si="14"/>
        <v>tier - 3</v>
      </c>
      <c r="AI21" s="39" t="str">
        <f t="shared" si="15"/>
        <v>?</v>
      </c>
      <c r="AJ21" s="54" t="str">
        <f t="shared" si="16"/>
        <v>R1012</v>
      </c>
    </row>
    <row r="22" spans="2:36" ht="15.75" customHeight="1" x14ac:dyDescent="0.3">
      <c r="B22" s="12" t="s">
        <v>82</v>
      </c>
      <c r="C22" s="13" t="s">
        <v>84</v>
      </c>
      <c r="D22" s="13">
        <v>36.954999999999998</v>
      </c>
      <c r="E22" s="13" t="str">
        <f t="shared" si="0"/>
        <v>Obesity</v>
      </c>
      <c r="F22" s="13">
        <v>4.72</v>
      </c>
      <c r="G22" s="13" t="str">
        <f t="shared" si="1"/>
        <v>Normal</v>
      </c>
      <c r="H22" s="13" t="s">
        <v>8293</v>
      </c>
      <c r="I22" s="13" t="s">
        <v>8291</v>
      </c>
      <c r="J22" s="13" t="s">
        <v>8291</v>
      </c>
      <c r="K22" s="27">
        <v>1</v>
      </c>
      <c r="L22" s="13" t="s">
        <v>8293</v>
      </c>
      <c r="M22" s="13" t="s">
        <v>8358</v>
      </c>
      <c r="N22" s="13">
        <v>28</v>
      </c>
      <c r="O22" s="56">
        <v>773.54</v>
      </c>
      <c r="P22" s="13" t="s">
        <v>8311</v>
      </c>
      <c r="Q22" s="13" t="s">
        <v>8310</v>
      </c>
      <c r="R22" s="57" t="s">
        <v>8312</v>
      </c>
      <c r="T22" s="12" t="s">
        <v>82</v>
      </c>
      <c r="U22" s="13" t="str">
        <f t="shared" si="17"/>
        <v xml:space="preserve">  Said Sr</v>
      </c>
      <c r="V22" s="39">
        <f t="shared" si="2"/>
        <v>36.954999999999998</v>
      </c>
      <c r="W22" s="39" t="str">
        <f t="shared" si="3"/>
        <v>Obesity</v>
      </c>
      <c r="X22" s="39">
        <f t="shared" si="4"/>
        <v>4.72</v>
      </c>
      <c r="Y22" s="39" t="str">
        <f t="shared" si="5"/>
        <v>Normal</v>
      </c>
      <c r="Z22" s="39" t="str">
        <f t="shared" si="6"/>
        <v>Yes</v>
      </c>
      <c r="AA22" s="39" t="str">
        <f t="shared" si="7"/>
        <v>No</v>
      </c>
      <c r="AB22" s="39" t="str">
        <f t="shared" si="8"/>
        <v>No</v>
      </c>
      <c r="AC22" s="38">
        <f t="shared" si="9"/>
        <v>1</v>
      </c>
      <c r="AD22" s="39" t="str">
        <f t="shared" si="10"/>
        <v>Yes</v>
      </c>
      <c r="AE22" s="13" t="str">
        <f t="shared" si="11"/>
        <v>7-Dec-1995</v>
      </c>
      <c r="AF22" s="39">
        <f t="shared" si="12"/>
        <v>28</v>
      </c>
      <c r="AG22" s="58">
        <f t="shared" si="13"/>
        <v>773.54</v>
      </c>
      <c r="AH22" s="39" t="str">
        <f t="shared" si="14"/>
        <v>tier - 3</v>
      </c>
      <c r="AI22" s="39" t="str">
        <f t="shared" si="15"/>
        <v>tier - 2</v>
      </c>
      <c r="AJ22" s="54" t="str">
        <f t="shared" si="16"/>
        <v>R1013</v>
      </c>
    </row>
    <row r="23" spans="2:36" ht="15.75" customHeight="1" x14ac:dyDescent="0.3">
      <c r="B23" s="12" t="s">
        <v>86</v>
      </c>
      <c r="C23" s="13" t="s">
        <v>88</v>
      </c>
      <c r="D23" s="13">
        <v>42.9</v>
      </c>
      <c r="E23" s="13" t="str">
        <f t="shared" si="0"/>
        <v>Obesity</v>
      </c>
      <c r="F23" s="13">
        <v>11.41</v>
      </c>
      <c r="G23" s="13" t="str">
        <f t="shared" si="1"/>
        <v>Diabetes</v>
      </c>
      <c r="H23" s="13" t="s">
        <v>8291</v>
      </c>
      <c r="I23" s="13" t="s">
        <v>8291</v>
      </c>
      <c r="J23" s="13" t="s">
        <v>8291</v>
      </c>
      <c r="K23" s="27" t="s">
        <v>8292</v>
      </c>
      <c r="L23" s="13" t="s">
        <v>8293</v>
      </c>
      <c r="M23" s="13" t="s">
        <v>8359</v>
      </c>
      <c r="N23" s="13">
        <v>19</v>
      </c>
      <c r="O23" s="56">
        <v>830.52</v>
      </c>
      <c r="P23" s="13" t="s">
        <v>8311</v>
      </c>
      <c r="Q23" s="13" t="s">
        <v>8310</v>
      </c>
      <c r="R23" s="57" t="s">
        <v>8321</v>
      </c>
      <c r="T23" s="12" t="s">
        <v>86</v>
      </c>
      <c r="U23" s="13" t="str">
        <f t="shared" si="17"/>
        <v xml:space="preserve">  John</v>
      </c>
      <c r="V23" s="39">
        <f t="shared" si="2"/>
        <v>42.9</v>
      </c>
      <c r="W23" s="39" t="str">
        <f t="shared" si="3"/>
        <v>Obesity</v>
      </c>
      <c r="X23" s="39">
        <f t="shared" si="4"/>
        <v>11.41</v>
      </c>
      <c r="Y23" s="39" t="str">
        <f t="shared" si="5"/>
        <v>Diabetes</v>
      </c>
      <c r="Z23" s="39" t="str">
        <f t="shared" si="6"/>
        <v>No</v>
      </c>
      <c r="AA23" s="39" t="str">
        <f t="shared" si="7"/>
        <v>No</v>
      </c>
      <c r="AB23" s="39" t="str">
        <f t="shared" si="8"/>
        <v>No</v>
      </c>
      <c r="AC23" s="38" t="str">
        <f t="shared" si="9"/>
        <v>No major surgery</v>
      </c>
      <c r="AD23" s="39" t="str">
        <f t="shared" si="10"/>
        <v>Yes</v>
      </c>
      <c r="AE23" s="13" t="str">
        <f t="shared" si="11"/>
        <v>7-Oct-2004</v>
      </c>
      <c r="AF23" s="39">
        <f t="shared" si="12"/>
        <v>19</v>
      </c>
      <c r="AG23" s="58">
        <f t="shared" si="13"/>
        <v>830.52</v>
      </c>
      <c r="AH23" s="39" t="str">
        <f t="shared" si="14"/>
        <v>tier - 3</v>
      </c>
      <c r="AI23" s="39" t="str">
        <f t="shared" si="15"/>
        <v>tier - 2</v>
      </c>
      <c r="AJ23" s="54" t="str">
        <f t="shared" si="16"/>
        <v>R1011</v>
      </c>
    </row>
    <row r="24" spans="2:36" ht="15.75" customHeight="1" x14ac:dyDescent="0.3">
      <c r="B24" s="12" t="s">
        <v>90</v>
      </c>
      <c r="C24" s="13" t="s">
        <v>92</v>
      </c>
      <c r="D24" s="13">
        <v>36.299999999999997</v>
      </c>
      <c r="E24" s="13" t="str">
        <f t="shared" si="0"/>
        <v>Obesity</v>
      </c>
      <c r="F24" s="13">
        <v>11.5</v>
      </c>
      <c r="G24" s="13" t="str">
        <f t="shared" si="1"/>
        <v>Diabetes</v>
      </c>
      <c r="H24" s="13" t="s">
        <v>8293</v>
      </c>
      <c r="I24" s="13" t="s">
        <v>8291</v>
      </c>
      <c r="J24" s="13" t="s">
        <v>8291</v>
      </c>
      <c r="K24" s="27">
        <v>2</v>
      </c>
      <c r="L24" s="13" t="s">
        <v>8293</v>
      </c>
      <c r="M24" s="13" t="s">
        <v>8360</v>
      </c>
      <c r="N24" s="13">
        <v>23</v>
      </c>
      <c r="O24" s="56">
        <v>865.41</v>
      </c>
      <c r="P24" s="13" t="s">
        <v>8311</v>
      </c>
      <c r="Q24" s="13" t="s">
        <v>8314</v>
      </c>
      <c r="R24" s="57" t="s">
        <v>8312</v>
      </c>
      <c r="T24" s="12" t="s">
        <v>90</v>
      </c>
      <c r="U24" s="13" t="str">
        <f t="shared" si="17"/>
        <v xml:space="preserve">  Myles</v>
      </c>
      <c r="V24" s="39">
        <f t="shared" si="2"/>
        <v>36.299999999999997</v>
      </c>
      <c r="W24" s="39" t="str">
        <f t="shared" si="3"/>
        <v>Obesity</v>
      </c>
      <c r="X24" s="39">
        <f t="shared" si="4"/>
        <v>11.5</v>
      </c>
      <c r="Y24" s="39" t="str">
        <f t="shared" si="5"/>
        <v>Diabetes</v>
      </c>
      <c r="Z24" s="39" t="str">
        <f t="shared" si="6"/>
        <v>Yes</v>
      </c>
      <c r="AA24" s="39" t="str">
        <f t="shared" si="7"/>
        <v>No</v>
      </c>
      <c r="AB24" s="39" t="str">
        <f t="shared" si="8"/>
        <v>No</v>
      </c>
      <c r="AC24" s="38">
        <f t="shared" si="9"/>
        <v>2</v>
      </c>
      <c r="AD24" s="39" t="str">
        <f t="shared" si="10"/>
        <v>Yes</v>
      </c>
      <c r="AE24" s="13" t="str">
        <f t="shared" si="11"/>
        <v>18-Nov-2000</v>
      </c>
      <c r="AF24" s="39">
        <f t="shared" si="12"/>
        <v>23</v>
      </c>
      <c r="AG24" s="58">
        <f t="shared" si="13"/>
        <v>865.41</v>
      </c>
      <c r="AH24" s="39" t="str">
        <f t="shared" si="14"/>
        <v>tier - 3</v>
      </c>
      <c r="AI24" s="39" t="str">
        <f t="shared" si="15"/>
        <v>tier - 1</v>
      </c>
      <c r="AJ24" s="54" t="str">
        <f t="shared" si="16"/>
        <v>R1013</v>
      </c>
    </row>
    <row r="25" spans="2:36" ht="15.75" customHeight="1" x14ac:dyDescent="0.3">
      <c r="B25" s="12" t="s">
        <v>94</v>
      </c>
      <c r="C25" s="13" t="s">
        <v>96</v>
      </c>
      <c r="D25" s="13">
        <v>32.200000000000003</v>
      </c>
      <c r="E25" s="13" t="str">
        <f t="shared" si="0"/>
        <v>Obesity</v>
      </c>
      <c r="F25" s="13">
        <v>6.22</v>
      </c>
      <c r="G25" s="13" t="str">
        <f t="shared" si="1"/>
        <v>Prediabetes</v>
      </c>
      <c r="H25" s="13" t="s">
        <v>8293</v>
      </c>
      <c r="I25" s="13" t="s">
        <v>8291</v>
      </c>
      <c r="J25" s="13" t="s">
        <v>8291</v>
      </c>
      <c r="K25" s="27">
        <v>2</v>
      </c>
      <c r="L25" s="13" t="s">
        <v>8293</v>
      </c>
      <c r="M25" s="13" t="s">
        <v>8361</v>
      </c>
      <c r="N25" s="13">
        <v>30</v>
      </c>
      <c r="O25" s="56">
        <v>896.21</v>
      </c>
      <c r="P25" s="13" t="s">
        <v>8311</v>
      </c>
      <c r="Q25" s="13" t="s">
        <v>8314</v>
      </c>
      <c r="R25" s="57" t="s">
        <v>8312</v>
      </c>
      <c r="T25" s="12" t="s">
        <v>94</v>
      </c>
      <c r="U25" s="13" t="str">
        <f t="shared" si="17"/>
        <v xml:space="preserve">  Madelyn C</v>
      </c>
      <c r="V25" s="39">
        <f t="shared" si="2"/>
        <v>32.200000000000003</v>
      </c>
      <c r="W25" s="39" t="str">
        <f t="shared" si="3"/>
        <v>Obesity</v>
      </c>
      <c r="X25" s="39">
        <f t="shared" si="4"/>
        <v>6.22</v>
      </c>
      <c r="Y25" s="39" t="str">
        <f t="shared" si="5"/>
        <v>Prediabetes</v>
      </c>
      <c r="Z25" s="39" t="str">
        <f t="shared" si="6"/>
        <v>Yes</v>
      </c>
      <c r="AA25" s="39" t="str">
        <f t="shared" si="7"/>
        <v>No</v>
      </c>
      <c r="AB25" s="39" t="str">
        <f t="shared" si="8"/>
        <v>No</v>
      </c>
      <c r="AC25" s="38">
        <f t="shared" si="9"/>
        <v>2</v>
      </c>
      <c r="AD25" s="39" t="str">
        <f t="shared" si="10"/>
        <v>Yes</v>
      </c>
      <c r="AE25" s="13" t="str">
        <f t="shared" si="11"/>
        <v>27-Nov-1993</v>
      </c>
      <c r="AF25" s="39">
        <f t="shared" si="12"/>
        <v>30</v>
      </c>
      <c r="AG25" s="58">
        <f t="shared" si="13"/>
        <v>896.21</v>
      </c>
      <c r="AH25" s="39" t="str">
        <f t="shared" si="14"/>
        <v>tier - 3</v>
      </c>
      <c r="AI25" s="39" t="str">
        <f t="shared" si="15"/>
        <v>tier - 1</v>
      </c>
      <c r="AJ25" s="54" t="str">
        <f t="shared" si="16"/>
        <v>R1013</v>
      </c>
    </row>
    <row r="26" spans="2:36" ht="15.75" customHeight="1" x14ac:dyDescent="0.3">
      <c r="B26" s="12" t="s">
        <v>98</v>
      </c>
      <c r="C26" s="13" t="s">
        <v>100</v>
      </c>
      <c r="D26" s="13">
        <v>31.3</v>
      </c>
      <c r="E26" s="13" t="str">
        <f t="shared" si="0"/>
        <v>Obesity</v>
      </c>
      <c r="F26" s="13">
        <v>11.38</v>
      </c>
      <c r="G26" s="13" t="str">
        <f t="shared" si="1"/>
        <v>Diabetes</v>
      </c>
      <c r="H26" s="13" t="s">
        <v>8291</v>
      </c>
      <c r="I26" s="13" t="s">
        <v>8291</v>
      </c>
      <c r="J26" s="13" t="s">
        <v>8291</v>
      </c>
      <c r="K26" s="27">
        <v>3</v>
      </c>
      <c r="L26" s="13" t="s">
        <v>8293</v>
      </c>
      <c r="M26" s="13" t="s">
        <v>8362</v>
      </c>
      <c r="N26" s="13">
        <v>29</v>
      </c>
      <c r="O26" s="56">
        <v>915.07</v>
      </c>
      <c r="P26" s="13" t="s">
        <v>8311</v>
      </c>
      <c r="Q26" s="13" t="s">
        <v>8314</v>
      </c>
      <c r="R26" s="57" t="s">
        <v>8312</v>
      </c>
      <c r="T26" s="12" t="s">
        <v>98</v>
      </c>
      <c r="U26" s="13" t="str">
        <f t="shared" si="17"/>
        <v xml:space="preserve">  Nicole</v>
      </c>
      <c r="V26" s="39">
        <f t="shared" si="2"/>
        <v>31.3</v>
      </c>
      <c r="W26" s="39" t="str">
        <f t="shared" si="3"/>
        <v>Obesity</v>
      </c>
      <c r="X26" s="39">
        <f t="shared" si="4"/>
        <v>11.38</v>
      </c>
      <c r="Y26" s="39" t="str">
        <f t="shared" si="5"/>
        <v>Diabetes</v>
      </c>
      <c r="Z26" s="39" t="str">
        <f t="shared" si="6"/>
        <v>No</v>
      </c>
      <c r="AA26" s="39" t="str">
        <f t="shared" si="7"/>
        <v>No</v>
      </c>
      <c r="AB26" s="39" t="str">
        <f t="shared" si="8"/>
        <v>No</v>
      </c>
      <c r="AC26" s="38">
        <f t="shared" si="9"/>
        <v>3</v>
      </c>
      <c r="AD26" s="39" t="str">
        <f t="shared" si="10"/>
        <v>Yes</v>
      </c>
      <c r="AE26" s="13" t="str">
        <f t="shared" si="11"/>
        <v>30-Oct-1994</v>
      </c>
      <c r="AF26" s="39">
        <f t="shared" si="12"/>
        <v>29</v>
      </c>
      <c r="AG26" s="58">
        <f t="shared" si="13"/>
        <v>915.07</v>
      </c>
      <c r="AH26" s="39" t="str">
        <f t="shared" si="14"/>
        <v>tier - 3</v>
      </c>
      <c r="AI26" s="39" t="str">
        <f t="shared" si="15"/>
        <v>tier - 1</v>
      </c>
      <c r="AJ26" s="54" t="str">
        <f t="shared" si="16"/>
        <v>R1013</v>
      </c>
    </row>
    <row r="27" spans="2:36" ht="15.75" customHeight="1" x14ac:dyDescent="0.3">
      <c r="B27" s="12" t="s">
        <v>102</v>
      </c>
      <c r="C27" s="13" t="s">
        <v>104</v>
      </c>
      <c r="D27" s="13">
        <v>41.8</v>
      </c>
      <c r="E27" s="13" t="str">
        <f t="shared" si="0"/>
        <v>Obesity</v>
      </c>
      <c r="F27" s="13">
        <v>7.89</v>
      </c>
      <c r="G27" s="13" t="str">
        <f t="shared" si="1"/>
        <v>Diabetes</v>
      </c>
      <c r="H27" s="13" t="s">
        <v>8293</v>
      </c>
      <c r="I27" s="13" t="s">
        <v>8291</v>
      </c>
      <c r="J27" s="13" t="s">
        <v>8291</v>
      </c>
      <c r="K27" s="27">
        <v>2</v>
      </c>
      <c r="L27" s="13" t="s">
        <v>8293</v>
      </c>
      <c r="M27" s="13" t="s">
        <v>8363</v>
      </c>
      <c r="N27" s="13">
        <v>28</v>
      </c>
      <c r="O27" s="56">
        <v>928.59</v>
      </c>
      <c r="P27" s="13" t="s">
        <v>8311</v>
      </c>
      <c r="Q27" s="13" t="s">
        <v>8314</v>
      </c>
      <c r="R27" s="57" t="s">
        <v>8312</v>
      </c>
      <c r="T27" s="12" t="s">
        <v>102</v>
      </c>
      <c r="U27" s="13" t="str">
        <f t="shared" si="17"/>
        <v xml:space="preserve">  Eric A</v>
      </c>
      <c r="V27" s="39">
        <f t="shared" si="2"/>
        <v>41.8</v>
      </c>
      <c r="W27" s="39" t="str">
        <f t="shared" si="3"/>
        <v>Obesity</v>
      </c>
      <c r="X27" s="39">
        <f t="shared" si="4"/>
        <v>7.89</v>
      </c>
      <c r="Y27" s="39" t="str">
        <f t="shared" si="5"/>
        <v>Diabetes</v>
      </c>
      <c r="Z27" s="39" t="str">
        <f t="shared" si="6"/>
        <v>Yes</v>
      </c>
      <c r="AA27" s="39" t="str">
        <f t="shared" si="7"/>
        <v>No</v>
      </c>
      <c r="AB27" s="39" t="str">
        <f t="shared" si="8"/>
        <v>No</v>
      </c>
      <c r="AC27" s="38">
        <f t="shared" si="9"/>
        <v>2</v>
      </c>
      <c r="AD27" s="39" t="str">
        <f t="shared" si="10"/>
        <v>Yes</v>
      </c>
      <c r="AE27" s="13" t="str">
        <f t="shared" si="11"/>
        <v>28-Oct-1995</v>
      </c>
      <c r="AF27" s="39">
        <f t="shared" si="12"/>
        <v>28</v>
      </c>
      <c r="AG27" s="58">
        <f t="shared" si="13"/>
        <v>928.59</v>
      </c>
      <c r="AH27" s="39" t="str">
        <f t="shared" si="14"/>
        <v>tier - 3</v>
      </c>
      <c r="AI27" s="39" t="str">
        <f t="shared" si="15"/>
        <v>tier - 1</v>
      </c>
      <c r="AJ27" s="54" t="str">
        <f t="shared" si="16"/>
        <v>R1013</v>
      </c>
    </row>
    <row r="28" spans="2:36" ht="15.75" customHeight="1" x14ac:dyDescent="0.3">
      <c r="B28" s="12" t="s">
        <v>106</v>
      </c>
      <c r="C28" s="13" t="s">
        <v>108</v>
      </c>
      <c r="D28" s="13">
        <v>35.090000000000003</v>
      </c>
      <c r="E28" s="13" t="str">
        <f t="shared" si="0"/>
        <v>Obesity</v>
      </c>
      <c r="F28" s="13">
        <v>4.38</v>
      </c>
      <c r="G28" s="13" t="str">
        <f t="shared" si="1"/>
        <v>Normal</v>
      </c>
      <c r="H28" s="13" t="s">
        <v>8293</v>
      </c>
      <c r="I28" s="13" t="s">
        <v>8291</v>
      </c>
      <c r="J28" s="13" t="s">
        <v>8291</v>
      </c>
      <c r="K28" s="27">
        <v>2</v>
      </c>
      <c r="L28" s="13" t="s">
        <v>8293</v>
      </c>
      <c r="M28" s="13" t="s">
        <v>8364</v>
      </c>
      <c r="N28" s="13">
        <v>22</v>
      </c>
      <c r="O28" s="56">
        <v>964.71</v>
      </c>
      <c r="P28" s="13" t="s">
        <v>8311</v>
      </c>
      <c r="Q28" s="13" t="s">
        <v>8310</v>
      </c>
      <c r="R28" s="57" t="s">
        <v>8312</v>
      </c>
      <c r="T28" s="12" t="s">
        <v>106</v>
      </c>
      <c r="U28" s="13" t="str">
        <f t="shared" si="17"/>
        <v xml:space="preserve">  Emiliano I</v>
      </c>
      <c r="V28" s="39">
        <f t="shared" si="2"/>
        <v>35.090000000000003</v>
      </c>
      <c r="W28" s="39" t="str">
        <f t="shared" si="3"/>
        <v>Obesity</v>
      </c>
      <c r="X28" s="39">
        <f t="shared" si="4"/>
        <v>4.38</v>
      </c>
      <c r="Y28" s="39" t="str">
        <f t="shared" si="5"/>
        <v>Normal</v>
      </c>
      <c r="Z28" s="39" t="str">
        <f t="shared" si="6"/>
        <v>Yes</v>
      </c>
      <c r="AA28" s="39" t="str">
        <f t="shared" si="7"/>
        <v>No</v>
      </c>
      <c r="AB28" s="39" t="str">
        <f t="shared" si="8"/>
        <v>No</v>
      </c>
      <c r="AC28" s="38">
        <f t="shared" si="9"/>
        <v>2</v>
      </c>
      <c r="AD28" s="39" t="str">
        <f t="shared" si="10"/>
        <v>Yes</v>
      </c>
      <c r="AE28" s="13" t="str">
        <f t="shared" si="11"/>
        <v>19-Aug-2001</v>
      </c>
      <c r="AF28" s="39">
        <f t="shared" si="12"/>
        <v>22</v>
      </c>
      <c r="AG28" s="58">
        <f t="shared" si="13"/>
        <v>964.71</v>
      </c>
      <c r="AH28" s="39" t="str">
        <f t="shared" si="14"/>
        <v>tier - 3</v>
      </c>
      <c r="AI28" s="39" t="str">
        <f t="shared" si="15"/>
        <v>tier - 2</v>
      </c>
      <c r="AJ28" s="54" t="str">
        <f t="shared" si="16"/>
        <v>R1013</v>
      </c>
    </row>
    <row r="29" spans="2:36" ht="15.75" customHeight="1" x14ac:dyDescent="0.3">
      <c r="B29" s="12" t="s">
        <v>110</v>
      </c>
      <c r="C29" s="13" t="s">
        <v>112</v>
      </c>
      <c r="D29" s="13">
        <v>33.880000000000003</v>
      </c>
      <c r="E29" s="13" t="str">
        <f t="shared" si="0"/>
        <v>Obesity</v>
      </c>
      <c r="F29" s="13">
        <v>7.01</v>
      </c>
      <c r="G29" s="13" t="str">
        <f t="shared" si="1"/>
        <v>Diabetes</v>
      </c>
      <c r="H29" s="13" t="s">
        <v>8291</v>
      </c>
      <c r="I29" s="13" t="s">
        <v>8291</v>
      </c>
      <c r="J29" s="13" t="s">
        <v>8291</v>
      </c>
      <c r="K29" s="27">
        <v>3</v>
      </c>
      <c r="L29" s="13" t="s">
        <v>8293</v>
      </c>
      <c r="M29" s="13" t="s">
        <v>8365</v>
      </c>
      <c r="N29" s="13">
        <v>29</v>
      </c>
      <c r="O29" s="56">
        <v>1006.65</v>
      </c>
      <c r="P29" s="13" t="s">
        <v>8311</v>
      </c>
      <c r="Q29" s="13" t="s">
        <v>8310</v>
      </c>
      <c r="R29" s="57" t="s">
        <v>8312</v>
      </c>
      <c r="T29" s="12" t="s">
        <v>110</v>
      </c>
      <c r="U29" s="13" t="str">
        <f t="shared" si="17"/>
        <v xml:space="preserve">  Adam</v>
      </c>
      <c r="V29" s="39">
        <f t="shared" si="2"/>
        <v>33.880000000000003</v>
      </c>
      <c r="W29" s="39" t="str">
        <f t="shared" si="3"/>
        <v>Obesity</v>
      </c>
      <c r="X29" s="39">
        <f t="shared" si="4"/>
        <v>7.01</v>
      </c>
      <c r="Y29" s="39" t="str">
        <f t="shared" si="5"/>
        <v>Diabetes</v>
      </c>
      <c r="Z29" s="39" t="str">
        <f t="shared" si="6"/>
        <v>No</v>
      </c>
      <c r="AA29" s="39" t="str">
        <f t="shared" si="7"/>
        <v>No</v>
      </c>
      <c r="AB29" s="39" t="str">
        <f t="shared" si="8"/>
        <v>No</v>
      </c>
      <c r="AC29" s="38">
        <f t="shared" si="9"/>
        <v>3</v>
      </c>
      <c r="AD29" s="39" t="str">
        <f t="shared" si="10"/>
        <v>Yes</v>
      </c>
      <c r="AE29" s="13" t="str">
        <f t="shared" si="11"/>
        <v>22-Nov-1994</v>
      </c>
      <c r="AF29" s="39">
        <f t="shared" si="12"/>
        <v>29</v>
      </c>
      <c r="AG29" s="58">
        <f t="shared" si="13"/>
        <v>1006.65</v>
      </c>
      <c r="AH29" s="39" t="str">
        <f t="shared" si="14"/>
        <v>tier - 3</v>
      </c>
      <c r="AI29" s="39" t="str">
        <f t="shared" si="15"/>
        <v>tier - 2</v>
      </c>
      <c r="AJ29" s="54" t="str">
        <f t="shared" si="16"/>
        <v>R1013</v>
      </c>
    </row>
    <row r="30" spans="2:36" ht="15.75" customHeight="1" x14ac:dyDescent="0.3">
      <c r="B30" s="12" t="s">
        <v>114</v>
      </c>
      <c r="C30" s="13" t="s">
        <v>116</v>
      </c>
      <c r="D30" s="13">
        <v>30.875</v>
      </c>
      <c r="E30" s="13" t="str">
        <f t="shared" si="0"/>
        <v>Obesity</v>
      </c>
      <c r="F30" s="13">
        <v>11.88</v>
      </c>
      <c r="G30" s="13" t="str">
        <f t="shared" si="1"/>
        <v>Diabetes</v>
      </c>
      <c r="H30" s="13" t="s">
        <v>8291</v>
      </c>
      <c r="I30" s="13" t="s">
        <v>8291</v>
      </c>
      <c r="J30" s="13" t="s">
        <v>8291</v>
      </c>
      <c r="K30" s="27" t="s">
        <v>8292</v>
      </c>
      <c r="L30" s="13" t="s">
        <v>8293</v>
      </c>
      <c r="M30" s="13" t="s">
        <v>8366</v>
      </c>
      <c r="N30" s="13">
        <v>23</v>
      </c>
      <c r="O30" s="56">
        <v>1012</v>
      </c>
      <c r="P30" s="13" t="s">
        <v>8311</v>
      </c>
      <c r="Q30" s="13" t="s">
        <v>8310</v>
      </c>
      <c r="R30" s="57" t="s">
        <v>8312</v>
      </c>
      <c r="T30" s="12" t="s">
        <v>114</v>
      </c>
      <c r="U30" s="13" t="str">
        <f t="shared" si="17"/>
        <v xml:space="preserve">  Zach</v>
      </c>
      <c r="V30" s="39">
        <f t="shared" si="2"/>
        <v>30.875</v>
      </c>
      <c r="W30" s="39" t="str">
        <f t="shared" si="3"/>
        <v>Obesity</v>
      </c>
      <c r="X30" s="39">
        <f t="shared" si="4"/>
        <v>11.88</v>
      </c>
      <c r="Y30" s="39" t="str">
        <f t="shared" si="5"/>
        <v>Diabetes</v>
      </c>
      <c r="Z30" s="39" t="str">
        <f t="shared" si="6"/>
        <v>No</v>
      </c>
      <c r="AA30" s="39" t="str">
        <f t="shared" si="7"/>
        <v>No</v>
      </c>
      <c r="AB30" s="39" t="str">
        <f t="shared" si="8"/>
        <v>No</v>
      </c>
      <c r="AC30" s="38" t="str">
        <f t="shared" si="9"/>
        <v>No major surgery</v>
      </c>
      <c r="AD30" s="39" t="str">
        <f t="shared" si="10"/>
        <v>Yes</v>
      </c>
      <c r="AE30" s="13" t="str">
        <f t="shared" si="11"/>
        <v>9-Oct-2000</v>
      </c>
      <c r="AF30" s="39">
        <f t="shared" si="12"/>
        <v>23</v>
      </c>
      <c r="AG30" s="58">
        <f t="shared" si="13"/>
        <v>1012</v>
      </c>
      <c r="AH30" s="39" t="str">
        <f t="shared" si="14"/>
        <v>tier - 3</v>
      </c>
      <c r="AI30" s="39" t="str">
        <f t="shared" si="15"/>
        <v>tier - 2</v>
      </c>
      <c r="AJ30" s="54" t="str">
        <f t="shared" si="16"/>
        <v>R1013</v>
      </c>
    </row>
    <row r="31" spans="2:36" ht="15.75" customHeight="1" x14ac:dyDescent="0.3">
      <c r="B31" s="12" t="s">
        <v>118</v>
      </c>
      <c r="C31" s="13" t="s">
        <v>120</v>
      </c>
      <c r="D31" s="13">
        <v>36.86</v>
      </c>
      <c r="E31" s="13" t="str">
        <f t="shared" si="0"/>
        <v>Obesity</v>
      </c>
      <c r="F31" s="13">
        <v>5.19</v>
      </c>
      <c r="G31" s="13" t="str">
        <f t="shared" si="1"/>
        <v>Normal</v>
      </c>
      <c r="H31" s="13" t="s">
        <v>8293</v>
      </c>
      <c r="I31" s="13" t="s">
        <v>8291</v>
      </c>
      <c r="J31" s="13" t="s">
        <v>8293</v>
      </c>
      <c r="K31" s="27">
        <v>1</v>
      </c>
      <c r="L31" s="13" t="s">
        <v>8293</v>
      </c>
      <c r="M31" s="13" t="s">
        <v>8367</v>
      </c>
      <c r="N31" s="13">
        <v>24</v>
      </c>
      <c r="O31" s="56">
        <v>1019</v>
      </c>
      <c r="P31" s="13" t="s">
        <v>8311</v>
      </c>
      <c r="Q31" s="13" t="s">
        <v>8310</v>
      </c>
      <c r="R31" s="57" t="s">
        <v>8312</v>
      </c>
      <c r="T31" s="12" t="s">
        <v>118</v>
      </c>
      <c r="U31" s="13" t="str">
        <f t="shared" si="17"/>
        <v xml:space="preserve">  Stephanie W</v>
      </c>
      <c r="V31" s="39">
        <f t="shared" si="2"/>
        <v>36.86</v>
      </c>
      <c r="W31" s="39" t="str">
        <f t="shared" si="3"/>
        <v>Obesity</v>
      </c>
      <c r="X31" s="39">
        <f t="shared" si="4"/>
        <v>5.19</v>
      </c>
      <c r="Y31" s="39" t="str">
        <f t="shared" si="5"/>
        <v>Normal</v>
      </c>
      <c r="Z31" s="39" t="str">
        <f t="shared" si="6"/>
        <v>Yes</v>
      </c>
      <c r="AA31" s="39" t="str">
        <f t="shared" si="7"/>
        <v>No</v>
      </c>
      <c r="AB31" s="39" t="str">
        <f t="shared" si="8"/>
        <v>Yes</v>
      </c>
      <c r="AC31" s="38">
        <f t="shared" si="9"/>
        <v>1</v>
      </c>
      <c r="AD31" s="39" t="str">
        <f t="shared" si="10"/>
        <v>Yes</v>
      </c>
      <c r="AE31" s="13" t="str">
        <f t="shared" si="11"/>
        <v>5-Aug-1999</v>
      </c>
      <c r="AF31" s="39">
        <f t="shared" si="12"/>
        <v>24</v>
      </c>
      <c r="AG31" s="58">
        <f t="shared" si="13"/>
        <v>1019</v>
      </c>
      <c r="AH31" s="39" t="str">
        <f t="shared" si="14"/>
        <v>tier - 3</v>
      </c>
      <c r="AI31" s="39" t="str">
        <f t="shared" si="15"/>
        <v>tier - 2</v>
      </c>
      <c r="AJ31" s="54" t="str">
        <f t="shared" si="16"/>
        <v>R1013</v>
      </c>
    </row>
    <row r="32" spans="2:36" ht="15.75" customHeight="1" x14ac:dyDescent="0.3">
      <c r="B32" s="12" t="s">
        <v>122</v>
      </c>
      <c r="C32" s="13" t="s">
        <v>40</v>
      </c>
      <c r="D32" s="13">
        <v>35.86</v>
      </c>
      <c r="E32" s="13" t="str">
        <f t="shared" si="0"/>
        <v>Obesity</v>
      </c>
      <c r="F32" s="13">
        <v>6.74</v>
      </c>
      <c r="G32" s="13" t="str">
        <f t="shared" si="1"/>
        <v>Diabetes</v>
      </c>
      <c r="H32" s="13" t="s">
        <v>8293</v>
      </c>
      <c r="I32" s="13" t="s">
        <v>8291</v>
      </c>
      <c r="J32" s="13" t="s">
        <v>8291</v>
      </c>
      <c r="K32" s="27">
        <v>2</v>
      </c>
      <c r="L32" s="13" t="s">
        <v>8293</v>
      </c>
      <c r="M32" s="13" t="s">
        <v>8368</v>
      </c>
      <c r="N32" s="13">
        <v>28</v>
      </c>
      <c r="O32" s="56">
        <v>1033.74</v>
      </c>
      <c r="P32" s="13" t="s">
        <v>8311</v>
      </c>
      <c r="Q32" s="13" t="s">
        <v>8314</v>
      </c>
      <c r="R32" s="57" t="s">
        <v>8312</v>
      </c>
      <c r="T32" s="12" t="s">
        <v>122</v>
      </c>
      <c r="U32" s="13" t="str">
        <f t="shared" si="17"/>
        <v xml:space="preserve">  Stephen</v>
      </c>
      <c r="V32" s="39">
        <f t="shared" si="2"/>
        <v>35.86</v>
      </c>
      <c r="W32" s="39" t="str">
        <f t="shared" si="3"/>
        <v>Obesity</v>
      </c>
      <c r="X32" s="39">
        <f t="shared" si="4"/>
        <v>6.74</v>
      </c>
      <c r="Y32" s="39" t="str">
        <f t="shared" si="5"/>
        <v>Diabetes</v>
      </c>
      <c r="Z32" s="39" t="str">
        <f t="shared" si="6"/>
        <v>Yes</v>
      </c>
      <c r="AA32" s="39" t="str">
        <f t="shared" si="7"/>
        <v>No</v>
      </c>
      <c r="AB32" s="39" t="str">
        <f t="shared" si="8"/>
        <v>No</v>
      </c>
      <c r="AC32" s="38">
        <f t="shared" si="9"/>
        <v>2</v>
      </c>
      <c r="AD32" s="39" t="str">
        <f t="shared" si="10"/>
        <v>Yes</v>
      </c>
      <c r="AE32" s="13" t="str">
        <f t="shared" si="11"/>
        <v>5-Oct-1995</v>
      </c>
      <c r="AF32" s="39">
        <f t="shared" si="12"/>
        <v>28</v>
      </c>
      <c r="AG32" s="58">
        <f t="shared" si="13"/>
        <v>1033.74</v>
      </c>
      <c r="AH32" s="39" t="str">
        <f t="shared" si="14"/>
        <v>tier - 3</v>
      </c>
      <c r="AI32" s="39" t="str">
        <f t="shared" si="15"/>
        <v>tier - 1</v>
      </c>
      <c r="AJ32" s="54" t="str">
        <f t="shared" si="16"/>
        <v>R1013</v>
      </c>
    </row>
    <row r="33" spans="2:36" ht="15.75" customHeight="1" x14ac:dyDescent="0.3">
      <c r="B33" s="12" t="s">
        <v>125</v>
      </c>
      <c r="C33" s="13" t="s">
        <v>127</v>
      </c>
      <c r="D33" s="13">
        <v>37.049999999999997</v>
      </c>
      <c r="E33" s="13" t="str">
        <f t="shared" si="0"/>
        <v>Obesity</v>
      </c>
      <c r="F33" s="13">
        <v>8.44</v>
      </c>
      <c r="G33" s="13" t="str">
        <f t="shared" si="1"/>
        <v>Diabetes</v>
      </c>
      <c r="H33" s="13" t="s">
        <v>8291</v>
      </c>
      <c r="I33" s="13" t="s">
        <v>8291</v>
      </c>
      <c r="J33" s="13" t="s">
        <v>8291</v>
      </c>
      <c r="K33" s="27" t="s">
        <v>8292</v>
      </c>
      <c r="L33" s="13" t="s">
        <v>8293</v>
      </c>
      <c r="M33" s="13" t="s">
        <v>8369</v>
      </c>
      <c r="N33" s="13">
        <v>29</v>
      </c>
      <c r="O33" s="56">
        <v>1044</v>
      </c>
      <c r="P33" s="13" t="s">
        <v>8311</v>
      </c>
      <c r="Q33" s="13" t="s">
        <v>8310</v>
      </c>
      <c r="R33" s="57" t="s">
        <v>8312</v>
      </c>
      <c r="T33" s="12" t="s">
        <v>125</v>
      </c>
      <c r="U33" s="13" t="str">
        <f t="shared" si="17"/>
        <v xml:space="preserve">  Natalie</v>
      </c>
      <c r="V33" s="39">
        <f t="shared" si="2"/>
        <v>37.049999999999997</v>
      </c>
      <c r="W33" s="39" t="str">
        <f t="shared" si="3"/>
        <v>Obesity</v>
      </c>
      <c r="X33" s="39">
        <f t="shared" si="4"/>
        <v>8.44</v>
      </c>
      <c r="Y33" s="39" t="str">
        <f t="shared" si="5"/>
        <v>Diabetes</v>
      </c>
      <c r="Z33" s="39" t="str">
        <f t="shared" si="6"/>
        <v>No</v>
      </c>
      <c r="AA33" s="39" t="str">
        <f t="shared" si="7"/>
        <v>No</v>
      </c>
      <c r="AB33" s="39" t="str">
        <f t="shared" si="8"/>
        <v>No</v>
      </c>
      <c r="AC33" s="38" t="str">
        <f t="shared" si="9"/>
        <v>No major surgery</v>
      </c>
      <c r="AD33" s="39" t="str">
        <f t="shared" si="10"/>
        <v>Yes</v>
      </c>
      <c r="AE33" s="13" t="str">
        <f t="shared" si="11"/>
        <v>17-Nov-1994</v>
      </c>
      <c r="AF33" s="39">
        <f t="shared" si="12"/>
        <v>29</v>
      </c>
      <c r="AG33" s="58">
        <f t="shared" si="13"/>
        <v>1044</v>
      </c>
      <c r="AH33" s="39" t="str">
        <f t="shared" si="14"/>
        <v>tier - 3</v>
      </c>
      <c r="AI33" s="39" t="str">
        <f t="shared" si="15"/>
        <v>tier - 2</v>
      </c>
      <c r="AJ33" s="54" t="str">
        <f t="shared" si="16"/>
        <v>R1013</v>
      </c>
    </row>
    <row r="34" spans="2:36" ht="15.75" customHeight="1" x14ac:dyDescent="0.3">
      <c r="B34" s="12" t="s">
        <v>129</v>
      </c>
      <c r="C34" s="13" t="s">
        <v>131</v>
      </c>
      <c r="D34" s="13">
        <v>43.89</v>
      </c>
      <c r="E34" s="13" t="str">
        <f t="shared" si="0"/>
        <v>Obesity</v>
      </c>
      <c r="F34" s="13">
        <v>8.7100000000000009</v>
      </c>
      <c r="G34" s="13" t="str">
        <f t="shared" si="1"/>
        <v>Diabetes</v>
      </c>
      <c r="H34" s="13" t="s">
        <v>8291</v>
      </c>
      <c r="I34" s="13" t="s">
        <v>8291</v>
      </c>
      <c r="J34" s="13" t="s">
        <v>8291</v>
      </c>
      <c r="K34" s="27" t="s">
        <v>8292</v>
      </c>
      <c r="L34" s="13" t="s">
        <v>8293</v>
      </c>
      <c r="M34" s="13" t="s">
        <v>8370</v>
      </c>
      <c r="N34" s="13">
        <v>21</v>
      </c>
      <c r="O34" s="56">
        <v>1047</v>
      </c>
      <c r="P34" s="13" t="s">
        <v>8311</v>
      </c>
      <c r="Q34" s="13" t="s">
        <v>8314</v>
      </c>
      <c r="R34" s="57" t="s">
        <v>8312</v>
      </c>
      <c r="T34" s="12" t="s">
        <v>129</v>
      </c>
      <c r="U34" s="13" t="str">
        <f t="shared" si="17"/>
        <v xml:space="preserve">  Nicole J</v>
      </c>
      <c r="V34" s="39">
        <f t="shared" si="2"/>
        <v>43.89</v>
      </c>
      <c r="W34" s="39" t="str">
        <f t="shared" si="3"/>
        <v>Obesity</v>
      </c>
      <c r="X34" s="39">
        <f t="shared" si="4"/>
        <v>8.7100000000000009</v>
      </c>
      <c r="Y34" s="39" t="str">
        <f t="shared" si="5"/>
        <v>Diabetes</v>
      </c>
      <c r="Z34" s="39" t="str">
        <f t="shared" si="6"/>
        <v>No</v>
      </c>
      <c r="AA34" s="39" t="str">
        <f t="shared" si="7"/>
        <v>No</v>
      </c>
      <c r="AB34" s="39" t="str">
        <f t="shared" si="8"/>
        <v>No</v>
      </c>
      <c r="AC34" s="38" t="str">
        <f t="shared" si="9"/>
        <v>No major surgery</v>
      </c>
      <c r="AD34" s="39" t="str">
        <f t="shared" si="10"/>
        <v>Yes</v>
      </c>
      <c r="AE34" s="13" t="str">
        <f t="shared" si="11"/>
        <v>20-Jul-2002</v>
      </c>
      <c r="AF34" s="39">
        <f t="shared" si="12"/>
        <v>21</v>
      </c>
      <c r="AG34" s="58">
        <f t="shared" si="13"/>
        <v>1047</v>
      </c>
      <c r="AH34" s="39" t="str">
        <f t="shared" si="14"/>
        <v>tier - 3</v>
      </c>
      <c r="AI34" s="39" t="str">
        <f t="shared" si="15"/>
        <v>tier - 1</v>
      </c>
      <c r="AJ34" s="54" t="str">
        <f t="shared" si="16"/>
        <v>R1013</v>
      </c>
    </row>
    <row r="35" spans="2:36" ht="15.75" customHeight="1" x14ac:dyDescent="0.3">
      <c r="B35" s="12" t="s">
        <v>133</v>
      </c>
      <c r="C35" s="13" t="s">
        <v>135</v>
      </c>
      <c r="D35" s="13">
        <v>42.35</v>
      </c>
      <c r="E35" s="13" t="str">
        <f t="shared" si="0"/>
        <v>Obesity</v>
      </c>
      <c r="F35" s="13">
        <v>5.08</v>
      </c>
      <c r="G35" s="13" t="str">
        <f t="shared" si="1"/>
        <v>Normal</v>
      </c>
      <c r="H35" s="13" t="s">
        <v>8293</v>
      </c>
      <c r="I35" s="13" t="s">
        <v>8291</v>
      </c>
      <c r="J35" s="13" t="s">
        <v>8291</v>
      </c>
      <c r="K35" s="27" t="s">
        <v>8292</v>
      </c>
      <c r="L35" s="13" t="s">
        <v>8293</v>
      </c>
      <c r="M35" s="13" t="s">
        <v>8371</v>
      </c>
      <c r="N35" s="13">
        <v>21</v>
      </c>
      <c r="O35" s="56">
        <v>1049</v>
      </c>
      <c r="P35" s="13" t="s">
        <v>8311</v>
      </c>
      <c r="Q35" s="13" t="s">
        <v>8310</v>
      </c>
      <c r="R35" s="57" t="s">
        <v>8317</v>
      </c>
      <c r="T35" s="12" t="s">
        <v>133</v>
      </c>
      <c r="U35" s="13" t="str">
        <f t="shared" si="17"/>
        <v xml:space="preserve">  Jefferson D</v>
      </c>
      <c r="V35" s="39">
        <f t="shared" si="2"/>
        <v>42.35</v>
      </c>
      <c r="W35" s="39" t="str">
        <f t="shared" si="3"/>
        <v>Obesity</v>
      </c>
      <c r="X35" s="39">
        <f t="shared" si="4"/>
        <v>5.08</v>
      </c>
      <c r="Y35" s="39" t="str">
        <f t="shared" si="5"/>
        <v>Normal</v>
      </c>
      <c r="Z35" s="39" t="str">
        <f t="shared" si="6"/>
        <v>Yes</v>
      </c>
      <c r="AA35" s="39" t="str">
        <f t="shared" si="7"/>
        <v>No</v>
      </c>
      <c r="AB35" s="39" t="str">
        <f t="shared" si="8"/>
        <v>No</v>
      </c>
      <c r="AC35" s="38" t="str">
        <f t="shared" si="9"/>
        <v>No major surgery</v>
      </c>
      <c r="AD35" s="39" t="str">
        <f t="shared" si="10"/>
        <v>Yes</v>
      </c>
      <c r="AE35" s="13" t="str">
        <f t="shared" si="11"/>
        <v>1-Jul-2002</v>
      </c>
      <c r="AF35" s="39">
        <f t="shared" si="12"/>
        <v>21</v>
      </c>
      <c r="AG35" s="58">
        <f t="shared" si="13"/>
        <v>1049</v>
      </c>
      <c r="AH35" s="39" t="str">
        <f t="shared" si="14"/>
        <v>tier - 3</v>
      </c>
      <c r="AI35" s="39" t="str">
        <f t="shared" si="15"/>
        <v>tier - 2</v>
      </c>
      <c r="AJ35" s="54" t="str">
        <f t="shared" si="16"/>
        <v>R1012</v>
      </c>
    </row>
    <row r="36" spans="2:36" ht="15.75" customHeight="1" x14ac:dyDescent="0.3">
      <c r="B36" s="12" t="s">
        <v>137</v>
      </c>
      <c r="C36" s="13" t="s">
        <v>139</v>
      </c>
      <c r="D36" s="13">
        <v>31.35</v>
      </c>
      <c r="E36" s="13" t="str">
        <f t="shared" si="0"/>
        <v>Obesity</v>
      </c>
      <c r="F36" s="13">
        <v>6.86</v>
      </c>
      <c r="G36" s="13" t="str">
        <f t="shared" si="1"/>
        <v>Diabetes</v>
      </c>
      <c r="H36" s="13" t="s">
        <v>8291</v>
      </c>
      <c r="I36" s="13" t="s">
        <v>8291</v>
      </c>
      <c r="J36" s="13" t="s">
        <v>8291</v>
      </c>
      <c r="K36" s="27" t="s">
        <v>8292</v>
      </c>
      <c r="L36" s="13" t="s">
        <v>8293</v>
      </c>
      <c r="M36" s="13" t="s">
        <v>8372</v>
      </c>
      <c r="N36" s="13">
        <v>28</v>
      </c>
      <c r="O36" s="56">
        <v>1056</v>
      </c>
      <c r="P36" s="13" t="s">
        <v>8311</v>
      </c>
      <c r="Q36" s="13" t="s">
        <v>8310</v>
      </c>
      <c r="R36" s="57" t="s">
        <v>8312</v>
      </c>
      <c r="T36" s="12" t="s">
        <v>137</v>
      </c>
      <c r="U36" s="13" t="str">
        <f t="shared" si="17"/>
        <v xml:space="preserve">  Brendan D</v>
      </c>
      <c r="V36" s="39">
        <f t="shared" si="2"/>
        <v>31.35</v>
      </c>
      <c r="W36" s="39" t="str">
        <f t="shared" si="3"/>
        <v>Obesity</v>
      </c>
      <c r="X36" s="39">
        <f t="shared" si="4"/>
        <v>6.86</v>
      </c>
      <c r="Y36" s="39" t="str">
        <f t="shared" si="5"/>
        <v>Diabetes</v>
      </c>
      <c r="Z36" s="39" t="str">
        <f t="shared" si="6"/>
        <v>No</v>
      </c>
      <c r="AA36" s="39" t="str">
        <f t="shared" si="7"/>
        <v>No</v>
      </c>
      <c r="AB36" s="39" t="str">
        <f t="shared" si="8"/>
        <v>No</v>
      </c>
      <c r="AC36" s="38" t="str">
        <f t="shared" si="9"/>
        <v>No major surgery</v>
      </c>
      <c r="AD36" s="39" t="str">
        <f t="shared" si="10"/>
        <v>Yes</v>
      </c>
      <c r="AE36" s="13" t="str">
        <f t="shared" si="11"/>
        <v>1-Jun-1995</v>
      </c>
      <c r="AF36" s="39">
        <f t="shared" si="12"/>
        <v>28</v>
      </c>
      <c r="AG36" s="58">
        <f t="shared" si="13"/>
        <v>1056</v>
      </c>
      <c r="AH36" s="39" t="str">
        <f t="shared" si="14"/>
        <v>tier - 3</v>
      </c>
      <c r="AI36" s="39" t="str">
        <f t="shared" si="15"/>
        <v>tier - 2</v>
      </c>
      <c r="AJ36" s="54" t="str">
        <f t="shared" si="16"/>
        <v>R1013</v>
      </c>
    </row>
    <row r="37" spans="2:36" ht="15.75" customHeight="1" x14ac:dyDescent="0.3">
      <c r="B37" s="12" t="s">
        <v>141</v>
      </c>
      <c r="C37" s="13" t="s">
        <v>143</v>
      </c>
      <c r="D37" s="13">
        <v>47.6</v>
      </c>
      <c r="E37" s="13" t="str">
        <f t="shared" si="0"/>
        <v>Obesity</v>
      </c>
      <c r="F37" s="13">
        <v>5.95</v>
      </c>
      <c r="G37" s="13" t="str">
        <f t="shared" si="1"/>
        <v>Prediabetes</v>
      </c>
      <c r="H37" s="13" t="s">
        <v>8293</v>
      </c>
      <c r="I37" s="13" t="s">
        <v>8291</v>
      </c>
      <c r="J37" s="13" t="s">
        <v>8291</v>
      </c>
      <c r="K37" s="27" t="s">
        <v>8292</v>
      </c>
      <c r="L37" s="13" t="s">
        <v>8293</v>
      </c>
      <c r="M37" s="13" t="s">
        <v>8373</v>
      </c>
      <c r="N37" s="13">
        <v>30</v>
      </c>
      <c r="O37" s="56">
        <v>1068</v>
      </c>
      <c r="P37" s="13" t="s">
        <v>8311</v>
      </c>
      <c r="Q37" s="13" t="s">
        <v>8314</v>
      </c>
      <c r="R37" s="57" t="s">
        <v>8312</v>
      </c>
      <c r="T37" s="12" t="s">
        <v>141</v>
      </c>
      <c r="U37" s="13" t="str">
        <f t="shared" si="17"/>
        <v xml:space="preserve">  Courtney</v>
      </c>
      <c r="V37" s="39">
        <f t="shared" si="2"/>
        <v>47.6</v>
      </c>
      <c r="W37" s="39" t="str">
        <f t="shared" si="3"/>
        <v>Obesity</v>
      </c>
      <c r="X37" s="39">
        <f t="shared" si="4"/>
        <v>5.95</v>
      </c>
      <c r="Y37" s="39" t="str">
        <f t="shared" si="5"/>
        <v>Prediabetes</v>
      </c>
      <c r="Z37" s="39" t="str">
        <f t="shared" si="6"/>
        <v>Yes</v>
      </c>
      <c r="AA37" s="39" t="str">
        <f t="shared" si="7"/>
        <v>No</v>
      </c>
      <c r="AB37" s="39" t="str">
        <f t="shared" si="8"/>
        <v>No</v>
      </c>
      <c r="AC37" s="38" t="str">
        <f t="shared" si="9"/>
        <v>No major surgery</v>
      </c>
      <c r="AD37" s="39" t="str">
        <f t="shared" si="10"/>
        <v>Yes</v>
      </c>
      <c r="AE37" s="13" t="str">
        <f t="shared" si="11"/>
        <v>28-Sep-1993</v>
      </c>
      <c r="AF37" s="39">
        <f t="shared" si="12"/>
        <v>30</v>
      </c>
      <c r="AG37" s="58">
        <f t="shared" si="13"/>
        <v>1068</v>
      </c>
      <c r="AH37" s="39" t="str">
        <f t="shared" si="14"/>
        <v>tier - 3</v>
      </c>
      <c r="AI37" s="39" t="str">
        <f t="shared" si="15"/>
        <v>tier - 1</v>
      </c>
      <c r="AJ37" s="54" t="str">
        <f t="shared" si="16"/>
        <v>R1013</v>
      </c>
    </row>
    <row r="38" spans="2:36" ht="15.75" customHeight="1" x14ac:dyDescent="0.3">
      <c r="B38" s="12" t="s">
        <v>145</v>
      </c>
      <c r="C38" s="13" t="s">
        <v>147</v>
      </c>
      <c r="D38" s="13">
        <v>46.2</v>
      </c>
      <c r="E38" s="13" t="str">
        <f t="shared" si="0"/>
        <v>Obesity</v>
      </c>
      <c r="F38" s="13">
        <v>6.09</v>
      </c>
      <c r="G38" s="13" t="str">
        <f t="shared" si="1"/>
        <v>Prediabetes</v>
      </c>
      <c r="H38" s="13" t="s">
        <v>8291</v>
      </c>
      <c r="I38" s="13" t="s">
        <v>8291</v>
      </c>
      <c r="J38" s="13" t="s">
        <v>8293</v>
      </c>
      <c r="K38" s="27">
        <v>1</v>
      </c>
      <c r="L38" s="13" t="s">
        <v>8293</v>
      </c>
      <c r="M38" s="13" t="s">
        <v>8374</v>
      </c>
      <c r="N38" s="13">
        <v>19</v>
      </c>
      <c r="O38" s="56">
        <v>1070</v>
      </c>
      <c r="P38" s="13" t="s">
        <v>8311</v>
      </c>
      <c r="Q38" s="13" t="s">
        <v>8311</v>
      </c>
      <c r="R38" s="57" t="s">
        <v>8312</v>
      </c>
      <c r="T38" s="12" t="s">
        <v>145</v>
      </c>
      <c r="U38" s="13" t="str">
        <f t="shared" si="17"/>
        <v xml:space="preserve">  Sydney L</v>
      </c>
      <c r="V38" s="39">
        <f t="shared" si="2"/>
        <v>46.2</v>
      </c>
      <c r="W38" s="39" t="str">
        <f t="shared" si="3"/>
        <v>Obesity</v>
      </c>
      <c r="X38" s="39">
        <f t="shared" si="4"/>
        <v>6.09</v>
      </c>
      <c r="Y38" s="39" t="str">
        <f t="shared" si="5"/>
        <v>Prediabetes</v>
      </c>
      <c r="Z38" s="39" t="str">
        <f t="shared" si="6"/>
        <v>No</v>
      </c>
      <c r="AA38" s="39" t="str">
        <f t="shared" si="7"/>
        <v>No</v>
      </c>
      <c r="AB38" s="39" t="str">
        <f t="shared" si="8"/>
        <v>Yes</v>
      </c>
      <c r="AC38" s="38">
        <f t="shared" si="9"/>
        <v>1</v>
      </c>
      <c r="AD38" s="39" t="str">
        <f t="shared" si="10"/>
        <v>Yes</v>
      </c>
      <c r="AE38" s="13" t="str">
        <f t="shared" si="11"/>
        <v>24-Aug-2004</v>
      </c>
      <c r="AF38" s="39">
        <f t="shared" si="12"/>
        <v>19</v>
      </c>
      <c r="AG38" s="58">
        <f t="shared" si="13"/>
        <v>1070</v>
      </c>
      <c r="AH38" s="39" t="str">
        <f t="shared" si="14"/>
        <v>tier - 3</v>
      </c>
      <c r="AI38" s="39" t="str">
        <f t="shared" si="15"/>
        <v>tier - 3</v>
      </c>
      <c r="AJ38" s="54" t="str">
        <f t="shared" si="16"/>
        <v>R1013</v>
      </c>
    </row>
    <row r="39" spans="2:36" ht="15.75" customHeight="1" x14ac:dyDescent="0.3">
      <c r="B39" s="12" t="s">
        <v>149</v>
      </c>
      <c r="C39" s="13" t="s">
        <v>151</v>
      </c>
      <c r="D39" s="13">
        <v>32.015000000000001</v>
      </c>
      <c r="E39" s="13" t="str">
        <f t="shared" si="0"/>
        <v>Obesity</v>
      </c>
      <c r="F39" s="13">
        <v>11.75</v>
      </c>
      <c r="G39" s="13" t="str">
        <f t="shared" si="1"/>
        <v>Diabetes</v>
      </c>
      <c r="H39" s="13" t="s">
        <v>8291</v>
      </c>
      <c r="I39" s="13" t="s">
        <v>8291</v>
      </c>
      <c r="J39" s="13" t="s">
        <v>8291</v>
      </c>
      <c r="K39" s="27" t="s">
        <v>8292</v>
      </c>
      <c r="L39" s="13" t="s">
        <v>8293</v>
      </c>
      <c r="M39" s="13" t="s">
        <v>8375</v>
      </c>
      <c r="N39" s="13">
        <v>26</v>
      </c>
      <c r="O39" s="56">
        <v>1071</v>
      </c>
      <c r="P39" s="13" t="s">
        <v>8311</v>
      </c>
      <c r="Q39" s="13" t="s">
        <v>8311</v>
      </c>
      <c r="R39" s="57" t="s">
        <v>8312</v>
      </c>
      <c r="T39" s="12" t="s">
        <v>149</v>
      </c>
      <c r="U39" s="13" t="str">
        <f t="shared" si="17"/>
        <v xml:space="preserve">  Julien</v>
      </c>
      <c r="V39" s="39">
        <f t="shared" si="2"/>
        <v>32.015000000000001</v>
      </c>
      <c r="W39" s="39" t="str">
        <f t="shared" si="3"/>
        <v>Obesity</v>
      </c>
      <c r="X39" s="39">
        <f t="shared" si="4"/>
        <v>11.75</v>
      </c>
      <c r="Y39" s="39" t="str">
        <f t="shared" si="5"/>
        <v>Diabetes</v>
      </c>
      <c r="Z39" s="39" t="str">
        <f t="shared" si="6"/>
        <v>No</v>
      </c>
      <c r="AA39" s="39" t="str">
        <f t="shared" si="7"/>
        <v>No</v>
      </c>
      <c r="AB39" s="39" t="str">
        <f t="shared" si="8"/>
        <v>No</v>
      </c>
      <c r="AC39" s="38" t="str">
        <f t="shared" si="9"/>
        <v>No major surgery</v>
      </c>
      <c r="AD39" s="39" t="str">
        <f t="shared" si="10"/>
        <v>Yes</v>
      </c>
      <c r="AE39" s="13" t="str">
        <f t="shared" si="11"/>
        <v>13-Aug-1997</v>
      </c>
      <c r="AF39" s="39">
        <f t="shared" si="12"/>
        <v>26</v>
      </c>
      <c r="AG39" s="58">
        <f t="shared" si="13"/>
        <v>1071</v>
      </c>
      <c r="AH39" s="39" t="str">
        <f t="shared" si="14"/>
        <v>tier - 3</v>
      </c>
      <c r="AI39" s="39" t="str">
        <f t="shared" si="15"/>
        <v>tier - 3</v>
      </c>
      <c r="AJ39" s="54" t="str">
        <f t="shared" si="16"/>
        <v>R1013</v>
      </c>
    </row>
    <row r="40" spans="2:36" ht="15.75" customHeight="1" x14ac:dyDescent="0.3">
      <c r="B40" s="12" t="s">
        <v>153</v>
      </c>
      <c r="C40" s="13" t="s">
        <v>155</v>
      </c>
      <c r="D40" s="13">
        <v>40.564999999999998</v>
      </c>
      <c r="E40" s="13" t="str">
        <f t="shared" si="0"/>
        <v>Obesity</v>
      </c>
      <c r="F40" s="13">
        <v>7.37</v>
      </c>
      <c r="G40" s="13" t="str">
        <f t="shared" si="1"/>
        <v>Diabetes</v>
      </c>
      <c r="H40" s="13" t="s">
        <v>8291</v>
      </c>
      <c r="I40" s="13" t="s">
        <v>8291</v>
      </c>
      <c r="J40" s="13" t="s">
        <v>8291</v>
      </c>
      <c r="K40" s="27" t="s">
        <v>8292</v>
      </c>
      <c r="L40" s="13" t="s">
        <v>8293</v>
      </c>
      <c r="M40" s="13" t="s">
        <v>8376</v>
      </c>
      <c r="N40" s="13">
        <v>25</v>
      </c>
      <c r="O40" s="56">
        <v>1082</v>
      </c>
      <c r="P40" s="13" t="s">
        <v>8311</v>
      </c>
      <c r="Q40" s="13" t="s">
        <v>8310</v>
      </c>
      <c r="R40" s="57" t="s">
        <v>8312</v>
      </c>
      <c r="T40" s="12" t="s">
        <v>153</v>
      </c>
      <c r="U40" s="13" t="str">
        <f t="shared" si="17"/>
        <v xml:space="preserve">  Ryan M</v>
      </c>
      <c r="V40" s="39">
        <f t="shared" si="2"/>
        <v>40.564999999999998</v>
      </c>
      <c r="W40" s="39" t="str">
        <f t="shared" si="3"/>
        <v>Obesity</v>
      </c>
      <c r="X40" s="39">
        <f t="shared" si="4"/>
        <v>7.37</v>
      </c>
      <c r="Y40" s="39" t="str">
        <f t="shared" si="5"/>
        <v>Diabetes</v>
      </c>
      <c r="Z40" s="39" t="str">
        <f t="shared" si="6"/>
        <v>No</v>
      </c>
      <c r="AA40" s="39" t="str">
        <f t="shared" si="7"/>
        <v>No</v>
      </c>
      <c r="AB40" s="39" t="str">
        <f t="shared" si="8"/>
        <v>No</v>
      </c>
      <c r="AC40" s="38" t="str">
        <f t="shared" si="9"/>
        <v>No major surgery</v>
      </c>
      <c r="AD40" s="39" t="str">
        <f t="shared" si="10"/>
        <v>Yes</v>
      </c>
      <c r="AE40" s="13" t="str">
        <f t="shared" si="11"/>
        <v>26-Dec-1998</v>
      </c>
      <c r="AF40" s="39">
        <f t="shared" si="12"/>
        <v>25</v>
      </c>
      <c r="AG40" s="58">
        <f t="shared" si="13"/>
        <v>1082</v>
      </c>
      <c r="AH40" s="39" t="str">
        <f t="shared" si="14"/>
        <v>tier - 3</v>
      </c>
      <c r="AI40" s="39" t="str">
        <f t="shared" si="15"/>
        <v>tier - 2</v>
      </c>
      <c r="AJ40" s="54" t="str">
        <f t="shared" si="16"/>
        <v>R1013</v>
      </c>
    </row>
    <row r="41" spans="2:36" ht="15.75" customHeight="1" x14ac:dyDescent="0.3">
      <c r="B41" s="12" t="s">
        <v>157</v>
      </c>
      <c r="C41" s="13" t="s">
        <v>159</v>
      </c>
      <c r="D41" s="13">
        <v>32.450000000000003</v>
      </c>
      <c r="E41" s="13" t="str">
        <f t="shared" si="0"/>
        <v>Obesity</v>
      </c>
      <c r="F41" s="13">
        <v>11.91</v>
      </c>
      <c r="G41" s="13" t="str">
        <f t="shared" si="1"/>
        <v>Diabetes</v>
      </c>
      <c r="H41" s="13" t="s">
        <v>8291</v>
      </c>
      <c r="I41" s="13" t="s">
        <v>8291</v>
      </c>
      <c r="J41" s="13" t="s">
        <v>8291</v>
      </c>
      <c r="K41" s="27" t="s">
        <v>8292</v>
      </c>
      <c r="L41" s="13" t="s">
        <v>8293</v>
      </c>
      <c r="M41" s="13" t="s">
        <v>8377</v>
      </c>
      <c r="N41" s="13">
        <v>21</v>
      </c>
      <c r="O41" s="56">
        <v>1086</v>
      </c>
      <c r="P41" s="13" t="s">
        <v>8311</v>
      </c>
      <c r="Q41" s="13" t="s">
        <v>8311</v>
      </c>
      <c r="R41" s="57" t="s">
        <v>8312</v>
      </c>
      <c r="T41" s="12" t="s">
        <v>157</v>
      </c>
      <c r="U41" s="13" t="str">
        <f t="shared" si="17"/>
        <v xml:space="preserve">  Anna H</v>
      </c>
      <c r="V41" s="39">
        <f t="shared" si="2"/>
        <v>32.450000000000003</v>
      </c>
      <c r="W41" s="39" t="str">
        <f t="shared" si="3"/>
        <v>Obesity</v>
      </c>
      <c r="X41" s="39">
        <f t="shared" si="4"/>
        <v>11.91</v>
      </c>
      <c r="Y41" s="39" t="str">
        <f t="shared" si="5"/>
        <v>Diabetes</v>
      </c>
      <c r="Z41" s="39" t="str">
        <f t="shared" si="6"/>
        <v>No</v>
      </c>
      <c r="AA41" s="39" t="str">
        <f t="shared" si="7"/>
        <v>No</v>
      </c>
      <c r="AB41" s="39" t="str">
        <f t="shared" si="8"/>
        <v>No</v>
      </c>
      <c r="AC41" s="38" t="str">
        <f t="shared" si="9"/>
        <v>No major surgery</v>
      </c>
      <c r="AD41" s="39" t="str">
        <f t="shared" si="10"/>
        <v>Yes</v>
      </c>
      <c r="AE41" s="13" t="str">
        <f t="shared" si="11"/>
        <v>13-Aug-2002</v>
      </c>
      <c r="AF41" s="39">
        <f t="shared" si="12"/>
        <v>21</v>
      </c>
      <c r="AG41" s="58">
        <f t="shared" si="13"/>
        <v>1086</v>
      </c>
      <c r="AH41" s="39" t="str">
        <f t="shared" si="14"/>
        <v>tier - 3</v>
      </c>
      <c r="AI41" s="39" t="str">
        <f t="shared" si="15"/>
        <v>tier - 3</v>
      </c>
      <c r="AJ41" s="54" t="str">
        <f t="shared" si="16"/>
        <v>R1013</v>
      </c>
    </row>
    <row r="42" spans="2:36" ht="15.75" customHeight="1" x14ac:dyDescent="0.3">
      <c r="B42" s="12" t="s">
        <v>161</v>
      </c>
      <c r="C42" s="13" t="s">
        <v>163</v>
      </c>
      <c r="D42" s="13">
        <v>34.96</v>
      </c>
      <c r="E42" s="13" t="str">
        <f t="shared" si="0"/>
        <v>Obesity</v>
      </c>
      <c r="F42" s="13">
        <v>6.52</v>
      </c>
      <c r="G42" s="13" t="str">
        <f t="shared" si="1"/>
        <v>Diabetes</v>
      </c>
      <c r="H42" s="13" t="s">
        <v>8291</v>
      </c>
      <c r="I42" s="13" t="s">
        <v>8291</v>
      </c>
      <c r="J42" s="13" t="s">
        <v>8291</v>
      </c>
      <c r="K42" s="27" t="s">
        <v>8292</v>
      </c>
      <c r="L42" s="13" t="s">
        <v>8293</v>
      </c>
      <c r="M42" s="13" t="s">
        <v>8378</v>
      </c>
      <c r="N42" s="13">
        <v>19</v>
      </c>
      <c r="O42" s="56">
        <v>1121.8699999999999</v>
      </c>
      <c r="P42" s="13" t="s">
        <v>8311</v>
      </c>
      <c r="Q42" s="13" t="s">
        <v>8314</v>
      </c>
      <c r="R42" s="57" t="s">
        <v>8312</v>
      </c>
      <c r="T42" s="12" t="s">
        <v>161</v>
      </c>
      <c r="U42" s="13" t="str">
        <f t="shared" si="17"/>
        <v xml:space="preserve">  Samantha</v>
      </c>
      <c r="V42" s="39">
        <f t="shared" si="2"/>
        <v>34.96</v>
      </c>
      <c r="W42" s="39" t="str">
        <f t="shared" si="3"/>
        <v>Obesity</v>
      </c>
      <c r="X42" s="39">
        <f t="shared" si="4"/>
        <v>6.52</v>
      </c>
      <c r="Y42" s="39" t="str">
        <f t="shared" si="5"/>
        <v>Diabetes</v>
      </c>
      <c r="Z42" s="39" t="str">
        <f t="shared" si="6"/>
        <v>No</v>
      </c>
      <c r="AA42" s="39" t="str">
        <f t="shared" si="7"/>
        <v>No</v>
      </c>
      <c r="AB42" s="39" t="str">
        <f t="shared" si="8"/>
        <v>No</v>
      </c>
      <c r="AC42" s="38" t="str">
        <f t="shared" si="9"/>
        <v>No major surgery</v>
      </c>
      <c r="AD42" s="39" t="str">
        <f t="shared" si="10"/>
        <v>Yes</v>
      </c>
      <c r="AE42" s="13" t="str">
        <f t="shared" si="11"/>
        <v>12-Nov-2004</v>
      </c>
      <c r="AF42" s="39">
        <f t="shared" si="12"/>
        <v>19</v>
      </c>
      <c r="AG42" s="58">
        <f t="shared" si="13"/>
        <v>1121.8699999999999</v>
      </c>
      <c r="AH42" s="39" t="str">
        <f t="shared" si="14"/>
        <v>tier - 3</v>
      </c>
      <c r="AI42" s="39" t="str">
        <f t="shared" si="15"/>
        <v>tier - 1</v>
      </c>
      <c r="AJ42" s="54" t="str">
        <f t="shared" si="16"/>
        <v>R1013</v>
      </c>
    </row>
    <row r="43" spans="2:36" ht="15.75" customHeight="1" x14ac:dyDescent="0.3">
      <c r="B43" s="12" t="s">
        <v>165</v>
      </c>
      <c r="C43" s="13" t="s">
        <v>167</v>
      </c>
      <c r="D43" s="13">
        <v>35.5</v>
      </c>
      <c r="E43" s="13" t="str">
        <f t="shared" si="0"/>
        <v>Obesity</v>
      </c>
      <c r="F43" s="13">
        <v>5.14</v>
      </c>
      <c r="G43" s="13" t="str">
        <f t="shared" si="1"/>
        <v>Normal</v>
      </c>
      <c r="H43" s="13" t="s">
        <v>8291</v>
      </c>
      <c r="I43" s="13" t="s">
        <v>8291</v>
      </c>
      <c r="J43" s="13" t="s">
        <v>8293</v>
      </c>
      <c r="K43" s="27">
        <v>1</v>
      </c>
      <c r="L43" s="13" t="s">
        <v>8293</v>
      </c>
      <c r="M43" s="13" t="s">
        <v>8379</v>
      </c>
      <c r="N43" s="13">
        <v>19</v>
      </c>
      <c r="O43" s="56">
        <v>1131.51</v>
      </c>
      <c r="P43" s="13" t="s">
        <v>8311</v>
      </c>
      <c r="Q43" s="13" t="s">
        <v>8314</v>
      </c>
      <c r="R43" s="57" t="s">
        <v>8312</v>
      </c>
      <c r="T43" s="12" t="s">
        <v>165</v>
      </c>
      <c r="U43" s="13" t="str">
        <f t="shared" si="17"/>
        <v xml:space="preserve">  Robert</v>
      </c>
      <c r="V43" s="39">
        <f t="shared" si="2"/>
        <v>35.5</v>
      </c>
      <c r="W43" s="39" t="str">
        <f t="shared" si="3"/>
        <v>Obesity</v>
      </c>
      <c r="X43" s="39">
        <f t="shared" si="4"/>
        <v>5.14</v>
      </c>
      <c r="Y43" s="39" t="str">
        <f t="shared" si="5"/>
        <v>Normal</v>
      </c>
      <c r="Z43" s="39" t="str">
        <f t="shared" si="6"/>
        <v>No</v>
      </c>
      <c r="AA43" s="39" t="str">
        <f t="shared" si="7"/>
        <v>No</v>
      </c>
      <c r="AB43" s="39" t="str">
        <f t="shared" si="8"/>
        <v>Yes</v>
      </c>
      <c r="AC43" s="38">
        <f t="shared" si="9"/>
        <v>1</v>
      </c>
      <c r="AD43" s="39" t="str">
        <f t="shared" si="10"/>
        <v>Yes</v>
      </c>
      <c r="AE43" s="13" t="str">
        <f t="shared" si="11"/>
        <v>14-Jun-2004</v>
      </c>
      <c r="AF43" s="39">
        <f t="shared" si="12"/>
        <v>19</v>
      </c>
      <c r="AG43" s="58">
        <f t="shared" si="13"/>
        <v>1131.51</v>
      </c>
      <c r="AH43" s="39" t="str">
        <f t="shared" si="14"/>
        <v>tier - 3</v>
      </c>
      <c r="AI43" s="39" t="str">
        <f t="shared" si="15"/>
        <v>tier - 1</v>
      </c>
      <c r="AJ43" s="54" t="str">
        <f t="shared" si="16"/>
        <v>R1013</v>
      </c>
    </row>
    <row r="44" spans="2:36" ht="15.75" customHeight="1" x14ac:dyDescent="0.3">
      <c r="B44" s="12" t="s">
        <v>169</v>
      </c>
      <c r="C44" s="13" t="s">
        <v>171</v>
      </c>
      <c r="D44" s="13">
        <v>52.58</v>
      </c>
      <c r="E44" s="13" t="str">
        <f t="shared" si="0"/>
        <v>Obesity</v>
      </c>
      <c r="F44" s="13">
        <v>4.1900000000000004</v>
      </c>
      <c r="G44" s="13" t="str">
        <f t="shared" si="1"/>
        <v>Normal</v>
      </c>
      <c r="H44" s="13" t="s">
        <v>8291</v>
      </c>
      <c r="I44" s="13" t="s">
        <v>8293</v>
      </c>
      <c r="J44" s="13" t="s">
        <v>8291</v>
      </c>
      <c r="K44" s="27">
        <v>1</v>
      </c>
      <c r="L44" s="13" t="s">
        <v>8293</v>
      </c>
      <c r="M44" s="13" t="s">
        <v>8380</v>
      </c>
      <c r="N44" s="13">
        <v>21</v>
      </c>
      <c r="O44" s="56">
        <v>1132</v>
      </c>
      <c r="P44" s="13" t="s">
        <v>8311</v>
      </c>
      <c r="Q44" s="13" t="s">
        <v>8314</v>
      </c>
      <c r="R44" s="57" t="s">
        <v>8312</v>
      </c>
      <c r="T44" s="12" t="s">
        <v>169</v>
      </c>
      <c r="U44" s="13" t="str">
        <f t="shared" si="17"/>
        <v xml:space="preserve">  James R</v>
      </c>
      <c r="V44" s="39">
        <f t="shared" si="2"/>
        <v>52.58</v>
      </c>
      <c r="W44" s="39" t="str">
        <f t="shared" si="3"/>
        <v>Obesity</v>
      </c>
      <c r="X44" s="39">
        <f t="shared" si="4"/>
        <v>4.1900000000000004</v>
      </c>
      <c r="Y44" s="39" t="str">
        <f t="shared" si="5"/>
        <v>Normal</v>
      </c>
      <c r="Z44" s="39" t="str">
        <f t="shared" si="6"/>
        <v>No</v>
      </c>
      <c r="AA44" s="39" t="str">
        <f t="shared" si="7"/>
        <v>Yes</v>
      </c>
      <c r="AB44" s="39" t="str">
        <f t="shared" si="8"/>
        <v>No</v>
      </c>
      <c r="AC44" s="38">
        <f t="shared" si="9"/>
        <v>1</v>
      </c>
      <c r="AD44" s="39" t="str">
        <f t="shared" si="10"/>
        <v>Yes</v>
      </c>
      <c r="AE44" s="13" t="str">
        <f t="shared" si="11"/>
        <v>19-Jul-2002</v>
      </c>
      <c r="AF44" s="39">
        <f t="shared" si="12"/>
        <v>21</v>
      </c>
      <c r="AG44" s="58">
        <f t="shared" si="13"/>
        <v>1132</v>
      </c>
      <c r="AH44" s="39" t="str">
        <f t="shared" si="14"/>
        <v>tier - 3</v>
      </c>
      <c r="AI44" s="39" t="str">
        <f t="shared" si="15"/>
        <v>tier - 1</v>
      </c>
      <c r="AJ44" s="54" t="str">
        <f t="shared" si="16"/>
        <v>R1013</v>
      </c>
    </row>
    <row r="45" spans="2:36" ht="15.75" customHeight="1" x14ac:dyDescent="0.3">
      <c r="B45" s="12" t="s">
        <v>173</v>
      </c>
      <c r="C45" s="13" t="s">
        <v>175</v>
      </c>
      <c r="D45" s="13">
        <v>35.200000000000003</v>
      </c>
      <c r="E45" s="13" t="str">
        <f t="shared" si="0"/>
        <v>Obesity</v>
      </c>
      <c r="F45" s="13">
        <v>11.68</v>
      </c>
      <c r="G45" s="13" t="str">
        <f t="shared" si="1"/>
        <v>Diabetes</v>
      </c>
      <c r="H45" s="13" t="s">
        <v>8293</v>
      </c>
      <c r="I45" s="13" t="s">
        <v>8291</v>
      </c>
      <c r="J45" s="13" t="s">
        <v>8291</v>
      </c>
      <c r="K45" s="27" t="s">
        <v>8292</v>
      </c>
      <c r="L45" s="13" t="s">
        <v>8293</v>
      </c>
      <c r="M45" s="13" t="s">
        <v>8381</v>
      </c>
      <c r="N45" s="13">
        <v>19</v>
      </c>
      <c r="O45" s="56">
        <v>1135</v>
      </c>
      <c r="P45" s="13" t="s">
        <v>8311</v>
      </c>
      <c r="Q45" s="13" t="s">
        <v>8311</v>
      </c>
      <c r="R45" s="57" t="s">
        <v>8312</v>
      </c>
      <c r="T45" s="12" t="s">
        <v>173</v>
      </c>
      <c r="U45" s="13" t="str">
        <f t="shared" si="17"/>
        <v xml:space="preserve">  Roseann</v>
      </c>
      <c r="V45" s="39">
        <f t="shared" si="2"/>
        <v>35.200000000000003</v>
      </c>
      <c r="W45" s="39" t="str">
        <f t="shared" si="3"/>
        <v>Obesity</v>
      </c>
      <c r="X45" s="39">
        <f t="shared" si="4"/>
        <v>11.68</v>
      </c>
      <c r="Y45" s="39" t="str">
        <f t="shared" si="5"/>
        <v>Diabetes</v>
      </c>
      <c r="Z45" s="39" t="str">
        <f t="shared" si="6"/>
        <v>Yes</v>
      </c>
      <c r="AA45" s="39" t="str">
        <f t="shared" si="7"/>
        <v>No</v>
      </c>
      <c r="AB45" s="39" t="str">
        <f t="shared" si="8"/>
        <v>No</v>
      </c>
      <c r="AC45" s="38" t="str">
        <f t="shared" si="9"/>
        <v>No major surgery</v>
      </c>
      <c r="AD45" s="39" t="str">
        <f t="shared" si="10"/>
        <v>Yes</v>
      </c>
      <c r="AE45" s="13" t="str">
        <f t="shared" si="11"/>
        <v>6-Oct-2004</v>
      </c>
      <c r="AF45" s="39">
        <f t="shared" si="12"/>
        <v>19</v>
      </c>
      <c r="AG45" s="58">
        <f t="shared" si="13"/>
        <v>1135</v>
      </c>
      <c r="AH45" s="39" t="str">
        <f t="shared" si="14"/>
        <v>tier - 3</v>
      </c>
      <c r="AI45" s="39" t="str">
        <f t="shared" si="15"/>
        <v>tier - 3</v>
      </c>
      <c r="AJ45" s="54" t="str">
        <f t="shared" si="16"/>
        <v>R1013</v>
      </c>
    </row>
    <row r="46" spans="2:36" ht="15.75" customHeight="1" x14ac:dyDescent="0.3">
      <c r="B46" s="12" t="s">
        <v>177</v>
      </c>
      <c r="C46" s="13" t="s">
        <v>100</v>
      </c>
      <c r="D46" s="13">
        <v>38.06</v>
      </c>
      <c r="E46" s="13" t="str">
        <f t="shared" si="0"/>
        <v>Obesity</v>
      </c>
      <c r="F46" s="13">
        <v>6.98</v>
      </c>
      <c r="G46" s="13" t="str">
        <f t="shared" si="1"/>
        <v>Diabetes</v>
      </c>
      <c r="H46" s="13" t="s">
        <v>8291</v>
      </c>
      <c r="I46" s="13" t="s">
        <v>8291</v>
      </c>
      <c r="J46" s="13" t="s">
        <v>8291</v>
      </c>
      <c r="K46" s="27" t="s">
        <v>8292</v>
      </c>
      <c r="L46" s="13" t="s">
        <v>8293</v>
      </c>
      <c r="M46" s="13" t="s">
        <v>8382</v>
      </c>
      <c r="N46" s="13">
        <v>19</v>
      </c>
      <c r="O46" s="56">
        <v>1135.94</v>
      </c>
      <c r="P46" s="13" t="s">
        <v>8311</v>
      </c>
      <c r="Q46" s="13" t="s">
        <v>8311</v>
      </c>
      <c r="R46" s="57" t="s">
        <v>8312</v>
      </c>
      <c r="T46" s="12" t="s">
        <v>177</v>
      </c>
      <c r="U46" s="13" t="str">
        <f t="shared" si="17"/>
        <v xml:space="preserve">  Nicole</v>
      </c>
      <c r="V46" s="39">
        <f t="shared" si="2"/>
        <v>38.06</v>
      </c>
      <c r="W46" s="39" t="str">
        <f t="shared" si="3"/>
        <v>Obesity</v>
      </c>
      <c r="X46" s="39">
        <f t="shared" si="4"/>
        <v>6.98</v>
      </c>
      <c r="Y46" s="39" t="str">
        <f t="shared" si="5"/>
        <v>Diabetes</v>
      </c>
      <c r="Z46" s="39" t="str">
        <f t="shared" si="6"/>
        <v>No</v>
      </c>
      <c r="AA46" s="39" t="str">
        <f t="shared" si="7"/>
        <v>No</v>
      </c>
      <c r="AB46" s="39" t="str">
        <f t="shared" si="8"/>
        <v>No</v>
      </c>
      <c r="AC46" s="38" t="str">
        <f t="shared" si="9"/>
        <v>No major surgery</v>
      </c>
      <c r="AD46" s="39" t="str">
        <f t="shared" si="10"/>
        <v>Yes</v>
      </c>
      <c r="AE46" s="13" t="str">
        <f t="shared" si="11"/>
        <v>11-Jun-2004</v>
      </c>
      <c r="AF46" s="39">
        <f t="shared" si="12"/>
        <v>19</v>
      </c>
      <c r="AG46" s="58">
        <f t="shared" si="13"/>
        <v>1135.94</v>
      </c>
      <c r="AH46" s="39" t="str">
        <f t="shared" si="14"/>
        <v>tier - 3</v>
      </c>
      <c r="AI46" s="39" t="str">
        <f t="shared" si="15"/>
        <v>tier - 3</v>
      </c>
      <c r="AJ46" s="54" t="str">
        <f t="shared" si="16"/>
        <v>R1013</v>
      </c>
    </row>
    <row r="47" spans="2:36" ht="15.75" customHeight="1" x14ac:dyDescent="0.3">
      <c r="B47" s="12" t="s">
        <v>180</v>
      </c>
      <c r="C47" s="13" t="s">
        <v>182</v>
      </c>
      <c r="D47" s="13">
        <v>34.21</v>
      </c>
      <c r="E47" s="13" t="str">
        <f t="shared" si="0"/>
        <v>Obesity</v>
      </c>
      <c r="F47" s="13">
        <v>8.34</v>
      </c>
      <c r="G47" s="13" t="str">
        <f t="shared" si="1"/>
        <v>Diabetes</v>
      </c>
      <c r="H47" s="13" t="s">
        <v>8291</v>
      </c>
      <c r="I47" s="13" t="s">
        <v>8291</v>
      </c>
      <c r="J47" s="13" t="s">
        <v>8291</v>
      </c>
      <c r="K47" s="27" t="s">
        <v>8292</v>
      </c>
      <c r="L47" s="13" t="s">
        <v>8293</v>
      </c>
      <c r="M47" s="13" t="s">
        <v>8383</v>
      </c>
      <c r="N47" s="13">
        <v>19</v>
      </c>
      <c r="O47" s="56">
        <v>1136.4000000000001</v>
      </c>
      <c r="P47" s="13" t="s">
        <v>8311</v>
      </c>
      <c r="Q47" s="13" t="s">
        <v>8311</v>
      </c>
      <c r="R47" s="57" t="s">
        <v>8312</v>
      </c>
      <c r="T47" s="12" t="s">
        <v>180</v>
      </c>
      <c r="U47" s="13" t="str">
        <f t="shared" si="17"/>
        <v xml:space="preserve">  Spencer</v>
      </c>
      <c r="V47" s="39">
        <f t="shared" si="2"/>
        <v>34.21</v>
      </c>
      <c r="W47" s="39" t="str">
        <f t="shared" si="3"/>
        <v>Obesity</v>
      </c>
      <c r="X47" s="39">
        <f t="shared" si="4"/>
        <v>8.34</v>
      </c>
      <c r="Y47" s="39" t="str">
        <f t="shared" si="5"/>
        <v>Diabetes</v>
      </c>
      <c r="Z47" s="39" t="str">
        <f t="shared" si="6"/>
        <v>No</v>
      </c>
      <c r="AA47" s="39" t="str">
        <f t="shared" si="7"/>
        <v>No</v>
      </c>
      <c r="AB47" s="39" t="str">
        <f t="shared" si="8"/>
        <v>No</v>
      </c>
      <c r="AC47" s="38" t="str">
        <f t="shared" si="9"/>
        <v>No major surgery</v>
      </c>
      <c r="AD47" s="39" t="str">
        <f t="shared" si="10"/>
        <v>Yes</v>
      </c>
      <c r="AE47" s="13" t="str">
        <f t="shared" si="11"/>
        <v>28-Nov-2004</v>
      </c>
      <c r="AF47" s="39">
        <f t="shared" si="12"/>
        <v>19</v>
      </c>
      <c r="AG47" s="58">
        <f t="shared" si="13"/>
        <v>1136.4000000000001</v>
      </c>
      <c r="AH47" s="39" t="str">
        <f t="shared" si="14"/>
        <v>tier - 3</v>
      </c>
      <c r="AI47" s="39" t="str">
        <f t="shared" si="15"/>
        <v>tier - 3</v>
      </c>
      <c r="AJ47" s="54" t="str">
        <f t="shared" si="16"/>
        <v>R1013</v>
      </c>
    </row>
    <row r="48" spans="2:36" ht="15.75" customHeight="1" x14ac:dyDescent="0.3">
      <c r="B48" s="12" t="s">
        <v>184</v>
      </c>
      <c r="C48" s="13" t="s">
        <v>186</v>
      </c>
      <c r="D48" s="13">
        <v>38.94</v>
      </c>
      <c r="E48" s="13" t="str">
        <f t="shared" si="0"/>
        <v>Obesity</v>
      </c>
      <c r="F48" s="13">
        <v>8.49</v>
      </c>
      <c r="G48" s="13" t="str">
        <f t="shared" si="1"/>
        <v>Diabetes</v>
      </c>
      <c r="H48" s="13" t="s">
        <v>8293</v>
      </c>
      <c r="I48" s="13" t="s">
        <v>8291</v>
      </c>
      <c r="J48" s="13" t="s">
        <v>8291</v>
      </c>
      <c r="K48" s="27">
        <v>1</v>
      </c>
      <c r="L48" s="13" t="s">
        <v>8293</v>
      </c>
      <c r="M48" s="13" t="s">
        <v>8384</v>
      </c>
      <c r="N48" s="13">
        <v>21</v>
      </c>
      <c r="O48" s="56">
        <v>1137</v>
      </c>
      <c r="P48" s="13" t="s">
        <v>8311</v>
      </c>
      <c r="Q48" s="13" t="s">
        <v>8314</v>
      </c>
      <c r="R48" s="57" t="s">
        <v>8312</v>
      </c>
      <c r="T48" s="12" t="s">
        <v>184</v>
      </c>
      <c r="U48" s="13" t="str">
        <f t="shared" si="17"/>
        <v xml:space="preserve">  Eric W</v>
      </c>
      <c r="V48" s="39">
        <f t="shared" si="2"/>
        <v>38.94</v>
      </c>
      <c r="W48" s="39" t="str">
        <f t="shared" si="3"/>
        <v>Obesity</v>
      </c>
      <c r="X48" s="39">
        <f t="shared" si="4"/>
        <v>8.49</v>
      </c>
      <c r="Y48" s="39" t="str">
        <f t="shared" si="5"/>
        <v>Diabetes</v>
      </c>
      <c r="Z48" s="39" t="str">
        <f t="shared" si="6"/>
        <v>Yes</v>
      </c>
      <c r="AA48" s="39" t="str">
        <f t="shared" si="7"/>
        <v>No</v>
      </c>
      <c r="AB48" s="39" t="str">
        <f t="shared" si="8"/>
        <v>No</v>
      </c>
      <c r="AC48" s="38">
        <f t="shared" si="9"/>
        <v>1</v>
      </c>
      <c r="AD48" s="39" t="str">
        <f t="shared" si="10"/>
        <v>Yes</v>
      </c>
      <c r="AE48" s="13" t="str">
        <f t="shared" si="11"/>
        <v>11-Aug-2002</v>
      </c>
      <c r="AF48" s="39">
        <f t="shared" si="12"/>
        <v>21</v>
      </c>
      <c r="AG48" s="58">
        <f t="shared" si="13"/>
        <v>1137</v>
      </c>
      <c r="AH48" s="39" t="str">
        <f t="shared" si="14"/>
        <v>tier - 3</v>
      </c>
      <c r="AI48" s="39" t="str">
        <f t="shared" si="15"/>
        <v>tier - 1</v>
      </c>
      <c r="AJ48" s="54" t="str">
        <f t="shared" si="16"/>
        <v>R1013</v>
      </c>
    </row>
    <row r="49" spans="2:36" ht="15.75" customHeight="1" x14ac:dyDescent="0.3">
      <c r="B49" s="12" t="s">
        <v>188</v>
      </c>
      <c r="C49" s="13" t="s">
        <v>190</v>
      </c>
      <c r="D49" s="13">
        <v>30.21</v>
      </c>
      <c r="E49" s="13" t="str">
        <f t="shared" si="0"/>
        <v>Obesity</v>
      </c>
      <c r="F49" s="13">
        <v>5.34</v>
      </c>
      <c r="G49" s="13" t="str">
        <f t="shared" si="1"/>
        <v>Normal</v>
      </c>
      <c r="H49" s="13" t="s">
        <v>8293</v>
      </c>
      <c r="I49" s="13" t="s">
        <v>8291</v>
      </c>
      <c r="J49" s="13" t="s">
        <v>8291</v>
      </c>
      <c r="K49" s="27">
        <v>1</v>
      </c>
      <c r="L49" s="13" t="s">
        <v>8293</v>
      </c>
      <c r="M49" s="13" t="s">
        <v>8385</v>
      </c>
      <c r="N49" s="13">
        <v>19</v>
      </c>
      <c r="O49" s="56">
        <v>1137.01</v>
      </c>
      <c r="P49" s="13" t="s">
        <v>8311</v>
      </c>
      <c r="Q49" s="13" t="s">
        <v>8314</v>
      </c>
      <c r="R49" s="57" t="s">
        <v>8312</v>
      </c>
      <c r="T49" s="12" t="s">
        <v>188</v>
      </c>
      <c r="U49" s="13" t="str">
        <f t="shared" si="17"/>
        <v xml:space="preserve">  Brianna L</v>
      </c>
      <c r="V49" s="39">
        <f t="shared" si="2"/>
        <v>30.21</v>
      </c>
      <c r="W49" s="39" t="str">
        <f t="shared" si="3"/>
        <v>Obesity</v>
      </c>
      <c r="X49" s="39">
        <f t="shared" si="4"/>
        <v>5.34</v>
      </c>
      <c r="Y49" s="39" t="str">
        <f t="shared" si="5"/>
        <v>Normal</v>
      </c>
      <c r="Z49" s="39" t="str">
        <f t="shared" si="6"/>
        <v>Yes</v>
      </c>
      <c r="AA49" s="39" t="str">
        <f t="shared" si="7"/>
        <v>No</v>
      </c>
      <c r="AB49" s="39" t="str">
        <f t="shared" si="8"/>
        <v>No</v>
      </c>
      <c r="AC49" s="38">
        <f t="shared" si="9"/>
        <v>1</v>
      </c>
      <c r="AD49" s="39" t="str">
        <f t="shared" si="10"/>
        <v>Yes</v>
      </c>
      <c r="AE49" s="13" t="str">
        <f t="shared" si="11"/>
        <v>6-Nov-2004</v>
      </c>
      <c r="AF49" s="39">
        <f t="shared" si="12"/>
        <v>19</v>
      </c>
      <c r="AG49" s="58">
        <f t="shared" si="13"/>
        <v>1137.01</v>
      </c>
      <c r="AH49" s="39" t="str">
        <f t="shared" si="14"/>
        <v>tier - 3</v>
      </c>
      <c r="AI49" s="39" t="str">
        <f t="shared" si="15"/>
        <v>tier - 1</v>
      </c>
      <c r="AJ49" s="54" t="str">
        <f t="shared" si="16"/>
        <v>R1013</v>
      </c>
    </row>
    <row r="50" spans="2:36" ht="15.75" customHeight="1" x14ac:dyDescent="0.3">
      <c r="B50" s="12" t="s">
        <v>192</v>
      </c>
      <c r="C50" s="13" t="s">
        <v>194</v>
      </c>
      <c r="D50" s="13">
        <v>33.630000000000003</v>
      </c>
      <c r="E50" s="13" t="str">
        <f t="shared" si="0"/>
        <v>Obesity</v>
      </c>
      <c r="F50" s="13">
        <v>4.43</v>
      </c>
      <c r="G50" s="13" t="str">
        <f t="shared" si="1"/>
        <v>Normal</v>
      </c>
      <c r="H50" s="13" t="s">
        <v>8293</v>
      </c>
      <c r="I50" s="13" t="s">
        <v>8291</v>
      </c>
      <c r="J50" s="13" t="s">
        <v>8291</v>
      </c>
      <c r="K50" s="27">
        <v>2</v>
      </c>
      <c r="L50" s="13" t="s">
        <v>8293</v>
      </c>
      <c r="M50" s="13" t="s">
        <v>8386</v>
      </c>
      <c r="N50" s="13">
        <v>19</v>
      </c>
      <c r="O50" s="56">
        <v>1137.01</v>
      </c>
      <c r="P50" s="13" t="s">
        <v>8311</v>
      </c>
      <c r="Q50" s="13" t="s">
        <v>8314</v>
      </c>
      <c r="R50" s="57" t="s">
        <v>8312</v>
      </c>
      <c r="T50" s="12" t="s">
        <v>192</v>
      </c>
      <c r="U50" s="13" t="str">
        <f t="shared" si="17"/>
        <v xml:space="preserve">  Thomas J</v>
      </c>
      <c r="V50" s="39">
        <f t="shared" si="2"/>
        <v>33.630000000000003</v>
      </c>
      <c r="W50" s="39" t="str">
        <f t="shared" si="3"/>
        <v>Obesity</v>
      </c>
      <c r="X50" s="39">
        <f t="shared" si="4"/>
        <v>4.43</v>
      </c>
      <c r="Y50" s="39" t="str">
        <f t="shared" si="5"/>
        <v>Normal</v>
      </c>
      <c r="Z50" s="39" t="str">
        <f t="shared" si="6"/>
        <v>Yes</v>
      </c>
      <c r="AA50" s="39" t="str">
        <f t="shared" si="7"/>
        <v>No</v>
      </c>
      <c r="AB50" s="39" t="str">
        <f t="shared" si="8"/>
        <v>No</v>
      </c>
      <c r="AC50" s="38">
        <f t="shared" si="9"/>
        <v>2</v>
      </c>
      <c r="AD50" s="39" t="str">
        <f t="shared" si="10"/>
        <v>Yes</v>
      </c>
      <c r="AE50" s="13" t="str">
        <f t="shared" si="11"/>
        <v>15-Oct-2004</v>
      </c>
      <c r="AF50" s="39">
        <f t="shared" si="12"/>
        <v>19</v>
      </c>
      <c r="AG50" s="58">
        <f t="shared" si="13"/>
        <v>1137.01</v>
      </c>
      <c r="AH50" s="39" t="str">
        <f t="shared" si="14"/>
        <v>tier - 3</v>
      </c>
      <c r="AI50" s="39" t="str">
        <f t="shared" si="15"/>
        <v>tier - 1</v>
      </c>
      <c r="AJ50" s="54" t="str">
        <f t="shared" si="16"/>
        <v>R1013</v>
      </c>
    </row>
    <row r="51" spans="2:36" ht="15.75" customHeight="1" x14ac:dyDescent="0.3">
      <c r="B51" s="12" t="s">
        <v>196</v>
      </c>
      <c r="C51" s="13" t="s">
        <v>198</v>
      </c>
      <c r="D51" s="13">
        <v>40.369999999999997</v>
      </c>
      <c r="E51" s="13" t="str">
        <f t="shared" si="0"/>
        <v>Obesity</v>
      </c>
      <c r="F51" s="13">
        <v>4.47</v>
      </c>
      <c r="G51" s="13" t="str">
        <f t="shared" si="1"/>
        <v>Normal</v>
      </c>
      <c r="H51" s="13" t="s">
        <v>8291</v>
      </c>
      <c r="I51" s="13" t="s">
        <v>8291</v>
      </c>
      <c r="J51" s="13" t="s">
        <v>8291</v>
      </c>
      <c r="K51" s="27" t="s">
        <v>8292</v>
      </c>
      <c r="L51" s="13" t="s">
        <v>8293</v>
      </c>
      <c r="M51" s="13" t="s">
        <v>8387</v>
      </c>
      <c r="N51" s="13">
        <v>19</v>
      </c>
      <c r="O51" s="56">
        <v>1137.47</v>
      </c>
      <c r="P51" s="13" t="s">
        <v>8311</v>
      </c>
      <c r="Q51" s="13" t="s">
        <v>8310</v>
      </c>
      <c r="R51" s="57" t="s">
        <v>8312</v>
      </c>
      <c r="T51" s="12" t="s">
        <v>196</v>
      </c>
      <c r="U51" s="13" t="str">
        <f t="shared" si="17"/>
        <v xml:space="preserve">  Melissa L</v>
      </c>
      <c r="V51" s="39">
        <f t="shared" si="2"/>
        <v>40.369999999999997</v>
      </c>
      <c r="W51" s="39" t="str">
        <f t="shared" si="3"/>
        <v>Obesity</v>
      </c>
      <c r="X51" s="39">
        <f t="shared" si="4"/>
        <v>4.47</v>
      </c>
      <c r="Y51" s="39" t="str">
        <f t="shared" si="5"/>
        <v>Normal</v>
      </c>
      <c r="Z51" s="39" t="str">
        <f t="shared" si="6"/>
        <v>No</v>
      </c>
      <c r="AA51" s="39" t="str">
        <f t="shared" si="7"/>
        <v>No</v>
      </c>
      <c r="AB51" s="39" t="str">
        <f t="shared" si="8"/>
        <v>No</v>
      </c>
      <c r="AC51" s="38" t="str">
        <f t="shared" si="9"/>
        <v>No major surgery</v>
      </c>
      <c r="AD51" s="39" t="str">
        <f t="shared" si="10"/>
        <v>Yes</v>
      </c>
      <c r="AE51" s="13" t="str">
        <f t="shared" si="11"/>
        <v>27-Nov-2004</v>
      </c>
      <c r="AF51" s="39">
        <f t="shared" si="12"/>
        <v>19</v>
      </c>
      <c r="AG51" s="58">
        <f t="shared" si="13"/>
        <v>1137.47</v>
      </c>
      <c r="AH51" s="39" t="str">
        <f t="shared" si="14"/>
        <v>tier - 3</v>
      </c>
      <c r="AI51" s="39" t="str">
        <f t="shared" si="15"/>
        <v>tier - 2</v>
      </c>
      <c r="AJ51" s="54" t="str">
        <f t="shared" si="16"/>
        <v>R1013</v>
      </c>
    </row>
    <row r="52" spans="2:36" ht="15.75" customHeight="1" x14ac:dyDescent="0.3">
      <c r="B52" s="12" t="s">
        <v>199</v>
      </c>
      <c r="C52" s="13" t="s">
        <v>201</v>
      </c>
      <c r="D52" s="13">
        <v>53.09</v>
      </c>
      <c r="E52" s="13" t="str">
        <f t="shared" si="0"/>
        <v>Obesity</v>
      </c>
      <c r="F52" s="13">
        <v>4.82</v>
      </c>
      <c r="G52" s="13" t="str">
        <f t="shared" si="1"/>
        <v>Normal</v>
      </c>
      <c r="H52" s="13" t="s">
        <v>8293</v>
      </c>
      <c r="I52" s="13" t="s">
        <v>8291</v>
      </c>
      <c r="J52" s="13" t="s">
        <v>8291</v>
      </c>
      <c r="K52" s="27">
        <v>2</v>
      </c>
      <c r="L52" s="13" t="s">
        <v>8293</v>
      </c>
      <c r="M52" s="13" t="s">
        <v>8388</v>
      </c>
      <c r="N52" s="13">
        <v>22</v>
      </c>
      <c r="O52" s="56">
        <v>1141</v>
      </c>
      <c r="P52" s="13" t="s">
        <v>8311</v>
      </c>
      <c r="Q52" s="13" t="s">
        <v>8314</v>
      </c>
      <c r="R52" s="57" t="s">
        <v>8312</v>
      </c>
      <c r="T52" s="12" t="s">
        <v>199</v>
      </c>
      <c r="U52" s="13" t="str">
        <f t="shared" si="17"/>
        <v xml:space="preserve">  Flavio</v>
      </c>
      <c r="V52" s="39">
        <f t="shared" si="2"/>
        <v>53.09</v>
      </c>
      <c r="W52" s="39" t="str">
        <f t="shared" si="3"/>
        <v>Obesity</v>
      </c>
      <c r="X52" s="39">
        <f t="shared" si="4"/>
        <v>4.82</v>
      </c>
      <c r="Y52" s="39" t="str">
        <f t="shared" si="5"/>
        <v>Normal</v>
      </c>
      <c r="Z52" s="39" t="str">
        <f t="shared" si="6"/>
        <v>Yes</v>
      </c>
      <c r="AA52" s="39" t="str">
        <f t="shared" si="7"/>
        <v>No</v>
      </c>
      <c r="AB52" s="39" t="str">
        <f t="shared" si="8"/>
        <v>No</v>
      </c>
      <c r="AC52" s="38">
        <f t="shared" si="9"/>
        <v>2</v>
      </c>
      <c r="AD52" s="39" t="str">
        <f t="shared" si="10"/>
        <v>Yes</v>
      </c>
      <c r="AE52" s="13" t="str">
        <f t="shared" si="11"/>
        <v>25-Oct-2001</v>
      </c>
      <c r="AF52" s="39">
        <f t="shared" si="12"/>
        <v>22</v>
      </c>
      <c r="AG52" s="58">
        <f t="shared" si="13"/>
        <v>1141</v>
      </c>
      <c r="AH52" s="39" t="str">
        <f t="shared" si="14"/>
        <v>tier - 3</v>
      </c>
      <c r="AI52" s="39" t="str">
        <f t="shared" si="15"/>
        <v>tier - 1</v>
      </c>
      <c r="AJ52" s="54" t="str">
        <f t="shared" si="16"/>
        <v>R1013</v>
      </c>
    </row>
    <row r="53" spans="2:36" ht="15.75" customHeight="1" x14ac:dyDescent="0.3">
      <c r="B53" s="12" t="s">
        <v>203</v>
      </c>
      <c r="C53" s="13" t="s">
        <v>205</v>
      </c>
      <c r="D53" s="13">
        <v>31.79</v>
      </c>
      <c r="E53" s="13" t="str">
        <f t="shared" si="0"/>
        <v>Obesity</v>
      </c>
      <c r="F53" s="13">
        <v>5.51</v>
      </c>
      <c r="G53" s="13" t="str">
        <f t="shared" si="1"/>
        <v>Normal</v>
      </c>
      <c r="H53" s="13" t="s">
        <v>8293</v>
      </c>
      <c r="I53" s="13" t="s">
        <v>8291</v>
      </c>
      <c r="J53" s="13" t="s">
        <v>8291</v>
      </c>
      <c r="K53" s="27">
        <v>2</v>
      </c>
      <c r="L53" s="13" t="s">
        <v>8293</v>
      </c>
      <c r="M53" s="13" t="s">
        <v>8389</v>
      </c>
      <c r="N53" s="13">
        <v>19</v>
      </c>
      <c r="O53" s="56">
        <v>1141.45</v>
      </c>
      <c r="P53" s="13" t="s">
        <v>8311</v>
      </c>
      <c r="Q53" s="13" t="s">
        <v>8311</v>
      </c>
      <c r="R53" s="57" t="s">
        <v>8312</v>
      </c>
      <c r="T53" s="12" t="s">
        <v>203</v>
      </c>
      <c r="U53" s="13" t="str">
        <f t="shared" si="17"/>
        <v xml:space="preserve">  Ryan</v>
      </c>
      <c r="V53" s="39">
        <f t="shared" si="2"/>
        <v>31.79</v>
      </c>
      <c r="W53" s="39" t="str">
        <f t="shared" si="3"/>
        <v>Obesity</v>
      </c>
      <c r="X53" s="39">
        <f t="shared" si="4"/>
        <v>5.51</v>
      </c>
      <c r="Y53" s="39" t="str">
        <f t="shared" si="5"/>
        <v>Normal</v>
      </c>
      <c r="Z53" s="39" t="str">
        <f t="shared" si="6"/>
        <v>Yes</v>
      </c>
      <c r="AA53" s="39" t="str">
        <f t="shared" si="7"/>
        <v>No</v>
      </c>
      <c r="AB53" s="39" t="str">
        <f t="shared" si="8"/>
        <v>No</v>
      </c>
      <c r="AC53" s="38">
        <f t="shared" si="9"/>
        <v>2</v>
      </c>
      <c r="AD53" s="39" t="str">
        <f t="shared" si="10"/>
        <v>Yes</v>
      </c>
      <c r="AE53" s="13" t="str">
        <f t="shared" si="11"/>
        <v>12-Sep-2004</v>
      </c>
      <c r="AF53" s="39">
        <f t="shared" si="12"/>
        <v>19</v>
      </c>
      <c r="AG53" s="58">
        <f t="shared" si="13"/>
        <v>1141.45</v>
      </c>
      <c r="AH53" s="39" t="str">
        <f t="shared" si="14"/>
        <v>tier - 3</v>
      </c>
      <c r="AI53" s="39" t="str">
        <f t="shared" si="15"/>
        <v>tier - 3</v>
      </c>
      <c r="AJ53" s="54" t="str">
        <f t="shared" si="16"/>
        <v>R1013</v>
      </c>
    </row>
    <row r="54" spans="2:36" ht="15.75" customHeight="1" x14ac:dyDescent="0.3">
      <c r="B54" s="12" t="s">
        <v>207</v>
      </c>
      <c r="C54" s="13" t="s">
        <v>209</v>
      </c>
      <c r="D54" s="13">
        <v>41.895000000000003</v>
      </c>
      <c r="E54" s="13" t="str">
        <f t="shared" si="0"/>
        <v>Obesity</v>
      </c>
      <c r="F54" s="13">
        <v>10.87</v>
      </c>
      <c r="G54" s="13" t="str">
        <f t="shared" si="1"/>
        <v>Diabetes</v>
      </c>
      <c r="H54" s="13" t="s">
        <v>8293</v>
      </c>
      <c r="I54" s="13" t="s">
        <v>8291</v>
      </c>
      <c r="J54" s="13" t="s">
        <v>8291</v>
      </c>
      <c r="K54" s="27">
        <v>1</v>
      </c>
      <c r="L54" s="13" t="s">
        <v>8293</v>
      </c>
      <c r="M54" s="13" t="s">
        <v>8390</v>
      </c>
      <c r="N54" s="13">
        <v>21</v>
      </c>
      <c r="O54" s="56">
        <v>1142</v>
      </c>
      <c r="P54" s="13" t="s">
        <v>8311</v>
      </c>
      <c r="Q54" s="13" t="s">
        <v>8310</v>
      </c>
      <c r="R54" s="57" t="s">
        <v>8321</v>
      </c>
      <c r="T54" s="12" t="s">
        <v>207</v>
      </c>
      <c r="U54" s="13" t="str">
        <f t="shared" si="17"/>
        <v xml:space="preserve">  Anthony J</v>
      </c>
      <c r="V54" s="39">
        <f t="shared" si="2"/>
        <v>41.895000000000003</v>
      </c>
      <c r="W54" s="39" t="str">
        <f t="shared" si="3"/>
        <v>Obesity</v>
      </c>
      <c r="X54" s="39">
        <f t="shared" si="4"/>
        <v>10.87</v>
      </c>
      <c r="Y54" s="39" t="str">
        <f t="shared" si="5"/>
        <v>Diabetes</v>
      </c>
      <c r="Z54" s="39" t="str">
        <f t="shared" si="6"/>
        <v>Yes</v>
      </c>
      <c r="AA54" s="39" t="str">
        <f t="shared" si="7"/>
        <v>No</v>
      </c>
      <c r="AB54" s="39" t="str">
        <f t="shared" si="8"/>
        <v>No</v>
      </c>
      <c r="AC54" s="38">
        <f t="shared" si="9"/>
        <v>1</v>
      </c>
      <c r="AD54" s="39" t="str">
        <f t="shared" si="10"/>
        <v>Yes</v>
      </c>
      <c r="AE54" s="13" t="str">
        <f t="shared" si="11"/>
        <v>1-Oct-2002</v>
      </c>
      <c r="AF54" s="39">
        <f t="shared" si="12"/>
        <v>21</v>
      </c>
      <c r="AG54" s="58">
        <f t="shared" si="13"/>
        <v>1142</v>
      </c>
      <c r="AH54" s="39" t="str">
        <f t="shared" si="14"/>
        <v>tier - 3</v>
      </c>
      <c r="AI54" s="39" t="str">
        <f t="shared" si="15"/>
        <v>tier - 2</v>
      </c>
      <c r="AJ54" s="54" t="str">
        <f t="shared" si="16"/>
        <v>R1011</v>
      </c>
    </row>
    <row r="55" spans="2:36" ht="15.75" customHeight="1" x14ac:dyDescent="0.3">
      <c r="B55" s="12" t="s">
        <v>211</v>
      </c>
      <c r="C55" s="13" t="s">
        <v>213</v>
      </c>
      <c r="D55" s="13">
        <v>31.16</v>
      </c>
      <c r="E55" s="13" t="str">
        <f t="shared" si="0"/>
        <v>Obesity</v>
      </c>
      <c r="F55" s="13">
        <v>9.34</v>
      </c>
      <c r="G55" s="13" t="str">
        <f t="shared" si="1"/>
        <v>Diabetes</v>
      </c>
      <c r="H55" s="13" t="s">
        <v>8291</v>
      </c>
      <c r="I55" s="13" t="s">
        <v>8291</v>
      </c>
      <c r="J55" s="13" t="s">
        <v>8291</v>
      </c>
      <c r="K55" s="27" t="s">
        <v>8292</v>
      </c>
      <c r="L55" s="13" t="s">
        <v>8293</v>
      </c>
      <c r="M55" s="13" t="s">
        <v>8391</v>
      </c>
      <c r="N55" s="13">
        <v>19</v>
      </c>
      <c r="O55" s="56">
        <v>1146.8</v>
      </c>
      <c r="P55" s="13" t="s">
        <v>8310</v>
      </c>
      <c r="Q55" s="13" t="s">
        <v>8310</v>
      </c>
      <c r="R55" s="57" t="s">
        <v>8312</v>
      </c>
      <c r="T55" s="12" t="s">
        <v>211</v>
      </c>
      <c r="U55" s="13" t="str">
        <f t="shared" si="17"/>
        <v xml:space="preserve">  Alex</v>
      </c>
      <c r="V55" s="39">
        <f t="shared" si="2"/>
        <v>31.16</v>
      </c>
      <c r="W55" s="39" t="str">
        <f t="shared" si="3"/>
        <v>Obesity</v>
      </c>
      <c r="X55" s="39">
        <f t="shared" si="4"/>
        <v>9.34</v>
      </c>
      <c r="Y55" s="39" t="str">
        <f t="shared" si="5"/>
        <v>Diabetes</v>
      </c>
      <c r="Z55" s="39" t="str">
        <f t="shared" si="6"/>
        <v>No</v>
      </c>
      <c r="AA55" s="39" t="str">
        <f t="shared" si="7"/>
        <v>No</v>
      </c>
      <c r="AB55" s="39" t="str">
        <f t="shared" si="8"/>
        <v>No</v>
      </c>
      <c r="AC55" s="38" t="str">
        <f t="shared" si="9"/>
        <v>No major surgery</v>
      </c>
      <c r="AD55" s="39" t="str">
        <f t="shared" si="10"/>
        <v>Yes</v>
      </c>
      <c r="AE55" s="13" t="str">
        <f t="shared" si="11"/>
        <v>10-Jun-2004</v>
      </c>
      <c r="AF55" s="39">
        <f t="shared" si="12"/>
        <v>19</v>
      </c>
      <c r="AG55" s="58">
        <f t="shared" si="13"/>
        <v>1146.8</v>
      </c>
      <c r="AH55" s="39" t="str">
        <f t="shared" si="14"/>
        <v>tier - 2</v>
      </c>
      <c r="AI55" s="39" t="str">
        <f t="shared" si="15"/>
        <v>tier - 2</v>
      </c>
      <c r="AJ55" s="54" t="str">
        <f t="shared" si="16"/>
        <v>R1013</v>
      </c>
    </row>
    <row r="56" spans="2:36" ht="15.75" customHeight="1" x14ac:dyDescent="0.3">
      <c r="B56" s="12" t="s">
        <v>215</v>
      </c>
      <c r="C56" s="13" t="s">
        <v>56</v>
      </c>
      <c r="D56" s="13">
        <v>34.104999999999997</v>
      </c>
      <c r="E56" s="13" t="str">
        <f t="shared" si="0"/>
        <v>Obesity</v>
      </c>
      <c r="F56" s="13">
        <v>5.03</v>
      </c>
      <c r="G56" s="13" t="str">
        <f t="shared" si="1"/>
        <v>Normal</v>
      </c>
      <c r="H56" s="13" t="s">
        <v>8293</v>
      </c>
      <c r="I56" s="13" t="s">
        <v>8291</v>
      </c>
      <c r="J56" s="13" t="s">
        <v>8293</v>
      </c>
      <c r="K56" s="27">
        <v>1</v>
      </c>
      <c r="L56" s="13" t="s">
        <v>8293</v>
      </c>
      <c r="M56" s="13" t="s">
        <v>8392</v>
      </c>
      <c r="N56" s="13">
        <v>20</v>
      </c>
      <c r="O56" s="56">
        <v>1149</v>
      </c>
      <c r="P56" s="13" t="s">
        <v>8310</v>
      </c>
      <c r="Q56" s="13" t="s">
        <v>8314</v>
      </c>
      <c r="R56" s="57" t="s">
        <v>8317</v>
      </c>
      <c r="T56" s="12" t="s">
        <v>215</v>
      </c>
      <c r="U56" s="13" t="str">
        <f t="shared" si="17"/>
        <v xml:space="preserve">  David</v>
      </c>
      <c r="V56" s="39">
        <f t="shared" si="2"/>
        <v>34.104999999999997</v>
      </c>
      <c r="W56" s="39" t="str">
        <f t="shared" si="3"/>
        <v>Obesity</v>
      </c>
      <c r="X56" s="39">
        <f t="shared" si="4"/>
        <v>5.03</v>
      </c>
      <c r="Y56" s="39" t="str">
        <f t="shared" si="5"/>
        <v>Normal</v>
      </c>
      <c r="Z56" s="39" t="str">
        <f t="shared" si="6"/>
        <v>Yes</v>
      </c>
      <c r="AA56" s="39" t="str">
        <f t="shared" si="7"/>
        <v>No</v>
      </c>
      <c r="AB56" s="39" t="str">
        <f t="shared" si="8"/>
        <v>Yes</v>
      </c>
      <c r="AC56" s="38">
        <f t="shared" si="9"/>
        <v>1</v>
      </c>
      <c r="AD56" s="39" t="str">
        <f t="shared" si="10"/>
        <v>Yes</v>
      </c>
      <c r="AE56" s="13" t="str">
        <f t="shared" si="11"/>
        <v>12-Jun-2003</v>
      </c>
      <c r="AF56" s="39">
        <f t="shared" si="12"/>
        <v>20</v>
      </c>
      <c r="AG56" s="58">
        <f t="shared" si="13"/>
        <v>1149</v>
      </c>
      <c r="AH56" s="39" t="str">
        <f t="shared" si="14"/>
        <v>tier - 2</v>
      </c>
      <c r="AI56" s="39" t="str">
        <f t="shared" si="15"/>
        <v>tier - 1</v>
      </c>
      <c r="AJ56" s="54" t="str">
        <f t="shared" si="16"/>
        <v>R1012</v>
      </c>
    </row>
    <row r="57" spans="2:36" ht="15.75" customHeight="1" x14ac:dyDescent="0.3">
      <c r="B57" s="12" t="s">
        <v>218</v>
      </c>
      <c r="C57" s="13" t="s">
        <v>220</v>
      </c>
      <c r="D57" s="13">
        <v>51.93</v>
      </c>
      <c r="E57" s="13" t="str">
        <f t="shared" si="0"/>
        <v>Obesity</v>
      </c>
      <c r="F57" s="13">
        <v>11.05</v>
      </c>
      <c r="G57" s="13" t="str">
        <f t="shared" si="1"/>
        <v>Diabetes</v>
      </c>
      <c r="H57" s="13" t="s">
        <v>8291</v>
      </c>
      <c r="I57" s="13" t="s">
        <v>8291</v>
      </c>
      <c r="J57" s="13" t="s">
        <v>8291</v>
      </c>
      <c r="K57" s="27" t="s">
        <v>8292</v>
      </c>
      <c r="L57" s="13" t="s">
        <v>8293</v>
      </c>
      <c r="M57" s="13" t="s">
        <v>8393</v>
      </c>
      <c r="N57" s="13">
        <v>19</v>
      </c>
      <c r="O57" s="56">
        <v>1149.4000000000001</v>
      </c>
      <c r="P57" s="13" t="s">
        <v>8310</v>
      </c>
      <c r="Q57" s="13" t="s">
        <v>8310</v>
      </c>
      <c r="R57" s="57" t="s">
        <v>8312</v>
      </c>
      <c r="T57" s="12" t="s">
        <v>218</v>
      </c>
      <c r="U57" s="13" t="str">
        <f t="shared" si="17"/>
        <v xml:space="preserve">  Andrew B</v>
      </c>
      <c r="V57" s="39">
        <f t="shared" si="2"/>
        <v>51.93</v>
      </c>
      <c r="W57" s="39" t="str">
        <f t="shared" si="3"/>
        <v>Obesity</v>
      </c>
      <c r="X57" s="39">
        <f t="shared" si="4"/>
        <v>11.05</v>
      </c>
      <c r="Y57" s="39" t="str">
        <f t="shared" si="5"/>
        <v>Diabetes</v>
      </c>
      <c r="Z57" s="39" t="str">
        <f t="shared" si="6"/>
        <v>No</v>
      </c>
      <c r="AA57" s="39" t="str">
        <f t="shared" si="7"/>
        <v>No</v>
      </c>
      <c r="AB57" s="39" t="str">
        <f t="shared" si="8"/>
        <v>No</v>
      </c>
      <c r="AC57" s="38" t="str">
        <f t="shared" si="9"/>
        <v>No major surgery</v>
      </c>
      <c r="AD57" s="39" t="str">
        <f t="shared" si="10"/>
        <v>Yes</v>
      </c>
      <c r="AE57" s="13" t="str">
        <f t="shared" si="11"/>
        <v>18-Jul-2004</v>
      </c>
      <c r="AF57" s="39">
        <f t="shared" si="12"/>
        <v>19</v>
      </c>
      <c r="AG57" s="58">
        <f t="shared" si="13"/>
        <v>1149.4000000000001</v>
      </c>
      <c r="AH57" s="39" t="str">
        <f t="shared" si="14"/>
        <v>tier - 2</v>
      </c>
      <c r="AI57" s="39" t="str">
        <f t="shared" si="15"/>
        <v>tier - 2</v>
      </c>
      <c r="AJ57" s="54" t="str">
        <f t="shared" si="16"/>
        <v>R1013</v>
      </c>
    </row>
    <row r="58" spans="2:36" ht="15.75" customHeight="1" x14ac:dyDescent="0.3">
      <c r="B58" s="12" t="s">
        <v>222</v>
      </c>
      <c r="C58" s="13" t="s">
        <v>224</v>
      </c>
      <c r="D58" s="13">
        <v>38.950000000000003</v>
      </c>
      <c r="E58" s="13" t="str">
        <f t="shared" si="0"/>
        <v>Obesity</v>
      </c>
      <c r="F58" s="13">
        <v>11.95</v>
      </c>
      <c r="G58" s="13" t="str">
        <f t="shared" si="1"/>
        <v>Diabetes</v>
      </c>
      <c r="H58" s="13" t="s">
        <v>8291</v>
      </c>
      <c r="I58" s="13" t="s">
        <v>8291</v>
      </c>
      <c r="J58" s="13" t="s">
        <v>8291</v>
      </c>
      <c r="K58" s="27" t="s">
        <v>8292</v>
      </c>
      <c r="L58" s="13" t="s">
        <v>8293</v>
      </c>
      <c r="M58" s="13" t="s">
        <v>8394</v>
      </c>
      <c r="N58" s="13">
        <v>29</v>
      </c>
      <c r="O58" s="56">
        <v>1158.32</v>
      </c>
      <c r="P58" s="13" t="s">
        <v>8310</v>
      </c>
      <c r="Q58" s="13" t="s">
        <v>8314</v>
      </c>
      <c r="R58" s="57" t="s">
        <v>8312</v>
      </c>
      <c r="T58" s="12" t="s">
        <v>222</v>
      </c>
      <c r="U58" s="13" t="str">
        <f t="shared" si="17"/>
        <v xml:space="preserve">  Dara E</v>
      </c>
      <c r="V58" s="39">
        <f t="shared" si="2"/>
        <v>38.950000000000003</v>
      </c>
      <c r="W58" s="39" t="str">
        <f t="shared" si="3"/>
        <v>Obesity</v>
      </c>
      <c r="X58" s="39">
        <f t="shared" si="4"/>
        <v>11.95</v>
      </c>
      <c r="Y58" s="39" t="str">
        <f t="shared" si="5"/>
        <v>Diabetes</v>
      </c>
      <c r="Z58" s="39" t="str">
        <f t="shared" si="6"/>
        <v>No</v>
      </c>
      <c r="AA58" s="39" t="str">
        <f t="shared" si="7"/>
        <v>No</v>
      </c>
      <c r="AB58" s="39" t="str">
        <f t="shared" si="8"/>
        <v>No</v>
      </c>
      <c r="AC58" s="38" t="str">
        <f t="shared" si="9"/>
        <v>No major surgery</v>
      </c>
      <c r="AD58" s="39" t="str">
        <f t="shared" si="10"/>
        <v>Yes</v>
      </c>
      <c r="AE58" s="13" t="str">
        <f t="shared" si="11"/>
        <v>26-Jul-1994</v>
      </c>
      <c r="AF58" s="39">
        <f t="shared" si="12"/>
        <v>29</v>
      </c>
      <c r="AG58" s="58">
        <f t="shared" si="13"/>
        <v>1158.32</v>
      </c>
      <c r="AH58" s="39" t="str">
        <f t="shared" si="14"/>
        <v>tier - 2</v>
      </c>
      <c r="AI58" s="39" t="str">
        <f t="shared" si="15"/>
        <v>tier - 1</v>
      </c>
      <c r="AJ58" s="54" t="str">
        <f t="shared" si="16"/>
        <v>R1013</v>
      </c>
    </row>
    <row r="59" spans="2:36" ht="15.75" customHeight="1" x14ac:dyDescent="0.3">
      <c r="B59" s="12" t="s">
        <v>226</v>
      </c>
      <c r="C59" s="13" t="s">
        <v>228</v>
      </c>
      <c r="D59" s="13">
        <v>36.630000000000003</v>
      </c>
      <c r="E59" s="13" t="str">
        <f t="shared" si="0"/>
        <v>Obesity</v>
      </c>
      <c r="F59" s="13">
        <v>7.72</v>
      </c>
      <c r="G59" s="13" t="str">
        <f t="shared" si="1"/>
        <v>Diabetes</v>
      </c>
      <c r="H59" s="13" t="s">
        <v>8293</v>
      </c>
      <c r="I59" s="13" t="s">
        <v>8291</v>
      </c>
      <c r="J59" s="13" t="s">
        <v>8291</v>
      </c>
      <c r="K59" s="27">
        <v>1</v>
      </c>
      <c r="L59" s="13" t="s">
        <v>8293</v>
      </c>
      <c r="M59" s="13" t="s">
        <v>8395</v>
      </c>
      <c r="N59" s="13">
        <v>19</v>
      </c>
      <c r="O59" s="56">
        <v>1163.46</v>
      </c>
      <c r="P59" s="13" t="s">
        <v>8310</v>
      </c>
      <c r="Q59" s="13" t="s">
        <v>8311</v>
      </c>
      <c r="R59" s="57" t="s">
        <v>8312</v>
      </c>
      <c r="T59" s="12" t="s">
        <v>226</v>
      </c>
      <c r="U59" s="13" t="str">
        <f t="shared" si="17"/>
        <v xml:space="preserve">  Inna</v>
      </c>
      <c r="V59" s="39">
        <f t="shared" si="2"/>
        <v>36.630000000000003</v>
      </c>
      <c r="W59" s="39" t="str">
        <f t="shared" si="3"/>
        <v>Obesity</v>
      </c>
      <c r="X59" s="39">
        <f t="shared" si="4"/>
        <v>7.72</v>
      </c>
      <c r="Y59" s="39" t="str">
        <f t="shared" si="5"/>
        <v>Diabetes</v>
      </c>
      <c r="Z59" s="39" t="str">
        <f t="shared" si="6"/>
        <v>Yes</v>
      </c>
      <c r="AA59" s="39" t="str">
        <f t="shared" si="7"/>
        <v>No</v>
      </c>
      <c r="AB59" s="39" t="str">
        <f t="shared" si="8"/>
        <v>No</v>
      </c>
      <c r="AC59" s="38">
        <f t="shared" si="9"/>
        <v>1</v>
      </c>
      <c r="AD59" s="39" t="str">
        <f t="shared" si="10"/>
        <v>Yes</v>
      </c>
      <c r="AE59" s="13" t="str">
        <f t="shared" si="11"/>
        <v>11-Nov-2004</v>
      </c>
      <c r="AF59" s="39">
        <f t="shared" si="12"/>
        <v>19</v>
      </c>
      <c r="AG59" s="58">
        <f t="shared" si="13"/>
        <v>1163.46</v>
      </c>
      <c r="AH59" s="39" t="str">
        <f t="shared" si="14"/>
        <v>tier - 2</v>
      </c>
      <c r="AI59" s="39" t="str">
        <f t="shared" si="15"/>
        <v>tier - 3</v>
      </c>
      <c r="AJ59" s="54" t="str">
        <f t="shared" si="16"/>
        <v>R1013</v>
      </c>
    </row>
    <row r="60" spans="2:36" ht="15.75" customHeight="1" x14ac:dyDescent="0.3">
      <c r="B60" s="12" t="s">
        <v>230</v>
      </c>
      <c r="C60" s="13" t="s">
        <v>232</v>
      </c>
      <c r="D60" s="13">
        <v>34.200000000000003</v>
      </c>
      <c r="E60" s="13" t="str">
        <f t="shared" si="0"/>
        <v>Obesity</v>
      </c>
      <c r="F60" s="13">
        <v>5.75</v>
      </c>
      <c r="G60" s="13" t="str">
        <f t="shared" si="1"/>
        <v>Prediabetes</v>
      </c>
      <c r="H60" s="13" t="s">
        <v>8291</v>
      </c>
      <c r="I60" s="13" t="s">
        <v>8291</v>
      </c>
      <c r="J60" s="13" t="s">
        <v>8291</v>
      </c>
      <c r="K60" s="27">
        <v>2</v>
      </c>
      <c r="L60" s="13" t="s">
        <v>8293</v>
      </c>
      <c r="M60" s="13" t="s">
        <v>8396</v>
      </c>
      <c r="N60" s="13">
        <v>21</v>
      </c>
      <c r="O60" s="56">
        <v>1165</v>
      </c>
      <c r="P60" s="13" t="s">
        <v>8310</v>
      </c>
      <c r="Q60" s="13" t="s">
        <v>8311</v>
      </c>
      <c r="R60" s="57" t="s">
        <v>8317</v>
      </c>
      <c r="T60" s="12" t="s">
        <v>230</v>
      </c>
      <c r="U60" s="13" t="str">
        <f t="shared" si="17"/>
        <v xml:space="preserve">  Ari</v>
      </c>
      <c r="V60" s="39">
        <f t="shared" si="2"/>
        <v>34.200000000000003</v>
      </c>
      <c r="W60" s="39" t="str">
        <f t="shared" si="3"/>
        <v>Obesity</v>
      </c>
      <c r="X60" s="39">
        <f t="shared" si="4"/>
        <v>5.75</v>
      </c>
      <c r="Y60" s="39" t="str">
        <f t="shared" si="5"/>
        <v>Prediabetes</v>
      </c>
      <c r="Z60" s="39" t="str">
        <f t="shared" si="6"/>
        <v>No</v>
      </c>
      <c r="AA60" s="39" t="str">
        <f t="shared" si="7"/>
        <v>No</v>
      </c>
      <c r="AB60" s="39" t="str">
        <f t="shared" si="8"/>
        <v>No</v>
      </c>
      <c r="AC60" s="38">
        <f t="shared" si="9"/>
        <v>2</v>
      </c>
      <c r="AD60" s="39" t="str">
        <f t="shared" si="10"/>
        <v>Yes</v>
      </c>
      <c r="AE60" s="13" t="str">
        <f t="shared" si="11"/>
        <v>11-Jun-2002</v>
      </c>
      <c r="AF60" s="39">
        <f t="shared" si="12"/>
        <v>21</v>
      </c>
      <c r="AG60" s="58">
        <f t="shared" si="13"/>
        <v>1165</v>
      </c>
      <c r="AH60" s="39" t="str">
        <f t="shared" si="14"/>
        <v>tier - 2</v>
      </c>
      <c r="AI60" s="39" t="str">
        <f t="shared" si="15"/>
        <v>tier - 3</v>
      </c>
      <c r="AJ60" s="54" t="str">
        <f t="shared" si="16"/>
        <v>R1012</v>
      </c>
    </row>
    <row r="61" spans="2:36" ht="15.75" customHeight="1" x14ac:dyDescent="0.3">
      <c r="B61" s="12" t="s">
        <v>234</v>
      </c>
      <c r="C61" s="13" t="s">
        <v>236</v>
      </c>
      <c r="D61" s="13">
        <v>50.63</v>
      </c>
      <c r="E61" s="13" t="str">
        <f t="shared" si="0"/>
        <v>Obesity</v>
      </c>
      <c r="F61" s="13">
        <v>11.89</v>
      </c>
      <c r="G61" s="13" t="str">
        <f t="shared" si="1"/>
        <v>Diabetes</v>
      </c>
      <c r="H61" s="13" t="s">
        <v>8291</v>
      </c>
      <c r="I61" s="13" t="s">
        <v>8291</v>
      </c>
      <c r="J61" s="13" t="s">
        <v>8291</v>
      </c>
      <c r="K61" s="27" t="s">
        <v>8292</v>
      </c>
      <c r="L61" s="13" t="s">
        <v>8293</v>
      </c>
      <c r="M61" s="13" t="s">
        <v>8397</v>
      </c>
      <c r="N61" s="13">
        <v>22</v>
      </c>
      <c r="O61" s="56">
        <v>1167</v>
      </c>
      <c r="P61" s="13" t="s">
        <v>8310</v>
      </c>
      <c r="Q61" s="13" t="s">
        <v>8314</v>
      </c>
      <c r="R61" s="57" t="s">
        <v>8312</v>
      </c>
      <c r="T61" s="12" t="s">
        <v>234</v>
      </c>
      <c r="U61" s="13" t="str">
        <f t="shared" si="17"/>
        <v xml:space="preserve">  Lindsey</v>
      </c>
      <c r="V61" s="39">
        <f t="shared" si="2"/>
        <v>50.63</v>
      </c>
      <c r="W61" s="39" t="str">
        <f t="shared" si="3"/>
        <v>Obesity</v>
      </c>
      <c r="X61" s="39">
        <f t="shared" si="4"/>
        <v>11.89</v>
      </c>
      <c r="Y61" s="39" t="str">
        <f t="shared" si="5"/>
        <v>Diabetes</v>
      </c>
      <c r="Z61" s="39" t="str">
        <f t="shared" si="6"/>
        <v>No</v>
      </c>
      <c r="AA61" s="39" t="str">
        <f t="shared" si="7"/>
        <v>No</v>
      </c>
      <c r="AB61" s="39" t="str">
        <f t="shared" si="8"/>
        <v>No</v>
      </c>
      <c r="AC61" s="38" t="str">
        <f t="shared" si="9"/>
        <v>No major surgery</v>
      </c>
      <c r="AD61" s="39" t="str">
        <f t="shared" si="10"/>
        <v>Yes</v>
      </c>
      <c r="AE61" s="13" t="str">
        <f t="shared" si="11"/>
        <v>12-Nov-2001</v>
      </c>
      <c r="AF61" s="39">
        <f t="shared" si="12"/>
        <v>22</v>
      </c>
      <c r="AG61" s="58">
        <f t="shared" si="13"/>
        <v>1167</v>
      </c>
      <c r="AH61" s="39" t="str">
        <f t="shared" si="14"/>
        <v>tier - 2</v>
      </c>
      <c r="AI61" s="39" t="str">
        <f t="shared" si="15"/>
        <v>tier - 1</v>
      </c>
      <c r="AJ61" s="54" t="str">
        <f t="shared" si="16"/>
        <v>R1013</v>
      </c>
    </row>
    <row r="62" spans="2:36" ht="15.75" customHeight="1" x14ac:dyDescent="0.3">
      <c r="B62" s="12" t="s">
        <v>238</v>
      </c>
      <c r="C62" s="13" t="s">
        <v>240</v>
      </c>
      <c r="D62" s="13">
        <v>36.479999999999997</v>
      </c>
      <c r="E62" s="13" t="str">
        <f t="shared" si="0"/>
        <v>Obesity</v>
      </c>
      <c r="F62" s="13">
        <v>6.2</v>
      </c>
      <c r="G62" s="13" t="str">
        <f t="shared" si="1"/>
        <v>Prediabetes</v>
      </c>
      <c r="H62" s="13" t="s">
        <v>8291</v>
      </c>
      <c r="I62" s="13" t="s">
        <v>8291</v>
      </c>
      <c r="J62" s="13" t="s">
        <v>8291</v>
      </c>
      <c r="K62" s="27" t="s">
        <v>8292</v>
      </c>
      <c r="L62" s="13" t="s">
        <v>8293</v>
      </c>
      <c r="M62" s="13" t="s">
        <v>8398</v>
      </c>
      <c r="N62" s="13">
        <v>27</v>
      </c>
      <c r="O62" s="56">
        <v>1178</v>
      </c>
      <c r="P62" s="13" t="s">
        <v>8310</v>
      </c>
      <c r="Q62" s="13" t="s">
        <v>8311</v>
      </c>
      <c r="R62" s="57" t="s">
        <v>8312</v>
      </c>
      <c r="T62" s="12" t="s">
        <v>238</v>
      </c>
      <c r="U62" s="13" t="str">
        <f t="shared" si="17"/>
        <v xml:space="preserve">  Kenny</v>
      </c>
      <c r="V62" s="39">
        <f t="shared" si="2"/>
        <v>36.479999999999997</v>
      </c>
      <c r="W62" s="39" t="str">
        <f t="shared" si="3"/>
        <v>Obesity</v>
      </c>
      <c r="X62" s="39">
        <f t="shared" si="4"/>
        <v>6.2</v>
      </c>
      <c r="Y62" s="39" t="str">
        <f t="shared" si="5"/>
        <v>Prediabetes</v>
      </c>
      <c r="Z62" s="39" t="str">
        <f t="shared" si="6"/>
        <v>No</v>
      </c>
      <c r="AA62" s="39" t="str">
        <f t="shared" si="7"/>
        <v>No</v>
      </c>
      <c r="AB62" s="39" t="str">
        <f t="shared" si="8"/>
        <v>No</v>
      </c>
      <c r="AC62" s="38" t="str">
        <f t="shared" si="9"/>
        <v>No major surgery</v>
      </c>
      <c r="AD62" s="39" t="str">
        <f t="shared" si="10"/>
        <v>Yes</v>
      </c>
      <c r="AE62" s="13" t="str">
        <f t="shared" si="11"/>
        <v>11-Aug-1996</v>
      </c>
      <c r="AF62" s="39">
        <f t="shared" si="12"/>
        <v>27</v>
      </c>
      <c r="AG62" s="58">
        <f t="shared" si="13"/>
        <v>1178</v>
      </c>
      <c r="AH62" s="39" t="str">
        <f t="shared" si="14"/>
        <v>tier - 2</v>
      </c>
      <c r="AI62" s="39" t="str">
        <f t="shared" si="15"/>
        <v>tier - 3</v>
      </c>
      <c r="AJ62" s="54" t="str">
        <f t="shared" si="16"/>
        <v>R1013</v>
      </c>
    </row>
    <row r="63" spans="2:36" ht="15.75" customHeight="1" x14ac:dyDescent="0.3">
      <c r="B63" s="12" t="s">
        <v>242</v>
      </c>
      <c r="C63" s="13" t="s">
        <v>244</v>
      </c>
      <c r="D63" s="13">
        <v>54.82</v>
      </c>
      <c r="E63" s="13" t="str">
        <f t="shared" si="0"/>
        <v>Obesity</v>
      </c>
      <c r="F63" s="13">
        <v>10.61</v>
      </c>
      <c r="G63" s="13" t="str">
        <f t="shared" si="1"/>
        <v>Diabetes</v>
      </c>
      <c r="H63" s="13" t="s">
        <v>8291</v>
      </c>
      <c r="I63" s="13" t="s">
        <v>8291</v>
      </c>
      <c r="J63" s="13" t="s">
        <v>8291</v>
      </c>
      <c r="K63" s="27" t="s">
        <v>8292</v>
      </c>
      <c r="L63" s="13" t="s">
        <v>8293</v>
      </c>
      <c r="M63" s="13" t="s">
        <v>8399</v>
      </c>
      <c r="N63" s="13">
        <v>26</v>
      </c>
      <c r="O63" s="56">
        <v>1178.07</v>
      </c>
      <c r="P63" s="13" t="s">
        <v>8310</v>
      </c>
      <c r="Q63" s="13" t="s">
        <v>8310</v>
      </c>
      <c r="R63" s="57" t="s">
        <v>8312</v>
      </c>
      <c r="T63" s="12" t="s">
        <v>242</v>
      </c>
      <c r="U63" s="13" t="str">
        <f t="shared" si="17"/>
        <v xml:space="preserve">  Louise</v>
      </c>
      <c r="V63" s="39">
        <f t="shared" si="2"/>
        <v>54.82</v>
      </c>
      <c r="W63" s="39" t="str">
        <f t="shared" si="3"/>
        <v>Obesity</v>
      </c>
      <c r="X63" s="39">
        <f t="shared" si="4"/>
        <v>10.61</v>
      </c>
      <c r="Y63" s="39" t="str">
        <f t="shared" si="5"/>
        <v>Diabetes</v>
      </c>
      <c r="Z63" s="39" t="str">
        <f t="shared" si="6"/>
        <v>No</v>
      </c>
      <c r="AA63" s="39" t="str">
        <f t="shared" si="7"/>
        <v>No</v>
      </c>
      <c r="AB63" s="39" t="str">
        <f t="shared" si="8"/>
        <v>No</v>
      </c>
      <c r="AC63" s="38" t="str">
        <f t="shared" si="9"/>
        <v>No major surgery</v>
      </c>
      <c r="AD63" s="39" t="str">
        <f t="shared" si="10"/>
        <v>Yes</v>
      </c>
      <c r="AE63" s="13" t="str">
        <f t="shared" si="11"/>
        <v>28-Jun-1997</v>
      </c>
      <c r="AF63" s="39">
        <f t="shared" si="12"/>
        <v>26</v>
      </c>
      <c r="AG63" s="58">
        <f t="shared" si="13"/>
        <v>1178.07</v>
      </c>
      <c r="AH63" s="39" t="str">
        <f t="shared" si="14"/>
        <v>tier - 2</v>
      </c>
      <c r="AI63" s="39" t="str">
        <f t="shared" si="15"/>
        <v>tier - 2</v>
      </c>
      <c r="AJ63" s="54" t="str">
        <f t="shared" si="16"/>
        <v>R1013</v>
      </c>
    </row>
    <row r="64" spans="2:36" ht="15.75" customHeight="1" x14ac:dyDescent="0.3">
      <c r="B64" s="12" t="s">
        <v>246</v>
      </c>
      <c r="C64" s="13" t="s">
        <v>248</v>
      </c>
      <c r="D64" s="13">
        <v>38.06</v>
      </c>
      <c r="E64" s="13" t="str">
        <f t="shared" si="0"/>
        <v>Obesity</v>
      </c>
      <c r="F64" s="13">
        <v>6.04</v>
      </c>
      <c r="G64" s="13" t="str">
        <f t="shared" si="1"/>
        <v>Prediabetes</v>
      </c>
      <c r="H64" s="13" t="s">
        <v>8291</v>
      </c>
      <c r="I64" s="13" t="s">
        <v>8291</v>
      </c>
      <c r="J64" s="13" t="s">
        <v>8293</v>
      </c>
      <c r="K64" s="27">
        <v>1</v>
      </c>
      <c r="L64" s="13" t="s">
        <v>8293</v>
      </c>
      <c r="M64" s="13" t="s">
        <v>8400</v>
      </c>
      <c r="N64" s="13">
        <v>21</v>
      </c>
      <c r="O64" s="56">
        <v>1191</v>
      </c>
      <c r="P64" s="13" t="s">
        <v>8310</v>
      </c>
      <c r="Q64" s="13" t="s">
        <v>8314</v>
      </c>
      <c r="R64" s="57" t="s">
        <v>8312</v>
      </c>
      <c r="T64" s="12" t="s">
        <v>246</v>
      </c>
      <c r="U64" s="13" t="str">
        <f t="shared" si="17"/>
        <v xml:space="preserve">  Cameron</v>
      </c>
      <c r="V64" s="39">
        <f t="shared" si="2"/>
        <v>38.06</v>
      </c>
      <c r="W64" s="39" t="str">
        <f t="shared" si="3"/>
        <v>Obesity</v>
      </c>
      <c r="X64" s="39">
        <f t="shared" si="4"/>
        <v>6.04</v>
      </c>
      <c r="Y64" s="39" t="str">
        <f t="shared" si="5"/>
        <v>Prediabetes</v>
      </c>
      <c r="Z64" s="39" t="str">
        <f t="shared" si="6"/>
        <v>No</v>
      </c>
      <c r="AA64" s="39" t="str">
        <f t="shared" si="7"/>
        <v>No</v>
      </c>
      <c r="AB64" s="39" t="str">
        <f t="shared" si="8"/>
        <v>Yes</v>
      </c>
      <c r="AC64" s="38">
        <f t="shared" si="9"/>
        <v>1</v>
      </c>
      <c r="AD64" s="39" t="str">
        <f t="shared" si="10"/>
        <v>Yes</v>
      </c>
      <c r="AE64" s="13" t="str">
        <f t="shared" si="11"/>
        <v>26-Aug-2002</v>
      </c>
      <c r="AF64" s="39">
        <f t="shared" si="12"/>
        <v>21</v>
      </c>
      <c r="AG64" s="58">
        <f t="shared" si="13"/>
        <v>1191</v>
      </c>
      <c r="AH64" s="39" t="str">
        <f t="shared" si="14"/>
        <v>tier - 2</v>
      </c>
      <c r="AI64" s="39" t="str">
        <f t="shared" si="15"/>
        <v>tier - 1</v>
      </c>
      <c r="AJ64" s="54" t="str">
        <f t="shared" si="16"/>
        <v>R1013</v>
      </c>
    </row>
    <row r="65" spans="2:36" ht="15.75" customHeight="1" x14ac:dyDescent="0.3">
      <c r="B65" s="12" t="s">
        <v>250</v>
      </c>
      <c r="C65" s="13" t="s">
        <v>252</v>
      </c>
      <c r="D65" s="13">
        <v>51.48</v>
      </c>
      <c r="E65" s="13" t="str">
        <f t="shared" si="0"/>
        <v>Obesity</v>
      </c>
      <c r="F65" s="13">
        <v>9.33</v>
      </c>
      <c r="G65" s="13" t="str">
        <f t="shared" si="1"/>
        <v>Diabetes</v>
      </c>
      <c r="H65" s="13" t="s">
        <v>8293</v>
      </c>
      <c r="I65" s="13" t="s">
        <v>8291</v>
      </c>
      <c r="J65" s="13" t="s">
        <v>8291</v>
      </c>
      <c r="K65" s="27" t="s">
        <v>8292</v>
      </c>
      <c r="L65" s="13" t="s">
        <v>8293</v>
      </c>
      <c r="M65" s="13" t="s">
        <v>8401</v>
      </c>
      <c r="N65" s="13">
        <v>24</v>
      </c>
      <c r="O65" s="56">
        <v>1200</v>
      </c>
      <c r="P65" s="13" t="s">
        <v>8310</v>
      </c>
      <c r="Q65" s="13" t="s">
        <v>8311</v>
      </c>
      <c r="R65" s="57" t="s">
        <v>8317</v>
      </c>
      <c r="T65" s="12" t="s">
        <v>250</v>
      </c>
      <c r="U65" s="13" t="str">
        <f t="shared" si="17"/>
        <v xml:space="preserve">  Katie T</v>
      </c>
      <c r="V65" s="39">
        <f t="shared" si="2"/>
        <v>51.48</v>
      </c>
      <c r="W65" s="39" t="str">
        <f t="shared" si="3"/>
        <v>Obesity</v>
      </c>
      <c r="X65" s="39">
        <f t="shared" si="4"/>
        <v>9.33</v>
      </c>
      <c r="Y65" s="39" t="str">
        <f t="shared" si="5"/>
        <v>Diabetes</v>
      </c>
      <c r="Z65" s="39" t="str">
        <f t="shared" si="6"/>
        <v>Yes</v>
      </c>
      <c r="AA65" s="39" t="str">
        <f t="shared" si="7"/>
        <v>No</v>
      </c>
      <c r="AB65" s="39" t="str">
        <f t="shared" si="8"/>
        <v>No</v>
      </c>
      <c r="AC65" s="38" t="str">
        <f t="shared" si="9"/>
        <v>No major surgery</v>
      </c>
      <c r="AD65" s="39" t="str">
        <f t="shared" si="10"/>
        <v>Yes</v>
      </c>
      <c r="AE65" s="13" t="str">
        <f t="shared" si="11"/>
        <v>28-Jun-1999</v>
      </c>
      <c r="AF65" s="39">
        <f t="shared" si="12"/>
        <v>24</v>
      </c>
      <c r="AG65" s="58">
        <f t="shared" si="13"/>
        <v>1200</v>
      </c>
      <c r="AH65" s="39" t="str">
        <f t="shared" si="14"/>
        <v>tier - 2</v>
      </c>
      <c r="AI65" s="39" t="str">
        <f t="shared" si="15"/>
        <v>tier - 3</v>
      </c>
      <c r="AJ65" s="54" t="str">
        <f t="shared" si="16"/>
        <v>R1012</v>
      </c>
    </row>
    <row r="66" spans="2:36" ht="15.75" customHeight="1" x14ac:dyDescent="0.3">
      <c r="B66" s="12" t="s">
        <v>254</v>
      </c>
      <c r="C66" s="13" t="s">
        <v>256</v>
      </c>
      <c r="D66" s="13">
        <v>52.06</v>
      </c>
      <c r="E66" s="13" t="str">
        <f t="shared" si="0"/>
        <v>Obesity</v>
      </c>
      <c r="F66" s="13">
        <v>11.47</v>
      </c>
      <c r="G66" s="13" t="str">
        <f t="shared" si="1"/>
        <v>Diabetes</v>
      </c>
      <c r="H66" s="13" t="s">
        <v>8291</v>
      </c>
      <c r="I66" s="13" t="s">
        <v>8291</v>
      </c>
      <c r="J66" s="13" t="s">
        <v>8291</v>
      </c>
      <c r="K66" s="27" t="s">
        <v>8292</v>
      </c>
      <c r="L66" s="13" t="s">
        <v>8293</v>
      </c>
      <c r="M66" s="13" t="s">
        <v>8402</v>
      </c>
      <c r="N66" s="13">
        <v>31</v>
      </c>
      <c r="O66" s="56">
        <v>1200.55</v>
      </c>
      <c r="P66" s="13" t="s">
        <v>8310</v>
      </c>
      <c r="Q66" s="13" t="s">
        <v>8311</v>
      </c>
      <c r="R66" s="57" t="s">
        <v>8312</v>
      </c>
      <c r="T66" s="12" t="s">
        <v>254</v>
      </c>
      <c r="U66" s="13" t="str">
        <f t="shared" si="17"/>
        <v xml:space="preserve">  Casey</v>
      </c>
      <c r="V66" s="39">
        <f t="shared" si="2"/>
        <v>52.06</v>
      </c>
      <c r="W66" s="39" t="str">
        <f t="shared" si="3"/>
        <v>Obesity</v>
      </c>
      <c r="X66" s="39">
        <f t="shared" si="4"/>
        <v>11.47</v>
      </c>
      <c r="Y66" s="39" t="str">
        <f t="shared" si="5"/>
        <v>Diabetes</v>
      </c>
      <c r="Z66" s="39" t="str">
        <f t="shared" si="6"/>
        <v>No</v>
      </c>
      <c r="AA66" s="39" t="str">
        <f t="shared" si="7"/>
        <v>No</v>
      </c>
      <c r="AB66" s="39" t="str">
        <f t="shared" si="8"/>
        <v>No</v>
      </c>
      <c r="AC66" s="38" t="str">
        <f t="shared" si="9"/>
        <v>No major surgery</v>
      </c>
      <c r="AD66" s="39" t="str">
        <f t="shared" si="10"/>
        <v>Yes</v>
      </c>
      <c r="AE66" s="13" t="str">
        <f t="shared" si="11"/>
        <v>6-Oct-1992</v>
      </c>
      <c r="AF66" s="39">
        <f t="shared" si="12"/>
        <v>31</v>
      </c>
      <c r="AG66" s="58">
        <f t="shared" si="13"/>
        <v>1200.55</v>
      </c>
      <c r="AH66" s="39" t="str">
        <f t="shared" si="14"/>
        <v>tier - 2</v>
      </c>
      <c r="AI66" s="39" t="str">
        <f t="shared" si="15"/>
        <v>tier - 3</v>
      </c>
      <c r="AJ66" s="54" t="str">
        <f t="shared" si="16"/>
        <v>R1013</v>
      </c>
    </row>
    <row r="67" spans="2:36" ht="15.75" customHeight="1" x14ac:dyDescent="0.3">
      <c r="B67" s="12" t="s">
        <v>258</v>
      </c>
      <c r="C67" s="13" t="s">
        <v>56</v>
      </c>
      <c r="D67" s="13">
        <v>30.684999999999999</v>
      </c>
      <c r="E67" s="13" t="str">
        <f t="shared" si="0"/>
        <v>Obesity</v>
      </c>
      <c r="F67" s="13">
        <v>7.02</v>
      </c>
      <c r="G67" s="13" t="str">
        <f t="shared" si="1"/>
        <v>Diabetes</v>
      </c>
      <c r="H67" s="13" t="s">
        <v>8293</v>
      </c>
      <c r="I67" s="13" t="s">
        <v>8291</v>
      </c>
      <c r="J67" s="13" t="s">
        <v>8291</v>
      </c>
      <c r="K67" s="27" t="s">
        <v>8292</v>
      </c>
      <c r="L67" s="13" t="s">
        <v>8293</v>
      </c>
      <c r="M67" s="13" t="s">
        <v>8403</v>
      </c>
      <c r="N67" s="13">
        <v>19</v>
      </c>
      <c r="O67" s="56">
        <v>1210</v>
      </c>
      <c r="P67" s="13" t="s">
        <v>8310</v>
      </c>
      <c r="Q67" s="13" t="s">
        <v>8314</v>
      </c>
      <c r="R67" s="57" t="s">
        <v>8312</v>
      </c>
      <c r="T67" s="12" t="s">
        <v>258</v>
      </c>
      <c r="U67" s="13" t="str">
        <f t="shared" si="17"/>
        <v xml:space="preserve">  David</v>
      </c>
      <c r="V67" s="39">
        <f t="shared" si="2"/>
        <v>30.684999999999999</v>
      </c>
      <c r="W67" s="39" t="str">
        <f t="shared" si="3"/>
        <v>Obesity</v>
      </c>
      <c r="X67" s="39">
        <f t="shared" si="4"/>
        <v>7.02</v>
      </c>
      <c r="Y67" s="39" t="str">
        <f t="shared" si="5"/>
        <v>Diabetes</v>
      </c>
      <c r="Z67" s="39" t="str">
        <f t="shared" si="6"/>
        <v>Yes</v>
      </c>
      <c r="AA67" s="39" t="str">
        <f t="shared" si="7"/>
        <v>No</v>
      </c>
      <c r="AB67" s="39" t="str">
        <f t="shared" si="8"/>
        <v>No</v>
      </c>
      <c r="AC67" s="38" t="str">
        <f t="shared" si="9"/>
        <v>No major surgery</v>
      </c>
      <c r="AD67" s="39" t="str">
        <f t="shared" si="10"/>
        <v>Yes</v>
      </c>
      <c r="AE67" s="13" t="str">
        <f t="shared" si="11"/>
        <v>2-Jun-2004</v>
      </c>
      <c r="AF67" s="39">
        <f t="shared" si="12"/>
        <v>19</v>
      </c>
      <c r="AG67" s="58">
        <f t="shared" si="13"/>
        <v>1210</v>
      </c>
      <c r="AH67" s="39" t="str">
        <f t="shared" si="14"/>
        <v>tier - 2</v>
      </c>
      <c r="AI67" s="39" t="str">
        <f t="shared" si="15"/>
        <v>tier - 1</v>
      </c>
      <c r="AJ67" s="54" t="str">
        <f t="shared" si="16"/>
        <v>R1013</v>
      </c>
    </row>
    <row r="68" spans="2:36" ht="15.75" customHeight="1" x14ac:dyDescent="0.3">
      <c r="B68" s="12" t="s">
        <v>261</v>
      </c>
      <c r="C68" s="13" t="s">
        <v>263</v>
      </c>
      <c r="D68" s="13">
        <v>36.08</v>
      </c>
      <c r="E68" s="13" t="str">
        <f t="shared" ref="E68:E131" si="18">IF(D68&lt;18.5,"Underweight", IF(AND(D68&gt;=18.5,D68&lt;=24.9),"Healthy Weight", IF(AND(D68&gt;=25,D68&lt;=29.9),"Overweight", IF(D68&gt;=30,"Obesity"))))</f>
        <v>Obesity</v>
      </c>
      <c r="F68" s="13">
        <v>8.8000000000000007</v>
      </c>
      <c r="G68" s="13" t="str">
        <f t="shared" ref="G68:G131" si="19">IF(F68&lt;5.7,"Normal",IF(AND(F68&gt;=5.7,F68&lt;=6.4),"Prediabetes",IF(F68&gt;=6.5,"Diabetes")))</f>
        <v>Diabetes</v>
      </c>
      <c r="H68" s="13" t="s">
        <v>8293</v>
      </c>
      <c r="I68" s="13" t="s">
        <v>8291</v>
      </c>
      <c r="J68" s="13" t="s">
        <v>8291</v>
      </c>
      <c r="K68" s="27">
        <v>1</v>
      </c>
      <c r="L68" s="13" t="s">
        <v>8293</v>
      </c>
      <c r="M68" s="13" t="s">
        <v>8404</v>
      </c>
      <c r="N68" s="13">
        <v>27</v>
      </c>
      <c r="O68" s="56">
        <v>1220</v>
      </c>
      <c r="P68" s="13" t="s">
        <v>8310</v>
      </c>
      <c r="Q68" s="13" t="s">
        <v>8311</v>
      </c>
      <c r="R68" s="57" t="s">
        <v>8317</v>
      </c>
      <c r="T68" s="12" t="s">
        <v>261</v>
      </c>
      <c r="U68" s="13" t="str">
        <f t="shared" si="17"/>
        <v xml:space="preserve">  Bryson C</v>
      </c>
      <c r="V68" s="39">
        <f t="shared" ref="V68:V131" si="20">VLOOKUP(T68,$B$3:$R$2338,3,FALSE)</f>
        <v>36.08</v>
      </c>
      <c r="W68" s="39" t="str">
        <f t="shared" ref="W68:W131" si="21">VLOOKUP(T68,$B$3:$R$2338,4,FALSE)</f>
        <v>Obesity</v>
      </c>
      <c r="X68" s="39">
        <f t="shared" ref="X68:X131" si="22">VLOOKUP(T68,$B$3:$R$2338,5,FALSE)</f>
        <v>8.8000000000000007</v>
      </c>
      <c r="Y68" s="39" t="str">
        <f t="shared" ref="Y68:Y131" si="23">VLOOKUP(T68,$B$3:$R$2338,6,0)</f>
        <v>Diabetes</v>
      </c>
      <c r="Z68" s="39" t="str">
        <f t="shared" ref="Z68:Z131" si="24">VLOOKUP(T68,$B$3:$R$2338,7,0)</f>
        <v>Yes</v>
      </c>
      <c r="AA68" s="39" t="str">
        <f t="shared" ref="AA68:AA131" si="25">VLOOKUP(T68,$B$3:$R$2338,8,0)</f>
        <v>No</v>
      </c>
      <c r="AB68" s="39" t="str">
        <f t="shared" ref="AB68:AB131" si="26">VLOOKUP(T68,$B$3:$R$2338,9,0)</f>
        <v>No</v>
      </c>
      <c r="AC68" s="38">
        <f t="shared" ref="AC68:AC131" si="27">VLOOKUP(T68,$B$3:$R$2338,10,0)</f>
        <v>1</v>
      </c>
      <c r="AD68" s="39" t="str">
        <f t="shared" ref="AD68:AD131" si="28">VLOOKUP(T68,$B$3:$R$2338,11,0)</f>
        <v>Yes</v>
      </c>
      <c r="AE68" s="13" t="str">
        <f t="shared" ref="AE68:AE131" si="29">VLOOKUP(T68,$B$3:$R$2338,12,0)</f>
        <v>4-Nov-1996</v>
      </c>
      <c r="AF68" s="39">
        <f t="shared" ref="AF68:AF131" si="30">VLOOKUP(T68,$B$3:$R$2338,13,0)</f>
        <v>27</v>
      </c>
      <c r="AG68" s="58">
        <f t="shared" ref="AG68:AG131" si="31">VLOOKUP(T68,$B$3:$R$2338,14,0)</f>
        <v>1220</v>
      </c>
      <c r="AH68" s="39" t="str">
        <f t="shared" ref="AH68:AH131" si="32">VLOOKUP(T68,$B$3:$R$2338,15,0)</f>
        <v>tier - 2</v>
      </c>
      <c r="AI68" s="39" t="str">
        <f t="shared" ref="AI68:AI131" si="33">VLOOKUP(T68,B67:R2402,16,0)</f>
        <v>tier - 3</v>
      </c>
      <c r="AJ68" s="54" t="str">
        <f t="shared" ref="AJ68:AJ131" si="34">VLOOKUP(T68,$B$3:$R$2338,17,0)</f>
        <v>R1012</v>
      </c>
    </row>
    <row r="69" spans="2:36" ht="15.75" customHeight="1" x14ac:dyDescent="0.3">
      <c r="B69" s="12" t="s">
        <v>265</v>
      </c>
      <c r="C69" s="13" t="s">
        <v>267</v>
      </c>
      <c r="D69" s="13">
        <v>54.99</v>
      </c>
      <c r="E69" s="13" t="str">
        <f t="shared" si="18"/>
        <v>Obesity</v>
      </c>
      <c r="F69" s="13">
        <v>8.68</v>
      </c>
      <c r="G69" s="13" t="str">
        <f t="shared" si="19"/>
        <v>Diabetes</v>
      </c>
      <c r="H69" s="13" t="s">
        <v>8291</v>
      </c>
      <c r="I69" s="13" t="s">
        <v>8291</v>
      </c>
      <c r="J69" s="13" t="s">
        <v>8291</v>
      </c>
      <c r="K69" s="27">
        <v>2</v>
      </c>
      <c r="L69" s="13" t="s">
        <v>8293</v>
      </c>
      <c r="M69" s="13" t="s">
        <v>8405</v>
      </c>
      <c r="N69" s="13">
        <v>19</v>
      </c>
      <c r="O69" s="56">
        <v>1224</v>
      </c>
      <c r="P69" s="13" t="s">
        <v>8310</v>
      </c>
      <c r="Q69" s="13" t="s">
        <v>8314</v>
      </c>
      <c r="R69" s="57" t="s">
        <v>8312</v>
      </c>
      <c r="T69" s="12" t="s">
        <v>265</v>
      </c>
      <c r="U69" s="13" t="str">
        <f t="shared" ref="U69:U132" si="35">VLOOKUP(T69,$B$3:$R$2338,2,FALSE)</f>
        <v xml:space="preserve">  Megan</v>
      </c>
      <c r="V69" s="39">
        <f t="shared" si="20"/>
        <v>54.99</v>
      </c>
      <c r="W69" s="39" t="str">
        <f t="shared" si="21"/>
        <v>Obesity</v>
      </c>
      <c r="X69" s="39">
        <f t="shared" si="22"/>
        <v>8.68</v>
      </c>
      <c r="Y69" s="39" t="str">
        <f t="shared" si="23"/>
        <v>Diabetes</v>
      </c>
      <c r="Z69" s="39" t="str">
        <f t="shared" si="24"/>
        <v>No</v>
      </c>
      <c r="AA69" s="39" t="str">
        <f t="shared" si="25"/>
        <v>No</v>
      </c>
      <c r="AB69" s="39" t="str">
        <f t="shared" si="26"/>
        <v>No</v>
      </c>
      <c r="AC69" s="38">
        <f t="shared" si="27"/>
        <v>2</v>
      </c>
      <c r="AD69" s="39" t="str">
        <f t="shared" si="28"/>
        <v>Yes</v>
      </c>
      <c r="AE69" s="13" t="str">
        <f t="shared" si="29"/>
        <v>9-Jul-2004</v>
      </c>
      <c r="AF69" s="39">
        <f t="shared" si="30"/>
        <v>19</v>
      </c>
      <c r="AG69" s="58">
        <f t="shared" si="31"/>
        <v>1224</v>
      </c>
      <c r="AH69" s="39" t="str">
        <f t="shared" si="32"/>
        <v>tier - 2</v>
      </c>
      <c r="AI69" s="39" t="str">
        <f t="shared" si="33"/>
        <v>tier - 1</v>
      </c>
      <c r="AJ69" s="54" t="str">
        <f t="shared" si="34"/>
        <v>R1013</v>
      </c>
    </row>
    <row r="70" spans="2:36" ht="15.75" customHeight="1" x14ac:dyDescent="0.3">
      <c r="B70" s="12" t="s">
        <v>269</v>
      </c>
      <c r="C70" s="13" t="s">
        <v>271</v>
      </c>
      <c r="D70" s="13">
        <v>35.97</v>
      </c>
      <c r="E70" s="13" t="str">
        <f t="shared" si="18"/>
        <v>Obesity</v>
      </c>
      <c r="F70" s="13">
        <v>6.12</v>
      </c>
      <c r="G70" s="13" t="str">
        <f t="shared" si="19"/>
        <v>Prediabetes</v>
      </c>
      <c r="H70" s="13" t="s">
        <v>8291</v>
      </c>
      <c r="I70" s="13" t="s">
        <v>8291</v>
      </c>
      <c r="J70" s="13" t="s">
        <v>8293</v>
      </c>
      <c r="K70" s="27">
        <v>1</v>
      </c>
      <c r="L70" s="13" t="s">
        <v>8293</v>
      </c>
      <c r="M70" s="13" t="s">
        <v>8406</v>
      </c>
      <c r="N70" s="13">
        <v>19</v>
      </c>
      <c r="O70" s="56">
        <v>1228</v>
      </c>
      <c r="P70" s="13" t="s">
        <v>8310</v>
      </c>
      <c r="Q70" s="13" t="s">
        <v>8314</v>
      </c>
      <c r="R70" s="57" t="s">
        <v>8317</v>
      </c>
      <c r="T70" s="12" t="s">
        <v>269</v>
      </c>
      <c r="U70" s="13" t="str">
        <f t="shared" si="35"/>
        <v xml:space="preserve">  Daniel</v>
      </c>
      <c r="V70" s="39">
        <f t="shared" si="20"/>
        <v>35.97</v>
      </c>
      <c r="W70" s="39" t="str">
        <f t="shared" si="21"/>
        <v>Obesity</v>
      </c>
      <c r="X70" s="39">
        <f t="shared" si="22"/>
        <v>6.12</v>
      </c>
      <c r="Y70" s="39" t="str">
        <f t="shared" si="23"/>
        <v>Prediabetes</v>
      </c>
      <c r="Z70" s="39" t="str">
        <f t="shared" si="24"/>
        <v>No</v>
      </c>
      <c r="AA70" s="39" t="str">
        <f t="shared" si="25"/>
        <v>No</v>
      </c>
      <c r="AB70" s="39" t="str">
        <f t="shared" si="26"/>
        <v>Yes</v>
      </c>
      <c r="AC70" s="38">
        <f t="shared" si="27"/>
        <v>1</v>
      </c>
      <c r="AD70" s="39" t="str">
        <f t="shared" si="28"/>
        <v>Yes</v>
      </c>
      <c r="AE70" s="13" t="str">
        <f t="shared" si="29"/>
        <v>16-Oct-2004</v>
      </c>
      <c r="AF70" s="39">
        <f t="shared" si="30"/>
        <v>19</v>
      </c>
      <c r="AG70" s="58">
        <f t="shared" si="31"/>
        <v>1228</v>
      </c>
      <c r="AH70" s="39" t="str">
        <f t="shared" si="32"/>
        <v>tier - 2</v>
      </c>
      <c r="AI70" s="39" t="str">
        <f t="shared" si="33"/>
        <v>tier - 1</v>
      </c>
      <c r="AJ70" s="54" t="str">
        <f t="shared" si="34"/>
        <v>R1012</v>
      </c>
    </row>
    <row r="71" spans="2:36" ht="15.75" customHeight="1" x14ac:dyDescent="0.3">
      <c r="B71" s="12" t="s">
        <v>273</v>
      </c>
      <c r="C71" s="13" t="s">
        <v>275</v>
      </c>
      <c r="D71" s="13">
        <v>45.54</v>
      </c>
      <c r="E71" s="13" t="str">
        <f t="shared" si="18"/>
        <v>Obesity</v>
      </c>
      <c r="F71" s="13">
        <v>5.4</v>
      </c>
      <c r="G71" s="13" t="str">
        <f t="shared" si="19"/>
        <v>Normal</v>
      </c>
      <c r="H71" s="13" t="s">
        <v>8293</v>
      </c>
      <c r="I71" s="13" t="s">
        <v>8291</v>
      </c>
      <c r="J71" s="13" t="s">
        <v>8293</v>
      </c>
      <c r="K71" s="27">
        <v>1</v>
      </c>
      <c r="L71" s="13" t="s">
        <v>8293</v>
      </c>
      <c r="M71" s="13" t="s">
        <v>8407</v>
      </c>
      <c r="N71" s="13">
        <v>25</v>
      </c>
      <c r="O71" s="56">
        <v>1234</v>
      </c>
      <c r="P71" s="13" t="s">
        <v>8310</v>
      </c>
      <c r="Q71" s="13" t="s">
        <v>8314</v>
      </c>
      <c r="R71" s="57" t="s">
        <v>8312</v>
      </c>
      <c r="T71" s="12" t="s">
        <v>273</v>
      </c>
      <c r="U71" s="13" t="str">
        <f t="shared" si="35"/>
        <v xml:space="preserve">  Steven M</v>
      </c>
      <c r="V71" s="39">
        <f t="shared" si="20"/>
        <v>45.54</v>
      </c>
      <c r="W71" s="39" t="str">
        <f t="shared" si="21"/>
        <v>Obesity</v>
      </c>
      <c r="X71" s="39">
        <f t="shared" si="22"/>
        <v>5.4</v>
      </c>
      <c r="Y71" s="39" t="str">
        <f t="shared" si="23"/>
        <v>Normal</v>
      </c>
      <c r="Z71" s="39" t="str">
        <f t="shared" si="24"/>
        <v>Yes</v>
      </c>
      <c r="AA71" s="39" t="str">
        <f t="shared" si="25"/>
        <v>No</v>
      </c>
      <c r="AB71" s="39" t="str">
        <f t="shared" si="26"/>
        <v>Yes</v>
      </c>
      <c r="AC71" s="38">
        <f t="shared" si="27"/>
        <v>1</v>
      </c>
      <c r="AD71" s="39" t="str">
        <f t="shared" si="28"/>
        <v>Yes</v>
      </c>
      <c r="AE71" s="13" t="str">
        <f t="shared" si="29"/>
        <v>13-Jul-1998</v>
      </c>
      <c r="AF71" s="39">
        <f t="shared" si="30"/>
        <v>25</v>
      </c>
      <c r="AG71" s="58">
        <f t="shared" si="31"/>
        <v>1234</v>
      </c>
      <c r="AH71" s="39" t="str">
        <f t="shared" si="32"/>
        <v>tier - 2</v>
      </c>
      <c r="AI71" s="39" t="str">
        <f t="shared" si="33"/>
        <v>tier - 1</v>
      </c>
      <c r="AJ71" s="54" t="str">
        <f t="shared" si="34"/>
        <v>R1013</v>
      </c>
    </row>
    <row r="72" spans="2:36" ht="15.75" customHeight="1" x14ac:dyDescent="0.3">
      <c r="B72" s="12" t="s">
        <v>277</v>
      </c>
      <c r="C72" s="13" t="s">
        <v>279</v>
      </c>
      <c r="D72" s="13">
        <v>35.53</v>
      </c>
      <c r="E72" s="13" t="str">
        <f t="shared" si="18"/>
        <v>Obesity</v>
      </c>
      <c r="F72" s="13">
        <v>4.3600000000000003</v>
      </c>
      <c r="G72" s="13" t="str">
        <f t="shared" si="19"/>
        <v>Normal</v>
      </c>
      <c r="H72" s="13" t="s">
        <v>8293</v>
      </c>
      <c r="I72" s="13" t="s">
        <v>8291</v>
      </c>
      <c r="J72" s="13" t="s">
        <v>8291</v>
      </c>
      <c r="K72" s="27" t="s">
        <v>8292</v>
      </c>
      <c r="L72" s="13" t="s">
        <v>8293</v>
      </c>
      <c r="M72" s="13" t="s">
        <v>8408</v>
      </c>
      <c r="N72" s="13">
        <v>21</v>
      </c>
      <c r="O72" s="56">
        <v>1237</v>
      </c>
      <c r="P72" s="13" t="s">
        <v>8310</v>
      </c>
      <c r="Q72" s="13" t="s">
        <v>8310</v>
      </c>
      <c r="R72" s="57" t="s">
        <v>8312</v>
      </c>
      <c r="T72" s="12" t="s">
        <v>277</v>
      </c>
      <c r="U72" s="13" t="str">
        <f t="shared" si="35"/>
        <v xml:space="preserve">  Jenna L</v>
      </c>
      <c r="V72" s="39">
        <f t="shared" si="20"/>
        <v>35.53</v>
      </c>
      <c r="W72" s="39" t="str">
        <f t="shared" si="21"/>
        <v>Obesity</v>
      </c>
      <c r="X72" s="39">
        <f t="shared" si="22"/>
        <v>4.3600000000000003</v>
      </c>
      <c r="Y72" s="39" t="str">
        <f t="shared" si="23"/>
        <v>Normal</v>
      </c>
      <c r="Z72" s="39" t="str">
        <f t="shared" si="24"/>
        <v>Yes</v>
      </c>
      <c r="AA72" s="39" t="str">
        <f t="shared" si="25"/>
        <v>No</v>
      </c>
      <c r="AB72" s="39" t="str">
        <f t="shared" si="26"/>
        <v>No</v>
      </c>
      <c r="AC72" s="38" t="str">
        <f t="shared" si="27"/>
        <v>No major surgery</v>
      </c>
      <c r="AD72" s="39" t="str">
        <f t="shared" si="28"/>
        <v>Yes</v>
      </c>
      <c r="AE72" s="13" t="str">
        <f t="shared" si="29"/>
        <v>12-Dec-2002</v>
      </c>
      <c r="AF72" s="39">
        <f t="shared" si="30"/>
        <v>21</v>
      </c>
      <c r="AG72" s="58">
        <f t="shared" si="31"/>
        <v>1237</v>
      </c>
      <c r="AH72" s="39" t="str">
        <f t="shared" si="32"/>
        <v>tier - 2</v>
      </c>
      <c r="AI72" s="39" t="str">
        <f t="shared" si="33"/>
        <v>tier - 2</v>
      </c>
      <c r="AJ72" s="54" t="str">
        <f t="shared" si="34"/>
        <v>R1013</v>
      </c>
    </row>
    <row r="73" spans="2:36" ht="15.75" customHeight="1" x14ac:dyDescent="0.3">
      <c r="B73" s="12" t="s">
        <v>281</v>
      </c>
      <c r="C73" s="13" t="s">
        <v>283</v>
      </c>
      <c r="D73" s="13">
        <v>30.8</v>
      </c>
      <c r="E73" s="13" t="str">
        <f t="shared" si="18"/>
        <v>Obesity</v>
      </c>
      <c r="F73" s="13">
        <v>9.77</v>
      </c>
      <c r="G73" s="13" t="str">
        <f t="shared" si="19"/>
        <v>Diabetes</v>
      </c>
      <c r="H73" s="13" t="s">
        <v>8291</v>
      </c>
      <c r="I73" s="13" t="s">
        <v>8291</v>
      </c>
      <c r="J73" s="13" t="s">
        <v>8291</v>
      </c>
      <c r="K73" s="27" t="s">
        <v>8292</v>
      </c>
      <c r="L73" s="13" t="s">
        <v>8293</v>
      </c>
      <c r="M73" s="13" t="s">
        <v>8409</v>
      </c>
      <c r="N73" s="13">
        <v>25</v>
      </c>
      <c r="O73" s="56">
        <v>1240</v>
      </c>
      <c r="P73" s="13" t="s">
        <v>8310</v>
      </c>
      <c r="Q73" s="13" t="s">
        <v>8314</v>
      </c>
      <c r="R73" s="57" t="s">
        <v>8317</v>
      </c>
      <c r="T73" s="12" t="s">
        <v>281</v>
      </c>
      <c r="U73" s="13" t="str">
        <f t="shared" si="35"/>
        <v xml:space="preserve">  Freeman</v>
      </c>
      <c r="V73" s="39">
        <f t="shared" si="20"/>
        <v>30.8</v>
      </c>
      <c r="W73" s="39" t="str">
        <f t="shared" si="21"/>
        <v>Obesity</v>
      </c>
      <c r="X73" s="39">
        <f t="shared" si="22"/>
        <v>9.77</v>
      </c>
      <c r="Y73" s="39" t="str">
        <f t="shared" si="23"/>
        <v>Diabetes</v>
      </c>
      <c r="Z73" s="39" t="str">
        <f t="shared" si="24"/>
        <v>No</v>
      </c>
      <c r="AA73" s="39" t="str">
        <f t="shared" si="25"/>
        <v>No</v>
      </c>
      <c r="AB73" s="39" t="str">
        <f t="shared" si="26"/>
        <v>No</v>
      </c>
      <c r="AC73" s="38" t="str">
        <f t="shared" si="27"/>
        <v>No major surgery</v>
      </c>
      <c r="AD73" s="39" t="str">
        <f t="shared" si="28"/>
        <v>Yes</v>
      </c>
      <c r="AE73" s="13" t="str">
        <f t="shared" si="29"/>
        <v>11-Oct-1998</v>
      </c>
      <c r="AF73" s="39">
        <f t="shared" si="30"/>
        <v>25</v>
      </c>
      <c r="AG73" s="58">
        <f t="shared" si="31"/>
        <v>1240</v>
      </c>
      <c r="AH73" s="39" t="str">
        <f t="shared" si="32"/>
        <v>tier - 2</v>
      </c>
      <c r="AI73" s="39" t="str">
        <f t="shared" si="33"/>
        <v>tier - 1</v>
      </c>
      <c r="AJ73" s="54" t="str">
        <f t="shared" si="34"/>
        <v>R1012</v>
      </c>
    </row>
    <row r="74" spans="2:36" ht="15.75" customHeight="1" x14ac:dyDescent="0.3">
      <c r="B74" s="12" t="s">
        <v>285</v>
      </c>
      <c r="C74" s="13" t="s">
        <v>287</v>
      </c>
      <c r="D74" s="13">
        <v>38.39</v>
      </c>
      <c r="E74" s="13" t="str">
        <f t="shared" si="18"/>
        <v>Obesity</v>
      </c>
      <c r="F74" s="13">
        <v>4.25</v>
      </c>
      <c r="G74" s="13" t="str">
        <f t="shared" si="19"/>
        <v>Normal</v>
      </c>
      <c r="H74" s="13" t="s">
        <v>8291</v>
      </c>
      <c r="I74" s="13" t="s">
        <v>8291</v>
      </c>
      <c r="J74" s="13" t="s">
        <v>8291</v>
      </c>
      <c r="K74" s="27">
        <v>1</v>
      </c>
      <c r="L74" s="13" t="s">
        <v>8293</v>
      </c>
      <c r="M74" s="13" t="s">
        <v>8371</v>
      </c>
      <c r="N74" s="13">
        <v>21</v>
      </c>
      <c r="O74" s="56">
        <v>1241</v>
      </c>
      <c r="P74" s="13" t="s">
        <v>8310</v>
      </c>
      <c r="Q74" s="13" t="s">
        <v>8310</v>
      </c>
      <c r="R74" s="57" t="s">
        <v>8312</v>
      </c>
      <c r="T74" s="12" t="s">
        <v>285</v>
      </c>
      <c r="U74" s="13" t="str">
        <f t="shared" si="35"/>
        <v xml:space="preserve">  Jeff</v>
      </c>
      <c r="V74" s="39">
        <f t="shared" si="20"/>
        <v>38.39</v>
      </c>
      <c r="W74" s="39" t="str">
        <f t="shared" si="21"/>
        <v>Obesity</v>
      </c>
      <c r="X74" s="39">
        <f t="shared" si="22"/>
        <v>4.25</v>
      </c>
      <c r="Y74" s="39" t="str">
        <f t="shared" si="23"/>
        <v>Normal</v>
      </c>
      <c r="Z74" s="39" t="str">
        <f t="shared" si="24"/>
        <v>No</v>
      </c>
      <c r="AA74" s="39" t="str">
        <f t="shared" si="25"/>
        <v>No</v>
      </c>
      <c r="AB74" s="39" t="str">
        <f t="shared" si="26"/>
        <v>No</v>
      </c>
      <c r="AC74" s="38">
        <f t="shared" si="27"/>
        <v>1</v>
      </c>
      <c r="AD74" s="39" t="str">
        <f t="shared" si="28"/>
        <v>Yes</v>
      </c>
      <c r="AE74" s="13" t="str">
        <f t="shared" si="29"/>
        <v>1-Jul-2002</v>
      </c>
      <c r="AF74" s="39">
        <f t="shared" si="30"/>
        <v>21</v>
      </c>
      <c r="AG74" s="58">
        <f t="shared" si="31"/>
        <v>1241</v>
      </c>
      <c r="AH74" s="39" t="str">
        <f t="shared" si="32"/>
        <v>tier - 2</v>
      </c>
      <c r="AI74" s="39" t="str">
        <f t="shared" si="33"/>
        <v>tier - 2</v>
      </c>
      <c r="AJ74" s="54" t="str">
        <f t="shared" si="34"/>
        <v>R1013</v>
      </c>
    </row>
    <row r="75" spans="2:36" ht="15.75" customHeight="1" x14ac:dyDescent="0.3">
      <c r="B75" s="12" t="s">
        <v>289</v>
      </c>
      <c r="C75" s="13" t="s">
        <v>291</v>
      </c>
      <c r="D75" s="13">
        <v>32.299999999999997</v>
      </c>
      <c r="E75" s="13" t="str">
        <f t="shared" si="18"/>
        <v>Obesity</v>
      </c>
      <c r="F75" s="13">
        <v>4.76</v>
      </c>
      <c r="G75" s="13" t="str">
        <f t="shared" si="19"/>
        <v>Normal</v>
      </c>
      <c r="H75" s="13" t="s">
        <v>8291</v>
      </c>
      <c r="I75" s="13" t="s">
        <v>8291</v>
      </c>
      <c r="J75" s="13" t="s">
        <v>8291</v>
      </c>
      <c r="K75" s="27">
        <v>2</v>
      </c>
      <c r="L75" s="13" t="s">
        <v>8293</v>
      </c>
      <c r="M75" s="13" t="s">
        <v>8410</v>
      </c>
      <c r="N75" s="13">
        <v>20</v>
      </c>
      <c r="O75" s="56">
        <v>1241.57</v>
      </c>
      <c r="P75" s="13" t="s">
        <v>8310</v>
      </c>
      <c r="Q75" s="13" t="s">
        <v>8310</v>
      </c>
      <c r="R75" s="57" t="s">
        <v>8321</v>
      </c>
      <c r="T75" s="12" t="s">
        <v>289</v>
      </c>
      <c r="U75" s="13" t="str">
        <f t="shared" si="35"/>
        <v xml:space="preserve">  Elenilton V</v>
      </c>
      <c r="V75" s="39">
        <f t="shared" si="20"/>
        <v>32.299999999999997</v>
      </c>
      <c r="W75" s="39" t="str">
        <f t="shared" si="21"/>
        <v>Obesity</v>
      </c>
      <c r="X75" s="39">
        <f t="shared" si="22"/>
        <v>4.76</v>
      </c>
      <c r="Y75" s="39" t="str">
        <f t="shared" si="23"/>
        <v>Normal</v>
      </c>
      <c r="Z75" s="39" t="str">
        <f t="shared" si="24"/>
        <v>No</v>
      </c>
      <c r="AA75" s="39" t="str">
        <f t="shared" si="25"/>
        <v>No</v>
      </c>
      <c r="AB75" s="39" t="str">
        <f t="shared" si="26"/>
        <v>No</v>
      </c>
      <c r="AC75" s="38">
        <f t="shared" si="27"/>
        <v>2</v>
      </c>
      <c r="AD75" s="39" t="str">
        <f t="shared" si="28"/>
        <v>Yes</v>
      </c>
      <c r="AE75" s="13" t="str">
        <f t="shared" si="29"/>
        <v>2-Aug-2003</v>
      </c>
      <c r="AF75" s="39">
        <f t="shared" si="30"/>
        <v>20</v>
      </c>
      <c r="AG75" s="58">
        <f t="shared" si="31"/>
        <v>1241.57</v>
      </c>
      <c r="AH75" s="39" t="str">
        <f t="shared" si="32"/>
        <v>tier - 2</v>
      </c>
      <c r="AI75" s="39" t="str">
        <f t="shared" si="33"/>
        <v>tier - 2</v>
      </c>
      <c r="AJ75" s="54" t="str">
        <f t="shared" si="34"/>
        <v>R1011</v>
      </c>
    </row>
    <row r="76" spans="2:36" ht="15.75" customHeight="1" x14ac:dyDescent="0.3">
      <c r="B76" s="12" t="s">
        <v>293</v>
      </c>
      <c r="C76" s="13" t="s">
        <v>295</v>
      </c>
      <c r="D76" s="13">
        <v>48.8</v>
      </c>
      <c r="E76" s="13" t="str">
        <f t="shared" si="18"/>
        <v>Obesity</v>
      </c>
      <c r="F76" s="13">
        <v>6.22</v>
      </c>
      <c r="G76" s="13" t="str">
        <f t="shared" si="19"/>
        <v>Prediabetes</v>
      </c>
      <c r="H76" s="13" t="s">
        <v>8293</v>
      </c>
      <c r="I76" s="13" t="s">
        <v>8291</v>
      </c>
      <c r="J76" s="13" t="s">
        <v>8291</v>
      </c>
      <c r="K76" s="27">
        <v>2</v>
      </c>
      <c r="L76" s="13" t="s">
        <v>8293</v>
      </c>
      <c r="M76" s="13" t="s">
        <v>8411</v>
      </c>
      <c r="N76" s="13">
        <v>20</v>
      </c>
      <c r="O76" s="56">
        <v>1242.26</v>
      </c>
      <c r="P76" s="13" t="s">
        <v>8310</v>
      </c>
      <c r="Q76" s="13" t="s">
        <v>8314</v>
      </c>
      <c r="R76" s="57" t="s">
        <v>8321</v>
      </c>
      <c r="T76" s="12" t="s">
        <v>293</v>
      </c>
      <c r="U76" s="13" t="str">
        <f t="shared" si="35"/>
        <v xml:space="preserve">  Maurya</v>
      </c>
      <c r="V76" s="39">
        <f t="shared" si="20"/>
        <v>48.8</v>
      </c>
      <c r="W76" s="39" t="str">
        <f t="shared" si="21"/>
        <v>Obesity</v>
      </c>
      <c r="X76" s="39">
        <f t="shared" si="22"/>
        <v>6.22</v>
      </c>
      <c r="Y76" s="39" t="str">
        <f t="shared" si="23"/>
        <v>Prediabetes</v>
      </c>
      <c r="Z76" s="39" t="str">
        <f t="shared" si="24"/>
        <v>Yes</v>
      </c>
      <c r="AA76" s="39" t="str">
        <f t="shared" si="25"/>
        <v>No</v>
      </c>
      <c r="AB76" s="39" t="str">
        <f t="shared" si="26"/>
        <v>No</v>
      </c>
      <c r="AC76" s="38">
        <f t="shared" si="27"/>
        <v>2</v>
      </c>
      <c r="AD76" s="39" t="str">
        <f t="shared" si="28"/>
        <v>Yes</v>
      </c>
      <c r="AE76" s="13" t="str">
        <f t="shared" si="29"/>
        <v>15-Sep-2003</v>
      </c>
      <c r="AF76" s="39">
        <f t="shared" si="30"/>
        <v>20</v>
      </c>
      <c r="AG76" s="58">
        <f t="shared" si="31"/>
        <v>1242.26</v>
      </c>
      <c r="AH76" s="39" t="str">
        <f t="shared" si="32"/>
        <v>tier - 2</v>
      </c>
      <c r="AI76" s="39" t="str">
        <f t="shared" si="33"/>
        <v>tier - 1</v>
      </c>
      <c r="AJ76" s="54" t="str">
        <f t="shared" si="34"/>
        <v>R1011</v>
      </c>
    </row>
    <row r="77" spans="2:36" ht="15.75" customHeight="1" x14ac:dyDescent="0.3">
      <c r="B77" s="12" t="s">
        <v>297</v>
      </c>
      <c r="C77" s="13" t="s">
        <v>299</v>
      </c>
      <c r="D77" s="13">
        <v>45.5</v>
      </c>
      <c r="E77" s="13" t="str">
        <f t="shared" si="18"/>
        <v>Obesity</v>
      </c>
      <c r="F77" s="13">
        <v>7.96</v>
      </c>
      <c r="G77" s="13" t="str">
        <f t="shared" si="19"/>
        <v>Diabetes</v>
      </c>
      <c r="H77" s="13" t="s">
        <v>8291</v>
      </c>
      <c r="I77" s="13" t="s">
        <v>8291</v>
      </c>
      <c r="J77" s="13" t="s">
        <v>8291</v>
      </c>
      <c r="K77" s="27" t="s">
        <v>8292</v>
      </c>
      <c r="L77" s="13" t="s">
        <v>8293</v>
      </c>
      <c r="M77" s="13" t="s">
        <v>8412</v>
      </c>
      <c r="N77" s="13">
        <v>20</v>
      </c>
      <c r="O77" s="56">
        <v>1242.82</v>
      </c>
      <c r="P77" s="13" t="s">
        <v>8310</v>
      </c>
      <c r="Q77" s="13" t="s">
        <v>8314</v>
      </c>
      <c r="R77" s="57" t="s">
        <v>8321</v>
      </c>
      <c r="T77" s="12" t="s">
        <v>297</v>
      </c>
      <c r="U77" s="13" t="str">
        <f t="shared" si="35"/>
        <v xml:space="preserve">  Samantha C</v>
      </c>
      <c r="V77" s="39">
        <f t="shared" si="20"/>
        <v>45.5</v>
      </c>
      <c r="W77" s="39" t="str">
        <f t="shared" si="21"/>
        <v>Obesity</v>
      </c>
      <c r="X77" s="39">
        <f t="shared" si="22"/>
        <v>7.96</v>
      </c>
      <c r="Y77" s="39" t="str">
        <f t="shared" si="23"/>
        <v>Diabetes</v>
      </c>
      <c r="Z77" s="39" t="str">
        <f t="shared" si="24"/>
        <v>No</v>
      </c>
      <c r="AA77" s="39" t="str">
        <f t="shared" si="25"/>
        <v>No</v>
      </c>
      <c r="AB77" s="39" t="str">
        <f t="shared" si="26"/>
        <v>No</v>
      </c>
      <c r="AC77" s="38" t="str">
        <f t="shared" si="27"/>
        <v>No major surgery</v>
      </c>
      <c r="AD77" s="39" t="str">
        <f t="shared" si="28"/>
        <v>Yes</v>
      </c>
      <c r="AE77" s="13" t="str">
        <f t="shared" si="29"/>
        <v>8-Sep-2003</v>
      </c>
      <c r="AF77" s="39">
        <f t="shared" si="30"/>
        <v>20</v>
      </c>
      <c r="AG77" s="58">
        <f t="shared" si="31"/>
        <v>1242.82</v>
      </c>
      <c r="AH77" s="39" t="str">
        <f t="shared" si="32"/>
        <v>tier - 2</v>
      </c>
      <c r="AI77" s="39" t="str">
        <f t="shared" si="33"/>
        <v>tier - 1</v>
      </c>
      <c r="AJ77" s="54" t="str">
        <f t="shared" si="34"/>
        <v>R1011</v>
      </c>
    </row>
    <row r="78" spans="2:36" ht="15.75" customHeight="1" x14ac:dyDescent="0.3">
      <c r="B78" s="12" t="s">
        <v>301</v>
      </c>
      <c r="C78" s="13" t="s">
        <v>303</v>
      </c>
      <c r="D78" s="13">
        <v>53.61</v>
      </c>
      <c r="E78" s="13" t="str">
        <f t="shared" si="18"/>
        <v>Obesity</v>
      </c>
      <c r="F78" s="13">
        <v>10.92</v>
      </c>
      <c r="G78" s="13" t="str">
        <f t="shared" si="19"/>
        <v>Diabetes</v>
      </c>
      <c r="H78" s="13" t="s">
        <v>8293</v>
      </c>
      <c r="I78" s="13" t="s">
        <v>8291</v>
      </c>
      <c r="J78" s="13" t="s">
        <v>8291</v>
      </c>
      <c r="K78" s="27">
        <v>1</v>
      </c>
      <c r="L78" s="13" t="s">
        <v>8293</v>
      </c>
      <c r="M78" s="13" t="s">
        <v>8411</v>
      </c>
      <c r="N78" s="13">
        <v>20</v>
      </c>
      <c r="O78" s="56">
        <v>1252.4100000000001</v>
      </c>
      <c r="P78" s="13" t="s">
        <v>8310</v>
      </c>
      <c r="Q78" s="13" t="s">
        <v>8311</v>
      </c>
      <c r="R78" s="57" t="s">
        <v>8321</v>
      </c>
      <c r="T78" s="12" t="s">
        <v>301</v>
      </c>
      <c r="U78" s="13" t="str">
        <f t="shared" si="35"/>
        <v xml:space="preserve">  Bethany A</v>
      </c>
      <c r="V78" s="39">
        <f t="shared" si="20"/>
        <v>53.61</v>
      </c>
      <c r="W78" s="39" t="str">
        <f t="shared" si="21"/>
        <v>Obesity</v>
      </c>
      <c r="X78" s="39">
        <f t="shared" si="22"/>
        <v>10.92</v>
      </c>
      <c r="Y78" s="39" t="str">
        <f t="shared" si="23"/>
        <v>Diabetes</v>
      </c>
      <c r="Z78" s="39" t="str">
        <f t="shared" si="24"/>
        <v>Yes</v>
      </c>
      <c r="AA78" s="39" t="str">
        <f t="shared" si="25"/>
        <v>No</v>
      </c>
      <c r="AB78" s="39" t="str">
        <f t="shared" si="26"/>
        <v>No</v>
      </c>
      <c r="AC78" s="38">
        <f t="shared" si="27"/>
        <v>1</v>
      </c>
      <c r="AD78" s="39" t="str">
        <f t="shared" si="28"/>
        <v>Yes</v>
      </c>
      <c r="AE78" s="13" t="str">
        <f t="shared" si="29"/>
        <v>15-Sep-2003</v>
      </c>
      <c r="AF78" s="39">
        <f t="shared" si="30"/>
        <v>20</v>
      </c>
      <c r="AG78" s="58">
        <f t="shared" si="31"/>
        <v>1252.4100000000001</v>
      </c>
      <c r="AH78" s="39" t="str">
        <f t="shared" si="32"/>
        <v>tier - 2</v>
      </c>
      <c r="AI78" s="39" t="str">
        <f t="shared" si="33"/>
        <v>tier - 3</v>
      </c>
      <c r="AJ78" s="54" t="str">
        <f t="shared" si="34"/>
        <v>R1011</v>
      </c>
    </row>
    <row r="79" spans="2:36" ht="15.75" customHeight="1" x14ac:dyDescent="0.3">
      <c r="B79" s="12" t="s">
        <v>305</v>
      </c>
      <c r="C79" s="13" t="s">
        <v>307</v>
      </c>
      <c r="D79" s="13">
        <v>36.19</v>
      </c>
      <c r="E79" s="13" t="str">
        <f t="shared" si="18"/>
        <v>Obesity</v>
      </c>
      <c r="F79" s="13">
        <v>11.51</v>
      </c>
      <c r="G79" s="13" t="str">
        <f t="shared" si="19"/>
        <v>Diabetes</v>
      </c>
      <c r="H79" s="13" t="s">
        <v>8293</v>
      </c>
      <c r="I79" s="13" t="s">
        <v>8291</v>
      </c>
      <c r="J79" s="13" t="s">
        <v>8291</v>
      </c>
      <c r="K79" s="27">
        <v>1</v>
      </c>
      <c r="L79" s="13" t="s">
        <v>8293</v>
      </c>
      <c r="M79" s="13" t="s">
        <v>8413</v>
      </c>
      <c r="N79" s="13">
        <v>26</v>
      </c>
      <c r="O79" s="56">
        <v>1253</v>
      </c>
      <c r="P79" s="13" t="s">
        <v>8310</v>
      </c>
      <c r="Q79" s="13" t="s">
        <v>8310</v>
      </c>
      <c r="R79" s="57" t="s">
        <v>8312</v>
      </c>
      <c r="T79" s="12" t="s">
        <v>305</v>
      </c>
      <c r="U79" s="13" t="str">
        <f t="shared" si="35"/>
        <v xml:space="preserve">  Yves</v>
      </c>
      <c r="V79" s="39">
        <f t="shared" si="20"/>
        <v>36.19</v>
      </c>
      <c r="W79" s="39" t="str">
        <f t="shared" si="21"/>
        <v>Obesity</v>
      </c>
      <c r="X79" s="39">
        <f t="shared" si="22"/>
        <v>11.51</v>
      </c>
      <c r="Y79" s="39" t="str">
        <f t="shared" si="23"/>
        <v>Diabetes</v>
      </c>
      <c r="Z79" s="39" t="str">
        <f t="shared" si="24"/>
        <v>Yes</v>
      </c>
      <c r="AA79" s="39" t="str">
        <f t="shared" si="25"/>
        <v>No</v>
      </c>
      <c r="AB79" s="39" t="str">
        <f t="shared" si="26"/>
        <v>No</v>
      </c>
      <c r="AC79" s="38">
        <f t="shared" si="27"/>
        <v>1</v>
      </c>
      <c r="AD79" s="39" t="str">
        <f t="shared" si="28"/>
        <v>Yes</v>
      </c>
      <c r="AE79" s="13" t="str">
        <f t="shared" si="29"/>
        <v>4-Nov-1997</v>
      </c>
      <c r="AF79" s="39">
        <f t="shared" si="30"/>
        <v>26</v>
      </c>
      <c r="AG79" s="58">
        <f t="shared" si="31"/>
        <v>1253</v>
      </c>
      <c r="AH79" s="39" t="str">
        <f t="shared" si="32"/>
        <v>tier - 2</v>
      </c>
      <c r="AI79" s="39" t="str">
        <f t="shared" si="33"/>
        <v>tier - 2</v>
      </c>
      <c r="AJ79" s="54" t="str">
        <f t="shared" si="34"/>
        <v>R1013</v>
      </c>
    </row>
    <row r="80" spans="2:36" ht="15.75" customHeight="1" x14ac:dyDescent="0.3">
      <c r="B80" s="12" t="s">
        <v>309</v>
      </c>
      <c r="C80" s="13" t="s">
        <v>311</v>
      </c>
      <c r="D80" s="13">
        <v>34.6</v>
      </c>
      <c r="E80" s="13" t="str">
        <f t="shared" si="18"/>
        <v>Obesity</v>
      </c>
      <c r="F80" s="13">
        <v>5.99</v>
      </c>
      <c r="G80" s="13" t="str">
        <f t="shared" si="19"/>
        <v>Prediabetes</v>
      </c>
      <c r="H80" s="13" t="s">
        <v>8293</v>
      </c>
      <c r="I80" s="13" t="s">
        <v>8291</v>
      </c>
      <c r="J80" s="13" t="s">
        <v>8291</v>
      </c>
      <c r="K80" s="27" t="s">
        <v>8292</v>
      </c>
      <c r="L80" s="13" t="s">
        <v>8293</v>
      </c>
      <c r="M80" s="13" t="s">
        <v>8414</v>
      </c>
      <c r="N80" s="13">
        <v>20</v>
      </c>
      <c r="O80" s="56">
        <v>1253.94</v>
      </c>
      <c r="P80" s="13" t="s">
        <v>8310</v>
      </c>
      <c r="Q80" s="13" t="s">
        <v>8310</v>
      </c>
      <c r="R80" s="57" t="s">
        <v>8321</v>
      </c>
      <c r="T80" s="12" t="s">
        <v>309</v>
      </c>
      <c r="U80" s="13" t="str">
        <f t="shared" si="35"/>
        <v xml:space="preserve">  Danielle</v>
      </c>
      <c r="V80" s="39">
        <f t="shared" si="20"/>
        <v>34.6</v>
      </c>
      <c r="W80" s="39" t="str">
        <f t="shared" si="21"/>
        <v>Obesity</v>
      </c>
      <c r="X80" s="39">
        <f t="shared" si="22"/>
        <v>5.99</v>
      </c>
      <c r="Y80" s="39" t="str">
        <f t="shared" si="23"/>
        <v>Prediabetes</v>
      </c>
      <c r="Z80" s="39" t="str">
        <f t="shared" si="24"/>
        <v>Yes</v>
      </c>
      <c r="AA80" s="39" t="str">
        <f t="shared" si="25"/>
        <v>No</v>
      </c>
      <c r="AB80" s="39" t="str">
        <f t="shared" si="26"/>
        <v>No</v>
      </c>
      <c r="AC80" s="38" t="str">
        <f t="shared" si="27"/>
        <v>No major surgery</v>
      </c>
      <c r="AD80" s="39" t="str">
        <f t="shared" si="28"/>
        <v>Yes</v>
      </c>
      <c r="AE80" s="13" t="str">
        <f t="shared" si="29"/>
        <v>10-Dec-2003</v>
      </c>
      <c r="AF80" s="39">
        <f t="shared" si="30"/>
        <v>20</v>
      </c>
      <c r="AG80" s="58">
        <f t="shared" si="31"/>
        <v>1253.94</v>
      </c>
      <c r="AH80" s="39" t="str">
        <f t="shared" si="32"/>
        <v>tier - 2</v>
      </c>
      <c r="AI80" s="39" t="str">
        <f t="shared" si="33"/>
        <v>tier - 2</v>
      </c>
      <c r="AJ80" s="54" t="str">
        <f t="shared" si="34"/>
        <v>R1011</v>
      </c>
    </row>
    <row r="81" spans="2:36" ht="15.75" customHeight="1" x14ac:dyDescent="0.3">
      <c r="B81" s="12" t="s">
        <v>313</v>
      </c>
      <c r="C81" s="13" t="s">
        <v>315</v>
      </c>
      <c r="D81" s="13">
        <v>54.12</v>
      </c>
      <c r="E81" s="13" t="str">
        <f t="shared" si="18"/>
        <v>Obesity</v>
      </c>
      <c r="F81" s="13">
        <v>11.57</v>
      </c>
      <c r="G81" s="13" t="str">
        <f t="shared" si="19"/>
        <v>Diabetes</v>
      </c>
      <c r="H81" s="13" t="s">
        <v>8291</v>
      </c>
      <c r="I81" s="13" t="s">
        <v>8291</v>
      </c>
      <c r="J81" s="13" t="s">
        <v>8291</v>
      </c>
      <c r="K81" s="27" t="s">
        <v>8292</v>
      </c>
      <c r="L81" s="13" t="s">
        <v>8293</v>
      </c>
      <c r="M81" s="13" t="s">
        <v>8415</v>
      </c>
      <c r="N81" s="13">
        <v>20</v>
      </c>
      <c r="O81" s="56">
        <v>1256.3</v>
      </c>
      <c r="P81" s="13" t="s">
        <v>8310</v>
      </c>
      <c r="Q81" s="13" t="s">
        <v>8311</v>
      </c>
      <c r="R81" s="57" t="s">
        <v>8321</v>
      </c>
      <c r="T81" s="12" t="s">
        <v>313</v>
      </c>
      <c r="U81" s="13" t="str">
        <f t="shared" si="35"/>
        <v xml:space="preserve">  Julia</v>
      </c>
      <c r="V81" s="39">
        <f t="shared" si="20"/>
        <v>54.12</v>
      </c>
      <c r="W81" s="39" t="str">
        <f t="shared" si="21"/>
        <v>Obesity</v>
      </c>
      <c r="X81" s="39">
        <f t="shared" si="22"/>
        <v>11.57</v>
      </c>
      <c r="Y81" s="39" t="str">
        <f t="shared" si="23"/>
        <v>Diabetes</v>
      </c>
      <c r="Z81" s="39" t="str">
        <f t="shared" si="24"/>
        <v>No</v>
      </c>
      <c r="AA81" s="39" t="str">
        <f t="shared" si="25"/>
        <v>No</v>
      </c>
      <c r="AB81" s="39" t="str">
        <f t="shared" si="26"/>
        <v>No</v>
      </c>
      <c r="AC81" s="38" t="str">
        <f t="shared" si="27"/>
        <v>No major surgery</v>
      </c>
      <c r="AD81" s="39" t="str">
        <f t="shared" si="28"/>
        <v>Yes</v>
      </c>
      <c r="AE81" s="13" t="str">
        <f t="shared" si="29"/>
        <v>13-Oct-2003</v>
      </c>
      <c r="AF81" s="39">
        <f t="shared" si="30"/>
        <v>20</v>
      </c>
      <c r="AG81" s="58">
        <f t="shared" si="31"/>
        <v>1256.3</v>
      </c>
      <c r="AH81" s="39" t="str">
        <f t="shared" si="32"/>
        <v>tier - 2</v>
      </c>
      <c r="AI81" s="39" t="str">
        <f t="shared" si="33"/>
        <v>tier - 3</v>
      </c>
      <c r="AJ81" s="54" t="str">
        <f t="shared" si="34"/>
        <v>R1011</v>
      </c>
    </row>
    <row r="82" spans="2:36" ht="15.75" customHeight="1" x14ac:dyDescent="0.3">
      <c r="B82" s="12" t="s">
        <v>317</v>
      </c>
      <c r="C82" s="13" t="s">
        <v>319</v>
      </c>
      <c r="D82" s="13">
        <v>48.82</v>
      </c>
      <c r="E82" s="13" t="str">
        <f t="shared" si="18"/>
        <v>Obesity</v>
      </c>
      <c r="F82" s="13">
        <v>6.67</v>
      </c>
      <c r="G82" s="13" t="str">
        <f t="shared" si="19"/>
        <v>Diabetes</v>
      </c>
      <c r="H82" s="13" t="s">
        <v>8293</v>
      </c>
      <c r="I82" s="13" t="s">
        <v>8291</v>
      </c>
      <c r="J82" s="13" t="s">
        <v>8291</v>
      </c>
      <c r="K82" s="27" t="s">
        <v>8292</v>
      </c>
      <c r="L82" s="13" t="s">
        <v>8293</v>
      </c>
      <c r="M82" s="13" t="s">
        <v>8416</v>
      </c>
      <c r="N82" s="13">
        <v>20</v>
      </c>
      <c r="O82" s="56">
        <v>1261.44</v>
      </c>
      <c r="P82" s="13" t="s">
        <v>8310</v>
      </c>
      <c r="Q82" s="13" t="s">
        <v>8311</v>
      </c>
      <c r="R82" s="57" t="s">
        <v>8321</v>
      </c>
      <c r="T82" s="12" t="s">
        <v>317</v>
      </c>
      <c r="U82" s="13" t="str">
        <f t="shared" si="35"/>
        <v xml:space="preserve">  Joshua</v>
      </c>
      <c r="V82" s="39">
        <f t="shared" si="20"/>
        <v>48.82</v>
      </c>
      <c r="W82" s="39" t="str">
        <f t="shared" si="21"/>
        <v>Obesity</v>
      </c>
      <c r="X82" s="39">
        <f t="shared" si="22"/>
        <v>6.67</v>
      </c>
      <c r="Y82" s="39" t="str">
        <f t="shared" si="23"/>
        <v>Diabetes</v>
      </c>
      <c r="Z82" s="39" t="str">
        <f t="shared" si="24"/>
        <v>Yes</v>
      </c>
      <c r="AA82" s="39" t="str">
        <f t="shared" si="25"/>
        <v>No</v>
      </c>
      <c r="AB82" s="39" t="str">
        <f t="shared" si="26"/>
        <v>No</v>
      </c>
      <c r="AC82" s="38" t="str">
        <f t="shared" si="27"/>
        <v>No major surgery</v>
      </c>
      <c r="AD82" s="39" t="str">
        <f t="shared" si="28"/>
        <v>Yes</v>
      </c>
      <c r="AE82" s="13" t="str">
        <f t="shared" si="29"/>
        <v>30-Oct-2003</v>
      </c>
      <c r="AF82" s="39">
        <f t="shared" si="30"/>
        <v>20</v>
      </c>
      <c r="AG82" s="58">
        <f t="shared" si="31"/>
        <v>1261.44</v>
      </c>
      <c r="AH82" s="39" t="str">
        <f t="shared" si="32"/>
        <v>tier - 2</v>
      </c>
      <c r="AI82" s="39" t="str">
        <f t="shared" si="33"/>
        <v>tier - 3</v>
      </c>
      <c r="AJ82" s="54" t="str">
        <f t="shared" si="34"/>
        <v>R1011</v>
      </c>
    </row>
    <row r="83" spans="2:36" ht="15.75" customHeight="1" x14ac:dyDescent="0.3">
      <c r="B83" s="12" t="s">
        <v>321</v>
      </c>
      <c r="C83" s="13" t="s">
        <v>323</v>
      </c>
      <c r="D83" s="13">
        <v>51.01</v>
      </c>
      <c r="E83" s="13" t="str">
        <f t="shared" si="18"/>
        <v>Obesity</v>
      </c>
      <c r="F83" s="13">
        <v>9.1999999999999993</v>
      </c>
      <c r="G83" s="13" t="str">
        <f t="shared" si="19"/>
        <v>Diabetes</v>
      </c>
      <c r="H83" s="13" t="s">
        <v>8291</v>
      </c>
      <c r="I83" s="13" t="s">
        <v>8291</v>
      </c>
      <c r="J83" s="13" t="s">
        <v>8291</v>
      </c>
      <c r="K83" s="27" t="s">
        <v>8292</v>
      </c>
      <c r="L83" s="13" t="s">
        <v>8293</v>
      </c>
      <c r="M83" s="13" t="s">
        <v>8417</v>
      </c>
      <c r="N83" s="13">
        <v>20</v>
      </c>
      <c r="O83" s="56">
        <v>1261.8599999999999</v>
      </c>
      <c r="P83" s="13" t="s">
        <v>8310</v>
      </c>
      <c r="Q83" s="13" t="s">
        <v>8311</v>
      </c>
      <c r="R83" s="57" t="s">
        <v>8321</v>
      </c>
      <c r="T83" s="12" t="s">
        <v>321</v>
      </c>
      <c r="U83" s="13" t="str">
        <f t="shared" si="35"/>
        <v xml:space="preserve">  Jennifer</v>
      </c>
      <c r="V83" s="39">
        <f t="shared" si="20"/>
        <v>51.01</v>
      </c>
      <c r="W83" s="39" t="str">
        <f t="shared" si="21"/>
        <v>Obesity</v>
      </c>
      <c r="X83" s="39">
        <f t="shared" si="22"/>
        <v>9.1999999999999993</v>
      </c>
      <c r="Y83" s="39" t="str">
        <f t="shared" si="23"/>
        <v>Diabetes</v>
      </c>
      <c r="Z83" s="39" t="str">
        <f t="shared" si="24"/>
        <v>No</v>
      </c>
      <c r="AA83" s="39" t="str">
        <f t="shared" si="25"/>
        <v>No</v>
      </c>
      <c r="AB83" s="39" t="str">
        <f t="shared" si="26"/>
        <v>No</v>
      </c>
      <c r="AC83" s="38" t="str">
        <f t="shared" si="27"/>
        <v>No major surgery</v>
      </c>
      <c r="AD83" s="39" t="str">
        <f t="shared" si="28"/>
        <v>Yes</v>
      </c>
      <c r="AE83" s="13" t="str">
        <f t="shared" si="29"/>
        <v>15-Aug-2003</v>
      </c>
      <c r="AF83" s="39">
        <f t="shared" si="30"/>
        <v>20</v>
      </c>
      <c r="AG83" s="58">
        <f t="shared" si="31"/>
        <v>1261.8599999999999</v>
      </c>
      <c r="AH83" s="39" t="str">
        <f t="shared" si="32"/>
        <v>tier - 2</v>
      </c>
      <c r="AI83" s="39" t="str">
        <f t="shared" si="33"/>
        <v>tier - 3</v>
      </c>
      <c r="AJ83" s="54" t="str">
        <f t="shared" si="34"/>
        <v>R1011</v>
      </c>
    </row>
    <row r="84" spans="2:36" ht="15.75" customHeight="1" x14ac:dyDescent="0.3">
      <c r="B84" s="12" t="s">
        <v>325</v>
      </c>
      <c r="C84" s="13" t="s">
        <v>327</v>
      </c>
      <c r="D84" s="13">
        <v>45.65</v>
      </c>
      <c r="E84" s="13" t="str">
        <f t="shared" si="18"/>
        <v>Obesity</v>
      </c>
      <c r="F84" s="13">
        <v>5.1100000000000003</v>
      </c>
      <c r="G84" s="13" t="str">
        <f t="shared" si="19"/>
        <v>Normal</v>
      </c>
      <c r="H84" s="13" t="s">
        <v>8293</v>
      </c>
      <c r="I84" s="13" t="s">
        <v>8291</v>
      </c>
      <c r="J84" s="13" t="s">
        <v>8291</v>
      </c>
      <c r="K84" s="27">
        <v>1</v>
      </c>
      <c r="L84" s="13" t="s">
        <v>8293</v>
      </c>
      <c r="M84" s="13" t="s">
        <v>8418</v>
      </c>
      <c r="N84" s="13">
        <v>20</v>
      </c>
      <c r="O84" s="56">
        <v>1263.25</v>
      </c>
      <c r="P84" s="13" t="s">
        <v>8310</v>
      </c>
      <c r="Q84" s="13" t="s">
        <v>8311</v>
      </c>
      <c r="R84" s="57" t="s">
        <v>8321</v>
      </c>
      <c r="T84" s="12" t="s">
        <v>325</v>
      </c>
      <c r="U84" s="13" t="str">
        <f t="shared" si="35"/>
        <v xml:space="preserve">  Gwen M</v>
      </c>
      <c r="V84" s="39">
        <f t="shared" si="20"/>
        <v>45.65</v>
      </c>
      <c r="W84" s="39" t="str">
        <f t="shared" si="21"/>
        <v>Obesity</v>
      </c>
      <c r="X84" s="39">
        <f t="shared" si="22"/>
        <v>5.1100000000000003</v>
      </c>
      <c r="Y84" s="39" t="str">
        <f t="shared" si="23"/>
        <v>Normal</v>
      </c>
      <c r="Z84" s="39" t="str">
        <f t="shared" si="24"/>
        <v>Yes</v>
      </c>
      <c r="AA84" s="39" t="str">
        <f t="shared" si="25"/>
        <v>No</v>
      </c>
      <c r="AB84" s="39" t="str">
        <f t="shared" si="26"/>
        <v>No</v>
      </c>
      <c r="AC84" s="38">
        <f t="shared" si="27"/>
        <v>1</v>
      </c>
      <c r="AD84" s="39" t="str">
        <f t="shared" si="28"/>
        <v>Yes</v>
      </c>
      <c r="AE84" s="13" t="str">
        <f t="shared" si="29"/>
        <v>21-Nov-2003</v>
      </c>
      <c r="AF84" s="39">
        <f t="shared" si="30"/>
        <v>20</v>
      </c>
      <c r="AG84" s="58">
        <f t="shared" si="31"/>
        <v>1263.25</v>
      </c>
      <c r="AH84" s="39" t="str">
        <f t="shared" si="32"/>
        <v>tier - 2</v>
      </c>
      <c r="AI84" s="39" t="str">
        <f t="shared" si="33"/>
        <v>tier - 3</v>
      </c>
      <c r="AJ84" s="54" t="str">
        <f t="shared" si="34"/>
        <v>R1011</v>
      </c>
    </row>
    <row r="85" spans="2:36" ht="15.75" customHeight="1" x14ac:dyDescent="0.3">
      <c r="B85" s="12" t="s">
        <v>329</v>
      </c>
      <c r="C85" s="13" t="s">
        <v>331</v>
      </c>
      <c r="D85" s="13">
        <v>52.9</v>
      </c>
      <c r="E85" s="13" t="str">
        <f t="shared" si="18"/>
        <v>Obesity</v>
      </c>
      <c r="F85" s="13">
        <v>5.34</v>
      </c>
      <c r="G85" s="13" t="str">
        <f t="shared" si="19"/>
        <v>Normal</v>
      </c>
      <c r="H85" s="13" t="s">
        <v>8291</v>
      </c>
      <c r="I85" s="13" t="s">
        <v>8291</v>
      </c>
      <c r="J85" s="13" t="s">
        <v>8291</v>
      </c>
      <c r="K85" s="27" t="s">
        <v>8292</v>
      </c>
      <c r="L85" s="13" t="s">
        <v>8293</v>
      </c>
      <c r="M85" s="13" t="s">
        <v>8419</v>
      </c>
      <c r="N85" s="13">
        <v>21</v>
      </c>
      <c r="O85" s="56">
        <v>1267</v>
      </c>
      <c r="P85" s="13" t="s">
        <v>8310</v>
      </c>
      <c r="Q85" s="13" t="s">
        <v>8314</v>
      </c>
      <c r="R85" s="57" t="s">
        <v>8312</v>
      </c>
      <c r="T85" s="12" t="s">
        <v>329</v>
      </c>
      <c r="U85" s="13" t="str">
        <f t="shared" si="35"/>
        <v xml:space="preserve">  Patrick</v>
      </c>
      <c r="V85" s="39">
        <f t="shared" si="20"/>
        <v>52.9</v>
      </c>
      <c r="W85" s="39" t="str">
        <f t="shared" si="21"/>
        <v>Obesity</v>
      </c>
      <c r="X85" s="39">
        <f t="shared" si="22"/>
        <v>5.34</v>
      </c>
      <c r="Y85" s="39" t="str">
        <f t="shared" si="23"/>
        <v>Normal</v>
      </c>
      <c r="Z85" s="39" t="str">
        <f t="shared" si="24"/>
        <v>No</v>
      </c>
      <c r="AA85" s="39" t="str">
        <f t="shared" si="25"/>
        <v>No</v>
      </c>
      <c r="AB85" s="39" t="str">
        <f t="shared" si="26"/>
        <v>No</v>
      </c>
      <c r="AC85" s="38" t="str">
        <f t="shared" si="27"/>
        <v>No major surgery</v>
      </c>
      <c r="AD85" s="39" t="str">
        <f t="shared" si="28"/>
        <v>Yes</v>
      </c>
      <c r="AE85" s="13" t="str">
        <f t="shared" si="29"/>
        <v>4-Dec-2002</v>
      </c>
      <c r="AF85" s="39">
        <f t="shared" si="30"/>
        <v>21</v>
      </c>
      <c r="AG85" s="58">
        <f t="shared" si="31"/>
        <v>1267</v>
      </c>
      <c r="AH85" s="39" t="str">
        <f t="shared" si="32"/>
        <v>tier - 2</v>
      </c>
      <c r="AI85" s="39" t="str">
        <f t="shared" si="33"/>
        <v>tier - 1</v>
      </c>
      <c r="AJ85" s="54" t="str">
        <f t="shared" si="34"/>
        <v>R1013</v>
      </c>
    </row>
    <row r="86" spans="2:36" ht="15.75" customHeight="1" x14ac:dyDescent="0.3">
      <c r="B86" s="12" t="s">
        <v>333</v>
      </c>
      <c r="C86" s="13" t="s">
        <v>335</v>
      </c>
      <c r="D86" s="13">
        <v>45.41</v>
      </c>
      <c r="E86" s="13" t="str">
        <f t="shared" si="18"/>
        <v>Obesity</v>
      </c>
      <c r="F86" s="13">
        <v>4.03</v>
      </c>
      <c r="G86" s="13" t="str">
        <f t="shared" si="19"/>
        <v>Normal</v>
      </c>
      <c r="H86" s="13" t="s">
        <v>8293</v>
      </c>
      <c r="I86" s="13" t="s">
        <v>8291</v>
      </c>
      <c r="J86" s="13" t="s">
        <v>8291</v>
      </c>
      <c r="K86" s="27">
        <v>1</v>
      </c>
      <c r="L86" s="13" t="s">
        <v>8293</v>
      </c>
      <c r="M86" s="13" t="s">
        <v>8420</v>
      </c>
      <c r="N86" s="13">
        <v>26</v>
      </c>
      <c r="O86" s="56">
        <v>1276</v>
      </c>
      <c r="P86" s="13" t="s">
        <v>8310</v>
      </c>
      <c r="Q86" s="13" t="s">
        <v>8310</v>
      </c>
      <c r="R86" s="57" t="s">
        <v>8317</v>
      </c>
      <c r="T86" s="12" t="s">
        <v>333</v>
      </c>
      <c r="U86" s="13" t="str">
        <f t="shared" si="35"/>
        <v xml:space="preserve">  Kate</v>
      </c>
      <c r="V86" s="39">
        <f t="shared" si="20"/>
        <v>45.41</v>
      </c>
      <c r="W86" s="39" t="str">
        <f t="shared" si="21"/>
        <v>Obesity</v>
      </c>
      <c r="X86" s="39">
        <f t="shared" si="22"/>
        <v>4.03</v>
      </c>
      <c r="Y86" s="39" t="str">
        <f t="shared" si="23"/>
        <v>Normal</v>
      </c>
      <c r="Z86" s="39" t="str">
        <f t="shared" si="24"/>
        <v>Yes</v>
      </c>
      <c r="AA86" s="39" t="str">
        <f t="shared" si="25"/>
        <v>No</v>
      </c>
      <c r="AB86" s="39" t="str">
        <f t="shared" si="26"/>
        <v>No</v>
      </c>
      <c r="AC86" s="38">
        <f t="shared" si="27"/>
        <v>1</v>
      </c>
      <c r="AD86" s="39" t="str">
        <f t="shared" si="28"/>
        <v>Yes</v>
      </c>
      <c r="AE86" s="13" t="str">
        <f t="shared" si="29"/>
        <v>26-Oct-1997</v>
      </c>
      <c r="AF86" s="39">
        <f t="shared" si="30"/>
        <v>26</v>
      </c>
      <c r="AG86" s="58">
        <f t="shared" si="31"/>
        <v>1276</v>
      </c>
      <c r="AH86" s="39" t="str">
        <f t="shared" si="32"/>
        <v>tier - 2</v>
      </c>
      <c r="AI86" s="39" t="str">
        <f t="shared" si="33"/>
        <v>tier - 2</v>
      </c>
      <c r="AJ86" s="54" t="str">
        <f t="shared" si="34"/>
        <v>R1012</v>
      </c>
    </row>
    <row r="87" spans="2:36" ht="15.75" customHeight="1" x14ac:dyDescent="0.3">
      <c r="B87" s="12" t="s">
        <v>337</v>
      </c>
      <c r="C87" s="13" t="s">
        <v>339</v>
      </c>
      <c r="D87" s="13">
        <v>49.41</v>
      </c>
      <c r="E87" s="13" t="str">
        <f t="shared" si="18"/>
        <v>Obesity</v>
      </c>
      <c r="F87" s="13">
        <v>4.2300000000000004</v>
      </c>
      <c r="G87" s="13" t="str">
        <f t="shared" si="19"/>
        <v>Normal</v>
      </c>
      <c r="H87" s="13" t="s">
        <v>8293</v>
      </c>
      <c r="I87" s="13" t="s">
        <v>8291</v>
      </c>
      <c r="J87" s="13" t="s">
        <v>8293</v>
      </c>
      <c r="K87" s="27">
        <v>1</v>
      </c>
      <c r="L87" s="13" t="s">
        <v>8293</v>
      </c>
      <c r="M87" s="13" t="s">
        <v>8421</v>
      </c>
      <c r="N87" s="13">
        <v>19</v>
      </c>
      <c r="O87" s="56">
        <v>1283</v>
      </c>
      <c r="P87" s="13" t="s">
        <v>8310</v>
      </c>
      <c r="Q87" s="13" t="s">
        <v>8314</v>
      </c>
      <c r="R87" s="57" t="s">
        <v>8312</v>
      </c>
      <c r="T87" s="12" t="s">
        <v>337</v>
      </c>
      <c r="U87" s="13" t="str">
        <f t="shared" si="35"/>
        <v xml:space="preserve">  Kevin</v>
      </c>
      <c r="V87" s="39">
        <f t="shared" si="20"/>
        <v>49.41</v>
      </c>
      <c r="W87" s="39" t="str">
        <f t="shared" si="21"/>
        <v>Obesity</v>
      </c>
      <c r="X87" s="39">
        <f t="shared" si="22"/>
        <v>4.2300000000000004</v>
      </c>
      <c r="Y87" s="39" t="str">
        <f t="shared" si="23"/>
        <v>Normal</v>
      </c>
      <c r="Z87" s="39" t="str">
        <f t="shared" si="24"/>
        <v>Yes</v>
      </c>
      <c r="AA87" s="39" t="str">
        <f t="shared" si="25"/>
        <v>No</v>
      </c>
      <c r="AB87" s="39" t="str">
        <f t="shared" si="26"/>
        <v>Yes</v>
      </c>
      <c r="AC87" s="38">
        <f t="shared" si="27"/>
        <v>1</v>
      </c>
      <c r="AD87" s="39" t="str">
        <f t="shared" si="28"/>
        <v>Yes</v>
      </c>
      <c r="AE87" s="13" t="str">
        <f t="shared" si="29"/>
        <v>30-Sep-2004</v>
      </c>
      <c r="AF87" s="39">
        <f t="shared" si="30"/>
        <v>19</v>
      </c>
      <c r="AG87" s="58">
        <f t="shared" si="31"/>
        <v>1283</v>
      </c>
      <c r="AH87" s="39" t="str">
        <f t="shared" si="32"/>
        <v>tier - 2</v>
      </c>
      <c r="AI87" s="39" t="str">
        <f t="shared" si="33"/>
        <v>tier - 1</v>
      </c>
      <c r="AJ87" s="54" t="str">
        <f t="shared" si="34"/>
        <v>R1013</v>
      </c>
    </row>
    <row r="88" spans="2:36" ht="15.75" customHeight="1" x14ac:dyDescent="0.3">
      <c r="B88" s="12" t="s">
        <v>341</v>
      </c>
      <c r="C88" s="13" t="s">
        <v>343</v>
      </c>
      <c r="D88" s="13">
        <v>31.824999999999999</v>
      </c>
      <c r="E88" s="13" t="str">
        <f t="shared" si="18"/>
        <v>Obesity</v>
      </c>
      <c r="F88" s="13">
        <v>4.0599999999999996</v>
      </c>
      <c r="G88" s="13" t="str">
        <f t="shared" si="19"/>
        <v>Normal</v>
      </c>
      <c r="H88" s="13" t="s">
        <v>8291</v>
      </c>
      <c r="I88" s="13" t="s">
        <v>8291</v>
      </c>
      <c r="J88" s="13" t="s">
        <v>8291</v>
      </c>
      <c r="K88" s="27">
        <v>2</v>
      </c>
      <c r="L88" s="13" t="s">
        <v>8293</v>
      </c>
      <c r="M88" s="13" t="s">
        <v>8422</v>
      </c>
      <c r="N88" s="13">
        <v>19</v>
      </c>
      <c r="O88" s="56">
        <v>1285</v>
      </c>
      <c r="P88" s="13" t="s">
        <v>8310</v>
      </c>
      <c r="Q88" s="13" t="s">
        <v>8311</v>
      </c>
      <c r="R88" s="57" t="s">
        <v>8312</v>
      </c>
      <c r="T88" s="12" t="s">
        <v>341</v>
      </c>
      <c r="U88" s="13" t="str">
        <f t="shared" si="35"/>
        <v xml:space="preserve">  Stephen II</v>
      </c>
      <c r="V88" s="39">
        <f t="shared" si="20"/>
        <v>31.824999999999999</v>
      </c>
      <c r="W88" s="39" t="str">
        <f t="shared" si="21"/>
        <v>Obesity</v>
      </c>
      <c r="X88" s="39">
        <f t="shared" si="22"/>
        <v>4.0599999999999996</v>
      </c>
      <c r="Y88" s="39" t="str">
        <f t="shared" si="23"/>
        <v>Normal</v>
      </c>
      <c r="Z88" s="39" t="str">
        <f t="shared" si="24"/>
        <v>No</v>
      </c>
      <c r="AA88" s="39" t="str">
        <f t="shared" si="25"/>
        <v>No</v>
      </c>
      <c r="AB88" s="39" t="str">
        <f t="shared" si="26"/>
        <v>No</v>
      </c>
      <c r="AC88" s="38">
        <f t="shared" si="27"/>
        <v>2</v>
      </c>
      <c r="AD88" s="39" t="str">
        <f t="shared" si="28"/>
        <v>Yes</v>
      </c>
      <c r="AE88" s="13" t="str">
        <f t="shared" si="29"/>
        <v>28-Jul-2004</v>
      </c>
      <c r="AF88" s="39">
        <f t="shared" si="30"/>
        <v>19</v>
      </c>
      <c r="AG88" s="58">
        <f t="shared" si="31"/>
        <v>1285</v>
      </c>
      <c r="AH88" s="39" t="str">
        <f t="shared" si="32"/>
        <v>tier - 2</v>
      </c>
      <c r="AI88" s="39" t="str">
        <f t="shared" si="33"/>
        <v>tier - 3</v>
      </c>
      <c r="AJ88" s="54" t="str">
        <f t="shared" si="34"/>
        <v>R1013</v>
      </c>
    </row>
    <row r="89" spans="2:36" ht="15.75" customHeight="1" x14ac:dyDescent="0.3">
      <c r="B89" s="12" t="s">
        <v>345</v>
      </c>
      <c r="C89" s="13" t="s">
        <v>347</v>
      </c>
      <c r="D89" s="13">
        <v>51.28</v>
      </c>
      <c r="E89" s="13" t="str">
        <f t="shared" si="18"/>
        <v>Obesity</v>
      </c>
      <c r="F89" s="13">
        <v>4.68</v>
      </c>
      <c r="G89" s="13" t="str">
        <f t="shared" si="19"/>
        <v>Normal</v>
      </c>
      <c r="H89" s="13" t="s">
        <v>8291</v>
      </c>
      <c r="I89" s="13" t="s">
        <v>8291</v>
      </c>
      <c r="J89" s="13" t="s">
        <v>8291</v>
      </c>
      <c r="K89" s="27">
        <v>2</v>
      </c>
      <c r="L89" s="13" t="s">
        <v>8293</v>
      </c>
      <c r="M89" s="13" t="s">
        <v>8423</v>
      </c>
      <c r="N89" s="13">
        <v>23</v>
      </c>
      <c r="O89" s="56">
        <v>1286</v>
      </c>
      <c r="P89" s="13" t="s">
        <v>8310</v>
      </c>
      <c r="Q89" s="13" t="s">
        <v>8310</v>
      </c>
      <c r="R89" s="57" t="s">
        <v>8312</v>
      </c>
      <c r="T89" s="12" t="s">
        <v>345</v>
      </c>
      <c r="U89" s="13" t="str">
        <f t="shared" si="35"/>
        <v xml:space="preserve">  Philip</v>
      </c>
      <c r="V89" s="39">
        <f t="shared" si="20"/>
        <v>51.28</v>
      </c>
      <c r="W89" s="39" t="str">
        <f t="shared" si="21"/>
        <v>Obesity</v>
      </c>
      <c r="X89" s="39">
        <f t="shared" si="22"/>
        <v>4.68</v>
      </c>
      <c r="Y89" s="39" t="str">
        <f t="shared" si="23"/>
        <v>Normal</v>
      </c>
      <c r="Z89" s="39" t="str">
        <f t="shared" si="24"/>
        <v>No</v>
      </c>
      <c r="AA89" s="39" t="str">
        <f t="shared" si="25"/>
        <v>No</v>
      </c>
      <c r="AB89" s="39" t="str">
        <f t="shared" si="26"/>
        <v>No</v>
      </c>
      <c r="AC89" s="38">
        <f t="shared" si="27"/>
        <v>2</v>
      </c>
      <c r="AD89" s="39" t="str">
        <f t="shared" si="28"/>
        <v>Yes</v>
      </c>
      <c r="AE89" s="13" t="str">
        <f t="shared" si="29"/>
        <v>26-Jun-2000</v>
      </c>
      <c r="AF89" s="39">
        <f t="shared" si="30"/>
        <v>23</v>
      </c>
      <c r="AG89" s="58">
        <f t="shared" si="31"/>
        <v>1286</v>
      </c>
      <c r="AH89" s="39" t="str">
        <f t="shared" si="32"/>
        <v>tier - 2</v>
      </c>
      <c r="AI89" s="39" t="str">
        <f t="shared" si="33"/>
        <v>tier - 2</v>
      </c>
      <c r="AJ89" s="54" t="str">
        <f t="shared" si="34"/>
        <v>R1013</v>
      </c>
    </row>
    <row r="90" spans="2:36" ht="15.75" customHeight="1" x14ac:dyDescent="0.3">
      <c r="B90" s="12" t="s">
        <v>349</v>
      </c>
      <c r="C90" s="13" t="s">
        <v>351</v>
      </c>
      <c r="D90" s="13">
        <v>34.96</v>
      </c>
      <c r="E90" s="13" t="str">
        <f t="shared" si="18"/>
        <v>Obesity</v>
      </c>
      <c r="F90" s="13">
        <v>4.34</v>
      </c>
      <c r="G90" s="13" t="str">
        <f t="shared" si="19"/>
        <v>Normal</v>
      </c>
      <c r="H90" s="13" t="s">
        <v>8291</v>
      </c>
      <c r="I90" s="13" t="s">
        <v>8291</v>
      </c>
      <c r="J90" s="13" t="s">
        <v>8293</v>
      </c>
      <c r="K90" s="27">
        <v>1</v>
      </c>
      <c r="L90" s="13" t="s">
        <v>8293</v>
      </c>
      <c r="M90" s="13" t="s">
        <v>8424</v>
      </c>
      <c r="N90" s="13">
        <v>25</v>
      </c>
      <c r="O90" s="56">
        <v>1290.93</v>
      </c>
      <c r="P90" s="13" t="s">
        <v>8310</v>
      </c>
      <c r="Q90" s="13" t="s">
        <v>8310</v>
      </c>
      <c r="R90" s="57" t="s">
        <v>8312</v>
      </c>
      <c r="T90" s="12" t="s">
        <v>349</v>
      </c>
      <c r="U90" s="13" t="str">
        <f t="shared" si="35"/>
        <v xml:space="preserve">  Brett A</v>
      </c>
      <c r="V90" s="39">
        <f t="shared" si="20"/>
        <v>34.96</v>
      </c>
      <c r="W90" s="39" t="str">
        <f t="shared" si="21"/>
        <v>Obesity</v>
      </c>
      <c r="X90" s="39">
        <f t="shared" si="22"/>
        <v>4.34</v>
      </c>
      <c r="Y90" s="39" t="str">
        <f t="shared" si="23"/>
        <v>Normal</v>
      </c>
      <c r="Z90" s="39" t="str">
        <f t="shared" si="24"/>
        <v>No</v>
      </c>
      <c r="AA90" s="39" t="str">
        <f t="shared" si="25"/>
        <v>No</v>
      </c>
      <c r="AB90" s="39" t="str">
        <f t="shared" si="26"/>
        <v>Yes</v>
      </c>
      <c r="AC90" s="38">
        <f t="shared" si="27"/>
        <v>1</v>
      </c>
      <c r="AD90" s="39" t="str">
        <f t="shared" si="28"/>
        <v>Yes</v>
      </c>
      <c r="AE90" s="13" t="str">
        <f t="shared" si="29"/>
        <v>4-Jun-1998</v>
      </c>
      <c r="AF90" s="39">
        <f t="shared" si="30"/>
        <v>25</v>
      </c>
      <c r="AG90" s="58">
        <f t="shared" si="31"/>
        <v>1290.93</v>
      </c>
      <c r="AH90" s="39" t="str">
        <f t="shared" si="32"/>
        <v>tier - 2</v>
      </c>
      <c r="AI90" s="39" t="str">
        <f t="shared" si="33"/>
        <v>tier - 2</v>
      </c>
      <c r="AJ90" s="54" t="str">
        <f t="shared" si="34"/>
        <v>R1013</v>
      </c>
    </row>
    <row r="91" spans="2:36" ht="15.75" customHeight="1" x14ac:dyDescent="0.3">
      <c r="B91" s="12" t="s">
        <v>353</v>
      </c>
      <c r="C91" s="13" t="s">
        <v>355</v>
      </c>
      <c r="D91" s="13">
        <v>33.11</v>
      </c>
      <c r="E91" s="13" t="str">
        <f t="shared" si="18"/>
        <v>Obesity</v>
      </c>
      <c r="F91" s="13">
        <v>10.51</v>
      </c>
      <c r="G91" s="13" t="str">
        <f t="shared" si="19"/>
        <v>Diabetes</v>
      </c>
      <c r="H91" s="13" t="s">
        <v>8291</v>
      </c>
      <c r="I91" s="13" t="s">
        <v>8291</v>
      </c>
      <c r="J91" s="13" t="s">
        <v>8291</v>
      </c>
      <c r="K91" s="27" t="s">
        <v>8292</v>
      </c>
      <c r="L91" s="13" t="s">
        <v>8293</v>
      </c>
      <c r="M91" s="13" t="s">
        <v>8425</v>
      </c>
      <c r="N91" s="13">
        <v>22</v>
      </c>
      <c r="O91" s="56">
        <v>1293</v>
      </c>
      <c r="P91" s="13" t="s">
        <v>8310</v>
      </c>
      <c r="Q91" s="13" t="s">
        <v>8311</v>
      </c>
      <c r="R91" s="57" t="s">
        <v>8317</v>
      </c>
      <c r="T91" s="12" t="s">
        <v>353</v>
      </c>
      <c r="U91" s="13" t="str">
        <f t="shared" si="35"/>
        <v xml:space="preserve">  Rebecca</v>
      </c>
      <c r="V91" s="39">
        <f t="shared" si="20"/>
        <v>33.11</v>
      </c>
      <c r="W91" s="39" t="str">
        <f t="shared" si="21"/>
        <v>Obesity</v>
      </c>
      <c r="X91" s="39">
        <f t="shared" si="22"/>
        <v>10.51</v>
      </c>
      <c r="Y91" s="39" t="str">
        <f t="shared" si="23"/>
        <v>Diabetes</v>
      </c>
      <c r="Z91" s="39" t="str">
        <f t="shared" si="24"/>
        <v>No</v>
      </c>
      <c r="AA91" s="39" t="str">
        <f t="shared" si="25"/>
        <v>No</v>
      </c>
      <c r="AB91" s="39" t="str">
        <f t="shared" si="26"/>
        <v>No</v>
      </c>
      <c r="AC91" s="38" t="str">
        <f t="shared" si="27"/>
        <v>No major surgery</v>
      </c>
      <c r="AD91" s="39" t="str">
        <f t="shared" si="28"/>
        <v>Yes</v>
      </c>
      <c r="AE91" s="13" t="str">
        <f t="shared" si="29"/>
        <v>29-Nov-2001</v>
      </c>
      <c r="AF91" s="39">
        <f t="shared" si="30"/>
        <v>22</v>
      </c>
      <c r="AG91" s="58">
        <f t="shared" si="31"/>
        <v>1293</v>
      </c>
      <c r="AH91" s="39" t="str">
        <f t="shared" si="32"/>
        <v>tier - 2</v>
      </c>
      <c r="AI91" s="39" t="str">
        <f t="shared" si="33"/>
        <v>tier - 3</v>
      </c>
      <c r="AJ91" s="54" t="str">
        <f t="shared" si="34"/>
        <v>R1012</v>
      </c>
    </row>
    <row r="92" spans="2:36" ht="15.75" customHeight="1" x14ac:dyDescent="0.3">
      <c r="B92" s="12" t="s">
        <v>357</v>
      </c>
      <c r="C92" s="13" t="s">
        <v>359</v>
      </c>
      <c r="D92" s="13">
        <v>54.74</v>
      </c>
      <c r="E92" s="13" t="str">
        <f t="shared" si="18"/>
        <v>Obesity</v>
      </c>
      <c r="F92" s="13">
        <v>5.84</v>
      </c>
      <c r="G92" s="13" t="str">
        <f t="shared" si="19"/>
        <v>Prediabetes</v>
      </c>
      <c r="H92" s="13" t="s">
        <v>8293</v>
      </c>
      <c r="I92" s="13" t="s">
        <v>8291</v>
      </c>
      <c r="J92" s="13" t="s">
        <v>8293</v>
      </c>
      <c r="K92" s="27">
        <v>1</v>
      </c>
      <c r="L92" s="13" t="s">
        <v>8293</v>
      </c>
      <c r="M92" s="13" t="s">
        <v>8426</v>
      </c>
      <c r="N92" s="13">
        <v>21</v>
      </c>
      <c r="O92" s="56">
        <v>1304</v>
      </c>
      <c r="P92" s="13" t="s">
        <v>8310</v>
      </c>
      <c r="Q92" s="13" t="s">
        <v>8310</v>
      </c>
      <c r="R92" s="57" t="s">
        <v>8317</v>
      </c>
      <c r="T92" s="12" t="s">
        <v>357</v>
      </c>
      <c r="U92" s="13" t="str">
        <f t="shared" si="35"/>
        <v xml:space="preserve">  Kelley</v>
      </c>
      <c r="V92" s="39">
        <f t="shared" si="20"/>
        <v>54.74</v>
      </c>
      <c r="W92" s="39" t="str">
        <f t="shared" si="21"/>
        <v>Obesity</v>
      </c>
      <c r="X92" s="39">
        <f t="shared" si="22"/>
        <v>5.84</v>
      </c>
      <c r="Y92" s="39" t="str">
        <f t="shared" si="23"/>
        <v>Prediabetes</v>
      </c>
      <c r="Z92" s="39" t="str">
        <f t="shared" si="24"/>
        <v>Yes</v>
      </c>
      <c r="AA92" s="39" t="str">
        <f t="shared" si="25"/>
        <v>No</v>
      </c>
      <c r="AB92" s="39" t="str">
        <f t="shared" si="26"/>
        <v>Yes</v>
      </c>
      <c r="AC92" s="38">
        <f t="shared" si="27"/>
        <v>1</v>
      </c>
      <c r="AD92" s="39" t="str">
        <f t="shared" si="28"/>
        <v>Yes</v>
      </c>
      <c r="AE92" s="13" t="str">
        <f t="shared" si="29"/>
        <v>10-Dec-2002</v>
      </c>
      <c r="AF92" s="39">
        <f t="shared" si="30"/>
        <v>21</v>
      </c>
      <c r="AG92" s="58">
        <f t="shared" si="31"/>
        <v>1304</v>
      </c>
      <c r="AH92" s="39" t="str">
        <f t="shared" si="32"/>
        <v>tier - 2</v>
      </c>
      <c r="AI92" s="39" t="str">
        <f t="shared" si="33"/>
        <v>tier - 2</v>
      </c>
      <c r="AJ92" s="54" t="str">
        <f t="shared" si="34"/>
        <v>R1012</v>
      </c>
    </row>
    <row r="93" spans="2:36" ht="15.75" customHeight="1" x14ac:dyDescent="0.3">
      <c r="B93" s="12" t="s">
        <v>361</v>
      </c>
      <c r="C93" s="13" t="s">
        <v>363</v>
      </c>
      <c r="D93" s="13">
        <v>32.56</v>
      </c>
      <c r="E93" s="13" t="str">
        <f t="shared" si="18"/>
        <v>Obesity</v>
      </c>
      <c r="F93" s="13">
        <v>5.41</v>
      </c>
      <c r="G93" s="13" t="str">
        <f t="shared" si="19"/>
        <v>Normal</v>
      </c>
      <c r="H93" s="13" t="s">
        <v>8291</v>
      </c>
      <c r="I93" s="13" t="s">
        <v>8291</v>
      </c>
      <c r="J93" s="13" t="s">
        <v>8293</v>
      </c>
      <c r="K93" s="27">
        <v>1</v>
      </c>
      <c r="L93" s="13" t="s">
        <v>8293</v>
      </c>
      <c r="M93" s="13" t="s">
        <v>8427</v>
      </c>
      <c r="N93" s="13">
        <v>24</v>
      </c>
      <c r="O93" s="56">
        <v>1304</v>
      </c>
      <c r="P93" s="13" t="s">
        <v>8310</v>
      </c>
      <c r="Q93" s="13" t="s">
        <v>8310</v>
      </c>
      <c r="R93" s="57" t="s">
        <v>8312</v>
      </c>
      <c r="T93" s="12" t="s">
        <v>361</v>
      </c>
      <c r="U93" s="13" t="str">
        <f t="shared" si="35"/>
        <v xml:space="preserve">  Abigail K</v>
      </c>
      <c r="V93" s="39">
        <f t="shared" si="20"/>
        <v>32.56</v>
      </c>
      <c r="W93" s="39" t="str">
        <f t="shared" si="21"/>
        <v>Obesity</v>
      </c>
      <c r="X93" s="39">
        <f t="shared" si="22"/>
        <v>5.41</v>
      </c>
      <c r="Y93" s="39" t="str">
        <f t="shared" si="23"/>
        <v>Normal</v>
      </c>
      <c r="Z93" s="39" t="str">
        <f t="shared" si="24"/>
        <v>No</v>
      </c>
      <c r="AA93" s="39" t="str">
        <f t="shared" si="25"/>
        <v>No</v>
      </c>
      <c r="AB93" s="39" t="str">
        <f t="shared" si="26"/>
        <v>Yes</v>
      </c>
      <c r="AC93" s="38">
        <f t="shared" si="27"/>
        <v>1</v>
      </c>
      <c r="AD93" s="39" t="str">
        <f t="shared" si="28"/>
        <v>Yes</v>
      </c>
      <c r="AE93" s="13" t="str">
        <f t="shared" si="29"/>
        <v>2-Dec-1999</v>
      </c>
      <c r="AF93" s="39">
        <f t="shared" si="30"/>
        <v>24</v>
      </c>
      <c r="AG93" s="58">
        <f t="shared" si="31"/>
        <v>1304</v>
      </c>
      <c r="AH93" s="39" t="str">
        <f t="shared" si="32"/>
        <v>tier - 2</v>
      </c>
      <c r="AI93" s="39" t="str">
        <f t="shared" si="33"/>
        <v>tier - 2</v>
      </c>
      <c r="AJ93" s="54" t="str">
        <f t="shared" si="34"/>
        <v>R1013</v>
      </c>
    </row>
    <row r="94" spans="2:36" ht="15.75" customHeight="1" x14ac:dyDescent="0.3">
      <c r="B94" s="12" t="s">
        <v>365</v>
      </c>
      <c r="C94" s="13" t="s">
        <v>367</v>
      </c>
      <c r="D94" s="13">
        <v>39.049999999999997</v>
      </c>
      <c r="E94" s="13" t="str">
        <f t="shared" si="18"/>
        <v>Obesity</v>
      </c>
      <c r="F94" s="13">
        <v>6.06</v>
      </c>
      <c r="G94" s="13" t="str">
        <f t="shared" si="19"/>
        <v>Prediabetes</v>
      </c>
      <c r="H94" s="13" t="s">
        <v>8291</v>
      </c>
      <c r="I94" s="13" t="s">
        <v>8291</v>
      </c>
      <c r="J94" s="13" t="s">
        <v>8291</v>
      </c>
      <c r="K94" s="27">
        <v>1</v>
      </c>
      <c r="L94" s="13" t="s">
        <v>8293</v>
      </c>
      <c r="M94" s="13" t="s">
        <v>8428</v>
      </c>
      <c r="N94" s="13">
        <v>21</v>
      </c>
      <c r="O94" s="56">
        <v>1315</v>
      </c>
      <c r="P94" s="13" t="s">
        <v>8310</v>
      </c>
      <c r="Q94" s="13" t="s">
        <v>8310</v>
      </c>
      <c r="R94" s="57" t="s">
        <v>8312</v>
      </c>
      <c r="T94" s="12" t="s">
        <v>365</v>
      </c>
      <c r="U94" s="13" t="str">
        <f t="shared" si="35"/>
        <v xml:space="preserve">  Hope</v>
      </c>
      <c r="V94" s="39">
        <f t="shared" si="20"/>
        <v>39.049999999999997</v>
      </c>
      <c r="W94" s="39" t="str">
        <f t="shared" si="21"/>
        <v>Obesity</v>
      </c>
      <c r="X94" s="39">
        <f t="shared" si="22"/>
        <v>6.06</v>
      </c>
      <c r="Y94" s="39" t="str">
        <f t="shared" si="23"/>
        <v>Prediabetes</v>
      </c>
      <c r="Z94" s="39" t="str">
        <f t="shared" si="24"/>
        <v>No</v>
      </c>
      <c r="AA94" s="39" t="str">
        <f t="shared" si="25"/>
        <v>No</v>
      </c>
      <c r="AB94" s="39" t="str">
        <f t="shared" si="26"/>
        <v>No</v>
      </c>
      <c r="AC94" s="38">
        <f t="shared" si="27"/>
        <v>1</v>
      </c>
      <c r="AD94" s="39" t="str">
        <f t="shared" si="28"/>
        <v>Yes</v>
      </c>
      <c r="AE94" s="13" t="str">
        <f t="shared" si="29"/>
        <v>13-Oct-2002</v>
      </c>
      <c r="AF94" s="39">
        <f t="shared" si="30"/>
        <v>21</v>
      </c>
      <c r="AG94" s="58">
        <f t="shared" si="31"/>
        <v>1315</v>
      </c>
      <c r="AH94" s="39" t="str">
        <f t="shared" si="32"/>
        <v>tier - 2</v>
      </c>
      <c r="AI94" s="39" t="str">
        <f t="shared" si="33"/>
        <v>tier - 2</v>
      </c>
      <c r="AJ94" s="54" t="str">
        <f t="shared" si="34"/>
        <v>R1013</v>
      </c>
    </row>
    <row r="95" spans="2:36" ht="15.75" customHeight="1" x14ac:dyDescent="0.3">
      <c r="B95" s="12" t="s">
        <v>369</v>
      </c>
      <c r="C95" s="13" t="s">
        <v>371</v>
      </c>
      <c r="D95" s="13">
        <v>42.75</v>
      </c>
      <c r="E95" s="13" t="str">
        <f t="shared" si="18"/>
        <v>Obesity</v>
      </c>
      <c r="F95" s="13">
        <v>4.22</v>
      </c>
      <c r="G95" s="13" t="str">
        <f t="shared" si="19"/>
        <v>Normal</v>
      </c>
      <c r="H95" s="13" t="s">
        <v>8291</v>
      </c>
      <c r="I95" s="13" t="s">
        <v>8291</v>
      </c>
      <c r="J95" s="13" t="s">
        <v>8291</v>
      </c>
      <c r="K95" s="27" t="s">
        <v>8292</v>
      </c>
      <c r="L95" s="13" t="s">
        <v>8293</v>
      </c>
      <c r="M95" s="13" t="s">
        <v>8429</v>
      </c>
      <c r="N95" s="13">
        <v>24</v>
      </c>
      <c r="O95" s="56">
        <v>1329.17</v>
      </c>
      <c r="P95" s="13" t="s">
        <v>8310</v>
      </c>
      <c r="Q95" s="13" t="s">
        <v>8311</v>
      </c>
      <c r="R95" s="57" t="s">
        <v>8312</v>
      </c>
      <c r="T95" s="12" t="s">
        <v>369</v>
      </c>
      <c r="U95" s="13" t="str">
        <f t="shared" si="35"/>
        <v xml:space="preserve">  Elyse M</v>
      </c>
      <c r="V95" s="39">
        <f t="shared" si="20"/>
        <v>42.75</v>
      </c>
      <c r="W95" s="39" t="str">
        <f t="shared" si="21"/>
        <v>Obesity</v>
      </c>
      <c r="X95" s="39">
        <f t="shared" si="22"/>
        <v>4.22</v>
      </c>
      <c r="Y95" s="39" t="str">
        <f t="shared" si="23"/>
        <v>Normal</v>
      </c>
      <c r="Z95" s="39" t="str">
        <f t="shared" si="24"/>
        <v>No</v>
      </c>
      <c r="AA95" s="39" t="str">
        <f t="shared" si="25"/>
        <v>No</v>
      </c>
      <c r="AB95" s="39" t="str">
        <f t="shared" si="26"/>
        <v>No</v>
      </c>
      <c r="AC95" s="38" t="str">
        <f t="shared" si="27"/>
        <v>No major surgery</v>
      </c>
      <c r="AD95" s="39" t="str">
        <f t="shared" si="28"/>
        <v>Yes</v>
      </c>
      <c r="AE95" s="13" t="str">
        <f t="shared" si="29"/>
        <v>14-Oct-1999</v>
      </c>
      <c r="AF95" s="39">
        <f t="shared" si="30"/>
        <v>24</v>
      </c>
      <c r="AG95" s="58">
        <f t="shared" si="31"/>
        <v>1329.17</v>
      </c>
      <c r="AH95" s="39" t="str">
        <f t="shared" si="32"/>
        <v>tier - 2</v>
      </c>
      <c r="AI95" s="39" t="str">
        <f t="shared" si="33"/>
        <v>tier - 3</v>
      </c>
      <c r="AJ95" s="54" t="str">
        <f t="shared" si="34"/>
        <v>R1013</v>
      </c>
    </row>
    <row r="96" spans="2:36" ht="15.75" customHeight="1" x14ac:dyDescent="0.3">
      <c r="B96" s="12" t="s">
        <v>373</v>
      </c>
      <c r="C96" s="13" t="s">
        <v>375</v>
      </c>
      <c r="D96" s="13">
        <v>50.58</v>
      </c>
      <c r="E96" s="13" t="str">
        <f t="shared" si="18"/>
        <v>Obesity</v>
      </c>
      <c r="F96" s="13">
        <v>5.12</v>
      </c>
      <c r="G96" s="13" t="str">
        <f t="shared" si="19"/>
        <v>Normal</v>
      </c>
      <c r="H96" s="13" t="s">
        <v>8291</v>
      </c>
      <c r="I96" s="13" t="s">
        <v>8291</v>
      </c>
      <c r="J96" s="13" t="s">
        <v>8291</v>
      </c>
      <c r="K96" s="27">
        <v>2</v>
      </c>
      <c r="L96" s="13" t="s">
        <v>8293</v>
      </c>
      <c r="M96" s="13" t="s">
        <v>8430</v>
      </c>
      <c r="N96" s="13">
        <v>25</v>
      </c>
      <c r="O96" s="56">
        <v>1332.61</v>
      </c>
      <c r="P96" s="13" t="s">
        <v>8310</v>
      </c>
      <c r="Q96" s="13" t="s">
        <v>8311</v>
      </c>
      <c r="R96" s="57" t="s">
        <v>8312</v>
      </c>
      <c r="T96" s="12" t="s">
        <v>373</v>
      </c>
      <c r="U96" s="13" t="str">
        <f t="shared" si="35"/>
        <v xml:space="preserve">  Nicholas</v>
      </c>
      <c r="V96" s="39">
        <f t="shared" si="20"/>
        <v>50.58</v>
      </c>
      <c r="W96" s="39" t="str">
        <f t="shared" si="21"/>
        <v>Obesity</v>
      </c>
      <c r="X96" s="39">
        <f t="shared" si="22"/>
        <v>5.12</v>
      </c>
      <c r="Y96" s="39" t="str">
        <f t="shared" si="23"/>
        <v>Normal</v>
      </c>
      <c r="Z96" s="39" t="str">
        <f t="shared" si="24"/>
        <v>No</v>
      </c>
      <c r="AA96" s="39" t="str">
        <f t="shared" si="25"/>
        <v>No</v>
      </c>
      <c r="AB96" s="39" t="str">
        <f t="shared" si="26"/>
        <v>No</v>
      </c>
      <c r="AC96" s="38">
        <f t="shared" si="27"/>
        <v>2</v>
      </c>
      <c r="AD96" s="39" t="str">
        <f t="shared" si="28"/>
        <v>Yes</v>
      </c>
      <c r="AE96" s="13" t="str">
        <f t="shared" si="29"/>
        <v>12-Jul-1998</v>
      </c>
      <c r="AF96" s="39">
        <f t="shared" si="30"/>
        <v>25</v>
      </c>
      <c r="AG96" s="58">
        <f t="shared" si="31"/>
        <v>1332.61</v>
      </c>
      <c r="AH96" s="39" t="str">
        <f t="shared" si="32"/>
        <v>tier - 2</v>
      </c>
      <c r="AI96" s="39" t="str">
        <f t="shared" si="33"/>
        <v>tier - 3</v>
      </c>
      <c r="AJ96" s="54" t="str">
        <f t="shared" si="34"/>
        <v>R1013</v>
      </c>
    </row>
    <row r="97" spans="2:36" ht="15.75" customHeight="1" x14ac:dyDescent="0.3">
      <c r="B97" s="12" t="s">
        <v>377</v>
      </c>
      <c r="C97" s="13" t="s">
        <v>56</v>
      </c>
      <c r="D97" s="13">
        <v>30.495000000000001</v>
      </c>
      <c r="E97" s="13" t="str">
        <f t="shared" si="18"/>
        <v>Obesity</v>
      </c>
      <c r="F97" s="13">
        <v>4.57</v>
      </c>
      <c r="G97" s="13" t="str">
        <f t="shared" si="19"/>
        <v>Normal</v>
      </c>
      <c r="H97" s="13" t="s">
        <v>8293</v>
      </c>
      <c r="I97" s="13" t="s">
        <v>8291</v>
      </c>
      <c r="J97" s="13" t="s">
        <v>8291</v>
      </c>
      <c r="K97" s="27" t="s">
        <v>8292</v>
      </c>
      <c r="L97" s="13" t="s">
        <v>8293</v>
      </c>
      <c r="M97" s="13" t="s">
        <v>8431</v>
      </c>
      <c r="N97" s="13">
        <v>28</v>
      </c>
      <c r="O97" s="56">
        <v>1338</v>
      </c>
      <c r="P97" s="13" t="s">
        <v>8310</v>
      </c>
      <c r="Q97" s="13" t="s">
        <v>8311</v>
      </c>
      <c r="R97" s="57" t="s">
        <v>8317</v>
      </c>
      <c r="T97" s="12" t="s">
        <v>377</v>
      </c>
      <c r="U97" s="13" t="str">
        <f t="shared" si="35"/>
        <v xml:space="preserve">  David</v>
      </c>
      <c r="V97" s="39">
        <f t="shared" si="20"/>
        <v>30.495000000000001</v>
      </c>
      <c r="W97" s="39" t="str">
        <f t="shared" si="21"/>
        <v>Obesity</v>
      </c>
      <c r="X97" s="39">
        <f t="shared" si="22"/>
        <v>4.57</v>
      </c>
      <c r="Y97" s="39" t="str">
        <f t="shared" si="23"/>
        <v>Normal</v>
      </c>
      <c r="Z97" s="39" t="str">
        <f t="shared" si="24"/>
        <v>Yes</v>
      </c>
      <c r="AA97" s="39" t="str">
        <f t="shared" si="25"/>
        <v>No</v>
      </c>
      <c r="AB97" s="39" t="str">
        <f t="shared" si="26"/>
        <v>No</v>
      </c>
      <c r="AC97" s="38" t="str">
        <f t="shared" si="27"/>
        <v>No major surgery</v>
      </c>
      <c r="AD97" s="39" t="str">
        <f t="shared" si="28"/>
        <v>Yes</v>
      </c>
      <c r="AE97" s="13" t="str">
        <f t="shared" si="29"/>
        <v>30-Jul-1995</v>
      </c>
      <c r="AF97" s="39">
        <f t="shared" si="30"/>
        <v>28</v>
      </c>
      <c r="AG97" s="58">
        <f t="shared" si="31"/>
        <v>1338</v>
      </c>
      <c r="AH97" s="39" t="str">
        <f t="shared" si="32"/>
        <v>tier - 2</v>
      </c>
      <c r="AI97" s="39" t="str">
        <f t="shared" si="33"/>
        <v>tier - 3</v>
      </c>
      <c r="AJ97" s="54" t="str">
        <f t="shared" si="34"/>
        <v>R1012</v>
      </c>
    </row>
    <row r="98" spans="2:36" ht="15.75" customHeight="1" x14ac:dyDescent="0.3">
      <c r="B98" s="12" t="s">
        <v>380</v>
      </c>
      <c r="C98" s="13" t="s">
        <v>127</v>
      </c>
      <c r="D98" s="13">
        <v>48.31</v>
      </c>
      <c r="E98" s="13" t="str">
        <f t="shared" si="18"/>
        <v>Obesity</v>
      </c>
      <c r="F98" s="13">
        <v>9.58</v>
      </c>
      <c r="G98" s="13" t="str">
        <f t="shared" si="19"/>
        <v>Diabetes</v>
      </c>
      <c r="H98" s="13" t="s">
        <v>8293</v>
      </c>
      <c r="I98" s="13" t="s">
        <v>8291</v>
      </c>
      <c r="J98" s="13" t="s">
        <v>8291</v>
      </c>
      <c r="K98" s="27">
        <v>2</v>
      </c>
      <c r="L98" s="13" t="s">
        <v>8293</v>
      </c>
      <c r="M98" s="13" t="s">
        <v>8432</v>
      </c>
      <c r="N98" s="13">
        <v>26</v>
      </c>
      <c r="O98" s="56">
        <v>1341.16</v>
      </c>
      <c r="P98" s="13" t="s">
        <v>8310</v>
      </c>
      <c r="Q98" s="13" t="s">
        <v>8310</v>
      </c>
      <c r="R98" s="57" t="s">
        <v>8317</v>
      </c>
      <c r="T98" s="12" t="s">
        <v>380</v>
      </c>
      <c r="U98" s="13" t="str">
        <f t="shared" si="35"/>
        <v xml:space="preserve">  Natalie</v>
      </c>
      <c r="V98" s="39">
        <f t="shared" si="20"/>
        <v>48.31</v>
      </c>
      <c r="W98" s="39" t="str">
        <f t="shared" si="21"/>
        <v>Obesity</v>
      </c>
      <c r="X98" s="39">
        <f t="shared" si="22"/>
        <v>9.58</v>
      </c>
      <c r="Y98" s="39" t="str">
        <f t="shared" si="23"/>
        <v>Diabetes</v>
      </c>
      <c r="Z98" s="39" t="str">
        <f t="shared" si="24"/>
        <v>Yes</v>
      </c>
      <c r="AA98" s="39" t="str">
        <f t="shared" si="25"/>
        <v>No</v>
      </c>
      <c r="AB98" s="39" t="str">
        <f t="shared" si="26"/>
        <v>No</v>
      </c>
      <c r="AC98" s="38">
        <f t="shared" si="27"/>
        <v>2</v>
      </c>
      <c r="AD98" s="39" t="str">
        <f t="shared" si="28"/>
        <v>Yes</v>
      </c>
      <c r="AE98" s="13" t="str">
        <f t="shared" si="29"/>
        <v>7-Nov-1997</v>
      </c>
      <c r="AF98" s="39">
        <f t="shared" si="30"/>
        <v>26</v>
      </c>
      <c r="AG98" s="58">
        <f t="shared" si="31"/>
        <v>1341.16</v>
      </c>
      <c r="AH98" s="39" t="str">
        <f t="shared" si="32"/>
        <v>tier - 2</v>
      </c>
      <c r="AI98" s="39" t="str">
        <f t="shared" si="33"/>
        <v>tier - 2</v>
      </c>
      <c r="AJ98" s="54" t="str">
        <f t="shared" si="34"/>
        <v>R1012</v>
      </c>
    </row>
    <row r="99" spans="2:36" ht="15.75" customHeight="1" x14ac:dyDescent="0.3">
      <c r="B99" s="12" t="s">
        <v>383</v>
      </c>
      <c r="C99" s="13" t="s">
        <v>385</v>
      </c>
      <c r="D99" s="13">
        <v>48.99</v>
      </c>
      <c r="E99" s="13" t="str">
        <f t="shared" si="18"/>
        <v>Obesity</v>
      </c>
      <c r="F99" s="13">
        <v>9.7799999999999994</v>
      </c>
      <c r="G99" s="13" t="str">
        <f t="shared" si="19"/>
        <v>Diabetes</v>
      </c>
      <c r="H99" s="13" t="s">
        <v>8293</v>
      </c>
      <c r="I99" s="13" t="s">
        <v>8291</v>
      </c>
      <c r="J99" s="13" t="s">
        <v>8291</v>
      </c>
      <c r="K99" s="27">
        <v>1</v>
      </c>
      <c r="L99" s="13" t="s">
        <v>8293</v>
      </c>
      <c r="M99" s="13" t="s">
        <v>8433</v>
      </c>
      <c r="N99" s="13">
        <v>25</v>
      </c>
      <c r="O99" s="56">
        <v>1359</v>
      </c>
      <c r="P99" s="13" t="s">
        <v>8310</v>
      </c>
      <c r="Q99" s="13" t="s">
        <v>8314</v>
      </c>
      <c r="R99" s="57" t="s">
        <v>8312</v>
      </c>
      <c r="T99" s="12" t="s">
        <v>383</v>
      </c>
      <c r="U99" s="13" t="str">
        <f t="shared" si="35"/>
        <v xml:space="preserve">  Thomas</v>
      </c>
      <c r="V99" s="39">
        <f t="shared" si="20"/>
        <v>48.99</v>
      </c>
      <c r="W99" s="39" t="str">
        <f t="shared" si="21"/>
        <v>Obesity</v>
      </c>
      <c r="X99" s="39">
        <f t="shared" si="22"/>
        <v>9.7799999999999994</v>
      </c>
      <c r="Y99" s="39" t="str">
        <f t="shared" si="23"/>
        <v>Diabetes</v>
      </c>
      <c r="Z99" s="39" t="str">
        <f t="shared" si="24"/>
        <v>Yes</v>
      </c>
      <c r="AA99" s="39" t="str">
        <f t="shared" si="25"/>
        <v>No</v>
      </c>
      <c r="AB99" s="39" t="str">
        <f t="shared" si="26"/>
        <v>No</v>
      </c>
      <c r="AC99" s="38">
        <f t="shared" si="27"/>
        <v>1</v>
      </c>
      <c r="AD99" s="39" t="str">
        <f t="shared" si="28"/>
        <v>Yes</v>
      </c>
      <c r="AE99" s="13" t="str">
        <f t="shared" si="29"/>
        <v>3-Dec-1998</v>
      </c>
      <c r="AF99" s="39">
        <f t="shared" si="30"/>
        <v>25</v>
      </c>
      <c r="AG99" s="58">
        <f t="shared" si="31"/>
        <v>1359</v>
      </c>
      <c r="AH99" s="39" t="str">
        <f t="shared" si="32"/>
        <v>tier - 2</v>
      </c>
      <c r="AI99" s="39" t="str">
        <f t="shared" si="33"/>
        <v>tier - 1</v>
      </c>
      <c r="AJ99" s="54" t="str">
        <f t="shared" si="34"/>
        <v>R1013</v>
      </c>
    </row>
    <row r="100" spans="2:36" ht="15.75" customHeight="1" x14ac:dyDescent="0.3">
      <c r="B100" s="12" t="s">
        <v>387</v>
      </c>
      <c r="C100" s="13" t="s">
        <v>389</v>
      </c>
      <c r="D100" s="13">
        <v>38.39</v>
      </c>
      <c r="E100" s="13" t="str">
        <f t="shared" si="18"/>
        <v>Obesity</v>
      </c>
      <c r="F100" s="13">
        <v>4.1100000000000003</v>
      </c>
      <c r="G100" s="13" t="str">
        <f t="shared" si="19"/>
        <v>Normal</v>
      </c>
      <c r="H100" s="13" t="s">
        <v>8293</v>
      </c>
      <c r="I100" s="13" t="s">
        <v>8291</v>
      </c>
      <c r="J100" s="13" t="s">
        <v>8291</v>
      </c>
      <c r="K100" s="27" t="s">
        <v>8292</v>
      </c>
      <c r="L100" s="13" t="s">
        <v>8293</v>
      </c>
      <c r="M100" s="13" t="s">
        <v>8434</v>
      </c>
      <c r="N100" s="13">
        <v>21</v>
      </c>
      <c r="O100" s="56">
        <v>1382</v>
      </c>
      <c r="P100" s="13" t="s">
        <v>8310</v>
      </c>
      <c r="Q100" s="13" t="s">
        <v>8314</v>
      </c>
      <c r="R100" s="57" t="s">
        <v>8312</v>
      </c>
      <c r="T100" s="12" t="s">
        <v>387</v>
      </c>
      <c r="U100" s="13" t="str">
        <f t="shared" si="35"/>
        <v xml:space="preserve">  Pamela J</v>
      </c>
      <c r="V100" s="39">
        <f t="shared" si="20"/>
        <v>38.39</v>
      </c>
      <c r="W100" s="39" t="str">
        <f t="shared" si="21"/>
        <v>Obesity</v>
      </c>
      <c r="X100" s="39">
        <f t="shared" si="22"/>
        <v>4.1100000000000003</v>
      </c>
      <c r="Y100" s="39" t="str">
        <f t="shared" si="23"/>
        <v>Normal</v>
      </c>
      <c r="Z100" s="39" t="str">
        <f t="shared" si="24"/>
        <v>Yes</v>
      </c>
      <c r="AA100" s="39" t="str">
        <f t="shared" si="25"/>
        <v>No</v>
      </c>
      <c r="AB100" s="39" t="str">
        <f t="shared" si="26"/>
        <v>No</v>
      </c>
      <c r="AC100" s="38" t="str">
        <f t="shared" si="27"/>
        <v>No major surgery</v>
      </c>
      <c r="AD100" s="39" t="str">
        <f t="shared" si="28"/>
        <v>Yes</v>
      </c>
      <c r="AE100" s="13" t="str">
        <f t="shared" si="29"/>
        <v>15-Aug-2002</v>
      </c>
      <c r="AF100" s="39">
        <f t="shared" si="30"/>
        <v>21</v>
      </c>
      <c r="AG100" s="58">
        <f t="shared" si="31"/>
        <v>1382</v>
      </c>
      <c r="AH100" s="39" t="str">
        <f t="shared" si="32"/>
        <v>tier - 2</v>
      </c>
      <c r="AI100" s="39" t="str">
        <f t="shared" si="33"/>
        <v>tier - 1</v>
      </c>
      <c r="AJ100" s="54" t="str">
        <f t="shared" si="34"/>
        <v>R1013</v>
      </c>
    </row>
    <row r="101" spans="2:36" ht="15.75" customHeight="1" x14ac:dyDescent="0.3">
      <c r="B101" s="12" t="s">
        <v>391</v>
      </c>
      <c r="C101" s="13" t="s">
        <v>393</v>
      </c>
      <c r="D101" s="13">
        <v>44.34</v>
      </c>
      <c r="E101" s="13" t="str">
        <f t="shared" si="18"/>
        <v>Obesity</v>
      </c>
      <c r="F101" s="13">
        <v>4.0199999999999996</v>
      </c>
      <c r="G101" s="13" t="str">
        <f t="shared" si="19"/>
        <v>Normal</v>
      </c>
      <c r="H101" s="13" t="s">
        <v>8293</v>
      </c>
      <c r="I101" s="13" t="s">
        <v>8291</v>
      </c>
      <c r="J101" s="13" t="s">
        <v>8291</v>
      </c>
      <c r="K101" s="27">
        <v>2</v>
      </c>
      <c r="L101" s="13" t="s">
        <v>8293</v>
      </c>
      <c r="M101" s="13" t="s">
        <v>8435</v>
      </c>
      <c r="N101" s="13">
        <v>24</v>
      </c>
      <c r="O101" s="56">
        <v>1389</v>
      </c>
      <c r="P101" s="13" t="s">
        <v>8310</v>
      </c>
      <c r="Q101" s="13" t="s">
        <v>8310</v>
      </c>
      <c r="R101" s="57" t="s">
        <v>8312</v>
      </c>
      <c r="T101" s="12" t="s">
        <v>391</v>
      </c>
      <c r="U101" s="13" t="str">
        <f t="shared" si="35"/>
        <v xml:space="preserve">  Jessica</v>
      </c>
      <c r="V101" s="39">
        <f t="shared" si="20"/>
        <v>44.34</v>
      </c>
      <c r="W101" s="39" t="str">
        <f t="shared" si="21"/>
        <v>Obesity</v>
      </c>
      <c r="X101" s="39">
        <f t="shared" si="22"/>
        <v>4.0199999999999996</v>
      </c>
      <c r="Y101" s="39" t="str">
        <f t="shared" si="23"/>
        <v>Normal</v>
      </c>
      <c r="Z101" s="39" t="str">
        <f t="shared" si="24"/>
        <v>Yes</v>
      </c>
      <c r="AA101" s="39" t="str">
        <f t="shared" si="25"/>
        <v>No</v>
      </c>
      <c r="AB101" s="39" t="str">
        <f t="shared" si="26"/>
        <v>No</v>
      </c>
      <c r="AC101" s="38">
        <f t="shared" si="27"/>
        <v>2</v>
      </c>
      <c r="AD101" s="39" t="str">
        <f t="shared" si="28"/>
        <v>Yes</v>
      </c>
      <c r="AE101" s="13" t="str">
        <f t="shared" si="29"/>
        <v>6-Jul-1999</v>
      </c>
      <c r="AF101" s="39">
        <f t="shared" si="30"/>
        <v>24</v>
      </c>
      <c r="AG101" s="58">
        <f t="shared" si="31"/>
        <v>1389</v>
      </c>
      <c r="AH101" s="39" t="str">
        <f t="shared" si="32"/>
        <v>tier - 2</v>
      </c>
      <c r="AI101" s="39" t="str">
        <f t="shared" si="33"/>
        <v>tier - 2</v>
      </c>
      <c r="AJ101" s="54" t="str">
        <f t="shared" si="34"/>
        <v>R1013</v>
      </c>
    </row>
    <row r="102" spans="2:36" ht="15.75" customHeight="1" x14ac:dyDescent="0.3">
      <c r="B102" s="12" t="s">
        <v>395</v>
      </c>
      <c r="C102" s="13" t="s">
        <v>397</v>
      </c>
      <c r="D102" s="13">
        <v>41.51</v>
      </c>
      <c r="E102" s="13" t="str">
        <f t="shared" si="18"/>
        <v>Obesity</v>
      </c>
      <c r="F102" s="13">
        <v>6.92</v>
      </c>
      <c r="G102" s="13" t="str">
        <f t="shared" si="19"/>
        <v>Diabetes</v>
      </c>
      <c r="H102" s="13" t="s">
        <v>8291</v>
      </c>
      <c r="I102" s="13" t="s">
        <v>8291</v>
      </c>
      <c r="J102" s="13" t="s">
        <v>8291</v>
      </c>
      <c r="K102" s="27" t="s">
        <v>8292</v>
      </c>
      <c r="L102" s="13" t="s">
        <v>8293</v>
      </c>
      <c r="M102" s="13" t="s">
        <v>8436</v>
      </c>
      <c r="N102" s="13">
        <v>21</v>
      </c>
      <c r="O102" s="56">
        <v>1390</v>
      </c>
      <c r="P102" s="13" t="s">
        <v>8310</v>
      </c>
      <c r="Q102" s="13" t="s">
        <v>8310</v>
      </c>
      <c r="R102" s="57" t="s">
        <v>8312</v>
      </c>
      <c r="T102" s="12" t="s">
        <v>395</v>
      </c>
      <c r="U102" s="13" t="str">
        <f t="shared" si="35"/>
        <v xml:space="preserve">  Ron N</v>
      </c>
      <c r="V102" s="39">
        <f t="shared" si="20"/>
        <v>41.51</v>
      </c>
      <c r="W102" s="39" t="str">
        <f t="shared" si="21"/>
        <v>Obesity</v>
      </c>
      <c r="X102" s="39">
        <f t="shared" si="22"/>
        <v>6.92</v>
      </c>
      <c r="Y102" s="39" t="str">
        <f t="shared" si="23"/>
        <v>Diabetes</v>
      </c>
      <c r="Z102" s="39" t="str">
        <f t="shared" si="24"/>
        <v>No</v>
      </c>
      <c r="AA102" s="39" t="str">
        <f t="shared" si="25"/>
        <v>No</v>
      </c>
      <c r="AB102" s="39" t="str">
        <f t="shared" si="26"/>
        <v>No</v>
      </c>
      <c r="AC102" s="38" t="str">
        <f t="shared" si="27"/>
        <v>No major surgery</v>
      </c>
      <c r="AD102" s="39" t="str">
        <f t="shared" si="28"/>
        <v>Yes</v>
      </c>
      <c r="AE102" s="13" t="str">
        <f t="shared" si="29"/>
        <v>14-Nov-2002</v>
      </c>
      <c r="AF102" s="39">
        <f t="shared" si="30"/>
        <v>21</v>
      </c>
      <c r="AG102" s="58">
        <f t="shared" si="31"/>
        <v>1390</v>
      </c>
      <c r="AH102" s="39" t="str">
        <f t="shared" si="32"/>
        <v>tier - 2</v>
      </c>
      <c r="AI102" s="39" t="str">
        <f t="shared" si="33"/>
        <v>tier - 2</v>
      </c>
      <c r="AJ102" s="54" t="str">
        <f t="shared" si="34"/>
        <v>R1013</v>
      </c>
    </row>
    <row r="103" spans="2:36" ht="15.75" customHeight="1" x14ac:dyDescent="0.3">
      <c r="B103" s="12" t="s">
        <v>399</v>
      </c>
      <c r="C103" s="13" t="s">
        <v>271</v>
      </c>
      <c r="D103" s="13">
        <v>48.2</v>
      </c>
      <c r="E103" s="13" t="str">
        <f t="shared" si="18"/>
        <v>Obesity</v>
      </c>
      <c r="F103" s="13">
        <v>4.84</v>
      </c>
      <c r="G103" s="13" t="str">
        <f t="shared" si="19"/>
        <v>Normal</v>
      </c>
      <c r="H103" s="13" t="s">
        <v>8291</v>
      </c>
      <c r="I103" s="13" t="s">
        <v>8291</v>
      </c>
      <c r="J103" s="13" t="s">
        <v>8291</v>
      </c>
      <c r="K103" s="27" t="s">
        <v>8292</v>
      </c>
      <c r="L103" s="13" t="s">
        <v>8293</v>
      </c>
      <c r="M103" s="13" t="s">
        <v>8437</v>
      </c>
      <c r="N103" s="13">
        <v>21</v>
      </c>
      <c r="O103" s="56">
        <v>1391.53</v>
      </c>
      <c r="P103" s="13" t="s">
        <v>8310</v>
      </c>
      <c r="Q103" s="13" t="s">
        <v>8314</v>
      </c>
      <c r="R103" s="57" t="s">
        <v>8312</v>
      </c>
      <c r="T103" s="12" t="s">
        <v>399</v>
      </c>
      <c r="U103" s="13" t="str">
        <f t="shared" si="35"/>
        <v xml:space="preserve">  Daniel</v>
      </c>
      <c r="V103" s="39">
        <f t="shared" si="20"/>
        <v>48.2</v>
      </c>
      <c r="W103" s="39" t="str">
        <f t="shared" si="21"/>
        <v>Obesity</v>
      </c>
      <c r="X103" s="39">
        <f t="shared" si="22"/>
        <v>4.84</v>
      </c>
      <c r="Y103" s="39" t="str">
        <f t="shared" si="23"/>
        <v>Normal</v>
      </c>
      <c r="Z103" s="39" t="str">
        <f t="shared" si="24"/>
        <v>No</v>
      </c>
      <c r="AA103" s="39" t="str">
        <f t="shared" si="25"/>
        <v>No</v>
      </c>
      <c r="AB103" s="39" t="str">
        <f t="shared" si="26"/>
        <v>No</v>
      </c>
      <c r="AC103" s="38" t="str">
        <f t="shared" si="27"/>
        <v>No major surgery</v>
      </c>
      <c r="AD103" s="39" t="str">
        <f t="shared" si="28"/>
        <v>Yes</v>
      </c>
      <c r="AE103" s="13" t="str">
        <f t="shared" si="29"/>
        <v>22-Dec-2002</v>
      </c>
      <c r="AF103" s="39">
        <f t="shared" si="30"/>
        <v>21</v>
      </c>
      <c r="AG103" s="58">
        <f t="shared" si="31"/>
        <v>1391.53</v>
      </c>
      <c r="AH103" s="39" t="str">
        <f t="shared" si="32"/>
        <v>tier - 2</v>
      </c>
      <c r="AI103" s="39" t="str">
        <f t="shared" si="33"/>
        <v>tier - 1</v>
      </c>
      <c r="AJ103" s="54" t="str">
        <f t="shared" si="34"/>
        <v>R1013</v>
      </c>
    </row>
    <row r="104" spans="2:36" ht="15.75" customHeight="1" x14ac:dyDescent="0.3">
      <c r="B104" s="12" t="s">
        <v>402</v>
      </c>
      <c r="C104" s="13" t="s">
        <v>404</v>
      </c>
      <c r="D104" s="13">
        <v>35.75</v>
      </c>
      <c r="E104" s="13" t="str">
        <f t="shared" si="18"/>
        <v>Obesity</v>
      </c>
      <c r="F104" s="13">
        <v>8</v>
      </c>
      <c r="G104" s="13" t="str">
        <f t="shared" si="19"/>
        <v>Diabetes</v>
      </c>
      <c r="H104" s="13" t="s">
        <v>8293</v>
      </c>
      <c r="I104" s="13" t="s">
        <v>8291</v>
      </c>
      <c r="J104" s="13" t="s">
        <v>8291</v>
      </c>
      <c r="K104" s="27" t="s">
        <v>8292</v>
      </c>
      <c r="L104" s="13" t="s">
        <v>8293</v>
      </c>
      <c r="M104" s="13" t="s">
        <v>8438</v>
      </c>
      <c r="N104" s="13">
        <v>25</v>
      </c>
      <c r="O104" s="56">
        <v>1400.44</v>
      </c>
      <c r="P104" s="13" t="s">
        <v>8310</v>
      </c>
      <c r="Q104" s="13" t="s">
        <v>8310</v>
      </c>
      <c r="R104" s="57" t="s">
        <v>8312</v>
      </c>
      <c r="T104" s="12" t="s">
        <v>402</v>
      </c>
      <c r="U104" s="13" t="str">
        <f t="shared" si="35"/>
        <v xml:space="preserve">  Brian</v>
      </c>
      <c r="V104" s="39">
        <f t="shared" si="20"/>
        <v>35.75</v>
      </c>
      <c r="W104" s="39" t="str">
        <f t="shared" si="21"/>
        <v>Obesity</v>
      </c>
      <c r="X104" s="39">
        <f t="shared" si="22"/>
        <v>8</v>
      </c>
      <c r="Y104" s="39" t="str">
        <f t="shared" si="23"/>
        <v>Diabetes</v>
      </c>
      <c r="Z104" s="39" t="str">
        <f t="shared" si="24"/>
        <v>Yes</v>
      </c>
      <c r="AA104" s="39" t="str">
        <f t="shared" si="25"/>
        <v>No</v>
      </c>
      <c r="AB104" s="39" t="str">
        <f t="shared" si="26"/>
        <v>No</v>
      </c>
      <c r="AC104" s="38" t="str">
        <f t="shared" si="27"/>
        <v>No major surgery</v>
      </c>
      <c r="AD104" s="39" t="str">
        <f t="shared" si="28"/>
        <v>Yes</v>
      </c>
      <c r="AE104" s="13" t="str">
        <f t="shared" si="29"/>
        <v>5-Sep-1998</v>
      </c>
      <c r="AF104" s="39">
        <f t="shared" si="30"/>
        <v>25</v>
      </c>
      <c r="AG104" s="58">
        <f t="shared" si="31"/>
        <v>1400.44</v>
      </c>
      <c r="AH104" s="39" t="str">
        <f t="shared" si="32"/>
        <v>tier - 2</v>
      </c>
      <c r="AI104" s="39" t="str">
        <f t="shared" si="33"/>
        <v>tier - 2</v>
      </c>
      <c r="AJ104" s="54" t="str">
        <f t="shared" si="34"/>
        <v>R1013</v>
      </c>
    </row>
    <row r="105" spans="2:36" ht="15.75" customHeight="1" x14ac:dyDescent="0.3">
      <c r="B105" s="12" t="s">
        <v>406</v>
      </c>
      <c r="C105" s="13" t="s">
        <v>408</v>
      </c>
      <c r="D105" s="13">
        <v>53.81</v>
      </c>
      <c r="E105" s="13" t="str">
        <f t="shared" si="18"/>
        <v>Obesity</v>
      </c>
      <c r="F105" s="13">
        <v>8.77</v>
      </c>
      <c r="G105" s="13" t="str">
        <f t="shared" si="19"/>
        <v>Diabetes</v>
      </c>
      <c r="H105" s="13" t="s">
        <v>8293</v>
      </c>
      <c r="I105" s="13" t="s">
        <v>8291</v>
      </c>
      <c r="J105" s="13" t="s">
        <v>8291</v>
      </c>
      <c r="K105" s="27" t="s">
        <v>8292</v>
      </c>
      <c r="L105" s="13" t="s">
        <v>8293</v>
      </c>
      <c r="M105" s="13" t="s">
        <v>8439</v>
      </c>
      <c r="N105" s="13">
        <v>26</v>
      </c>
      <c r="O105" s="56">
        <v>1402</v>
      </c>
      <c r="P105" s="13" t="s">
        <v>8310</v>
      </c>
      <c r="Q105" s="13" t="s">
        <v>8311</v>
      </c>
      <c r="R105" s="57" t="s">
        <v>8321</v>
      </c>
      <c r="T105" s="12" t="s">
        <v>406</v>
      </c>
      <c r="U105" s="13" t="str">
        <f t="shared" si="35"/>
        <v xml:space="preserve">  Sari</v>
      </c>
      <c r="V105" s="39">
        <f t="shared" si="20"/>
        <v>53.81</v>
      </c>
      <c r="W105" s="39" t="str">
        <f t="shared" si="21"/>
        <v>Obesity</v>
      </c>
      <c r="X105" s="39">
        <f t="shared" si="22"/>
        <v>8.77</v>
      </c>
      <c r="Y105" s="39" t="str">
        <f t="shared" si="23"/>
        <v>Diabetes</v>
      </c>
      <c r="Z105" s="39" t="str">
        <f t="shared" si="24"/>
        <v>Yes</v>
      </c>
      <c r="AA105" s="39" t="str">
        <f t="shared" si="25"/>
        <v>No</v>
      </c>
      <c r="AB105" s="39" t="str">
        <f t="shared" si="26"/>
        <v>No</v>
      </c>
      <c r="AC105" s="38" t="str">
        <f t="shared" si="27"/>
        <v>No major surgery</v>
      </c>
      <c r="AD105" s="39" t="str">
        <f t="shared" si="28"/>
        <v>Yes</v>
      </c>
      <c r="AE105" s="13" t="str">
        <f t="shared" si="29"/>
        <v>27-Oct-1997</v>
      </c>
      <c r="AF105" s="39">
        <f t="shared" si="30"/>
        <v>26</v>
      </c>
      <c r="AG105" s="58">
        <f t="shared" si="31"/>
        <v>1402</v>
      </c>
      <c r="AH105" s="39" t="str">
        <f t="shared" si="32"/>
        <v>tier - 2</v>
      </c>
      <c r="AI105" s="39" t="str">
        <f t="shared" si="33"/>
        <v>tier - 3</v>
      </c>
      <c r="AJ105" s="54" t="str">
        <f t="shared" si="34"/>
        <v>R1011</v>
      </c>
    </row>
    <row r="106" spans="2:36" ht="15.75" customHeight="1" x14ac:dyDescent="0.3">
      <c r="B106" s="12" t="s">
        <v>410</v>
      </c>
      <c r="C106" s="13" t="s">
        <v>412</v>
      </c>
      <c r="D106" s="13">
        <v>49.48</v>
      </c>
      <c r="E106" s="13" t="str">
        <f t="shared" si="18"/>
        <v>Obesity</v>
      </c>
      <c r="F106" s="13">
        <v>4.96</v>
      </c>
      <c r="G106" s="13" t="str">
        <f t="shared" si="19"/>
        <v>Normal</v>
      </c>
      <c r="H106" s="13" t="s">
        <v>8291</v>
      </c>
      <c r="I106" s="13" t="s">
        <v>8291</v>
      </c>
      <c r="J106" s="13" t="s">
        <v>8293</v>
      </c>
      <c r="K106" s="27">
        <v>1</v>
      </c>
      <c r="L106" s="13" t="s">
        <v>8293</v>
      </c>
      <c r="M106" s="13" t="s">
        <v>8440</v>
      </c>
      <c r="N106" s="13">
        <v>27</v>
      </c>
      <c r="O106" s="56">
        <v>1417</v>
      </c>
      <c r="P106" s="13" t="s">
        <v>8310</v>
      </c>
      <c r="Q106" s="13" t="s">
        <v>8311</v>
      </c>
      <c r="R106" s="57" t="s">
        <v>8312</v>
      </c>
      <c r="T106" s="12" t="s">
        <v>410</v>
      </c>
      <c r="U106" s="13" t="str">
        <f t="shared" si="35"/>
        <v xml:space="preserve">  Robert M</v>
      </c>
      <c r="V106" s="39">
        <f t="shared" si="20"/>
        <v>49.48</v>
      </c>
      <c r="W106" s="39" t="str">
        <f t="shared" si="21"/>
        <v>Obesity</v>
      </c>
      <c r="X106" s="39">
        <f t="shared" si="22"/>
        <v>4.96</v>
      </c>
      <c r="Y106" s="39" t="str">
        <f t="shared" si="23"/>
        <v>Normal</v>
      </c>
      <c r="Z106" s="39" t="str">
        <f t="shared" si="24"/>
        <v>No</v>
      </c>
      <c r="AA106" s="39" t="str">
        <f t="shared" si="25"/>
        <v>No</v>
      </c>
      <c r="AB106" s="39" t="str">
        <f t="shared" si="26"/>
        <v>Yes</v>
      </c>
      <c r="AC106" s="38">
        <f t="shared" si="27"/>
        <v>1</v>
      </c>
      <c r="AD106" s="39" t="str">
        <f t="shared" si="28"/>
        <v>Yes</v>
      </c>
      <c r="AE106" s="13" t="str">
        <f t="shared" si="29"/>
        <v>23-Jun-1996</v>
      </c>
      <c r="AF106" s="39">
        <f t="shared" si="30"/>
        <v>27</v>
      </c>
      <c r="AG106" s="58">
        <f t="shared" si="31"/>
        <v>1417</v>
      </c>
      <c r="AH106" s="39" t="str">
        <f t="shared" si="32"/>
        <v>tier - 2</v>
      </c>
      <c r="AI106" s="39" t="str">
        <f t="shared" si="33"/>
        <v>tier - 3</v>
      </c>
      <c r="AJ106" s="54" t="str">
        <f t="shared" si="34"/>
        <v>R1013</v>
      </c>
    </row>
    <row r="107" spans="2:36" ht="15.75" customHeight="1" x14ac:dyDescent="0.3">
      <c r="B107" s="12" t="s">
        <v>414</v>
      </c>
      <c r="C107" s="13" t="s">
        <v>416</v>
      </c>
      <c r="D107" s="13">
        <v>34.1</v>
      </c>
      <c r="E107" s="13" t="str">
        <f t="shared" si="18"/>
        <v>Obesity</v>
      </c>
      <c r="F107" s="13">
        <v>4.43</v>
      </c>
      <c r="G107" s="13" t="str">
        <f t="shared" si="19"/>
        <v>Normal</v>
      </c>
      <c r="H107" s="13" t="s">
        <v>8293</v>
      </c>
      <c r="I107" s="13" t="s">
        <v>8291</v>
      </c>
      <c r="J107" s="13" t="s">
        <v>8291</v>
      </c>
      <c r="K107" s="27" t="s">
        <v>8292</v>
      </c>
      <c r="L107" s="13" t="s">
        <v>8293</v>
      </c>
      <c r="M107" s="13" t="s">
        <v>8441</v>
      </c>
      <c r="N107" s="13">
        <v>22</v>
      </c>
      <c r="O107" s="56">
        <v>1421</v>
      </c>
      <c r="P107" s="13" t="s">
        <v>8310</v>
      </c>
      <c r="Q107" s="13" t="s">
        <v>8310</v>
      </c>
      <c r="R107" s="57" t="s">
        <v>8312</v>
      </c>
      <c r="T107" s="12" t="s">
        <v>414</v>
      </c>
      <c r="U107" s="13" t="str">
        <f t="shared" si="35"/>
        <v xml:space="preserve">  Ricardo</v>
      </c>
      <c r="V107" s="39">
        <f t="shared" si="20"/>
        <v>34.1</v>
      </c>
      <c r="W107" s="39" t="str">
        <f t="shared" si="21"/>
        <v>Obesity</v>
      </c>
      <c r="X107" s="39">
        <f t="shared" si="22"/>
        <v>4.43</v>
      </c>
      <c r="Y107" s="39" t="str">
        <f t="shared" si="23"/>
        <v>Normal</v>
      </c>
      <c r="Z107" s="39" t="str">
        <f t="shared" si="24"/>
        <v>Yes</v>
      </c>
      <c r="AA107" s="39" t="str">
        <f t="shared" si="25"/>
        <v>No</v>
      </c>
      <c r="AB107" s="39" t="str">
        <f t="shared" si="26"/>
        <v>No</v>
      </c>
      <c r="AC107" s="38" t="str">
        <f t="shared" si="27"/>
        <v>No major surgery</v>
      </c>
      <c r="AD107" s="39" t="str">
        <f t="shared" si="28"/>
        <v>Yes</v>
      </c>
      <c r="AE107" s="13" t="str">
        <f t="shared" si="29"/>
        <v>23-Aug-2001</v>
      </c>
      <c r="AF107" s="39">
        <f t="shared" si="30"/>
        <v>22</v>
      </c>
      <c r="AG107" s="58">
        <f t="shared" si="31"/>
        <v>1421</v>
      </c>
      <c r="AH107" s="39" t="str">
        <f t="shared" si="32"/>
        <v>tier - 2</v>
      </c>
      <c r="AI107" s="39" t="str">
        <f t="shared" si="33"/>
        <v>tier - 2</v>
      </c>
      <c r="AJ107" s="54" t="str">
        <f t="shared" si="34"/>
        <v>R1013</v>
      </c>
    </row>
    <row r="108" spans="2:36" ht="15.75" customHeight="1" x14ac:dyDescent="0.3">
      <c r="B108" s="12" t="s">
        <v>418</v>
      </c>
      <c r="C108" s="13" t="s">
        <v>420</v>
      </c>
      <c r="D108" s="13">
        <v>35.299999999999997</v>
      </c>
      <c r="E108" s="13" t="str">
        <f t="shared" si="18"/>
        <v>Obesity</v>
      </c>
      <c r="F108" s="13">
        <v>5.82</v>
      </c>
      <c r="G108" s="13" t="str">
        <f t="shared" si="19"/>
        <v>Prediabetes</v>
      </c>
      <c r="H108" s="13" t="s">
        <v>8293</v>
      </c>
      <c r="I108" s="13" t="s">
        <v>8291</v>
      </c>
      <c r="J108" s="13" t="s">
        <v>8293</v>
      </c>
      <c r="K108" s="27">
        <v>1</v>
      </c>
      <c r="L108" s="13" t="s">
        <v>8293</v>
      </c>
      <c r="M108" s="13" t="s">
        <v>8442</v>
      </c>
      <c r="N108" s="13">
        <v>26</v>
      </c>
      <c r="O108" s="56">
        <v>1422</v>
      </c>
      <c r="P108" s="13" t="s">
        <v>8310</v>
      </c>
      <c r="Q108" s="13" t="s">
        <v>8310</v>
      </c>
      <c r="R108" s="57" t="s">
        <v>8312</v>
      </c>
      <c r="T108" s="12" t="s">
        <v>418</v>
      </c>
      <c r="U108" s="13" t="str">
        <f t="shared" si="35"/>
        <v xml:space="preserve">  Gedion</v>
      </c>
      <c r="V108" s="39">
        <f t="shared" si="20"/>
        <v>35.299999999999997</v>
      </c>
      <c r="W108" s="39" t="str">
        <f t="shared" si="21"/>
        <v>Obesity</v>
      </c>
      <c r="X108" s="39">
        <f t="shared" si="22"/>
        <v>5.82</v>
      </c>
      <c r="Y108" s="39" t="str">
        <f t="shared" si="23"/>
        <v>Prediabetes</v>
      </c>
      <c r="Z108" s="39" t="str">
        <f t="shared" si="24"/>
        <v>Yes</v>
      </c>
      <c r="AA108" s="39" t="str">
        <f t="shared" si="25"/>
        <v>No</v>
      </c>
      <c r="AB108" s="39" t="str">
        <f t="shared" si="26"/>
        <v>Yes</v>
      </c>
      <c r="AC108" s="38">
        <f t="shared" si="27"/>
        <v>1</v>
      </c>
      <c r="AD108" s="39" t="str">
        <f t="shared" si="28"/>
        <v>Yes</v>
      </c>
      <c r="AE108" s="13" t="str">
        <f t="shared" si="29"/>
        <v>5-Dec-1997</v>
      </c>
      <c r="AF108" s="39">
        <f t="shared" si="30"/>
        <v>26</v>
      </c>
      <c r="AG108" s="58">
        <f t="shared" si="31"/>
        <v>1422</v>
      </c>
      <c r="AH108" s="39" t="str">
        <f t="shared" si="32"/>
        <v>tier - 2</v>
      </c>
      <c r="AI108" s="39" t="str">
        <f t="shared" si="33"/>
        <v>tier - 2</v>
      </c>
      <c r="AJ108" s="54" t="str">
        <f t="shared" si="34"/>
        <v>R1013</v>
      </c>
    </row>
    <row r="109" spans="2:36" ht="15.75" customHeight="1" x14ac:dyDescent="0.3">
      <c r="B109" s="12" t="s">
        <v>422</v>
      </c>
      <c r="C109" s="13" t="s">
        <v>424</v>
      </c>
      <c r="D109" s="13">
        <v>43.83</v>
      </c>
      <c r="E109" s="13" t="str">
        <f t="shared" si="18"/>
        <v>Obesity</v>
      </c>
      <c r="F109" s="13">
        <v>6.03</v>
      </c>
      <c r="G109" s="13" t="str">
        <f t="shared" si="19"/>
        <v>Prediabetes</v>
      </c>
      <c r="H109" s="13" t="s">
        <v>8293</v>
      </c>
      <c r="I109" s="13" t="s">
        <v>8291</v>
      </c>
      <c r="J109" s="13" t="s">
        <v>8291</v>
      </c>
      <c r="K109" s="27">
        <v>2</v>
      </c>
      <c r="L109" s="13" t="s">
        <v>8293</v>
      </c>
      <c r="M109" s="13" t="s">
        <v>8443</v>
      </c>
      <c r="N109" s="13">
        <v>23</v>
      </c>
      <c r="O109" s="56">
        <v>1438</v>
      </c>
      <c r="P109" s="13" t="s">
        <v>8310</v>
      </c>
      <c r="Q109" s="13" t="s">
        <v>8310</v>
      </c>
      <c r="R109" s="57" t="s">
        <v>8312</v>
      </c>
      <c r="T109" s="12" t="s">
        <v>422</v>
      </c>
      <c r="U109" s="13" t="str">
        <f t="shared" si="35"/>
        <v xml:space="preserve">  Mark</v>
      </c>
      <c r="V109" s="39">
        <f t="shared" si="20"/>
        <v>43.83</v>
      </c>
      <c r="W109" s="39" t="str">
        <f t="shared" si="21"/>
        <v>Obesity</v>
      </c>
      <c r="X109" s="39">
        <f t="shared" si="22"/>
        <v>6.03</v>
      </c>
      <c r="Y109" s="39" t="str">
        <f t="shared" si="23"/>
        <v>Prediabetes</v>
      </c>
      <c r="Z109" s="39" t="str">
        <f t="shared" si="24"/>
        <v>Yes</v>
      </c>
      <c r="AA109" s="39" t="str">
        <f t="shared" si="25"/>
        <v>No</v>
      </c>
      <c r="AB109" s="39" t="str">
        <f t="shared" si="26"/>
        <v>No</v>
      </c>
      <c r="AC109" s="38">
        <f t="shared" si="27"/>
        <v>2</v>
      </c>
      <c r="AD109" s="39" t="str">
        <f t="shared" si="28"/>
        <v>Yes</v>
      </c>
      <c r="AE109" s="13" t="str">
        <f t="shared" si="29"/>
        <v>1-Sep-2000</v>
      </c>
      <c r="AF109" s="39">
        <f t="shared" si="30"/>
        <v>23</v>
      </c>
      <c r="AG109" s="58">
        <f t="shared" si="31"/>
        <v>1438</v>
      </c>
      <c r="AH109" s="39" t="str">
        <f t="shared" si="32"/>
        <v>tier - 2</v>
      </c>
      <c r="AI109" s="39" t="str">
        <f t="shared" si="33"/>
        <v>tier - 2</v>
      </c>
      <c r="AJ109" s="54" t="str">
        <f t="shared" si="34"/>
        <v>R1013</v>
      </c>
    </row>
    <row r="110" spans="2:36" ht="15.75" customHeight="1" x14ac:dyDescent="0.3">
      <c r="B110" s="12" t="s">
        <v>426</v>
      </c>
      <c r="C110" s="13" t="s">
        <v>428</v>
      </c>
      <c r="D110" s="13">
        <v>50.07</v>
      </c>
      <c r="E110" s="13" t="str">
        <f t="shared" si="18"/>
        <v>Obesity</v>
      </c>
      <c r="F110" s="13">
        <v>9.27</v>
      </c>
      <c r="G110" s="13" t="str">
        <f t="shared" si="19"/>
        <v>Diabetes</v>
      </c>
      <c r="H110" s="13" t="s">
        <v>8291</v>
      </c>
      <c r="I110" s="13" t="s">
        <v>8291</v>
      </c>
      <c r="J110" s="13" t="s">
        <v>8291</v>
      </c>
      <c r="K110" s="27" t="s">
        <v>8292</v>
      </c>
      <c r="L110" s="13" t="s">
        <v>8293</v>
      </c>
      <c r="M110" s="13" t="s">
        <v>8444</v>
      </c>
      <c r="N110" s="13">
        <v>26</v>
      </c>
      <c r="O110" s="56">
        <v>1445</v>
      </c>
      <c r="P110" s="13" t="s">
        <v>8310</v>
      </c>
      <c r="Q110" s="13" t="s">
        <v>8314</v>
      </c>
      <c r="R110" s="57" t="s">
        <v>8312</v>
      </c>
      <c r="T110" s="12" t="s">
        <v>426</v>
      </c>
      <c r="U110" s="13" t="str">
        <f t="shared" si="35"/>
        <v xml:space="preserve">  Gamini P</v>
      </c>
      <c r="V110" s="39">
        <f t="shared" si="20"/>
        <v>50.07</v>
      </c>
      <c r="W110" s="39" t="str">
        <f t="shared" si="21"/>
        <v>Obesity</v>
      </c>
      <c r="X110" s="39">
        <f t="shared" si="22"/>
        <v>9.27</v>
      </c>
      <c r="Y110" s="39" t="str">
        <f t="shared" si="23"/>
        <v>Diabetes</v>
      </c>
      <c r="Z110" s="39" t="str">
        <f t="shared" si="24"/>
        <v>No</v>
      </c>
      <c r="AA110" s="39" t="str">
        <f t="shared" si="25"/>
        <v>No</v>
      </c>
      <c r="AB110" s="39" t="str">
        <f t="shared" si="26"/>
        <v>No</v>
      </c>
      <c r="AC110" s="38" t="str">
        <f t="shared" si="27"/>
        <v>No major surgery</v>
      </c>
      <c r="AD110" s="39" t="str">
        <f t="shared" si="28"/>
        <v>Yes</v>
      </c>
      <c r="AE110" s="13" t="str">
        <f t="shared" si="29"/>
        <v>19-Jun-1997</v>
      </c>
      <c r="AF110" s="39">
        <f t="shared" si="30"/>
        <v>26</v>
      </c>
      <c r="AG110" s="58">
        <f t="shared" si="31"/>
        <v>1445</v>
      </c>
      <c r="AH110" s="39" t="str">
        <f t="shared" si="32"/>
        <v>tier - 2</v>
      </c>
      <c r="AI110" s="39" t="str">
        <f t="shared" si="33"/>
        <v>tier - 1</v>
      </c>
      <c r="AJ110" s="54" t="str">
        <f t="shared" si="34"/>
        <v>R1013</v>
      </c>
    </row>
    <row r="111" spans="2:36" ht="15.75" customHeight="1" x14ac:dyDescent="0.3">
      <c r="B111" s="12" t="s">
        <v>430</v>
      </c>
      <c r="C111" s="13" t="s">
        <v>432</v>
      </c>
      <c r="D111" s="13">
        <v>32.774999999999999</v>
      </c>
      <c r="E111" s="13" t="str">
        <f t="shared" si="18"/>
        <v>Obesity</v>
      </c>
      <c r="F111" s="13">
        <v>5.53</v>
      </c>
      <c r="G111" s="13" t="str">
        <f t="shared" si="19"/>
        <v>Normal</v>
      </c>
      <c r="H111" s="13" t="s">
        <v>8291</v>
      </c>
      <c r="I111" s="13" t="s">
        <v>8291</v>
      </c>
      <c r="J111" s="13" t="s">
        <v>8291</v>
      </c>
      <c r="K111" s="27" t="s">
        <v>8292</v>
      </c>
      <c r="L111" s="13" t="s">
        <v>8293</v>
      </c>
      <c r="M111" s="13" t="s">
        <v>8445</v>
      </c>
      <c r="N111" s="13">
        <v>20</v>
      </c>
      <c r="O111" s="56">
        <v>1467</v>
      </c>
      <c r="P111" s="13" t="s">
        <v>8310</v>
      </c>
      <c r="Q111" s="13" t="s">
        <v>8310</v>
      </c>
      <c r="R111" s="57" t="s">
        <v>8312</v>
      </c>
      <c r="T111" s="12" t="s">
        <v>430</v>
      </c>
      <c r="U111" s="13" t="str">
        <f t="shared" si="35"/>
        <v xml:space="preserve">  Emily J</v>
      </c>
      <c r="V111" s="39">
        <f t="shared" si="20"/>
        <v>32.774999999999999</v>
      </c>
      <c r="W111" s="39" t="str">
        <f t="shared" si="21"/>
        <v>Obesity</v>
      </c>
      <c r="X111" s="39">
        <f t="shared" si="22"/>
        <v>5.53</v>
      </c>
      <c r="Y111" s="39" t="str">
        <f t="shared" si="23"/>
        <v>Normal</v>
      </c>
      <c r="Z111" s="39" t="str">
        <f t="shared" si="24"/>
        <v>No</v>
      </c>
      <c r="AA111" s="39" t="str">
        <f t="shared" si="25"/>
        <v>No</v>
      </c>
      <c r="AB111" s="39" t="str">
        <f t="shared" si="26"/>
        <v>No</v>
      </c>
      <c r="AC111" s="38" t="str">
        <f t="shared" si="27"/>
        <v>No major surgery</v>
      </c>
      <c r="AD111" s="39" t="str">
        <f t="shared" si="28"/>
        <v>Yes</v>
      </c>
      <c r="AE111" s="13" t="str">
        <f t="shared" si="29"/>
        <v>20-Jun-2003</v>
      </c>
      <c r="AF111" s="39">
        <f t="shared" si="30"/>
        <v>20</v>
      </c>
      <c r="AG111" s="58">
        <f t="shared" si="31"/>
        <v>1467</v>
      </c>
      <c r="AH111" s="39" t="str">
        <f t="shared" si="32"/>
        <v>tier - 2</v>
      </c>
      <c r="AI111" s="39" t="str">
        <f t="shared" si="33"/>
        <v>tier - 2</v>
      </c>
      <c r="AJ111" s="54" t="str">
        <f t="shared" si="34"/>
        <v>R1013</v>
      </c>
    </row>
    <row r="112" spans="2:36" ht="15.75" customHeight="1" x14ac:dyDescent="0.3">
      <c r="B112" s="12" t="s">
        <v>434</v>
      </c>
      <c r="C112" s="13" t="s">
        <v>436</v>
      </c>
      <c r="D112" s="13">
        <v>34.104999999999997</v>
      </c>
      <c r="E112" s="13" t="str">
        <f t="shared" si="18"/>
        <v>Obesity</v>
      </c>
      <c r="F112" s="13">
        <v>5.07</v>
      </c>
      <c r="G112" s="13" t="str">
        <f t="shared" si="19"/>
        <v>Normal</v>
      </c>
      <c r="H112" s="13" t="s">
        <v>8291</v>
      </c>
      <c r="I112" s="13" t="s">
        <v>8291</v>
      </c>
      <c r="J112" s="13" t="s">
        <v>8291</v>
      </c>
      <c r="K112" s="27">
        <v>1</v>
      </c>
      <c r="L112" s="13" t="s">
        <v>8293</v>
      </c>
      <c r="M112" s="13" t="s">
        <v>8446</v>
      </c>
      <c r="N112" s="13">
        <v>25</v>
      </c>
      <c r="O112" s="56">
        <v>1477</v>
      </c>
      <c r="P112" s="13" t="s">
        <v>8310</v>
      </c>
      <c r="Q112" s="13" t="s">
        <v>8314</v>
      </c>
      <c r="R112" s="57" t="s">
        <v>8312</v>
      </c>
      <c r="T112" s="12" t="s">
        <v>434</v>
      </c>
      <c r="U112" s="13" t="str">
        <f t="shared" si="35"/>
        <v xml:space="preserve">  Amanda</v>
      </c>
      <c r="V112" s="39">
        <f t="shared" si="20"/>
        <v>34.104999999999997</v>
      </c>
      <c r="W112" s="39" t="str">
        <f t="shared" si="21"/>
        <v>Obesity</v>
      </c>
      <c r="X112" s="39">
        <f t="shared" si="22"/>
        <v>5.07</v>
      </c>
      <c r="Y112" s="39" t="str">
        <f t="shared" si="23"/>
        <v>Normal</v>
      </c>
      <c r="Z112" s="39" t="str">
        <f t="shared" si="24"/>
        <v>No</v>
      </c>
      <c r="AA112" s="39" t="str">
        <f t="shared" si="25"/>
        <v>No</v>
      </c>
      <c r="AB112" s="39" t="str">
        <f t="shared" si="26"/>
        <v>No</v>
      </c>
      <c r="AC112" s="38">
        <f t="shared" si="27"/>
        <v>1</v>
      </c>
      <c r="AD112" s="39" t="str">
        <f t="shared" si="28"/>
        <v>Yes</v>
      </c>
      <c r="AE112" s="13" t="str">
        <f t="shared" si="29"/>
        <v>7-Dec-1998</v>
      </c>
      <c r="AF112" s="39">
        <f t="shared" si="30"/>
        <v>25</v>
      </c>
      <c r="AG112" s="58">
        <f t="shared" si="31"/>
        <v>1477</v>
      </c>
      <c r="AH112" s="39" t="str">
        <f t="shared" si="32"/>
        <v>tier - 2</v>
      </c>
      <c r="AI112" s="39" t="str">
        <f t="shared" si="33"/>
        <v>tier - 1</v>
      </c>
      <c r="AJ112" s="54" t="str">
        <f t="shared" si="34"/>
        <v>R1013</v>
      </c>
    </row>
    <row r="113" spans="2:36" ht="15.75" customHeight="1" x14ac:dyDescent="0.3">
      <c r="B113" s="12" t="s">
        <v>438</v>
      </c>
      <c r="C113" s="13" t="s">
        <v>375</v>
      </c>
      <c r="D113" s="13">
        <v>48.93</v>
      </c>
      <c r="E113" s="13" t="str">
        <f t="shared" si="18"/>
        <v>Obesity</v>
      </c>
      <c r="F113" s="13">
        <v>11.17</v>
      </c>
      <c r="G113" s="13" t="str">
        <f t="shared" si="19"/>
        <v>Diabetes</v>
      </c>
      <c r="H113" s="13" t="s">
        <v>8293</v>
      </c>
      <c r="I113" s="13" t="s">
        <v>8291</v>
      </c>
      <c r="J113" s="13" t="s">
        <v>8291</v>
      </c>
      <c r="K113" s="27">
        <v>1</v>
      </c>
      <c r="L113" s="13" t="s">
        <v>8293</v>
      </c>
      <c r="M113" s="13" t="s">
        <v>8447</v>
      </c>
      <c r="N113" s="13">
        <v>26</v>
      </c>
      <c r="O113" s="56">
        <v>1481</v>
      </c>
      <c r="P113" s="13" t="s">
        <v>8310</v>
      </c>
      <c r="Q113" s="13" t="s">
        <v>8314</v>
      </c>
      <c r="R113" s="57" t="s">
        <v>8317</v>
      </c>
      <c r="T113" s="12" t="s">
        <v>438</v>
      </c>
      <c r="U113" s="13" t="str">
        <f t="shared" si="35"/>
        <v xml:space="preserve">  Nicholas</v>
      </c>
      <c r="V113" s="39">
        <f t="shared" si="20"/>
        <v>48.93</v>
      </c>
      <c r="W113" s="39" t="str">
        <f t="shared" si="21"/>
        <v>Obesity</v>
      </c>
      <c r="X113" s="39">
        <f t="shared" si="22"/>
        <v>11.17</v>
      </c>
      <c r="Y113" s="39" t="str">
        <f t="shared" si="23"/>
        <v>Diabetes</v>
      </c>
      <c r="Z113" s="39" t="str">
        <f t="shared" si="24"/>
        <v>Yes</v>
      </c>
      <c r="AA113" s="39" t="str">
        <f t="shared" si="25"/>
        <v>No</v>
      </c>
      <c r="AB113" s="39" t="str">
        <f t="shared" si="26"/>
        <v>No</v>
      </c>
      <c r="AC113" s="38">
        <f t="shared" si="27"/>
        <v>1</v>
      </c>
      <c r="AD113" s="39" t="str">
        <f t="shared" si="28"/>
        <v>Yes</v>
      </c>
      <c r="AE113" s="13" t="str">
        <f t="shared" si="29"/>
        <v>9-Jun-1997</v>
      </c>
      <c r="AF113" s="39">
        <f t="shared" si="30"/>
        <v>26</v>
      </c>
      <c r="AG113" s="58">
        <f t="shared" si="31"/>
        <v>1481</v>
      </c>
      <c r="AH113" s="39" t="str">
        <f t="shared" si="32"/>
        <v>tier - 2</v>
      </c>
      <c r="AI113" s="39" t="str">
        <f t="shared" si="33"/>
        <v>tier - 1</v>
      </c>
      <c r="AJ113" s="54" t="str">
        <f t="shared" si="34"/>
        <v>R1012</v>
      </c>
    </row>
    <row r="114" spans="2:36" ht="15.75" customHeight="1" x14ac:dyDescent="0.3">
      <c r="B114" s="12" t="s">
        <v>441</v>
      </c>
      <c r="C114" s="13" t="s">
        <v>443</v>
      </c>
      <c r="D114" s="13">
        <v>37.07</v>
      </c>
      <c r="E114" s="13" t="str">
        <f t="shared" si="18"/>
        <v>Obesity</v>
      </c>
      <c r="F114" s="13">
        <v>6.14</v>
      </c>
      <c r="G114" s="13" t="str">
        <f t="shared" si="19"/>
        <v>Prediabetes</v>
      </c>
      <c r="H114" s="13" t="s">
        <v>8293</v>
      </c>
      <c r="I114" s="13" t="s">
        <v>8291</v>
      </c>
      <c r="J114" s="13" t="s">
        <v>8291</v>
      </c>
      <c r="K114" s="27" t="s">
        <v>8292</v>
      </c>
      <c r="L114" s="13" t="s">
        <v>8293</v>
      </c>
      <c r="M114" s="13" t="s">
        <v>8448</v>
      </c>
      <c r="N114" s="13">
        <v>28</v>
      </c>
      <c r="O114" s="56">
        <v>1493</v>
      </c>
      <c r="P114" s="13" t="s">
        <v>8310</v>
      </c>
      <c r="Q114" s="13" t="s">
        <v>8311</v>
      </c>
      <c r="R114" s="57" t="s">
        <v>8312</v>
      </c>
      <c r="T114" s="12" t="s">
        <v>441</v>
      </c>
      <c r="U114" s="13" t="str">
        <f t="shared" si="35"/>
        <v xml:space="preserve">  Knox</v>
      </c>
      <c r="V114" s="39">
        <f t="shared" si="20"/>
        <v>37.07</v>
      </c>
      <c r="W114" s="39" t="str">
        <f t="shared" si="21"/>
        <v>Obesity</v>
      </c>
      <c r="X114" s="39">
        <f t="shared" si="22"/>
        <v>6.14</v>
      </c>
      <c r="Y114" s="39" t="str">
        <f t="shared" si="23"/>
        <v>Prediabetes</v>
      </c>
      <c r="Z114" s="39" t="str">
        <f t="shared" si="24"/>
        <v>Yes</v>
      </c>
      <c r="AA114" s="39" t="str">
        <f t="shared" si="25"/>
        <v>No</v>
      </c>
      <c r="AB114" s="39" t="str">
        <f t="shared" si="26"/>
        <v>No</v>
      </c>
      <c r="AC114" s="38" t="str">
        <f t="shared" si="27"/>
        <v>No major surgery</v>
      </c>
      <c r="AD114" s="39" t="str">
        <f t="shared" si="28"/>
        <v>Yes</v>
      </c>
      <c r="AE114" s="13" t="str">
        <f t="shared" si="29"/>
        <v>7-Oct-1995</v>
      </c>
      <c r="AF114" s="39">
        <f t="shared" si="30"/>
        <v>28</v>
      </c>
      <c r="AG114" s="58">
        <f t="shared" si="31"/>
        <v>1493</v>
      </c>
      <c r="AH114" s="39" t="str">
        <f t="shared" si="32"/>
        <v>tier - 2</v>
      </c>
      <c r="AI114" s="39" t="str">
        <f t="shared" si="33"/>
        <v>tier - 3</v>
      </c>
      <c r="AJ114" s="54" t="str">
        <f t="shared" si="34"/>
        <v>R1013</v>
      </c>
    </row>
    <row r="115" spans="2:36" ht="15.75" customHeight="1" x14ac:dyDescent="0.3">
      <c r="B115" s="12" t="s">
        <v>445</v>
      </c>
      <c r="C115" s="13" t="s">
        <v>447</v>
      </c>
      <c r="D115" s="13">
        <v>51.51</v>
      </c>
      <c r="E115" s="13" t="str">
        <f t="shared" si="18"/>
        <v>Obesity</v>
      </c>
      <c r="F115" s="13">
        <v>6.26</v>
      </c>
      <c r="G115" s="13" t="str">
        <f t="shared" si="19"/>
        <v>Prediabetes</v>
      </c>
      <c r="H115" s="13" t="s">
        <v>8293</v>
      </c>
      <c r="I115" s="13" t="s">
        <v>8291</v>
      </c>
      <c r="J115" s="13" t="s">
        <v>8293</v>
      </c>
      <c r="K115" s="27">
        <v>1</v>
      </c>
      <c r="L115" s="13" t="s">
        <v>8293</v>
      </c>
      <c r="M115" s="13" t="s">
        <v>8449</v>
      </c>
      <c r="N115" s="13">
        <v>25</v>
      </c>
      <c r="O115" s="56">
        <v>1497</v>
      </c>
      <c r="P115" s="13" t="s">
        <v>8310</v>
      </c>
      <c r="Q115" s="13" t="s">
        <v>8310</v>
      </c>
      <c r="R115" s="57" t="s">
        <v>8312</v>
      </c>
      <c r="T115" s="12" t="s">
        <v>445</v>
      </c>
      <c r="U115" s="13" t="str">
        <f t="shared" si="35"/>
        <v xml:space="preserve">  Yianna</v>
      </c>
      <c r="V115" s="39">
        <f t="shared" si="20"/>
        <v>51.51</v>
      </c>
      <c r="W115" s="39" t="str">
        <f t="shared" si="21"/>
        <v>Obesity</v>
      </c>
      <c r="X115" s="39">
        <f t="shared" si="22"/>
        <v>6.26</v>
      </c>
      <c r="Y115" s="39" t="str">
        <f t="shared" si="23"/>
        <v>Prediabetes</v>
      </c>
      <c r="Z115" s="39" t="str">
        <f t="shared" si="24"/>
        <v>Yes</v>
      </c>
      <c r="AA115" s="39" t="str">
        <f t="shared" si="25"/>
        <v>No</v>
      </c>
      <c r="AB115" s="39" t="str">
        <f t="shared" si="26"/>
        <v>Yes</v>
      </c>
      <c r="AC115" s="38">
        <f t="shared" si="27"/>
        <v>1</v>
      </c>
      <c r="AD115" s="39" t="str">
        <f t="shared" si="28"/>
        <v>Yes</v>
      </c>
      <c r="AE115" s="13" t="str">
        <f t="shared" si="29"/>
        <v>19-Jun-1998</v>
      </c>
      <c r="AF115" s="39">
        <f t="shared" si="30"/>
        <v>25</v>
      </c>
      <c r="AG115" s="58">
        <f t="shared" si="31"/>
        <v>1497</v>
      </c>
      <c r="AH115" s="39" t="str">
        <f t="shared" si="32"/>
        <v>tier - 2</v>
      </c>
      <c r="AI115" s="39" t="str">
        <f t="shared" si="33"/>
        <v>tier - 2</v>
      </c>
      <c r="AJ115" s="54" t="str">
        <f t="shared" si="34"/>
        <v>R1013</v>
      </c>
    </row>
    <row r="116" spans="2:36" ht="15.75" customHeight="1" x14ac:dyDescent="0.3">
      <c r="B116" s="12" t="s">
        <v>449</v>
      </c>
      <c r="C116" s="13" t="s">
        <v>451</v>
      </c>
      <c r="D116" s="13">
        <v>34.799999999999997</v>
      </c>
      <c r="E116" s="13" t="str">
        <f t="shared" si="18"/>
        <v>Obesity</v>
      </c>
      <c r="F116" s="13">
        <v>4.72</v>
      </c>
      <c r="G116" s="13" t="str">
        <f t="shared" si="19"/>
        <v>Normal</v>
      </c>
      <c r="H116" s="13" t="s">
        <v>8293</v>
      </c>
      <c r="I116" s="13" t="s">
        <v>8291</v>
      </c>
      <c r="J116" s="13" t="s">
        <v>8291</v>
      </c>
      <c r="K116" s="27" t="s">
        <v>8292</v>
      </c>
      <c r="L116" s="13" t="s">
        <v>8293</v>
      </c>
      <c r="M116" s="13" t="s">
        <v>8450</v>
      </c>
      <c r="N116" s="13">
        <v>22</v>
      </c>
      <c r="O116" s="56">
        <v>1515.34</v>
      </c>
      <c r="P116" s="13" t="s">
        <v>8310</v>
      </c>
      <c r="Q116" s="13" t="s">
        <v>8311</v>
      </c>
      <c r="R116" s="57" t="s">
        <v>8312</v>
      </c>
      <c r="T116" s="12" t="s">
        <v>449</v>
      </c>
      <c r="U116" s="13" t="str">
        <f t="shared" si="35"/>
        <v xml:space="preserve">  Roberta</v>
      </c>
      <c r="V116" s="39">
        <f t="shared" si="20"/>
        <v>34.799999999999997</v>
      </c>
      <c r="W116" s="39" t="str">
        <f t="shared" si="21"/>
        <v>Obesity</v>
      </c>
      <c r="X116" s="39">
        <f t="shared" si="22"/>
        <v>4.72</v>
      </c>
      <c r="Y116" s="39" t="str">
        <f t="shared" si="23"/>
        <v>Normal</v>
      </c>
      <c r="Z116" s="39" t="str">
        <f t="shared" si="24"/>
        <v>Yes</v>
      </c>
      <c r="AA116" s="39" t="str">
        <f t="shared" si="25"/>
        <v>No</v>
      </c>
      <c r="AB116" s="39" t="str">
        <f t="shared" si="26"/>
        <v>No</v>
      </c>
      <c r="AC116" s="38" t="str">
        <f t="shared" si="27"/>
        <v>No major surgery</v>
      </c>
      <c r="AD116" s="39" t="str">
        <f t="shared" si="28"/>
        <v>Yes</v>
      </c>
      <c r="AE116" s="13" t="str">
        <f t="shared" si="29"/>
        <v>25-Aug-2001</v>
      </c>
      <c r="AF116" s="39">
        <f t="shared" si="30"/>
        <v>22</v>
      </c>
      <c r="AG116" s="58">
        <f t="shared" si="31"/>
        <v>1515.34</v>
      </c>
      <c r="AH116" s="39" t="str">
        <f t="shared" si="32"/>
        <v>tier - 2</v>
      </c>
      <c r="AI116" s="39" t="str">
        <f t="shared" si="33"/>
        <v>tier - 3</v>
      </c>
      <c r="AJ116" s="54" t="str">
        <f t="shared" si="34"/>
        <v>R1013</v>
      </c>
    </row>
    <row r="117" spans="2:36" ht="15.75" customHeight="1" x14ac:dyDescent="0.3">
      <c r="B117" s="12" t="s">
        <v>453</v>
      </c>
      <c r="C117" s="13" t="s">
        <v>455</v>
      </c>
      <c r="D117" s="13">
        <v>36.67</v>
      </c>
      <c r="E117" s="13" t="str">
        <f t="shared" si="18"/>
        <v>Obesity</v>
      </c>
      <c r="F117" s="13">
        <v>5.18</v>
      </c>
      <c r="G117" s="13" t="str">
        <f t="shared" si="19"/>
        <v>Normal</v>
      </c>
      <c r="H117" s="13" t="s">
        <v>8291</v>
      </c>
      <c r="I117" s="13" t="s">
        <v>8291</v>
      </c>
      <c r="J117" s="13" t="s">
        <v>8291</v>
      </c>
      <c r="K117" s="27">
        <v>1</v>
      </c>
      <c r="L117" s="13" t="s">
        <v>8293</v>
      </c>
      <c r="M117" s="13" t="s">
        <v>8451</v>
      </c>
      <c r="N117" s="13">
        <v>22</v>
      </c>
      <c r="O117" s="56">
        <v>1526.31</v>
      </c>
      <c r="P117" s="13" t="s">
        <v>8310</v>
      </c>
      <c r="Q117" s="13" t="s">
        <v>8311</v>
      </c>
      <c r="R117" s="57" t="s">
        <v>8321</v>
      </c>
      <c r="T117" s="12" t="s">
        <v>453</v>
      </c>
      <c r="U117" s="13" t="str">
        <f t="shared" si="35"/>
        <v xml:space="preserve">  Benjamin P</v>
      </c>
      <c r="V117" s="39">
        <f t="shared" si="20"/>
        <v>36.67</v>
      </c>
      <c r="W117" s="39" t="str">
        <f t="shared" si="21"/>
        <v>Obesity</v>
      </c>
      <c r="X117" s="39">
        <f t="shared" si="22"/>
        <v>5.18</v>
      </c>
      <c r="Y117" s="39" t="str">
        <f t="shared" si="23"/>
        <v>Normal</v>
      </c>
      <c r="Z117" s="39" t="str">
        <f t="shared" si="24"/>
        <v>No</v>
      </c>
      <c r="AA117" s="39" t="str">
        <f t="shared" si="25"/>
        <v>No</v>
      </c>
      <c r="AB117" s="39" t="str">
        <f t="shared" si="26"/>
        <v>No</v>
      </c>
      <c r="AC117" s="38">
        <f t="shared" si="27"/>
        <v>1</v>
      </c>
      <c r="AD117" s="39" t="str">
        <f t="shared" si="28"/>
        <v>Yes</v>
      </c>
      <c r="AE117" s="13" t="str">
        <f t="shared" si="29"/>
        <v>7-Jul-2001</v>
      </c>
      <c r="AF117" s="39">
        <f t="shared" si="30"/>
        <v>22</v>
      </c>
      <c r="AG117" s="58">
        <f t="shared" si="31"/>
        <v>1526.31</v>
      </c>
      <c r="AH117" s="39" t="str">
        <f t="shared" si="32"/>
        <v>tier - 2</v>
      </c>
      <c r="AI117" s="39" t="str">
        <f t="shared" si="33"/>
        <v>tier - 3</v>
      </c>
      <c r="AJ117" s="54" t="str">
        <f t="shared" si="34"/>
        <v>R1011</v>
      </c>
    </row>
    <row r="118" spans="2:36" ht="15.75" customHeight="1" x14ac:dyDescent="0.3">
      <c r="B118" s="12" t="s">
        <v>457</v>
      </c>
      <c r="C118" s="13" t="s">
        <v>459</v>
      </c>
      <c r="D118" s="13">
        <v>30.9</v>
      </c>
      <c r="E118" s="13" t="str">
        <f t="shared" si="18"/>
        <v>Obesity</v>
      </c>
      <c r="F118" s="13">
        <v>9.4</v>
      </c>
      <c r="G118" s="13" t="str">
        <f t="shared" si="19"/>
        <v>Diabetes</v>
      </c>
      <c r="H118" s="13" t="s">
        <v>8291</v>
      </c>
      <c r="I118" s="13" t="s">
        <v>8291</v>
      </c>
      <c r="J118" s="13" t="s">
        <v>8291</v>
      </c>
      <c r="K118" s="27">
        <v>2</v>
      </c>
      <c r="L118" s="13" t="s">
        <v>8293</v>
      </c>
      <c r="M118" s="13" t="s">
        <v>8452</v>
      </c>
      <c r="N118" s="13">
        <v>22</v>
      </c>
      <c r="O118" s="56">
        <v>1532.47</v>
      </c>
      <c r="P118" s="13" t="s">
        <v>8310</v>
      </c>
      <c r="Q118" s="13" t="s">
        <v>8310</v>
      </c>
      <c r="R118" s="57" t="s">
        <v>8312</v>
      </c>
      <c r="T118" s="12" t="s">
        <v>457</v>
      </c>
      <c r="U118" s="13" t="str">
        <f t="shared" si="35"/>
        <v xml:space="preserve">  Craig</v>
      </c>
      <c r="V118" s="39">
        <f t="shared" si="20"/>
        <v>30.9</v>
      </c>
      <c r="W118" s="39" t="str">
        <f t="shared" si="21"/>
        <v>Obesity</v>
      </c>
      <c r="X118" s="39">
        <f t="shared" si="22"/>
        <v>9.4</v>
      </c>
      <c r="Y118" s="39" t="str">
        <f t="shared" si="23"/>
        <v>Diabetes</v>
      </c>
      <c r="Z118" s="39" t="str">
        <f t="shared" si="24"/>
        <v>No</v>
      </c>
      <c r="AA118" s="39" t="str">
        <f t="shared" si="25"/>
        <v>No</v>
      </c>
      <c r="AB118" s="39" t="str">
        <f t="shared" si="26"/>
        <v>No</v>
      </c>
      <c r="AC118" s="38">
        <f t="shared" si="27"/>
        <v>2</v>
      </c>
      <c r="AD118" s="39" t="str">
        <f t="shared" si="28"/>
        <v>Yes</v>
      </c>
      <c r="AE118" s="13" t="str">
        <f t="shared" si="29"/>
        <v>2-Jun-2001</v>
      </c>
      <c r="AF118" s="39">
        <f t="shared" si="30"/>
        <v>22</v>
      </c>
      <c r="AG118" s="58">
        <f t="shared" si="31"/>
        <v>1532.47</v>
      </c>
      <c r="AH118" s="39" t="str">
        <f t="shared" si="32"/>
        <v>tier - 2</v>
      </c>
      <c r="AI118" s="39" t="str">
        <f t="shared" si="33"/>
        <v>tier - 2</v>
      </c>
      <c r="AJ118" s="54" t="str">
        <f t="shared" si="34"/>
        <v>R1013</v>
      </c>
    </row>
    <row r="119" spans="2:36" ht="15.75" customHeight="1" x14ac:dyDescent="0.3">
      <c r="B119" s="12" t="s">
        <v>461</v>
      </c>
      <c r="C119" s="13" t="s">
        <v>463</v>
      </c>
      <c r="D119" s="13">
        <v>30.495000000000001</v>
      </c>
      <c r="E119" s="13" t="str">
        <f t="shared" si="18"/>
        <v>Obesity</v>
      </c>
      <c r="F119" s="13">
        <v>6.29</v>
      </c>
      <c r="G119" s="13" t="str">
        <f t="shared" si="19"/>
        <v>Prediabetes</v>
      </c>
      <c r="H119" s="13" t="s">
        <v>8291</v>
      </c>
      <c r="I119" s="13" t="s">
        <v>8291</v>
      </c>
      <c r="J119" s="13" t="s">
        <v>8291</v>
      </c>
      <c r="K119" s="27" t="s">
        <v>8292</v>
      </c>
      <c r="L119" s="13" t="s">
        <v>8293</v>
      </c>
      <c r="M119" s="13" t="s">
        <v>8453</v>
      </c>
      <c r="N119" s="13">
        <v>22</v>
      </c>
      <c r="O119" s="56">
        <v>1534.3</v>
      </c>
      <c r="P119" s="13" t="s">
        <v>8310</v>
      </c>
      <c r="Q119" s="13" t="s">
        <v>8310</v>
      </c>
      <c r="R119" s="57" t="s">
        <v>8312</v>
      </c>
      <c r="T119" s="12" t="s">
        <v>461</v>
      </c>
      <c r="U119" s="13" t="str">
        <f t="shared" si="35"/>
        <v xml:space="preserve">  Ann</v>
      </c>
      <c r="V119" s="39">
        <f t="shared" si="20"/>
        <v>30.495000000000001</v>
      </c>
      <c r="W119" s="39" t="str">
        <f t="shared" si="21"/>
        <v>Obesity</v>
      </c>
      <c r="X119" s="39">
        <f t="shared" si="22"/>
        <v>6.29</v>
      </c>
      <c r="Y119" s="39" t="str">
        <f t="shared" si="23"/>
        <v>Prediabetes</v>
      </c>
      <c r="Z119" s="39" t="str">
        <f t="shared" si="24"/>
        <v>No</v>
      </c>
      <c r="AA119" s="39" t="str">
        <f t="shared" si="25"/>
        <v>No</v>
      </c>
      <c r="AB119" s="39" t="str">
        <f t="shared" si="26"/>
        <v>No</v>
      </c>
      <c r="AC119" s="38" t="str">
        <f t="shared" si="27"/>
        <v>No major surgery</v>
      </c>
      <c r="AD119" s="39" t="str">
        <f t="shared" si="28"/>
        <v>Yes</v>
      </c>
      <c r="AE119" s="13" t="str">
        <f t="shared" si="29"/>
        <v>5-Dec-2001</v>
      </c>
      <c r="AF119" s="39">
        <f t="shared" si="30"/>
        <v>22</v>
      </c>
      <c r="AG119" s="58">
        <f t="shared" si="31"/>
        <v>1534.3</v>
      </c>
      <c r="AH119" s="39" t="str">
        <f t="shared" si="32"/>
        <v>tier - 2</v>
      </c>
      <c r="AI119" s="39" t="str">
        <f t="shared" si="33"/>
        <v>tier - 2</v>
      </c>
      <c r="AJ119" s="54" t="str">
        <f t="shared" si="34"/>
        <v>R1013</v>
      </c>
    </row>
    <row r="120" spans="2:36" ht="15.75" customHeight="1" x14ac:dyDescent="0.3">
      <c r="B120" s="12" t="s">
        <v>465</v>
      </c>
      <c r="C120" s="13" t="s">
        <v>467</v>
      </c>
      <c r="D120" s="13">
        <v>44.88</v>
      </c>
      <c r="E120" s="13" t="str">
        <f t="shared" si="18"/>
        <v>Obesity</v>
      </c>
      <c r="F120" s="13">
        <v>6.04</v>
      </c>
      <c r="G120" s="13" t="str">
        <f t="shared" si="19"/>
        <v>Prediabetes</v>
      </c>
      <c r="H120" s="13" t="s">
        <v>8291</v>
      </c>
      <c r="I120" s="13" t="s">
        <v>8291</v>
      </c>
      <c r="J120" s="13" t="s">
        <v>8293</v>
      </c>
      <c r="K120" s="27">
        <v>1</v>
      </c>
      <c r="L120" s="13" t="s">
        <v>8293</v>
      </c>
      <c r="M120" s="13" t="s">
        <v>8454</v>
      </c>
      <c r="N120" s="13">
        <v>31</v>
      </c>
      <c r="O120" s="56">
        <v>1566.88</v>
      </c>
      <c r="P120" s="13" t="s">
        <v>8310</v>
      </c>
      <c r="Q120" s="13" t="s">
        <v>8314</v>
      </c>
      <c r="R120" s="57" t="s">
        <v>8312</v>
      </c>
      <c r="T120" s="12" t="s">
        <v>465</v>
      </c>
      <c r="U120" s="13" t="str">
        <f t="shared" si="35"/>
        <v xml:space="preserve">  Jamie P</v>
      </c>
      <c r="V120" s="39">
        <f t="shared" si="20"/>
        <v>44.88</v>
      </c>
      <c r="W120" s="39" t="str">
        <f t="shared" si="21"/>
        <v>Obesity</v>
      </c>
      <c r="X120" s="39">
        <f t="shared" si="22"/>
        <v>6.04</v>
      </c>
      <c r="Y120" s="39" t="str">
        <f t="shared" si="23"/>
        <v>Prediabetes</v>
      </c>
      <c r="Z120" s="39" t="str">
        <f t="shared" si="24"/>
        <v>No</v>
      </c>
      <c r="AA120" s="39" t="str">
        <f t="shared" si="25"/>
        <v>No</v>
      </c>
      <c r="AB120" s="39" t="str">
        <f t="shared" si="26"/>
        <v>Yes</v>
      </c>
      <c r="AC120" s="38">
        <f t="shared" si="27"/>
        <v>1</v>
      </c>
      <c r="AD120" s="39" t="str">
        <f t="shared" si="28"/>
        <v>Yes</v>
      </c>
      <c r="AE120" s="13" t="str">
        <f t="shared" si="29"/>
        <v>22-Sep-1992</v>
      </c>
      <c r="AF120" s="39">
        <f t="shared" si="30"/>
        <v>31</v>
      </c>
      <c r="AG120" s="58">
        <f t="shared" si="31"/>
        <v>1566.88</v>
      </c>
      <c r="AH120" s="39" t="str">
        <f t="shared" si="32"/>
        <v>tier - 2</v>
      </c>
      <c r="AI120" s="39" t="str">
        <f t="shared" si="33"/>
        <v>tier - 1</v>
      </c>
      <c r="AJ120" s="54" t="str">
        <f t="shared" si="34"/>
        <v>R1013</v>
      </c>
    </row>
    <row r="121" spans="2:36" ht="15.75" customHeight="1" x14ac:dyDescent="0.3">
      <c r="B121" s="12" t="s">
        <v>469</v>
      </c>
      <c r="C121" s="13" t="s">
        <v>88</v>
      </c>
      <c r="D121" s="13">
        <v>44.32</v>
      </c>
      <c r="E121" s="13" t="str">
        <f t="shared" si="18"/>
        <v>Obesity</v>
      </c>
      <c r="F121" s="13">
        <v>10.55</v>
      </c>
      <c r="G121" s="13" t="str">
        <f t="shared" si="19"/>
        <v>Diabetes</v>
      </c>
      <c r="H121" s="13" t="s">
        <v>8291</v>
      </c>
      <c r="I121" s="13" t="s">
        <v>8291</v>
      </c>
      <c r="J121" s="13" t="s">
        <v>8291</v>
      </c>
      <c r="K121" s="27" t="s">
        <v>8292</v>
      </c>
      <c r="L121" s="13" t="s">
        <v>8293</v>
      </c>
      <c r="M121" s="13" t="s">
        <v>8455</v>
      </c>
      <c r="N121" s="13">
        <v>19</v>
      </c>
      <c r="O121" s="56">
        <v>1607.51</v>
      </c>
      <c r="P121" s="13" t="s">
        <v>8310</v>
      </c>
      <c r="Q121" s="13" t="s">
        <v>8311</v>
      </c>
      <c r="R121" s="57" t="s">
        <v>8312</v>
      </c>
      <c r="T121" s="12" t="s">
        <v>469</v>
      </c>
      <c r="U121" s="13" t="str">
        <f t="shared" si="35"/>
        <v xml:space="preserve">  John</v>
      </c>
      <c r="V121" s="39">
        <f t="shared" si="20"/>
        <v>44.32</v>
      </c>
      <c r="W121" s="39" t="str">
        <f t="shared" si="21"/>
        <v>Obesity</v>
      </c>
      <c r="X121" s="39">
        <f t="shared" si="22"/>
        <v>10.55</v>
      </c>
      <c r="Y121" s="39" t="str">
        <f t="shared" si="23"/>
        <v>Diabetes</v>
      </c>
      <c r="Z121" s="39" t="str">
        <f t="shared" si="24"/>
        <v>No</v>
      </c>
      <c r="AA121" s="39" t="str">
        <f t="shared" si="25"/>
        <v>No</v>
      </c>
      <c r="AB121" s="39" t="str">
        <f t="shared" si="26"/>
        <v>No</v>
      </c>
      <c r="AC121" s="38" t="str">
        <f t="shared" si="27"/>
        <v>No major surgery</v>
      </c>
      <c r="AD121" s="39" t="str">
        <f t="shared" si="28"/>
        <v>Yes</v>
      </c>
      <c r="AE121" s="13" t="str">
        <f t="shared" si="29"/>
        <v>19-Nov-2004</v>
      </c>
      <c r="AF121" s="39">
        <f t="shared" si="30"/>
        <v>19</v>
      </c>
      <c r="AG121" s="58">
        <f t="shared" si="31"/>
        <v>1607.51</v>
      </c>
      <c r="AH121" s="39" t="str">
        <f t="shared" si="32"/>
        <v>tier - 2</v>
      </c>
      <c r="AI121" s="39" t="str">
        <f t="shared" si="33"/>
        <v>tier - 3</v>
      </c>
      <c r="AJ121" s="54" t="str">
        <f t="shared" si="34"/>
        <v>R1013</v>
      </c>
    </row>
    <row r="122" spans="2:36" ht="15.75" customHeight="1" x14ac:dyDescent="0.3">
      <c r="B122" s="12" t="s">
        <v>472</v>
      </c>
      <c r="C122" s="13" t="s">
        <v>474</v>
      </c>
      <c r="D122" s="13">
        <v>46.39</v>
      </c>
      <c r="E122" s="13" t="str">
        <f t="shared" si="18"/>
        <v>Obesity</v>
      </c>
      <c r="F122" s="13">
        <v>5.09</v>
      </c>
      <c r="G122" s="13" t="str">
        <f t="shared" si="19"/>
        <v>Normal</v>
      </c>
      <c r="H122" s="13" t="s">
        <v>8291</v>
      </c>
      <c r="I122" s="13" t="s">
        <v>8291</v>
      </c>
      <c r="J122" s="13" t="s">
        <v>8291</v>
      </c>
      <c r="K122" s="27" t="s">
        <v>8292</v>
      </c>
      <c r="L122" s="13" t="s">
        <v>8293</v>
      </c>
      <c r="M122" s="13" t="s">
        <v>8456</v>
      </c>
      <c r="N122" s="13">
        <v>19</v>
      </c>
      <c r="O122" s="56">
        <v>1615.77</v>
      </c>
      <c r="P122" s="13" t="s">
        <v>8310</v>
      </c>
      <c r="Q122" s="13" t="s">
        <v>8314</v>
      </c>
      <c r="R122" s="57" t="s">
        <v>8312</v>
      </c>
      <c r="T122" s="12" t="s">
        <v>472</v>
      </c>
      <c r="U122" s="13" t="str">
        <f t="shared" si="35"/>
        <v xml:space="preserve">  Charlie</v>
      </c>
      <c r="V122" s="39">
        <f t="shared" si="20"/>
        <v>46.39</v>
      </c>
      <c r="W122" s="39" t="str">
        <f t="shared" si="21"/>
        <v>Obesity</v>
      </c>
      <c r="X122" s="39">
        <f t="shared" si="22"/>
        <v>5.09</v>
      </c>
      <c r="Y122" s="39" t="str">
        <f t="shared" si="23"/>
        <v>Normal</v>
      </c>
      <c r="Z122" s="39" t="str">
        <f t="shared" si="24"/>
        <v>No</v>
      </c>
      <c r="AA122" s="39" t="str">
        <f t="shared" si="25"/>
        <v>No</v>
      </c>
      <c r="AB122" s="39" t="str">
        <f t="shared" si="26"/>
        <v>No</v>
      </c>
      <c r="AC122" s="38" t="str">
        <f t="shared" si="27"/>
        <v>No major surgery</v>
      </c>
      <c r="AD122" s="39" t="str">
        <f t="shared" si="28"/>
        <v>Yes</v>
      </c>
      <c r="AE122" s="13" t="str">
        <f t="shared" si="29"/>
        <v>22-Jul-2004</v>
      </c>
      <c r="AF122" s="39">
        <f t="shared" si="30"/>
        <v>19</v>
      </c>
      <c r="AG122" s="58">
        <f t="shared" si="31"/>
        <v>1615.77</v>
      </c>
      <c r="AH122" s="39" t="str">
        <f t="shared" si="32"/>
        <v>tier - 2</v>
      </c>
      <c r="AI122" s="39" t="str">
        <f t="shared" si="33"/>
        <v>tier - 1</v>
      </c>
      <c r="AJ122" s="54" t="str">
        <f t="shared" si="34"/>
        <v>R1013</v>
      </c>
    </row>
    <row r="123" spans="2:36" ht="15.75" customHeight="1" x14ac:dyDescent="0.3">
      <c r="B123" s="12" t="s">
        <v>476</v>
      </c>
      <c r="C123" s="13" t="s">
        <v>478</v>
      </c>
      <c r="D123" s="13">
        <v>42.13</v>
      </c>
      <c r="E123" s="13" t="str">
        <f t="shared" si="18"/>
        <v>Obesity</v>
      </c>
      <c r="F123" s="13">
        <v>5.2</v>
      </c>
      <c r="G123" s="13" t="str">
        <f t="shared" si="19"/>
        <v>Normal</v>
      </c>
      <c r="H123" s="13" t="s">
        <v>8293</v>
      </c>
      <c r="I123" s="13" t="s">
        <v>8291</v>
      </c>
      <c r="J123" s="13" t="s">
        <v>8291</v>
      </c>
      <c r="K123" s="27">
        <v>1</v>
      </c>
      <c r="L123" s="13" t="s">
        <v>8293</v>
      </c>
      <c r="M123" s="13" t="s">
        <v>8457</v>
      </c>
      <c r="N123" s="13">
        <v>28</v>
      </c>
      <c r="O123" s="56">
        <v>1617.16</v>
      </c>
      <c r="P123" s="13" t="s">
        <v>8310</v>
      </c>
      <c r="Q123" s="13" t="s">
        <v>8314</v>
      </c>
      <c r="R123" s="57" t="s">
        <v>8312</v>
      </c>
      <c r="T123" s="12" t="s">
        <v>476</v>
      </c>
      <c r="U123" s="13" t="str">
        <f t="shared" si="35"/>
        <v xml:space="preserve">  Meb</v>
      </c>
      <c r="V123" s="39">
        <f t="shared" si="20"/>
        <v>42.13</v>
      </c>
      <c r="W123" s="39" t="str">
        <f t="shared" si="21"/>
        <v>Obesity</v>
      </c>
      <c r="X123" s="39">
        <f t="shared" si="22"/>
        <v>5.2</v>
      </c>
      <c r="Y123" s="39" t="str">
        <f t="shared" si="23"/>
        <v>Normal</v>
      </c>
      <c r="Z123" s="39" t="str">
        <f t="shared" si="24"/>
        <v>Yes</v>
      </c>
      <c r="AA123" s="39" t="str">
        <f t="shared" si="25"/>
        <v>No</v>
      </c>
      <c r="AB123" s="39" t="str">
        <f t="shared" si="26"/>
        <v>No</v>
      </c>
      <c r="AC123" s="38">
        <f t="shared" si="27"/>
        <v>1</v>
      </c>
      <c r="AD123" s="39" t="str">
        <f t="shared" si="28"/>
        <v>Yes</v>
      </c>
      <c r="AE123" s="13" t="str">
        <f t="shared" si="29"/>
        <v>5-Aug-1995</v>
      </c>
      <c r="AF123" s="39">
        <f t="shared" si="30"/>
        <v>28</v>
      </c>
      <c r="AG123" s="58">
        <f t="shared" si="31"/>
        <v>1617.16</v>
      </c>
      <c r="AH123" s="39" t="str">
        <f t="shared" si="32"/>
        <v>tier - 2</v>
      </c>
      <c r="AI123" s="39" t="str">
        <f t="shared" si="33"/>
        <v>tier - 1</v>
      </c>
      <c r="AJ123" s="54" t="str">
        <f t="shared" si="34"/>
        <v>R1013</v>
      </c>
    </row>
    <row r="124" spans="2:36" ht="15.75" customHeight="1" x14ac:dyDescent="0.3">
      <c r="B124" s="12" t="s">
        <v>480</v>
      </c>
      <c r="C124" s="13" t="s">
        <v>482</v>
      </c>
      <c r="D124" s="13">
        <v>30.78</v>
      </c>
      <c r="E124" s="13" t="str">
        <f t="shared" si="18"/>
        <v>Obesity</v>
      </c>
      <c r="F124" s="13">
        <v>8.4499999999999993</v>
      </c>
      <c r="G124" s="13" t="str">
        <f t="shared" si="19"/>
        <v>Diabetes</v>
      </c>
      <c r="H124" s="13" t="s">
        <v>8293</v>
      </c>
      <c r="I124" s="13" t="s">
        <v>8291</v>
      </c>
      <c r="J124" s="13" t="s">
        <v>8291</v>
      </c>
      <c r="K124" s="27" t="s">
        <v>8292</v>
      </c>
      <c r="L124" s="13" t="s">
        <v>8293</v>
      </c>
      <c r="M124" s="13" t="s">
        <v>8458</v>
      </c>
      <c r="N124" s="13">
        <v>20</v>
      </c>
      <c r="O124" s="56">
        <v>1621.34</v>
      </c>
      <c r="P124" s="13" t="s">
        <v>8310</v>
      </c>
      <c r="Q124" s="13" t="s">
        <v>8310</v>
      </c>
      <c r="R124" s="57" t="s">
        <v>8317</v>
      </c>
      <c r="T124" s="12" t="s">
        <v>480</v>
      </c>
      <c r="U124" s="13" t="str">
        <f t="shared" si="35"/>
        <v xml:space="preserve">  Aaqib L</v>
      </c>
      <c r="V124" s="39">
        <f t="shared" si="20"/>
        <v>30.78</v>
      </c>
      <c r="W124" s="39" t="str">
        <f t="shared" si="21"/>
        <v>Obesity</v>
      </c>
      <c r="X124" s="39">
        <f t="shared" si="22"/>
        <v>8.4499999999999993</v>
      </c>
      <c r="Y124" s="39" t="str">
        <f t="shared" si="23"/>
        <v>Diabetes</v>
      </c>
      <c r="Z124" s="39" t="str">
        <f t="shared" si="24"/>
        <v>Yes</v>
      </c>
      <c r="AA124" s="39" t="str">
        <f t="shared" si="25"/>
        <v>No</v>
      </c>
      <c r="AB124" s="39" t="str">
        <f t="shared" si="26"/>
        <v>No</v>
      </c>
      <c r="AC124" s="38" t="str">
        <f t="shared" si="27"/>
        <v>No major surgery</v>
      </c>
      <c r="AD124" s="39" t="str">
        <f t="shared" si="28"/>
        <v>Yes</v>
      </c>
      <c r="AE124" s="13" t="str">
        <f t="shared" si="29"/>
        <v>14-Sep-2003</v>
      </c>
      <c r="AF124" s="39">
        <f t="shared" si="30"/>
        <v>20</v>
      </c>
      <c r="AG124" s="58">
        <f t="shared" si="31"/>
        <v>1621.34</v>
      </c>
      <c r="AH124" s="39" t="str">
        <f t="shared" si="32"/>
        <v>tier - 2</v>
      </c>
      <c r="AI124" s="39" t="str">
        <f t="shared" si="33"/>
        <v>tier - 2</v>
      </c>
      <c r="AJ124" s="54" t="str">
        <f t="shared" si="34"/>
        <v>R1012</v>
      </c>
    </row>
    <row r="125" spans="2:36" ht="15.75" customHeight="1" x14ac:dyDescent="0.3">
      <c r="B125" s="12" t="s">
        <v>484</v>
      </c>
      <c r="C125" s="13" t="s">
        <v>486</v>
      </c>
      <c r="D125" s="13">
        <v>31.35</v>
      </c>
      <c r="E125" s="13" t="str">
        <f t="shared" si="18"/>
        <v>Obesity</v>
      </c>
      <c r="F125" s="13">
        <v>9.5399999999999991</v>
      </c>
      <c r="G125" s="13" t="str">
        <f t="shared" si="19"/>
        <v>Diabetes</v>
      </c>
      <c r="H125" s="13" t="s">
        <v>8291</v>
      </c>
      <c r="I125" s="13" t="s">
        <v>8291</v>
      </c>
      <c r="J125" s="13" t="s">
        <v>8291</v>
      </c>
      <c r="K125" s="27" t="s">
        <v>8292</v>
      </c>
      <c r="L125" s="13" t="s">
        <v>8293</v>
      </c>
      <c r="M125" s="13" t="s">
        <v>8459</v>
      </c>
      <c r="N125" s="13">
        <v>19</v>
      </c>
      <c r="O125" s="56">
        <v>1621.88</v>
      </c>
      <c r="P125" s="13" t="s">
        <v>8310</v>
      </c>
      <c r="Q125" s="13" t="s">
        <v>8310</v>
      </c>
      <c r="R125" s="57" t="s">
        <v>8312</v>
      </c>
      <c r="T125" s="12" t="s">
        <v>484</v>
      </c>
      <c r="U125" s="13" t="str">
        <f t="shared" si="35"/>
        <v xml:space="preserve">  Craig A</v>
      </c>
      <c r="V125" s="39">
        <f t="shared" si="20"/>
        <v>31.35</v>
      </c>
      <c r="W125" s="39" t="str">
        <f t="shared" si="21"/>
        <v>Obesity</v>
      </c>
      <c r="X125" s="39">
        <f t="shared" si="22"/>
        <v>9.5399999999999991</v>
      </c>
      <c r="Y125" s="39" t="str">
        <f t="shared" si="23"/>
        <v>Diabetes</v>
      </c>
      <c r="Z125" s="39" t="str">
        <f t="shared" si="24"/>
        <v>No</v>
      </c>
      <c r="AA125" s="39" t="str">
        <f t="shared" si="25"/>
        <v>No</v>
      </c>
      <c r="AB125" s="39" t="str">
        <f t="shared" si="26"/>
        <v>No</v>
      </c>
      <c r="AC125" s="38" t="str">
        <f t="shared" si="27"/>
        <v>No major surgery</v>
      </c>
      <c r="AD125" s="39" t="str">
        <f t="shared" si="28"/>
        <v>Yes</v>
      </c>
      <c r="AE125" s="13" t="str">
        <f t="shared" si="29"/>
        <v>21-Aug-2004</v>
      </c>
      <c r="AF125" s="39">
        <f t="shared" si="30"/>
        <v>19</v>
      </c>
      <c r="AG125" s="58">
        <f t="shared" si="31"/>
        <v>1621.88</v>
      </c>
      <c r="AH125" s="39" t="str">
        <f t="shared" si="32"/>
        <v>tier - 2</v>
      </c>
      <c r="AI125" s="39" t="str">
        <f t="shared" si="33"/>
        <v>tier - 2</v>
      </c>
      <c r="AJ125" s="54" t="str">
        <f t="shared" si="34"/>
        <v>R1013</v>
      </c>
    </row>
    <row r="126" spans="2:36" ht="15.75" customHeight="1" x14ac:dyDescent="0.3">
      <c r="B126" s="12" t="s">
        <v>488</v>
      </c>
      <c r="C126" s="13" t="s">
        <v>490</v>
      </c>
      <c r="D126" s="13">
        <v>41.46</v>
      </c>
      <c r="E126" s="13" t="str">
        <f t="shared" si="18"/>
        <v>Obesity</v>
      </c>
      <c r="F126" s="13">
        <v>4.99</v>
      </c>
      <c r="G126" s="13" t="str">
        <f t="shared" si="19"/>
        <v>Normal</v>
      </c>
      <c r="H126" s="13" t="s">
        <v>8293</v>
      </c>
      <c r="I126" s="13" t="s">
        <v>8291</v>
      </c>
      <c r="J126" s="13" t="s">
        <v>8291</v>
      </c>
      <c r="K126" s="27">
        <v>2</v>
      </c>
      <c r="L126" s="13" t="s">
        <v>8293</v>
      </c>
      <c r="M126" s="13" t="s">
        <v>8460</v>
      </c>
      <c r="N126" s="13">
        <v>19</v>
      </c>
      <c r="O126" s="56">
        <v>1622.19</v>
      </c>
      <c r="P126" s="13" t="s">
        <v>8310</v>
      </c>
      <c r="Q126" s="13" t="s">
        <v>8314</v>
      </c>
      <c r="R126" s="57" t="s">
        <v>8312</v>
      </c>
      <c r="T126" s="12" t="s">
        <v>488</v>
      </c>
      <c r="U126" s="13" t="str">
        <f t="shared" si="35"/>
        <v xml:space="preserve">  Meredith</v>
      </c>
      <c r="V126" s="39">
        <f t="shared" si="20"/>
        <v>41.46</v>
      </c>
      <c r="W126" s="39" t="str">
        <f t="shared" si="21"/>
        <v>Obesity</v>
      </c>
      <c r="X126" s="39">
        <f t="shared" si="22"/>
        <v>4.99</v>
      </c>
      <c r="Y126" s="39" t="str">
        <f t="shared" si="23"/>
        <v>Normal</v>
      </c>
      <c r="Z126" s="39" t="str">
        <f t="shared" si="24"/>
        <v>Yes</v>
      </c>
      <c r="AA126" s="39" t="str">
        <f t="shared" si="25"/>
        <v>No</v>
      </c>
      <c r="AB126" s="39" t="str">
        <f t="shared" si="26"/>
        <v>No</v>
      </c>
      <c r="AC126" s="38">
        <f t="shared" si="27"/>
        <v>2</v>
      </c>
      <c r="AD126" s="39" t="str">
        <f t="shared" si="28"/>
        <v>Yes</v>
      </c>
      <c r="AE126" s="13" t="str">
        <f t="shared" si="29"/>
        <v>25-Jul-2004</v>
      </c>
      <c r="AF126" s="39">
        <f t="shared" si="30"/>
        <v>19</v>
      </c>
      <c r="AG126" s="58">
        <f t="shared" si="31"/>
        <v>1622.19</v>
      </c>
      <c r="AH126" s="39" t="str">
        <f t="shared" si="32"/>
        <v>tier - 2</v>
      </c>
      <c r="AI126" s="39" t="str">
        <f t="shared" si="33"/>
        <v>tier - 1</v>
      </c>
      <c r="AJ126" s="54" t="str">
        <f t="shared" si="34"/>
        <v>R1013</v>
      </c>
    </row>
    <row r="127" spans="2:36" ht="15.75" customHeight="1" x14ac:dyDescent="0.3">
      <c r="B127" s="12" t="s">
        <v>492</v>
      </c>
      <c r="C127" s="13" t="s">
        <v>494</v>
      </c>
      <c r="D127" s="13">
        <v>48</v>
      </c>
      <c r="E127" s="13" t="str">
        <f t="shared" si="18"/>
        <v>Obesity</v>
      </c>
      <c r="F127" s="13">
        <v>10.54</v>
      </c>
      <c r="G127" s="13" t="str">
        <f t="shared" si="19"/>
        <v>Diabetes</v>
      </c>
      <c r="H127" s="13" t="s">
        <v>8291</v>
      </c>
      <c r="I127" s="13" t="s">
        <v>8291</v>
      </c>
      <c r="J127" s="13" t="s">
        <v>8291</v>
      </c>
      <c r="K127" s="27" t="s">
        <v>8292</v>
      </c>
      <c r="L127" s="13" t="s">
        <v>8293</v>
      </c>
      <c r="M127" s="13" t="s">
        <v>8461</v>
      </c>
      <c r="N127" s="13">
        <v>20</v>
      </c>
      <c r="O127" s="56">
        <v>1625.43</v>
      </c>
      <c r="P127" s="13" t="s">
        <v>8310</v>
      </c>
      <c r="Q127" s="13" t="s">
        <v>8311</v>
      </c>
      <c r="R127" s="57" t="s">
        <v>8317</v>
      </c>
      <c r="T127" s="12" t="s">
        <v>492</v>
      </c>
      <c r="U127" s="13" t="str">
        <f t="shared" si="35"/>
        <v xml:space="preserve">  Doug</v>
      </c>
      <c r="V127" s="39">
        <f t="shared" si="20"/>
        <v>48</v>
      </c>
      <c r="W127" s="39" t="str">
        <f t="shared" si="21"/>
        <v>Obesity</v>
      </c>
      <c r="X127" s="39">
        <f t="shared" si="22"/>
        <v>10.54</v>
      </c>
      <c r="Y127" s="39" t="str">
        <f t="shared" si="23"/>
        <v>Diabetes</v>
      </c>
      <c r="Z127" s="39" t="str">
        <f t="shared" si="24"/>
        <v>No</v>
      </c>
      <c r="AA127" s="39" t="str">
        <f t="shared" si="25"/>
        <v>No</v>
      </c>
      <c r="AB127" s="39" t="str">
        <f t="shared" si="26"/>
        <v>No</v>
      </c>
      <c r="AC127" s="38" t="str">
        <f t="shared" si="27"/>
        <v>No major surgery</v>
      </c>
      <c r="AD127" s="39" t="str">
        <f t="shared" si="28"/>
        <v>Yes</v>
      </c>
      <c r="AE127" s="13" t="str">
        <f t="shared" si="29"/>
        <v>9-Sep-2003</v>
      </c>
      <c r="AF127" s="39">
        <f t="shared" si="30"/>
        <v>20</v>
      </c>
      <c r="AG127" s="58">
        <f t="shared" si="31"/>
        <v>1625.43</v>
      </c>
      <c r="AH127" s="39" t="str">
        <f t="shared" si="32"/>
        <v>tier - 2</v>
      </c>
      <c r="AI127" s="39" t="str">
        <f t="shared" si="33"/>
        <v>tier - 3</v>
      </c>
      <c r="AJ127" s="54" t="str">
        <f t="shared" si="34"/>
        <v>R1012</v>
      </c>
    </row>
    <row r="128" spans="2:36" ht="15.75" customHeight="1" x14ac:dyDescent="0.3">
      <c r="B128" s="12" t="s">
        <v>496</v>
      </c>
      <c r="C128" s="13" t="s">
        <v>498</v>
      </c>
      <c r="D128" s="13">
        <v>49.13</v>
      </c>
      <c r="E128" s="13" t="str">
        <f t="shared" si="18"/>
        <v>Obesity</v>
      </c>
      <c r="F128" s="13">
        <v>4.54</v>
      </c>
      <c r="G128" s="13" t="str">
        <f t="shared" si="19"/>
        <v>Normal</v>
      </c>
      <c r="H128" s="13" t="s">
        <v>8291</v>
      </c>
      <c r="I128" s="13" t="s">
        <v>8291</v>
      </c>
      <c r="J128" s="13" t="s">
        <v>8291</v>
      </c>
      <c r="K128" s="27" t="s">
        <v>8292</v>
      </c>
      <c r="L128" s="13" t="s">
        <v>8293</v>
      </c>
      <c r="M128" s="13" t="s">
        <v>8462</v>
      </c>
      <c r="N128" s="13">
        <v>20</v>
      </c>
      <c r="O128" s="56">
        <v>1627.28</v>
      </c>
      <c r="P128" s="13" t="s">
        <v>8310</v>
      </c>
      <c r="Q128" s="13" t="s">
        <v>8310</v>
      </c>
      <c r="R128" s="57" t="s">
        <v>8317</v>
      </c>
      <c r="T128" s="12" t="s">
        <v>496</v>
      </c>
      <c r="U128" s="13" t="str">
        <f t="shared" si="35"/>
        <v xml:space="preserve">  Elizabeth J</v>
      </c>
      <c r="V128" s="39">
        <f t="shared" si="20"/>
        <v>49.13</v>
      </c>
      <c r="W128" s="39" t="str">
        <f t="shared" si="21"/>
        <v>Obesity</v>
      </c>
      <c r="X128" s="39">
        <f t="shared" si="22"/>
        <v>4.54</v>
      </c>
      <c r="Y128" s="39" t="str">
        <f t="shared" si="23"/>
        <v>Normal</v>
      </c>
      <c r="Z128" s="39" t="str">
        <f t="shared" si="24"/>
        <v>No</v>
      </c>
      <c r="AA128" s="39" t="str">
        <f t="shared" si="25"/>
        <v>No</v>
      </c>
      <c r="AB128" s="39" t="str">
        <f t="shared" si="26"/>
        <v>No</v>
      </c>
      <c r="AC128" s="38" t="str">
        <f t="shared" si="27"/>
        <v>No major surgery</v>
      </c>
      <c r="AD128" s="39" t="str">
        <f t="shared" si="28"/>
        <v>Yes</v>
      </c>
      <c r="AE128" s="13" t="str">
        <f t="shared" si="29"/>
        <v>4-Dec-2003</v>
      </c>
      <c r="AF128" s="39">
        <f t="shared" si="30"/>
        <v>20</v>
      </c>
      <c r="AG128" s="58">
        <f t="shared" si="31"/>
        <v>1627.28</v>
      </c>
      <c r="AH128" s="39" t="str">
        <f t="shared" si="32"/>
        <v>tier - 2</v>
      </c>
      <c r="AI128" s="39" t="str">
        <f t="shared" si="33"/>
        <v>tier - 2</v>
      </c>
      <c r="AJ128" s="54" t="str">
        <f t="shared" si="34"/>
        <v>R1012</v>
      </c>
    </row>
    <row r="129" spans="2:36" ht="15.75" customHeight="1" x14ac:dyDescent="0.3">
      <c r="B129" s="12" t="s">
        <v>500</v>
      </c>
      <c r="C129" s="13" t="s">
        <v>502</v>
      </c>
      <c r="D129" s="13">
        <v>37.799999999999997</v>
      </c>
      <c r="E129" s="13" t="str">
        <f t="shared" si="18"/>
        <v>Obesity</v>
      </c>
      <c r="F129" s="13">
        <v>6.29</v>
      </c>
      <c r="G129" s="13" t="str">
        <f t="shared" si="19"/>
        <v>Prediabetes</v>
      </c>
      <c r="H129" s="13" t="s">
        <v>8291</v>
      </c>
      <c r="I129" s="13" t="s">
        <v>8291</v>
      </c>
      <c r="J129" s="13" t="s">
        <v>8291</v>
      </c>
      <c r="K129" s="27">
        <v>1</v>
      </c>
      <c r="L129" s="13" t="s">
        <v>8293</v>
      </c>
      <c r="M129" s="13" t="s">
        <v>8463</v>
      </c>
      <c r="N129" s="13">
        <v>20</v>
      </c>
      <c r="O129" s="56">
        <v>1628.47</v>
      </c>
      <c r="P129" s="13" t="s">
        <v>8310</v>
      </c>
      <c r="Q129" s="13" t="s">
        <v>8314</v>
      </c>
      <c r="R129" s="57" t="s">
        <v>8317</v>
      </c>
      <c r="T129" s="12" t="s">
        <v>500</v>
      </c>
      <c r="U129" s="13" t="str">
        <f t="shared" si="35"/>
        <v xml:space="preserve">  Matthew P</v>
      </c>
      <c r="V129" s="39">
        <f t="shared" si="20"/>
        <v>37.799999999999997</v>
      </c>
      <c r="W129" s="39" t="str">
        <f t="shared" si="21"/>
        <v>Obesity</v>
      </c>
      <c r="X129" s="39">
        <f t="shared" si="22"/>
        <v>6.29</v>
      </c>
      <c r="Y129" s="39" t="str">
        <f t="shared" si="23"/>
        <v>Prediabetes</v>
      </c>
      <c r="Z129" s="39" t="str">
        <f t="shared" si="24"/>
        <v>No</v>
      </c>
      <c r="AA129" s="39" t="str">
        <f t="shared" si="25"/>
        <v>No</v>
      </c>
      <c r="AB129" s="39" t="str">
        <f t="shared" si="26"/>
        <v>No</v>
      </c>
      <c r="AC129" s="38">
        <f t="shared" si="27"/>
        <v>1</v>
      </c>
      <c r="AD129" s="39" t="str">
        <f t="shared" si="28"/>
        <v>Yes</v>
      </c>
      <c r="AE129" s="13" t="str">
        <f t="shared" si="29"/>
        <v>17-Jul-2003</v>
      </c>
      <c r="AF129" s="39">
        <f t="shared" si="30"/>
        <v>20</v>
      </c>
      <c r="AG129" s="58">
        <f t="shared" si="31"/>
        <v>1628.47</v>
      </c>
      <c r="AH129" s="39" t="str">
        <f t="shared" si="32"/>
        <v>tier - 2</v>
      </c>
      <c r="AI129" s="39" t="str">
        <f t="shared" si="33"/>
        <v>tier - 1</v>
      </c>
      <c r="AJ129" s="54" t="str">
        <f t="shared" si="34"/>
        <v>R1012</v>
      </c>
    </row>
    <row r="130" spans="2:36" ht="15.75" customHeight="1" x14ac:dyDescent="0.3">
      <c r="B130" s="12" t="s">
        <v>504</v>
      </c>
      <c r="C130" s="13" t="s">
        <v>506</v>
      </c>
      <c r="D130" s="13">
        <v>38.299999999999997</v>
      </c>
      <c r="E130" s="13" t="str">
        <f t="shared" si="18"/>
        <v>Obesity</v>
      </c>
      <c r="F130" s="13">
        <v>9.51</v>
      </c>
      <c r="G130" s="13" t="str">
        <f t="shared" si="19"/>
        <v>Diabetes</v>
      </c>
      <c r="H130" s="13" t="s">
        <v>8291</v>
      </c>
      <c r="I130" s="13" t="s">
        <v>8291</v>
      </c>
      <c r="J130" s="13" t="s">
        <v>8291</v>
      </c>
      <c r="K130" s="27" t="s">
        <v>8292</v>
      </c>
      <c r="L130" s="13" t="s">
        <v>8293</v>
      </c>
      <c r="M130" s="13" t="s">
        <v>8464</v>
      </c>
      <c r="N130" s="13">
        <v>19</v>
      </c>
      <c r="O130" s="56">
        <v>1629.83</v>
      </c>
      <c r="P130" s="13" t="s">
        <v>8310</v>
      </c>
      <c r="Q130" s="13" t="s">
        <v>8310</v>
      </c>
      <c r="R130" s="57" t="s">
        <v>8312</v>
      </c>
      <c r="T130" s="12" t="s">
        <v>504</v>
      </c>
      <c r="U130" s="13" t="str">
        <f t="shared" si="35"/>
        <v xml:space="preserve">  Guillermo Sr</v>
      </c>
      <c r="V130" s="39">
        <f t="shared" si="20"/>
        <v>38.299999999999997</v>
      </c>
      <c r="W130" s="39" t="str">
        <f t="shared" si="21"/>
        <v>Obesity</v>
      </c>
      <c r="X130" s="39">
        <f t="shared" si="22"/>
        <v>9.51</v>
      </c>
      <c r="Y130" s="39" t="str">
        <f t="shared" si="23"/>
        <v>Diabetes</v>
      </c>
      <c r="Z130" s="39" t="str">
        <f t="shared" si="24"/>
        <v>No</v>
      </c>
      <c r="AA130" s="39" t="str">
        <f t="shared" si="25"/>
        <v>No</v>
      </c>
      <c r="AB130" s="39" t="str">
        <f t="shared" si="26"/>
        <v>No</v>
      </c>
      <c r="AC130" s="38" t="str">
        <f t="shared" si="27"/>
        <v>No major surgery</v>
      </c>
      <c r="AD130" s="39" t="str">
        <f t="shared" si="28"/>
        <v>Yes</v>
      </c>
      <c r="AE130" s="13" t="str">
        <f t="shared" si="29"/>
        <v>4-Oct-2004</v>
      </c>
      <c r="AF130" s="39">
        <f t="shared" si="30"/>
        <v>19</v>
      </c>
      <c r="AG130" s="58">
        <f t="shared" si="31"/>
        <v>1629.83</v>
      </c>
      <c r="AH130" s="39" t="str">
        <f t="shared" si="32"/>
        <v>tier - 2</v>
      </c>
      <c r="AI130" s="39" t="str">
        <f t="shared" si="33"/>
        <v>tier - 2</v>
      </c>
      <c r="AJ130" s="54" t="str">
        <f t="shared" si="34"/>
        <v>R1013</v>
      </c>
    </row>
    <row r="131" spans="2:36" ht="15.75" customHeight="1" x14ac:dyDescent="0.3">
      <c r="B131" s="12" t="s">
        <v>508</v>
      </c>
      <c r="C131" s="13" t="s">
        <v>510</v>
      </c>
      <c r="D131" s="13">
        <v>32.774999999999999</v>
      </c>
      <c r="E131" s="13" t="str">
        <f t="shared" si="18"/>
        <v>Obesity</v>
      </c>
      <c r="F131" s="13">
        <v>4.72</v>
      </c>
      <c r="G131" s="13" t="str">
        <f t="shared" si="19"/>
        <v>Normal</v>
      </c>
      <c r="H131" s="13" t="s">
        <v>8291</v>
      </c>
      <c r="I131" s="13" t="s">
        <v>8291</v>
      </c>
      <c r="J131" s="13" t="s">
        <v>8291</v>
      </c>
      <c r="K131" s="27" t="s">
        <v>8292</v>
      </c>
      <c r="L131" s="13" t="s">
        <v>8293</v>
      </c>
      <c r="M131" s="13" t="s">
        <v>8465</v>
      </c>
      <c r="N131" s="13">
        <v>19</v>
      </c>
      <c r="O131" s="56">
        <v>1631.67</v>
      </c>
      <c r="P131" s="13" t="s">
        <v>8310</v>
      </c>
      <c r="Q131" s="13" t="s">
        <v>8311</v>
      </c>
      <c r="R131" s="57" t="s">
        <v>8312</v>
      </c>
      <c r="T131" s="12" t="s">
        <v>508</v>
      </c>
      <c r="U131" s="13" t="str">
        <f t="shared" si="35"/>
        <v xml:space="preserve">  Ryan C</v>
      </c>
      <c r="V131" s="39">
        <f t="shared" si="20"/>
        <v>32.774999999999999</v>
      </c>
      <c r="W131" s="39" t="str">
        <f t="shared" si="21"/>
        <v>Obesity</v>
      </c>
      <c r="X131" s="39">
        <f t="shared" si="22"/>
        <v>4.72</v>
      </c>
      <c r="Y131" s="39" t="str">
        <f t="shared" si="23"/>
        <v>Normal</v>
      </c>
      <c r="Z131" s="39" t="str">
        <f t="shared" si="24"/>
        <v>No</v>
      </c>
      <c r="AA131" s="39" t="str">
        <f t="shared" si="25"/>
        <v>No</v>
      </c>
      <c r="AB131" s="39" t="str">
        <f t="shared" si="26"/>
        <v>No</v>
      </c>
      <c r="AC131" s="38" t="str">
        <f t="shared" si="27"/>
        <v>No major surgery</v>
      </c>
      <c r="AD131" s="39" t="str">
        <f t="shared" si="28"/>
        <v>Yes</v>
      </c>
      <c r="AE131" s="13" t="str">
        <f t="shared" si="29"/>
        <v>5-Dec-2004</v>
      </c>
      <c r="AF131" s="39">
        <f t="shared" si="30"/>
        <v>19</v>
      </c>
      <c r="AG131" s="58">
        <f t="shared" si="31"/>
        <v>1631.67</v>
      </c>
      <c r="AH131" s="39" t="str">
        <f t="shared" si="32"/>
        <v>tier - 2</v>
      </c>
      <c r="AI131" s="39" t="str">
        <f t="shared" si="33"/>
        <v>tier - 3</v>
      </c>
      <c r="AJ131" s="54" t="str">
        <f t="shared" si="34"/>
        <v>R1013</v>
      </c>
    </row>
    <row r="132" spans="2:36" ht="15.75" customHeight="1" x14ac:dyDescent="0.3">
      <c r="B132" s="12" t="s">
        <v>512</v>
      </c>
      <c r="C132" s="13" t="s">
        <v>514</v>
      </c>
      <c r="D132" s="13">
        <v>34.200000000000003</v>
      </c>
      <c r="E132" s="13" t="str">
        <f t="shared" ref="E132:E195" si="36">IF(D132&lt;18.5,"Underweight", IF(AND(D132&gt;=18.5,D132&lt;=24.9),"Healthy Weight", IF(AND(D132&gt;=25,D132&lt;=29.9),"Overweight", IF(D132&gt;=30,"Obesity"))))</f>
        <v>Obesity</v>
      </c>
      <c r="F132" s="13">
        <v>5.91</v>
      </c>
      <c r="G132" s="13" t="str">
        <f t="shared" ref="G132:G195" si="37">IF(F132&lt;5.7,"Normal",IF(AND(F132&gt;=5.7,F132&lt;=6.4),"Prediabetes",IF(F132&gt;=6.5,"Diabetes")))</f>
        <v>Prediabetes</v>
      </c>
      <c r="H132" s="13" t="s">
        <v>8293</v>
      </c>
      <c r="I132" s="13" t="s">
        <v>8291</v>
      </c>
      <c r="J132" s="13" t="s">
        <v>8291</v>
      </c>
      <c r="K132" s="27" t="s">
        <v>8292</v>
      </c>
      <c r="L132" s="13" t="s">
        <v>8293</v>
      </c>
      <c r="M132" s="13" t="s">
        <v>8405</v>
      </c>
      <c r="N132" s="13">
        <v>19</v>
      </c>
      <c r="O132" s="56">
        <v>1631.82</v>
      </c>
      <c r="P132" s="13" t="s">
        <v>8310</v>
      </c>
      <c r="Q132" s="13" t="s">
        <v>8314</v>
      </c>
      <c r="R132" s="57" t="s">
        <v>8312</v>
      </c>
      <c r="T132" s="12" t="s">
        <v>512</v>
      </c>
      <c r="U132" s="13" t="str">
        <f t="shared" si="35"/>
        <v xml:space="preserve">  Dane</v>
      </c>
      <c r="V132" s="39">
        <f t="shared" ref="V132:V195" si="38">VLOOKUP(T132,$B$3:$R$2338,3,FALSE)</f>
        <v>34.200000000000003</v>
      </c>
      <c r="W132" s="39" t="str">
        <f t="shared" ref="W132:W195" si="39">VLOOKUP(T132,$B$3:$R$2338,4,FALSE)</f>
        <v>Obesity</v>
      </c>
      <c r="X132" s="39">
        <f t="shared" ref="X132:X195" si="40">VLOOKUP(T132,$B$3:$R$2338,5,FALSE)</f>
        <v>5.91</v>
      </c>
      <c r="Y132" s="39" t="str">
        <f t="shared" ref="Y132:Y195" si="41">VLOOKUP(T132,$B$3:$R$2338,6,0)</f>
        <v>Prediabetes</v>
      </c>
      <c r="Z132" s="39" t="str">
        <f t="shared" ref="Z132:Z195" si="42">VLOOKUP(T132,$B$3:$R$2338,7,0)</f>
        <v>Yes</v>
      </c>
      <c r="AA132" s="39" t="str">
        <f t="shared" ref="AA132:AA195" si="43">VLOOKUP(T132,$B$3:$R$2338,8,0)</f>
        <v>No</v>
      </c>
      <c r="AB132" s="39" t="str">
        <f t="shared" ref="AB132:AB195" si="44">VLOOKUP(T132,$B$3:$R$2338,9,0)</f>
        <v>No</v>
      </c>
      <c r="AC132" s="38" t="str">
        <f t="shared" ref="AC132:AC195" si="45">VLOOKUP(T132,$B$3:$R$2338,10,0)</f>
        <v>No major surgery</v>
      </c>
      <c r="AD132" s="39" t="str">
        <f t="shared" ref="AD132:AD195" si="46">VLOOKUP(T132,$B$3:$R$2338,11,0)</f>
        <v>Yes</v>
      </c>
      <c r="AE132" s="13" t="str">
        <f t="shared" ref="AE132:AE195" si="47">VLOOKUP(T132,$B$3:$R$2338,12,0)</f>
        <v>9-Jul-2004</v>
      </c>
      <c r="AF132" s="39">
        <f t="shared" ref="AF132:AF195" si="48">VLOOKUP(T132,$B$3:$R$2338,13,0)</f>
        <v>19</v>
      </c>
      <c r="AG132" s="58">
        <f t="shared" ref="AG132:AG195" si="49">VLOOKUP(T132,$B$3:$R$2338,14,0)</f>
        <v>1631.82</v>
      </c>
      <c r="AH132" s="39" t="str">
        <f t="shared" ref="AH132:AH195" si="50">VLOOKUP(T132,$B$3:$R$2338,15,0)</f>
        <v>tier - 2</v>
      </c>
      <c r="AI132" s="39" t="str">
        <f t="shared" ref="AI132:AI195" si="51">VLOOKUP(T132,B131:R2466,16,0)</f>
        <v>tier - 1</v>
      </c>
      <c r="AJ132" s="54" t="str">
        <f t="shared" ref="AJ132:AJ195" si="52">VLOOKUP(T132,$B$3:$R$2338,17,0)</f>
        <v>R1013</v>
      </c>
    </row>
    <row r="133" spans="2:36" ht="15.75" customHeight="1" x14ac:dyDescent="0.3">
      <c r="B133" s="12" t="s">
        <v>516</v>
      </c>
      <c r="C133" s="13" t="s">
        <v>518</v>
      </c>
      <c r="D133" s="13">
        <v>30.2</v>
      </c>
      <c r="E133" s="13" t="str">
        <f t="shared" si="36"/>
        <v>Obesity</v>
      </c>
      <c r="F133" s="13">
        <v>9.58</v>
      </c>
      <c r="G133" s="13" t="str">
        <f t="shared" si="37"/>
        <v>Diabetes</v>
      </c>
      <c r="H133" s="13" t="s">
        <v>8291</v>
      </c>
      <c r="I133" s="13" t="s">
        <v>8291</v>
      </c>
      <c r="J133" s="13" t="s">
        <v>8291</v>
      </c>
      <c r="K133" s="27" t="s">
        <v>8292</v>
      </c>
      <c r="L133" s="13" t="s">
        <v>8293</v>
      </c>
      <c r="M133" s="13" t="s">
        <v>8466</v>
      </c>
      <c r="N133" s="13">
        <v>20</v>
      </c>
      <c r="O133" s="56">
        <v>1632.04</v>
      </c>
      <c r="P133" s="13" t="s">
        <v>8310</v>
      </c>
      <c r="Q133" s="13" t="s">
        <v>8310</v>
      </c>
      <c r="R133" s="57" t="s">
        <v>8317</v>
      </c>
      <c r="T133" s="12" t="s">
        <v>516</v>
      </c>
      <c r="U133" s="13" t="str">
        <f t="shared" ref="U133:U196" si="53">VLOOKUP(T133,$B$3:$R$2338,2,FALSE)</f>
        <v xml:space="preserve">  Jonas</v>
      </c>
      <c r="V133" s="39">
        <f t="shared" si="38"/>
        <v>30.2</v>
      </c>
      <c r="W133" s="39" t="str">
        <f t="shared" si="39"/>
        <v>Obesity</v>
      </c>
      <c r="X133" s="39">
        <f t="shared" si="40"/>
        <v>9.58</v>
      </c>
      <c r="Y133" s="39" t="str">
        <f t="shared" si="41"/>
        <v>Diabetes</v>
      </c>
      <c r="Z133" s="39" t="str">
        <f t="shared" si="42"/>
        <v>No</v>
      </c>
      <c r="AA133" s="39" t="str">
        <f t="shared" si="43"/>
        <v>No</v>
      </c>
      <c r="AB133" s="39" t="str">
        <f t="shared" si="44"/>
        <v>No</v>
      </c>
      <c r="AC133" s="38" t="str">
        <f t="shared" si="45"/>
        <v>No major surgery</v>
      </c>
      <c r="AD133" s="39" t="str">
        <f t="shared" si="46"/>
        <v>Yes</v>
      </c>
      <c r="AE133" s="13" t="str">
        <f t="shared" si="47"/>
        <v>3-Oct-2003</v>
      </c>
      <c r="AF133" s="39">
        <f t="shared" si="48"/>
        <v>20</v>
      </c>
      <c r="AG133" s="58">
        <f t="shared" si="49"/>
        <v>1632.04</v>
      </c>
      <c r="AH133" s="39" t="str">
        <f t="shared" si="50"/>
        <v>tier - 2</v>
      </c>
      <c r="AI133" s="39" t="str">
        <f t="shared" si="51"/>
        <v>tier - 2</v>
      </c>
      <c r="AJ133" s="54" t="str">
        <f t="shared" si="52"/>
        <v>R1012</v>
      </c>
    </row>
    <row r="134" spans="2:36" ht="15.75" customHeight="1" x14ac:dyDescent="0.3">
      <c r="B134" s="12" t="s">
        <v>520</v>
      </c>
      <c r="C134" s="13" t="s">
        <v>522</v>
      </c>
      <c r="D134" s="13">
        <v>48.32</v>
      </c>
      <c r="E134" s="13" t="str">
        <f t="shared" si="36"/>
        <v>Obesity</v>
      </c>
      <c r="F134" s="13">
        <v>5.77</v>
      </c>
      <c r="G134" s="13" t="str">
        <f t="shared" si="37"/>
        <v>Prediabetes</v>
      </c>
      <c r="H134" s="13" t="s">
        <v>8291</v>
      </c>
      <c r="I134" s="13" t="s">
        <v>8291</v>
      </c>
      <c r="J134" s="13" t="s">
        <v>8291</v>
      </c>
      <c r="K134" s="27" t="s">
        <v>8292</v>
      </c>
      <c r="L134" s="13" t="s">
        <v>8293</v>
      </c>
      <c r="M134" s="13" t="s">
        <v>8467</v>
      </c>
      <c r="N134" s="13">
        <v>20</v>
      </c>
      <c r="O134" s="56">
        <v>1632.56</v>
      </c>
      <c r="P134" s="13" t="s">
        <v>8310</v>
      </c>
      <c r="Q134" s="13" t="s">
        <v>8310</v>
      </c>
      <c r="R134" s="57" t="s">
        <v>8317</v>
      </c>
      <c r="T134" s="12" t="s">
        <v>520</v>
      </c>
      <c r="U134" s="13" t="str">
        <f t="shared" si="53"/>
        <v xml:space="preserve">  George E</v>
      </c>
      <c r="V134" s="39">
        <f t="shared" si="38"/>
        <v>48.32</v>
      </c>
      <c r="W134" s="39" t="str">
        <f t="shared" si="39"/>
        <v>Obesity</v>
      </c>
      <c r="X134" s="39">
        <f t="shared" si="40"/>
        <v>5.77</v>
      </c>
      <c r="Y134" s="39" t="str">
        <f t="shared" si="41"/>
        <v>Prediabetes</v>
      </c>
      <c r="Z134" s="39" t="str">
        <f t="shared" si="42"/>
        <v>No</v>
      </c>
      <c r="AA134" s="39" t="str">
        <f t="shared" si="43"/>
        <v>No</v>
      </c>
      <c r="AB134" s="39" t="str">
        <f t="shared" si="44"/>
        <v>No</v>
      </c>
      <c r="AC134" s="38" t="str">
        <f t="shared" si="45"/>
        <v>No major surgery</v>
      </c>
      <c r="AD134" s="39" t="str">
        <f t="shared" si="46"/>
        <v>Yes</v>
      </c>
      <c r="AE134" s="13" t="str">
        <f t="shared" si="47"/>
        <v>16-Sep-2003</v>
      </c>
      <c r="AF134" s="39">
        <f t="shared" si="48"/>
        <v>20</v>
      </c>
      <c r="AG134" s="58">
        <f t="shared" si="49"/>
        <v>1632.56</v>
      </c>
      <c r="AH134" s="39" t="str">
        <f t="shared" si="50"/>
        <v>tier - 2</v>
      </c>
      <c r="AI134" s="39" t="str">
        <f t="shared" si="51"/>
        <v>tier - 2</v>
      </c>
      <c r="AJ134" s="54" t="str">
        <f t="shared" si="52"/>
        <v>R1012</v>
      </c>
    </row>
    <row r="135" spans="2:36" ht="15.75" customHeight="1" x14ac:dyDescent="0.3">
      <c r="B135" s="12" t="s">
        <v>524</v>
      </c>
      <c r="C135" s="13" t="s">
        <v>526</v>
      </c>
      <c r="D135" s="13">
        <v>44.86</v>
      </c>
      <c r="E135" s="13" t="str">
        <f t="shared" si="36"/>
        <v>Obesity</v>
      </c>
      <c r="F135" s="13">
        <v>4.38</v>
      </c>
      <c r="G135" s="13" t="str">
        <f t="shared" si="37"/>
        <v>Normal</v>
      </c>
      <c r="H135" s="13" t="s">
        <v>8293</v>
      </c>
      <c r="I135" s="13" t="s">
        <v>8291</v>
      </c>
      <c r="J135" s="13" t="s">
        <v>8291</v>
      </c>
      <c r="K135" s="27" t="s">
        <v>8292</v>
      </c>
      <c r="L135" s="13" t="s">
        <v>8293</v>
      </c>
      <c r="M135" s="13" t="s">
        <v>8468</v>
      </c>
      <c r="N135" s="13">
        <v>19</v>
      </c>
      <c r="O135" s="56">
        <v>1633.04</v>
      </c>
      <c r="P135" s="13" t="s">
        <v>8310</v>
      </c>
      <c r="Q135" s="13" t="s">
        <v>8310</v>
      </c>
      <c r="R135" s="57" t="s">
        <v>8312</v>
      </c>
      <c r="T135" s="12" t="s">
        <v>524</v>
      </c>
      <c r="U135" s="13" t="str">
        <f t="shared" si="53"/>
        <v xml:space="preserve">  Sara S</v>
      </c>
      <c r="V135" s="39">
        <f t="shared" si="38"/>
        <v>44.86</v>
      </c>
      <c r="W135" s="39" t="str">
        <f t="shared" si="39"/>
        <v>Obesity</v>
      </c>
      <c r="X135" s="39">
        <f t="shared" si="40"/>
        <v>4.38</v>
      </c>
      <c r="Y135" s="39" t="str">
        <f t="shared" si="41"/>
        <v>Normal</v>
      </c>
      <c r="Z135" s="39" t="str">
        <f t="shared" si="42"/>
        <v>Yes</v>
      </c>
      <c r="AA135" s="39" t="str">
        <f t="shared" si="43"/>
        <v>No</v>
      </c>
      <c r="AB135" s="39" t="str">
        <f t="shared" si="44"/>
        <v>No</v>
      </c>
      <c r="AC135" s="38" t="str">
        <f t="shared" si="45"/>
        <v>No major surgery</v>
      </c>
      <c r="AD135" s="39" t="str">
        <f t="shared" si="46"/>
        <v>Yes</v>
      </c>
      <c r="AE135" s="13" t="str">
        <f t="shared" si="47"/>
        <v>13-Dec-2004</v>
      </c>
      <c r="AF135" s="39">
        <f t="shared" si="48"/>
        <v>19</v>
      </c>
      <c r="AG135" s="58">
        <f t="shared" si="49"/>
        <v>1633.04</v>
      </c>
      <c r="AH135" s="39" t="str">
        <f t="shared" si="50"/>
        <v>tier - 2</v>
      </c>
      <c r="AI135" s="39" t="str">
        <f t="shared" si="51"/>
        <v>tier - 2</v>
      </c>
      <c r="AJ135" s="54" t="str">
        <f t="shared" si="52"/>
        <v>R1013</v>
      </c>
    </row>
    <row r="136" spans="2:36" ht="15.75" customHeight="1" x14ac:dyDescent="0.3">
      <c r="B136" s="12" t="s">
        <v>528</v>
      </c>
      <c r="C136" s="13" t="s">
        <v>530</v>
      </c>
      <c r="D136" s="13">
        <v>52.15</v>
      </c>
      <c r="E136" s="13" t="str">
        <f t="shared" si="36"/>
        <v>Obesity</v>
      </c>
      <c r="F136" s="13">
        <v>5.65</v>
      </c>
      <c r="G136" s="13" t="str">
        <f t="shared" si="37"/>
        <v>Normal</v>
      </c>
      <c r="H136" s="13" t="s">
        <v>8291</v>
      </c>
      <c r="I136" s="13" t="s">
        <v>8291</v>
      </c>
      <c r="J136" s="13" t="s">
        <v>8291</v>
      </c>
      <c r="K136" s="27">
        <v>1</v>
      </c>
      <c r="L136" s="13" t="s">
        <v>8293</v>
      </c>
      <c r="M136" s="13" t="s">
        <v>8469</v>
      </c>
      <c r="N136" s="13">
        <v>19</v>
      </c>
      <c r="O136" s="56">
        <v>1633.96</v>
      </c>
      <c r="P136" s="13" t="s">
        <v>8310</v>
      </c>
      <c r="Q136" s="13" t="s">
        <v>8314</v>
      </c>
      <c r="R136" s="57" t="s">
        <v>8312</v>
      </c>
      <c r="T136" s="12" t="s">
        <v>528</v>
      </c>
      <c r="U136" s="13" t="str">
        <f t="shared" si="53"/>
        <v xml:space="preserve">  Nick</v>
      </c>
      <c r="V136" s="39">
        <f t="shared" si="38"/>
        <v>52.15</v>
      </c>
      <c r="W136" s="39" t="str">
        <f t="shared" si="39"/>
        <v>Obesity</v>
      </c>
      <c r="X136" s="39">
        <f t="shared" si="40"/>
        <v>5.65</v>
      </c>
      <c r="Y136" s="39" t="str">
        <f t="shared" si="41"/>
        <v>Normal</v>
      </c>
      <c r="Z136" s="39" t="str">
        <f t="shared" si="42"/>
        <v>No</v>
      </c>
      <c r="AA136" s="39" t="str">
        <f t="shared" si="43"/>
        <v>No</v>
      </c>
      <c r="AB136" s="39" t="str">
        <f t="shared" si="44"/>
        <v>No</v>
      </c>
      <c r="AC136" s="38">
        <f t="shared" si="45"/>
        <v>1</v>
      </c>
      <c r="AD136" s="39" t="str">
        <f t="shared" si="46"/>
        <v>Yes</v>
      </c>
      <c r="AE136" s="13" t="str">
        <f t="shared" si="47"/>
        <v>8-Aug-2004</v>
      </c>
      <c r="AF136" s="39">
        <f t="shared" si="48"/>
        <v>19</v>
      </c>
      <c r="AG136" s="58">
        <f t="shared" si="49"/>
        <v>1633.96</v>
      </c>
      <c r="AH136" s="39" t="str">
        <f t="shared" si="50"/>
        <v>tier - 2</v>
      </c>
      <c r="AI136" s="39" t="str">
        <f t="shared" si="51"/>
        <v>tier - 1</v>
      </c>
      <c r="AJ136" s="54" t="str">
        <f t="shared" si="52"/>
        <v>R1013</v>
      </c>
    </row>
    <row r="137" spans="2:36" ht="15.75" customHeight="1" x14ac:dyDescent="0.3">
      <c r="B137" s="12" t="s">
        <v>532</v>
      </c>
      <c r="C137" s="13" t="s">
        <v>534</v>
      </c>
      <c r="D137" s="13">
        <v>41.12</v>
      </c>
      <c r="E137" s="13" t="str">
        <f t="shared" si="36"/>
        <v>Obesity</v>
      </c>
      <c r="F137" s="13">
        <v>7.54</v>
      </c>
      <c r="G137" s="13" t="str">
        <f t="shared" si="37"/>
        <v>Diabetes</v>
      </c>
      <c r="H137" s="13" t="s">
        <v>8293</v>
      </c>
      <c r="I137" s="13" t="s">
        <v>8291</v>
      </c>
      <c r="J137" s="13" t="s">
        <v>8291</v>
      </c>
      <c r="K137" s="27" t="s">
        <v>8292</v>
      </c>
      <c r="L137" s="13" t="s">
        <v>8293</v>
      </c>
      <c r="M137" s="13" t="s">
        <v>8470</v>
      </c>
      <c r="N137" s="13">
        <v>19</v>
      </c>
      <c r="O137" s="56">
        <v>1634.57</v>
      </c>
      <c r="P137" s="13" t="s">
        <v>8310</v>
      </c>
      <c r="Q137" s="13" t="s">
        <v>8310</v>
      </c>
      <c r="R137" s="57" t="s">
        <v>8312</v>
      </c>
      <c r="T137" s="12" t="s">
        <v>532</v>
      </c>
      <c r="U137" s="13" t="str">
        <f t="shared" si="53"/>
        <v xml:space="preserve">  Timothy</v>
      </c>
      <c r="V137" s="39">
        <f t="shared" si="38"/>
        <v>41.12</v>
      </c>
      <c r="W137" s="39" t="str">
        <f t="shared" si="39"/>
        <v>Obesity</v>
      </c>
      <c r="X137" s="39">
        <f t="shared" si="40"/>
        <v>7.54</v>
      </c>
      <c r="Y137" s="39" t="str">
        <f t="shared" si="41"/>
        <v>Diabetes</v>
      </c>
      <c r="Z137" s="39" t="str">
        <f t="shared" si="42"/>
        <v>Yes</v>
      </c>
      <c r="AA137" s="39" t="str">
        <f t="shared" si="43"/>
        <v>No</v>
      </c>
      <c r="AB137" s="39" t="str">
        <f t="shared" si="44"/>
        <v>No</v>
      </c>
      <c r="AC137" s="38" t="str">
        <f t="shared" si="45"/>
        <v>No major surgery</v>
      </c>
      <c r="AD137" s="39" t="str">
        <f t="shared" si="46"/>
        <v>Yes</v>
      </c>
      <c r="AE137" s="13" t="str">
        <f t="shared" si="47"/>
        <v>13-Jun-2004</v>
      </c>
      <c r="AF137" s="39">
        <f t="shared" si="48"/>
        <v>19</v>
      </c>
      <c r="AG137" s="58">
        <f t="shared" si="49"/>
        <v>1634.57</v>
      </c>
      <c r="AH137" s="39" t="str">
        <f t="shared" si="50"/>
        <v>tier - 2</v>
      </c>
      <c r="AI137" s="39" t="str">
        <f t="shared" si="51"/>
        <v>tier - 2</v>
      </c>
      <c r="AJ137" s="54" t="str">
        <f t="shared" si="52"/>
        <v>R1013</v>
      </c>
    </row>
    <row r="138" spans="2:36" ht="15.75" customHeight="1" x14ac:dyDescent="0.3">
      <c r="B138" s="12" t="s">
        <v>536</v>
      </c>
      <c r="C138" s="13" t="s">
        <v>538</v>
      </c>
      <c r="D138" s="13">
        <v>38.39</v>
      </c>
      <c r="E138" s="13" t="str">
        <f t="shared" si="36"/>
        <v>Obesity</v>
      </c>
      <c r="F138" s="13">
        <v>5.1100000000000003</v>
      </c>
      <c r="G138" s="13" t="str">
        <f t="shared" si="37"/>
        <v>Normal</v>
      </c>
      <c r="H138" s="13" t="s">
        <v>8293</v>
      </c>
      <c r="I138" s="13" t="s">
        <v>8291</v>
      </c>
      <c r="J138" s="13" t="s">
        <v>8291</v>
      </c>
      <c r="K138" s="27">
        <v>1</v>
      </c>
      <c r="L138" s="13" t="s">
        <v>8293</v>
      </c>
      <c r="M138" s="13" t="s">
        <v>8471</v>
      </c>
      <c r="N138" s="13">
        <v>20</v>
      </c>
      <c r="O138" s="56">
        <v>1635.73</v>
      </c>
      <c r="P138" s="13" t="s">
        <v>8310</v>
      </c>
      <c r="Q138" s="13" t="s">
        <v>8311</v>
      </c>
      <c r="R138" s="57" t="s">
        <v>8317</v>
      </c>
      <c r="T138" s="12" t="s">
        <v>536</v>
      </c>
      <c r="U138" s="13" t="str">
        <f t="shared" si="53"/>
        <v xml:space="preserve">  Becky L</v>
      </c>
      <c r="V138" s="39">
        <f t="shared" si="38"/>
        <v>38.39</v>
      </c>
      <c r="W138" s="39" t="str">
        <f t="shared" si="39"/>
        <v>Obesity</v>
      </c>
      <c r="X138" s="39">
        <f t="shared" si="40"/>
        <v>5.1100000000000003</v>
      </c>
      <c r="Y138" s="39" t="str">
        <f t="shared" si="41"/>
        <v>Normal</v>
      </c>
      <c r="Z138" s="39" t="str">
        <f t="shared" si="42"/>
        <v>Yes</v>
      </c>
      <c r="AA138" s="39" t="str">
        <f t="shared" si="43"/>
        <v>No</v>
      </c>
      <c r="AB138" s="39" t="str">
        <f t="shared" si="44"/>
        <v>No</v>
      </c>
      <c r="AC138" s="38">
        <f t="shared" si="45"/>
        <v>1</v>
      </c>
      <c r="AD138" s="39" t="str">
        <f t="shared" si="46"/>
        <v>Yes</v>
      </c>
      <c r="AE138" s="13" t="str">
        <f t="shared" si="47"/>
        <v>30-Dec-2003</v>
      </c>
      <c r="AF138" s="39">
        <f t="shared" si="48"/>
        <v>20</v>
      </c>
      <c r="AG138" s="58">
        <f t="shared" si="49"/>
        <v>1635.73</v>
      </c>
      <c r="AH138" s="39" t="str">
        <f t="shared" si="50"/>
        <v>tier - 2</v>
      </c>
      <c r="AI138" s="39" t="str">
        <f t="shared" si="51"/>
        <v>tier - 3</v>
      </c>
      <c r="AJ138" s="54" t="str">
        <f t="shared" si="52"/>
        <v>R1012</v>
      </c>
    </row>
    <row r="139" spans="2:36" ht="15.75" customHeight="1" x14ac:dyDescent="0.3">
      <c r="B139" s="12" t="s">
        <v>540</v>
      </c>
      <c r="C139" s="13" t="s">
        <v>542</v>
      </c>
      <c r="D139" s="13">
        <v>46.85</v>
      </c>
      <c r="E139" s="13" t="str">
        <f t="shared" si="36"/>
        <v>Obesity</v>
      </c>
      <c r="F139" s="13">
        <v>4.25</v>
      </c>
      <c r="G139" s="13" t="str">
        <f t="shared" si="37"/>
        <v>Normal</v>
      </c>
      <c r="H139" s="13" t="s">
        <v>8291</v>
      </c>
      <c r="I139" s="13" t="s">
        <v>8291</v>
      </c>
      <c r="J139" s="13" t="s">
        <v>8293</v>
      </c>
      <c r="K139" s="27">
        <v>1</v>
      </c>
      <c r="L139" s="13" t="s">
        <v>8293</v>
      </c>
      <c r="M139" s="13" t="s">
        <v>8467</v>
      </c>
      <c r="N139" s="13">
        <v>20</v>
      </c>
      <c r="O139" s="56">
        <v>1639.56</v>
      </c>
      <c r="P139" s="13" t="s">
        <v>8310</v>
      </c>
      <c r="Q139" s="13" t="s">
        <v>8310</v>
      </c>
      <c r="R139" s="57" t="s">
        <v>8317</v>
      </c>
      <c r="T139" s="12" t="s">
        <v>540</v>
      </c>
      <c r="U139" s="13" t="str">
        <f t="shared" si="53"/>
        <v xml:space="preserve">  Steph K</v>
      </c>
      <c r="V139" s="39">
        <f t="shared" si="38"/>
        <v>46.85</v>
      </c>
      <c r="W139" s="39" t="str">
        <f t="shared" si="39"/>
        <v>Obesity</v>
      </c>
      <c r="X139" s="39">
        <f t="shared" si="40"/>
        <v>4.25</v>
      </c>
      <c r="Y139" s="39" t="str">
        <f t="shared" si="41"/>
        <v>Normal</v>
      </c>
      <c r="Z139" s="39" t="str">
        <f t="shared" si="42"/>
        <v>No</v>
      </c>
      <c r="AA139" s="39" t="str">
        <f t="shared" si="43"/>
        <v>No</v>
      </c>
      <c r="AB139" s="39" t="str">
        <f t="shared" si="44"/>
        <v>Yes</v>
      </c>
      <c r="AC139" s="38">
        <f t="shared" si="45"/>
        <v>1</v>
      </c>
      <c r="AD139" s="39" t="str">
        <f t="shared" si="46"/>
        <v>Yes</v>
      </c>
      <c r="AE139" s="13" t="str">
        <f t="shared" si="47"/>
        <v>16-Sep-2003</v>
      </c>
      <c r="AF139" s="39">
        <f t="shared" si="48"/>
        <v>20</v>
      </c>
      <c r="AG139" s="58">
        <f t="shared" si="49"/>
        <v>1639.56</v>
      </c>
      <c r="AH139" s="39" t="str">
        <f t="shared" si="50"/>
        <v>tier - 2</v>
      </c>
      <c r="AI139" s="39" t="str">
        <f t="shared" si="51"/>
        <v>tier - 2</v>
      </c>
      <c r="AJ139" s="54" t="str">
        <f t="shared" si="52"/>
        <v>R1012</v>
      </c>
    </row>
    <row r="140" spans="2:36" ht="15.75" customHeight="1" x14ac:dyDescent="0.3">
      <c r="B140" s="12" t="s">
        <v>544</v>
      </c>
      <c r="C140" s="13" t="s">
        <v>546</v>
      </c>
      <c r="D140" s="13">
        <v>42.24</v>
      </c>
      <c r="E140" s="13" t="str">
        <f t="shared" si="36"/>
        <v>Obesity</v>
      </c>
      <c r="F140" s="13">
        <v>5.55</v>
      </c>
      <c r="G140" s="13" t="str">
        <f t="shared" si="37"/>
        <v>Normal</v>
      </c>
      <c r="H140" s="13" t="s">
        <v>8291</v>
      </c>
      <c r="I140" s="13" t="s">
        <v>8293</v>
      </c>
      <c r="J140" s="13" t="s">
        <v>8291</v>
      </c>
      <c r="K140" s="27">
        <v>1</v>
      </c>
      <c r="L140" s="13" t="s">
        <v>8293</v>
      </c>
      <c r="M140" s="13" t="s">
        <v>8472</v>
      </c>
      <c r="N140" s="13">
        <v>20</v>
      </c>
      <c r="O140" s="56">
        <v>1639.56</v>
      </c>
      <c r="P140" s="13" t="s">
        <v>8310</v>
      </c>
      <c r="Q140" s="13" t="s">
        <v>8310</v>
      </c>
      <c r="R140" s="57" t="s">
        <v>8317</v>
      </c>
      <c r="T140" s="12" t="s">
        <v>544</v>
      </c>
      <c r="U140" s="13" t="str">
        <f t="shared" si="53"/>
        <v xml:space="preserve">  Kristine B</v>
      </c>
      <c r="V140" s="39">
        <f t="shared" si="38"/>
        <v>42.24</v>
      </c>
      <c r="W140" s="39" t="str">
        <f t="shared" si="39"/>
        <v>Obesity</v>
      </c>
      <c r="X140" s="39">
        <f t="shared" si="40"/>
        <v>5.55</v>
      </c>
      <c r="Y140" s="39" t="str">
        <f t="shared" si="41"/>
        <v>Normal</v>
      </c>
      <c r="Z140" s="39" t="str">
        <f t="shared" si="42"/>
        <v>No</v>
      </c>
      <c r="AA140" s="39" t="str">
        <f t="shared" si="43"/>
        <v>Yes</v>
      </c>
      <c r="AB140" s="39" t="str">
        <f t="shared" si="44"/>
        <v>No</v>
      </c>
      <c r="AC140" s="38">
        <f t="shared" si="45"/>
        <v>1</v>
      </c>
      <c r="AD140" s="39" t="str">
        <f t="shared" si="46"/>
        <v>Yes</v>
      </c>
      <c r="AE140" s="13" t="str">
        <f t="shared" si="47"/>
        <v>21-Aug-2003</v>
      </c>
      <c r="AF140" s="39">
        <f t="shared" si="48"/>
        <v>20</v>
      </c>
      <c r="AG140" s="58">
        <f t="shared" si="49"/>
        <v>1639.56</v>
      </c>
      <c r="AH140" s="39" t="str">
        <f t="shared" si="50"/>
        <v>tier - 2</v>
      </c>
      <c r="AI140" s="39" t="str">
        <f t="shared" si="51"/>
        <v>tier - 2</v>
      </c>
      <c r="AJ140" s="54" t="str">
        <f t="shared" si="52"/>
        <v>R1012</v>
      </c>
    </row>
    <row r="141" spans="2:36" ht="15.75" customHeight="1" x14ac:dyDescent="0.3">
      <c r="B141" s="12" t="s">
        <v>548</v>
      </c>
      <c r="C141" s="13" t="s">
        <v>550</v>
      </c>
      <c r="D141" s="13">
        <v>34.39</v>
      </c>
      <c r="E141" s="13" t="str">
        <f t="shared" si="36"/>
        <v>Obesity</v>
      </c>
      <c r="F141" s="13">
        <v>5.78</v>
      </c>
      <c r="G141" s="13" t="str">
        <f t="shared" si="37"/>
        <v>Prediabetes</v>
      </c>
      <c r="H141" s="13" t="s">
        <v>8291</v>
      </c>
      <c r="I141" s="13" t="s">
        <v>8291</v>
      </c>
      <c r="J141" s="13" t="s">
        <v>8291</v>
      </c>
      <c r="K141" s="27" t="s">
        <v>8292</v>
      </c>
      <c r="L141" s="13" t="s">
        <v>8293</v>
      </c>
      <c r="M141" s="13" t="s">
        <v>8471</v>
      </c>
      <c r="N141" s="13">
        <v>20</v>
      </c>
      <c r="O141" s="56">
        <v>1646.43</v>
      </c>
      <c r="P141" s="13" t="s">
        <v>8310</v>
      </c>
      <c r="Q141" s="13" t="s">
        <v>8314</v>
      </c>
      <c r="R141" s="57" t="s">
        <v>8317</v>
      </c>
      <c r="T141" s="12" t="s">
        <v>548</v>
      </c>
      <c r="U141" s="13" t="str">
        <f t="shared" si="53"/>
        <v xml:space="preserve">  Taylor B</v>
      </c>
      <c r="V141" s="39">
        <f t="shared" si="38"/>
        <v>34.39</v>
      </c>
      <c r="W141" s="39" t="str">
        <f t="shared" si="39"/>
        <v>Obesity</v>
      </c>
      <c r="X141" s="39">
        <f t="shared" si="40"/>
        <v>5.78</v>
      </c>
      <c r="Y141" s="39" t="str">
        <f t="shared" si="41"/>
        <v>Prediabetes</v>
      </c>
      <c r="Z141" s="39" t="str">
        <f t="shared" si="42"/>
        <v>No</v>
      </c>
      <c r="AA141" s="39" t="str">
        <f t="shared" si="43"/>
        <v>No</v>
      </c>
      <c r="AB141" s="39" t="str">
        <f t="shared" si="44"/>
        <v>No</v>
      </c>
      <c r="AC141" s="38" t="str">
        <f t="shared" si="45"/>
        <v>No major surgery</v>
      </c>
      <c r="AD141" s="39" t="str">
        <f t="shared" si="46"/>
        <v>Yes</v>
      </c>
      <c r="AE141" s="13" t="str">
        <f t="shared" si="47"/>
        <v>30-Dec-2003</v>
      </c>
      <c r="AF141" s="39">
        <f t="shared" si="48"/>
        <v>20</v>
      </c>
      <c r="AG141" s="58">
        <f t="shared" si="49"/>
        <v>1646.43</v>
      </c>
      <c r="AH141" s="39" t="str">
        <f t="shared" si="50"/>
        <v>tier - 2</v>
      </c>
      <c r="AI141" s="39" t="str">
        <f t="shared" si="51"/>
        <v>tier - 1</v>
      </c>
      <c r="AJ141" s="54" t="str">
        <f t="shared" si="52"/>
        <v>R1012</v>
      </c>
    </row>
    <row r="142" spans="2:36" ht="15.75" customHeight="1" x14ac:dyDescent="0.3">
      <c r="B142" s="12" t="s">
        <v>552</v>
      </c>
      <c r="C142" s="13" t="s">
        <v>554</v>
      </c>
      <c r="D142" s="13">
        <v>42.89</v>
      </c>
      <c r="E142" s="13" t="str">
        <f t="shared" si="36"/>
        <v>Obesity</v>
      </c>
      <c r="F142" s="13">
        <v>5.28</v>
      </c>
      <c r="G142" s="13" t="str">
        <f t="shared" si="37"/>
        <v>Normal</v>
      </c>
      <c r="H142" s="13" t="s">
        <v>8293</v>
      </c>
      <c r="I142" s="13" t="s">
        <v>8291</v>
      </c>
      <c r="J142" s="13" t="s">
        <v>8291</v>
      </c>
      <c r="K142" s="27" t="s">
        <v>8292</v>
      </c>
      <c r="L142" s="13" t="s">
        <v>8293</v>
      </c>
      <c r="M142" s="13" t="s">
        <v>8473</v>
      </c>
      <c r="N142" s="13">
        <v>23</v>
      </c>
      <c r="O142" s="56">
        <v>1665</v>
      </c>
      <c r="P142" s="13" t="s">
        <v>8310</v>
      </c>
      <c r="Q142" s="13" t="s">
        <v>8310</v>
      </c>
      <c r="R142" s="57" t="s">
        <v>8312</v>
      </c>
      <c r="T142" s="12" t="s">
        <v>552</v>
      </c>
      <c r="U142" s="13" t="str">
        <f t="shared" si="53"/>
        <v xml:space="preserve">  William</v>
      </c>
      <c r="V142" s="39">
        <f t="shared" si="38"/>
        <v>42.89</v>
      </c>
      <c r="W142" s="39" t="str">
        <f t="shared" si="39"/>
        <v>Obesity</v>
      </c>
      <c r="X142" s="39">
        <f t="shared" si="40"/>
        <v>5.28</v>
      </c>
      <c r="Y142" s="39" t="str">
        <f t="shared" si="41"/>
        <v>Normal</v>
      </c>
      <c r="Z142" s="39" t="str">
        <f t="shared" si="42"/>
        <v>Yes</v>
      </c>
      <c r="AA142" s="39" t="str">
        <f t="shared" si="43"/>
        <v>No</v>
      </c>
      <c r="AB142" s="39" t="str">
        <f t="shared" si="44"/>
        <v>No</v>
      </c>
      <c r="AC142" s="38" t="str">
        <f t="shared" si="45"/>
        <v>No major surgery</v>
      </c>
      <c r="AD142" s="39" t="str">
        <f t="shared" si="46"/>
        <v>Yes</v>
      </c>
      <c r="AE142" s="13" t="str">
        <f t="shared" si="47"/>
        <v>23-Oct-2000</v>
      </c>
      <c r="AF142" s="39">
        <f t="shared" si="48"/>
        <v>23</v>
      </c>
      <c r="AG142" s="58">
        <f t="shared" si="49"/>
        <v>1665</v>
      </c>
      <c r="AH142" s="39" t="str">
        <f t="shared" si="50"/>
        <v>tier - 2</v>
      </c>
      <c r="AI142" s="39" t="str">
        <f t="shared" si="51"/>
        <v>tier - 2</v>
      </c>
      <c r="AJ142" s="54" t="str">
        <f t="shared" si="52"/>
        <v>R1013</v>
      </c>
    </row>
    <row r="143" spans="2:36" ht="15.75" customHeight="1" x14ac:dyDescent="0.3">
      <c r="B143" s="12" t="s">
        <v>556</v>
      </c>
      <c r="C143" s="13" t="s">
        <v>558</v>
      </c>
      <c r="D143" s="13">
        <v>36.299999999999997</v>
      </c>
      <c r="E143" s="13" t="str">
        <f t="shared" si="36"/>
        <v>Obesity</v>
      </c>
      <c r="F143" s="13">
        <v>5.39</v>
      </c>
      <c r="G143" s="13" t="str">
        <f t="shared" si="37"/>
        <v>Normal</v>
      </c>
      <c r="H143" s="13" t="s">
        <v>8291</v>
      </c>
      <c r="I143" s="13" t="s">
        <v>8291</v>
      </c>
      <c r="J143" s="13" t="s">
        <v>8291</v>
      </c>
      <c r="K143" s="27" t="s">
        <v>8292</v>
      </c>
      <c r="L143" s="13" t="s">
        <v>8293</v>
      </c>
      <c r="M143" s="13" t="s">
        <v>8474</v>
      </c>
      <c r="N143" s="13">
        <v>23</v>
      </c>
      <c r="O143" s="56">
        <v>1674.63</v>
      </c>
      <c r="P143" s="13" t="s">
        <v>8310</v>
      </c>
      <c r="Q143" s="13" t="s">
        <v>8310</v>
      </c>
      <c r="R143" s="57" t="s">
        <v>8312</v>
      </c>
      <c r="T143" s="12" t="s">
        <v>556</v>
      </c>
      <c r="U143" s="13" t="str">
        <f t="shared" si="53"/>
        <v xml:space="preserve">  Sage</v>
      </c>
      <c r="V143" s="39">
        <f t="shared" si="38"/>
        <v>36.299999999999997</v>
      </c>
      <c r="W143" s="39" t="str">
        <f t="shared" si="39"/>
        <v>Obesity</v>
      </c>
      <c r="X143" s="39">
        <f t="shared" si="40"/>
        <v>5.39</v>
      </c>
      <c r="Y143" s="39" t="str">
        <f t="shared" si="41"/>
        <v>Normal</v>
      </c>
      <c r="Z143" s="39" t="str">
        <f t="shared" si="42"/>
        <v>No</v>
      </c>
      <c r="AA143" s="39" t="str">
        <f t="shared" si="43"/>
        <v>No</v>
      </c>
      <c r="AB143" s="39" t="str">
        <f t="shared" si="44"/>
        <v>No</v>
      </c>
      <c r="AC143" s="38" t="str">
        <f t="shared" si="45"/>
        <v>No major surgery</v>
      </c>
      <c r="AD143" s="39" t="str">
        <f t="shared" si="46"/>
        <v>Yes</v>
      </c>
      <c r="AE143" s="13" t="str">
        <f t="shared" si="47"/>
        <v>10-Jun-2000</v>
      </c>
      <c r="AF143" s="39">
        <f t="shared" si="48"/>
        <v>23</v>
      </c>
      <c r="AG143" s="58">
        <f t="shared" si="49"/>
        <v>1674.63</v>
      </c>
      <c r="AH143" s="39" t="str">
        <f t="shared" si="50"/>
        <v>tier - 2</v>
      </c>
      <c r="AI143" s="39" t="str">
        <f t="shared" si="51"/>
        <v>tier - 2</v>
      </c>
      <c r="AJ143" s="54" t="str">
        <f t="shared" si="52"/>
        <v>R1013</v>
      </c>
    </row>
    <row r="144" spans="2:36" ht="15.75" customHeight="1" x14ac:dyDescent="0.3">
      <c r="B144" s="12" t="s">
        <v>560</v>
      </c>
      <c r="C144" s="13" t="s">
        <v>562</v>
      </c>
      <c r="D144" s="13">
        <v>35.200000000000003</v>
      </c>
      <c r="E144" s="13" t="str">
        <f t="shared" si="36"/>
        <v>Obesity</v>
      </c>
      <c r="F144" s="13">
        <v>8.01</v>
      </c>
      <c r="G144" s="13" t="str">
        <f t="shared" si="37"/>
        <v>Diabetes</v>
      </c>
      <c r="H144" s="13" t="s">
        <v>8293</v>
      </c>
      <c r="I144" s="13" t="s">
        <v>8291</v>
      </c>
      <c r="J144" s="13" t="s">
        <v>8291</v>
      </c>
      <c r="K144" s="27">
        <v>1</v>
      </c>
      <c r="L144" s="13" t="s">
        <v>8293</v>
      </c>
      <c r="M144" s="13" t="s">
        <v>8475</v>
      </c>
      <c r="N144" s="13">
        <v>23</v>
      </c>
      <c r="O144" s="56">
        <v>1682.6</v>
      </c>
      <c r="P144" s="13" t="s">
        <v>8310</v>
      </c>
      <c r="Q144" s="13" t="s">
        <v>8310</v>
      </c>
      <c r="R144" s="57" t="s">
        <v>8321</v>
      </c>
      <c r="T144" s="12" t="s">
        <v>560</v>
      </c>
      <c r="U144" s="13" t="str">
        <f t="shared" si="53"/>
        <v xml:space="preserve">  Cole</v>
      </c>
      <c r="V144" s="39">
        <f t="shared" si="38"/>
        <v>35.200000000000003</v>
      </c>
      <c r="W144" s="39" t="str">
        <f t="shared" si="39"/>
        <v>Obesity</v>
      </c>
      <c r="X144" s="39">
        <f t="shared" si="40"/>
        <v>8.01</v>
      </c>
      <c r="Y144" s="39" t="str">
        <f t="shared" si="41"/>
        <v>Diabetes</v>
      </c>
      <c r="Z144" s="39" t="str">
        <f t="shared" si="42"/>
        <v>Yes</v>
      </c>
      <c r="AA144" s="39" t="str">
        <f t="shared" si="43"/>
        <v>No</v>
      </c>
      <c r="AB144" s="39" t="str">
        <f t="shared" si="44"/>
        <v>No</v>
      </c>
      <c r="AC144" s="38">
        <f t="shared" si="45"/>
        <v>1</v>
      </c>
      <c r="AD144" s="39" t="str">
        <f t="shared" si="46"/>
        <v>Yes</v>
      </c>
      <c r="AE144" s="13" t="str">
        <f t="shared" si="47"/>
        <v>21-Oct-2000</v>
      </c>
      <c r="AF144" s="39">
        <f t="shared" si="48"/>
        <v>23</v>
      </c>
      <c r="AG144" s="58">
        <f t="shared" si="49"/>
        <v>1682.6</v>
      </c>
      <c r="AH144" s="39" t="str">
        <f t="shared" si="50"/>
        <v>tier - 2</v>
      </c>
      <c r="AI144" s="39" t="str">
        <f t="shared" si="51"/>
        <v>tier - 2</v>
      </c>
      <c r="AJ144" s="54" t="str">
        <f t="shared" si="52"/>
        <v>R1011</v>
      </c>
    </row>
    <row r="145" spans="2:36" ht="15.75" customHeight="1" x14ac:dyDescent="0.3">
      <c r="B145" s="12" t="s">
        <v>564</v>
      </c>
      <c r="C145" s="13" t="s">
        <v>566</v>
      </c>
      <c r="D145" s="13">
        <v>53.62</v>
      </c>
      <c r="E145" s="13" t="str">
        <f t="shared" si="36"/>
        <v>Obesity</v>
      </c>
      <c r="F145" s="13">
        <v>5.21</v>
      </c>
      <c r="G145" s="13" t="str">
        <f t="shared" si="37"/>
        <v>Normal</v>
      </c>
      <c r="H145" s="13" t="s">
        <v>8291</v>
      </c>
      <c r="I145" s="13" t="s">
        <v>8291</v>
      </c>
      <c r="J145" s="13" t="s">
        <v>8291</v>
      </c>
      <c r="K145" s="27" t="s">
        <v>8292</v>
      </c>
      <c r="L145" s="13" t="s">
        <v>8293</v>
      </c>
      <c r="M145" s="13" t="s">
        <v>8476</v>
      </c>
      <c r="N145" s="13">
        <v>19</v>
      </c>
      <c r="O145" s="56">
        <v>1694.8</v>
      </c>
      <c r="P145" s="13" t="s">
        <v>8310</v>
      </c>
      <c r="Q145" s="13" t="s">
        <v>8310</v>
      </c>
      <c r="R145" s="57" t="s">
        <v>8324</v>
      </c>
      <c r="T145" s="12" t="s">
        <v>564</v>
      </c>
      <c r="U145" s="13" t="str">
        <f t="shared" si="53"/>
        <v xml:space="preserve">  Jesse</v>
      </c>
      <c r="V145" s="39">
        <f t="shared" si="38"/>
        <v>53.62</v>
      </c>
      <c r="W145" s="39" t="str">
        <f t="shared" si="39"/>
        <v>Obesity</v>
      </c>
      <c r="X145" s="39">
        <f t="shared" si="40"/>
        <v>5.21</v>
      </c>
      <c r="Y145" s="39" t="str">
        <f t="shared" si="41"/>
        <v>Normal</v>
      </c>
      <c r="Z145" s="39" t="str">
        <f t="shared" si="42"/>
        <v>No</v>
      </c>
      <c r="AA145" s="39" t="str">
        <f t="shared" si="43"/>
        <v>No</v>
      </c>
      <c r="AB145" s="39" t="str">
        <f t="shared" si="44"/>
        <v>No</v>
      </c>
      <c r="AC145" s="38" t="str">
        <f t="shared" si="45"/>
        <v>No major surgery</v>
      </c>
      <c r="AD145" s="39" t="str">
        <f t="shared" si="46"/>
        <v>Yes</v>
      </c>
      <c r="AE145" s="13" t="str">
        <f t="shared" si="47"/>
        <v>17-Nov-2004</v>
      </c>
      <c r="AF145" s="39">
        <f t="shared" si="48"/>
        <v>19</v>
      </c>
      <c r="AG145" s="58">
        <f t="shared" si="49"/>
        <v>1694.8</v>
      </c>
      <c r="AH145" s="39" t="str">
        <f t="shared" si="50"/>
        <v>tier - 2</v>
      </c>
      <c r="AI145" s="39" t="str">
        <f t="shared" si="51"/>
        <v>tier - 2</v>
      </c>
      <c r="AJ145" s="54" t="str">
        <f t="shared" si="52"/>
        <v>R1015</v>
      </c>
    </row>
    <row r="146" spans="2:36" ht="15.75" customHeight="1" x14ac:dyDescent="0.3">
      <c r="B146" s="12" t="s">
        <v>568</v>
      </c>
      <c r="C146" s="13" t="s">
        <v>570</v>
      </c>
      <c r="D146" s="13">
        <v>36.67</v>
      </c>
      <c r="E146" s="13" t="str">
        <f t="shared" si="36"/>
        <v>Obesity</v>
      </c>
      <c r="F146" s="13">
        <v>6.27</v>
      </c>
      <c r="G146" s="13" t="str">
        <f t="shared" si="37"/>
        <v>Prediabetes</v>
      </c>
      <c r="H146" s="13" t="s">
        <v>8291</v>
      </c>
      <c r="I146" s="13" t="s">
        <v>8291</v>
      </c>
      <c r="J146" s="13" t="s">
        <v>8291</v>
      </c>
      <c r="K146" s="27" t="s">
        <v>8292</v>
      </c>
      <c r="L146" s="13" t="s">
        <v>8293</v>
      </c>
      <c r="M146" s="13" t="s">
        <v>8477</v>
      </c>
      <c r="N146" s="13">
        <v>19</v>
      </c>
      <c r="O146" s="56">
        <v>1702.46</v>
      </c>
      <c r="P146" s="13" t="s">
        <v>8310</v>
      </c>
      <c r="Q146" s="13" t="s">
        <v>8311</v>
      </c>
      <c r="R146" s="57" t="s">
        <v>8325</v>
      </c>
      <c r="T146" s="12" t="s">
        <v>568</v>
      </c>
      <c r="U146" s="13" t="str">
        <f t="shared" si="53"/>
        <v xml:space="preserve">  Tammi J</v>
      </c>
      <c r="V146" s="39">
        <f t="shared" si="38"/>
        <v>36.67</v>
      </c>
      <c r="W146" s="39" t="str">
        <f t="shared" si="39"/>
        <v>Obesity</v>
      </c>
      <c r="X146" s="39">
        <f t="shared" si="40"/>
        <v>6.27</v>
      </c>
      <c r="Y146" s="39" t="str">
        <f t="shared" si="41"/>
        <v>Prediabetes</v>
      </c>
      <c r="Z146" s="39" t="str">
        <f t="shared" si="42"/>
        <v>No</v>
      </c>
      <c r="AA146" s="39" t="str">
        <f t="shared" si="43"/>
        <v>No</v>
      </c>
      <c r="AB146" s="39" t="str">
        <f t="shared" si="44"/>
        <v>No</v>
      </c>
      <c r="AC146" s="38" t="str">
        <f t="shared" si="45"/>
        <v>No major surgery</v>
      </c>
      <c r="AD146" s="39" t="str">
        <f t="shared" si="46"/>
        <v>Yes</v>
      </c>
      <c r="AE146" s="13" t="str">
        <f t="shared" si="47"/>
        <v>10-Dec-2004</v>
      </c>
      <c r="AF146" s="39">
        <f t="shared" si="48"/>
        <v>19</v>
      </c>
      <c r="AG146" s="58">
        <f t="shared" si="49"/>
        <v>1702.46</v>
      </c>
      <c r="AH146" s="39" t="str">
        <f t="shared" si="50"/>
        <v>tier - 2</v>
      </c>
      <c r="AI146" s="39" t="str">
        <f t="shared" si="51"/>
        <v>tier - 3</v>
      </c>
      <c r="AJ146" s="54" t="str">
        <f t="shared" si="52"/>
        <v>R1019</v>
      </c>
    </row>
    <row r="147" spans="2:36" ht="15.75" customHeight="1" x14ac:dyDescent="0.3">
      <c r="B147" s="12" t="s">
        <v>572</v>
      </c>
      <c r="C147" s="13" t="s">
        <v>574</v>
      </c>
      <c r="D147" s="13">
        <v>33.4</v>
      </c>
      <c r="E147" s="13" t="str">
        <f t="shared" si="36"/>
        <v>Obesity</v>
      </c>
      <c r="F147" s="13">
        <v>10.73</v>
      </c>
      <c r="G147" s="13" t="str">
        <f t="shared" si="37"/>
        <v>Diabetes</v>
      </c>
      <c r="H147" s="13" t="s">
        <v>8293</v>
      </c>
      <c r="I147" s="13" t="s">
        <v>8291</v>
      </c>
      <c r="J147" s="13" t="s">
        <v>8291</v>
      </c>
      <c r="K147" s="27">
        <v>1</v>
      </c>
      <c r="L147" s="13" t="s">
        <v>8293</v>
      </c>
      <c r="M147" s="13" t="s">
        <v>8478</v>
      </c>
      <c r="N147" s="13">
        <v>19</v>
      </c>
      <c r="O147" s="56">
        <v>1704.57</v>
      </c>
      <c r="P147" s="13" t="s">
        <v>8310</v>
      </c>
      <c r="Q147" s="13" t="s">
        <v>8314</v>
      </c>
      <c r="R147" s="57" t="s">
        <v>8326</v>
      </c>
      <c r="T147" s="12" t="s">
        <v>572</v>
      </c>
      <c r="U147" s="13" t="str">
        <f t="shared" si="53"/>
        <v xml:space="preserve">  Matthew S</v>
      </c>
      <c r="V147" s="39">
        <f t="shared" si="38"/>
        <v>33.4</v>
      </c>
      <c r="W147" s="39" t="str">
        <f t="shared" si="39"/>
        <v>Obesity</v>
      </c>
      <c r="X147" s="39">
        <f t="shared" si="40"/>
        <v>10.73</v>
      </c>
      <c r="Y147" s="39" t="str">
        <f t="shared" si="41"/>
        <v>Diabetes</v>
      </c>
      <c r="Z147" s="39" t="str">
        <f t="shared" si="42"/>
        <v>Yes</v>
      </c>
      <c r="AA147" s="39" t="str">
        <f t="shared" si="43"/>
        <v>No</v>
      </c>
      <c r="AB147" s="39" t="str">
        <f t="shared" si="44"/>
        <v>No</v>
      </c>
      <c r="AC147" s="38">
        <f t="shared" si="45"/>
        <v>1</v>
      </c>
      <c r="AD147" s="39" t="str">
        <f t="shared" si="46"/>
        <v>Yes</v>
      </c>
      <c r="AE147" s="13" t="str">
        <f t="shared" si="47"/>
        <v>7-Nov-2004</v>
      </c>
      <c r="AF147" s="39">
        <f t="shared" si="48"/>
        <v>19</v>
      </c>
      <c r="AG147" s="58">
        <f t="shared" si="49"/>
        <v>1704.57</v>
      </c>
      <c r="AH147" s="39" t="str">
        <f t="shared" si="50"/>
        <v>tier - 2</v>
      </c>
      <c r="AI147" s="39" t="str">
        <f t="shared" si="51"/>
        <v>tier - 1</v>
      </c>
      <c r="AJ147" s="54" t="str">
        <f t="shared" si="52"/>
        <v>R1016</v>
      </c>
    </row>
    <row r="148" spans="2:36" ht="15.75" customHeight="1" x14ac:dyDescent="0.3">
      <c r="B148" s="12" t="s">
        <v>576</v>
      </c>
      <c r="C148" s="13" t="s">
        <v>578</v>
      </c>
      <c r="D148" s="13">
        <v>42.71</v>
      </c>
      <c r="E148" s="13" t="str">
        <f t="shared" si="36"/>
        <v>Obesity</v>
      </c>
      <c r="F148" s="13">
        <v>10.52</v>
      </c>
      <c r="G148" s="13" t="str">
        <f t="shared" si="37"/>
        <v>Diabetes</v>
      </c>
      <c r="H148" s="13" t="s">
        <v>8291</v>
      </c>
      <c r="I148" s="13" t="s">
        <v>8291</v>
      </c>
      <c r="J148" s="13" t="s">
        <v>8291</v>
      </c>
      <c r="K148" s="27" t="s">
        <v>8292</v>
      </c>
      <c r="L148" s="13" t="s">
        <v>8293</v>
      </c>
      <c r="M148" s="13" t="s">
        <v>8479</v>
      </c>
      <c r="N148" s="13">
        <v>19</v>
      </c>
      <c r="O148" s="56">
        <v>1704.7</v>
      </c>
      <c r="P148" s="13" t="s">
        <v>8310</v>
      </c>
      <c r="Q148" s="13" t="s">
        <v>8311</v>
      </c>
      <c r="R148" s="57" t="s">
        <v>8327</v>
      </c>
      <c r="T148" s="12" t="s">
        <v>576</v>
      </c>
      <c r="U148" s="13" t="str">
        <f t="shared" si="53"/>
        <v xml:space="preserve">  Eric</v>
      </c>
      <c r="V148" s="39">
        <f t="shared" si="38"/>
        <v>42.71</v>
      </c>
      <c r="W148" s="39" t="str">
        <f t="shared" si="39"/>
        <v>Obesity</v>
      </c>
      <c r="X148" s="39">
        <f t="shared" si="40"/>
        <v>10.52</v>
      </c>
      <c r="Y148" s="39" t="str">
        <f t="shared" si="41"/>
        <v>Diabetes</v>
      </c>
      <c r="Z148" s="39" t="str">
        <f t="shared" si="42"/>
        <v>No</v>
      </c>
      <c r="AA148" s="39" t="str">
        <f t="shared" si="43"/>
        <v>No</v>
      </c>
      <c r="AB148" s="39" t="str">
        <f t="shared" si="44"/>
        <v>No</v>
      </c>
      <c r="AC148" s="38" t="str">
        <f t="shared" si="45"/>
        <v>No major surgery</v>
      </c>
      <c r="AD148" s="39" t="str">
        <f t="shared" si="46"/>
        <v>Yes</v>
      </c>
      <c r="AE148" s="13" t="str">
        <f t="shared" si="47"/>
        <v>14-Dec-2004</v>
      </c>
      <c r="AF148" s="39">
        <f t="shared" si="48"/>
        <v>19</v>
      </c>
      <c r="AG148" s="58">
        <f t="shared" si="49"/>
        <v>1704.7</v>
      </c>
      <c r="AH148" s="39" t="str">
        <f t="shared" si="50"/>
        <v>tier - 2</v>
      </c>
      <c r="AI148" s="39" t="str">
        <f t="shared" si="51"/>
        <v>tier - 3</v>
      </c>
      <c r="AJ148" s="54" t="str">
        <f t="shared" si="52"/>
        <v>R1018</v>
      </c>
    </row>
    <row r="149" spans="2:36" ht="15.75" customHeight="1" x14ac:dyDescent="0.3">
      <c r="B149" s="12" t="s">
        <v>580</v>
      </c>
      <c r="C149" s="13" t="s">
        <v>582</v>
      </c>
      <c r="D149" s="13">
        <v>41.52</v>
      </c>
      <c r="E149" s="13" t="str">
        <f t="shared" si="36"/>
        <v>Obesity</v>
      </c>
      <c r="F149" s="13">
        <v>11.82</v>
      </c>
      <c r="G149" s="13" t="str">
        <f t="shared" si="37"/>
        <v>Diabetes</v>
      </c>
      <c r="H149" s="13" t="s">
        <v>8293</v>
      </c>
      <c r="I149" s="13" t="s">
        <v>8291</v>
      </c>
      <c r="J149" s="13" t="s">
        <v>8291</v>
      </c>
      <c r="K149" s="27">
        <v>2</v>
      </c>
      <c r="L149" s="13" t="s">
        <v>8293</v>
      </c>
      <c r="M149" s="13" t="s">
        <v>8480</v>
      </c>
      <c r="N149" s="13">
        <v>19</v>
      </c>
      <c r="O149" s="56">
        <v>1705.62</v>
      </c>
      <c r="P149" s="13" t="s">
        <v>8310</v>
      </c>
      <c r="Q149" s="13" t="s">
        <v>8310</v>
      </c>
      <c r="R149" s="57" t="s">
        <v>8324</v>
      </c>
      <c r="T149" s="12" t="s">
        <v>580</v>
      </c>
      <c r="U149" s="13" t="str">
        <f t="shared" si="53"/>
        <v xml:space="preserve">  Valeria R</v>
      </c>
      <c r="V149" s="39">
        <f t="shared" si="38"/>
        <v>41.52</v>
      </c>
      <c r="W149" s="39" t="str">
        <f t="shared" si="39"/>
        <v>Obesity</v>
      </c>
      <c r="X149" s="39">
        <f t="shared" si="40"/>
        <v>11.82</v>
      </c>
      <c r="Y149" s="39" t="str">
        <f t="shared" si="41"/>
        <v>Diabetes</v>
      </c>
      <c r="Z149" s="39" t="str">
        <f t="shared" si="42"/>
        <v>Yes</v>
      </c>
      <c r="AA149" s="39" t="str">
        <f t="shared" si="43"/>
        <v>No</v>
      </c>
      <c r="AB149" s="39" t="str">
        <f t="shared" si="44"/>
        <v>No</v>
      </c>
      <c r="AC149" s="38">
        <f t="shared" si="45"/>
        <v>2</v>
      </c>
      <c r="AD149" s="39" t="str">
        <f t="shared" si="46"/>
        <v>Yes</v>
      </c>
      <c r="AE149" s="13" t="str">
        <f t="shared" si="47"/>
        <v>6-Dec-2004</v>
      </c>
      <c r="AF149" s="39">
        <f t="shared" si="48"/>
        <v>19</v>
      </c>
      <c r="AG149" s="58">
        <f t="shared" si="49"/>
        <v>1705.62</v>
      </c>
      <c r="AH149" s="39" t="str">
        <f t="shared" si="50"/>
        <v>tier - 2</v>
      </c>
      <c r="AI149" s="39" t="str">
        <f t="shared" si="51"/>
        <v>tier - 2</v>
      </c>
      <c r="AJ149" s="54" t="str">
        <f t="shared" si="52"/>
        <v>R1015</v>
      </c>
    </row>
    <row r="150" spans="2:36" ht="15.75" customHeight="1" x14ac:dyDescent="0.3">
      <c r="B150" s="12" t="s">
        <v>584</v>
      </c>
      <c r="C150" s="13" t="s">
        <v>586</v>
      </c>
      <c r="D150" s="13">
        <v>39.4</v>
      </c>
      <c r="E150" s="13" t="str">
        <f t="shared" si="36"/>
        <v>Obesity</v>
      </c>
      <c r="F150" s="13">
        <v>6.76</v>
      </c>
      <c r="G150" s="13" t="str">
        <f t="shared" si="37"/>
        <v>Diabetes</v>
      </c>
      <c r="H150" s="13" t="s">
        <v>8291</v>
      </c>
      <c r="I150" s="13" t="s">
        <v>8291</v>
      </c>
      <c r="J150" s="13" t="s">
        <v>8291</v>
      </c>
      <c r="K150" s="27" t="s">
        <v>8292</v>
      </c>
      <c r="L150" s="13" t="s">
        <v>8293</v>
      </c>
      <c r="M150" s="13" t="s">
        <v>8481</v>
      </c>
      <c r="N150" s="13">
        <v>19</v>
      </c>
      <c r="O150" s="56">
        <v>1708</v>
      </c>
      <c r="P150" s="13" t="s">
        <v>8311</v>
      </c>
      <c r="Q150" s="13" t="s">
        <v>8310</v>
      </c>
      <c r="R150" s="57" t="s">
        <v>8326</v>
      </c>
      <c r="T150" s="12" t="s">
        <v>584</v>
      </c>
      <c r="U150" s="13" t="str">
        <f t="shared" si="53"/>
        <v xml:space="preserve">  Michael P</v>
      </c>
      <c r="V150" s="39">
        <f t="shared" si="38"/>
        <v>39.4</v>
      </c>
      <c r="W150" s="39" t="str">
        <f t="shared" si="39"/>
        <v>Obesity</v>
      </c>
      <c r="X150" s="39">
        <f t="shared" si="40"/>
        <v>6.76</v>
      </c>
      <c r="Y150" s="39" t="str">
        <f t="shared" si="41"/>
        <v>Diabetes</v>
      </c>
      <c r="Z150" s="39" t="str">
        <f t="shared" si="42"/>
        <v>No</v>
      </c>
      <c r="AA150" s="39" t="str">
        <f t="shared" si="43"/>
        <v>No</v>
      </c>
      <c r="AB150" s="39" t="str">
        <f t="shared" si="44"/>
        <v>No</v>
      </c>
      <c r="AC150" s="38" t="str">
        <f t="shared" si="45"/>
        <v>No major surgery</v>
      </c>
      <c r="AD150" s="39" t="str">
        <f t="shared" si="46"/>
        <v>Yes</v>
      </c>
      <c r="AE150" s="13" t="str">
        <f t="shared" si="47"/>
        <v>17-Oct-2004</v>
      </c>
      <c r="AF150" s="39">
        <f t="shared" si="48"/>
        <v>19</v>
      </c>
      <c r="AG150" s="58">
        <f t="shared" si="49"/>
        <v>1708</v>
      </c>
      <c r="AH150" s="39" t="str">
        <f t="shared" si="50"/>
        <v>tier - 3</v>
      </c>
      <c r="AI150" s="39" t="str">
        <f t="shared" si="51"/>
        <v>tier - 2</v>
      </c>
      <c r="AJ150" s="54" t="str">
        <f t="shared" si="52"/>
        <v>R1016</v>
      </c>
    </row>
    <row r="151" spans="2:36" ht="15.75" customHeight="1" x14ac:dyDescent="0.3">
      <c r="B151" s="12" t="s">
        <v>587</v>
      </c>
      <c r="C151" s="13" t="s">
        <v>589</v>
      </c>
      <c r="D151" s="13">
        <v>46.45</v>
      </c>
      <c r="E151" s="13" t="str">
        <f t="shared" si="36"/>
        <v>Obesity</v>
      </c>
      <c r="F151" s="13">
        <v>5.62</v>
      </c>
      <c r="G151" s="13" t="str">
        <f t="shared" si="37"/>
        <v>Normal</v>
      </c>
      <c r="H151" s="13" t="s">
        <v>8291</v>
      </c>
      <c r="I151" s="13" t="s">
        <v>8291</v>
      </c>
      <c r="J151" s="13" t="s">
        <v>8291</v>
      </c>
      <c r="K151" s="27" t="s">
        <v>8292</v>
      </c>
      <c r="L151" s="13" t="s">
        <v>8293</v>
      </c>
      <c r="M151" s="13" t="s">
        <v>8482</v>
      </c>
      <c r="N151" s="13">
        <v>19</v>
      </c>
      <c r="O151" s="56">
        <v>1708.93</v>
      </c>
      <c r="P151" s="13" t="s">
        <v>8311</v>
      </c>
      <c r="Q151" s="13" t="s">
        <v>8314</v>
      </c>
      <c r="R151" s="57" t="s">
        <v>8325</v>
      </c>
      <c r="T151" s="12" t="s">
        <v>587</v>
      </c>
      <c r="U151" s="13" t="str">
        <f t="shared" si="53"/>
        <v xml:space="preserve">  Rami</v>
      </c>
      <c r="V151" s="39">
        <f t="shared" si="38"/>
        <v>46.45</v>
      </c>
      <c r="W151" s="39" t="str">
        <f t="shared" si="39"/>
        <v>Obesity</v>
      </c>
      <c r="X151" s="39">
        <f t="shared" si="40"/>
        <v>5.62</v>
      </c>
      <c r="Y151" s="39" t="str">
        <f t="shared" si="41"/>
        <v>Normal</v>
      </c>
      <c r="Z151" s="39" t="str">
        <f t="shared" si="42"/>
        <v>No</v>
      </c>
      <c r="AA151" s="39" t="str">
        <f t="shared" si="43"/>
        <v>No</v>
      </c>
      <c r="AB151" s="39" t="str">
        <f t="shared" si="44"/>
        <v>No</v>
      </c>
      <c r="AC151" s="38" t="str">
        <f t="shared" si="45"/>
        <v>No major surgery</v>
      </c>
      <c r="AD151" s="39" t="str">
        <f t="shared" si="46"/>
        <v>Yes</v>
      </c>
      <c r="AE151" s="13" t="str">
        <f t="shared" si="47"/>
        <v>12-Dec-2004</v>
      </c>
      <c r="AF151" s="39">
        <f t="shared" si="48"/>
        <v>19</v>
      </c>
      <c r="AG151" s="58">
        <f t="shared" si="49"/>
        <v>1708.93</v>
      </c>
      <c r="AH151" s="39" t="str">
        <f t="shared" si="50"/>
        <v>tier - 3</v>
      </c>
      <c r="AI151" s="39" t="str">
        <f t="shared" si="51"/>
        <v>tier - 1</v>
      </c>
      <c r="AJ151" s="54" t="str">
        <f t="shared" si="52"/>
        <v>R1019</v>
      </c>
    </row>
    <row r="152" spans="2:36" ht="15.75" customHeight="1" x14ac:dyDescent="0.3">
      <c r="B152" s="12" t="s">
        <v>591</v>
      </c>
      <c r="C152" s="13" t="s">
        <v>593</v>
      </c>
      <c r="D152" s="13">
        <v>35.75</v>
      </c>
      <c r="E152" s="13" t="str">
        <f t="shared" si="36"/>
        <v>Obesity</v>
      </c>
      <c r="F152" s="13">
        <v>4.1900000000000004</v>
      </c>
      <c r="G152" s="13" t="str">
        <f t="shared" si="37"/>
        <v>Normal</v>
      </c>
      <c r="H152" s="13" t="s">
        <v>8291</v>
      </c>
      <c r="I152" s="13" t="s">
        <v>8291</v>
      </c>
      <c r="J152" s="13" t="s">
        <v>8291</v>
      </c>
      <c r="K152" s="27" t="s">
        <v>8292</v>
      </c>
      <c r="L152" s="13" t="s">
        <v>8293</v>
      </c>
      <c r="M152" s="13" t="s">
        <v>8483</v>
      </c>
      <c r="N152" s="13">
        <v>19</v>
      </c>
      <c r="O152" s="56">
        <v>1711.03</v>
      </c>
      <c r="P152" s="13" t="s">
        <v>8311</v>
      </c>
      <c r="Q152" s="13" t="s">
        <v>8311</v>
      </c>
      <c r="R152" s="57" t="s">
        <v>8312</v>
      </c>
      <c r="T152" s="12" t="s">
        <v>591</v>
      </c>
      <c r="U152" s="13" t="str">
        <f t="shared" si="53"/>
        <v xml:space="preserve">  Denis</v>
      </c>
      <c r="V152" s="39">
        <f t="shared" si="38"/>
        <v>35.75</v>
      </c>
      <c r="W152" s="39" t="str">
        <f t="shared" si="39"/>
        <v>Obesity</v>
      </c>
      <c r="X152" s="39">
        <f t="shared" si="40"/>
        <v>4.1900000000000004</v>
      </c>
      <c r="Y152" s="39" t="str">
        <f t="shared" si="41"/>
        <v>Normal</v>
      </c>
      <c r="Z152" s="39" t="str">
        <f t="shared" si="42"/>
        <v>No</v>
      </c>
      <c r="AA152" s="39" t="str">
        <f t="shared" si="43"/>
        <v>No</v>
      </c>
      <c r="AB152" s="39" t="str">
        <f t="shared" si="44"/>
        <v>No</v>
      </c>
      <c r="AC152" s="38" t="str">
        <f t="shared" si="45"/>
        <v>No major surgery</v>
      </c>
      <c r="AD152" s="39" t="str">
        <f t="shared" si="46"/>
        <v>Yes</v>
      </c>
      <c r="AE152" s="13" t="str">
        <f t="shared" si="47"/>
        <v>19-Sep-2004</v>
      </c>
      <c r="AF152" s="39">
        <f t="shared" si="48"/>
        <v>19</v>
      </c>
      <c r="AG152" s="58">
        <f t="shared" si="49"/>
        <v>1711.03</v>
      </c>
      <c r="AH152" s="39" t="str">
        <f t="shared" si="50"/>
        <v>tier - 3</v>
      </c>
      <c r="AI152" s="39" t="str">
        <f t="shared" si="51"/>
        <v>tier - 3</v>
      </c>
      <c r="AJ152" s="54" t="str">
        <f t="shared" si="52"/>
        <v>R1013</v>
      </c>
    </row>
    <row r="153" spans="2:36" ht="15.75" customHeight="1" x14ac:dyDescent="0.3">
      <c r="B153" s="12" t="s">
        <v>595</v>
      </c>
      <c r="C153" s="13" t="s">
        <v>597</v>
      </c>
      <c r="D153" s="13">
        <v>26.07</v>
      </c>
      <c r="E153" s="13" t="str">
        <f t="shared" si="36"/>
        <v>Overweight</v>
      </c>
      <c r="F153" s="13">
        <v>5.32</v>
      </c>
      <c r="G153" s="13" t="str">
        <f t="shared" si="37"/>
        <v>Normal</v>
      </c>
      <c r="H153" s="13" t="s">
        <v>8291</v>
      </c>
      <c r="I153" s="13" t="s">
        <v>8291</v>
      </c>
      <c r="J153" s="13" t="s">
        <v>8291</v>
      </c>
      <c r="K153" s="27" t="s">
        <v>8292</v>
      </c>
      <c r="L153" s="13" t="s">
        <v>8293</v>
      </c>
      <c r="M153" s="13" t="s">
        <v>8484</v>
      </c>
      <c r="N153" s="13">
        <v>19</v>
      </c>
      <c r="O153" s="56">
        <v>1712.23</v>
      </c>
      <c r="P153" s="13" t="s">
        <v>8311</v>
      </c>
      <c r="Q153" s="13" t="s">
        <v>8314</v>
      </c>
      <c r="R153" s="57" t="s">
        <v>8326</v>
      </c>
      <c r="T153" s="12" t="s">
        <v>595</v>
      </c>
      <c r="U153" s="13" t="str">
        <f t="shared" si="53"/>
        <v xml:space="preserve">  Brian E</v>
      </c>
      <c r="V153" s="39">
        <f t="shared" si="38"/>
        <v>26.07</v>
      </c>
      <c r="W153" s="39" t="str">
        <f t="shared" si="39"/>
        <v>Overweight</v>
      </c>
      <c r="X153" s="39">
        <f t="shared" si="40"/>
        <v>5.32</v>
      </c>
      <c r="Y153" s="39" t="str">
        <f t="shared" si="41"/>
        <v>Normal</v>
      </c>
      <c r="Z153" s="39" t="str">
        <f t="shared" si="42"/>
        <v>No</v>
      </c>
      <c r="AA153" s="39" t="str">
        <f t="shared" si="43"/>
        <v>No</v>
      </c>
      <c r="AB153" s="39" t="str">
        <f t="shared" si="44"/>
        <v>No</v>
      </c>
      <c r="AC153" s="38" t="str">
        <f t="shared" si="45"/>
        <v>No major surgery</v>
      </c>
      <c r="AD153" s="39" t="str">
        <f t="shared" si="46"/>
        <v>Yes</v>
      </c>
      <c r="AE153" s="13" t="str">
        <f t="shared" si="47"/>
        <v>21-Sep-2004</v>
      </c>
      <c r="AF153" s="39">
        <f t="shared" si="48"/>
        <v>19</v>
      </c>
      <c r="AG153" s="58">
        <f t="shared" si="49"/>
        <v>1712.23</v>
      </c>
      <c r="AH153" s="39" t="str">
        <f t="shared" si="50"/>
        <v>tier - 3</v>
      </c>
      <c r="AI153" s="39" t="str">
        <f t="shared" si="51"/>
        <v>tier - 1</v>
      </c>
      <c r="AJ153" s="54" t="str">
        <f t="shared" si="52"/>
        <v>R1016</v>
      </c>
    </row>
    <row r="154" spans="2:36" ht="15.75" customHeight="1" x14ac:dyDescent="0.3">
      <c r="B154" s="12" t="s">
        <v>599</v>
      </c>
      <c r="C154" s="13" t="s">
        <v>601</v>
      </c>
      <c r="D154" s="13">
        <v>36.54</v>
      </c>
      <c r="E154" s="13" t="str">
        <f t="shared" si="36"/>
        <v>Obesity</v>
      </c>
      <c r="F154" s="13">
        <v>4.46</v>
      </c>
      <c r="G154" s="13" t="str">
        <f t="shared" si="37"/>
        <v>Normal</v>
      </c>
      <c r="H154" s="13" t="s">
        <v>8293</v>
      </c>
      <c r="I154" s="13" t="s">
        <v>8291</v>
      </c>
      <c r="J154" s="13" t="s">
        <v>8291</v>
      </c>
      <c r="K154" s="27">
        <v>1</v>
      </c>
      <c r="L154" s="13" t="s">
        <v>8293</v>
      </c>
      <c r="M154" s="13" t="s">
        <v>8391</v>
      </c>
      <c r="N154" s="13">
        <v>19</v>
      </c>
      <c r="O154" s="56">
        <v>1719.44</v>
      </c>
      <c r="P154" s="13" t="s">
        <v>8311</v>
      </c>
      <c r="Q154" s="13" t="s">
        <v>8311</v>
      </c>
      <c r="R154" s="57" t="s">
        <v>8312</v>
      </c>
      <c r="T154" s="12" t="s">
        <v>599</v>
      </c>
      <c r="U154" s="13" t="str">
        <f t="shared" si="53"/>
        <v xml:space="preserve">  Bonnie</v>
      </c>
      <c r="V154" s="39">
        <f t="shared" si="38"/>
        <v>36.54</v>
      </c>
      <c r="W154" s="39" t="str">
        <f t="shared" si="39"/>
        <v>Obesity</v>
      </c>
      <c r="X154" s="39">
        <f t="shared" si="40"/>
        <v>4.46</v>
      </c>
      <c r="Y154" s="39" t="str">
        <f t="shared" si="41"/>
        <v>Normal</v>
      </c>
      <c r="Z154" s="39" t="str">
        <f t="shared" si="42"/>
        <v>Yes</v>
      </c>
      <c r="AA154" s="39" t="str">
        <f t="shared" si="43"/>
        <v>No</v>
      </c>
      <c r="AB154" s="39" t="str">
        <f t="shared" si="44"/>
        <v>No</v>
      </c>
      <c r="AC154" s="38">
        <f t="shared" si="45"/>
        <v>1</v>
      </c>
      <c r="AD154" s="39" t="str">
        <f t="shared" si="46"/>
        <v>Yes</v>
      </c>
      <c r="AE154" s="13" t="str">
        <f t="shared" si="47"/>
        <v>10-Jun-2004</v>
      </c>
      <c r="AF154" s="39">
        <f t="shared" si="48"/>
        <v>19</v>
      </c>
      <c r="AG154" s="58">
        <f t="shared" si="49"/>
        <v>1719.44</v>
      </c>
      <c r="AH154" s="39" t="str">
        <f t="shared" si="50"/>
        <v>tier - 3</v>
      </c>
      <c r="AI154" s="39" t="str">
        <f t="shared" si="51"/>
        <v>tier - 3</v>
      </c>
      <c r="AJ154" s="54" t="str">
        <f t="shared" si="52"/>
        <v>R1013</v>
      </c>
    </row>
    <row r="155" spans="2:36" ht="15.75" customHeight="1" x14ac:dyDescent="0.3">
      <c r="B155" s="12" t="s">
        <v>603</v>
      </c>
      <c r="C155" s="13" t="s">
        <v>586</v>
      </c>
      <c r="D155" s="13">
        <v>51.64</v>
      </c>
      <c r="E155" s="13" t="str">
        <f t="shared" si="36"/>
        <v>Obesity</v>
      </c>
      <c r="F155" s="13">
        <v>5.65</v>
      </c>
      <c r="G155" s="13" t="str">
        <f t="shared" si="37"/>
        <v>Normal</v>
      </c>
      <c r="H155" s="13" t="s">
        <v>8291</v>
      </c>
      <c r="I155" s="13" t="s">
        <v>8291</v>
      </c>
      <c r="J155" s="13" t="s">
        <v>8291</v>
      </c>
      <c r="K155" s="27" t="s">
        <v>8292</v>
      </c>
      <c r="L155" s="13" t="s">
        <v>8293</v>
      </c>
      <c r="M155" s="13" t="s">
        <v>8485</v>
      </c>
      <c r="N155" s="13">
        <v>19</v>
      </c>
      <c r="O155" s="56">
        <v>1720.35</v>
      </c>
      <c r="P155" s="13" t="s">
        <v>8311</v>
      </c>
      <c r="Q155" s="13" t="s">
        <v>8311</v>
      </c>
      <c r="R155" s="57" t="s">
        <v>8312</v>
      </c>
      <c r="T155" s="12" t="s">
        <v>603</v>
      </c>
      <c r="U155" s="13" t="str">
        <f t="shared" si="53"/>
        <v xml:space="preserve">  Michael P</v>
      </c>
      <c r="V155" s="39">
        <f t="shared" si="38"/>
        <v>51.64</v>
      </c>
      <c r="W155" s="39" t="str">
        <f t="shared" si="39"/>
        <v>Obesity</v>
      </c>
      <c r="X155" s="39">
        <f t="shared" si="40"/>
        <v>5.65</v>
      </c>
      <c r="Y155" s="39" t="str">
        <f t="shared" si="41"/>
        <v>Normal</v>
      </c>
      <c r="Z155" s="39" t="str">
        <f t="shared" si="42"/>
        <v>No</v>
      </c>
      <c r="AA155" s="39" t="str">
        <f t="shared" si="43"/>
        <v>No</v>
      </c>
      <c r="AB155" s="39" t="str">
        <f t="shared" si="44"/>
        <v>No</v>
      </c>
      <c r="AC155" s="38" t="str">
        <f t="shared" si="45"/>
        <v>No major surgery</v>
      </c>
      <c r="AD155" s="39" t="str">
        <f t="shared" si="46"/>
        <v>Yes</v>
      </c>
      <c r="AE155" s="13" t="str">
        <f t="shared" si="47"/>
        <v>11-Sep-2004</v>
      </c>
      <c r="AF155" s="39">
        <f t="shared" si="48"/>
        <v>19</v>
      </c>
      <c r="AG155" s="58">
        <f t="shared" si="49"/>
        <v>1720.35</v>
      </c>
      <c r="AH155" s="39" t="str">
        <f t="shared" si="50"/>
        <v>tier - 3</v>
      </c>
      <c r="AI155" s="39" t="str">
        <f t="shared" si="51"/>
        <v>tier - 3</v>
      </c>
      <c r="AJ155" s="54" t="str">
        <f t="shared" si="52"/>
        <v>R1013</v>
      </c>
    </row>
    <row r="156" spans="2:36" ht="15.75" customHeight="1" x14ac:dyDescent="0.3">
      <c r="B156" s="12" t="s">
        <v>606</v>
      </c>
      <c r="C156" s="13" t="s">
        <v>608</v>
      </c>
      <c r="D156" s="13">
        <v>42.83</v>
      </c>
      <c r="E156" s="13" t="str">
        <f t="shared" si="36"/>
        <v>Obesity</v>
      </c>
      <c r="F156" s="13">
        <v>6.04</v>
      </c>
      <c r="G156" s="13" t="str">
        <f t="shared" si="37"/>
        <v>Prediabetes</v>
      </c>
      <c r="H156" s="13" t="s">
        <v>8291</v>
      </c>
      <c r="I156" s="13" t="s">
        <v>8291</v>
      </c>
      <c r="J156" s="13" t="s">
        <v>8291</v>
      </c>
      <c r="K156" s="27">
        <v>2</v>
      </c>
      <c r="L156" s="13" t="s">
        <v>8293</v>
      </c>
      <c r="M156" s="13" t="s">
        <v>8486</v>
      </c>
      <c r="N156" s="13">
        <v>19</v>
      </c>
      <c r="O156" s="56">
        <v>1725.55</v>
      </c>
      <c r="P156" s="13" t="s">
        <v>8311</v>
      </c>
      <c r="Q156" s="13" t="s">
        <v>8310</v>
      </c>
      <c r="R156" s="57" t="s">
        <v>8312</v>
      </c>
      <c r="T156" s="12" t="s">
        <v>606</v>
      </c>
      <c r="U156" s="13" t="str">
        <f t="shared" si="53"/>
        <v xml:space="preserve">  Paul</v>
      </c>
      <c r="V156" s="39">
        <f t="shared" si="38"/>
        <v>42.83</v>
      </c>
      <c r="W156" s="39" t="str">
        <f t="shared" si="39"/>
        <v>Obesity</v>
      </c>
      <c r="X156" s="39">
        <f t="shared" si="40"/>
        <v>6.04</v>
      </c>
      <c r="Y156" s="39" t="str">
        <f t="shared" si="41"/>
        <v>Prediabetes</v>
      </c>
      <c r="Z156" s="39" t="str">
        <f t="shared" si="42"/>
        <v>No</v>
      </c>
      <c r="AA156" s="39" t="str">
        <f t="shared" si="43"/>
        <v>No</v>
      </c>
      <c r="AB156" s="39" t="str">
        <f t="shared" si="44"/>
        <v>No</v>
      </c>
      <c r="AC156" s="38">
        <f t="shared" si="45"/>
        <v>2</v>
      </c>
      <c r="AD156" s="39" t="str">
        <f t="shared" si="46"/>
        <v>Yes</v>
      </c>
      <c r="AE156" s="13" t="str">
        <f t="shared" si="47"/>
        <v>21-Oct-2004</v>
      </c>
      <c r="AF156" s="39">
        <f t="shared" si="48"/>
        <v>19</v>
      </c>
      <c r="AG156" s="58">
        <f t="shared" si="49"/>
        <v>1725.55</v>
      </c>
      <c r="AH156" s="39" t="str">
        <f t="shared" si="50"/>
        <v>tier - 3</v>
      </c>
      <c r="AI156" s="39" t="str">
        <f t="shared" si="51"/>
        <v>tier - 2</v>
      </c>
      <c r="AJ156" s="54" t="str">
        <f t="shared" si="52"/>
        <v>R1013</v>
      </c>
    </row>
    <row r="157" spans="2:36" ht="15.75" customHeight="1" x14ac:dyDescent="0.3">
      <c r="B157" s="12" t="s">
        <v>610</v>
      </c>
      <c r="C157" s="13" t="s">
        <v>612</v>
      </c>
      <c r="D157" s="13">
        <v>40.15</v>
      </c>
      <c r="E157" s="13" t="str">
        <f t="shared" si="36"/>
        <v>Obesity</v>
      </c>
      <c r="F157" s="13">
        <v>5.76</v>
      </c>
      <c r="G157" s="13" t="str">
        <f t="shared" si="37"/>
        <v>Prediabetes</v>
      </c>
      <c r="H157" s="13" t="s">
        <v>8291</v>
      </c>
      <c r="I157" s="13" t="s">
        <v>8291</v>
      </c>
      <c r="J157" s="13" t="s">
        <v>8291</v>
      </c>
      <c r="K157" s="27">
        <v>1</v>
      </c>
      <c r="L157" s="13" t="s">
        <v>8293</v>
      </c>
      <c r="M157" s="13" t="s">
        <v>8487</v>
      </c>
      <c r="N157" s="13">
        <v>19</v>
      </c>
      <c r="O157" s="56">
        <v>1727.54</v>
      </c>
      <c r="P157" s="13" t="s">
        <v>8311</v>
      </c>
      <c r="Q157" s="13" t="s">
        <v>8314</v>
      </c>
      <c r="R157" s="57" t="s">
        <v>8312</v>
      </c>
      <c r="T157" s="12" t="s">
        <v>610</v>
      </c>
      <c r="U157" s="13" t="str">
        <f t="shared" si="53"/>
        <v xml:space="preserve">  Michael</v>
      </c>
      <c r="V157" s="39">
        <f t="shared" si="38"/>
        <v>40.15</v>
      </c>
      <c r="W157" s="39" t="str">
        <f t="shared" si="39"/>
        <v>Obesity</v>
      </c>
      <c r="X157" s="39">
        <f t="shared" si="40"/>
        <v>5.76</v>
      </c>
      <c r="Y157" s="39" t="str">
        <f t="shared" si="41"/>
        <v>Prediabetes</v>
      </c>
      <c r="Z157" s="39" t="str">
        <f t="shared" si="42"/>
        <v>No</v>
      </c>
      <c r="AA157" s="39" t="str">
        <f t="shared" si="43"/>
        <v>No</v>
      </c>
      <c r="AB157" s="39" t="str">
        <f t="shared" si="44"/>
        <v>No</v>
      </c>
      <c r="AC157" s="38">
        <f t="shared" si="45"/>
        <v>1</v>
      </c>
      <c r="AD157" s="39" t="str">
        <f t="shared" si="46"/>
        <v>Yes</v>
      </c>
      <c r="AE157" s="13" t="str">
        <f t="shared" si="47"/>
        <v>9-Sep-2004</v>
      </c>
      <c r="AF157" s="39">
        <f t="shared" si="48"/>
        <v>19</v>
      </c>
      <c r="AG157" s="58">
        <f t="shared" si="49"/>
        <v>1727.54</v>
      </c>
      <c r="AH157" s="39" t="str">
        <f t="shared" si="50"/>
        <v>tier - 3</v>
      </c>
      <c r="AI157" s="39" t="str">
        <f t="shared" si="51"/>
        <v>tier - 1</v>
      </c>
      <c r="AJ157" s="54" t="str">
        <f t="shared" si="52"/>
        <v>R1013</v>
      </c>
    </row>
    <row r="158" spans="2:36" ht="15.75" customHeight="1" x14ac:dyDescent="0.3">
      <c r="B158" s="12" t="s">
        <v>614</v>
      </c>
      <c r="C158" s="13" t="s">
        <v>616</v>
      </c>
      <c r="D158" s="13">
        <v>27.8</v>
      </c>
      <c r="E158" s="13" t="str">
        <f t="shared" si="36"/>
        <v>Overweight</v>
      </c>
      <c r="F158" s="13">
        <v>4.3600000000000003</v>
      </c>
      <c r="G158" s="13" t="str">
        <f t="shared" si="37"/>
        <v>Normal</v>
      </c>
      <c r="H158" s="13" t="s">
        <v>8291</v>
      </c>
      <c r="I158" s="13" t="s">
        <v>8291</v>
      </c>
      <c r="J158" s="13" t="s">
        <v>8293</v>
      </c>
      <c r="K158" s="27">
        <v>1</v>
      </c>
      <c r="L158" s="13" t="s">
        <v>8293</v>
      </c>
      <c r="M158" s="13" t="s">
        <v>8418</v>
      </c>
      <c r="N158" s="13">
        <v>20</v>
      </c>
      <c r="O158" s="56">
        <v>1727.79</v>
      </c>
      <c r="P158" s="13" t="s">
        <v>8311</v>
      </c>
      <c r="Q158" s="13" t="s">
        <v>8311</v>
      </c>
      <c r="R158" s="57" t="s">
        <v>8321</v>
      </c>
      <c r="T158" s="12" t="s">
        <v>614</v>
      </c>
      <c r="U158" s="13" t="str">
        <f t="shared" si="53"/>
        <v xml:space="preserve">  Samuel</v>
      </c>
      <c r="V158" s="39">
        <f t="shared" si="38"/>
        <v>27.8</v>
      </c>
      <c r="W158" s="39" t="str">
        <f t="shared" si="39"/>
        <v>Overweight</v>
      </c>
      <c r="X158" s="39">
        <f t="shared" si="40"/>
        <v>4.3600000000000003</v>
      </c>
      <c r="Y158" s="39" t="str">
        <f t="shared" si="41"/>
        <v>Normal</v>
      </c>
      <c r="Z158" s="39" t="str">
        <f t="shared" si="42"/>
        <v>No</v>
      </c>
      <c r="AA158" s="39" t="str">
        <f t="shared" si="43"/>
        <v>No</v>
      </c>
      <c r="AB158" s="39" t="str">
        <f t="shared" si="44"/>
        <v>Yes</v>
      </c>
      <c r="AC158" s="38">
        <f t="shared" si="45"/>
        <v>1</v>
      </c>
      <c r="AD158" s="39" t="str">
        <f t="shared" si="46"/>
        <v>Yes</v>
      </c>
      <c r="AE158" s="13" t="str">
        <f t="shared" si="47"/>
        <v>21-Nov-2003</v>
      </c>
      <c r="AF158" s="39">
        <f t="shared" si="48"/>
        <v>20</v>
      </c>
      <c r="AG158" s="58">
        <f t="shared" si="49"/>
        <v>1727.79</v>
      </c>
      <c r="AH158" s="39" t="str">
        <f t="shared" si="50"/>
        <v>tier - 3</v>
      </c>
      <c r="AI158" s="39" t="str">
        <f t="shared" si="51"/>
        <v>tier - 3</v>
      </c>
      <c r="AJ158" s="54" t="str">
        <f t="shared" si="52"/>
        <v>R1011</v>
      </c>
    </row>
    <row r="159" spans="2:36" ht="15.75" customHeight="1" x14ac:dyDescent="0.3">
      <c r="B159" s="12" t="s">
        <v>618</v>
      </c>
      <c r="C159" s="13" t="s">
        <v>620</v>
      </c>
      <c r="D159" s="13">
        <v>45.81</v>
      </c>
      <c r="E159" s="13" t="str">
        <f t="shared" si="36"/>
        <v>Obesity</v>
      </c>
      <c r="F159" s="13">
        <v>4.76</v>
      </c>
      <c r="G159" s="13" t="str">
        <f t="shared" si="37"/>
        <v>Normal</v>
      </c>
      <c r="H159" s="13" t="s">
        <v>8293</v>
      </c>
      <c r="I159" s="13" t="s">
        <v>8291</v>
      </c>
      <c r="J159" s="13" t="s">
        <v>8293</v>
      </c>
      <c r="K159" s="27">
        <v>1</v>
      </c>
      <c r="L159" s="13" t="s">
        <v>8293</v>
      </c>
      <c r="M159" s="13" t="s">
        <v>8488</v>
      </c>
      <c r="N159" s="13">
        <v>20</v>
      </c>
      <c r="O159" s="56">
        <v>1728.9</v>
      </c>
      <c r="P159" s="13" t="s">
        <v>8311</v>
      </c>
      <c r="Q159" s="13" t="s">
        <v>8310</v>
      </c>
      <c r="R159" s="57" t="s">
        <v>8321</v>
      </c>
      <c r="T159" s="12" t="s">
        <v>618</v>
      </c>
      <c r="U159" s="13" t="str">
        <f t="shared" si="53"/>
        <v xml:space="preserve">  Matthew</v>
      </c>
      <c r="V159" s="39">
        <f t="shared" si="38"/>
        <v>45.81</v>
      </c>
      <c r="W159" s="39" t="str">
        <f t="shared" si="39"/>
        <v>Obesity</v>
      </c>
      <c r="X159" s="39">
        <f t="shared" si="40"/>
        <v>4.76</v>
      </c>
      <c r="Y159" s="39" t="str">
        <f t="shared" si="41"/>
        <v>Normal</v>
      </c>
      <c r="Z159" s="39" t="str">
        <f t="shared" si="42"/>
        <v>Yes</v>
      </c>
      <c r="AA159" s="39" t="str">
        <f t="shared" si="43"/>
        <v>No</v>
      </c>
      <c r="AB159" s="39" t="str">
        <f t="shared" si="44"/>
        <v>Yes</v>
      </c>
      <c r="AC159" s="38">
        <f t="shared" si="45"/>
        <v>1</v>
      </c>
      <c r="AD159" s="39" t="str">
        <f t="shared" si="46"/>
        <v>Yes</v>
      </c>
      <c r="AE159" s="13" t="str">
        <f t="shared" si="47"/>
        <v>1-Sep-2003</v>
      </c>
      <c r="AF159" s="39">
        <f t="shared" si="48"/>
        <v>20</v>
      </c>
      <c r="AG159" s="58">
        <f t="shared" si="49"/>
        <v>1728.9</v>
      </c>
      <c r="AH159" s="39" t="str">
        <f t="shared" si="50"/>
        <v>tier - 3</v>
      </c>
      <c r="AI159" s="39" t="str">
        <f t="shared" si="51"/>
        <v>tier - 2</v>
      </c>
      <c r="AJ159" s="54" t="str">
        <f t="shared" si="52"/>
        <v>R1011</v>
      </c>
    </row>
    <row r="160" spans="2:36" ht="15.75" customHeight="1" x14ac:dyDescent="0.3">
      <c r="B160" s="12" t="s">
        <v>622</v>
      </c>
      <c r="C160" s="13" t="s">
        <v>271</v>
      </c>
      <c r="D160" s="13">
        <v>34.43</v>
      </c>
      <c r="E160" s="13" t="str">
        <f t="shared" si="36"/>
        <v>Obesity</v>
      </c>
      <c r="F160" s="13">
        <v>10.82</v>
      </c>
      <c r="G160" s="13" t="str">
        <f t="shared" si="37"/>
        <v>Diabetes</v>
      </c>
      <c r="H160" s="13" t="s">
        <v>8293</v>
      </c>
      <c r="I160" s="13" t="s">
        <v>8291</v>
      </c>
      <c r="J160" s="13" t="s">
        <v>8291</v>
      </c>
      <c r="K160" s="27">
        <v>1</v>
      </c>
      <c r="L160" s="13" t="s">
        <v>8293</v>
      </c>
      <c r="M160" s="13" t="s">
        <v>8489</v>
      </c>
      <c r="N160" s="13">
        <v>20</v>
      </c>
      <c r="O160" s="56">
        <v>1731.68</v>
      </c>
      <c r="P160" s="13" t="s">
        <v>8311</v>
      </c>
      <c r="Q160" s="13" t="s">
        <v>8310</v>
      </c>
      <c r="R160" s="57" t="s">
        <v>8321</v>
      </c>
      <c r="T160" s="12" t="s">
        <v>622</v>
      </c>
      <c r="U160" s="13" t="str">
        <f t="shared" si="53"/>
        <v xml:space="preserve">  Daniel</v>
      </c>
      <c r="V160" s="39">
        <f t="shared" si="38"/>
        <v>34.43</v>
      </c>
      <c r="W160" s="39" t="str">
        <f t="shared" si="39"/>
        <v>Obesity</v>
      </c>
      <c r="X160" s="39">
        <f t="shared" si="40"/>
        <v>10.82</v>
      </c>
      <c r="Y160" s="39" t="str">
        <f t="shared" si="41"/>
        <v>Diabetes</v>
      </c>
      <c r="Z160" s="39" t="str">
        <f t="shared" si="42"/>
        <v>Yes</v>
      </c>
      <c r="AA160" s="39" t="str">
        <f t="shared" si="43"/>
        <v>No</v>
      </c>
      <c r="AB160" s="39" t="str">
        <f t="shared" si="44"/>
        <v>No</v>
      </c>
      <c r="AC160" s="38">
        <f t="shared" si="45"/>
        <v>1</v>
      </c>
      <c r="AD160" s="39" t="str">
        <f t="shared" si="46"/>
        <v>Yes</v>
      </c>
      <c r="AE160" s="13" t="str">
        <f t="shared" si="47"/>
        <v>9-Nov-2003</v>
      </c>
      <c r="AF160" s="39">
        <f t="shared" si="48"/>
        <v>20</v>
      </c>
      <c r="AG160" s="58">
        <f t="shared" si="49"/>
        <v>1731.68</v>
      </c>
      <c r="AH160" s="39" t="str">
        <f t="shared" si="50"/>
        <v>tier - 3</v>
      </c>
      <c r="AI160" s="39" t="str">
        <f t="shared" si="51"/>
        <v>tier - 2</v>
      </c>
      <c r="AJ160" s="54" t="str">
        <f t="shared" si="52"/>
        <v>R1011</v>
      </c>
    </row>
    <row r="161" spans="2:36" ht="15.75" customHeight="1" x14ac:dyDescent="0.3">
      <c r="B161" s="12" t="s">
        <v>625</v>
      </c>
      <c r="C161" s="13" t="s">
        <v>627</v>
      </c>
      <c r="D161" s="13">
        <v>41.33</v>
      </c>
      <c r="E161" s="13" t="str">
        <f t="shared" si="36"/>
        <v>Obesity</v>
      </c>
      <c r="F161" s="13">
        <v>4.01</v>
      </c>
      <c r="G161" s="13" t="str">
        <f t="shared" si="37"/>
        <v>Normal</v>
      </c>
      <c r="H161" s="13" t="s">
        <v>8293</v>
      </c>
      <c r="I161" s="13" t="s">
        <v>8291</v>
      </c>
      <c r="J161" s="13" t="s">
        <v>8291</v>
      </c>
      <c r="K161" s="27" t="s">
        <v>8292</v>
      </c>
      <c r="L161" s="13" t="s">
        <v>8293</v>
      </c>
      <c r="M161" s="13" t="s">
        <v>8490</v>
      </c>
      <c r="N161" s="13">
        <v>20</v>
      </c>
      <c r="O161" s="56">
        <v>1737.38</v>
      </c>
      <c r="P161" s="13" t="s">
        <v>8311</v>
      </c>
      <c r="Q161" s="13" t="s">
        <v>8310</v>
      </c>
      <c r="R161" s="57" t="s">
        <v>8321</v>
      </c>
      <c r="T161" s="12" t="s">
        <v>625</v>
      </c>
      <c r="U161" s="13" t="str">
        <f t="shared" si="53"/>
        <v xml:space="preserve">  Syndy</v>
      </c>
      <c r="V161" s="39">
        <f t="shared" si="38"/>
        <v>41.33</v>
      </c>
      <c r="W161" s="39" t="str">
        <f t="shared" si="39"/>
        <v>Obesity</v>
      </c>
      <c r="X161" s="39">
        <f t="shared" si="40"/>
        <v>4.01</v>
      </c>
      <c r="Y161" s="39" t="str">
        <f t="shared" si="41"/>
        <v>Normal</v>
      </c>
      <c r="Z161" s="39" t="str">
        <f t="shared" si="42"/>
        <v>Yes</v>
      </c>
      <c r="AA161" s="39" t="str">
        <f t="shared" si="43"/>
        <v>No</v>
      </c>
      <c r="AB161" s="39" t="str">
        <f t="shared" si="44"/>
        <v>No</v>
      </c>
      <c r="AC161" s="38" t="str">
        <f t="shared" si="45"/>
        <v>No major surgery</v>
      </c>
      <c r="AD161" s="39" t="str">
        <f t="shared" si="46"/>
        <v>Yes</v>
      </c>
      <c r="AE161" s="13" t="str">
        <f t="shared" si="47"/>
        <v>14-Nov-2003</v>
      </c>
      <c r="AF161" s="39">
        <f t="shared" si="48"/>
        <v>20</v>
      </c>
      <c r="AG161" s="58">
        <f t="shared" si="49"/>
        <v>1737.38</v>
      </c>
      <c r="AH161" s="39" t="str">
        <f t="shared" si="50"/>
        <v>tier - 3</v>
      </c>
      <c r="AI161" s="39" t="str">
        <f t="shared" si="51"/>
        <v>tier - 2</v>
      </c>
      <c r="AJ161" s="54" t="str">
        <f t="shared" si="52"/>
        <v>R1011</v>
      </c>
    </row>
    <row r="162" spans="2:36" ht="15.75" customHeight="1" x14ac:dyDescent="0.3">
      <c r="B162" s="12" t="s">
        <v>629</v>
      </c>
      <c r="C162" s="13" t="s">
        <v>631</v>
      </c>
      <c r="D162" s="13">
        <v>31.92</v>
      </c>
      <c r="E162" s="13" t="str">
        <f t="shared" si="36"/>
        <v>Obesity</v>
      </c>
      <c r="F162" s="13">
        <v>5.12</v>
      </c>
      <c r="G162" s="13" t="str">
        <f t="shared" si="37"/>
        <v>Normal</v>
      </c>
      <c r="H162" s="13" t="s">
        <v>8293</v>
      </c>
      <c r="I162" s="13" t="s">
        <v>8291</v>
      </c>
      <c r="J162" s="13" t="s">
        <v>8291</v>
      </c>
      <c r="K162" s="27">
        <v>1</v>
      </c>
      <c r="L162" s="13" t="s">
        <v>8293</v>
      </c>
      <c r="M162" s="13" t="s">
        <v>8491</v>
      </c>
      <c r="N162" s="13">
        <v>20</v>
      </c>
      <c r="O162" s="56">
        <v>1743.21</v>
      </c>
      <c r="P162" s="13" t="s">
        <v>8311</v>
      </c>
      <c r="Q162" s="13" t="s">
        <v>8314</v>
      </c>
      <c r="R162" s="57" t="s">
        <v>8321</v>
      </c>
      <c r="T162" s="12" t="s">
        <v>629</v>
      </c>
      <c r="U162" s="13" t="str">
        <f t="shared" si="53"/>
        <v xml:space="preserve">  Aleksandra</v>
      </c>
      <c r="V162" s="39">
        <f t="shared" si="38"/>
        <v>31.92</v>
      </c>
      <c r="W162" s="39" t="str">
        <f t="shared" si="39"/>
        <v>Obesity</v>
      </c>
      <c r="X162" s="39">
        <f t="shared" si="40"/>
        <v>5.12</v>
      </c>
      <c r="Y162" s="39" t="str">
        <f t="shared" si="41"/>
        <v>Normal</v>
      </c>
      <c r="Z162" s="39" t="str">
        <f t="shared" si="42"/>
        <v>Yes</v>
      </c>
      <c r="AA162" s="39" t="str">
        <f t="shared" si="43"/>
        <v>No</v>
      </c>
      <c r="AB162" s="39" t="str">
        <f t="shared" si="44"/>
        <v>No</v>
      </c>
      <c r="AC162" s="38">
        <f t="shared" si="45"/>
        <v>1</v>
      </c>
      <c r="AD162" s="39" t="str">
        <f t="shared" si="46"/>
        <v>Yes</v>
      </c>
      <c r="AE162" s="13" t="str">
        <f t="shared" si="47"/>
        <v>25-Jul-2003</v>
      </c>
      <c r="AF162" s="39">
        <f t="shared" si="48"/>
        <v>20</v>
      </c>
      <c r="AG162" s="58">
        <f t="shared" si="49"/>
        <v>1743.21</v>
      </c>
      <c r="AH162" s="39" t="str">
        <f t="shared" si="50"/>
        <v>tier - 3</v>
      </c>
      <c r="AI162" s="39" t="str">
        <f t="shared" si="51"/>
        <v>tier - 1</v>
      </c>
      <c r="AJ162" s="54" t="str">
        <f t="shared" si="52"/>
        <v>R1011</v>
      </c>
    </row>
    <row r="163" spans="2:36" ht="15.75" customHeight="1" x14ac:dyDescent="0.3">
      <c r="B163" s="12" t="s">
        <v>633</v>
      </c>
      <c r="C163" s="13" t="s">
        <v>635</v>
      </c>
      <c r="D163" s="13">
        <v>39.799999999999997</v>
      </c>
      <c r="E163" s="13" t="str">
        <f t="shared" si="36"/>
        <v>Obesity</v>
      </c>
      <c r="F163" s="13">
        <v>10.54</v>
      </c>
      <c r="G163" s="13" t="str">
        <f t="shared" si="37"/>
        <v>Diabetes</v>
      </c>
      <c r="H163" s="13" t="s">
        <v>8293</v>
      </c>
      <c r="I163" s="13" t="s">
        <v>8291</v>
      </c>
      <c r="J163" s="13" t="s">
        <v>8291</v>
      </c>
      <c r="K163" s="27">
        <v>2</v>
      </c>
      <c r="L163" s="13" t="s">
        <v>8293</v>
      </c>
      <c r="M163" s="13" t="s">
        <v>8492</v>
      </c>
      <c r="N163" s="13">
        <v>20</v>
      </c>
      <c r="O163" s="56">
        <v>1744.47</v>
      </c>
      <c r="P163" s="13" t="s">
        <v>8311</v>
      </c>
      <c r="Q163" s="13" t="s">
        <v>8314</v>
      </c>
      <c r="R163" s="57" t="s">
        <v>8321</v>
      </c>
      <c r="T163" s="12" t="s">
        <v>633</v>
      </c>
      <c r="U163" s="13" t="str">
        <f t="shared" si="53"/>
        <v xml:space="preserve">  Steeve T Sr</v>
      </c>
      <c r="V163" s="39">
        <f t="shared" si="38"/>
        <v>39.799999999999997</v>
      </c>
      <c r="W163" s="39" t="str">
        <f t="shared" si="39"/>
        <v>Obesity</v>
      </c>
      <c r="X163" s="39">
        <f t="shared" si="40"/>
        <v>10.54</v>
      </c>
      <c r="Y163" s="39" t="str">
        <f t="shared" si="41"/>
        <v>Diabetes</v>
      </c>
      <c r="Z163" s="39" t="str">
        <f t="shared" si="42"/>
        <v>Yes</v>
      </c>
      <c r="AA163" s="39" t="str">
        <f t="shared" si="43"/>
        <v>No</v>
      </c>
      <c r="AB163" s="39" t="str">
        <f t="shared" si="44"/>
        <v>No</v>
      </c>
      <c r="AC163" s="38">
        <f t="shared" si="45"/>
        <v>2</v>
      </c>
      <c r="AD163" s="39" t="str">
        <f t="shared" si="46"/>
        <v>Yes</v>
      </c>
      <c r="AE163" s="13" t="str">
        <f t="shared" si="47"/>
        <v>28-Jul-2003</v>
      </c>
      <c r="AF163" s="39">
        <f t="shared" si="48"/>
        <v>20</v>
      </c>
      <c r="AG163" s="58">
        <f t="shared" si="49"/>
        <v>1744.47</v>
      </c>
      <c r="AH163" s="39" t="str">
        <f t="shared" si="50"/>
        <v>tier - 3</v>
      </c>
      <c r="AI163" s="39" t="str">
        <f t="shared" si="51"/>
        <v>tier - 1</v>
      </c>
      <c r="AJ163" s="54" t="str">
        <f t="shared" si="52"/>
        <v>R1011</v>
      </c>
    </row>
    <row r="164" spans="2:36" ht="15.75" customHeight="1" x14ac:dyDescent="0.3">
      <c r="B164" s="12" t="s">
        <v>637</v>
      </c>
      <c r="C164" s="13" t="s">
        <v>639</v>
      </c>
      <c r="D164" s="13">
        <v>42.82</v>
      </c>
      <c r="E164" s="13" t="str">
        <f t="shared" si="36"/>
        <v>Obesity</v>
      </c>
      <c r="F164" s="13">
        <v>4.21</v>
      </c>
      <c r="G164" s="13" t="str">
        <f t="shared" si="37"/>
        <v>Normal</v>
      </c>
      <c r="H164" s="13" t="s">
        <v>8291</v>
      </c>
      <c r="I164" s="13" t="s">
        <v>8291</v>
      </c>
      <c r="J164" s="13" t="s">
        <v>8291</v>
      </c>
      <c r="K164" s="27" t="s">
        <v>8292</v>
      </c>
      <c r="L164" s="13" t="s">
        <v>8293</v>
      </c>
      <c r="M164" s="13" t="s">
        <v>8493</v>
      </c>
      <c r="N164" s="13">
        <v>20</v>
      </c>
      <c r="O164" s="56">
        <v>1748.77</v>
      </c>
      <c r="P164" s="13" t="s">
        <v>8311</v>
      </c>
      <c r="Q164" s="13" t="s">
        <v>8314</v>
      </c>
      <c r="R164" s="57" t="s">
        <v>8321</v>
      </c>
      <c r="T164" s="12" t="s">
        <v>637</v>
      </c>
      <c r="U164" s="13" t="str">
        <f t="shared" si="53"/>
        <v xml:space="preserve">  Richard</v>
      </c>
      <c r="V164" s="39">
        <f t="shared" si="38"/>
        <v>42.82</v>
      </c>
      <c r="W164" s="39" t="str">
        <f t="shared" si="39"/>
        <v>Obesity</v>
      </c>
      <c r="X164" s="39">
        <f t="shared" si="40"/>
        <v>4.21</v>
      </c>
      <c r="Y164" s="39" t="str">
        <f t="shared" si="41"/>
        <v>Normal</v>
      </c>
      <c r="Z164" s="39" t="str">
        <f t="shared" si="42"/>
        <v>No</v>
      </c>
      <c r="AA164" s="39" t="str">
        <f t="shared" si="43"/>
        <v>No</v>
      </c>
      <c r="AB164" s="39" t="str">
        <f t="shared" si="44"/>
        <v>No</v>
      </c>
      <c r="AC164" s="38" t="str">
        <f t="shared" si="45"/>
        <v>No major surgery</v>
      </c>
      <c r="AD164" s="39" t="str">
        <f t="shared" si="46"/>
        <v>Yes</v>
      </c>
      <c r="AE164" s="13" t="str">
        <f t="shared" si="47"/>
        <v>26-Sep-2003</v>
      </c>
      <c r="AF164" s="39">
        <f t="shared" si="48"/>
        <v>20</v>
      </c>
      <c r="AG164" s="58">
        <f t="shared" si="49"/>
        <v>1748.77</v>
      </c>
      <c r="AH164" s="39" t="str">
        <f t="shared" si="50"/>
        <v>tier - 3</v>
      </c>
      <c r="AI164" s="39" t="str">
        <f t="shared" si="51"/>
        <v>tier - 1</v>
      </c>
      <c r="AJ164" s="54" t="str">
        <f t="shared" si="52"/>
        <v>R1011</v>
      </c>
    </row>
    <row r="165" spans="2:36" ht="15.75" customHeight="1" x14ac:dyDescent="0.3">
      <c r="B165" s="12" t="s">
        <v>641</v>
      </c>
      <c r="C165" s="13" t="s">
        <v>643</v>
      </c>
      <c r="D165" s="13">
        <v>33.630000000000003</v>
      </c>
      <c r="E165" s="13" t="str">
        <f t="shared" si="36"/>
        <v>Obesity</v>
      </c>
      <c r="F165" s="13">
        <v>5.42</v>
      </c>
      <c r="G165" s="13" t="str">
        <f t="shared" si="37"/>
        <v>Normal</v>
      </c>
      <c r="H165" s="13" t="s">
        <v>8291</v>
      </c>
      <c r="I165" s="13" t="s">
        <v>8291</v>
      </c>
      <c r="J165" s="13" t="s">
        <v>8291</v>
      </c>
      <c r="K165" s="27" t="s">
        <v>8292</v>
      </c>
      <c r="L165" s="13" t="s">
        <v>8293</v>
      </c>
      <c r="M165" s="13" t="s">
        <v>8494</v>
      </c>
      <c r="N165" s="13">
        <v>25</v>
      </c>
      <c r="O165" s="56">
        <v>1756.6</v>
      </c>
      <c r="P165" s="13" t="s">
        <v>8311</v>
      </c>
      <c r="Q165" s="13" t="s">
        <v>8311</v>
      </c>
      <c r="R165" s="57" t="s">
        <v>8312</v>
      </c>
      <c r="T165" s="12" t="s">
        <v>641</v>
      </c>
      <c r="U165" s="13" t="str">
        <f t="shared" si="53"/>
        <v xml:space="preserve">  Aaron T</v>
      </c>
      <c r="V165" s="39">
        <f t="shared" si="38"/>
        <v>33.630000000000003</v>
      </c>
      <c r="W165" s="39" t="str">
        <f t="shared" si="39"/>
        <v>Obesity</v>
      </c>
      <c r="X165" s="39">
        <f t="shared" si="40"/>
        <v>5.42</v>
      </c>
      <c r="Y165" s="39" t="str">
        <f t="shared" si="41"/>
        <v>Normal</v>
      </c>
      <c r="Z165" s="39" t="str">
        <f t="shared" si="42"/>
        <v>No</v>
      </c>
      <c r="AA165" s="39" t="str">
        <f t="shared" si="43"/>
        <v>No</v>
      </c>
      <c r="AB165" s="39" t="str">
        <f t="shared" si="44"/>
        <v>No</v>
      </c>
      <c r="AC165" s="38" t="str">
        <f t="shared" si="45"/>
        <v>No major surgery</v>
      </c>
      <c r="AD165" s="39" t="str">
        <f t="shared" si="46"/>
        <v>Yes</v>
      </c>
      <c r="AE165" s="13" t="str">
        <f t="shared" si="47"/>
        <v>7-Oct-1998</v>
      </c>
      <c r="AF165" s="39">
        <f t="shared" si="48"/>
        <v>25</v>
      </c>
      <c r="AG165" s="58">
        <f t="shared" si="49"/>
        <v>1756.6</v>
      </c>
      <c r="AH165" s="39" t="str">
        <f t="shared" si="50"/>
        <v>tier - 3</v>
      </c>
      <c r="AI165" s="39" t="str">
        <f t="shared" si="51"/>
        <v>tier - 3</v>
      </c>
      <c r="AJ165" s="54" t="str">
        <f t="shared" si="52"/>
        <v>R1013</v>
      </c>
    </row>
    <row r="166" spans="2:36" ht="15.75" customHeight="1" x14ac:dyDescent="0.3">
      <c r="B166" s="12" t="s">
        <v>645</v>
      </c>
      <c r="C166" s="13" t="s">
        <v>647</v>
      </c>
      <c r="D166" s="13">
        <v>37.07</v>
      </c>
      <c r="E166" s="13" t="str">
        <f t="shared" si="36"/>
        <v>Obesity</v>
      </c>
      <c r="F166" s="13">
        <v>4.28</v>
      </c>
      <c r="G166" s="13" t="str">
        <f t="shared" si="37"/>
        <v>Normal</v>
      </c>
      <c r="H166" s="13" t="s">
        <v>8291</v>
      </c>
      <c r="I166" s="13" t="s">
        <v>8293</v>
      </c>
      <c r="J166" s="13" t="s">
        <v>8291</v>
      </c>
      <c r="K166" s="27">
        <v>1</v>
      </c>
      <c r="L166" s="13" t="s">
        <v>8293</v>
      </c>
      <c r="M166" s="13" t="s">
        <v>8495</v>
      </c>
      <c r="N166" s="13">
        <v>20</v>
      </c>
      <c r="O166" s="56">
        <v>1759.34</v>
      </c>
      <c r="P166" s="13" t="s">
        <v>8311</v>
      </c>
      <c r="Q166" s="13" t="s">
        <v>8314</v>
      </c>
      <c r="R166" s="57" t="s">
        <v>8321</v>
      </c>
      <c r="T166" s="12" t="s">
        <v>645</v>
      </c>
      <c r="U166" s="13" t="str">
        <f t="shared" si="53"/>
        <v xml:space="preserve">  Akira</v>
      </c>
      <c r="V166" s="39">
        <f t="shared" si="38"/>
        <v>37.07</v>
      </c>
      <c r="W166" s="39" t="str">
        <f t="shared" si="39"/>
        <v>Obesity</v>
      </c>
      <c r="X166" s="39">
        <f t="shared" si="40"/>
        <v>4.28</v>
      </c>
      <c r="Y166" s="39" t="str">
        <f t="shared" si="41"/>
        <v>Normal</v>
      </c>
      <c r="Z166" s="39" t="str">
        <f t="shared" si="42"/>
        <v>No</v>
      </c>
      <c r="AA166" s="39" t="str">
        <f t="shared" si="43"/>
        <v>Yes</v>
      </c>
      <c r="AB166" s="39" t="str">
        <f t="shared" si="44"/>
        <v>No</v>
      </c>
      <c r="AC166" s="38">
        <f t="shared" si="45"/>
        <v>1</v>
      </c>
      <c r="AD166" s="39" t="str">
        <f t="shared" si="46"/>
        <v>Yes</v>
      </c>
      <c r="AE166" s="13" t="str">
        <f t="shared" si="47"/>
        <v>19-Nov-2003</v>
      </c>
      <c r="AF166" s="39">
        <f t="shared" si="48"/>
        <v>20</v>
      </c>
      <c r="AG166" s="58">
        <f t="shared" si="49"/>
        <v>1759.34</v>
      </c>
      <c r="AH166" s="39" t="str">
        <f t="shared" si="50"/>
        <v>tier - 3</v>
      </c>
      <c r="AI166" s="39" t="str">
        <f t="shared" si="51"/>
        <v>tier - 1</v>
      </c>
      <c r="AJ166" s="54" t="str">
        <f t="shared" si="52"/>
        <v>R1011</v>
      </c>
    </row>
    <row r="167" spans="2:36" ht="15.75" customHeight="1" x14ac:dyDescent="0.3">
      <c r="B167" s="12" t="s">
        <v>649</v>
      </c>
      <c r="C167" s="13" t="s">
        <v>651</v>
      </c>
      <c r="D167" s="13">
        <v>35.625</v>
      </c>
      <c r="E167" s="13" t="str">
        <f t="shared" si="36"/>
        <v>Obesity</v>
      </c>
      <c r="F167" s="13">
        <v>8.9</v>
      </c>
      <c r="G167" s="13" t="str">
        <f t="shared" si="37"/>
        <v>Diabetes</v>
      </c>
      <c r="H167" s="13" t="s">
        <v>8291</v>
      </c>
      <c r="I167" s="13" t="s">
        <v>8291</v>
      </c>
      <c r="J167" s="13" t="s">
        <v>8291</v>
      </c>
      <c r="K167" s="27" t="s">
        <v>8292</v>
      </c>
      <c r="L167" s="13" t="s">
        <v>8293</v>
      </c>
      <c r="M167" s="13" t="s">
        <v>8496</v>
      </c>
      <c r="N167" s="13">
        <v>21</v>
      </c>
      <c r="O167" s="56">
        <v>1769.53</v>
      </c>
      <c r="P167" s="13" t="s">
        <v>8311</v>
      </c>
      <c r="Q167" s="13" t="s">
        <v>8311</v>
      </c>
      <c r="R167" s="57" t="s">
        <v>8317</v>
      </c>
      <c r="T167" s="12" t="s">
        <v>649</v>
      </c>
      <c r="U167" s="13" t="str">
        <f t="shared" si="53"/>
        <v xml:space="preserve">  Ben</v>
      </c>
      <c r="V167" s="39">
        <f t="shared" si="38"/>
        <v>35.625</v>
      </c>
      <c r="W167" s="39" t="str">
        <f t="shared" si="39"/>
        <v>Obesity</v>
      </c>
      <c r="X167" s="39">
        <f t="shared" si="40"/>
        <v>8.9</v>
      </c>
      <c r="Y167" s="39" t="str">
        <f t="shared" si="41"/>
        <v>Diabetes</v>
      </c>
      <c r="Z167" s="39" t="str">
        <f t="shared" si="42"/>
        <v>No</v>
      </c>
      <c r="AA167" s="39" t="str">
        <f t="shared" si="43"/>
        <v>No</v>
      </c>
      <c r="AB167" s="39" t="str">
        <f t="shared" si="44"/>
        <v>No</v>
      </c>
      <c r="AC167" s="38" t="str">
        <f t="shared" si="45"/>
        <v>No major surgery</v>
      </c>
      <c r="AD167" s="39" t="str">
        <f t="shared" si="46"/>
        <v>Yes</v>
      </c>
      <c r="AE167" s="13" t="str">
        <f t="shared" si="47"/>
        <v>13-Dec-2002</v>
      </c>
      <c r="AF167" s="39">
        <f t="shared" si="48"/>
        <v>21</v>
      </c>
      <c r="AG167" s="58">
        <f t="shared" si="49"/>
        <v>1769.53</v>
      </c>
      <c r="AH167" s="39" t="str">
        <f t="shared" si="50"/>
        <v>tier - 3</v>
      </c>
      <c r="AI167" s="39" t="str">
        <f t="shared" si="51"/>
        <v>tier - 3</v>
      </c>
      <c r="AJ167" s="54" t="str">
        <f t="shared" si="52"/>
        <v>R1012</v>
      </c>
    </row>
    <row r="168" spans="2:36" ht="15.75" customHeight="1" x14ac:dyDescent="0.3">
      <c r="B168" s="12" t="s">
        <v>653</v>
      </c>
      <c r="C168" s="13" t="s">
        <v>655</v>
      </c>
      <c r="D168" s="13">
        <v>42.69</v>
      </c>
      <c r="E168" s="13" t="str">
        <f t="shared" si="36"/>
        <v>Obesity</v>
      </c>
      <c r="F168" s="13">
        <v>4.8899999999999997</v>
      </c>
      <c r="G168" s="13" t="str">
        <f t="shared" si="37"/>
        <v>Normal</v>
      </c>
      <c r="H168" s="13" t="s">
        <v>8291</v>
      </c>
      <c r="I168" s="13" t="s">
        <v>8291</v>
      </c>
      <c r="J168" s="13" t="s">
        <v>8293</v>
      </c>
      <c r="K168" s="27">
        <v>1</v>
      </c>
      <c r="L168" s="13" t="s">
        <v>8293</v>
      </c>
      <c r="M168" s="13" t="s">
        <v>8497</v>
      </c>
      <c r="N168" s="13">
        <v>24</v>
      </c>
      <c r="O168" s="56">
        <v>1815.88</v>
      </c>
      <c r="P168" s="13" t="s">
        <v>8311</v>
      </c>
      <c r="Q168" s="13" t="s">
        <v>8311</v>
      </c>
      <c r="R168" s="57" t="s">
        <v>8312</v>
      </c>
      <c r="T168" s="12" t="s">
        <v>653</v>
      </c>
      <c r="U168" s="13" t="str">
        <f t="shared" si="53"/>
        <v xml:space="preserve">  Jana</v>
      </c>
      <c r="V168" s="39">
        <f t="shared" si="38"/>
        <v>42.69</v>
      </c>
      <c r="W168" s="39" t="str">
        <f t="shared" si="39"/>
        <v>Obesity</v>
      </c>
      <c r="X168" s="39">
        <f t="shared" si="40"/>
        <v>4.8899999999999997</v>
      </c>
      <c r="Y168" s="39" t="str">
        <f t="shared" si="41"/>
        <v>Normal</v>
      </c>
      <c r="Z168" s="39" t="str">
        <f t="shared" si="42"/>
        <v>No</v>
      </c>
      <c r="AA168" s="39" t="str">
        <f t="shared" si="43"/>
        <v>No</v>
      </c>
      <c r="AB168" s="39" t="str">
        <f t="shared" si="44"/>
        <v>Yes</v>
      </c>
      <c r="AC168" s="38">
        <f t="shared" si="45"/>
        <v>1</v>
      </c>
      <c r="AD168" s="39" t="str">
        <f t="shared" si="46"/>
        <v>Yes</v>
      </c>
      <c r="AE168" s="13" t="str">
        <f t="shared" si="47"/>
        <v>25-Sep-1999</v>
      </c>
      <c r="AF168" s="39">
        <f t="shared" si="48"/>
        <v>24</v>
      </c>
      <c r="AG168" s="58">
        <f t="shared" si="49"/>
        <v>1815.88</v>
      </c>
      <c r="AH168" s="39" t="str">
        <f t="shared" si="50"/>
        <v>tier - 3</v>
      </c>
      <c r="AI168" s="39" t="str">
        <f t="shared" si="51"/>
        <v>tier - 3</v>
      </c>
      <c r="AJ168" s="54" t="str">
        <f t="shared" si="52"/>
        <v>R1013</v>
      </c>
    </row>
    <row r="169" spans="2:36" ht="15.75" customHeight="1" x14ac:dyDescent="0.3">
      <c r="B169" s="12" t="s">
        <v>657</v>
      </c>
      <c r="C169" s="13" t="s">
        <v>659</v>
      </c>
      <c r="D169" s="13">
        <v>37.869999999999997</v>
      </c>
      <c r="E169" s="13" t="str">
        <f t="shared" si="36"/>
        <v>Obesity</v>
      </c>
      <c r="F169" s="13">
        <v>4.29</v>
      </c>
      <c r="G169" s="13" t="str">
        <f t="shared" si="37"/>
        <v>Normal</v>
      </c>
      <c r="H169" s="13" t="s">
        <v>8293</v>
      </c>
      <c r="I169" s="13" t="s">
        <v>8291</v>
      </c>
      <c r="J169" s="13" t="s">
        <v>8293</v>
      </c>
      <c r="K169" s="27">
        <v>1</v>
      </c>
      <c r="L169" s="13" t="s">
        <v>8293</v>
      </c>
      <c r="M169" s="13" t="s">
        <v>8498</v>
      </c>
      <c r="N169" s="13">
        <v>19</v>
      </c>
      <c r="O169" s="56">
        <v>1822.54</v>
      </c>
      <c r="P169" s="13" t="s">
        <v>8311</v>
      </c>
      <c r="Q169" s="13" t="s">
        <v>8314</v>
      </c>
      <c r="R169" s="57" t="s">
        <v>8317</v>
      </c>
      <c r="T169" s="12" t="s">
        <v>657</v>
      </c>
      <c r="U169" s="13" t="str">
        <f t="shared" si="53"/>
        <v xml:space="preserve">  Jay T</v>
      </c>
      <c r="V169" s="39">
        <f t="shared" si="38"/>
        <v>37.869999999999997</v>
      </c>
      <c r="W169" s="39" t="str">
        <f t="shared" si="39"/>
        <v>Obesity</v>
      </c>
      <c r="X169" s="39">
        <f t="shared" si="40"/>
        <v>4.29</v>
      </c>
      <c r="Y169" s="39" t="str">
        <f t="shared" si="41"/>
        <v>Normal</v>
      </c>
      <c r="Z169" s="39" t="str">
        <f t="shared" si="42"/>
        <v>Yes</v>
      </c>
      <c r="AA169" s="39" t="str">
        <f t="shared" si="43"/>
        <v>No</v>
      </c>
      <c r="AB169" s="39" t="str">
        <f t="shared" si="44"/>
        <v>Yes</v>
      </c>
      <c r="AC169" s="38">
        <f t="shared" si="45"/>
        <v>1</v>
      </c>
      <c r="AD169" s="39" t="str">
        <f t="shared" si="46"/>
        <v>Yes</v>
      </c>
      <c r="AE169" s="13" t="str">
        <f t="shared" si="47"/>
        <v>19-Aug-2004</v>
      </c>
      <c r="AF169" s="39">
        <f t="shared" si="48"/>
        <v>19</v>
      </c>
      <c r="AG169" s="58">
        <f t="shared" si="49"/>
        <v>1822.54</v>
      </c>
      <c r="AH169" s="39" t="str">
        <f t="shared" si="50"/>
        <v>tier - 3</v>
      </c>
      <c r="AI169" s="39" t="str">
        <f t="shared" si="51"/>
        <v>tier - 1</v>
      </c>
      <c r="AJ169" s="54" t="str">
        <f t="shared" si="52"/>
        <v>R1012</v>
      </c>
    </row>
    <row r="170" spans="2:36" ht="15.75" customHeight="1" x14ac:dyDescent="0.3">
      <c r="B170" s="12" t="s">
        <v>661</v>
      </c>
      <c r="C170" s="13" t="s">
        <v>663</v>
      </c>
      <c r="D170" s="13">
        <v>40.61</v>
      </c>
      <c r="E170" s="13" t="str">
        <f t="shared" si="36"/>
        <v>Obesity</v>
      </c>
      <c r="F170" s="13">
        <v>8</v>
      </c>
      <c r="G170" s="13" t="str">
        <f t="shared" si="37"/>
        <v>Diabetes</v>
      </c>
      <c r="H170" s="13" t="s">
        <v>8293</v>
      </c>
      <c r="I170" s="13" t="s">
        <v>8291</v>
      </c>
      <c r="J170" s="13" t="s">
        <v>8291</v>
      </c>
      <c r="K170" s="27">
        <v>1</v>
      </c>
      <c r="L170" s="13" t="s">
        <v>8293</v>
      </c>
      <c r="M170" s="13" t="s">
        <v>8499</v>
      </c>
      <c r="N170" s="13">
        <v>24</v>
      </c>
      <c r="O170" s="56">
        <v>1824.29</v>
      </c>
      <c r="P170" s="13" t="s">
        <v>8311</v>
      </c>
      <c r="Q170" s="13" t="s">
        <v>8311</v>
      </c>
      <c r="R170" s="57" t="s">
        <v>8312</v>
      </c>
      <c r="T170" s="12" t="s">
        <v>661</v>
      </c>
      <c r="U170" s="13" t="str">
        <f t="shared" si="53"/>
        <v xml:space="preserve">  Marie-Helene</v>
      </c>
      <c r="V170" s="39">
        <f t="shared" si="38"/>
        <v>40.61</v>
      </c>
      <c r="W170" s="39" t="str">
        <f t="shared" si="39"/>
        <v>Obesity</v>
      </c>
      <c r="X170" s="39">
        <f t="shared" si="40"/>
        <v>8</v>
      </c>
      <c r="Y170" s="39" t="str">
        <f t="shared" si="41"/>
        <v>Diabetes</v>
      </c>
      <c r="Z170" s="39" t="str">
        <f t="shared" si="42"/>
        <v>Yes</v>
      </c>
      <c r="AA170" s="39" t="str">
        <f t="shared" si="43"/>
        <v>No</v>
      </c>
      <c r="AB170" s="39" t="str">
        <f t="shared" si="44"/>
        <v>No</v>
      </c>
      <c r="AC170" s="38">
        <f t="shared" si="45"/>
        <v>1</v>
      </c>
      <c r="AD170" s="39" t="str">
        <f t="shared" si="46"/>
        <v>Yes</v>
      </c>
      <c r="AE170" s="13" t="str">
        <f t="shared" si="47"/>
        <v>17-Nov-1999</v>
      </c>
      <c r="AF170" s="39">
        <f t="shared" si="48"/>
        <v>24</v>
      </c>
      <c r="AG170" s="58">
        <f t="shared" si="49"/>
        <v>1824.29</v>
      </c>
      <c r="AH170" s="39" t="str">
        <f t="shared" si="50"/>
        <v>tier - 3</v>
      </c>
      <c r="AI170" s="39" t="str">
        <f t="shared" si="51"/>
        <v>tier - 3</v>
      </c>
      <c r="AJ170" s="54" t="str">
        <f t="shared" si="52"/>
        <v>R1013</v>
      </c>
    </row>
    <row r="171" spans="2:36" ht="15.75" customHeight="1" x14ac:dyDescent="0.3">
      <c r="B171" s="12" t="s">
        <v>665</v>
      </c>
      <c r="C171" s="13" t="s">
        <v>667</v>
      </c>
      <c r="D171" s="13">
        <v>30.78</v>
      </c>
      <c r="E171" s="13" t="str">
        <f t="shared" si="36"/>
        <v>Obesity</v>
      </c>
      <c r="F171" s="13">
        <v>4.67</v>
      </c>
      <c r="G171" s="13" t="str">
        <f t="shared" si="37"/>
        <v>Normal</v>
      </c>
      <c r="H171" s="13" t="s">
        <v>8293</v>
      </c>
      <c r="I171" s="13" t="s">
        <v>8291</v>
      </c>
      <c r="J171" s="13" t="s">
        <v>8291</v>
      </c>
      <c r="K171" s="27" t="s">
        <v>8292</v>
      </c>
      <c r="L171" s="13" t="s">
        <v>8293</v>
      </c>
      <c r="M171" s="13" t="s">
        <v>8500</v>
      </c>
      <c r="N171" s="13">
        <v>24</v>
      </c>
      <c r="O171" s="56">
        <v>1826.84</v>
      </c>
      <c r="P171" s="13" t="s">
        <v>8311</v>
      </c>
      <c r="Q171" s="13" t="s">
        <v>8310</v>
      </c>
      <c r="R171" s="57" t="s">
        <v>8321</v>
      </c>
      <c r="T171" s="12" t="s">
        <v>665</v>
      </c>
      <c r="U171" s="13" t="str">
        <f t="shared" si="53"/>
        <v xml:space="preserve">  Bret R</v>
      </c>
      <c r="V171" s="39">
        <f t="shared" si="38"/>
        <v>30.78</v>
      </c>
      <c r="W171" s="39" t="str">
        <f t="shared" si="39"/>
        <v>Obesity</v>
      </c>
      <c r="X171" s="39">
        <f t="shared" si="40"/>
        <v>4.67</v>
      </c>
      <c r="Y171" s="39" t="str">
        <f t="shared" si="41"/>
        <v>Normal</v>
      </c>
      <c r="Z171" s="39" t="str">
        <f t="shared" si="42"/>
        <v>Yes</v>
      </c>
      <c r="AA171" s="39" t="str">
        <f t="shared" si="43"/>
        <v>No</v>
      </c>
      <c r="AB171" s="39" t="str">
        <f t="shared" si="44"/>
        <v>No</v>
      </c>
      <c r="AC171" s="38" t="str">
        <f t="shared" si="45"/>
        <v>No major surgery</v>
      </c>
      <c r="AD171" s="39" t="str">
        <f t="shared" si="46"/>
        <v>Yes</v>
      </c>
      <c r="AE171" s="13" t="str">
        <f t="shared" si="47"/>
        <v>1-Oct-1999</v>
      </c>
      <c r="AF171" s="39">
        <f t="shared" si="48"/>
        <v>24</v>
      </c>
      <c r="AG171" s="58">
        <f t="shared" si="49"/>
        <v>1826.84</v>
      </c>
      <c r="AH171" s="39" t="str">
        <f t="shared" si="50"/>
        <v>tier - 3</v>
      </c>
      <c r="AI171" s="39" t="str">
        <f t="shared" si="51"/>
        <v>tier - 2</v>
      </c>
      <c r="AJ171" s="54" t="str">
        <f t="shared" si="52"/>
        <v>R1011</v>
      </c>
    </row>
    <row r="172" spans="2:36" ht="15.75" customHeight="1" x14ac:dyDescent="0.3">
      <c r="B172" s="12" t="s">
        <v>669</v>
      </c>
      <c r="C172" s="13" t="s">
        <v>671</v>
      </c>
      <c r="D172" s="13">
        <v>49.49</v>
      </c>
      <c r="E172" s="13" t="str">
        <f t="shared" si="36"/>
        <v>Obesity</v>
      </c>
      <c r="F172" s="13">
        <v>4.5</v>
      </c>
      <c r="G172" s="13" t="str">
        <f t="shared" si="37"/>
        <v>Normal</v>
      </c>
      <c r="H172" s="13" t="s">
        <v>8291</v>
      </c>
      <c r="I172" s="13" t="s">
        <v>8291</v>
      </c>
      <c r="J172" s="13" t="s">
        <v>8291</v>
      </c>
      <c r="K172" s="27" t="s">
        <v>8292</v>
      </c>
      <c r="L172" s="13" t="s">
        <v>8293</v>
      </c>
      <c r="M172" s="13" t="s">
        <v>8501</v>
      </c>
      <c r="N172" s="13">
        <v>20</v>
      </c>
      <c r="O172" s="56">
        <v>1832.09</v>
      </c>
      <c r="P172" s="13" t="s">
        <v>8311</v>
      </c>
      <c r="Q172" s="13" t="s">
        <v>8311</v>
      </c>
      <c r="R172" s="57" t="s">
        <v>8321</v>
      </c>
      <c r="T172" s="12" t="s">
        <v>669</v>
      </c>
      <c r="U172" s="13" t="str">
        <f t="shared" si="53"/>
        <v xml:space="preserve">  Gardner L</v>
      </c>
      <c r="V172" s="39">
        <f t="shared" si="38"/>
        <v>49.49</v>
      </c>
      <c r="W172" s="39" t="str">
        <f t="shared" si="39"/>
        <v>Obesity</v>
      </c>
      <c r="X172" s="39">
        <f t="shared" si="40"/>
        <v>4.5</v>
      </c>
      <c r="Y172" s="39" t="str">
        <f t="shared" si="41"/>
        <v>Normal</v>
      </c>
      <c r="Z172" s="39" t="str">
        <f t="shared" si="42"/>
        <v>No</v>
      </c>
      <c r="AA172" s="39" t="str">
        <f t="shared" si="43"/>
        <v>No</v>
      </c>
      <c r="AB172" s="39" t="str">
        <f t="shared" si="44"/>
        <v>No</v>
      </c>
      <c r="AC172" s="38" t="str">
        <f t="shared" si="45"/>
        <v>No major surgery</v>
      </c>
      <c r="AD172" s="39" t="str">
        <f t="shared" si="46"/>
        <v>Yes</v>
      </c>
      <c r="AE172" s="13" t="str">
        <f t="shared" si="47"/>
        <v>11-Aug-2003</v>
      </c>
      <c r="AF172" s="39">
        <f t="shared" si="48"/>
        <v>20</v>
      </c>
      <c r="AG172" s="58">
        <f t="shared" si="49"/>
        <v>1832.09</v>
      </c>
      <c r="AH172" s="39" t="str">
        <f t="shared" si="50"/>
        <v>tier - 3</v>
      </c>
      <c r="AI172" s="39" t="str">
        <f t="shared" si="51"/>
        <v>tier - 3</v>
      </c>
      <c r="AJ172" s="54" t="str">
        <f t="shared" si="52"/>
        <v>R1011</v>
      </c>
    </row>
    <row r="173" spans="2:36" ht="15.75" customHeight="1" x14ac:dyDescent="0.3">
      <c r="B173" s="12" t="s">
        <v>673</v>
      </c>
      <c r="C173" s="13" t="s">
        <v>675</v>
      </c>
      <c r="D173" s="13">
        <v>37.619999999999997</v>
      </c>
      <c r="E173" s="13" t="str">
        <f t="shared" si="36"/>
        <v>Obesity</v>
      </c>
      <c r="F173" s="13">
        <v>6.32</v>
      </c>
      <c r="G173" s="13" t="str">
        <f t="shared" si="37"/>
        <v>Prediabetes</v>
      </c>
      <c r="H173" s="13" t="s">
        <v>8293</v>
      </c>
      <c r="I173" s="13" t="s">
        <v>8293</v>
      </c>
      <c r="J173" s="13" t="s">
        <v>8291</v>
      </c>
      <c r="K173" s="27">
        <v>2</v>
      </c>
      <c r="L173" s="13" t="s">
        <v>8293</v>
      </c>
      <c r="M173" s="13" t="s">
        <v>8502</v>
      </c>
      <c r="N173" s="13">
        <v>20</v>
      </c>
      <c r="O173" s="56">
        <v>1837.24</v>
      </c>
      <c r="P173" s="13" t="s">
        <v>8311</v>
      </c>
      <c r="Q173" s="13" t="s">
        <v>8310</v>
      </c>
      <c r="R173" s="57" t="s">
        <v>8321</v>
      </c>
      <c r="T173" s="12" t="s">
        <v>673</v>
      </c>
      <c r="U173" s="13" t="str">
        <f t="shared" si="53"/>
        <v xml:space="preserve">  Bobby</v>
      </c>
      <c r="V173" s="39">
        <f t="shared" si="38"/>
        <v>37.619999999999997</v>
      </c>
      <c r="W173" s="39" t="str">
        <f t="shared" si="39"/>
        <v>Obesity</v>
      </c>
      <c r="X173" s="39">
        <f t="shared" si="40"/>
        <v>6.32</v>
      </c>
      <c r="Y173" s="39" t="str">
        <f t="shared" si="41"/>
        <v>Prediabetes</v>
      </c>
      <c r="Z173" s="39" t="str">
        <f t="shared" si="42"/>
        <v>Yes</v>
      </c>
      <c r="AA173" s="39" t="str">
        <f t="shared" si="43"/>
        <v>Yes</v>
      </c>
      <c r="AB173" s="39" t="str">
        <f t="shared" si="44"/>
        <v>No</v>
      </c>
      <c r="AC173" s="38">
        <f t="shared" si="45"/>
        <v>2</v>
      </c>
      <c r="AD173" s="39" t="str">
        <f t="shared" si="46"/>
        <v>Yes</v>
      </c>
      <c r="AE173" s="13" t="str">
        <f t="shared" si="47"/>
        <v>4-Aug-2003</v>
      </c>
      <c r="AF173" s="39">
        <f t="shared" si="48"/>
        <v>20</v>
      </c>
      <c r="AG173" s="58">
        <f t="shared" si="49"/>
        <v>1837.24</v>
      </c>
      <c r="AH173" s="39" t="str">
        <f t="shared" si="50"/>
        <v>tier - 3</v>
      </c>
      <c r="AI173" s="39" t="str">
        <f t="shared" si="51"/>
        <v>tier - 2</v>
      </c>
      <c r="AJ173" s="54" t="str">
        <f t="shared" si="52"/>
        <v>R1011</v>
      </c>
    </row>
    <row r="174" spans="2:36" ht="15.75" customHeight="1" x14ac:dyDescent="0.3">
      <c r="B174" s="12" t="s">
        <v>677</v>
      </c>
      <c r="C174" s="13" t="s">
        <v>127</v>
      </c>
      <c r="D174" s="13">
        <v>36.08</v>
      </c>
      <c r="E174" s="13" t="str">
        <f t="shared" si="36"/>
        <v>Obesity</v>
      </c>
      <c r="F174" s="13">
        <v>6.1</v>
      </c>
      <c r="G174" s="13" t="str">
        <f t="shared" si="37"/>
        <v>Prediabetes</v>
      </c>
      <c r="H174" s="13" t="s">
        <v>8293</v>
      </c>
      <c r="I174" s="13" t="s">
        <v>8291</v>
      </c>
      <c r="J174" s="13" t="s">
        <v>8291</v>
      </c>
      <c r="K174" s="27">
        <v>1</v>
      </c>
      <c r="L174" s="13" t="s">
        <v>8293</v>
      </c>
      <c r="M174" s="13" t="s">
        <v>8503</v>
      </c>
      <c r="N174" s="13">
        <v>24</v>
      </c>
      <c r="O174" s="56">
        <v>1837.28</v>
      </c>
      <c r="P174" s="13" t="s">
        <v>8311</v>
      </c>
      <c r="Q174" s="13" t="s">
        <v>8310</v>
      </c>
      <c r="R174" s="57" t="s">
        <v>8312</v>
      </c>
      <c r="T174" s="12" t="s">
        <v>677</v>
      </c>
      <c r="U174" s="13" t="str">
        <f t="shared" si="53"/>
        <v xml:space="preserve">  Natalie</v>
      </c>
      <c r="V174" s="39">
        <f t="shared" si="38"/>
        <v>36.08</v>
      </c>
      <c r="W174" s="39" t="str">
        <f t="shared" si="39"/>
        <v>Obesity</v>
      </c>
      <c r="X174" s="39">
        <f t="shared" si="40"/>
        <v>6.1</v>
      </c>
      <c r="Y174" s="39" t="str">
        <f t="shared" si="41"/>
        <v>Prediabetes</v>
      </c>
      <c r="Z174" s="39" t="str">
        <f t="shared" si="42"/>
        <v>Yes</v>
      </c>
      <c r="AA174" s="39" t="str">
        <f t="shared" si="43"/>
        <v>No</v>
      </c>
      <c r="AB174" s="39" t="str">
        <f t="shared" si="44"/>
        <v>No</v>
      </c>
      <c r="AC174" s="38">
        <f t="shared" si="45"/>
        <v>1</v>
      </c>
      <c r="AD174" s="39" t="str">
        <f t="shared" si="46"/>
        <v>Yes</v>
      </c>
      <c r="AE174" s="13" t="str">
        <f t="shared" si="47"/>
        <v>12-Dec-1999</v>
      </c>
      <c r="AF174" s="39">
        <f t="shared" si="48"/>
        <v>24</v>
      </c>
      <c r="AG174" s="58">
        <f t="shared" si="49"/>
        <v>1837.28</v>
      </c>
      <c r="AH174" s="39" t="str">
        <f t="shared" si="50"/>
        <v>tier - 3</v>
      </c>
      <c r="AI174" s="39" t="str">
        <f t="shared" si="51"/>
        <v>tier - 2</v>
      </c>
      <c r="AJ174" s="54" t="str">
        <f t="shared" si="52"/>
        <v>R1013</v>
      </c>
    </row>
    <row r="175" spans="2:36" ht="15.75" customHeight="1" x14ac:dyDescent="0.3">
      <c r="B175" s="12" t="s">
        <v>680</v>
      </c>
      <c r="C175" s="13" t="s">
        <v>682</v>
      </c>
      <c r="D175" s="13">
        <v>33.5</v>
      </c>
      <c r="E175" s="13" t="str">
        <f t="shared" si="36"/>
        <v>Obesity</v>
      </c>
      <c r="F175" s="13">
        <v>5.4</v>
      </c>
      <c r="G175" s="13" t="str">
        <f t="shared" si="37"/>
        <v>Normal</v>
      </c>
      <c r="H175" s="13" t="s">
        <v>8291</v>
      </c>
      <c r="I175" s="13" t="s">
        <v>8291</v>
      </c>
      <c r="J175" s="13" t="s">
        <v>8291</v>
      </c>
      <c r="K175" s="27" t="s">
        <v>8292</v>
      </c>
      <c r="L175" s="13" t="s">
        <v>8293</v>
      </c>
      <c r="M175" s="13" t="s">
        <v>8504</v>
      </c>
      <c r="N175" s="13">
        <v>20</v>
      </c>
      <c r="O175" s="56">
        <v>1842.52</v>
      </c>
      <c r="P175" s="13" t="s">
        <v>8311</v>
      </c>
      <c r="Q175" s="13" t="s">
        <v>8310</v>
      </c>
      <c r="R175" s="57" t="s">
        <v>8321</v>
      </c>
      <c r="T175" s="12" t="s">
        <v>680</v>
      </c>
      <c r="U175" s="13" t="str">
        <f t="shared" si="53"/>
        <v xml:space="preserve">  Lina</v>
      </c>
      <c r="V175" s="39">
        <f t="shared" si="38"/>
        <v>33.5</v>
      </c>
      <c r="W175" s="39" t="str">
        <f t="shared" si="39"/>
        <v>Obesity</v>
      </c>
      <c r="X175" s="39">
        <f t="shared" si="40"/>
        <v>5.4</v>
      </c>
      <c r="Y175" s="39" t="str">
        <f t="shared" si="41"/>
        <v>Normal</v>
      </c>
      <c r="Z175" s="39" t="str">
        <f t="shared" si="42"/>
        <v>No</v>
      </c>
      <c r="AA175" s="39" t="str">
        <f t="shared" si="43"/>
        <v>No</v>
      </c>
      <c r="AB175" s="39" t="str">
        <f t="shared" si="44"/>
        <v>No</v>
      </c>
      <c r="AC175" s="38" t="str">
        <f t="shared" si="45"/>
        <v>No major surgery</v>
      </c>
      <c r="AD175" s="39" t="str">
        <f t="shared" si="46"/>
        <v>Yes</v>
      </c>
      <c r="AE175" s="13" t="str">
        <f t="shared" si="47"/>
        <v>20-Jul-2003</v>
      </c>
      <c r="AF175" s="39">
        <f t="shared" si="48"/>
        <v>20</v>
      </c>
      <c r="AG175" s="58">
        <f t="shared" si="49"/>
        <v>1842.52</v>
      </c>
      <c r="AH175" s="39" t="str">
        <f t="shared" si="50"/>
        <v>tier - 3</v>
      </c>
      <c r="AI175" s="39" t="str">
        <f t="shared" si="51"/>
        <v>tier - 2</v>
      </c>
      <c r="AJ175" s="54" t="str">
        <f t="shared" si="52"/>
        <v>R1011</v>
      </c>
    </row>
    <row r="176" spans="2:36" ht="15.75" customHeight="1" x14ac:dyDescent="0.3">
      <c r="B176" s="12" t="s">
        <v>684</v>
      </c>
      <c r="C176" s="13" t="s">
        <v>686</v>
      </c>
      <c r="D176" s="13">
        <v>47.46</v>
      </c>
      <c r="E176" s="13" t="str">
        <f t="shared" si="36"/>
        <v>Obesity</v>
      </c>
      <c r="F176" s="13">
        <v>6.24</v>
      </c>
      <c r="G176" s="13" t="str">
        <f t="shared" si="37"/>
        <v>Prediabetes</v>
      </c>
      <c r="H176" s="13" t="s">
        <v>8293</v>
      </c>
      <c r="I176" s="13" t="s">
        <v>8291</v>
      </c>
      <c r="J176" s="13" t="s">
        <v>8291</v>
      </c>
      <c r="K176" s="27">
        <v>1</v>
      </c>
      <c r="L176" s="13" t="s">
        <v>8293</v>
      </c>
      <c r="M176" s="13" t="s">
        <v>8505</v>
      </c>
      <c r="N176" s="13">
        <v>29</v>
      </c>
      <c r="O176" s="56">
        <v>1850.55</v>
      </c>
      <c r="P176" s="13" t="s">
        <v>8311</v>
      </c>
      <c r="Q176" s="13" t="s">
        <v>8310</v>
      </c>
      <c r="R176" s="57" t="s">
        <v>8317</v>
      </c>
      <c r="T176" s="12" t="s">
        <v>684</v>
      </c>
      <c r="U176" s="13" t="str">
        <f t="shared" si="53"/>
        <v xml:space="preserve">  Zebulon</v>
      </c>
      <c r="V176" s="39">
        <f t="shared" si="38"/>
        <v>47.46</v>
      </c>
      <c r="W176" s="39" t="str">
        <f t="shared" si="39"/>
        <v>Obesity</v>
      </c>
      <c r="X176" s="39">
        <f t="shared" si="40"/>
        <v>6.24</v>
      </c>
      <c r="Y176" s="39" t="str">
        <f t="shared" si="41"/>
        <v>Prediabetes</v>
      </c>
      <c r="Z176" s="39" t="str">
        <f t="shared" si="42"/>
        <v>Yes</v>
      </c>
      <c r="AA176" s="39" t="str">
        <f t="shared" si="43"/>
        <v>No</v>
      </c>
      <c r="AB176" s="39" t="str">
        <f t="shared" si="44"/>
        <v>No</v>
      </c>
      <c r="AC176" s="38">
        <f t="shared" si="45"/>
        <v>1</v>
      </c>
      <c r="AD176" s="39" t="str">
        <f t="shared" si="46"/>
        <v>Yes</v>
      </c>
      <c r="AE176" s="13" t="str">
        <f t="shared" si="47"/>
        <v>6-Dec-1994</v>
      </c>
      <c r="AF176" s="39">
        <f t="shared" si="48"/>
        <v>29</v>
      </c>
      <c r="AG176" s="58">
        <f t="shared" si="49"/>
        <v>1850.55</v>
      </c>
      <c r="AH176" s="39" t="str">
        <f t="shared" si="50"/>
        <v>tier - 3</v>
      </c>
      <c r="AI176" s="39" t="str">
        <f t="shared" si="51"/>
        <v>tier - 2</v>
      </c>
      <c r="AJ176" s="54" t="str">
        <f t="shared" si="52"/>
        <v>R1012</v>
      </c>
    </row>
    <row r="177" spans="2:36" ht="15.75" customHeight="1" x14ac:dyDescent="0.3">
      <c r="B177" s="12" t="s">
        <v>688</v>
      </c>
      <c r="C177" s="13" t="s">
        <v>436</v>
      </c>
      <c r="D177" s="13">
        <v>49.24</v>
      </c>
      <c r="E177" s="13" t="str">
        <f t="shared" si="36"/>
        <v>Obesity</v>
      </c>
      <c r="F177" s="13">
        <v>4.45</v>
      </c>
      <c r="G177" s="13" t="str">
        <f t="shared" si="37"/>
        <v>Normal</v>
      </c>
      <c r="H177" s="13" t="s">
        <v>8291</v>
      </c>
      <c r="I177" s="13" t="s">
        <v>8291</v>
      </c>
      <c r="J177" s="13" t="s">
        <v>8291</v>
      </c>
      <c r="K177" s="27" t="s">
        <v>8292</v>
      </c>
      <c r="L177" s="13" t="s">
        <v>8293</v>
      </c>
      <c r="M177" s="13" t="s">
        <v>8506</v>
      </c>
      <c r="N177" s="13">
        <v>19</v>
      </c>
      <c r="O177" s="56">
        <v>1863.45</v>
      </c>
      <c r="P177" s="13" t="s">
        <v>8311</v>
      </c>
      <c r="Q177" s="13" t="s">
        <v>8314</v>
      </c>
      <c r="R177" s="57" t="s">
        <v>8328</v>
      </c>
      <c r="T177" s="12" t="s">
        <v>688</v>
      </c>
      <c r="U177" s="13" t="str">
        <f t="shared" si="53"/>
        <v xml:space="preserve">  Amanda</v>
      </c>
      <c r="V177" s="39">
        <f t="shared" si="38"/>
        <v>49.24</v>
      </c>
      <c r="W177" s="39" t="str">
        <f t="shared" si="39"/>
        <v>Obesity</v>
      </c>
      <c r="X177" s="39">
        <f t="shared" si="40"/>
        <v>4.45</v>
      </c>
      <c r="Y177" s="39" t="str">
        <f t="shared" si="41"/>
        <v>Normal</v>
      </c>
      <c r="Z177" s="39" t="str">
        <f t="shared" si="42"/>
        <v>No</v>
      </c>
      <c r="AA177" s="39" t="str">
        <f t="shared" si="43"/>
        <v>No</v>
      </c>
      <c r="AB177" s="39" t="str">
        <f t="shared" si="44"/>
        <v>No</v>
      </c>
      <c r="AC177" s="38" t="str">
        <f t="shared" si="45"/>
        <v>No major surgery</v>
      </c>
      <c r="AD177" s="39" t="str">
        <f t="shared" si="46"/>
        <v>Yes</v>
      </c>
      <c r="AE177" s="13" t="str">
        <f t="shared" si="47"/>
        <v>27-Dec-2004</v>
      </c>
      <c r="AF177" s="39">
        <f t="shared" si="48"/>
        <v>19</v>
      </c>
      <c r="AG177" s="58">
        <f t="shared" si="49"/>
        <v>1863.45</v>
      </c>
      <c r="AH177" s="39" t="str">
        <f t="shared" si="50"/>
        <v>tier - 3</v>
      </c>
      <c r="AI177" s="39" t="str">
        <f t="shared" si="51"/>
        <v>tier - 1</v>
      </c>
      <c r="AJ177" s="54" t="str">
        <f t="shared" si="52"/>
        <v>R1025</v>
      </c>
    </row>
    <row r="178" spans="2:36" ht="15.75" customHeight="1" x14ac:dyDescent="0.3">
      <c r="B178" s="12" t="s">
        <v>691</v>
      </c>
      <c r="C178" s="13" t="s">
        <v>693</v>
      </c>
      <c r="D178" s="13">
        <v>54.4</v>
      </c>
      <c r="E178" s="13" t="str">
        <f t="shared" si="36"/>
        <v>Obesity</v>
      </c>
      <c r="F178" s="13">
        <v>5.22</v>
      </c>
      <c r="G178" s="13" t="str">
        <f t="shared" si="37"/>
        <v>Normal</v>
      </c>
      <c r="H178" s="13" t="s">
        <v>8291</v>
      </c>
      <c r="I178" s="13" t="s">
        <v>8291</v>
      </c>
      <c r="J178" s="13" t="s">
        <v>8291</v>
      </c>
      <c r="K178" s="27">
        <v>1</v>
      </c>
      <c r="L178" s="13" t="s">
        <v>8293</v>
      </c>
      <c r="M178" s="13" t="s">
        <v>8507</v>
      </c>
      <c r="N178" s="13">
        <v>27</v>
      </c>
      <c r="O178" s="56">
        <v>1865.98</v>
      </c>
      <c r="P178" s="13" t="s">
        <v>8311</v>
      </c>
      <c r="Q178" s="13" t="s">
        <v>8311</v>
      </c>
      <c r="R178" s="57" t="s">
        <v>8317</v>
      </c>
      <c r="T178" s="12" t="s">
        <v>691</v>
      </c>
      <c r="U178" s="13" t="str">
        <f t="shared" si="53"/>
        <v xml:space="preserve">  Greg</v>
      </c>
      <c r="V178" s="39">
        <f t="shared" si="38"/>
        <v>54.4</v>
      </c>
      <c r="W178" s="39" t="str">
        <f t="shared" si="39"/>
        <v>Obesity</v>
      </c>
      <c r="X178" s="39">
        <f t="shared" si="40"/>
        <v>5.22</v>
      </c>
      <c r="Y178" s="39" t="str">
        <f t="shared" si="41"/>
        <v>Normal</v>
      </c>
      <c r="Z178" s="39" t="str">
        <f t="shared" si="42"/>
        <v>No</v>
      </c>
      <c r="AA178" s="39" t="str">
        <f t="shared" si="43"/>
        <v>No</v>
      </c>
      <c r="AB178" s="39" t="str">
        <f t="shared" si="44"/>
        <v>No</v>
      </c>
      <c r="AC178" s="38">
        <f t="shared" si="45"/>
        <v>1</v>
      </c>
      <c r="AD178" s="39" t="str">
        <f t="shared" si="46"/>
        <v>Yes</v>
      </c>
      <c r="AE178" s="13" t="str">
        <f t="shared" si="47"/>
        <v>2-Jul-1996</v>
      </c>
      <c r="AF178" s="39">
        <f t="shared" si="48"/>
        <v>27</v>
      </c>
      <c r="AG178" s="58">
        <f t="shared" si="49"/>
        <v>1865.98</v>
      </c>
      <c r="AH178" s="39" t="str">
        <f t="shared" si="50"/>
        <v>tier - 3</v>
      </c>
      <c r="AI178" s="39" t="str">
        <f t="shared" si="51"/>
        <v>tier - 3</v>
      </c>
      <c r="AJ178" s="54" t="str">
        <f t="shared" si="52"/>
        <v>R1012</v>
      </c>
    </row>
    <row r="179" spans="2:36" ht="15.75" customHeight="1" x14ac:dyDescent="0.3">
      <c r="B179" s="12" t="s">
        <v>695</v>
      </c>
      <c r="C179" s="13" t="s">
        <v>88</v>
      </c>
      <c r="D179" s="13">
        <v>35.53</v>
      </c>
      <c r="E179" s="13" t="str">
        <f t="shared" si="36"/>
        <v>Obesity</v>
      </c>
      <c r="F179" s="13">
        <v>4.6100000000000003</v>
      </c>
      <c r="G179" s="13" t="str">
        <f t="shared" si="37"/>
        <v>Normal</v>
      </c>
      <c r="H179" s="13" t="s">
        <v>8291</v>
      </c>
      <c r="I179" s="13" t="s">
        <v>8291</v>
      </c>
      <c r="J179" s="13" t="s">
        <v>8291</v>
      </c>
      <c r="K179" s="27">
        <v>1</v>
      </c>
      <c r="L179" s="13" t="s">
        <v>8293</v>
      </c>
      <c r="M179" s="13" t="s">
        <v>8508</v>
      </c>
      <c r="N179" s="13">
        <v>21</v>
      </c>
      <c r="O179" s="56">
        <v>1875.34</v>
      </c>
      <c r="P179" s="13" t="s">
        <v>8311</v>
      </c>
      <c r="Q179" s="13" t="s">
        <v>8310</v>
      </c>
      <c r="R179" s="57" t="s">
        <v>8321</v>
      </c>
      <c r="T179" s="12" t="s">
        <v>695</v>
      </c>
      <c r="U179" s="13" t="str">
        <f t="shared" si="53"/>
        <v xml:space="preserve">  John</v>
      </c>
      <c r="V179" s="39">
        <f t="shared" si="38"/>
        <v>35.53</v>
      </c>
      <c r="W179" s="39" t="str">
        <f t="shared" si="39"/>
        <v>Obesity</v>
      </c>
      <c r="X179" s="39">
        <f t="shared" si="40"/>
        <v>4.6100000000000003</v>
      </c>
      <c r="Y179" s="39" t="str">
        <f t="shared" si="41"/>
        <v>Normal</v>
      </c>
      <c r="Z179" s="39" t="str">
        <f t="shared" si="42"/>
        <v>No</v>
      </c>
      <c r="AA179" s="39" t="str">
        <f t="shared" si="43"/>
        <v>No</v>
      </c>
      <c r="AB179" s="39" t="str">
        <f t="shared" si="44"/>
        <v>No</v>
      </c>
      <c r="AC179" s="38">
        <f t="shared" si="45"/>
        <v>1</v>
      </c>
      <c r="AD179" s="39" t="str">
        <f t="shared" si="46"/>
        <v>Yes</v>
      </c>
      <c r="AE179" s="13" t="str">
        <f t="shared" si="47"/>
        <v>22-Sep-2002</v>
      </c>
      <c r="AF179" s="39">
        <f t="shared" si="48"/>
        <v>21</v>
      </c>
      <c r="AG179" s="58">
        <f t="shared" si="49"/>
        <v>1875.34</v>
      </c>
      <c r="AH179" s="39" t="str">
        <f t="shared" si="50"/>
        <v>tier - 3</v>
      </c>
      <c r="AI179" s="39" t="str">
        <f t="shared" si="51"/>
        <v>tier - 2</v>
      </c>
      <c r="AJ179" s="54" t="str">
        <f t="shared" si="52"/>
        <v>R1011</v>
      </c>
    </row>
    <row r="180" spans="2:36" ht="15.75" customHeight="1" x14ac:dyDescent="0.3">
      <c r="B180" s="12" t="s">
        <v>698</v>
      </c>
      <c r="C180" s="13" t="s">
        <v>700</v>
      </c>
      <c r="D180" s="13">
        <v>39.729999999999997</v>
      </c>
      <c r="E180" s="13" t="str">
        <f t="shared" si="36"/>
        <v>Obesity</v>
      </c>
      <c r="F180" s="13">
        <v>6.24</v>
      </c>
      <c r="G180" s="13" t="str">
        <f t="shared" si="37"/>
        <v>Prediabetes</v>
      </c>
      <c r="H180" s="13" t="s">
        <v>8291</v>
      </c>
      <c r="I180" s="13" t="s">
        <v>8291</v>
      </c>
      <c r="J180" s="13" t="s">
        <v>8291</v>
      </c>
      <c r="K180" s="27" t="s">
        <v>8292</v>
      </c>
      <c r="L180" s="13" t="s">
        <v>8293</v>
      </c>
      <c r="M180" s="13" t="s">
        <v>8509</v>
      </c>
      <c r="N180" s="13">
        <v>21</v>
      </c>
      <c r="O180" s="56">
        <v>1877.93</v>
      </c>
      <c r="P180" s="13" t="s">
        <v>8311</v>
      </c>
      <c r="Q180" s="13" t="s">
        <v>8314</v>
      </c>
      <c r="R180" s="57" t="s">
        <v>8312</v>
      </c>
      <c r="T180" s="12" t="s">
        <v>698</v>
      </c>
      <c r="U180" s="13" t="str">
        <f t="shared" si="53"/>
        <v xml:space="preserve">  Kelsey A</v>
      </c>
      <c r="V180" s="39">
        <f t="shared" si="38"/>
        <v>39.729999999999997</v>
      </c>
      <c r="W180" s="39" t="str">
        <f t="shared" si="39"/>
        <v>Obesity</v>
      </c>
      <c r="X180" s="39">
        <f t="shared" si="40"/>
        <v>6.24</v>
      </c>
      <c r="Y180" s="39" t="str">
        <f t="shared" si="41"/>
        <v>Prediabetes</v>
      </c>
      <c r="Z180" s="39" t="str">
        <f t="shared" si="42"/>
        <v>No</v>
      </c>
      <c r="AA180" s="39" t="str">
        <f t="shared" si="43"/>
        <v>No</v>
      </c>
      <c r="AB180" s="39" t="str">
        <f t="shared" si="44"/>
        <v>No</v>
      </c>
      <c r="AC180" s="38" t="str">
        <f t="shared" si="45"/>
        <v>No major surgery</v>
      </c>
      <c r="AD180" s="39" t="str">
        <f t="shared" si="46"/>
        <v>Yes</v>
      </c>
      <c r="AE180" s="13" t="str">
        <f t="shared" si="47"/>
        <v>29-Oct-2002</v>
      </c>
      <c r="AF180" s="39">
        <f t="shared" si="48"/>
        <v>21</v>
      </c>
      <c r="AG180" s="58">
        <f t="shared" si="49"/>
        <v>1877.93</v>
      </c>
      <c r="AH180" s="39" t="str">
        <f t="shared" si="50"/>
        <v>tier - 3</v>
      </c>
      <c r="AI180" s="39" t="str">
        <f t="shared" si="51"/>
        <v>tier - 1</v>
      </c>
      <c r="AJ180" s="54" t="str">
        <f t="shared" si="52"/>
        <v>R1013</v>
      </c>
    </row>
    <row r="181" spans="2:36" ht="15.75" customHeight="1" x14ac:dyDescent="0.3">
      <c r="B181" s="12" t="s">
        <v>702</v>
      </c>
      <c r="C181" s="13" t="s">
        <v>704</v>
      </c>
      <c r="D181" s="13">
        <v>35.68</v>
      </c>
      <c r="E181" s="13" t="str">
        <f t="shared" si="36"/>
        <v>Obesity</v>
      </c>
      <c r="F181" s="13">
        <v>10.039999999999999</v>
      </c>
      <c r="G181" s="13" t="str">
        <f t="shared" si="37"/>
        <v>Diabetes</v>
      </c>
      <c r="H181" s="13" t="s">
        <v>8291</v>
      </c>
      <c r="I181" s="13" t="s">
        <v>8291</v>
      </c>
      <c r="J181" s="13" t="s">
        <v>8291</v>
      </c>
      <c r="K181" s="27" t="s">
        <v>8292</v>
      </c>
      <c r="L181" s="13" t="s">
        <v>8293</v>
      </c>
      <c r="M181" s="13" t="s">
        <v>8510</v>
      </c>
      <c r="N181" s="13">
        <v>21</v>
      </c>
      <c r="O181" s="56">
        <v>1880.07</v>
      </c>
      <c r="P181" s="13" t="s">
        <v>8311</v>
      </c>
      <c r="Q181" s="13" t="s">
        <v>8310</v>
      </c>
      <c r="R181" s="57" t="s">
        <v>8312</v>
      </c>
      <c r="T181" s="12" t="s">
        <v>702</v>
      </c>
      <c r="U181" s="13" t="str">
        <f t="shared" si="53"/>
        <v xml:space="preserve">  Bronwen L</v>
      </c>
      <c r="V181" s="39">
        <f t="shared" si="38"/>
        <v>35.68</v>
      </c>
      <c r="W181" s="39" t="str">
        <f t="shared" si="39"/>
        <v>Obesity</v>
      </c>
      <c r="X181" s="39">
        <f t="shared" si="40"/>
        <v>10.039999999999999</v>
      </c>
      <c r="Y181" s="39" t="str">
        <f t="shared" si="41"/>
        <v>Diabetes</v>
      </c>
      <c r="Z181" s="39" t="str">
        <f t="shared" si="42"/>
        <v>No</v>
      </c>
      <c r="AA181" s="39" t="str">
        <f t="shared" si="43"/>
        <v>No</v>
      </c>
      <c r="AB181" s="39" t="str">
        <f t="shared" si="44"/>
        <v>No</v>
      </c>
      <c r="AC181" s="38" t="str">
        <f t="shared" si="45"/>
        <v>No major surgery</v>
      </c>
      <c r="AD181" s="39" t="str">
        <f t="shared" si="46"/>
        <v>Yes</v>
      </c>
      <c r="AE181" s="13" t="str">
        <f t="shared" si="47"/>
        <v>29-Aug-2002</v>
      </c>
      <c r="AF181" s="39">
        <f t="shared" si="48"/>
        <v>21</v>
      </c>
      <c r="AG181" s="58">
        <f t="shared" si="49"/>
        <v>1880.07</v>
      </c>
      <c r="AH181" s="39" t="str">
        <f t="shared" si="50"/>
        <v>tier - 3</v>
      </c>
      <c r="AI181" s="39" t="str">
        <f t="shared" si="51"/>
        <v>tier - 2</v>
      </c>
      <c r="AJ181" s="54" t="str">
        <f t="shared" si="52"/>
        <v>R1013</v>
      </c>
    </row>
    <row r="182" spans="2:36" ht="15.75" customHeight="1" x14ac:dyDescent="0.3">
      <c r="B182" s="12" t="s">
        <v>706</v>
      </c>
      <c r="C182" s="13" t="s">
        <v>708</v>
      </c>
      <c r="D182" s="13">
        <v>48.86</v>
      </c>
      <c r="E182" s="13" t="str">
        <f t="shared" si="36"/>
        <v>Obesity</v>
      </c>
      <c r="F182" s="13">
        <v>6.09</v>
      </c>
      <c r="G182" s="13" t="str">
        <f t="shared" si="37"/>
        <v>Prediabetes</v>
      </c>
      <c r="H182" s="13" t="s">
        <v>8291</v>
      </c>
      <c r="I182" s="13" t="s">
        <v>8291</v>
      </c>
      <c r="J182" s="13" t="s">
        <v>8291</v>
      </c>
      <c r="K182" s="27" t="s">
        <v>8292</v>
      </c>
      <c r="L182" s="13" t="s">
        <v>8293</v>
      </c>
      <c r="M182" s="13" t="s">
        <v>8511</v>
      </c>
      <c r="N182" s="13">
        <v>21</v>
      </c>
      <c r="O182" s="56">
        <v>1880.49</v>
      </c>
      <c r="P182" s="13" t="s">
        <v>8311</v>
      </c>
      <c r="Q182" s="13" t="s">
        <v>8314</v>
      </c>
      <c r="R182" s="57" t="s">
        <v>8321</v>
      </c>
      <c r="T182" s="12" t="s">
        <v>706</v>
      </c>
      <c r="U182" s="13" t="str">
        <f t="shared" si="53"/>
        <v xml:space="preserve">  Manuela</v>
      </c>
      <c r="V182" s="39">
        <f t="shared" si="38"/>
        <v>48.86</v>
      </c>
      <c r="W182" s="39" t="str">
        <f t="shared" si="39"/>
        <v>Obesity</v>
      </c>
      <c r="X182" s="39">
        <f t="shared" si="40"/>
        <v>6.09</v>
      </c>
      <c r="Y182" s="39" t="str">
        <f t="shared" si="41"/>
        <v>Prediabetes</v>
      </c>
      <c r="Z182" s="39" t="str">
        <f t="shared" si="42"/>
        <v>No</v>
      </c>
      <c r="AA182" s="39" t="str">
        <f t="shared" si="43"/>
        <v>No</v>
      </c>
      <c r="AB182" s="39" t="str">
        <f t="shared" si="44"/>
        <v>No</v>
      </c>
      <c r="AC182" s="38" t="str">
        <f t="shared" si="45"/>
        <v>No major surgery</v>
      </c>
      <c r="AD182" s="39" t="str">
        <f t="shared" si="46"/>
        <v>Yes</v>
      </c>
      <c r="AE182" s="13" t="str">
        <f t="shared" si="47"/>
        <v>21-Aug-2002</v>
      </c>
      <c r="AF182" s="39">
        <f t="shared" si="48"/>
        <v>21</v>
      </c>
      <c r="AG182" s="58">
        <f t="shared" si="49"/>
        <v>1880.49</v>
      </c>
      <c r="AH182" s="39" t="str">
        <f t="shared" si="50"/>
        <v>tier - 3</v>
      </c>
      <c r="AI182" s="39" t="str">
        <f t="shared" si="51"/>
        <v>tier - 1</v>
      </c>
      <c r="AJ182" s="54" t="str">
        <f t="shared" si="52"/>
        <v>R1011</v>
      </c>
    </row>
    <row r="183" spans="2:36" ht="15.75" customHeight="1" x14ac:dyDescent="0.3">
      <c r="B183" s="12" t="s">
        <v>710</v>
      </c>
      <c r="C183" s="13" t="s">
        <v>712</v>
      </c>
      <c r="D183" s="13">
        <v>34.799999999999997</v>
      </c>
      <c r="E183" s="13" t="str">
        <f t="shared" si="36"/>
        <v>Obesity</v>
      </c>
      <c r="F183" s="13">
        <v>11.4</v>
      </c>
      <c r="G183" s="13" t="str">
        <f t="shared" si="37"/>
        <v>Diabetes</v>
      </c>
      <c r="H183" s="13" t="s">
        <v>8293</v>
      </c>
      <c r="I183" s="13" t="s">
        <v>8291</v>
      </c>
      <c r="J183" s="13" t="s">
        <v>8293</v>
      </c>
      <c r="K183" s="27">
        <v>1</v>
      </c>
      <c r="L183" s="13" t="s">
        <v>8291</v>
      </c>
      <c r="M183" s="13" t="s">
        <v>8512</v>
      </c>
      <c r="N183" s="13">
        <v>22</v>
      </c>
      <c r="O183" s="56">
        <v>1906.36</v>
      </c>
      <c r="P183" s="13" t="s">
        <v>8311</v>
      </c>
      <c r="Q183" s="13" t="s">
        <v>8314</v>
      </c>
      <c r="R183" s="57" t="s">
        <v>8317</v>
      </c>
      <c r="T183" s="12" t="s">
        <v>710</v>
      </c>
      <c r="U183" s="13" t="str">
        <f t="shared" si="53"/>
        <v xml:space="preserve">  Jennifer L</v>
      </c>
      <c r="V183" s="39">
        <f t="shared" si="38"/>
        <v>34.799999999999997</v>
      </c>
      <c r="W183" s="39" t="str">
        <f t="shared" si="39"/>
        <v>Obesity</v>
      </c>
      <c r="X183" s="39">
        <f t="shared" si="40"/>
        <v>11.4</v>
      </c>
      <c r="Y183" s="39" t="str">
        <f t="shared" si="41"/>
        <v>Diabetes</v>
      </c>
      <c r="Z183" s="39" t="str">
        <f t="shared" si="42"/>
        <v>Yes</v>
      </c>
      <c r="AA183" s="39" t="str">
        <f t="shared" si="43"/>
        <v>No</v>
      </c>
      <c r="AB183" s="39" t="str">
        <f t="shared" si="44"/>
        <v>Yes</v>
      </c>
      <c r="AC183" s="38">
        <f t="shared" si="45"/>
        <v>1</v>
      </c>
      <c r="AD183" s="39" t="str">
        <f t="shared" si="46"/>
        <v>No</v>
      </c>
      <c r="AE183" s="13" t="str">
        <f t="shared" si="47"/>
        <v>10-Aug-2001</v>
      </c>
      <c r="AF183" s="39">
        <f t="shared" si="48"/>
        <v>22</v>
      </c>
      <c r="AG183" s="58">
        <f t="shared" si="49"/>
        <v>1906.36</v>
      </c>
      <c r="AH183" s="39" t="str">
        <f t="shared" si="50"/>
        <v>tier - 3</v>
      </c>
      <c r="AI183" s="39" t="str">
        <f t="shared" si="51"/>
        <v>tier - 1</v>
      </c>
      <c r="AJ183" s="54" t="str">
        <f t="shared" si="52"/>
        <v>R1012</v>
      </c>
    </row>
    <row r="184" spans="2:36" ht="15.75" customHeight="1" x14ac:dyDescent="0.3">
      <c r="B184" s="12" t="s">
        <v>714</v>
      </c>
      <c r="C184" s="13" t="s">
        <v>716</v>
      </c>
      <c r="D184" s="13">
        <v>32.49</v>
      </c>
      <c r="E184" s="13" t="str">
        <f t="shared" si="36"/>
        <v>Obesity</v>
      </c>
      <c r="F184" s="13">
        <v>4.29</v>
      </c>
      <c r="G184" s="13" t="str">
        <f t="shared" si="37"/>
        <v>Normal</v>
      </c>
      <c r="H184" s="13" t="s">
        <v>8291</v>
      </c>
      <c r="I184" s="13" t="s">
        <v>8291</v>
      </c>
      <c r="J184" s="13" t="s">
        <v>8293</v>
      </c>
      <c r="K184" s="27">
        <v>1</v>
      </c>
      <c r="L184" s="13" t="s">
        <v>8293</v>
      </c>
      <c r="M184" s="13" t="s">
        <v>8513</v>
      </c>
      <c r="N184" s="13">
        <v>29</v>
      </c>
      <c r="O184" s="56">
        <v>1908.9</v>
      </c>
      <c r="P184" s="13" t="s">
        <v>8311</v>
      </c>
      <c r="Q184" s="13" t="s">
        <v>8311</v>
      </c>
      <c r="R184" s="57" t="s">
        <v>8312</v>
      </c>
      <c r="T184" s="12" t="s">
        <v>714</v>
      </c>
      <c r="U184" s="13" t="str">
        <f t="shared" si="53"/>
        <v xml:space="preserve">  Abby W</v>
      </c>
      <c r="V184" s="39">
        <f t="shared" si="38"/>
        <v>32.49</v>
      </c>
      <c r="W184" s="39" t="str">
        <f t="shared" si="39"/>
        <v>Obesity</v>
      </c>
      <c r="X184" s="39">
        <f t="shared" si="40"/>
        <v>4.29</v>
      </c>
      <c r="Y184" s="39" t="str">
        <f t="shared" si="41"/>
        <v>Normal</v>
      </c>
      <c r="Z184" s="39" t="str">
        <f t="shared" si="42"/>
        <v>No</v>
      </c>
      <c r="AA184" s="39" t="str">
        <f t="shared" si="43"/>
        <v>No</v>
      </c>
      <c r="AB184" s="39" t="str">
        <f t="shared" si="44"/>
        <v>Yes</v>
      </c>
      <c r="AC184" s="38">
        <f t="shared" si="45"/>
        <v>1</v>
      </c>
      <c r="AD184" s="39" t="str">
        <f t="shared" si="46"/>
        <v>Yes</v>
      </c>
      <c r="AE184" s="13" t="str">
        <f t="shared" si="47"/>
        <v>6-Oct-1994</v>
      </c>
      <c r="AF184" s="39">
        <f t="shared" si="48"/>
        <v>29</v>
      </c>
      <c r="AG184" s="58">
        <f t="shared" si="49"/>
        <v>1908.9</v>
      </c>
      <c r="AH184" s="39" t="str">
        <f t="shared" si="50"/>
        <v>tier - 3</v>
      </c>
      <c r="AI184" s="39" t="str">
        <f t="shared" si="51"/>
        <v>tier - 3</v>
      </c>
      <c r="AJ184" s="54" t="str">
        <f t="shared" si="52"/>
        <v>R1013</v>
      </c>
    </row>
    <row r="185" spans="2:36" ht="15.75" customHeight="1" x14ac:dyDescent="0.3">
      <c r="B185" s="12" t="s">
        <v>718</v>
      </c>
      <c r="C185" s="13" t="s">
        <v>720</v>
      </c>
      <c r="D185" s="13">
        <v>39</v>
      </c>
      <c r="E185" s="13" t="str">
        <f t="shared" si="36"/>
        <v>Obesity</v>
      </c>
      <c r="F185" s="13">
        <v>5.7</v>
      </c>
      <c r="G185" s="13" t="str">
        <f t="shared" si="37"/>
        <v>Prediabetes</v>
      </c>
      <c r="H185" s="13" t="s">
        <v>8291</v>
      </c>
      <c r="I185" s="13" t="s">
        <v>8291</v>
      </c>
      <c r="J185" s="13" t="s">
        <v>8291</v>
      </c>
      <c r="K185" s="27">
        <v>2</v>
      </c>
      <c r="L185" s="13" t="s">
        <v>8293</v>
      </c>
      <c r="M185" s="13" t="s">
        <v>8514</v>
      </c>
      <c r="N185" s="13">
        <v>22</v>
      </c>
      <c r="O185" s="56">
        <v>1909.53</v>
      </c>
      <c r="P185" s="13" t="s">
        <v>8311</v>
      </c>
      <c r="Q185" s="13" t="s">
        <v>8311</v>
      </c>
      <c r="R185" s="57" t="s">
        <v>8317</v>
      </c>
      <c r="T185" s="12" t="s">
        <v>718</v>
      </c>
      <c r="U185" s="13" t="str">
        <f t="shared" si="53"/>
        <v xml:space="preserve">  Tyler</v>
      </c>
      <c r="V185" s="39">
        <f t="shared" si="38"/>
        <v>39</v>
      </c>
      <c r="W185" s="39" t="str">
        <f t="shared" si="39"/>
        <v>Obesity</v>
      </c>
      <c r="X185" s="39">
        <f t="shared" si="40"/>
        <v>5.7</v>
      </c>
      <c r="Y185" s="39" t="str">
        <f t="shared" si="41"/>
        <v>Prediabetes</v>
      </c>
      <c r="Z185" s="39" t="str">
        <f t="shared" si="42"/>
        <v>No</v>
      </c>
      <c r="AA185" s="39" t="str">
        <f t="shared" si="43"/>
        <v>No</v>
      </c>
      <c r="AB185" s="39" t="str">
        <f t="shared" si="44"/>
        <v>No</v>
      </c>
      <c r="AC185" s="38">
        <f t="shared" si="45"/>
        <v>2</v>
      </c>
      <c r="AD185" s="39" t="str">
        <f t="shared" si="46"/>
        <v>Yes</v>
      </c>
      <c r="AE185" s="13" t="str">
        <f t="shared" si="47"/>
        <v>3-Aug-2001</v>
      </c>
      <c r="AF185" s="39">
        <f t="shared" si="48"/>
        <v>22</v>
      </c>
      <c r="AG185" s="58">
        <f t="shared" si="49"/>
        <v>1909.53</v>
      </c>
      <c r="AH185" s="39" t="str">
        <f t="shared" si="50"/>
        <v>tier - 3</v>
      </c>
      <c r="AI185" s="39" t="str">
        <f t="shared" si="51"/>
        <v>tier - 3</v>
      </c>
      <c r="AJ185" s="54" t="str">
        <f t="shared" si="52"/>
        <v>R1012</v>
      </c>
    </row>
    <row r="186" spans="2:36" ht="15.75" customHeight="1" x14ac:dyDescent="0.3">
      <c r="B186" s="12" t="s">
        <v>722</v>
      </c>
      <c r="C186" s="13" t="s">
        <v>724</v>
      </c>
      <c r="D186" s="13">
        <v>35.299999999999997</v>
      </c>
      <c r="E186" s="13" t="str">
        <f t="shared" si="36"/>
        <v>Obesity</v>
      </c>
      <c r="F186" s="13">
        <v>6.09</v>
      </c>
      <c r="G186" s="13" t="str">
        <f t="shared" si="37"/>
        <v>Prediabetes</v>
      </c>
      <c r="H186" s="13" t="s">
        <v>8291</v>
      </c>
      <c r="I186" s="13" t="s">
        <v>8291</v>
      </c>
      <c r="J186" s="13" t="s">
        <v>8291</v>
      </c>
      <c r="K186" s="27">
        <v>1</v>
      </c>
      <c r="L186" s="13" t="s">
        <v>8293</v>
      </c>
      <c r="M186" s="13" t="s">
        <v>8515</v>
      </c>
      <c r="N186" s="13">
        <v>22</v>
      </c>
      <c r="O186" s="56">
        <v>1917.32</v>
      </c>
      <c r="P186" s="13" t="s">
        <v>8311</v>
      </c>
      <c r="Q186" s="13" t="s">
        <v>8310</v>
      </c>
      <c r="R186" s="57" t="s">
        <v>8317</v>
      </c>
      <c r="T186" s="12" t="s">
        <v>722</v>
      </c>
      <c r="U186" s="13" t="str">
        <f t="shared" si="53"/>
        <v xml:space="preserve">  Jeffrey</v>
      </c>
      <c r="V186" s="39">
        <f t="shared" si="38"/>
        <v>35.299999999999997</v>
      </c>
      <c r="W186" s="39" t="str">
        <f t="shared" si="39"/>
        <v>Obesity</v>
      </c>
      <c r="X186" s="39">
        <f t="shared" si="40"/>
        <v>6.09</v>
      </c>
      <c r="Y186" s="39" t="str">
        <f t="shared" si="41"/>
        <v>Prediabetes</v>
      </c>
      <c r="Z186" s="39" t="str">
        <f t="shared" si="42"/>
        <v>No</v>
      </c>
      <c r="AA186" s="39" t="str">
        <f t="shared" si="43"/>
        <v>No</v>
      </c>
      <c r="AB186" s="39" t="str">
        <f t="shared" si="44"/>
        <v>No</v>
      </c>
      <c r="AC186" s="38">
        <f t="shared" si="45"/>
        <v>1</v>
      </c>
      <c r="AD186" s="39" t="str">
        <f t="shared" si="46"/>
        <v>Yes</v>
      </c>
      <c r="AE186" s="13" t="str">
        <f t="shared" si="47"/>
        <v>9-Dec-2001</v>
      </c>
      <c r="AF186" s="39">
        <f t="shared" si="48"/>
        <v>22</v>
      </c>
      <c r="AG186" s="58">
        <f t="shared" si="49"/>
        <v>1917.32</v>
      </c>
      <c r="AH186" s="39" t="str">
        <f t="shared" si="50"/>
        <v>tier - 3</v>
      </c>
      <c r="AI186" s="39" t="str">
        <f t="shared" si="51"/>
        <v>tier - 2</v>
      </c>
      <c r="AJ186" s="54" t="str">
        <f t="shared" si="52"/>
        <v>R1012</v>
      </c>
    </row>
    <row r="187" spans="2:36" ht="15.75" customHeight="1" x14ac:dyDescent="0.3">
      <c r="B187" s="12" t="s">
        <v>726</v>
      </c>
      <c r="C187" s="13" t="s">
        <v>728</v>
      </c>
      <c r="D187" s="13">
        <v>33.42</v>
      </c>
      <c r="E187" s="13" t="str">
        <f t="shared" si="36"/>
        <v>Obesity</v>
      </c>
      <c r="F187" s="13">
        <v>10.67</v>
      </c>
      <c r="G187" s="13" t="str">
        <f t="shared" si="37"/>
        <v>Diabetes</v>
      </c>
      <c r="H187" s="13" t="s">
        <v>8291</v>
      </c>
      <c r="I187" s="13" t="s">
        <v>8291</v>
      </c>
      <c r="J187" s="13" t="s">
        <v>8291</v>
      </c>
      <c r="K187" s="27" t="s">
        <v>8292</v>
      </c>
      <c r="L187" s="13" t="s">
        <v>8293</v>
      </c>
      <c r="M187" s="13" t="s">
        <v>8516</v>
      </c>
      <c r="N187" s="13">
        <v>21</v>
      </c>
      <c r="O187" s="56">
        <v>1964.78</v>
      </c>
      <c r="P187" s="13" t="s">
        <v>8311</v>
      </c>
      <c r="Q187" s="13" t="s">
        <v>8314</v>
      </c>
      <c r="R187" s="57" t="s">
        <v>8321</v>
      </c>
      <c r="T187" s="12" t="s">
        <v>726</v>
      </c>
      <c r="U187" s="13" t="str">
        <f t="shared" si="53"/>
        <v xml:space="preserve">  Matthew F</v>
      </c>
      <c r="V187" s="39">
        <f t="shared" si="38"/>
        <v>33.42</v>
      </c>
      <c r="W187" s="39" t="str">
        <f t="shared" si="39"/>
        <v>Obesity</v>
      </c>
      <c r="X187" s="39">
        <f t="shared" si="40"/>
        <v>10.67</v>
      </c>
      <c r="Y187" s="39" t="str">
        <f t="shared" si="41"/>
        <v>Diabetes</v>
      </c>
      <c r="Z187" s="39" t="str">
        <f t="shared" si="42"/>
        <v>No</v>
      </c>
      <c r="AA187" s="39" t="str">
        <f t="shared" si="43"/>
        <v>No</v>
      </c>
      <c r="AB187" s="39" t="str">
        <f t="shared" si="44"/>
        <v>No</v>
      </c>
      <c r="AC187" s="38" t="str">
        <f t="shared" si="45"/>
        <v>No major surgery</v>
      </c>
      <c r="AD187" s="39" t="str">
        <f t="shared" si="46"/>
        <v>Yes</v>
      </c>
      <c r="AE187" s="13" t="str">
        <f t="shared" si="47"/>
        <v>7-Sep-2002</v>
      </c>
      <c r="AF187" s="39">
        <f t="shared" si="48"/>
        <v>21</v>
      </c>
      <c r="AG187" s="58">
        <f t="shared" si="49"/>
        <v>1964.78</v>
      </c>
      <c r="AH187" s="39" t="str">
        <f t="shared" si="50"/>
        <v>tier - 3</v>
      </c>
      <c r="AI187" s="39" t="str">
        <f t="shared" si="51"/>
        <v>tier - 1</v>
      </c>
      <c r="AJ187" s="54" t="str">
        <f t="shared" si="52"/>
        <v>R1011</v>
      </c>
    </row>
    <row r="188" spans="2:36" ht="15.75" customHeight="1" x14ac:dyDescent="0.3">
      <c r="B188" s="12" t="s">
        <v>730</v>
      </c>
      <c r="C188" s="13" t="s">
        <v>732</v>
      </c>
      <c r="D188" s="13">
        <v>37.18</v>
      </c>
      <c r="E188" s="13" t="str">
        <f t="shared" si="36"/>
        <v>Obesity</v>
      </c>
      <c r="F188" s="13">
        <v>6.75</v>
      </c>
      <c r="G188" s="13" t="str">
        <f t="shared" si="37"/>
        <v>Diabetes</v>
      </c>
      <c r="H188" s="13" t="s">
        <v>8293</v>
      </c>
      <c r="I188" s="13" t="s">
        <v>8291</v>
      </c>
      <c r="J188" s="13" t="s">
        <v>8291</v>
      </c>
      <c r="K188" s="27">
        <v>2</v>
      </c>
      <c r="L188" s="13" t="s">
        <v>8293</v>
      </c>
      <c r="M188" s="13" t="s">
        <v>8517</v>
      </c>
      <c r="N188" s="13">
        <v>21</v>
      </c>
      <c r="O188" s="56">
        <v>1967.02</v>
      </c>
      <c r="P188" s="13" t="s">
        <v>8311</v>
      </c>
      <c r="Q188" s="13" t="s">
        <v>8310</v>
      </c>
      <c r="R188" s="57" t="s">
        <v>8326</v>
      </c>
      <c r="T188" s="12" t="s">
        <v>730</v>
      </c>
      <c r="U188" s="13" t="str">
        <f t="shared" si="53"/>
        <v xml:space="preserve">  Ryan J</v>
      </c>
      <c r="V188" s="39">
        <f t="shared" si="38"/>
        <v>37.18</v>
      </c>
      <c r="W188" s="39" t="str">
        <f t="shared" si="39"/>
        <v>Obesity</v>
      </c>
      <c r="X188" s="39">
        <f t="shared" si="40"/>
        <v>6.75</v>
      </c>
      <c r="Y188" s="39" t="str">
        <f t="shared" si="41"/>
        <v>Diabetes</v>
      </c>
      <c r="Z188" s="39" t="str">
        <f t="shared" si="42"/>
        <v>Yes</v>
      </c>
      <c r="AA188" s="39" t="str">
        <f t="shared" si="43"/>
        <v>No</v>
      </c>
      <c r="AB188" s="39" t="str">
        <f t="shared" si="44"/>
        <v>No</v>
      </c>
      <c r="AC188" s="38">
        <f t="shared" si="45"/>
        <v>2</v>
      </c>
      <c r="AD188" s="39" t="str">
        <f t="shared" si="46"/>
        <v>Yes</v>
      </c>
      <c r="AE188" s="13" t="str">
        <f t="shared" si="47"/>
        <v>29-Jul-2002</v>
      </c>
      <c r="AF188" s="39">
        <f t="shared" si="48"/>
        <v>21</v>
      </c>
      <c r="AG188" s="58">
        <f t="shared" si="49"/>
        <v>1967.02</v>
      </c>
      <c r="AH188" s="39" t="str">
        <f t="shared" si="50"/>
        <v>tier - 3</v>
      </c>
      <c r="AI188" s="39" t="str">
        <f t="shared" si="51"/>
        <v>tier - 2</v>
      </c>
      <c r="AJ188" s="54" t="str">
        <f t="shared" si="52"/>
        <v>R1016</v>
      </c>
    </row>
    <row r="189" spans="2:36" ht="15.75" customHeight="1" x14ac:dyDescent="0.3">
      <c r="B189" s="12" t="s">
        <v>734</v>
      </c>
      <c r="C189" s="13" t="s">
        <v>736</v>
      </c>
      <c r="D189" s="13">
        <v>33.33</v>
      </c>
      <c r="E189" s="13" t="str">
        <f t="shared" si="36"/>
        <v>Obesity</v>
      </c>
      <c r="F189" s="13">
        <v>9.26</v>
      </c>
      <c r="G189" s="13" t="str">
        <f t="shared" si="37"/>
        <v>Diabetes</v>
      </c>
      <c r="H189" s="13" t="s">
        <v>8293</v>
      </c>
      <c r="I189" s="13" t="s">
        <v>8291</v>
      </c>
      <c r="J189" s="13" t="s">
        <v>8291</v>
      </c>
      <c r="K189" s="27">
        <v>2</v>
      </c>
      <c r="L189" s="13" t="s">
        <v>8291</v>
      </c>
      <c r="M189" s="13" t="s">
        <v>8518</v>
      </c>
      <c r="N189" s="13">
        <v>25</v>
      </c>
      <c r="O189" s="56">
        <v>1969.61</v>
      </c>
      <c r="P189" s="13" t="s">
        <v>8311</v>
      </c>
      <c r="Q189" s="13" t="s">
        <v>8311</v>
      </c>
      <c r="R189" s="57" t="s">
        <v>8321</v>
      </c>
      <c r="T189" s="12" t="s">
        <v>734</v>
      </c>
      <c r="U189" s="13" t="str">
        <f t="shared" si="53"/>
        <v xml:space="preserve">  Amy</v>
      </c>
      <c r="V189" s="39">
        <f t="shared" si="38"/>
        <v>33.33</v>
      </c>
      <c r="W189" s="39" t="str">
        <f t="shared" si="39"/>
        <v>Obesity</v>
      </c>
      <c r="X189" s="39">
        <f t="shared" si="40"/>
        <v>9.26</v>
      </c>
      <c r="Y189" s="39" t="str">
        <f t="shared" si="41"/>
        <v>Diabetes</v>
      </c>
      <c r="Z189" s="39" t="str">
        <f t="shared" si="42"/>
        <v>Yes</v>
      </c>
      <c r="AA189" s="39" t="str">
        <f t="shared" si="43"/>
        <v>No</v>
      </c>
      <c r="AB189" s="39" t="str">
        <f t="shared" si="44"/>
        <v>No</v>
      </c>
      <c r="AC189" s="38">
        <f t="shared" si="45"/>
        <v>2</v>
      </c>
      <c r="AD189" s="39" t="str">
        <f t="shared" si="46"/>
        <v>No</v>
      </c>
      <c r="AE189" s="13" t="str">
        <f t="shared" si="47"/>
        <v>28-Sep-1998</v>
      </c>
      <c r="AF189" s="39">
        <f t="shared" si="48"/>
        <v>25</v>
      </c>
      <c r="AG189" s="58">
        <f t="shared" si="49"/>
        <v>1969.61</v>
      </c>
      <c r="AH189" s="39" t="str">
        <f t="shared" si="50"/>
        <v>tier - 3</v>
      </c>
      <c r="AI189" s="39" t="str">
        <f t="shared" si="51"/>
        <v>tier - 3</v>
      </c>
      <c r="AJ189" s="54" t="str">
        <f t="shared" si="52"/>
        <v>R1011</v>
      </c>
    </row>
    <row r="190" spans="2:36" ht="15.75" customHeight="1" x14ac:dyDescent="0.3">
      <c r="B190" s="12" t="s">
        <v>738</v>
      </c>
      <c r="C190" s="13" t="s">
        <v>740</v>
      </c>
      <c r="D190" s="13">
        <v>53.21</v>
      </c>
      <c r="E190" s="13" t="str">
        <f t="shared" si="36"/>
        <v>Obesity</v>
      </c>
      <c r="F190" s="13">
        <v>4.2699999999999996</v>
      </c>
      <c r="G190" s="13" t="str">
        <f t="shared" si="37"/>
        <v>Normal</v>
      </c>
      <c r="H190" s="13" t="s">
        <v>8291</v>
      </c>
      <c r="I190" s="13" t="s">
        <v>8291</v>
      </c>
      <c r="J190" s="13" t="s">
        <v>8291</v>
      </c>
      <c r="K190" s="27">
        <v>1</v>
      </c>
      <c r="L190" s="13" t="s">
        <v>8293</v>
      </c>
      <c r="M190" s="13" t="s">
        <v>8519</v>
      </c>
      <c r="N190" s="13">
        <v>25</v>
      </c>
      <c r="O190" s="56">
        <v>1972.95</v>
      </c>
      <c r="P190" s="13" t="s">
        <v>8311</v>
      </c>
      <c r="Q190" s="13" t="s">
        <v>8314</v>
      </c>
      <c r="R190" s="57" t="s">
        <v>8321</v>
      </c>
      <c r="T190" s="12" t="s">
        <v>738</v>
      </c>
      <c r="U190" s="13" t="str">
        <f t="shared" si="53"/>
        <v xml:space="preserve">  Andrew P</v>
      </c>
      <c r="V190" s="39">
        <f t="shared" si="38"/>
        <v>53.21</v>
      </c>
      <c r="W190" s="39" t="str">
        <f t="shared" si="39"/>
        <v>Obesity</v>
      </c>
      <c r="X190" s="39">
        <f t="shared" si="40"/>
        <v>4.2699999999999996</v>
      </c>
      <c r="Y190" s="39" t="str">
        <f t="shared" si="41"/>
        <v>Normal</v>
      </c>
      <c r="Z190" s="39" t="str">
        <f t="shared" si="42"/>
        <v>No</v>
      </c>
      <c r="AA190" s="39" t="str">
        <f t="shared" si="43"/>
        <v>No</v>
      </c>
      <c r="AB190" s="39" t="str">
        <f t="shared" si="44"/>
        <v>No</v>
      </c>
      <c r="AC190" s="38">
        <f t="shared" si="45"/>
        <v>1</v>
      </c>
      <c r="AD190" s="39" t="str">
        <f t="shared" si="46"/>
        <v>Yes</v>
      </c>
      <c r="AE190" s="13" t="str">
        <f t="shared" si="47"/>
        <v>5-Oct-1998</v>
      </c>
      <c r="AF190" s="39">
        <f t="shared" si="48"/>
        <v>25</v>
      </c>
      <c r="AG190" s="58">
        <f t="shared" si="49"/>
        <v>1972.95</v>
      </c>
      <c r="AH190" s="39" t="str">
        <f t="shared" si="50"/>
        <v>tier - 3</v>
      </c>
      <c r="AI190" s="39" t="str">
        <f t="shared" si="51"/>
        <v>tier - 1</v>
      </c>
      <c r="AJ190" s="54" t="str">
        <f t="shared" si="52"/>
        <v>R1011</v>
      </c>
    </row>
    <row r="191" spans="2:36" ht="15.75" customHeight="1" x14ac:dyDescent="0.3">
      <c r="B191" s="12" t="s">
        <v>742</v>
      </c>
      <c r="C191" s="13" t="s">
        <v>744</v>
      </c>
      <c r="D191" s="13">
        <v>38.729999999999997</v>
      </c>
      <c r="E191" s="13" t="str">
        <f t="shared" si="36"/>
        <v>Obesity</v>
      </c>
      <c r="F191" s="13">
        <v>11.51</v>
      </c>
      <c r="G191" s="13" t="str">
        <f t="shared" si="37"/>
        <v>Diabetes</v>
      </c>
      <c r="H191" s="13" t="s">
        <v>8291</v>
      </c>
      <c r="I191" s="13" t="s">
        <v>8291</v>
      </c>
      <c r="J191" s="13" t="s">
        <v>8291</v>
      </c>
      <c r="K191" s="27">
        <v>2</v>
      </c>
      <c r="L191" s="13" t="s">
        <v>8293</v>
      </c>
      <c r="M191" s="13" t="s">
        <v>8520</v>
      </c>
      <c r="N191" s="13">
        <v>25</v>
      </c>
      <c r="O191" s="56">
        <v>1977.82</v>
      </c>
      <c r="P191" s="13" t="s">
        <v>8311</v>
      </c>
      <c r="Q191" s="13" t="s">
        <v>8314</v>
      </c>
      <c r="R191" s="57" t="s">
        <v>8321</v>
      </c>
      <c r="T191" s="12" t="s">
        <v>742</v>
      </c>
      <c r="U191" s="13" t="str">
        <f t="shared" si="53"/>
        <v xml:space="preserve">  George M</v>
      </c>
      <c r="V191" s="39">
        <f t="shared" si="38"/>
        <v>38.729999999999997</v>
      </c>
      <c r="W191" s="39" t="str">
        <f t="shared" si="39"/>
        <v>Obesity</v>
      </c>
      <c r="X191" s="39">
        <f t="shared" si="40"/>
        <v>11.51</v>
      </c>
      <c r="Y191" s="39" t="str">
        <f t="shared" si="41"/>
        <v>Diabetes</v>
      </c>
      <c r="Z191" s="39" t="str">
        <f t="shared" si="42"/>
        <v>No</v>
      </c>
      <c r="AA191" s="39" t="str">
        <f t="shared" si="43"/>
        <v>No</v>
      </c>
      <c r="AB191" s="39" t="str">
        <f t="shared" si="44"/>
        <v>No</v>
      </c>
      <c r="AC191" s="38">
        <f t="shared" si="45"/>
        <v>2</v>
      </c>
      <c r="AD191" s="39" t="str">
        <f t="shared" si="46"/>
        <v>Yes</v>
      </c>
      <c r="AE191" s="13" t="str">
        <f t="shared" si="47"/>
        <v>29-Sep-1998</v>
      </c>
      <c r="AF191" s="39">
        <f t="shared" si="48"/>
        <v>25</v>
      </c>
      <c r="AG191" s="58">
        <f t="shared" si="49"/>
        <v>1977.82</v>
      </c>
      <c r="AH191" s="39" t="str">
        <f t="shared" si="50"/>
        <v>tier - 3</v>
      </c>
      <c r="AI191" s="39" t="str">
        <f t="shared" si="51"/>
        <v>tier - 1</v>
      </c>
      <c r="AJ191" s="54" t="str">
        <f t="shared" si="52"/>
        <v>R1011</v>
      </c>
    </row>
    <row r="192" spans="2:36" ht="15.75" customHeight="1" x14ac:dyDescent="0.3">
      <c r="B192" s="12" t="s">
        <v>746</v>
      </c>
      <c r="C192" s="13" t="s">
        <v>748</v>
      </c>
      <c r="D192" s="13">
        <v>29.73</v>
      </c>
      <c r="E192" s="13" t="str">
        <f t="shared" si="36"/>
        <v>Overweight</v>
      </c>
      <c r="F192" s="13">
        <v>7.22</v>
      </c>
      <c r="G192" s="13" t="str">
        <f t="shared" si="37"/>
        <v>Diabetes</v>
      </c>
      <c r="H192" s="13" t="s">
        <v>8291</v>
      </c>
      <c r="I192" s="13" t="s">
        <v>8291</v>
      </c>
      <c r="J192" s="13" t="s">
        <v>8291</v>
      </c>
      <c r="K192" s="27" t="s">
        <v>8292</v>
      </c>
      <c r="L192" s="13" t="s">
        <v>8293</v>
      </c>
      <c r="M192" s="13" t="s">
        <v>8521</v>
      </c>
      <c r="N192" s="13">
        <v>21</v>
      </c>
      <c r="O192" s="56">
        <v>1980.07</v>
      </c>
      <c r="P192" s="13" t="s">
        <v>8311</v>
      </c>
      <c r="Q192" s="13" t="s">
        <v>8311</v>
      </c>
      <c r="R192" s="57" t="s">
        <v>8321</v>
      </c>
      <c r="T192" s="12" t="s">
        <v>746</v>
      </c>
      <c r="U192" s="13" t="str">
        <f t="shared" si="53"/>
        <v xml:space="preserve">  Sarah</v>
      </c>
      <c r="V192" s="39">
        <f t="shared" si="38"/>
        <v>29.73</v>
      </c>
      <c r="W192" s="39" t="str">
        <f t="shared" si="39"/>
        <v>Overweight</v>
      </c>
      <c r="X192" s="39">
        <f t="shared" si="40"/>
        <v>7.22</v>
      </c>
      <c r="Y192" s="39" t="str">
        <f t="shared" si="41"/>
        <v>Diabetes</v>
      </c>
      <c r="Z192" s="39" t="str">
        <f t="shared" si="42"/>
        <v>No</v>
      </c>
      <c r="AA192" s="39" t="str">
        <f t="shared" si="43"/>
        <v>No</v>
      </c>
      <c r="AB192" s="39" t="str">
        <f t="shared" si="44"/>
        <v>No</v>
      </c>
      <c r="AC192" s="38" t="str">
        <f t="shared" si="45"/>
        <v>No major surgery</v>
      </c>
      <c r="AD192" s="39" t="str">
        <f t="shared" si="46"/>
        <v>Yes</v>
      </c>
      <c r="AE192" s="13" t="str">
        <f t="shared" si="47"/>
        <v>16-Jul-2002</v>
      </c>
      <c r="AF192" s="39">
        <f t="shared" si="48"/>
        <v>21</v>
      </c>
      <c r="AG192" s="58">
        <f t="shared" si="49"/>
        <v>1980.07</v>
      </c>
      <c r="AH192" s="39" t="str">
        <f t="shared" si="50"/>
        <v>tier - 3</v>
      </c>
      <c r="AI192" s="39" t="str">
        <f t="shared" si="51"/>
        <v>tier - 3</v>
      </c>
      <c r="AJ192" s="54" t="str">
        <f t="shared" si="52"/>
        <v>R1011</v>
      </c>
    </row>
    <row r="193" spans="2:36" ht="15.75" customHeight="1" x14ac:dyDescent="0.3">
      <c r="B193" s="12" t="s">
        <v>750</v>
      </c>
      <c r="C193" s="13" t="s">
        <v>752</v>
      </c>
      <c r="D193" s="13">
        <v>34.700000000000003</v>
      </c>
      <c r="E193" s="13" t="str">
        <f t="shared" si="36"/>
        <v>Obesity</v>
      </c>
      <c r="F193" s="13">
        <v>4.37</v>
      </c>
      <c r="G193" s="13" t="str">
        <f t="shared" si="37"/>
        <v>Normal</v>
      </c>
      <c r="H193" s="13" t="s">
        <v>8291</v>
      </c>
      <c r="I193" s="13" t="s">
        <v>8291</v>
      </c>
      <c r="J193" s="13" t="s">
        <v>8293</v>
      </c>
      <c r="K193" s="27">
        <v>1</v>
      </c>
      <c r="L193" s="13" t="s">
        <v>8293</v>
      </c>
      <c r="M193" s="13" t="s">
        <v>8522</v>
      </c>
      <c r="N193" s="13">
        <v>25</v>
      </c>
      <c r="O193" s="56">
        <v>1981.58</v>
      </c>
      <c r="P193" s="13" t="s">
        <v>8311</v>
      </c>
      <c r="Q193" s="13" t="s">
        <v>8314</v>
      </c>
      <c r="R193" s="57" t="s">
        <v>8312</v>
      </c>
      <c r="T193" s="12" t="s">
        <v>750</v>
      </c>
      <c r="U193" s="13" t="str">
        <f t="shared" si="53"/>
        <v xml:space="preserve">  Lara</v>
      </c>
      <c r="V193" s="39">
        <f t="shared" si="38"/>
        <v>34.700000000000003</v>
      </c>
      <c r="W193" s="39" t="str">
        <f t="shared" si="39"/>
        <v>Obesity</v>
      </c>
      <c r="X193" s="39">
        <f t="shared" si="40"/>
        <v>4.37</v>
      </c>
      <c r="Y193" s="39" t="str">
        <f t="shared" si="41"/>
        <v>Normal</v>
      </c>
      <c r="Z193" s="39" t="str">
        <f t="shared" si="42"/>
        <v>No</v>
      </c>
      <c r="AA193" s="39" t="str">
        <f t="shared" si="43"/>
        <v>No</v>
      </c>
      <c r="AB193" s="39" t="str">
        <f t="shared" si="44"/>
        <v>Yes</v>
      </c>
      <c r="AC193" s="38">
        <f t="shared" si="45"/>
        <v>1</v>
      </c>
      <c r="AD193" s="39" t="str">
        <f t="shared" si="46"/>
        <v>Yes</v>
      </c>
      <c r="AE193" s="13" t="str">
        <f t="shared" si="47"/>
        <v>29-Dec-1998</v>
      </c>
      <c r="AF193" s="39">
        <f t="shared" si="48"/>
        <v>25</v>
      </c>
      <c r="AG193" s="58">
        <f t="shared" si="49"/>
        <v>1981.58</v>
      </c>
      <c r="AH193" s="39" t="str">
        <f t="shared" si="50"/>
        <v>tier - 3</v>
      </c>
      <c r="AI193" s="39" t="str">
        <f t="shared" si="51"/>
        <v>tier - 1</v>
      </c>
      <c r="AJ193" s="54" t="str">
        <f t="shared" si="52"/>
        <v>R1013</v>
      </c>
    </row>
    <row r="194" spans="2:36" ht="15.75" customHeight="1" x14ac:dyDescent="0.3">
      <c r="B194" s="12" t="s">
        <v>754</v>
      </c>
      <c r="C194" s="13" t="s">
        <v>756</v>
      </c>
      <c r="D194" s="13">
        <v>38.28</v>
      </c>
      <c r="E194" s="13" t="str">
        <f t="shared" si="36"/>
        <v>Obesity</v>
      </c>
      <c r="F194" s="13">
        <v>11.56</v>
      </c>
      <c r="G194" s="13" t="str">
        <f t="shared" si="37"/>
        <v>Diabetes</v>
      </c>
      <c r="H194" s="13" t="s">
        <v>8293</v>
      </c>
      <c r="I194" s="13" t="s">
        <v>8291</v>
      </c>
      <c r="J194" s="13" t="s">
        <v>8291</v>
      </c>
      <c r="K194" s="27">
        <v>1</v>
      </c>
      <c r="L194" s="13" t="s">
        <v>8293</v>
      </c>
      <c r="M194" s="13" t="s">
        <v>8523</v>
      </c>
      <c r="N194" s="13">
        <v>21</v>
      </c>
      <c r="O194" s="56">
        <v>1984.45</v>
      </c>
      <c r="P194" s="13" t="s">
        <v>8311</v>
      </c>
      <c r="Q194" s="13" t="s">
        <v>8311</v>
      </c>
      <c r="R194" s="57" t="s">
        <v>8326</v>
      </c>
      <c r="T194" s="12" t="s">
        <v>754</v>
      </c>
      <c r="U194" s="13" t="str">
        <f t="shared" si="53"/>
        <v xml:space="preserve">  Sebastien</v>
      </c>
      <c r="V194" s="39">
        <f t="shared" si="38"/>
        <v>38.28</v>
      </c>
      <c r="W194" s="39" t="str">
        <f t="shared" si="39"/>
        <v>Obesity</v>
      </c>
      <c r="X194" s="39">
        <f t="shared" si="40"/>
        <v>11.56</v>
      </c>
      <c r="Y194" s="39" t="str">
        <f t="shared" si="41"/>
        <v>Diabetes</v>
      </c>
      <c r="Z194" s="39" t="str">
        <f t="shared" si="42"/>
        <v>Yes</v>
      </c>
      <c r="AA194" s="39" t="str">
        <f t="shared" si="43"/>
        <v>No</v>
      </c>
      <c r="AB194" s="39" t="str">
        <f t="shared" si="44"/>
        <v>No</v>
      </c>
      <c r="AC194" s="38">
        <f t="shared" si="45"/>
        <v>1</v>
      </c>
      <c r="AD194" s="39" t="str">
        <f t="shared" si="46"/>
        <v>Yes</v>
      </c>
      <c r="AE194" s="13" t="str">
        <f t="shared" si="47"/>
        <v>29-Sep-2002</v>
      </c>
      <c r="AF194" s="39">
        <f t="shared" si="48"/>
        <v>21</v>
      </c>
      <c r="AG194" s="58">
        <f t="shared" si="49"/>
        <v>1984.45</v>
      </c>
      <c r="AH194" s="39" t="str">
        <f t="shared" si="50"/>
        <v>tier - 3</v>
      </c>
      <c r="AI194" s="39" t="str">
        <f t="shared" si="51"/>
        <v>tier - 3</v>
      </c>
      <c r="AJ194" s="54" t="str">
        <f t="shared" si="52"/>
        <v>R1016</v>
      </c>
    </row>
    <row r="195" spans="2:36" ht="15.75" customHeight="1" x14ac:dyDescent="0.3">
      <c r="B195" s="12" t="s">
        <v>758</v>
      </c>
      <c r="C195" s="13" t="s">
        <v>760</v>
      </c>
      <c r="D195" s="13">
        <v>33.57</v>
      </c>
      <c r="E195" s="13" t="str">
        <f t="shared" si="36"/>
        <v>Obesity</v>
      </c>
      <c r="F195" s="13">
        <v>8.82</v>
      </c>
      <c r="G195" s="13" t="str">
        <f t="shared" si="37"/>
        <v>Diabetes</v>
      </c>
      <c r="H195" s="13" t="s">
        <v>8293</v>
      </c>
      <c r="I195" s="13" t="s">
        <v>8291</v>
      </c>
      <c r="J195" s="13" t="s">
        <v>8291</v>
      </c>
      <c r="K195" s="27" t="s">
        <v>8292</v>
      </c>
      <c r="L195" s="13" t="s">
        <v>8293</v>
      </c>
      <c r="M195" s="13" t="s">
        <v>8524</v>
      </c>
      <c r="N195" s="13">
        <v>25</v>
      </c>
      <c r="O195" s="56">
        <v>1986.93</v>
      </c>
      <c r="P195" s="13" t="s">
        <v>8311</v>
      </c>
      <c r="Q195" s="13" t="s">
        <v>8310</v>
      </c>
      <c r="R195" s="57" t="s">
        <v>8312</v>
      </c>
      <c r="T195" s="12" t="s">
        <v>758</v>
      </c>
      <c r="U195" s="13" t="str">
        <f t="shared" si="53"/>
        <v xml:space="preserve">  Padraig</v>
      </c>
      <c r="V195" s="39">
        <f t="shared" si="38"/>
        <v>33.57</v>
      </c>
      <c r="W195" s="39" t="str">
        <f t="shared" si="39"/>
        <v>Obesity</v>
      </c>
      <c r="X195" s="39">
        <f t="shared" si="40"/>
        <v>8.82</v>
      </c>
      <c r="Y195" s="39" t="str">
        <f t="shared" si="41"/>
        <v>Diabetes</v>
      </c>
      <c r="Z195" s="39" t="str">
        <f t="shared" si="42"/>
        <v>Yes</v>
      </c>
      <c r="AA195" s="39" t="str">
        <f t="shared" si="43"/>
        <v>No</v>
      </c>
      <c r="AB195" s="39" t="str">
        <f t="shared" si="44"/>
        <v>No</v>
      </c>
      <c r="AC195" s="38" t="str">
        <f t="shared" si="45"/>
        <v>No major surgery</v>
      </c>
      <c r="AD195" s="39" t="str">
        <f t="shared" si="46"/>
        <v>Yes</v>
      </c>
      <c r="AE195" s="13" t="str">
        <f t="shared" si="47"/>
        <v>14-Sep-1998</v>
      </c>
      <c r="AF195" s="39">
        <f t="shared" si="48"/>
        <v>25</v>
      </c>
      <c r="AG195" s="58">
        <f t="shared" si="49"/>
        <v>1986.93</v>
      </c>
      <c r="AH195" s="39" t="str">
        <f t="shared" si="50"/>
        <v>tier - 3</v>
      </c>
      <c r="AI195" s="39" t="str">
        <f t="shared" si="51"/>
        <v>tier - 2</v>
      </c>
      <c r="AJ195" s="54" t="str">
        <f t="shared" si="52"/>
        <v>R1013</v>
      </c>
    </row>
    <row r="196" spans="2:36" ht="15.75" customHeight="1" x14ac:dyDescent="0.3">
      <c r="B196" s="12" t="s">
        <v>762</v>
      </c>
      <c r="C196" s="13" t="s">
        <v>764</v>
      </c>
      <c r="D196" s="13">
        <v>52.06</v>
      </c>
      <c r="E196" s="13" t="str">
        <f t="shared" ref="E196:E259" si="54">IF(D196&lt;18.5,"Underweight", IF(AND(D196&gt;=18.5,D196&lt;=24.9),"Healthy Weight", IF(AND(D196&gt;=25,D196&lt;=29.9),"Overweight", IF(D196&gt;=30,"Obesity"))))</f>
        <v>Obesity</v>
      </c>
      <c r="F196" s="13">
        <v>4.6900000000000004</v>
      </c>
      <c r="G196" s="13" t="str">
        <f t="shared" ref="G196:G259" si="55">IF(F196&lt;5.7,"Normal",IF(AND(F196&gt;=5.7,F196&lt;=6.4),"Prediabetes",IF(F196&gt;=6.5,"Diabetes")))</f>
        <v>Normal</v>
      </c>
      <c r="H196" s="13" t="s">
        <v>8291</v>
      </c>
      <c r="I196" s="13" t="s">
        <v>8291</v>
      </c>
      <c r="J196" s="13" t="s">
        <v>8291</v>
      </c>
      <c r="K196" s="27">
        <v>1</v>
      </c>
      <c r="L196" s="13" t="s">
        <v>8293</v>
      </c>
      <c r="M196" s="13" t="s">
        <v>8525</v>
      </c>
      <c r="N196" s="13">
        <v>22</v>
      </c>
      <c r="O196" s="56">
        <v>2007.95</v>
      </c>
      <c r="P196" s="13" t="s">
        <v>8311</v>
      </c>
      <c r="Q196" s="13" t="s">
        <v>8310</v>
      </c>
      <c r="R196" s="57" t="s">
        <v>8321</v>
      </c>
      <c r="T196" s="12" t="s">
        <v>762</v>
      </c>
      <c r="U196" s="13" t="str">
        <f t="shared" si="53"/>
        <v xml:space="preserve">  Heather</v>
      </c>
      <c r="V196" s="39">
        <f t="shared" ref="V196:V259" si="56">VLOOKUP(T196,$B$3:$R$2338,3,FALSE)</f>
        <v>52.06</v>
      </c>
      <c r="W196" s="39" t="str">
        <f t="shared" ref="W196:W259" si="57">VLOOKUP(T196,$B$3:$R$2338,4,FALSE)</f>
        <v>Obesity</v>
      </c>
      <c r="X196" s="39">
        <f t="shared" ref="X196:X259" si="58">VLOOKUP(T196,$B$3:$R$2338,5,FALSE)</f>
        <v>4.6900000000000004</v>
      </c>
      <c r="Y196" s="39" t="str">
        <f t="shared" ref="Y196:Y259" si="59">VLOOKUP(T196,$B$3:$R$2338,6,0)</f>
        <v>Normal</v>
      </c>
      <c r="Z196" s="39" t="str">
        <f t="shared" ref="Z196:Z259" si="60">VLOOKUP(T196,$B$3:$R$2338,7,0)</f>
        <v>No</v>
      </c>
      <c r="AA196" s="39" t="str">
        <f t="shared" ref="AA196:AA259" si="61">VLOOKUP(T196,$B$3:$R$2338,8,0)</f>
        <v>No</v>
      </c>
      <c r="AB196" s="39" t="str">
        <f t="shared" ref="AB196:AB259" si="62">VLOOKUP(T196,$B$3:$R$2338,9,0)</f>
        <v>No</v>
      </c>
      <c r="AC196" s="38">
        <f t="shared" ref="AC196:AC259" si="63">VLOOKUP(T196,$B$3:$R$2338,10,0)</f>
        <v>1</v>
      </c>
      <c r="AD196" s="39" t="str">
        <f t="shared" ref="AD196:AD259" si="64">VLOOKUP(T196,$B$3:$R$2338,11,0)</f>
        <v>Yes</v>
      </c>
      <c r="AE196" s="13" t="str">
        <f t="shared" ref="AE196:AE259" si="65">VLOOKUP(T196,$B$3:$R$2338,12,0)</f>
        <v>14-Aug-2001</v>
      </c>
      <c r="AF196" s="39">
        <f t="shared" ref="AF196:AF259" si="66">VLOOKUP(T196,$B$3:$R$2338,13,0)</f>
        <v>22</v>
      </c>
      <c r="AG196" s="58">
        <f t="shared" ref="AG196:AG259" si="67">VLOOKUP(T196,$B$3:$R$2338,14,0)</f>
        <v>2007.95</v>
      </c>
      <c r="AH196" s="39" t="str">
        <f t="shared" ref="AH196:AH259" si="68">VLOOKUP(T196,$B$3:$R$2338,15,0)</f>
        <v>tier - 3</v>
      </c>
      <c r="AI196" s="39" t="str">
        <f t="shared" ref="AI196:AI259" si="69">VLOOKUP(T196,B195:R2530,16,0)</f>
        <v>tier - 2</v>
      </c>
      <c r="AJ196" s="54" t="str">
        <f t="shared" ref="AJ196:AJ259" si="70">VLOOKUP(T196,$B$3:$R$2338,17,0)</f>
        <v>R1011</v>
      </c>
    </row>
    <row r="197" spans="2:36" ht="15.75" customHeight="1" x14ac:dyDescent="0.3">
      <c r="B197" s="12" t="s">
        <v>766</v>
      </c>
      <c r="C197" s="13" t="s">
        <v>768</v>
      </c>
      <c r="D197" s="13">
        <v>38.17</v>
      </c>
      <c r="E197" s="13" t="str">
        <f t="shared" si="54"/>
        <v>Obesity</v>
      </c>
      <c r="F197" s="13">
        <v>4.53</v>
      </c>
      <c r="G197" s="13" t="str">
        <f t="shared" si="55"/>
        <v>Normal</v>
      </c>
      <c r="H197" s="13" t="s">
        <v>8291</v>
      </c>
      <c r="I197" s="13" t="s">
        <v>8293</v>
      </c>
      <c r="J197" s="13" t="s">
        <v>8291</v>
      </c>
      <c r="K197" s="27">
        <v>1</v>
      </c>
      <c r="L197" s="13" t="s">
        <v>8293</v>
      </c>
      <c r="M197" s="13" t="s">
        <v>8526</v>
      </c>
      <c r="N197" s="13">
        <v>22</v>
      </c>
      <c r="O197" s="56">
        <v>2020.18</v>
      </c>
      <c r="P197" s="13" t="s">
        <v>8311</v>
      </c>
      <c r="Q197" s="13" t="s">
        <v>8314</v>
      </c>
      <c r="R197" s="57" t="s">
        <v>8321</v>
      </c>
      <c r="T197" s="12" t="s">
        <v>766</v>
      </c>
      <c r="U197" s="13" t="str">
        <f t="shared" ref="U197:U260" si="71">VLOOKUP(T197,$B$3:$R$2338,2,FALSE)</f>
        <v xml:space="preserve">  Jorge</v>
      </c>
      <c r="V197" s="39">
        <f t="shared" si="56"/>
        <v>38.17</v>
      </c>
      <c r="W197" s="39" t="str">
        <f t="shared" si="57"/>
        <v>Obesity</v>
      </c>
      <c r="X197" s="39">
        <f t="shared" si="58"/>
        <v>4.53</v>
      </c>
      <c r="Y197" s="39" t="str">
        <f t="shared" si="59"/>
        <v>Normal</v>
      </c>
      <c r="Z197" s="39" t="str">
        <f t="shared" si="60"/>
        <v>No</v>
      </c>
      <c r="AA197" s="39" t="str">
        <f t="shared" si="61"/>
        <v>Yes</v>
      </c>
      <c r="AB197" s="39" t="str">
        <f t="shared" si="62"/>
        <v>No</v>
      </c>
      <c r="AC197" s="38">
        <f t="shared" si="63"/>
        <v>1</v>
      </c>
      <c r="AD197" s="39" t="str">
        <f t="shared" si="64"/>
        <v>Yes</v>
      </c>
      <c r="AE197" s="13" t="str">
        <f t="shared" si="65"/>
        <v>1-Jul-2001</v>
      </c>
      <c r="AF197" s="39">
        <f t="shared" si="66"/>
        <v>22</v>
      </c>
      <c r="AG197" s="58">
        <f t="shared" si="67"/>
        <v>2020.18</v>
      </c>
      <c r="AH197" s="39" t="str">
        <f t="shared" si="68"/>
        <v>tier - 3</v>
      </c>
      <c r="AI197" s="39" t="str">
        <f t="shared" si="69"/>
        <v>tier - 1</v>
      </c>
      <c r="AJ197" s="54" t="str">
        <f t="shared" si="70"/>
        <v>R1011</v>
      </c>
    </row>
    <row r="198" spans="2:36" ht="15.75" customHeight="1" x14ac:dyDescent="0.3">
      <c r="B198" s="12" t="s">
        <v>770</v>
      </c>
      <c r="C198" s="13" t="s">
        <v>772</v>
      </c>
      <c r="D198" s="13">
        <v>36.954999999999998</v>
      </c>
      <c r="E198" s="13" t="str">
        <f t="shared" si="54"/>
        <v>Obesity</v>
      </c>
      <c r="F198" s="13">
        <v>5.84</v>
      </c>
      <c r="G198" s="13" t="str">
        <f t="shared" si="55"/>
        <v>Prediabetes</v>
      </c>
      <c r="H198" s="13" t="s">
        <v>8291</v>
      </c>
      <c r="I198" s="13" t="s">
        <v>8291</v>
      </c>
      <c r="J198" s="13" t="s">
        <v>8293</v>
      </c>
      <c r="K198" s="27">
        <v>1</v>
      </c>
      <c r="L198" s="13" t="s">
        <v>8293</v>
      </c>
      <c r="M198" s="13" t="s">
        <v>8527</v>
      </c>
      <c r="N198" s="13">
        <v>22</v>
      </c>
      <c r="O198" s="56">
        <v>2020.55</v>
      </c>
      <c r="P198" s="13" t="s">
        <v>8311</v>
      </c>
      <c r="Q198" s="13" t="s">
        <v>8310</v>
      </c>
      <c r="R198" s="57" t="s">
        <v>8312</v>
      </c>
      <c r="T198" s="12" t="s">
        <v>770</v>
      </c>
      <c r="U198" s="13" t="str">
        <f t="shared" si="71"/>
        <v xml:space="preserve">  Jack R</v>
      </c>
      <c r="V198" s="39">
        <f t="shared" si="56"/>
        <v>36.954999999999998</v>
      </c>
      <c r="W198" s="39" t="str">
        <f t="shared" si="57"/>
        <v>Obesity</v>
      </c>
      <c r="X198" s="39">
        <f t="shared" si="58"/>
        <v>5.84</v>
      </c>
      <c r="Y198" s="39" t="str">
        <f t="shared" si="59"/>
        <v>Prediabetes</v>
      </c>
      <c r="Z198" s="39" t="str">
        <f t="shared" si="60"/>
        <v>No</v>
      </c>
      <c r="AA198" s="39" t="str">
        <f t="shared" si="61"/>
        <v>No</v>
      </c>
      <c r="AB198" s="39" t="str">
        <f t="shared" si="62"/>
        <v>Yes</v>
      </c>
      <c r="AC198" s="38">
        <f t="shared" si="63"/>
        <v>1</v>
      </c>
      <c r="AD198" s="39" t="str">
        <f t="shared" si="64"/>
        <v>Yes</v>
      </c>
      <c r="AE198" s="13" t="str">
        <f t="shared" si="65"/>
        <v>6-Sep-2001</v>
      </c>
      <c r="AF198" s="39">
        <f t="shared" si="66"/>
        <v>22</v>
      </c>
      <c r="AG198" s="58">
        <f t="shared" si="67"/>
        <v>2020.55</v>
      </c>
      <c r="AH198" s="39" t="str">
        <f t="shared" si="68"/>
        <v>tier - 3</v>
      </c>
      <c r="AI198" s="39" t="str">
        <f t="shared" si="69"/>
        <v>tier - 2</v>
      </c>
      <c r="AJ198" s="54" t="str">
        <f t="shared" si="70"/>
        <v>R1013</v>
      </c>
    </row>
    <row r="199" spans="2:36" ht="15.75" customHeight="1" x14ac:dyDescent="0.3">
      <c r="B199" s="12" t="s">
        <v>774</v>
      </c>
      <c r="C199" s="13" t="s">
        <v>776</v>
      </c>
      <c r="D199" s="13">
        <v>34.4</v>
      </c>
      <c r="E199" s="13" t="str">
        <f t="shared" si="54"/>
        <v>Obesity</v>
      </c>
      <c r="F199" s="13">
        <v>4.9000000000000004</v>
      </c>
      <c r="G199" s="13" t="str">
        <f t="shared" si="55"/>
        <v>Normal</v>
      </c>
      <c r="H199" s="13" t="s">
        <v>8291</v>
      </c>
      <c r="I199" s="13" t="s">
        <v>8291</v>
      </c>
      <c r="J199" s="13" t="s">
        <v>8293</v>
      </c>
      <c r="K199" s="27">
        <v>1</v>
      </c>
      <c r="L199" s="13" t="s">
        <v>8293</v>
      </c>
      <c r="M199" s="13" t="s">
        <v>8528</v>
      </c>
      <c r="N199" s="13">
        <v>22</v>
      </c>
      <c r="O199" s="56">
        <v>2026.97</v>
      </c>
      <c r="P199" s="13" t="s">
        <v>8311</v>
      </c>
      <c r="Q199" s="13" t="s">
        <v>8310</v>
      </c>
      <c r="R199" s="57" t="s">
        <v>8312</v>
      </c>
      <c r="T199" s="12" t="s">
        <v>774</v>
      </c>
      <c r="U199" s="13" t="str">
        <f t="shared" si="71"/>
        <v xml:space="preserve">  Felix</v>
      </c>
      <c r="V199" s="39">
        <f t="shared" si="56"/>
        <v>34.4</v>
      </c>
      <c r="W199" s="39" t="str">
        <f t="shared" si="57"/>
        <v>Obesity</v>
      </c>
      <c r="X199" s="39">
        <f t="shared" si="58"/>
        <v>4.9000000000000004</v>
      </c>
      <c r="Y199" s="39" t="str">
        <f t="shared" si="59"/>
        <v>Normal</v>
      </c>
      <c r="Z199" s="39" t="str">
        <f t="shared" si="60"/>
        <v>No</v>
      </c>
      <c r="AA199" s="39" t="str">
        <f t="shared" si="61"/>
        <v>No</v>
      </c>
      <c r="AB199" s="39" t="str">
        <f t="shared" si="62"/>
        <v>Yes</v>
      </c>
      <c r="AC199" s="38">
        <f t="shared" si="63"/>
        <v>1</v>
      </c>
      <c r="AD199" s="39" t="str">
        <f t="shared" si="64"/>
        <v>Yes</v>
      </c>
      <c r="AE199" s="13" t="str">
        <f t="shared" si="65"/>
        <v>4-Aug-2001</v>
      </c>
      <c r="AF199" s="39">
        <f t="shared" si="66"/>
        <v>22</v>
      </c>
      <c r="AG199" s="58">
        <f t="shared" si="67"/>
        <v>2026.97</v>
      </c>
      <c r="AH199" s="39" t="str">
        <f t="shared" si="68"/>
        <v>tier - 3</v>
      </c>
      <c r="AI199" s="39" t="str">
        <f t="shared" si="69"/>
        <v>tier - 2</v>
      </c>
      <c r="AJ199" s="54" t="str">
        <f t="shared" si="70"/>
        <v>R1013</v>
      </c>
    </row>
    <row r="200" spans="2:36" ht="15.75" customHeight="1" x14ac:dyDescent="0.3">
      <c r="B200" s="12" t="s">
        <v>778</v>
      </c>
      <c r="C200" s="13" t="s">
        <v>780</v>
      </c>
      <c r="D200" s="13">
        <v>31.73</v>
      </c>
      <c r="E200" s="13" t="str">
        <f t="shared" si="54"/>
        <v>Obesity</v>
      </c>
      <c r="F200" s="13">
        <v>4.3</v>
      </c>
      <c r="G200" s="13" t="str">
        <f t="shared" si="55"/>
        <v>Normal</v>
      </c>
      <c r="H200" s="13" t="s">
        <v>8291</v>
      </c>
      <c r="I200" s="13" t="s">
        <v>8291</v>
      </c>
      <c r="J200" s="13" t="s">
        <v>8291</v>
      </c>
      <c r="K200" s="27" t="s">
        <v>8292</v>
      </c>
      <c r="L200" s="13" t="s">
        <v>8293</v>
      </c>
      <c r="M200" s="13" t="s">
        <v>8529</v>
      </c>
      <c r="N200" s="13">
        <v>23</v>
      </c>
      <c r="O200" s="56">
        <v>2045.69</v>
      </c>
      <c r="P200" s="13" t="s">
        <v>8311</v>
      </c>
      <c r="Q200" s="13" t="s">
        <v>8311</v>
      </c>
      <c r="R200" s="57" t="s">
        <v>8317</v>
      </c>
      <c r="T200" s="12" t="s">
        <v>778</v>
      </c>
      <c r="U200" s="13" t="str">
        <f t="shared" si="71"/>
        <v xml:space="preserve">  Christopher C</v>
      </c>
      <c r="V200" s="39">
        <f t="shared" si="56"/>
        <v>31.73</v>
      </c>
      <c r="W200" s="39" t="str">
        <f t="shared" si="57"/>
        <v>Obesity</v>
      </c>
      <c r="X200" s="39">
        <f t="shared" si="58"/>
        <v>4.3</v>
      </c>
      <c r="Y200" s="39" t="str">
        <f t="shared" si="59"/>
        <v>Normal</v>
      </c>
      <c r="Z200" s="39" t="str">
        <f t="shared" si="60"/>
        <v>No</v>
      </c>
      <c r="AA200" s="39" t="str">
        <f t="shared" si="61"/>
        <v>No</v>
      </c>
      <c r="AB200" s="39" t="str">
        <f t="shared" si="62"/>
        <v>No</v>
      </c>
      <c r="AC200" s="38" t="str">
        <f t="shared" si="63"/>
        <v>No major surgery</v>
      </c>
      <c r="AD200" s="39" t="str">
        <f t="shared" si="64"/>
        <v>Yes</v>
      </c>
      <c r="AE200" s="13" t="str">
        <f t="shared" si="65"/>
        <v>2-Sep-2000</v>
      </c>
      <c r="AF200" s="39">
        <f t="shared" si="66"/>
        <v>23</v>
      </c>
      <c r="AG200" s="58">
        <f t="shared" si="67"/>
        <v>2045.69</v>
      </c>
      <c r="AH200" s="39" t="str">
        <f t="shared" si="68"/>
        <v>tier - 3</v>
      </c>
      <c r="AI200" s="39" t="str">
        <f t="shared" si="69"/>
        <v>tier - 3</v>
      </c>
      <c r="AJ200" s="54" t="str">
        <f t="shared" si="70"/>
        <v>R1012</v>
      </c>
    </row>
    <row r="201" spans="2:36" ht="15.75" customHeight="1" x14ac:dyDescent="0.3">
      <c r="B201" s="12" t="s">
        <v>782</v>
      </c>
      <c r="C201" s="13" t="s">
        <v>566</v>
      </c>
      <c r="D201" s="13">
        <v>36.64</v>
      </c>
      <c r="E201" s="13" t="str">
        <f t="shared" si="54"/>
        <v>Obesity</v>
      </c>
      <c r="F201" s="13">
        <v>11.34</v>
      </c>
      <c r="G201" s="13" t="str">
        <f t="shared" si="55"/>
        <v>Diabetes</v>
      </c>
      <c r="H201" s="13" t="s">
        <v>8291</v>
      </c>
      <c r="I201" s="13" t="s">
        <v>8291</v>
      </c>
      <c r="J201" s="13" t="s">
        <v>8291</v>
      </c>
      <c r="K201" s="27" t="s">
        <v>8292</v>
      </c>
      <c r="L201" s="13" t="s">
        <v>8293</v>
      </c>
      <c r="M201" s="13" t="s">
        <v>8530</v>
      </c>
      <c r="N201" s="13">
        <v>23</v>
      </c>
      <c r="O201" s="56">
        <v>2055.3200000000002</v>
      </c>
      <c r="P201" s="13" t="s">
        <v>8311</v>
      </c>
      <c r="Q201" s="13" t="s">
        <v>8311</v>
      </c>
      <c r="R201" s="57" t="s">
        <v>8317</v>
      </c>
      <c r="T201" s="12" t="s">
        <v>782</v>
      </c>
      <c r="U201" s="13" t="str">
        <f t="shared" si="71"/>
        <v xml:space="preserve">  Jesse</v>
      </c>
      <c r="V201" s="39">
        <f t="shared" si="56"/>
        <v>36.64</v>
      </c>
      <c r="W201" s="39" t="str">
        <f t="shared" si="57"/>
        <v>Obesity</v>
      </c>
      <c r="X201" s="39">
        <f t="shared" si="58"/>
        <v>11.34</v>
      </c>
      <c r="Y201" s="39" t="str">
        <f t="shared" si="59"/>
        <v>Diabetes</v>
      </c>
      <c r="Z201" s="39" t="str">
        <f t="shared" si="60"/>
        <v>No</v>
      </c>
      <c r="AA201" s="39" t="str">
        <f t="shared" si="61"/>
        <v>No</v>
      </c>
      <c r="AB201" s="39" t="str">
        <f t="shared" si="62"/>
        <v>No</v>
      </c>
      <c r="AC201" s="38" t="str">
        <f t="shared" si="63"/>
        <v>No major surgery</v>
      </c>
      <c r="AD201" s="39" t="str">
        <f t="shared" si="64"/>
        <v>Yes</v>
      </c>
      <c r="AE201" s="13" t="str">
        <f t="shared" si="65"/>
        <v>26-Jul-2000</v>
      </c>
      <c r="AF201" s="39">
        <f t="shared" si="66"/>
        <v>23</v>
      </c>
      <c r="AG201" s="58">
        <f t="shared" si="67"/>
        <v>2055.3200000000002</v>
      </c>
      <c r="AH201" s="39" t="str">
        <f t="shared" si="68"/>
        <v>tier - 3</v>
      </c>
      <c r="AI201" s="39" t="str">
        <f t="shared" si="69"/>
        <v>tier - 3</v>
      </c>
      <c r="AJ201" s="54" t="str">
        <f t="shared" si="70"/>
        <v>R1012</v>
      </c>
    </row>
    <row r="202" spans="2:36" ht="15.75" customHeight="1" x14ac:dyDescent="0.3">
      <c r="B202" s="12" t="s">
        <v>785</v>
      </c>
      <c r="C202" s="13" t="s">
        <v>787</v>
      </c>
      <c r="D202" s="13">
        <v>36.85</v>
      </c>
      <c r="E202" s="13" t="str">
        <f t="shared" si="54"/>
        <v>Obesity</v>
      </c>
      <c r="F202" s="13">
        <v>5.88</v>
      </c>
      <c r="G202" s="13" t="str">
        <f t="shared" si="55"/>
        <v>Prediabetes</v>
      </c>
      <c r="H202" s="13" t="s">
        <v>8291</v>
      </c>
      <c r="I202" s="13" t="s">
        <v>8293</v>
      </c>
      <c r="J202" s="13" t="s">
        <v>8291</v>
      </c>
      <c r="K202" s="27">
        <v>1</v>
      </c>
      <c r="L202" s="13" t="s">
        <v>8293</v>
      </c>
      <c r="M202" s="13" t="s">
        <v>8531</v>
      </c>
      <c r="N202" s="13">
        <v>19</v>
      </c>
      <c r="O202" s="56">
        <v>2094.1</v>
      </c>
      <c r="P202" s="13" t="s">
        <v>8311</v>
      </c>
      <c r="Q202" s="13" t="s">
        <v>8310</v>
      </c>
      <c r="R202" s="57" t="s">
        <v>8328</v>
      </c>
      <c r="T202" s="12" t="s">
        <v>785</v>
      </c>
      <c r="U202" s="13" t="str">
        <f t="shared" si="71"/>
        <v xml:space="preserve">  Jill</v>
      </c>
      <c r="V202" s="39">
        <f t="shared" si="56"/>
        <v>36.85</v>
      </c>
      <c r="W202" s="39" t="str">
        <f t="shared" si="57"/>
        <v>Obesity</v>
      </c>
      <c r="X202" s="39">
        <f t="shared" si="58"/>
        <v>5.88</v>
      </c>
      <c r="Y202" s="39" t="str">
        <f t="shared" si="59"/>
        <v>Prediabetes</v>
      </c>
      <c r="Z202" s="39" t="str">
        <f t="shared" si="60"/>
        <v>No</v>
      </c>
      <c r="AA202" s="39" t="str">
        <f t="shared" si="61"/>
        <v>Yes</v>
      </c>
      <c r="AB202" s="39" t="str">
        <f t="shared" si="62"/>
        <v>No</v>
      </c>
      <c r="AC202" s="38">
        <f t="shared" si="63"/>
        <v>1</v>
      </c>
      <c r="AD202" s="39" t="str">
        <f t="shared" si="64"/>
        <v>Yes</v>
      </c>
      <c r="AE202" s="13" t="str">
        <f t="shared" si="65"/>
        <v>12-Jun-2004</v>
      </c>
      <c r="AF202" s="39">
        <f t="shared" si="66"/>
        <v>19</v>
      </c>
      <c r="AG202" s="58">
        <f t="shared" si="67"/>
        <v>2094.1</v>
      </c>
      <c r="AH202" s="39" t="str">
        <f t="shared" si="68"/>
        <v>tier - 3</v>
      </c>
      <c r="AI202" s="39" t="str">
        <f t="shared" si="69"/>
        <v>tier - 2</v>
      </c>
      <c r="AJ202" s="54" t="str">
        <f t="shared" si="70"/>
        <v>R1025</v>
      </c>
    </row>
    <row r="203" spans="2:36" ht="15.75" customHeight="1" x14ac:dyDescent="0.3">
      <c r="B203" s="12" t="s">
        <v>789</v>
      </c>
      <c r="C203" s="13" t="s">
        <v>554</v>
      </c>
      <c r="D203" s="13">
        <v>33.33</v>
      </c>
      <c r="E203" s="13" t="str">
        <f t="shared" si="54"/>
        <v>Obesity</v>
      </c>
      <c r="F203" s="13">
        <v>5.01</v>
      </c>
      <c r="G203" s="13" t="str">
        <f t="shared" si="55"/>
        <v>Normal</v>
      </c>
      <c r="H203" s="13" t="s">
        <v>8293</v>
      </c>
      <c r="I203" s="13" t="s">
        <v>8291</v>
      </c>
      <c r="J203" s="13" t="s">
        <v>8293</v>
      </c>
      <c r="K203" s="27">
        <v>1</v>
      </c>
      <c r="L203" s="13" t="s">
        <v>8293</v>
      </c>
      <c r="M203" s="13" t="s">
        <v>8525</v>
      </c>
      <c r="N203" s="13">
        <v>22</v>
      </c>
      <c r="O203" s="56">
        <v>2102.2600000000002</v>
      </c>
      <c r="P203" s="13" t="s">
        <v>8311</v>
      </c>
      <c r="Q203" s="13" t="s">
        <v>8310</v>
      </c>
      <c r="R203" s="57" t="s">
        <v>8325</v>
      </c>
      <c r="T203" s="12" t="s">
        <v>789</v>
      </c>
      <c r="U203" s="13" t="str">
        <f t="shared" si="71"/>
        <v xml:space="preserve">  William</v>
      </c>
      <c r="V203" s="39">
        <f t="shared" si="56"/>
        <v>33.33</v>
      </c>
      <c r="W203" s="39" t="str">
        <f t="shared" si="57"/>
        <v>Obesity</v>
      </c>
      <c r="X203" s="39">
        <f t="shared" si="58"/>
        <v>5.01</v>
      </c>
      <c r="Y203" s="39" t="str">
        <f t="shared" si="59"/>
        <v>Normal</v>
      </c>
      <c r="Z203" s="39" t="str">
        <f t="shared" si="60"/>
        <v>Yes</v>
      </c>
      <c r="AA203" s="39" t="str">
        <f t="shared" si="61"/>
        <v>No</v>
      </c>
      <c r="AB203" s="39" t="str">
        <f t="shared" si="62"/>
        <v>Yes</v>
      </c>
      <c r="AC203" s="38">
        <f t="shared" si="63"/>
        <v>1</v>
      </c>
      <c r="AD203" s="39" t="str">
        <f t="shared" si="64"/>
        <v>Yes</v>
      </c>
      <c r="AE203" s="13" t="str">
        <f t="shared" si="65"/>
        <v>14-Aug-2001</v>
      </c>
      <c r="AF203" s="39">
        <f t="shared" si="66"/>
        <v>22</v>
      </c>
      <c r="AG203" s="58">
        <f t="shared" si="67"/>
        <v>2102.2600000000002</v>
      </c>
      <c r="AH203" s="39" t="str">
        <f t="shared" si="68"/>
        <v>tier - 3</v>
      </c>
      <c r="AI203" s="39" t="str">
        <f t="shared" si="69"/>
        <v>tier - 2</v>
      </c>
      <c r="AJ203" s="54" t="str">
        <f t="shared" si="70"/>
        <v>R1019</v>
      </c>
    </row>
    <row r="204" spans="2:36" ht="15.75" customHeight="1" x14ac:dyDescent="0.3">
      <c r="B204" s="12" t="s">
        <v>792</v>
      </c>
      <c r="C204" s="13" t="s">
        <v>794</v>
      </c>
      <c r="D204" s="13">
        <v>39.14</v>
      </c>
      <c r="E204" s="13" t="str">
        <f t="shared" si="54"/>
        <v>Obesity</v>
      </c>
      <c r="F204" s="13">
        <v>4.4000000000000004</v>
      </c>
      <c r="G204" s="13" t="str">
        <f t="shared" si="55"/>
        <v>Normal</v>
      </c>
      <c r="H204" s="13" t="s">
        <v>8291</v>
      </c>
      <c r="I204" s="13" t="s">
        <v>8291</v>
      </c>
      <c r="J204" s="13" t="s">
        <v>8293</v>
      </c>
      <c r="K204" s="27">
        <v>1</v>
      </c>
      <c r="L204" s="13" t="s">
        <v>8293</v>
      </c>
      <c r="M204" s="13" t="s">
        <v>8532</v>
      </c>
      <c r="N204" s="13">
        <v>22</v>
      </c>
      <c r="O204" s="56">
        <v>2103.08</v>
      </c>
      <c r="P204" s="13" t="s">
        <v>8311</v>
      </c>
      <c r="Q204" s="13" t="s">
        <v>8310</v>
      </c>
      <c r="R204" s="57" t="s">
        <v>8321</v>
      </c>
      <c r="T204" s="12" t="s">
        <v>792</v>
      </c>
      <c r="U204" s="13" t="str">
        <f t="shared" si="71"/>
        <v xml:space="preserve">  Alejandro</v>
      </c>
      <c r="V204" s="39">
        <f t="shared" si="56"/>
        <v>39.14</v>
      </c>
      <c r="W204" s="39" t="str">
        <f t="shared" si="57"/>
        <v>Obesity</v>
      </c>
      <c r="X204" s="39">
        <f t="shared" si="58"/>
        <v>4.4000000000000004</v>
      </c>
      <c r="Y204" s="39" t="str">
        <f t="shared" si="59"/>
        <v>Normal</v>
      </c>
      <c r="Z204" s="39" t="str">
        <f t="shared" si="60"/>
        <v>No</v>
      </c>
      <c r="AA204" s="39" t="str">
        <f t="shared" si="61"/>
        <v>No</v>
      </c>
      <c r="AB204" s="39" t="str">
        <f t="shared" si="62"/>
        <v>Yes</v>
      </c>
      <c r="AC204" s="38">
        <f t="shared" si="63"/>
        <v>1</v>
      </c>
      <c r="AD204" s="39" t="str">
        <f t="shared" si="64"/>
        <v>Yes</v>
      </c>
      <c r="AE204" s="13" t="str">
        <f t="shared" si="65"/>
        <v>22-Jun-2001</v>
      </c>
      <c r="AF204" s="39">
        <f t="shared" si="66"/>
        <v>22</v>
      </c>
      <c r="AG204" s="58">
        <f t="shared" si="67"/>
        <v>2103.08</v>
      </c>
      <c r="AH204" s="39" t="str">
        <f t="shared" si="68"/>
        <v>tier - 3</v>
      </c>
      <c r="AI204" s="39" t="str">
        <f t="shared" si="69"/>
        <v>tier - 2</v>
      </c>
      <c r="AJ204" s="54" t="str">
        <f t="shared" si="70"/>
        <v>R1011</v>
      </c>
    </row>
    <row r="205" spans="2:36" ht="15.75" customHeight="1" x14ac:dyDescent="0.3">
      <c r="B205" s="12" t="s">
        <v>796</v>
      </c>
      <c r="C205" s="13" t="s">
        <v>798</v>
      </c>
      <c r="D205" s="13">
        <v>32.9</v>
      </c>
      <c r="E205" s="13" t="str">
        <f t="shared" si="54"/>
        <v>Obesity</v>
      </c>
      <c r="F205" s="13">
        <v>6.26</v>
      </c>
      <c r="G205" s="13" t="str">
        <f t="shared" si="55"/>
        <v>Prediabetes</v>
      </c>
      <c r="H205" s="13" t="s">
        <v>8293</v>
      </c>
      <c r="I205" s="13" t="s">
        <v>8291</v>
      </c>
      <c r="J205" s="13" t="s">
        <v>8291</v>
      </c>
      <c r="K205" s="27" t="s">
        <v>8292</v>
      </c>
      <c r="L205" s="13" t="s">
        <v>8293</v>
      </c>
      <c r="M205" s="13" t="s">
        <v>8533</v>
      </c>
      <c r="N205" s="13">
        <v>22</v>
      </c>
      <c r="O205" s="56">
        <v>2104.11</v>
      </c>
      <c r="P205" s="13" t="s">
        <v>8310</v>
      </c>
      <c r="Q205" s="13" t="s">
        <v>8314</v>
      </c>
      <c r="R205" s="57" t="s">
        <v>8326</v>
      </c>
      <c r="T205" s="12" t="s">
        <v>796</v>
      </c>
      <c r="U205" s="13" t="str">
        <f t="shared" si="71"/>
        <v xml:space="preserve">  Ian E</v>
      </c>
      <c r="V205" s="39">
        <f t="shared" si="56"/>
        <v>32.9</v>
      </c>
      <c r="W205" s="39" t="str">
        <f t="shared" si="57"/>
        <v>Obesity</v>
      </c>
      <c r="X205" s="39">
        <f t="shared" si="58"/>
        <v>6.26</v>
      </c>
      <c r="Y205" s="39" t="str">
        <f t="shared" si="59"/>
        <v>Prediabetes</v>
      </c>
      <c r="Z205" s="39" t="str">
        <f t="shared" si="60"/>
        <v>Yes</v>
      </c>
      <c r="AA205" s="39" t="str">
        <f t="shared" si="61"/>
        <v>No</v>
      </c>
      <c r="AB205" s="39" t="str">
        <f t="shared" si="62"/>
        <v>No</v>
      </c>
      <c r="AC205" s="38" t="str">
        <f t="shared" si="63"/>
        <v>No major surgery</v>
      </c>
      <c r="AD205" s="39" t="str">
        <f t="shared" si="64"/>
        <v>Yes</v>
      </c>
      <c r="AE205" s="13" t="str">
        <f t="shared" si="65"/>
        <v>28-Nov-2001</v>
      </c>
      <c r="AF205" s="39">
        <f t="shared" si="66"/>
        <v>22</v>
      </c>
      <c r="AG205" s="58">
        <f t="shared" si="67"/>
        <v>2104.11</v>
      </c>
      <c r="AH205" s="39" t="str">
        <f t="shared" si="68"/>
        <v>tier - 2</v>
      </c>
      <c r="AI205" s="39" t="str">
        <f t="shared" si="69"/>
        <v>tier - 1</v>
      </c>
      <c r="AJ205" s="54" t="str">
        <f t="shared" si="70"/>
        <v>R1016</v>
      </c>
    </row>
    <row r="206" spans="2:36" ht="15.75" customHeight="1" x14ac:dyDescent="0.3">
      <c r="B206" s="12" t="s">
        <v>800</v>
      </c>
      <c r="C206" s="13" t="s">
        <v>802</v>
      </c>
      <c r="D206" s="13">
        <v>29.78</v>
      </c>
      <c r="E206" s="13" t="str">
        <f t="shared" si="54"/>
        <v>Overweight</v>
      </c>
      <c r="F206" s="13">
        <v>10.27</v>
      </c>
      <c r="G206" s="13" t="str">
        <f t="shared" si="55"/>
        <v>Diabetes</v>
      </c>
      <c r="H206" s="13" t="s">
        <v>8293</v>
      </c>
      <c r="I206" s="13" t="s">
        <v>8291</v>
      </c>
      <c r="J206" s="13" t="s">
        <v>8293</v>
      </c>
      <c r="K206" s="27">
        <v>1</v>
      </c>
      <c r="L206" s="13" t="s">
        <v>8293</v>
      </c>
      <c r="M206" s="13" t="s">
        <v>8534</v>
      </c>
      <c r="N206" s="13">
        <v>34</v>
      </c>
      <c r="O206" s="56">
        <v>2106.2600000000002</v>
      </c>
      <c r="P206" s="13" t="s">
        <v>8310</v>
      </c>
      <c r="Q206" s="13" t="s">
        <v>8310</v>
      </c>
      <c r="R206" s="57" t="s">
        <v>8312</v>
      </c>
      <c r="T206" s="12" t="s">
        <v>800</v>
      </c>
      <c r="U206" s="13" t="str">
        <f t="shared" si="71"/>
        <v xml:space="preserve">  Hector Sr</v>
      </c>
      <c r="V206" s="39">
        <f t="shared" si="56"/>
        <v>29.78</v>
      </c>
      <c r="W206" s="39" t="str">
        <f t="shared" si="57"/>
        <v>Overweight</v>
      </c>
      <c r="X206" s="39">
        <f t="shared" si="58"/>
        <v>10.27</v>
      </c>
      <c r="Y206" s="39" t="str">
        <f t="shared" si="59"/>
        <v>Diabetes</v>
      </c>
      <c r="Z206" s="39" t="str">
        <f t="shared" si="60"/>
        <v>Yes</v>
      </c>
      <c r="AA206" s="39" t="str">
        <f t="shared" si="61"/>
        <v>No</v>
      </c>
      <c r="AB206" s="39" t="str">
        <f t="shared" si="62"/>
        <v>Yes</v>
      </c>
      <c r="AC206" s="38">
        <f t="shared" si="63"/>
        <v>1</v>
      </c>
      <c r="AD206" s="39" t="str">
        <f t="shared" si="64"/>
        <v>Yes</v>
      </c>
      <c r="AE206" s="13" t="str">
        <f t="shared" si="65"/>
        <v>21-Jul-1989</v>
      </c>
      <c r="AF206" s="39">
        <f t="shared" si="66"/>
        <v>34</v>
      </c>
      <c r="AG206" s="58">
        <f t="shared" si="67"/>
        <v>2106.2600000000002</v>
      </c>
      <c r="AH206" s="39" t="str">
        <f t="shared" si="68"/>
        <v>tier - 2</v>
      </c>
      <c r="AI206" s="39" t="str">
        <f t="shared" si="69"/>
        <v>tier - 2</v>
      </c>
      <c r="AJ206" s="54" t="str">
        <f t="shared" si="70"/>
        <v>R1013</v>
      </c>
    </row>
    <row r="207" spans="2:36" ht="15.75" customHeight="1" x14ac:dyDescent="0.3">
      <c r="B207" s="12" t="s">
        <v>804</v>
      </c>
      <c r="C207" s="13" t="s">
        <v>355</v>
      </c>
      <c r="D207" s="13">
        <v>32.78</v>
      </c>
      <c r="E207" s="13" t="str">
        <f t="shared" si="54"/>
        <v>Obesity</v>
      </c>
      <c r="F207" s="13">
        <v>5.27</v>
      </c>
      <c r="G207" s="13" t="str">
        <f t="shared" si="55"/>
        <v>Normal</v>
      </c>
      <c r="H207" s="13" t="s">
        <v>8291</v>
      </c>
      <c r="I207" s="13" t="s">
        <v>8291</v>
      </c>
      <c r="J207" s="13" t="s">
        <v>8291</v>
      </c>
      <c r="K207" s="27" t="s">
        <v>8292</v>
      </c>
      <c r="L207" s="13" t="s">
        <v>8293</v>
      </c>
      <c r="M207" s="13" t="s">
        <v>8535</v>
      </c>
      <c r="N207" s="13">
        <v>20</v>
      </c>
      <c r="O207" s="56">
        <v>2117.34</v>
      </c>
      <c r="P207" s="13" t="s">
        <v>8310</v>
      </c>
      <c r="Q207" s="13" t="s">
        <v>8311</v>
      </c>
      <c r="R207" s="57" t="s">
        <v>8317</v>
      </c>
      <c r="T207" s="12" t="s">
        <v>804</v>
      </c>
      <c r="U207" s="13" t="str">
        <f t="shared" si="71"/>
        <v xml:space="preserve">  Rebecca</v>
      </c>
      <c r="V207" s="39">
        <f t="shared" si="56"/>
        <v>32.78</v>
      </c>
      <c r="W207" s="39" t="str">
        <f t="shared" si="57"/>
        <v>Obesity</v>
      </c>
      <c r="X207" s="39">
        <f t="shared" si="58"/>
        <v>5.27</v>
      </c>
      <c r="Y207" s="39" t="str">
        <f t="shared" si="59"/>
        <v>Normal</v>
      </c>
      <c r="Z207" s="39" t="str">
        <f t="shared" si="60"/>
        <v>No</v>
      </c>
      <c r="AA207" s="39" t="str">
        <f t="shared" si="61"/>
        <v>No</v>
      </c>
      <c r="AB207" s="39" t="str">
        <f t="shared" si="62"/>
        <v>No</v>
      </c>
      <c r="AC207" s="38" t="str">
        <f t="shared" si="63"/>
        <v>No major surgery</v>
      </c>
      <c r="AD207" s="39" t="str">
        <f t="shared" si="64"/>
        <v>Yes</v>
      </c>
      <c r="AE207" s="13" t="str">
        <f t="shared" si="65"/>
        <v>30-Sep-2003</v>
      </c>
      <c r="AF207" s="39">
        <f t="shared" si="66"/>
        <v>20</v>
      </c>
      <c r="AG207" s="58">
        <f t="shared" si="67"/>
        <v>2117.34</v>
      </c>
      <c r="AH207" s="39" t="str">
        <f t="shared" si="68"/>
        <v>tier - 2</v>
      </c>
      <c r="AI207" s="39" t="str">
        <f t="shared" si="69"/>
        <v>tier - 3</v>
      </c>
      <c r="AJ207" s="54" t="str">
        <f t="shared" si="70"/>
        <v>R1012</v>
      </c>
    </row>
    <row r="208" spans="2:36" ht="15.75" customHeight="1" x14ac:dyDescent="0.3">
      <c r="B208" s="12" t="s">
        <v>807</v>
      </c>
      <c r="C208" s="13" t="s">
        <v>809</v>
      </c>
      <c r="D208" s="13">
        <v>41.65</v>
      </c>
      <c r="E208" s="13" t="str">
        <f t="shared" si="54"/>
        <v>Obesity</v>
      </c>
      <c r="F208" s="13">
        <v>10.73</v>
      </c>
      <c r="G208" s="13" t="str">
        <f t="shared" si="55"/>
        <v>Diabetes</v>
      </c>
      <c r="H208" s="13" t="s">
        <v>8293</v>
      </c>
      <c r="I208" s="13" t="s">
        <v>8291</v>
      </c>
      <c r="J208" s="13" t="s">
        <v>8291</v>
      </c>
      <c r="K208" s="27" t="s">
        <v>8292</v>
      </c>
      <c r="L208" s="13" t="s">
        <v>8293</v>
      </c>
      <c r="M208" s="13" t="s">
        <v>8536</v>
      </c>
      <c r="N208" s="13">
        <v>19</v>
      </c>
      <c r="O208" s="56">
        <v>2118.61</v>
      </c>
      <c r="P208" s="13" t="s">
        <v>8310</v>
      </c>
      <c r="Q208" s="13" t="s">
        <v>8314</v>
      </c>
      <c r="R208" s="57" t="s">
        <v>8317</v>
      </c>
      <c r="T208" s="12" t="s">
        <v>807</v>
      </c>
      <c r="U208" s="13" t="str">
        <f t="shared" si="71"/>
        <v xml:space="preserve">  Matt</v>
      </c>
      <c r="V208" s="39">
        <f t="shared" si="56"/>
        <v>41.65</v>
      </c>
      <c r="W208" s="39" t="str">
        <f t="shared" si="57"/>
        <v>Obesity</v>
      </c>
      <c r="X208" s="39">
        <f t="shared" si="58"/>
        <v>10.73</v>
      </c>
      <c r="Y208" s="39" t="str">
        <f t="shared" si="59"/>
        <v>Diabetes</v>
      </c>
      <c r="Z208" s="39" t="str">
        <f t="shared" si="60"/>
        <v>Yes</v>
      </c>
      <c r="AA208" s="39" t="str">
        <f t="shared" si="61"/>
        <v>No</v>
      </c>
      <c r="AB208" s="39" t="str">
        <f t="shared" si="62"/>
        <v>No</v>
      </c>
      <c r="AC208" s="38" t="str">
        <f t="shared" si="63"/>
        <v>No major surgery</v>
      </c>
      <c r="AD208" s="39" t="str">
        <f t="shared" si="64"/>
        <v>Yes</v>
      </c>
      <c r="AE208" s="13" t="str">
        <f t="shared" si="65"/>
        <v>4-Nov-2004</v>
      </c>
      <c r="AF208" s="39">
        <f t="shared" si="66"/>
        <v>19</v>
      </c>
      <c r="AG208" s="58">
        <f t="shared" si="67"/>
        <v>2118.61</v>
      </c>
      <c r="AH208" s="39" t="str">
        <f t="shared" si="68"/>
        <v>tier - 2</v>
      </c>
      <c r="AI208" s="39" t="str">
        <f t="shared" si="69"/>
        <v>tier - 1</v>
      </c>
      <c r="AJ208" s="54" t="str">
        <f t="shared" si="70"/>
        <v>R1012</v>
      </c>
    </row>
    <row r="209" spans="2:36" ht="15.75" customHeight="1" x14ac:dyDescent="0.3">
      <c r="B209" s="12" t="s">
        <v>811</v>
      </c>
      <c r="C209" s="13" t="s">
        <v>813</v>
      </c>
      <c r="D209" s="13">
        <v>50.79</v>
      </c>
      <c r="E209" s="13" t="str">
        <f t="shared" si="54"/>
        <v>Obesity</v>
      </c>
      <c r="F209" s="13">
        <v>4.45</v>
      </c>
      <c r="G209" s="13" t="str">
        <f t="shared" si="55"/>
        <v>Normal</v>
      </c>
      <c r="H209" s="13" t="s">
        <v>8291</v>
      </c>
      <c r="I209" s="13" t="s">
        <v>8291</v>
      </c>
      <c r="J209" s="13" t="s">
        <v>8291</v>
      </c>
      <c r="K209" s="27">
        <v>1</v>
      </c>
      <c r="L209" s="13" t="s">
        <v>8293</v>
      </c>
      <c r="M209" s="13" t="s">
        <v>8537</v>
      </c>
      <c r="N209" s="13">
        <v>20</v>
      </c>
      <c r="O209" s="56">
        <v>2128.4299999999998</v>
      </c>
      <c r="P209" s="13" t="s">
        <v>8310</v>
      </c>
      <c r="Q209" s="13" t="s">
        <v>8314</v>
      </c>
      <c r="R209" s="57" t="s">
        <v>8317</v>
      </c>
      <c r="T209" s="12" t="s">
        <v>811</v>
      </c>
      <c r="U209" s="13" t="str">
        <f t="shared" si="71"/>
        <v xml:space="preserve">  Elizabeth H</v>
      </c>
      <c r="V209" s="39">
        <f t="shared" si="56"/>
        <v>50.79</v>
      </c>
      <c r="W209" s="39" t="str">
        <f t="shared" si="57"/>
        <v>Obesity</v>
      </c>
      <c r="X209" s="39">
        <f t="shared" si="58"/>
        <v>4.45</v>
      </c>
      <c r="Y209" s="39" t="str">
        <f t="shared" si="59"/>
        <v>Normal</v>
      </c>
      <c r="Z209" s="39" t="str">
        <f t="shared" si="60"/>
        <v>No</v>
      </c>
      <c r="AA209" s="39" t="str">
        <f t="shared" si="61"/>
        <v>No</v>
      </c>
      <c r="AB209" s="39" t="str">
        <f t="shared" si="62"/>
        <v>No</v>
      </c>
      <c r="AC209" s="38">
        <f t="shared" si="63"/>
        <v>1</v>
      </c>
      <c r="AD209" s="39" t="str">
        <f t="shared" si="64"/>
        <v>Yes</v>
      </c>
      <c r="AE209" s="13" t="str">
        <f t="shared" si="65"/>
        <v>30-Aug-2003</v>
      </c>
      <c r="AF209" s="39">
        <f t="shared" si="66"/>
        <v>20</v>
      </c>
      <c r="AG209" s="58">
        <f t="shared" si="67"/>
        <v>2128.4299999999998</v>
      </c>
      <c r="AH209" s="39" t="str">
        <f t="shared" si="68"/>
        <v>tier - 2</v>
      </c>
      <c r="AI209" s="39" t="str">
        <f t="shared" si="69"/>
        <v>tier - 1</v>
      </c>
      <c r="AJ209" s="54" t="str">
        <f t="shared" si="70"/>
        <v>R1012</v>
      </c>
    </row>
    <row r="210" spans="2:36" ht="15.75" customHeight="1" x14ac:dyDescent="0.3">
      <c r="B210" s="12" t="s">
        <v>815</v>
      </c>
      <c r="C210" s="13" t="s">
        <v>817</v>
      </c>
      <c r="D210" s="13">
        <v>35.43</v>
      </c>
      <c r="E210" s="13" t="str">
        <f t="shared" si="54"/>
        <v>Obesity</v>
      </c>
      <c r="F210" s="13">
        <v>5.25</v>
      </c>
      <c r="G210" s="13" t="str">
        <f t="shared" si="55"/>
        <v>Normal</v>
      </c>
      <c r="H210" s="13" t="s">
        <v>8293</v>
      </c>
      <c r="I210" s="13" t="s">
        <v>8291</v>
      </c>
      <c r="J210" s="13" t="s">
        <v>8291</v>
      </c>
      <c r="K210" s="27" t="s">
        <v>8292</v>
      </c>
      <c r="L210" s="13" t="s">
        <v>8293</v>
      </c>
      <c r="M210" s="13" t="s">
        <v>8538</v>
      </c>
      <c r="N210" s="13">
        <v>20</v>
      </c>
      <c r="O210" s="56">
        <v>2130.6799999999998</v>
      </c>
      <c r="P210" s="13" t="s">
        <v>8310</v>
      </c>
      <c r="Q210" s="13" t="s">
        <v>8311</v>
      </c>
      <c r="R210" s="57" t="s">
        <v>8317</v>
      </c>
      <c r="T210" s="12" t="s">
        <v>815</v>
      </c>
      <c r="U210" s="13" t="str">
        <f t="shared" si="71"/>
        <v xml:space="preserve">  Grace</v>
      </c>
      <c r="V210" s="39">
        <f t="shared" si="56"/>
        <v>35.43</v>
      </c>
      <c r="W210" s="39" t="str">
        <f t="shared" si="57"/>
        <v>Obesity</v>
      </c>
      <c r="X210" s="39">
        <f t="shared" si="58"/>
        <v>5.25</v>
      </c>
      <c r="Y210" s="39" t="str">
        <f t="shared" si="59"/>
        <v>Normal</v>
      </c>
      <c r="Z210" s="39" t="str">
        <f t="shared" si="60"/>
        <v>Yes</v>
      </c>
      <c r="AA210" s="39" t="str">
        <f t="shared" si="61"/>
        <v>No</v>
      </c>
      <c r="AB210" s="39" t="str">
        <f t="shared" si="62"/>
        <v>No</v>
      </c>
      <c r="AC210" s="38" t="str">
        <f t="shared" si="63"/>
        <v>No major surgery</v>
      </c>
      <c r="AD210" s="39" t="str">
        <f t="shared" si="64"/>
        <v>Yes</v>
      </c>
      <c r="AE210" s="13" t="str">
        <f t="shared" si="65"/>
        <v>22-Dec-2003</v>
      </c>
      <c r="AF210" s="39">
        <f t="shared" si="66"/>
        <v>20</v>
      </c>
      <c r="AG210" s="58">
        <f t="shared" si="67"/>
        <v>2130.6799999999998</v>
      </c>
      <c r="AH210" s="39" t="str">
        <f t="shared" si="68"/>
        <v>tier - 2</v>
      </c>
      <c r="AI210" s="39" t="str">
        <f t="shared" si="69"/>
        <v>tier - 3</v>
      </c>
      <c r="AJ210" s="54" t="str">
        <f t="shared" si="70"/>
        <v>R1012</v>
      </c>
    </row>
    <row r="211" spans="2:36" ht="15.75" customHeight="1" x14ac:dyDescent="0.3">
      <c r="B211" s="12" t="s">
        <v>819</v>
      </c>
      <c r="C211" s="13" t="s">
        <v>821</v>
      </c>
      <c r="D211" s="13">
        <v>35.25</v>
      </c>
      <c r="E211" s="13" t="str">
        <f t="shared" si="54"/>
        <v>Obesity</v>
      </c>
      <c r="F211" s="13">
        <v>9.51</v>
      </c>
      <c r="G211" s="13" t="str">
        <f t="shared" si="55"/>
        <v>Diabetes</v>
      </c>
      <c r="H211" s="13" t="s">
        <v>8291</v>
      </c>
      <c r="I211" s="13" t="s">
        <v>8291</v>
      </c>
      <c r="J211" s="13" t="s">
        <v>8291</v>
      </c>
      <c r="K211" s="27" t="s">
        <v>8292</v>
      </c>
      <c r="L211" s="13" t="s">
        <v>8293</v>
      </c>
      <c r="M211" s="13" t="s">
        <v>8488</v>
      </c>
      <c r="N211" s="13">
        <v>20</v>
      </c>
      <c r="O211" s="56">
        <v>2134.9</v>
      </c>
      <c r="P211" s="13" t="s">
        <v>8310</v>
      </c>
      <c r="Q211" s="13" t="s">
        <v>8311</v>
      </c>
      <c r="R211" s="57" t="s">
        <v>8317</v>
      </c>
      <c r="T211" s="12" t="s">
        <v>819</v>
      </c>
      <c r="U211" s="13" t="str">
        <f t="shared" si="71"/>
        <v xml:space="preserve">  Jaime</v>
      </c>
      <c r="V211" s="39">
        <f t="shared" si="56"/>
        <v>35.25</v>
      </c>
      <c r="W211" s="39" t="str">
        <f t="shared" si="57"/>
        <v>Obesity</v>
      </c>
      <c r="X211" s="39">
        <f t="shared" si="58"/>
        <v>9.51</v>
      </c>
      <c r="Y211" s="39" t="str">
        <f t="shared" si="59"/>
        <v>Diabetes</v>
      </c>
      <c r="Z211" s="39" t="str">
        <f t="shared" si="60"/>
        <v>No</v>
      </c>
      <c r="AA211" s="39" t="str">
        <f t="shared" si="61"/>
        <v>No</v>
      </c>
      <c r="AB211" s="39" t="str">
        <f t="shared" si="62"/>
        <v>No</v>
      </c>
      <c r="AC211" s="38" t="str">
        <f t="shared" si="63"/>
        <v>No major surgery</v>
      </c>
      <c r="AD211" s="39" t="str">
        <f t="shared" si="64"/>
        <v>Yes</v>
      </c>
      <c r="AE211" s="13" t="str">
        <f t="shared" si="65"/>
        <v>1-Sep-2003</v>
      </c>
      <c r="AF211" s="39">
        <f t="shared" si="66"/>
        <v>20</v>
      </c>
      <c r="AG211" s="58">
        <f t="shared" si="67"/>
        <v>2134.9</v>
      </c>
      <c r="AH211" s="39" t="str">
        <f t="shared" si="68"/>
        <v>tier - 2</v>
      </c>
      <c r="AI211" s="39" t="str">
        <f t="shared" si="69"/>
        <v>tier - 3</v>
      </c>
      <c r="AJ211" s="54" t="str">
        <f t="shared" si="70"/>
        <v>R1012</v>
      </c>
    </row>
    <row r="212" spans="2:36" ht="15.75" customHeight="1" x14ac:dyDescent="0.3">
      <c r="B212" s="12" t="s">
        <v>823</v>
      </c>
      <c r="C212" s="13" t="s">
        <v>825</v>
      </c>
      <c r="D212" s="13">
        <v>36.85</v>
      </c>
      <c r="E212" s="13" t="str">
        <f t="shared" si="54"/>
        <v>Obesity</v>
      </c>
      <c r="F212" s="13">
        <v>11.12</v>
      </c>
      <c r="G212" s="13" t="str">
        <f t="shared" si="55"/>
        <v>Diabetes</v>
      </c>
      <c r="H212" s="13" t="s">
        <v>8291</v>
      </c>
      <c r="I212" s="13" t="s">
        <v>8291</v>
      </c>
      <c r="J212" s="13" t="s">
        <v>8291</v>
      </c>
      <c r="K212" s="27" t="s">
        <v>8292</v>
      </c>
      <c r="L212" s="13" t="s">
        <v>8293</v>
      </c>
      <c r="M212" s="13" t="s">
        <v>8493</v>
      </c>
      <c r="N212" s="13">
        <v>20</v>
      </c>
      <c r="O212" s="56">
        <v>2136.88</v>
      </c>
      <c r="P212" s="13" t="s">
        <v>8310</v>
      </c>
      <c r="Q212" s="13" t="s">
        <v>8310</v>
      </c>
      <c r="R212" s="57" t="s">
        <v>8317</v>
      </c>
      <c r="T212" s="12" t="s">
        <v>823</v>
      </c>
      <c r="U212" s="13" t="str">
        <f t="shared" si="71"/>
        <v xml:space="preserve">  Calesse</v>
      </c>
      <c r="V212" s="39">
        <f t="shared" si="56"/>
        <v>36.85</v>
      </c>
      <c r="W212" s="39" t="str">
        <f t="shared" si="57"/>
        <v>Obesity</v>
      </c>
      <c r="X212" s="39">
        <f t="shared" si="58"/>
        <v>11.12</v>
      </c>
      <c r="Y212" s="39" t="str">
        <f t="shared" si="59"/>
        <v>Diabetes</v>
      </c>
      <c r="Z212" s="39" t="str">
        <f t="shared" si="60"/>
        <v>No</v>
      </c>
      <c r="AA212" s="39" t="str">
        <f t="shared" si="61"/>
        <v>No</v>
      </c>
      <c r="AB212" s="39" t="str">
        <f t="shared" si="62"/>
        <v>No</v>
      </c>
      <c r="AC212" s="38" t="str">
        <f t="shared" si="63"/>
        <v>No major surgery</v>
      </c>
      <c r="AD212" s="39" t="str">
        <f t="shared" si="64"/>
        <v>Yes</v>
      </c>
      <c r="AE212" s="13" t="str">
        <f t="shared" si="65"/>
        <v>26-Sep-2003</v>
      </c>
      <c r="AF212" s="39">
        <f t="shared" si="66"/>
        <v>20</v>
      </c>
      <c r="AG212" s="58">
        <f t="shared" si="67"/>
        <v>2136.88</v>
      </c>
      <c r="AH212" s="39" t="str">
        <f t="shared" si="68"/>
        <v>tier - 2</v>
      </c>
      <c r="AI212" s="39" t="str">
        <f t="shared" si="69"/>
        <v>tier - 2</v>
      </c>
      <c r="AJ212" s="54" t="str">
        <f t="shared" si="70"/>
        <v>R1012</v>
      </c>
    </row>
    <row r="213" spans="2:36" ht="15.75" customHeight="1" x14ac:dyDescent="0.3">
      <c r="B213" s="12" t="s">
        <v>827</v>
      </c>
      <c r="C213" s="13" t="s">
        <v>829</v>
      </c>
      <c r="D213" s="13">
        <v>31.02</v>
      </c>
      <c r="E213" s="13" t="str">
        <f t="shared" si="54"/>
        <v>Obesity</v>
      </c>
      <c r="F213" s="13">
        <v>4.5599999999999996</v>
      </c>
      <c r="G213" s="13" t="str">
        <f t="shared" si="55"/>
        <v>Normal</v>
      </c>
      <c r="H213" s="13" t="s">
        <v>8291</v>
      </c>
      <c r="I213" s="13" t="s">
        <v>8293</v>
      </c>
      <c r="J213" s="13" t="s">
        <v>8291</v>
      </c>
      <c r="K213" s="27">
        <v>1</v>
      </c>
      <c r="L213" s="13" t="s">
        <v>8293</v>
      </c>
      <c r="M213" s="13" t="s">
        <v>8539</v>
      </c>
      <c r="N213" s="13">
        <v>26</v>
      </c>
      <c r="O213" s="56">
        <v>2137.65</v>
      </c>
      <c r="P213" s="13" t="s">
        <v>8311</v>
      </c>
      <c r="Q213" s="13" t="s">
        <v>8314</v>
      </c>
      <c r="R213" s="57" t="s">
        <v>8312</v>
      </c>
      <c r="T213" s="12" t="s">
        <v>827</v>
      </c>
      <c r="U213" s="13" t="str">
        <f t="shared" si="71"/>
        <v xml:space="preserve">  Kate L</v>
      </c>
      <c r="V213" s="39">
        <f t="shared" si="56"/>
        <v>31.02</v>
      </c>
      <c r="W213" s="39" t="str">
        <f t="shared" si="57"/>
        <v>Obesity</v>
      </c>
      <c r="X213" s="39">
        <f t="shared" si="58"/>
        <v>4.5599999999999996</v>
      </c>
      <c r="Y213" s="39" t="str">
        <f t="shared" si="59"/>
        <v>Normal</v>
      </c>
      <c r="Z213" s="39" t="str">
        <f t="shared" si="60"/>
        <v>No</v>
      </c>
      <c r="AA213" s="39" t="str">
        <f t="shared" si="61"/>
        <v>Yes</v>
      </c>
      <c r="AB213" s="39" t="str">
        <f t="shared" si="62"/>
        <v>No</v>
      </c>
      <c r="AC213" s="38">
        <f t="shared" si="63"/>
        <v>1</v>
      </c>
      <c r="AD213" s="39" t="str">
        <f t="shared" si="64"/>
        <v>Yes</v>
      </c>
      <c r="AE213" s="13" t="str">
        <f t="shared" si="65"/>
        <v>3-Sep-1997</v>
      </c>
      <c r="AF213" s="39">
        <f t="shared" si="66"/>
        <v>26</v>
      </c>
      <c r="AG213" s="58">
        <f t="shared" si="67"/>
        <v>2137.65</v>
      </c>
      <c r="AH213" s="39" t="str">
        <f t="shared" si="68"/>
        <v>tier - 3</v>
      </c>
      <c r="AI213" s="39" t="str">
        <f t="shared" si="69"/>
        <v>tier - 1</v>
      </c>
      <c r="AJ213" s="54" t="str">
        <f t="shared" si="70"/>
        <v>R1013</v>
      </c>
    </row>
    <row r="214" spans="2:36" ht="15.75" customHeight="1" x14ac:dyDescent="0.3">
      <c r="B214" s="12" t="s">
        <v>831</v>
      </c>
      <c r="C214" s="13" t="s">
        <v>833</v>
      </c>
      <c r="D214" s="13">
        <v>35.6</v>
      </c>
      <c r="E214" s="13" t="str">
        <f t="shared" si="54"/>
        <v>Obesity</v>
      </c>
      <c r="F214" s="13">
        <v>4.0199999999999996</v>
      </c>
      <c r="G214" s="13" t="str">
        <f t="shared" si="55"/>
        <v>Normal</v>
      </c>
      <c r="H214" s="13" t="s">
        <v>8293</v>
      </c>
      <c r="I214" s="13" t="s">
        <v>8293</v>
      </c>
      <c r="J214" s="13" t="s">
        <v>8291</v>
      </c>
      <c r="K214" s="27">
        <v>2</v>
      </c>
      <c r="L214" s="13" t="s">
        <v>8293</v>
      </c>
      <c r="M214" s="13" t="s">
        <v>8540</v>
      </c>
      <c r="N214" s="13">
        <v>20</v>
      </c>
      <c r="O214" s="56">
        <v>2138.0700000000002</v>
      </c>
      <c r="P214" s="13" t="s">
        <v>8310</v>
      </c>
      <c r="Q214" s="13" t="s">
        <v>8314</v>
      </c>
      <c r="R214" s="57" t="s">
        <v>8317</v>
      </c>
      <c r="T214" s="12" t="s">
        <v>831</v>
      </c>
      <c r="U214" s="13" t="str">
        <f t="shared" si="71"/>
        <v xml:space="preserve">  Sergey</v>
      </c>
      <c r="V214" s="39">
        <f t="shared" si="56"/>
        <v>35.6</v>
      </c>
      <c r="W214" s="39" t="str">
        <f t="shared" si="57"/>
        <v>Obesity</v>
      </c>
      <c r="X214" s="39">
        <f t="shared" si="58"/>
        <v>4.0199999999999996</v>
      </c>
      <c r="Y214" s="39" t="str">
        <f t="shared" si="59"/>
        <v>Normal</v>
      </c>
      <c r="Z214" s="39" t="str">
        <f t="shared" si="60"/>
        <v>Yes</v>
      </c>
      <c r="AA214" s="39" t="str">
        <f t="shared" si="61"/>
        <v>Yes</v>
      </c>
      <c r="AB214" s="39" t="str">
        <f t="shared" si="62"/>
        <v>No</v>
      </c>
      <c r="AC214" s="38">
        <f t="shared" si="63"/>
        <v>2</v>
      </c>
      <c r="AD214" s="39" t="str">
        <f t="shared" si="64"/>
        <v>Yes</v>
      </c>
      <c r="AE214" s="13" t="str">
        <f t="shared" si="65"/>
        <v>19-Aug-2003</v>
      </c>
      <c r="AF214" s="39">
        <f t="shared" si="66"/>
        <v>20</v>
      </c>
      <c r="AG214" s="58">
        <f t="shared" si="67"/>
        <v>2138.0700000000002</v>
      </c>
      <c r="AH214" s="39" t="str">
        <f t="shared" si="68"/>
        <v>tier - 2</v>
      </c>
      <c r="AI214" s="39" t="str">
        <f t="shared" si="69"/>
        <v>tier - 1</v>
      </c>
      <c r="AJ214" s="54" t="str">
        <f t="shared" si="70"/>
        <v>R1012</v>
      </c>
    </row>
    <row r="215" spans="2:36" ht="15.75" customHeight="1" x14ac:dyDescent="0.3">
      <c r="B215" s="12" t="s">
        <v>835</v>
      </c>
      <c r="C215" s="13" t="s">
        <v>837</v>
      </c>
      <c r="D215" s="13">
        <v>34.39</v>
      </c>
      <c r="E215" s="13" t="str">
        <f t="shared" si="54"/>
        <v>Obesity</v>
      </c>
      <c r="F215" s="13">
        <v>8.7200000000000006</v>
      </c>
      <c r="G215" s="13" t="str">
        <f t="shared" si="55"/>
        <v>Diabetes</v>
      </c>
      <c r="H215" s="13" t="s">
        <v>8291</v>
      </c>
      <c r="I215" s="13" t="s">
        <v>8291</v>
      </c>
      <c r="J215" s="13" t="s">
        <v>8291</v>
      </c>
      <c r="K215" s="27" t="s">
        <v>8292</v>
      </c>
      <c r="L215" s="13" t="s">
        <v>8293</v>
      </c>
      <c r="M215" s="13" t="s">
        <v>8464</v>
      </c>
      <c r="N215" s="13">
        <v>19</v>
      </c>
      <c r="O215" s="56">
        <v>2144.85</v>
      </c>
      <c r="P215" s="13" t="s">
        <v>8310</v>
      </c>
      <c r="Q215" s="13" t="s">
        <v>8314</v>
      </c>
      <c r="R215" s="57" t="s">
        <v>8321</v>
      </c>
      <c r="T215" s="12" t="s">
        <v>835</v>
      </c>
      <c r="U215" s="13" t="str">
        <f t="shared" si="71"/>
        <v xml:space="preserve">  Timothy V</v>
      </c>
      <c r="V215" s="39">
        <f t="shared" si="56"/>
        <v>34.39</v>
      </c>
      <c r="W215" s="39" t="str">
        <f t="shared" si="57"/>
        <v>Obesity</v>
      </c>
      <c r="X215" s="39">
        <f t="shared" si="58"/>
        <v>8.7200000000000006</v>
      </c>
      <c r="Y215" s="39" t="str">
        <f t="shared" si="59"/>
        <v>Diabetes</v>
      </c>
      <c r="Z215" s="39" t="str">
        <f t="shared" si="60"/>
        <v>No</v>
      </c>
      <c r="AA215" s="39" t="str">
        <f t="shared" si="61"/>
        <v>No</v>
      </c>
      <c r="AB215" s="39" t="str">
        <f t="shared" si="62"/>
        <v>No</v>
      </c>
      <c r="AC215" s="38" t="str">
        <f t="shared" si="63"/>
        <v>No major surgery</v>
      </c>
      <c r="AD215" s="39" t="str">
        <f t="shared" si="64"/>
        <v>Yes</v>
      </c>
      <c r="AE215" s="13" t="str">
        <f t="shared" si="65"/>
        <v>4-Oct-2004</v>
      </c>
      <c r="AF215" s="39">
        <f t="shared" si="66"/>
        <v>19</v>
      </c>
      <c r="AG215" s="58">
        <f t="shared" si="67"/>
        <v>2144.85</v>
      </c>
      <c r="AH215" s="39" t="str">
        <f t="shared" si="68"/>
        <v>tier - 2</v>
      </c>
      <c r="AI215" s="39" t="str">
        <f t="shared" si="69"/>
        <v>tier - 1</v>
      </c>
      <c r="AJ215" s="54" t="str">
        <f t="shared" si="70"/>
        <v>R1011</v>
      </c>
    </row>
    <row r="216" spans="2:36" ht="15.75" customHeight="1" x14ac:dyDescent="0.3">
      <c r="B216" s="12" t="s">
        <v>839</v>
      </c>
      <c r="C216" s="13" t="s">
        <v>841</v>
      </c>
      <c r="D216" s="13">
        <v>29.06</v>
      </c>
      <c r="E216" s="13" t="str">
        <f t="shared" si="54"/>
        <v>Overweight</v>
      </c>
      <c r="F216" s="13">
        <v>6.25</v>
      </c>
      <c r="G216" s="13" t="str">
        <f t="shared" si="55"/>
        <v>Prediabetes</v>
      </c>
      <c r="H216" s="13" t="s">
        <v>8293</v>
      </c>
      <c r="I216" s="13" t="s">
        <v>8291</v>
      </c>
      <c r="J216" s="13" t="s">
        <v>8291</v>
      </c>
      <c r="K216" s="27">
        <v>1</v>
      </c>
      <c r="L216" s="13" t="s">
        <v>8293</v>
      </c>
      <c r="M216" s="13" t="s">
        <v>8541</v>
      </c>
      <c r="N216" s="13">
        <v>23</v>
      </c>
      <c r="O216" s="56">
        <v>2150.4699999999998</v>
      </c>
      <c r="P216" s="13" t="s">
        <v>8310</v>
      </c>
      <c r="Q216" s="13" t="s">
        <v>8311</v>
      </c>
      <c r="R216" s="57" t="s">
        <v>8321</v>
      </c>
      <c r="T216" s="12" t="s">
        <v>839</v>
      </c>
      <c r="U216" s="13" t="str">
        <f t="shared" si="71"/>
        <v xml:space="preserve">  Andrew S</v>
      </c>
      <c r="V216" s="39">
        <f t="shared" si="56"/>
        <v>29.06</v>
      </c>
      <c r="W216" s="39" t="str">
        <f t="shared" si="57"/>
        <v>Overweight</v>
      </c>
      <c r="X216" s="39">
        <f t="shared" si="58"/>
        <v>6.25</v>
      </c>
      <c r="Y216" s="39" t="str">
        <f t="shared" si="59"/>
        <v>Prediabetes</v>
      </c>
      <c r="Z216" s="39" t="str">
        <f t="shared" si="60"/>
        <v>Yes</v>
      </c>
      <c r="AA216" s="39" t="str">
        <f t="shared" si="61"/>
        <v>No</v>
      </c>
      <c r="AB216" s="39" t="str">
        <f t="shared" si="62"/>
        <v>No</v>
      </c>
      <c r="AC216" s="38">
        <f t="shared" si="63"/>
        <v>1</v>
      </c>
      <c r="AD216" s="39" t="str">
        <f t="shared" si="64"/>
        <v>Yes</v>
      </c>
      <c r="AE216" s="13" t="str">
        <f t="shared" si="65"/>
        <v>27-Dec-2000</v>
      </c>
      <c r="AF216" s="39">
        <f t="shared" si="66"/>
        <v>23</v>
      </c>
      <c r="AG216" s="58">
        <f t="shared" si="67"/>
        <v>2150.4699999999998</v>
      </c>
      <c r="AH216" s="39" t="str">
        <f t="shared" si="68"/>
        <v>tier - 2</v>
      </c>
      <c r="AI216" s="39" t="str">
        <f t="shared" si="69"/>
        <v>tier - 3</v>
      </c>
      <c r="AJ216" s="54" t="str">
        <f t="shared" si="70"/>
        <v>R1011</v>
      </c>
    </row>
    <row r="217" spans="2:36" ht="15.75" customHeight="1" x14ac:dyDescent="0.3">
      <c r="B217" s="12" t="s">
        <v>843</v>
      </c>
      <c r="C217" s="13" t="s">
        <v>16</v>
      </c>
      <c r="D217" s="13">
        <v>35.799999999999997</v>
      </c>
      <c r="E217" s="13" t="str">
        <f t="shared" si="54"/>
        <v>Obesity</v>
      </c>
      <c r="F217" s="13">
        <v>7.32</v>
      </c>
      <c r="G217" s="13" t="str">
        <f t="shared" si="55"/>
        <v>Diabetes</v>
      </c>
      <c r="H217" s="13" t="s">
        <v>8291</v>
      </c>
      <c r="I217" s="13" t="s">
        <v>8291</v>
      </c>
      <c r="J217" s="13" t="s">
        <v>8291</v>
      </c>
      <c r="K217" s="27">
        <v>2</v>
      </c>
      <c r="L217" s="13" t="s">
        <v>8293</v>
      </c>
      <c r="M217" s="13" t="s">
        <v>8542</v>
      </c>
      <c r="N217" s="13">
        <v>23</v>
      </c>
      <c r="O217" s="56">
        <v>2154.36</v>
      </c>
      <c r="P217" s="13" t="s">
        <v>8310</v>
      </c>
      <c r="Q217" s="13" t="s">
        <v>8310</v>
      </c>
      <c r="R217" s="57" t="s">
        <v>8321</v>
      </c>
      <c r="T217" s="12" t="s">
        <v>843</v>
      </c>
      <c r="U217" s="13" t="str">
        <f t="shared" si="71"/>
        <v xml:space="preserve">  Matthew D</v>
      </c>
      <c r="V217" s="39">
        <f t="shared" si="56"/>
        <v>35.799999999999997</v>
      </c>
      <c r="W217" s="39" t="str">
        <f t="shared" si="57"/>
        <v>Obesity</v>
      </c>
      <c r="X217" s="39">
        <f t="shared" si="58"/>
        <v>7.32</v>
      </c>
      <c r="Y217" s="39" t="str">
        <f t="shared" si="59"/>
        <v>Diabetes</v>
      </c>
      <c r="Z217" s="39" t="str">
        <f t="shared" si="60"/>
        <v>No</v>
      </c>
      <c r="AA217" s="39" t="str">
        <f t="shared" si="61"/>
        <v>No</v>
      </c>
      <c r="AB217" s="39" t="str">
        <f t="shared" si="62"/>
        <v>No</v>
      </c>
      <c r="AC217" s="38">
        <f t="shared" si="63"/>
        <v>2</v>
      </c>
      <c r="AD217" s="39" t="str">
        <f t="shared" si="64"/>
        <v>Yes</v>
      </c>
      <c r="AE217" s="13" t="str">
        <f t="shared" si="65"/>
        <v>22-Oct-2000</v>
      </c>
      <c r="AF217" s="39">
        <f t="shared" si="66"/>
        <v>23</v>
      </c>
      <c r="AG217" s="58">
        <f t="shared" si="67"/>
        <v>2154.36</v>
      </c>
      <c r="AH217" s="39" t="str">
        <f t="shared" si="68"/>
        <v>tier - 2</v>
      </c>
      <c r="AI217" s="39" t="str">
        <f t="shared" si="69"/>
        <v>tier - 2</v>
      </c>
      <c r="AJ217" s="54" t="str">
        <f t="shared" si="70"/>
        <v>R1011</v>
      </c>
    </row>
    <row r="218" spans="2:36" ht="15.75" customHeight="1" x14ac:dyDescent="0.3">
      <c r="B218" s="12" t="s">
        <v>846</v>
      </c>
      <c r="C218" s="13" t="s">
        <v>393</v>
      </c>
      <c r="D218" s="13">
        <v>49.8</v>
      </c>
      <c r="E218" s="13" t="str">
        <f t="shared" si="54"/>
        <v>Obesity</v>
      </c>
      <c r="F218" s="13">
        <v>4.24</v>
      </c>
      <c r="G218" s="13" t="str">
        <f t="shared" si="55"/>
        <v>Normal</v>
      </c>
      <c r="H218" s="13" t="s">
        <v>8291</v>
      </c>
      <c r="I218" s="13" t="s">
        <v>8291</v>
      </c>
      <c r="J218" s="13" t="s">
        <v>8291</v>
      </c>
      <c r="K218" s="27">
        <v>1</v>
      </c>
      <c r="L218" s="13" t="s">
        <v>8293</v>
      </c>
      <c r="M218" s="13" t="s">
        <v>8543</v>
      </c>
      <c r="N218" s="13">
        <v>23</v>
      </c>
      <c r="O218" s="56">
        <v>2155.6799999999998</v>
      </c>
      <c r="P218" s="13" t="s">
        <v>8310</v>
      </c>
      <c r="Q218" s="13" t="s">
        <v>8311</v>
      </c>
      <c r="R218" s="57" t="s">
        <v>8312</v>
      </c>
      <c r="T218" s="12" t="s">
        <v>846</v>
      </c>
      <c r="U218" s="13" t="str">
        <f t="shared" si="71"/>
        <v xml:space="preserve">  Jessica</v>
      </c>
      <c r="V218" s="39">
        <f t="shared" si="56"/>
        <v>49.8</v>
      </c>
      <c r="W218" s="39" t="str">
        <f t="shared" si="57"/>
        <v>Obesity</v>
      </c>
      <c r="X218" s="39">
        <f t="shared" si="58"/>
        <v>4.24</v>
      </c>
      <c r="Y218" s="39" t="str">
        <f t="shared" si="59"/>
        <v>Normal</v>
      </c>
      <c r="Z218" s="39" t="str">
        <f t="shared" si="60"/>
        <v>No</v>
      </c>
      <c r="AA218" s="39" t="str">
        <f t="shared" si="61"/>
        <v>No</v>
      </c>
      <c r="AB218" s="39" t="str">
        <f t="shared" si="62"/>
        <v>No</v>
      </c>
      <c r="AC218" s="38">
        <f t="shared" si="63"/>
        <v>1</v>
      </c>
      <c r="AD218" s="39" t="str">
        <f t="shared" si="64"/>
        <v>Yes</v>
      </c>
      <c r="AE218" s="13" t="str">
        <f t="shared" si="65"/>
        <v>29-Nov-2000</v>
      </c>
      <c r="AF218" s="39">
        <f t="shared" si="66"/>
        <v>23</v>
      </c>
      <c r="AG218" s="58">
        <f t="shared" si="67"/>
        <v>2155.6799999999998</v>
      </c>
      <c r="AH218" s="39" t="str">
        <f t="shared" si="68"/>
        <v>tier - 2</v>
      </c>
      <c r="AI218" s="39" t="str">
        <f t="shared" si="69"/>
        <v>tier - 3</v>
      </c>
      <c r="AJ218" s="54" t="str">
        <f t="shared" si="70"/>
        <v>R1013</v>
      </c>
    </row>
    <row r="219" spans="2:36" ht="15.75" customHeight="1" x14ac:dyDescent="0.3">
      <c r="B219" s="12" t="s">
        <v>849</v>
      </c>
      <c r="C219" s="13" t="s">
        <v>851</v>
      </c>
      <c r="D219" s="13">
        <v>35.71</v>
      </c>
      <c r="E219" s="13" t="str">
        <f t="shared" si="54"/>
        <v>Obesity</v>
      </c>
      <c r="F219" s="13">
        <v>6.84</v>
      </c>
      <c r="G219" s="13" t="str">
        <f t="shared" si="55"/>
        <v>Diabetes</v>
      </c>
      <c r="H219" s="13" t="s">
        <v>8291</v>
      </c>
      <c r="I219" s="13" t="s">
        <v>8291</v>
      </c>
      <c r="J219" s="13" t="s">
        <v>8291</v>
      </c>
      <c r="K219" s="27">
        <v>2</v>
      </c>
      <c r="L219" s="13" t="s">
        <v>8293</v>
      </c>
      <c r="M219" s="13" t="s">
        <v>8544</v>
      </c>
      <c r="N219" s="13">
        <v>23</v>
      </c>
      <c r="O219" s="56">
        <v>2156.75</v>
      </c>
      <c r="P219" s="13" t="s">
        <v>8310</v>
      </c>
      <c r="Q219" s="13" t="s">
        <v>8310</v>
      </c>
      <c r="R219" s="57" t="s">
        <v>8312</v>
      </c>
      <c r="T219" s="12" t="s">
        <v>849</v>
      </c>
      <c r="U219" s="13" t="str">
        <f t="shared" si="71"/>
        <v xml:space="preserve">  Lawrence</v>
      </c>
      <c r="V219" s="39">
        <f t="shared" si="56"/>
        <v>35.71</v>
      </c>
      <c r="W219" s="39" t="str">
        <f t="shared" si="57"/>
        <v>Obesity</v>
      </c>
      <c r="X219" s="39">
        <f t="shared" si="58"/>
        <v>6.84</v>
      </c>
      <c r="Y219" s="39" t="str">
        <f t="shared" si="59"/>
        <v>Diabetes</v>
      </c>
      <c r="Z219" s="39" t="str">
        <f t="shared" si="60"/>
        <v>No</v>
      </c>
      <c r="AA219" s="39" t="str">
        <f t="shared" si="61"/>
        <v>No</v>
      </c>
      <c r="AB219" s="39" t="str">
        <f t="shared" si="62"/>
        <v>No</v>
      </c>
      <c r="AC219" s="38">
        <f t="shared" si="63"/>
        <v>2</v>
      </c>
      <c r="AD219" s="39" t="str">
        <f t="shared" si="64"/>
        <v>Yes</v>
      </c>
      <c r="AE219" s="13" t="str">
        <f t="shared" si="65"/>
        <v>10-Dec-2000</v>
      </c>
      <c r="AF219" s="39">
        <f t="shared" si="66"/>
        <v>23</v>
      </c>
      <c r="AG219" s="58">
        <f t="shared" si="67"/>
        <v>2156.75</v>
      </c>
      <c r="AH219" s="39" t="str">
        <f t="shared" si="68"/>
        <v>tier - 2</v>
      </c>
      <c r="AI219" s="39" t="str">
        <f t="shared" si="69"/>
        <v>tier - 2</v>
      </c>
      <c r="AJ219" s="54" t="str">
        <f t="shared" si="70"/>
        <v>R1013</v>
      </c>
    </row>
    <row r="220" spans="2:36" ht="15.75" customHeight="1" x14ac:dyDescent="0.3">
      <c r="B220" s="12" t="s">
        <v>853</v>
      </c>
      <c r="C220" s="13" t="s">
        <v>213</v>
      </c>
      <c r="D220" s="13">
        <v>30.8</v>
      </c>
      <c r="E220" s="13" t="str">
        <f t="shared" si="54"/>
        <v>Obesity</v>
      </c>
      <c r="F220" s="13">
        <v>5.23</v>
      </c>
      <c r="G220" s="13" t="str">
        <f t="shared" si="55"/>
        <v>Normal</v>
      </c>
      <c r="H220" s="13" t="s">
        <v>8293</v>
      </c>
      <c r="I220" s="13" t="s">
        <v>8291</v>
      </c>
      <c r="J220" s="13" t="s">
        <v>8291</v>
      </c>
      <c r="K220" s="27">
        <v>1</v>
      </c>
      <c r="L220" s="13" t="s">
        <v>8293</v>
      </c>
      <c r="M220" s="13" t="s">
        <v>8545</v>
      </c>
      <c r="N220" s="13">
        <v>23</v>
      </c>
      <c r="O220" s="56">
        <v>2166.73</v>
      </c>
      <c r="P220" s="13" t="s">
        <v>8310</v>
      </c>
      <c r="Q220" s="13" t="s">
        <v>8310</v>
      </c>
      <c r="R220" s="57" t="s">
        <v>8321</v>
      </c>
      <c r="T220" s="12" t="s">
        <v>853</v>
      </c>
      <c r="U220" s="13" t="str">
        <f t="shared" si="71"/>
        <v xml:space="preserve">  Alex</v>
      </c>
      <c r="V220" s="39">
        <f t="shared" si="56"/>
        <v>30.8</v>
      </c>
      <c r="W220" s="39" t="str">
        <f t="shared" si="57"/>
        <v>Obesity</v>
      </c>
      <c r="X220" s="39">
        <f t="shared" si="58"/>
        <v>5.23</v>
      </c>
      <c r="Y220" s="39" t="str">
        <f t="shared" si="59"/>
        <v>Normal</v>
      </c>
      <c r="Z220" s="39" t="str">
        <f t="shared" si="60"/>
        <v>Yes</v>
      </c>
      <c r="AA220" s="39" t="str">
        <f t="shared" si="61"/>
        <v>No</v>
      </c>
      <c r="AB220" s="39" t="str">
        <f t="shared" si="62"/>
        <v>No</v>
      </c>
      <c r="AC220" s="38">
        <f t="shared" si="63"/>
        <v>1</v>
      </c>
      <c r="AD220" s="39" t="str">
        <f t="shared" si="64"/>
        <v>Yes</v>
      </c>
      <c r="AE220" s="13" t="str">
        <f t="shared" si="65"/>
        <v>23-Aug-2000</v>
      </c>
      <c r="AF220" s="39">
        <f t="shared" si="66"/>
        <v>23</v>
      </c>
      <c r="AG220" s="58">
        <f t="shared" si="67"/>
        <v>2166.73</v>
      </c>
      <c r="AH220" s="39" t="str">
        <f t="shared" si="68"/>
        <v>tier - 2</v>
      </c>
      <c r="AI220" s="39" t="str">
        <f t="shared" si="69"/>
        <v>tier - 2</v>
      </c>
      <c r="AJ220" s="54" t="str">
        <f t="shared" si="70"/>
        <v>R1011</v>
      </c>
    </row>
    <row r="221" spans="2:36" ht="15.75" customHeight="1" x14ac:dyDescent="0.3">
      <c r="B221" s="12" t="s">
        <v>856</v>
      </c>
      <c r="C221" s="13" t="s">
        <v>339</v>
      </c>
      <c r="D221" s="13">
        <v>33.69</v>
      </c>
      <c r="E221" s="13" t="str">
        <f t="shared" si="54"/>
        <v>Obesity</v>
      </c>
      <c r="F221" s="13">
        <v>9.68</v>
      </c>
      <c r="G221" s="13" t="str">
        <f t="shared" si="55"/>
        <v>Diabetes</v>
      </c>
      <c r="H221" s="13" t="s">
        <v>8291</v>
      </c>
      <c r="I221" s="13" t="s">
        <v>8291</v>
      </c>
      <c r="J221" s="13" t="s">
        <v>8291</v>
      </c>
      <c r="K221" s="27" t="s">
        <v>8292</v>
      </c>
      <c r="L221" s="13" t="s">
        <v>8293</v>
      </c>
      <c r="M221" s="13" t="s">
        <v>8546</v>
      </c>
      <c r="N221" s="13">
        <v>29</v>
      </c>
      <c r="O221" s="56">
        <v>2170.08</v>
      </c>
      <c r="P221" s="13" t="s">
        <v>8310</v>
      </c>
      <c r="Q221" s="13" t="s">
        <v>8310</v>
      </c>
      <c r="R221" s="57" t="s">
        <v>8312</v>
      </c>
      <c r="T221" s="12" t="s">
        <v>856</v>
      </c>
      <c r="U221" s="13" t="str">
        <f t="shared" si="71"/>
        <v xml:space="preserve">  Kevin</v>
      </c>
      <c r="V221" s="39">
        <f t="shared" si="56"/>
        <v>33.69</v>
      </c>
      <c r="W221" s="39" t="str">
        <f t="shared" si="57"/>
        <v>Obesity</v>
      </c>
      <c r="X221" s="39">
        <f t="shared" si="58"/>
        <v>9.68</v>
      </c>
      <c r="Y221" s="39" t="str">
        <f t="shared" si="59"/>
        <v>Diabetes</v>
      </c>
      <c r="Z221" s="39" t="str">
        <f t="shared" si="60"/>
        <v>No</v>
      </c>
      <c r="AA221" s="39" t="str">
        <f t="shared" si="61"/>
        <v>No</v>
      </c>
      <c r="AB221" s="39" t="str">
        <f t="shared" si="62"/>
        <v>No</v>
      </c>
      <c r="AC221" s="38" t="str">
        <f t="shared" si="63"/>
        <v>No major surgery</v>
      </c>
      <c r="AD221" s="39" t="str">
        <f t="shared" si="64"/>
        <v>Yes</v>
      </c>
      <c r="AE221" s="13" t="str">
        <f t="shared" si="65"/>
        <v>27-Sep-1994</v>
      </c>
      <c r="AF221" s="39">
        <f t="shared" si="66"/>
        <v>29</v>
      </c>
      <c r="AG221" s="58">
        <f t="shared" si="67"/>
        <v>2170.08</v>
      </c>
      <c r="AH221" s="39" t="str">
        <f t="shared" si="68"/>
        <v>tier - 2</v>
      </c>
      <c r="AI221" s="39" t="str">
        <f t="shared" si="69"/>
        <v>tier - 2</v>
      </c>
      <c r="AJ221" s="54" t="str">
        <f t="shared" si="70"/>
        <v>R1013</v>
      </c>
    </row>
    <row r="222" spans="2:36" ht="15.75" customHeight="1" x14ac:dyDescent="0.3">
      <c r="B222" s="12" t="s">
        <v>859</v>
      </c>
      <c r="C222" s="13" t="s">
        <v>861</v>
      </c>
      <c r="D222" s="13">
        <v>42.27</v>
      </c>
      <c r="E222" s="13" t="str">
        <f t="shared" si="54"/>
        <v>Obesity</v>
      </c>
      <c r="F222" s="13">
        <v>6.05</v>
      </c>
      <c r="G222" s="13" t="str">
        <f t="shared" si="55"/>
        <v>Prediabetes</v>
      </c>
      <c r="H222" s="13" t="s">
        <v>8293</v>
      </c>
      <c r="I222" s="13" t="s">
        <v>8291</v>
      </c>
      <c r="J222" s="13" t="s">
        <v>8291</v>
      </c>
      <c r="K222" s="27">
        <v>1</v>
      </c>
      <c r="L222" s="13" t="s">
        <v>8293</v>
      </c>
      <c r="M222" s="13" t="s">
        <v>8547</v>
      </c>
      <c r="N222" s="13">
        <v>32</v>
      </c>
      <c r="O222" s="56">
        <v>2193.1999999999998</v>
      </c>
      <c r="P222" s="13" t="s">
        <v>8310</v>
      </c>
      <c r="Q222" s="13" t="s">
        <v>8310</v>
      </c>
      <c r="R222" s="57" t="s">
        <v>8317</v>
      </c>
      <c r="T222" s="12" t="s">
        <v>859</v>
      </c>
      <c r="U222" s="13" t="str">
        <f t="shared" si="71"/>
        <v xml:space="preserve">  Gavin M</v>
      </c>
      <c r="V222" s="39">
        <f t="shared" si="56"/>
        <v>42.27</v>
      </c>
      <c r="W222" s="39" t="str">
        <f t="shared" si="57"/>
        <v>Obesity</v>
      </c>
      <c r="X222" s="39">
        <f t="shared" si="58"/>
        <v>6.05</v>
      </c>
      <c r="Y222" s="39" t="str">
        <f t="shared" si="59"/>
        <v>Prediabetes</v>
      </c>
      <c r="Z222" s="39" t="str">
        <f t="shared" si="60"/>
        <v>Yes</v>
      </c>
      <c r="AA222" s="39" t="str">
        <f t="shared" si="61"/>
        <v>No</v>
      </c>
      <c r="AB222" s="39" t="str">
        <f t="shared" si="62"/>
        <v>No</v>
      </c>
      <c r="AC222" s="38">
        <f t="shared" si="63"/>
        <v>1</v>
      </c>
      <c r="AD222" s="39" t="str">
        <f t="shared" si="64"/>
        <v>Yes</v>
      </c>
      <c r="AE222" s="13" t="str">
        <f t="shared" si="65"/>
        <v>16-Dec-1991</v>
      </c>
      <c r="AF222" s="39">
        <f t="shared" si="66"/>
        <v>32</v>
      </c>
      <c r="AG222" s="58">
        <f t="shared" si="67"/>
        <v>2193.1999999999998</v>
      </c>
      <c r="AH222" s="39" t="str">
        <f t="shared" si="68"/>
        <v>tier - 2</v>
      </c>
      <c r="AI222" s="39" t="str">
        <f t="shared" si="69"/>
        <v>tier - 2</v>
      </c>
      <c r="AJ222" s="54" t="str">
        <f t="shared" si="70"/>
        <v>R1012</v>
      </c>
    </row>
    <row r="223" spans="2:36" ht="15.75" customHeight="1" x14ac:dyDescent="0.3">
      <c r="B223" s="12" t="s">
        <v>863</v>
      </c>
      <c r="C223" s="13" t="s">
        <v>865</v>
      </c>
      <c r="D223" s="13">
        <v>53.25</v>
      </c>
      <c r="E223" s="13" t="str">
        <f t="shared" si="54"/>
        <v>Obesity</v>
      </c>
      <c r="F223" s="13">
        <v>6.11</v>
      </c>
      <c r="G223" s="13" t="str">
        <f t="shared" si="55"/>
        <v>Prediabetes</v>
      </c>
      <c r="H223" s="13" t="s">
        <v>8293</v>
      </c>
      <c r="I223" s="13" t="s">
        <v>8291</v>
      </c>
      <c r="J223" s="13" t="s">
        <v>8293</v>
      </c>
      <c r="K223" s="27">
        <v>1</v>
      </c>
      <c r="L223" s="13" t="s">
        <v>8293</v>
      </c>
      <c r="M223" s="13" t="s">
        <v>8548</v>
      </c>
      <c r="N223" s="13">
        <v>19</v>
      </c>
      <c r="O223" s="56">
        <v>2196.4699999999998</v>
      </c>
      <c r="P223" s="13" t="s">
        <v>8310</v>
      </c>
      <c r="Q223" s="13" t="s">
        <v>8311</v>
      </c>
      <c r="R223" s="57" t="s">
        <v>8329</v>
      </c>
      <c r="T223" s="12" t="s">
        <v>863</v>
      </c>
      <c r="U223" s="13" t="str">
        <f t="shared" si="71"/>
        <v xml:space="preserve">  Rick E</v>
      </c>
      <c r="V223" s="39">
        <f t="shared" si="56"/>
        <v>53.25</v>
      </c>
      <c r="W223" s="39" t="str">
        <f t="shared" si="57"/>
        <v>Obesity</v>
      </c>
      <c r="X223" s="39">
        <f t="shared" si="58"/>
        <v>6.11</v>
      </c>
      <c r="Y223" s="39" t="str">
        <f t="shared" si="59"/>
        <v>Prediabetes</v>
      </c>
      <c r="Z223" s="39" t="str">
        <f t="shared" si="60"/>
        <v>Yes</v>
      </c>
      <c r="AA223" s="39" t="str">
        <f t="shared" si="61"/>
        <v>No</v>
      </c>
      <c r="AB223" s="39" t="str">
        <f t="shared" si="62"/>
        <v>Yes</v>
      </c>
      <c r="AC223" s="38">
        <f t="shared" si="63"/>
        <v>1</v>
      </c>
      <c r="AD223" s="39" t="str">
        <f t="shared" si="64"/>
        <v>Yes</v>
      </c>
      <c r="AE223" s="13" t="str">
        <f t="shared" si="65"/>
        <v>7-Dec-2004</v>
      </c>
      <c r="AF223" s="39">
        <f t="shared" si="66"/>
        <v>19</v>
      </c>
      <c r="AG223" s="58">
        <f t="shared" si="67"/>
        <v>2196.4699999999998</v>
      </c>
      <c r="AH223" s="39" t="str">
        <f t="shared" si="68"/>
        <v>tier - 2</v>
      </c>
      <c r="AI223" s="39" t="str">
        <f t="shared" si="69"/>
        <v>tier - 3</v>
      </c>
      <c r="AJ223" s="54" t="str">
        <f t="shared" si="70"/>
        <v>R1024</v>
      </c>
    </row>
    <row r="224" spans="2:36" ht="15.75" customHeight="1" x14ac:dyDescent="0.3">
      <c r="B224" s="12" t="s">
        <v>866</v>
      </c>
      <c r="C224" s="13" t="s">
        <v>868</v>
      </c>
      <c r="D224" s="13">
        <v>26.8</v>
      </c>
      <c r="E224" s="13" t="str">
        <f t="shared" si="54"/>
        <v>Overweight</v>
      </c>
      <c r="F224" s="13">
        <v>10.93</v>
      </c>
      <c r="G224" s="13" t="str">
        <f t="shared" si="55"/>
        <v>Diabetes</v>
      </c>
      <c r="H224" s="13" t="s">
        <v>8293</v>
      </c>
      <c r="I224" s="13" t="s">
        <v>8291</v>
      </c>
      <c r="J224" s="13" t="s">
        <v>8291</v>
      </c>
      <c r="K224" s="27" t="s">
        <v>8292</v>
      </c>
      <c r="L224" s="13" t="s">
        <v>8291</v>
      </c>
      <c r="M224" s="13" t="s">
        <v>8549</v>
      </c>
      <c r="N224" s="13">
        <v>19</v>
      </c>
      <c r="O224" s="56">
        <v>2198.19</v>
      </c>
      <c r="P224" s="13" t="s">
        <v>8310</v>
      </c>
      <c r="Q224" s="13" t="s">
        <v>8314</v>
      </c>
      <c r="R224" s="57" t="s">
        <v>8330</v>
      </c>
      <c r="T224" s="12" t="s">
        <v>866</v>
      </c>
      <c r="U224" s="13" t="str">
        <f t="shared" si="71"/>
        <v xml:space="preserve">  Andrea H</v>
      </c>
      <c r="V224" s="39">
        <f t="shared" si="56"/>
        <v>26.8</v>
      </c>
      <c r="W224" s="39" t="str">
        <f t="shared" si="57"/>
        <v>Overweight</v>
      </c>
      <c r="X224" s="39">
        <f t="shared" si="58"/>
        <v>10.93</v>
      </c>
      <c r="Y224" s="39" t="str">
        <f t="shared" si="59"/>
        <v>Diabetes</v>
      </c>
      <c r="Z224" s="39" t="str">
        <f t="shared" si="60"/>
        <v>Yes</v>
      </c>
      <c r="AA224" s="39" t="str">
        <f t="shared" si="61"/>
        <v>No</v>
      </c>
      <c r="AB224" s="39" t="str">
        <f t="shared" si="62"/>
        <v>No</v>
      </c>
      <c r="AC224" s="38" t="str">
        <f t="shared" si="63"/>
        <v>No major surgery</v>
      </c>
      <c r="AD224" s="39" t="str">
        <f t="shared" si="64"/>
        <v>No</v>
      </c>
      <c r="AE224" s="13" t="str">
        <f t="shared" si="65"/>
        <v>3-Sep-2004</v>
      </c>
      <c r="AF224" s="39">
        <f t="shared" si="66"/>
        <v>19</v>
      </c>
      <c r="AG224" s="58">
        <f t="shared" si="67"/>
        <v>2198.19</v>
      </c>
      <c r="AH224" s="39" t="str">
        <f t="shared" si="68"/>
        <v>tier - 2</v>
      </c>
      <c r="AI224" s="39" t="str">
        <f t="shared" si="69"/>
        <v>tier - 1</v>
      </c>
      <c r="AJ224" s="54" t="str">
        <f t="shared" si="70"/>
        <v>R1023</v>
      </c>
    </row>
    <row r="225" spans="2:36" ht="15.75" customHeight="1" x14ac:dyDescent="0.3">
      <c r="B225" s="12" t="s">
        <v>870</v>
      </c>
      <c r="C225" s="13" t="s">
        <v>872</v>
      </c>
      <c r="D225" s="13">
        <v>28.5</v>
      </c>
      <c r="E225" s="13" t="str">
        <f t="shared" si="54"/>
        <v>Overweight</v>
      </c>
      <c r="F225" s="13">
        <v>5.12</v>
      </c>
      <c r="G225" s="13" t="str">
        <f t="shared" si="55"/>
        <v>Normal</v>
      </c>
      <c r="H225" s="13" t="s">
        <v>8291</v>
      </c>
      <c r="I225" s="13" t="s">
        <v>8291</v>
      </c>
      <c r="J225" s="13" t="s">
        <v>8291</v>
      </c>
      <c r="K225" s="27">
        <v>1</v>
      </c>
      <c r="L225" s="13" t="s">
        <v>8293</v>
      </c>
      <c r="M225" s="13" t="s">
        <v>8389</v>
      </c>
      <c r="N225" s="13">
        <v>19</v>
      </c>
      <c r="O225" s="56">
        <v>2200.83</v>
      </c>
      <c r="P225" s="13" t="s">
        <v>8310</v>
      </c>
      <c r="Q225" s="13" t="s">
        <v>8310</v>
      </c>
      <c r="R225" s="57" t="s">
        <v>8329</v>
      </c>
      <c r="T225" s="12" t="s">
        <v>870</v>
      </c>
      <c r="U225" s="13" t="str">
        <f t="shared" si="71"/>
        <v xml:space="preserve">  Anthony S</v>
      </c>
      <c r="V225" s="39">
        <f t="shared" si="56"/>
        <v>28.5</v>
      </c>
      <c r="W225" s="39" t="str">
        <f t="shared" si="57"/>
        <v>Overweight</v>
      </c>
      <c r="X225" s="39">
        <f t="shared" si="58"/>
        <v>5.12</v>
      </c>
      <c r="Y225" s="39" t="str">
        <f t="shared" si="59"/>
        <v>Normal</v>
      </c>
      <c r="Z225" s="39" t="str">
        <f t="shared" si="60"/>
        <v>No</v>
      </c>
      <c r="AA225" s="39" t="str">
        <f t="shared" si="61"/>
        <v>No</v>
      </c>
      <c r="AB225" s="39" t="str">
        <f t="shared" si="62"/>
        <v>No</v>
      </c>
      <c r="AC225" s="38">
        <f t="shared" si="63"/>
        <v>1</v>
      </c>
      <c r="AD225" s="39" t="str">
        <f t="shared" si="64"/>
        <v>Yes</v>
      </c>
      <c r="AE225" s="13" t="str">
        <f t="shared" si="65"/>
        <v>12-Sep-2004</v>
      </c>
      <c r="AF225" s="39">
        <f t="shared" si="66"/>
        <v>19</v>
      </c>
      <c r="AG225" s="58">
        <f t="shared" si="67"/>
        <v>2200.83</v>
      </c>
      <c r="AH225" s="39" t="str">
        <f t="shared" si="68"/>
        <v>tier - 2</v>
      </c>
      <c r="AI225" s="39" t="str">
        <f t="shared" si="69"/>
        <v>tier - 2</v>
      </c>
      <c r="AJ225" s="54" t="str">
        <f t="shared" si="70"/>
        <v>R1024</v>
      </c>
    </row>
    <row r="226" spans="2:36" ht="15.75" customHeight="1" x14ac:dyDescent="0.3">
      <c r="B226" s="12" t="s">
        <v>874</v>
      </c>
      <c r="C226" s="13" t="s">
        <v>876</v>
      </c>
      <c r="D226" s="13">
        <v>22.895</v>
      </c>
      <c r="E226" s="13" t="str">
        <f t="shared" si="54"/>
        <v>Healthy Weight</v>
      </c>
      <c r="F226" s="13">
        <v>5.72</v>
      </c>
      <c r="G226" s="13" t="str">
        <f t="shared" si="55"/>
        <v>Prediabetes</v>
      </c>
      <c r="H226" s="13" t="s">
        <v>8291</v>
      </c>
      <c r="I226" s="13" t="s">
        <v>8291</v>
      </c>
      <c r="J226" s="13" t="s">
        <v>8291</v>
      </c>
      <c r="K226" s="27" t="s">
        <v>8292</v>
      </c>
      <c r="L226" s="13" t="s">
        <v>8293</v>
      </c>
      <c r="M226" s="13" t="s">
        <v>8550</v>
      </c>
      <c r="N226" s="13">
        <v>19</v>
      </c>
      <c r="O226" s="56">
        <v>2201.1</v>
      </c>
      <c r="P226" s="13" t="s">
        <v>8310</v>
      </c>
      <c r="Q226" s="13" t="s">
        <v>8311</v>
      </c>
      <c r="R226" s="57" t="s">
        <v>8312</v>
      </c>
      <c r="T226" s="12" t="s">
        <v>874</v>
      </c>
      <c r="U226" s="13" t="str">
        <f t="shared" si="71"/>
        <v xml:space="preserve">  Erik</v>
      </c>
      <c r="V226" s="39">
        <f t="shared" si="56"/>
        <v>22.895</v>
      </c>
      <c r="W226" s="39" t="str">
        <f t="shared" si="57"/>
        <v>Healthy Weight</v>
      </c>
      <c r="X226" s="39">
        <f t="shared" si="58"/>
        <v>5.72</v>
      </c>
      <c r="Y226" s="39" t="str">
        <f t="shared" si="59"/>
        <v>Prediabetes</v>
      </c>
      <c r="Z226" s="39" t="str">
        <f t="shared" si="60"/>
        <v>No</v>
      </c>
      <c r="AA226" s="39" t="str">
        <f t="shared" si="61"/>
        <v>No</v>
      </c>
      <c r="AB226" s="39" t="str">
        <f t="shared" si="62"/>
        <v>No</v>
      </c>
      <c r="AC226" s="38" t="str">
        <f t="shared" si="63"/>
        <v>No major surgery</v>
      </c>
      <c r="AD226" s="39" t="str">
        <f t="shared" si="64"/>
        <v>Yes</v>
      </c>
      <c r="AE226" s="13" t="str">
        <f t="shared" si="65"/>
        <v>27-Jul-2004</v>
      </c>
      <c r="AF226" s="39">
        <f t="shared" si="66"/>
        <v>19</v>
      </c>
      <c r="AG226" s="58">
        <f t="shared" si="67"/>
        <v>2201.1</v>
      </c>
      <c r="AH226" s="39" t="str">
        <f t="shared" si="68"/>
        <v>tier - 2</v>
      </c>
      <c r="AI226" s="39" t="str">
        <f t="shared" si="69"/>
        <v>tier - 3</v>
      </c>
      <c r="AJ226" s="54" t="str">
        <f t="shared" si="70"/>
        <v>R1013</v>
      </c>
    </row>
    <row r="227" spans="2:36" ht="15.75" customHeight="1" x14ac:dyDescent="0.3">
      <c r="B227" s="12" t="s">
        <v>878</v>
      </c>
      <c r="C227" s="13" t="s">
        <v>880</v>
      </c>
      <c r="D227" s="13">
        <v>34.06</v>
      </c>
      <c r="E227" s="13" t="str">
        <f t="shared" si="54"/>
        <v>Obesity</v>
      </c>
      <c r="F227" s="13">
        <v>11.83</v>
      </c>
      <c r="G227" s="13" t="str">
        <f t="shared" si="55"/>
        <v>Diabetes</v>
      </c>
      <c r="H227" s="13" t="s">
        <v>8293</v>
      </c>
      <c r="I227" s="13" t="s">
        <v>8291</v>
      </c>
      <c r="J227" s="13" t="s">
        <v>8291</v>
      </c>
      <c r="K227" s="27">
        <v>1</v>
      </c>
      <c r="L227" s="13" t="s">
        <v>8293</v>
      </c>
      <c r="M227" s="13" t="s">
        <v>8551</v>
      </c>
      <c r="N227" s="13">
        <v>19</v>
      </c>
      <c r="O227" s="56">
        <v>2203.4699999999998</v>
      </c>
      <c r="P227" s="13" t="s">
        <v>8310</v>
      </c>
      <c r="Q227" s="13" t="s">
        <v>8310</v>
      </c>
      <c r="R227" s="57" t="s">
        <v>8329</v>
      </c>
      <c r="T227" s="12" t="s">
        <v>878</v>
      </c>
      <c r="U227" s="13" t="str">
        <f t="shared" si="71"/>
        <v xml:space="preserve">  Kiley D</v>
      </c>
      <c r="V227" s="39">
        <f t="shared" si="56"/>
        <v>34.06</v>
      </c>
      <c r="W227" s="39" t="str">
        <f t="shared" si="57"/>
        <v>Obesity</v>
      </c>
      <c r="X227" s="39">
        <f t="shared" si="58"/>
        <v>11.83</v>
      </c>
      <c r="Y227" s="39" t="str">
        <f t="shared" si="59"/>
        <v>Diabetes</v>
      </c>
      <c r="Z227" s="39" t="str">
        <f t="shared" si="60"/>
        <v>Yes</v>
      </c>
      <c r="AA227" s="39" t="str">
        <f t="shared" si="61"/>
        <v>No</v>
      </c>
      <c r="AB227" s="39" t="str">
        <f t="shared" si="62"/>
        <v>No</v>
      </c>
      <c r="AC227" s="38">
        <f t="shared" si="63"/>
        <v>1</v>
      </c>
      <c r="AD227" s="39" t="str">
        <f t="shared" si="64"/>
        <v>Yes</v>
      </c>
      <c r="AE227" s="13" t="str">
        <f t="shared" si="65"/>
        <v>6-Aug-2004</v>
      </c>
      <c r="AF227" s="39">
        <f t="shared" si="66"/>
        <v>19</v>
      </c>
      <c r="AG227" s="58">
        <f t="shared" si="67"/>
        <v>2203.4699999999998</v>
      </c>
      <c r="AH227" s="39" t="str">
        <f t="shared" si="68"/>
        <v>tier - 2</v>
      </c>
      <c r="AI227" s="39" t="str">
        <f t="shared" si="69"/>
        <v>tier - 2</v>
      </c>
      <c r="AJ227" s="54" t="str">
        <f t="shared" si="70"/>
        <v>R1024</v>
      </c>
    </row>
    <row r="228" spans="2:36" ht="15.75" customHeight="1" x14ac:dyDescent="0.3">
      <c r="B228" s="12" t="s">
        <v>882</v>
      </c>
      <c r="C228" s="13" t="s">
        <v>323</v>
      </c>
      <c r="D228" s="13">
        <v>36.409999999999997</v>
      </c>
      <c r="E228" s="13" t="str">
        <f t="shared" si="54"/>
        <v>Obesity</v>
      </c>
      <c r="F228" s="13">
        <v>4.55</v>
      </c>
      <c r="G228" s="13" t="str">
        <f t="shared" si="55"/>
        <v>Normal</v>
      </c>
      <c r="H228" s="13" t="s">
        <v>8291</v>
      </c>
      <c r="I228" s="13" t="s">
        <v>8291</v>
      </c>
      <c r="J228" s="13" t="s">
        <v>8291</v>
      </c>
      <c r="K228" s="27" t="s">
        <v>8292</v>
      </c>
      <c r="L228" s="13" t="s">
        <v>8293</v>
      </c>
      <c r="M228" s="13" t="s">
        <v>8552</v>
      </c>
      <c r="N228" s="13">
        <v>19</v>
      </c>
      <c r="O228" s="56">
        <v>2203.7399999999998</v>
      </c>
      <c r="P228" s="13" t="s">
        <v>8310</v>
      </c>
      <c r="Q228" s="13" t="s">
        <v>8310</v>
      </c>
      <c r="R228" s="57" t="s">
        <v>8329</v>
      </c>
      <c r="T228" s="12" t="s">
        <v>882</v>
      </c>
      <c r="U228" s="13" t="str">
        <f t="shared" si="71"/>
        <v xml:space="preserve">  Jennifer</v>
      </c>
      <c r="V228" s="39">
        <f t="shared" si="56"/>
        <v>36.409999999999997</v>
      </c>
      <c r="W228" s="39" t="str">
        <f t="shared" si="57"/>
        <v>Obesity</v>
      </c>
      <c r="X228" s="39">
        <f t="shared" si="58"/>
        <v>4.55</v>
      </c>
      <c r="Y228" s="39" t="str">
        <f t="shared" si="59"/>
        <v>Normal</v>
      </c>
      <c r="Z228" s="39" t="str">
        <f t="shared" si="60"/>
        <v>No</v>
      </c>
      <c r="AA228" s="39" t="str">
        <f t="shared" si="61"/>
        <v>No</v>
      </c>
      <c r="AB228" s="39" t="str">
        <f t="shared" si="62"/>
        <v>No</v>
      </c>
      <c r="AC228" s="38" t="str">
        <f t="shared" si="63"/>
        <v>No major surgery</v>
      </c>
      <c r="AD228" s="39" t="str">
        <f t="shared" si="64"/>
        <v>Yes</v>
      </c>
      <c r="AE228" s="13" t="str">
        <f t="shared" si="65"/>
        <v>28-Oct-2004</v>
      </c>
      <c r="AF228" s="39">
        <f t="shared" si="66"/>
        <v>19</v>
      </c>
      <c r="AG228" s="58">
        <f t="shared" si="67"/>
        <v>2203.7399999999998</v>
      </c>
      <c r="AH228" s="39" t="str">
        <f t="shared" si="68"/>
        <v>tier - 2</v>
      </c>
      <c r="AI228" s="39" t="str">
        <f t="shared" si="69"/>
        <v>tier - 2</v>
      </c>
      <c r="AJ228" s="54" t="str">
        <f t="shared" si="70"/>
        <v>R1024</v>
      </c>
    </row>
    <row r="229" spans="2:36" ht="15.75" customHeight="1" x14ac:dyDescent="0.3">
      <c r="B229" s="12" t="s">
        <v>885</v>
      </c>
      <c r="C229" s="13" t="s">
        <v>887</v>
      </c>
      <c r="D229" s="13">
        <v>52.3</v>
      </c>
      <c r="E229" s="13" t="str">
        <f t="shared" si="54"/>
        <v>Obesity</v>
      </c>
      <c r="F229" s="13">
        <v>4.87</v>
      </c>
      <c r="G229" s="13" t="str">
        <f t="shared" si="55"/>
        <v>Normal</v>
      </c>
      <c r="H229" s="13" t="s">
        <v>8293</v>
      </c>
      <c r="I229" s="13" t="s">
        <v>8291</v>
      </c>
      <c r="J229" s="13" t="s">
        <v>8293</v>
      </c>
      <c r="K229" s="27">
        <v>1</v>
      </c>
      <c r="L229" s="13" t="s">
        <v>8293</v>
      </c>
      <c r="M229" s="13" t="s">
        <v>8553</v>
      </c>
      <c r="N229" s="13">
        <v>19</v>
      </c>
      <c r="O229" s="56">
        <v>2205.98</v>
      </c>
      <c r="P229" s="13" t="s">
        <v>8310</v>
      </c>
      <c r="Q229" s="13" t="s">
        <v>8311</v>
      </c>
      <c r="R229" s="57" t="s">
        <v>8329</v>
      </c>
      <c r="T229" s="12" t="s">
        <v>885</v>
      </c>
      <c r="U229" s="13" t="str">
        <f t="shared" si="71"/>
        <v xml:space="preserve">  Chris</v>
      </c>
      <c r="V229" s="39">
        <f t="shared" si="56"/>
        <v>52.3</v>
      </c>
      <c r="W229" s="39" t="str">
        <f t="shared" si="57"/>
        <v>Obesity</v>
      </c>
      <c r="X229" s="39">
        <f t="shared" si="58"/>
        <v>4.87</v>
      </c>
      <c r="Y229" s="39" t="str">
        <f t="shared" si="59"/>
        <v>Normal</v>
      </c>
      <c r="Z229" s="39" t="str">
        <f t="shared" si="60"/>
        <v>Yes</v>
      </c>
      <c r="AA229" s="39" t="str">
        <f t="shared" si="61"/>
        <v>No</v>
      </c>
      <c r="AB229" s="39" t="str">
        <f t="shared" si="62"/>
        <v>Yes</v>
      </c>
      <c r="AC229" s="38">
        <f t="shared" si="63"/>
        <v>1</v>
      </c>
      <c r="AD229" s="39" t="str">
        <f t="shared" si="64"/>
        <v>Yes</v>
      </c>
      <c r="AE229" s="13" t="str">
        <f t="shared" si="65"/>
        <v>13-Nov-2004</v>
      </c>
      <c r="AF229" s="39">
        <f t="shared" si="66"/>
        <v>19</v>
      </c>
      <c r="AG229" s="58">
        <f t="shared" si="67"/>
        <v>2205.98</v>
      </c>
      <c r="AH229" s="39" t="str">
        <f t="shared" si="68"/>
        <v>tier - 2</v>
      </c>
      <c r="AI229" s="39" t="str">
        <f t="shared" si="69"/>
        <v>tier - 3</v>
      </c>
      <c r="AJ229" s="54" t="str">
        <f t="shared" si="70"/>
        <v>R1024</v>
      </c>
    </row>
    <row r="230" spans="2:36" ht="15.75" customHeight="1" x14ac:dyDescent="0.3">
      <c r="B230" s="12" t="s">
        <v>888</v>
      </c>
      <c r="C230" s="13" t="s">
        <v>890</v>
      </c>
      <c r="D230" s="13">
        <v>52.66</v>
      </c>
      <c r="E230" s="13" t="str">
        <f t="shared" si="54"/>
        <v>Obesity</v>
      </c>
      <c r="F230" s="13">
        <v>4.45</v>
      </c>
      <c r="G230" s="13" t="str">
        <f t="shared" si="55"/>
        <v>Normal</v>
      </c>
      <c r="H230" s="13" t="s">
        <v>8291</v>
      </c>
      <c r="I230" s="13" t="s">
        <v>8291</v>
      </c>
      <c r="J230" s="13" t="s">
        <v>8291</v>
      </c>
      <c r="K230" s="27">
        <v>1</v>
      </c>
      <c r="L230" s="13" t="s">
        <v>8293</v>
      </c>
      <c r="M230" s="13" t="s">
        <v>8551</v>
      </c>
      <c r="N230" s="13">
        <v>19</v>
      </c>
      <c r="O230" s="56">
        <v>2207.6999999999998</v>
      </c>
      <c r="P230" s="13" t="s">
        <v>8310</v>
      </c>
      <c r="Q230" s="13" t="s">
        <v>8310</v>
      </c>
      <c r="R230" s="57" t="s">
        <v>8329</v>
      </c>
      <c r="T230" s="12" t="s">
        <v>888</v>
      </c>
      <c r="U230" s="13" t="str">
        <f t="shared" si="71"/>
        <v xml:space="preserve">  Marian M</v>
      </c>
      <c r="V230" s="39">
        <f t="shared" si="56"/>
        <v>52.66</v>
      </c>
      <c r="W230" s="39" t="str">
        <f t="shared" si="57"/>
        <v>Obesity</v>
      </c>
      <c r="X230" s="39">
        <f t="shared" si="58"/>
        <v>4.45</v>
      </c>
      <c r="Y230" s="39" t="str">
        <f t="shared" si="59"/>
        <v>Normal</v>
      </c>
      <c r="Z230" s="39" t="str">
        <f t="shared" si="60"/>
        <v>No</v>
      </c>
      <c r="AA230" s="39" t="str">
        <f t="shared" si="61"/>
        <v>No</v>
      </c>
      <c r="AB230" s="39" t="str">
        <f t="shared" si="62"/>
        <v>No</v>
      </c>
      <c r="AC230" s="38">
        <f t="shared" si="63"/>
        <v>1</v>
      </c>
      <c r="AD230" s="39" t="str">
        <f t="shared" si="64"/>
        <v>Yes</v>
      </c>
      <c r="AE230" s="13" t="str">
        <f t="shared" si="65"/>
        <v>6-Aug-2004</v>
      </c>
      <c r="AF230" s="39">
        <f t="shared" si="66"/>
        <v>19</v>
      </c>
      <c r="AG230" s="58">
        <f t="shared" si="67"/>
        <v>2207.6999999999998</v>
      </c>
      <c r="AH230" s="39" t="str">
        <f t="shared" si="68"/>
        <v>tier - 2</v>
      </c>
      <c r="AI230" s="39" t="str">
        <f t="shared" si="69"/>
        <v>tier - 2</v>
      </c>
      <c r="AJ230" s="54" t="str">
        <f t="shared" si="70"/>
        <v>R1024</v>
      </c>
    </row>
    <row r="231" spans="2:36" ht="15.75" customHeight="1" x14ac:dyDescent="0.3">
      <c r="B231" s="12" t="s">
        <v>892</v>
      </c>
      <c r="C231" s="13" t="s">
        <v>894</v>
      </c>
      <c r="D231" s="13">
        <v>29.57</v>
      </c>
      <c r="E231" s="13" t="str">
        <f t="shared" si="54"/>
        <v>Overweight</v>
      </c>
      <c r="F231" s="13">
        <v>9.42</v>
      </c>
      <c r="G231" s="13" t="str">
        <f t="shared" si="55"/>
        <v>Diabetes</v>
      </c>
      <c r="H231" s="13" t="s">
        <v>8293</v>
      </c>
      <c r="I231" s="13" t="s">
        <v>8291</v>
      </c>
      <c r="J231" s="13" t="s">
        <v>8291</v>
      </c>
      <c r="K231" s="27" t="s">
        <v>8292</v>
      </c>
      <c r="L231" s="13" t="s">
        <v>8293</v>
      </c>
      <c r="M231" s="13" t="s">
        <v>8550</v>
      </c>
      <c r="N231" s="13">
        <v>19</v>
      </c>
      <c r="O231" s="56">
        <v>2211.13</v>
      </c>
      <c r="P231" s="13" t="s">
        <v>8310</v>
      </c>
      <c r="Q231" s="13" t="s">
        <v>8310</v>
      </c>
      <c r="R231" s="57" t="s">
        <v>8329</v>
      </c>
      <c r="T231" s="12" t="s">
        <v>892</v>
      </c>
      <c r="U231" s="13" t="str">
        <f t="shared" si="71"/>
        <v xml:space="preserve">  Jeremy</v>
      </c>
      <c r="V231" s="39">
        <f t="shared" si="56"/>
        <v>29.57</v>
      </c>
      <c r="W231" s="39" t="str">
        <f t="shared" si="57"/>
        <v>Overweight</v>
      </c>
      <c r="X231" s="39">
        <f t="shared" si="58"/>
        <v>9.42</v>
      </c>
      <c r="Y231" s="39" t="str">
        <f t="shared" si="59"/>
        <v>Diabetes</v>
      </c>
      <c r="Z231" s="39" t="str">
        <f t="shared" si="60"/>
        <v>Yes</v>
      </c>
      <c r="AA231" s="39" t="str">
        <f t="shared" si="61"/>
        <v>No</v>
      </c>
      <c r="AB231" s="39" t="str">
        <f t="shared" si="62"/>
        <v>No</v>
      </c>
      <c r="AC231" s="38" t="str">
        <f t="shared" si="63"/>
        <v>No major surgery</v>
      </c>
      <c r="AD231" s="39" t="str">
        <f t="shared" si="64"/>
        <v>Yes</v>
      </c>
      <c r="AE231" s="13" t="str">
        <f t="shared" si="65"/>
        <v>27-Jul-2004</v>
      </c>
      <c r="AF231" s="39">
        <f t="shared" si="66"/>
        <v>19</v>
      </c>
      <c r="AG231" s="58">
        <f t="shared" si="67"/>
        <v>2211.13</v>
      </c>
      <c r="AH231" s="39" t="str">
        <f t="shared" si="68"/>
        <v>tier - 2</v>
      </c>
      <c r="AI231" s="39" t="str">
        <f t="shared" si="69"/>
        <v>tier - 2</v>
      </c>
      <c r="AJ231" s="54" t="str">
        <f t="shared" si="70"/>
        <v>R1024</v>
      </c>
    </row>
    <row r="232" spans="2:36" ht="15.75" customHeight="1" x14ac:dyDescent="0.3">
      <c r="B232" s="12" t="s">
        <v>896</v>
      </c>
      <c r="C232" s="13" t="s">
        <v>898</v>
      </c>
      <c r="D232" s="13">
        <v>36.99</v>
      </c>
      <c r="E232" s="13" t="str">
        <f t="shared" si="54"/>
        <v>Obesity</v>
      </c>
      <c r="F232" s="13">
        <v>5.37</v>
      </c>
      <c r="G232" s="13" t="str">
        <f t="shared" si="55"/>
        <v>Normal</v>
      </c>
      <c r="H232" s="13" t="s">
        <v>8293</v>
      </c>
      <c r="I232" s="13" t="s">
        <v>8291</v>
      </c>
      <c r="J232" s="13" t="s">
        <v>8293</v>
      </c>
      <c r="K232" s="27">
        <v>1</v>
      </c>
      <c r="L232" s="13" t="s">
        <v>8293</v>
      </c>
      <c r="M232" s="13" t="s">
        <v>8369</v>
      </c>
      <c r="N232" s="13">
        <v>29</v>
      </c>
      <c r="O232" s="56">
        <v>2213.21</v>
      </c>
      <c r="P232" s="13" t="s">
        <v>8310</v>
      </c>
      <c r="Q232" s="13" t="s">
        <v>8310</v>
      </c>
      <c r="R232" s="57" t="s">
        <v>8312</v>
      </c>
      <c r="T232" s="12" t="s">
        <v>896</v>
      </c>
      <c r="U232" s="13" t="str">
        <f t="shared" si="71"/>
        <v xml:space="preserve">  Allison H</v>
      </c>
      <c r="V232" s="39">
        <f t="shared" si="56"/>
        <v>36.99</v>
      </c>
      <c r="W232" s="39" t="str">
        <f t="shared" si="57"/>
        <v>Obesity</v>
      </c>
      <c r="X232" s="39">
        <f t="shared" si="58"/>
        <v>5.37</v>
      </c>
      <c r="Y232" s="39" t="str">
        <f t="shared" si="59"/>
        <v>Normal</v>
      </c>
      <c r="Z232" s="39" t="str">
        <f t="shared" si="60"/>
        <v>Yes</v>
      </c>
      <c r="AA232" s="39" t="str">
        <f t="shared" si="61"/>
        <v>No</v>
      </c>
      <c r="AB232" s="39" t="str">
        <f t="shared" si="62"/>
        <v>Yes</v>
      </c>
      <c r="AC232" s="38">
        <f t="shared" si="63"/>
        <v>1</v>
      </c>
      <c r="AD232" s="39" t="str">
        <f t="shared" si="64"/>
        <v>Yes</v>
      </c>
      <c r="AE232" s="13" t="str">
        <f t="shared" si="65"/>
        <v>17-Nov-1994</v>
      </c>
      <c r="AF232" s="39">
        <f t="shared" si="66"/>
        <v>29</v>
      </c>
      <c r="AG232" s="58">
        <f t="shared" si="67"/>
        <v>2213.21</v>
      </c>
      <c r="AH232" s="39" t="str">
        <f t="shared" si="68"/>
        <v>tier - 2</v>
      </c>
      <c r="AI232" s="39" t="str">
        <f t="shared" si="69"/>
        <v>tier - 2</v>
      </c>
      <c r="AJ232" s="54" t="str">
        <f t="shared" si="70"/>
        <v>R1013</v>
      </c>
    </row>
    <row r="233" spans="2:36" ht="15.75" customHeight="1" x14ac:dyDescent="0.3">
      <c r="B233" s="12" t="s">
        <v>900</v>
      </c>
      <c r="C233" s="13" t="s">
        <v>902</v>
      </c>
      <c r="D233" s="13">
        <v>31.4</v>
      </c>
      <c r="E233" s="13" t="str">
        <f t="shared" si="54"/>
        <v>Obesity</v>
      </c>
      <c r="F233" s="13">
        <v>4.5999999999999996</v>
      </c>
      <c r="G233" s="13" t="str">
        <f t="shared" si="55"/>
        <v>Normal</v>
      </c>
      <c r="H233" s="13" t="s">
        <v>8293</v>
      </c>
      <c r="I233" s="13" t="s">
        <v>8291</v>
      </c>
      <c r="J233" s="13" t="s">
        <v>8291</v>
      </c>
      <c r="K233" s="27">
        <v>1</v>
      </c>
      <c r="L233" s="13" t="s">
        <v>8293</v>
      </c>
      <c r="M233" s="13" t="s">
        <v>8470</v>
      </c>
      <c r="N233" s="13">
        <v>19</v>
      </c>
      <c r="O233" s="56">
        <v>2217.4699999999998</v>
      </c>
      <c r="P233" s="13" t="s">
        <v>8310</v>
      </c>
      <c r="Q233" s="13" t="s">
        <v>8314</v>
      </c>
      <c r="R233" s="57" t="s">
        <v>8329</v>
      </c>
      <c r="T233" s="12" t="s">
        <v>900</v>
      </c>
      <c r="U233" s="13" t="str">
        <f t="shared" si="71"/>
        <v xml:space="preserve">  Elizabeth</v>
      </c>
      <c r="V233" s="39">
        <f t="shared" si="56"/>
        <v>31.4</v>
      </c>
      <c r="W233" s="39" t="str">
        <f t="shared" si="57"/>
        <v>Obesity</v>
      </c>
      <c r="X233" s="39">
        <f t="shared" si="58"/>
        <v>4.5999999999999996</v>
      </c>
      <c r="Y233" s="39" t="str">
        <f t="shared" si="59"/>
        <v>Normal</v>
      </c>
      <c r="Z233" s="39" t="str">
        <f t="shared" si="60"/>
        <v>Yes</v>
      </c>
      <c r="AA233" s="39" t="str">
        <f t="shared" si="61"/>
        <v>No</v>
      </c>
      <c r="AB233" s="39" t="str">
        <f t="shared" si="62"/>
        <v>No</v>
      </c>
      <c r="AC233" s="38">
        <f t="shared" si="63"/>
        <v>1</v>
      </c>
      <c r="AD233" s="39" t="str">
        <f t="shared" si="64"/>
        <v>Yes</v>
      </c>
      <c r="AE233" s="13" t="str">
        <f t="shared" si="65"/>
        <v>13-Jun-2004</v>
      </c>
      <c r="AF233" s="39">
        <f t="shared" si="66"/>
        <v>19</v>
      </c>
      <c r="AG233" s="58">
        <f t="shared" si="67"/>
        <v>2217.4699999999998</v>
      </c>
      <c r="AH233" s="39" t="str">
        <f t="shared" si="68"/>
        <v>tier - 2</v>
      </c>
      <c r="AI233" s="39" t="str">
        <f t="shared" si="69"/>
        <v>tier - 1</v>
      </c>
      <c r="AJ233" s="54" t="str">
        <f t="shared" si="70"/>
        <v>R1024</v>
      </c>
    </row>
    <row r="234" spans="2:36" ht="15.75" customHeight="1" x14ac:dyDescent="0.3">
      <c r="B234" s="12" t="s">
        <v>904</v>
      </c>
      <c r="C234" s="13" t="s">
        <v>906</v>
      </c>
      <c r="D234" s="13">
        <v>34.9</v>
      </c>
      <c r="E234" s="13" t="str">
        <f t="shared" si="54"/>
        <v>Obesity</v>
      </c>
      <c r="F234" s="13">
        <v>6.22</v>
      </c>
      <c r="G234" s="13" t="str">
        <f t="shared" si="55"/>
        <v>Prediabetes</v>
      </c>
      <c r="H234" s="13" t="s">
        <v>8291</v>
      </c>
      <c r="I234" s="13" t="s">
        <v>8291</v>
      </c>
      <c r="J234" s="13" t="s">
        <v>8293</v>
      </c>
      <c r="K234" s="27">
        <v>1</v>
      </c>
      <c r="L234" s="13" t="s">
        <v>8293</v>
      </c>
      <c r="M234" s="13" t="s">
        <v>8554</v>
      </c>
      <c r="N234" s="13">
        <v>19</v>
      </c>
      <c r="O234" s="56">
        <v>2217.6</v>
      </c>
      <c r="P234" s="13" t="s">
        <v>8310</v>
      </c>
      <c r="Q234" s="13" t="s">
        <v>8314</v>
      </c>
      <c r="R234" s="57" t="s">
        <v>8329</v>
      </c>
      <c r="T234" s="12" t="s">
        <v>904</v>
      </c>
      <c r="U234" s="13" t="str">
        <f t="shared" si="71"/>
        <v xml:space="preserve">  Andrew</v>
      </c>
      <c r="V234" s="39">
        <f t="shared" si="56"/>
        <v>34.9</v>
      </c>
      <c r="W234" s="39" t="str">
        <f t="shared" si="57"/>
        <v>Obesity</v>
      </c>
      <c r="X234" s="39">
        <f t="shared" si="58"/>
        <v>6.22</v>
      </c>
      <c r="Y234" s="39" t="str">
        <f t="shared" si="59"/>
        <v>Prediabetes</v>
      </c>
      <c r="Z234" s="39" t="str">
        <f t="shared" si="60"/>
        <v>No</v>
      </c>
      <c r="AA234" s="39" t="str">
        <f t="shared" si="61"/>
        <v>No</v>
      </c>
      <c r="AB234" s="39" t="str">
        <f t="shared" si="62"/>
        <v>Yes</v>
      </c>
      <c r="AC234" s="38">
        <f t="shared" si="63"/>
        <v>1</v>
      </c>
      <c r="AD234" s="39" t="str">
        <f t="shared" si="64"/>
        <v>Yes</v>
      </c>
      <c r="AE234" s="13" t="str">
        <f t="shared" si="65"/>
        <v>25-Sep-2004</v>
      </c>
      <c r="AF234" s="39">
        <f t="shared" si="66"/>
        <v>19</v>
      </c>
      <c r="AG234" s="58">
        <f t="shared" si="67"/>
        <v>2217.6</v>
      </c>
      <c r="AH234" s="39" t="str">
        <f t="shared" si="68"/>
        <v>tier - 2</v>
      </c>
      <c r="AI234" s="39" t="str">
        <f t="shared" si="69"/>
        <v>tier - 1</v>
      </c>
      <c r="AJ234" s="54" t="str">
        <f t="shared" si="70"/>
        <v>R1024</v>
      </c>
    </row>
    <row r="235" spans="2:36" ht="15.75" customHeight="1" x14ac:dyDescent="0.3">
      <c r="B235" s="12" t="s">
        <v>908</v>
      </c>
      <c r="C235" s="13" t="s">
        <v>910</v>
      </c>
      <c r="D235" s="13">
        <v>31.13</v>
      </c>
      <c r="E235" s="13" t="str">
        <f t="shared" si="54"/>
        <v>Obesity</v>
      </c>
      <c r="F235" s="13">
        <v>4.5199999999999996</v>
      </c>
      <c r="G235" s="13" t="str">
        <f t="shared" si="55"/>
        <v>Normal</v>
      </c>
      <c r="H235" s="13" t="s">
        <v>8293</v>
      </c>
      <c r="I235" s="13" t="s">
        <v>8291</v>
      </c>
      <c r="J235" s="13" t="s">
        <v>8291</v>
      </c>
      <c r="K235" s="27">
        <v>1</v>
      </c>
      <c r="L235" s="13" t="s">
        <v>8293</v>
      </c>
      <c r="M235" s="13" t="s">
        <v>8482</v>
      </c>
      <c r="N235" s="13">
        <v>19</v>
      </c>
      <c r="O235" s="56">
        <v>2219.4499999999998</v>
      </c>
      <c r="P235" s="13" t="s">
        <v>8310</v>
      </c>
      <c r="Q235" s="13" t="s">
        <v>8314</v>
      </c>
      <c r="R235" s="57" t="s">
        <v>8312</v>
      </c>
      <c r="T235" s="12" t="s">
        <v>908</v>
      </c>
      <c r="U235" s="13" t="str">
        <f t="shared" si="71"/>
        <v xml:space="preserve">  Anders J</v>
      </c>
      <c r="V235" s="39">
        <f t="shared" si="56"/>
        <v>31.13</v>
      </c>
      <c r="W235" s="39" t="str">
        <f t="shared" si="57"/>
        <v>Obesity</v>
      </c>
      <c r="X235" s="39">
        <f t="shared" si="58"/>
        <v>4.5199999999999996</v>
      </c>
      <c r="Y235" s="39" t="str">
        <f t="shared" si="59"/>
        <v>Normal</v>
      </c>
      <c r="Z235" s="39" t="str">
        <f t="shared" si="60"/>
        <v>Yes</v>
      </c>
      <c r="AA235" s="39" t="str">
        <f t="shared" si="61"/>
        <v>No</v>
      </c>
      <c r="AB235" s="39" t="str">
        <f t="shared" si="62"/>
        <v>No</v>
      </c>
      <c r="AC235" s="38">
        <f t="shared" si="63"/>
        <v>1</v>
      </c>
      <c r="AD235" s="39" t="str">
        <f t="shared" si="64"/>
        <v>Yes</v>
      </c>
      <c r="AE235" s="13" t="str">
        <f t="shared" si="65"/>
        <v>12-Dec-2004</v>
      </c>
      <c r="AF235" s="39">
        <f t="shared" si="66"/>
        <v>19</v>
      </c>
      <c r="AG235" s="58">
        <f t="shared" si="67"/>
        <v>2219.4499999999998</v>
      </c>
      <c r="AH235" s="39" t="str">
        <f t="shared" si="68"/>
        <v>tier - 2</v>
      </c>
      <c r="AI235" s="39" t="str">
        <f t="shared" si="69"/>
        <v>tier - 1</v>
      </c>
      <c r="AJ235" s="54" t="str">
        <f t="shared" si="70"/>
        <v>R1013</v>
      </c>
    </row>
    <row r="236" spans="2:36" ht="15.75" customHeight="1" x14ac:dyDescent="0.3">
      <c r="B236" s="12" t="s">
        <v>912</v>
      </c>
      <c r="C236" s="13" t="s">
        <v>914</v>
      </c>
      <c r="D236" s="13">
        <v>34.799999999999997</v>
      </c>
      <c r="E236" s="13" t="str">
        <f t="shared" si="54"/>
        <v>Obesity</v>
      </c>
      <c r="F236" s="13">
        <v>6.18</v>
      </c>
      <c r="G236" s="13" t="str">
        <f t="shared" si="55"/>
        <v>Prediabetes</v>
      </c>
      <c r="H236" s="13" t="s">
        <v>8291</v>
      </c>
      <c r="I236" s="13" t="s">
        <v>8291</v>
      </c>
      <c r="J236" s="13" t="s">
        <v>8293</v>
      </c>
      <c r="K236" s="27">
        <v>1</v>
      </c>
      <c r="L236" s="13" t="s">
        <v>8293</v>
      </c>
      <c r="M236" s="13" t="s">
        <v>8414</v>
      </c>
      <c r="N236" s="13">
        <v>20</v>
      </c>
      <c r="O236" s="56">
        <v>2221.56</v>
      </c>
      <c r="P236" s="13" t="s">
        <v>8310</v>
      </c>
      <c r="Q236" s="13" t="s">
        <v>8311</v>
      </c>
      <c r="R236" s="57" t="s">
        <v>8317</v>
      </c>
      <c r="T236" s="12" t="s">
        <v>912</v>
      </c>
      <c r="U236" s="13" t="str">
        <f t="shared" si="71"/>
        <v xml:space="preserve">  Sean</v>
      </c>
      <c r="V236" s="39">
        <f t="shared" si="56"/>
        <v>34.799999999999997</v>
      </c>
      <c r="W236" s="39" t="str">
        <f t="shared" si="57"/>
        <v>Obesity</v>
      </c>
      <c r="X236" s="39">
        <f t="shared" si="58"/>
        <v>6.18</v>
      </c>
      <c r="Y236" s="39" t="str">
        <f t="shared" si="59"/>
        <v>Prediabetes</v>
      </c>
      <c r="Z236" s="39" t="str">
        <f t="shared" si="60"/>
        <v>No</v>
      </c>
      <c r="AA236" s="39" t="str">
        <f t="shared" si="61"/>
        <v>No</v>
      </c>
      <c r="AB236" s="39" t="str">
        <f t="shared" si="62"/>
        <v>Yes</v>
      </c>
      <c r="AC236" s="38">
        <f t="shared" si="63"/>
        <v>1</v>
      </c>
      <c r="AD236" s="39" t="str">
        <f t="shared" si="64"/>
        <v>Yes</v>
      </c>
      <c r="AE236" s="13" t="str">
        <f t="shared" si="65"/>
        <v>10-Dec-2003</v>
      </c>
      <c r="AF236" s="39">
        <f t="shared" si="66"/>
        <v>20</v>
      </c>
      <c r="AG236" s="58">
        <f t="shared" si="67"/>
        <v>2221.56</v>
      </c>
      <c r="AH236" s="39" t="str">
        <f t="shared" si="68"/>
        <v>tier - 2</v>
      </c>
      <c r="AI236" s="39" t="str">
        <f t="shared" si="69"/>
        <v>tier - 3</v>
      </c>
      <c r="AJ236" s="54" t="str">
        <f t="shared" si="70"/>
        <v>R1012</v>
      </c>
    </row>
    <row r="237" spans="2:36" ht="15.75" customHeight="1" x14ac:dyDescent="0.3">
      <c r="B237" s="12" t="s">
        <v>916</v>
      </c>
      <c r="C237" s="13" t="s">
        <v>918</v>
      </c>
      <c r="D237" s="13">
        <v>31.68</v>
      </c>
      <c r="E237" s="13" t="str">
        <f t="shared" si="54"/>
        <v>Obesity</v>
      </c>
      <c r="F237" s="13">
        <v>4.4000000000000004</v>
      </c>
      <c r="G237" s="13" t="str">
        <f t="shared" si="55"/>
        <v>Normal</v>
      </c>
      <c r="H237" s="13" t="s">
        <v>8291</v>
      </c>
      <c r="I237" s="13" t="s">
        <v>8291</v>
      </c>
      <c r="J237" s="13" t="s">
        <v>8291</v>
      </c>
      <c r="K237" s="27" t="s">
        <v>8292</v>
      </c>
      <c r="L237" s="13" t="s">
        <v>8293</v>
      </c>
      <c r="M237" s="13" t="s">
        <v>8555</v>
      </c>
      <c r="N237" s="13">
        <v>23</v>
      </c>
      <c r="O237" s="56">
        <v>2250.84</v>
      </c>
      <c r="P237" s="13" t="s">
        <v>8310</v>
      </c>
      <c r="Q237" s="13" t="s">
        <v>8310</v>
      </c>
      <c r="R237" s="57" t="s">
        <v>8327</v>
      </c>
      <c r="T237" s="12" t="s">
        <v>916</v>
      </c>
      <c r="U237" s="13" t="str">
        <f t="shared" si="71"/>
        <v xml:space="preserve">  Brian M</v>
      </c>
      <c r="V237" s="39">
        <f t="shared" si="56"/>
        <v>31.68</v>
      </c>
      <c r="W237" s="39" t="str">
        <f t="shared" si="57"/>
        <v>Obesity</v>
      </c>
      <c r="X237" s="39">
        <f t="shared" si="58"/>
        <v>4.4000000000000004</v>
      </c>
      <c r="Y237" s="39" t="str">
        <f t="shared" si="59"/>
        <v>Normal</v>
      </c>
      <c r="Z237" s="39" t="str">
        <f t="shared" si="60"/>
        <v>No</v>
      </c>
      <c r="AA237" s="39" t="str">
        <f t="shared" si="61"/>
        <v>No</v>
      </c>
      <c r="AB237" s="39" t="str">
        <f t="shared" si="62"/>
        <v>No</v>
      </c>
      <c r="AC237" s="38" t="str">
        <f t="shared" si="63"/>
        <v>No major surgery</v>
      </c>
      <c r="AD237" s="39" t="str">
        <f t="shared" si="64"/>
        <v>Yes</v>
      </c>
      <c r="AE237" s="13" t="str">
        <f t="shared" si="65"/>
        <v>30-Jun-2000</v>
      </c>
      <c r="AF237" s="39">
        <f t="shared" si="66"/>
        <v>23</v>
      </c>
      <c r="AG237" s="58">
        <f t="shared" si="67"/>
        <v>2250.84</v>
      </c>
      <c r="AH237" s="39" t="str">
        <f t="shared" si="68"/>
        <v>tier - 2</v>
      </c>
      <c r="AI237" s="39" t="str">
        <f t="shared" si="69"/>
        <v>tier - 2</v>
      </c>
      <c r="AJ237" s="54" t="str">
        <f t="shared" si="70"/>
        <v>R1018</v>
      </c>
    </row>
    <row r="238" spans="2:36" ht="15.75" customHeight="1" x14ac:dyDescent="0.3">
      <c r="B238" s="12" t="s">
        <v>920</v>
      </c>
      <c r="C238" s="13" t="s">
        <v>894</v>
      </c>
      <c r="D238" s="13">
        <v>33.534999999999997</v>
      </c>
      <c r="E238" s="13" t="str">
        <f t="shared" si="54"/>
        <v>Obesity</v>
      </c>
      <c r="F238" s="13">
        <v>6.23</v>
      </c>
      <c r="G238" s="13" t="str">
        <f t="shared" si="55"/>
        <v>Prediabetes</v>
      </c>
      <c r="H238" s="13" t="s">
        <v>8291</v>
      </c>
      <c r="I238" s="13" t="s">
        <v>8293</v>
      </c>
      <c r="J238" s="13" t="s">
        <v>8291</v>
      </c>
      <c r="K238" s="27">
        <v>1</v>
      </c>
      <c r="L238" s="13" t="s">
        <v>8293</v>
      </c>
      <c r="M238" s="13" t="s">
        <v>8556</v>
      </c>
      <c r="N238" s="13">
        <v>23</v>
      </c>
      <c r="O238" s="56">
        <v>2254.8000000000002</v>
      </c>
      <c r="P238" s="13" t="s">
        <v>8310</v>
      </c>
      <c r="Q238" s="13" t="s">
        <v>8311</v>
      </c>
      <c r="R238" s="57" t="s">
        <v>8326</v>
      </c>
      <c r="T238" s="12" t="s">
        <v>920</v>
      </c>
      <c r="U238" s="13" t="str">
        <f t="shared" si="71"/>
        <v xml:space="preserve">  Jeremy</v>
      </c>
      <c r="V238" s="39">
        <f t="shared" si="56"/>
        <v>33.534999999999997</v>
      </c>
      <c r="W238" s="39" t="str">
        <f t="shared" si="57"/>
        <v>Obesity</v>
      </c>
      <c r="X238" s="39">
        <f t="shared" si="58"/>
        <v>6.23</v>
      </c>
      <c r="Y238" s="39" t="str">
        <f t="shared" si="59"/>
        <v>Prediabetes</v>
      </c>
      <c r="Z238" s="39" t="str">
        <f t="shared" si="60"/>
        <v>No</v>
      </c>
      <c r="AA238" s="39" t="str">
        <f t="shared" si="61"/>
        <v>Yes</v>
      </c>
      <c r="AB238" s="39" t="str">
        <f t="shared" si="62"/>
        <v>No</v>
      </c>
      <c r="AC238" s="38">
        <f t="shared" si="63"/>
        <v>1</v>
      </c>
      <c r="AD238" s="39" t="str">
        <f t="shared" si="64"/>
        <v>Yes</v>
      </c>
      <c r="AE238" s="13" t="str">
        <f t="shared" si="65"/>
        <v>11-Dec-2000</v>
      </c>
      <c r="AF238" s="39">
        <f t="shared" si="66"/>
        <v>23</v>
      </c>
      <c r="AG238" s="58">
        <f t="shared" si="67"/>
        <v>2254.8000000000002</v>
      </c>
      <c r="AH238" s="39" t="str">
        <f t="shared" si="68"/>
        <v>tier - 2</v>
      </c>
      <c r="AI238" s="39" t="str">
        <f t="shared" si="69"/>
        <v>tier - 3</v>
      </c>
      <c r="AJ238" s="54" t="str">
        <f t="shared" si="70"/>
        <v>R1016</v>
      </c>
    </row>
    <row r="239" spans="2:36" ht="15.75" customHeight="1" x14ac:dyDescent="0.3">
      <c r="B239" s="12" t="s">
        <v>922</v>
      </c>
      <c r="C239" s="13" t="s">
        <v>924</v>
      </c>
      <c r="D239" s="13">
        <v>31.92</v>
      </c>
      <c r="E239" s="13" t="str">
        <f t="shared" si="54"/>
        <v>Obesity</v>
      </c>
      <c r="F239" s="13">
        <v>5.33</v>
      </c>
      <c r="G239" s="13" t="str">
        <f t="shared" si="55"/>
        <v>Normal</v>
      </c>
      <c r="H239" s="13" t="s">
        <v>8293</v>
      </c>
      <c r="I239" s="13" t="s">
        <v>8291</v>
      </c>
      <c r="J239" s="13" t="s">
        <v>8291</v>
      </c>
      <c r="K239" s="27" t="s">
        <v>8292</v>
      </c>
      <c r="L239" s="13" t="s">
        <v>8293</v>
      </c>
      <c r="M239" s="13" t="s">
        <v>8557</v>
      </c>
      <c r="N239" s="13">
        <v>21</v>
      </c>
      <c r="O239" s="56">
        <v>2257.48</v>
      </c>
      <c r="P239" s="13" t="s">
        <v>8310</v>
      </c>
      <c r="Q239" s="13" t="s">
        <v>8314</v>
      </c>
      <c r="R239" s="57" t="s">
        <v>8317</v>
      </c>
      <c r="T239" s="12" t="s">
        <v>922</v>
      </c>
      <c r="U239" s="13" t="str">
        <f t="shared" si="71"/>
        <v xml:space="preserve">  Susannah</v>
      </c>
      <c r="V239" s="39">
        <f t="shared" si="56"/>
        <v>31.92</v>
      </c>
      <c r="W239" s="39" t="str">
        <f t="shared" si="57"/>
        <v>Obesity</v>
      </c>
      <c r="X239" s="39">
        <f t="shared" si="58"/>
        <v>5.33</v>
      </c>
      <c r="Y239" s="39" t="str">
        <f t="shared" si="59"/>
        <v>Normal</v>
      </c>
      <c r="Z239" s="39" t="str">
        <f t="shared" si="60"/>
        <v>Yes</v>
      </c>
      <c r="AA239" s="39" t="str">
        <f t="shared" si="61"/>
        <v>No</v>
      </c>
      <c r="AB239" s="39" t="str">
        <f t="shared" si="62"/>
        <v>No</v>
      </c>
      <c r="AC239" s="38" t="str">
        <f t="shared" si="63"/>
        <v>No major surgery</v>
      </c>
      <c r="AD239" s="39" t="str">
        <f t="shared" si="64"/>
        <v>Yes</v>
      </c>
      <c r="AE239" s="13" t="str">
        <f t="shared" si="65"/>
        <v>15-Jul-2002</v>
      </c>
      <c r="AF239" s="39">
        <f t="shared" si="66"/>
        <v>21</v>
      </c>
      <c r="AG239" s="58">
        <f t="shared" si="67"/>
        <v>2257.48</v>
      </c>
      <c r="AH239" s="39" t="str">
        <f t="shared" si="68"/>
        <v>tier - 2</v>
      </c>
      <c r="AI239" s="39" t="str">
        <f t="shared" si="69"/>
        <v>tier - 1</v>
      </c>
      <c r="AJ239" s="54" t="str">
        <f t="shared" si="70"/>
        <v>R1012</v>
      </c>
    </row>
    <row r="240" spans="2:36" ht="15.75" customHeight="1" x14ac:dyDescent="0.3">
      <c r="B240" s="12" t="s">
        <v>926</v>
      </c>
      <c r="C240" s="13" t="s">
        <v>928</v>
      </c>
      <c r="D240" s="13">
        <v>32.700000000000003</v>
      </c>
      <c r="E240" s="13" t="str">
        <f t="shared" si="54"/>
        <v>Obesity</v>
      </c>
      <c r="F240" s="13">
        <v>4.09</v>
      </c>
      <c r="G240" s="13" t="str">
        <f t="shared" si="55"/>
        <v>Normal</v>
      </c>
      <c r="H240" s="13" t="s">
        <v>8291</v>
      </c>
      <c r="I240" s="13" t="s">
        <v>8291</v>
      </c>
      <c r="J240" s="13" t="s">
        <v>8291</v>
      </c>
      <c r="K240" s="27">
        <v>1</v>
      </c>
      <c r="L240" s="13" t="s">
        <v>8293</v>
      </c>
      <c r="M240" s="13" t="s">
        <v>8558</v>
      </c>
      <c r="N240" s="13">
        <v>21</v>
      </c>
      <c r="O240" s="56">
        <v>2261.5700000000002</v>
      </c>
      <c r="P240" s="13" t="s">
        <v>8310</v>
      </c>
      <c r="Q240" s="13" t="s">
        <v>8314</v>
      </c>
      <c r="R240" s="57" t="s">
        <v>8317</v>
      </c>
      <c r="T240" s="12" t="s">
        <v>926</v>
      </c>
      <c r="U240" s="13" t="str">
        <f t="shared" si="71"/>
        <v xml:space="preserve">  Randy</v>
      </c>
      <c r="V240" s="39">
        <f t="shared" si="56"/>
        <v>32.700000000000003</v>
      </c>
      <c r="W240" s="39" t="str">
        <f t="shared" si="57"/>
        <v>Obesity</v>
      </c>
      <c r="X240" s="39">
        <f t="shared" si="58"/>
        <v>4.09</v>
      </c>
      <c r="Y240" s="39" t="str">
        <f t="shared" si="59"/>
        <v>Normal</v>
      </c>
      <c r="Z240" s="39" t="str">
        <f t="shared" si="60"/>
        <v>No</v>
      </c>
      <c r="AA240" s="39" t="str">
        <f t="shared" si="61"/>
        <v>No</v>
      </c>
      <c r="AB240" s="39" t="str">
        <f t="shared" si="62"/>
        <v>No</v>
      </c>
      <c r="AC240" s="38">
        <f t="shared" si="63"/>
        <v>1</v>
      </c>
      <c r="AD240" s="39" t="str">
        <f t="shared" si="64"/>
        <v>Yes</v>
      </c>
      <c r="AE240" s="13" t="str">
        <f t="shared" si="65"/>
        <v>12-Nov-2002</v>
      </c>
      <c r="AF240" s="39">
        <f t="shared" si="66"/>
        <v>21</v>
      </c>
      <c r="AG240" s="58">
        <f t="shared" si="67"/>
        <v>2261.5700000000002</v>
      </c>
      <c r="AH240" s="39" t="str">
        <f t="shared" si="68"/>
        <v>tier - 2</v>
      </c>
      <c r="AI240" s="39" t="str">
        <f t="shared" si="69"/>
        <v>tier - 1</v>
      </c>
      <c r="AJ240" s="54" t="str">
        <f t="shared" si="70"/>
        <v>R1012</v>
      </c>
    </row>
    <row r="241" spans="2:36" ht="15.75" customHeight="1" x14ac:dyDescent="0.3">
      <c r="B241" s="12" t="s">
        <v>930</v>
      </c>
      <c r="C241" s="13" t="s">
        <v>932</v>
      </c>
      <c r="D241" s="13">
        <v>41.25</v>
      </c>
      <c r="E241" s="13" t="str">
        <f t="shared" si="54"/>
        <v>Obesity</v>
      </c>
      <c r="F241" s="13">
        <v>5.19</v>
      </c>
      <c r="G241" s="13" t="str">
        <f t="shared" si="55"/>
        <v>Normal</v>
      </c>
      <c r="H241" s="13" t="s">
        <v>8291</v>
      </c>
      <c r="I241" s="13" t="s">
        <v>8291</v>
      </c>
      <c r="J241" s="13" t="s">
        <v>8291</v>
      </c>
      <c r="K241" s="27" t="s">
        <v>8292</v>
      </c>
      <c r="L241" s="13" t="s">
        <v>8293</v>
      </c>
      <c r="M241" s="13" t="s">
        <v>8559</v>
      </c>
      <c r="N241" s="13">
        <v>32</v>
      </c>
      <c r="O241" s="56">
        <v>2277.7199999999998</v>
      </c>
      <c r="P241" s="13" t="s">
        <v>8310</v>
      </c>
      <c r="Q241" s="13" t="s">
        <v>8314</v>
      </c>
      <c r="R241" s="57" t="s">
        <v>8312</v>
      </c>
      <c r="T241" s="12" t="s">
        <v>930</v>
      </c>
      <c r="U241" s="13" t="str">
        <f t="shared" si="71"/>
        <v xml:space="preserve">  Leslie</v>
      </c>
      <c r="V241" s="39">
        <f t="shared" si="56"/>
        <v>41.25</v>
      </c>
      <c r="W241" s="39" t="str">
        <f t="shared" si="57"/>
        <v>Obesity</v>
      </c>
      <c r="X241" s="39">
        <f t="shared" si="58"/>
        <v>5.19</v>
      </c>
      <c r="Y241" s="39" t="str">
        <f t="shared" si="59"/>
        <v>Normal</v>
      </c>
      <c r="Z241" s="39" t="str">
        <f t="shared" si="60"/>
        <v>No</v>
      </c>
      <c r="AA241" s="39" t="str">
        <f t="shared" si="61"/>
        <v>No</v>
      </c>
      <c r="AB241" s="39" t="str">
        <f t="shared" si="62"/>
        <v>No</v>
      </c>
      <c r="AC241" s="38" t="str">
        <f t="shared" si="63"/>
        <v>No major surgery</v>
      </c>
      <c r="AD241" s="39" t="str">
        <f t="shared" si="64"/>
        <v>Yes</v>
      </c>
      <c r="AE241" s="13" t="str">
        <f t="shared" si="65"/>
        <v>16-Jun-1991</v>
      </c>
      <c r="AF241" s="39">
        <f t="shared" si="66"/>
        <v>32</v>
      </c>
      <c r="AG241" s="58">
        <f t="shared" si="67"/>
        <v>2277.7199999999998</v>
      </c>
      <c r="AH241" s="39" t="str">
        <f t="shared" si="68"/>
        <v>tier - 2</v>
      </c>
      <c r="AI241" s="39" t="str">
        <f t="shared" si="69"/>
        <v>tier - 1</v>
      </c>
      <c r="AJ241" s="54" t="str">
        <f t="shared" si="70"/>
        <v>R1013</v>
      </c>
    </row>
    <row r="242" spans="2:36" ht="15.75" customHeight="1" x14ac:dyDescent="0.3">
      <c r="B242" s="12" t="s">
        <v>934</v>
      </c>
      <c r="C242" s="13" t="s">
        <v>936</v>
      </c>
      <c r="D242" s="13">
        <v>33.11</v>
      </c>
      <c r="E242" s="13" t="str">
        <f t="shared" si="54"/>
        <v>Obesity</v>
      </c>
      <c r="F242" s="13">
        <v>4.12</v>
      </c>
      <c r="G242" s="13" t="str">
        <f t="shared" si="55"/>
        <v>Normal</v>
      </c>
      <c r="H242" s="13" t="s">
        <v>8291</v>
      </c>
      <c r="I242" s="13" t="s">
        <v>8291</v>
      </c>
      <c r="J242" s="13" t="s">
        <v>8293</v>
      </c>
      <c r="K242" s="27">
        <v>1</v>
      </c>
      <c r="L242" s="13" t="s">
        <v>8293</v>
      </c>
      <c r="M242" s="13" t="s">
        <v>8560</v>
      </c>
      <c r="N242" s="13">
        <v>34</v>
      </c>
      <c r="O242" s="56">
        <v>2295.2399999999998</v>
      </c>
      <c r="P242" s="13" t="s">
        <v>8310</v>
      </c>
      <c r="Q242" s="13" t="s">
        <v>8314</v>
      </c>
      <c r="R242" s="57" t="s">
        <v>8312</v>
      </c>
      <c r="T242" s="12" t="s">
        <v>934</v>
      </c>
      <c r="U242" s="13" t="str">
        <f t="shared" si="71"/>
        <v xml:space="preserve">  Brittany L</v>
      </c>
      <c r="V242" s="39">
        <f t="shared" si="56"/>
        <v>33.11</v>
      </c>
      <c r="W242" s="39" t="str">
        <f t="shared" si="57"/>
        <v>Obesity</v>
      </c>
      <c r="X242" s="39">
        <f t="shared" si="58"/>
        <v>4.12</v>
      </c>
      <c r="Y242" s="39" t="str">
        <f t="shared" si="59"/>
        <v>Normal</v>
      </c>
      <c r="Z242" s="39" t="str">
        <f t="shared" si="60"/>
        <v>No</v>
      </c>
      <c r="AA242" s="39" t="str">
        <f t="shared" si="61"/>
        <v>No</v>
      </c>
      <c r="AB242" s="39" t="str">
        <f t="shared" si="62"/>
        <v>Yes</v>
      </c>
      <c r="AC242" s="38">
        <f t="shared" si="63"/>
        <v>1</v>
      </c>
      <c r="AD242" s="39" t="str">
        <f t="shared" si="64"/>
        <v>Yes</v>
      </c>
      <c r="AE242" s="13" t="str">
        <f t="shared" si="65"/>
        <v>5-Oct-1989</v>
      </c>
      <c r="AF242" s="39">
        <f t="shared" si="66"/>
        <v>34</v>
      </c>
      <c r="AG242" s="58">
        <f t="shared" si="67"/>
        <v>2295.2399999999998</v>
      </c>
      <c r="AH242" s="39" t="str">
        <f t="shared" si="68"/>
        <v>tier - 2</v>
      </c>
      <c r="AI242" s="39" t="str">
        <f t="shared" si="69"/>
        <v>tier - 1</v>
      </c>
      <c r="AJ242" s="54" t="str">
        <f t="shared" si="70"/>
        <v>R1013</v>
      </c>
    </row>
    <row r="243" spans="2:36" ht="15.75" customHeight="1" x14ac:dyDescent="0.3">
      <c r="B243" s="12" t="s">
        <v>938</v>
      </c>
      <c r="C243" s="13" t="s">
        <v>940</v>
      </c>
      <c r="D243" s="13">
        <v>36.159999999999997</v>
      </c>
      <c r="E243" s="13" t="str">
        <f t="shared" si="54"/>
        <v>Obesity</v>
      </c>
      <c r="F243" s="13">
        <v>5.0999999999999996</v>
      </c>
      <c r="G243" s="13" t="str">
        <f t="shared" si="55"/>
        <v>Normal</v>
      </c>
      <c r="H243" s="13" t="s">
        <v>8291</v>
      </c>
      <c r="I243" s="13" t="s">
        <v>8291</v>
      </c>
      <c r="J243" s="13" t="s">
        <v>8291</v>
      </c>
      <c r="K243" s="27">
        <v>1</v>
      </c>
      <c r="L243" s="13" t="s">
        <v>8293</v>
      </c>
      <c r="M243" s="13" t="s">
        <v>8561</v>
      </c>
      <c r="N243" s="13">
        <v>27</v>
      </c>
      <c r="O243" s="56">
        <v>2302.3000000000002</v>
      </c>
      <c r="P243" s="13" t="s">
        <v>8314</v>
      </c>
      <c r="Q243" s="13" t="s">
        <v>8310</v>
      </c>
      <c r="R243" s="57" t="s">
        <v>8321</v>
      </c>
      <c r="T243" s="12" t="s">
        <v>938</v>
      </c>
      <c r="U243" s="13" t="str">
        <f t="shared" si="71"/>
        <v xml:space="preserve">  Cassie J</v>
      </c>
      <c r="V243" s="39">
        <f t="shared" si="56"/>
        <v>36.159999999999997</v>
      </c>
      <c r="W243" s="39" t="str">
        <f t="shared" si="57"/>
        <v>Obesity</v>
      </c>
      <c r="X243" s="39">
        <f t="shared" si="58"/>
        <v>5.0999999999999996</v>
      </c>
      <c r="Y243" s="39" t="str">
        <f t="shared" si="59"/>
        <v>Normal</v>
      </c>
      <c r="Z243" s="39" t="str">
        <f t="shared" si="60"/>
        <v>No</v>
      </c>
      <c r="AA243" s="39" t="str">
        <f t="shared" si="61"/>
        <v>No</v>
      </c>
      <c r="AB243" s="39" t="str">
        <f t="shared" si="62"/>
        <v>No</v>
      </c>
      <c r="AC243" s="38">
        <f t="shared" si="63"/>
        <v>1</v>
      </c>
      <c r="AD243" s="39" t="str">
        <f t="shared" si="64"/>
        <v>Yes</v>
      </c>
      <c r="AE243" s="13" t="str">
        <f t="shared" si="65"/>
        <v>28-Nov-1996</v>
      </c>
      <c r="AF243" s="39">
        <f t="shared" si="66"/>
        <v>27</v>
      </c>
      <c r="AG243" s="58">
        <f t="shared" si="67"/>
        <v>2302.3000000000002</v>
      </c>
      <c r="AH243" s="39" t="str">
        <f t="shared" si="68"/>
        <v>tier - 1</v>
      </c>
      <c r="AI243" s="39" t="str">
        <f t="shared" si="69"/>
        <v>tier - 2</v>
      </c>
      <c r="AJ243" s="54" t="str">
        <f t="shared" si="70"/>
        <v>R1011</v>
      </c>
    </row>
    <row r="244" spans="2:36" ht="15.75" customHeight="1" x14ac:dyDescent="0.3">
      <c r="B244" s="12" t="s">
        <v>942</v>
      </c>
      <c r="C244" s="13" t="s">
        <v>944</v>
      </c>
      <c r="D244" s="13">
        <v>33.72</v>
      </c>
      <c r="E244" s="13" t="str">
        <f t="shared" si="54"/>
        <v>Obesity</v>
      </c>
      <c r="F244" s="13">
        <v>6.21</v>
      </c>
      <c r="G244" s="13" t="str">
        <f t="shared" si="55"/>
        <v>Prediabetes</v>
      </c>
      <c r="H244" s="13" t="s">
        <v>8293</v>
      </c>
      <c r="I244" s="13" t="s">
        <v>8291</v>
      </c>
      <c r="J244" s="13" t="s">
        <v>8293</v>
      </c>
      <c r="K244" s="27">
        <v>1</v>
      </c>
      <c r="L244" s="13" t="s">
        <v>8293</v>
      </c>
      <c r="M244" s="13" t="s">
        <v>8562</v>
      </c>
      <c r="N244" s="13">
        <v>19</v>
      </c>
      <c r="O244" s="56">
        <v>2304</v>
      </c>
      <c r="P244" s="13" t="s">
        <v>8310</v>
      </c>
      <c r="Q244" s="13" t="s">
        <v>8311</v>
      </c>
      <c r="R244" s="57" t="s">
        <v>8312</v>
      </c>
      <c r="T244" s="12" t="s">
        <v>942</v>
      </c>
      <c r="U244" s="13" t="str">
        <f t="shared" si="71"/>
        <v xml:space="preserve">  Peter W</v>
      </c>
      <c r="V244" s="39">
        <f t="shared" si="56"/>
        <v>33.72</v>
      </c>
      <c r="W244" s="39" t="str">
        <f t="shared" si="57"/>
        <v>Obesity</v>
      </c>
      <c r="X244" s="39">
        <f t="shared" si="58"/>
        <v>6.21</v>
      </c>
      <c r="Y244" s="39" t="str">
        <f t="shared" si="59"/>
        <v>Prediabetes</v>
      </c>
      <c r="Z244" s="39" t="str">
        <f t="shared" si="60"/>
        <v>Yes</v>
      </c>
      <c r="AA244" s="39" t="str">
        <f t="shared" si="61"/>
        <v>No</v>
      </c>
      <c r="AB244" s="39" t="str">
        <f t="shared" si="62"/>
        <v>Yes</v>
      </c>
      <c r="AC244" s="38">
        <f t="shared" si="63"/>
        <v>1</v>
      </c>
      <c r="AD244" s="39" t="str">
        <f t="shared" si="64"/>
        <v>Yes</v>
      </c>
      <c r="AE244" s="13" t="str">
        <f t="shared" si="65"/>
        <v>6-Sep-2004</v>
      </c>
      <c r="AF244" s="39">
        <f t="shared" si="66"/>
        <v>19</v>
      </c>
      <c r="AG244" s="58">
        <f t="shared" si="67"/>
        <v>2304</v>
      </c>
      <c r="AH244" s="39" t="str">
        <f t="shared" si="68"/>
        <v>tier - 2</v>
      </c>
      <c r="AI244" s="39" t="str">
        <f t="shared" si="69"/>
        <v>tier - 3</v>
      </c>
      <c r="AJ244" s="54" t="str">
        <f t="shared" si="70"/>
        <v>R1013</v>
      </c>
    </row>
    <row r="245" spans="2:36" ht="15.75" customHeight="1" x14ac:dyDescent="0.3">
      <c r="B245" s="12" t="s">
        <v>946</v>
      </c>
      <c r="C245" s="13" t="s">
        <v>948</v>
      </c>
      <c r="D245" s="13">
        <v>37.74</v>
      </c>
      <c r="E245" s="13" t="str">
        <f t="shared" si="54"/>
        <v>Obesity</v>
      </c>
      <c r="F245" s="13">
        <v>9.5299999999999994</v>
      </c>
      <c r="G245" s="13" t="str">
        <f t="shared" si="55"/>
        <v>Diabetes</v>
      </c>
      <c r="H245" s="13" t="s">
        <v>8293</v>
      </c>
      <c r="I245" s="13" t="s">
        <v>8291</v>
      </c>
      <c r="J245" s="13" t="s">
        <v>8291</v>
      </c>
      <c r="K245" s="27">
        <v>1</v>
      </c>
      <c r="L245" s="13" t="s">
        <v>8293</v>
      </c>
      <c r="M245" s="13" t="s">
        <v>8563</v>
      </c>
      <c r="N245" s="13">
        <v>27</v>
      </c>
      <c r="O245" s="56">
        <v>2322.62</v>
      </c>
      <c r="P245" s="13" t="s">
        <v>8310</v>
      </c>
      <c r="Q245" s="13" t="s">
        <v>8314</v>
      </c>
      <c r="R245" s="57" t="s">
        <v>8312</v>
      </c>
      <c r="T245" s="12" t="s">
        <v>946</v>
      </c>
      <c r="U245" s="13" t="str">
        <f t="shared" si="71"/>
        <v xml:space="preserve">  Douglas</v>
      </c>
      <c r="V245" s="39">
        <f t="shared" si="56"/>
        <v>37.74</v>
      </c>
      <c r="W245" s="39" t="str">
        <f t="shared" si="57"/>
        <v>Obesity</v>
      </c>
      <c r="X245" s="39">
        <f t="shared" si="58"/>
        <v>9.5299999999999994</v>
      </c>
      <c r="Y245" s="39" t="str">
        <f t="shared" si="59"/>
        <v>Diabetes</v>
      </c>
      <c r="Z245" s="39" t="str">
        <f t="shared" si="60"/>
        <v>Yes</v>
      </c>
      <c r="AA245" s="39" t="str">
        <f t="shared" si="61"/>
        <v>No</v>
      </c>
      <c r="AB245" s="39" t="str">
        <f t="shared" si="62"/>
        <v>No</v>
      </c>
      <c r="AC245" s="38">
        <f t="shared" si="63"/>
        <v>1</v>
      </c>
      <c r="AD245" s="39" t="str">
        <f t="shared" si="64"/>
        <v>Yes</v>
      </c>
      <c r="AE245" s="13" t="str">
        <f t="shared" si="65"/>
        <v>17-Dec-1996</v>
      </c>
      <c r="AF245" s="39">
        <f t="shared" si="66"/>
        <v>27</v>
      </c>
      <c r="AG245" s="58">
        <f t="shared" si="67"/>
        <v>2322.62</v>
      </c>
      <c r="AH245" s="39" t="str">
        <f t="shared" si="68"/>
        <v>tier - 2</v>
      </c>
      <c r="AI245" s="39" t="str">
        <f t="shared" si="69"/>
        <v>tier - 1</v>
      </c>
      <c r="AJ245" s="54" t="str">
        <f t="shared" si="70"/>
        <v>R1013</v>
      </c>
    </row>
    <row r="246" spans="2:36" ht="15.75" customHeight="1" x14ac:dyDescent="0.3">
      <c r="B246" s="12" t="s">
        <v>950</v>
      </c>
      <c r="C246" s="13" t="s">
        <v>952</v>
      </c>
      <c r="D246" s="13">
        <v>48.75</v>
      </c>
      <c r="E246" s="13" t="str">
        <f t="shared" si="54"/>
        <v>Obesity</v>
      </c>
      <c r="F246" s="13">
        <v>4.6399999999999997</v>
      </c>
      <c r="G246" s="13" t="str">
        <f t="shared" si="55"/>
        <v>Normal</v>
      </c>
      <c r="H246" s="13" t="s">
        <v>8293</v>
      </c>
      <c r="I246" s="13" t="s">
        <v>8291</v>
      </c>
      <c r="J246" s="13" t="s">
        <v>8291</v>
      </c>
      <c r="K246" s="27">
        <v>1</v>
      </c>
      <c r="L246" s="13" t="s">
        <v>8293</v>
      </c>
      <c r="M246" s="13" t="s">
        <v>8564</v>
      </c>
      <c r="N246" s="13">
        <v>20</v>
      </c>
      <c r="O246" s="56">
        <v>2331.52</v>
      </c>
      <c r="P246" s="13" t="s">
        <v>8310</v>
      </c>
      <c r="Q246" s="13" t="s">
        <v>8311</v>
      </c>
      <c r="R246" s="57" t="s">
        <v>8321</v>
      </c>
      <c r="T246" s="12" t="s">
        <v>950</v>
      </c>
      <c r="U246" s="13" t="str">
        <f t="shared" si="71"/>
        <v xml:space="preserve">  Dan</v>
      </c>
      <c r="V246" s="39">
        <f t="shared" si="56"/>
        <v>48.75</v>
      </c>
      <c r="W246" s="39" t="str">
        <f t="shared" si="57"/>
        <v>Obesity</v>
      </c>
      <c r="X246" s="39">
        <f t="shared" si="58"/>
        <v>4.6399999999999997</v>
      </c>
      <c r="Y246" s="39" t="str">
        <f t="shared" si="59"/>
        <v>Normal</v>
      </c>
      <c r="Z246" s="39" t="str">
        <f t="shared" si="60"/>
        <v>Yes</v>
      </c>
      <c r="AA246" s="39" t="str">
        <f t="shared" si="61"/>
        <v>No</v>
      </c>
      <c r="AB246" s="39" t="str">
        <f t="shared" si="62"/>
        <v>No</v>
      </c>
      <c r="AC246" s="38">
        <f t="shared" si="63"/>
        <v>1</v>
      </c>
      <c r="AD246" s="39" t="str">
        <f t="shared" si="64"/>
        <v>Yes</v>
      </c>
      <c r="AE246" s="13" t="str">
        <f t="shared" si="65"/>
        <v>18-Nov-2003</v>
      </c>
      <c r="AF246" s="39">
        <f t="shared" si="66"/>
        <v>20</v>
      </c>
      <c r="AG246" s="58">
        <f t="shared" si="67"/>
        <v>2331.52</v>
      </c>
      <c r="AH246" s="39" t="str">
        <f t="shared" si="68"/>
        <v>tier - 2</v>
      </c>
      <c r="AI246" s="39" t="str">
        <f t="shared" si="69"/>
        <v>tier - 3</v>
      </c>
      <c r="AJ246" s="54" t="str">
        <f t="shared" si="70"/>
        <v>R1011</v>
      </c>
    </row>
    <row r="247" spans="2:36" ht="15.75" customHeight="1" x14ac:dyDescent="0.3">
      <c r="B247" s="12" t="s">
        <v>954</v>
      </c>
      <c r="C247" s="13" t="s">
        <v>956</v>
      </c>
      <c r="D247" s="13">
        <v>31.065000000000001</v>
      </c>
      <c r="E247" s="13" t="str">
        <f t="shared" si="54"/>
        <v>Obesity</v>
      </c>
      <c r="F247" s="13">
        <v>5.05</v>
      </c>
      <c r="G247" s="13" t="str">
        <f t="shared" si="55"/>
        <v>Normal</v>
      </c>
      <c r="H247" s="13" t="s">
        <v>8291</v>
      </c>
      <c r="I247" s="13" t="s">
        <v>8291</v>
      </c>
      <c r="J247" s="13" t="s">
        <v>8291</v>
      </c>
      <c r="K247" s="27">
        <v>1</v>
      </c>
      <c r="L247" s="13" t="s">
        <v>8293</v>
      </c>
      <c r="M247" s="13" t="s">
        <v>8565</v>
      </c>
      <c r="N247" s="13">
        <v>25</v>
      </c>
      <c r="O247" s="56">
        <v>2352.9699999999998</v>
      </c>
      <c r="P247" s="13" t="s">
        <v>8311</v>
      </c>
      <c r="Q247" s="13" t="s">
        <v>8311</v>
      </c>
      <c r="R247" s="57" t="s">
        <v>8317</v>
      </c>
      <c r="T247" s="12" t="s">
        <v>954</v>
      </c>
      <c r="U247" s="13" t="str">
        <f t="shared" si="71"/>
        <v xml:space="preserve">  Dan M</v>
      </c>
      <c r="V247" s="39">
        <f t="shared" si="56"/>
        <v>31.065000000000001</v>
      </c>
      <c r="W247" s="39" t="str">
        <f t="shared" si="57"/>
        <v>Obesity</v>
      </c>
      <c r="X247" s="39">
        <f t="shared" si="58"/>
        <v>5.05</v>
      </c>
      <c r="Y247" s="39" t="str">
        <f t="shared" si="59"/>
        <v>Normal</v>
      </c>
      <c r="Z247" s="39" t="str">
        <f t="shared" si="60"/>
        <v>No</v>
      </c>
      <c r="AA247" s="39" t="str">
        <f t="shared" si="61"/>
        <v>No</v>
      </c>
      <c r="AB247" s="39" t="str">
        <f t="shared" si="62"/>
        <v>No</v>
      </c>
      <c r="AC247" s="38">
        <f t="shared" si="63"/>
        <v>1</v>
      </c>
      <c r="AD247" s="39" t="str">
        <f t="shared" si="64"/>
        <v>Yes</v>
      </c>
      <c r="AE247" s="13" t="str">
        <f t="shared" si="65"/>
        <v>21-Oct-1998</v>
      </c>
      <c r="AF247" s="39">
        <f t="shared" si="66"/>
        <v>25</v>
      </c>
      <c r="AG247" s="58">
        <f t="shared" si="67"/>
        <v>2352.9699999999998</v>
      </c>
      <c r="AH247" s="39" t="str">
        <f t="shared" si="68"/>
        <v>tier - 3</v>
      </c>
      <c r="AI247" s="39" t="str">
        <f t="shared" si="69"/>
        <v>tier - 3</v>
      </c>
      <c r="AJ247" s="54" t="str">
        <f t="shared" si="70"/>
        <v>R1012</v>
      </c>
    </row>
    <row r="248" spans="2:36" ht="15.75" customHeight="1" x14ac:dyDescent="0.3">
      <c r="B248" s="12" t="s">
        <v>958</v>
      </c>
      <c r="C248" s="13" t="s">
        <v>960</v>
      </c>
      <c r="D248" s="13">
        <v>23.55</v>
      </c>
      <c r="E248" s="13" t="str">
        <f t="shared" si="54"/>
        <v>Healthy Weight</v>
      </c>
      <c r="F248" s="13">
        <v>10.38</v>
      </c>
      <c r="G248" s="13" t="str">
        <f t="shared" si="55"/>
        <v>Diabetes</v>
      </c>
      <c r="H248" s="13" t="s">
        <v>8291</v>
      </c>
      <c r="I248" s="13" t="s">
        <v>8291</v>
      </c>
      <c r="J248" s="13" t="s">
        <v>8291</v>
      </c>
      <c r="K248" s="27" t="s">
        <v>8292</v>
      </c>
      <c r="L248" s="13" t="s">
        <v>8293</v>
      </c>
      <c r="M248" s="13" t="s">
        <v>8566</v>
      </c>
      <c r="N248" s="13">
        <v>21</v>
      </c>
      <c r="O248" s="56">
        <v>2362.23</v>
      </c>
      <c r="P248" s="13" t="s">
        <v>8310</v>
      </c>
      <c r="Q248" s="13" t="s">
        <v>8314</v>
      </c>
      <c r="R248" s="57" t="s">
        <v>8317</v>
      </c>
      <c r="T248" s="12" t="s">
        <v>958</v>
      </c>
      <c r="U248" s="13" t="str">
        <f t="shared" si="71"/>
        <v xml:space="preserve">  Eric L</v>
      </c>
      <c r="V248" s="39">
        <f t="shared" si="56"/>
        <v>23.55</v>
      </c>
      <c r="W248" s="39" t="str">
        <f t="shared" si="57"/>
        <v>Healthy Weight</v>
      </c>
      <c r="X248" s="39">
        <f t="shared" si="58"/>
        <v>10.38</v>
      </c>
      <c r="Y248" s="39" t="str">
        <f t="shared" si="59"/>
        <v>Diabetes</v>
      </c>
      <c r="Z248" s="39" t="str">
        <f t="shared" si="60"/>
        <v>No</v>
      </c>
      <c r="AA248" s="39" t="str">
        <f t="shared" si="61"/>
        <v>No</v>
      </c>
      <c r="AB248" s="39" t="str">
        <f t="shared" si="62"/>
        <v>No</v>
      </c>
      <c r="AC248" s="38" t="str">
        <f t="shared" si="63"/>
        <v>No major surgery</v>
      </c>
      <c r="AD248" s="39" t="str">
        <f t="shared" si="64"/>
        <v>Yes</v>
      </c>
      <c r="AE248" s="13" t="str">
        <f t="shared" si="65"/>
        <v>5-Nov-2002</v>
      </c>
      <c r="AF248" s="39">
        <f t="shared" si="66"/>
        <v>21</v>
      </c>
      <c r="AG248" s="58">
        <f t="shared" si="67"/>
        <v>2362.23</v>
      </c>
      <c r="AH248" s="39" t="str">
        <f t="shared" si="68"/>
        <v>tier - 2</v>
      </c>
      <c r="AI248" s="39" t="str">
        <f t="shared" si="69"/>
        <v>tier - 1</v>
      </c>
      <c r="AJ248" s="54" t="str">
        <f t="shared" si="70"/>
        <v>R1012</v>
      </c>
    </row>
    <row r="249" spans="2:36" ht="15.75" customHeight="1" x14ac:dyDescent="0.3">
      <c r="B249" s="12" t="s">
        <v>962</v>
      </c>
      <c r="C249" s="13" t="s">
        <v>964</v>
      </c>
      <c r="D249" s="13">
        <v>30.18</v>
      </c>
      <c r="E249" s="13" t="str">
        <f t="shared" si="54"/>
        <v>Obesity</v>
      </c>
      <c r="F249" s="13">
        <v>8.31</v>
      </c>
      <c r="G249" s="13" t="str">
        <f t="shared" si="55"/>
        <v>Diabetes</v>
      </c>
      <c r="H249" s="13" t="s">
        <v>8293</v>
      </c>
      <c r="I249" s="13" t="s">
        <v>8291</v>
      </c>
      <c r="J249" s="13" t="s">
        <v>8291</v>
      </c>
      <c r="K249" s="27">
        <v>1</v>
      </c>
      <c r="L249" s="13" t="s">
        <v>8293</v>
      </c>
      <c r="M249" s="13" t="s">
        <v>8567</v>
      </c>
      <c r="N249" s="13">
        <v>35</v>
      </c>
      <c r="O249" s="56">
        <v>2373.3000000000002</v>
      </c>
      <c r="P249" s="13" t="s">
        <v>8310</v>
      </c>
      <c r="Q249" s="13" t="s">
        <v>8310</v>
      </c>
      <c r="R249" s="57" t="s">
        <v>8312</v>
      </c>
      <c r="T249" s="12" t="s">
        <v>962</v>
      </c>
      <c r="U249" s="13" t="str">
        <f t="shared" si="71"/>
        <v xml:space="preserve">  Les J</v>
      </c>
      <c r="V249" s="39">
        <f t="shared" si="56"/>
        <v>30.18</v>
      </c>
      <c r="W249" s="39" t="str">
        <f t="shared" si="57"/>
        <v>Obesity</v>
      </c>
      <c r="X249" s="39">
        <f t="shared" si="58"/>
        <v>8.31</v>
      </c>
      <c r="Y249" s="39" t="str">
        <f t="shared" si="59"/>
        <v>Diabetes</v>
      </c>
      <c r="Z249" s="39" t="str">
        <f t="shared" si="60"/>
        <v>Yes</v>
      </c>
      <c r="AA249" s="39" t="str">
        <f t="shared" si="61"/>
        <v>No</v>
      </c>
      <c r="AB249" s="39" t="str">
        <f t="shared" si="62"/>
        <v>No</v>
      </c>
      <c r="AC249" s="38">
        <f t="shared" si="63"/>
        <v>1</v>
      </c>
      <c r="AD249" s="39" t="str">
        <f t="shared" si="64"/>
        <v>Yes</v>
      </c>
      <c r="AE249" s="13" t="str">
        <f t="shared" si="65"/>
        <v>12-Dec-1988</v>
      </c>
      <c r="AF249" s="39">
        <f t="shared" si="66"/>
        <v>35</v>
      </c>
      <c r="AG249" s="58">
        <f t="shared" si="67"/>
        <v>2373.3000000000002</v>
      </c>
      <c r="AH249" s="39" t="str">
        <f t="shared" si="68"/>
        <v>tier - 2</v>
      </c>
      <c r="AI249" s="39" t="str">
        <f t="shared" si="69"/>
        <v>tier - 2</v>
      </c>
      <c r="AJ249" s="54" t="str">
        <f t="shared" si="70"/>
        <v>R1013</v>
      </c>
    </row>
    <row r="250" spans="2:36" ht="15.75" customHeight="1" x14ac:dyDescent="0.3">
      <c r="B250" s="12" t="s">
        <v>966</v>
      </c>
      <c r="C250" s="13" t="s">
        <v>968</v>
      </c>
      <c r="D250" s="13">
        <v>29.94</v>
      </c>
      <c r="E250" s="13" t="b">
        <f t="shared" si="54"/>
        <v>0</v>
      </c>
      <c r="F250" s="13">
        <v>7.59</v>
      </c>
      <c r="G250" s="13" t="str">
        <f t="shared" si="55"/>
        <v>Diabetes</v>
      </c>
      <c r="H250" s="13" t="s">
        <v>8291</v>
      </c>
      <c r="I250" s="13" t="s">
        <v>8291</v>
      </c>
      <c r="J250" s="13" t="s">
        <v>8291</v>
      </c>
      <c r="K250" s="27" t="s">
        <v>8292</v>
      </c>
      <c r="L250" s="13" t="s">
        <v>8293</v>
      </c>
      <c r="M250" s="13" t="s">
        <v>8568</v>
      </c>
      <c r="N250" s="13">
        <v>24</v>
      </c>
      <c r="O250" s="56">
        <v>2395.17</v>
      </c>
      <c r="P250" s="13" t="s">
        <v>8310</v>
      </c>
      <c r="Q250" s="13" t="s">
        <v>8314</v>
      </c>
      <c r="R250" s="57" t="s">
        <v>8331</v>
      </c>
      <c r="T250" s="12" t="s">
        <v>966</v>
      </c>
      <c r="U250" s="13" t="str">
        <f t="shared" si="71"/>
        <v xml:space="preserve">  Stephanie</v>
      </c>
      <c r="V250" s="39">
        <f t="shared" si="56"/>
        <v>29.94</v>
      </c>
      <c r="W250" s="39" t="b">
        <f t="shared" si="57"/>
        <v>0</v>
      </c>
      <c r="X250" s="39">
        <f t="shared" si="58"/>
        <v>7.59</v>
      </c>
      <c r="Y250" s="39" t="str">
        <f t="shared" si="59"/>
        <v>Diabetes</v>
      </c>
      <c r="Z250" s="39" t="str">
        <f t="shared" si="60"/>
        <v>No</v>
      </c>
      <c r="AA250" s="39" t="str">
        <f t="shared" si="61"/>
        <v>No</v>
      </c>
      <c r="AB250" s="39" t="str">
        <f t="shared" si="62"/>
        <v>No</v>
      </c>
      <c r="AC250" s="38" t="str">
        <f t="shared" si="63"/>
        <v>No major surgery</v>
      </c>
      <c r="AD250" s="39" t="str">
        <f t="shared" si="64"/>
        <v>Yes</v>
      </c>
      <c r="AE250" s="13" t="str">
        <f t="shared" si="65"/>
        <v>17-Dec-1999</v>
      </c>
      <c r="AF250" s="39">
        <f t="shared" si="66"/>
        <v>24</v>
      </c>
      <c r="AG250" s="58">
        <f t="shared" si="67"/>
        <v>2395.17</v>
      </c>
      <c r="AH250" s="39" t="str">
        <f t="shared" si="68"/>
        <v>tier - 2</v>
      </c>
      <c r="AI250" s="39" t="str">
        <f t="shared" si="69"/>
        <v>tier - 1</v>
      </c>
      <c r="AJ250" s="54" t="str">
        <f t="shared" si="70"/>
        <v>R1014</v>
      </c>
    </row>
    <row r="251" spans="2:36" ht="15.75" customHeight="1" x14ac:dyDescent="0.3">
      <c r="B251" s="12" t="s">
        <v>970</v>
      </c>
      <c r="C251" s="13" t="s">
        <v>972</v>
      </c>
      <c r="D251" s="13">
        <v>31.4</v>
      </c>
      <c r="E251" s="13" t="str">
        <f t="shared" si="54"/>
        <v>Obesity</v>
      </c>
      <c r="F251" s="13">
        <v>5.49</v>
      </c>
      <c r="G251" s="13" t="str">
        <f t="shared" si="55"/>
        <v>Normal</v>
      </c>
      <c r="H251" s="13" t="s">
        <v>8291</v>
      </c>
      <c r="I251" s="13" t="s">
        <v>8291</v>
      </c>
      <c r="J251" s="13" t="s">
        <v>8291</v>
      </c>
      <c r="K251" s="27" t="s">
        <v>8292</v>
      </c>
      <c r="L251" s="13" t="s">
        <v>8293</v>
      </c>
      <c r="M251" s="13" t="s">
        <v>8569</v>
      </c>
      <c r="N251" s="13">
        <v>24</v>
      </c>
      <c r="O251" s="56">
        <v>2396.1</v>
      </c>
      <c r="P251" s="13" t="s">
        <v>8310</v>
      </c>
      <c r="Q251" s="13" t="s">
        <v>8314</v>
      </c>
      <c r="R251" s="57" t="s">
        <v>8325</v>
      </c>
      <c r="T251" s="12" t="s">
        <v>970</v>
      </c>
      <c r="U251" s="13" t="str">
        <f t="shared" si="71"/>
        <v xml:space="preserve">  Melissa Y</v>
      </c>
      <c r="V251" s="39">
        <f t="shared" si="56"/>
        <v>31.4</v>
      </c>
      <c r="W251" s="39" t="str">
        <f t="shared" si="57"/>
        <v>Obesity</v>
      </c>
      <c r="X251" s="39">
        <f t="shared" si="58"/>
        <v>5.49</v>
      </c>
      <c r="Y251" s="39" t="str">
        <f t="shared" si="59"/>
        <v>Normal</v>
      </c>
      <c r="Z251" s="39" t="str">
        <f t="shared" si="60"/>
        <v>No</v>
      </c>
      <c r="AA251" s="39" t="str">
        <f t="shared" si="61"/>
        <v>No</v>
      </c>
      <c r="AB251" s="39" t="str">
        <f t="shared" si="62"/>
        <v>No</v>
      </c>
      <c r="AC251" s="38" t="str">
        <f t="shared" si="63"/>
        <v>No major surgery</v>
      </c>
      <c r="AD251" s="39" t="str">
        <f t="shared" si="64"/>
        <v>Yes</v>
      </c>
      <c r="AE251" s="13" t="str">
        <f t="shared" si="65"/>
        <v>10-Aug-1999</v>
      </c>
      <c r="AF251" s="39">
        <f t="shared" si="66"/>
        <v>24</v>
      </c>
      <c r="AG251" s="58">
        <f t="shared" si="67"/>
        <v>2396.1</v>
      </c>
      <c r="AH251" s="39" t="str">
        <f t="shared" si="68"/>
        <v>tier - 2</v>
      </c>
      <c r="AI251" s="39" t="str">
        <f t="shared" si="69"/>
        <v>tier - 1</v>
      </c>
      <c r="AJ251" s="54" t="str">
        <f t="shared" si="70"/>
        <v>R1019</v>
      </c>
    </row>
    <row r="252" spans="2:36" ht="15.75" customHeight="1" x14ac:dyDescent="0.3">
      <c r="B252" s="12" t="s">
        <v>974</v>
      </c>
      <c r="C252" s="13" t="s">
        <v>976</v>
      </c>
      <c r="D252" s="13">
        <v>53.06</v>
      </c>
      <c r="E252" s="13" t="str">
        <f t="shared" si="54"/>
        <v>Obesity</v>
      </c>
      <c r="F252" s="13">
        <v>11.68</v>
      </c>
      <c r="G252" s="13" t="str">
        <f t="shared" si="55"/>
        <v>Diabetes</v>
      </c>
      <c r="H252" s="13" t="s">
        <v>8291</v>
      </c>
      <c r="I252" s="13" t="s">
        <v>8291</v>
      </c>
      <c r="J252" s="13" t="s">
        <v>8291</v>
      </c>
      <c r="K252" s="27" t="s">
        <v>8292</v>
      </c>
      <c r="L252" s="13" t="s">
        <v>8293</v>
      </c>
      <c r="M252" s="13" t="s">
        <v>8570</v>
      </c>
      <c r="N252" s="13">
        <v>22</v>
      </c>
      <c r="O252" s="56">
        <v>2404.73</v>
      </c>
      <c r="P252" s="13" t="s">
        <v>8310</v>
      </c>
      <c r="Q252" s="13" t="s">
        <v>8311</v>
      </c>
      <c r="R252" s="57" t="s">
        <v>8317</v>
      </c>
      <c r="T252" s="12" t="s">
        <v>974</v>
      </c>
      <c r="U252" s="13" t="str">
        <f t="shared" si="71"/>
        <v xml:space="preserve">  Ashley</v>
      </c>
      <c r="V252" s="39">
        <f t="shared" si="56"/>
        <v>53.06</v>
      </c>
      <c r="W252" s="39" t="str">
        <f t="shared" si="57"/>
        <v>Obesity</v>
      </c>
      <c r="X252" s="39">
        <f t="shared" si="58"/>
        <v>11.68</v>
      </c>
      <c r="Y252" s="39" t="str">
        <f t="shared" si="59"/>
        <v>Diabetes</v>
      </c>
      <c r="Z252" s="39" t="str">
        <f t="shared" si="60"/>
        <v>No</v>
      </c>
      <c r="AA252" s="39" t="str">
        <f t="shared" si="61"/>
        <v>No</v>
      </c>
      <c r="AB252" s="39" t="str">
        <f t="shared" si="62"/>
        <v>No</v>
      </c>
      <c r="AC252" s="38" t="str">
        <f t="shared" si="63"/>
        <v>No major surgery</v>
      </c>
      <c r="AD252" s="39" t="str">
        <f t="shared" si="64"/>
        <v>Yes</v>
      </c>
      <c r="AE252" s="13" t="str">
        <f t="shared" si="65"/>
        <v>3-Jun-2001</v>
      </c>
      <c r="AF252" s="39">
        <f t="shared" si="66"/>
        <v>22</v>
      </c>
      <c r="AG252" s="58">
        <f t="shared" si="67"/>
        <v>2404.73</v>
      </c>
      <c r="AH252" s="39" t="str">
        <f t="shared" si="68"/>
        <v>tier - 2</v>
      </c>
      <c r="AI252" s="39" t="str">
        <f t="shared" si="69"/>
        <v>tier - 3</v>
      </c>
      <c r="AJ252" s="54" t="str">
        <f t="shared" si="70"/>
        <v>R1012</v>
      </c>
    </row>
    <row r="253" spans="2:36" ht="15.75" customHeight="1" x14ac:dyDescent="0.3">
      <c r="B253" s="12" t="s">
        <v>978</v>
      </c>
      <c r="C253" s="13" t="s">
        <v>980</v>
      </c>
      <c r="D253" s="13">
        <v>30.25</v>
      </c>
      <c r="E253" s="13" t="str">
        <f t="shared" si="54"/>
        <v>Obesity</v>
      </c>
      <c r="F253" s="13">
        <v>4.1900000000000004</v>
      </c>
      <c r="G253" s="13" t="str">
        <f t="shared" si="55"/>
        <v>Normal</v>
      </c>
      <c r="H253" s="13" t="s">
        <v>8291</v>
      </c>
      <c r="I253" s="13" t="s">
        <v>8291</v>
      </c>
      <c r="J253" s="13" t="s">
        <v>8291</v>
      </c>
      <c r="K253" s="27">
        <v>2</v>
      </c>
      <c r="L253" s="13" t="s">
        <v>8293</v>
      </c>
      <c r="M253" s="13" t="s">
        <v>8571</v>
      </c>
      <c r="N253" s="13">
        <v>24</v>
      </c>
      <c r="O253" s="56">
        <v>2416.96</v>
      </c>
      <c r="P253" s="13" t="s">
        <v>8310</v>
      </c>
      <c r="Q253" s="13" t="s">
        <v>8310</v>
      </c>
      <c r="R253" s="57" t="s">
        <v>8321</v>
      </c>
      <c r="T253" s="12" t="s">
        <v>978</v>
      </c>
      <c r="U253" s="13" t="str">
        <f t="shared" si="71"/>
        <v xml:space="preserve">  Stephanie M</v>
      </c>
      <c r="V253" s="39">
        <f t="shared" si="56"/>
        <v>30.25</v>
      </c>
      <c r="W253" s="39" t="str">
        <f t="shared" si="57"/>
        <v>Obesity</v>
      </c>
      <c r="X253" s="39">
        <f t="shared" si="58"/>
        <v>4.1900000000000004</v>
      </c>
      <c r="Y253" s="39" t="str">
        <f t="shared" si="59"/>
        <v>Normal</v>
      </c>
      <c r="Z253" s="39" t="str">
        <f t="shared" si="60"/>
        <v>No</v>
      </c>
      <c r="AA253" s="39" t="str">
        <f t="shared" si="61"/>
        <v>No</v>
      </c>
      <c r="AB253" s="39" t="str">
        <f t="shared" si="62"/>
        <v>No</v>
      </c>
      <c r="AC253" s="38">
        <f t="shared" si="63"/>
        <v>2</v>
      </c>
      <c r="AD253" s="39" t="str">
        <f t="shared" si="64"/>
        <v>Yes</v>
      </c>
      <c r="AE253" s="13" t="str">
        <f t="shared" si="65"/>
        <v>12-Nov-1999</v>
      </c>
      <c r="AF253" s="39">
        <f t="shared" si="66"/>
        <v>24</v>
      </c>
      <c r="AG253" s="58">
        <f t="shared" si="67"/>
        <v>2416.96</v>
      </c>
      <c r="AH253" s="39" t="str">
        <f t="shared" si="68"/>
        <v>tier - 2</v>
      </c>
      <c r="AI253" s="39" t="str">
        <f t="shared" si="69"/>
        <v>tier - 2</v>
      </c>
      <c r="AJ253" s="54" t="str">
        <f t="shared" si="70"/>
        <v>R1011</v>
      </c>
    </row>
    <row r="254" spans="2:36" ht="15.75" customHeight="1" x14ac:dyDescent="0.3">
      <c r="B254" s="12" t="s">
        <v>982</v>
      </c>
      <c r="C254" s="13" t="s">
        <v>984</v>
      </c>
      <c r="D254" s="13">
        <v>46.68</v>
      </c>
      <c r="E254" s="13" t="str">
        <f t="shared" si="54"/>
        <v>Obesity</v>
      </c>
      <c r="F254" s="13">
        <v>4.01</v>
      </c>
      <c r="G254" s="13" t="str">
        <f t="shared" si="55"/>
        <v>Normal</v>
      </c>
      <c r="H254" s="13" t="s">
        <v>8291</v>
      </c>
      <c r="I254" s="13" t="s">
        <v>8291</v>
      </c>
      <c r="J254" s="13" t="s">
        <v>8291</v>
      </c>
      <c r="K254" s="27" t="s">
        <v>8292</v>
      </c>
      <c r="L254" s="13" t="s">
        <v>8293</v>
      </c>
      <c r="M254" s="13" t="s">
        <v>8572</v>
      </c>
      <c r="N254" s="13">
        <v>24</v>
      </c>
      <c r="O254" s="56">
        <v>2438.06</v>
      </c>
      <c r="P254" s="13" t="s">
        <v>8310</v>
      </c>
      <c r="Q254" s="13" t="s">
        <v>8310</v>
      </c>
      <c r="R254" s="57" t="s">
        <v>8312</v>
      </c>
      <c r="T254" s="12" t="s">
        <v>982</v>
      </c>
      <c r="U254" s="13" t="str">
        <f t="shared" si="71"/>
        <v xml:space="preserve">  Kylie</v>
      </c>
      <c r="V254" s="39">
        <f t="shared" si="56"/>
        <v>46.68</v>
      </c>
      <c r="W254" s="39" t="str">
        <f t="shared" si="57"/>
        <v>Obesity</v>
      </c>
      <c r="X254" s="39">
        <f t="shared" si="58"/>
        <v>4.01</v>
      </c>
      <c r="Y254" s="39" t="str">
        <f t="shared" si="59"/>
        <v>Normal</v>
      </c>
      <c r="Z254" s="39" t="str">
        <f t="shared" si="60"/>
        <v>No</v>
      </c>
      <c r="AA254" s="39" t="str">
        <f t="shared" si="61"/>
        <v>No</v>
      </c>
      <c r="AB254" s="39" t="str">
        <f t="shared" si="62"/>
        <v>No</v>
      </c>
      <c r="AC254" s="38" t="str">
        <f t="shared" si="63"/>
        <v>No major surgery</v>
      </c>
      <c r="AD254" s="39" t="str">
        <f t="shared" si="64"/>
        <v>Yes</v>
      </c>
      <c r="AE254" s="13" t="str">
        <f t="shared" si="65"/>
        <v>21-Nov-1999</v>
      </c>
      <c r="AF254" s="39">
        <f t="shared" si="66"/>
        <v>24</v>
      </c>
      <c r="AG254" s="58">
        <f t="shared" si="67"/>
        <v>2438.06</v>
      </c>
      <c r="AH254" s="39" t="str">
        <f t="shared" si="68"/>
        <v>tier - 2</v>
      </c>
      <c r="AI254" s="39" t="str">
        <f t="shared" si="69"/>
        <v>tier - 2</v>
      </c>
      <c r="AJ254" s="54" t="str">
        <f t="shared" si="70"/>
        <v>R1013</v>
      </c>
    </row>
    <row r="255" spans="2:36" ht="15.75" customHeight="1" x14ac:dyDescent="0.3">
      <c r="B255" s="12" t="s">
        <v>986</v>
      </c>
      <c r="C255" s="13" t="s">
        <v>11</v>
      </c>
      <c r="D255" s="13">
        <v>30.4</v>
      </c>
      <c r="E255" s="13" t="str">
        <f t="shared" si="54"/>
        <v>Obesity</v>
      </c>
      <c r="F255" s="13">
        <v>5.91</v>
      </c>
      <c r="G255" s="13" t="str">
        <f t="shared" si="55"/>
        <v>Prediabetes</v>
      </c>
      <c r="H255" s="13" t="s">
        <v>8291</v>
      </c>
      <c r="I255" s="13" t="s">
        <v>8293</v>
      </c>
      <c r="J255" s="13" t="s">
        <v>8291</v>
      </c>
      <c r="K255" s="27">
        <v>2</v>
      </c>
      <c r="L255" s="13" t="s">
        <v>8293</v>
      </c>
      <c r="M255" s="13" t="s">
        <v>8517</v>
      </c>
      <c r="N255" s="13">
        <v>21</v>
      </c>
      <c r="O255" s="56">
        <v>2457.21</v>
      </c>
      <c r="P255" s="13" t="s">
        <v>8310</v>
      </c>
      <c r="Q255" s="13" t="s">
        <v>8314</v>
      </c>
      <c r="R255" s="57" t="s">
        <v>8329</v>
      </c>
      <c r="T255" s="12" t="s">
        <v>986</v>
      </c>
      <c r="U255" s="13" t="str">
        <f t="shared" si="71"/>
        <v xml:space="preserve">  Kelly</v>
      </c>
      <c r="V255" s="39">
        <f t="shared" si="56"/>
        <v>30.4</v>
      </c>
      <c r="W255" s="39" t="str">
        <f t="shared" si="57"/>
        <v>Obesity</v>
      </c>
      <c r="X255" s="39">
        <f t="shared" si="58"/>
        <v>5.91</v>
      </c>
      <c r="Y255" s="39" t="str">
        <f t="shared" si="59"/>
        <v>Prediabetes</v>
      </c>
      <c r="Z255" s="39" t="str">
        <f t="shared" si="60"/>
        <v>No</v>
      </c>
      <c r="AA255" s="39" t="str">
        <f t="shared" si="61"/>
        <v>Yes</v>
      </c>
      <c r="AB255" s="39" t="str">
        <f t="shared" si="62"/>
        <v>No</v>
      </c>
      <c r="AC255" s="38">
        <f t="shared" si="63"/>
        <v>2</v>
      </c>
      <c r="AD255" s="39" t="str">
        <f t="shared" si="64"/>
        <v>Yes</v>
      </c>
      <c r="AE255" s="13" t="str">
        <f t="shared" si="65"/>
        <v>29-Jul-2002</v>
      </c>
      <c r="AF255" s="39">
        <f t="shared" si="66"/>
        <v>21</v>
      </c>
      <c r="AG255" s="58">
        <f t="shared" si="67"/>
        <v>2457.21</v>
      </c>
      <c r="AH255" s="39" t="str">
        <f t="shared" si="68"/>
        <v>tier - 2</v>
      </c>
      <c r="AI255" s="39" t="str">
        <f t="shared" si="69"/>
        <v>tier - 1</v>
      </c>
      <c r="AJ255" s="54" t="str">
        <f t="shared" si="70"/>
        <v>R1024</v>
      </c>
    </row>
    <row r="256" spans="2:36" ht="15.75" customHeight="1" x14ac:dyDescent="0.3">
      <c r="B256" s="12" t="s">
        <v>989</v>
      </c>
      <c r="C256" s="13" t="s">
        <v>991</v>
      </c>
      <c r="D256" s="13">
        <v>30.2</v>
      </c>
      <c r="E256" s="13" t="str">
        <f t="shared" si="54"/>
        <v>Obesity</v>
      </c>
      <c r="F256" s="13">
        <v>4.47</v>
      </c>
      <c r="G256" s="13" t="str">
        <f t="shared" si="55"/>
        <v>Normal</v>
      </c>
      <c r="H256" s="13" t="s">
        <v>8293</v>
      </c>
      <c r="I256" s="13" t="s">
        <v>8291</v>
      </c>
      <c r="J256" s="13" t="s">
        <v>8293</v>
      </c>
      <c r="K256" s="27">
        <v>1</v>
      </c>
      <c r="L256" s="13" t="s">
        <v>8293</v>
      </c>
      <c r="M256" s="13" t="s">
        <v>8573</v>
      </c>
      <c r="N256" s="13">
        <v>25</v>
      </c>
      <c r="O256" s="56">
        <v>2457.5</v>
      </c>
      <c r="P256" s="13" t="s">
        <v>8310</v>
      </c>
      <c r="Q256" s="13" t="s">
        <v>8314</v>
      </c>
      <c r="R256" s="57" t="s">
        <v>8321</v>
      </c>
      <c r="T256" s="12" t="s">
        <v>989</v>
      </c>
      <c r="U256" s="13" t="str">
        <f t="shared" si="71"/>
        <v xml:space="preserve">  Carrie</v>
      </c>
      <c r="V256" s="39">
        <f t="shared" si="56"/>
        <v>30.2</v>
      </c>
      <c r="W256" s="39" t="str">
        <f t="shared" si="57"/>
        <v>Obesity</v>
      </c>
      <c r="X256" s="39">
        <f t="shared" si="58"/>
        <v>4.47</v>
      </c>
      <c r="Y256" s="39" t="str">
        <f t="shared" si="59"/>
        <v>Normal</v>
      </c>
      <c r="Z256" s="39" t="str">
        <f t="shared" si="60"/>
        <v>Yes</v>
      </c>
      <c r="AA256" s="39" t="str">
        <f t="shared" si="61"/>
        <v>No</v>
      </c>
      <c r="AB256" s="39" t="str">
        <f t="shared" si="62"/>
        <v>Yes</v>
      </c>
      <c r="AC256" s="38">
        <f t="shared" si="63"/>
        <v>1</v>
      </c>
      <c r="AD256" s="39" t="str">
        <f t="shared" si="64"/>
        <v>Yes</v>
      </c>
      <c r="AE256" s="13" t="str">
        <f t="shared" si="65"/>
        <v>19-Nov-1998</v>
      </c>
      <c r="AF256" s="39">
        <f t="shared" si="66"/>
        <v>25</v>
      </c>
      <c r="AG256" s="58">
        <f t="shared" si="67"/>
        <v>2457.5</v>
      </c>
      <c r="AH256" s="39" t="str">
        <f t="shared" si="68"/>
        <v>tier - 2</v>
      </c>
      <c r="AI256" s="39" t="str">
        <f t="shared" si="69"/>
        <v>tier - 1</v>
      </c>
      <c r="AJ256" s="54" t="str">
        <f t="shared" si="70"/>
        <v>R1011</v>
      </c>
    </row>
    <row r="257" spans="2:36" ht="15.75" customHeight="1" x14ac:dyDescent="0.3">
      <c r="B257" s="12" t="s">
        <v>993</v>
      </c>
      <c r="C257" s="13" t="s">
        <v>213</v>
      </c>
      <c r="D257" s="13">
        <v>51.18</v>
      </c>
      <c r="E257" s="13" t="str">
        <f t="shared" si="54"/>
        <v>Obesity</v>
      </c>
      <c r="F257" s="13">
        <v>4.5599999999999996</v>
      </c>
      <c r="G257" s="13" t="str">
        <f t="shared" si="55"/>
        <v>Normal</v>
      </c>
      <c r="H257" s="13" t="s">
        <v>8293</v>
      </c>
      <c r="I257" s="13" t="s">
        <v>8293</v>
      </c>
      <c r="J257" s="13" t="s">
        <v>8291</v>
      </c>
      <c r="K257" s="27">
        <v>2</v>
      </c>
      <c r="L257" s="13" t="s">
        <v>8293</v>
      </c>
      <c r="M257" s="13" t="s">
        <v>8574</v>
      </c>
      <c r="N257" s="13">
        <v>21</v>
      </c>
      <c r="O257" s="56">
        <v>2459.7199999999998</v>
      </c>
      <c r="P257" s="13" t="s">
        <v>8310</v>
      </c>
      <c r="Q257" s="13" t="s">
        <v>8310</v>
      </c>
      <c r="R257" s="57" t="s">
        <v>8329</v>
      </c>
      <c r="T257" s="12" t="s">
        <v>993</v>
      </c>
      <c r="U257" s="13" t="str">
        <f t="shared" si="71"/>
        <v xml:space="preserve">  Alex</v>
      </c>
      <c r="V257" s="39">
        <f t="shared" si="56"/>
        <v>51.18</v>
      </c>
      <c r="W257" s="39" t="str">
        <f t="shared" si="57"/>
        <v>Obesity</v>
      </c>
      <c r="X257" s="39">
        <f t="shared" si="58"/>
        <v>4.5599999999999996</v>
      </c>
      <c r="Y257" s="39" t="str">
        <f t="shared" si="59"/>
        <v>Normal</v>
      </c>
      <c r="Z257" s="39" t="str">
        <f t="shared" si="60"/>
        <v>Yes</v>
      </c>
      <c r="AA257" s="39" t="str">
        <f t="shared" si="61"/>
        <v>Yes</v>
      </c>
      <c r="AB257" s="39" t="str">
        <f t="shared" si="62"/>
        <v>No</v>
      </c>
      <c r="AC257" s="38">
        <f t="shared" si="63"/>
        <v>2</v>
      </c>
      <c r="AD257" s="39" t="str">
        <f t="shared" si="64"/>
        <v>Yes</v>
      </c>
      <c r="AE257" s="13" t="str">
        <f t="shared" si="65"/>
        <v>11-Jul-2002</v>
      </c>
      <c r="AF257" s="39">
        <f t="shared" si="66"/>
        <v>21</v>
      </c>
      <c r="AG257" s="58">
        <f t="shared" si="67"/>
        <v>2459.7199999999998</v>
      </c>
      <c r="AH257" s="39" t="str">
        <f t="shared" si="68"/>
        <v>tier - 2</v>
      </c>
      <c r="AI257" s="39" t="str">
        <f t="shared" si="69"/>
        <v>tier - 2</v>
      </c>
      <c r="AJ257" s="54" t="str">
        <f t="shared" si="70"/>
        <v>R1024</v>
      </c>
    </row>
    <row r="258" spans="2:36" ht="15.75" customHeight="1" x14ac:dyDescent="0.3">
      <c r="B258" s="12" t="s">
        <v>996</v>
      </c>
      <c r="C258" s="13" t="s">
        <v>998</v>
      </c>
      <c r="D258" s="13">
        <v>22.18</v>
      </c>
      <c r="E258" s="13" t="str">
        <f t="shared" si="54"/>
        <v>Healthy Weight</v>
      </c>
      <c r="F258" s="13">
        <v>9.9</v>
      </c>
      <c r="G258" s="13" t="str">
        <f t="shared" si="55"/>
        <v>Diabetes</v>
      </c>
      <c r="H258" s="13" t="s">
        <v>8291</v>
      </c>
      <c r="I258" s="13" t="s">
        <v>8291</v>
      </c>
      <c r="J258" s="13" t="s">
        <v>8291</v>
      </c>
      <c r="K258" s="27" t="s">
        <v>8292</v>
      </c>
      <c r="L258" s="13" t="s">
        <v>8293</v>
      </c>
      <c r="M258" s="13" t="s">
        <v>8575</v>
      </c>
      <c r="N258" s="13">
        <v>25</v>
      </c>
      <c r="O258" s="56">
        <v>2464.62</v>
      </c>
      <c r="P258" s="13" t="s">
        <v>8310</v>
      </c>
      <c r="Q258" s="13" t="s">
        <v>8311</v>
      </c>
      <c r="R258" s="57" t="s">
        <v>8312</v>
      </c>
      <c r="T258" s="12" t="s">
        <v>996</v>
      </c>
      <c r="U258" s="13" t="str">
        <f t="shared" si="71"/>
        <v xml:space="preserve">  Zach S</v>
      </c>
      <c r="V258" s="39">
        <f t="shared" si="56"/>
        <v>22.18</v>
      </c>
      <c r="W258" s="39" t="str">
        <f t="shared" si="57"/>
        <v>Healthy Weight</v>
      </c>
      <c r="X258" s="39">
        <f t="shared" si="58"/>
        <v>9.9</v>
      </c>
      <c r="Y258" s="39" t="str">
        <f t="shared" si="59"/>
        <v>Diabetes</v>
      </c>
      <c r="Z258" s="39" t="str">
        <f t="shared" si="60"/>
        <v>No</v>
      </c>
      <c r="AA258" s="39" t="str">
        <f t="shared" si="61"/>
        <v>No</v>
      </c>
      <c r="AB258" s="39" t="str">
        <f t="shared" si="62"/>
        <v>No</v>
      </c>
      <c r="AC258" s="38" t="str">
        <f t="shared" si="63"/>
        <v>No major surgery</v>
      </c>
      <c r="AD258" s="39" t="str">
        <f t="shared" si="64"/>
        <v>Yes</v>
      </c>
      <c r="AE258" s="13" t="str">
        <f t="shared" si="65"/>
        <v>17-Aug-1998</v>
      </c>
      <c r="AF258" s="39">
        <f t="shared" si="66"/>
        <v>25</v>
      </c>
      <c r="AG258" s="58">
        <f t="shared" si="67"/>
        <v>2464.62</v>
      </c>
      <c r="AH258" s="39" t="str">
        <f t="shared" si="68"/>
        <v>tier - 2</v>
      </c>
      <c r="AI258" s="39" t="str">
        <f t="shared" si="69"/>
        <v>tier - 3</v>
      </c>
      <c r="AJ258" s="54" t="str">
        <f t="shared" si="70"/>
        <v>R1013</v>
      </c>
    </row>
    <row r="259" spans="2:36" ht="15.75" customHeight="1" x14ac:dyDescent="0.3">
      <c r="B259" s="12" t="s">
        <v>1000</v>
      </c>
      <c r="C259" s="13" t="s">
        <v>1002</v>
      </c>
      <c r="D259" s="13">
        <v>31.92</v>
      </c>
      <c r="E259" s="13" t="str">
        <f t="shared" si="54"/>
        <v>Obesity</v>
      </c>
      <c r="F259" s="13">
        <v>5.1100000000000003</v>
      </c>
      <c r="G259" s="13" t="str">
        <f t="shared" si="55"/>
        <v>Normal</v>
      </c>
      <c r="H259" s="13" t="s">
        <v>8291</v>
      </c>
      <c r="I259" s="13" t="s">
        <v>8291</v>
      </c>
      <c r="J259" s="13" t="s">
        <v>8293</v>
      </c>
      <c r="K259" s="27">
        <v>1</v>
      </c>
      <c r="L259" s="13" t="s">
        <v>8293</v>
      </c>
      <c r="M259" s="13" t="s">
        <v>8576</v>
      </c>
      <c r="N259" s="13">
        <v>25</v>
      </c>
      <c r="O259" s="56">
        <v>2473.33</v>
      </c>
      <c r="P259" s="13" t="s">
        <v>8310</v>
      </c>
      <c r="Q259" s="13" t="s">
        <v>8311</v>
      </c>
      <c r="R259" s="57" t="s">
        <v>8312</v>
      </c>
      <c r="T259" s="12" t="s">
        <v>1000</v>
      </c>
      <c r="U259" s="13" t="str">
        <f t="shared" si="71"/>
        <v xml:space="preserve">  Alan</v>
      </c>
      <c r="V259" s="39">
        <f t="shared" si="56"/>
        <v>31.92</v>
      </c>
      <c r="W259" s="39" t="str">
        <f t="shared" si="57"/>
        <v>Obesity</v>
      </c>
      <c r="X259" s="39">
        <f t="shared" si="58"/>
        <v>5.1100000000000003</v>
      </c>
      <c r="Y259" s="39" t="str">
        <f t="shared" si="59"/>
        <v>Normal</v>
      </c>
      <c r="Z259" s="39" t="str">
        <f t="shared" si="60"/>
        <v>No</v>
      </c>
      <c r="AA259" s="39" t="str">
        <f t="shared" si="61"/>
        <v>No</v>
      </c>
      <c r="AB259" s="39" t="str">
        <f t="shared" si="62"/>
        <v>Yes</v>
      </c>
      <c r="AC259" s="38">
        <f t="shared" si="63"/>
        <v>1</v>
      </c>
      <c r="AD259" s="39" t="str">
        <f t="shared" si="64"/>
        <v>Yes</v>
      </c>
      <c r="AE259" s="13" t="str">
        <f t="shared" si="65"/>
        <v>2-Jul-1998</v>
      </c>
      <c r="AF259" s="39">
        <f t="shared" si="66"/>
        <v>25</v>
      </c>
      <c r="AG259" s="58">
        <f t="shared" si="67"/>
        <v>2473.33</v>
      </c>
      <c r="AH259" s="39" t="str">
        <f t="shared" si="68"/>
        <v>tier - 2</v>
      </c>
      <c r="AI259" s="39" t="str">
        <f t="shared" si="69"/>
        <v>tier - 3</v>
      </c>
      <c r="AJ259" s="54" t="str">
        <f t="shared" si="70"/>
        <v>R1013</v>
      </c>
    </row>
    <row r="260" spans="2:36" ht="15.75" customHeight="1" x14ac:dyDescent="0.3">
      <c r="B260" s="12" t="s">
        <v>1004</v>
      </c>
      <c r="C260" s="13" t="s">
        <v>1006</v>
      </c>
      <c r="D260" s="13">
        <v>31.73</v>
      </c>
      <c r="E260" s="13" t="str">
        <f t="shared" ref="E260:E323" si="72">IF(D260&lt;18.5,"Underweight", IF(AND(D260&gt;=18.5,D260&lt;=24.9),"Healthy Weight", IF(AND(D260&gt;=25,D260&lt;=29.9),"Overweight", IF(D260&gt;=30,"Obesity"))))</f>
        <v>Obesity</v>
      </c>
      <c r="F260" s="13">
        <v>5.73</v>
      </c>
      <c r="G260" s="13" t="str">
        <f t="shared" ref="G260:G323" si="73">IF(F260&lt;5.7,"Normal",IF(AND(F260&gt;=5.7,F260&lt;=6.4),"Prediabetes",IF(F260&gt;=6.5,"Diabetes")))</f>
        <v>Prediabetes</v>
      </c>
      <c r="H260" s="13" t="s">
        <v>8291</v>
      </c>
      <c r="I260" s="13" t="s">
        <v>8293</v>
      </c>
      <c r="J260" s="13" t="s">
        <v>8291</v>
      </c>
      <c r="K260" s="27">
        <v>1</v>
      </c>
      <c r="L260" s="13" t="s">
        <v>8293</v>
      </c>
      <c r="M260" s="13" t="s">
        <v>8577</v>
      </c>
      <c r="N260" s="13">
        <v>25</v>
      </c>
      <c r="O260" s="56">
        <v>2480.98</v>
      </c>
      <c r="P260" s="13" t="s">
        <v>8310</v>
      </c>
      <c r="Q260" s="13" t="s">
        <v>8310</v>
      </c>
      <c r="R260" s="57" t="s">
        <v>8312</v>
      </c>
      <c r="T260" s="12" t="s">
        <v>1004</v>
      </c>
      <c r="U260" s="13" t="str">
        <f t="shared" si="71"/>
        <v xml:space="preserve">  Nate</v>
      </c>
      <c r="V260" s="39">
        <f t="shared" ref="V260:V323" si="74">VLOOKUP(T260,$B$3:$R$2338,3,FALSE)</f>
        <v>31.73</v>
      </c>
      <c r="W260" s="39" t="str">
        <f t="shared" ref="W260:W323" si="75">VLOOKUP(T260,$B$3:$R$2338,4,FALSE)</f>
        <v>Obesity</v>
      </c>
      <c r="X260" s="39">
        <f t="shared" ref="X260:X323" si="76">VLOOKUP(T260,$B$3:$R$2338,5,FALSE)</f>
        <v>5.73</v>
      </c>
      <c r="Y260" s="39" t="str">
        <f t="shared" ref="Y260:Y323" si="77">VLOOKUP(T260,$B$3:$R$2338,6,0)</f>
        <v>Prediabetes</v>
      </c>
      <c r="Z260" s="39" t="str">
        <f t="shared" ref="Z260:Z323" si="78">VLOOKUP(T260,$B$3:$R$2338,7,0)</f>
        <v>No</v>
      </c>
      <c r="AA260" s="39" t="str">
        <f t="shared" ref="AA260:AA323" si="79">VLOOKUP(T260,$B$3:$R$2338,8,0)</f>
        <v>Yes</v>
      </c>
      <c r="AB260" s="39" t="str">
        <f t="shared" ref="AB260:AB323" si="80">VLOOKUP(T260,$B$3:$R$2338,9,0)</f>
        <v>No</v>
      </c>
      <c r="AC260" s="38">
        <f t="shared" ref="AC260:AC323" si="81">VLOOKUP(T260,$B$3:$R$2338,10,0)</f>
        <v>1</v>
      </c>
      <c r="AD260" s="39" t="str">
        <f t="shared" ref="AD260:AD323" si="82">VLOOKUP(T260,$B$3:$R$2338,11,0)</f>
        <v>Yes</v>
      </c>
      <c r="AE260" s="13" t="str">
        <f t="shared" ref="AE260:AE323" si="83">VLOOKUP(T260,$B$3:$R$2338,12,0)</f>
        <v>20-Jun-1998</v>
      </c>
      <c r="AF260" s="39">
        <f t="shared" ref="AF260:AF323" si="84">VLOOKUP(T260,$B$3:$R$2338,13,0)</f>
        <v>25</v>
      </c>
      <c r="AG260" s="58">
        <f t="shared" ref="AG260:AG323" si="85">VLOOKUP(T260,$B$3:$R$2338,14,0)</f>
        <v>2480.98</v>
      </c>
      <c r="AH260" s="39" t="str">
        <f t="shared" ref="AH260:AH323" si="86">VLOOKUP(T260,$B$3:$R$2338,15,0)</f>
        <v>tier - 2</v>
      </c>
      <c r="AI260" s="39" t="str">
        <f t="shared" ref="AI260:AI323" si="87">VLOOKUP(T260,B259:R2594,16,0)</f>
        <v>tier - 2</v>
      </c>
      <c r="AJ260" s="54" t="str">
        <f t="shared" ref="AJ260:AJ323" si="88">VLOOKUP(T260,$B$3:$R$2338,17,0)</f>
        <v>R1013</v>
      </c>
    </row>
    <row r="261" spans="2:36" ht="15.75" customHeight="1" x14ac:dyDescent="0.3">
      <c r="B261" s="12" t="s">
        <v>1008</v>
      </c>
      <c r="C261" s="13" t="s">
        <v>1010</v>
      </c>
      <c r="D261" s="13">
        <v>45.52</v>
      </c>
      <c r="E261" s="13" t="str">
        <f t="shared" si="72"/>
        <v>Obesity</v>
      </c>
      <c r="F261" s="13">
        <v>6.04</v>
      </c>
      <c r="G261" s="13" t="str">
        <f t="shared" si="73"/>
        <v>Prediabetes</v>
      </c>
      <c r="H261" s="13" t="s">
        <v>8291</v>
      </c>
      <c r="I261" s="13" t="s">
        <v>8291</v>
      </c>
      <c r="J261" s="13" t="s">
        <v>8293</v>
      </c>
      <c r="K261" s="27">
        <v>1</v>
      </c>
      <c r="L261" s="13" t="s">
        <v>8293</v>
      </c>
      <c r="M261" s="13" t="s">
        <v>8578</v>
      </c>
      <c r="N261" s="13">
        <v>28</v>
      </c>
      <c r="O261" s="56">
        <v>2483.7399999999998</v>
      </c>
      <c r="P261" s="13" t="s">
        <v>8311</v>
      </c>
      <c r="Q261" s="13" t="s">
        <v>8310</v>
      </c>
      <c r="R261" s="57" t="s">
        <v>8312</v>
      </c>
      <c r="T261" s="12" t="s">
        <v>1008</v>
      </c>
      <c r="U261" s="13" t="str">
        <f t="shared" ref="U261:U324" si="89">VLOOKUP(T261,$B$3:$R$2338,2,FALSE)</f>
        <v xml:space="preserve">  Jesse G</v>
      </c>
      <c r="V261" s="39">
        <f t="shared" si="74"/>
        <v>45.52</v>
      </c>
      <c r="W261" s="39" t="str">
        <f t="shared" si="75"/>
        <v>Obesity</v>
      </c>
      <c r="X261" s="39">
        <f t="shared" si="76"/>
        <v>6.04</v>
      </c>
      <c r="Y261" s="39" t="str">
        <f t="shared" si="77"/>
        <v>Prediabetes</v>
      </c>
      <c r="Z261" s="39" t="str">
        <f t="shared" si="78"/>
        <v>No</v>
      </c>
      <c r="AA261" s="39" t="str">
        <f t="shared" si="79"/>
        <v>No</v>
      </c>
      <c r="AB261" s="39" t="str">
        <f t="shared" si="80"/>
        <v>Yes</v>
      </c>
      <c r="AC261" s="38">
        <f t="shared" si="81"/>
        <v>1</v>
      </c>
      <c r="AD261" s="39" t="str">
        <f t="shared" si="82"/>
        <v>Yes</v>
      </c>
      <c r="AE261" s="13" t="str">
        <f t="shared" si="83"/>
        <v>6-Nov-1995</v>
      </c>
      <c r="AF261" s="39">
        <f t="shared" si="84"/>
        <v>28</v>
      </c>
      <c r="AG261" s="58">
        <f t="shared" si="85"/>
        <v>2483.7399999999998</v>
      </c>
      <c r="AH261" s="39" t="str">
        <f t="shared" si="86"/>
        <v>tier - 3</v>
      </c>
      <c r="AI261" s="39" t="str">
        <f t="shared" si="87"/>
        <v>tier - 2</v>
      </c>
      <c r="AJ261" s="54" t="str">
        <f t="shared" si="88"/>
        <v>R1013</v>
      </c>
    </row>
    <row r="262" spans="2:36" ht="15.75" customHeight="1" x14ac:dyDescent="0.3">
      <c r="B262" s="12" t="s">
        <v>1012</v>
      </c>
      <c r="C262" s="13" t="s">
        <v>1014</v>
      </c>
      <c r="D262" s="13">
        <v>52.81</v>
      </c>
      <c r="E262" s="13" t="str">
        <f t="shared" si="72"/>
        <v>Obesity</v>
      </c>
      <c r="F262" s="13">
        <v>5.19</v>
      </c>
      <c r="G262" s="13" t="str">
        <f t="shared" si="73"/>
        <v>Normal</v>
      </c>
      <c r="H262" s="13" t="s">
        <v>8291</v>
      </c>
      <c r="I262" s="13" t="s">
        <v>8291</v>
      </c>
      <c r="J262" s="13" t="s">
        <v>8293</v>
      </c>
      <c r="K262" s="27">
        <v>1</v>
      </c>
      <c r="L262" s="13" t="s">
        <v>8293</v>
      </c>
      <c r="M262" s="13" t="s">
        <v>8579</v>
      </c>
      <c r="N262" s="13">
        <v>28</v>
      </c>
      <c r="O262" s="56">
        <v>2494.02</v>
      </c>
      <c r="P262" s="13" t="s">
        <v>8311</v>
      </c>
      <c r="Q262" s="13" t="s">
        <v>8314</v>
      </c>
      <c r="R262" s="57" t="s">
        <v>8321</v>
      </c>
      <c r="T262" s="12" t="s">
        <v>1012</v>
      </c>
      <c r="U262" s="13" t="str">
        <f t="shared" si="89"/>
        <v xml:space="preserve">  Jason</v>
      </c>
      <c r="V262" s="39">
        <f t="shared" si="74"/>
        <v>52.81</v>
      </c>
      <c r="W262" s="39" t="str">
        <f t="shared" si="75"/>
        <v>Obesity</v>
      </c>
      <c r="X262" s="39">
        <f t="shared" si="76"/>
        <v>5.19</v>
      </c>
      <c r="Y262" s="39" t="str">
        <f t="shared" si="77"/>
        <v>Normal</v>
      </c>
      <c r="Z262" s="39" t="str">
        <f t="shared" si="78"/>
        <v>No</v>
      </c>
      <c r="AA262" s="39" t="str">
        <f t="shared" si="79"/>
        <v>No</v>
      </c>
      <c r="AB262" s="39" t="str">
        <f t="shared" si="80"/>
        <v>Yes</v>
      </c>
      <c r="AC262" s="38">
        <f t="shared" si="81"/>
        <v>1</v>
      </c>
      <c r="AD262" s="39" t="str">
        <f t="shared" si="82"/>
        <v>Yes</v>
      </c>
      <c r="AE262" s="13" t="str">
        <f t="shared" si="83"/>
        <v>14-Oct-1995</v>
      </c>
      <c r="AF262" s="39">
        <f t="shared" si="84"/>
        <v>28</v>
      </c>
      <c r="AG262" s="58">
        <f t="shared" si="85"/>
        <v>2494.02</v>
      </c>
      <c r="AH262" s="39" t="str">
        <f t="shared" si="86"/>
        <v>tier - 3</v>
      </c>
      <c r="AI262" s="39" t="str">
        <f t="shared" si="87"/>
        <v>tier - 1</v>
      </c>
      <c r="AJ262" s="54" t="str">
        <f t="shared" si="88"/>
        <v>R1011</v>
      </c>
    </row>
    <row r="263" spans="2:36" ht="15.75" customHeight="1" x14ac:dyDescent="0.3">
      <c r="B263" s="12" t="s">
        <v>1016</v>
      </c>
      <c r="C263" s="13" t="s">
        <v>1018</v>
      </c>
      <c r="D263" s="13">
        <v>33.58</v>
      </c>
      <c r="E263" s="13" t="str">
        <f t="shared" si="72"/>
        <v>Obesity</v>
      </c>
      <c r="F263" s="13">
        <v>5.56</v>
      </c>
      <c r="G263" s="13" t="str">
        <f t="shared" si="73"/>
        <v>Normal</v>
      </c>
      <c r="H263" s="13" t="s">
        <v>8291</v>
      </c>
      <c r="I263" s="13" t="s">
        <v>8291</v>
      </c>
      <c r="J263" s="13" t="s">
        <v>8291</v>
      </c>
      <c r="K263" s="27">
        <v>1</v>
      </c>
      <c r="L263" s="13" t="s">
        <v>8293</v>
      </c>
      <c r="M263" s="13" t="s">
        <v>8580</v>
      </c>
      <c r="N263" s="13">
        <v>28</v>
      </c>
      <c r="O263" s="56">
        <v>2497.04</v>
      </c>
      <c r="P263" s="13" t="s">
        <v>8311</v>
      </c>
      <c r="Q263" s="13" t="s">
        <v>8311</v>
      </c>
      <c r="R263" s="57" t="s">
        <v>8312</v>
      </c>
      <c r="T263" s="12" t="s">
        <v>1016</v>
      </c>
      <c r="U263" s="13" t="str">
        <f t="shared" si="89"/>
        <v xml:space="preserve">  Megan A</v>
      </c>
      <c r="V263" s="39">
        <f t="shared" si="74"/>
        <v>33.58</v>
      </c>
      <c r="W263" s="39" t="str">
        <f t="shared" si="75"/>
        <v>Obesity</v>
      </c>
      <c r="X263" s="39">
        <f t="shared" si="76"/>
        <v>5.56</v>
      </c>
      <c r="Y263" s="39" t="str">
        <f t="shared" si="77"/>
        <v>Normal</v>
      </c>
      <c r="Z263" s="39" t="str">
        <f t="shared" si="78"/>
        <v>No</v>
      </c>
      <c r="AA263" s="39" t="str">
        <f t="shared" si="79"/>
        <v>No</v>
      </c>
      <c r="AB263" s="39" t="str">
        <f t="shared" si="80"/>
        <v>No</v>
      </c>
      <c r="AC263" s="38">
        <f t="shared" si="81"/>
        <v>1</v>
      </c>
      <c r="AD263" s="39" t="str">
        <f t="shared" si="82"/>
        <v>Yes</v>
      </c>
      <c r="AE263" s="13" t="str">
        <f t="shared" si="83"/>
        <v>9-Jul-1995</v>
      </c>
      <c r="AF263" s="39">
        <f t="shared" si="84"/>
        <v>28</v>
      </c>
      <c r="AG263" s="58">
        <f t="shared" si="85"/>
        <v>2497.04</v>
      </c>
      <c r="AH263" s="39" t="str">
        <f t="shared" si="86"/>
        <v>tier - 3</v>
      </c>
      <c r="AI263" s="39" t="str">
        <f t="shared" si="87"/>
        <v>tier - 3</v>
      </c>
      <c r="AJ263" s="54" t="str">
        <f t="shared" si="88"/>
        <v>R1013</v>
      </c>
    </row>
    <row r="264" spans="2:36" ht="15.75" customHeight="1" x14ac:dyDescent="0.3">
      <c r="B264" s="12" t="s">
        <v>1020</v>
      </c>
      <c r="C264" s="13" t="s">
        <v>1022</v>
      </c>
      <c r="D264" s="13">
        <v>30.684999999999999</v>
      </c>
      <c r="E264" s="13" t="str">
        <f t="shared" si="72"/>
        <v>Obesity</v>
      </c>
      <c r="F264" s="13">
        <v>8.23</v>
      </c>
      <c r="G264" s="13" t="str">
        <f t="shared" si="73"/>
        <v>Diabetes</v>
      </c>
      <c r="H264" s="13" t="s">
        <v>8291</v>
      </c>
      <c r="I264" s="13" t="s">
        <v>8291</v>
      </c>
      <c r="J264" s="13" t="s">
        <v>8291</v>
      </c>
      <c r="K264" s="27" t="s">
        <v>8292</v>
      </c>
      <c r="L264" s="13" t="s">
        <v>8293</v>
      </c>
      <c r="M264" s="13" t="s">
        <v>8581</v>
      </c>
      <c r="N264" s="13">
        <v>28</v>
      </c>
      <c r="O264" s="56">
        <v>2498.41</v>
      </c>
      <c r="P264" s="13" t="s">
        <v>8311</v>
      </c>
      <c r="Q264" s="13" t="s">
        <v>8311</v>
      </c>
      <c r="R264" s="57" t="s">
        <v>8312</v>
      </c>
      <c r="T264" s="12" t="s">
        <v>1020</v>
      </c>
      <c r="U264" s="13" t="str">
        <f t="shared" si="89"/>
        <v xml:space="preserve">  Luke M</v>
      </c>
      <c r="V264" s="39">
        <f t="shared" si="74"/>
        <v>30.684999999999999</v>
      </c>
      <c r="W264" s="39" t="str">
        <f t="shared" si="75"/>
        <v>Obesity</v>
      </c>
      <c r="X264" s="39">
        <f t="shared" si="76"/>
        <v>8.23</v>
      </c>
      <c r="Y264" s="39" t="str">
        <f t="shared" si="77"/>
        <v>Diabetes</v>
      </c>
      <c r="Z264" s="39" t="str">
        <f t="shared" si="78"/>
        <v>No</v>
      </c>
      <c r="AA264" s="39" t="str">
        <f t="shared" si="79"/>
        <v>No</v>
      </c>
      <c r="AB264" s="39" t="str">
        <f t="shared" si="80"/>
        <v>No</v>
      </c>
      <c r="AC264" s="38" t="str">
        <f t="shared" si="81"/>
        <v>No major surgery</v>
      </c>
      <c r="AD264" s="39" t="str">
        <f t="shared" si="82"/>
        <v>Yes</v>
      </c>
      <c r="AE264" s="13" t="str">
        <f t="shared" si="83"/>
        <v>15-Oct-1995</v>
      </c>
      <c r="AF264" s="39">
        <f t="shared" si="84"/>
        <v>28</v>
      </c>
      <c r="AG264" s="58">
        <f t="shared" si="85"/>
        <v>2498.41</v>
      </c>
      <c r="AH264" s="39" t="str">
        <f t="shared" si="86"/>
        <v>tier - 3</v>
      </c>
      <c r="AI264" s="39" t="str">
        <f t="shared" si="87"/>
        <v>tier - 3</v>
      </c>
      <c r="AJ264" s="54" t="str">
        <f t="shared" si="88"/>
        <v>R1013</v>
      </c>
    </row>
    <row r="265" spans="2:36" ht="15.75" customHeight="1" x14ac:dyDescent="0.3">
      <c r="B265" s="12" t="s">
        <v>1024</v>
      </c>
      <c r="C265" s="13" t="s">
        <v>1026</v>
      </c>
      <c r="D265" s="13">
        <v>37.524999999999999</v>
      </c>
      <c r="E265" s="13" t="str">
        <f t="shared" si="72"/>
        <v>Obesity</v>
      </c>
      <c r="F265" s="13">
        <v>9.0299999999999994</v>
      </c>
      <c r="G265" s="13" t="str">
        <f t="shared" si="73"/>
        <v>Diabetes</v>
      </c>
      <c r="H265" s="13" t="s">
        <v>8293</v>
      </c>
      <c r="I265" s="13" t="s">
        <v>8291</v>
      </c>
      <c r="J265" s="13" t="s">
        <v>8291</v>
      </c>
      <c r="K265" s="27">
        <v>2</v>
      </c>
      <c r="L265" s="13" t="s">
        <v>8291</v>
      </c>
      <c r="M265" s="13" t="s">
        <v>8562</v>
      </c>
      <c r="N265" s="13">
        <v>19</v>
      </c>
      <c r="O265" s="56">
        <v>2500.9299999999998</v>
      </c>
      <c r="P265" s="13" t="s">
        <v>8310</v>
      </c>
      <c r="Q265" s="13" t="s">
        <v>8310</v>
      </c>
      <c r="R265" s="57" t="s">
        <v>8317</v>
      </c>
      <c r="T265" s="12" t="s">
        <v>1024</v>
      </c>
      <c r="U265" s="13" t="str">
        <f t="shared" si="89"/>
        <v xml:space="preserve">  Jacy D</v>
      </c>
      <c r="V265" s="39">
        <f t="shared" si="74"/>
        <v>37.524999999999999</v>
      </c>
      <c r="W265" s="39" t="str">
        <f t="shared" si="75"/>
        <v>Obesity</v>
      </c>
      <c r="X265" s="39">
        <f t="shared" si="76"/>
        <v>9.0299999999999994</v>
      </c>
      <c r="Y265" s="39" t="str">
        <f t="shared" si="77"/>
        <v>Diabetes</v>
      </c>
      <c r="Z265" s="39" t="str">
        <f t="shared" si="78"/>
        <v>Yes</v>
      </c>
      <c r="AA265" s="39" t="str">
        <f t="shared" si="79"/>
        <v>No</v>
      </c>
      <c r="AB265" s="39" t="str">
        <f t="shared" si="80"/>
        <v>No</v>
      </c>
      <c r="AC265" s="38">
        <f t="shared" si="81"/>
        <v>2</v>
      </c>
      <c r="AD265" s="39" t="str">
        <f t="shared" si="82"/>
        <v>No</v>
      </c>
      <c r="AE265" s="13" t="str">
        <f t="shared" si="83"/>
        <v>6-Sep-2004</v>
      </c>
      <c r="AF265" s="39">
        <f t="shared" si="84"/>
        <v>19</v>
      </c>
      <c r="AG265" s="58">
        <f t="shared" si="85"/>
        <v>2500.9299999999998</v>
      </c>
      <c r="AH265" s="39" t="str">
        <f t="shared" si="86"/>
        <v>tier - 2</v>
      </c>
      <c r="AI265" s="39" t="str">
        <f t="shared" si="87"/>
        <v>tier - 2</v>
      </c>
      <c r="AJ265" s="54" t="str">
        <f t="shared" si="88"/>
        <v>R1012</v>
      </c>
    </row>
    <row r="266" spans="2:36" ht="15.75" customHeight="1" x14ac:dyDescent="0.3">
      <c r="B266" s="12" t="s">
        <v>1028</v>
      </c>
      <c r="C266" s="13" t="s">
        <v>1030</v>
      </c>
      <c r="D266" s="13">
        <v>34.5</v>
      </c>
      <c r="E266" s="13" t="str">
        <f t="shared" si="72"/>
        <v>Obesity</v>
      </c>
      <c r="F266" s="13">
        <v>4.07</v>
      </c>
      <c r="G266" s="13" t="str">
        <f t="shared" si="73"/>
        <v>Normal</v>
      </c>
      <c r="H266" s="13" t="s">
        <v>8293</v>
      </c>
      <c r="I266" s="13" t="s">
        <v>8291</v>
      </c>
      <c r="J266" s="13" t="s">
        <v>8291</v>
      </c>
      <c r="K266" s="27" t="s">
        <v>8292</v>
      </c>
      <c r="L266" s="13" t="s">
        <v>8293</v>
      </c>
      <c r="M266" s="13" t="s">
        <v>8582</v>
      </c>
      <c r="N266" s="13">
        <v>32</v>
      </c>
      <c r="O266" s="56">
        <v>2510.79</v>
      </c>
      <c r="P266" s="13" t="s">
        <v>8310</v>
      </c>
      <c r="Q266" s="13" t="s">
        <v>8314</v>
      </c>
      <c r="R266" s="57" t="s">
        <v>8312</v>
      </c>
      <c r="T266" s="12" t="s">
        <v>1028</v>
      </c>
      <c r="U266" s="13" t="str">
        <f t="shared" si="89"/>
        <v xml:space="preserve">  Simon G</v>
      </c>
      <c r="V266" s="39">
        <f t="shared" si="74"/>
        <v>34.5</v>
      </c>
      <c r="W266" s="39" t="str">
        <f t="shared" si="75"/>
        <v>Obesity</v>
      </c>
      <c r="X266" s="39">
        <f t="shared" si="76"/>
        <v>4.07</v>
      </c>
      <c r="Y266" s="39" t="str">
        <f t="shared" si="77"/>
        <v>Normal</v>
      </c>
      <c r="Z266" s="39" t="str">
        <f t="shared" si="78"/>
        <v>Yes</v>
      </c>
      <c r="AA266" s="39" t="str">
        <f t="shared" si="79"/>
        <v>No</v>
      </c>
      <c r="AB266" s="39" t="str">
        <f t="shared" si="80"/>
        <v>No</v>
      </c>
      <c r="AC266" s="38" t="str">
        <f t="shared" si="81"/>
        <v>No major surgery</v>
      </c>
      <c r="AD266" s="39" t="str">
        <f t="shared" si="82"/>
        <v>Yes</v>
      </c>
      <c r="AE266" s="13" t="str">
        <f t="shared" si="83"/>
        <v>5-Aug-1991</v>
      </c>
      <c r="AF266" s="39">
        <f t="shared" si="84"/>
        <v>32</v>
      </c>
      <c r="AG266" s="58">
        <f t="shared" si="85"/>
        <v>2510.79</v>
      </c>
      <c r="AH266" s="39" t="str">
        <f t="shared" si="86"/>
        <v>tier - 2</v>
      </c>
      <c r="AI266" s="39" t="str">
        <f t="shared" si="87"/>
        <v>tier - 1</v>
      </c>
      <c r="AJ266" s="54" t="str">
        <f t="shared" si="88"/>
        <v>R1013</v>
      </c>
    </row>
    <row r="267" spans="2:36" ht="15.75" customHeight="1" x14ac:dyDescent="0.3">
      <c r="B267" s="12" t="s">
        <v>1032</v>
      </c>
      <c r="C267" s="13" t="s">
        <v>1034</v>
      </c>
      <c r="D267" s="13">
        <v>28.16</v>
      </c>
      <c r="E267" s="13" t="str">
        <f t="shared" si="72"/>
        <v>Overweight</v>
      </c>
      <c r="F267" s="13">
        <v>5.77</v>
      </c>
      <c r="G267" s="13" t="str">
        <f t="shared" si="73"/>
        <v>Prediabetes</v>
      </c>
      <c r="H267" s="13" t="s">
        <v>8291</v>
      </c>
      <c r="I267" s="13" t="s">
        <v>8291</v>
      </c>
      <c r="J267" s="13" t="s">
        <v>8291</v>
      </c>
      <c r="K267" s="27">
        <v>2</v>
      </c>
      <c r="L267" s="13" t="s">
        <v>8293</v>
      </c>
      <c r="M267" s="13" t="s">
        <v>8583</v>
      </c>
      <c r="N267" s="13">
        <v>26</v>
      </c>
      <c r="O267" s="56">
        <v>2523.17</v>
      </c>
      <c r="P267" s="13" t="s">
        <v>8311</v>
      </c>
      <c r="Q267" s="13" t="s">
        <v>8314</v>
      </c>
      <c r="R267" s="57" t="s">
        <v>8317</v>
      </c>
      <c r="T267" s="12" t="s">
        <v>1032</v>
      </c>
      <c r="U267" s="13" t="str">
        <f t="shared" si="89"/>
        <v xml:space="preserve">  Ainsley E</v>
      </c>
      <c r="V267" s="39">
        <f t="shared" si="74"/>
        <v>28.16</v>
      </c>
      <c r="W267" s="39" t="str">
        <f t="shared" si="75"/>
        <v>Overweight</v>
      </c>
      <c r="X267" s="39">
        <f t="shared" si="76"/>
        <v>5.77</v>
      </c>
      <c r="Y267" s="39" t="str">
        <f t="shared" si="77"/>
        <v>Prediabetes</v>
      </c>
      <c r="Z267" s="39" t="str">
        <f t="shared" si="78"/>
        <v>No</v>
      </c>
      <c r="AA267" s="39" t="str">
        <f t="shared" si="79"/>
        <v>No</v>
      </c>
      <c r="AB267" s="39" t="str">
        <f t="shared" si="80"/>
        <v>No</v>
      </c>
      <c r="AC267" s="38">
        <f t="shared" si="81"/>
        <v>2</v>
      </c>
      <c r="AD267" s="39" t="str">
        <f t="shared" si="82"/>
        <v>Yes</v>
      </c>
      <c r="AE267" s="13" t="str">
        <f t="shared" si="83"/>
        <v>2-Nov-1997</v>
      </c>
      <c r="AF267" s="39">
        <f t="shared" si="84"/>
        <v>26</v>
      </c>
      <c r="AG267" s="58">
        <f t="shared" si="85"/>
        <v>2523.17</v>
      </c>
      <c r="AH267" s="39" t="str">
        <f t="shared" si="86"/>
        <v>tier - 3</v>
      </c>
      <c r="AI267" s="39" t="str">
        <f t="shared" si="87"/>
        <v>tier - 1</v>
      </c>
      <c r="AJ267" s="54" t="str">
        <f t="shared" si="88"/>
        <v>R1012</v>
      </c>
    </row>
    <row r="268" spans="2:36" ht="15.75" customHeight="1" x14ac:dyDescent="0.3">
      <c r="B268" s="12" t="s">
        <v>1036</v>
      </c>
      <c r="C268" s="13" t="s">
        <v>1038</v>
      </c>
      <c r="D268" s="13">
        <v>30.02</v>
      </c>
      <c r="E268" s="13" t="str">
        <f t="shared" si="72"/>
        <v>Obesity</v>
      </c>
      <c r="F268" s="13">
        <v>5.98</v>
      </c>
      <c r="G268" s="13" t="str">
        <f t="shared" si="73"/>
        <v>Prediabetes</v>
      </c>
      <c r="H268" s="13" t="s">
        <v>8291</v>
      </c>
      <c r="I268" s="13" t="s">
        <v>8291</v>
      </c>
      <c r="J268" s="13" t="s">
        <v>8293</v>
      </c>
      <c r="K268" s="27">
        <v>1</v>
      </c>
      <c r="L268" s="13" t="s">
        <v>8293</v>
      </c>
      <c r="M268" s="13" t="s">
        <v>8584</v>
      </c>
      <c r="N268" s="13">
        <v>23</v>
      </c>
      <c r="O268" s="56">
        <v>2527.8200000000002</v>
      </c>
      <c r="P268" s="13" t="s">
        <v>8310</v>
      </c>
      <c r="Q268" s="13" t="s">
        <v>8311</v>
      </c>
      <c r="R268" s="57" t="s">
        <v>8317</v>
      </c>
      <c r="T268" s="12" t="s">
        <v>1036</v>
      </c>
      <c r="U268" s="13" t="str">
        <f t="shared" si="89"/>
        <v xml:space="preserve">  Erica A</v>
      </c>
      <c r="V268" s="39">
        <f t="shared" si="74"/>
        <v>30.02</v>
      </c>
      <c r="W268" s="39" t="str">
        <f t="shared" si="75"/>
        <v>Obesity</v>
      </c>
      <c r="X268" s="39">
        <f t="shared" si="76"/>
        <v>5.98</v>
      </c>
      <c r="Y268" s="39" t="str">
        <f t="shared" si="77"/>
        <v>Prediabetes</v>
      </c>
      <c r="Z268" s="39" t="str">
        <f t="shared" si="78"/>
        <v>No</v>
      </c>
      <c r="AA268" s="39" t="str">
        <f t="shared" si="79"/>
        <v>No</v>
      </c>
      <c r="AB268" s="39" t="str">
        <f t="shared" si="80"/>
        <v>Yes</v>
      </c>
      <c r="AC268" s="38">
        <f t="shared" si="81"/>
        <v>1</v>
      </c>
      <c r="AD268" s="39" t="str">
        <f t="shared" si="82"/>
        <v>Yes</v>
      </c>
      <c r="AE268" s="13" t="str">
        <f t="shared" si="83"/>
        <v>25-Aug-2000</v>
      </c>
      <c r="AF268" s="39">
        <f t="shared" si="84"/>
        <v>23</v>
      </c>
      <c r="AG268" s="58">
        <f t="shared" si="85"/>
        <v>2527.8200000000002</v>
      </c>
      <c r="AH268" s="39" t="str">
        <f t="shared" si="86"/>
        <v>tier - 2</v>
      </c>
      <c r="AI268" s="39" t="str">
        <f t="shared" si="87"/>
        <v>tier - 3</v>
      </c>
      <c r="AJ268" s="54" t="str">
        <f t="shared" si="88"/>
        <v>R1012</v>
      </c>
    </row>
    <row r="269" spans="2:36" ht="15.75" customHeight="1" x14ac:dyDescent="0.3">
      <c r="B269" s="12" t="s">
        <v>1040</v>
      </c>
      <c r="C269" s="13" t="s">
        <v>876</v>
      </c>
      <c r="D269" s="13">
        <v>37.82</v>
      </c>
      <c r="E269" s="13" t="str">
        <f t="shared" si="72"/>
        <v>Obesity</v>
      </c>
      <c r="F269" s="13">
        <v>6.01</v>
      </c>
      <c r="G269" s="13" t="str">
        <f t="shared" si="73"/>
        <v>Prediabetes</v>
      </c>
      <c r="H269" s="13" t="s">
        <v>8291</v>
      </c>
      <c r="I269" s="13" t="s">
        <v>8291</v>
      </c>
      <c r="J269" s="13" t="s">
        <v>8291</v>
      </c>
      <c r="K269" s="27" t="s">
        <v>8292</v>
      </c>
      <c r="L269" s="13" t="s">
        <v>8293</v>
      </c>
      <c r="M269" s="13" t="s">
        <v>8585</v>
      </c>
      <c r="N269" s="13">
        <v>26</v>
      </c>
      <c r="O269" s="56">
        <v>2534.39</v>
      </c>
      <c r="P269" s="13" t="s">
        <v>8311</v>
      </c>
      <c r="Q269" s="13" t="s">
        <v>8311</v>
      </c>
      <c r="R269" s="57" t="s">
        <v>8317</v>
      </c>
      <c r="T269" s="12" t="s">
        <v>1040</v>
      </c>
      <c r="U269" s="13" t="str">
        <f t="shared" si="89"/>
        <v xml:space="preserve">  Erik</v>
      </c>
      <c r="V269" s="39">
        <f t="shared" si="74"/>
        <v>37.82</v>
      </c>
      <c r="W269" s="39" t="str">
        <f t="shared" si="75"/>
        <v>Obesity</v>
      </c>
      <c r="X269" s="39">
        <f t="shared" si="76"/>
        <v>6.01</v>
      </c>
      <c r="Y269" s="39" t="str">
        <f t="shared" si="77"/>
        <v>Prediabetes</v>
      </c>
      <c r="Z269" s="39" t="str">
        <f t="shared" si="78"/>
        <v>No</v>
      </c>
      <c r="AA269" s="39" t="str">
        <f t="shared" si="79"/>
        <v>No</v>
      </c>
      <c r="AB269" s="39" t="str">
        <f t="shared" si="80"/>
        <v>No</v>
      </c>
      <c r="AC269" s="38" t="str">
        <f t="shared" si="81"/>
        <v>No major surgery</v>
      </c>
      <c r="AD269" s="39" t="str">
        <f t="shared" si="82"/>
        <v>Yes</v>
      </c>
      <c r="AE269" s="13" t="str">
        <f t="shared" si="83"/>
        <v>28-Jul-1997</v>
      </c>
      <c r="AF269" s="39">
        <f t="shared" si="84"/>
        <v>26</v>
      </c>
      <c r="AG269" s="58">
        <f t="shared" si="85"/>
        <v>2534.39</v>
      </c>
      <c r="AH269" s="39" t="str">
        <f t="shared" si="86"/>
        <v>tier - 3</v>
      </c>
      <c r="AI269" s="39" t="str">
        <f t="shared" si="87"/>
        <v>tier - 3</v>
      </c>
      <c r="AJ269" s="54" t="str">
        <f t="shared" si="88"/>
        <v>R1012</v>
      </c>
    </row>
    <row r="270" spans="2:36" ht="15.75" customHeight="1" x14ac:dyDescent="0.3">
      <c r="B270" s="12" t="s">
        <v>1043</v>
      </c>
      <c r="C270" s="13" t="s">
        <v>1045</v>
      </c>
      <c r="D270" s="13">
        <v>33.14</v>
      </c>
      <c r="E270" s="13" t="str">
        <f t="shared" si="72"/>
        <v>Obesity</v>
      </c>
      <c r="F270" s="13">
        <v>5.67</v>
      </c>
      <c r="G270" s="13" t="str">
        <f t="shared" si="73"/>
        <v>Normal</v>
      </c>
      <c r="H270" s="13" t="s">
        <v>8293</v>
      </c>
      <c r="I270" s="13" t="s">
        <v>8291</v>
      </c>
      <c r="J270" s="13" t="s">
        <v>8291</v>
      </c>
      <c r="K270" s="27" t="s">
        <v>8292</v>
      </c>
      <c r="L270" s="13" t="s">
        <v>8293</v>
      </c>
      <c r="M270" s="13" t="s">
        <v>8586</v>
      </c>
      <c r="N270" s="13">
        <v>33</v>
      </c>
      <c r="O270" s="56">
        <v>2540.39</v>
      </c>
      <c r="P270" s="13" t="s">
        <v>8310</v>
      </c>
      <c r="Q270" s="13" t="s">
        <v>8310</v>
      </c>
      <c r="R270" s="57" t="s">
        <v>8312</v>
      </c>
      <c r="T270" s="12" t="s">
        <v>1043</v>
      </c>
      <c r="U270" s="13" t="str">
        <f t="shared" si="89"/>
        <v xml:space="preserve">  Erin C</v>
      </c>
      <c r="V270" s="39">
        <f t="shared" si="74"/>
        <v>33.14</v>
      </c>
      <c r="W270" s="39" t="str">
        <f t="shared" si="75"/>
        <v>Obesity</v>
      </c>
      <c r="X270" s="39">
        <f t="shared" si="76"/>
        <v>5.67</v>
      </c>
      <c r="Y270" s="39" t="str">
        <f t="shared" si="77"/>
        <v>Normal</v>
      </c>
      <c r="Z270" s="39" t="str">
        <f t="shared" si="78"/>
        <v>Yes</v>
      </c>
      <c r="AA270" s="39" t="str">
        <f t="shared" si="79"/>
        <v>No</v>
      </c>
      <c r="AB270" s="39" t="str">
        <f t="shared" si="80"/>
        <v>No</v>
      </c>
      <c r="AC270" s="38" t="str">
        <f t="shared" si="81"/>
        <v>No major surgery</v>
      </c>
      <c r="AD270" s="39" t="str">
        <f t="shared" si="82"/>
        <v>Yes</v>
      </c>
      <c r="AE270" s="13" t="str">
        <f t="shared" si="83"/>
        <v>1-Oct-1990</v>
      </c>
      <c r="AF270" s="39">
        <f t="shared" si="84"/>
        <v>33</v>
      </c>
      <c r="AG270" s="58">
        <f t="shared" si="85"/>
        <v>2540.39</v>
      </c>
      <c r="AH270" s="39" t="str">
        <f t="shared" si="86"/>
        <v>tier - 2</v>
      </c>
      <c r="AI270" s="39" t="str">
        <f t="shared" si="87"/>
        <v>tier - 2</v>
      </c>
      <c r="AJ270" s="54" t="str">
        <f t="shared" si="88"/>
        <v>R1013</v>
      </c>
    </row>
    <row r="271" spans="2:36" ht="15.75" customHeight="1" x14ac:dyDescent="0.3">
      <c r="B271" s="12" t="s">
        <v>1047</v>
      </c>
      <c r="C271" s="13" t="s">
        <v>1049</v>
      </c>
      <c r="D271" s="13">
        <v>25.14</v>
      </c>
      <c r="E271" s="13" t="str">
        <f t="shared" si="72"/>
        <v>Overweight</v>
      </c>
      <c r="F271" s="13">
        <v>6.02</v>
      </c>
      <c r="G271" s="13" t="str">
        <f t="shared" si="73"/>
        <v>Prediabetes</v>
      </c>
      <c r="H271" s="13" t="s">
        <v>8293</v>
      </c>
      <c r="I271" s="13" t="s">
        <v>8291</v>
      </c>
      <c r="J271" s="13" t="s">
        <v>8293</v>
      </c>
      <c r="K271" s="27">
        <v>1</v>
      </c>
      <c r="L271" s="13" t="s">
        <v>8293</v>
      </c>
      <c r="M271" s="13" t="s">
        <v>8587</v>
      </c>
      <c r="N271" s="13">
        <v>32</v>
      </c>
      <c r="O271" s="56">
        <v>2545.6799999999998</v>
      </c>
      <c r="P271" s="13" t="s">
        <v>8310</v>
      </c>
      <c r="Q271" s="13" t="s">
        <v>8314</v>
      </c>
      <c r="R271" s="57" t="s">
        <v>8312</v>
      </c>
      <c r="T271" s="12" t="s">
        <v>1047</v>
      </c>
      <c r="U271" s="13" t="str">
        <f t="shared" si="89"/>
        <v xml:space="preserve">  Adrienne</v>
      </c>
      <c r="V271" s="39">
        <f t="shared" si="74"/>
        <v>25.14</v>
      </c>
      <c r="W271" s="39" t="str">
        <f t="shared" si="75"/>
        <v>Overweight</v>
      </c>
      <c r="X271" s="39">
        <f t="shared" si="76"/>
        <v>6.02</v>
      </c>
      <c r="Y271" s="39" t="str">
        <f t="shared" si="77"/>
        <v>Prediabetes</v>
      </c>
      <c r="Z271" s="39" t="str">
        <f t="shared" si="78"/>
        <v>Yes</v>
      </c>
      <c r="AA271" s="39" t="str">
        <f t="shared" si="79"/>
        <v>No</v>
      </c>
      <c r="AB271" s="39" t="str">
        <f t="shared" si="80"/>
        <v>Yes</v>
      </c>
      <c r="AC271" s="38">
        <f t="shared" si="81"/>
        <v>1</v>
      </c>
      <c r="AD271" s="39" t="str">
        <f t="shared" si="82"/>
        <v>Yes</v>
      </c>
      <c r="AE271" s="13" t="str">
        <f t="shared" si="83"/>
        <v>17-Nov-1991</v>
      </c>
      <c r="AF271" s="39">
        <f t="shared" si="84"/>
        <v>32</v>
      </c>
      <c r="AG271" s="58">
        <f t="shared" si="85"/>
        <v>2545.6799999999998</v>
      </c>
      <c r="AH271" s="39" t="str">
        <f t="shared" si="86"/>
        <v>tier - 2</v>
      </c>
      <c r="AI271" s="39" t="str">
        <f t="shared" si="87"/>
        <v>tier - 1</v>
      </c>
      <c r="AJ271" s="54" t="str">
        <f t="shared" si="88"/>
        <v>R1013</v>
      </c>
    </row>
    <row r="272" spans="2:36" ht="15.75" customHeight="1" x14ac:dyDescent="0.3">
      <c r="B272" s="12" t="s">
        <v>1050</v>
      </c>
      <c r="C272" s="13" t="s">
        <v>112</v>
      </c>
      <c r="D272" s="13">
        <v>20.18</v>
      </c>
      <c r="E272" s="13" t="str">
        <f t="shared" si="72"/>
        <v>Healthy Weight</v>
      </c>
      <c r="F272" s="13">
        <v>11.19</v>
      </c>
      <c r="G272" s="13" t="str">
        <f t="shared" si="73"/>
        <v>Diabetes</v>
      </c>
      <c r="H272" s="13" t="s">
        <v>8291</v>
      </c>
      <c r="I272" s="13" t="s">
        <v>8291</v>
      </c>
      <c r="J272" s="13" t="s">
        <v>8291</v>
      </c>
      <c r="K272" s="27" t="s">
        <v>8292</v>
      </c>
      <c r="L272" s="13" t="s">
        <v>8293</v>
      </c>
      <c r="M272" s="13" t="s">
        <v>8588</v>
      </c>
      <c r="N272" s="13">
        <v>21</v>
      </c>
      <c r="O272" s="56">
        <v>2566.4699999999998</v>
      </c>
      <c r="P272" s="13" t="s">
        <v>8310</v>
      </c>
      <c r="Q272" s="13" t="s">
        <v>8311</v>
      </c>
      <c r="R272" s="57" t="s">
        <v>8312</v>
      </c>
      <c r="T272" s="12" t="s">
        <v>1050</v>
      </c>
      <c r="U272" s="13" t="str">
        <f t="shared" si="89"/>
        <v xml:space="preserve">  Adam</v>
      </c>
      <c r="V272" s="39">
        <f t="shared" si="74"/>
        <v>20.18</v>
      </c>
      <c r="W272" s="39" t="str">
        <f t="shared" si="75"/>
        <v>Healthy Weight</v>
      </c>
      <c r="X272" s="39">
        <f t="shared" si="76"/>
        <v>11.19</v>
      </c>
      <c r="Y272" s="39" t="str">
        <f t="shared" si="77"/>
        <v>Diabetes</v>
      </c>
      <c r="Z272" s="39" t="str">
        <f t="shared" si="78"/>
        <v>No</v>
      </c>
      <c r="AA272" s="39" t="str">
        <f t="shared" si="79"/>
        <v>No</v>
      </c>
      <c r="AB272" s="39" t="str">
        <f t="shared" si="80"/>
        <v>No</v>
      </c>
      <c r="AC272" s="38" t="str">
        <f t="shared" si="81"/>
        <v>No major surgery</v>
      </c>
      <c r="AD272" s="39" t="str">
        <f t="shared" si="82"/>
        <v>Yes</v>
      </c>
      <c r="AE272" s="13" t="str">
        <f t="shared" si="83"/>
        <v>11-Oct-2002</v>
      </c>
      <c r="AF272" s="39">
        <f t="shared" si="84"/>
        <v>21</v>
      </c>
      <c r="AG272" s="58">
        <f t="shared" si="85"/>
        <v>2566.4699999999998</v>
      </c>
      <c r="AH272" s="39" t="str">
        <f t="shared" si="86"/>
        <v>tier - 2</v>
      </c>
      <c r="AI272" s="39" t="str">
        <f t="shared" si="87"/>
        <v>tier - 3</v>
      </c>
      <c r="AJ272" s="54" t="str">
        <f t="shared" si="88"/>
        <v>R1013</v>
      </c>
    </row>
    <row r="273" spans="2:36" ht="15.75" customHeight="1" x14ac:dyDescent="0.3">
      <c r="B273" s="12" t="s">
        <v>1053</v>
      </c>
      <c r="C273" s="13" t="s">
        <v>1055</v>
      </c>
      <c r="D273" s="13">
        <v>44.36</v>
      </c>
      <c r="E273" s="13" t="str">
        <f t="shared" si="72"/>
        <v>Obesity</v>
      </c>
      <c r="F273" s="13">
        <v>5.1100000000000003</v>
      </c>
      <c r="G273" s="13" t="str">
        <f t="shared" si="73"/>
        <v>Normal</v>
      </c>
      <c r="H273" s="13" t="s">
        <v>8291</v>
      </c>
      <c r="I273" s="13" t="s">
        <v>8291</v>
      </c>
      <c r="J273" s="13" t="s">
        <v>8291</v>
      </c>
      <c r="K273" s="27" t="s">
        <v>8292</v>
      </c>
      <c r="L273" s="13" t="s">
        <v>8293</v>
      </c>
      <c r="M273" s="13" t="s">
        <v>8370</v>
      </c>
      <c r="N273" s="13">
        <v>21</v>
      </c>
      <c r="O273" s="56">
        <v>2585.04</v>
      </c>
      <c r="P273" s="13" t="s">
        <v>8310</v>
      </c>
      <c r="Q273" s="13" t="s">
        <v>8310</v>
      </c>
      <c r="R273" s="57" t="s">
        <v>8332</v>
      </c>
      <c r="T273" s="12" t="s">
        <v>1053</v>
      </c>
      <c r="U273" s="13" t="str">
        <f t="shared" si="89"/>
        <v xml:space="preserve">  Yutaka</v>
      </c>
      <c r="V273" s="39">
        <f t="shared" si="74"/>
        <v>44.36</v>
      </c>
      <c r="W273" s="39" t="str">
        <f t="shared" si="75"/>
        <v>Obesity</v>
      </c>
      <c r="X273" s="39">
        <f t="shared" si="76"/>
        <v>5.1100000000000003</v>
      </c>
      <c r="Y273" s="39" t="str">
        <f t="shared" si="77"/>
        <v>Normal</v>
      </c>
      <c r="Z273" s="39" t="str">
        <f t="shared" si="78"/>
        <v>No</v>
      </c>
      <c r="AA273" s="39" t="str">
        <f t="shared" si="79"/>
        <v>No</v>
      </c>
      <c r="AB273" s="39" t="str">
        <f t="shared" si="80"/>
        <v>No</v>
      </c>
      <c r="AC273" s="38" t="str">
        <f t="shared" si="81"/>
        <v>No major surgery</v>
      </c>
      <c r="AD273" s="39" t="str">
        <f t="shared" si="82"/>
        <v>Yes</v>
      </c>
      <c r="AE273" s="13" t="str">
        <f t="shared" si="83"/>
        <v>20-Jul-2002</v>
      </c>
      <c r="AF273" s="39">
        <f t="shared" si="84"/>
        <v>21</v>
      </c>
      <c r="AG273" s="58">
        <f t="shared" si="85"/>
        <v>2585.04</v>
      </c>
      <c r="AH273" s="39" t="str">
        <f t="shared" si="86"/>
        <v>tier - 2</v>
      </c>
      <c r="AI273" s="39" t="str">
        <f t="shared" si="87"/>
        <v>tier - 2</v>
      </c>
      <c r="AJ273" s="54" t="str">
        <f t="shared" si="88"/>
        <v>R1021</v>
      </c>
    </row>
    <row r="274" spans="2:36" ht="15.75" customHeight="1" x14ac:dyDescent="0.3">
      <c r="B274" s="12" t="s">
        <v>1057</v>
      </c>
      <c r="C274" s="13" t="s">
        <v>1059</v>
      </c>
      <c r="D274" s="13">
        <v>23.82</v>
      </c>
      <c r="E274" s="13" t="str">
        <f t="shared" si="72"/>
        <v>Healthy Weight</v>
      </c>
      <c r="F274" s="13">
        <v>10.85</v>
      </c>
      <c r="G274" s="13" t="str">
        <f t="shared" si="73"/>
        <v>Diabetes</v>
      </c>
      <c r="H274" s="13" t="s">
        <v>8293</v>
      </c>
      <c r="I274" s="13" t="s">
        <v>8291</v>
      </c>
      <c r="J274" s="13" t="s">
        <v>8291</v>
      </c>
      <c r="K274" s="27" t="s">
        <v>8292</v>
      </c>
      <c r="L274" s="13" t="s">
        <v>8293</v>
      </c>
      <c r="M274" s="13" t="s">
        <v>8589</v>
      </c>
      <c r="N274" s="13">
        <v>22</v>
      </c>
      <c r="O274" s="56">
        <v>2585.27</v>
      </c>
      <c r="P274" s="13" t="s">
        <v>8310</v>
      </c>
      <c r="Q274" s="13" t="s">
        <v>8311</v>
      </c>
      <c r="R274" s="57" t="s">
        <v>8321</v>
      </c>
      <c r="T274" s="12" t="s">
        <v>1057</v>
      </c>
      <c r="U274" s="13" t="str">
        <f t="shared" si="89"/>
        <v xml:space="preserve">  Tyler M</v>
      </c>
      <c r="V274" s="39">
        <f t="shared" si="74"/>
        <v>23.82</v>
      </c>
      <c r="W274" s="39" t="str">
        <f t="shared" si="75"/>
        <v>Healthy Weight</v>
      </c>
      <c r="X274" s="39">
        <f t="shared" si="76"/>
        <v>10.85</v>
      </c>
      <c r="Y274" s="39" t="str">
        <f t="shared" si="77"/>
        <v>Diabetes</v>
      </c>
      <c r="Z274" s="39" t="str">
        <f t="shared" si="78"/>
        <v>Yes</v>
      </c>
      <c r="AA274" s="39" t="str">
        <f t="shared" si="79"/>
        <v>No</v>
      </c>
      <c r="AB274" s="39" t="str">
        <f t="shared" si="80"/>
        <v>No</v>
      </c>
      <c r="AC274" s="38" t="str">
        <f t="shared" si="81"/>
        <v>No major surgery</v>
      </c>
      <c r="AD274" s="39" t="str">
        <f t="shared" si="82"/>
        <v>Yes</v>
      </c>
      <c r="AE274" s="13" t="str">
        <f t="shared" si="83"/>
        <v>15-Oct-2001</v>
      </c>
      <c r="AF274" s="39">
        <f t="shared" si="84"/>
        <v>22</v>
      </c>
      <c r="AG274" s="58">
        <f t="shared" si="85"/>
        <v>2585.27</v>
      </c>
      <c r="AH274" s="39" t="str">
        <f t="shared" si="86"/>
        <v>tier - 2</v>
      </c>
      <c r="AI274" s="39" t="str">
        <f t="shared" si="87"/>
        <v>tier - 3</v>
      </c>
      <c r="AJ274" s="54" t="str">
        <f t="shared" si="88"/>
        <v>R1011</v>
      </c>
    </row>
    <row r="275" spans="2:36" ht="15.75" customHeight="1" x14ac:dyDescent="0.3">
      <c r="B275" s="12" t="s">
        <v>1061</v>
      </c>
      <c r="C275" s="13" t="s">
        <v>40</v>
      </c>
      <c r="D275" s="13">
        <v>45</v>
      </c>
      <c r="E275" s="13" t="str">
        <f t="shared" si="72"/>
        <v>Obesity</v>
      </c>
      <c r="F275" s="13">
        <v>5.24</v>
      </c>
      <c r="G275" s="13" t="str">
        <f t="shared" si="73"/>
        <v>Normal</v>
      </c>
      <c r="H275" s="13" t="s">
        <v>8293</v>
      </c>
      <c r="I275" s="13" t="s">
        <v>8291</v>
      </c>
      <c r="J275" s="13" t="s">
        <v>8291</v>
      </c>
      <c r="K275" s="27">
        <v>1</v>
      </c>
      <c r="L275" s="13" t="s">
        <v>8293</v>
      </c>
      <c r="M275" s="13" t="s">
        <v>8590</v>
      </c>
      <c r="N275" s="13">
        <v>22</v>
      </c>
      <c r="O275" s="56">
        <v>2585.85</v>
      </c>
      <c r="P275" s="13" t="s">
        <v>8310</v>
      </c>
      <c r="Q275" s="13" t="s">
        <v>8310</v>
      </c>
      <c r="R275" s="57" t="s">
        <v>8329</v>
      </c>
      <c r="T275" s="12" t="s">
        <v>1061</v>
      </c>
      <c r="U275" s="13" t="str">
        <f t="shared" si="89"/>
        <v xml:space="preserve">  Stephen</v>
      </c>
      <c r="V275" s="39">
        <f t="shared" si="74"/>
        <v>45</v>
      </c>
      <c r="W275" s="39" t="str">
        <f t="shared" si="75"/>
        <v>Obesity</v>
      </c>
      <c r="X275" s="39">
        <f t="shared" si="76"/>
        <v>5.24</v>
      </c>
      <c r="Y275" s="39" t="str">
        <f t="shared" si="77"/>
        <v>Normal</v>
      </c>
      <c r="Z275" s="39" t="str">
        <f t="shared" si="78"/>
        <v>Yes</v>
      </c>
      <c r="AA275" s="39" t="str">
        <f t="shared" si="79"/>
        <v>No</v>
      </c>
      <c r="AB275" s="39" t="str">
        <f t="shared" si="80"/>
        <v>No</v>
      </c>
      <c r="AC275" s="38">
        <f t="shared" si="81"/>
        <v>1</v>
      </c>
      <c r="AD275" s="39" t="str">
        <f t="shared" si="82"/>
        <v>Yes</v>
      </c>
      <c r="AE275" s="13" t="str">
        <f t="shared" si="83"/>
        <v>28-Jul-2001</v>
      </c>
      <c r="AF275" s="39">
        <f t="shared" si="84"/>
        <v>22</v>
      </c>
      <c r="AG275" s="58">
        <f t="shared" si="85"/>
        <v>2585.85</v>
      </c>
      <c r="AH275" s="39" t="str">
        <f t="shared" si="86"/>
        <v>tier - 2</v>
      </c>
      <c r="AI275" s="39" t="str">
        <f t="shared" si="87"/>
        <v>tier - 2</v>
      </c>
      <c r="AJ275" s="54" t="str">
        <f t="shared" si="88"/>
        <v>R1024</v>
      </c>
    </row>
    <row r="276" spans="2:36" ht="15.75" customHeight="1" x14ac:dyDescent="0.3">
      <c r="B276" s="12" t="s">
        <v>1064</v>
      </c>
      <c r="C276" s="13" t="s">
        <v>220</v>
      </c>
      <c r="D276" s="13">
        <v>26.62</v>
      </c>
      <c r="E276" s="13" t="str">
        <f t="shared" si="72"/>
        <v>Overweight</v>
      </c>
      <c r="F276" s="13">
        <v>10.08</v>
      </c>
      <c r="G276" s="13" t="str">
        <f t="shared" si="73"/>
        <v>Diabetes</v>
      </c>
      <c r="H276" s="13" t="s">
        <v>8291</v>
      </c>
      <c r="I276" s="13" t="s">
        <v>8291</v>
      </c>
      <c r="J276" s="13" t="s">
        <v>8291</v>
      </c>
      <c r="K276" s="27" t="s">
        <v>8292</v>
      </c>
      <c r="L276" s="13" t="s">
        <v>8293</v>
      </c>
      <c r="M276" s="13" t="s">
        <v>8591</v>
      </c>
      <c r="N276" s="13">
        <v>22</v>
      </c>
      <c r="O276" s="56">
        <v>2597.7800000000002</v>
      </c>
      <c r="P276" s="13" t="s">
        <v>8310</v>
      </c>
      <c r="Q276" s="13" t="s">
        <v>8314</v>
      </c>
      <c r="R276" s="57" t="s">
        <v>8321</v>
      </c>
      <c r="T276" s="12" t="s">
        <v>1064</v>
      </c>
      <c r="U276" s="13" t="str">
        <f t="shared" si="89"/>
        <v xml:space="preserve">  Andrew B</v>
      </c>
      <c r="V276" s="39">
        <f t="shared" si="74"/>
        <v>26.62</v>
      </c>
      <c r="W276" s="39" t="str">
        <f t="shared" si="75"/>
        <v>Overweight</v>
      </c>
      <c r="X276" s="39">
        <f t="shared" si="76"/>
        <v>10.08</v>
      </c>
      <c r="Y276" s="39" t="str">
        <f t="shared" si="77"/>
        <v>Diabetes</v>
      </c>
      <c r="Z276" s="39" t="str">
        <f t="shared" si="78"/>
        <v>No</v>
      </c>
      <c r="AA276" s="39" t="str">
        <f t="shared" si="79"/>
        <v>No</v>
      </c>
      <c r="AB276" s="39" t="str">
        <f t="shared" si="80"/>
        <v>No</v>
      </c>
      <c r="AC276" s="38" t="str">
        <f t="shared" si="81"/>
        <v>No major surgery</v>
      </c>
      <c r="AD276" s="39" t="str">
        <f t="shared" si="82"/>
        <v>Yes</v>
      </c>
      <c r="AE276" s="13" t="str">
        <f t="shared" si="83"/>
        <v>26-Aug-2001</v>
      </c>
      <c r="AF276" s="39">
        <f t="shared" si="84"/>
        <v>22</v>
      </c>
      <c r="AG276" s="58">
        <f t="shared" si="85"/>
        <v>2597.7800000000002</v>
      </c>
      <c r="AH276" s="39" t="str">
        <f t="shared" si="86"/>
        <v>tier - 2</v>
      </c>
      <c r="AI276" s="39" t="str">
        <f t="shared" si="87"/>
        <v>tier - 1</v>
      </c>
      <c r="AJ276" s="54" t="str">
        <f t="shared" si="88"/>
        <v>R1011</v>
      </c>
    </row>
    <row r="277" spans="2:36" ht="15.75" customHeight="1" x14ac:dyDescent="0.3">
      <c r="B277" s="12" t="s">
        <v>1067</v>
      </c>
      <c r="C277" s="13" t="s">
        <v>1069</v>
      </c>
      <c r="D277" s="13">
        <v>32.67</v>
      </c>
      <c r="E277" s="13" t="str">
        <f t="shared" si="72"/>
        <v>Obesity</v>
      </c>
      <c r="F277" s="13">
        <v>10.97</v>
      </c>
      <c r="G277" s="13" t="str">
        <f t="shared" si="73"/>
        <v>Diabetes</v>
      </c>
      <c r="H277" s="13" t="s">
        <v>8293</v>
      </c>
      <c r="I277" s="13" t="s">
        <v>8291</v>
      </c>
      <c r="J277" s="13" t="s">
        <v>8291</v>
      </c>
      <c r="K277" s="27" t="s">
        <v>8292</v>
      </c>
      <c r="L277" s="13" t="s">
        <v>8293</v>
      </c>
      <c r="M277" s="13" t="s">
        <v>8592</v>
      </c>
      <c r="N277" s="13">
        <v>26</v>
      </c>
      <c r="O277" s="56">
        <v>2632.99</v>
      </c>
      <c r="P277" s="13" t="s">
        <v>8310</v>
      </c>
      <c r="Q277" s="13" t="s">
        <v>8314</v>
      </c>
      <c r="R277" s="57" t="s">
        <v>8321</v>
      </c>
      <c r="T277" s="12" t="s">
        <v>1067</v>
      </c>
      <c r="U277" s="13" t="str">
        <f t="shared" si="89"/>
        <v xml:space="preserve">  James</v>
      </c>
      <c r="V277" s="39">
        <f t="shared" si="74"/>
        <v>32.67</v>
      </c>
      <c r="W277" s="39" t="str">
        <f t="shared" si="75"/>
        <v>Obesity</v>
      </c>
      <c r="X277" s="39">
        <f t="shared" si="76"/>
        <v>10.97</v>
      </c>
      <c r="Y277" s="39" t="str">
        <f t="shared" si="77"/>
        <v>Diabetes</v>
      </c>
      <c r="Z277" s="39" t="str">
        <f t="shared" si="78"/>
        <v>Yes</v>
      </c>
      <c r="AA277" s="39" t="str">
        <f t="shared" si="79"/>
        <v>No</v>
      </c>
      <c r="AB277" s="39" t="str">
        <f t="shared" si="80"/>
        <v>No</v>
      </c>
      <c r="AC277" s="38" t="str">
        <f t="shared" si="81"/>
        <v>No major surgery</v>
      </c>
      <c r="AD277" s="39" t="str">
        <f t="shared" si="82"/>
        <v>Yes</v>
      </c>
      <c r="AE277" s="13" t="str">
        <f t="shared" si="83"/>
        <v>26-Aug-1997</v>
      </c>
      <c r="AF277" s="39">
        <f t="shared" si="84"/>
        <v>26</v>
      </c>
      <c r="AG277" s="58">
        <f t="shared" si="85"/>
        <v>2632.99</v>
      </c>
      <c r="AH277" s="39" t="str">
        <f t="shared" si="86"/>
        <v>tier - 2</v>
      </c>
      <c r="AI277" s="39" t="str">
        <f t="shared" si="87"/>
        <v>tier - 1</v>
      </c>
      <c r="AJ277" s="54" t="str">
        <f t="shared" si="88"/>
        <v>R1011</v>
      </c>
    </row>
    <row r="278" spans="2:36" ht="15.75" customHeight="1" x14ac:dyDescent="0.3">
      <c r="B278" s="12" t="s">
        <v>1071</v>
      </c>
      <c r="C278" s="13" t="s">
        <v>1073</v>
      </c>
      <c r="D278" s="13">
        <v>44.44</v>
      </c>
      <c r="E278" s="13" t="str">
        <f t="shared" si="72"/>
        <v>Obesity</v>
      </c>
      <c r="F278" s="13">
        <v>4.9000000000000004</v>
      </c>
      <c r="G278" s="13" t="str">
        <f t="shared" si="73"/>
        <v>Normal</v>
      </c>
      <c r="H278" s="13" t="s">
        <v>8293</v>
      </c>
      <c r="I278" s="13" t="s">
        <v>8291</v>
      </c>
      <c r="J278" s="13" t="s">
        <v>8291</v>
      </c>
      <c r="K278" s="27">
        <v>1</v>
      </c>
      <c r="L278" s="13" t="s">
        <v>8293</v>
      </c>
      <c r="M278" s="13" t="s">
        <v>8593</v>
      </c>
      <c r="N278" s="13">
        <v>23</v>
      </c>
      <c r="O278" s="56">
        <v>2639.04</v>
      </c>
      <c r="P278" s="13" t="s">
        <v>8310</v>
      </c>
      <c r="Q278" s="13" t="s">
        <v>8310</v>
      </c>
      <c r="R278" s="57" t="s">
        <v>8317</v>
      </c>
      <c r="T278" s="12" t="s">
        <v>1071</v>
      </c>
      <c r="U278" s="13" t="str">
        <f t="shared" si="89"/>
        <v xml:space="preserve">  Shawn P</v>
      </c>
      <c r="V278" s="39">
        <f t="shared" si="74"/>
        <v>44.44</v>
      </c>
      <c r="W278" s="39" t="str">
        <f t="shared" si="75"/>
        <v>Obesity</v>
      </c>
      <c r="X278" s="39">
        <f t="shared" si="76"/>
        <v>4.9000000000000004</v>
      </c>
      <c r="Y278" s="39" t="str">
        <f t="shared" si="77"/>
        <v>Normal</v>
      </c>
      <c r="Z278" s="39" t="str">
        <f t="shared" si="78"/>
        <v>Yes</v>
      </c>
      <c r="AA278" s="39" t="str">
        <f t="shared" si="79"/>
        <v>No</v>
      </c>
      <c r="AB278" s="39" t="str">
        <f t="shared" si="80"/>
        <v>No</v>
      </c>
      <c r="AC278" s="38">
        <f t="shared" si="81"/>
        <v>1</v>
      </c>
      <c r="AD278" s="39" t="str">
        <f t="shared" si="82"/>
        <v>Yes</v>
      </c>
      <c r="AE278" s="13" t="str">
        <f t="shared" si="83"/>
        <v>24-Jun-2000</v>
      </c>
      <c r="AF278" s="39">
        <f t="shared" si="84"/>
        <v>23</v>
      </c>
      <c r="AG278" s="58">
        <f t="shared" si="85"/>
        <v>2639.04</v>
      </c>
      <c r="AH278" s="39" t="str">
        <f t="shared" si="86"/>
        <v>tier - 2</v>
      </c>
      <c r="AI278" s="39" t="str">
        <f t="shared" si="87"/>
        <v>tier - 2</v>
      </c>
      <c r="AJ278" s="54" t="str">
        <f t="shared" si="88"/>
        <v>R1012</v>
      </c>
    </row>
    <row r="279" spans="2:36" ht="15.75" customHeight="1" x14ac:dyDescent="0.3">
      <c r="B279" s="12" t="s">
        <v>1075</v>
      </c>
      <c r="C279" s="13" t="s">
        <v>809</v>
      </c>
      <c r="D279" s="13">
        <v>28.31</v>
      </c>
      <c r="E279" s="13" t="str">
        <f t="shared" si="72"/>
        <v>Overweight</v>
      </c>
      <c r="F279" s="13">
        <v>5.33</v>
      </c>
      <c r="G279" s="13" t="str">
        <f t="shared" si="73"/>
        <v>Normal</v>
      </c>
      <c r="H279" s="13" t="s">
        <v>8291</v>
      </c>
      <c r="I279" s="13" t="s">
        <v>8291</v>
      </c>
      <c r="J279" s="13" t="s">
        <v>8291</v>
      </c>
      <c r="K279" s="27" t="s">
        <v>8292</v>
      </c>
      <c r="L279" s="13" t="s">
        <v>8293</v>
      </c>
      <c r="M279" s="13" t="s">
        <v>8594</v>
      </c>
      <c r="N279" s="13">
        <v>23</v>
      </c>
      <c r="O279" s="56">
        <v>2643.27</v>
      </c>
      <c r="P279" s="13" t="s">
        <v>8310</v>
      </c>
      <c r="Q279" s="13" t="s">
        <v>8314</v>
      </c>
      <c r="R279" s="57" t="s">
        <v>8317</v>
      </c>
      <c r="T279" s="12" t="s">
        <v>1075</v>
      </c>
      <c r="U279" s="13" t="str">
        <f t="shared" si="89"/>
        <v xml:space="preserve">  Matt</v>
      </c>
      <c r="V279" s="39">
        <f t="shared" si="74"/>
        <v>28.31</v>
      </c>
      <c r="W279" s="39" t="str">
        <f t="shared" si="75"/>
        <v>Overweight</v>
      </c>
      <c r="X279" s="39">
        <f t="shared" si="76"/>
        <v>5.33</v>
      </c>
      <c r="Y279" s="39" t="str">
        <f t="shared" si="77"/>
        <v>Normal</v>
      </c>
      <c r="Z279" s="39" t="str">
        <f t="shared" si="78"/>
        <v>No</v>
      </c>
      <c r="AA279" s="39" t="str">
        <f t="shared" si="79"/>
        <v>No</v>
      </c>
      <c r="AB279" s="39" t="str">
        <f t="shared" si="80"/>
        <v>No</v>
      </c>
      <c r="AC279" s="38" t="str">
        <f t="shared" si="81"/>
        <v>No major surgery</v>
      </c>
      <c r="AD279" s="39" t="str">
        <f t="shared" si="82"/>
        <v>Yes</v>
      </c>
      <c r="AE279" s="13" t="str">
        <f t="shared" si="83"/>
        <v>9-Dec-2000</v>
      </c>
      <c r="AF279" s="39">
        <f t="shared" si="84"/>
        <v>23</v>
      </c>
      <c r="AG279" s="58">
        <f t="shared" si="85"/>
        <v>2643.27</v>
      </c>
      <c r="AH279" s="39" t="str">
        <f t="shared" si="86"/>
        <v>tier - 2</v>
      </c>
      <c r="AI279" s="39" t="str">
        <f t="shared" si="87"/>
        <v>tier - 1</v>
      </c>
      <c r="AJ279" s="54" t="str">
        <f t="shared" si="88"/>
        <v>R1012</v>
      </c>
    </row>
    <row r="280" spans="2:36" ht="15.75" customHeight="1" x14ac:dyDescent="0.3">
      <c r="B280" s="12" t="s">
        <v>1078</v>
      </c>
      <c r="C280" s="13" t="s">
        <v>1080</v>
      </c>
      <c r="D280" s="13">
        <v>25.05</v>
      </c>
      <c r="E280" s="13" t="str">
        <f t="shared" si="72"/>
        <v>Overweight</v>
      </c>
      <c r="F280" s="13">
        <v>4.6100000000000003</v>
      </c>
      <c r="G280" s="13" t="str">
        <f t="shared" si="73"/>
        <v>Normal</v>
      </c>
      <c r="H280" s="13" t="s">
        <v>8291</v>
      </c>
      <c r="I280" s="13" t="s">
        <v>8291</v>
      </c>
      <c r="J280" s="13" t="s">
        <v>8291</v>
      </c>
      <c r="K280" s="27">
        <v>2</v>
      </c>
      <c r="L280" s="13" t="s">
        <v>8293</v>
      </c>
      <c r="M280" s="13" t="s">
        <v>8595</v>
      </c>
      <c r="N280" s="13">
        <v>27</v>
      </c>
      <c r="O280" s="56">
        <v>2680.95</v>
      </c>
      <c r="P280" s="13" t="s">
        <v>8311</v>
      </c>
      <c r="Q280" s="13" t="s">
        <v>8310</v>
      </c>
      <c r="R280" s="57" t="s">
        <v>8317</v>
      </c>
      <c r="T280" s="12" t="s">
        <v>1078</v>
      </c>
      <c r="U280" s="13" t="str">
        <f t="shared" si="89"/>
        <v xml:space="preserve">  Nathaniel</v>
      </c>
      <c r="V280" s="39">
        <f t="shared" si="74"/>
        <v>25.05</v>
      </c>
      <c r="W280" s="39" t="str">
        <f t="shared" si="75"/>
        <v>Overweight</v>
      </c>
      <c r="X280" s="39">
        <f t="shared" si="76"/>
        <v>4.6100000000000003</v>
      </c>
      <c r="Y280" s="39" t="str">
        <f t="shared" si="77"/>
        <v>Normal</v>
      </c>
      <c r="Z280" s="39" t="str">
        <f t="shared" si="78"/>
        <v>No</v>
      </c>
      <c r="AA280" s="39" t="str">
        <f t="shared" si="79"/>
        <v>No</v>
      </c>
      <c r="AB280" s="39" t="str">
        <f t="shared" si="80"/>
        <v>No</v>
      </c>
      <c r="AC280" s="38">
        <f t="shared" si="81"/>
        <v>2</v>
      </c>
      <c r="AD280" s="39" t="str">
        <f t="shared" si="82"/>
        <v>Yes</v>
      </c>
      <c r="AE280" s="13" t="str">
        <f t="shared" si="83"/>
        <v>5-Aug-1996</v>
      </c>
      <c r="AF280" s="39">
        <f t="shared" si="84"/>
        <v>27</v>
      </c>
      <c r="AG280" s="58">
        <f t="shared" si="85"/>
        <v>2680.95</v>
      </c>
      <c r="AH280" s="39" t="str">
        <f t="shared" si="86"/>
        <v>tier - 3</v>
      </c>
      <c r="AI280" s="39" t="str">
        <f t="shared" si="87"/>
        <v>tier - 2</v>
      </c>
      <c r="AJ280" s="54" t="str">
        <f t="shared" si="88"/>
        <v>R1012</v>
      </c>
    </row>
    <row r="281" spans="2:36" ht="15.75" customHeight="1" x14ac:dyDescent="0.3">
      <c r="B281" s="12" t="s">
        <v>1082</v>
      </c>
      <c r="C281" s="13" t="s">
        <v>1084</v>
      </c>
      <c r="D281" s="13">
        <v>28.34</v>
      </c>
      <c r="E281" s="13" t="str">
        <f t="shared" si="72"/>
        <v>Overweight</v>
      </c>
      <c r="F281" s="13">
        <v>8.18</v>
      </c>
      <c r="G281" s="13" t="str">
        <f t="shared" si="73"/>
        <v>Diabetes</v>
      </c>
      <c r="H281" s="13" t="s">
        <v>8291</v>
      </c>
      <c r="I281" s="13" t="s">
        <v>8291</v>
      </c>
      <c r="J281" s="13" t="s">
        <v>8291</v>
      </c>
      <c r="K281" s="27" t="s">
        <v>8292</v>
      </c>
      <c r="L281" s="13" t="s">
        <v>8293</v>
      </c>
      <c r="M281" s="13" t="s">
        <v>8596</v>
      </c>
      <c r="N281" s="13">
        <v>29</v>
      </c>
      <c r="O281" s="56">
        <v>2684.69</v>
      </c>
      <c r="P281" s="13" t="s">
        <v>8310</v>
      </c>
      <c r="Q281" s="13" t="s">
        <v>8310</v>
      </c>
      <c r="R281" s="57" t="s">
        <v>8312</v>
      </c>
      <c r="T281" s="12" t="s">
        <v>1082</v>
      </c>
      <c r="U281" s="13" t="str">
        <f t="shared" si="89"/>
        <v xml:space="preserve">  Kevin D</v>
      </c>
      <c r="V281" s="39">
        <f t="shared" si="74"/>
        <v>28.34</v>
      </c>
      <c r="W281" s="39" t="str">
        <f t="shared" si="75"/>
        <v>Overweight</v>
      </c>
      <c r="X281" s="39">
        <f t="shared" si="76"/>
        <v>8.18</v>
      </c>
      <c r="Y281" s="39" t="str">
        <f t="shared" si="77"/>
        <v>Diabetes</v>
      </c>
      <c r="Z281" s="39" t="str">
        <f t="shared" si="78"/>
        <v>No</v>
      </c>
      <c r="AA281" s="39" t="str">
        <f t="shared" si="79"/>
        <v>No</v>
      </c>
      <c r="AB281" s="39" t="str">
        <f t="shared" si="80"/>
        <v>No</v>
      </c>
      <c r="AC281" s="38" t="str">
        <f t="shared" si="81"/>
        <v>No major surgery</v>
      </c>
      <c r="AD281" s="39" t="str">
        <f t="shared" si="82"/>
        <v>Yes</v>
      </c>
      <c r="AE281" s="13" t="str">
        <f t="shared" si="83"/>
        <v>17-Sep-1994</v>
      </c>
      <c r="AF281" s="39">
        <f t="shared" si="84"/>
        <v>29</v>
      </c>
      <c r="AG281" s="58">
        <f t="shared" si="85"/>
        <v>2684.69</v>
      </c>
      <c r="AH281" s="39" t="str">
        <f t="shared" si="86"/>
        <v>tier - 2</v>
      </c>
      <c r="AI281" s="39" t="str">
        <f t="shared" si="87"/>
        <v>tier - 2</v>
      </c>
      <c r="AJ281" s="54" t="str">
        <f t="shared" si="88"/>
        <v>R1013</v>
      </c>
    </row>
    <row r="282" spans="2:36" ht="15.75" customHeight="1" x14ac:dyDescent="0.3">
      <c r="B282" s="12" t="s">
        <v>1086</v>
      </c>
      <c r="C282" s="13" t="s">
        <v>1088</v>
      </c>
      <c r="D282" s="13">
        <v>17.765000000000001</v>
      </c>
      <c r="E282" s="13" t="str">
        <f t="shared" si="72"/>
        <v>Underweight</v>
      </c>
      <c r="F282" s="13">
        <v>5.62</v>
      </c>
      <c r="G282" s="13" t="str">
        <f t="shared" si="73"/>
        <v>Normal</v>
      </c>
      <c r="H282" s="13" t="s">
        <v>8291</v>
      </c>
      <c r="I282" s="13" t="s">
        <v>8291</v>
      </c>
      <c r="J282" s="13" t="s">
        <v>8291</v>
      </c>
      <c r="K282" s="27" t="s">
        <v>8292</v>
      </c>
      <c r="L282" s="13" t="s">
        <v>8293</v>
      </c>
      <c r="M282" s="13" t="s">
        <v>8597</v>
      </c>
      <c r="N282" s="13">
        <v>29</v>
      </c>
      <c r="O282" s="56">
        <v>2689.5</v>
      </c>
      <c r="P282" s="13" t="s">
        <v>8311</v>
      </c>
      <c r="Q282" s="13" t="s">
        <v>8310</v>
      </c>
      <c r="R282" s="57" t="s">
        <v>8312</v>
      </c>
      <c r="T282" s="12" t="s">
        <v>1086</v>
      </c>
      <c r="U282" s="13" t="str">
        <f t="shared" si="89"/>
        <v xml:space="preserve">  Joan</v>
      </c>
      <c r="V282" s="39">
        <f t="shared" si="74"/>
        <v>17.765000000000001</v>
      </c>
      <c r="W282" s="39" t="str">
        <f t="shared" si="75"/>
        <v>Underweight</v>
      </c>
      <c r="X282" s="39">
        <f t="shared" si="76"/>
        <v>5.62</v>
      </c>
      <c r="Y282" s="39" t="str">
        <f t="shared" si="77"/>
        <v>Normal</v>
      </c>
      <c r="Z282" s="39" t="str">
        <f t="shared" si="78"/>
        <v>No</v>
      </c>
      <c r="AA282" s="39" t="str">
        <f t="shared" si="79"/>
        <v>No</v>
      </c>
      <c r="AB282" s="39" t="str">
        <f t="shared" si="80"/>
        <v>No</v>
      </c>
      <c r="AC282" s="38" t="str">
        <f t="shared" si="81"/>
        <v>No major surgery</v>
      </c>
      <c r="AD282" s="39" t="str">
        <f t="shared" si="82"/>
        <v>Yes</v>
      </c>
      <c r="AE282" s="13" t="str">
        <f t="shared" si="83"/>
        <v>2-Oct-1994</v>
      </c>
      <c r="AF282" s="39">
        <f t="shared" si="84"/>
        <v>29</v>
      </c>
      <c r="AG282" s="58">
        <f t="shared" si="85"/>
        <v>2689.5</v>
      </c>
      <c r="AH282" s="39" t="str">
        <f t="shared" si="86"/>
        <v>tier - 3</v>
      </c>
      <c r="AI282" s="39" t="str">
        <f t="shared" si="87"/>
        <v>tier - 2</v>
      </c>
      <c r="AJ282" s="54" t="str">
        <f t="shared" si="88"/>
        <v>R1013</v>
      </c>
    </row>
    <row r="283" spans="2:36" ht="15.75" customHeight="1" x14ac:dyDescent="0.3">
      <c r="B283" s="12" t="s">
        <v>1089</v>
      </c>
      <c r="C283" s="13" t="s">
        <v>1091</v>
      </c>
      <c r="D283" s="13">
        <v>36.119999999999997</v>
      </c>
      <c r="E283" s="13" t="str">
        <f t="shared" si="72"/>
        <v>Obesity</v>
      </c>
      <c r="F283" s="13">
        <v>5.82</v>
      </c>
      <c r="G283" s="13" t="str">
        <f t="shared" si="73"/>
        <v>Prediabetes</v>
      </c>
      <c r="H283" s="13" t="s">
        <v>8291</v>
      </c>
      <c r="I283" s="13" t="s">
        <v>8291</v>
      </c>
      <c r="J283" s="13" t="s">
        <v>8291</v>
      </c>
      <c r="K283" s="27" t="s">
        <v>8292</v>
      </c>
      <c r="L283" s="13" t="s">
        <v>8293</v>
      </c>
      <c r="M283" s="13" t="s">
        <v>8598</v>
      </c>
      <c r="N283" s="13">
        <v>24</v>
      </c>
      <c r="O283" s="56">
        <v>2690.11</v>
      </c>
      <c r="P283" s="13" t="s">
        <v>8310</v>
      </c>
      <c r="Q283" s="13" t="s">
        <v>8310</v>
      </c>
      <c r="R283" s="57" t="s">
        <v>8317</v>
      </c>
      <c r="T283" s="12" t="s">
        <v>1089</v>
      </c>
      <c r="U283" s="13" t="str">
        <f t="shared" si="89"/>
        <v xml:space="preserve">  Christopher A</v>
      </c>
      <c r="V283" s="39">
        <f t="shared" si="74"/>
        <v>36.119999999999997</v>
      </c>
      <c r="W283" s="39" t="str">
        <f t="shared" si="75"/>
        <v>Obesity</v>
      </c>
      <c r="X283" s="39">
        <f t="shared" si="76"/>
        <v>5.82</v>
      </c>
      <c r="Y283" s="39" t="str">
        <f t="shared" si="77"/>
        <v>Prediabetes</v>
      </c>
      <c r="Z283" s="39" t="str">
        <f t="shared" si="78"/>
        <v>No</v>
      </c>
      <c r="AA283" s="39" t="str">
        <f t="shared" si="79"/>
        <v>No</v>
      </c>
      <c r="AB283" s="39" t="str">
        <f t="shared" si="80"/>
        <v>No</v>
      </c>
      <c r="AC283" s="38" t="str">
        <f t="shared" si="81"/>
        <v>No major surgery</v>
      </c>
      <c r="AD283" s="39" t="str">
        <f t="shared" si="82"/>
        <v>Yes</v>
      </c>
      <c r="AE283" s="13" t="str">
        <f t="shared" si="83"/>
        <v>11-Jun-1999</v>
      </c>
      <c r="AF283" s="39">
        <f t="shared" si="84"/>
        <v>24</v>
      </c>
      <c r="AG283" s="58">
        <f t="shared" si="85"/>
        <v>2690.11</v>
      </c>
      <c r="AH283" s="39" t="str">
        <f t="shared" si="86"/>
        <v>tier - 2</v>
      </c>
      <c r="AI283" s="39" t="str">
        <f t="shared" si="87"/>
        <v>tier - 2</v>
      </c>
      <c r="AJ283" s="54" t="str">
        <f t="shared" si="88"/>
        <v>R1012</v>
      </c>
    </row>
    <row r="284" spans="2:36" ht="15.75" customHeight="1" x14ac:dyDescent="0.3">
      <c r="B284" s="12" t="s">
        <v>1093</v>
      </c>
      <c r="C284" s="13" t="s">
        <v>1095</v>
      </c>
      <c r="D284" s="13">
        <v>23.19</v>
      </c>
      <c r="E284" s="13" t="str">
        <f t="shared" si="72"/>
        <v>Healthy Weight</v>
      </c>
      <c r="F284" s="13">
        <v>7.66</v>
      </c>
      <c r="G284" s="13" t="str">
        <f t="shared" si="73"/>
        <v>Diabetes</v>
      </c>
      <c r="H284" s="13" t="s">
        <v>8291</v>
      </c>
      <c r="I284" s="13" t="s">
        <v>8291</v>
      </c>
      <c r="J284" s="13" t="s">
        <v>8291</v>
      </c>
      <c r="K284" s="27" t="s">
        <v>8292</v>
      </c>
      <c r="L284" s="13" t="s">
        <v>8293</v>
      </c>
      <c r="M284" s="13" t="s">
        <v>8599</v>
      </c>
      <c r="N284" s="13">
        <v>27</v>
      </c>
      <c r="O284" s="56">
        <v>2699.57</v>
      </c>
      <c r="P284" s="13" t="s">
        <v>8310</v>
      </c>
      <c r="Q284" s="13" t="s">
        <v>8314</v>
      </c>
      <c r="R284" s="57" t="s">
        <v>8317</v>
      </c>
      <c r="T284" s="12" t="s">
        <v>1093</v>
      </c>
      <c r="U284" s="13" t="str">
        <f t="shared" si="89"/>
        <v xml:space="preserve">  Kacy L</v>
      </c>
      <c r="V284" s="39">
        <f t="shared" si="74"/>
        <v>23.19</v>
      </c>
      <c r="W284" s="39" t="str">
        <f t="shared" si="75"/>
        <v>Healthy Weight</v>
      </c>
      <c r="X284" s="39">
        <f t="shared" si="76"/>
        <v>7.66</v>
      </c>
      <c r="Y284" s="39" t="str">
        <f t="shared" si="77"/>
        <v>Diabetes</v>
      </c>
      <c r="Z284" s="39" t="str">
        <f t="shared" si="78"/>
        <v>No</v>
      </c>
      <c r="AA284" s="39" t="str">
        <f t="shared" si="79"/>
        <v>No</v>
      </c>
      <c r="AB284" s="39" t="str">
        <f t="shared" si="80"/>
        <v>No</v>
      </c>
      <c r="AC284" s="38" t="str">
        <f t="shared" si="81"/>
        <v>No major surgery</v>
      </c>
      <c r="AD284" s="39" t="str">
        <f t="shared" si="82"/>
        <v>Yes</v>
      </c>
      <c r="AE284" s="13" t="str">
        <f t="shared" si="83"/>
        <v>13-Jun-1996</v>
      </c>
      <c r="AF284" s="39">
        <f t="shared" si="84"/>
        <v>27</v>
      </c>
      <c r="AG284" s="58">
        <f t="shared" si="85"/>
        <v>2699.57</v>
      </c>
      <c r="AH284" s="39" t="str">
        <f t="shared" si="86"/>
        <v>tier - 2</v>
      </c>
      <c r="AI284" s="39" t="str">
        <f t="shared" si="87"/>
        <v>tier - 1</v>
      </c>
      <c r="AJ284" s="54" t="str">
        <f t="shared" si="88"/>
        <v>R1012</v>
      </c>
    </row>
    <row r="285" spans="2:36" ht="15.75" customHeight="1" x14ac:dyDescent="0.3">
      <c r="B285" s="12" t="s">
        <v>1097</v>
      </c>
      <c r="C285" s="13" t="s">
        <v>1099</v>
      </c>
      <c r="D285" s="13">
        <v>35.99</v>
      </c>
      <c r="E285" s="13" t="str">
        <f t="shared" si="72"/>
        <v>Obesity</v>
      </c>
      <c r="F285" s="13">
        <v>4.2300000000000004</v>
      </c>
      <c r="G285" s="13" t="str">
        <f t="shared" si="73"/>
        <v>Normal</v>
      </c>
      <c r="H285" s="13" t="s">
        <v>8291</v>
      </c>
      <c r="I285" s="13" t="s">
        <v>8291</v>
      </c>
      <c r="J285" s="13" t="s">
        <v>8291</v>
      </c>
      <c r="K285" s="27" t="s">
        <v>8292</v>
      </c>
      <c r="L285" s="13" t="s">
        <v>8293</v>
      </c>
      <c r="M285" s="13" t="s">
        <v>8463</v>
      </c>
      <c r="N285" s="13">
        <v>20</v>
      </c>
      <c r="O285" s="56">
        <v>2709.11</v>
      </c>
      <c r="P285" s="13" t="s">
        <v>8310</v>
      </c>
      <c r="Q285" s="13" t="s">
        <v>8310</v>
      </c>
      <c r="R285" s="57" t="s">
        <v>8317</v>
      </c>
      <c r="T285" s="12" t="s">
        <v>1097</v>
      </c>
      <c r="U285" s="13" t="str">
        <f t="shared" si="89"/>
        <v xml:space="preserve">  Benjamin H</v>
      </c>
      <c r="V285" s="39">
        <f t="shared" si="74"/>
        <v>35.99</v>
      </c>
      <c r="W285" s="39" t="str">
        <f t="shared" si="75"/>
        <v>Obesity</v>
      </c>
      <c r="X285" s="39">
        <f t="shared" si="76"/>
        <v>4.2300000000000004</v>
      </c>
      <c r="Y285" s="39" t="str">
        <f t="shared" si="77"/>
        <v>Normal</v>
      </c>
      <c r="Z285" s="39" t="str">
        <f t="shared" si="78"/>
        <v>No</v>
      </c>
      <c r="AA285" s="39" t="str">
        <f t="shared" si="79"/>
        <v>No</v>
      </c>
      <c r="AB285" s="39" t="str">
        <f t="shared" si="80"/>
        <v>No</v>
      </c>
      <c r="AC285" s="38" t="str">
        <f t="shared" si="81"/>
        <v>No major surgery</v>
      </c>
      <c r="AD285" s="39" t="str">
        <f t="shared" si="82"/>
        <v>Yes</v>
      </c>
      <c r="AE285" s="13" t="str">
        <f t="shared" si="83"/>
        <v>17-Jul-2003</v>
      </c>
      <c r="AF285" s="39">
        <f t="shared" si="84"/>
        <v>20</v>
      </c>
      <c r="AG285" s="58">
        <f t="shared" si="85"/>
        <v>2709.11</v>
      </c>
      <c r="AH285" s="39" t="str">
        <f t="shared" si="86"/>
        <v>tier - 2</v>
      </c>
      <c r="AI285" s="39" t="str">
        <f t="shared" si="87"/>
        <v>tier - 2</v>
      </c>
      <c r="AJ285" s="54" t="str">
        <f t="shared" si="88"/>
        <v>R1012</v>
      </c>
    </row>
    <row r="286" spans="2:36" ht="15.75" customHeight="1" x14ac:dyDescent="0.3">
      <c r="B286" s="12" t="s">
        <v>1100</v>
      </c>
      <c r="C286" s="13" t="s">
        <v>1102</v>
      </c>
      <c r="D286" s="13">
        <v>30.25</v>
      </c>
      <c r="E286" s="13" t="str">
        <f t="shared" si="72"/>
        <v>Obesity</v>
      </c>
      <c r="F286" s="13">
        <v>5.58</v>
      </c>
      <c r="G286" s="13" t="str">
        <f t="shared" si="73"/>
        <v>Normal</v>
      </c>
      <c r="H286" s="13" t="s">
        <v>8291</v>
      </c>
      <c r="I286" s="13" t="s">
        <v>8291</v>
      </c>
      <c r="J286" s="13" t="s">
        <v>8293</v>
      </c>
      <c r="K286" s="27">
        <v>1</v>
      </c>
      <c r="L286" s="13" t="s">
        <v>8293</v>
      </c>
      <c r="M286" s="13" t="s">
        <v>8418</v>
      </c>
      <c r="N286" s="13">
        <v>20</v>
      </c>
      <c r="O286" s="56">
        <v>2709.24</v>
      </c>
      <c r="P286" s="13" t="s">
        <v>8310</v>
      </c>
      <c r="Q286" s="13" t="s">
        <v>8310</v>
      </c>
      <c r="R286" s="57" t="s">
        <v>8317</v>
      </c>
      <c r="T286" s="12" t="s">
        <v>1100</v>
      </c>
      <c r="U286" s="13" t="str">
        <f t="shared" si="89"/>
        <v xml:space="preserve">  Xaviour J</v>
      </c>
      <c r="V286" s="39">
        <f t="shared" si="74"/>
        <v>30.25</v>
      </c>
      <c r="W286" s="39" t="str">
        <f t="shared" si="75"/>
        <v>Obesity</v>
      </c>
      <c r="X286" s="39">
        <f t="shared" si="76"/>
        <v>5.58</v>
      </c>
      <c r="Y286" s="39" t="str">
        <f t="shared" si="77"/>
        <v>Normal</v>
      </c>
      <c r="Z286" s="39" t="str">
        <f t="shared" si="78"/>
        <v>No</v>
      </c>
      <c r="AA286" s="39" t="str">
        <f t="shared" si="79"/>
        <v>No</v>
      </c>
      <c r="AB286" s="39" t="str">
        <f t="shared" si="80"/>
        <v>Yes</v>
      </c>
      <c r="AC286" s="38">
        <f t="shared" si="81"/>
        <v>1</v>
      </c>
      <c r="AD286" s="39" t="str">
        <f t="shared" si="82"/>
        <v>Yes</v>
      </c>
      <c r="AE286" s="13" t="str">
        <f t="shared" si="83"/>
        <v>21-Nov-2003</v>
      </c>
      <c r="AF286" s="39">
        <f t="shared" si="84"/>
        <v>20</v>
      </c>
      <c r="AG286" s="58">
        <f t="shared" si="85"/>
        <v>2709.24</v>
      </c>
      <c r="AH286" s="39" t="str">
        <f t="shared" si="86"/>
        <v>tier - 2</v>
      </c>
      <c r="AI286" s="39" t="str">
        <f t="shared" si="87"/>
        <v>tier - 2</v>
      </c>
      <c r="AJ286" s="54" t="str">
        <f t="shared" si="88"/>
        <v>R1012</v>
      </c>
    </row>
    <row r="287" spans="2:36" ht="15.75" customHeight="1" x14ac:dyDescent="0.3">
      <c r="B287" s="12" t="s">
        <v>1104</v>
      </c>
      <c r="C287" s="13" t="s">
        <v>1106</v>
      </c>
      <c r="D287" s="13">
        <v>26.24</v>
      </c>
      <c r="E287" s="13" t="str">
        <f t="shared" si="72"/>
        <v>Overweight</v>
      </c>
      <c r="F287" s="13">
        <v>6.26</v>
      </c>
      <c r="G287" s="13" t="str">
        <f t="shared" si="73"/>
        <v>Prediabetes</v>
      </c>
      <c r="H287" s="13" t="s">
        <v>8293</v>
      </c>
      <c r="I287" s="13" t="s">
        <v>8291</v>
      </c>
      <c r="J287" s="13" t="s">
        <v>8291</v>
      </c>
      <c r="K287" s="27" t="s">
        <v>8292</v>
      </c>
      <c r="L287" s="13" t="s">
        <v>8293</v>
      </c>
      <c r="M287" s="13" t="s">
        <v>8600</v>
      </c>
      <c r="N287" s="13">
        <v>20</v>
      </c>
      <c r="O287" s="56">
        <v>2710.83</v>
      </c>
      <c r="P287" s="13" t="s">
        <v>8310</v>
      </c>
      <c r="Q287" s="13" t="s">
        <v>8311</v>
      </c>
      <c r="R287" s="57" t="s">
        <v>8317</v>
      </c>
      <c r="T287" s="12" t="s">
        <v>1104</v>
      </c>
      <c r="U287" s="13" t="str">
        <f t="shared" si="89"/>
        <v xml:space="preserve">  Michael T</v>
      </c>
      <c r="V287" s="39">
        <f t="shared" si="74"/>
        <v>26.24</v>
      </c>
      <c r="W287" s="39" t="str">
        <f t="shared" si="75"/>
        <v>Overweight</v>
      </c>
      <c r="X287" s="39">
        <f t="shared" si="76"/>
        <v>6.26</v>
      </c>
      <c r="Y287" s="39" t="str">
        <f t="shared" si="77"/>
        <v>Prediabetes</v>
      </c>
      <c r="Z287" s="39" t="str">
        <f t="shared" si="78"/>
        <v>Yes</v>
      </c>
      <c r="AA287" s="39" t="str">
        <f t="shared" si="79"/>
        <v>No</v>
      </c>
      <c r="AB287" s="39" t="str">
        <f t="shared" si="80"/>
        <v>No</v>
      </c>
      <c r="AC287" s="38" t="str">
        <f t="shared" si="81"/>
        <v>No major surgery</v>
      </c>
      <c r="AD287" s="39" t="str">
        <f t="shared" si="82"/>
        <v>Yes</v>
      </c>
      <c r="AE287" s="13" t="str">
        <f t="shared" si="83"/>
        <v>1-Dec-2003</v>
      </c>
      <c r="AF287" s="39">
        <f t="shared" si="84"/>
        <v>20</v>
      </c>
      <c r="AG287" s="58">
        <f t="shared" si="85"/>
        <v>2710.83</v>
      </c>
      <c r="AH287" s="39" t="str">
        <f t="shared" si="86"/>
        <v>tier - 2</v>
      </c>
      <c r="AI287" s="39" t="str">
        <f t="shared" si="87"/>
        <v>tier - 3</v>
      </c>
      <c r="AJ287" s="54" t="str">
        <f t="shared" si="88"/>
        <v>R1012</v>
      </c>
    </row>
    <row r="288" spans="2:36" ht="15.75" customHeight="1" x14ac:dyDescent="0.3">
      <c r="B288" s="12" t="s">
        <v>1108</v>
      </c>
      <c r="C288" s="13" t="s">
        <v>1110</v>
      </c>
      <c r="D288" s="13">
        <v>31.36</v>
      </c>
      <c r="E288" s="13" t="str">
        <f t="shared" si="72"/>
        <v>Obesity</v>
      </c>
      <c r="F288" s="13">
        <v>10.6</v>
      </c>
      <c r="G288" s="13" t="str">
        <f t="shared" si="73"/>
        <v>Diabetes</v>
      </c>
      <c r="H288" s="13" t="s">
        <v>8293</v>
      </c>
      <c r="I288" s="13" t="s">
        <v>8291</v>
      </c>
      <c r="J288" s="13" t="s">
        <v>8291</v>
      </c>
      <c r="K288" s="27" t="s">
        <v>8292</v>
      </c>
      <c r="L288" s="13" t="s">
        <v>8293</v>
      </c>
      <c r="M288" s="13" t="s">
        <v>8601</v>
      </c>
      <c r="N288" s="13">
        <v>20</v>
      </c>
      <c r="O288" s="56">
        <v>2719.28</v>
      </c>
      <c r="P288" s="13" t="s">
        <v>8310</v>
      </c>
      <c r="Q288" s="13" t="s">
        <v>8310</v>
      </c>
      <c r="R288" s="57" t="s">
        <v>8317</v>
      </c>
      <c r="T288" s="12" t="s">
        <v>1108</v>
      </c>
      <c r="U288" s="13" t="str">
        <f t="shared" si="89"/>
        <v xml:space="preserve">  Bradley</v>
      </c>
      <c r="V288" s="39">
        <f t="shared" si="74"/>
        <v>31.36</v>
      </c>
      <c r="W288" s="39" t="str">
        <f t="shared" si="75"/>
        <v>Obesity</v>
      </c>
      <c r="X288" s="39">
        <f t="shared" si="76"/>
        <v>10.6</v>
      </c>
      <c r="Y288" s="39" t="str">
        <f t="shared" si="77"/>
        <v>Diabetes</v>
      </c>
      <c r="Z288" s="39" t="str">
        <f t="shared" si="78"/>
        <v>Yes</v>
      </c>
      <c r="AA288" s="39" t="str">
        <f t="shared" si="79"/>
        <v>No</v>
      </c>
      <c r="AB288" s="39" t="str">
        <f t="shared" si="80"/>
        <v>No</v>
      </c>
      <c r="AC288" s="38" t="str">
        <f t="shared" si="81"/>
        <v>No major surgery</v>
      </c>
      <c r="AD288" s="39" t="str">
        <f t="shared" si="82"/>
        <v>Yes</v>
      </c>
      <c r="AE288" s="13" t="str">
        <f t="shared" si="83"/>
        <v>6-Aug-2003</v>
      </c>
      <c r="AF288" s="39">
        <f t="shared" si="84"/>
        <v>20</v>
      </c>
      <c r="AG288" s="58">
        <f t="shared" si="85"/>
        <v>2719.28</v>
      </c>
      <c r="AH288" s="39" t="str">
        <f t="shared" si="86"/>
        <v>tier - 2</v>
      </c>
      <c r="AI288" s="39" t="str">
        <f t="shared" si="87"/>
        <v>tier - 2</v>
      </c>
      <c r="AJ288" s="54" t="str">
        <f t="shared" si="88"/>
        <v>R1012</v>
      </c>
    </row>
    <row r="289" spans="2:36" ht="15.75" customHeight="1" x14ac:dyDescent="0.3">
      <c r="B289" s="12" t="s">
        <v>1112</v>
      </c>
      <c r="C289" s="13" t="s">
        <v>1114</v>
      </c>
      <c r="D289" s="13">
        <v>25.69</v>
      </c>
      <c r="E289" s="13" t="str">
        <f t="shared" si="72"/>
        <v>Overweight</v>
      </c>
      <c r="F289" s="13">
        <v>4.78</v>
      </c>
      <c r="G289" s="13" t="str">
        <f t="shared" si="73"/>
        <v>Normal</v>
      </c>
      <c r="H289" s="13" t="s">
        <v>8293</v>
      </c>
      <c r="I289" s="13" t="s">
        <v>8291</v>
      </c>
      <c r="J289" s="13" t="s">
        <v>8291</v>
      </c>
      <c r="K289" s="27" t="s">
        <v>8292</v>
      </c>
      <c r="L289" s="13" t="s">
        <v>8293</v>
      </c>
      <c r="M289" s="13" t="s">
        <v>8602</v>
      </c>
      <c r="N289" s="13">
        <v>26</v>
      </c>
      <c r="O289" s="56">
        <v>2721.32</v>
      </c>
      <c r="P289" s="13" t="s">
        <v>8314</v>
      </c>
      <c r="Q289" s="13" t="s">
        <v>8311</v>
      </c>
      <c r="R289" s="57" t="s">
        <v>8331</v>
      </c>
      <c r="T289" s="12" t="s">
        <v>1112</v>
      </c>
      <c r="U289" s="13" t="str">
        <f t="shared" si="89"/>
        <v xml:space="preserve">  Andrea</v>
      </c>
      <c r="V289" s="39">
        <f t="shared" si="74"/>
        <v>25.69</v>
      </c>
      <c r="W289" s="39" t="str">
        <f t="shared" si="75"/>
        <v>Overweight</v>
      </c>
      <c r="X289" s="39">
        <f t="shared" si="76"/>
        <v>4.78</v>
      </c>
      <c r="Y289" s="39" t="str">
        <f t="shared" si="77"/>
        <v>Normal</v>
      </c>
      <c r="Z289" s="39" t="str">
        <f t="shared" si="78"/>
        <v>Yes</v>
      </c>
      <c r="AA289" s="39" t="str">
        <f t="shared" si="79"/>
        <v>No</v>
      </c>
      <c r="AB289" s="39" t="str">
        <f t="shared" si="80"/>
        <v>No</v>
      </c>
      <c r="AC289" s="38" t="str">
        <f t="shared" si="81"/>
        <v>No major surgery</v>
      </c>
      <c r="AD289" s="39" t="str">
        <f t="shared" si="82"/>
        <v>Yes</v>
      </c>
      <c r="AE289" s="13" t="str">
        <f t="shared" si="83"/>
        <v>30-Oct-1997</v>
      </c>
      <c r="AF289" s="39">
        <f t="shared" si="84"/>
        <v>26</v>
      </c>
      <c r="AG289" s="58">
        <f t="shared" si="85"/>
        <v>2721.32</v>
      </c>
      <c r="AH289" s="39" t="str">
        <f t="shared" si="86"/>
        <v>tier - 1</v>
      </c>
      <c r="AI289" s="39" t="str">
        <f t="shared" si="87"/>
        <v>tier - 3</v>
      </c>
      <c r="AJ289" s="54" t="str">
        <f t="shared" si="88"/>
        <v>R1014</v>
      </c>
    </row>
    <row r="290" spans="2:36" ht="15.75" customHeight="1" x14ac:dyDescent="0.3">
      <c r="B290" s="12" t="s">
        <v>1116</v>
      </c>
      <c r="C290" s="13" t="s">
        <v>1118</v>
      </c>
      <c r="D290" s="13">
        <v>25.46</v>
      </c>
      <c r="E290" s="13" t="str">
        <f t="shared" si="72"/>
        <v>Overweight</v>
      </c>
      <c r="F290" s="13">
        <v>6.03</v>
      </c>
      <c r="G290" s="13" t="str">
        <f t="shared" si="73"/>
        <v>Prediabetes</v>
      </c>
      <c r="H290" s="13" t="s">
        <v>8291</v>
      </c>
      <c r="I290" s="13" t="s">
        <v>8291</v>
      </c>
      <c r="J290" s="13" t="s">
        <v>8291</v>
      </c>
      <c r="K290" s="27">
        <v>2</v>
      </c>
      <c r="L290" s="13" t="s">
        <v>8293</v>
      </c>
      <c r="M290" s="13" t="s">
        <v>8603</v>
      </c>
      <c r="N290" s="13">
        <v>35</v>
      </c>
      <c r="O290" s="56">
        <v>2726.06</v>
      </c>
      <c r="P290" s="13" t="s">
        <v>8310</v>
      </c>
      <c r="Q290" s="13" t="s">
        <v>8310</v>
      </c>
      <c r="R290" s="57" t="s">
        <v>8312</v>
      </c>
      <c r="T290" s="12" t="s">
        <v>1116</v>
      </c>
      <c r="U290" s="13" t="str">
        <f t="shared" si="89"/>
        <v xml:space="preserve">  Nancy M</v>
      </c>
      <c r="V290" s="39">
        <f t="shared" si="74"/>
        <v>25.46</v>
      </c>
      <c r="W290" s="39" t="str">
        <f t="shared" si="75"/>
        <v>Overweight</v>
      </c>
      <c r="X290" s="39">
        <f t="shared" si="76"/>
        <v>6.03</v>
      </c>
      <c r="Y290" s="39" t="str">
        <f t="shared" si="77"/>
        <v>Prediabetes</v>
      </c>
      <c r="Z290" s="39" t="str">
        <f t="shared" si="78"/>
        <v>No</v>
      </c>
      <c r="AA290" s="39" t="str">
        <f t="shared" si="79"/>
        <v>No</v>
      </c>
      <c r="AB290" s="39" t="str">
        <f t="shared" si="80"/>
        <v>No</v>
      </c>
      <c r="AC290" s="38">
        <f t="shared" si="81"/>
        <v>2</v>
      </c>
      <c r="AD290" s="39" t="str">
        <f t="shared" si="82"/>
        <v>Yes</v>
      </c>
      <c r="AE290" s="13" t="str">
        <f t="shared" si="83"/>
        <v>20-Aug-1988</v>
      </c>
      <c r="AF290" s="39">
        <f t="shared" si="84"/>
        <v>35</v>
      </c>
      <c r="AG290" s="58">
        <f t="shared" si="85"/>
        <v>2726.06</v>
      </c>
      <c r="AH290" s="39" t="str">
        <f t="shared" si="86"/>
        <v>tier - 2</v>
      </c>
      <c r="AI290" s="39" t="str">
        <f t="shared" si="87"/>
        <v>tier - 2</v>
      </c>
      <c r="AJ290" s="54" t="str">
        <f t="shared" si="88"/>
        <v>R1013</v>
      </c>
    </row>
    <row r="291" spans="2:36" ht="15.75" customHeight="1" x14ac:dyDescent="0.3">
      <c r="B291" s="12" t="s">
        <v>1120</v>
      </c>
      <c r="C291" s="13" t="s">
        <v>809</v>
      </c>
      <c r="D291" s="13">
        <v>31.83</v>
      </c>
      <c r="E291" s="13" t="str">
        <f t="shared" si="72"/>
        <v>Obesity</v>
      </c>
      <c r="F291" s="13">
        <v>11.55</v>
      </c>
      <c r="G291" s="13" t="str">
        <f t="shared" si="73"/>
        <v>Diabetes</v>
      </c>
      <c r="H291" s="13" t="s">
        <v>8293</v>
      </c>
      <c r="I291" s="13" t="s">
        <v>8291</v>
      </c>
      <c r="J291" s="13" t="s">
        <v>8291</v>
      </c>
      <c r="K291" s="27">
        <v>1</v>
      </c>
      <c r="L291" s="13" t="s">
        <v>8293</v>
      </c>
      <c r="M291" s="13" t="s">
        <v>8604</v>
      </c>
      <c r="N291" s="13">
        <v>26</v>
      </c>
      <c r="O291" s="56">
        <v>2727.4</v>
      </c>
      <c r="P291" s="13" t="s">
        <v>8311</v>
      </c>
      <c r="Q291" s="13" t="s">
        <v>8311</v>
      </c>
      <c r="R291" s="57" t="s">
        <v>8326</v>
      </c>
      <c r="T291" s="12" t="s">
        <v>1120</v>
      </c>
      <c r="U291" s="13" t="str">
        <f t="shared" si="89"/>
        <v xml:space="preserve">  Matt</v>
      </c>
      <c r="V291" s="39">
        <f t="shared" si="74"/>
        <v>31.83</v>
      </c>
      <c r="W291" s="39" t="str">
        <f t="shared" si="75"/>
        <v>Obesity</v>
      </c>
      <c r="X291" s="39">
        <f t="shared" si="76"/>
        <v>11.55</v>
      </c>
      <c r="Y291" s="39" t="str">
        <f t="shared" si="77"/>
        <v>Diabetes</v>
      </c>
      <c r="Z291" s="39" t="str">
        <f t="shared" si="78"/>
        <v>Yes</v>
      </c>
      <c r="AA291" s="39" t="str">
        <f t="shared" si="79"/>
        <v>No</v>
      </c>
      <c r="AB291" s="39" t="str">
        <f t="shared" si="80"/>
        <v>No</v>
      </c>
      <c r="AC291" s="38">
        <f t="shared" si="81"/>
        <v>1</v>
      </c>
      <c r="AD291" s="39" t="str">
        <f t="shared" si="82"/>
        <v>Yes</v>
      </c>
      <c r="AE291" s="13" t="str">
        <f t="shared" si="83"/>
        <v>6-Oct-1997</v>
      </c>
      <c r="AF291" s="39">
        <f t="shared" si="84"/>
        <v>26</v>
      </c>
      <c r="AG291" s="58">
        <f t="shared" si="85"/>
        <v>2727.4</v>
      </c>
      <c r="AH291" s="39" t="str">
        <f t="shared" si="86"/>
        <v>tier - 3</v>
      </c>
      <c r="AI291" s="39" t="str">
        <f t="shared" si="87"/>
        <v>tier - 3</v>
      </c>
      <c r="AJ291" s="54" t="str">
        <f t="shared" si="88"/>
        <v>R1016</v>
      </c>
    </row>
    <row r="292" spans="2:36" ht="15.75" customHeight="1" x14ac:dyDescent="0.3">
      <c r="B292" s="12" t="s">
        <v>1123</v>
      </c>
      <c r="C292" s="13" t="s">
        <v>1125</v>
      </c>
      <c r="D292" s="13">
        <v>24.43</v>
      </c>
      <c r="E292" s="13" t="str">
        <f t="shared" si="72"/>
        <v>Healthy Weight</v>
      </c>
      <c r="F292" s="13">
        <v>7.59</v>
      </c>
      <c r="G292" s="13" t="str">
        <f t="shared" si="73"/>
        <v>Diabetes</v>
      </c>
      <c r="H292" s="13" t="s">
        <v>8293</v>
      </c>
      <c r="I292" s="13" t="s">
        <v>8291</v>
      </c>
      <c r="J292" s="13" t="s">
        <v>8291</v>
      </c>
      <c r="K292" s="27">
        <v>1</v>
      </c>
      <c r="L292" s="13" t="s">
        <v>8293</v>
      </c>
      <c r="M292" s="13" t="s">
        <v>8605</v>
      </c>
      <c r="N292" s="13">
        <v>20</v>
      </c>
      <c r="O292" s="56">
        <v>2730.11</v>
      </c>
      <c r="P292" s="13" t="s">
        <v>8310</v>
      </c>
      <c r="Q292" s="13" t="s">
        <v>8311</v>
      </c>
      <c r="R292" s="57" t="s">
        <v>8317</v>
      </c>
      <c r="T292" s="12" t="s">
        <v>1123</v>
      </c>
      <c r="U292" s="13" t="str">
        <f t="shared" si="89"/>
        <v xml:space="preserve">  Lee</v>
      </c>
      <c r="V292" s="39">
        <f t="shared" si="74"/>
        <v>24.43</v>
      </c>
      <c r="W292" s="39" t="str">
        <f t="shared" si="75"/>
        <v>Healthy Weight</v>
      </c>
      <c r="X292" s="39">
        <f t="shared" si="76"/>
        <v>7.59</v>
      </c>
      <c r="Y292" s="39" t="str">
        <f t="shared" si="77"/>
        <v>Diabetes</v>
      </c>
      <c r="Z292" s="39" t="str">
        <f t="shared" si="78"/>
        <v>Yes</v>
      </c>
      <c r="AA292" s="39" t="str">
        <f t="shared" si="79"/>
        <v>No</v>
      </c>
      <c r="AB292" s="39" t="str">
        <f t="shared" si="80"/>
        <v>No</v>
      </c>
      <c r="AC292" s="38">
        <f t="shared" si="81"/>
        <v>1</v>
      </c>
      <c r="AD292" s="39" t="str">
        <f t="shared" si="82"/>
        <v>Yes</v>
      </c>
      <c r="AE292" s="13" t="str">
        <f t="shared" si="83"/>
        <v>3-Dec-2003</v>
      </c>
      <c r="AF292" s="39">
        <f t="shared" si="84"/>
        <v>20</v>
      </c>
      <c r="AG292" s="58">
        <f t="shared" si="85"/>
        <v>2730.11</v>
      </c>
      <c r="AH292" s="39" t="str">
        <f t="shared" si="86"/>
        <v>tier - 2</v>
      </c>
      <c r="AI292" s="39" t="str">
        <f t="shared" si="87"/>
        <v>tier - 3</v>
      </c>
      <c r="AJ292" s="54" t="str">
        <f t="shared" si="88"/>
        <v>R1012</v>
      </c>
    </row>
    <row r="293" spans="2:36" ht="15.75" customHeight="1" x14ac:dyDescent="0.3">
      <c r="B293" s="12" t="s">
        <v>1127</v>
      </c>
      <c r="C293" s="13" t="s">
        <v>887</v>
      </c>
      <c r="D293" s="13">
        <v>41.9</v>
      </c>
      <c r="E293" s="13" t="str">
        <f t="shared" si="72"/>
        <v>Obesity</v>
      </c>
      <c r="F293" s="13">
        <v>4.26</v>
      </c>
      <c r="G293" s="13" t="str">
        <f t="shared" si="73"/>
        <v>Normal</v>
      </c>
      <c r="H293" s="13" t="s">
        <v>8291</v>
      </c>
      <c r="I293" s="13" t="s">
        <v>8291</v>
      </c>
      <c r="J293" s="13" t="s">
        <v>8291</v>
      </c>
      <c r="K293" s="27" t="s">
        <v>8292</v>
      </c>
      <c r="L293" s="13" t="s">
        <v>8293</v>
      </c>
      <c r="M293" s="13" t="s">
        <v>8606</v>
      </c>
      <c r="N293" s="13">
        <v>23</v>
      </c>
      <c r="O293" s="56">
        <v>2731.91</v>
      </c>
      <c r="P293" s="13" t="s">
        <v>8310</v>
      </c>
      <c r="Q293" s="13" t="s">
        <v>8311</v>
      </c>
      <c r="R293" s="57" t="s">
        <v>8329</v>
      </c>
      <c r="T293" s="12" t="s">
        <v>1127</v>
      </c>
      <c r="U293" s="13" t="str">
        <f t="shared" si="89"/>
        <v xml:space="preserve">  Chris</v>
      </c>
      <c r="V293" s="39">
        <f t="shared" si="74"/>
        <v>41.9</v>
      </c>
      <c r="W293" s="39" t="str">
        <f t="shared" si="75"/>
        <v>Obesity</v>
      </c>
      <c r="X293" s="39">
        <f t="shared" si="76"/>
        <v>4.26</v>
      </c>
      <c r="Y293" s="39" t="str">
        <f t="shared" si="77"/>
        <v>Normal</v>
      </c>
      <c r="Z293" s="39" t="str">
        <f t="shared" si="78"/>
        <v>No</v>
      </c>
      <c r="AA293" s="39" t="str">
        <f t="shared" si="79"/>
        <v>No</v>
      </c>
      <c r="AB293" s="39" t="str">
        <f t="shared" si="80"/>
        <v>No</v>
      </c>
      <c r="AC293" s="38" t="str">
        <f t="shared" si="81"/>
        <v>No major surgery</v>
      </c>
      <c r="AD293" s="39" t="str">
        <f t="shared" si="82"/>
        <v>Yes</v>
      </c>
      <c r="AE293" s="13" t="str">
        <f t="shared" si="83"/>
        <v>17-Dec-2000</v>
      </c>
      <c r="AF293" s="39">
        <f t="shared" si="84"/>
        <v>23</v>
      </c>
      <c r="AG293" s="58">
        <f t="shared" si="85"/>
        <v>2731.91</v>
      </c>
      <c r="AH293" s="39" t="str">
        <f t="shared" si="86"/>
        <v>tier - 2</v>
      </c>
      <c r="AI293" s="39" t="str">
        <f t="shared" si="87"/>
        <v>tier - 3</v>
      </c>
      <c r="AJ293" s="54" t="str">
        <f t="shared" si="88"/>
        <v>R1024</v>
      </c>
    </row>
    <row r="294" spans="2:36" ht="15.75" customHeight="1" x14ac:dyDescent="0.3">
      <c r="B294" s="12" t="s">
        <v>1130</v>
      </c>
      <c r="C294" s="13" t="s">
        <v>1132</v>
      </c>
      <c r="D294" s="13">
        <v>22.88</v>
      </c>
      <c r="E294" s="13" t="str">
        <f t="shared" si="72"/>
        <v>Healthy Weight</v>
      </c>
      <c r="F294" s="13">
        <v>5.9</v>
      </c>
      <c r="G294" s="13" t="str">
        <f t="shared" si="73"/>
        <v>Prediabetes</v>
      </c>
      <c r="H294" s="13" t="s">
        <v>8293</v>
      </c>
      <c r="I294" s="13" t="s">
        <v>8291</v>
      </c>
      <c r="J294" s="13" t="s">
        <v>8293</v>
      </c>
      <c r="K294" s="27">
        <v>1</v>
      </c>
      <c r="L294" s="13" t="s">
        <v>8293</v>
      </c>
      <c r="M294" s="13" t="s">
        <v>8607</v>
      </c>
      <c r="N294" s="13">
        <v>23</v>
      </c>
      <c r="O294" s="56">
        <v>2741.95</v>
      </c>
      <c r="P294" s="13" t="s">
        <v>8310</v>
      </c>
      <c r="Q294" s="13" t="s">
        <v>8311</v>
      </c>
      <c r="R294" s="57" t="s">
        <v>8329</v>
      </c>
      <c r="T294" s="12" t="s">
        <v>1130</v>
      </c>
      <c r="U294" s="13" t="str">
        <f t="shared" si="89"/>
        <v xml:space="preserve">  Erik T</v>
      </c>
      <c r="V294" s="39">
        <f t="shared" si="74"/>
        <v>22.88</v>
      </c>
      <c r="W294" s="39" t="str">
        <f t="shared" si="75"/>
        <v>Healthy Weight</v>
      </c>
      <c r="X294" s="39">
        <f t="shared" si="76"/>
        <v>5.9</v>
      </c>
      <c r="Y294" s="39" t="str">
        <f t="shared" si="77"/>
        <v>Prediabetes</v>
      </c>
      <c r="Z294" s="39" t="str">
        <f t="shared" si="78"/>
        <v>Yes</v>
      </c>
      <c r="AA294" s="39" t="str">
        <f t="shared" si="79"/>
        <v>No</v>
      </c>
      <c r="AB294" s="39" t="str">
        <f t="shared" si="80"/>
        <v>Yes</v>
      </c>
      <c r="AC294" s="38">
        <f t="shared" si="81"/>
        <v>1</v>
      </c>
      <c r="AD294" s="39" t="str">
        <f t="shared" si="82"/>
        <v>Yes</v>
      </c>
      <c r="AE294" s="13" t="str">
        <f t="shared" si="83"/>
        <v>3-Oct-2000</v>
      </c>
      <c r="AF294" s="39">
        <f t="shared" si="84"/>
        <v>23</v>
      </c>
      <c r="AG294" s="58">
        <f t="shared" si="85"/>
        <v>2741.95</v>
      </c>
      <c r="AH294" s="39" t="str">
        <f t="shared" si="86"/>
        <v>tier - 2</v>
      </c>
      <c r="AI294" s="39" t="str">
        <f t="shared" si="87"/>
        <v>tier - 3</v>
      </c>
      <c r="AJ294" s="54" t="str">
        <f t="shared" si="88"/>
        <v>R1024</v>
      </c>
    </row>
    <row r="295" spans="2:36" ht="15.75" customHeight="1" x14ac:dyDescent="0.3">
      <c r="B295" s="12" t="s">
        <v>1134</v>
      </c>
      <c r="C295" s="13" t="s">
        <v>1136</v>
      </c>
      <c r="D295" s="13">
        <v>29.734999999999999</v>
      </c>
      <c r="E295" s="13" t="str">
        <f t="shared" si="72"/>
        <v>Overweight</v>
      </c>
      <c r="F295" s="13">
        <v>7.79</v>
      </c>
      <c r="G295" s="13" t="str">
        <f t="shared" si="73"/>
        <v>Diabetes</v>
      </c>
      <c r="H295" s="13" t="s">
        <v>8291</v>
      </c>
      <c r="I295" s="13" t="s">
        <v>8291</v>
      </c>
      <c r="J295" s="13" t="s">
        <v>8291</v>
      </c>
      <c r="K295" s="27" t="s">
        <v>8292</v>
      </c>
      <c r="L295" s="13" t="s">
        <v>8291</v>
      </c>
      <c r="M295" s="13" t="s">
        <v>8608</v>
      </c>
      <c r="N295" s="13">
        <v>23</v>
      </c>
      <c r="O295" s="56">
        <v>2755.02</v>
      </c>
      <c r="P295" s="13" t="s">
        <v>8310</v>
      </c>
      <c r="Q295" s="13" t="s">
        <v>8314</v>
      </c>
      <c r="R295" s="57" t="s">
        <v>8329</v>
      </c>
      <c r="T295" s="12" t="s">
        <v>1134</v>
      </c>
      <c r="U295" s="13" t="str">
        <f t="shared" si="89"/>
        <v xml:space="preserve">  Rod W</v>
      </c>
      <c r="V295" s="39">
        <f t="shared" si="74"/>
        <v>29.734999999999999</v>
      </c>
      <c r="W295" s="39" t="str">
        <f t="shared" si="75"/>
        <v>Overweight</v>
      </c>
      <c r="X295" s="39">
        <f t="shared" si="76"/>
        <v>7.79</v>
      </c>
      <c r="Y295" s="39" t="str">
        <f t="shared" si="77"/>
        <v>Diabetes</v>
      </c>
      <c r="Z295" s="39" t="str">
        <f t="shared" si="78"/>
        <v>No</v>
      </c>
      <c r="AA295" s="39" t="str">
        <f t="shared" si="79"/>
        <v>No</v>
      </c>
      <c r="AB295" s="39" t="str">
        <f t="shared" si="80"/>
        <v>No</v>
      </c>
      <c r="AC295" s="38" t="str">
        <f t="shared" si="81"/>
        <v>No major surgery</v>
      </c>
      <c r="AD295" s="39" t="str">
        <f t="shared" si="82"/>
        <v>No</v>
      </c>
      <c r="AE295" s="13" t="str">
        <f t="shared" si="83"/>
        <v>11-Oct-2000</v>
      </c>
      <c r="AF295" s="39">
        <f t="shared" si="84"/>
        <v>23</v>
      </c>
      <c r="AG295" s="58">
        <f t="shared" si="85"/>
        <v>2755.02</v>
      </c>
      <c r="AH295" s="39" t="str">
        <f t="shared" si="86"/>
        <v>tier - 2</v>
      </c>
      <c r="AI295" s="39" t="str">
        <f t="shared" si="87"/>
        <v>tier - 1</v>
      </c>
      <c r="AJ295" s="54" t="str">
        <f t="shared" si="88"/>
        <v>R1024</v>
      </c>
    </row>
    <row r="296" spans="2:36" ht="15.75" customHeight="1" x14ac:dyDescent="0.3">
      <c r="B296" s="12" t="s">
        <v>1138</v>
      </c>
      <c r="C296" s="13" t="s">
        <v>1140</v>
      </c>
      <c r="D296" s="13">
        <v>40.74</v>
      </c>
      <c r="E296" s="13" t="str">
        <f t="shared" si="72"/>
        <v>Obesity</v>
      </c>
      <c r="F296" s="13">
        <v>5.28</v>
      </c>
      <c r="G296" s="13" t="str">
        <f t="shared" si="73"/>
        <v>Normal</v>
      </c>
      <c r="H296" s="13" t="s">
        <v>8291</v>
      </c>
      <c r="I296" s="13" t="s">
        <v>8291</v>
      </c>
      <c r="J296" s="13" t="s">
        <v>8293</v>
      </c>
      <c r="K296" s="27">
        <v>1</v>
      </c>
      <c r="L296" s="13" t="s">
        <v>8293</v>
      </c>
      <c r="M296" s="13" t="s">
        <v>8609</v>
      </c>
      <c r="N296" s="13">
        <v>26</v>
      </c>
      <c r="O296" s="56">
        <v>2758.99</v>
      </c>
      <c r="P296" s="13" t="s">
        <v>8310</v>
      </c>
      <c r="Q296" s="13" t="s">
        <v>8314</v>
      </c>
      <c r="R296" s="57" t="s">
        <v>8317</v>
      </c>
      <c r="T296" s="12" t="s">
        <v>1138</v>
      </c>
      <c r="U296" s="13" t="str">
        <f t="shared" si="89"/>
        <v xml:space="preserve">  Joey</v>
      </c>
      <c r="V296" s="39">
        <f t="shared" si="74"/>
        <v>40.74</v>
      </c>
      <c r="W296" s="39" t="str">
        <f t="shared" si="75"/>
        <v>Obesity</v>
      </c>
      <c r="X296" s="39">
        <f t="shared" si="76"/>
        <v>5.28</v>
      </c>
      <c r="Y296" s="39" t="str">
        <f t="shared" si="77"/>
        <v>Normal</v>
      </c>
      <c r="Z296" s="39" t="str">
        <f t="shared" si="78"/>
        <v>No</v>
      </c>
      <c r="AA296" s="39" t="str">
        <f t="shared" si="79"/>
        <v>No</v>
      </c>
      <c r="AB296" s="39" t="str">
        <f t="shared" si="80"/>
        <v>Yes</v>
      </c>
      <c r="AC296" s="38">
        <f t="shared" si="81"/>
        <v>1</v>
      </c>
      <c r="AD296" s="39" t="str">
        <f t="shared" si="82"/>
        <v>Yes</v>
      </c>
      <c r="AE296" s="13" t="str">
        <f t="shared" si="83"/>
        <v>10-Aug-1997</v>
      </c>
      <c r="AF296" s="39">
        <f t="shared" si="84"/>
        <v>26</v>
      </c>
      <c r="AG296" s="58">
        <f t="shared" si="85"/>
        <v>2758.99</v>
      </c>
      <c r="AH296" s="39" t="str">
        <f t="shared" si="86"/>
        <v>tier - 2</v>
      </c>
      <c r="AI296" s="39" t="str">
        <f t="shared" si="87"/>
        <v>tier - 1</v>
      </c>
      <c r="AJ296" s="54" t="str">
        <f t="shared" si="88"/>
        <v>R1012</v>
      </c>
    </row>
    <row r="297" spans="2:36" ht="15.75" customHeight="1" x14ac:dyDescent="0.3">
      <c r="B297" s="12" t="s">
        <v>1142</v>
      </c>
      <c r="C297" s="13" t="s">
        <v>1144</v>
      </c>
      <c r="D297" s="13">
        <v>24.14</v>
      </c>
      <c r="E297" s="13" t="str">
        <f t="shared" si="72"/>
        <v>Healthy Weight</v>
      </c>
      <c r="F297" s="13">
        <v>5.87</v>
      </c>
      <c r="G297" s="13" t="str">
        <f t="shared" si="73"/>
        <v>Prediabetes</v>
      </c>
      <c r="H297" s="13" t="s">
        <v>8291</v>
      </c>
      <c r="I297" s="13" t="s">
        <v>8291</v>
      </c>
      <c r="J297" s="13" t="s">
        <v>8291</v>
      </c>
      <c r="K297" s="27">
        <v>2</v>
      </c>
      <c r="L297" s="13" t="s">
        <v>8293</v>
      </c>
      <c r="M297" s="13" t="s">
        <v>8610</v>
      </c>
      <c r="N297" s="13">
        <v>19</v>
      </c>
      <c r="O297" s="56">
        <v>2773.46</v>
      </c>
      <c r="P297" s="13" t="s">
        <v>8310</v>
      </c>
      <c r="Q297" s="13" t="s">
        <v>8314</v>
      </c>
      <c r="R297" s="57" t="s">
        <v>8332</v>
      </c>
      <c r="T297" s="12" t="s">
        <v>1142</v>
      </c>
      <c r="U297" s="13" t="str">
        <f t="shared" si="89"/>
        <v xml:space="preserve">  Hillary L</v>
      </c>
      <c r="V297" s="39">
        <f t="shared" si="74"/>
        <v>24.14</v>
      </c>
      <c r="W297" s="39" t="str">
        <f t="shared" si="75"/>
        <v>Healthy Weight</v>
      </c>
      <c r="X297" s="39">
        <f t="shared" si="76"/>
        <v>5.87</v>
      </c>
      <c r="Y297" s="39" t="str">
        <f t="shared" si="77"/>
        <v>Prediabetes</v>
      </c>
      <c r="Z297" s="39" t="str">
        <f t="shared" si="78"/>
        <v>No</v>
      </c>
      <c r="AA297" s="39" t="str">
        <f t="shared" si="79"/>
        <v>No</v>
      </c>
      <c r="AB297" s="39" t="str">
        <f t="shared" si="80"/>
        <v>No</v>
      </c>
      <c r="AC297" s="38">
        <f t="shared" si="81"/>
        <v>2</v>
      </c>
      <c r="AD297" s="39" t="str">
        <f t="shared" si="82"/>
        <v>Yes</v>
      </c>
      <c r="AE297" s="13" t="str">
        <f t="shared" si="83"/>
        <v>14-Nov-2004</v>
      </c>
      <c r="AF297" s="39">
        <f t="shared" si="84"/>
        <v>19</v>
      </c>
      <c r="AG297" s="58">
        <f t="shared" si="85"/>
        <v>2773.46</v>
      </c>
      <c r="AH297" s="39" t="str">
        <f t="shared" si="86"/>
        <v>tier - 2</v>
      </c>
      <c r="AI297" s="39" t="str">
        <f t="shared" si="87"/>
        <v>tier - 1</v>
      </c>
      <c r="AJ297" s="54" t="str">
        <f t="shared" si="88"/>
        <v>R1021</v>
      </c>
    </row>
    <row r="298" spans="2:36" ht="15.75" customHeight="1" x14ac:dyDescent="0.3">
      <c r="B298" s="12" t="s">
        <v>1146</v>
      </c>
      <c r="C298" s="13" t="s">
        <v>1148</v>
      </c>
      <c r="D298" s="13">
        <v>25.15</v>
      </c>
      <c r="E298" s="13" t="str">
        <f t="shared" si="72"/>
        <v>Overweight</v>
      </c>
      <c r="F298" s="13">
        <v>9.08</v>
      </c>
      <c r="G298" s="13" t="str">
        <f t="shared" si="73"/>
        <v>Diabetes</v>
      </c>
      <c r="H298" s="13" t="s">
        <v>8293</v>
      </c>
      <c r="I298" s="13" t="s">
        <v>8291</v>
      </c>
      <c r="J298" s="13" t="s">
        <v>8291</v>
      </c>
      <c r="K298" s="27">
        <v>1</v>
      </c>
      <c r="L298" s="13" t="s">
        <v>8293</v>
      </c>
      <c r="M298" s="13" t="s">
        <v>8611</v>
      </c>
      <c r="N298" s="13">
        <v>24</v>
      </c>
      <c r="O298" s="56">
        <v>2775.19</v>
      </c>
      <c r="P298" s="13" t="s">
        <v>8310</v>
      </c>
      <c r="Q298" s="13" t="s">
        <v>8314</v>
      </c>
      <c r="R298" s="57" t="s">
        <v>8317</v>
      </c>
      <c r="T298" s="12" t="s">
        <v>1146</v>
      </c>
      <c r="U298" s="13" t="str">
        <f t="shared" si="89"/>
        <v xml:space="preserve">  Eric J</v>
      </c>
      <c r="V298" s="39">
        <f t="shared" si="74"/>
        <v>25.15</v>
      </c>
      <c r="W298" s="39" t="str">
        <f t="shared" si="75"/>
        <v>Overweight</v>
      </c>
      <c r="X298" s="39">
        <f t="shared" si="76"/>
        <v>9.08</v>
      </c>
      <c r="Y298" s="39" t="str">
        <f t="shared" si="77"/>
        <v>Diabetes</v>
      </c>
      <c r="Z298" s="39" t="str">
        <f t="shared" si="78"/>
        <v>Yes</v>
      </c>
      <c r="AA298" s="39" t="str">
        <f t="shared" si="79"/>
        <v>No</v>
      </c>
      <c r="AB298" s="39" t="str">
        <f t="shared" si="80"/>
        <v>No</v>
      </c>
      <c r="AC298" s="38">
        <f t="shared" si="81"/>
        <v>1</v>
      </c>
      <c r="AD298" s="39" t="str">
        <f t="shared" si="82"/>
        <v>Yes</v>
      </c>
      <c r="AE298" s="13" t="str">
        <f t="shared" si="83"/>
        <v>29-Aug-1999</v>
      </c>
      <c r="AF298" s="39">
        <f t="shared" si="84"/>
        <v>24</v>
      </c>
      <c r="AG298" s="58">
        <f t="shared" si="85"/>
        <v>2775.19</v>
      </c>
      <c r="AH298" s="39" t="str">
        <f t="shared" si="86"/>
        <v>tier - 2</v>
      </c>
      <c r="AI298" s="39" t="str">
        <f t="shared" si="87"/>
        <v>tier - 1</v>
      </c>
      <c r="AJ298" s="54" t="str">
        <f t="shared" si="88"/>
        <v>R1012</v>
      </c>
    </row>
    <row r="299" spans="2:36" ht="15.75" customHeight="1" x14ac:dyDescent="0.3">
      <c r="B299" s="12" t="s">
        <v>1150</v>
      </c>
      <c r="C299" s="13" t="s">
        <v>1152</v>
      </c>
      <c r="D299" s="13">
        <v>28.71</v>
      </c>
      <c r="E299" s="13" t="str">
        <f t="shared" si="72"/>
        <v>Overweight</v>
      </c>
      <c r="F299" s="13">
        <v>5.2</v>
      </c>
      <c r="G299" s="13" t="str">
        <f t="shared" si="73"/>
        <v>Normal</v>
      </c>
      <c r="H299" s="13" t="s">
        <v>8291</v>
      </c>
      <c r="I299" s="13" t="s">
        <v>8291</v>
      </c>
      <c r="J299" s="13" t="s">
        <v>8291</v>
      </c>
      <c r="K299" s="27">
        <v>1</v>
      </c>
      <c r="L299" s="13" t="s">
        <v>8293</v>
      </c>
      <c r="M299" s="13" t="s">
        <v>8612</v>
      </c>
      <c r="N299" s="13">
        <v>24</v>
      </c>
      <c r="O299" s="56">
        <v>2789.06</v>
      </c>
      <c r="P299" s="13" t="s">
        <v>8310</v>
      </c>
      <c r="Q299" s="13" t="s">
        <v>8311</v>
      </c>
      <c r="R299" s="57" t="s">
        <v>8317</v>
      </c>
      <c r="T299" s="12" t="s">
        <v>1150</v>
      </c>
      <c r="U299" s="13" t="str">
        <f t="shared" si="89"/>
        <v xml:space="preserve">  Nicolas</v>
      </c>
      <c r="V299" s="39">
        <f t="shared" si="74"/>
        <v>28.71</v>
      </c>
      <c r="W299" s="39" t="str">
        <f t="shared" si="75"/>
        <v>Overweight</v>
      </c>
      <c r="X299" s="39">
        <f t="shared" si="76"/>
        <v>5.2</v>
      </c>
      <c r="Y299" s="39" t="str">
        <f t="shared" si="77"/>
        <v>Normal</v>
      </c>
      <c r="Z299" s="39" t="str">
        <f t="shared" si="78"/>
        <v>No</v>
      </c>
      <c r="AA299" s="39" t="str">
        <f t="shared" si="79"/>
        <v>No</v>
      </c>
      <c r="AB299" s="39" t="str">
        <f t="shared" si="80"/>
        <v>No</v>
      </c>
      <c r="AC299" s="38">
        <f t="shared" si="81"/>
        <v>1</v>
      </c>
      <c r="AD299" s="39" t="str">
        <f t="shared" si="82"/>
        <v>Yes</v>
      </c>
      <c r="AE299" s="13" t="str">
        <f t="shared" si="83"/>
        <v>24-Dec-1999</v>
      </c>
      <c r="AF299" s="39">
        <f t="shared" si="84"/>
        <v>24</v>
      </c>
      <c r="AG299" s="58">
        <f t="shared" si="85"/>
        <v>2789.06</v>
      </c>
      <c r="AH299" s="39" t="str">
        <f t="shared" si="86"/>
        <v>tier - 2</v>
      </c>
      <c r="AI299" s="39" t="str">
        <f t="shared" si="87"/>
        <v>tier - 3</v>
      </c>
      <c r="AJ299" s="54" t="str">
        <f t="shared" si="88"/>
        <v>R1012</v>
      </c>
    </row>
    <row r="300" spans="2:36" ht="15.75" customHeight="1" x14ac:dyDescent="0.3">
      <c r="B300" s="12" t="s">
        <v>1154</v>
      </c>
      <c r="C300" s="13" t="s">
        <v>1156</v>
      </c>
      <c r="D300" s="13">
        <v>23</v>
      </c>
      <c r="E300" s="13" t="str">
        <f t="shared" si="72"/>
        <v>Healthy Weight</v>
      </c>
      <c r="F300" s="13">
        <v>5.48</v>
      </c>
      <c r="G300" s="13" t="str">
        <f t="shared" si="73"/>
        <v>Normal</v>
      </c>
      <c r="H300" s="13" t="s">
        <v>8291</v>
      </c>
      <c r="I300" s="13" t="s">
        <v>8291</v>
      </c>
      <c r="J300" s="13" t="s">
        <v>8291</v>
      </c>
      <c r="K300" s="27" t="s">
        <v>8292</v>
      </c>
      <c r="L300" s="13" t="s">
        <v>8293</v>
      </c>
      <c r="M300" s="13" t="s">
        <v>8613</v>
      </c>
      <c r="N300" s="13">
        <v>19</v>
      </c>
      <c r="O300" s="56">
        <v>2801.26</v>
      </c>
      <c r="P300" s="13" t="s">
        <v>8310</v>
      </c>
      <c r="Q300" s="13" t="s">
        <v>8311</v>
      </c>
      <c r="R300" s="57" t="s">
        <v>8312</v>
      </c>
      <c r="T300" s="12" t="s">
        <v>1154</v>
      </c>
      <c r="U300" s="13" t="str">
        <f t="shared" si="89"/>
        <v xml:space="preserve">  Marcel</v>
      </c>
      <c r="V300" s="39">
        <f t="shared" si="74"/>
        <v>23</v>
      </c>
      <c r="W300" s="39" t="str">
        <f t="shared" si="75"/>
        <v>Healthy Weight</v>
      </c>
      <c r="X300" s="39">
        <f t="shared" si="76"/>
        <v>5.48</v>
      </c>
      <c r="Y300" s="39" t="str">
        <f t="shared" si="77"/>
        <v>Normal</v>
      </c>
      <c r="Z300" s="39" t="str">
        <f t="shared" si="78"/>
        <v>No</v>
      </c>
      <c r="AA300" s="39" t="str">
        <f t="shared" si="79"/>
        <v>No</v>
      </c>
      <c r="AB300" s="39" t="str">
        <f t="shared" si="80"/>
        <v>No</v>
      </c>
      <c r="AC300" s="38" t="str">
        <f t="shared" si="81"/>
        <v>No major surgery</v>
      </c>
      <c r="AD300" s="39" t="str">
        <f t="shared" si="82"/>
        <v>Yes</v>
      </c>
      <c r="AE300" s="13" t="str">
        <f t="shared" si="83"/>
        <v>4-Aug-2004</v>
      </c>
      <c r="AF300" s="39">
        <f t="shared" si="84"/>
        <v>19</v>
      </c>
      <c r="AG300" s="58">
        <f t="shared" si="85"/>
        <v>2801.26</v>
      </c>
      <c r="AH300" s="39" t="str">
        <f t="shared" si="86"/>
        <v>tier - 2</v>
      </c>
      <c r="AI300" s="39" t="str">
        <f t="shared" si="87"/>
        <v>tier - 3</v>
      </c>
      <c r="AJ300" s="54" t="str">
        <f t="shared" si="88"/>
        <v>R1013</v>
      </c>
    </row>
    <row r="301" spans="2:36" ht="15.75" customHeight="1" x14ac:dyDescent="0.3">
      <c r="B301" s="12" t="s">
        <v>1158</v>
      </c>
      <c r="C301" s="13" t="s">
        <v>1160</v>
      </c>
      <c r="D301" s="13">
        <v>36.86</v>
      </c>
      <c r="E301" s="13" t="str">
        <f t="shared" si="72"/>
        <v>Obesity</v>
      </c>
      <c r="F301" s="13">
        <v>11.95</v>
      </c>
      <c r="G301" s="13" t="str">
        <f t="shared" si="73"/>
        <v>Diabetes</v>
      </c>
      <c r="H301" s="13" t="s">
        <v>8291</v>
      </c>
      <c r="I301" s="13" t="s">
        <v>8291</v>
      </c>
      <c r="J301" s="13" t="s">
        <v>8291</v>
      </c>
      <c r="K301" s="27" t="s">
        <v>8292</v>
      </c>
      <c r="L301" s="13" t="s">
        <v>8291</v>
      </c>
      <c r="M301" s="13" t="s">
        <v>8614</v>
      </c>
      <c r="N301" s="13">
        <v>20</v>
      </c>
      <c r="O301" s="56">
        <v>2803.7</v>
      </c>
      <c r="P301" s="13" t="s">
        <v>8310</v>
      </c>
      <c r="Q301" s="13" t="s">
        <v>8314</v>
      </c>
      <c r="R301" s="57" t="s">
        <v>8317</v>
      </c>
      <c r="T301" s="12" t="s">
        <v>1158</v>
      </c>
      <c r="U301" s="13" t="str">
        <f t="shared" si="89"/>
        <v xml:space="preserve">  Ashley N</v>
      </c>
      <c r="V301" s="39">
        <f t="shared" si="74"/>
        <v>36.86</v>
      </c>
      <c r="W301" s="39" t="str">
        <f t="shared" si="75"/>
        <v>Obesity</v>
      </c>
      <c r="X301" s="39">
        <f t="shared" si="76"/>
        <v>11.95</v>
      </c>
      <c r="Y301" s="39" t="str">
        <f t="shared" si="77"/>
        <v>Diabetes</v>
      </c>
      <c r="Z301" s="39" t="str">
        <f t="shared" si="78"/>
        <v>No</v>
      </c>
      <c r="AA301" s="39" t="str">
        <f t="shared" si="79"/>
        <v>No</v>
      </c>
      <c r="AB301" s="39" t="str">
        <f t="shared" si="80"/>
        <v>No</v>
      </c>
      <c r="AC301" s="38" t="str">
        <f t="shared" si="81"/>
        <v>No major surgery</v>
      </c>
      <c r="AD301" s="39" t="str">
        <f t="shared" si="82"/>
        <v>No</v>
      </c>
      <c r="AE301" s="13" t="str">
        <f t="shared" si="83"/>
        <v>23-Sep-2003</v>
      </c>
      <c r="AF301" s="39">
        <f t="shared" si="84"/>
        <v>20</v>
      </c>
      <c r="AG301" s="58">
        <f t="shared" si="85"/>
        <v>2803.7</v>
      </c>
      <c r="AH301" s="39" t="str">
        <f t="shared" si="86"/>
        <v>tier - 2</v>
      </c>
      <c r="AI301" s="39" t="str">
        <f t="shared" si="87"/>
        <v>tier - 1</v>
      </c>
      <c r="AJ301" s="54" t="str">
        <f t="shared" si="88"/>
        <v>R1012</v>
      </c>
    </row>
    <row r="302" spans="2:36" ht="15.75" customHeight="1" x14ac:dyDescent="0.3">
      <c r="B302" s="12" t="s">
        <v>1162</v>
      </c>
      <c r="C302" s="13" t="s">
        <v>1164</v>
      </c>
      <c r="D302" s="13">
        <v>24.25</v>
      </c>
      <c r="E302" s="13" t="str">
        <f t="shared" si="72"/>
        <v>Healthy Weight</v>
      </c>
      <c r="F302" s="13">
        <v>8.6999999999999993</v>
      </c>
      <c r="G302" s="13" t="str">
        <f t="shared" si="73"/>
        <v>Diabetes</v>
      </c>
      <c r="H302" s="13" t="s">
        <v>8293</v>
      </c>
      <c r="I302" s="13" t="s">
        <v>8291</v>
      </c>
      <c r="J302" s="13" t="s">
        <v>8291</v>
      </c>
      <c r="K302" s="27">
        <v>1</v>
      </c>
      <c r="L302" s="13" t="s">
        <v>8293</v>
      </c>
      <c r="M302" s="13" t="s">
        <v>8615</v>
      </c>
      <c r="N302" s="13">
        <v>23</v>
      </c>
      <c r="O302" s="56">
        <v>2819.51</v>
      </c>
      <c r="P302" s="13" t="s">
        <v>8310</v>
      </c>
      <c r="Q302" s="13" t="s">
        <v>8311</v>
      </c>
      <c r="R302" s="57" t="s">
        <v>8321</v>
      </c>
      <c r="T302" s="12" t="s">
        <v>1162</v>
      </c>
      <c r="U302" s="13" t="str">
        <f t="shared" si="89"/>
        <v xml:space="preserve">  Evan D</v>
      </c>
      <c r="V302" s="39">
        <f t="shared" si="74"/>
        <v>24.25</v>
      </c>
      <c r="W302" s="39" t="str">
        <f t="shared" si="75"/>
        <v>Healthy Weight</v>
      </c>
      <c r="X302" s="39">
        <f t="shared" si="76"/>
        <v>8.6999999999999993</v>
      </c>
      <c r="Y302" s="39" t="str">
        <f t="shared" si="77"/>
        <v>Diabetes</v>
      </c>
      <c r="Z302" s="39" t="str">
        <f t="shared" si="78"/>
        <v>Yes</v>
      </c>
      <c r="AA302" s="39" t="str">
        <f t="shared" si="79"/>
        <v>No</v>
      </c>
      <c r="AB302" s="39" t="str">
        <f t="shared" si="80"/>
        <v>No</v>
      </c>
      <c r="AC302" s="38">
        <f t="shared" si="81"/>
        <v>1</v>
      </c>
      <c r="AD302" s="39" t="str">
        <f t="shared" si="82"/>
        <v>Yes</v>
      </c>
      <c r="AE302" s="13" t="str">
        <f t="shared" si="83"/>
        <v>1-Oct-2000</v>
      </c>
      <c r="AF302" s="39">
        <f t="shared" si="84"/>
        <v>23</v>
      </c>
      <c r="AG302" s="58">
        <f t="shared" si="85"/>
        <v>2819.51</v>
      </c>
      <c r="AH302" s="39" t="str">
        <f t="shared" si="86"/>
        <v>tier - 2</v>
      </c>
      <c r="AI302" s="39" t="str">
        <f t="shared" si="87"/>
        <v>tier - 3</v>
      </c>
      <c r="AJ302" s="54" t="str">
        <f t="shared" si="88"/>
        <v>R1011</v>
      </c>
    </row>
    <row r="303" spans="2:36" ht="15.75" customHeight="1" x14ac:dyDescent="0.3">
      <c r="B303" s="12" t="s">
        <v>1166</v>
      </c>
      <c r="C303" s="13" t="s">
        <v>1168</v>
      </c>
      <c r="D303" s="13">
        <v>23.85</v>
      </c>
      <c r="E303" s="13" t="str">
        <f t="shared" si="72"/>
        <v>Healthy Weight</v>
      </c>
      <c r="F303" s="13">
        <v>7.84</v>
      </c>
      <c r="G303" s="13" t="str">
        <f t="shared" si="73"/>
        <v>Diabetes</v>
      </c>
      <c r="H303" s="13" t="s">
        <v>8291</v>
      </c>
      <c r="I303" s="13" t="s">
        <v>8291</v>
      </c>
      <c r="J303" s="13" t="s">
        <v>8291</v>
      </c>
      <c r="K303" s="27" t="s">
        <v>8292</v>
      </c>
      <c r="L303" s="13" t="s">
        <v>8293</v>
      </c>
      <c r="M303" s="13" t="s">
        <v>8616</v>
      </c>
      <c r="N303" s="13">
        <v>25</v>
      </c>
      <c r="O303" s="56">
        <v>2842.76</v>
      </c>
      <c r="P303" s="13" t="s">
        <v>8310</v>
      </c>
      <c r="Q303" s="13" t="s">
        <v>8311</v>
      </c>
      <c r="R303" s="57" t="s">
        <v>8317</v>
      </c>
      <c r="T303" s="12" t="s">
        <v>1166</v>
      </c>
      <c r="U303" s="13" t="str">
        <f t="shared" si="89"/>
        <v xml:space="preserve">  Krisana</v>
      </c>
      <c r="V303" s="39">
        <f t="shared" si="74"/>
        <v>23.85</v>
      </c>
      <c r="W303" s="39" t="str">
        <f t="shared" si="75"/>
        <v>Healthy Weight</v>
      </c>
      <c r="X303" s="39">
        <f t="shared" si="76"/>
        <v>7.84</v>
      </c>
      <c r="Y303" s="39" t="str">
        <f t="shared" si="77"/>
        <v>Diabetes</v>
      </c>
      <c r="Z303" s="39" t="str">
        <f t="shared" si="78"/>
        <v>No</v>
      </c>
      <c r="AA303" s="39" t="str">
        <f t="shared" si="79"/>
        <v>No</v>
      </c>
      <c r="AB303" s="39" t="str">
        <f t="shared" si="80"/>
        <v>No</v>
      </c>
      <c r="AC303" s="38" t="str">
        <f t="shared" si="81"/>
        <v>No major surgery</v>
      </c>
      <c r="AD303" s="39" t="str">
        <f t="shared" si="82"/>
        <v>Yes</v>
      </c>
      <c r="AE303" s="13" t="str">
        <f t="shared" si="83"/>
        <v>15-Nov-1998</v>
      </c>
      <c r="AF303" s="39">
        <f t="shared" si="84"/>
        <v>25</v>
      </c>
      <c r="AG303" s="58">
        <f t="shared" si="85"/>
        <v>2842.76</v>
      </c>
      <c r="AH303" s="39" t="str">
        <f t="shared" si="86"/>
        <v>tier - 2</v>
      </c>
      <c r="AI303" s="39" t="str">
        <f t="shared" si="87"/>
        <v>tier - 3</v>
      </c>
      <c r="AJ303" s="54" t="str">
        <f t="shared" si="88"/>
        <v>R1012</v>
      </c>
    </row>
    <row r="304" spans="2:36" ht="15.75" customHeight="1" x14ac:dyDescent="0.3">
      <c r="B304" s="12" t="s">
        <v>1170</v>
      </c>
      <c r="C304" s="13" t="s">
        <v>1172</v>
      </c>
      <c r="D304" s="13">
        <v>40.020000000000003</v>
      </c>
      <c r="E304" s="13" t="str">
        <f t="shared" si="72"/>
        <v>Obesity</v>
      </c>
      <c r="F304" s="13">
        <v>5.19</v>
      </c>
      <c r="G304" s="13" t="str">
        <f t="shared" si="73"/>
        <v>Normal</v>
      </c>
      <c r="H304" s="13" t="s">
        <v>8293</v>
      </c>
      <c r="I304" s="13" t="s">
        <v>8291</v>
      </c>
      <c r="J304" s="13" t="s">
        <v>8291</v>
      </c>
      <c r="K304" s="27">
        <v>1</v>
      </c>
      <c r="L304" s="13" t="s">
        <v>8293</v>
      </c>
      <c r="M304" s="13" t="s">
        <v>8617</v>
      </c>
      <c r="N304" s="13">
        <v>25</v>
      </c>
      <c r="O304" s="56">
        <v>2850.68</v>
      </c>
      <c r="P304" s="13" t="s">
        <v>8310</v>
      </c>
      <c r="Q304" s="13" t="s">
        <v>8311</v>
      </c>
      <c r="R304" s="57" t="s">
        <v>8317</v>
      </c>
      <c r="T304" s="12" t="s">
        <v>1170</v>
      </c>
      <c r="U304" s="13" t="str">
        <f t="shared" si="89"/>
        <v xml:space="preserve">  Kyle</v>
      </c>
      <c r="V304" s="39">
        <f t="shared" si="74"/>
        <v>40.020000000000003</v>
      </c>
      <c r="W304" s="39" t="str">
        <f t="shared" si="75"/>
        <v>Obesity</v>
      </c>
      <c r="X304" s="39">
        <f t="shared" si="76"/>
        <v>5.19</v>
      </c>
      <c r="Y304" s="39" t="str">
        <f t="shared" si="77"/>
        <v>Normal</v>
      </c>
      <c r="Z304" s="39" t="str">
        <f t="shared" si="78"/>
        <v>Yes</v>
      </c>
      <c r="AA304" s="39" t="str">
        <f t="shared" si="79"/>
        <v>No</v>
      </c>
      <c r="AB304" s="39" t="str">
        <f t="shared" si="80"/>
        <v>No</v>
      </c>
      <c r="AC304" s="38">
        <f t="shared" si="81"/>
        <v>1</v>
      </c>
      <c r="AD304" s="39" t="str">
        <f t="shared" si="82"/>
        <v>Yes</v>
      </c>
      <c r="AE304" s="13" t="str">
        <f t="shared" si="83"/>
        <v>17-Jun-1998</v>
      </c>
      <c r="AF304" s="39">
        <f t="shared" si="84"/>
        <v>25</v>
      </c>
      <c r="AG304" s="58">
        <f t="shared" si="85"/>
        <v>2850.68</v>
      </c>
      <c r="AH304" s="39" t="str">
        <f t="shared" si="86"/>
        <v>tier - 2</v>
      </c>
      <c r="AI304" s="39" t="str">
        <f t="shared" si="87"/>
        <v>tier - 3</v>
      </c>
      <c r="AJ304" s="54" t="str">
        <f t="shared" si="88"/>
        <v>R1012</v>
      </c>
    </row>
    <row r="305" spans="2:36" ht="15.75" customHeight="1" x14ac:dyDescent="0.3">
      <c r="B305" s="12" t="s">
        <v>1173</v>
      </c>
      <c r="C305" s="13" t="s">
        <v>335</v>
      </c>
      <c r="D305" s="13">
        <v>19.170000000000002</v>
      </c>
      <c r="E305" s="13" t="str">
        <f t="shared" si="72"/>
        <v>Healthy Weight</v>
      </c>
      <c r="F305" s="13">
        <v>8.41</v>
      </c>
      <c r="G305" s="13" t="str">
        <f t="shared" si="73"/>
        <v>Diabetes</v>
      </c>
      <c r="H305" s="13" t="s">
        <v>8291</v>
      </c>
      <c r="I305" s="13" t="s">
        <v>8291</v>
      </c>
      <c r="J305" s="13" t="s">
        <v>8291</v>
      </c>
      <c r="K305" s="27" t="s">
        <v>8292</v>
      </c>
      <c r="L305" s="13" t="s">
        <v>8293</v>
      </c>
      <c r="M305" s="13" t="s">
        <v>8618</v>
      </c>
      <c r="N305" s="13">
        <v>25</v>
      </c>
      <c r="O305" s="56">
        <v>2855.44</v>
      </c>
      <c r="P305" s="13" t="s">
        <v>8310</v>
      </c>
      <c r="Q305" s="13" t="s">
        <v>8311</v>
      </c>
      <c r="R305" s="57" t="s">
        <v>8317</v>
      </c>
      <c r="T305" s="12" t="s">
        <v>1173</v>
      </c>
      <c r="U305" s="13" t="str">
        <f t="shared" si="89"/>
        <v xml:space="preserve">  Kate</v>
      </c>
      <c r="V305" s="39">
        <f t="shared" si="74"/>
        <v>19.170000000000002</v>
      </c>
      <c r="W305" s="39" t="str">
        <f t="shared" si="75"/>
        <v>Healthy Weight</v>
      </c>
      <c r="X305" s="39">
        <f t="shared" si="76"/>
        <v>8.41</v>
      </c>
      <c r="Y305" s="39" t="str">
        <f t="shared" si="77"/>
        <v>Diabetes</v>
      </c>
      <c r="Z305" s="39" t="str">
        <f t="shared" si="78"/>
        <v>No</v>
      </c>
      <c r="AA305" s="39" t="str">
        <f t="shared" si="79"/>
        <v>No</v>
      </c>
      <c r="AB305" s="39" t="str">
        <f t="shared" si="80"/>
        <v>No</v>
      </c>
      <c r="AC305" s="38" t="str">
        <f t="shared" si="81"/>
        <v>No major surgery</v>
      </c>
      <c r="AD305" s="39" t="str">
        <f t="shared" si="82"/>
        <v>Yes</v>
      </c>
      <c r="AE305" s="13" t="str">
        <f t="shared" si="83"/>
        <v>4-Sep-1998</v>
      </c>
      <c r="AF305" s="39">
        <f t="shared" si="84"/>
        <v>25</v>
      </c>
      <c r="AG305" s="58">
        <f t="shared" si="85"/>
        <v>2855.44</v>
      </c>
      <c r="AH305" s="39" t="str">
        <f t="shared" si="86"/>
        <v>tier - 2</v>
      </c>
      <c r="AI305" s="39" t="str">
        <f t="shared" si="87"/>
        <v>tier - 3</v>
      </c>
      <c r="AJ305" s="54" t="str">
        <f t="shared" si="88"/>
        <v>R1012</v>
      </c>
    </row>
    <row r="306" spans="2:36" ht="15.75" customHeight="1" x14ac:dyDescent="0.3">
      <c r="B306" s="12" t="s">
        <v>1176</v>
      </c>
      <c r="C306" s="13" t="s">
        <v>1178</v>
      </c>
      <c r="D306" s="13">
        <v>43.53</v>
      </c>
      <c r="E306" s="13" t="str">
        <f t="shared" si="72"/>
        <v>Obesity</v>
      </c>
      <c r="F306" s="13">
        <v>5.86</v>
      </c>
      <c r="G306" s="13" t="str">
        <f t="shared" si="73"/>
        <v>Prediabetes</v>
      </c>
      <c r="H306" s="13" t="s">
        <v>8293</v>
      </c>
      <c r="I306" s="13" t="s">
        <v>8293</v>
      </c>
      <c r="J306" s="13" t="s">
        <v>8291</v>
      </c>
      <c r="K306" s="27">
        <v>2</v>
      </c>
      <c r="L306" s="13" t="s">
        <v>8293</v>
      </c>
      <c r="M306" s="13" t="s">
        <v>8619</v>
      </c>
      <c r="N306" s="13">
        <v>30</v>
      </c>
      <c r="O306" s="56">
        <v>2866.09</v>
      </c>
      <c r="P306" s="13" t="s">
        <v>8311</v>
      </c>
      <c r="Q306" s="13" t="s">
        <v>8311</v>
      </c>
      <c r="R306" s="57" t="s">
        <v>8321</v>
      </c>
      <c r="T306" s="12" t="s">
        <v>1176</v>
      </c>
      <c r="U306" s="13" t="str">
        <f t="shared" si="89"/>
        <v xml:space="preserve">  Martin A</v>
      </c>
      <c r="V306" s="39">
        <f t="shared" si="74"/>
        <v>43.53</v>
      </c>
      <c r="W306" s="39" t="str">
        <f t="shared" si="75"/>
        <v>Obesity</v>
      </c>
      <c r="X306" s="39">
        <f t="shared" si="76"/>
        <v>5.86</v>
      </c>
      <c r="Y306" s="39" t="str">
        <f t="shared" si="77"/>
        <v>Prediabetes</v>
      </c>
      <c r="Z306" s="39" t="str">
        <f t="shared" si="78"/>
        <v>Yes</v>
      </c>
      <c r="AA306" s="39" t="str">
        <f t="shared" si="79"/>
        <v>Yes</v>
      </c>
      <c r="AB306" s="39" t="str">
        <f t="shared" si="80"/>
        <v>No</v>
      </c>
      <c r="AC306" s="38">
        <f t="shared" si="81"/>
        <v>2</v>
      </c>
      <c r="AD306" s="39" t="str">
        <f t="shared" si="82"/>
        <v>Yes</v>
      </c>
      <c r="AE306" s="13" t="str">
        <f t="shared" si="83"/>
        <v>1-Nov-1993</v>
      </c>
      <c r="AF306" s="39">
        <f t="shared" si="84"/>
        <v>30</v>
      </c>
      <c r="AG306" s="58">
        <f t="shared" si="85"/>
        <v>2866.09</v>
      </c>
      <c r="AH306" s="39" t="str">
        <f t="shared" si="86"/>
        <v>tier - 3</v>
      </c>
      <c r="AI306" s="39" t="str">
        <f t="shared" si="87"/>
        <v>tier - 3</v>
      </c>
      <c r="AJ306" s="54" t="str">
        <f t="shared" si="88"/>
        <v>R1011</v>
      </c>
    </row>
    <row r="307" spans="2:36" ht="15.75" customHeight="1" x14ac:dyDescent="0.3">
      <c r="B307" s="12" t="s">
        <v>1180</v>
      </c>
      <c r="C307" s="13" t="s">
        <v>1182</v>
      </c>
      <c r="D307" s="13">
        <v>46.06</v>
      </c>
      <c r="E307" s="13" t="str">
        <f t="shared" si="72"/>
        <v>Obesity</v>
      </c>
      <c r="F307" s="13">
        <v>4.18</v>
      </c>
      <c r="G307" s="13" t="str">
        <f t="shared" si="73"/>
        <v>Normal</v>
      </c>
      <c r="H307" s="13" t="s">
        <v>8291</v>
      </c>
      <c r="I307" s="13" t="s">
        <v>8293</v>
      </c>
      <c r="J307" s="13" t="s">
        <v>8291</v>
      </c>
      <c r="K307" s="27">
        <v>1</v>
      </c>
      <c r="L307" s="13" t="s">
        <v>8293</v>
      </c>
      <c r="M307" s="13" t="s">
        <v>8620</v>
      </c>
      <c r="N307" s="13">
        <v>30</v>
      </c>
      <c r="O307" s="56">
        <v>2867.12</v>
      </c>
      <c r="P307" s="13" t="s">
        <v>8314</v>
      </c>
      <c r="Q307" s="13" t="s">
        <v>8311</v>
      </c>
      <c r="R307" s="57" t="s">
        <v>8312</v>
      </c>
      <c r="T307" s="12" t="s">
        <v>1180</v>
      </c>
      <c r="U307" s="13" t="str">
        <f t="shared" si="89"/>
        <v xml:space="preserve">  Stacey</v>
      </c>
      <c r="V307" s="39">
        <f t="shared" si="74"/>
        <v>46.06</v>
      </c>
      <c r="W307" s="39" t="str">
        <f t="shared" si="75"/>
        <v>Obesity</v>
      </c>
      <c r="X307" s="39">
        <f t="shared" si="76"/>
        <v>4.18</v>
      </c>
      <c r="Y307" s="39" t="str">
        <f t="shared" si="77"/>
        <v>Normal</v>
      </c>
      <c r="Z307" s="39" t="str">
        <f t="shared" si="78"/>
        <v>No</v>
      </c>
      <c r="AA307" s="39" t="str">
        <f t="shared" si="79"/>
        <v>Yes</v>
      </c>
      <c r="AB307" s="39" t="str">
        <f t="shared" si="80"/>
        <v>No</v>
      </c>
      <c r="AC307" s="38">
        <f t="shared" si="81"/>
        <v>1</v>
      </c>
      <c r="AD307" s="39" t="str">
        <f t="shared" si="82"/>
        <v>Yes</v>
      </c>
      <c r="AE307" s="13" t="str">
        <f t="shared" si="83"/>
        <v>12-Aug-1993</v>
      </c>
      <c r="AF307" s="39">
        <f t="shared" si="84"/>
        <v>30</v>
      </c>
      <c r="AG307" s="58">
        <f t="shared" si="85"/>
        <v>2867.12</v>
      </c>
      <c r="AH307" s="39" t="str">
        <f t="shared" si="86"/>
        <v>tier - 1</v>
      </c>
      <c r="AI307" s="39" t="str">
        <f t="shared" si="87"/>
        <v>tier - 3</v>
      </c>
      <c r="AJ307" s="54" t="str">
        <f t="shared" si="88"/>
        <v>R1013</v>
      </c>
    </row>
    <row r="308" spans="2:36" ht="15.75" customHeight="1" x14ac:dyDescent="0.3">
      <c r="B308" s="12" t="s">
        <v>1184</v>
      </c>
      <c r="C308" s="13" t="s">
        <v>1186</v>
      </c>
      <c r="D308" s="13">
        <v>29.92</v>
      </c>
      <c r="E308" s="13" t="b">
        <f t="shared" si="72"/>
        <v>0</v>
      </c>
      <c r="F308" s="13">
        <v>11.99</v>
      </c>
      <c r="G308" s="13" t="str">
        <f t="shared" si="73"/>
        <v>Diabetes</v>
      </c>
      <c r="H308" s="13" t="s">
        <v>8293</v>
      </c>
      <c r="I308" s="13" t="s">
        <v>8291</v>
      </c>
      <c r="J308" s="13" t="s">
        <v>8291</v>
      </c>
      <c r="K308" s="27">
        <v>2</v>
      </c>
      <c r="L308" s="13" t="s">
        <v>8293</v>
      </c>
      <c r="M308" s="13" t="s">
        <v>8621</v>
      </c>
      <c r="N308" s="13">
        <v>27</v>
      </c>
      <c r="O308" s="56">
        <v>2897.32</v>
      </c>
      <c r="P308" s="13" t="s">
        <v>8311</v>
      </c>
      <c r="Q308" s="13" t="s">
        <v>8311</v>
      </c>
      <c r="R308" s="57" t="s">
        <v>8326</v>
      </c>
      <c r="T308" s="12" t="s">
        <v>1184</v>
      </c>
      <c r="U308" s="13" t="str">
        <f t="shared" si="89"/>
        <v xml:space="preserve">  Christine</v>
      </c>
      <c r="V308" s="39">
        <f t="shared" si="74"/>
        <v>29.92</v>
      </c>
      <c r="W308" s="39" t="b">
        <f t="shared" si="75"/>
        <v>0</v>
      </c>
      <c r="X308" s="39">
        <f t="shared" si="76"/>
        <v>11.99</v>
      </c>
      <c r="Y308" s="39" t="str">
        <f t="shared" si="77"/>
        <v>Diabetes</v>
      </c>
      <c r="Z308" s="39" t="str">
        <f t="shared" si="78"/>
        <v>Yes</v>
      </c>
      <c r="AA308" s="39" t="str">
        <f t="shared" si="79"/>
        <v>No</v>
      </c>
      <c r="AB308" s="39" t="str">
        <f t="shared" si="80"/>
        <v>No</v>
      </c>
      <c r="AC308" s="38">
        <f t="shared" si="81"/>
        <v>2</v>
      </c>
      <c r="AD308" s="39" t="str">
        <f t="shared" si="82"/>
        <v>Yes</v>
      </c>
      <c r="AE308" s="13" t="str">
        <f t="shared" si="83"/>
        <v>21-Jun-1996</v>
      </c>
      <c r="AF308" s="39">
        <f t="shared" si="84"/>
        <v>27</v>
      </c>
      <c r="AG308" s="58">
        <f t="shared" si="85"/>
        <v>2897.32</v>
      </c>
      <c r="AH308" s="39" t="str">
        <f t="shared" si="86"/>
        <v>tier - 3</v>
      </c>
      <c r="AI308" s="39" t="str">
        <f t="shared" si="87"/>
        <v>tier - 3</v>
      </c>
      <c r="AJ308" s="54" t="str">
        <f t="shared" si="88"/>
        <v>R1016</v>
      </c>
    </row>
    <row r="309" spans="2:36" ht="15.75" customHeight="1" x14ac:dyDescent="0.3">
      <c r="B309" s="12" t="s">
        <v>1188</v>
      </c>
      <c r="C309" s="13" t="s">
        <v>1190</v>
      </c>
      <c r="D309" s="13">
        <v>28.46</v>
      </c>
      <c r="E309" s="13" t="str">
        <f t="shared" si="72"/>
        <v>Overweight</v>
      </c>
      <c r="F309" s="13">
        <v>4.8499999999999996</v>
      </c>
      <c r="G309" s="13" t="str">
        <f t="shared" si="73"/>
        <v>Normal</v>
      </c>
      <c r="H309" s="13" t="s">
        <v>8293</v>
      </c>
      <c r="I309" s="13" t="s">
        <v>8291</v>
      </c>
      <c r="J309" s="13" t="s">
        <v>8291</v>
      </c>
      <c r="K309" s="27">
        <v>1</v>
      </c>
      <c r="L309" s="13" t="s">
        <v>8293</v>
      </c>
      <c r="M309" s="13" t="s">
        <v>8622</v>
      </c>
      <c r="N309" s="13">
        <v>23</v>
      </c>
      <c r="O309" s="56">
        <v>2897.46</v>
      </c>
      <c r="P309" s="13" t="s">
        <v>8310</v>
      </c>
      <c r="Q309" s="13" t="s">
        <v>8314</v>
      </c>
      <c r="R309" s="57" t="s">
        <v>8317</v>
      </c>
      <c r="T309" s="12" t="s">
        <v>1188</v>
      </c>
      <c r="U309" s="13" t="str">
        <f t="shared" si="89"/>
        <v xml:space="preserve">  Sarah C</v>
      </c>
      <c r="V309" s="39">
        <f t="shared" si="74"/>
        <v>28.46</v>
      </c>
      <c r="W309" s="39" t="str">
        <f t="shared" si="75"/>
        <v>Overweight</v>
      </c>
      <c r="X309" s="39">
        <f t="shared" si="76"/>
        <v>4.8499999999999996</v>
      </c>
      <c r="Y309" s="39" t="str">
        <f t="shared" si="77"/>
        <v>Normal</v>
      </c>
      <c r="Z309" s="39" t="str">
        <f t="shared" si="78"/>
        <v>Yes</v>
      </c>
      <c r="AA309" s="39" t="str">
        <f t="shared" si="79"/>
        <v>No</v>
      </c>
      <c r="AB309" s="39" t="str">
        <f t="shared" si="80"/>
        <v>No</v>
      </c>
      <c r="AC309" s="38">
        <f t="shared" si="81"/>
        <v>1</v>
      </c>
      <c r="AD309" s="39" t="str">
        <f t="shared" si="82"/>
        <v>Yes</v>
      </c>
      <c r="AE309" s="13" t="str">
        <f t="shared" si="83"/>
        <v>14-Jul-2000</v>
      </c>
      <c r="AF309" s="39">
        <f t="shared" si="84"/>
        <v>23</v>
      </c>
      <c r="AG309" s="58">
        <f t="shared" si="85"/>
        <v>2897.46</v>
      </c>
      <c r="AH309" s="39" t="str">
        <f t="shared" si="86"/>
        <v>tier - 2</v>
      </c>
      <c r="AI309" s="39" t="str">
        <f t="shared" si="87"/>
        <v>tier - 1</v>
      </c>
      <c r="AJ309" s="54" t="str">
        <f t="shared" si="88"/>
        <v>R1012</v>
      </c>
    </row>
    <row r="310" spans="2:36" ht="15.75" customHeight="1" x14ac:dyDescent="0.3">
      <c r="B310" s="12" t="s">
        <v>1191</v>
      </c>
      <c r="C310" s="13" t="s">
        <v>267</v>
      </c>
      <c r="D310" s="13">
        <v>24.56</v>
      </c>
      <c r="E310" s="13" t="str">
        <f t="shared" si="72"/>
        <v>Healthy Weight</v>
      </c>
      <c r="F310" s="13">
        <v>6.18</v>
      </c>
      <c r="G310" s="13" t="str">
        <f t="shared" si="73"/>
        <v>Prediabetes</v>
      </c>
      <c r="H310" s="13" t="s">
        <v>8293</v>
      </c>
      <c r="I310" s="13" t="s">
        <v>8291</v>
      </c>
      <c r="J310" s="13" t="s">
        <v>8293</v>
      </c>
      <c r="K310" s="27">
        <v>1</v>
      </c>
      <c r="L310" s="13" t="s">
        <v>8293</v>
      </c>
      <c r="M310" s="13" t="s">
        <v>8623</v>
      </c>
      <c r="N310" s="13">
        <v>24</v>
      </c>
      <c r="O310" s="56">
        <v>2899.49</v>
      </c>
      <c r="P310" s="13" t="s">
        <v>8310</v>
      </c>
      <c r="Q310" s="13" t="s">
        <v>8310</v>
      </c>
      <c r="R310" s="57" t="s">
        <v>8329</v>
      </c>
      <c r="T310" s="12" t="s">
        <v>1191</v>
      </c>
      <c r="U310" s="13" t="str">
        <f t="shared" si="89"/>
        <v xml:space="preserve">  Megan</v>
      </c>
      <c r="V310" s="39">
        <f t="shared" si="74"/>
        <v>24.56</v>
      </c>
      <c r="W310" s="39" t="str">
        <f t="shared" si="75"/>
        <v>Healthy Weight</v>
      </c>
      <c r="X310" s="39">
        <f t="shared" si="76"/>
        <v>6.18</v>
      </c>
      <c r="Y310" s="39" t="str">
        <f t="shared" si="77"/>
        <v>Prediabetes</v>
      </c>
      <c r="Z310" s="39" t="str">
        <f t="shared" si="78"/>
        <v>Yes</v>
      </c>
      <c r="AA310" s="39" t="str">
        <f t="shared" si="79"/>
        <v>No</v>
      </c>
      <c r="AB310" s="39" t="str">
        <f t="shared" si="80"/>
        <v>Yes</v>
      </c>
      <c r="AC310" s="38">
        <f t="shared" si="81"/>
        <v>1</v>
      </c>
      <c r="AD310" s="39" t="str">
        <f t="shared" si="82"/>
        <v>Yes</v>
      </c>
      <c r="AE310" s="13" t="str">
        <f t="shared" si="83"/>
        <v>1-Nov-1999</v>
      </c>
      <c r="AF310" s="39">
        <f t="shared" si="84"/>
        <v>24</v>
      </c>
      <c r="AG310" s="58">
        <f t="shared" si="85"/>
        <v>2899.49</v>
      </c>
      <c r="AH310" s="39" t="str">
        <f t="shared" si="86"/>
        <v>tier - 2</v>
      </c>
      <c r="AI310" s="39" t="str">
        <f t="shared" si="87"/>
        <v>tier - 2</v>
      </c>
      <c r="AJ310" s="54" t="str">
        <f t="shared" si="88"/>
        <v>R1024</v>
      </c>
    </row>
    <row r="311" spans="2:36" ht="15.75" customHeight="1" x14ac:dyDescent="0.3">
      <c r="B311" s="12" t="s">
        <v>1194</v>
      </c>
      <c r="C311" s="13" t="s">
        <v>1196</v>
      </c>
      <c r="D311" s="13">
        <v>41.19</v>
      </c>
      <c r="E311" s="13" t="str">
        <f t="shared" si="72"/>
        <v>Obesity</v>
      </c>
      <c r="F311" s="13">
        <v>6.37</v>
      </c>
      <c r="G311" s="13" t="str">
        <f t="shared" si="73"/>
        <v>Prediabetes</v>
      </c>
      <c r="H311" s="13" t="s">
        <v>8291</v>
      </c>
      <c r="I311" s="13" t="s">
        <v>8291</v>
      </c>
      <c r="J311" s="13" t="s">
        <v>8291</v>
      </c>
      <c r="K311" s="27" t="s">
        <v>8292</v>
      </c>
      <c r="L311" s="13" t="s">
        <v>8293</v>
      </c>
      <c r="M311" s="13" t="s">
        <v>8624</v>
      </c>
      <c r="N311" s="13">
        <v>27</v>
      </c>
      <c r="O311" s="56">
        <v>2902.91</v>
      </c>
      <c r="P311" s="13" t="s">
        <v>8310</v>
      </c>
      <c r="Q311" s="13" t="s">
        <v>8310</v>
      </c>
      <c r="R311" s="57" t="s">
        <v>8312</v>
      </c>
      <c r="T311" s="12" t="s">
        <v>1194</v>
      </c>
      <c r="U311" s="13" t="str">
        <f t="shared" si="89"/>
        <v xml:space="preserve">  Jason W</v>
      </c>
      <c r="V311" s="39">
        <f t="shared" si="74"/>
        <v>41.19</v>
      </c>
      <c r="W311" s="39" t="str">
        <f t="shared" si="75"/>
        <v>Obesity</v>
      </c>
      <c r="X311" s="39">
        <f t="shared" si="76"/>
        <v>6.37</v>
      </c>
      <c r="Y311" s="39" t="str">
        <f t="shared" si="77"/>
        <v>Prediabetes</v>
      </c>
      <c r="Z311" s="39" t="str">
        <f t="shared" si="78"/>
        <v>No</v>
      </c>
      <c r="AA311" s="39" t="str">
        <f t="shared" si="79"/>
        <v>No</v>
      </c>
      <c r="AB311" s="39" t="str">
        <f t="shared" si="80"/>
        <v>No</v>
      </c>
      <c r="AC311" s="38" t="str">
        <f t="shared" si="81"/>
        <v>No major surgery</v>
      </c>
      <c r="AD311" s="39" t="str">
        <f t="shared" si="82"/>
        <v>Yes</v>
      </c>
      <c r="AE311" s="13" t="str">
        <f t="shared" si="83"/>
        <v>24-Oct-1996</v>
      </c>
      <c r="AF311" s="39">
        <f t="shared" si="84"/>
        <v>27</v>
      </c>
      <c r="AG311" s="58">
        <f t="shared" si="85"/>
        <v>2902.91</v>
      </c>
      <c r="AH311" s="39" t="str">
        <f t="shared" si="86"/>
        <v>tier - 2</v>
      </c>
      <c r="AI311" s="39" t="str">
        <f t="shared" si="87"/>
        <v>tier - 2</v>
      </c>
      <c r="AJ311" s="54" t="str">
        <f t="shared" si="88"/>
        <v>R1013</v>
      </c>
    </row>
    <row r="312" spans="2:36" ht="15.75" customHeight="1" x14ac:dyDescent="0.3">
      <c r="B312" s="12" t="s">
        <v>1198</v>
      </c>
      <c r="C312" s="13" t="s">
        <v>1200</v>
      </c>
      <c r="D312" s="13">
        <v>18.63</v>
      </c>
      <c r="E312" s="13" t="str">
        <f t="shared" si="72"/>
        <v>Healthy Weight</v>
      </c>
      <c r="F312" s="13">
        <v>9.81</v>
      </c>
      <c r="G312" s="13" t="str">
        <f t="shared" si="73"/>
        <v>Diabetes</v>
      </c>
      <c r="H312" s="13" t="s">
        <v>8293</v>
      </c>
      <c r="I312" s="13" t="s">
        <v>8291</v>
      </c>
      <c r="J312" s="13" t="s">
        <v>8291</v>
      </c>
      <c r="K312" s="27">
        <v>2</v>
      </c>
      <c r="L312" s="13" t="s">
        <v>8293</v>
      </c>
      <c r="M312" s="13" t="s">
        <v>8599</v>
      </c>
      <c r="N312" s="13">
        <v>27</v>
      </c>
      <c r="O312" s="56">
        <v>2904.09</v>
      </c>
      <c r="P312" s="13" t="s">
        <v>8310</v>
      </c>
      <c r="Q312" s="13" t="s">
        <v>8310</v>
      </c>
      <c r="R312" s="57" t="s">
        <v>8321</v>
      </c>
      <c r="T312" s="12" t="s">
        <v>1198</v>
      </c>
      <c r="U312" s="13" t="str">
        <f t="shared" si="89"/>
        <v xml:space="preserve">  Michele</v>
      </c>
      <c r="V312" s="39">
        <f t="shared" si="74"/>
        <v>18.63</v>
      </c>
      <c r="W312" s="39" t="str">
        <f t="shared" si="75"/>
        <v>Healthy Weight</v>
      </c>
      <c r="X312" s="39">
        <f t="shared" si="76"/>
        <v>9.81</v>
      </c>
      <c r="Y312" s="39" t="str">
        <f t="shared" si="77"/>
        <v>Diabetes</v>
      </c>
      <c r="Z312" s="39" t="str">
        <f t="shared" si="78"/>
        <v>Yes</v>
      </c>
      <c r="AA312" s="39" t="str">
        <f t="shared" si="79"/>
        <v>No</v>
      </c>
      <c r="AB312" s="39" t="str">
        <f t="shared" si="80"/>
        <v>No</v>
      </c>
      <c r="AC312" s="38">
        <f t="shared" si="81"/>
        <v>2</v>
      </c>
      <c r="AD312" s="39" t="str">
        <f t="shared" si="82"/>
        <v>Yes</v>
      </c>
      <c r="AE312" s="13" t="str">
        <f t="shared" si="83"/>
        <v>13-Jun-1996</v>
      </c>
      <c r="AF312" s="39">
        <f t="shared" si="84"/>
        <v>27</v>
      </c>
      <c r="AG312" s="58">
        <f t="shared" si="85"/>
        <v>2904.09</v>
      </c>
      <c r="AH312" s="39" t="str">
        <f t="shared" si="86"/>
        <v>tier - 2</v>
      </c>
      <c r="AI312" s="39" t="str">
        <f t="shared" si="87"/>
        <v>tier - 2</v>
      </c>
      <c r="AJ312" s="54" t="str">
        <f t="shared" si="88"/>
        <v>R1011</v>
      </c>
    </row>
    <row r="313" spans="2:36" ht="15.75" customHeight="1" x14ac:dyDescent="0.3">
      <c r="B313" s="12" t="s">
        <v>1202</v>
      </c>
      <c r="C313" s="13" t="s">
        <v>1204</v>
      </c>
      <c r="D313" s="13">
        <v>26.26</v>
      </c>
      <c r="E313" s="13" t="str">
        <f t="shared" si="72"/>
        <v>Overweight</v>
      </c>
      <c r="F313" s="13">
        <v>11.8</v>
      </c>
      <c r="G313" s="13" t="str">
        <f t="shared" si="73"/>
        <v>Diabetes</v>
      </c>
      <c r="H313" s="13" t="s">
        <v>8293</v>
      </c>
      <c r="I313" s="13" t="s">
        <v>8291</v>
      </c>
      <c r="J313" s="13" t="s">
        <v>8291</v>
      </c>
      <c r="K313" s="27">
        <v>1</v>
      </c>
      <c r="L313" s="13" t="s">
        <v>8293</v>
      </c>
      <c r="M313" s="13" t="s">
        <v>8625</v>
      </c>
      <c r="N313" s="13">
        <v>20</v>
      </c>
      <c r="O313" s="56">
        <v>2913.57</v>
      </c>
      <c r="P313" s="13" t="s">
        <v>8310</v>
      </c>
      <c r="Q313" s="13" t="s">
        <v>8310</v>
      </c>
      <c r="R313" s="57" t="s">
        <v>8321</v>
      </c>
      <c r="T313" s="12" t="s">
        <v>1202</v>
      </c>
      <c r="U313" s="13" t="str">
        <f t="shared" si="89"/>
        <v xml:space="preserve">  Nikki</v>
      </c>
      <c r="V313" s="39">
        <f t="shared" si="74"/>
        <v>26.26</v>
      </c>
      <c r="W313" s="39" t="str">
        <f t="shared" si="75"/>
        <v>Overweight</v>
      </c>
      <c r="X313" s="39">
        <f t="shared" si="76"/>
        <v>11.8</v>
      </c>
      <c r="Y313" s="39" t="str">
        <f t="shared" si="77"/>
        <v>Diabetes</v>
      </c>
      <c r="Z313" s="39" t="str">
        <f t="shared" si="78"/>
        <v>Yes</v>
      </c>
      <c r="AA313" s="39" t="str">
        <f t="shared" si="79"/>
        <v>No</v>
      </c>
      <c r="AB313" s="39" t="str">
        <f t="shared" si="80"/>
        <v>No</v>
      </c>
      <c r="AC313" s="38">
        <f t="shared" si="81"/>
        <v>1</v>
      </c>
      <c r="AD313" s="39" t="str">
        <f t="shared" si="82"/>
        <v>Yes</v>
      </c>
      <c r="AE313" s="13" t="str">
        <f t="shared" si="83"/>
        <v>5-Jun-2003</v>
      </c>
      <c r="AF313" s="39">
        <f t="shared" si="84"/>
        <v>20</v>
      </c>
      <c r="AG313" s="58">
        <f t="shared" si="85"/>
        <v>2913.57</v>
      </c>
      <c r="AH313" s="39" t="str">
        <f t="shared" si="86"/>
        <v>tier - 2</v>
      </c>
      <c r="AI313" s="39" t="str">
        <f t="shared" si="87"/>
        <v>tier - 2</v>
      </c>
      <c r="AJ313" s="54" t="str">
        <f t="shared" si="88"/>
        <v>R1011</v>
      </c>
    </row>
    <row r="314" spans="2:36" ht="15.75" customHeight="1" x14ac:dyDescent="0.3">
      <c r="B314" s="12" t="s">
        <v>1206</v>
      </c>
      <c r="C314" s="13" t="s">
        <v>1208</v>
      </c>
      <c r="D314" s="13">
        <v>22.37</v>
      </c>
      <c r="E314" s="13" t="str">
        <f t="shared" si="72"/>
        <v>Healthy Weight</v>
      </c>
      <c r="F314" s="13">
        <v>5.86</v>
      </c>
      <c r="G314" s="13" t="str">
        <f t="shared" si="73"/>
        <v>Prediabetes</v>
      </c>
      <c r="H314" s="13" t="s">
        <v>8293</v>
      </c>
      <c r="I314" s="13" t="s">
        <v>8291</v>
      </c>
      <c r="J314" s="13" t="s">
        <v>8293</v>
      </c>
      <c r="K314" s="27">
        <v>1</v>
      </c>
      <c r="L314" s="13" t="s">
        <v>8293</v>
      </c>
      <c r="M314" s="13" t="s">
        <v>8626</v>
      </c>
      <c r="N314" s="13">
        <v>27</v>
      </c>
      <c r="O314" s="56">
        <v>2927.06</v>
      </c>
      <c r="P314" s="13" t="s">
        <v>8310</v>
      </c>
      <c r="Q314" s="13" t="s">
        <v>8310</v>
      </c>
      <c r="R314" s="57" t="s">
        <v>8312</v>
      </c>
      <c r="T314" s="12" t="s">
        <v>1206</v>
      </c>
      <c r="U314" s="13" t="str">
        <f t="shared" si="89"/>
        <v xml:space="preserve">  Philip J</v>
      </c>
      <c r="V314" s="39">
        <f t="shared" si="74"/>
        <v>22.37</v>
      </c>
      <c r="W314" s="39" t="str">
        <f t="shared" si="75"/>
        <v>Healthy Weight</v>
      </c>
      <c r="X314" s="39">
        <f t="shared" si="76"/>
        <v>5.86</v>
      </c>
      <c r="Y314" s="39" t="str">
        <f t="shared" si="77"/>
        <v>Prediabetes</v>
      </c>
      <c r="Z314" s="39" t="str">
        <f t="shared" si="78"/>
        <v>Yes</v>
      </c>
      <c r="AA314" s="39" t="str">
        <f t="shared" si="79"/>
        <v>No</v>
      </c>
      <c r="AB314" s="39" t="str">
        <f t="shared" si="80"/>
        <v>Yes</v>
      </c>
      <c r="AC314" s="38">
        <f t="shared" si="81"/>
        <v>1</v>
      </c>
      <c r="AD314" s="39" t="str">
        <f t="shared" si="82"/>
        <v>Yes</v>
      </c>
      <c r="AE314" s="13" t="str">
        <f t="shared" si="83"/>
        <v>30-Jun-1996</v>
      </c>
      <c r="AF314" s="39">
        <f t="shared" si="84"/>
        <v>27</v>
      </c>
      <c r="AG314" s="58">
        <f t="shared" si="85"/>
        <v>2927.06</v>
      </c>
      <c r="AH314" s="39" t="str">
        <f t="shared" si="86"/>
        <v>tier - 2</v>
      </c>
      <c r="AI314" s="39" t="str">
        <f t="shared" si="87"/>
        <v>tier - 2</v>
      </c>
      <c r="AJ314" s="54" t="str">
        <f t="shared" si="88"/>
        <v>R1013</v>
      </c>
    </row>
    <row r="315" spans="2:36" ht="15.75" customHeight="1" x14ac:dyDescent="0.3">
      <c r="B315" s="12" t="s">
        <v>1209</v>
      </c>
      <c r="C315" s="13" t="s">
        <v>1211</v>
      </c>
      <c r="D315" s="13">
        <v>39.619999999999997</v>
      </c>
      <c r="E315" s="13" t="str">
        <f t="shared" si="72"/>
        <v>Obesity</v>
      </c>
      <c r="F315" s="13">
        <v>4.28</v>
      </c>
      <c r="G315" s="13" t="str">
        <f t="shared" si="73"/>
        <v>Normal</v>
      </c>
      <c r="H315" s="13" t="s">
        <v>8291</v>
      </c>
      <c r="I315" s="13" t="s">
        <v>8291</v>
      </c>
      <c r="J315" s="13" t="s">
        <v>8291</v>
      </c>
      <c r="K315" s="27">
        <v>1</v>
      </c>
      <c r="L315" s="13" t="s">
        <v>8293</v>
      </c>
      <c r="M315" s="13" t="s">
        <v>8627</v>
      </c>
      <c r="N315" s="13">
        <v>21</v>
      </c>
      <c r="O315" s="56">
        <v>2943.41</v>
      </c>
      <c r="P315" s="13" t="s">
        <v>8310</v>
      </c>
      <c r="Q315" s="13" t="s">
        <v>8311</v>
      </c>
      <c r="R315" s="57" t="s">
        <v>8317</v>
      </c>
      <c r="T315" s="12" t="s">
        <v>1209</v>
      </c>
      <c r="U315" s="13" t="str">
        <f t="shared" si="89"/>
        <v xml:space="preserve">  Bryan L</v>
      </c>
      <c r="V315" s="39">
        <f t="shared" si="74"/>
        <v>39.619999999999997</v>
      </c>
      <c r="W315" s="39" t="str">
        <f t="shared" si="75"/>
        <v>Obesity</v>
      </c>
      <c r="X315" s="39">
        <f t="shared" si="76"/>
        <v>4.28</v>
      </c>
      <c r="Y315" s="39" t="str">
        <f t="shared" si="77"/>
        <v>Normal</v>
      </c>
      <c r="Z315" s="39" t="str">
        <f t="shared" si="78"/>
        <v>No</v>
      </c>
      <c r="AA315" s="39" t="str">
        <f t="shared" si="79"/>
        <v>No</v>
      </c>
      <c r="AB315" s="39" t="str">
        <f t="shared" si="80"/>
        <v>No</v>
      </c>
      <c r="AC315" s="38">
        <f t="shared" si="81"/>
        <v>1</v>
      </c>
      <c r="AD315" s="39" t="str">
        <f t="shared" si="82"/>
        <v>Yes</v>
      </c>
      <c r="AE315" s="13" t="str">
        <f t="shared" si="83"/>
        <v>30-Sep-2002</v>
      </c>
      <c r="AF315" s="39">
        <f t="shared" si="84"/>
        <v>21</v>
      </c>
      <c r="AG315" s="58">
        <f t="shared" si="85"/>
        <v>2943.41</v>
      </c>
      <c r="AH315" s="39" t="str">
        <f t="shared" si="86"/>
        <v>tier - 2</v>
      </c>
      <c r="AI315" s="39" t="str">
        <f t="shared" si="87"/>
        <v>tier - 3</v>
      </c>
      <c r="AJ315" s="54" t="str">
        <f t="shared" si="88"/>
        <v>R1012</v>
      </c>
    </row>
    <row r="316" spans="2:36" ht="15.75" customHeight="1" x14ac:dyDescent="0.3">
      <c r="B316" s="12" t="s">
        <v>1213</v>
      </c>
      <c r="C316" s="13" t="s">
        <v>1215</v>
      </c>
      <c r="D316" s="13">
        <v>18.329999999999998</v>
      </c>
      <c r="E316" s="13" t="str">
        <f t="shared" si="72"/>
        <v>Underweight</v>
      </c>
      <c r="F316" s="13">
        <v>4.16</v>
      </c>
      <c r="G316" s="13" t="str">
        <f t="shared" si="73"/>
        <v>Normal</v>
      </c>
      <c r="H316" s="13" t="s">
        <v>8293</v>
      </c>
      <c r="I316" s="13" t="s">
        <v>8291</v>
      </c>
      <c r="J316" s="13" t="s">
        <v>8291</v>
      </c>
      <c r="K316" s="27" t="s">
        <v>8292</v>
      </c>
      <c r="L316" s="13" t="s">
        <v>8293</v>
      </c>
      <c r="M316" s="13" t="s">
        <v>8628</v>
      </c>
      <c r="N316" s="13">
        <v>28</v>
      </c>
      <c r="O316" s="56">
        <v>2974.13</v>
      </c>
      <c r="P316" s="13" t="s">
        <v>8310</v>
      </c>
      <c r="Q316" s="13" t="s">
        <v>8314</v>
      </c>
      <c r="R316" s="57" t="s">
        <v>8321</v>
      </c>
      <c r="T316" s="12" t="s">
        <v>1213</v>
      </c>
      <c r="U316" s="13" t="str">
        <f t="shared" si="89"/>
        <v xml:space="preserve">  Timothy F</v>
      </c>
      <c r="V316" s="39">
        <f t="shared" si="74"/>
        <v>18.329999999999998</v>
      </c>
      <c r="W316" s="39" t="str">
        <f t="shared" si="75"/>
        <v>Underweight</v>
      </c>
      <c r="X316" s="39">
        <f t="shared" si="76"/>
        <v>4.16</v>
      </c>
      <c r="Y316" s="39" t="str">
        <f t="shared" si="77"/>
        <v>Normal</v>
      </c>
      <c r="Z316" s="39" t="str">
        <f t="shared" si="78"/>
        <v>Yes</v>
      </c>
      <c r="AA316" s="39" t="str">
        <f t="shared" si="79"/>
        <v>No</v>
      </c>
      <c r="AB316" s="39" t="str">
        <f t="shared" si="80"/>
        <v>No</v>
      </c>
      <c r="AC316" s="38" t="str">
        <f t="shared" si="81"/>
        <v>No major surgery</v>
      </c>
      <c r="AD316" s="39" t="str">
        <f t="shared" si="82"/>
        <v>Yes</v>
      </c>
      <c r="AE316" s="13" t="str">
        <f t="shared" si="83"/>
        <v>24-Sep-1995</v>
      </c>
      <c r="AF316" s="39">
        <f t="shared" si="84"/>
        <v>28</v>
      </c>
      <c r="AG316" s="58">
        <f t="shared" si="85"/>
        <v>2974.13</v>
      </c>
      <c r="AH316" s="39" t="str">
        <f t="shared" si="86"/>
        <v>tier - 2</v>
      </c>
      <c r="AI316" s="39" t="str">
        <f t="shared" si="87"/>
        <v>tier - 1</v>
      </c>
      <c r="AJ316" s="54" t="str">
        <f t="shared" si="88"/>
        <v>R1011</v>
      </c>
    </row>
    <row r="317" spans="2:36" ht="15.75" customHeight="1" x14ac:dyDescent="0.3">
      <c r="B317" s="12" t="s">
        <v>1217</v>
      </c>
      <c r="C317" s="13" t="s">
        <v>1219</v>
      </c>
      <c r="D317" s="13">
        <v>17.11</v>
      </c>
      <c r="E317" s="13" t="str">
        <f t="shared" si="72"/>
        <v>Underweight</v>
      </c>
      <c r="F317" s="13">
        <v>4.9800000000000004</v>
      </c>
      <c r="G317" s="13" t="str">
        <f t="shared" si="73"/>
        <v>Normal</v>
      </c>
      <c r="H317" s="13" t="s">
        <v>8293</v>
      </c>
      <c r="I317" s="13" t="s">
        <v>8291</v>
      </c>
      <c r="J317" s="13" t="s">
        <v>8293</v>
      </c>
      <c r="K317" s="27">
        <v>1</v>
      </c>
      <c r="L317" s="13" t="s">
        <v>8293</v>
      </c>
      <c r="M317" s="13" t="s">
        <v>8629</v>
      </c>
      <c r="N317" s="13">
        <v>36</v>
      </c>
      <c r="O317" s="56">
        <v>2979.52</v>
      </c>
      <c r="P317" s="13" t="s">
        <v>8310</v>
      </c>
      <c r="Q317" s="13" t="s">
        <v>8311</v>
      </c>
      <c r="R317" s="57" t="s">
        <v>8312</v>
      </c>
      <c r="T317" s="12" t="s">
        <v>1217</v>
      </c>
      <c r="U317" s="13" t="str">
        <f t="shared" si="89"/>
        <v xml:space="preserve">  Angielyn M</v>
      </c>
      <c r="V317" s="39">
        <f t="shared" si="74"/>
        <v>17.11</v>
      </c>
      <c r="W317" s="39" t="str">
        <f t="shared" si="75"/>
        <v>Underweight</v>
      </c>
      <c r="X317" s="39">
        <f t="shared" si="76"/>
        <v>4.9800000000000004</v>
      </c>
      <c r="Y317" s="39" t="str">
        <f t="shared" si="77"/>
        <v>Normal</v>
      </c>
      <c r="Z317" s="39" t="str">
        <f t="shared" si="78"/>
        <v>Yes</v>
      </c>
      <c r="AA317" s="39" t="str">
        <f t="shared" si="79"/>
        <v>No</v>
      </c>
      <c r="AB317" s="39" t="str">
        <f t="shared" si="80"/>
        <v>Yes</v>
      </c>
      <c r="AC317" s="38">
        <f t="shared" si="81"/>
        <v>1</v>
      </c>
      <c r="AD317" s="39" t="str">
        <f t="shared" si="82"/>
        <v>Yes</v>
      </c>
      <c r="AE317" s="13" t="str">
        <f t="shared" si="83"/>
        <v>18-Jun-1987</v>
      </c>
      <c r="AF317" s="39">
        <f t="shared" si="84"/>
        <v>36</v>
      </c>
      <c r="AG317" s="58">
        <f t="shared" si="85"/>
        <v>2979.52</v>
      </c>
      <c r="AH317" s="39" t="str">
        <f t="shared" si="86"/>
        <v>tier - 2</v>
      </c>
      <c r="AI317" s="39" t="str">
        <f t="shared" si="87"/>
        <v>tier - 3</v>
      </c>
      <c r="AJ317" s="54" t="str">
        <f t="shared" si="88"/>
        <v>R1013</v>
      </c>
    </row>
    <row r="318" spans="2:36" ht="15.75" customHeight="1" x14ac:dyDescent="0.3">
      <c r="B318" s="12" t="s">
        <v>1221</v>
      </c>
      <c r="C318" s="13" t="s">
        <v>1223</v>
      </c>
      <c r="D318" s="13">
        <v>43.5</v>
      </c>
      <c r="E318" s="13" t="str">
        <f t="shared" si="72"/>
        <v>Obesity</v>
      </c>
      <c r="F318" s="13">
        <v>6.38</v>
      </c>
      <c r="G318" s="13" t="str">
        <f t="shared" si="73"/>
        <v>Prediabetes</v>
      </c>
      <c r="H318" s="13" t="s">
        <v>8291</v>
      </c>
      <c r="I318" s="13" t="s">
        <v>8293</v>
      </c>
      <c r="J318" s="13" t="s">
        <v>8291</v>
      </c>
      <c r="K318" s="27">
        <v>1</v>
      </c>
      <c r="L318" s="13" t="s">
        <v>8293</v>
      </c>
      <c r="M318" s="13" t="s">
        <v>8630</v>
      </c>
      <c r="N318" s="13">
        <v>32</v>
      </c>
      <c r="O318" s="56">
        <v>2985.67</v>
      </c>
      <c r="P318" s="13" t="s">
        <v>8310</v>
      </c>
      <c r="Q318" s="13" t="s">
        <v>8310</v>
      </c>
      <c r="R318" s="57" t="s">
        <v>8312</v>
      </c>
      <c r="T318" s="12" t="s">
        <v>1221</v>
      </c>
      <c r="U318" s="13" t="str">
        <f t="shared" si="89"/>
        <v xml:space="preserve">  Jeanie M</v>
      </c>
      <c r="V318" s="39">
        <f t="shared" si="74"/>
        <v>43.5</v>
      </c>
      <c r="W318" s="39" t="str">
        <f t="shared" si="75"/>
        <v>Obesity</v>
      </c>
      <c r="X318" s="39">
        <f t="shared" si="76"/>
        <v>6.38</v>
      </c>
      <c r="Y318" s="39" t="str">
        <f t="shared" si="77"/>
        <v>Prediabetes</v>
      </c>
      <c r="Z318" s="39" t="str">
        <f t="shared" si="78"/>
        <v>No</v>
      </c>
      <c r="AA318" s="39" t="str">
        <f t="shared" si="79"/>
        <v>Yes</v>
      </c>
      <c r="AB318" s="39" t="str">
        <f t="shared" si="80"/>
        <v>No</v>
      </c>
      <c r="AC318" s="38">
        <f t="shared" si="81"/>
        <v>1</v>
      </c>
      <c r="AD318" s="39" t="str">
        <f t="shared" si="82"/>
        <v>Yes</v>
      </c>
      <c r="AE318" s="13" t="str">
        <f t="shared" si="83"/>
        <v>20-Nov-1991</v>
      </c>
      <c r="AF318" s="39">
        <f t="shared" si="84"/>
        <v>32</v>
      </c>
      <c r="AG318" s="58">
        <f t="shared" si="85"/>
        <v>2985.67</v>
      </c>
      <c r="AH318" s="39" t="str">
        <f t="shared" si="86"/>
        <v>tier - 2</v>
      </c>
      <c r="AI318" s="39" t="str">
        <f t="shared" si="87"/>
        <v>tier - 2</v>
      </c>
      <c r="AJ318" s="54" t="str">
        <f t="shared" si="88"/>
        <v>R1013</v>
      </c>
    </row>
    <row r="319" spans="2:36" ht="15.75" customHeight="1" x14ac:dyDescent="0.3">
      <c r="B319" s="12" t="s">
        <v>1225</v>
      </c>
      <c r="C319" s="13" t="s">
        <v>693</v>
      </c>
      <c r="D319" s="13">
        <v>25.364999999999998</v>
      </c>
      <c r="E319" s="13" t="str">
        <f t="shared" si="72"/>
        <v>Overweight</v>
      </c>
      <c r="F319" s="13">
        <v>5.19</v>
      </c>
      <c r="G319" s="13" t="str">
        <f t="shared" si="73"/>
        <v>Normal</v>
      </c>
      <c r="H319" s="13" t="s">
        <v>8291</v>
      </c>
      <c r="I319" s="13" t="s">
        <v>8291</v>
      </c>
      <c r="J319" s="13" t="s">
        <v>8291</v>
      </c>
      <c r="K319" s="27">
        <v>2</v>
      </c>
      <c r="L319" s="13" t="s">
        <v>8291</v>
      </c>
      <c r="M319" s="13" t="s">
        <v>8631</v>
      </c>
      <c r="N319" s="13">
        <v>21</v>
      </c>
      <c r="O319" s="56">
        <v>3012.22</v>
      </c>
      <c r="P319" s="13" t="s">
        <v>8310</v>
      </c>
      <c r="Q319" s="13" t="s">
        <v>8311</v>
      </c>
      <c r="R319" s="57" t="s">
        <v>8317</v>
      </c>
      <c r="T319" s="12" t="s">
        <v>1225</v>
      </c>
      <c r="U319" s="13" t="str">
        <f t="shared" si="89"/>
        <v xml:space="preserve">  Greg</v>
      </c>
      <c r="V319" s="39">
        <f t="shared" si="74"/>
        <v>25.364999999999998</v>
      </c>
      <c r="W319" s="39" t="str">
        <f t="shared" si="75"/>
        <v>Overweight</v>
      </c>
      <c r="X319" s="39">
        <f t="shared" si="76"/>
        <v>5.19</v>
      </c>
      <c r="Y319" s="39" t="str">
        <f t="shared" si="77"/>
        <v>Normal</v>
      </c>
      <c r="Z319" s="39" t="str">
        <f t="shared" si="78"/>
        <v>No</v>
      </c>
      <c r="AA319" s="39" t="str">
        <f t="shared" si="79"/>
        <v>No</v>
      </c>
      <c r="AB319" s="39" t="str">
        <f t="shared" si="80"/>
        <v>No</v>
      </c>
      <c r="AC319" s="38">
        <f t="shared" si="81"/>
        <v>2</v>
      </c>
      <c r="AD319" s="39" t="str">
        <f t="shared" si="82"/>
        <v>No</v>
      </c>
      <c r="AE319" s="13" t="str">
        <f t="shared" si="83"/>
        <v>15-Dec-2002</v>
      </c>
      <c r="AF319" s="39">
        <f t="shared" si="84"/>
        <v>21</v>
      </c>
      <c r="AG319" s="58">
        <f t="shared" si="85"/>
        <v>3012.22</v>
      </c>
      <c r="AH319" s="39" t="str">
        <f t="shared" si="86"/>
        <v>tier - 2</v>
      </c>
      <c r="AI319" s="39" t="str">
        <f t="shared" si="87"/>
        <v>tier - 3</v>
      </c>
      <c r="AJ319" s="54" t="str">
        <f t="shared" si="88"/>
        <v>R1012</v>
      </c>
    </row>
    <row r="320" spans="2:36" ht="15.75" customHeight="1" x14ac:dyDescent="0.3">
      <c r="B320" s="12" t="s">
        <v>1228</v>
      </c>
      <c r="C320" s="13" t="s">
        <v>88</v>
      </c>
      <c r="D320" s="13">
        <v>28.594999999999999</v>
      </c>
      <c r="E320" s="13" t="str">
        <f t="shared" si="72"/>
        <v>Overweight</v>
      </c>
      <c r="F320" s="13">
        <v>10.210000000000001</v>
      </c>
      <c r="G320" s="13" t="str">
        <f t="shared" si="73"/>
        <v>Diabetes</v>
      </c>
      <c r="H320" s="13" t="s">
        <v>8291</v>
      </c>
      <c r="I320" s="13" t="s">
        <v>8291</v>
      </c>
      <c r="J320" s="13" t="s">
        <v>8291</v>
      </c>
      <c r="K320" s="27" t="s">
        <v>8292</v>
      </c>
      <c r="L320" s="13" t="s">
        <v>8291</v>
      </c>
      <c r="M320" s="13" t="s">
        <v>8632</v>
      </c>
      <c r="N320" s="13">
        <v>35</v>
      </c>
      <c r="O320" s="56">
        <v>3018.04</v>
      </c>
      <c r="P320" s="13" t="s">
        <v>8310</v>
      </c>
      <c r="Q320" s="13" t="s">
        <v>8310</v>
      </c>
      <c r="R320" s="57" t="s">
        <v>8317</v>
      </c>
      <c r="T320" s="12" t="s">
        <v>1228</v>
      </c>
      <c r="U320" s="13" t="str">
        <f t="shared" si="89"/>
        <v xml:space="preserve">  John</v>
      </c>
      <c r="V320" s="39">
        <f t="shared" si="74"/>
        <v>28.594999999999999</v>
      </c>
      <c r="W320" s="39" t="str">
        <f t="shared" si="75"/>
        <v>Overweight</v>
      </c>
      <c r="X320" s="39">
        <f t="shared" si="76"/>
        <v>10.210000000000001</v>
      </c>
      <c r="Y320" s="39" t="str">
        <f t="shared" si="77"/>
        <v>Diabetes</v>
      </c>
      <c r="Z320" s="39" t="str">
        <f t="shared" si="78"/>
        <v>No</v>
      </c>
      <c r="AA320" s="39" t="str">
        <f t="shared" si="79"/>
        <v>No</v>
      </c>
      <c r="AB320" s="39" t="str">
        <f t="shared" si="80"/>
        <v>No</v>
      </c>
      <c r="AC320" s="38" t="str">
        <f t="shared" si="81"/>
        <v>No major surgery</v>
      </c>
      <c r="AD320" s="39" t="str">
        <f t="shared" si="82"/>
        <v>No</v>
      </c>
      <c r="AE320" s="13" t="str">
        <f t="shared" si="83"/>
        <v>28-Sep-1988</v>
      </c>
      <c r="AF320" s="39">
        <f t="shared" si="84"/>
        <v>35</v>
      </c>
      <c r="AG320" s="58">
        <f t="shared" si="85"/>
        <v>3018.04</v>
      </c>
      <c r="AH320" s="39" t="str">
        <f t="shared" si="86"/>
        <v>tier - 2</v>
      </c>
      <c r="AI320" s="39" t="str">
        <f t="shared" si="87"/>
        <v>tier - 2</v>
      </c>
      <c r="AJ320" s="54" t="str">
        <f t="shared" si="88"/>
        <v>R1012</v>
      </c>
    </row>
    <row r="321" spans="2:36" ht="15.75" customHeight="1" x14ac:dyDescent="0.3">
      <c r="B321" s="12" t="s">
        <v>1231</v>
      </c>
      <c r="C321" s="13" t="s">
        <v>1233</v>
      </c>
      <c r="D321" s="13">
        <v>29.83</v>
      </c>
      <c r="E321" s="13" t="str">
        <f t="shared" si="72"/>
        <v>Overweight</v>
      </c>
      <c r="F321" s="13">
        <v>9.6999999999999993</v>
      </c>
      <c r="G321" s="13" t="str">
        <f t="shared" si="73"/>
        <v>Diabetes</v>
      </c>
      <c r="H321" s="13" t="s">
        <v>8293</v>
      </c>
      <c r="I321" s="13" t="s">
        <v>8291</v>
      </c>
      <c r="J321" s="13" t="s">
        <v>8293</v>
      </c>
      <c r="K321" s="27">
        <v>1</v>
      </c>
      <c r="L321" s="13" t="s">
        <v>8293</v>
      </c>
      <c r="M321" s="13" t="s">
        <v>8633</v>
      </c>
      <c r="N321" s="13">
        <v>26</v>
      </c>
      <c r="O321" s="56">
        <v>3021.81</v>
      </c>
      <c r="P321" s="13" t="s">
        <v>8310</v>
      </c>
      <c r="Q321" s="13" t="s">
        <v>8311</v>
      </c>
      <c r="R321" s="57" t="s">
        <v>8317</v>
      </c>
      <c r="T321" s="12" t="s">
        <v>1231</v>
      </c>
      <c r="U321" s="13" t="str">
        <f t="shared" si="89"/>
        <v xml:space="preserve">  Aliaksandr</v>
      </c>
      <c r="V321" s="39">
        <f t="shared" si="74"/>
        <v>29.83</v>
      </c>
      <c r="W321" s="39" t="str">
        <f t="shared" si="75"/>
        <v>Overweight</v>
      </c>
      <c r="X321" s="39">
        <f t="shared" si="76"/>
        <v>9.6999999999999993</v>
      </c>
      <c r="Y321" s="39" t="str">
        <f t="shared" si="77"/>
        <v>Diabetes</v>
      </c>
      <c r="Z321" s="39" t="str">
        <f t="shared" si="78"/>
        <v>Yes</v>
      </c>
      <c r="AA321" s="39" t="str">
        <f t="shared" si="79"/>
        <v>No</v>
      </c>
      <c r="AB321" s="39" t="str">
        <f t="shared" si="80"/>
        <v>Yes</v>
      </c>
      <c r="AC321" s="38">
        <f t="shared" si="81"/>
        <v>1</v>
      </c>
      <c r="AD321" s="39" t="str">
        <f t="shared" si="82"/>
        <v>Yes</v>
      </c>
      <c r="AE321" s="13" t="str">
        <f t="shared" si="83"/>
        <v>19-Dec-1997</v>
      </c>
      <c r="AF321" s="39">
        <f t="shared" si="84"/>
        <v>26</v>
      </c>
      <c r="AG321" s="58">
        <f t="shared" si="85"/>
        <v>3021.81</v>
      </c>
      <c r="AH321" s="39" t="str">
        <f t="shared" si="86"/>
        <v>tier - 2</v>
      </c>
      <c r="AI321" s="39" t="str">
        <f t="shared" si="87"/>
        <v>tier - 3</v>
      </c>
      <c r="AJ321" s="54" t="str">
        <f t="shared" si="88"/>
        <v>R1012</v>
      </c>
    </row>
    <row r="322" spans="2:36" ht="15.75" customHeight="1" x14ac:dyDescent="0.3">
      <c r="B322" s="12" t="s">
        <v>1235</v>
      </c>
      <c r="C322" s="13" t="s">
        <v>1237</v>
      </c>
      <c r="D322" s="13">
        <v>24.7</v>
      </c>
      <c r="E322" s="13" t="str">
        <f t="shared" si="72"/>
        <v>Healthy Weight</v>
      </c>
      <c r="F322" s="13">
        <v>10.25</v>
      </c>
      <c r="G322" s="13" t="str">
        <f t="shared" si="73"/>
        <v>Diabetes</v>
      </c>
      <c r="H322" s="13" t="s">
        <v>8291</v>
      </c>
      <c r="I322" s="13" t="s">
        <v>8291</v>
      </c>
      <c r="J322" s="13" t="s">
        <v>8291</v>
      </c>
      <c r="K322" s="27">
        <v>3</v>
      </c>
      <c r="L322" s="13" t="s">
        <v>8291</v>
      </c>
      <c r="M322" s="13" t="s">
        <v>8634</v>
      </c>
      <c r="N322" s="13">
        <v>25</v>
      </c>
      <c r="O322" s="56">
        <v>3044.21</v>
      </c>
      <c r="P322" s="13" t="s">
        <v>8310</v>
      </c>
      <c r="Q322" s="13" t="s">
        <v>8311</v>
      </c>
      <c r="R322" s="57" t="s">
        <v>8329</v>
      </c>
      <c r="T322" s="12" t="s">
        <v>1235</v>
      </c>
      <c r="U322" s="13" t="str">
        <f t="shared" si="89"/>
        <v xml:space="preserve">  Jason M</v>
      </c>
      <c r="V322" s="39">
        <f t="shared" si="74"/>
        <v>24.7</v>
      </c>
      <c r="W322" s="39" t="str">
        <f t="shared" si="75"/>
        <v>Healthy Weight</v>
      </c>
      <c r="X322" s="39">
        <f t="shared" si="76"/>
        <v>10.25</v>
      </c>
      <c r="Y322" s="39" t="str">
        <f t="shared" si="77"/>
        <v>Diabetes</v>
      </c>
      <c r="Z322" s="39" t="str">
        <f t="shared" si="78"/>
        <v>No</v>
      </c>
      <c r="AA322" s="39" t="str">
        <f t="shared" si="79"/>
        <v>No</v>
      </c>
      <c r="AB322" s="39" t="str">
        <f t="shared" si="80"/>
        <v>No</v>
      </c>
      <c r="AC322" s="38">
        <f t="shared" si="81"/>
        <v>3</v>
      </c>
      <c r="AD322" s="39" t="str">
        <f t="shared" si="82"/>
        <v>No</v>
      </c>
      <c r="AE322" s="13" t="str">
        <f t="shared" si="83"/>
        <v>15-Sep-1998</v>
      </c>
      <c r="AF322" s="39">
        <f t="shared" si="84"/>
        <v>25</v>
      </c>
      <c r="AG322" s="58">
        <f t="shared" si="85"/>
        <v>3044.21</v>
      </c>
      <c r="AH322" s="39" t="str">
        <f t="shared" si="86"/>
        <v>tier - 2</v>
      </c>
      <c r="AI322" s="39" t="str">
        <f t="shared" si="87"/>
        <v>tier - 3</v>
      </c>
      <c r="AJ322" s="54" t="str">
        <f t="shared" si="88"/>
        <v>R1024</v>
      </c>
    </row>
    <row r="323" spans="2:36" ht="15.75" customHeight="1" x14ac:dyDescent="0.3">
      <c r="B323" s="12" t="s">
        <v>1239</v>
      </c>
      <c r="C323" s="13" t="s">
        <v>1241</v>
      </c>
      <c r="D323" s="13">
        <v>17.940000000000001</v>
      </c>
      <c r="E323" s="13" t="str">
        <f t="shared" si="72"/>
        <v>Underweight</v>
      </c>
      <c r="F323" s="13">
        <v>9.77</v>
      </c>
      <c r="G323" s="13" t="str">
        <f t="shared" si="73"/>
        <v>Diabetes</v>
      </c>
      <c r="H323" s="13" t="s">
        <v>8291</v>
      </c>
      <c r="I323" s="13" t="s">
        <v>8291</v>
      </c>
      <c r="J323" s="13" t="s">
        <v>8291</v>
      </c>
      <c r="K323" s="27" t="s">
        <v>8292</v>
      </c>
      <c r="L323" s="13" t="s">
        <v>8293</v>
      </c>
      <c r="M323" s="13" t="s">
        <v>8635</v>
      </c>
      <c r="N323" s="13">
        <v>25</v>
      </c>
      <c r="O323" s="56">
        <v>3046.06</v>
      </c>
      <c r="P323" s="13" t="s">
        <v>8310</v>
      </c>
      <c r="Q323" s="13" t="s">
        <v>8314</v>
      </c>
      <c r="R323" s="57" t="s">
        <v>8330</v>
      </c>
      <c r="T323" s="12" t="s">
        <v>1239</v>
      </c>
      <c r="U323" s="13" t="str">
        <f t="shared" si="89"/>
        <v xml:space="preserve">  Sheera K</v>
      </c>
      <c r="V323" s="39">
        <f t="shared" si="74"/>
        <v>17.940000000000001</v>
      </c>
      <c r="W323" s="39" t="str">
        <f t="shared" si="75"/>
        <v>Underweight</v>
      </c>
      <c r="X323" s="39">
        <f t="shared" si="76"/>
        <v>9.77</v>
      </c>
      <c r="Y323" s="39" t="str">
        <f t="shared" si="77"/>
        <v>Diabetes</v>
      </c>
      <c r="Z323" s="39" t="str">
        <f t="shared" si="78"/>
        <v>No</v>
      </c>
      <c r="AA323" s="39" t="str">
        <f t="shared" si="79"/>
        <v>No</v>
      </c>
      <c r="AB323" s="39" t="str">
        <f t="shared" si="80"/>
        <v>No</v>
      </c>
      <c r="AC323" s="38" t="str">
        <f t="shared" si="81"/>
        <v>No major surgery</v>
      </c>
      <c r="AD323" s="39" t="str">
        <f t="shared" si="82"/>
        <v>Yes</v>
      </c>
      <c r="AE323" s="13" t="str">
        <f t="shared" si="83"/>
        <v>9-Aug-1998</v>
      </c>
      <c r="AF323" s="39">
        <f t="shared" si="84"/>
        <v>25</v>
      </c>
      <c r="AG323" s="58">
        <f t="shared" si="85"/>
        <v>3046.06</v>
      </c>
      <c r="AH323" s="39" t="str">
        <f t="shared" si="86"/>
        <v>tier - 2</v>
      </c>
      <c r="AI323" s="39" t="str">
        <f t="shared" si="87"/>
        <v>tier - 1</v>
      </c>
      <c r="AJ323" s="54" t="str">
        <f t="shared" si="88"/>
        <v>R1023</v>
      </c>
    </row>
    <row r="324" spans="2:36" ht="15.75" customHeight="1" x14ac:dyDescent="0.3">
      <c r="B324" s="12" t="s">
        <v>1243</v>
      </c>
      <c r="C324" s="13" t="s">
        <v>1245</v>
      </c>
      <c r="D324" s="13">
        <v>21.08</v>
      </c>
      <c r="E324" s="13" t="str">
        <f t="shared" ref="E324:E387" si="90">IF(D324&lt;18.5,"Underweight", IF(AND(D324&gt;=18.5,D324&lt;=24.9),"Healthy Weight", IF(AND(D324&gt;=25,D324&lt;=29.9),"Overweight", IF(D324&gt;=30,"Obesity"))))</f>
        <v>Healthy Weight</v>
      </c>
      <c r="F324" s="13">
        <v>4.83</v>
      </c>
      <c r="G324" s="13" t="str">
        <f t="shared" ref="G324:G387" si="91">IF(F324&lt;5.7,"Normal",IF(AND(F324&gt;=5.7,F324&lt;=6.4),"Prediabetes",IF(F324&gt;=6.5,"Diabetes")))</f>
        <v>Normal</v>
      </c>
      <c r="H324" s="13" t="s">
        <v>8291</v>
      </c>
      <c r="I324" s="13" t="s">
        <v>8291</v>
      </c>
      <c r="J324" s="13" t="s">
        <v>8293</v>
      </c>
      <c r="K324" s="27">
        <v>1</v>
      </c>
      <c r="L324" s="13" t="s">
        <v>8293</v>
      </c>
      <c r="M324" s="13" t="s">
        <v>8636</v>
      </c>
      <c r="N324" s="13">
        <v>26</v>
      </c>
      <c r="O324" s="56">
        <v>3051.73</v>
      </c>
      <c r="P324" s="13" t="s">
        <v>8310</v>
      </c>
      <c r="Q324" s="13" t="s">
        <v>8310</v>
      </c>
      <c r="R324" s="57" t="s">
        <v>8321</v>
      </c>
      <c r="T324" s="12" t="s">
        <v>1243</v>
      </c>
      <c r="U324" s="13" t="str">
        <f t="shared" si="89"/>
        <v xml:space="preserve">  Janice</v>
      </c>
      <c r="V324" s="39">
        <f t="shared" ref="V324:V387" si="92">VLOOKUP(T324,$B$3:$R$2338,3,FALSE)</f>
        <v>21.08</v>
      </c>
      <c r="W324" s="39" t="str">
        <f t="shared" ref="W324:W387" si="93">VLOOKUP(T324,$B$3:$R$2338,4,FALSE)</f>
        <v>Healthy Weight</v>
      </c>
      <c r="X324" s="39">
        <f t="shared" ref="X324:X387" si="94">VLOOKUP(T324,$B$3:$R$2338,5,FALSE)</f>
        <v>4.83</v>
      </c>
      <c r="Y324" s="39" t="str">
        <f t="shared" ref="Y324:Y387" si="95">VLOOKUP(T324,$B$3:$R$2338,6,0)</f>
        <v>Normal</v>
      </c>
      <c r="Z324" s="39" t="str">
        <f t="shared" ref="Z324:Z387" si="96">VLOOKUP(T324,$B$3:$R$2338,7,0)</f>
        <v>No</v>
      </c>
      <c r="AA324" s="39" t="str">
        <f t="shared" ref="AA324:AA387" si="97">VLOOKUP(T324,$B$3:$R$2338,8,0)</f>
        <v>No</v>
      </c>
      <c r="AB324" s="39" t="str">
        <f t="shared" ref="AB324:AB387" si="98">VLOOKUP(T324,$B$3:$R$2338,9,0)</f>
        <v>Yes</v>
      </c>
      <c r="AC324" s="38">
        <f t="shared" ref="AC324:AC387" si="99">VLOOKUP(T324,$B$3:$R$2338,10,0)</f>
        <v>1</v>
      </c>
      <c r="AD324" s="39" t="str">
        <f t="shared" ref="AD324:AD387" si="100">VLOOKUP(T324,$B$3:$R$2338,11,0)</f>
        <v>Yes</v>
      </c>
      <c r="AE324" s="13" t="str">
        <f t="shared" ref="AE324:AE387" si="101">VLOOKUP(T324,$B$3:$R$2338,12,0)</f>
        <v>22-Dec-1997</v>
      </c>
      <c r="AF324" s="39">
        <f t="shared" ref="AF324:AF387" si="102">VLOOKUP(T324,$B$3:$R$2338,13,0)</f>
        <v>26</v>
      </c>
      <c r="AG324" s="58">
        <f t="shared" ref="AG324:AG387" si="103">VLOOKUP(T324,$B$3:$R$2338,14,0)</f>
        <v>3051.73</v>
      </c>
      <c r="AH324" s="39" t="str">
        <f t="shared" ref="AH324:AH387" si="104">VLOOKUP(T324,$B$3:$R$2338,15,0)</f>
        <v>tier - 2</v>
      </c>
      <c r="AI324" s="39" t="str">
        <f t="shared" ref="AI324:AI387" si="105">VLOOKUP(T324,B323:R2658,16,0)</f>
        <v>tier - 2</v>
      </c>
      <c r="AJ324" s="54" t="str">
        <f t="shared" ref="AJ324:AJ387" si="106">VLOOKUP(T324,$B$3:$R$2338,17,0)</f>
        <v>R1011</v>
      </c>
    </row>
    <row r="325" spans="2:36" ht="15.75" customHeight="1" x14ac:dyDescent="0.3">
      <c r="B325" s="12" t="s">
        <v>1247</v>
      </c>
      <c r="C325" s="13" t="s">
        <v>1249</v>
      </c>
      <c r="D325" s="13">
        <v>37.715000000000003</v>
      </c>
      <c r="E325" s="13" t="str">
        <f t="shared" si="90"/>
        <v>Obesity</v>
      </c>
      <c r="F325" s="13">
        <v>10.86</v>
      </c>
      <c r="G325" s="13" t="str">
        <f t="shared" si="91"/>
        <v>Diabetes</v>
      </c>
      <c r="H325" s="13" t="s">
        <v>8293</v>
      </c>
      <c r="I325" s="13" t="s">
        <v>8291</v>
      </c>
      <c r="J325" s="13" t="s">
        <v>8291</v>
      </c>
      <c r="K325" s="27" t="s">
        <v>8292</v>
      </c>
      <c r="L325" s="13" t="s">
        <v>8291</v>
      </c>
      <c r="M325" s="13" t="s">
        <v>8637</v>
      </c>
      <c r="N325" s="13">
        <v>21</v>
      </c>
      <c r="O325" s="56">
        <v>3056.39</v>
      </c>
      <c r="P325" s="13" t="s">
        <v>8310</v>
      </c>
      <c r="Q325" s="13" t="s">
        <v>8311</v>
      </c>
      <c r="R325" s="57" t="s">
        <v>8312</v>
      </c>
      <c r="T325" s="12" t="s">
        <v>1247</v>
      </c>
      <c r="U325" s="13" t="str">
        <f t="shared" ref="U325:U388" si="107">VLOOKUP(T325,$B$3:$R$2338,2,FALSE)</f>
        <v xml:space="preserve">  Timothy G</v>
      </c>
      <c r="V325" s="39">
        <f t="shared" si="92"/>
        <v>37.715000000000003</v>
      </c>
      <c r="W325" s="39" t="str">
        <f t="shared" si="93"/>
        <v>Obesity</v>
      </c>
      <c r="X325" s="39">
        <f t="shared" si="94"/>
        <v>10.86</v>
      </c>
      <c r="Y325" s="39" t="str">
        <f t="shared" si="95"/>
        <v>Diabetes</v>
      </c>
      <c r="Z325" s="39" t="str">
        <f t="shared" si="96"/>
        <v>Yes</v>
      </c>
      <c r="AA325" s="39" t="str">
        <f t="shared" si="97"/>
        <v>No</v>
      </c>
      <c r="AB325" s="39" t="str">
        <f t="shared" si="98"/>
        <v>No</v>
      </c>
      <c r="AC325" s="38" t="str">
        <f t="shared" si="99"/>
        <v>No major surgery</v>
      </c>
      <c r="AD325" s="39" t="str">
        <f t="shared" si="100"/>
        <v>No</v>
      </c>
      <c r="AE325" s="13" t="str">
        <f t="shared" si="101"/>
        <v>21-Jun-2002</v>
      </c>
      <c r="AF325" s="39">
        <f t="shared" si="102"/>
        <v>21</v>
      </c>
      <c r="AG325" s="58">
        <f t="shared" si="103"/>
        <v>3056.39</v>
      </c>
      <c r="AH325" s="39" t="str">
        <f t="shared" si="104"/>
        <v>tier - 2</v>
      </c>
      <c r="AI325" s="39" t="str">
        <f t="shared" si="105"/>
        <v>tier - 3</v>
      </c>
      <c r="AJ325" s="54" t="str">
        <f t="shared" si="106"/>
        <v>R1013</v>
      </c>
    </row>
    <row r="326" spans="2:36" ht="15.75" customHeight="1" x14ac:dyDescent="0.3">
      <c r="B326" s="12" t="s">
        <v>1251</v>
      </c>
      <c r="C326" s="13" t="s">
        <v>1253</v>
      </c>
      <c r="D326" s="13">
        <v>22.39</v>
      </c>
      <c r="E326" s="13" t="str">
        <f t="shared" si="90"/>
        <v>Healthy Weight</v>
      </c>
      <c r="F326" s="13">
        <v>9.5299999999999994</v>
      </c>
      <c r="G326" s="13" t="str">
        <f t="shared" si="91"/>
        <v>Diabetes</v>
      </c>
      <c r="H326" s="13" t="s">
        <v>8293</v>
      </c>
      <c r="I326" s="13" t="s">
        <v>8291</v>
      </c>
      <c r="J326" s="13" t="s">
        <v>8291</v>
      </c>
      <c r="K326" s="27" t="s">
        <v>8292</v>
      </c>
      <c r="L326" s="13" t="s">
        <v>8293</v>
      </c>
      <c r="M326" s="13" t="s">
        <v>8638</v>
      </c>
      <c r="N326" s="13">
        <v>29</v>
      </c>
      <c r="O326" s="56">
        <v>3062.51</v>
      </c>
      <c r="P326" s="13" t="s">
        <v>8311</v>
      </c>
      <c r="Q326" s="13" t="s">
        <v>8314</v>
      </c>
      <c r="R326" s="57" t="s">
        <v>8317</v>
      </c>
      <c r="T326" s="12" t="s">
        <v>1251</v>
      </c>
      <c r="U326" s="13" t="str">
        <f t="shared" si="107"/>
        <v xml:space="preserve">  Alan R</v>
      </c>
      <c r="V326" s="39">
        <f t="shared" si="92"/>
        <v>22.39</v>
      </c>
      <c r="W326" s="39" t="str">
        <f t="shared" si="93"/>
        <v>Healthy Weight</v>
      </c>
      <c r="X326" s="39">
        <f t="shared" si="94"/>
        <v>9.5299999999999994</v>
      </c>
      <c r="Y326" s="39" t="str">
        <f t="shared" si="95"/>
        <v>Diabetes</v>
      </c>
      <c r="Z326" s="39" t="str">
        <f t="shared" si="96"/>
        <v>Yes</v>
      </c>
      <c r="AA326" s="39" t="str">
        <f t="shared" si="97"/>
        <v>No</v>
      </c>
      <c r="AB326" s="39" t="str">
        <f t="shared" si="98"/>
        <v>No</v>
      </c>
      <c r="AC326" s="38" t="str">
        <f t="shared" si="99"/>
        <v>No major surgery</v>
      </c>
      <c r="AD326" s="39" t="str">
        <f t="shared" si="100"/>
        <v>Yes</v>
      </c>
      <c r="AE326" s="13" t="str">
        <f t="shared" si="101"/>
        <v>26-Sep-1994</v>
      </c>
      <c r="AF326" s="39">
        <f t="shared" si="102"/>
        <v>29</v>
      </c>
      <c r="AG326" s="58">
        <f t="shared" si="103"/>
        <v>3062.51</v>
      </c>
      <c r="AH326" s="39" t="str">
        <f t="shared" si="104"/>
        <v>tier - 3</v>
      </c>
      <c r="AI326" s="39" t="str">
        <f t="shared" si="105"/>
        <v>tier - 1</v>
      </c>
      <c r="AJ326" s="54" t="str">
        <f t="shared" si="106"/>
        <v>R1012</v>
      </c>
    </row>
    <row r="327" spans="2:36" ht="15.75" customHeight="1" x14ac:dyDescent="0.3">
      <c r="B327" s="12" t="s">
        <v>1254</v>
      </c>
      <c r="C327" s="13" t="s">
        <v>612</v>
      </c>
      <c r="D327" s="13">
        <v>28.78</v>
      </c>
      <c r="E327" s="13" t="str">
        <f t="shared" si="90"/>
        <v>Overweight</v>
      </c>
      <c r="F327" s="13">
        <v>5.68</v>
      </c>
      <c r="G327" s="13" t="str">
        <f t="shared" si="91"/>
        <v>Normal</v>
      </c>
      <c r="H327" s="13" t="s">
        <v>8291</v>
      </c>
      <c r="I327" s="13" t="s">
        <v>8291</v>
      </c>
      <c r="J327" s="13" t="s">
        <v>8291</v>
      </c>
      <c r="K327" s="27" t="s">
        <v>8292</v>
      </c>
      <c r="L327" s="13" t="s">
        <v>8293</v>
      </c>
      <c r="M327" s="13" t="s">
        <v>8639</v>
      </c>
      <c r="N327" s="13">
        <v>34</v>
      </c>
      <c r="O327" s="56">
        <v>3065.49</v>
      </c>
      <c r="P327" s="13" t="s">
        <v>8310</v>
      </c>
      <c r="Q327" s="13" t="s">
        <v>8314</v>
      </c>
      <c r="R327" s="57" t="s">
        <v>8317</v>
      </c>
      <c r="T327" s="12" t="s">
        <v>1254</v>
      </c>
      <c r="U327" s="13" t="str">
        <f t="shared" si="107"/>
        <v xml:space="preserve">  Michael</v>
      </c>
      <c r="V327" s="39">
        <f t="shared" si="92"/>
        <v>28.78</v>
      </c>
      <c r="W327" s="39" t="str">
        <f t="shared" si="93"/>
        <v>Overweight</v>
      </c>
      <c r="X327" s="39">
        <f t="shared" si="94"/>
        <v>5.68</v>
      </c>
      <c r="Y327" s="39" t="str">
        <f t="shared" si="95"/>
        <v>Normal</v>
      </c>
      <c r="Z327" s="39" t="str">
        <f t="shared" si="96"/>
        <v>No</v>
      </c>
      <c r="AA327" s="39" t="str">
        <f t="shared" si="97"/>
        <v>No</v>
      </c>
      <c r="AB327" s="39" t="str">
        <f t="shared" si="98"/>
        <v>No</v>
      </c>
      <c r="AC327" s="38" t="str">
        <f t="shared" si="99"/>
        <v>No major surgery</v>
      </c>
      <c r="AD327" s="39" t="str">
        <f t="shared" si="100"/>
        <v>Yes</v>
      </c>
      <c r="AE327" s="13" t="str">
        <f t="shared" si="101"/>
        <v>1-Oct-1989</v>
      </c>
      <c r="AF327" s="39">
        <f t="shared" si="102"/>
        <v>34</v>
      </c>
      <c r="AG327" s="58">
        <f t="shared" si="103"/>
        <v>3065.49</v>
      </c>
      <c r="AH327" s="39" t="str">
        <f t="shared" si="104"/>
        <v>tier - 2</v>
      </c>
      <c r="AI327" s="39" t="str">
        <f t="shared" si="105"/>
        <v>tier - 1</v>
      </c>
      <c r="AJ327" s="54" t="str">
        <f t="shared" si="106"/>
        <v>R1012</v>
      </c>
    </row>
    <row r="328" spans="2:36" ht="15.75" customHeight="1" x14ac:dyDescent="0.3">
      <c r="B328" s="12" t="s">
        <v>1257</v>
      </c>
      <c r="C328" s="13" t="s">
        <v>1259</v>
      </c>
      <c r="D328" s="13">
        <v>18.329999999999998</v>
      </c>
      <c r="E328" s="13" t="str">
        <f t="shared" si="90"/>
        <v>Underweight</v>
      </c>
      <c r="F328" s="13">
        <v>5.57</v>
      </c>
      <c r="G328" s="13" t="str">
        <f t="shared" si="91"/>
        <v>Normal</v>
      </c>
      <c r="H328" s="13" t="s">
        <v>8293</v>
      </c>
      <c r="I328" s="13" t="s">
        <v>8291</v>
      </c>
      <c r="J328" s="13" t="s">
        <v>8291</v>
      </c>
      <c r="K328" s="27" t="s">
        <v>8292</v>
      </c>
      <c r="L328" s="13" t="s">
        <v>8293</v>
      </c>
      <c r="M328" s="13" t="s">
        <v>8640</v>
      </c>
      <c r="N328" s="13">
        <v>28</v>
      </c>
      <c r="O328" s="56">
        <v>3070.81</v>
      </c>
      <c r="P328" s="13" t="s">
        <v>8311</v>
      </c>
      <c r="Q328" s="13" t="s">
        <v>8314</v>
      </c>
      <c r="R328" s="57" t="s">
        <v>8333</v>
      </c>
      <c r="T328" s="12" t="s">
        <v>1257</v>
      </c>
      <c r="U328" s="13" t="str">
        <f t="shared" si="107"/>
        <v xml:space="preserve">  Marie-France</v>
      </c>
      <c r="V328" s="39">
        <f t="shared" si="92"/>
        <v>18.329999999999998</v>
      </c>
      <c r="W328" s="39" t="str">
        <f t="shared" si="93"/>
        <v>Underweight</v>
      </c>
      <c r="X328" s="39">
        <f t="shared" si="94"/>
        <v>5.57</v>
      </c>
      <c r="Y328" s="39" t="str">
        <f t="shared" si="95"/>
        <v>Normal</v>
      </c>
      <c r="Z328" s="39" t="str">
        <f t="shared" si="96"/>
        <v>Yes</v>
      </c>
      <c r="AA328" s="39" t="str">
        <f t="shared" si="97"/>
        <v>No</v>
      </c>
      <c r="AB328" s="39" t="str">
        <f t="shared" si="98"/>
        <v>No</v>
      </c>
      <c r="AC328" s="38" t="str">
        <f t="shared" si="99"/>
        <v>No major surgery</v>
      </c>
      <c r="AD328" s="39" t="str">
        <f t="shared" si="100"/>
        <v>Yes</v>
      </c>
      <c r="AE328" s="13" t="str">
        <f t="shared" si="101"/>
        <v>10-Sep-1995</v>
      </c>
      <c r="AF328" s="39">
        <f t="shared" si="102"/>
        <v>28</v>
      </c>
      <c r="AG328" s="58">
        <f t="shared" si="103"/>
        <v>3070.81</v>
      </c>
      <c r="AH328" s="39" t="str">
        <f t="shared" si="104"/>
        <v>tier - 3</v>
      </c>
      <c r="AI328" s="39" t="str">
        <f t="shared" si="105"/>
        <v>tier - 1</v>
      </c>
      <c r="AJ328" s="54" t="str">
        <f t="shared" si="106"/>
        <v>R1017</v>
      </c>
    </row>
    <row r="329" spans="2:36" ht="15.75" customHeight="1" x14ac:dyDescent="0.3">
      <c r="B329" s="12" t="s">
        <v>1261</v>
      </c>
      <c r="C329" s="13" t="s">
        <v>1263</v>
      </c>
      <c r="D329" s="13">
        <v>26.39</v>
      </c>
      <c r="E329" s="13" t="str">
        <f t="shared" si="90"/>
        <v>Overweight</v>
      </c>
      <c r="F329" s="13">
        <v>4.58</v>
      </c>
      <c r="G329" s="13" t="str">
        <f t="shared" si="91"/>
        <v>Normal</v>
      </c>
      <c r="H329" s="13" t="s">
        <v>8293</v>
      </c>
      <c r="I329" s="13" t="s">
        <v>8291</v>
      </c>
      <c r="J329" s="13" t="s">
        <v>8291</v>
      </c>
      <c r="K329" s="27">
        <v>1</v>
      </c>
      <c r="L329" s="13" t="s">
        <v>8293</v>
      </c>
      <c r="M329" s="13" t="s">
        <v>8641</v>
      </c>
      <c r="N329" s="13">
        <v>22</v>
      </c>
      <c r="O329" s="56">
        <v>3077.1</v>
      </c>
      <c r="P329" s="13" t="s">
        <v>8310</v>
      </c>
      <c r="Q329" s="13" t="s">
        <v>8314</v>
      </c>
      <c r="R329" s="57" t="s">
        <v>8317</v>
      </c>
      <c r="T329" s="12" t="s">
        <v>1261</v>
      </c>
      <c r="U329" s="13" t="str">
        <f t="shared" si="107"/>
        <v xml:space="preserve">  Erik F</v>
      </c>
      <c r="V329" s="39">
        <f t="shared" si="92"/>
        <v>26.39</v>
      </c>
      <c r="W329" s="39" t="str">
        <f t="shared" si="93"/>
        <v>Overweight</v>
      </c>
      <c r="X329" s="39">
        <f t="shared" si="94"/>
        <v>4.58</v>
      </c>
      <c r="Y329" s="39" t="str">
        <f t="shared" si="95"/>
        <v>Normal</v>
      </c>
      <c r="Z329" s="39" t="str">
        <f t="shared" si="96"/>
        <v>Yes</v>
      </c>
      <c r="AA329" s="39" t="str">
        <f t="shared" si="97"/>
        <v>No</v>
      </c>
      <c r="AB329" s="39" t="str">
        <f t="shared" si="98"/>
        <v>No</v>
      </c>
      <c r="AC329" s="38">
        <f t="shared" si="99"/>
        <v>1</v>
      </c>
      <c r="AD329" s="39" t="str">
        <f t="shared" si="100"/>
        <v>Yes</v>
      </c>
      <c r="AE329" s="13" t="str">
        <f t="shared" si="101"/>
        <v>13-Oct-2001</v>
      </c>
      <c r="AF329" s="39">
        <f t="shared" si="102"/>
        <v>22</v>
      </c>
      <c r="AG329" s="58">
        <f t="shared" si="103"/>
        <v>3077.1</v>
      </c>
      <c r="AH329" s="39" t="str">
        <f t="shared" si="104"/>
        <v>tier - 2</v>
      </c>
      <c r="AI329" s="39" t="str">
        <f t="shared" si="105"/>
        <v>tier - 1</v>
      </c>
      <c r="AJ329" s="54" t="str">
        <f t="shared" si="106"/>
        <v>R1012</v>
      </c>
    </row>
    <row r="330" spans="2:36" ht="15.75" customHeight="1" x14ac:dyDescent="0.3">
      <c r="B330" s="12" t="s">
        <v>1265</v>
      </c>
      <c r="C330" s="13" t="s">
        <v>906</v>
      </c>
      <c r="D330" s="13">
        <v>19.260000000000002</v>
      </c>
      <c r="E330" s="13" t="str">
        <f t="shared" si="90"/>
        <v>Healthy Weight</v>
      </c>
      <c r="F330" s="13">
        <v>8.9600000000000009</v>
      </c>
      <c r="G330" s="13" t="str">
        <f t="shared" si="91"/>
        <v>Diabetes</v>
      </c>
      <c r="H330" s="13" t="s">
        <v>8293</v>
      </c>
      <c r="I330" s="13" t="s">
        <v>8291</v>
      </c>
      <c r="J330" s="13" t="s">
        <v>8291</v>
      </c>
      <c r="K330" s="27">
        <v>1</v>
      </c>
      <c r="L330" s="13" t="s">
        <v>8293</v>
      </c>
      <c r="M330" s="13" t="s">
        <v>8642</v>
      </c>
      <c r="N330" s="13">
        <v>36</v>
      </c>
      <c r="O330" s="56">
        <v>3088.06</v>
      </c>
      <c r="P330" s="13" t="s">
        <v>8310</v>
      </c>
      <c r="Q330" s="13" t="s">
        <v>8310</v>
      </c>
      <c r="R330" s="57" t="s">
        <v>8312</v>
      </c>
      <c r="T330" s="12" t="s">
        <v>1265</v>
      </c>
      <c r="U330" s="13" t="str">
        <f t="shared" si="107"/>
        <v xml:space="preserve">  Andrew</v>
      </c>
      <c r="V330" s="39">
        <f t="shared" si="92"/>
        <v>19.260000000000002</v>
      </c>
      <c r="W330" s="39" t="str">
        <f t="shared" si="93"/>
        <v>Healthy Weight</v>
      </c>
      <c r="X330" s="39">
        <f t="shared" si="94"/>
        <v>8.9600000000000009</v>
      </c>
      <c r="Y330" s="39" t="str">
        <f t="shared" si="95"/>
        <v>Diabetes</v>
      </c>
      <c r="Z330" s="39" t="str">
        <f t="shared" si="96"/>
        <v>Yes</v>
      </c>
      <c r="AA330" s="39" t="str">
        <f t="shared" si="97"/>
        <v>No</v>
      </c>
      <c r="AB330" s="39" t="str">
        <f t="shared" si="98"/>
        <v>No</v>
      </c>
      <c r="AC330" s="38">
        <f t="shared" si="99"/>
        <v>1</v>
      </c>
      <c r="AD330" s="39" t="str">
        <f t="shared" si="100"/>
        <v>Yes</v>
      </c>
      <c r="AE330" s="13" t="str">
        <f t="shared" si="101"/>
        <v>1-Aug-1987</v>
      </c>
      <c r="AF330" s="39">
        <f t="shared" si="102"/>
        <v>36</v>
      </c>
      <c r="AG330" s="58">
        <f t="shared" si="103"/>
        <v>3088.06</v>
      </c>
      <c r="AH330" s="39" t="str">
        <f t="shared" si="104"/>
        <v>tier - 2</v>
      </c>
      <c r="AI330" s="39" t="str">
        <f t="shared" si="105"/>
        <v>tier - 2</v>
      </c>
      <c r="AJ330" s="54" t="str">
        <f t="shared" si="106"/>
        <v>R1013</v>
      </c>
    </row>
    <row r="331" spans="2:36" ht="15.75" customHeight="1" x14ac:dyDescent="0.3">
      <c r="B331" s="12" t="s">
        <v>1268</v>
      </c>
      <c r="C331" s="13" t="s">
        <v>1270</v>
      </c>
      <c r="D331" s="13">
        <v>26.92</v>
      </c>
      <c r="E331" s="13" t="str">
        <f t="shared" si="90"/>
        <v>Overweight</v>
      </c>
      <c r="F331" s="13">
        <v>6.09</v>
      </c>
      <c r="G331" s="13" t="str">
        <f t="shared" si="91"/>
        <v>Prediabetes</v>
      </c>
      <c r="H331" s="13" t="s">
        <v>8291</v>
      </c>
      <c r="I331" s="13" t="s">
        <v>8291</v>
      </c>
      <c r="J331" s="13" t="s">
        <v>8291</v>
      </c>
      <c r="K331" s="27" t="s">
        <v>8292</v>
      </c>
      <c r="L331" s="13" t="s">
        <v>8293</v>
      </c>
      <c r="M331" s="13" t="s">
        <v>8643</v>
      </c>
      <c r="N331" s="13">
        <v>24</v>
      </c>
      <c r="O331" s="56">
        <v>3128.35</v>
      </c>
      <c r="P331" s="13" t="s">
        <v>8310</v>
      </c>
      <c r="Q331" s="13" t="s">
        <v>8311</v>
      </c>
      <c r="R331" s="57" t="s">
        <v>8332</v>
      </c>
      <c r="T331" s="12" t="s">
        <v>1268</v>
      </c>
      <c r="U331" s="13" t="str">
        <f t="shared" si="107"/>
        <v xml:space="preserve">  Anthony</v>
      </c>
      <c r="V331" s="39">
        <f t="shared" si="92"/>
        <v>26.92</v>
      </c>
      <c r="W331" s="39" t="str">
        <f t="shared" si="93"/>
        <v>Overweight</v>
      </c>
      <c r="X331" s="39">
        <f t="shared" si="94"/>
        <v>6.09</v>
      </c>
      <c r="Y331" s="39" t="str">
        <f t="shared" si="95"/>
        <v>Prediabetes</v>
      </c>
      <c r="Z331" s="39" t="str">
        <f t="shared" si="96"/>
        <v>No</v>
      </c>
      <c r="AA331" s="39" t="str">
        <f t="shared" si="97"/>
        <v>No</v>
      </c>
      <c r="AB331" s="39" t="str">
        <f t="shared" si="98"/>
        <v>No</v>
      </c>
      <c r="AC331" s="38" t="str">
        <f t="shared" si="99"/>
        <v>No major surgery</v>
      </c>
      <c r="AD331" s="39" t="str">
        <f t="shared" si="100"/>
        <v>Yes</v>
      </c>
      <c r="AE331" s="13" t="str">
        <f t="shared" si="101"/>
        <v>25-Jun-1999</v>
      </c>
      <c r="AF331" s="39">
        <f t="shared" si="102"/>
        <v>24</v>
      </c>
      <c r="AG331" s="58">
        <f t="shared" si="103"/>
        <v>3128.35</v>
      </c>
      <c r="AH331" s="39" t="str">
        <f t="shared" si="104"/>
        <v>tier - 2</v>
      </c>
      <c r="AI331" s="39" t="str">
        <f t="shared" si="105"/>
        <v>tier - 3</v>
      </c>
      <c r="AJ331" s="54" t="str">
        <f t="shared" si="106"/>
        <v>R1021</v>
      </c>
    </row>
    <row r="332" spans="2:36" ht="15.75" customHeight="1" x14ac:dyDescent="0.3">
      <c r="B332" s="12" t="s">
        <v>1272</v>
      </c>
      <c r="C332" s="13" t="s">
        <v>887</v>
      </c>
      <c r="D332" s="13">
        <v>19.73</v>
      </c>
      <c r="E332" s="13" t="str">
        <f t="shared" si="90"/>
        <v>Healthy Weight</v>
      </c>
      <c r="F332" s="13">
        <v>4.3600000000000003</v>
      </c>
      <c r="G332" s="13" t="str">
        <f t="shared" si="91"/>
        <v>Normal</v>
      </c>
      <c r="H332" s="13" t="s">
        <v>8291</v>
      </c>
      <c r="I332" s="13" t="s">
        <v>8291</v>
      </c>
      <c r="J332" s="13" t="s">
        <v>8291</v>
      </c>
      <c r="K332" s="27" t="s">
        <v>8292</v>
      </c>
      <c r="L332" s="13" t="s">
        <v>8293</v>
      </c>
      <c r="M332" s="13" t="s">
        <v>8644</v>
      </c>
      <c r="N332" s="13">
        <v>29</v>
      </c>
      <c r="O332" s="56">
        <v>3161.45</v>
      </c>
      <c r="P332" s="13" t="s">
        <v>8310</v>
      </c>
      <c r="Q332" s="13" t="s">
        <v>8314</v>
      </c>
      <c r="R332" s="57" t="s">
        <v>8321</v>
      </c>
      <c r="T332" s="12" t="s">
        <v>1272</v>
      </c>
      <c r="U332" s="13" t="str">
        <f t="shared" si="107"/>
        <v xml:space="preserve">  Chris</v>
      </c>
      <c r="V332" s="39">
        <f t="shared" si="92"/>
        <v>19.73</v>
      </c>
      <c r="W332" s="39" t="str">
        <f t="shared" si="93"/>
        <v>Healthy Weight</v>
      </c>
      <c r="X332" s="39">
        <f t="shared" si="94"/>
        <v>4.3600000000000003</v>
      </c>
      <c r="Y332" s="39" t="str">
        <f t="shared" si="95"/>
        <v>Normal</v>
      </c>
      <c r="Z332" s="39" t="str">
        <f t="shared" si="96"/>
        <v>No</v>
      </c>
      <c r="AA332" s="39" t="str">
        <f t="shared" si="97"/>
        <v>No</v>
      </c>
      <c r="AB332" s="39" t="str">
        <f t="shared" si="98"/>
        <v>No</v>
      </c>
      <c r="AC332" s="38" t="str">
        <f t="shared" si="99"/>
        <v>No major surgery</v>
      </c>
      <c r="AD332" s="39" t="str">
        <f t="shared" si="100"/>
        <v>Yes</v>
      </c>
      <c r="AE332" s="13" t="str">
        <f t="shared" si="101"/>
        <v>10-Jul-1994</v>
      </c>
      <c r="AF332" s="39">
        <f t="shared" si="102"/>
        <v>29</v>
      </c>
      <c r="AG332" s="58">
        <f t="shared" si="103"/>
        <v>3161.45</v>
      </c>
      <c r="AH332" s="39" t="str">
        <f t="shared" si="104"/>
        <v>tier - 2</v>
      </c>
      <c r="AI332" s="39" t="str">
        <f t="shared" si="105"/>
        <v>tier - 1</v>
      </c>
      <c r="AJ332" s="54" t="str">
        <f t="shared" si="106"/>
        <v>R1011</v>
      </c>
    </row>
    <row r="333" spans="2:36" ht="15.75" customHeight="1" x14ac:dyDescent="0.3">
      <c r="B333" s="12" t="s">
        <v>1275</v>
      </c>
      <c r="C333" s="13" t="s">
        <v>1277</v>
      </c>
      <c r="D333" s="13">
        <v>23.56</v>
      </c>
      <c r="E333" s="13" t="str">
        <f t="shared" si="90"/>
        <v>Healthy Weight</v>
      </c>
      <c r="F333" s="13">
        <v>11.74</v>
      </c>
      <c r="G333" s="13" t="str">
        <f t="shared" si="91"/>
        <v>Diabetes</v>
      </c>
      <c r="H333" s="13" t="s">
        <v>8293</v>
      </c>
      <c r="I333" s="13" t="s">
        <v>8291</v>
      </c>
      <c r="J333" s="13" t="s">
        <v>8291</v>
      </c>
      <c r="K333" s="27" t="s">
        <v>8292</v>
      </c>
      <c r="L333" s="13" t="s">
        <v>8293</v>
      </c>
      <c r="M333" s="13" t="s">
        <v>8645</v>
      </c>
      <c r="N333" s="13">
        <v>30</v>
      </c>
      <c r="O333" s="56">
        <v>3162.02</v>
      </c>
      <c r="P333" s="13" t="s">
        <v>8310</v>
      </c>
      <c r="Q333" s="13" t="s">
        <v>8311</v>
      </c>
      <c r="R333" s="57" t="s">
        <v>8312</v>
      </c>
      <c r="T333" s="12" t="s">
        <v>1275</v>
      </c>
      <c r="U333" s="13" t="str">
        <f t="shared" si="107"/>
        <v xml:space="preserve">  Yu</v>
      </c>
      <c r="V333" s="39">
        <f t="shared" si="92"/>
        <v>23.56</v>
      </c>
      <c r="W333" s="39" t="str">
        <f t="shared" si="93"/>
        <v>Healthy Weight</v>
      </c>
      <c r="X333" s="39">
        <f t="shared" si="94"/>
        <v>11.74</v>
      </c>
      <c r="Y333" s="39" t="str">
        <f t="shared" si="95"/>
        <v>Diabetes</v>
      </c>
      <c r="Z333" s="39" t="str">
        <f t="shared" si="96"/>
        <v>Yes</v>
      </c>
      <c r="AA333" s="39" t="str">
        <f t="shared" si="97"/>
        <v>No</v>
      </c>
      <c r="AB333" s="39" t="str">
        <f t="shared" si="98"/>
        <v>No</v>
      </c>
      <c r="AC333" s="38" t="str">
        <f t="shared" si="99"/>
        <v>No major surgery</v>
      </c>
      <c r="AD333" s="39" t="str">
        <f t="shared" si="100"/>
        <v>Yes</v>
      </c>
      <c r="AE333" s="13" t="str">
        <f t="shared" si="101"/>
        <v>25-Sep-1993</v>
      </c>
      <c r="AF333" s="39">
        <f t="shared" si="102"/>
        <v>30</v>
      </c>
      <c r="AG333" s="58">
        <f t="shared" si="103"/>
        <v>3162.02</v>
      </c>
      <c r="AH333" s="39" t="str">
        <f t="shared" si="104"/>
        <v>tier - 2</v>
      </c>
      <c r="AI333" s="39" t="str">
        <f t="shared" si="105"/>
        <v>tier - 3</v>
      </c>
      <c r="AJ333" s="54" t="str">
        <f t="shared" si="106"/>
        <v>R1013</v>
      </c>
    </row>
    <row r="334" spans="2:36" ht="15.75" customHeight="1" x14ac:dyDescent="0.3">
      <c r="B334" s="12" t="s">
        <v>1279</v>
      </c>
      <c r="C334" s="13" t="s">
        <v>1281</v>
      </c>
      <c r="D334" s="13">
        <v>37.67</v>
      </c>
      <c r="E334" s="13" t="str">
        <f t="shared" si="90"/>
        <v>Obesity</v>
      </c>
      <c r="F334" s="13">
        <v>5.89</v>
      </c>
      <c r="G334" s="13" t="str">
        <f t="shared" si="91"/>
        <v>Prediabetes</v>
      </c>
      <c r="H334" s="13" t="s">
        <v>8291</v>
      </c>
      <c r="I334" s="13" t="s">
        <v>8291</v>
      </c>
      <c r="J334" s="13" t="s">
        <v>8291</v>
      </c>
      <c r="K334" s="27">
        <v>1</v>
      </c>
      <c r="L334" s="13" t="s">
        <v>8293</v>
      </c>
      <c r="M334" s="13" t="s">
        <v>8646</v>
      </c>
      <c r="N334" s="13">
        <v>22</v>
      </c>
      <c r="O334" s="56">
        <v>3167.46</v>
      </c>
      <c r="P334" s="13" t="s">
        <v>8310</v>
      </c>
      <c r="Q334" s="13" t="s">
        <v>8311</v>
      </c>
      <c r="R334" s="57" t="s">
        <v>8329</v>
      </c>
      <c r="T334" s="12" t="s">
        <v>1279</v>
      </c>
      <c r="U334" s="13" t="str">
        <f t="shared" si="107"/>
        <v xml:space="preserve">  Caleb N</v>
      </c>
      <c r="V334" s="39">
        <f t="shared" si="92"/>
        <v>37.67</v>
      </c>
      <c r="W334" s="39" t="str">
        <f t="shared" si="93"/>
        <v>Obesity</v>
      </c>
      <c r="X334" s="39">
        <f t="shared" si="94"/>
        <v>5.89</v>
      </c>
      <c r="Y334" s="39" t="str">
        <f t="shared" si="95"/>
        <v>Prediabetes</v>
      </c>
      <c r="Z334" s="39" t="str">
        <f t="shared" si="96"/>
        <v>No</v>
      </c>
      <c r="AA334" s="39" t="str">
        <f t="shared" si="97"/>
        <v>No</v>
      </c>
      <c r="AB334" s="39" t="str">
        <f t="shared" si="98"/>
        <v>No</v>
      </c>
      <c r="AC334" s="38">
        <f t="shared" si="99"/>
        <v>1</v>
      </c>
      <c r="AD334" s="39" t="str">
        <f t="shared" si="100"/>
        <v>Yes</v>
      </c>
      <c r="AE334" s="13" t="str">
        <f t="shared" si="101"/>
        <v>29-Aug-2001</v>
      </c>
      <c r="AF334" s="39">
        <f t="shared" si="102"/>
        <v>22</v>
      </c>
      <c r="AG334" s="58">
        <f t="shared" si="103"/>
        <v>3167.46</v>
      </c>
      <c r="AH334" s="39" t="str">
        <f t="shared" si="104"/>
        <v>tier - 2</v>
      </c>
      <c r="AI334" s="39" t="str">
        <f t="shared" si="105"/>
        <v>tier - 3</v>
      </c>
      <c r="AJ334" s="54" t="str">
        <f t="shared" si="106"/>
        <v>R1024</v>
      </c>
    </row>
    <row r="335" spans="2:36" ht="15.75" customHeight="1" x14ac:dyDescent="0.3">
      <c r="B335" s="12" t="s">
        <v>1283</v>
      </c>
      <c r="C335" s="13" t="s">
        <v>1237</v>
      </c>
      <c r="D335" s="13">
        <v>18.73</v>
      </c>
      <c r="E335" s="13" t="str">
        <f t="shared" si="90"/>
        <v>Healthy Weight</v>
      </c>
      <c r="F335" s="13">
        <v>10.64</v>
      </c>
      <c r="G335" s="13" t="str">
        <f t="shared" si="91"/>
        <v>Diabetes</v>
      </c>
      <c r="H335" s="13" t="s">
        <v>8291</v>
      </c>
      <c r="I335" s="13" t="s">
        <v>8291</v>
      </c>
      <c r="J335" s="13" t="s">
        <v>8291</v>
      </c>
      <c r="K335" s="27">
        <v>2</v>
      </c>
      <c r="L335" s="13" t="s">
        <v>8293</v>
      </c>
      <c r="M335" s="13" t="s">
        <v>8647</v>
      </c>
      <c r="N335" s="13">
        <v>29</v>
      </c>
      <c r="O335" s="56">
        <v>3171.61</v>
      </c>
      <c r="P335" s="13" t="s">
        <v>8310</v>
      </c>
      <c r="Q335" s="13" t="s">
        <v>8311</v>
      </c>
      <c r="R335" s="57" t="s">
        <v>8312</v>
      </c>
      <c r="T335" s="12" t="s">
        <v>1283</v>
      </c>
      <c r="U335" s="13" t="str">
        <f t="shared" si="107"/>
        <v xml:space="preserve">  Jason M</v>
      </c>
      <c r="V335" s="39">
        <f t="shared" si="92"/>
        <v>18.73</v>
      </c>
      <c r="W335" s="39" t="str">
        <f t="shared" si="93"/>
        <v>Healthy Weight</v>
      </c>
      <c r="X335" s="39">
        <f t="shared" si="94"/>
        <v>10.64</v>
      </c>
      <c r="Y335" s="39" t="str">
        <f t="shared" si="95"/>
        <v>Diabetes</v>
      </c>
      <c r="Z335" s="39" t="str">
        <f t="shared" si="96"/>
        <v>No</v>
      </c>
      <c r="AA335" s="39" t="str">
        <f t="shared" si="97"/>
        <v>No</v>
      </c>
      <c r="AB335" s="39" t="str">
        <f t="shared" si="98"/>
        <v>No</v>
      </c>
      <c r="AC335" s="38">
        <f t="shared" si="99"/>
        <v>2</v>
      </c>
      <c r="AD335" s="39" t="str">
        <f t="shared" si="100"/>
        <v>Yes</v>
      </c>
      <c r="AE335" s="13" t="str">
        <f t="shared" si="101"/>
        <v>25-Oct-1994</v>
      </c>
      <c r="AF335" s="39">
        <f t="shared" si="102"/>
        <v>29</v>
      </c>
      <c r="AG335" s="58">
        <f t="shared" si="103"/>
        <v>3171.61</v>
      </c>
      <c r="AH335" s="39" t="str">
        <f t="shared" si="104"/>
        <v>tier - 2</v>
      </c>
      <c r="AI335" s="39" t="str">
        <f t="shared" si="105"/>
        <v>tier - 3</v>
      </c>
      <c r="AJ335" s="54" t="str">
        <f t="shared" si="106"/>
        <v>R1013</v>
      </c>
    </row>
    <row r="336" spans="2:36" ht="15.75" customHeight="1" x14ac:dyDescent="0.3">
      <c r="B336" s="12" t="s">
        <v>1286</v>
      </c>
      <c r="C336" s="13" t="s">
        <v>1288</v>
      </c>
      <c r="D336" s="13">
        <v>33.090000000000003</v>
      </c>
      <c r="E336" s="13" t="str">
        <f t="shared" si="90"/>
        <v>Obesity</v>
      </c>
      <c r="F336" s="13">
        <v>6.06</v>
      </c>
      <c r="G336" s="13" t="str">
        <f t="shared" si="91"/>
        <v>Prediabetes</v>
      </c>
      <c r="H336" s="13" t="s">
        <v>8291</v>
      </c>
      <c r="I336" s="13" t="s">
        <v>8291</v>
      </c>
      <c r="J336" s="13" t="s">
        <v>8293</v>
      </c>
      <c r="K336" s="27">
        <v>1</v>
      </c>
      <c r="L336" s="13" t="s">
        <v>8293</v>
      </c>
      <c r="M336" s="13" t="s">
        <v>8648</v>
      </c>
      <c r="N336" s="13">
        <v>29</v>
      </c>
      <c r="O336" s="56">
        <v>3172.02</v>
      </c>
      <c r="P336" s="13" t="s">
        <v>8310</v>
      </c>
      <c r="Q336" s="13" t="s">
        <v>8314</v>
      </c>
      <c r="R336" s="57" t="s">
        <v>8321</v>
      </c>
      <c r="T336" s="12" t="s">
        <v>1286</v>
      </c>
      <c r="U336" s="13" t="str">
        <f t="shared" si="107"/>
        <v xml:space="preserve">  Angela R</v>
      </c>
      <c r="V336" s="39">
        <f t="shared" si="92"/>
        <v>33.090000000000003</v>
      </c>
      <c r="W336" s="39" t="str">
        <f t="shared" si="93"/>
        <v>Obesity</v>
      </c>
      <c r="X336" s="39">
        <f t="shared" si="94"/>
        <v>6.06</v>
      </c>
      <c r="Y336" s="39" t="str">
        <f t="shared" si="95"/>
        <v>Prediabetes</v>
      </c>
      <c r="Z336" s="39" t="str">
        <f t="shared" si="96"/>
        <v>No</v>
      </c>
      <c r="AA336" s="39" t="str">
        <f t="shared" si="97"/>
        <v>No</v>
      </c>
      <c r="AB336" s="39" t="str">
        <f t="shared" si="98"/>
        <v>Yes</v>
      </c>
      <c r="AC336" s="38">
        <f t="shared" si="99"/>
        <v>1</v>
      </c>
      <c r="AD336" s="39" t="str">
        <f t="shared" si="100"/>
        <v>Yes</v>
      </c>
      <c r="AE336" s="13" t="str">
        <f t="shared" si="101"/>
        <v>6-Jul-1994</v>
      </c>
      <c r="AF336" s="39">
        <f t="shared" si="102"/>
        <v>29</v>
      </c>
      <c r="AG336" s="58">
        <f t="shared" si="103"/>
        <v>3172.02</v>
      </c>
      <c r="AH336" s="39" t="str">
        <f t="shared" si="104"/>
        <v>tier - 2</v>
      </c>
      <c r="AI336" s="39" t="str">
        <f t="shared" si="105"/>
        <v>tier - 1</v>
      </c>
      <c r="AJ336" s="54" t="str">
        <f t="shared" si="106"/>
        <v>R1011</v>
      </c>
    </row>
    <row r="337" spans="2:36" ht="15.75" customHeight="1" x14ac:dyDescent="0.3">
      <c r="B337" s="12" t="s">
        <v>1290</v>
      </c>
      <c r="C337" s="13" t="s">
        <v>1292</v>
      </c>
      <c r="D337" s="13">
        <v>18.329999999999998</v>
      </c>
      <c r="E337" s="13" t="str">
        <f t="shared" si="90"/>
        <v>Underweight</v>
      </c>
      <c r="F337" s="13">
        <v>7.46</v>
      </c>
      <c r="G337" s="13" t="str">
        <f t="shared" si="91"/>
        <v>Diabetes</v>
      </c>
      <c r="H337" s="13" t="s">
        <v>8293</v>
      </c>
      <c r="I337" s="13" t="s">
        <v>8291</v>
      </c>
      <c r="J337" s="13" t="s">
        <v>8291</v>
      </c>
      <c r="K337" s="27">
        <v>1</v>
      </c>
      <c r="L337" s="13" t="s">
        <v>8293</v>
      </c>
      <c r="M337" s="13" t="s">
        <v>8649</v>
      </c>
      <c r="N337" s="13">
        <v>27</v>
      </c>
      <c r="O337" s="56">
        <v>3176.29</v>
      </c>
      <c r="P337" s="13" t="s">
        <v>8310</v>
      </c>
      <c r="Q337" s="13" t="s">
        <v>8310</v>
      </c>
      <c r="R337" s="57" t="s">
        <v>8317</v>
      </c>
      <c r="T337" s="12" t="s">
        <v>1290</v>
      </c>
      <c r="U337" s="13" t="str">
        <f t="shared" si="107"/>
        <v xml:space="preserve">  Keith J</v>
      </c>
      <c r="V337" s="39">
        <f t="shared" si="92"/>
        <v>18.329999999999998</v>
      </c>
      <c r="W337" s="39" t="str">
        <f t="shared" si="93"/>
        <v>Underweight</v>
      </c>
      <c r="X337" s="39">
        <f t="shared" si="94"/>
        <v>7.46</v>
      </c>
      <c r="Y337" s="39" t="str">
        <f t="shared" si="95"/>
        <v>Diabetes</v>
      </c>
      <c r="Z337" s="39" t="str">
        <f t="shared" si="96"/>
        <v>Yes</v>
      </c>
      <c r="AA337" s="39" t="str">
        <f t="shared" si="97"/>
        <v>No</v>
      </c>
      <c r="AB337" s="39" t="str">
        <f t="shared" si="98"/>
        <v>No</v>
      </c>
      <c r="AC337" s="38">
        <f t="shared" si="99"/>
        <v>1</v>
      </c>
      <c r="AD337" s="39" t="str">
        <f t="shared" si="100"/>
        <v>Yes</v>
      </c>
      <c r="AE337" s="13" t="str">
        <f t="shared" si="101"/>
        <v>14-Aug-1996</v>
      </c>
      <c r="AF337" s="39">
        <f t="shared" si="102"/>
        <v>27</v>
      </c>
      <c r="AG337" s="58">
        <f t="shared" si="103"/>
        <v>3176.29</v>
      </c>
      <c r="AH337" s="39" t="str">
        <f t="shared" si="104"/>
        <v>tier - 2</v>
      </c>
      <c r="AI337" s="39" t="str">
        <f t="shared" si="105"/>
        <v>tier - 2</v>
      </c>
      <c r="AJ337" s="54" t="str">
        <f t="shared" si="106"/>
        <v>R1012</v>
      </c>
    </row>
    <row r="338" spans="2:36" ht="15.75" customHeight="1" x14ac:dyDescent="0.3">
      <c r="B338" s="12" t="s">
        <v>1294</v>
      </c>
      <c r="C338" s="13" t="s">
        <v>1296</v>
      </c>
      <c r="D338" s="13">
        <v>27.74</v>
      </c>
      <c r="E338" s="13" t="str">
        <f t="shared" si="90"/>
        <v>Overweight</v>
      </c>
      <c r="F338" s="13">
        <v>4.68</v>
      </c>
      <c r="G338" s="13" t="str">
        <f t="shared" si="91"/>
        <v>Normal</v>
      </c>
      <c r="H338" s="13" t="s">
        <v>8293</v>
      </c>
      <c r="I338" s="13" t="s">
        <v>8291</v>
      </c>
      <c r="J338" s="13" t="s">
        <v>8291</v>
      </c>
      <c r="K338" s="27">
        <v>2</v>
      </c>
      <c r="L338" s="13" t="s">
        <v>8293</v>
      </c>
      <c r="M338" s="13" t="s">
        <v>8650</v>
      </c>
      <c r="N338" s="13">
        <v>27</v>
      </c>
      <c r="O338" s="56">
        <v>3176.82</v>
      </c>
      <c r="P338" s="13" t="s">
        <v>8310</v>
      </c>
      <c r="Q338" s="13" t="s">
        <v>8314</v>
      </c>
      <c r="R338" s="57" t="s">
        <v>8317</v>
      </c>
      <c r="T338" s="12" t="s">
        <v>1294</v>
      </c>
      <c r="U338" s="13" t="str">
        <f t="shared" si="107"/>
        <v xml:space="preserve">  Emma</v>
      </c>
      <c r="V338" s="39">
        <f t="shared" si="92"/>
        <v>27.74</v>
      </c>
      <c r="W338" s="39" t="str">
        <f t="shared" si="93"/>
        <v>Overweight</v>
      </c>
      <c r="X338" s="39">
        <f t="shared" si="94"/>
        <v>4.68</v>
      </c>
      <c r="Y338" s="39" t="str">
        <f t="shared" si="95"/>
        <v>Normal</v>
      </c>
      <c r="Z338" s="39" t="str">
        <f t="shared" si="96"/>
        <v>Yes</v>
      </c>
      <c r="AA338" s="39" t="str">
        <f t="shared" si="97"/>
        <v>No</v>
      </c>
      <c r="AB338" s="39" t="str">
        <f t="shared" si="98"/>
        <v>No</v>
      </c>
      <c r="AC338" s="38">
        <f t="shared" si="99"/>
        <v>2</v>
      </c>
      <c r="AD338" s="39" t="str">
        <f t="shared" si="100"/>
        <v>Yes</v>
      </c>
      <c r="AE338" s="13" t="str">
        <f t="shared" si="101"/>
        <v>3-Jul-1996</v>
      </c>
      <c r="AF338" s="39">
        <f t="shared" si="102"/>
        <v>27</v>
      </c>
      <c r="AG338" s="58">
        <f t="shared" si="103"/>
        <v>3176.82</v>
      </c>
      <c r="AH338" s="39" t="str">
        <f t="shared" si="104"/>
        <v>tier - 2</v>
      </c>
      <c r="AI338" s="39" t="str">
        <f t="shared" si="105"/>
        <v>tier - 1</v>
      </c>
      <c r="AJ338" s="54" t="str">
        <f t="shared" si="106"/>
        <v>R1012</v>
      </c>
    </row>
    <row r="339" spans="2:36" ht="15.75" customHeight="1" x14ac:dyDescent="0.3">
      <c r="B339" s="12" t="s">
        <v>1298</v>
      </c>
      <c r="C339" s="13" t="s">
        <v>1300</v>
      </c>
      <c r="D339" s="13">
        <v>24.2</v>
      </c>
      <c r="E339" s="13" t="str">
        <f t="shared" si="90"/>
        <v>Healthy Weight</v>
      </c>
      <c r="F339" s="13">
        <v>6.15</v>
      </c>
      <c r="G339" s="13" t="str">
        <f t="shared" si="91"/>
        <v>Prediabetes</v>
      </c>
      <c r="H339" s="13" t="s">
        <v>8291</v>
      </c>
      <c r="I339" s="13" t="s">
        <v>8291</v>
      </c>
      <c r="J339" s="13" t="s">
        <v>8291</v>
      </c>
      <c r="K339" s="27">
        <v>1</v>
      </c>
      <c r="L339" s="13" t="s">
        <v>8293</v>
      </c>
      <c r="M339" s="13" t="s">
        <v>8651</v>
      </c>
      <c r="N339" s="13">
        <v>23</v>
      </c>
      <c r="O339" s="56">
        <v>3179.96</v>
      </c>
      <c r="P339" s="13" t="s">
        <v>8310</v>
      </c>
      <c r="Q339" s="13" t="s">
        <v>8310</v>
      </c>
      <c r="R339" s="57" t="s">
        <v>8317</v>
      </c>
      <c r="T339" s="12" t="s">
        <v>1298</v>
      </c>
      <c r="U339" s="13" t="str">
        <f t="shared" si="107"/>
        <v xml:space="preserve">  Nathan A</v>
      </c>
      <c r="V339" s="39">
        <f t="shared" si="92"/>
        <v>24.2</v>
      </c>
      <c r="W339" s="39" t="str">
        <f t="shared" si="93"/>
        <v>Healthy Weight</v>
      </c>
      <c r="X339" s="39">
        <f t="shared" si="94"/>
        <v>6.15</v>
      </c>
      <c r="Y339" s="39" t="str">
        <f t="shared" si="95"/>
        <v>Prediabetes</v>
      </c>
      <c r="Z339" s="39" t="str">
        <f t="shared" si="96"/>
        <v>No</v>
      </c>
      <c r="AA339" s="39" t="str">
        <f t="shared" si="97"/>
        <v>No</v>
      </c>
      <c r="AB339" s="39" t="str">
        <f t="shared" si="98"/>
        <v>No</v>
      </c>
      <c r="AC339" s="38">
        <f t="shared" si="99"/>
        <v>1</v>
      </c>
      <c r="AD339" s="39" t="str">
        <f t="shared" si="100"/>
        <v>Yes</v>
      </c>
      <c r="AE339" s="13" t="str">
        <f t="shared" si="101"/>
        <v>23-Sep-2000</v>
      </c>
      <c r="AF339" s="39">
        <f t="shared" si="102"/>
        <v>23</v>
      </c>
      <c r="AG339" s="58">
        <f t="shared" si="103"/>
        <v>3179.96</v>
      </c>
      <c r="AH339" s="39" t="str">
        <f t="shared" si="104"/>
        <v>tier - 2</v>
      </c>
      <c r="AI339" s="39" t="str">
        <f t="shared" si="105"/>
        <v>tier - 2</v>
      </c>
      <c r="AJ339" s="54" t="str">
        <f t="shared" si="106"/>
        <v>R1012</v>
      </c>
    </row>
    <row r="340" spans="2:36" ht="15.75" customHeight="1" x14ac:dyDescent="0.3">
      <c r="B340" s="12" t="s">
        <v>1302</v>
      </c>
      <c r="C340" s="13" t="s">
        <v>1304</v>
      </c>
      <c r="D340" s="13">
        <v>22.03</v>
      </c>
      <c r="E340" s="13" t="str">
        <f t="shared" si="90"/>
        <v>Healthy Weight</v>
      </c>
      <c r="F340" s="13">
        <v>4.28</v>
      </c>
      <c r="G340" s="13" t="str">
        <f t="shared" si="91"/>
        <v>Normal</v>
      </c>
      <c r="H340" s="13" t="s">
        <v>8293</v>
      </c>
      <c r="I340" s="13" t="s">
        <v>8291</v>
      </c>
      <c r="J340" s="13" t="s">
        <v>8291</v>
      </c>
      <c r="K340" s="27" t="s">
        <v>8292</v>
      </c>
      <c r="L340" s="13" t="s">
        <v>8293</v>
      </c>
      <c r="M340" s="13" t="s">
        <v>8652</v>
      </c>
      <c r="N340" s="13">
        <v>22</v>
      </c>
      <c r="O340" s="56">
        <v>3180.51</v>
      </c>
      <c r="P340" s="13" t="s">
        <v>8310</v>
      </c>
      <c r="Q340" s="13" t="s">
        <v>8310</v>
      </c>
      <c r="R340" s="57" t="s">
        <v>8312</v>
      </c>
      <c r="T340" s="12" t="s">
        <v>1302</v>
      </c>
      <c r="U340" s="13" t="str">
        <f t="shared" si="107"/>
        <v xml:space="preserve">  Kathryn</v>
      </c>
      <c r="V340" s="39">
        <f t="shared" si="92"/>
        <v>22.03</v>
      </c>
      <c r="W340" s="39" t="str">
        <f t="shared" si="93"/>
        <v>Healthy Weight</v>
      </c>
      <c r="X340" s="39">
        <f t="shared" si="94"/>
        <v>4.28</v>
      </c>
      <c r="Y340" s="39" t="str">
        <f t="shared" si="95"/>
        <v>Normal</v>
      </c>
      <c r="Z340" s="39" t="str">
        <f t="shared" si="96"/>
        <v>Yes</v>
      </c>
      <c r="AA340" s="39" t="str">
        <f t="shared" si="97"/>
        <v>No</v>
      </c>
      <c r="AB340" s="39" t="str">
        <f t="shared" si="98"/>
        <v>No</v>
      </c>
      <c r="AC340" s="38" t="str">
        <f t="shared" si="99"/>
        <v>No major surgery</v>
      </c>
      <c r="AD340" s="39" t="str">
        <f t="shared" si="100"/>
        <v>Yes</v>
      </c>
      <c r="AE340" s="13" t="str">
        <f t="shared" si="101"/>
        <v>2-Sep-2001</v>
      </c>
      <c r="AF340" s="39">
        <f t="shared" si="102"/>
        <v>22</v>
      </c>
      <c r="AG340" s="58">
        <f t="shared" si="103"/>
        <v>3180.51</v>
      </c>
      <c r="AH340" s="39" t="str">
        <f t="shared" si="104"/>
        <v>tier - 2</v>
      </c>
      <c r="AI340" s="39" t="str">
        <f t="shared" si="105"/>
        <v>tier - 2</v>
      </c>
      <c r="AJ340" s="54" t="str">
        <f t="shared" si="106"/>
        <v>R1013</v>
      </c>
    </row>
    <row r="341" spans="2:36" ht="15.75" customHeight="1" x14ac:dyDescent="0.3">
      <c r="B341" s="12" t="s">
        <v>1306</v>
      </c>
      <c r="C341" s="13" t="s">
        <v>813</v>
      </c>
      <c r="D341" s="13">
        <v>26.885000000000002</v>
      </c>
      <c r="E341" s="13" t="str">
        <f t="shared" si="90"/>
        <v>Overweight</v>
      </c>
      <c r="F341" s="13">
        <v>9.86</v>
      </c>
      <c r="G341" s="13" t="str">
        <f t="shared" si="91"/>
        <v>Diabetes</v>
      </c>
      <c r="H341" s="13" t="s">
        <v>8291</v>
      </c>
      <c r="I341" s="13" t="s">
        <v>8291</v>
      </c>
      <c r="J341" s="13" t="s">
        <v>8291</v>
      </c>
      <c r="K341" s="27">
        <v>3</v>
      </c>
      <c r="L341" s="13" t="s">
        <v>8293</v>
      </c>
      <c r="M341" s="13" t="s">
        <v>8653</v>
      </c>
      <c r="N341" s="13">
        <v>27</v>
      </c>
      <c r="O341" s="56">
        <v>3201.25</v>
      </c>
      <c r="P341" s="13" t="s">
        <v>8310</v>
      </c>
      <c r="Q341" s="13" t="s">
        <v>8311</v>
      </c>
      <c r="R341" s="57" t="s">
        <v>8317</v>
      </c>
      <c r="T341" s="12" t="s">
        <v>1306</v>
      </c>
      <c r="U341" s="13" t="str">
        <f t="shared" si="107"/>
        <v xml:space="preserve">  Elizabeth H</v>
      </c>
      <c r="V341" s="39">
        <f t="shared" si="92"/>
        <v>26.885000000000002</v>
      </c>
      <c r="W341" s="39" t="str">
        <f t="shared" si="93"/>
        <v>Overweight</v>
      </c>
      <c r="X341" s="39">
        <f t="shared" si="94"/>
        <v>9.86</v>
      </c>
      <c r="Y341" s="39" t="str">
        <f t="shared" si="95"/>
        <v>Diabetes</v>
      </c>
      <c r="Z341" s="39" t="str">
        <f t="shared" si="96"/>
        <v>No</v>
      </c>
      <c r="AA341" s="39" t="str">
        <f t="shared" si="97"/>
        <v>No</v>
      </c>
      <c r="AB341" s="39" t="str">
        <f t="shared" si="98"/>
        <v>No</v>
      </c>
      <c r="AC341" s="38">
        <f t="shared" si="99"/>
        <v>3</v>
      </c>
      <c r="AD341" s="39" t="str">
        <f t="shared" si="100"/>
        <v>Yes</v>
      </c>
      <c r="AE341" s="13" t="str">
        <f t="shared" si="101"/>
        <v>11-Oct-1996</v>
      </c>
      <c r="AF341" s="39">
        <f t="shared" si="102"/>
        <v>27</v>
      </c>
      <c r="AG341" s="58">
        <f t="shared" si="103"/>
        <v>3201.25</v>
      </c>
      <c r="AH341" s="39" t="str">
        <f t="shared" si="104"/>
        <v>tier - 2</v>
      </c>
      <c r="AI341" s="39" t="str">
        <f t="shared" si="105"/>
        <v>tier - 3</v>
      </c>
      <c r="AJ341" s="54" t="str">
        <f t="shared" si="106"/>
        <v>R1012</v>
      </c>
    </row>
    <row r="342" spans="2:36" ht="15.75" customHeight="1" x14ac:dyDescent="0.3">
      <c r="B342" s="12" t="s">
        <v>1309</v>
      </c>
      <c r="C342" s="13" t="s">
        <v>651</v>
      </c>
      <c r="D342" s="13">
        <v>16.36</v>
      </c>
      <c r="E342" s="13" t="str">
        <f t="shared" si="90"/>
        <v>Underweight</v>
      </c>
      <c r="F342" s="13">
        <v>11.19</v>
      </c>
      <c r="G342" s="13" t="str">
        <f t="shared" si="91"/>
        <v>Diabetes</v>
      </c>
      <c r="H342" s="13" t="s">
        <v>8291</v>
      </c>
      <c r="I342" s="13" t="s">
        <v>8291</v>
      </c>
      <c r="J342" s="13" t="s">
        <v>8291</v>
      </c>
      <c r="K342" s="27" t="s">
        <v>8292</v>
      </c>
      <c r="L342" s="13" t="s">
        <v>8293</v>
      </c>
      <c r="M342" s="13" t="s">
        <v>8654</v>
      </c>
      <c r="N342" s="13">
        <v>26</v>
      </c>
      <c r="O342" s="56">
        <v>3206.49</v>
      </c>
      <c r="P342" s="13" t="s">
        <v>8310</v>
      </c>
      <c r="Q342" s="13" t="s">
        <v>8311</v>
      </c>
      <c r="R342" s="57" t="s">
        <v>8329</v>
      </c>
      <c r="T342" s="12" t="s">
        <v>1309</v>
      </c>
      <c r="U342" s="13" t="str">
        <f t="shared" si="107"/>
        <v xml:space="preserve">  Ben</v>
      </c>
      <c r="V342" s="39">
        <f t="shared" si="92"/>
        <v>16.36</v>
      </c>
      <c r="W342" s="39" t="str">
        <f t="shared" si="93"/>
        <v>Underweight</v>
      </c>
      <c r="X342" s="39">
        <f t="shared" si="94"/>
        <v>11.19</v>
      </c>
      <c r="Y342" s="39" t="str">
        <f t="shared" si="95"/>
        <v>Diabetes</v>
      </c>
      <c r="Z342" s="39" t="str">
        <f t="shared" si="96"/>
        <v>No</v>
      </c>
      <c r="AA342" s="39" t="str">
        <f t="shared" si="97"/>
        <v>No</v>
      </c>
      <c r="AB342" s="39" t="str">
        <f t="shared" si="98"/>
        <v>No</v>
      </c>
      <c r="AC342" s="38" t="str">
        <f t="shared" si="99"/>
        <v>No major surgery</v>
      </c>
      <c r="AD342" s="39" t="str">
        <f t="shared" si="100"/>
        <v>Yes</v>
      </c>
      <c r="AE342" s="13" t="str">
        <f t="shared" si="101"/>
        <v>5-Jul-1997</v>
      </c>
      <c r="AF342" s="39">
        <f t="shared" si="102"/>
        <v>26</v>
      </c>
      <c r="AG342" s="58">
        <f t="shared" si="103"/>
        <v>3206.49</v>
      </c>
      <c r="AH342" s="39" t="str">
        <f t="shared" si="104"/>
        <v>tier - 2</v>
      </c>
      <c r="AI342" s="39" t="str">
        <f t="shared" si="105"/>
        <v>tier - 3</v>
      </c>
      <c r="AJ342" s="54" t="str">
        <f t="shared" si="106"/>
        <v>R1024</v>
      </c>
    </row>
    <row r="343" spans="2:36" ht="15.75" customHeight="1" x14ac:dyDescent="0.3">
      <c r="B343" s="12" t="s">
        <v>1312</v>
      </c>
      <c r="C343" s="13" t="s">
        <v>1314</v>
      </c>
      <c r="D343" s="13">
        <v>32.299999999999997</v>
      </c>
      <c r="E343" s="13" t="str">
        <f t="shared" si="90"/>
        <v>Obesity</v>
      </c>
      <c r="F343" s="13">
        <v>4.8899999999999997</v>
      </c>
      <c r="G343" s="13" t="str">
        <f t="shared" si="91"/>
        <v>Normal</v>
      </c>
      <c r="H343" s="13" t="s">
        <v>8293</v>
      </c>
      <c r="I343" s="13" t="s">
        <v>8291</v>
      </c>
      <c r="J343" s="13" t="s">
        <v>8293</v>
      </c>
      <c r="K343" s="27">
        <v>1</v>
      </c>
      <c r="L343" s="13" t="s">
        <v>8291</v>
      </c>
      <c r="M343" s="13" t="s">
        <v>8636</v>
      </c>
      <c r="N343" s="13">
        <v>26</v>
      </c>
      <c r="O343" s="56">
        <v>3208.79</v>
      </c>
      <c r="P343" s="13" t="s">
        <v>8310</v>
      </c>
      <c r="Q343" s="13" t="s">
        <v>8311</v>
      </c>
      <c r="R343" s="57" t="s">
        <v>8321</v>
      </c>
      <c r="T343" s="12" t="s">
        <v>1312</v>
      </c>
      <c r="U343" s="13" t="str">
        <f t="shared" si="107"/>
        <v xml:space="preserve">  Cheryl A</v>
      </c>
      <c r="V343" s="39">
        <f t="shared" si="92"/>
        <v>32.299999999999997</v>
      </c>
      <c r="W343" s="39" t="str">
        <f t="shared" si="93"/>
        <v>Obesity</v>
      </c>
      <c r="X343" s="39">
        <f t="shared" si="94"/>
        <v>4.8899999999999997</v>
      </c>
      <c r="Y343" s="39" t="str">
        <f t="shared" si="95"/>
        <v>Normal</v>
      </c>
      <c r="Z343" s="39" t="str">
        <f t="shared" si="96"/>
        <v>Yes</v>
      </c>
      <c r="AA343" s="39" t="str">
        <f t="shared" si="97"/>
        <v>No</v>
      </c>
      <c r="AB343" s="39" t="str">
        <f t="shared" si="98"/>
        <v>Yes</v>
      </c>
      <c r="AC343" s="38">
        <f t="shared" si="99"/>
        <v>1</v>
      </c>
      <c r="AD343" s="39" t="str">
        <f t="shared" si="100"/>
        <v>No</v>
      </c>
      <c r="AE343" s="13" t="str">
        <f t="shared" si="101"/>
        <v>22-Dec-1997</v>
      </c>
      <c r="AF343" s="39">
        <f t="shared" si="102"/>
        <v>26</v>
      </c>
      <c r="AG343" s="58">
        <f t="shared" si="103"/>
        <v>3208.79</v>
      </c>
      <c r="AH343" s="39" t="str">
        <f t="shared" si="104"/>
        <v>tier - 2</v>
      </c>
      <c r="AI343" s="39" t="str">
        <f t="shared" si="105"/>
        <v>tier - 3</v>
      </c>
      <c r="AJ343" s="54" t="str">
        <f t="shared" si="106"/>
        <v>R1011</v>
      </c>
    </row>
    <row r="344" spans="2:36" ht="15.75" customHeight="1" x14ac:dyDescent="0.3">
      <c r="B344" s="12" t="s">
        <v>1316</v>
      </c>
      <c r="C344" s="13" t="s">
        <v>1318</v>
      </c>
      <c r="D344" s="13">
        <v>16.05</v>
      </c>
      <c r="E344" s="13" t="str">
        <f t="shared" si="90"/>
        <v>Underweight</v>
      </c>
      <c r="F344" s="13">
        <v>4.3499999999999996</v>
      </c>
      <c r="G344" s="13" t="str">
        <f t="shared" si="91"/>
        <v>Normal</v>
      </c>
      <c r="H344" s="13" t="s">
        <v>8293</v>
      </c>
      <c r="I344" s="13" t="s">
        <v>8291</v>
      </c>
      <c r="J344" s="13" t="s">
        <v>8291</v>
      </c>
      <c r="K344" s="27" t="s">
        <v>8292</v>
      </c>
      <c r="L344" s="13" t="s">
        <v>8293</v>
      </c>
      <c r="M344" s="13" t="s">
        <v>8655</v>
      </c>
      <c r="N344" s="13">
        <v>26</v>
      </c>
      <c r="O344" s="56">
        <v>3213.62</v>
      </c>
      <c r="P344" s="13" t="s">
        <v>8310</v>
      </c>
      <c r="Q344" s="13" t="s">
        <v>8310</v>
      </c>
      <c r="R344" s="57" t="s">
        <v>8329</v>
      </c>
      <c r="T344" s="12" t="s">
        <v>1316</v>
      </c>
      <c r="U344" s="13" t="str">
        <f t="shared" si="107"/>
        <v xml:space="preserve">  Kimberly A</v>
      </c>
      <c r="V344" s="39">
        <f t="shared" si="92"/>
        <v>16.05</v>
      </c>
      <c r="W344" s="39" t="str">
        <f t="shared" si="93"/>
        <v>Underweight</v>
      </c>
      <c r="X344" s="39">
        <f t="shared" si="94"/>
        <v>4.3499999999999996</v>
      </c>
      <c r="Y344" s="39" t="str">
        <f t="shared" si="95"/>
        <v>Normal</v>
      </c>
      <c r="Z344" s="39" t="str">
        <f t="shared" si="96"/>
        <v>Yes</v>
      </c>
      <c r="AA344" s="39" t="str">
        <f t="shared" si="97"/>
        <v>No</v>
      </c>
      <c r="AB344" s="39" t="str">
        <f t="shared" si="98"/>
        <v>No</v>
      </c>
      <c r="AC344" s="38" t="str">
        <f t="shared" si="99"/>
        <v>No major surgery</v>
      </c>
      <c r="AD344" s="39" t="str">
        <f t="shared" si="100"/>
        <v>Yes</v>
      </c>
      <c r="AE344" s="13" t="str">
        <f t="shared" si="101"/>
        <v>6-Jul-1997</v>
      </c>
      <c r="AF344" s="39">
        <f t="shared" si="102"/>
        <v>26</v>
      </c>
      <c r="AG344" s="58">
        <f t="shared" si="103"/>
        <v>3213.62</v>
      </c>
      <c r="AH344" s="39" t="str">
        <f t="shared" si="104"/>
        <v>tier - 2</v>
      </c>
      <c r="AI344" s="39" t="str">
        <f t="shared" si="105"/>
        <v>tier - 2</v>
      </c>
      <c r="AJ344" s="54" t="str">
        <f t="shared" si="106"/>
        <v>R1024</v>
      </c>
    </row>
    <row r="345" spans="2:36" ht="15.75" customHeight="1" x14ac:dyDescent="0.3">
      <c r="B345" s="12" t="s">
        <v>1320</v>
      </c>
      <c r="C345" s="13" t="s">
        <v>1322</v>
      </c>
      <c r="D345" s="13">
        <v>29.07</v>
      </c>
      <c r="E345" s="13" t="str">
        <f t="shared" si="90"/>
        <v>Overweight</v>
      </c>
      <c r="F345" s="13">
        <v>8.66</v>
      </c>
      <c r="G345" s="13" t="str">
        <f t="shared" si="91"/>
        <v>Diabetes</v>
      </c>
      <c r="H345" s="13" t="s">
        <v>8293</v>
      </c>
      <c r="I345" s="13" t="s">
        <v>8291</v>
      </c>
      <c r="J345" s="13" t="s">
        <v>8291</v>
      </c>
      <c r="K345" s="27">
        <v>2</v>
      </c>
      <c r="L345" s="13" t="s">
        <v>8293</v>
      </c>
      <c r="M345" s="13" t="s">
        <v>8656</v>
      </c>
      <c r="N345" s="13">
        <v>26</v>
      </c>
      <c r="O345" s="56">
        <v>3227.12</v>
      </c>
      <c r="P345" s="13" t="s">
        <v>8310</v>
      </c>
      <c r="Q345" s="13" t="s">
        <v>8311</v>
      </c>
      <c r="R345" s="57" t="s">
        <v>8312</v>
      </c>
      <c r="T345" s="12" t="s">
        <v>1320</v>
      </c>
      <c r="U345" s="13" t="str">
        <f t="shared" si="107"/>
        <v xml:space="preserve">  Cynthia</v>
      </c>
      <c r="V345" s="39">
        <f t="shared" si="92"/>
        <v>29.07</v>
      </c>
      <c r="W345" s="39" t="str">
        <f t="shared" si="93"/>
        <v>Overweight</v>
      </c>
      <c r="X345" s="39">
        <f t="shared" si="94"/>
        <v>8.66</v>
      </c>
      <c r="Y345" s="39" t="str">
        <f t="shared" si="95"/>
        <v>Diabetes</v>
      </c>
      <c r="Z345" s="39" t="str">
        <f t="shared" si="96"/>
        <v>Yes</v>
      </c>
      <c r="AA345" s="39" t="str">
        <f t="shared" si="97"/>
        <v>No</v>
      </c>
      <c r="AB345" s="39" t="str">
        <f t="shared" si="98"/>
        <v>No</v>
      </c>
      <c r="AC345" s="38">
        <f t="shared" si="99"/>
        <v>2</v>
      </c>
      <c r="AD345" s="39" t="str">
        <f t="shared" si="100"/>
        <v>Yes</v>
      </c>
      <c r="AE345" s="13" t="str">
        <f t="shared" si="101"/>
        <v>2-Aug-1997</v>
      </c>
      <c r="AF345" s="39">
        <f t="shared" si="102"/>
        <v>26</v>
      </c>
      <c r="AG345" s="58">
        <f t="shared" si="103"/>
        <v>3227.12</v>
      </c>
      <c r="AH345" s="39" t="str">
        <f t="shared" si="104"/>
        <v>tier - 2</v>
      </c>
      <c r="AI345" s="39" t="str">
        <f t="shared" si="105"/>
        <v>tier - 3</v>
      </c>
      <c r="AJ345" s="54" t="str">
        <f t="shared" si="106"/>
        <v>R1013</v>
      </c>
    </row>
    <row r="346" spans="2:36" ht="15.75" customHeight="1" x14ac:dyDescent="0.3">
      <c r="B346" s="12" t="s">
        <v>1324</v>
      </c>
      <c r="C346" s="13" t="s">
        <v>393</v>
      </c>
      <c r="D346" s="13">
        <v>17.43</v>
      </c>
      <c r="E346" s="13" t="str">
        <f t="shared" si="90"/>
        <v>Underweight</v>
      </c>
      <c r="F346" s="13">
        <v>8.64</v>
      </c>
      <c r="G346" s="13" t="str">
        <f t="shared" si="91"/>
        <v>Diabetes</v>
      </c>
      <c r="H346" s="13" t="s">
        <v>8291</v>
      </c>
      <c r="I346" s="13" t="s">
        <v>8291</v>
      </c>
      <c r="J346" s="13" t="s">
        <v>8291</v>
      </c>
      <c r="K346" s="27" t="s">
        <v>8292</v>
      </c>
      <c r="L346" s="13" t="s">
        <v>8293</v>
      </c>
      <c r="M346" s="13" t="s">
        <v>8657</v>
      </c>
      <c r="N346" s="13">
        <v>26</v>
      </c>
      <c r="O346" s="56">
        <v>3238.44</v>
      </c>
      <c r="P346" s="13" t="s">
        <v>8310</v>
      </c>
      <c r="Q346" s="13" t="s">
        <v>8311</v>
      </c>
      <c r="R346" s="57" t="s">
        <v>8312</v>
      </c>
      <c r="T346" s="12" t="s">
        <v>1324</v>
      </c>
      <c r="U346" s="13" t="str">
        <f t="shared" si="107"/>
        <v xml:space="preserve">  Jessica</v>
      </c>
      <c r="V346" s="39">
        <f t="shared" si="92"/>
        <v>17.43</v>
      </c>
      <c r="W346" s="39" t="str">
        <f t="shared" si="93"/>
        <v>Underweight</v>
      </c>
      <c r="X346" s="39">
        <f t="shared" si="94"/>
        <v>8.64</v>
      </c>
      <c r="Y346" s="39" t="str">
        <f t="shared" si="95"/>
        <v>Diabetes</v>
      </c>
      <c r="Z346" s="39" t="str">
        <f t="shared" si="96"/>
        <v>No</v>
      </c>
      <c r="AA346" s="39" t="str">
        <f t="shared" si="97"/>
        <v>No</v>
      </c>
      <c r="AB346" s="39" t="str">
        <f t="shared" si="98"/>
        <v>No</v>
      </c>
      <c r="AC346" s="38" t="str">
        <f t="shared" si="99"/>
        <v>No major surgery</v>
      </c>
      <c r="AD346" s="39" t="str">
        <f t="shared" si="100"/>
        <v>Yes</v>
      </c>
      <c r="AE346" s="13" t="str">
        <f t="shared" si="101"/>
        <v>2-Sep-1997</v>
      </c>
      <c r="AF346" s="39">
        <f t="shared" si="102"/>
        <v>26</v>
      </c>
      <c r="AG346" s="58">
        <f t="shared" si="103"/>
        <v>3238.44</v>
      </c>
      <c r="AH346" s="39" t="str">
        <f t="shared" si="104"/>
        <v>tier - 2</v>
      </c>
      <c r="AI346" s="39" t="str">
        <f t="shared" si="105"/>
        <v>tier - 3</v>
      </c>
      <c r="AJ346" s="54" t="str">
        <f t="shared" si="106"/>
        <v>R1013</v>
      </c>
    </row>
    <row r="347" spans="2:36" ht="15.75" customHeight="1" x14ac:dyDescent="0.3">
      <c r="B347" s="12" t="s">
        <v>1327</v>
      </c>
      <c r="C347" s="13" t="s">
        <v>1329</v>
      </c>
      <c r="D347" s="13">
        <v>19.329999999999998</v>
      </c>
      <c r="E347" s="13" t="str">
        <f t="shared" si="90"/>
        <v>Healthy Weight</v>
      </c>
      <c r="F347" s="13">
        <v>4.2699999999999996</v>
      </c>
      <c r="G347" s="13" t="str">
        <f t="shared" si="91"/>
        <v>Normal</v>
      </c>
      <c r="H347" s="13" t="s">
        <v>8291</v>
      </c>
      <c r="I347" s="13" t="s">
        <v>8291</v>
      </c>
      <c r="J347" s="13" t="s">
        <v>8291</v>
      </c>
      <c r="K347" s="27" t="s">
        <v>8292</v>
      </c>
      <c r="L347" s="13" t="s">
        <v>8293</v>
      </c>
      <c r="M347" s="13" t="s">
        <v>8658</v>
      </c>
      <c r="N347" s="13">
        <v>32</v>
      </c>
      <c r="O347" s="56">
        <v>3260.2</v>
      </c>
      <c r="P347" s="13" t="s">
        <v>8311</v>
      </c>
      <c r="Q347" s="13" t="s">
        <v>8310</v>
      </c>
      <c r="R347" s="57" t="s">
        <v>8321</v>
      </c>
      <c r="T347" s="12" t="s">
        <v>1327</v>
      </c>
      <c r="U347" s="13" t="str">
        <f t="shared" si="107"/>
        <v xml:space="preserve">  Bruce</v>
      </c>
      <c r="V347" s="39">
        <f t="shared" si="92"/>
        <v>19.329999999999998</v>
      </c>
      <c r="W347" s="39" t="str">
        <f t="shared" si="93"/>
        <v>Healthy Weight</v>
      </c>
      <c r="X347" s="39">
        <f t="shared" si="94"/>
        <v>4.2699999999999996</v>
      </c>
      <c r="Y347" s="39" t="str">
        <f t="shared" si="95"/>
        <v>Normal</v>
      </c>
      <c r="Z347" s="39" t="str">
        <f t="shared" si="96"/>
        <v>No</v>
      </c>
      <c r="AA347" s="39" t="str">
        <f t="shared" si="97"/>
        <v>No</v>
      </c>
      <c r="AB347" s="39" t="str">
        <f t="shared" si="98"/>
        <v>No</v>
      </c>
      <c r="AC347" s="38" t="str">
        <f t="shared" si="99"/>
        <v>No major surgery</v>
      </c>
      <c r="AD347" s="39" t="str">
        <f t="shared" si="100"/>
        <v>Yes</v>
      </c>
      <c r="AE347" s="13" t="str">
        <f t="shared" si="101"/>
        <v>13-Nov-1991</v>
      </c>
      <c r="AF347" s="39">
        <f t="shared" si="102"/>
        <v>32</v>
      </c>
      <c r="AG347" s="58">
        <f t="shared" si="103"/>
        <v>3260.2</v>
      </c>
      <c r="AH347" s="39" t="str">
        <f t="shared" si="104"/>
        <v>tier - 3</v>
      </c>
      <c r="AI347" s="39" t="str">
        <f t="shared" si="105"/>
        <v>tier - 2</v>
      </c>
      <c r="AJ347" s="54" t="str">
        <f t="shared" si="106"/>
        <v>R1011</v>
      </c>
    </row>
    <row r="348" spans="2:36" ht="15.75" customHeight="1" x14ac:dyDescent="0.3">
      <c r="B348" s="12" t="s">
        <v>1331</v>
      </c>
      <c r="C348" s="13" t="s">
        <v>1333</v>
      </c>
      <c r="D348" s="13">
        <v>30.52</v>
      </c>
      <c r="E348" s="13" t="str">
        <f t="shared" si="90"/>
        <v>Obesity</v>
      </c>
      <c r="F348" s="13">
        <v>4.21</v>
      </c>
      <c r="G348" s="13" t="str">
        <f t="shared" si="91"/>
        <v>Normal</v>
      </c>
      <c r="H348" s="13" t="s">
        <v>8291</v>
      </c>
      <c r="I348" s="13" t="s">
        <v>8291</v>
      </c>
      <c r="J348" s="13" t="s">
        <v>8291</v>
      </c>
      <c r="K348" s="27">
        <v>1</v>
      </c>
      <c r="L348" s="13" t="s">
        <v>8293</v>
      </c>
      <c r="M348" s="13" t="s">
        <v>8659</v>
      </c>
      <c r="N348" s="13">
        <v>29</v>
      </c>
      <c r="O348" s="56">
        <v>3268.85</v>
      </c>
      <c r="P348" s="13" t="s">
        <v>8311</v>
      </c>
      <c r="Q348" s="13" t="s">
        <v>8314</v>
      </c>
      <c r="R348" s="57" t="s">
        <v>8326</v>
      </c>
      <c r="T348" s="12" t="s">
        <v>1331</v>
      </c>
      <c r="U348" s="13" t="str">
        <f t="shared" si="107"/>
        <v xml:space="preserve">  Allison</v>
      </c>
      <c r="V348" s="39">
        <f t="shared" si="92"/>
        <v>30.52</v>
      </c>
      <c r="W348" s="39" t="str">
        <f t="shared" si="93"/>
        <v>Obesity</v>
      </c>
      <c r="X348" s="39">
        <f t="shared" si="94"/>
        <v>4.21</v>
      </c>
      <c r="Y348" s="39" t="str">
        <f t="shared" si="95"/>
        <v>Normal</v>
      </c>
      <c r="Z348" s="39" t="str">
        <f t="shared" si="96"/>
        <v>No</v>
      </c>
      <c r="AA348" s="39" t="str">
        <f t="shared" si="97"/>
        <v>No</v>
      </c>
      <c r="AB348" s="39" t="str">
        <f t="shared" si="98"/>
        <v>No</v>
      </c>
      <c r="AC348" s="38">
        <f t="shared" si="99"/>
        <v>1</v>
      </c>
      <c r="AD348" s="39" t="str">
        <f t="shared" si="100"/>
        <v>Yes</v>
      </c>
      <c r="AE348" s="13" t="str">
        <f t="shared" si="101"/>
        <v>2-Dec-1994</v>
      </c>
      <c r="AF348" s="39">
        <f t="shared" si="102"/>
        <v>29</v>
      </c>
      <c r="AG348" s="58">
        <f t="shared" si="103"/>
        <v>3268.85</v>
      </c>
      <c r="AH348" s="39" t="str">
        <f t="shared" si="104"/>
        <v>tier - 3</v>
      </c>
      <c r="AI348" s="39" t="str">
        <f t="shared" si="105"/>
        <v>tier - 1</v>
      </c>
      <c r="AJ348" s="54" t="str">
        <f t="shared" si="106"/>
        <v>R1016</v>
      </c>
    </row>
    <row r="349" spans="2:36" ht="15.75" customHeight="1" x14ac:dyDescent="0.3">
      <c r="B349" s="12" t="s">
        <v>1335</v>
      </c>
      <c r="C349" s="13" t="s">
        <v>213</v>
      </c>
      <c r="D349" s="13">
        <v>39.21</v>
      </c>
      <c r="E349" s="13" t="str">
        <f t="shared" si="90"/>
        <v>Obesity</v>
      </c>
      <c r="F349" s="13">
        <v>5.04</v>
      </c>
      <c r="G349" s="13" t="str">
        <f t="shared" si="91"/>
        <v>Normal</v>
      </c>
      <c r="H349" s="13" t="s">
        <v>8291</v>
      </c>
      <c r="I349" s="13" t="s">
        <v>8291</v>
      </c>
      <c r="J349" s="13" t="s">
        <v>8293</v>
      </c>
      <c r="K349" s="27">
        <v>1</v>
      </c>
      <c r="L349" s="13" t="s">
        <v>8293</v>
      </c>
      <c r="M349" s="13" t="s">
        <v>8660</v>
      </c>
      <c r="N349" s="13">
        <v>29</v>
      </c>
      <c r="O349" s="56">
        <v>3277.16</v>
      </c>
      <c r="P349" s="13" t="s">
        <v>8310</v>
      </c>
      <c r="Q349" s="13" t="s">
        <v>8311</v>
      </c>
      <c r="R349" s="57" t="s">
        <v>8321</v>
      </c>
      <c r="T349" s="12" t="s">
        <v>1335</v>
      </c>
      <c r="U349" s="13" t="str">
        <f t="shared" si="107"/>
        <v xml:space="preserve">  Alex</v>
      </c>
      <c r="V349" s="39">
        <f t="shared" si="92"/>
        <v>39.21</v>
      </c>
      <c r="W349" s="39" t="str">
        <f t="shared" si="93"/>
        <v>Obesity</v>
      </c>
      <c r="X349" s="39">
        <f t="shared" si="94"/>
        <v>5.04</v>
      </c>
      <c r="Y349" s="39" t="str">
        <f t="shared" si="95"/>
        <v>Normal</v>
      </c>
      <c r="Z349" s="39" t="str">
        <f t="shared" si="96"/>
        <v>No</v>
      </c>
      <c r="AA349" s="39" t="str">
        <f t="shared" si="97"/>
        <v>No</v>
      </c>
      <c r="AB349" s="39" t="str">
        <f t="shared" si="98"/>
        <v>Yes</v>
      </c>
      <c r="AC349" s="38">
        <f t="shared" si="99"/>
        <v>1</v>
      </c>
      <c r="AD349" s="39" t="str">
        <f t="shared" si="100"/>
        <v>Yes</v>
      </c>
      <c r="AE349" s="13" t="str">
        <f t="shared" si="101"/>
        <v>1-Jul-1994</v>
      </c>
      <c r="AF349" s="39">
        <f t="shared" si="102"/>
        <v>29</v>
      </c>
      <c r="AG349" s="58">
        <f t="shared" si="103"/>
        <v>3277.16</v>
      </c>
      <c r="AH349" s="39" t="str">
        <f t="shared" si="104"/>
        <v>tier - 2</v>
      </c>
      <c r="AI349" s="39" t="str">
        <f t="shared" si="105"/>
        <v>tier - 3</v>
      </c>
      <c r="AJ349" s="54" t="str">
        <f t="shared" si="106"/>
        <v>R1011</v>
      </c>
    </row>
    <row r="350" spans="2:36" ht="15.75" customHeight="1" x14ac:dyDescent="0.3">
      <c r="B350" s="12" t="s">
        <v>1338</v>
      </c>
      <c r="C350" s="13" t="s">
        <v>1340</v>
      </c>
      <c r="D350" s="13">
        <v>26.98</v>
      </c>
      <c r="E350" s="13" t="str">
        <f t="shared" si="90"/>
        <v>Overweight</v>
      </c>
      <c r="F350" s="13">
        <v>5.21</v>
      </c>
      <c r="G350" s="13" t="str">
        <f t="shared" si="91"/>
        <v>Normal</v>
      </c>
      <c r="H350" s="13" t="s">
        <v>8293</v>
      </c>
      <c r="I350" s="13" t="s">
        <v>8291</v>
      </c>
      <c r="J350" s="13" t="s">
        <v>8291</v>
      </c>
      <c r="K350" s="27">
        <v>2</v>
      </c>
      <c r="L350" s="13" t="s">
        <v>8293</v>
      </c>
      <c r="M350" s="13" t="s">
        <v>8661</v>
      </c>
      <c r="N350" s="13">
        <v>22</v>
      </c>
      <c r="O350" s="56">
        <v>3279.87</v>
      </c>
      <c r="P350" s="13" t="s">
        <v>8310</v>
      </c>
      <c r="Q350" s="13" t="s">
        <v>8314</v>
      </c>
      <c r="R350" s="57" t="s">
        <v>8333</v>
      </c>
      <c r="T350" s="12" t="s">
        <v>1338</v>
      </c>
      <c r="U350" s="13" t="str">
        <f t="shared" si="107"/>
        <v xml:space="preserve">  Gabriela</v>
      </c>
      <c r="V350" s="39">
        <f t="shared" si="92"/>
        <v>26.98</v>
      </c>
      <c r="W350" s="39" t="str">
        <f t="shared" si="93"/>
        <v>Overweight</v>
      </c>
      <c r="X350" s="39">
        <f t="shared" si="94"/>
        <v>5.21</v>
      </c>
      <c r="Y350" s="39" t="str">
        <f t="shared" si="95"/>
        <v>Normal</v>
      </c>
      <c r="Z350" s="39" t="str">
        <f t="shared" si="96"/>
        <v>Yes</v>
      </c>
      <c r="AA350" s="39" t="str">
        <f t="shared" si="97"/>
        <v>No</v>
      </c>
      <c r="AB350" s="39" t="str">
        <f t="shared" si="98"/>
        <v>No</v>
      </c>
      <c r="AC350" s="38">
        <f t="shared" si="99"/>
        <v>2</v>
      </c>
      <c r="AD350" s="39" t="str">
        <f t="shared" si="100"/>
        <v>Yes</v>
      </c>
      <c r="AE350" s="13" t="str">
        <f t="shared" si="101"/>
        <v>6-Oct-2001</v>
      </c>
      <c r="AF350" s="39">
        <f t="shared" si="102"/>
        <v>22</v>
      </c>
      <c r="AG350" s="58">
        <f t="shared" si="103"/>
        <v>3279.87</v>
      </c>
      <c r="AH350" s="39" t="str">
        <f t="shared" si="104"/>
        <v>tier - 2</v>
      </c>
      <c r="AI350" s="39" t="str">
        <f t="shared" si="105"/>
        <v>tier - 1</v>
      </c>
      <c r="AJ350" s="54" t="str">
        <f t="shared" si="106"/>
        <v>R1017</v>
      </c>
    </row>
    <row r="351" spans="2:36" ht="15.75" customHeight="1" x14ac:dyDescent="0.3">
      <c r="B351" s="12" t="s">
        <v>1342</v>
      </c>
      <c r="C351" s="13" t="s">
        <v>1344</v>
      </c>
      <c r="D351" s="13">
        <v>25.84</v>
      </c>
      <c r="E351" s="13" t="str">
        <f t="shared" si="90"/>
        <v>Overweight</v>
      </c>
      <c r="F351" s="13">
        <v>8.83</v>
      </c>
      <c r="G351" s="13" t="str">
        <f t="shared" si="91"/>
        <v>Diabetes</v>
      </c>
      <c r="H351" s="13" t="s">
        <v>8291</v>
      </c>
      <c r="I351" s="13" t="s">
        <v>8291</v>
      </c>
      <c r="J351" s="13" t="s">
        <v>8291</v>
      </c>
      <c r="K351" s="27" t="s">
        <v>8292</v>
      </c>
      <c r="L351" s="13" t="s">
        <v>8291</v>
      </c>
      <c r="M351" s="13" t="s">
        <v>8662</v>
      </c>
      <c r="N351" s="13">
        <v>20</v>
      </c>
      <c r="O351" s="56">
        <v>3280.22</v>
      </c>
      <c r="P351" s="13" t="s">
        <v>8310</v>
      </c>
      <c r="Q351" s="13" t="s">
        <v>8311</v>
      </c>
      <c r="R351" s="57" t="s">
        <v>8321</v>
      </c>
      <c r="T351" s="12" t="s">
        <v>1342</v>
      </c>
      <c r="U351" s="13" t="str">
        <f t="shared" si="107"/>
        <v xml:space="preserve">  Sharon</v>
      </c>
      <c r="V351" s="39">
        <f t="shared" si="92"/>
        <v>25.84</v>
      </c>
      <c r="W351" s="39" t="str">
        <f t="shared" si="93"/>
        <v>Overweight</v>
      </c>
      <c r="X351" s="39">
        <f t="shared" si="94"/>
        <v>8.83</v>
      </c>
      <c r="Y351" s="39" t="str">
        <f t="shared" si="95"/>
        <v>Diabetes</v>
      </c>
      <c r="Z351" s="39" t="str">
        <f t="shared" si="96"/>
        <v>No</v>
      </c>
      <c r="AA351" s="39" t="str">
        <f t="shared" si="97"/>
        <v>No</v>
      </c>
      <c r="AB351" s="39" t="str">
        <f t="shared" si="98"/>
        <v>No</v>
      </c>
      <c r="AC351" s="38" t="str">
        <f t="shared" si="99"/>
        <v>No major surgery</v>
      </c>
      <c r="AD351" s="39" t="str">
        <f t="shared" si="100"/>
        <v>No</v>
      </c>
      <c r="AE351" s="13" t="str">
        <f t="shared" si="101"/>
        <v>3-Jul-2003</v>
      </c>
      <c r="AF351" s="39">
        <f t="shared" si="102"/>
        <v>20</v>
      </c>
      <c r="AG351" s="58">
        <f t="shared" si="103"/>
        <v>3280.22</v>
      </c>
      <c r="AH351" s="39" t="str">
        <f t="shared" si="104"/>
        <v>tier - 2</v>
      </c>
      <c r="AI351" s="39" t="str">
        <f t="shared" si="105"/>
        <v>tier - 3</v>
      </c>
      <c r="AJ351" s="54" t="str">
        <f t="shared" si="106"/>
        <v>R1011</v>
      </c>
    </row>
    <row r="352" spans="2:36" ht="15.75" customHeight="1" x14ac:dyDescent="0.3">
      <c r="B352" s="12" t="s">
        <v>1346</v>
      </c>
      <c r="C352" s="13" t="s">
        <v>1348</v>
      </c>
      <c r="D352" s="13">
        <v>28.31</v>
      </c>
      <c r="E352" s="13" t="str">
        <f t="shared" si="90"/>
        <v>Overweight</v>
      </c>
      <c r="F352" s="13">
        <v>8.4700000000000006</v>
      </c>
      <c r="G352" s="13" t="str">
        <f t="shared" si="91"/>
        <v>Diabetes</v>
      </c>
      <c r="H352" s="13" t="s">
        <v>8293</v>
      </c>
      <c r="I352" s="13" t="s">
        <v>8291</v>
      </c>
      <c r="J352" s="13" t="s">
        <v>8291</v>
      </c>
      <c r="K352" s="27">
        <v>2</v>
      </c>
      <c r="L352" s="13" t="s">
        <v>8293</v>
      </c>
      <c r="M352" s="13" t="s">
        <v>8663</v>
      </c>
      <c r="N352" s="13">
        <v>27</v>
      </c>
      <c r="O352" s="56">
        <v>3292.53</v>
      </c>
      <c r="P352" s="13" t="s">
        <v>8310</v>
      </c>
      <c r="Q352" s="13" t="s">
        <v>8310</v>
      </c>
      <c r="R352" s="57" t="s">
        <v>8317</v>
      </c>
      <c r="T352" s="12" t="s">
        <v>1346</v>
      </c>
      <c r="U352" s="13" t="str">
        <f t="shared" si="107"/>
        <v xml:space="preserve">  Jason A</v>
      </c>
      <c r="V352" s="39">
        <f t="shared" si="92"/>
        <v>28.31</v>
      </c>
      <c r="W352" s="39" t="str">
        <f t="shared" si="93"/>
        <v>Overweight</v>
      </c>
      <c r="X352" s="39">
        <f t="shared" si="94"/>
        <v>8.4700000000000006</v>
      </c>
      <c r="Y352" s="39" t="str">
        <f t="shared" si="95"/>
        <v>Diabetes</v>
      </c>
      <c r="Z352" s="39" t="str">
        <f t="shared" si="96"/>
        <v>Yes</v>
      </c>
      <c r="AA352" s="39" t="str">
        <f t="shared" si="97"/>
        <v>No</v>
      </c>
      <c r="AB352" s="39" t="str">
        <f t="shared" si="98"/>
        <v>No</v>
      </c>
      <c r="AC352" s="38">
        <f t="shared" si="99"/>
        <v>2</v>
      </c>
      <c r="AD352" s="39" t="str">
        <f t="shared" si="100"/>
        <v>Yes</v>
      </c>
      <c r="AE352" s="13" t="str">
        <f t="shared" si="101"/>
        <v>17-Nov-1996</v>
      </c>
      <c r="AF352" s="39">
        <f t="shared" si="102"/>
        <v>27</v>
      </c>
      <c r="AG352" s="58">
        <f t="shared" si="103"/>
        <v>3292.53</v>
      </c>
      <c r="AH352" s="39" t="str">
        <f t="shared" si="104"/>
        <v>tier - 2</v>
      </c>
      <c r="AI352" s="39" t="str">
        <f t="shared" si="105"/>
        <v>tier - 2</v>
      </c>
      <c r="AJ352" s="54" t="str">
        <f t="shared" si="106"/>
        <v>R1012</v>
      </c>
    </row>
    <row r="353" spans="2:36" ht="15.75" customHeight="1" x14ac:dyDescent="0.3">
      <c r="B353" s="12" t="s">
        <v>1350</v>
      </c>
      <c r="C353" s="13" t="s">
        <v>1352</v>
      </c>
      <c r="D353" s="13">
        <v>23.94</v>
      </c>
      <c r="E353" s="13" t="str">
        <f t="shared" si="90"/>
        <v>Healthy Weight</v>
      </c>
      <c r="F353" s="13">
        <v>4.2</v>
      </c>
      <c r="G353" s="13" t="str">
        <f t="shared" si="91"/>
        <v>Normal</v>
      </c>
      <c r="H353" s="13" t="s">
        <v>8291</v>
      </c>
      <c r="I353" s="13" t="s">
        <v>8291</v>
      </c>
      <c r="J353" s="13" t="s">
        <v>8291</v>
      </c>
      <c r="K353" s="27" t="s">
        <v>8292</v>
      </c>
      <c r="L353" s="13" t="s">
        <v>8293</v>
      </c>
      <c r="M353" s="13" t="s">
        <v>8664</v>
      </c>
      <c r="N353" s="13">
        <v>20</v>
      </c>
      <c r="O353" s="56">
        <v>3300.7</v>
      </c>
      <c r="P353" s="13" t="s">
        <v>8310</v>
      </c>
      <c r="Q353" s="13" t="s">
        <v>8310</v>
      </c>
      <c r="R353" s="57" t="s">
        <v>8328</v>
      </c>
      <c r="T353" s="12" t="s">
        <v>1350</v>
      </c>
      <c r="U353" s="13" t="str">
        <f t="shared" si="107"/>
        <v xml:space="preserve">  Chelsey C</v>
      </c>
      <c r="V353" s="39">
        <f t="shared" si="92"/>
        <v>23.94</v>
      </c>
      <c r="W353" s="39" t="str">
        <f t="shared" si="93"/>
        <v>Healthy Weight</v>
      </c>
      <c r="X353" s="39">
        <f t="shared" si="94"/>
        <v>4.2</v>
      </c>
      <c r="Y353" s="39" t="str">
        <f t="shared" si="95"/>
        <v>Normal</v>
      </c>
      <c r="Z353" s="39" t="str">
        <f t="shared" si="96"/>
        <v>No</v>
      </c>
      <c r="AA353" s="39" t="str">
        <f t="shared" si="97"/>
        <v>No</v>
      </c>
      <c r="AB353" s="39" t="str">
        <f t="shared" si="98"/>
        <v>No</v>
      </c>
      <c r="AC353" s="38" t="str">
        <f t="shared" si="99"/>
        <v>No major surgery</v>
      </c>
      <c r="AD353" s="39" t="str">
        <f t="shared" si="100"/>
        <v>Yes</v>
      </c>
      <c r="AE353" s="13" t="str">
        <f t="shared" si="101"/>
        <v>5-Dec-2003</v>
      </c>
      <c r="AF353" s="39">
        <f t="shared" si="102"/>
        <v>20</v>
      </c>
      <c r="AG353" s="58">
        <f t="shared" si="103"/>
        <v>3300.7</v>
      </c>
      <c r="AH353" s="39" t="str">
        <f t="shared" si="104"/>
        <v>tier - 2</v>
      </c>
      <c r="AI353" s="39" t="str">
        <f t="shared" si="105"/>
        <v>tier - 2</v>
      </c>
      <c r="AJ353" s="54" t="str">
        <f t="shared" si="106"/>
        <v>R1025</v>
      </c>
    </row>
    <row r="354" spans="2:36" ht="15.75" customHeight="1" x14ac:dyDescent="0.3">
      <c r="B354" s="12" t="s">
        <v>1354</v>
      </c>
      <c r="C354" s="13" t="s">
        <v>1356</v>
      </c>
      <c r="D354" s="13">
        <v>20.03</v>
      </c>
      <c r="E354" s="13" t="str">
        <f t="shared" si="90"/>
        <v>Healthy Weight</v>
      </c>
      <c r="F354" s="13">
        <v>6.14</v>
      </c>
      <c r="G354" s="13" t="str">
        <f t="shared" si="91"/>
        <v>Prediabetes</v>
      </c>
      <c r="H354" s="13" t="s">
        <v>8293</v>
      </c>
      <c r="I354" s="13" t="s">
        <v>8291</v>
      </c>
      <c r="J354" s="13" t="s">
        <v>8291</v>
      </c>
      <c r="K354" s="27" t="s">
        <v>8292</v>
      </c>
      <c r="L354" s="13" t="s">
        <v>8293</v>
      </c>
      <c r="M354" s="13" t="s">
        <v>8564</v>
      </c>
      <c r="N354" s="13">
        <v>20</v>
      </c>
      <c r="O354" s="56">
        <v>3308.46</v>
      </c>
      <c r="P354" s="13" t="s">
        <v>8310</v>
      </c>
      <c r="Q354" s="13" t="s">
        <v>8314</v>
      </c>
      <c r="R354" s="57" t="s">
        <v>8332</v>
      </c>
      <c r="T354" s="12" t="s">
        <v>1354</v>
      </c>
      <c r="U354" s="13" t="str">
        <f t="shared" si="107"/>
        <v xml:space="preserve">  Devon A</v>
      </c>
      <c r="V354" s="39">
        <f t="shared" si="92"/>
        <v>20.03</v>
      </c>
      <c r="W354" s="39" t="str">
        <f t="shared" si="93"/>
        <v>Healthy Weight</v>
      </c>
      <c r="X354" s="39">
        <f t="shared" si="94"/>
        <v>6.14</v>
      </c>
      <c r="Y354" s="39" t="str">
        <f t="shared" si="95"/>
        <v>Prediabetes</v>
      </c>
      <c r="Z354" s="39" t="str">
        <f t="shared" si="96"/>
        <v>Yes</v>
      </c>
      <c r="AA354" s="39" t="str">
        <f t="shared" si="97"/>
        <v>No</v>
      </c>
      <c r="AB354" s="39" t="str">
        <f t="shared" si="98"/>
        <v>No</v>
      </c>
      <c r="AC354" s="38" t="str">
        <f t="shared" si="99"/>
        <v>No major surgery</v>
      </c>
      <c r="AD354" s="39" t="str">
        <f t="shared" si="100"/>
        <v>Yes</v>
      </c>
      <c r="AE354" s="13" t="str">
        <f t="shared" si="101"/>
        <v>18-Nov-2003</v>
      </c>
      <c r="AF354" s="39">
        <f t="shared" si="102"/>
        <v>20</v>
      </c>
      <c r="AG354" s="58">
        <f t="shared" si="103"/>
        <v>3308.46</v>
      </c>
      <c r="AH354" s="39" t="str">
        <f t="shared" si="104"/>
        <v>tier - 2</v>
      </c>
      <c r="AI354" s="39" t="str">
        <f t="shared" si="105"/>
        <v>tier - 1</v>
      </c>
      <c r="AJ354" s="54" t="str">
        <f t="shared" si="106"/>
        <v>R1021</v>
      </c>
    </row>
    <row r="355" spans="2:36" ht="15.75" customHeight="1" x14ac:dyDescent="0.3">
      <c r="B355" s="12" t="s">
        <v>1358</v>
      </c>
      <c r="C355" s="13" t="s">
        <v>1360</v>
      </c>
      <c r="D355" s="13">
        <v>41.42</v>
      </c>
      <c r="E355" s="13" t="str">
        <f t="shared" si="90"/>
        <v>Obesity</v>
      </c>
      <c r="F355" s="13">
        <v>6.07</v>
      </c>
      <c r="G355" s="13" t="str">
        <f t="shared" si="91"/>
        <v>Prediabetes</v>
      </c>
      <c r="H355" s="13" t="s">
        <v>8291</v>
      </c>
      <c r="I355" s="13" t="s">
        <v>8291</v>
      </c>
      <c r="J355" s="13" t="s">
        <v>8291</v>
      </c>
      <c r="K355" s="27" t="s">
        <v>8292</v>
      </c>
      <c r="L355" s="13" t="s">
        <v>8291</v>
      </c>
      <c r="M355" s="13" t="s">
        <v>8665</v>
      </c>
      <c r="N355" s="13">
        <v>26</v>
      </c>
      <c r="O355" s="56">
        <v>3309.79</v>
      </c>
      <c r="P355" s="13" t="s">
        <v>8311</v>
      </c>
      <c r="Q355" s="13" t="s">
        <v>8311</v>
      </c>
      <c r="R355" s="57" t="s">
        <v>8333</v>
      </c>
      <c r="T355" s="12" t="s">
        <v>1358</v>
      </c>
      <c r="U355" s="13" t="str">
        <f t="shared" si="107"/>
        <v xml:space="preserve">  Joni L</v>
      </c>
      <c r="V355" s="39">
        <f t="shared" si="92"/>
        <v>41.42</v>
      </c>
      <c r="W355" s="39" t="str">
        <f t="shared" si="93"/>
        <v>Obesity</v>
      </c>
      <c r="X355" s="39">
        <f t="shared" si="94"/>
        <v>6.07</v>
      </c>
      <c r="Y355" s="39" t="str">
        <f t="shared" si="95"/>
        <v>Prediabetes</v>
      </c>
      <c r="Z355" s="39" t="str">
        <f t="shared" si="96"/>
        <v>No</v>
      </c>
      <c r="AA355" s="39" t="str">
        <f t="shared" si="97"/>
        <v>No</v>
      </c>
      <c r="AB355" s="39" t="str">
        <f t="shared" si="98"/>
        <v>No</v>
      </c>
      <c r="AC355" s="38" t="str">
        <f t="shared" si="99"/>
        <v>No major surgery</v>
      </c>
      <c r="AD355" s="39" t="str">
        <f t="shared" si="100"/>
        <v>No</v>
      </c>
      <c r="AE355" s="13" t="str">
        <f t="shared" si="101"/>
        <v>20-Jun-1997</v>
      </c>
      <c r="AF355" s="39">
        <f t="shared" si="102"/>
        <v>26</v>
      </c>
      <c r="AG355" s="58">
        <f t="shared" si="103"/>
        <v>3309.79</v>
      </c>
      <c r="AH355" s="39" t="str">
        <f t="shared" si="104"/>
        <v>tier - 3</v>
      </c>
      <c r="AI355" s="39" t="str">
        <f t="shared" si="105"/>
        <v>tier - 3</v>
      </c>
      <c r="AJ355" s="54" t="str">
        <f t="shared" si="106"/>
        <v>R1017</v>
      </c>
    </row>
    <row r="356" spans="2:36" ht="15.75" customHeight="1" x14ac:dyDescent="0.3">
      <c r="B356" s="12" t="s">
        <v>1362</v>
      </c>
      <c r="C356" s="13" t="s">
        <v>1364</v>
      </c>
      <c r="D356" s="13">
        <v>36.67</v>
      </c>
      <c r="E356" s="13" t="str">
        <f t="shared" si="90"/>
        <v>Obesity</v>
      </c>
      <c r="F356" s="13">
        <v>10.210000000000001</v>
      </c>
      <c r="G356" s="13" t="str">
        <f t="shared" si="91"/>
        <v>Diabetes</v>
      </c>
      <c r="H356" s="13" t="s">
        <v>8291</v>
      </c>
      <c r="I356" s="13" t="s">
        <v>8291</v>
      </c>
      <c r="J356" s="13" t="s">
        <v>8291</v>
      </c>
      <c r="K356" s="27" t="s">
        <v>8292</v>
      </c>
      <c r="L356" s="13" t="s">
        <v>8291</v>
      </c>
      <c r="M356" s="13" t="s">
        <v>8666</v>
      </c>
      <c r="N356" s="13">
        <v>32</v>
      </c>
      <c r="O356" s="56">
        <v>3342.79</v>
      </c>
      <c r="P356" s="13" t="s">
        <v>8310</v>
      </c>
      <c r="Q356" s="13" t="s">
        <v>8314</v>
      </c>
      <c r="R356" s="57" t="s">
        <v>8312</v>
      </c>
      <c r="T356" s="12" t="s">
        <v>1362</v>
      </c>
      <c r="U356" s="13" t="str">
        <f t="shared" si="107"/>
        <v xml:space="preserve">  Colin</v>
      </c>
      <c r="V356" s="39">
        <f t="shared" si="92"/>
        <v>36.67</v>
      </c>
      <c r="W356" s="39" t="str">
        <f t="shared" si="93"/>
        <v>Obesity</v>
      </c>
      <c r="X356" s="39">
        <f t="shared" si="94"/>
        <v>10.210000000000001</v>
      </c>
      <c r="Y356" s="39" t="str">
        <f t="shared" si="95"/>
        <v>Diabetes</v>
      </c>
      <c r="Z356" s="39" t="str">
        <f t="shared" si="96"/>
        <v>No</v>
      </c>
      <c r="AA356" s="39" t="str">
        <f t="shared" si="97"/>
        <v>No</v>
      </c>
      <c r="AB356" s="39" t="str">
        <f t="shared" si="98"/>
        <v>No</v>
      </c>
      <c r="AC356" s="38" t="str">
        <f t="shared" si="99"/>
        <v>No major surgery</v>
      </c>
      <c r="AD356" s="39" t="str">
        <f t="shared" si="100"/>
        <v>No</v>
      </c>
      <c r="AE356" s="13" t="str">
        <f t="shared" si="101"/>
        <v>1-Sep-1991</v>
      </c>
      <c r="AF356" s="39">
        <f t="shared" si="102"/>
        <v>32</v>
      </c>
      <c r="AG356" s="58">
        <f t="shared" si="103"/>
        <v>3342.79</v>
      </c>
      <c r="AH356" s="39" t="str">
        <f t="shared" si="104"/>
        <v>tier - 2</v>
      </c>
      <c r="AI356" s="39" t="str">
        <f t="shared" si="105"/>
        <v>tier - 1</v>
      </c>
      <c r="AJ356" s="54" t="str">
        <f t="shared" si="106"/>
        <v>R1013</v>
      </c>
    </row>
    <row r="357" spans="2:36" ht="15.75" customHeight="1" x14ac:dyDescent="0.3">
      <c r="B357" s="12" t="s">
        <v>1365</v>
      </c>
      <c r="C357" s="13" t="s">
        <v>1367</v>
      </c>
      <c r="D357" s="13">
        <v>27.645</v>
      </c>
      <c r="E357" s="13" t="str">
        <f t="shared" si="90"/>
        <v>Overweight</v>
      </c>
      <c r="F357" s="13">
        <v>4.6900000000000004</v>
      </c>
      <c r="G357" s="13" t="str">
        <f t="shared" si="91"/>
        <v>Normal</v>
      </c>
      <c r="H357" s="13" t="s">
        <v>8291</v>
      </c>
      <c r="I357" s="13" t="s">
        <v>8291</v>
      </c>
      <c r="J357" s="13" t="s">
        <v>8291</v>
      </c>
      <c r="K357" s="27" t="s">
        <v>8292</v>
      </c>
      <c r="L357" s="13" t="s">
        <v>8291</v>
      </c>
      <c r="M357" s="13" t="s">
        <v>8667</v>
      </c>
      <c r="N357" s="13">
        <v>30</v>
      </c>
      <c r="O357" s="56">
        <v>3353.28</v>
      </c>
      <c r="P357" s="13" t="s">
        <v>8310</v>
      </c>
      <c r="Q357" s="13" t="s">
        <v>8314</v>
      </c>
      <c r="R357" s="57" t="s">
        <v>8321</v>
      </c>
      <c r="T357" s="12" t="s">
        <v>1365</v>
      </c>
      <c r="U357" s="13" t="str">
        <f t="shared" si="107"/>
        <v xml:space="preserve">  Rachael</v>
      </c>
      <c r="V357" s="39">
        <f t="shared" si="92"/>
        <v>27.645</v>
      </c>
      <c r="W357" s="39" t="str">
        <f t="shared" si="93"/>
        <v>Overweight</v>
      </c>
      <c r="X357" s="39">
        <f t="shared" si="94"/>
        <v>4.6900000000000004</v>
      </c>
      <c r="Y357" s="39" t="str">
        <f t="shared" si="95"/>
        <v>Normal</v>
      </c>
      <c r="Z357" s="39" t="str">
        <f t="shared" si="96"/>
        <v>No</v>
      </c>
      <c r="AA357" s="39" t="str">
        <f t="shared" si="97"/>
        <v>No</v>
      </c>
      <c r="AB357" s="39" t="str">
        <f t="shared" si="98"/>
        <v>No</v>
      </c>
      <c r="AC357" s="38" t="str">
        <f t="shared" si="99"/>
        <v>No major surgery</v>
      </c>
      <c r="AD357" s="39" t="str">
        <f t="shared" si="100"/>
        <v>No</v>
      </c>
      <c r="AE357" s="13" t="str">
        <f t="shared" si="101"/>
        <v>28-Oct-1993</v>
      </c>
      <c r="AF357" s="39">
        <f t="shared" si="102"/>
        <v>30</v>
      </c>
      <c r="AG357" s="58">
        <f t="shared" si="103"/>
        <v>3353.28</v>
      </c>
      <c r="AH357" s="39" t="str">
        <f t="shared" si="104"/>
        <v>tier - 2</v>
      </c>
      <c r="AI357" s="39" t="str">
        <f t="shared" si="105"/>
        <v>tier - 1</v>
      </c>
      <c r="AJ357" s="54" t="str">
        <f t="shared" si="106"/>
        <v>R1011</v>
      </c>
    </row>
    <row r="358" spans="2:36" ht="15.75" customHeight="1" x14ac:dyDescent="0.3">
      <c r="B358" s="12" t="s">
        <v>1369</v>
      </c>
      <c r="C358" s="13" t="s">
        <v>1371</v>
      </c>
      <c r="D358" s="13">
        <v>22.72</v>
      </c>
      <c r="E358" s="13" t="str">
        <f t="shared" si="90"/>
        <v>Healthy Weight</v>
      </c>
      <c r="F358" s="13">
        <v>5.71</v>
      </c>
      <c r="G358" s="13" t="str">
        <f t="shared" si="91"/>
        <v>Prediabetes</v>
      </c>
      <c r="H358" s="13" t="s">
        <v>8291</v>
      </c>
      <c r="I358" s="13" t="s">
        <v>8291</v>
      </c>
      <c r="J358" s="13" t="s">
        <v>8291</v>
      </c>
      <c r="K358" s="27" t="s">
        <v>8292</v>
      </c>
      <c r="L358" s="13" t="s">
        <v>8293</v>
      </c>
      <c r="M358" s="13" t="s">
        <v>8668</v>
      </c>
      <c r="N358" s="13">
        <v>28</v>
      </c>
      <c r="O358" s="56">
        <v>3353.47</v>
      </c>
      <c r="P358" s="13" t="s">
        <v>8310</v>
      </c>
      <c r="Q358" s="13" t="s">
        <v>8311</v>
      </c>
      <c r="R358" s="57" t="s">
        <v>8317</v>
      </c>
      <c r="T358" s="12" t="s">
        <v>1369</v>
      </c>
      <c r="U358" s="13" t="str">
        <f t="shared" si="107"/>
        <v xml:space="preserve">  Maricela</v>
      </c>
      <c r="V358" s="39">
        <f t="shared" si="92"/>
        <v>22.72</v>
      </c>
      <c r="W358" s="39" t="str">
        <f t="shared" si="93"/>
        <v>Healthy Weight</v>
      </c>
      <c r="X358" s="39">
        <f t="shared" si="94"/>
        <v>5.71</v>
      </c>
      <c r="Y358" s="39" t="str">
        <f t="shared" si="95"/>
        <v>Prediabetes</v>
      </c>
      <c r="Z358" s="39" t="str">
        <f t="shared" si="96"/>
        <v>No</v>
      </c>
      <c r="AA358" s="39" t="str">
        <f t="shared" si="97"/>
        <v>No</v>
      </c>
      <c r="AB358" s="39" t="str">
        <f t="shared" si="98"/>
        <v>No</v>
      </c>
      <c r="AC358" s="38" t="str">
        <f t="shared" si="99"/>
        <v>No major surgery</v>
      </c>
      <c r="AD358" s="39" t="str">
        <f t="shared" si="100"/>
        <v>Yes</v>
      </c>
      <c r="AE358" s="13" t="str">
        <f t="shared" si="101"/>
        <v>23-Jun-1995</v>
      </c>
      <c r="AF358" s="39">
        <f t="shared" si="102"/>
        <v>28</v>
      </c>
      <c r="AG358" s="58">
        <f t="shared" si="103"/>
        <v>3353.47</v>
      </c>
      <c r="AH358" s="39" t="str">
        <f t="shared" si="104"/>
        <v>tier - 2</v>
      </c>
      <c r="AI358" s="39" t="str">
        <f t="shared" si="105"/>
        <v>tier - 3</v>
      </c>
      <c r="AJ358" s="54" t="str">
        <f t="shared" si="106"/>
        <v>R1012</v>
      </c>
    </row>
    <row r="359" spans="2:36" ht="15.75" customHeight="1" x14ac:dyDescent="0.3">
      <c r="B359" s="12" t="s">
        <v>1373</v>
      </c>
      <c r="C359" s="13" t="s">
        <v>1375</v>
      </c>
      <c r="D359" s="13">
        <v>36.520000000000003</v>
      </c>
      <c r="E359" s="13" t="str">
        <f t="shared" si="90"/>
        <v>Obesity</v>
      </c>
      <c r="F359" s="13">
        <v>9.07</v>
      </c>
      <c r="G359" s="13" t="str">
        <f t="shared" si="91"/>
        <v>Diabetes</v>
      </c>
      <c r="H359" s="13" t="s">
        <v>8293</v>
      </c>
      <c r="I359" s="13" t="s">
        <v>8291</v>
      </c>
      <c r="J359" s="13" t="s">
        <v>8293</v>
      </c>
      <c r="K359" s="27">
        <v>1</v>
      </c>
      <c r="L359" s="13" t="s">
        <v>8291</v>
      </c>
      <c r="M359" s="13" t="s">
        <v>8669</v>
      </c>
      <c r="N359" s="13">
        <v>30</v>
      </c>
      <c r="O359" s="56">
        <v>3366.67</v>
      </c>
      <c r="P359" s="13" t="s">
        <v>8310</v>
      </c>
      <c r="Q359" s="13" t="s">
        <v>8310</v>
      </c>
      <c r="R359" s="57" t="s">
        <v>8312</v>
      </c>
      <c r="T359" s="12" t="s">
        <v>1373</v>
      </c>
      <c r="U359" s="13" t="str">
        <f t="shared" si="107"/>
        <v xml:space="preserve">  Marie</v>
      </c>
      <c r="V359" s="39">
        <f t="shared" si="92"/>
        <v>36.520000000000003</v>
      </c>
      <c r="W359" s="39" t="str">
        <f t="shared" si="93"/>
        <v>Obesity</v>
      </c>
      <c r="X359" s="39">
        <f t="shared" si="94"/>
        <v>9.07</v>
      </c>
      <c r="Y359" s="39" t="str">
        <f t="shared" si="95"/>
        <v>Diabetes</v>
      </c>
      <c r="Z359" s="39" t="str">
        <f t="shared" si="96"/>
        <v>Yes</v>
      </c>
      <c r="AA359" s="39" t="str">
        <f t="shared" si="97"/>
        <v>No</v>
      </c>
      <c r="AB359" s="39" t="str">
        <f t="shared" si="98"/>
        <v>Yes</v>
      </c>
      <c r="AC359" s="38">
        <f t="shared" si="99"/>
        <v>1</v>
      </c>
      <c r="AD359" s="39" t="str">
        <f t="shared" si="100"/>
        <v>No</v>
      </c>
      <c r="AE359" s="13" t="str">
        <f t="shared" si="101"/>
        <v>7-Oct-1993</v>
      </c>
      <c r="AF359" s="39">
        <f t="shared" si="102"/>
        <v>30</v>
      </c>
      <c r="AG359" s="58">
        <f t="shared" si="103"/>
        <v>3366.67</v>
      </c>
      <c r="AH359" s="39" t="str">
        <f t="shared" si="104"/>
        <v>tier - 2</v>
      </c>
      <c r="AI359" s="39" t="str">
        <f t="shared" si="105"/>
        <v>tier - 2</v>
      </c>
      <c r="AJ359" s="54" t="str">
        <f t="shared" si="106"/>
        <v>R1013</v>
      </c>
    </row>
    <row r="360" spans="2:36" ht="15.75" customHeight="1" x14ac:dyDescent="0.3">
      <c r="B360" s="12" t="s">
        <v>1377</v>
      </c>
      <c r="C360" s="13" t="s">
        <v>1379</v>
      </c>
      <c r="D360" s="13">
        <v>33.96</v>
      </c>
      <c r="E360" s="13" t="str">
        <f t="shared" si="90"/>
        <v>Obesity</v>
      </c>
      <c r="F360" s="13">
        <v>4.99</v>
      </c>
      <c r="G360" s="13" t="str">
        <f t="shared" si="91"/>
        <v>Normal</v>
      </c>
      <c r="H360" s="13" t="s">
        <v>8291</v>
      </c>
      <c r="I360" s="13" t="s">
        <v>8291</v>
      </c>
      <c r="J360" s="13" t="s">
        <v>8291</v>
      </c>
      <c r="K360" s="27" t="s">
        <v>8292</v>
      </c>
      <c r="L360" s="13" t="s">
        <v>8293</v>
      </c>
      <c r="M360" s="13" t="s">
        <v>8670</v>
      </c>
      <c r="N360" s="13">
        <v>27</v>
      </c>
      <c r="O360" s="56">
        <v>3378.91</v>
      </c>
      <c r="P360" s="13" t="s">
        <v>8310</v>
      </c>
      <c r="Q360" s="13" t="s">
        <v>8314</v>
      </c>
      <c r="R360" s="57" t="s">
        <v>8321</v>
      </c>
      <c r="T360" s="12" t="s">
        <v>1377</v>
      </c>
      <c r="U360" s="13" t="str">
        <f t="shared" si="107"/>
        <v xml:space="preserve">  Frank</v>
      </c>
      <c r="V360" s="39">
        <f t="shared" si="92"/>
        <v>33.96</v>
      </c>
      <c r="W360" s="39" t="str">
        <f t="shared" si="93"/>
        <v>Obesity</v>
      </c>
      <c r="X360" s="39">
        <f t="shared" si="94"/>
        <v>4.99</v>
      </c>
      <c r="Y360" s="39" t="str">
        <f t="shared" si="95"/>
        <v>Normal</v>
      </c>
      <c r="Z360" s="39" t="str">
        <f t="shared" si="96"/>
        <v>No</v>
      </c>
      <c r="AA360" s="39" t="str">
        <f t="shared" si="97"/>
        <v>No</v>
      </c>
      <c r="AB360" s="39" t="str">
        <f t="shared" si="98"/>
        <v>No</v>
      </c>
      <c r="AC360" s="38" t="str">
        <f t="shared" si="99"/>
        <v>No major surgery</v>
      </c>
      <c r="AD360" s="39" t="str">
        <f t="shared" si="100"/>
        <v>Yes</v>
      </c>
      <c r="AE360" s="13" t="str">
        <f t="shared" si="101"/>
        <v>14-Dec-1996</v>
      </c>
      <c r="AF360" s="39">
        <f t="shared" si="102"/>
        <v>27</v>
      </c>
      <c r="AG360" s="58">
        <f t="shared" si="103"/>
        <v>3378.91</v>
      </c>
      <c r="AH360" s="39" t="str">
        <f t="shared" si="104"/>
        <v>tier - 2</v>
      </c>
      <c r="AI360" s="39" t="str">
        <f t="shared" si="105"/>
        <v>tier - 1</v>
      </c>
      <c r="AJ360" s="54" t="str">
        <f t="shared" si="106"/>
        <v>R1011</v>
      </c>
    </row>
    <row r="361" spans="2:36" ht="15.75" customHeight="1" x14ac:dyDescent="0.3">
      <c r="B361" s="12" t="s">
        <v>1381</v>
      </c>
      <c r="C361" s="13" t="s">
        <v>1383</v>
      </c>
      <c r="D361" s="13">
        <v>26.695</v>
      </c>
      <c r="E361" s="13" t="str">
        <f t="shared" si="90"/>
        <v>Overweight</v>
      </c>
      <c r="F361" s="13">
        <v>8.31</v>
      </c>
      <c r="G361" s="13" t="str">
        <f t="shared" si="91"/>
        <v>Diabetes</v>
      </c>
      <c r="H361" s="13" t="s">
        <v>8291</v>
      </c>
      <c r="I361" s="13" t="s">
        <v>8291</v>
      </c>
      <c r="J361" s="13" t="s">
        <v>8291</v>
      </c>
      <c r="K361" s="27" t="s">
        <v>8292</v>
      </c>
      <c r="L361" s="13" t="s">
        <v>8293</v>
      </c>
      <c r="M361" s="13" t="s">
        <v>8671</v>
      </c>
      <c r="N361" s="13">
        <v>27</v>
      </c>
      <c r="O361" s="56">
        <v>3385.4</v>
      </c>
      <c r="P361" s="13" t="s">
        <v>8310</v>
      </c>
      <c r="Q361" s="13" t="s">
        <v>8310</v>
      </c>
      <c r="R361" s="57" t="s">
        <v>8329</v>
      </c>
      <c r="T361" s="12" t="s">
        <v>1381</v>
      </c>
      <c r="U361" s="13" t="str">
        <f t="shared" si="107"/>
        <v xml:space="preserve">  Jeffry</v>
      </c>
      <c r="V361" s="39">
        <f t="shared" si="92"/>
        <v>26.695</v>
      </c>
      <c r="W361" s="39" t="str">
        <f t="shared" si="93"/>
        <v>Overweight</v>
      </c>
      <c r="X361" s="39">
        <f t="shared" si="94"/>
        <v>8.31</v>
      </c>
      <c r="Y361" s="39" t="str">
        <f t="shared" si="95"/>
        <v>Diabetes</v>
      </c>
      <c r="Z361" s="39" t="str">
        <f t="shared" si="96"/>
        <v>No</v>
      </c>
      <c r="AA361" s="39" t="str">
        <f t="shared" si="97"/>
        <v>No</v>
      </c>
      <c r="AB361" s="39" t="str">
        <f t="shared" si="98"/>
        <v>No</v>
      </c>
      <c r="AC361" s="38" t="str">
        <f t="shared" si="99"/>
        <v>No major surgery</v>
      </c>
      <c r="AD361" s="39" t="str">
        <f t="shared" si="100"/>
        <v>Yes</v>
      </c>
      <c r="AE361" s="13" t="str">
        <f t="shared" si="101"/>
        <v>13-Nov-1996</v>
      </c>
      <c r="AF361" s="39">
        <f t="shared" si="102"/>
        <v>27</v>
      </c>
      <c r="AG361" s="58">
        <f t="shared" si="103"/>
        <v>3385.4</v>
      </c>
      <c r="AH361" s="39" t="str">
        <f t="shared" si="104"/>
        <v>tier - 2</v>
      </c>
      <c r="AI361" s="39" t="str">
        <f t="shared" si="105"/>
        <v>tier - 2</v>
      </c>
      <c r="AJ361" s="54" t="str">
        <f t="shared" si="106"/>
        <v>R1024</v>
      </c>
    </row>
    <row r="362" spans="2:36" ht="15.75" customHeight="1" x14ac:dyDescent="0.3">
      <c r="B362" s="12" t="s">
        <v>1385</v>
      </c>
      <c r="C362" s="13" t="s">
        <v>1387</v>
      </c>
      <c r="D362" s="13">
        <v>18.45</v>
      </c>
      <c r="E362" s="13" t="str">
        <f t="shared" si="90"/>
        <v>Underweight</v>
      </c>
      <c r="F362" s="13">
        <v>5.07</v>
      </c>
      <c r="G362" s="13" t="str">
        <f t="shared" si="91"/>
        <v>Normal</v>
      </c>
      <c r="H362" s="13" t="s">
        <v>8293</v>
      </c>
      <c r="I362" s="13" t="s">
        <v>8291</v>
      </c>
      <c r="J362" s="13" t="s">
        <v>8291</v>
      </c>
      <c r="K362" s="27" t="s">
        <v>8292</v>
      </c>
      <c r="L362" s="13" t="s">
        <v>8293</v>
      </c>
      <c r="M362" s="13" t="s">
        <v>8672</v>
      </c>
      <c r="N362" s="13">
        <v>27</v>
      </c>
      <c r="O362" s="56">
        <v>3392.37</v>
      </c>
      <c r="P362" s="13" t="s">
        <v>8310</v>
      </c>
      <c r="Q362" s="13" t="s">
        <v>8311</v>
      </c>
      <c r="R362" s="57" t="s">
        <v>8312</v>
      </c>
      <c r="T362" s="12" t="s">
        <v>1385</v>
      </c>
      <c r="U362" s="13" t="str">
        <f t="shared" si="107"/>
        <v xml:space="preserve">  Mike</v>
      </c>
      <c r="V362" s="39">
        <f t="shared" si="92"/>
        <v>18.45</v>
      </c>
      <c r="W362" s="39" t="str">
        <f t="shared" si="93"/>
        <v>Underweight</v>
      </c>
      <c r="X362" s="39">
        <f t="shared" si="94"/>
        <v>5.07</v>
      </c>
      <c r="Y362" s="39" t="str">
        <f t="shared" si="95"/>
        <v>Normal</v>
      </c>
      <c r="Z362" s="39" t="str">
        <f t="shared" si="96"/>
        <v>Yes</v>
      </c>
      <c r="AA362" s="39" t="str">
        <f t="shared" si="97"/>
        <v>No</v>
      </c>
      <c r="AB362" s="39" t="str">
        <f t="shared" si="98"/>
        <v>No</v>
      </c>
      <c r="AC362" s="38" t="str">
        <f t="shared" si="99"/>
        <v>No major surgery</v>
      </c>
      <c r="AD362" s="39" t="str">
        <f t="shared" si="100"/>
        <v>Yes</v>
      </c>
      <c r="AE362" s="13" t="str">
        <f t="shared" si="101"/>
        <v>10-Aug-1996</v>
      </c>
      <c r="AF362" s="39">
        <f t="shared" si="102"/>
        <v>27</v>
      </c>
      <c r="AG362" s="58">
        <f t="shared" si="103"/>
        <v>3392.37</v>
      </c>
      <c r="AH362" s="39" t="str">
        <f t="shared" si="104"/>
        <v>tier - 2</v>
      </c>
      <c r="AI362" s="39" t="str">
        <f t="shared" si="105"/>
        <v>tier - 3</v>
      </c>
      <c r="AJ362" s="54" t="str">
        <f t="shared" si="106"/>
        <v>R1013</v>
      </c>
    </row>
    <row r="363" spans="2:36" ht="15.75" customHeight="1" x14ac:dyDescent="0.3">
      <c r="B363" s="12" t="s">
        <v>1389</v>
      </c>
      <c r="C363" s="13" t="s">
        <v>1391</v>
      </c>
      <c r="D363" s="13">
        <v>33.18</v>
      </c>
      <c r="E363" s="13" t="str">
        <f t="shared" si="90"/>
        <v>Obesity</v>
      </c>
      <c r="F363" s="13">
        <v>4.79</v>
      </c>
      <c r="G363" s="13" t="str">
        <f t="shared" si="91"/>
        <v>Normal</v>
      </c>
      <c r="H363" s="13" t="s">
        <v>8291</v>
      </c>
      <c r="I363" s="13" t="s">
        <v>8291</v>
      </c>
      <c r="J363" s="13" t="s">
        <v>8291</v>
      </c>
      <c r="K363" s="27" t="s">
        <v>8292</v>
      </c>
      <c r="L363" s="13" t="s">
        <v>8293</v>
      </c>
      <c r="M363" s="13" t="s">
        <v>8673</v>
      </c>
      <c r="N363" s="13">
        <v>27</v>
      </c>
      <c r="O363" s="56">
        <v>3392.98</v>
      </c>
      <c r="P363" s="13" t="s">
        <v>8310</v>
      </c>
      <c r="Q363" s="13" t="s">
        <v>8311</v>
      </c>
      <c r="R363" s="57" t="s">
        <v>8312</v>
      </c>
      <c r="T363" s="12" t="s">
        <v>1389</v>
      </c>
      <c r="U363" s="13" t="str">
        <f t="shared" si="107"/>
        <v xml:space="preserve">  Rick</v>
      </c>
      <c r="V363" s="39">
        <f t="shared" si="92"/>
        <v>33.18</v>
      </c>
      <c r="W363" s="39" t="str">
        <f t="shared" si="93"/>
        <v>Obesity</v>
      </c>
      <c r="X363" s="39">
        <f t="shared" si="94"/>
        <v>4.79</v>
      </c>
      <c r="Y363" s="39" t="str">
        <f t="shared" si="95"/>
        <v>Normal</v>
      </c>
      <c r="Z363" s="39" t="str">
        <f t="shared" si="96"/>
        <v>No</v>
      </c>
      <c r="AA363" s="39" t="str">
        <f t="shared" si="97"/>
        <v>No</v>
      </c>
      <c r="AB363" s="39" t="str">
        <f t="shared" si="98"/>
        <v>No</v>
      </c>
      <c r="AC363" s="38" t="str">
        <f t="shared" si="99"/>
        <v>No major surgery</v>
      </c>
      <c r="AD363" s="39" t="str">
        <f t="shared" si="100"/>
        <v>Yes</v>
      </c>
      <c r="AE363" s="13" t="str">
        <f t="shared" si="101"/>
        <v>27-Oct-1996</v>
      </c>
      <c r="AF363" s="39">
        <f t="shared" si="102"/>
        <v>27</v>
      </c>
      <c r="AG363" s="58">
        <f t="shared" si="103"/>
        <v>3392.98</v>
      </c>
      <c r="AH363" s="39" t="str">
        <f t="shared" si="104"/>
        <v>tier - 2</v>
      </c>
      <c r="AI363" s="39" t="str">
        <f t="shared" si="105"/>
        <v>tier - 3</v>
      </c>
      <c r="AJ363" s="54" t="str">
        <f t="shared" si="106"/>
        <v>R1013</v>
      </c>
    </row>
    <row r="364" spans="2:36" ht="15.75" customHeight="1" x14ac:dyDescent="0.3">
      <c r="B364" s="12" t="s">
        <v>1392</v>
      </c>
      <c r="C364" s="13" t="s">
        <v>1394</v>
      </c>
      <c r="D364" s="13">
        <v>36.1</v>
      </c>
      <c r="E364" s="13" t="str">
        <f t="shared" si="90"/>
        <v>Obesity</v>
      </c>
      <c r="F364" s="13">
        <v>11.39</v>
      </c>
      <c r="G364" s="13" t="str">
        <f t="shared" si="91"/>
        <v>Diabetes</v>
      </c>
      <c r="H364" s="13" t="s">
        <v>8293</v>
      </c>
      <c r="I364" s="13" t="s">
        <v>8291</v>
      </c>
      <c r="J364" s="13" t="s">
        <v>8291</v>
      </c>
      <c r="K364" s="27">
        <v>2</v>
      </c>
      <c r="L364" s="13" t="s">
        <v>8291</v>
      </c>
      <c r="M364" s="13" t="s">
        <v>8674</v>
      </c>
      <c r="N364" s="13">
        <v>19</v>
      </c>
      <c r="O364" s="56">
        <v>3393.36</v>
      </c>
      <c r="P364" s="13" t="s">
        <v>8310</v>
      </c>
      <c r="Q364" s="13" t="s">
        <v>8310</v>
      </c>
      <c r="R364" s="57" t="s">
        <v>8330</v>
      </c>
      <c r="T364" s="12" t="s">
        <v>1392</v>
      </c>
      <c r="U364" s="13" t="str">
        <f t="shared" si="107"/>
        <v xml:space="preserve">  Pierre-Michel</v>
      </c>
      <c r="V364" s="39">
        <f t="shared" si="92"/>
        <v>36.1</v>
      </c>
      <c r="W364" s="39" t="str">
        <f t="shared" si="93"/>
        <v>Obesity</v>
      </c>
      <c r="X364" s="39">
        <f t="shared" si="94"/>
        <v>11.39</v>
      </c>
      <c r="Y364" s="39" t="str">
        <f t="shared" si="95"/>
        <v>Diabetes</v>
      </c>
      <c r="Z364" s="39" t="str">
        <f t="shared" si="96"/>
        <v>Yes</v>
      </c>
      <c r="AA364" s="39" t="str">
        <f t="shared" si="97"/>
        <v>No</v>
      </c>
      <c r="AB364" s="39" t="str">
        <f t="shared" si="98"/>
        <v>No</v>
      </c>
      <c r="AC364" s="38">
        <f t="shared" si="99"/>
        <v>2</v>
      </c>
      <c r="AD364" s="39" t="str">
        <f t="shared" si="100"/>
        <v>No</v>
      </c>
      <c r="AE364" s="13" t="str">
        <f t="shared" si="101"/>
        <v>16-Jul-2004</v>
      </c>
      <c r="AF364" s="39">
        <f t="shared" si="102"/>
        <v>19</v>
      </c>
      <c r="AG364" s="58">
        <f t="shared" si="103"/>
        <v>3393.36</v>
      </c>
      <c r="AH364" s="39" t="str">
        <f t="shared" si="104"/>
        <v>tier - 2</v>
      </c>
      <c r="AI364" s="39" t="str">
        <f t="shared" si="105"/>
        <v>tier - 2</v>
      </c>
      <c r="AJ364" s="54" t="str">
        <f t="shared" si="106"/>
        <v>R1023</v>
      </c>
    </row>
    <row r="365" spans="2:36" ht="15.75" customHeight="1" x14ac:dyDescent="0.3">
      <c r="B365" s="12" t="s">
        <v>1396</v>
      </c>
      <c r="C365" s="13" t="s">
        <v>271</v>
      </c>
      <c r="D365" s="13">
        <v>22.77</v>
      </c>
      <c r="E365" s="13" t="str">
        <f t="shared" si="90"/>
        <v>Healthy Weight</v>
      </c>
      <c r="F365" s="13">
        <v>6</v>
      </c>
      <c r="G365" s="13" t="str">
        <f t="shared" si="91"/>
        <v>Prediabetes</v>
      </c>
      <c r="H365" s="13" t="s">
        <v>8291</v>
      </c>
      <c r="I365" s="13" t="s">
        <v>8291</v>
      </c>
      <c r="J365" s="13" t="s">
        <v>8291</v>
      </c>
      <c r="K365" s="27" t="s">
        <v>8292</v>
      </c>
      <c r="L365" s="13" t="s">
        <v>8293</v>
      </c>
      <c r="M365" s="13" t="s">
        <v>8675</v>
      </c>
      <c r="N365" s="13">
        <v>27</v>
      </c>
      <c r="O365" s="56">
        <v>3410.32</v>
      </c>
      <c r="P365" s="13" t="s">
        <v>8310</v>
      </c>
      <c r="Q365" s="13" t="s">
        <v>8310</v>
      </c>
      <c r="R365" s="57" t="s">
        <v>8321</v>
      </c>
      <c r="T365" s="12" t="s">
        <v>1396</v>
      </c>
      <c r="U365" s="13" t="str">
        <f t="shared" si="107"/>
        <v xml:space="preserve">  Daniel</v>
      </c>
      <c r="V365" s="39">
        <f t="shared" si="92"/>
        <v>22.77</v>
      </c>
      <c r="W365" s="39" t="str">
        <f t="shared" si="93"/>
        <v>Healthy Weight</v>
      </c>
      <c r="X365" s="39">
        <f t="shared" si="94"/>
        <v>6</v>
      </c>
      <c r="Y365" s="39" t="str">
        <f t="shared" si="95"/>
        <v>Prediabetes</v>
      </c>
      <c r="Z365" s="39" t="str">
        <f t="shared" si="96"/>
        <v>No</v>
      </c>
      <c r="AA365" s="39" t="str">
        <f t="shared" si="97"/>
        <v>No</v>
      </c>
      <c r="AB365" s="39" t="str">
        <f t="shared" si="98"/>
        <v>No</v>
      </c>
      <c r="AC365" s="38" t="str">
        <f t="shared" si="99"/>
        <v>No major surgery</v>
      </c>
      <c r="AD365" s="39" t="str">
        <f t="shared" si="100"/>
        <v>Yes</v>
      </c>
      <c r="AE365" s="13" t="str">
        <f t="shared" si="101"/>
        <v>19-Dec-1996</v>
      </c>
      <c r="AF365" s="39">
        <f t="shared" si="102"/>
        <v>27</v>
      </c>
      <c r="AG365" s="58">
        <f t="shared" si="103"/>
        <v>3410.32</v>
      </c>
      <c r="AH365" s="39" t="str">
        <f t="shared" si="104"/>
        <v>tier - 2</v>
      </c>
      <c r="AI365" s="39" t="str">
        <f t="shared" si="105"/>
        <v>tier - 2</v>
      </c>
      <c r="AJ365" s="54" t="str">
        <f t="shared" si="106"/>
        <v>R1011</v>
      </c>
    </row>
    <row r="366" spans="2:36" ht="15.75" customHeight="1" x14ac:dyDescent="0.3">
      <c r="B366" s="12" t="s">
        <v>1399</v>
      </c>
      <c r="C366" s="13" t="s">
        <v>1401</v>
      </c>
      <c r="D366" s="13">
        <v>21.24</v>
      </c>
      <c r="E366" s="13" t="str">
        <f t="shared" si="90"/>
        <v>Healthy Weight</v>
      </c>
      <c r="F366" s="13">
        <v>5.13</v>
      </c>
      <c r="G366" s="13" t="str">
        <f t="shared" si="91"/>
        <v>Normal</v>
      </c>
      <c r="H366" s="13" t="s">
        <v>8291</v>
      </c>
      <c r="I366" s="13" t="s">
        <v>8291</v>
      </c>
      <c r="J366" s="13" t="s">
        <v>8291</v>
      </c>
      <c r="K366" s="27" t="s">
        <v>8292</v>
      </c>
      <c r="L366" s="13" t="s">
        <v>8293</v>
      </c>
      <c r="M366" s="13" t="s">
        <v>8676</v>
      </c>
      <c r="N366" s="13">
        <v>22</v>
      </c>
      <c r="O366" s="56">
        <v>3434.38</v>
      </c>
      <c r="P366" s="13" t="s">
        <v>8310</v>
      </c>
      <c r="Q366" s="13" t="s">
        <v>8310</v>
      </c>
      <c r="R366" s="57" t="s">
        <v>8321</v>
      </c>
      <c r="T366" s="12" t="s">
        <v>1399</v>
      </c>
      <c r="U366" s="13" t="str">
        <f t="shared" si="107"/>
        <v xml:space="preserve">  Brian L</v>
      </c>
      <c r="V366" s="39">
        <f t="shared" si="92"/>
        <v>21.24</v>
      </c>
      <c r="W366" s="39" t="str">
        <f t="shared" si="93"/>
        <v>Healthy Weight</v>
      </c>
      <c r="X366" s="39">
        <f t="shared" si="94"/>
        <v>5.13</v>
      </c>
      <c r="Y366" s="39" t="str">
        <f t="shared" si="95"/>
        <v>Normal</v>
      </c>
      <c r="Z366" s="39" t="str">
        <f t="shared" si="96"/>
        <v>No</v>
      </c>
      <c r="AA366" s="39" t="str">
        <f t="shared" si="97"/>
        <v>No</v>
      </c>
      <c r="AB366" s="39" t="str">
        <f t="shared" si="98"/>
        <v>No</v>
      </c>
      <c r="AC366" s="38" t="str">
        <f t="shared" si="99"/>
        <v>No major surgery</v>
      </c>
      <c r="AD366" s="39" t="str">
        <f t="shared" si="100"/>
        <v>Yes</v>
      </c>
      <c r="AE366" s="13" t="str">
        <f t="shared" si="101"/>
        <v>26-Dec-2001</v>
      </c>
      <c r="AF366" s="39">
        <f t="shared" si="102"/>
        <v>22</v>
      </c>
      <c r="AG366" s="58">
        <f t="shared" si="103"/>
        <v>3434.38</v>
      </c>
      <c r="AH366" s="39" t="str">
        <f t="shared" si="104"/>
        <v>tier - 2</v>
      </c>
      <c r="AI366" s="39" t="str">
        <f t="shared" si="105"/>
        <v>tier - 2</v>
      </c>
      <c r="AJ366" s="54" t="str">
        <f t="shared" si="106"/>
        <v>R1011</v>
      </c>
    </row>
    <row r="367" spans="2:36" ht="15.75" customHeight="1" x14ac:dyDescent="0.3">
      <c r="B367" s="12" t="s">
        <v>1403</v>
      </c>
      <c r="C367" s="13" t="s">
        <v>1405</v>
      </c>
      <c r="D367" s="13">
        <v>17.600000000000001</v>
      </c>
      <c r="E367" s="13" t="str">
        <f t="shared" si="90"/>
        <v>Underweight</v>
      </c>
      <c r="F367" s="13">
        <v>5.26</v>
      </c>
      <c r="G367" s="13" t="str">
        <f t="shared" si="91"/>
        <v>Normal</v>
      </c>
      <c r="H367" s="13" t="s">
        <v>8293</v>
      </c>
      <c r="I367" s="13" t="s">
        <v>8291</v>
      </c>
      <c r="J367" s="13" t="s">
        <v>8291</v>
      </c>
      <c r="K367" s="27" t="s">
        <v>8292</v>
      </c>
      <c r="L367" s="13" t="s">
        <v>8293</v>
      </c>
      <c r="M367" s="13" t="s">
        <v>8677</v>
      </c>
      <c r="N367" s="13">
        <v>37</v>
      </c>
      <c r="O367" s="56">
        <v>3436.5</v>
      </c>
      <c r="P367" s="13" t="s">
        <v>8310</v>
      </c>
      <c r="Q367" s="13" t="s">
        <v>8314</v>
      </c>
      <c r="R367" s="57" t="s">
        <v>8312</v>
      </c>
      <c r="T367" s="12" t="s">
        <v>1403</v>
      </c>
      <c r="U367" s="13" t="str">
        <f t="shared" si="107"/>
        <v xml:space="preserve">  Morgan M</v>
      </c>
      <c r="V367" s="39">
        <f t="shared" si="92"/>
        <v>17.600000000000001</v>
      </c>
      <c r="W367" s="39" t="str">
        <f t="shared" si="93"/>
        <v>Underweight</v>
      </c>
      <c r="X367" s="39">
        <f t="shared" si="94"/>
        <v>5.26</v>
      </c>
      <c r="Y367" s="39" t="str">
        <f t="shared" si="95"/>
        <v>Normal</v>
      </c>
      <c r="Z367" s="39" t="str">
        <f t="shared" si="96"/>
        <v>Yes</v>
      </c>
      <c r="AA367" s="39" t="str">
        <f t="shared" si="97"/>
        <v>No</v>
      </c>
      <c r="AB367" s="39" t="str">
        <f t="shared" si="98"/>
        <v>No</v>
      </c>
      <c r="AC367" s="38" t="str">
        <f t="shared" si="99"/>
        <v>No major surgery</v>
      </c>
      <c r="AD367" s="39" t="str">
        <f t="shared" si="100"/>
        <v>Yes</v>
      </c>
      <c r="AE367" s="13" t="str">
        <f t="shared" si="101"/>
        <v>27-Aug-1986</v>
      </c>
      <c r="AF367" s="39">
        <f t="shared" si="102"/>
        <v>37</v>
      </c>
      <c r="AG367" s="58">
        <f t="shared" si="103"/>
        <v>3436.5</v>
      </c>
      <c r="AH367" s="39" t="str">
        <f t="shared" si="104"/>
        <v>tier - 2</v>
      </c>
      <c r="AI367" s="39" t="str">
        <f t="shared" si="105"/>
        <v>tier - 1</v>
      </c>
      <c r="AJ367" s="54" t="str">
        <f t="shared" si="106"/>
        <v>R1013</v>
      </c>
    </row>
    <row r="368" spans="2:36" ht="15.75" customHeight="1" x14ac:dyDescent="0.3">
      <c r="B368" s="12" t="s">
        <v>1407</v>
      </c>
      <c r="C368" s="13" t="s">
        <v>1409</v>
      </c>
      <c r="D368" s="13">
        <v>26.29</v>
      </c>
      <c r="E368" s="13" t="str">
        <f t="shared" si="90"/>
        <v>Overweight</v>
      </c>
      <c r="F368" s="13">
        <v>6.84</v>
      </c>
      <c r="G368" s="13" t="str">
        <f t="shared" si="91"/>
        <v>Diabetes</v>
      </c>
      <c r="H368" s="13" t="s">
        <v>8291</v>
      </c>
      <c r="I368" s="13" t="s">
        <v>8291</v>
      </c>
      <c r="J368" s="13" t="s">
        <v>8291</v>
      </c>
      <c r="K368" s="27" t="s">
        <v>8292</v>
      </c>
      <c r="L368" s="13" t="s">
        <v>8293</v>
      </c>
      <c r="M368" s="13" t="s">
        <v>8678</v>
      </c>
      <c r="N368" s="13">
        <v>23</v>
      </c>
      <c r="O368" s="56">
        <v>3443.06</v>
      </c>
      <c r="P368" s="13" t="s">
        <v>8310</v>
      </c>
      <c r="Q368" s="13" t="s">
        <v>8314</v>
      </c>
      <c r="R368" s="57" t="s">
        <v>8321</v>
      </c>
      <c r="T368" s="12" t="s">
        <v>1407</v>
      </c>
      <c r="U368" s="13" t="str">
        <f t="shared" si="107"/>
        <v xml:space="preserve">  Caroline</v>
      </c>
      <c r="V368" s="39">
        <f t="shared" si="92"/>
        <v>26.29</v>
      </c>
      <c r="W368" s="39" t="str">
        <f t="shared" si="93"/>
        <v>Overweight</v>
      </c>
      <c r="X368" s="39">
        <f t="shared" si="94"/>
        <v>6.84</v>
      </c>
      <c r="Y368" s="39" t="str">
        <f t="shared" si="95"/>
        <v>Diabetes</v>
      </c>
      <c r="Z368" s="39" t="str">
        <f t="shared" si="96"/>
        <v>No</v>
      </c>
      <c r="AA368" s="39" t="str">
        <f t="shared" si="97"/>
        <v>No</v>
      </c>
      <c r="AB368" s="39" t="str">
        <f t="shared" si="98"/>
        <v>No</v>
      </c>
      <c r="AC368" s="38" t="str">
        <f t="shared" si="99"/>
        <v>No major surgery</v>
      </c>
      <c r="AD368" s="39" t="str">
        <f t="shared" si="100"/>
        <v>Yes</v>
      </c>
      <c r="AE368" s="13" t="str">
        <f t="shared" si="101"/>
        <v>20-Jun-2000</v>
      </c>
      <c r="AF368" s="39">
        <f t="shared" si="102"/>
        <v>23</v>
      </c>
      <c r="AG368" s="58">
        <f t="shared" si="103"/>
        <v>3443.06</v>
      </c>
      <c r="AH368" s="39" t="str">
        <f t="shared" si="104"/>
        <v>tier - 2</v>
      </c>
      <c r="AI368" s="39" t="str">
        <f t="shared" si="105"/>
        <v>tier - 1</v>
      </c>
      <c r="AJ368" s="54" t="str">
        <f t="shared" si="106"/>
        <v>R1011</v>
      </c>
    </row>
    <row r="369" spans="2:36" ht="15.75" customHeight="1" x14ac:dyDescent="0.3">
      <c r="B369" s="12" t="s">
        <v>1411</v>
      </c>
      <c r="C369" s="13" t="s">
        <v>1413</v>
      </c>
      <c r="D369" s="13">
        <v>35.31</v>
      </c>
      <c r="E369" s="13" t="str">
        <f t="shared" si="90"/>
        <v>Obesity</v>
      </c>
      <c r="F369" s="13">
        <v>9.0399999999999991</v>
      </c>
      <c r="G369" s="13" t="str">
        <f t="shared" si="91"/>
        <v>Diabetes</v>
      </c>
      <c r="H369" s="13" t="s">
        <v>8291</v>
      </c>
      <c r="I369" s="13" t="s">
        <v>8291</v>
      </c>
      <c r="J369" s="13" t="s">
        <v>8291</v>
      </c>
      <c r="K369" s="27" t="s">
        <v>8292</v>
      </c>
      <c r="L369" s="13" t="s">
        <v>8291</v>
      </c>
      <c r="M369" s="13" t="s">
        <v>8679</v>
      </c>
      <c r="N369" s="13">
        <v>36</v>
      </c>
      <c r="O369" s="56">
        <v>3453.77</v>
      </c>
      <c r="P369" s="13" t="s">
        <v>8310</v>
      </c>
      <c r="Q369" s="13" t="s">
        <v>8314</v>
      </c>
      <c r="R369" s="57" t="s">
        <v>8321</v>
      </c>
      <c r="T369" s="12" t="s">
        <v>1411</v>
      </c>
      <c r="U369" s="13" t="str">
        <f t="shared" si="107"/>
        <v xml:space="preserve">  Drew T</v>
      </c>
      <c r="V369" s="39">
        <f t="shared" si="92"/>
        <v>35.31</v>
      </c>
      <c r="W369" s="39" t="str">
        <f t="shared" si="93"/>
        <v>Obesity</v>
      </c>
      <c r="X369" s="39">
        <f t="shared" si="94"/>
        <v>9.0399999999999991</v>
      </c>
      <c r="Y369" s="39" t="str">
        <f t="shared" si="95"/>
        <v>Diabetes</v>
      </c>
      <c r="Z369" s="39" t="str">
        <f t="shared" si="96"/>
        <v>No</v>
      </c>
      <c r="AA369" s="39" t="str">
        <f t="shared" si="97"/>
        <v>No</v>
      </c>
      <c r="AB369" s="39" t="str">
        <f t="shared" si="98"/>
        <v>No</v>
      </c>
      <c r="AC369" s="38" t="str">
        <f t="shared" si="99"/>
        <v>No major surgery</v>
      </c>
      <c r="AD369" s="39" t="str">
        <f t="shared" si="100"/>
        <v>No</v>
      </c>
      <c r="AE369" s="13" t="str">
        <f t="shared" si="101"/>
        <v>14-Sep-1987</v>
      </c>
      <c r="AF369" s="39">
        <f t="shared" si="102"/>
        <v>36</v>
      </c>
      <c r="AG369" s="58">
        <f t="shared" si="103"/>
        <v>3453.77</v>
      </c>
      <c r="AH369" s="39" t="str">
        <f t="shared" si="104"/>
        <v>tier - 2</v>
      </c>
      <c r="AI369" s="39" t="str">
        <f t="shared" si="105"/>
        <v>tier - 1</v>
      </c>
      <c r="AJ369" s="54" t="str">
        <f t="shared" si="106"/>
        <v>R1011</v>
      </c>
    </row>
    <row r="370" spans="2:36" ht="15.75" customHeight="1" x14ac:dyDescent="0.3">
      <c r="B370" s="12" t="s">
        <v>1415</v>
      </c>
      <c r="C370" s="13" t="s">
        <v>1417</v>
      </c>
      <c r="D370" s="13">
        <v>27.04</v>
      </c>
      <c r="E370" s="13" t="str">
        <f t="shared" si="90"/>
        <v>Overweight</v>
      </c>
      <c r="F370" s="13">
        <v>4.0999999999999996</v>
      </c>
      <c r="G370" s="13" t="str">
        <f t="shared" si="91"/>
        <v>Normal</v>
      </c>
      <c r="H370" s="13" t="s">
        <v>8291</v>
      </c>
      <c r="I370" s="13" t="s">
        <v>8291</v>
      </c>
      <c r="J370" s="13" t="s">
        <v>8291</v>
      </c>
      <c r="K370" s="27">
        <v>1</v>
      </c>
      <c r="L370" s="13" t="s">
        <v>8293</v>
      </c>
      <c r="M370" s="13" t="s">
        <v>8680</v>
      </c>
      <c r="N370" s="13">
        <v>20</v>
      </c>
      <c r="O370" s="56">
        <v>3463.51</v>
      </c>
      <c r="P370" s="13" t="s">
        <v>8310</v>
      </c>
      <c r="Q370" s="13" t="s">
        <v>8314</v>
      </c>
      <c r="R370" s="57" t="s">
        <v>8328</v>
      </c>
      <c r="T370" s="12" t="s">
        <v>1415</v>
      </c>
      <c r="U370" s="13" t="str">
        <f t="shared" si="107"/>
        <v xml:space="preserve">  Austin W</v>
      </c>
      <c r="V370" s="39">
        <f t="shared" si="92"/>
        <v>27.04</v>
      </c>
      <c r="W370" s="39" t="str">
        <f t="shared" si="93"/>
        <v>Overweight</v>
      </c>
      <c r="X370" s="39">
        <f t="shared" si="94"/>
        <v>4.0999999999999996</v>
      </c>
      <c r="Y370" s="39" t="str">
        <f t="shared" si="95"/>
        <v>Normal</v>
      </c>
      <c r="Z370" s="39" t="str">
        <f t="shared" si="96"/>
        <v>No</v>
      </c>
      <c r="AA370" s="39" t="str">
        <f t="shared" si="97"/>
        <v>No</v>
      </c>
      <c r="AB370" s="39" t="str">
        <f t="shared" si="98"/>
        <v>No</v>
      </c>
      <c r="AC370" s="38">
        <f t="shared" si="99"/>
        <v>1</v>
      </c>
      <c r="AD370" s="39" t="str">
        <f t="shared" si="100"/>
        <v>Yes</v>
      </c>
      <c r="AE370" s="13" t="str">
        <f t="shared" si="101"/>
        <v>29-Jul-2003</v>
      </c>
      <c r="AF370" s="39">
        <f t="shared" si="102"/>
        <v>20</v>
      </c>
      <c r="AG370" s="58">
        <f t="shared" si="103"/>
        <v>3463.51</v>
      </c>
      <c r="AH370" s="39" t="str">
        <f t="shared" si="104"/>
        <v>tier - 2</v>
      </c>
      <c r="AI370" s="39" t="str">
        <f t="shared" si="105"/>
        <v>tier - 1</v>
      </c>
      <c r="AJ370" s="54" t="str">
        <f t="shared" si="106"/>
        <v>R1025</v>
      </c>
    </row>
    <row r="371" spans="2:36" ht="15.75" customHeight="1" x14ac:dyDescent="0.3">
      <c r="B371" s="12" t="s">
        <v>1419</v>
      </c>
      <c r="C371" s="13" t="s">
        <v>1421</v>
      </c>
      <c r="D371" s="13">
        <v>30.23</v>
      </c>
      <c r="E371" s="13" t="str">
        <f t="shared" si="90"/>
        <v>Obesity</v>
      </c>
      <c r="F371" s="13">
        <v>4.2300000000000004</v>
      </c>
      <c r="G371" s="13" t="str">
        <f t="shared" si="91"/>
        <v>Normal</v>
      </c>
      <c r="H371" s="13" t="s">
        <v>8293</v>
      </c>
      <c r="I371" s="13" t="s">
        <v>8291</v>
      </c>
      <c r="J371" s="13" t="s">
        <v>8293</v>
      </c>
      <c r="K371" s="27">
        <v>1</v>
      </c>
      <c r="L371" s="13" t="s">
        <v>8293</v>
      </c>
      <c r="M371" s="13" t="s">
        <v>8681</v>
      </c>
      <c r="N371" s="13">
        <v>30</v>
      </c>
      <c r="O371" s="56">
        <v>3471.41</v>
      </c>
      <c r="P371" s="13" t="s">
        <v>8310</v>
      </c>
      <c r="Q371" s="13" t="s">
        <v>8310</v>
      </c>
      <c r="R371" s="57" t="s">
        <v>8312</v>
      </c>
      <c r="T371" s="12" t="s">
        <v>1419</v>
      </c>
      <c r="U371" s="13" t="str">
        <f t="shared" si="107"/>
        <v xml:space="preserve">  Berenice</v>
      </c>
      <c r="V371" s="39">
        <f t="shared" si="92"/>
        <v>30.23</v>
      </c>
      <c r="W371" s="39" t="str">
        <f t="shared" si="93"/>
        <v>Obesity</v>
      </c>
      <c r="X371" s="39">
        <f t="shared" si="94"/>
        <v>4.2300000000000004</v>
      </c>
      <c r="Y371" s="39" t="str">
        <f t="shared" si="95"/>
        <v>Normal</v>
      </c>
      <c r="Z371" s="39" t="str">
        <f t="shared" si="96"/>
        <v>Yes</v>
      </c>
      <c r="AA371" s="39" t="str">
        <f t="shared" si="97"/>
        <v>No</v>
      </c>
      <c r="AB371" s="39" t="str">
        <f t="shared" si="98"/>
        <v>Yes</v>
      </c>
      <c r="AC371" s="38">
        <f t="shared" si="99"/>
        <v>1</v>
      </c>
      <c r="AD371" s="39" t="str">
        <f t="shared" si="100"/>
        <v>Yes</v>
      </c>
      <c r="AE371" s="13" t="str">
        <f t="shared" si="101"/>
        <v>12-Oct-1993</v>
      </c>
      <c r="AF371" s="39">
        <f t="shared" si="102"/>
        <v>30</v>
      </c>
      <c r="AG371" s="58">
        <f t="shared" si="103"/>
        <v>3471.41</v>
      </c>
      <c r="AH371" s="39" t="str">
        <f t="shared" si="104"/>
        <v>tier - 2</v>
      </c>
      <c r="AI371" s="39" t="str">
        <f t="shared" si="105"/>
        <v>tier - 2</v>
      </c>
      <c r="AJ371" s="54" t="str">
        <f t="shared" si="106"/>
        <v>R1013</v>
      </c>
    </row>
    <row r="372" spans="2:36" ht="15.75" customHeight="1" x14ac:dyDescent="0.3">
      <c r="B372" s="12" t="s">
        <v>1423</v>
      </c>
      <c r="C372" s="13" t="s">
        <v>1425</v>
      </c>
      <c r="D372" s="13">
        <v>30.6</v>
      </c>
      <c r="E372" s="13" t="str">
        <f t="shared" si="90"/>
        <v>Obesity</v>
      </c>
      <c r="F372" s="13">
        <v>6.48</v>
      </c>
      <c r="G372" s="13" t="b">
        <f t="shared" si="91"/>
        <v>0</v>
      </c>
      <c r="H372" s="13" t="s">
        <v>8293</v>
      </c>
      <c r="I372" s="13" t="s">
        <v>8291</v>
      </c>
      <c r="J372" s="13" t="s">
        <v>8293</v>
      </c>
      <c r="K372" s="27">
        <v>1</v>
      </c>
      <c r="L372" s="13" t="s">
        <v>8293</v>
      </c>
      <c r="M372" s="13" t="s">
        <v>8682</v>
      </c>
      <c r="N372" s="13">
        <v>19</v>
      </c>
      <c r="O372" s="56">
        <v>3481.87</v>
      </c>
      <c r="P372" s="13" t="s">
        <v>8310</v>
      </c>
      <c r="Q372" s="13" t="s">
        <v>8311</v>
      </c>
      <c r="R372" s="57" t="s">
        <v>8326</v>
      </c>
      <c r="T372" s="12" t="s">
        <v>1423</v>
      </c>
      <c r="U372" s="13" t="str">
        <f t="shared" si="107"/>
        <v xml:space="preserve">  Kenneth A</v>
      </c>
      <c r="V372" s="39">
        <f t="shared" si="92"/>
        <v>30.6</v>
      </c>
      <c r="W372" s="39" t="str">
        <f t="shared" si="93"/>
        <v>Obesity</v>
      </c>
      <c r="X372" s="39">
        <f t="shared" si="94"/>
        <v>6.48</v>
      </c>
      <c r="Y372" s="39" t="b">
        <f t="shared" si="95"/>
        <v>0</v>
      </c>
      <c r="Z372" s="39" t="str">
        <f t="shared" si="96"/>
        <v>Yes</v>
      </c>
      <c r="AA372" s="39" t="str">
        <f t="shared" si="97"/>
        <v>No</v>
      </c>
      <c r="AB372" s="39" t="str">
        <f t="shared" si="98"/>
        <v>Yes</v>
      </c>
      <c r="AC372" s="38">
        <f t="shared" si="99"/>
        <v>1</v>
      </c>
      <c r="AD372" s="39" t="str">
        <f t="shared" si="100"/>
        <v>Yes</v>
      </c>
      <c r="AE372" s="13" t="str">
        <f t="shared" si="101"/>
        <v>26-Jun-2004</v>
      </c>
      <c r="AF372" s="39">
        <f t="shared" si="102"/>
        <v>19</v>
      </c>
      <c r="AG372" s="58">
        <f t="shared" si="103"/>
        <v>3481.87</v>
      </c>
      <c r="AH372" s="39" t="str">
        <f t="shared" si="104"/>
        <v>tier - 2</v>
      </c>
      <c r="AI372" s="39" t="str">
        <f t="shared" si="105"/>
        <v>tier - 3</v>
      </c>
      <c r="AJ372" s="54" t="str">
        <f t="shared" si="106"/>
        <v>R1016</v>
      </c>
    </row>
    <row r="373" spans="2:36" ht="15.75" customHeight="1" x14ac:dyDescent="0.3">
      <c r="B373" s="12" t="s">
        <v>1427</v>
      </c>
      <c r="C373" s="13" t="s">
        <v>1429</v>
      </c>
      <c r="D373" s="13">
        <v>26.8</v>
      </c>
      <c r="E373" s="13" t="str">
        <f t="shared" si="90"/>
        <v>Overweight</v>
      </c>
      <c r="F373" s="13">
        <v>5.53</v>
      </c>
      <c r="G373" s="13" t="str">
        <f t="shared" si="91"/>
        <v>Normal</v>
      </c>
      <c r="H373" s="13" t="s">
        <v>8291</v>
      </c>
      <c r="I373" s="13" t="s">
        <v>8291</v>
      </c>
      <c r="J373" s="13" t="s">
        <v>8291</v>
      </c>
      <c r="K373" s="27">
        <v>1</v>
      </c>
      <c r="L373" s="13" t="s">
        <v>8293</v>
      </c>
      <c r="M373" s="13" t="s">
        <v>8683</v>
      </c>
      <c r="N373" s="13">
        <v>27</v>
      </c>
      <c r="O373" s="56">
        <v>3484.33</v>
      </c>
      <c r="P373" s="13" t="s">
        <v>8311</v>
      </c>
      <c r="Q373" s="13" t="s">
        <v>8311</v>
      </c>
      <c r="R373" s="57" t="s">
        <v>8321</v>
      </c>
      <c r="T373" s="12" t="s">
        <v>1427</v>
      </c>
      <c r="U373" s="13" t="str">
        <f t="shared" si="107"/>
        <v xml:space="preserve">  Miguel</v>
      </c>
      <c r="V373" s="39">
        <f t="shared" si="92"/>
        <v>26.8</v>
      </c>
      <c r="W373" s="39" t="str">
        <f t="shared" si="93"/>
        <v>Overweight</v>
      </c>
      <c r="X373" s="39">
        <f t="shared" si="94"/>
        <v>5.53</v>
      </c>
      <c r="Y373" s="39" t="str">
        <f t="shared" si="95"/>
        <v>Normal</v>
      </c>
      <c r="Z373" s="39" t="str">
        <f t="shared" si="96"/>
        <v>No</v>
      </c>
      <c r="AA373" s="39" t="str">
        <f t="shared" si="97"/>
        <v>No</v>
      </c>
      <c r="AB373" s="39" t="str">
        <f t="shared" si="98"/>
        <v>No</v>
      </c>
      <c r="AC373" s="38">
        <f t="shared" si="99"/>
        <v>1</v>
      </c>
      <c r="AD373" s="39" t="str">
        <f t="shared" si="100"/>
        <v>Yes</v>
      </c>
      <c r="AE373" s="13" t="str">
        <f t="shared" si="101"/>
        <v>19-Sep-1996</v>
      </c>
      <c r="AF373" s="39">
        <f t="shared" si="102"/>
        <v>27</v>
      </c>
      <c r="AG373" s="58">
        <f t="shared" si="103"/>
        <v>3484.33</v>
      </c>
      <c r="AH373" s="39" t="str">
        <f t="shared" si="104"/>
        <v>tier - 3</v>
      </c>
      <c r="AI373" s="39" t="str">
        <f t="shared" si="105"/>
        <v>tier - 3</v>
      </c>
      <c r="AJ373" s="54" t="str">
        <f t="shared" si="106"/>
        <v>R1011</v>
      </c>
    </row>
    <row r="374" spans="2:36" ht="15.75" customHeight="1" x14ac:dyDescent="0.3">
      <c r="B374" s="12" t="s">
        <v>1431</v>
      </c>
      <c r="C374" s="13" t="s">
        <v>1433</v>
      </c>
      <c r="D374" s="13">
        <v>16.86</v>
      </c>
      <c r="E374" s="13" t="str">
        <f t="shared" si="90"/>
        <v>Underweight</v>
      </c>
      <c r="F374" s="13">
        <v>4.07</v>
      </c>
      <c r="G374" s="13" t="str">
        <f t="shared" si="91"/>
        <v>Normal</v>
      </c>
      <c r="H374" s="13" t="s">
        <v>8293</v>
      </c>
      <c r="I374" s="13" t="s">
        <v>8291</v>
      </c>
      <c r="J374" s="13" t="s">
        <v>8291</v>
      </c>
      <c r="K374" s="27" t="s">
        <v>8292</v>
      </c>
      <c r="L374" s="13" t="s">
        <v>8293</v>
      </c>
      <c r="M374" s="13" t="s">
        <v>8357</v>
      </c>
      <c r="N374" s="13">
        <v>27</v>
      </c>
      <c r="O374" s="56">
        <v>3490.55</v>
      </c>
      <c r="P374" s="13" t="s">
        <v>8314</v>
      </c>
      <c r="Q374" s="13" t="s">
        <v>8310</v>
      </c>
      <c r="R374" s="57" t="s">
        <v>8324</v>
      </c>
      <c r="T374" s="12" t="s">
        <v>1431</v>
      </c>
      <c r="U374" s="13" t="str">
        <f t="shared" si="107"/>
        <v xml:space="preserve">  Hadley T</v>
      </c>
      <c r="V374" s="39">
        <f t="shared" si="92"/>
        <v>16.86</v>
      </c>
      <c r="W374" s="39" t="str">
        <f t="shared" si="93"/>
        <v>Underweight</v>
      </c>
      <c r="X374" s="39">
        <f t="shared" si="94"/>
        <v>4.07</v>
      </c>
      <c r="Y374" s="39" t="str">
        <f t="shared" si="95"/>
        <v>Normal</v>
      </c>
      <c r="Z374" s="39" t="str">
        <f t="shared" si="96"/>
        <v>Yes</v>
      </c>
      <c r="AA374" s="39" t="str">
        <f t="shared" si="97"/>
        <v>No</v>
      </c>
      <c r="AB374" s="39" t="str">
        <f t="shared" si="98"/>
        <v>No</v>
      </c>
      <c r="AC374" s="38" t="str">
        <f t="shared" si="99"/>
        <v>No major surgery</v>
      </c>
      <c r="AD374" s="39" t="str">
        <f t="shared" si="100"/>
        <v>Yes</v>
      </c>
      <c r="AE374" s="13" t="str">
        <f t="shared" si="101"/>
        <v>18-Sep-1996</v>
      </c>
      <c r="AF374" s="39">
        <f t="shared" si="102"/>
        <v>27</v>
      </c>
      <c r="AG374" s="58">
        <f t="shared" si="103"/>
        <v>3490.55</v>
      </c>
      <c r="AH374" s="39" t="str">
        <f t="shared" si="104"/>
        <v>tier - 1</v>
      </c>
      <c r="AI374" s="39" t="str">
        <f t="shared" si="105"/>
        <v>tier - 2</v>
      </c>
      <c r="AJ374" s="54" t="str">
        <f t="shared" si="106"/>
        <v>R1015</v>
      </c>
    </row>
    <row r="375" spans="2:36" ht="15.75" customHeight="1" x14ac:dyDescent="0.3">
      <c r="B375" s="12" t="s">
        <v>1435</v>
      </c>
      <c r="C375" s="13" t="s">
        <v>1437</v>
      </c>
      <c r="D375" s="13">
        <v>16.3</v>
      </c>
      <c r="E375" s="13" t="str">
        <f t="shared" si="90"/>
        <v>Underweight</v>
      </c>
      <c r="F375" s="13">
        <v>5.51</v>
      </c>
      <c r="G375" s="13" t="str">
        <f t="shared" si="91"/>
        <v>Normal</v>
      </c>
      <c r="H375" s="13" t="s">
        <v>8291</v>
      </c>
      <c r="I375" s="13" t="s">
        <v>8291</v>
      </c>
      <c r="J375" s="13" t="s">
        <v>8291</v>
      </c>
      <c r="K375" s="27">
        <v>1</v>
      </c>
      <c r="L375" s="13" t="s">
        <v>8293</v>
      </c>
      <c r="M375" s="13" t="s">
        <v>8684</v>
      </c>
      <c r="N375" s="13">
        <v>24</v>
      </c>
      <c r="O375" s="56">
        <v>3500.61</v>
      </c>
      <c r="P375" s="13" t="s">
        <v>8310</v>
      </c>
      <c r="Q375" s="13" t="s">
        <v>8310</v>
      </c>
      <c r="R375" s="57" t="s">
        <v>8312</v>
      </c>
      <c r="T375" s="12" t="s">
        <v>1435</v>
      </c>
      <c r="U375" s="13" t="str">
        <f t="shared" si="107"/>
        <v xml:space="preserve">  Taylor</v>
      </c>
      <c r="V375" s="39">
        <f t="shared" si="92"/>
        <v>16.3</v>
      </c>
      <c r="W375" s="39" t="str">
        <f t="shared" si="93"/>
        <v>Underweight</v>
      </c>
      <c r="X375" s="39">
        <f t="shared" si="94"/>
        <v>5.51</v>
      </c>
      <c r="Y375" s="39" t="str">
        <f t="shared" si="95"/>
        <v>Normal</v>
      </c>
      <c r="Z375" s="39" t="str">
        <f t="shared" si="96"/>
        <v>No</v>
      </c>
      <c r="AA375" s="39" t="str">
        <f t="shared" si="97"/>
        <v>No</v>
      </c>
      <c r="AB375" s="39" t="str">
        <f t="shared" si="98"/>
        <v>No</v>
      </c>
      <c r="AC375" s="38">
        <f t="shared" si="99"/>
        <v>1</v>
      </c>
      <c r="AD375" s="39" t="str">
        <f t="shared" si="100"/>
        <v>Yes</v>
      </c>
      <c r="AE375" s="13" t="str">
        <f t="shared" si="101"/>
        <v>22-Sep-1999</v>
      </c>
      <c r="AF375" s="39">
        <f t="shared" si="102"/>
        <v>24</v>
      </c>
      <c r="AG375" s="58">
        <f t="shared" si="103"/>
        <v>3500.61</v>
      </c>
      <c r="AH375" s="39" t="str">
        <f t="shared" si="104"/>
        <v>tier - 2</v>
      </c>
      <c r="AI375" s="39" t="str">
        <f t="shared" si="105"/>
        <v>tier - 2</v>
      </c>
      <c r="AJ375" s="54" t="str">
        <f t="shared" si="106"/>
        <v>R1013</v>
      </c>
    </row>
    <row r="376" spans="2:36" ht="15.75" customHeight="1" x14ac:dyDescent="0.3">
      <c r="B376" s="12" t="s">
        <v>1439</v>
      </c>
      <c r="C376" s="13" t="s">
        <v>1441</v>
      </c>
      <c r="D376" s="13">
        <v>29.81</v>
      </c>
      <c r="E376" s="13" t="str">
        <f t="shared" si="90"/>
        <v>Overweight</v>
      </c>
      <c r="F376" s="13">
        <v>11.66</v>
      </c>
      <c r="G376" s="13" t="str">
        <f t="shared" si="91"/>
        <v>Diabetes</v>
      </c>
      <c r="H376" s="13" t="s">
        <v>8291</v>
      </c>
      <c r="I376" s="13" t="s">
        <v>8291</v>
      </c>
      <c r="J376" s="13" t="s">
        <v>8291</v>
      </c>
      <c r="K376" s="27" t="s">
        <v>8292</v>
      </c>
      <c r="L376" s="13" t="s">
        <v>8293</v>
      </c>
      <c r="M376" s="13" t="s">
        <v>8685</v>
      </c>
      <c r="N376" s="13">
        <v>25</v>
      </c>
      <c r="O376" s="56">
        <v>3537.7</v>
      </c>
      <c r="P376" s="13" t="s">
        <v>8311</v>
      </c>
      <c r="Q376" s="13" t="s">
        <v>8311</v>
      </c>
      <c r="R376" s="57" t="s">
        <v>8317</v>
      </c>
      <c r="T376" s="12" t="s">
        <v>1439</v>
      </c>
      <c r="U376" s="13" t="str">
        <f t="shared" si="107"/>
        <v xml:space="preserve">  Tenielle M</v>
      </c>
      <c r="V376" s="39">
        <f t="shared" si="92"/>
        <v>29.81</v>
      </c>
      <c r="W376" s="39" t="str">
        <f t="shared" si="93"/>
        <v>Overweight</v>
      </c>
      <c r="X376" s="39">
        <f t="shared" si="94"/>
        <v>11.66</v>
      </c>
      <c r="Y376" s="39" t="str">
        <f t="shared" si="95"/>
        <v>Diabetes</v>
      </c>
      <c r="Z376" s="39" t="str">
        <f t="shared" si="96"/>
        <v>No</v>
      </c>
      <c r="AA376" s="39" t="str">
        <f t="shared" si="97"/>
        <v>No</v>
      </c>
      <c r="AB376" s="39" t="str">
        <f t="shared" si="98"/>
        <v>No</v>
      </c>
      <c r="AC376" s="38" t="str">
        <f t="shared" si="99"/>
        <v>No major surgery</v>
      </c>
      <c r="AD376" s="39" t="str">
        <f t="shared" si="100"/>
        <v>Yes</v>
      </c>
      <c r="AE376" s="13" t="str">
        <f t="shared" si="101"/>
        <v>16-Sep-1998</v>
      </c>
      <c r="AF376" s="39">
        <f t="shared" si="102"/>
        <v>25</v>
      </c>
      <c r="AG376" s="58">
        <f t="shared" si="103"/>
        <v>3537.7</v>
      </c>
      <c r="AH376" s="39" t="str">
        <f t="shared" si="104"/>
        <v>tier - 3</v>
      </c>
      <c r="AI376" s="39" t="str">
        <f t="shared" si="105"/>
        <v>tier - 3</v>
      </c>
      <c r="AJ376" s="54" t="str">
        <f t="shared" si="106"/>
        <v>R1012</v>
      </c>
    </row>
    <row r="377" spans="2:36" ht="15.75" customHeight="1" x14ac:dyDescent="0.3">
      <c r="B377" s="12" t="s">
        <v>1443</v>
      </c>
      <c r="C377" s="13" t="s">
        <v>1114</v>
      </c>
      <c r="D377" s="13">
        <v>16.329999999999998</v>
      </c>
      <c r="E377" s="13" t="str">
        <f t="shared" si="90"/>
        <v>Underweight</v>
      </c>
      <c r="F377" s="13">
        <v>7.26</v>
      </c>
      <c r="G377" s="13" t="str">
        <f t="shared" si="91"/>
        <v>Diabetes</v>
      </c>
      <c r="H377" s="13" t="s">
        <v>8293</v>
      </c>
      <c r="I377" s="13" t="s">
        <v>8291</v>
      </c>
      <c r="J377" s="13" t="s">
        <v>8291</v>
      </c>
      <c r="K377" s="27" t="s">
        <v>8292</v>
      </c>
      <c r="L377" s="13" t="s">
        <v>8293</v>
      </c>
      <c r="M377" s="13" t="s">
        <v>8686</v>
      </c>
      <c r="N377" s="13">
        <v>20</v>
      </c>
      <c r="O377" s="56">
        <v>3538.9</v>
      </c>
      <c r="P377" s="13" t="s">
        <v>8310</v>
      </c>
      <c r="Q377" s="13" t="s">
        <v>8310</v>
      </c>
      <c r="R377" s="57" t="s">
        <v>8317</v>
      </c>
      <c r="T377" s="12" t="s">
        <v>1443</v>
      </c>
      <c r="U377" s="13" t="str">
        <f t="shared" si="107"/>
        <v xml:space="preserve">  Andrea</v>
      </c>
      <c r="V377" s="39">
        <f t="shared" si="92"/>
        <v>16.329999999999998</v>
      </c>
      <c r="W377" s="39" t="str">
        <f t="shared" si="93"/>
        <v>Underweight</v>
      </c>
      <c r="X377" s="39">
        <f t="shared" si="94"/>
        <v>7.26</v>
      </c>
      <c r="Y377" s="39" t="str">
        <f t="shared" si="95"/>
        <v>Diabetes</v>
      </c>
      <c r="Z377" s="39" t="str">
        <f t="shared" si="96"/>
        <v>Yes</v>
      </c>
      <c r="AA377" s="39" t="str">
        <f t="shared" si="97"/>
        <v>No</v>
      </c>
      <c r="AB377" s="39" t="str">
        <f t="shared" si="98"/>
        <v>No</v>
      </c>
      <c r="AC377" s="38" t="str">
        <f t="shared" si="99"/>
        <v>No major surgery</v>
      </c>
      <c r="AD377" s="39" t="str">
        <f t="shared" si="100"/>
        <v>Yes</v>
      </c>
      <c r="AE377" s="13" t="str">
        <f t="shared" si="101"/>
        <v>24-Aug-2003</v>
      </c>
      <c r="AF377" s="39">
        <f t="shared" si="102"/>
        <v>20</v>
      </c>
      <c r="AG377" s="58">
        <f t="shared" si="103"/>
        <v>3538.9</v>
      </c>
      <c r="AH377" s="39" t="str">
        <f t="shared" si="104"/>
        <v>tier - 2</v>
      </c>
      <c r="AI377" s="39" t="str">
        <f t="shared" si="105"/>
        <v>tier - 2</v>
      </c>
      <c r="AJ377" s="54" t="str">
        <f t="shared" si="106"/>
        <v>R1012</v>
      </c>
    </row>
    <row r="378" spans="2:36" ht="15.75" customHeight="1" x14ac:dyDescent="0.3">
      <c r="B378" s="12" t="s">
        <v>1446</v>
      </c>
      <c r="C378" s="13" t="s">
        <v>1448</v>
      </c>
      <c r="D378" s="13">
        <v>16.37</v>
      </c>
      <c r="E378" s="13" t="str">
        <f t="shared" si="90"/>
        <v>Underweight</v>
      </c>
      <c r="F378" s="13">
        <v>4.79</v>
      </c>
      <c r="G378" s="13" t="str">
        <f t="shared" si="91"/>
        <v>Normal</v>
      </c>
      <c r="H378" s="13" t="s">
        <v>8293</v>
      </c>
      <c r="I378" s="13" t="s">
        <v>8291</v>
      </c>
      <c r="J378" s="13" t="s">
        <v>8291</v>
      </c>
      <c r="K378" s="27" t="s">
        <v>8292</v>
      </c>
      <c r="L378" s="13" t="s">
        <v>8293</v>
      </c>
      <c r="M378" s="13" t="s">
        <v>8687</v>
      </c>
      <c r="N378" s="13">
        <v>35</v>
      </c>
      <c r="O378" s="56">
        <v>3540.12</v>
      </c>
      <c r="P378" s="13" t="s">
        <v>8310</v>
      </c>
      <c r="Q378" s="13" t="s">
        <v>8314</v>
      </c>
      <c r="R378" s="57" t="s">
        <v>8312</v>
      </c>
      <c r="T378" s="12" t="s">
        <v>1446</v>
      </c>
      <c r="U378" s="13" t="str">
        <f t="shared" si="107"/>
        <v xml:space="preserve">  Nora P</v>
      </c>
      <c r="V378" s="39">
        <f t="shared" si="92"/>
        <v>16.37</v>
      </c>
      <c r="W378" s="39" t="str">
        <f t="shared" si="93"/>
        <v>Underweight</v>
      </c>
      <c r="X378" s="39">
        <f t="shared" si="94"/>
        <v>4.79</v>
      </c>
      <c r="Y378" s="39" t="str">
        <f t="shared" si="95"/>
        <v>Normal</v>
      </c>
      <c r="Z378" s="39" t="str">
        <f t="shared" si="96"/>
        <v>Yes</v>
      </c>
      <c r="AA378" s="39" t="str">
        <f t="shared" si="97"/>
        <v>No</v>
      </c>
      <c r="AB378" s="39" t="str">
        <f t="shared" si="98"/>
        <v>No</v>
      </c>
      <c r="AC378" s="38" t="str">
        <f t="shared" si="99"/>
        <v>No major surgery</v>
      </c>
      <c r="AD378" s="39" t="str">
        <f t="shared" si="100"/>
        <v>Yes</v>
      </c>
      <c r="AE378" s="13" t="str">
        <f t="shared" si="101"/>
        <v>15-Oct-1988</v>
      </c>
      <c r="AF378" s="39">
        <f t="shared" si="102"/>
        <v>35</v>
      </c>
      <c r="AG378" s="58">
        <f t="shared" si="103"/>
        <v>3540.12</v>
      </c>
      <c r="AH378" s="39" t="str">
        <f t="shared" si="104"/>
        <v>tier - 2</v>
      </c>
      <c r="AI378" s="39" t="str">
        <f t="shared" si="105"/>
        <v>tier - 1</v>
      </c>
      <c r="AJ378" s="54" t="str">
        <f t="shared" si="106"/>
        <v>R1013</v>
      </c>
    </row>
    <row r="379" spans="2:36" ht="15.75" customHeight="1" x14ac:dyDescent="0.3">
      <c r="B379" s="12" t="s">
        <v>1450</v>
      </c>
      <c r="C379" s="13" t="s">
        <v>1452</v>
      </c>
      <c r="D379" s="13">
        <v>22.42</v>
      </c>
      <c r="E379" s="13" t="str">
        <f t="shared" si="90"/>
        <v>Healthy Weight</v>
      </c>
      <c r="F379" s="13">
        <v>4.68</v>
      </c>
      <c r="G379" s="13" t="str">
        <f t="shared" si="91"/>
        <v>Normal</v>
      </c>
      <c r="H379" s="13" t="s">
        <v>8293</v>
      </c>
      <c r="I379" s="13" t="s">
        <v>8291</v>
      </c>
      <c r="J379" s="13" t="s">
        <v>8291</v>
      </c>
      <c r="K379" s="27">
        <v>1</v>
      </c>
      <c r="L379" s="13" t="s">
        <v>8291</v>
      </c>
      <c r="M379" s="13" t="s">
        <v>8688</v>
      </c>
      <c r="N379" s="13">
        <v>31</v>
      </c>
      <c r="O379" s="56">
        <v>3554.2</v>
      </c>
      <c r="P379" s="13" t="s">
        <v>8310</v>
      </c>
      <c r="Q379" s="13" t="s">
        <v>8311</v>
      </c>
      <c r="R379" s="57" t="s">
        <v>8321</v>
      </c>
      <c r="T379" s="12" t="s">
        <v>1450</v>
      </c>
      <c r="U379" s="13" t="str">
        <f t="shared" si="107"/>
        <v xml:space="preserve">  Zachary</v>
      </c>
      <c r="V379" s="39">
        <f t="shared" si="92"/>
        <v>22.42</v>
      </c>
      <c r="W379" s="39" t="str">
        <f t="shared" si="93"/>
        <v>Healthy Weight</v>
      </c>
      <c r="X379" s="39">
        <f t="shared" si="94"/>
        <v>4.68</v>
      </c>
      <c r="Y379" s="39" t="str">
        <f t="shared" si="95"/>
        <v>Normal</v>
      </c>
      <c r="Z379" s="39" t="str">
        <f t="shared" si="96"/>
        <v>Yes</v>
      </c>
      <c r="AA379" s="39" t="str">
        <f t="shared" si="97"/>
        <v>No</v>
      </c>
      <c r="AB379" s="39" t="str">
        <f t="shared" si="98"/>
        <v>No</v>
      </c>
      <c r="AC379" s="38">
        <f t="shared" si="99"/>
        <v>1</v>
      </c>
      <c r="AD379" s="39" t="str">
        <f t="shared" si="100"/>
        <v>No</v>
      </c>
      <c r="AE379" s="13" t="str">
        <f t="shared" si="101"/>
        <v>22-Dec-1992</v>
      </c>
      <c r="AF379" s="39">
        <f t="shared" si="102"/>
        <v>31</v>
      </c>
      <c r="AG379" s="58">
        <f t="shared" si="103"/>
        <v>3554.2</v>
      </c>
      <c r="AH379" s="39" t="str">
        <f t="shared" si="104"/>
        <v>tier - 2</v>
      </c>
      <c r="AI379" s="39" t="str">
        <f t="shared" si="105"/>
        <v>tier - 3</v>
      </c>
      <c r="AJ379" s="54" t="str">
        <f t="shared" si="106"/>
        <v>R1011</v>
      </c>
    </row>
    <row r="380" spans="2:36" ht="15.75" customHeight="1" x14ac:dyDescent="0.3">
      <c r="B380" s="12" t="s">
        <v>1454</v>
      </c>
      <c r="C380" s="13" t="s">
        <v>612</v>
      </c>
      <c r="D380" s="13">
        <v>31.35</v>
      </c>
      <c r="E380" s="13" t="str">
        <f t="shared" si="90"/>
        <v>Obesity</v>
      </c>
      <c r="F380" s="13">
        <v>4.33</v>
      </c>
      <c r="G380" s="13" t="str">
        <f t="shared" si="91"/>
        <v>Normal</v>
      </c>
      <c r="H380" s="13" t="s">
        <v>8293</v>
      </c>
      <c r="I380" s="13" t="s">
        <v>8291</v>
      </c>
      <c r="J380" s="13" t="s">
        <v>8293</v>
      </c>
      <c r="K380" s="27">
        <v>1</v>
      </c>
      <c r="L380" s="13" t="s">
        <v>8291</v>
      </c>
      <c r="M380" s="13" t="s">
        <v>8689</v>
      </c>
      <c r="N380" s="13">
        <v>29</v>
      </c>
      <c r="O380" s="56">
        <v>3556.92</v>
      </c>
      <c r="P380" s="13" t="s">
        <v>8310</v>
      </c>
      <c r="Q380" s="13" t="s">
        <v>8311</v>
      </c>
      <c r="R380" s="57" t="s">
        <v>8317</v>
      </c>
      <c r="T380" s="12" t="s">
        <v>1454</v>
      </c>
      <c r="U380" s="13" t="str">
        <f t="shared" si="107"/>
        <v xml:space="preserve">  Michael</v>
      </c>
      <c r="V380" s="39">
        <f t="shared" si="92"/>
        <v>31.35</v>
      </c>
      <c r="W380" s="39" t="str">
        <f t="shared" si="93"/>
        <v>Obesity</v>
      </c>
      <c r="X380" s="39">
        <f t="shared" si="94"/>
        <v>4.33</v>
      </c>
      <c r="Y380" s="39" t="str">
        <f t="shared" si="95"/>
        <v>Normal</v>
      </c>
      <c r="Z380" s="39" t="str">
        <f t="shared" si="96"/>
        <v>Yes</v>
      </c>
      <c r="AA380" s="39" t="str">
        <f t="shared" si="97"/>
        <v>No</v>
      </c>
      <c r="AB380" s="39" t="str">
        <f t="shared" si="98"/>
        <v>Yes</v>
      </c>
      <c r="AC380" s="38">
        <f t="shared" si="99"/>
        <v>1</v>
      </c>
      <c r="AD380" s="39" t="str">
        <f t="shared" si="100"/>
        <v>No</v>
      </c>
      <c r="AE380" s="13" t="str">
        <f t="shared" si="101"/>
        <v>24-Sep-1994</v>
      </c>
      <c r="AF380" s="39">
        <f t="shared" si="102"/>
        <v>29</v>
      </c>
      <c r="AG380" s="58">
        <f t="shared" si="103"/>
        <v>3556.92</v>
      </c>
      <c r="AH380" s="39" t="str">
        <f t="shared" si="104"/>
        <v>tier - 2</v>
      </c>
      <c r="AI380" s="39" t="str">
        <f t="shared" si="105"/>
        <v>tier - 3</v>
      </c>
      <c r="AJ380" s="54" t="str">
        <f t="shared" si="106"/>
        <v>R1012</v>
      </c>
    </row>
    <row r="381" spans="2:36" ht="15.75" customHeight="1" x14ac:dyDescent="0.3">
      <c r="B381" s="12" t="s">
        <v>1457</v>
      </c>
      <c r="C381" s="13" t="s">
        <v>1459</v>
      </c>
      <c r="D381" s="13">
        <v>31.9</v>
      </c>
      <c r="E381" s="13" t="str">
        <f t="shared" si="90"/>
        <v>Obesity</v>
      </c>
      <c r="F381" s="13">
        <v>11.89</v>
      </c>
      <c r="G381" s="13" t="str">
        <f t="shared" si="91"/>
        <v>Diabetes</v>
      </c>
      <c r="H381" s="13" t="s">
        <v>8291</v>
      </c>
      <c r="I381" s="13" t="s">
        <v>8291</v>
      </c>
      <c r="J381" s="13" t="s">
        <v>8291</v>
      </c>
      <c r="K381" s="27" t="s">
        <v>8292</v>
      </c>
      <c r="L381" s="13" t="s">
        <v>8291</v>
      </c>
      <c r="M381" s="13" t="s">
        <v>8690</v>
      </c>
      <c r="N381" s="13">
        <v>28</v>
      </c>
      <c r="O381" s="56">
        <v>3558.62</v>
      </c>
      <c r="P381" s="13" t="s">
        <v>8310</v>
      </c>
      <c r="Q381" s="13" t="s">
        <v>8311</v>
      </c>
      <c r="R381" s="57" t="s">
        <v>8329</v>
      </c>
      <c r="T381" s="12" t="s">
        <v>1457</v>
      </c>
      <c r="U381" s="13" t="str">
        <f t="shared" si="107"/>
        <v xml:space="preserve">  Alyssa K</v>
      </c>
      <c r="V381" s="39">
        <f t="shared" si="92"/>
        <v>31.9</v>
      </c>
      <c r="W381" s="39" t="str">
        <f t="shared" si="93"/>
        <v>Obesity</v>
      </c>
      <c r="X381" s="39">
        <f t="shared" si="94"/>
        <v>11.89</v>
      </c>
      <c r="Y381" s="39" t="str">
        <f t="shared" si="95"/>
        <v>Diabetes</v>
      </c>
      <c r="Z381" s="39" t="str">
        <f t="shared" si="96"/>
        <v>No</v>
      </c>
      <c r="AA381" s="39" t="str">
        <f t="shared" si="97"/>
        <v>No</v>
      </c>
      <c r="AB381" s="39" t="str">
        <f t="shared" si="98"/>
        <v>No</v>
      </c>
      <c r="AC381" s="38" t="str">
        <f t="shared" si="99"/>
        <v>No major surgery</v>
      </c>
      <c r="AD381" s="39" t="str">
        <f t="shared" si="100"/>
        <v>No</v>
      </c>
      <c r="AE381" s="13" t="str">
        <f t="shared" si="101"/>
        <v>9-Oct-1995</v>
      </c>
      <c r="AF381" s="39">
        <f t="shared" si="102"/>
        <v>28</v>
      </c>
      <c r="AG381" s="58">
        <f t="shared" si="103"/>
        <v>3558.62</v>
      </c>
      <c r="AH381" s="39" t="str">
        <f t="shared" si="104"/>
        <v>tier - 2</v>
      </c>
      <c r="AI381" s="39" t="str">
        <f t="shared" si="105"/>
        <v>tier - 3</v>
      </c>
      <c r="AJ381" s="54" t="str">
        <f t="shared" si="106"/>
        <v>R1024</v>
      </c>
    </row>
    <row r="382" spans="2:36" ht="15.75" customHeight="1" x14ac:dyDescent="0.3">
      <c r="B382" s="12" t="s">
        <v>1461</v>
      </c>
      <c r="C382" s="13" t="s">
        <v>764</v>
      </c>
      <c r="D382" s="13">
        <v>30.6</v>
      </c>
      <c r="E382" s="13" t="str">
        <f t="shared" si="90"/>
        <v>Obesity</v>
      </c>
      <c r="F382" s="13">
        <v>5.24</v>
      </c>
      <c r="G382" s="13" t="str">
        <f t="shared" si="91"/>
        <v>Normal</v>
      </c>
      <c r="H382" s="13" t="s">
        <v>8291</v>
      </c>
      <c r="I382" s="13" t="s">
        <v>8291</v>
      </c>
      <c r="J382" s="13" t="s">
        <v>8291</v>
      </c>
      <c r="K382" s="27" t="s">
        <v>8292</v>
      </c>
      <c r="L382" s="13" t="s">
        <v>8293</v>
      </c>
      <c r="M382" s="13" t="s">
        <v>8691</v>
      </c>
      <c r="N382" s="13">
        <v>28</v>
      </c>
      <c r="O382" s="56">
        <v>3561.89</v>
      </c>
      <c r="P382" s="13" t="s">
        <v>8310</v>
      </c>
      <c r="Q382" s="13" t="s">
        <v>8314</v>
      </c>
      <c r="R382" s="57" t="s">
        <v>8312</v>
      </c>
      <c r="T382" s="12" t="s">
        <v>1461</v>
      </c>
      <c r="U382" s="13" t="str">
        <f t="shared" si="107"/>
        <v xml:space="preserve">  Heather</v>
      </c>
      <c r="V382" s="39">
        <f t="shared" si="92"/>
        <v>30.6</v>
      </c>
      <c r="W382" s="39" t="str">
        <f t="shared" si="93"/>
        <v>Obesity</v>
      </c>
      <c r="X382" s="39">
        <f t="shared" si="94"/>
        <v>5.24</v>
      </c>
      <c r="Y382" s="39" t="str">
        <f t="shared" si="95"/>
        <v>Normal</v>
      </c>
      <c r="Z382" s="39" t="str">
        <f t="shared" si="96"/>
        <v>No</v>
      </c>
      <c r="AA382" s="39" t="str">
        <f t="shared" si="97"/>
        <v>No</v>
      </c>
      <c r="AB382" s="39" t="str">
        <f t="shared" si="98"/>
        <v>No</v>
      </c>
      <c r="AC382" s="38" t="str">
        <f t="shared" si="99"/>
        <v>No major surgery</v>
      </c>
      <c r="AD382" s="39" t="str">
        <f t="shared" si="100"/>
        <v>Yes</v>
      </c>
      <c r="AE382" s="13" t="str">
        <f t="shared" si="101"/>
        <v>16-Jun-1995</v>
      </c>
      <c r="AF382" s="39">
        <f t="shared" si="102"/>
        <v>28</v>
      </c>
      <c r="AG382" s="58">
        <f t="shared" si="103"/>
        <v>3561.89</v>
      </c>
      <c r="AH382" s="39" t="str">
        <f t="shared" si="104"/>
        <v>tier - 2</v>
      </c>
      <c r="AI382" s="39" t="str">
        <f t="shared" si="105"/>
        <v>tier - 1</v>
      </c>
      <c r="AJ382" s="54" t="str">
        <f t="shared" si="106"/>
        <v>R1013</v>
      </c>
    </row>
    <row r="383" spans="2:36" ht="15.75" customHeight="1" x14ac:dyDescent="0.3">
      <c r="B383" s="12" t="s">
        <v>1464</v>
      </c>
      <c r="C383" s="13" t="s">
        <v>1466</v>
      </c>
      <c r="D383" s="13">
        <v>28.975000000000001</v>
      </c>
      <c r="E383" s="13" t="str">
        <f t="shared" si="90"/>
        <v>Overweight</v>
      </c>
      <c r="F383" s="13">
        <v>7.63</v>
      </c>
      <c r="G383" s="13" t="str">
        <f t="shared" si="91"/>
        <v>Diabetes</v>
      </c>
      <c r="H383" s="13" t="s">
        <v>8291</v>
      </c>
      <c r="I383" s="13" t="s">
        <v>8291</v>
      </c>
      <c r="J383" s="13" t="s">
        <v>8291</v>
      </c>
      <c r="K383" s="27" t="s">
        <v>8292</v>
      </c>
      <c r="L383" s="13" t="s">
        <v>8293</v>
      </c>
      <c r="M383" s="13" t="s">
        <v>8692</v>
      </c>
      <c r="N383" s="13">
        <v>42</v>
      </c>
      <c r="O383" s="56">
        <v>3562.87</v>
      </c>
      <c r="P383" s="13" t="s">
        <v>8310</v>
      </c>
      <c r="Q383" s="13" t="s">
        <v>8314</v>
      </c>
      <c r="R383" s="57" t="s">
        <v>8312</v>
      </c>
      <c r="T383" s="12" t="s">
        <v>1464</v>
      </c>
      <c r="U383" s="13" t="str">
        <f t="shared" si="107"/>
        <v xml:space="preserve">  Dante</v>
      </c>
      <c r="V383" s="39">
        <f t="shared" si="92"/>
        <v>28.975000000000001</v>
      </c>
      <c r="W383" s="39" t="str">
        <f t="shared" si="93"/>
        <v>Overweight</v>
      </c>
      <c r="X383" s="39">
        <f t="shared" si="94"/>
        <v>7.63</v>
      </c>
      <c r="Y383" s="39" t="str">
        <f t="shared" si="95"/>
        <v>Diabetes</v>
      </c>
      <c r="Z383" s="39" t="str">
        <f t="shared" si="96"/>
        <v>No</v>
      </c>
      <c r="AA383" s="39" t="str">
        <f t="shared" si="97"/>
        <v>No</v>
      </c>
      <c r="AB383" s="39" t="str">
        <f t="shared" si="98"/>
        <v>No</v>
      </c>
      <c r="AC383" s="38" t="str">
        <f t="shared" si="99"/>
        <v>No major surgery</v>
      </c>
      <c r="AD383" s="39" t="str">
        <f t="shared" si="100"/>
        <v>Yes</v>
      </c>
      <c r="AE383" s="13" t="str">
        <f t="shared" si="101"/>
        <v>10-Oct-1981</v>
      </c>
      <c r="AF383" s="39">
        <f t="shared" si="102"/>
        <v>42</v>
      </c>
      <c r="AG383" s="58">
        <f t="shared" si="103"/>
        <v>3562.87</v>
      </c>
      <c r="AH383" s="39" t="str">
        <f t="shared" si="104"/>
        <v>tier - 2</v>
      </c>
      <c r="AI383" s="39" t="str">
        <f t="shared" si="105"/>
        <v>tier - 1</v>
      </c>
      <c r="AJ383" s="54" t="str">
        <f t="shared" si="106"/>
        <v>R1013</v>
      </c>
    </row>
    <row r="384" spans="2:36" ht="15.75" customHeight="1" x14ac:dyDescent="0.3">
      <c r="B384" s="12" t="s">
        <v>1468</v>
      </c>
      <c r="C384" s="13" t="s">
        <v>1470</v>
      </c>
      <c r="D384" s="13">
        <v>24.86</v>
      </c>
      <c r="E384" s="13" t="str">
        <f t="shared" si="90"/>
        <v>Healthy Weight</v>
      </c>
      <c r="F384" s="13">
        <v>8.92</v>
      </c>
      <c r="G384" s="13" t="str">
        <f t="shared" si="91"/>
        <v>Diabetes</v>
      </c>
      <c r="H384" s="13" t="s">
        <v>8293</v>
      </c>
      <c r="I384" s="13" t="s">
        <v>8291</v>
      </c>
      <c r="J384" s="13" t="s">
        <v>8291</v>
      </c>
      <c r="K384" s="27">
        <v>2</v>
      </c>
      <c r="L384" s="13" t="s">
        <v>8291</v>
      </c>
      <c r="M384" s="13" t="s">
        <v>8693</v>
      </c>
      <c r="N384" s="13">
        <v>35</v>
      </c>
      <c r="O384" s="56">
        <v>3569.96</v>
      </c>
      <c r="P384" s="13" t="s">
        <v>8310</v>
      </c>
      <c r="Q384" s="13" t="s">
        <v>8314</v>
      </c>
      <c r="R384" s="57" t="s">
        <v>8317</v>
      </c>
      <c r="T384" s="12" t="s">
        <v>1468</v>
      </c>
      <c r="U384" s="13" t="str">
        <f t="shared" si="107"/>
        <v xml:space="preserve">  Sara E</v>
      </c>
      <c r="V384" s="39">
        <f t="shared" si="92"/>
        <v>24.86</v>
      </c>
      <c r="W384" s="39" t="str">
        <f t="shared" si="93"/>
        <v>Healthy Weight</v>
      </c>
      <c r="X384" s="39">
        <f t="shared" si="94"/>
        <v>8.92</v>
      </c>
      <c r="Y384" s="39" t="str">
        <f t="shared" si="95"/>
        <v>Diabetes</v>
      </c>
      <c r="Z384" s="39" t="str">
        <f t="shared" si="96"/>
        <v>Yes</v>
      </c>
      <c r="AA384" s="39" t="str">
        <f t="shared" si="97"/>
        <v>No</v>
      </c>
      <c r="AB384" s="39" t="str">
        <f t="shared" si="98"/>
        <v>No</v>
      </c>
      <c r="AC384" s="38">
        <f t="shared" si="99"/>
        <v>2</v>
      </c>
      <c r="AD384" s="39" t="str">
        <f t="shared" si="100"/>
        <v>No</v>
      </c>
      <c r="AE384" s="13" t="str">
        <f t="shared" si="101"/>
        <v>18-Aug-1988</v>
      </c>
      <c r="AF384" s="39">
        <f t="shared" si="102"/>
        <v>35</v>
      </c>
      <c r="AG384" s="58">
        <f t="shared" si="103"/>
        <v>3569.96</v>
      </c>
      <c r="AH384" s="39" t="str">
        <f t="shared" si="104"/>
        <v>tier - 2</v>
      </c>
      <c r="AI384" s="39" t="str">
        <f t="shared" si="105"/>
        <v>tier - 1</v>
      </c>
      <c r="AJ384" s="54" t="str">
        <f t="shared" si="106"/>
        <v>R1012</v>
      </c>
    </row>
    <row r="385" spans="2:36" ht="15.75" customHeight="1" x14ac:dyDescent="0.3">
      <c r="B385" s="12" t="s">
        <v>1472</v>
      </c>
      <c r="C385" s="13" t="s">
        <v>36</v>
      </c>
      <c r="D385" s="13">
        <v>19.54</v>
      </c>
      <c r="E385" s="13" t="str">
        <f t="shared" si="90"/>
        <v>Healthy Weight</v>
      </c>
      <c r="F385" s="13">
        <v>5.37</v>
      </c>
      <c r="G385" s="13" t="str">
        <f t="shared" si="91"/>
        <v>Normal</v>
      </c>
      <c r="H385" s="13" t="s">
        <v>8291</v>
      </c>
      <c r="I385" s="13" t="s">
        <v>8291</v>
      </c>
      <c r="J385" s="13" t="s">
        <v>8291</v>
      </c>
      <c r="K385" s="27" t="s">
        <v>8292</v>
      </c>
      <c r="L385" s="13" t="s">
        <v>8293</v>
      </c>
      <c r="M385" s="13" t="s">
        <v>8694</v>
      </c>
      <c r="N385" s="13">
        <v>28</v>
      </c>
      <c r="O385" s="56">
        <v>3578</v>
      </c>
      <c r="P385" s="13" t="s">
        <v>8310</v>
      </c>
      <c r="Q385" s="13" t="s">
        <v>8311</v>
      </c>
      <c r="R385" s="57" t="s">
        <v>8321</v>
      </c>
      <c r="T385" s="12" t="s">
        <v>1472</v>
      </c>
      <c r="U385" s="13" t="str">
        <f t="shared" si="107"/>
        <v xml:space="preserve">  Scott</v>
      </c>
      <c r="V385" s="39">
        <f t="shared" si="92"/>
        <v>19.54</v>
      </c>
      <c r="W385" s="39" t="str">
        <f t="shared" si="93"/>
        <v>Healthy Weight</v>
      </c>
      <c r="X385" s="39">
        <f t="shared" si="94"/>
        <v>5.37</v>
      </c>
      <c r="Y385" s="39" t="str">
        <f t="shared" si="95"/>
        <v>Normal</v>
      </c>
      <c r="Z385" s="39" t="str">
        <f t="shared" si="96"/>
        <v>No</v>
      </c>
      <c r="AA385" s="39" t="str">
        <f t="shared" si="97"/>
        <v>No</v>
      </c>
      <c r="AB385" s="39" t="str">
        <f t="shared" si="98"/>
        <v>No</v>
      </c>
      <c r="AC385" s="38" t="str">
        <f t="shared" si="99"/>
        <v>No major surgery</v>
      </c>
      <c r="AD385" s="39" t="str">
        <f t="shared" si="100"/>
        <v>Yes</v>
      </c>
      <c r="AE385" s="13" t="str">
        <f t="shared" si="101"/>
        <v>23-Aug-1995</v>
      </c>
      <c r="AF385" s="39">
        <f t="shared" si="102"/>
        <v>28</v>
      </c>
      <c r="AG385" s="58">
        <f t="shared" si="103"/>
        <v>3578</v>
      </c>
      <c r="AH385" s="39" t="str">
        <f t="shared" si="104"/>
        <v>tier - 2</v>
      </c>
      <c r="AI385" s="39" t="str">
        <f t="shared" si="105"/>
        <v>tier - 3</v>
      </c>
      <c r="AJ385" s="54" t="str">
        <f t="shared" si="106"/>
        <v>R1011</v>
      </c>
    </row>
    <row r="386" spans="2:36" ht="15.75" customHeight="1" x14ac:dyDescent="0.3">
      <c r="B386" s="12" t="s">
        <v>1475</v>
      </c>
      <c r="C386" s="13" t="s">
        <v>914</v>
      </c>
      <c r="D386" s="13">
        <v>26.74</v>
      </c>
      <c r="E386" s="13" t="str">
        <f t="shared" si="90"/>
        <v>Overweight</v>
      </c>
      <c r="F386" s="13">
        <v>4.3099999999999996</v>
      </c>
      <c r="G386" s="13" t="str">
        <f t="shared" si="91"/>
        <v>Normal</v>
      </c>
      <c r="H386" s="13" t="s">
        <v>8291</v>
      </c>
      <c r="I386" s="13" t="s">
        <v>8291</v>
      </c>
      <c r="J386" s="13" t="s">
        <v>8291</v>
      </c>
      <c r="K386" s="27" t="s">
        <v>8292</v>
      </c>
      <c r="L386" s="13" t="s">
        <v>8293</v>
      </c>
      <c r="M386" s="13" t="s">
        <v>8695</v>
      </c>
      <c r="N386" s="13">
        <v>22</v>
      </c>
      <c r="O386" s="56">
        <v>3579.83</v>
      </c>
      <c r="P386" s="13" t="s">
        <v>8310</v>
      </c>
      <c r="Q386" s="13" t="s">
        <v>8310</v>
      </c>
      <c r="R386" s="57" t="s">
        <v>8317</v>
      </c>
      <c r="T386" s="12" t="s">
        <v>1475</v>
      </c>
      <c r="U386" s="13" t="str">
        <f t="shared" si="107"/>
        <v xml:space="preserve">  Sean</v>
      </c>
      <c r="V386" s="39">
        <f t="shared" si="92"/>
        <v>26.74</v>
      </c>
      <c r="W386" s="39" t="str">
        <f t="shared" si="93"/>
        <v>Overweight</v>
      </c>
      <c r="X386" s="39">
        <f t="shared" si="94"/>
        <v>4.3099999999999996</v>
      </c>
      <c r="Y386" s="39" t="str">
        <f t="shared" si="95"/>
        <v>Normal</v>
      </c>
      <c r="Z386" s="39" t="str">
        <f t="shared" si="96"/>
        <v>No</v>
      </c>
      <c r="AA386" s="39" t="str">
        <f t="shared" si="97"/>
        <v>No</v>
      </c>
      <c r="AB386" s="39" t="str">
        <f t="shared" si="98"/>
        <v>No</v>
      </c>
      <c r="AC386" s="38" t="str">
        <f t="shared" si="99"/>
        <v>No major surgery</v>
      </c>
      <c r="AD386" s="39" t="str">
        <f t="shared" si="100"/>
        <v>Yes</v>
      </c>
      <c r="AE386" s="13" t="str">
        <f t="shared" si="101"/>
        <v>11-Nov-2001</v>
      </c>
      <c r="AF386" s="39">
        <f t="shared" si="102"/>
        <v>22</v>
      </c>
      <c r="AG386" s="58">
        <f t="shared" si="103"/>
        <v>3579.83</v>
      </c>
      <c r="AH386" s="39" t="str">
        <f t="shared" si="104"/>
        <v>tier - 2</v>
      </c>
      <c r="AI386" s="39" t="str">
        <f t="shared" si="105"/>
        <v>tier - 2</v>
      </c>
      <c r="AJ386" s="54" t="str">
        <f t="shared" si="106"/>
        <v>R1012</v>
      </c>
    </row>
    <row r="387" spans="2:36" ht="15.75" customHeight="1" x14ac:dyDescent="0.3">
      <c r="B387" s="12" t="s">
        <v>1478</v>
      </c>
      <c r="C387" s="13" t="s">
        <v>311</v>
      </c>
      <c r="D387" s="13">
        <v>22.99</v>
      </c>
      <c r="E387" s="13" t="str">
        <f t="shared" si="90"/>
        <v>Healthy Weight</v>
      </c>
      <c r="F387" s="13">
        <v>10.46</v>
      </c>
      <c r="G387" s="13" t="str">
        <f t="shared" si="91"/>
        <v>Diabetes</v>
      </c>
      <c r="H387" s="13" t="s">
        <v>8291</v>
      </c>
      <c r="I387" s="13" t="s">
        <v>8291</v>
      </c>
      <c r="J387" s="13" t="s">
        <v>8291</v>
      </c>
      <c r="K387" s="27">
        <v>3</v>
      </c>
      <c r="L387" s="13" t="s">
        <v>8293</v>
      </c>
      <c r="M387" s="13" t="s">
        <v>8696</v>
      </c>
      <c r="N387" s="13">
        <v>37</v>
      </c>
      <c r="O387" s="56">
        <v>3589.14</v>
      </c>
      <c r="P387" s="13" t="s">
        <v>8310</v>
      </c>
      <c r="Q387" s="13" t="s">
        <v>8310</v>
      </c>
      <c r="R387" s="57" t="s">
        <v>8312</v>
      </c>
      <c r="T387" s="12" t="s">
        <v>1478</v>
      </c>
      <c r="U387" s="13" t="str">
        <f t="shared" si="107"/>
        <v xml:space="preserve">  Danielle</v>
      </c>
      <c r="V387" s="39">
        <f t="shared" si="92"/>
        <v>22.99</v>
      </c>
      <c r="W387" s="39" t="str">
        <f t="shared" si="93"/>
        <v>Healthy Weight</v>
      </c>
      <c r="X387" s="39">
        <f t="shared" si="94"/>
        <v>10.46</v>
      </c>
      <c r="Y387" s="39" t="str">
        <f t="shared" si="95"/>
        <v>Diabetes</v>
      </c>
      <c r="Z387" s="39" t="str">
        <f t="shared" si="96"/>
        <v>No</v>
      </c>
      <c r="AA387" s="39" t="str">
        <f t="shared" si="97"/>
        <v>No</v>
      </c>
      <c r="AB387" s="39" t="str">
        <f t="shared" si="98"/>
        <v>No</v>
      </c>
      <c r="AC387" s="38">
        <f t="shared" si="99"/>
        <v>3</v>
      </c>
      <c r="AD387" s="39" t="str">
        <f t="shared" si="100"/>
        <v>Yes</v>
      </c>
      <c r="AE387" s="13" t="str">
        <f t="shared" si="101"/>
        <v>27-Dec-1986</v>
      </c>
      <c r="AF387" s="39">
        <f t="shared" si="102"/>
        <v>37</v>
      </c>
      <c r="AG387" s="58">
        <f t="shared" si="103"/>
        <v>3589.14</v>
      </c>
      <c r="AH387" s="39" t="str">
        <f t="shared" si="104"/>
        <v>tier - 2</v>
      </c>
      <c r="AI387" s="39" t="str">
        <f t="shared" si="105"/>
        <v>tier - 2</v>
      </c>
      <c r="AJ387" s="54" t="str">
        <f t="shared" si="106"/>
        <v>R1013</v>
      </c>
    </row>
    <row r="388" spans="2:36" ht="15.75" customHeight="1" x14ac:dyDescent="0.3">
      <c r="B388" s="12" t="s">
        <v>1481</v>
      </c>
      <c r="C388" s="13" t="s">
        <v>1483</v>
      </c>
      <c r="D388" s="13">
        <v>31.46</v>
      </c>
      <c r="E388" s="13" t="str">
        <f t="shared" ref="E388:E451" si="108">IF(D388&lt;18.5,"Underweight", IF(AND(D388&gt;=18.5,D388&lt;=24.9),"Healthy Weight", IF(AND(D388&gt;=25,D388&lt;=29.9),"Overweight", IF(D388&gt;=30,"Obesity"))))</f>
        <v>Obesity</v>
      </c>
      <c r="F388" s="13">
        <v>7.39</v>
      </c>
      <c r="G388" s="13" t="str">
        <f t="shared" ref="G388:G451" si="109">IF(F388&lt;5.7,"Normal",IF(AND(F388&gt;=5.7,F388&lt;=6.4),"Prediabetes",IF(F388&gt;=6.5,"Diabetes")))</f>
        <v>Diabetes</v>
      </c>
      <c r="H388" s="13" t="s">
        <v>8291</v>
      </c>
      <c r="I388" s="13" t="s">
        <v>8291</v>
      </c>
      <c r="J388" s="13" t="s">
        <v>8291</v>
      </c>
      <c r="K388" s="27" t="s">
        <v>8292</v>
      </c>
      <c r="L388" s="13" t="s">
        <v>8291</v>
      </c>
      <c r="M388" s="13" t="s">
        <v>8697</v>
      </c>
      <c r="N388" s="13">
        <v>24</v>
      </c>
      <c r="O388" s="56">
        <v>3591.48</v>
      </c>
      <c r="P388" s="13" t="s">
        <v>8310</v>
      </c>
      <c r="Q388" s="13" t="s">
        <v>8311</v>
      </c>
      <c r="R388" s="57" t="s">
        <v>8321</v>
      </c>
      <c r="T388" s="12" t="s">
        <v>1481</v>
      </c>
      <c r="U388" s="13" t="str">
        <f t="shared" si="107"/>
        <v xml:space="preserve">  Andrew D</v>
      </c>
      <c r="V388" s="39">
        <f t="shared" ref="V388:V451" si="110">VLOOKUP(T388,$B$3:$R$2338,3,FALSE)</f>
        <v>31.46</v>
      </c>
      <c r="W388" s="39" t="str">
        <f t="shared" ref="W388:W451" si="111">VLOOKUP(T388,$B$3:$R$2338,4,FALSE)</f>
        <v>Obesity</v>
      </c>
      <c r="X388" s="39">
        <f t="shared" ref="X388:X451" si="112">VLOOKUP(T388,$B$3:$R$2338,5,FALSE)</f>
        <v>7.39</v>
      </c>
      <c r="Y388" s="39" t="str">
        <f t="shared" ref="Y388:Y451" si="113">VLOOKUP(T388,$B$3:$R$2338,6,0)</f>
        <v>Diabetes</v>
      </c>
      <c r="Z388" s="39" t="str">
        <f t="shared" ref="Z388:Z451" si="114">VLOOKUP(T388,$B$3:$R$2338,7,0)</f>
        <v>No</v>
      </c>
      <c r="AA388" s="39" t="str">
        <f t="shared" ref="AA388:AA451" si="115">VLOOKUP(T388,$B$3:$R$2338,8,0)</f>
        <v>No</v>
      </c>
      <c r="AB388" s="39" t="str">
        <f t="shared" ref="AB388:AB451" si="116">VLOOKUP(T388,$B$3:$R$2338,9,0)</f>
        <v>No</v>
      </c>
      <c r="AC388" s="38" t="str">
        <f t="shared" ref="AC388:AC451" si="117">VLOOKUP(T388,$B$3:$R$2338,10,0)</f>
        <v>No major surgery</v>
      </c>
      <c r="AD388" s="39" t="str">
        <f t="shared" ref="AD388:AD451" si="118">VLOOKUP(T388,$B$3:$R$2338,11,0)</f>
        <v>No</v>
      </c>
      <c r="AE388" s="13" t="str">
        <f t="shared" ref="AE388:AE451" si="119">VLOOKUP(T388,$B$3:$R$2338,12,0)</f>
        <v>6-Jun-1999</v>
      </c>
      <c r="AF388" s="39">
        <f t="shared" ref="AF388:AF451" si="120">VLOOKUP(T388,$B$3:$R$2338,13,0)</f>
        <v>24</v>
      </c>
      <c r="AG388" s="58">
        <f t="shared" ref="AG388:AG451" si="121">VLOOKUP(T388,$B$3:$R$2338,14,0)</f>
        <v>3591.48</v>
      </c>
      <c r="AH388" s="39" t="str">
        <f t="shared" ref="AH388:AH451" si="122">VLOOKUP(T388,$B$3:$R$2338,15,0)</f>
        <v>tier - 2</v>
      </c>
      <c r="AI388" s="39" t="str">
        <f t="shared" ref="AI388:AI451" si="123">VLOOKUP(T388,B387:R2722,16,0)</f>
        <v>tier - 3</v>
      </c>
      <c r="AJ388" s="54" t="str">
        <f t="shared" ref="AJ388:AJ451" si="124">VLOOKUP(T388,$B$3:$R$2338,17,0)</f>
        <v>R1011</v>
      </c>
    </row>
    <row r="389" spans="2:36" ht="15.75" customHeight="1" x14ac:dyDescent="0.3">
      <c r="B389" s="12" t="s">
        <v>1485</v>
      </c>
      <c r="C389" s="13" t="s">
        <v>1487</v>
      </c>
      <c r="D389" s="13">
        <v>30.86</v>
      </c>
      <c r="E389" s="13" t="str">
        <f t="shared" si="108"/>
        <v>Obesity</v>
      </c>
      <c r="F389" s="13">
        <v>6.18</v>
      </c>
      <c r="G389" s="13" t="str">
        <f t="shared" si="109"/>
        <v>Prediabetes</v>
      </c>
      <c r="H389" s="13" t="s">
        <v>8291</v>
      </c>
      <c r="I389" s="13" t="s">
        <v>8293</v>
      </c>
      <c r="J389" s="13" t="s">
        <v>8291</v>
      </c>
      <c r="K389" s="27">
        <v>2</v>
      </c>
      <c r="L389" s="13" t="s">
        <v>8293</v>
      </c>
      <c r="M389" s="13" t="s">
        <v>8413</v>
      </c>
      <c r="N389" s="13">
        <v>26</v>
      </c>
      <c r="O389" s="56">
        <v>3594.17</v>
      </c>
      <c r="P389" s="13" t="s">
        <v>8310</v>
      </c>
      <c r="Q389" s="13" t="s">
        <v>8310</v>
      </c>
      <c r="R389" s="57" t="s">
        <v>8317</v>
      </c>
      <c r="T389" s="12" t="s">
        <v>1485</v>
      </c>
      <c r="U389" s="13" t="str">
        <f t="shared" ref="U389:U452" si="125">VLOOKUP(T389,$B$3:$R$2338,2,FALSE)</f>
        <v xml:space="preserve">  Joel D</v>
      </c>
      <c r="V389" s="39">
        <f t="shared" si="110"/>
        <v>30.86</v>
      </c>
      <c r="W389" s="39" t="str">
        <f t="shared" si="111"/>
        <v>Obesity</v>
      </c>
      <c r="X389" s="39">
        <f t="shared" si="112"/>
        <v>6.18</v>
      </c>
      <c r="Y389" s="39" t="str">
        <f t="shared" si="113"/>
        <v>Prediabetes</v>
      </c>
      <c r="Z389" s="39" t="str">
        <f t="shared" si="114"/>
        <v>No</v>
      </c>
      <c r="AA389" s="39" t="str">
        <f t="shared" si="115"/>
        <v>Yes</v>
      </c>
      <c r="AB389" s="39" t="str">
        <f t="shared" si="116"/>
        <v>No</v>
      </c>
      <c r="AC389" s="38">
        <f t="shared" si="117"/>
        <v>2</v>
      </c>
      <c r="AD389" s="39" t="str">
        <f t="shared" si="118"/>
        <v>Yes</v>
      </c>
      <c r="AE389" s="13" t="str">
        <f t="shared" si="119"/>
        <v>4-Nov-1997</v>
      </c>
      <c r="AF389" s="39">
        <f t="shared" si="120"/>
        <v>26</v>
      </c>
      <c r="AG389" s="58">
        <f t="shared" si="121"/>
        <v>3594.17</v>
      </c>
      <c r="AH389" s="39" t="str">
        <f t="shared" si="122"/>
        <v>tier - 2</v>
      </c>
      <c r="AI389" s="39" t="str">
        <f t="shared" si="123"/>
        <v>tier - 2</v>
      </c>
      <c r="AJ389" s="54" t="str">
        <f t="shared" si="124"/>
        <v>R1012</v>
      </c>
    </row>
    <row r="390" spans="2:36" ht="15.75" customHeight="1" x14ac:dyDescent="0.3">
      <c r="B390" s="12" t="s">
        <v>1489</v>
      </c>
      <c r="C390" s="13" t="s">
        <v>1491</v>
      </c>
      <c r="D390" s="13">
        <v>31.96</v>
      </c>
      <c r="E390" s="13" t="str">
        <f t="shared" si="108"/>
        <v>Obesity</v>
      </c>
      <c r="F390" s="13">
        <v>8.86</v>
      </c>
      <c r="G390" s="13" t="str">
        <f t="shared" si="109"/>
        <v>Diabetes</v>
      </c>
      <c r="H390" s="13" t="s">
        <v>8291</v>
      </c>
      <c r="I390" s="13" t="s">
        <v>8291</v>
      </c>
      <c r="J390" s="13" t="s">
        <v>8291</v>
      </c>
      <c r="K390" s="27" t="s">
        <v>8292</v>
      </c>
      <c r="L390" s="13" t="s">
        <v>8293</v>
      </c>
      <c r="M390" s="13" t="s">
        <v>8698</v>
      </c>
      <c r="N390" s="13">
        <v>24</v>
      </c>
      <c r="O390" s="56">
        <v>3597.6</v>
      </c>
      <c r="P390" s="13" t="s">
        <v>8310</v>
      </c>
      <c r="Q390" s="13" t="s">
        <v>8310</v>
      </c>
      <c r="R390" s="57" t="s">
        <v>8321</v>
      </c>
      <c r="T390" s="12" t="s">
        <v>1489</v>
      </c>
      <c r="U390" s="13" t="str">
        <f t="shared" si="125"/>
        <v xml:space="preserve">  Michelle</v>
      </c>
      <c r="V390" s="39">
        <f t="shared" si="110"/>
        <v>31.96</v>
      </c>
      <c r="W390" s="39" t="str">
        <f t="shared" si="111"/>
        <v>Obesity</v>
      </c>
      <c r="X390" s="39">
        <f t="shared" si="112"/>
        <v>8.86</v>
      </c>
      <c r="Y390" s="39" t="str">
        <f t="shared" si="113"/>
        <v>Diabetes</v>
      </c>
      <c r="Z390" s="39" t="str">
        <f t="shared" si="114"/>
        <v>No</v>
      </c>
      <c r="AA390" s="39" t="str">
        <f t="shared" si="115"/>
        <v>No</v>
      </c>
      <c r="AB390" s="39" t="str">
        <f t="shared" si="116"/>
        <v>No</v>
      </c>
      <c r="AC390" s="38" t="str">
        <f t="shared" si="117"/>
        <v>No major surgery</v>
      </c>
      <c r="AD390" s="39" t="str">
        <f t="shared" si="118"/>
        <v>Yes</v>
      </c>
      <c r="AE390" s="13" t="str">
        <f t="shared" si="119"/>
        <v>12-Aug-1999</v>
      </c>
      <c r="AF390" s="39">
        <f t="shared" si="120"/>
        <v>24</v>
      </c>
      <c r="AG390" s="58">
        <f t="shared" si="121"/>
        <v>3597.6</v>
      </c>
      <c r="AH390" s="39" t="str">
        <f t="shared" si="122"/>
        <v>tier - 2</v>
      </c>
      <c r="AI390" s="39" t="str">
        <f t="shared" si="123"/>
        <v>tier - 2</v>
      </c>
      <c r="AJ390" s="54" t="str">
        <f t="shared" si="124"/>
        <v>R1011</v>
      </c>
    </row>
    <row r="391" spans="2:36" ht="15.75" customHeight="1" x14ac:dyDescent="0.3">
      <c r="B391" s="12" t="s">
        <v>1493</v>
      </c>
      <c r="C391" s="13" t="s">
        <v>1495</v>
      </c>
      <c r="D391" s="13">
        <v>23.76</v>
      </c>
      <c r="E391" s="13" t="str">
        <f t="shared" si="108"/>
        <v>Healthy Weight</v>
      </c>
      <c r="F391" s="13">
        <v>10.96</v>
      </c>
      <c r="G391" s="13" t="str">
        <f t="shared" si="109"/>
        <v>Diabetes</v>
      </c>
      <c r="H391" s="13" t="s">
        <v>8291</v>
      </c>
      <c r="I391" s="13" t="s">
        <v>8291</v>
      </c>
      <c r="J391" s="13" t="s">
        <v>8291</v>
      </c>
      <c r="K391" s="27">
        <v>3</v>
      </c>
      <c r="L391" s="13" t="s">
        <v>8293</v>
      </c>
      <c r="M391" s="13" t="s">
        <v>8699</v>
      </c>
      <c r="N391" s="13">
        <v>35</v>
      </c>
      <c r="O391" s="56">
        <v>3603.6</v>
      </c>
      <c r="P391" s="13" t="s">
        <v>8310</v>
      </c>
      <c r="Q391" s="13" t="s">
        <v>8314</v>
      </c>
      <c r="R391" s="57" t="s">
        <v>8312</v>
      </c>
      <c r="T391" s="12" t="s">
        <v>1493</v>
      </c>
      <c r="U391" s="13" t="str">
        <f t="shared" si="125"/>
        <v xml:space="preserve">  Michael J</v>
      </c>
      <c r="V391" s="39">
        <f t="shared" si="110"/>
        <v>23.76</v>
      </c>
      <c r="W391" s="39" t="str">
        <f t="shared" si="111"/>
        <v>Healthy Weight</v>
      </c>
      <c r="X391" s="39">
        <f t="shared" si="112"/>
        <v>10.96</v>
      </c>
      <c r="Y391" s="39" t="str">
        <f t="shared" si="113"/>
        <v>Diabetes</v>
      </c>
      <c r="Z391" s="39" t="str">
        <f t="shared" si="114"/>
        <v>No</v>
      </c>
      <c r="AA391" s="39" t="str">
        <f t="shared" si="115"/>
        <v>No</v>
      </c>
      <c r="AB391" s="39" t="str">
        <f t="shared" si="116"/>
        <v>No</v>
      </c>
      <c r="AC391" s="38">
        <f t="shared" si="117"/>
        <v>3</v>
      </c>
      <c r="AD391" s="39" t="str">
        <f t="shared" si="118"/>
        <v>Yes</v>
      </c>
      <c r="AE391" s="13" t="str">
        <f t="shared" si="119"/>
        <v>4-Nov-1988</v>
      </c>
      <c r="AF391" s="39">
        <f t="shared" si="120"/>
        <v>35</v>
      </c>
      <c r="AG391" s="58">
        <f t="shared" si="121"/>
        <v>3603.6</v>
      </c>
      <c r="AH391" s="39" t="str">
        <f t="shared" si="122"/>
        <v>tier - 2</v>
      </c>
      <c r="AI391" s="39" t="str">
        <f t="shared" si="123"/>
        <v>tier - 1</v>
      </c>
      <c r="AJ391" s="54" t="str">
        <f t="shared" si="124"/>
        <v>R1013</v>
      </c>
    </row>
    <row r="392" spans="2:36" ht="15.75" customHeight="1" x14ac:dyDescent="0.3">
      <c r="B392" s="12" t="s">
        <v>1497</v>
      </c>
      <c r="C392" s="13" t="s">
        <v>1204</v>
      </c>
      <c r="D392" s="13">
        <v>19.38</v>
      </c>
      <c r="E392" s="13" t="str">
        <f t="shared" si="108"/>
        <v>Healthy Weight</v>
      </c>
      <c r="F392" s="13">
        <v>6.28</v>
      </c>
      <c r="G392" s="13" t="str">
        <f t="shared" si="109"/>
        <v>Prediabetes</v>
      </c>
      <c r="H392" s="13" t="s">
        <v>8291</v>
      </c>
      <c r="I392" s="13" t="s">
        <v>8291</v>
      </c>
      <c r="J392" s="13" t="s">
        <v>8291</v>
      </c>
      <c r="K392" s="27" t="s">
        <v>8292</v>
      </c>
      <c r="L392" s="13" t="s">
        <v>8293</v>
      </c>
      <c r="M392" s="13" t="s">
        <v>8700</v>
      </c>
      <c r="N392" s="13">
        <v>33</v>
      </c>
      <c r="O392" s="56">
        <v>3606.43</v>
      </c>
      <c r="P392" s="13" t="s">
        <v>8310</v>
      </c>
      <c r="Q392" s="13" t="s">
        <v>8314</v>
      </c>
      <c r="R392" s="57" t="s">
        <v>8312</v>
      </c>
      <c r="T392" s="12" t="s">
        <v>1497</v>
      </c>
      <c r="U392" s="13" t="str">
        <f t="shared" si="125"/>
        <v xml:space="preserve">  Nikki</v>
      </c>
      <c r="V392" s="39">
        <f t="shared" si="110"/>
        <v>19.38</v>
      </c>
      <c r="W392" s="39" t="str">
        <f t="shared" si="111"/>
        <v>Healthy Weight</v>
      </c>
      <c r="X392" s="39">
        <f t="shared" si="112"/>
        <v>6.28</v>
      </c>
      <c r="Y392" s="39" t="str">
        <f t="shared" si="113"/>
        <v>Prediabetes</v>
      </c>
      <c r="Z392" s="39" t="str">
        <f t="shared" si="114"/>
        <v>No</v>
      </c>
      <c r="AA392" s="39" t="str">
        <f t="shared" si="115"/>
        <v>No</v>
      </c>
      <c r="AB392" s="39" t="str">
        <f t="shared" si="116"/>
        <v>No</v>
      </c>
      <c r="AC392" s="38" t="str">
        <f t="shared" si="117"/>
        <v>No major surgery</v>
      </c>
      <c r="AD392" s="39" t="str">
        <f t="shared" si="118"/>
        <v>Yes</v>
      </c>
      <c r="AE392" s="13" t="str">
        <f t="shared" si="119"/>
        <v>11-Oct-1990</v>
      </c>
      <c r="AF392" s="39">
        <f t="shared" si="120"/>
        <v>33</v>
      </c>
      <c r="AG392" s="58">
        <f t="shared" si="121"/>
        <v>3606.43</v>
      </c>
      <c r="AH392" s="39" t="str">
        <f t="shared" si="122"/>
        <v>tier - 2</v>
      </c>
      <c r="AI392" s="39" t="str">
        <f t="shared" si="123"/>
        <v>tier - 1</v>
      </c>
      <c r="AJ392" s="54" t="str">
        <f t="shared" si="124"/>
        <v>R1013</v>
      </c>
    </row>
    <row r="393" spans="2:36" ht="15.75" customHeight="1" x14ac:dyDescent="0.3">
      <c r="B393" s="12" t="s">
        <v>1500</v>
      </c>
      <c r="C393" s="13" t="s">
        <v>1502</v>
      </c>
      <c r="D393" s="13">
        <v>16.21</v>
      </c>
      <c r="E393" s="13" t="str">
        <f t="shared" si="108"/>
        <v>Underweight</v>
      </c>
      <c r="F393" s="13">
        <v>6.29</v>
      </c>
      <c r="G393" s="13" t="str">
        <f t="shared" si="109"/>
        <v>Prediabetes</v>
      </c>
      <c r="H393" s="13" t="s">
        <v>8293</v>
      </c>
      <c r="I393" s="13" t="s">
        <v>8291</v>
      </c>
      <c r="J393" s="13" t="s">
        <v>8291</v>
      </c>
      <c r="K393" s="27">
        <v>1</v>
      </c>
      <c r="L393" s="13" t="s">
        <v>8293</v>
      </c>
      <c r="M393" s="13" t="s">
        <v>8701</v>
      </c>
      <c r="N393" s="13">
        <v>38</v>
      </c>
      <c r="O393" s="56">
        <v>3622.13</v>
      </c>
      <c r="P393" s="13" t="s">
        <v>8310</v>
      </c>
      <c r="Q393" s="13" t="s">
        <v>8314</v>
      </c>
      <c r="R393" s="57" t="s">
        <v>8312</v>
      </c>
      <c r="T393" s="12" t="s">
        <v>1500</v>
      </c>
      <c r="U393" s="13" t="str">
        <f t="shared" si="125"/>
        <v xml:space="preserve">  Summer B</v>
      </c>
      <c r="V393" s="39">
        <f t="shared" si="110"/>
        <v>16.21</v>
      </c>
      <c r="W393" s="39" t="str">
        <f t="shared" si="111"/>
        <v>Underweight</v>
      </c>
      <c r="X393" s="39">
        <f t="shared" si="112"/>
        <v>6.29</v>
      </c>
      <c r="Y393" s="39" t="str">
        <f t="shared" si="113"/>
        <v>Prediabetes</v>
      </c>
      <c r="Z393" s="39" t="str">
        <f t="shared" si="114"/>
        <v>Yes</v>
      </c>
      <c r="AA393" s="39" t="str">
        <f t="shared" si="115"/>
        <v>No</v>
      </c>
      <c r="AB393" s="39" t="str">
        <f t="shared" si="116"/>
        <v>No</v>
      </c>
      <c r="AC393" s="38">
        <f t="shared" si="117"/>
        <v>1</v>
      </c>
      <c r="AD393" s="39" t="str">
        <f t="shared" si="118"/>
        <v>Yes</v>
      </c>
      <c r="AE393" s="13" t="str">
        <f t="shared" si="119"/>
        <v>14-Jun-1985</v>
      </c>
      <c r="AF393" s="39">
        <f t="shared" si="120"/>
        <v>38</v>
      </c>
      <c r="AG393" s="58">
        <f t="shared" si="121"/>
        <v>3622.13</v>
      </c>
      <c r="AH393" s="39" t="str">
        <f t="shared" si="122"/>
        <v>tier - 2</v>
      </c>
      <c r="AI393" s="39" t="str">
        <f t="shared" si="123"/>
        <v>tier - 1</v>
      </c>
      <c r="AJ393" s="54" t="str">
        <f t="shared" si="124"/>
        <v>R1013</v>
      </c>
    </row>
    <row r="394" spans="2:36" ht="15.75" customHeight="1" x14ac:dyDescent="0.3">
      <c r="B394" s="12" t="s">
        <v>1504</v>
      </c>
      <c r="C394" s="13" t="s">
        <v>1506</v>
      </c>
      <c r="D394" s="13">
        <v>32.54</v>
      </c>
      <c r="E394" s="13" t="str">
        <f t="shared" si="108"/>
        <v>Obesity</v>
      </c>
      <c r="F394" s="13">
        <v>4.0199999999999996</v>
      </c>
      <c r="G394" s="13" t="str">
        <f t="shared" si="109"/>
        <v>Normal</v>
      </c>
      <c r="H394" s="13" t="s">
        <v>8291</v>
      </c>
      <c r="I394" s="13" t="s">
        <v>8293</v>
      </c>
      <c r="J394" s="13" t="s">
        <v>8291</v>
      </c>
      <c r="K394" s="27">
        <v>1</v>
      </c>
      <c r="L394" s="13" t="s">
        <v>8293</v>
      </c>
      <c r="M394" s="13" t="s">
        <v>8702</v>
      </c>
      <c r="N394" s="13">
        <v>31</v>
      </c>
      <c r="O394" s="56">
        <v>3645.09</v>
      </c>
      <c r="P394" s="13" t="s">
        <v>8314</v>
      </c>
      <c r="Q394" s="13" t="s">
        <v>8310</v>
      </c>
      <c r="R394" s="57" t="s">
        <v>8331</v>
      </c>
      <c r="T394" s="12" t="s">
        <v>1504</v>
      </c>
      <c r="U394" s="13" t="str">
        <f t="shared" si="125"/>
        <v xml:space="preserve">  Edward</v>
      </c>
      <c r="V394" s="39">
        <f t="shared" si="110"/>
        <v>32.54</v>
      </c>
      <c r="W394" s="39" t="str">
        <f t="shared" si="111"/>
        <v>Obesity</v>
      </c>
      <c r="X394" s="39">
        <f t="shared" si="112"/>
        <v>4.0199999999999996</v>
      </c>
      <c r="Y394" s="39" t="str">
        <f t="shared" si="113"/>
        <v>Normal</v>
      </c>
      <c r="Z394" s="39" t="str">
        <f t="shared" si="114"/>
        <v>No</v>
      </c>
      <c r="AA394" s="39" t="str">
        <f t="shared" si="115"/>
        <v>Yes</v>
      </c>
      <c r="AB394" s="39" t="str">
        <f t="shared" si="116"/>
        <v>No</v>
      </c>
      <c r="AC394" s="38">
        <f t="shared" si="117"/>
        <v>1</v>
      </c>
      <c r="AD394" s="39" t="str">
        <f t="shared" si="118"/>
        <v>Yes</v>
      </c>
      <c r="AE394" s="13" t="str">
        <f t="shared" si="119"/>
        <v>17-Nov-1992</v>
      </c>
      <c r="AF394" s="39">
        <f t="shared" si="120"/>
        <v>31</v>
      </c>
      <c r="AG394" s="58">
        <f t="shared" si="121"/>
        <v>3645.09</v>
      </c>
      <c r="AH394" s="39" t="str">
        <f t="shared" si="122"/>
        <v>tier - 1</v>
      </c>
      <c r="AI394" s="39" t="str">
        <f t="shared" si="123"/>
        <v>tier - 2</v>
      </c>
      <c r="AJ394" s="54" t="str">
        <f t="shared" si="124"/>
        <v>R1014</v>
      </c>
    </row>
    <row r="395" spans="2:36" ht="15.75" customHeight="1" x14ac:dyDescent="0.3">
      <c r="B395" s="12" t="s">
        <v>1508</v>
      </c>
      <c r="C395" s="13" t="s">
        <v>205</v>
      </c>
      <c r="D395" s="13">
        <v>36.765000000000001</v>
      </c>
      <c r="E395" s="13" t="str">
        <f t="shared" si="108"/>
        <v>Obesity</v>
      </c>
      <c r="F395" s="13">
        <v>11.95</v>
      </c>
      <c r="G395" s="13" t="str">
        <f t="shared" si="109"/>
        <v>Diabetes</v>
      </c>
      <c r="H395" s="13" t="s">
        <v>8293</v>
      </c>
      <c r="I395" s="13" t="s">
        <v>8291</v>
      </c>
      <c r="J395" s="13" t="s">
        <v>8291</v>
      </c>
      <c r="K395" s="27">
        <v>2</v>
      </c>
      <c r="L395" s="13" t="s">
        <v>8291</v>
      </c>
      <c r="M395" s="13" t="s">
        <v>8703</v>
      </c>
      <c r="N395" s="13">
        <v>33</v>
      </c>
      <c r="O395" s="56">
        <v>3653.29</v>
      </c>
      <c r="P395" s="13" t="s">
        <v>8310</v>
      </c>
      <c r="Q395" s="13" t="s">
        <v>8311</v>
      </c>
      <c r="R395" s="57" t="s">
        <v>8321</v>
      </c>
      <c r="T395" s="12" t="s">
        <v>1508</v>
      </c>
      <c r="U395" s="13" t="str">
        <f t="shared" si="125"/>
        <v xml:space="preserve">  Ryan</v>
      </c>
      <c r="V395" s="39">
        <f t="shared" si="110"/>
        <v>36.765000000000001</v>
      </c>
      <c r="W395" s="39" t="str">
        <f t="shared" si="111"/>
        <v>Obesity</v>
      </c>
      <c r="X395" s="39">
        <f t="shared" si="112"/>
        <v>11.95</v>
      </c>
      <c r="Y395" s="39" t="str">
        <f t="shared" si="113"/>
        <v>Diabetes</v>
      </c>
      <c r="Z395" s="39" t="str">
        <f t="shared" si="114"/>
        <v>Yes</v>
      </c>
      <c r="AA395" s="39" t="str">
        <f t="shared" si="115"/>
        <v>No</v>
      </c>
      <c r="AB395" s="39" t="str">
        <f t="shared" si="116"/>
        <v>No</v>
      </c>
      <c r="AC395" s="38">
        <f t="shared" si="117"/>
        <v>2</v>
      </c>
      <c r="AD395" s="39" t="str">
        <f t="shared" si="118"/>
        <v>No</v>
      </c>
      <c r="AE395" s="13" t="str">
        <f t="shared" si="119"/>
        <v>8-Nov-1990</v>
      </c>
      <c r="AF395" s="39">
        <f t="shared" si="120"/>
        <v>33</v>
      </c>
      <c r="AG395" s="58">
        <f t="shared" si="121"/>
        <v>3653.29</v>
      </c>
      <c r="AH395" s="39" t="str">
        <f t="shared" si="122"/>
        <v>tier - 2</v>
      </c>
      <c r="AI395" s="39" t="str">
        <f t="shared" si="123"/>
        <v>tier - 3</v>
      </c>
      <c r="AJ395" s="54" t="str">
        <f t="shared" si="124"/>
        <v>R1011</v>
      </c>
    </row>
    <row r="396" spans="2:36" ht="15.75" customHeight="1" x14ac:dyDescent="0.3">
      <c r="B396" s="12" t="s">
        <v>1511</v>
      </c>
      <c r="C396" s="13" t="s">
        <v>1513</v>
      </c>
      <c r="D396" s="13">
        <v>35.909999999999997</v>
      </c>
      <c r="E396" s="13" t="str">
        <f t="shared" si="108"/>
        <v>Obesity</v>
      </c>
      <c r="F396" s="13">
        <v>8.7100000000000009</v>
      </c>
      <c r="G396" s="13" t="str">
        <f t="shared" si="109"/>
        <v>Diabetes</v>
      </c>
      <c r="H396" s="13" t="s">
        <v>8291</v>
      </c>
      <c r="I396" s="13" t="s">
        <v>8291</v>
      </c>
      <c r="J396" s="13" t="s">
        <v>8291</v>
      </c>
      <c r="K396" s="27" t="s">
        <v>8292</v>
      </c>
      <c r="L396" s="13" t="s">
        <v>8291</v>
      </c>
      <c r="M396" s="13" t="s">
        <v>8704</v>
      </c>
      <c r="N396" s="13">
        <v>31</v>
      </c>
      <c r="O396" s="56">
        <v>3659.35</v>
      </c>
      <c r="P396" s="13" t="s">
        <v>8311</v>
      </c>
      <c r="Q396" s="13" t="s">
        <v>8314</v>
      </c>
      <c r="R396" s="57" t="s">
        <v>8321</v>
      </c>
      <c r="T396" s="12" t="s">
        <v>1511</v>
      </c>
      <c r="U396" s="13" t="str">
        <f t="shared" si="125"/>
        <v xml:space="preserve">  Kacee</v>
      </c>
      <c r="V396" s="39">
        <f t="shared" si="110"/>
        <v>35.909999999999997</v>
      </c>
      <c r="W396" s="39" t="str">
        <f t="shared" si="111"/>
        <v>Obesity</v>
      </c>
      <c r="X396" s="39">
        <f t="shared" si="112"/>
        <v>8.7100000000000009</v>
      </c>
      <c r="Y396" s="39" t="str">
        <f t="shared" si="113"/>
        <v>Diabetes</v>
      </c>
      <c r="Z396" s="39" t="str">
        <f t="shared" si="114"/>
        <v>No</v>
      </c>
      <c r="AA396" s="39" t="str">
        <f t="shared" si="115"/>
        <v>No</v>
      </c>
      <c r="AB396" s="39" t="str">
        <f t="shared" si="116"/>
        <v>No</v>
      </c>
      <c r="AC396" s="38" t="str">
        <f t="shared" si="117"/>
        <v>No major surgery</v>
      </c>
      <c r="AD396" s="39" t="str">
        <f t="shared" si="118"/>
        <v>No</v>
      </c>
      <c r="AE396" s="13" t="str">
        <f t="shared" si="119"/>
        <v>14-Sep-1992</v>
      </c>
      <c r="AF396" s="39">
        <f t="shared" si="120"/>
        <v>31</v>
      </c>
      <c r="AG396" s="58">
        <f t="shared" si="121"/>
        <v>3659.35</v>
      </c>
      <c r="AH396" s="39" t="str">
        <f t="shared" si="122"/>
        <v>tier - 3</v>
      </c>
      <c r="AI396" s="39" t="str">
        <f t="shared" si="123"/>
        <v>tier - 1</v>
      </c>
      <c r="AJ396" s="54" t="str">
        <f t="shared" si="124"/>
        <v>R1011</v>
      </c>
    </row>
    <row r="397" spans="2:36" ht="15.75" customHeight="1" x14ac:dyDescent="0.3">
      <c r="B397" s="12" t="s">
        <v>1515</v>
      </c>
      <c r="C397" s="13" t="s">
        <v>1517</v>
      </c>
      <c r="D397" s="13">
        <v>32.06</v>
      </c>
      <c r="E397" s="13" t="str">
        <f t="shared" si="108"/>
        <v>Obesity</v>
      </c>
      <c r="F397" s="13">
        <v>4.67</v>
      </c>
      <c r="G397" s="13" t="str">
        <f t="shared" si="109"/>
        <v>Normal</v>
      </c>
      <c r="H397" s="13" t="s">
        <v>8291</v>
      </c>
      <c r="I397" s="13" t="s">
        <v>8293</v>
      </c>
      <c r="J397" s="13" t="s">
        <v>8291</v>
      </c>
      <c r="K397" s="27">
        <v>1</v>
      </c>
      <c r="L397" s="13" t="s">
        <v>8293</v>
      </c>
      <c r="M397" s="13" t="s">
        <v>8705</v>
      </c>
      <c r="N397" s="13">
        <v>39</v>
      </c>
      <c r="O397" s="56">
        <v>3678.86</v>
      </c>
      <c r="P397" s="13" t="s">
        <v>8310</v>
      </c>
      <c r="Q397" s="13" t="s">
        <v>8311</v>
      </c>
      <c r="R397" s="57" t="s">
        <v>8312</v>
      </c>
      <c r="T397" s="12" t="s">
        <v>1515</v>
      </c>
      <c r="U397" s="13" t="str">
        <f t="shared" si="125"/>
        <v xml:space="preserve">  Dave</v>
      </c>
      <c r="V397" s="39">
        <f t="shared" si="110"/>
        <v>32.06</v>
      </c>
      <c r="W397" s="39" t="str">
        <f t="shared" si="111"/>
        <v>Obesity</v>
      </c>
      <c r="X397" s="39">
        <f t="shared" si="112"/>
        <v>4.67</v>
      </c>
      <c r="Y397" s="39" t="str">
        <f t="shared" si="113"/>
        <v>Normal</v>
      </c>
      <c r="Z397" s="39" t="str">
        <f t="shared" si="114"/>
        <v>No</v>
      </c>
      <c r="AA397" s="39" t="str">
        <f t="shared" si="115"/>
        <v>Yes</v>
      </c>
      <c r="AB397" s="39" t="str">
        <f t="shared" si="116"/>
        <v>No</v>
      </c>
      <c r="AC397" s="38">
        <f t="shared" si="117"/>
        <v>1</v>
      </c>
      <c r="AD397" s="39" t="str">
        <f t="shared" si="118"/>
        <v>Yes</v>
      </c>
      <c r="AE397" s="13" t="str">
        <f t="shared" si="119"/>
        <v>6-Jul-1984</v>
      </c>
      <c r="AF397" s="39">
        <f t="shared" si="120"/>
        <v>39</v>
      </c>
      <c r="AG397" s="58">
        <f t="shared" si="121"/>
        <v>3678.86</v>
      </c>
      <c r="AH397" s="39" t="str">
        <f t="shared" si="122"/>
        <v>tier - 2</v>
      </c>
      <c r="AI397" s="39" t="str">
        <f t="shared" si="123"/>
        <v>tier - 3</v>
      </c>
      <c r="AJ397" s="54" t="str">
        <f t="shared" si="124"/>
        <v>R1013</v>
      </c>
    </row>
    <row r="398" spans="2:36" ht="15.75" customHeight="1" x14ac:dyDescent="0.3">
      <c r="B398" s="12" t="s">
        <v>1518</v>
      </c>
      <c r="C398" s="13" t="s">
        <v>1520</v>
      </c>
      <c r="D398" s="13">
        <v>24.1</v>
      </c>
      <c r="E398" s="13" t="str">
        <f t="shared" si="108"/>
        <v>Healthy Weight</v>
      </c>
      <c r="F398" s="13">
        <v>11.14</v>
      </c>
      <c r="G398" s="13" t="str">
        <f t="shared" si="109"/>
        <v>Diabetes</v>
      </c>
      <c r="H398" s="13" t="s">
        <v>8293</v>
      </c>
      <c r="I398" s="13" t="s">
        <v>8291</v>
      </c>
      <c r="J398" s="13" t="s">
        <v>8291</v>
      </c>
      <c r="K398" s="27">
        <v>1</v>
      </c>
      <c r="L398" s="13" t="s">
        <v>8291</v>
      </c>
      <c r="M398" s="13" t="s">
        <v>8706</v>
      </c>
      <c r="N398" s="13">
        <v>20</v>
      </c>
      <c r="O398" s="56">
        <v>3688.35</v>
      </c>
      <c r="P398" s="13" t="s">
        <v>8310</v>
      </c>
      <c r="Q398" s="13" t="s">
        <v>8310</v>
      </c>
      <c r="R398" s="57" t="s">
        <v>8332</v>
      </c>
      <c r="T398" s="12" t="s">
        <v>1518</v>
      </c>
      <c r="U398" s="13" t="str">
        <f t="shared" si="125"/>
        <v xml:space="preserve">  Maryanna</v>
      </c>
      <c r="V398" s="39">
        <f t="shared" si="110"/>
        <v>24.1</v>
      </c>
      <c r="W398" s="39" t="str">
        <f t="shared" si="111"/>
        <v>Healthy Weight</v>
      </c>
      <c r="X398" s="39">
        <f t="shared" si="112"/>
        <v>11.14</v>
      </c>
      <c r="Y398" s="39" t="str">
        <f t="shared" si="113"/>
        <v>Diabetes</v>
      </c>
      <c r="Z398" s="39" t="str">
        <f t="shared" si="114"/>
        <v>Yes</v>
      </c>
      <c r="AA398" s="39" t="str">
        <f t="shared" si="115"/>
        <v>No</v>
      </c>
      <c r="AB398" s="39" t="str">
        <f t="shared" si="116"/>
        <v>No</v>
      </c>
      <c r="AC398" s="38">
        <f t="shared" si="117"/>
        <v>1</v>
      </c>
      <c r="AD398" s="39" t="str">
        <f t="shared" si="118"/>
        <v>No</v>
      </c>
      <c r="AE398" s="13" t="str">
        <f t="shared" si="119"/>
        <v>10-Jul-2003</v>
      </c>
      <c r="AF398" s="39">
        <f t="shared" si="120"/>
        <v>20</v>
      </c>
      <c r="AG398" s="58">
        <f t="shared" si="121"/>
        <v>3688.35</v>
      </c>
      <c r="AH398" s="39" t="str">
        <f t="shared" si="122"/>
        <v>tier - 2</v>
      </c>
      <c r="AI398" s="39" t="str">
        <f t="shared" si="123"/>
        <v>tier - 2</v>
      </c>
      <c r="AJ398" s="54" t="str">
        <f t="shared" si="124"/>
        <v>R1021</v>
      </c>
    </row>
    <row r="399" spans="2:36" ht="15.75" customHeight="1" x14ac:dyDescent="0.3">
      <c r="B399" s="12" t="s">
        <v>1522</v>
      </c>
      <c r="C399" s="13" t="s">
        <v>1524</v>
      </c>
      <c r="D399" s="13">
        <v>27.1</v>
      </c>
      <c r="E399" s="13" t="str">
        <f t="shared" si="108"/>
        <v>Overweight</v>
      </c>
      <c r="F399" s="13">
        <v>9.0500000000000007</v>
      </c>
      <c r="G399" s="13" t="str">
        <f t="shared" si="109"/>
        <v>Diabetes</v>
      </c>
      <c r="H399" s="13" t="s">
        <v>8291</v>
      </c>
      <c r="I399" s="13" t="s">
        <v>8291</v>
      </c>
      <c r="J399" s="13" t="s">
        <v>8291</v>
      </c>
      <c r="K399" s="27">
        <v>2</v>
      </c>
      <c r="L399" s="13" t="s">
        <v>8291</v>
      </c>
      <c r="M399" s="13" t="s">
        <v>8707</v>
      </c>
      <c r="N399" s="13">
        <v>42</v>
      </c>
      <c r="O399" s="56">
        <v>3688.38</v>
      </c>
      <c r="P399" s="13" t="s">
        <v>8310</v>
      </c>
      <c r="Q399" s="13" t="s">
        <v>8310</v>
      </c>
      <c r="R399" s="57" t="s">
        <v>8312</v>
      </c>
      <c r="T399" s="12" t="s">
        <v>1522</v>
      </c>
      <c r="U399" s="13" t="str">
        <f t="shared" si="125"/>
        <v xml:space="preserve">  Jessica H</v>
      </c>
      <c r="V399" s="39">
        <f t="shared" si="110"/>
        <v>27.1</v>
      </c>
      <c r="W399" s="39" t="str">
        <f t="shared" si="111"/>
        <v>Overweight</v>
      </c>
      <c r="X399" s="39">
        <f t="shared" si="112"/>
        <v>9.0500000000000007</v>
      </c>
      <c r="Y399" s="39" t="str">
        <f t="shared" si="113"/>
        <v>Diabetes</v>
      </c>
      <c r="Z399" s="39" t="str">
        <f t="shared" si="114"/>
        <v>No</v>
      </c>
      <c r="AA399" s="39" t="str">
        <f t="shared" si="115"/>
        <v>No</v>
      </c>
      <c r="AB399" s="39" t="str">
        <f t="shared" si="116"/>
        <v>No</v>
      </c>
      <c r="AC399" s="38">
        <f t="shared" si="117"/>
        <v>2</v>
      </c>
      <c r="AD399" s="39" t="str">
        <f t="shared" si="118"/>
        <v>No</v>
      </c>
      <c r="AE399" s="13" t="str">
        <f t="shared" si="119"/>
        <v>14-Dec-1981</v>
      </c>
      <c r="AF399" s="39">
        <f t="shared" si="120"/>
        <v>42</v>
      </c>
      <c r="AG399" s="58">
        <f t="shared" si="121"/>
        <v>3688.38</v>
      </c>
      <c r="AH399" s="39" t="str">
        <f t="shared" si="122"/>
        <v>tier - 2</v>
      </c>
      <c r="AI399" s="39" t="str">
        <f t="shared" si="123"/>
        <v>tier - 2</v>
      </c>
      <c r="AJ399" s="54" t="str">
        <f t="shared" si="124"/>
        <v>R1013</v>
      </c>
    </row>
    <row r="400" spans="2:36" ht="15.75" customHeight="1" x14ac:dyDescent="0.3">
      <c r="B400" s="12" t="s">
        <v>1526</v>
      </c>
      <c r="C400" s="13" t="s">
        <v>1528</v>
      </c>
      <c r="D400" s="13">
        <v>24.42</v>
      </c>
      <c r="E400" s="13" t="str">
        <f t="shared" si="108"/>
        <v>Healthy Weight</v>
      </c>
      <c r="F400" s="13">
        <v>11.31</v>
      </c>
      <c r="G400" s="13" t="str">
        <f t="shared" si="109"/>
        <v>Diabetes</v>
      </c>
      <c r="H400" s="13" t="s">
        <v>8291</v>
      </c>
      <c r="I400" s="13" t="s">
        <v>8291</v>
      </c>
      <c r="J400" s="13" t="s">
        <v>8291</v>
      </c>
      <c r="K400" s="27" t="s">
        <v>8292</v>
      </c>
      <c r="L400" s="13" t="s">
        <v>8293</v>
      </c>
      <c r="M400" s="13" t="s">
        <v>8708</v>
      </c>
      <c r="N400" s="13">
        <v>28</v>
      </c>
      <c r="O400" s="56">
        <v>3693.43</v>
      </c>
      <c r="P400" s="13" t="s">
        <v>8310</v>
      </c>
      <c r="Q400" s="13" t="s">
        <v>8311</v>
      </c>
      <c r="R400" s="57" t="s">
        <v>8321</v>
      </c>
      <c r="T400" s="12" t="s">
        <v>1526</v>
      </c>
      <c r="U400" s="13" t="str">
        <f t="shared" si="125"/>
        <v xml:space="preserve">  Deanna</v>
      </c>
      <c r="V400" s="39">
        <f t="shared" si="110"/>
        <v>24.42</v>
      </c>
      <c r="W400" s="39" t="str">
        <f t="shared" si="111"/>
        <v>Healthy Weight</v>
      </c>
      <c r="X400" s="39">
        <f t="shared" si="112"/>
        <v>11.31</v>
      </c>
      <c r="Y400" s="39" t="str">
        <f t="shared" si="113"/>
        <v>Diabetes</v>
      </c>
      <c r="Z400" s="39" t="str">
        <f t="shared" si="114"/>
        <v>No</v>
      </c>
      <c r="AA400" s="39" t="str">
        <f t="shared" si="115"/>
        <v>No</v>
      </c>
      <c r="AB400" s="39" t="str">
        <f t="shared" si="116"/>
        <v>No</v>
      </c>
      <c r="AC400" s="38" t="str">
        <f t="shared" si="117"/>
        <v>No major surgery</v>
      </c>
      <c r="AD400" s="39" t="str">
        <f t="shared" si="118"/>
        <v>Yes</v>
      </c>
      <c r="AE400" s="13" t="str">
        <f t="shared" si="119"/>
        <v>21-Oct-1995</v>
      </c>
      <c r="AF400" s="39">
        <f t="shared" si="120"/>
        <v>28</v>
      </c>
      <c r="AG400" s="58">
        <f t="shared" si="121"/>
        <v>3693.43</v>
      </c>
      <c r="AH400" s="39" t="str">
        <f t="shared" si="122"/>
        <v>tier - 2</v>
      </c>
      <c r="AI400" s="39" t="str">
        <f t="shared" si="123"/>
        <v>tier - 3</v>
      </c>
      <c r="AJ400" s="54" t="str">
        <f t="shared" si="124"/>
        <v>R1011</v>
      </c>
    </row>
    <row r="401" spans="2:36" ht="15.75" customHeight="1" x14ac:dyDescent="0.3">
      <c r="B401" s="12" t="s">
        <v>1530</v>
      </c>
      <c r="C401" s="13" t="s">
        <v>1532</v>
      </c>
      <c r="D401" s="13">
        <v>26.695</v>
      </c>
      <c r="E401" s="13" t="str">
        <f t="shared" si="108"/>
        <v>Overweight</v>
      </c>
      <c r="F401" s="13">
        <v>4.68</v>
      </c>
      <c r="G401" s="13" t="str">
        <f t="shared" si="109"/>
        <v>Normal</v>
      </c>
      <c r="H401" s="13" t="s">
        <v>8293</v>
      </c>
      <c r="I401" s="13" t="s">
        <v>8291</v>
      </c>
      <c r="J401" s="13" t="s">
        <v>8291</v>
      </c>
      <c r="K401" s="27">
        <v>2</v>
      </c>
      <c r="L401" s="13" t="s">
        <v>8293</v>
      </c>
      <c r="M401" s="13" t="s">
        <v>8693</v>
      </c>
      <c r="N401" s="13">
        <v>35</v>
      </c>
      <c r="O401" s="56">
        <v>3699.54</v>
      </c>
      <c r="P401" s="13" t="s">
        <v>8310</v>
      </c>
      <c r="Q401" s="13" t="s">
        <v>8311</v>
      </c>
      <c r="R401" s="57" t="s">
        <v>8312</v>
      </c>
      <c r="T401" s="12" t="s">
        <v>1530</v>
      </c>
      <c r="U401" s="13" t="str">
        <f t="shared" si="125"/>
        <v xml:space="preserve">  Peter</v>
      </c>
      <c r="V401" s="39">
        <f t="shared" si="110"/>
        <v>26.695</v>
      </c>
      <c r="W401" s="39" t="str">
        <f t="shared" si="111"/>
        <v>Overweight</v>
      </c>
      <c r="X401" s="39">
        <f t="shared" si="112"/>
        <v>4.68</v>
      </c>
      <c r="Y401" s="39" t="str">
        <f t="shared" si="113"/>
        <v>Normal</v>
      </c>
      <c r="Z401" s="39" t="str">
        <f t="shared" si="114"/>
        <v>Yes</v>
      </c>
      <c r="AA401" s="39" t="str">
        <f t="shared" si="115"/>
        <v>No</v>
      </c>
      <c r="AB401" s="39" t="str">
        <f t="shared" si="116"/>
        <v>No</v>
      </c>
      <c r="AC401" s="38">
        <f t="shared" si="117"/>
        <v>2</v>
      </c>
      <c r="AD401" s="39" t="str">
        <f t="shared" si="118"/>
        <v>Yes</v>
      </c>
      <c r="AE401" s="13" t="str">
        <f t="shared" si="119"/>
        <v>18-Aug-1988</v>
      </c>
      <c r="AF401" s="39">
        <f t="shared" si="120"/>
        <v>35</v>
      </c>
      <c r="AG401" s="58">
        <f t="shared" si="121"/>
        <v>3699.54</v>
      </c>
      <c r="AH401" s="39" t="str">
        <f t="shared" si="122"/>
        <v>tier - 2</v>
      </c>
      <c r="AI401" s="39" t="str">
        <f t="shared" si="123"/>
        <v>tier - 3</v>
      </c>
      <c r="AJ401" s="54" t="str">
        <f t="shared" si="124"/>
        <v>R1013</v>
      </c>
    </row>
    <row r="402" spans="2:36" ht="15.75" customHeight="1" x14ac:dyDescent="0.3">
      <c r="B402" s="12" t="s">
        <v>1534</v>
      </c>
      <c r="C402" s="13" t="s">
        <v>355</v>
      </c>
      <c r="D402" s="13">
        <v>27.79</v>
      </c>
      <c r="E402" s="13" t="str">
        <f t="shared" si="108"/>
        <v>Overweight</v>
      </c>
      <c r="F402" s="13">
        <v>6.05</v>
      </c>
      <c r="G402" s="13" t="str">
        <f t="shared" si="109"/>
        <v>Prediabetes</v>
      </c>
      <c r="H402" s="13" t="s">
        <v>8293</v>
      </c>
      <c r="I402" s="13" t="s">
        <v>8293</v>
      </c>
      <c r="J402" s="13" t="s">
        <v>8291</v>
      </c>
      <c r="K402" s="27">
        <v>1</v>
      </c>
      <c r="L402" s="13" t="s">
        <v>8293</v>
      </c>
      <c r="M402" s="13" t="s">
        <v>8709</v>
      </c>
      <c r="N402" s="13">
        <v>34</v>
      </c>
      <c r="O402" s="56">
        <v>3704.35</v>
      </c>
      <c r="P402" s="13" t="s">
        <v>8310</v>
      </c>
      <c r="Q402" s="13" t="s">
        <v>8310</v>
      </c>
      <c r="R402" s="57" t="s">
        <v>8312</v>
      </c>
      <c r="T402" s="12" t="s">
        <v>1534</v>
      </c>
      <c r="U402" s="13" t="str">
        <f t="shared" si="125"/>
        <v xml:space="preserve">  Rebecca</v>
      </c>
      <c r="V402" s="39">
        <f t="shared" si="110"/>
        <v>27.79</v>
      </c>
      <c r="W402" s="39" t="str">
        <f t="shared" si="111"/>
        <v>Overweight</v>
      </c>
      <c r="X402" s="39">
        <f t="shared" si="112"/>
        <v>6.05</v>
      </c>
      <c r="Y402" s="39" t="str">
        <f t="shared" si="113"/>
        <v>Prediabetes</v>
      </c>
      <c r="Z402" s="39" t="str">
        <f t="shared" si="114"/>
        <v>Yes</v>
      </c>
      <c r="AA402" s="39" t="str">
        <f t="shared" si="115"/>
        <v>Yes</v>
      </c>
      <c r="AB402" s="39" t="str">
        <f t="shared" si="116"/>
        <v>No</v>
      </c>
      <c r="AC402" s="38">
        <f t="shared" si="117"/>
        <v>1</v>
      </c>
      <c r="AD402" s="39" t="str">
        <f t="shared" si="118"/>
        <v>Yes</v>
      </c>
      <c r="AE402" s="13" t="str">
        <f t="shared" si="119"/>
        <v>2-Dec-1989</v>
      </c>
      <c r="AF402" s="39">
        <f t="shared" si="120"/>
        <v>34</v>
      </c>
      <c r="AG402" s="58">
        <f t="shared" si="121"/>
        <v>3704.35</v>
      </c>
      <c r="AH402" s="39" t="str">
        <f t="shared" si="122"/>
        <v>tier - 2</v>
      </c>
      <c r="AI402" s="39" t="str">
        <f t="shared" si="123"/>
        <v>tier - 2</v>
      </c>
      <c r="AJ402" s="54" t="str">
        <f t="shared" si="124"/>
        <v>R1013</v>
      </c>
    </row>
    <row r="403" spans="2:36" ht="15.75" customHeight="1" x14ac:dyDescent="0.3">
      <c r="B403" s="12" t="s">
        <v>1537</v>
      </c>
      <c r="C403" s="13" t="s">
        <v>1539</v>
      </c>
      <c r="D403" s="13">
        <v>32.68</v>
      </c>
      <c r="E403" s="13" t="str">
        <f t="shared" si="108"/>
        <v>Obesity</v>
      </c>
      <c r="F403" s="13">
        <v>4.68</v>
      </c>
      <c r="G403" s="13" t="str">
        <f t="shared" si="109"/>
        <v>Normal</v>
      </c>
      <c r="H403" s="13" t="s">
        <v>8293</v>
      </c>
      <c r="I403" s="13" t="s">
        <v>8291</v>
      </c>
      <c r="J403" s="13" t="s">
        <v>8291</v>
      </c>
      <c r="K403" s="27" t="s">
        <v>8292</v>
      </c>
      <c r="L403" s="13" t="s">
        <v>8291</v>
      </c>
      <c r="M403" s="13" t="s">
        <v>8710</v>
      </c>
      <c r="N403" s="13">
        <v>19</v>
      </c>
      <c r="O403" s="56">
        <v>3722.23</v>
      </c>
      <c r="P403" s="13" t="s">
        <v>8310</v>
      </c>
      <c r="Q403" s="13" t="s">
        <v>8310</v>
      </c>
      <c r="R403" s="57" t="s">
        <v>8328</v>
      </c>
      <c r="T403" s="12" t="s">
        <v>1537</v>
      </c>
      <c r="U403" s="13" t="str">
        <f t="shared" si="125"/>
        <v xml:space="preserve">  Elizabeth M</v>
      </c>
      <c r="V403" s="39">
        <f t="shared" si="110"/>
        <v>32.68</v>
      </c>
      <c r="W403" s="39" t="str">
        <f t="shared" si="111"/>
        <v>Obesity</v>
      </c>
      <c r="X403" s="39">
        <f t="shared" si="112"/>
        <v>4.68</v>
      </c>
      <c r="Y403" s="39" t="str">
        <f t="shared" si="113"/>
        <v>Normal</v>
      </c>
      <c r="Z403" s="39" t="str">
        <f t="shared" si="114"/>
        <v>Yes</v>
      </c>
      <c r="AA403" s="39" t="str">
        <f t="shared" si="115"/>
        <v>No</v>
      </c>
      <c r="AB403" s="39" t="str">
        <f t="shared" si="116"/>
        <v>No</v>
      </c>
      <c r="AC403" s="38" t="str">
        <f t="shared" si="117"/>
        <v>No major surgery</v>
      </c>
      <c r="AD403" s="39" t="str">
        <f t="shared" si="118"/>
        <v>No</v>
      </c>
      <c r="AE403" s="13" t="str">
        <f t="shared" si="119"/>
        <v>5-Nov-2004</v>
      </c>
      <c r="AF403" s="39">
        <f t="shared" si="120"/>
        <v>19</v>
      </c>
      <c r="AG403" s="58">
        <f t="shared" si="121"/>
        <v>3722.23</v>
      </c>
      <c r="AH403" s="39" t="str">
        <f t="shared" si="122"/>
        <v>tier - 2</v>
      </c>
      <c r="AI403" s="39" t="str">
        <f t="shared" si="123"/>
        <v>tier - 2</v>
      </c>
      <c r="AJ403" s="54" t="str">
        <f t="shared" si="124"/>
        <v>R1025</v>
      </c>
    </row>
    <row r="404" spans="2:36" ht="15.75" customHeight="1" x14ac:dyDescent="0.3">
      <c r="B404" s="12" t="s">
        <v>1541</v>
      </c>
      <c r="C404" s="13" t="s">
        <v>1543</v>
      </c>
      <c r="D404" s="13">
        <v>26.4</v>
      </c>
      <c r="E404" s="13" t="str">
        <f t="shared" si="108"/>
        <v>Overweight</v>
      </c>
      <c r="F404" s="13">
        <v>9.5</v>
      </c>
      <c r="G404" s="13" t="str">
        <f t="shared" si="109"/>
        <v>Diabetes</v>
      </c>
      <c r="H404" s="13" t="s">
        <v>8293</v>
      </c>
      <c r="I404" s="13" t="s">
        <v>8291</v>
      </c>
      <c r="J404" s="13" t="s">
        <v>8291</v>
      </c>
      <c r="K404" s="27">
        <v>2</v>
      </c>
      <c r="L404" s="13" t="s">
        <v>8291</v>
      </c>
      <c r="M404" s="13" t="s">
        <v>8711</v>
      </c>
      <c r="N404" s="13">
        <v>37</v>
      </c>
      <c r="O404" s="56">
        <v>3731.6</v>
      </c>
      <c r="P404" s="13" t="s">
        <v>8310</v>
      </c>
      <c r="Q404" s="13" t="s">
        <v>8310</v>
      </c>
      <c r="R404" s="57" t="s">
        <v>8312</v>
      </c>
      <c r="T404" s="12" t="s">
        <v>1541</v>
      </c>
      <c r="U404" s="13" t="str">
        <f t="shared" si="125"/>
        <v xml:space="preserve">  Gregory</v>
      </c>
      <c r="V404" s="39">
        <f t="shared" si="110"/>
        <v>26.4</v>
      </c>
      <c r="W404" s="39" t="str">
        <f t="shared" si="111"/>
        <v>Overweight</v>
      </c>
      <c r="X404" s="39">
        <f t="shared" si="112"/>
        <v>9.5</v>
      </c>
      <c r="Y404" s="39" t="str">
        <f t="shared" si="113"/>
        <v>Diabetes</v>
      </c>
      <c r="Z404" s="39" t="str">
        <f t="shared" si="114"/>
        <v>Yes</v>
      </c>
      <c r="AA404" s="39" t="str">
        <f t="shared" si="115"/>
        <v>No</v>
      </c>
      <c r="AB404" s="39" t="str">
        <f t="shared" si="116"/>
        <v>No</v>
      </c>
      <c r="AC404" s="38">
        <f t="shared" si="117"/>
        <v>2</v>
      </c>
      <c r="AD404" s="39" t="str">
        <f t="shared" si="118"/>
        <v>No</v>
      </c>
      <c r="AE404" s="13" t="str">
        <f t="shared" si="119"/>
        <v>1-Dec-1986</v>
      </c>
      <c r="AF404" s="39">
        <f t="shared" si="120"/>
        <v>37</v>
      </c>
      <c r="AG404" s="58">
        <f t="shared" si="121"/>
        <v>3731.6</v>
      </c>
      <c r="AH404" s="39" t="str">
        <f t="shared" si="122"/>
        <v>tier - 2</v>
      </c>
      <c r="AI404" s="39" t="str">
        <f t="shared" si="123"/>
        <v>tier - 2</v>
      </c>
      <c r="AJ404" s="54" t="str">
        <f t="shared" si="124"/>
        <v>R1013</v>
      </c>
    </row>
    <row r="405" spans="2:36" ht="15.75" customHeight="1" x14ac:dyDescent="0.3">
      <c r="B405" s="12" t="s">
        <v>1545</v>
      </c>
      <c r="C405" s="13" t="s">
        <v>1547</v>
      </c>
      <c r="D405" s="13">
        <v>23.655000000000001</v>
      </c>
      <c r="E405" s="13" t="str">
        <f t="shared" si="108"/>
        <v>Healthy Weight</v>
      </c>
      <c r="F405" s="13">
        <v>10.84</v>
      </c>
      <c r="G405" s="13" t="str">
        <f t="shared" si="109"/>
        <v>Diabetes</v>
      </c>
      <c r="H405" s="13" t="s">
        <v>8293</v>
      </c>
      <c r="I405" s="13" t="s">
        <v>8291</v>
      </c>
      <c r="J405" s="13" t="s">
        <v>8293</v>
      </c>
      <c r="K405" s="27">
        <v>1</v>
      </c>
      <c r="L405" s="13" t="s">
        <v>8293</v>
      </c>
      <c r="M405" s="13" t="s">
        <v>8712</v>
      </c>
      <c r="N405" s="13">
        <v>29</v>
      </c>
      <c r="O405" s="56">
        <v>3732.63</v>
      </c>
      <c r="P405" s="13" t="s">
        <v>8310</v>
      </c>
      <c r="Q405" s="13" t="s">
        <v>8311</v>
      </c>
      <c r="R405" s="57" t="s">
        <v>8329</v>
      </c>
      <c r="T405" s="12" t="s">
        <v>1545</v>
      </c>
      <c r="U405" s="13" t="str">
        <f t="shared" si="125"/>
        <v xml:space="preserve">  Sarah E</v>
      </c>
      <c r="V405" s="39">
        <f t="shared" si="110"/>
        <v>23.655000000000001</v>
      </c>
      <c r="W405" s="39" t="str">
        <f t="shared" si="111"/>
        <v>Healthy Weight</v>
      </c>
      <c r="X405" s="39">
        <f t="shared" si="112"/>
        <v>10.84</v>
      </c>
      <c r="Y405" s="39" t="str">
        <f t="shared" si="113"/>
        <v>Diabetes</v>
      </c>
      <c r="Z405" s="39" t="str">
        <f t="shared" si="114"/>
        <v>Yes</v>
      </c>
      <c r="AA405" s="39" t="str">
        <f t="shared" si="115"/>
        <v>No</v>
      </c>
      <c r="AB405" s="39" t="str">
        <f t="shared" si="116"/>
        <v>Yes</v>
      </c>
      <c r="AC405" s="38">
        <f t="shared" si="117"/>
        <v>1</v>
      </c>
      <c r="AD405" s="39" t="str">
        <f t="shared" si="118"/>
        <v>Yes</v>
      </c>
      <c r="AE405" s="13" t="str">
        <f t="shared" si="119"/>
        <v>22-Aug-1994</v>
      </c>
      <c r="AF405" s="39">
        <f t="shared" si="120"/>
        <v>29</v>
      </c>
      <c r="AG405" s="58">
        <f t="shared" si="121"/>
        <v>3732.63</v>
      </c>
      <c r="AH405" s="39" t="str">
        <f t="shared" si="122"/>
        <v>tier - 2</v>
      </c>
      <c r="AI405" s="39" t="str">
        <f t="shared" si="123"/>
        <v>tier - 3</v>
      </c>
      <c r="AJ405" s="54" t="str">
        <f t="shared" si="124"/>
        <v>R1024</v>
      </c>
    </row>
    <row r="406" spans="2:36" ht="15.75" customHeight="1" x14ac:dyDescent="0.3">
      <c r="B406" s="12" t="s">
        <v>1549</v>
      </c>
      <c r="C406" s="13" t="s">
        <v>1551</v>
      </c>
      <c r="D406" s="13">
        <v>27.36</v>
      </c>
      <c r="E406" s="13" t="str">
        <f t="shared" si="108"/>
        <v>Overweight</v>
      </c>
      <c r="F406" s="13">
        <v>5.88</v>
      </c>
      <c r="G406" s="13" t="str">
        <f t="shared" si="109"/>
        <v>Prediabetes</v>
      </c>
      <c r="H406" s="13" t="s">
        <v>8291</v>
      </c>
      <c r="I406" s="13" t="s">
        <v>8291</v>
      </c>
      <c r="J406" s="13" t="s">
        <v>8291</v>
      </c>
      <c r="K406" s="27">
        <v>2</v>
      </c>
      <c r="L406" s="13" t="s">
        <v>8291</v>
      </c>
      <c r="M406" s="13" t="s">
        <v>8713</v>
      </c>
      <c r="N406" s="13">
        <v>30</v>
      </c>
      <c r="O406" s="56">
        <v>3736.46</v>
      </c>
      <c r="P406" s="13" t="s">
        <v>8310</v>
      </c>
      <c r="Q406" s="13" t="s">
        <v>8310</v>
      </c>
      <c r="R406" s="57" t="s">
        <v>8317</v>
      </c>
      <c r="T406" s="12" t="s">
        <v>1549</v>
      </c>
      <c r="U406" s="13" t="str">
        <f t="shared" si="125"/>
        <v xml:space="preserve">  Anne Elise</v>
      </c>
      <c r="V406" s="39">
        <f t="shared" si="110"/>
        <v>27.36</v>
      </c>
      <c r="W406" s="39" t="str">
        <f t="shared" si="111"/>
        <v>Overweight</v>
      </c>
      <c r="X406" s="39">
        <f t="shared" si="112"/>
        <v>5.88</v>
      </c>
      <c r="Y406" s="39" t="str">
        <f t="shared" si="113"/>
        <v>Prediabetes</v>
      </c>
      <c r="Z406" s="39" t="str">
        <f t="shared" si="114"/>
        <v>No</v>
      </c>
      <c r="AA406" s="39" t="str">
        <f t="shared" si="115"/>
        <v>No</v>
      </c>
      <c r="AB406" s="39" t="str">
        <f t="shared" si="116"/>
        <v>No</v>
      </c>
      <c r="AC406" s="38">
        <f t="shared" si="117"/>
        <v>2</v>
      </c>
      <c r="AD406" s="39" t="str">
        <f t="shared" si="118"/>
        <v>No</v>
      </c>
      <c r="AE406" s="13" t="str">
        <f t="shared" si="119"/>
        <v>22-Jun-1993</v>
      </c>
      <c r="AF406" s="39">
        <f t="shared" si="120"/>
        <v>30</v>
      </c>
      <c r="AG406" s="58">
        <f t="shared" si="121"/>
        <v>3736.46</v>
      </c>
      <c r="AH406" s="39" t="str">
        <f t="shared" si="122"/>
        <v>tier - 2</v>
      </c>
      <c r="AI406" s="39" t="str">
        <f t="shared" si="123"/>
        <v>tier - 2</v>
      </c>
      <c r="AJ406" s="54" t="str">
        <f t="shared" si="124"/>
        <v>R1012</v>
      </c>
    </row>
    <row r="407" spans="2:36" ht="15.75" customHeight="1" x14ac:dyDescent="0.3">
      <c r="B407" s="12" t="s">
        <v>1553</v>
      </c>
      <c r="C407" s="13" t="s">
        <v>1555</v>
      </c>
      <c r="D407" s="13">
        <v>27.82</v>
      </c>
      <c r="E407" s="13" t="str">
        <f t="shared" si="108"/>
        <v>Overweight</v>
      </c>
      <c r="F407" s="13">
        <v>5.24</v>
      </c>
      <c r="G407" s="13" t="str">
        <f t="shared" si="109"/>
        <v>Normal</v>
      </c>
      <c r="H407" s="13" t="s">
        <v>8293</v>
      </c>
      <c r="I407" s="13" t="s">
        <v>8291</v>
      </c>
      <c r="J407" s="13" t="s">
        <v>8291</v>
      </c>
      <c r="K407" s="27" t="s">
        <v>8292</v>
      </c>
      <c r="L407" s="13" t="s">
        <v>8293</v>
      </c>
      <c r="M407" s="13" t="s">
        <v>8714</v>
      </c>
      <c r="N407" s="13">
        <v>37</v>
      </c>
      <c r="O407" s="56">
        <v>3748.56</v>
      </c>
      <c r="P407" s="13" t="s">
        <v>8310</v>
      </c>
      <c r="Q407" s="13" t="s">
        <v>8310</v>
      </c>
      <c r="R407" s="57" t="s">
        <v>8312</v>
      </c>
      <c r="T407" s="12" t="s">
        <v>1553</v>
      </c>
      <c r="U407" s="13" t="str">
        <f t="shared" si="125"/>
        <v xml:space="preserve">  Christopher R</v>
      </c>
      <c r="V407" s="39">
        <f t="shared" si="110"/>
        <v>27.82</v>
      </c>
      <c r="W407" s="39" t="str">
        <f t="shared" si="111"/>
        <v>Overweight</v>
      </c>
      <c r="X407" s="39">
        <f t="shared" si="112"/>
        <v>5.24</v>
      </c>
      <c r="Y407" s="39" t="str">
        <f t="shared" si="113"/>
        <v>Normal</v>
      </c>
      <c r="Z407" s="39" t="str">
        <f t="shared" si="114"/>
        <v>Yes</v>
      </c>
      <c r="AA407" s="39" t="str">
        <f t="shared" si="115"/>
        <v>No</v>
      </c>
      <c r="AB407" s="39" t="str">
        <f t="shared" si="116"/>
        <v>No</v>
      </c>
      <c r="AC407" s="38" t="str">
        <f t="shared" si="117"/>
        <v>No major surgery</v>
      </c>
      <c r="AD407" s="39" t="str">
        <f t="shared" si="118"/>
        <v>Yes</v>
      </c>
      <c r="AE407" s="13" t="str">
        <f t="shared" si="119"/>
        <v>9-Sep-1986</v>
      </c>
      <c r="AF407" s="39">
        <f t="shared" si="120"/>
        <v>37</v>
      </c>
      <c r="AG407" s="58">
        <f t="shared" si="121"/>
        <v>3748.56</v>
      </c>
      <c r="AH407" s="39" t="str">
        <f t="shared" si="122"/>
        <v>tier - 2</v>
      </c>
      <c r="AI407" s="39" t="str">
        <f t="shared" si="123"/>
        <v>tier - 2</v>
      </c>
      <c r="AJ407" s="54" t="str">
        <f t="shared" si="124"/>
        <v>R1013</v>
      </c>
    </row>
    <row r="408" spans="2:36" ht="15.75" customHeight="1" x14ac:dyDescent="0.3">
      <c r="B408" s="12" t="s">
        <v>1557</v>
      </c>
      <c r="C408" s="13" t="s">
        <v>1559</v>
      </c>
      <c r="D408" s="13">
        <v>25.46</v>
      </c>
      <c r="E408" s="13" t="str">
        <f t="shared" si="108"/>
        <v>Overweight</v>
      </c>
      <c r="F408" s="13">
        <v>11.75</v>
      </c>
      <c r="G408" s="13" t="str">
        <f t="shared" si="109"/>
        <v>Diabetes</v>
      </c>
      <c r="H408" s="13" t="s">
        <v>8291</v>
      </c>
      <c r="I408" s="13" t="s">
        <v>8291</v>
      </c>
      <c r="J408" s="13" t="s">
        <v>8291</v>
      </c>
      <c r="K408" s="27" t="s">
        <v>8292</v>
      </c>
      <c r="L408" s="13" t="s">
        <v>8291</v>
      </c>
      <c r="M408" s="13" t="s">
        <v>8715</v>
      </c>
      <c r="N408" s="13">
        <v>32</v>
      </c>
      <c r="O408" s="56">
        <v>3756.62</v>
      </c>
      <c r="P408" s="13" t="s">
        <v>8310</v>
      </c>
      <c r="Q408" s="13" t="s">
        <v>8310</v>
      </c>
      <c r="R408" s="57" t="s">
        <v>8312</v>
      </c>
      <c r="T408" s="12" t="s">
        <v>1557</v>
      </c>
      <c r="U408" s="13" t="str">
        <f t="shared" si="125"/>
        <v xml:space="preserve">  Elliot</v>
      </c>
      <c r="V408" s="39">
        <f t="shared" si="110"/>
        <v>25.46</v>
      </c>
      <c r="W408" s="39" t="str">
        <f t="shared" si="111"/>
        <v>Overweight</v>
      </c>
      <c r="X408" s="39">
        <f t="shared" si="112"/>
        <v>11.75</v>
      </c>
      <c r="Y408" s="39" t="str">
        <f t="shared" si="113"/>
        <v>Diabetes</v>
      </c>
      <c r="Z408" s="39" t="str">
        <f t="shared" si="114"/>
        <v>No</v>
      </c>
      <c r="AA408" s="39" t="str">
        <f t="shared" si="115"/>
        <v>No</v>
      </c>
      <c r="AB408" s="39" t="str">
        <f t="shared" si="116"/>
        <v>No</v>
      </c>
      <c r="AC408" s="38" t="str">
        <f t="shared" si="117"/>
        <v>No major surgery</v>
      </c>
      <c r="AD408" s="39" t="str">
        <f t="shared" si="118"/>
        <v>No</v>
      </c>
      <c r="AE408" s="13" t="str">
        <f t="shared" si="119"/>
        <v>28-Oct-1991</v>
      </c>
      <c r="AF408" s="39">
        <f t="shared" si="120"/>
        <v>32</v>
      </c>
      <c r="AG408" s="58">
        <f t="shared" si="121"/>
        <v>3756.62</v>
      </c>
      <c r="AH408" s="39" t="str">
        <f t="shared" si="122"/>
        <v>tier - 2</v>
      </c>
      <c r="AI408" s="39" t="str">
        <f t="shared" si="123"/>
        <v>tier - 2</v>
      </c>
      <c r="AJ408" s="54" t="str">
        <f t="shared" si="124"/>
        <v>R1013</v>
      </c>
    </row>
    <row r="409" spans="2:36" ht="15.75" customHeight="1" x14ac:dyDescent="0.3">
      <c r="B409" s="12" t="s">
        <v>1561</v>
      </c>
      <c r="C409" s="13" t="s">
        <v>1563</v>
      </c>
      <c r="D409" s="13">
        <v>25.1</v>
      </c>
      <c r="E409" s="13" t="str">
        <f t="shared" si="108"/>
        <v>Overweight</v>
      </c>
      <c r="F409" s="13">
        <v>6.97</v>
      </c>
      <c r="G409" s="13" t="str">
        <f t="shared" si="109"/>
        <v>Diabetes</v>
      </c>
      <c r="H409" s="13" t="s">
        <v>8291</v>
      </c>
      <c r="I409" s="13" t="s">
        <v>8291</v>
      </c>
      <c r="J409" s="13" t="s">
        <v>8291</v>
      </c>
      <c r="K409" s="27" t="s">
        <v>8292</v>
      </c>
      <c r="L409" s="13" t="s">
        <v>8293</v>
      </c>
      <c r="M409" s="13" t="s">
        <v>8716</v>
      </c>
      <c r="N409" s="13">
        <v>32</v>
      </c>
      <c r="O409" s="56">
        <v>3757.84</v>
      </c>
      <c r="P409" s="13" t="s">
        <v>8310</v>
      </c>
      <c r="Q409" s="13" t="s">
        <v>8314</v>
      </c>
      <c r="R409" s="57" t="s">
        <v>8312</v>
      </c>
      <c r="T409" s="12" t="s">
        <v>1561</v>
      </c>
      <c r="U409" s="13" t="str">
        <f t="shared" si="125"/>
        <v xml:space="preserve">  Christopher D</v>
      </c>
      <c r="V409" s="39">
        <f t="shared" si="110"/>
        <v>25.1</v>
      </c>
      <c r="W409" s="39" t="str">
        <f t="shared" si="111"/>
        <v>Overweight</v>
      </c>
      <c r="X409" s="39">
        <f t="shared" si="112"/>
        <v>6.97</v>
      </c>
      <c r="Y409" s="39" t="str">
        <f t="shared" si="113"/>
        <v>Diabetes</v>
      </c>
      <c r="Z409" s="39" t="str">
        <f t="shared" si="114"/>
        <v>No</v>
      </c>
      <c r="AA409" s="39" t="str">
        <f t="shared" si="115"/>
        <v>No</v>
      </c>
      <c r="AB409" s="39" t="str">
        <f t="shared" si="116"/>
        <v>No</v>
      </c>
      <c r="AC409" s="38" t="str">
        <f t="shared" si="117"/>
        <v>No major surgery</v>
      </c>
      <c r="AD409" s="39" t="str">
        <f t="shared" si="118"/>
        <v>Yes</v>
      </c>
      <c r="AE409" s="13" t="str">
        <f t="shared" si="119"/>
        <v>25-Aug-1991</v>
      </c>
      <c r="AF409" s="39">
        <f t="shared" si="120"/>
        <v>32</v>
      </c>
      <c r="AG409" s="58">
        <f t="shared" si="121"/>
        <v>3757.84</v>
      </c>
      <c r="AH409" s="39" t="str">
        <f t="shared" si="122"/>
        <v>tier - 2</v>
      </c>
      <c r="AI409" s="39" t="str">
        <f t="shared" si="123"/>
        <v>tier - 1</v>
      </c>
      <c r="AJ409" s="54" t="str">
        <f t="shared" si="124"/>
        <v>R1013</v>
      </c>
    </row>
    <row r="410" spans="2:36" ht="15.75" customHeight="1" x14ac:dyDescent="0.3">
      <c r="B410" s="12" t="s">
        <v>1565</v>
      </c>
      <c r="C410" s="13" t="s">
        <v>1567</v>
      </c>
      <c r="D410" s="13">
        <v>32.11</v>
      </c>
      <c r="E410" s="13" t="str">
        <f t="shared" si="108"/>
        <v>Obesity</v>
      </c>
      <c r="F410" s="13">
        <v>4.76</v>
      </c>
      <c r="G410" s="13" t="str">
        <f t="shared" si="109"/>
        <v>Normal</v>
      </c>
      <c r="H410" s="13" t="s">
        <v>8291</v>
      </c>
      <c r="I410" s="13" t="s">
        <v>8291</v>
      </c>
      <c r="J410" s="13" t="s">
        <v>8291</v>
      </c>
      <c r="K410" s="27">
        <v>2</v>
      </c>
      <c r="L410" s="13" t="s">
        <v>8291</v>
      </c>
      <c r="M410" s="13" t="s">
        <v>8717</v>
      </c>
      <c r="N410" s="13">
        <v>32</v>
      </c>
      <c r="O410" s="56">
        <v>3761.29</v>
      </c>
      <c r="P410" s="13" t="s">
        <v>8310</v>
      </c>
      <c r="Q410" s="13" t="s">
        <v>8311</v>
      </c>
      <c r="R410" s="57" t="s">
        <v>8321</v>
      </c>
      <c r="T410" s="12" t="s">
        <v>1565</v>
      </c>
      <c r="U410" s="13" t="str">
        <f t="shared" si="125"/>
        <v xml:space="preserve">  Corey</v>
      </c>
      <c r="V410" s="39">
        <f t="shared" si="110"/>
        <v>32.11</v>
      </c>
      <c r="W410" s="39" t="str">
        <f t="shared" si="111"/>
        <v>Obesity</v>
      </c>
      <c r="X410" s="39">
        <f t="shared" si="112"/>
        <v>4.76</v>
      </c>
      <c r="Y410" s="39" t="str">
        <f t="shared" si="113"/>
        <v>Normal</v>
      </c>
      <c r="Z410" s="39" t="str">
        <f t="shared" si="114"/>
        <v>No</v>
      </c>
      <c r="AA410" s="39" t="str">
        <f t="shared" si="115"/>
        <v>No</v>
      </c>
      <c r="AB410" s="39" t="str">
        <f t="shared" si="116"/>
        <v>No</v>
      </c>
      <c r="AC410" s="38">
        <f t="shared" si="117"/>
        <v>2</v>
      </c>
      <c r="AD410" s="39" t="str">
        <f t="shared" si="118"/>
        <v>No</v>
      </c>
      <c r="AE410" s="13" t="str">
        <f t="shared" si="119"/>
        <v>24-Oct-1991</v>
      </c>
      <c r="AF410" s="39">
        <f t="shared" si="120"/>
        <v>32</v>
      </c>
      <c r="AG410" s="58">
        <f t="shared" si="121"/>
        <v>3761.29</v>
      </c>
      <c r="AH410" s="39" t="str">
        <f t="shared" si="122"/>
        <v>tier - 2</v>
      </c>
      <c r="AI410" s="39" t="str">
        <f t="shared" si="123"/>
        <v>tier - 3</v>
      </c>
      <c r="AJ410" s="54" t="str">
        <f t="shared" si="124"/>
        <v>R1011</v>
      </c>
    </row>
    <row r="411" spans="2:36" ht="15.75" customHeight="1" x14ac:dyDescent="0.3">
      <c r="B411" s="12" t="s">
        <v>1569</v>
      </c>
      <c r="C411" s="13" t="s">
        <v>1571</v>
      </c>
      <c r="D411" s="13">
        <v>29.8</v>
      </c>
      <c r="E411" s="13" t="str">
        <f t="shared" si="108"/>
        <v>Overweight</v>
      </c>
      <c r="F411" s="13">
        <v>8.24</v>
      </c>
      <c r="G411" s="13" t="str">
        <f t="shared" si="109"/>
        <v>Diabetes</v>
      </c>
      <c r="H411" s="13" t="s">
        <v>8293</v>
      </c>
      <c r="I411" s="13" t="s">
        <v>8291</v>
      </c>
      <c r="J411" s="13" t="s">
        <v>8291</v>
      </c>
      <c r="K411" s="27">
        <v>1</v>
      </c>
      <c r="L411" s="13" t="s">
        <v>8293</v>
      </c>
      <c r="M411" s="13" t="s">
        <v>8718</v>
      </c>
      <c r="N411" s="13">
        <v>29</v>
      </c>
      <c r="O411" s="56">
        <v>3766.88</v>
      </c>
      <c r="P411" s="13" t="s">
        <v>8310</v>
      </c>
      <c r="Q411" s="13" t="s">
        <v>8314</v>
      </c>
      <c r="R411" s="57" t="s">
        <v>8312</v>
      </c>
      <c r="T411" s="12" t="s">
        <v>1569</v>
      </c>
      <c r="U411" s="13" t="str">
        <f t="shared" si="125"/>
        <v xml:space="preserve">  Patrick D</v>
      </c>
      <c r="V411" s="39">
        <f t="shared" si="110"/>
        <v>29.8</v>
      </c>
      <c r="W411" s="39" t="str">
        <f t="shared" si="111"/>
        <v>Overweight</v>
      </c>
      <c r="X411" s="39">
        <f t="shared" si="112"/>
        <v>8.24</v>
      </c>
      <c r="Y411" s="39" t="str">
        <f t="shared" si="113"/>
        <v>Diabetes</v>
      </c>
      <c r="Z411" s="39" t="str">
        <f t="shared" si="114"/>
        <v>Yes</v>
      </c>
      <c r="AA411" s="39" t="str">
        <f t="shared" si="115"/>
        <v>No</v>
      </c>
      <c r="AB411" s="39" t="str">
        <f t="shared" si="116"/>
        <v>No</v>
      </c>
      <c r="AC411" s="38">
        <f t="shared" si="117"/>
        <v>1</v>
      </c>
      <c r="AD411" s="39" t="str">
        <f t="shared" si="118"/>
        <v>Yes</v>
      </c>
      <c r="AE411" s="13" t="str">
        <f t="shared" si="119"/>
        <v>21-Nov-1994</v>
      </c>
      <c r="AF411" s="39">
        <f t="shared" si="120"/>
        <v>29</v>
      </c>
      <c r="AG411" s="58">
        <f t="shared" si="121"/>
        <v>3766.88</v>
      </c>
      <c r="AH411" s="39" t="str">
        <f t="shared" si="122"/>
        <v>tier - 2</v>
      </c>
      <c r="AI411" s="39" t="str">
        <f t="shared" si="123"/>
        <v>tier - 1</v>
      </c>
      <c r="AJ411" s="54" t="str">
        <f t="shared" si="124"/>
        <v>R1013</v>
      </c>
    </row>
    <row r="412" spans="2:36" ht="15.75" customHeight="1" x14ac:dyDescent="0.3">
      <c r="B412" s="12" t="s">
        <v>1573</v>
      </c>
      <c r="C412" s="13" t="s">
        <v>1575</v>
      </c>
      <c r="D412" s="13">
        <v>24.01</v>
      </c>
      <c r="E412" s="13" t="str">
        <f t="shared" si="108"/>
        <v>Healthy Weight</v>
      </c>
      <c r="F412" s="13">
        <v>4.76</v>
      </c>
      <c r="G412" s="13" t="str">
        <f t="shared" si="109"/>
        <v>Normal</v>
      </c>
      <c r="H412" s="13" t="s">
        <v>8291</v>
      </c>
      <c r="I412" s="13" t="s">
        <v>8291</v>
      </c>
      <c r="J412" s="13" t="s">
        <v>8291</v>
      </c>
      <c r="K412" s="27">
        <v>1</v>
      </c>
      <c r="L412" s="13" t="s">
        <v>8293</v>
      </c>
      <c r="M412" s="13" t="s">
        <v>8719</v>
      </c>
      <c r="N412" s="13">
        <v>36</v>
      </c>
      <c r="O412" s="56">
        <v>3773.23</v>
      </c>
      <c r="P412" s="13" t="s">
        <v>8310</v>
      </c>
      <c r="Q412" s="13" t="s">
        <v>8311</v>
      </c>
      <c r="R412" s="57" t="s">
        <v>8312</v>
      </c>
      <c r="T412" s="12" t="s">
        <v>1573</v>
      </c>
      <c r="U412" s="13" t="str">
        <f t="shared" si="125"/>
        <v xml:space="preserve">  Anthony D</v>
      </c>
      <c r="V412" s="39">
        <f t="shared" si="110"/>
        <v>24.01</v>
      </c>
      <c r="W412" s="39" t="str">
        <f t="shared" si="111"/>
        <v>Healthy Weight</v>
      </c>
      <c r="X412" s="39">
        <f t="shared" si="112"/>
        <v>4.76</v>
      </c>
      <c r="Y412" s="39" t="str">
        <f t="shared" si="113"/>
        <v>Normal</v>
      </c>
      <c r="Z412" s="39" t="str">
        <f t="shared" si="114"/>
        <v>No</v>
      </c>
      <c r="AA412" s="39" t="str">
        <f t="shared" si="115"/>
        <v>No</v>
      </c>
      <c r="AB412" s="39" t="str">
        <f t="shared" si="116"/>
        <v>No</v>
      </c>
      <c r="AC412" s="38">
        <f t="shared" si="117"/>
        <v>1</v>
      </c>
      <c r="AD412" s="39" t="str">
        <f t="shared" si="118"/>
        <v>Yes</v>
      </c>
      <c r="AE412" s="13" t="str">
        <f t="shared" si="119"/>
        <v>24-Oct-1987</v>
      </c>
      <c r="AF412" s="39">
        <f t="shared" si="120"/>
        <v>36</v>
      </c>
      <c r="AG412" s="58">
        <f t="shared" si="121"/>
        <v>3773.23</v>
      </c>
      <c r="AH412" s="39" t="str">
        <f t="shared" si="122"/>
        <v>tier - 2</v>
      </c>
      <c r="AI412" s="39" t="str">
        <f t="shared" si="123"/>
        <v>tier - 3</v>
      </c>
      <c r="AJ412" s="54" t="str">
        <f t="shared" si="124"/>
        <v>R1013</v>
      </c>
    </row>
    <row r="413" spans="2:36" ht="15.75" customHeight="1" x14ac:dyDescent="0.3">
      <c r="B413" s="12" t="s">
        <v>1577</v>
      </c>
      <c r="C413" s="13" t="s">
        <v>1579</v>
      </c>
      <c r="D413" s="13">
        <v>23.21</v>
      </c>
      <c r="E413" s="13" t="str">
        <f t="shared" si="108"/>
        <v>Healthy Weight</v>
      </c>
      <c r="F413" s="13">
        <v>6.03</v>
      </c>
      <c r="G413" s="13" t="str">
        <f t="shared" si="109"/>
        <v>Prediabetes</v>
      </c>
      <c r="H413" s="13" t="s">
        <v>8291</v>
      </c>
      <c r="I413" s="13" t="s">
        <v>8291</v>
      </c>
      <c r="J413" s="13" t="s">
        <v>8291</v>
      </c>
      <c r="K413" s="27">
        <v>1</v>
      </c>
      <c r="L413" s="13" t="s">
        <v>8291</v>
      </c>
      <c r="M413" s="13" t="s">
        <v>8720</v>
      </c>
      <c r="N413" s="13">
        <v>42</v>
      </c>
      <c r="O413" s="56">
        <v>3785.77</v>
      </c>
      <c r="P413" s="13" t="s">
        <v>8310</v>
      </c>
      <c r="Q413" s="13" t="s">
        <v>8314</v>
      </c>
      <c r="R413" s="57" t="s">
        <v>8312</v>
      </c>
      <c r="T413" s="12" t="s">
        <v>1577</v>
      </c>
      <c r="U413" s="13" t="str">
        <f t="shared" si="125"/>
        <v xml:space="preserve">  Melissa</v>
      </c>
      <c r="V413" s="39">
        <f t="shared" si="110"/>
        <v>23.21</v>
      </c>
      <c r="W413" s="39" t="str">
        <f t="shared" si="111"/>
        <v>Healthy Weight</v>
      </c>
      <c r="X413" s="39">
        <f t="shared" si="112"/>
        <v>6.03</v>
      </c>
      <c r="Y413" s="39" t="str">
        <f t="shared" si="113"/>
        <v>Prediabetes</v>
      </c>
      <c r="Z413" s="39" t="str">
        <f t="shared" si="114"/>
        <v>No</v>
      </c>
      <c r="AA413" s="39" t="str">
        <f t="shared" si="115"/>
        <v>No</v>
      </c>
      <c r="AB413" s="39" t="str">
        <f t="shared" si="116"/>
        <v>No</v>
      </c>
      <c r="AC413" s="38">
        <f t="shared" si="117"/>
        <v>1</v>
      </c>
      <c r="AD413" s="39" t="str">
        <f t="shared" si="118"/>
        <v>No</v>
      </c>
      <c r="AE413" s="13" t="str">
        <f t="shared" si="119"/>
        <v>13-Dec-1981</v>
      </c>
      <c r="AF413" s="39">
        <f t="shared" si="120"/>
        <v>42</v>
      </c>
      <c r="AG413" s="58">
        <f t="shared" si="121"/>
        <v>3785.77</v>
      </c>
      <c r="AH413" s="39" t="str">
        <f t="shared" si="122"/>
        <v>tier - 2</v>
      </c>
      <c r="AI413" s="39" t="str">
        <f t="shared" si="123"/>
        <v>tier - 1</v>
      </c>
      <c r="AJ413" s="54" t="str">
        <f t="shared" si="124"/>
        <v>R1013</v>
      </c>
    </row>
    <row r="414" spans="2:36" ht="15.75" customHeight="1" x14ac:dyDescent="0.3">
      <c r="B414" s="12" t="s">
        <v>1581</v>
      </c>
      <c r="C414" s="13" t="s">
        <v>1583</v>
      </c>
      <c r="D414" s="13">
        <v>21.2</v>
      </c>
      <c r="E414" s="13" t="str">
        <f t="shared" si="108"/>
        <v>Healthy Weight</v>
      </c>
      <c r="F414" s="13">
        <v>4.07</v>
      </c>
      <c r="G414" s="13" t="str">
        <f t="shared" si="109"/>
        <v>Normal</v>
      </c>
      <c r="H414" s="13" t="s">
        <v>8293</v>
      </c>
      <c r="I414" s="13" t="s">
        <v>8291</v>
      </c>
      <c r="J414" s="13" t="s">
        <v>8291</v>
      </c>
      <c r="K414" s="27">
        <v>1</v>
      </c>
      <c r="L414" s="13" t="s">
        <v>8293</v>
      </c>
      <c r="M414" s="13" t="s">
        <v>8721</v>
      </c>
      <c r="N414" s="13">
        <v>35</v>
      </c>
      <c r="O414" s="56">
        <v>3793.55</v>
      </c>
      <c r="P414" s="13" t="s">
        <v>8310</v>
      </c>
      <c r="Q414" s="13" t="s">
        <v>8311</v>
      </c>
      <c r="R414" s="57" t="s">
        <v>8312</v>
      </c>
      <c r="T414" s="12" t="s">
        <v>1581</v>
      </c>
      <c r="U414" s="13" t="str">
        <f t="shared" si="125"/>
        <v xml:space="preserve">  Raven</v>
      </c>
      <c r="V414" s="39">
        <f t="shared" si="110"/>
        <v>21.2</v>
      </c>
      <c r="W414" s="39" t="str">
        <f t="shared" si="111"/>
        <v>Healthy Weight</v>
      </c>
      <c r="X414" s="39">
        <f t="shared" si="112"/>
        <v>4.07</v>
      </c>
      <c r="Y414" s="39" t="str">
        <f t="shared" si="113"/>
        <v>Normal</v>
      </c>
      <c r="Z414" s="39" t="str">
        <f t="shared" si="114"/>
        <v>Yes</v>
      </c>
      <c r="AA414" s="39" t="str">
        <f t="shared" si="115"/>
        <v>No</v>
      </c>
      <c r="AB414" s="39" t="str">
        <f t="shared" si="116"/>
        <v>No</v>
      </c>
      <c r="AC414" s="38">
        <f t="shared" si="117"/>
        <v>1</v>
      </c>
      <c r="AD414" s="39" t="str">
        <f t="shared" si="118"/>
        <v>Yes</v>
      </c>
      <c r="AE414" s="13" t="str">
        <f t="shared" si="119"/>
        <v>28-Aug-1988</v>
      </c>
      <c r="AF414" s="39">
        <f t="shared" si="120"/>
        <v>35</v>
      </c>
      <c r="AG414" s="58">
        <f t="shared" si="121"/>
        <v>3793.55</v>
      </c>
      <c r="AH414" s="39" t="str">
        <f t="shared" si="122"/>
        <v>tier - 2</v>
      </c>
      <c r="AI414" s="39" t="str">
        <f t="shared" si="123"/>
        <v>tier - 3</v>
      </c>
      <c r="AJ414" s="54" t="str">
        <f t="shared" si="124"/>
        <v>R1013</v>
      </c>
    </row>
    <row r="415" spans="2:36" ht="15.75" customHeight="1" x14ac:dyDescent="0.3">
      <c r="B415" s="12" t="s">
        <v>1585</v>
      </c>
      <c r="C415" s="13" t="s">
        <v>1587</v>
      </c>
      <c r="D415" s="13">
        <v>28.215</v>
      </c>
      <c r="E415" s="13" t="str">
        <f t="shared" si="108"/>
        <v>Overweight</v>
      </c>
      <c r="F415" s="13">
        <v>8.26</v>
      </c>
      <c r="G415" s="13" t="str">
        <f t="shared" si="109"/>
        <v>Diabetes</v>
      </c>
      <c r="H415" s="13" t="s">
        <v>8293</v>
      </c>
      <c r="I415" s="13" t="s">
        <v>8291</v>
      </c>
      <c r="J415" s="13" t="s">
        <v>8291</v>
      </c>
      <c r="K415" s="27">
        <v>1</v>
      </c>
      <c r="L415" s="13" t="s">
        <v>8293</v>
      </c>
      <c r="M415" s="13" t="s">
        <v>8722</v>
      </c>
      <c r="N415" s="13">
        <v>24</v>
      </c>
      <c r="O415" s="56">
        <v>3796.36</v>
      </c>
      <c r="P415" s="13" t="s">
        <v>8310</v>
      </c>
      <c r="Q415" s="13" t="s">
        <v>8311</v>
      </c>
      <c r="R415" s="57" t="s">
        <v>8317</v>
      </c>
      <c r="T415" s="12" t="s">
        <v>1585</v>
      </c>
      <c r="U415" s="13" t="str">
        <f t="shared" si="125"/>
        <v xml:space="preserve">  Christopher</v>
      </c>
      <c r="V415" s="39">
        <f t="shared" si="110"/>
        <v>28.215</v>
      </c>
      <c r="W415" s="39" t="str">
        <f t="shared" si="111"/>
        <v>Overweight</v>
      </c>
      <c r="X415" s="39">
        <f t="shared" si="112"/>
        <v>8.26</v>
      </c>
      <c r="Y415" s="39" t="str">
        <f t="shared" si="113"/>
        <v>Diabetes</v>
      </c>
      <c r="Z415" s="39" t="str">
        <f t="shared" si="114"/>
        <v>Yes</v>
      </c>
      <c r="AA415" s="39" t="str">
        <f t="shared" si="115"/>
        <v>No</v>
      </c>
      <c r="AB415" s="39" t="str">
        <f t="shared" si="116"/>
        <v>No</v>
      </c>
      <c r="AC415" s="38">
        <f t="shared" si="117"/>
        <v>1</v>
      </c>
      <c r="AD415" s="39" t="str">
        <f t="shared" si="118"/>
        <v>Yes</v>
      </c>
      <c r="AE415" s="13" t="str">
        <f t="shared" si="119"/>
        <v>24-Jun-1999</v>
      </c>
      <c r="AF415" s="39">
        <f t="shared" si="120"/>
        <v>24</v>
      </c>
      <c r="AG415" s="58">
        <f t="shared" si="121"/>
        <v>3796.36</v>
      </c>
      <c r="AH415" s="39" t="str">
        <f t="shared" si="122"/>
        <v>tier - 2</v>
      </c>
      <c r="AI415" s="39" t="str">
        <f t="shared" si="123"/>
        <v>tier - 3</v>
      </c>
      <c r="AJ415" s="54" t="str">
        <f t="shared" si="124"/>
        <v>R1012</v>
      </c>
    </row>
    <row r="416" spans="2:36" ht="15.75" customHeight="1" x14ac:dyDescent="0.3">
      <c r="B416" s="12" t="s">
        <v>1589</v>
      </c>
      <c r="C416" s="13" t="s">
        <v>1591</v>
      </c>
      <c r="D416" s="13">
        <v>38.094999999999999</v>
      </c>
      <c r="E416" s="13" t="str">
        <f t="shared" si="108"/>
        <v>Obesity</v>
      </c>
      <c r="F416" s="13">
        <v>4.76</v>
      </c>
      <c r="G416" s="13" t="str">
        <f t="shared" si="109"/>
        <v>Normal</v>
      </c>
      <c r="H416" s="13" t="s">
        <v>8291</v>
      </c>
      <c r="I416" s="13" t="s">
        <v>8291</v>
      </c>
      <c r="J416" s="13" t="s">
        <v>8291</v>
      </c>
      <c r="K416" s="27">
        <v>1</v>
      </c>
      <c r="L416" s="13" t="s">
        <v>8291</v>
      </c>
      <c r="M416" s="13" t="s">
        <v>8723</v>
      </c>
      <c r="N416" s="13">
        <v>42</v>
      </c>
      <c r="O416" s="56">
        <v>3797.2</v>
      </c>
      <c r="P416" s="13" t="s">
        <v>8310</v>
      </c>
      <c r="Q416" s="13" t="s">
        <v>8311</v>
      </c>
      <c r="R416" s="57" t="s">
        <v>8317</v>
      </c>
      <c r="T416" s="12" t="s">
        <v>1589</v>
      </c>
      <c r="U416" s="13" t="str">
        <f t="shared" si="125"/>
        <v xml:space="preserve">  Kendra A</v>
      </c>
      <c r="V416" s="39">
        <f t="shared" si="110"/>
        <v>38.094999999999999</v>
      </c>
      <c r="W416" s="39" t="str">
        <f t="shared" si="111"/>
        <v>Obesity</v>
      </c>
      <c r="X416" s="39">
        <f t="shared" si="112"/>
        <v>4.76</v>
      </c>
      <c r="Y416" s="39" t="str">
        <f t="shared" si="113"/>
        <v>Normal</v>
      </c>
      <c r="Z416" s="39" t="str">
        <f t="shared" si="114"/>
        <v>No</v>
      </c>
      <c r="AA416" s="39" t="str">
        <f t="shared" si="115"/>
        <v>No</v>
      </c>
      <c r="AB416" s="39" t="str">
        <f t="shared" si="116"/>
        <v>No</v>
      </c>
      <c r="AC416" s="38">
        <f t="shared" si="117"/>
        <v>1</v>
      </c>
      <c r="AD416" s="39" t="str">
        <f t="shared" si="118"/>
        <v>No</v>
      </c>
      <c r="AE416" s="13" t="str">
        <f t="shared" si="119"/>
        <v>29-Sep-1981</v>
      </c>
      <c r="AF416" s="39">
        <f t="shared" si="120"/>
        <v>42</v>
      </c>
      <c r="AG416" s="58">
        <f t="shared" si="121"/>
        <v>3797.2</v>
      </c>
      <c r="AH416" s="39" t="str">
        <f t="shared" si="122"/>
        <v>tier - 2</v>
      </c>
      <c r="AI416" s="39" t="str">
        <f t="shared" si="123"/>
        <v>tier - 3</v>
      </c>
      <c r="AJ416" s="54" t="str">
        <f t="shared" si="124"/>
        <v>R1012</v>
      </c>
    </row>
    <row r="417" spans="2:36" ht="15.75" customHeight="1" x14ac:dyDescent="0.3">
      <c r="B417" s="12" t="s">
        <v>1593</v>
      </c>
      <c r="C417" s="13" t="s">
        <v>1595</v>
      </c>
      <c r="D417" s="13">
        <v>22.61</v>
      </c>
      <c r="E417" s="13" t="str">
        <f t="shared" si="108"/>
        <v>Healthy Weight</v>
      </c>
      <c r="F417" s="13">
        <v>6.13</v>
      </c>
      <c r="G417" s="13" t="str">
        <f t="shared" si="109"/>
        <v>Prediabetes</v>
      </c>
      <c r="H417" s="13" t="s">
        <v>8293</v>
      </c>
      <c r="I417" s="13" t="s">
        <v>8291</v>
      </c>
      <c r="J417" s="13" t="s">
        <v>8293</v>
      </c>
      <c r="K417" s="27">
        <v>1</v>
      </c>
      <c r="L417" s="13" t="s">
        <v>8293</v>
      </c>
      <c r="M417" s="13" t="s">
        <v>8724</v>
      </c>
      <c r="N417" s="13">
        <v>29</v>
      </c>
      <c r="O417" s="56">
        <v>3847.67</v>
      </c>
      <c r="P417" s="13" t="s">
        <v>8311</v>
      </c>
      <c r="Q417" s="13" t="s">
        <v>8310</v>
      </c>
      <c r="R417" s="57" t="s">
        <v>8321</v>
      </c>
      <c r="T417" s="12" t="s">
        <v>1593</v>
      </c>
      <c r="U417" s="13" t="str">
        <f t="shared" si="125"/>
        <v xml:space="preserve">  Jordan</v>
      </c>
      <c r="V417" s="39">
        <f t="shared" si="110"/>
        <v>22.61</v>
      </c>
      <c r="W417" s="39" t="str">
        <f t="shared" si="111"/>
        <v>Healthy Weight</v>
      </c>
      <c r="X417" s="39">
        <f t="shared" si="112"/>
        <v>6.13</v>
      </c>
      <c r="Y417" s="39" t="str">
        <f t="shared" si="113"/>
        <v>Prediabetes</v>
      </c>
      <c r="Z417" s="39" t="str">
        <f t="shared" si="114"/>
        <v>Yes</v>
      </c>
      <c r="AA417" s="39" t="str">
        <f t="shared" si="115"/>
        <v>No</v>
      </c>
      <c r="AB417" s="39" t="str">
        <f t="shared" si="116"/>
        <v>Yes</v>
      </c>
      <c r="AC417" s="38">
        <f t="shared" si="117"/>
        <v>1</v>
      </c>
      <c r="AD417" s="39" t="str">
        <f t="shared" si="118"/>
        <v>Yes</v>
      </c>
      <c r="AE417" s="13" t="str">
        <f t="shared" si="119"/>
        <v>12-Aug-1994</v>
      </c>
      <c r="AF417" s="39">
        <f t="shared" si="120"/>
        <v>29</v>
      </c>
      <c r="AG417" s="58">
        <f t="shared" si="121"/>
        <v>3847.67</v>
      </c>
      <c r="AH417" s="39" t="str">
        <f t="shared" si="122"/>
        <v>tier - 3</v>
      </c>
      <c r="AI417" s="39" t="str">
        <f t="shared" si="123"/>
        <v>tier - 2</v>
      </c>
      <c r="AJ417" s="54" t="str">
        <f t="shared" si="124"/>
        <v>R1011</v>
      </c>
    </row>
    <row r="418" spans="2:36" ht="15.75" customHeight="1" x14ac:dyDescent="0.3">
      <c r="B418" s="12" t="s">
        <v>1597</v>
      </c>
      <c r="C418" s="13" t="s">
        <v>1599</v>
      </c>
      <c r="D418" s="13">
        <v>24.32</v>
      </c>
      <c r="E418" s="13" t="str">
        <f t="shared" si="108"/>
        <v>Healthy Weight</v>
      </c>
      <c r="F418" s="13">
        <v>10.47</v>
      </c>
      <c r="G418" s="13" t="str">
        <f t="shared" si="109"/>
        <v>Diabetes</v>
      </c>
      <c r="H418" s="13" t="s">
        <v>8293</v>
      </c>
      <c r="I418" s="13" t="s">
        <v>8291</v>
      </c>
      <c r="J418" s="13" t="s">
        <v>8291</v>
      </c>
      <c r="K418" s="27">
        <v>2</v>
      </c>
      <c r="L418" s="13" t="s">
        <v>8293</v>
      </c>
      <c r="M418" s="13" t="s">
        <v>8725</v>
      </c>
      <c r="N418" s="13">
        <v>32</v>
      </c>
      <c r="O418" s="56">
        <v>3857.76</v>
      </c>
      <c r="P418" s="13" t="s">
        <v>8311</v>
      </c>
      <c r="Q418" s="13" t="s">
        <v>8314</v>
      </c>
      <c r="R418" s="57" t="s">
        <v>8326</v>
      </c>
      <c r="T418" s="12" t="s">
        <v>1597</v>
      </c>
      <c r="U418" s="13" t="str">
        <f t="shared" si="125"/>
        <v xml:space="preserve">  Nils</v>
      </c>
      <c r="V418" s="39">
        <f t="shared" si="110"/>
        <v>24.32</v>
      </c>
      <c r="W418" s="39" t="str">
        <f t="shared" si="111"/>
        <v>Healthy Weight</v>
      </c>
      <c r="X418" s="39">
        <f t="shared" si="112"/>
        <v>10.47</v>
      </c>
      <c r="Y418" s="39" t="str">
        <f t="shared" si="113"/>
        <v>Diabetes</v>
      </c>
      <c r="Z418" s="39" t="str">
        <f t="shared" si="114"/>
        <v>Yes</v>
      </c>
      <c r="AA418" s="39" t="str">
        <f t="shared" si="115"/>
        <v>No</v>
      </c>
      <c r="AB418" s="39" t="str">
        <f t="shared" si="116"/>
        <v>No</v>
      </c>
      <c r="AC418" s="38">
        <f t="shared" si="117"/>
        <v>2</v>
      </c>
      <c r="AD418" s="39" t="str">
        <f t="shared" si="118"/>
        <v>Yes</v>
      </c>
      <c r="AE418" s="13" t="str">
        <f t="shared" si="119"/>
        <v>19-Aug-1991</v>
      </c>
      <c r="AF418" s="39">
        <f t="shared" si="120"/>
        <v>32</v>
      </c>
      <c r="AG418" s="58">
        <f t="shared" si="121"/>
        <v>3857.76</v>
      </c>
      <c r="AH418" s="39" t="str">
        <f t="shared" si="122"/>
        <v>tier - 3</v>
      </c>
      <c r="AI418" s="39" t="str">
        <f t="shared" si="123"/>
        <v>tier - 1</v>
      </c>
      <c r="AJ418" s="54" t="str">
        <f t="shared" si="124"/>
        <v>R1016</v>
      </c>
    </row>
    <row r="419" spans="2:36" ht="15.75" customHeight="1" x14ac:dyDescent="0.3">
      <c r="B419" s="12" t="s">
        <v>1601</v>
      </c>
      <c r="C419" s="13" t="s">
        <v>36</v>
      </c>
      <c r="D419" s="13">
        <v>20.96</v>
      </c>
      <c r="E419" s="13" t="str">
        <f t="shared" si="108"/>
        <v>Healthy Weight</v>
      </c>
      <c r="F419" s="13">
        <v>4.04</v>
      </c>
      <c r="G419" s="13" t="str">
        <f t="shared" si="109"/>
        <v>Normal</v>
      </c>
      <c r="H419" s="13" t="s">
        <v>8293</v>
      </c>
      <c r="I419" s="13" t="s">
        <v>8291</v>
      </c>
      <c r="J419" s="13" t="s">
        <v>8291</v>
      </c>
      <c r="K419" s="27">
        <v>1</v>
      </c>
      <c r="L419" s="13" t="s">
        <v>8293</v>
      </c>
      <c r="M419" s="13" t="s">
        <v>8726</v>
      </c>
      <c r="N419" s="13">
        <v>22</v>
      </c>
      <c r="O419" s="56">
        <v>3858.51</v>
      </c>
      <c r="P419" s="13" t="s">
        <v>8310</v>
      </c>
      <c r="Q419" s="13" t="s">
        <v>8311</v>
      </c>
      <c r="R419" s="57" t="s">
        <v>8328</v>
      </c>
      <c r="T419" s="12" t="s">
        <v>1601</v>
      </c>
      <c r="U419" s="13" t="str">
        <f t="shared" si="125"/>
        <v xml:space="preserve">  Scott</v>
      </c>
      <c r="V419" s="39">
        <f t="shared" si="110"/>
        <v>20.96</v>
      </c>
      <c r="W419" s="39" t="str">
        <f t="shared" si="111"/>
        <v>Healthy Weight</v>
      </c>
      <c r="X419" s="39">
        <f t="shared" si="112"/>
        <v>4.04</v>
      </c>
      <c r="Y419" s="39" t="str">
        <f t="shared" si="113"/>
        <v>Normal</v>
      </c>
      <c r="Z419" s="39" t="str">
        <f t="shared" si="114"/>
        <v>Yes</v>
      </c>
      <c r="AA419" s="39" t="str">
        <f t="shared" si="115"/>
        <v>No</v>
      </c>
      <c r="AB419" s="39" t="str">
        <f t="shared" si="116"/>
        <v>No</v>
      </c>
      <c r="AC419" s="38">
        <f t="shared" si="117"/>
        <v>1</v>
      </c>
      <c r="AD419" s="39" t="str">
        <f t="shared" si="118"/>
        <v>Yes</v>
      </c>
      <c r="AE419" s="13" t="str">
        <f t="shared" si="119"/>
        <v>6-Jun-2001</v>
      </c>
      <c r="AF419" s="39">
        <f t="shared" si="120"/>
        <v>22</v>
      </c>
      <c r="AG419" s="58">
        <f t="shared" si="121"/>
        <v>3858.51</v>
      </c>
      <c r="AH419" s="39" t="str">
        <f t="shared" si="122"/>
        <v>tier - 2</v>
      </c>
      <c r="AI419" s="39" t="str">
        <f t="shared" si="123"/>
        <v>tier - 3</v>
      </c>
      <c r="AJ419" s="54" t="str">
        <f t="shared" si="124"/>
        <v>R1025</v>
      </c>
    </row>
    <row r="420" spans="2:36" ht="15.75" customHeight="1" x14ac:dyDescent="0.3">
      <c r="B420" s="12" t="s">
        <v>1604</v>
      </c>
      <c r="C420" s="13" t="s">
        <v>1606</v>
      </c>
      <c r="D420" s="13">
        <v>19.68</v>
      </c>
      <c r="E420" s="13" t="str">
        <f t="shared" si="108"/>
        <v>Healthy Weight</v>
      </c>
      <c r="F420" s="13">
        <v>5.74</v>
      </c>
      <c r="G420" s="13" t="str">
        <f t="shared" si="109"/>
        <v>Prediabetes</v>
      </c>
      <c r="H420" s="13" t="s">
        <v>8291</v>
      </c>
      <c r="I420" s="13" t="s">
        <v>8291</v>
      </c>
      <c r="J420" s="13" t="s">
        <v>8291</v>
      </c>
      <c r="K420" s="27" t="s">
        <v>8292</v>
      </c>
      <c r="L420" s="13" t="s">
        <v>8293</v>
      </c>
      <c r="M420" s="13" t="s">
        <v>8727</v>
      </c>
      <c r="N420" s="13">
        <v>22</v>
      </c>
      <c r="O420" s="56">
        <v>3861.21</v>
      </c>
      <c r="P420" s="13" t="s">
        <v>8310</v>
      </c>
      <c r="Q420" s="13" t="s">
        <v>8310</v>
      </c>
      <c r="R420" s="57" t="s">
        <v>8326</v>
      </c>
      <c r="T420" s="12" t="s">
        <v>1604</v>
      </c>
      <c r="U420" s="13" t="str">
        <f t="shared" si="125"/>
        <v xml:space="preserve">  Angela</v>
      </c>
      <c r="V420" s="39">
        <f t="shared" si="110"/>
        <v>19.68</v>
      </c>
      <c r="W420" s="39" t="str">
        <f t="shared" si="111"/>
        <v>Healthy Weight</v>
      </c>
      <c r="X420" s="39">
        <f t="shared" si="112"/>
        <v>5.74</v>
      </c>
      <c r="Y420" s="39" t="str">
        <f t="shared" si="113"/>
        <v>Prediabetes</v>
      </c>
      <c r="Z420" s="39" t="str">
        <f t="shared" si="114"/>
        <v>No</v>
      </c>
      <c r="AA420" s="39" t="str">
        <f t="shared" si="115"/>
        <v>No</v>
      </c>
      <c r="AB420" s="39" t="str">
        <f t="shared" si="116"/>
        <v>No</v>
      </c>
      <c r="AC420" s="38" t="str">
        <f t="shared" si="117"/>
        <v>No major surgery</v>
      </c>
      <c r="AD420" s="39" t="str">
        <f t="shared" si="118"/>
        <v>Yes</v>
      </c>
      <c r="AE420" s="13" t="str">
        <f t="shared" si="119"/>
        <v>18-Oct-2001</v>
      </c>
      <c r="AF420" s="39">
        <f t="shared" si="120"/>
        <v>22</v>
      </c>
      <c r="AG420" s="58">
        <f t="shared" si="121"/>
        <v>3861.21</v>
      </c>
      <c r="AH420" s="39" t="str">
        <f t="shared" si="122"/>
        <v>tier - 2</v>
      </c>
      <c r="AI420" s="39" t="str">
        <f t="shared" si="123"/>
        <v>tier - 2</v>
      </c>
      <c r="AJ420" s="54" t="str">
        <f t="shared" si="124"/>
        <v>R1016</v>
      </c>
    </row>
    <row r="421" spans="2:36" ht="15.75" customHeight="1" x14ac:dyDescent="0.3">
      <c r="B421" s="12" t="s">
        <v>1608</v>
      </c>
      <c r="C421" s="13" t="s">
        <v>1333</v>
      </c>
      <c r="D421" s="13">
        <v>18.100000000000001</v>
      </c>
      <c r="E421" s="13" t="str">
        <f t="shared" si="108"/>
        <v>Underweight</v>
      </c>
      <c r="F421" s="13">
        <v>6.33</v>
      </c>
      <c r="G421" s="13" t="str">
        <f t="shared" si="109"/>
        <v>Prediabetes</v>
      </c>
      <c r="H421" s="13" t="s">
        <v>8291</v>
      </c>
      <c r="I421" s="13" t="s">
        <v>8291</v>
      </c>
      <c r="J421" s="13" t="s">
        <v>8291</v>
      </c>
      <c r="K421" s="27">
        <v>1</v>
      </c>
      <c r="L421" s="13" t="s">
        <v>8293</v>
      </c>
      <c r="M421" s="13" t="s">
        <v>8728</v>
      </c>
      <c r="N421" s="13">
        <v>33</v>
      </c>
      <c r="O421" s="56">
        <v>3866.86</v>
      </c>
      <c r="P421" s="13" t="s">
        <v>8314</v>
      </c>
      <c r="Q421" s="13" t="s">
        <v>8314</v>
      </c>
      <c r="R421" s="57" t="s">
        <v>8317</v>
      </c>
      <c r="T421" s="12" t="s">
        <v>1608</v>
      </c>
      <c r="U421" s="13" t="str">
        <f t="shared" si="125"/>
        <v xml:space="preserve">  Allison</v>
      </c>
      <c r="V421" s="39">
        <f t="shared" si="110"/>
        <v>18.100000000000001</v>
      </c>
      <c r="W421" s="39" t="str">
        <f t="shared" si="111"/>
        <v>Underweight</v>
      </c>
      <c r="X421" s="39">
        <f t="shared" si="112"/>
        <v>6.33</v>
      </c>
      <c r="Y421" s="39" t="str">
        <f t="shared" si="113"/>
        <v>Prediabetes</v>
      </c>
      <c r="Z421" s="39" t="str">
        <f t="shared" si="114"/>
        <v>No</v>
      </c>
      <c r="AA421" s="39" t="str">
        <f t="shared" si="115"/>
        <v>No</v>
      </c>
      <c r="AB421" s="39" t="str">
        <f t="shared" si="116"/>
        <v>No</v>
      </c>
      <c r="AC421" s="38">
        <f t="shared" si="117"/>
        <v>1</v>
      </c>
      <c r="AD421" s="39" t="str">
        <f t="shared" si="118"/>
        <v>Yes</v>
      </c>
      <c r="AE421" s="13" t="str">
        <f t="shared" si="119"/>
        <v>24-Jun-1990</v>
      </c>
      <c r="AF421" s="39">
        <f t="shared" si="120"/>
        <v>33</v>
      </c>
      <c r="AG421" s="58">
        <f t="shared" si="121"/>
        <v>3866.86</v>
      </c>
      <c r="AH421" s="39" t="str">
        <f t="shared" si="122"/>
        <v>tier - 1</v>
      </c>
      <c r="AI421" s="39" t="str">
        <f t="shared" si="123"/>
        <v>tier - 1</v>
      </c>
      <c r="AJ421" s="54" t="str">
        <f t="shared" si="124"/>
        <v>R1012</v>
      </c>
    </row>
    <row r="422" spans="2:36" ht="15.75" customHeight="1" x14ac:dyDescent="0.3">
      <c r="B422" s="12" t="s">
        <v>1611</v>
      </c>
      <c r="C422" s="13" t="s">
        <v>1613</v>
      </c>
      <c r="D422" s="13">
        <v>29.64</v>
      </c>
      <c r="E422" s="13" t="str">
        <f t="shared" si="108"/>
        <v>Overweight</v>
      </c>
      <c r="F422" s="13">
        <v>4.28</v>
      </c>
      <c r="G422" s="13" t="str">
        <f t="shared" si="109"/>
        <v>Normal</v>
      </c>
      <c r="H422" s="13" t="s">
        <v>8293</v>
      </c>
      <c r="I422" s="13" t="s">
        <v>8291</v>
      </c>
      <c r="J422" s="13" t="s">
        <v>8291</v>
      </c>
      <c r="K422" s="27" t="s">
        <v>8292</v>
      </c>
      <c r="L422" s="13" t="s">
        <v>8291</v>
      </c>
      <c r="M422" s="13" t="s">
        <v>8729</v>
      </c>
      <c r="N422" s="13">
        <v>32</v>
      </c>
      <c r="O422" s="56">
        <v>3875.73</v>
      </c>
      <c r="P422" s="13" t="s">
        <v>8310</v>
      </c>
      <c r="Q422" s="13" t="s">
        <v>8311</v>
      </c>
      <c r="R422" s="57" t="s">
        <v>8312</v>
      </c>
      <c r="T422" s="12" t="s">
        <v>1611</v>
      </c>
      <c r="U422" s="13" t="str">
        <f t="shared" si="125"/>
        <v xml:space="preserve">  Caitlin O</v>
      </c>
      <c r="V422" s="39">
        <f t="shared" si="110"/>
        <v>29.64</v>
      </c>
      <c r="W422" s="39" t="str">
        <f t="shared" si="111"/>
        <v>Overweight</v>
      </c>
      <c r="X422" s="39">
        <f t="shared" si="112"/>
        <v>4.28</v>
      </c>
      <c r="Y422" s="39" t="str">
        <f t="shared" si="113"/>
        <v>Normal</v>
      </c>
      <c r="Z422" s="39" t="str">
        <f t="shared" si="114"/>
        <v>Yes</v>
      </c>
      <c r="AA422" s="39" t="str">
        <f t="shared" si="115"/>
        <v>No</v>
      </c>
      <c r="AB422" s="39" t="str">
        <f t="shared" si="116"/>
        <v>No</v>
      </c>
      <c r="AC422" s="38" t="str">
        <f t="shared" si="117"/>
        <v>No major surgery</v>
      </c>
      <c r="AD422" s="39" t="str">
        <f t="shared" si="118"/>
        <v>No</v>
      </c>
      <c r="AE422" s="13" t="str">
        <f t="shared" si="119"/>
        <v>25-Jul-1991</v>
      </c>
      <c r="AF422" s="39">
        <f t="shared" si="120"/>
        <v>32</v>
      </c>
      <c r="AG422" s="58">
        <f t="shared" si="121"/>
        <v>3875.73</v>
      </c>
      <c r="AH422" s="39" t="str">
        <f t="shared" si="122"/>
        <v>tier - 2</v>
      </c>
      <c r="AI422" s="39" t="str">
        <f t="shared" si="123"/>
        <v>tier - 3</v>
      </c>
      <c r="AJ422" s="54" t="str">
        <f t="shared" si="124"/>
        <v>R1013</v>
      </c>
    </row>
    <row r="423" spans="2:36" ht="15.75" customHeight="1" x14ac:dyDescent="0.3">
      <c r="B423" s="12" t="s">
        <v>1615</v>
      </c>
      <c r="C423" s="13" t="s">
        <v>1617</v>
      </c>
      <c r="D423" s="13">
        <v>25.3</v>
      </c>
      <c r="E423" s="13" t="str">
        <f t="shared" si="108"/>
        <v>Overweight</v>
      </c>
      <c r="F423" s="13">
        <v>9.4700000000000006</v>
      </c>
      <c r="G423" s="13" t="str">
        <f t="shared" si="109"/>
        <v>Diabetes</v>
      </c>
      <c r="H423" s="13" t="s">
        <v>8293</v>
      </c>
      <c r="I423" s="13" t="s">
        <v>8291</v>
      </c>
      <c r="J423" s="13" t="s">
        <v>8291</v>
      </c>
      <c r="K423" s="27">
        <v>2</v>
      </c>
      <c r="L423" s="13" t="s">
        <v>8293</v>
      </c>
      <c r="M423" s="13" t="s">
        <v>8730</v>
      </c>
      <c r="N423" s="13">
        <v>27</v>
      </c>
      <c r="O423" s="56">
        <v>3877.3</v>
      </c>
      <c r="P423" s="13" t="s">
        <v>8314</v>
      </c>
      <c r="Q423" s="13" t="s">
        <v>8311</v>
      </c>
      <c r="R423" s="57" t="s">
        <v>8317</v>
      </c>
      <c r="T423" s="12" t="s">
        <v>1615</v>
      </c>
      <c r="U423" s="13" t="str">
        <f t="shared" si="125"/>
        <v xml:space="preserve">  Tracy M</v>
      </c>
      <c r="V423" s="39">
        <f t="shared" si="110"/>
        <v>25.3</v>
      </c>
      <c r="W423" s="39" t="str">
        <f t="shared" si="111"/>
        <v>Overweight</v>
      </c>
      <c r="X423" s="39">
        <f t="shared" si="112"/>
        <v>9.4700000000000006</v>
      </c>
      <c r="Y423" s="39" t="str">
        <f t="shared" si="113"/>
        <v>Diabetes</v>
      </c>
      <c r="Z423" s="39" t="str">
        <f t="shared" si="114"/>
        <v>Yes</v>
      </c>
      <c r="AA423" s="39" t="str">
        <f t="shared" si="115"/>
        <v>No</v>
      </c>
      <c r="AB423" s="39" t="str">
        <f t="shared" si="116"/>
        <v>No</v>
      </c>
      <c r="AC423" s="38">
        <f t="shared" si="117"/>
        <v>2</v>
      </c>
      <c r="AD423" s="39" t="str">
        <f t="shared" si="118"/>
        <v>Yes</v>
      </c>
      <c r="AE423" s="13" t="str">
        <f t="shared" si="119"/>
        <v>23-Oct-1996</v>
      </c>
      <c r="AF423" s="39">
        <f t="shared" si="120"/>
        <v>27</v>
      </c>
      <c r="AG423" s="58">
        <f t="shared" si="121"/>
        <v>3877.3</v>
      </c>
      <c r="AH423" s="39" t="str">
        <f t="shared" si="122"/>
        <v>tier - 1</v>
      </c>
      <c r="AI423" s="39" t="str">
        <f t="shared" si="123"/>
        <v>tier - 3</v>
      </c>
      <c r="AJ423" s="54" t="str">
        <f t="shared" si="124"/>
        <v>R1012</v>
      </c>
    </row>
    <row r="424" spans="2:36" ht="15.75" customHeight="1" x14ac:dyDescent="0.3">
      <c r="B424" s="12" t="s">
        <v>1619</v>
      </c>
      <c r="C424" s="13" t="s">
        <v>1621</v>
      </c>
      <c r="D424" s="13">
        <v>27.6</v>
      </c>
      <c r="E424" s="13" t="str">
        <f t="shared" si="108"/>
        <v>Overweight</v>
      </c>
      <c r="F424" s="13">
        <v>4.8499999999999996</v>
      </c>
      <c r="G424" s="13" t="str">
        <f t="shared" si="109"/>
        <v>Normal</v>
      </c>
      <c r="H424" s="13" t="s">
        <v>8293</v>
      </c>
      <c r="I424" s="13" t="s">
        <v>8291</v>
      </c>
      <c r="J424" s="13" t="s">
        <v>8291</v>
      </c>
      <c r="K424" s="27" t="s">
        <v>8292</v>
      </c>
      <c r="L424" s="13" t="s">
        <v>8291</v>
      </c>
      <c r="M424" s="13" t="s">
        <v>8731</v>
      </c>
      <c r="N424" s="13">
        <v>19</v>
      </c>
      <c r="O424" s="56">
        <v>3889.2</v>
      </c>
      <c r="P424" s="13" t="s">
        <v>8310</v>
      </c>
      <c r="Q424" s="13" t="s">
        <v>8310</v>
      </c>
      <c r="R424" s="57" t="s">
        <v>8317</v>
      </c>
      <c r="T424" s="12" t="s">
        <v>1619</v>
      </c>
      <c r="U424" s="13" t="str">
        <f t="shared" si="125"/>
        <v xml:space="preserve">  Dustin M</v>
      </c>
      <c r="V424" s="39">
        <f t="shared" si="110"/>
        <v>27.6</v>
      </c>
      <c r="W424" s="39" t="str">
        <f t="shared" si="111"/>
        <v>Overweight</v>
      </c>
      <c r="X424" s="39">
        <f t="shared" si="112"/>
        <v>4.8499999999999996</v>
      </c>
      <c r="Y424" s="39" t="str">
        <f t="shared" si="113"/>
        <v>Normal</v>
      </c>
      <c r="Z424" s="39" t="str">
        <f t="shared" si="114"/>
        <v>Yes</v>
      </c>
      <c r="AA424" s="39" t="str">
        <f t="shared" si="115"/>
        <v>No</v>
      </c>
      <c r="AB424" s="39" t="str">
        <f t="shared" si="116"/>
        <v>No</v>
      </c>
      <c r="AC424" s="38" t="str">
        <f t="shared" si="117"/>
        <v>No major surgery</v>
      </c>
      <c r="AD424" s="39" t="str">
        <f t="shared" si="118"/>
        <v>No</v>
      </c>
      <c r="AE424" s="13" t="str">
        <f t="shared" si="119"/>
        <v>13-Jul-2004</v>
      </c>
      <c r="AF424" s="39">
        <f t="shared" si="120"/>
        <v>19</v>
      </c>
      <c r="AG424" s="58">
        <f t="shared" si="121"/>
        <v>3889.2</v>
      </c>
      <c r="AH424" s="39" t="str">
        <f t="shared" si="122"/>
        <v>tier - 2</v>
      </c>
      <c r="AI424" s="39" t="str">
        <f t="shared" si="123"/>
        <v>tier - 2</v>
      </c>
      <c r="AJ424" s="54" t="str">
        <f t="shared" si="124"/>
        <v>R1012</v>
      </c>
    </row>
    <row r="425" spans="2:36" ht="15.75" customHeight="1" x14ac:dyDescent="0.3">
      <c r="B425" s="12" t="s">
        <v>1623</v>
      </c>
      <c r="C425" s="13" t="s">
        <v>1625</v>
      </c>
      <c r="D425" s="13">
        <v>27.645</v>
      </c>
      <c r="E425" s="13" t="str">
        <f t="shared" si="108"/>
        <v>Overweight</v>
      </c>
      <c r="F425" s="13">
        <v>11.03</v>
      </c>
      <c r="G425" s="13" t="str">
        <f t="shared" si="109"/>
        <v>Diabetes</v>
      </c>
      <c r="H425" s="13" t="s">
        <v>8293</v>
      </c>
      <c r="I425" s="13" t="s">
        <v>8291</v>
      </c>
      <c r="J425" s="13" t="s">
        <v>8291</v>
      </c>
      <c r="K425" s="27">
        <v>1</v>
      </c>
      <c r="L425" s="13" t="s">
        <v>8293</v>
      </c>
      <c r="M425" s="13" t="s">
        <v>8732</v>
      </c>
      <c r="N425" s="13">
        <v>30</v>
      </c>
      <c r="O425" s="56">
        <v>3898.35</v>
      </c>
      <c r="P425" s="13" t="s">
        <v>8310</v>
      </c>
      <c r="Q425" s="13" t="s">
        <v>8310</v>
      </c>
      <c r="R425" s="57" t="s">
        <v>8317</v>
      </c>
      <c r="T425" s="12" t="s">
        <v>1623</v>
      </c>
      <c r="U425" s="13" t="str">
        <f t="shared" si="125"/>
        <v xml:space="preserve">  Jenny</v>
      </c>
      <c r="V425" s="39">
        <f t="shared" si="110"/>
        <v>27.645</v>
      </c>
      <c r="W425" s="39" t="str">
        <f t="shared" si="111"/>
        <v>Overweight</v>
      </c>
      <c r="X425" s="39">
        <f t="shared" si="112"/>
        <v>11.03</v>
      </c>
      <c r="Y425" s="39" t="str">
        <f t="shared" si="113"/>
        <v>Diabetes</v>
      </c>
      <c r="Z425" s="39" t="str">
        <f t="shared" si="114"/>
        <v>Yes</v>
      </c>
      <c r="AA425" s="39" t="str">
        <f t="shared" si="115"/>
        <v>No</v>
      </c>
      <c r="AB425" s="39" t="str">
        <f t="shared" si="116"/>
        <v>No</v>
      </c>
      <c r="AC425" s="38">
        <f t="shared" si="117"/>
        <v>1</v>
      </c>
      <c r="AD425" s="39" t="str">
        <f t="shared" si="118"/>
        <v>Yes</v>
      </c>
      <c r="AE425" s="13" t="str">
        <f t="shared" si="119"/>
        <v>14-Sep-1993</v>
      </c>
      <c r="AF425" s="39">
        <f t="shared" si="120"/>
        <v>30</v>
      </c>
      <c r="AG425" s="58">
        <f t="shared" si="121"/>
        <v>3898.35</v>
      </c>
      <c r="AH425" s="39" t="str">
        <f t="shared" si="122"/>
        <v>tier - 2</v>
      </c>
      <c r="AI425" s="39" t="str">
        <f t="shared" si="123"/>
        <v>tier - 2</v>
      </c>
      <c r="AJ425" s="54" t="str">
        <f t="shared" si="124"/>
        <v>R1012</v>
      </c>
    </row>
    <row r="426" spans="2:36" ht="15.75" customHeight="1" x14ac:dyDescent="0.3">
      <c r="B426" s="12" t="s">
        <v>1626</v>
      </c>
      <c r="C426" s="13" t="s">
        <v>1628</v>
      </c>
      <c r="D426" s="13">
        <v>27.6</v>
      </c>
      <c r="E426" s="13" t="str">
        <f t="shared" si="108"/>
        <v>Overweight</v>
      </c>
      <c r="F426" s="13">
        <v>5.22</v>
      </c>
      <c r="G426" s="13" t="str">
        <f t="shared" si="109"/>
        <v>Normal</v>
      </c>
      <c r="H426" s="13" t="s">
        <v>8291</v>
      </c>
      <c r="I426" s="13" t="s">
        <v>8291</v>
      </c>
      <c r="J426" s="13" t="s">
        <v>8291</v>
      </c>
      <c r="K426" s="27">
        <v>2</v>
      </c>
      <c r="L426" s="13" t="s">
        <v>8293</v>
      </c>
      <c r="M426" s="13" t="s">
        <v>8733</v>
      </c>
      <c r="N426" s="13">
        <v>42</v>
      </c>
      <c r="O426" s="56">
        <v>3902.07</v>
      </c>
      <c r="P426" s="13" t="s">
        <v>8310</v>
      </c>
      <c r="Q426" s="13" t="s">
        <v>8310</v>
      </c>
      <c r="R426" s="57" t="s">
        <v>8312</v>
      </c>
      <c r="T426" s="12" t="s">
        <v>1626</v>
      </c>
      <c r="U426" s="13" t="str">
        <f t="shared" si="125"/>
        <v xml:space="preserve">  Emily</v>
      </c>
      <c r="V426" s="39">
        <f t="shared" si="110"/>
        <v>27.6</v>
      </c>
      <c r="W426" s="39" t="str">
        <f t="shared" si="111"/>
        <v>Overweight</v>
      </c>
      <c r="X426" s="39">
        <f t="shared" si="112"/>
        <v>5.22</v>
      </c>
      <c r="Y426" s="39" t="str">
        <f t="shared" si="113"/>
        <v>Normal</v>
      </c>
      <c r="Z426" s="39" t="str">
        <f t="shared" si="114"/>
        <v>No</v>
      </c>
      <c r="AA426" s="39" t="str">
        <f t="shared" si="115"/>
        <v>No</v>
      </c>
      <c r="AB426" s="39" t="str">
        <f t="shared" si="116"/>
        <v>No</v>
      </c>
      <c r="AC426" s="38">
        <f t="shared" si="117"/>
        <v>2</v>
      </c>
      <c r="AD426" s="39" t="str">
        <f t="shared" si="118"/>
        <v>Yes</v>
      </c>
      <c r="AE426" s="13" t="str">
        <f t="shared" si="119"/>
        <v>27-Aug-1981</v>
      </c>
      <c r="AF426" s="39">
        <f t="shared" si="120"/>
        <v>42</v>
      </c>
      <c r="AG426" s="58">
        <f t="shared" si="121"/>
        <v>3902.07</v>
      </c>
      <c r="AH426" s="39" t="str">
        <f t="shared" si="122"/>
        <v>tier - 2</v>
      </c>
      <c r="AI426" s="39" t="str">
        <f t="shared" si="123"/>
        <v>tier - 2</v>
      </c>
      <c r="AJ426" s="54" t="str">
        <f t="shared" si="124"/>
        <v>R1013</v>
      </c>
    </row>
    <row r="427" spans="2:36" ht="15.75" customHeight="1" x14ac:dyDescent="0.3">
      <c r="B427" s="12" t="s">
        <v>1630</v>
      </c>
      <c r="C427" s="13" t="s">
        <v>1632</v>
      </c>
      <c r="D427" s="13">
        <v>25.08</v>
      </c>
      <c r="E427" s="13" t="str">
        <f t="shared" si="108"/>
        <v>Overweight</v>
      </c>
      <c r="F427" s="13">
        <v>9.52</v>
      </c>
      <c r="G427" s="13" t="str">
        <f t="shared" si="109"/>
        <v>Diabetes</v>
      </c>
      <c r="H427" s="13" t="s">
        <v>8293</v>
      </c>
      <c r="I427" s="13" t="s">
        <v>8291</v>
      </c>
      <c r="J427" s="13" t="s">
        <v>8291</v>
      </c>
      <c r="K427" s="27">
        <v>2</v>
      </c>
      <c r="L427" s="13" t="s">
        <v>8291</v>
      </c>
      <c r="M427" s="13" t="s">
        <v>8734</v>
      </c>
      <c r="N427" s="13">
        <v>26</v>
      </c>
      <c r="O427" s="56">
        <v>3906.13</v>
      </c>
      <c r="P427" s="13" t="s">
        <v>8311</v>
      </c>
      <c r="Q427" s="13" t="s">
        <v>8311</v>
      </c>
      <c r="R427" s="57" t="s">
        <v>8321</v>
      </c>
      <c r="T427" s="12" t="s">
        <v>1630</v>
      </c>
      <c r="U427" s="13" t="str">
        <f t="shared" si="125"/>
        <v xml:space="preserve">  Fabienne</v>
      </c>
      <c r="V427" s="39">
        <f t="shared" si="110"/>
        <v>25.08</v>
      </c>
      <c r="W427" s="39" t="str">
        <f t="shared" si="111"/>
        <v>Overweight</v>
      </c>
      <c r="X427" s="39">
        <f t="shared" si="112"/>
        <v>9.52</v>
      </c>
      <c r="Y427" s="39" t="str">
        <f t="shared" si="113"/>
        <v>Diabetes</v>
      </c>
      <c r="Z427" s="39" t="str">
        <f t="shared" si="114"/>
        <v>Yes</v>
      </c>
      <c r="AA427" s="39" t="str">
        <f t="shared" si="115"/>
        <v>No</v>
      </c>
      <c r="AB427" s="39" t="str">
        <f t="shared" si="116"/>
        <v>No</v>
      </c>
      <c r="AC427" s="38">
        <f t="shared" si="117"/>
        <v>2</v>
      </c>
      <c r="AD427" s="39" t="str">
        <f t="shared" si="118"/>
        <v>No</v>
      </c>
      <c r="AE427" s="13" t="str">
        <f t="shared" si="119"/>
        <v>24-Nov-1997</v>
      </c>
      <c r="AF427" s="39">
        <f t="shared" si="120"/>
        <v>26</v>
      </c>
      <c r="AG427" s="58">
        <f t="shared" si="121"/>
        <v>3906.13</v>
      </c>
      <c r="AH427" s="39" t="str">
        <f t="shared" si="122"/>
        <v>tier - 3</v>
      </c>
      <c r="AI427" s="39" t="str">
        <f t="shared" si="123"/>
        <v>tier - 3</v>
      </c>
      <c r="AJ427" s="54" t="str">
        <f t="shared" si="124"/>
        <v>R1011</v>
      </c>
    </row>
    <row r="428" spans="2:36" ht="15.75" customHeight="1" x14ac:dyDescent="0.3">
      <c r="B428" s="12" t="s">
        <v>1634</v>
      </c>
      <c r="C428" s="13" t="s">
        <v>1595</v>
      </c>
      <c r="D428" s="13">
        <v>30.02</v>
      </c>
      <c r="E428" s="13" t="str">
        <f t="shared" si="108"/>
        <v>Obesity</v>
      </c>
      <c r="F428" s="13">
        <v>11.09</v>
      </c>
      <c r="G428" s="13" t="str">
        <f t="shared" si="109"/>
        <v>Diabetes</v>
      </c>
      <c r="H428" s="13" t="s">
        <v>8291</v>
      </c>
      <c r="I428" s="13" t="s">
        <v>8291</v>
      </c>
      <c r="J428" s="13" t="s">
        <v>8291</v>
      </c>
      <c r="K428" s="27" t="s">
        <v>8292</v>
      </c>
      <c r="L428" s="13" t="s">
        <v>8291</v>
      </c>
      <c r="M428" s="13" t="s">
        <v>8735</v>
      </c>
      <c r="N428" s="13">
        <v>38</v>
      </c>
      <c r="O428" s="56">
        <v>3910.44</v>
      </c>
      <c r="P428" s="13" t="s">
        <v>8310</v>
      </c>
      <c r="Q428" s="13" t="s">
        <v>8310</v>
      </c>
      <c r="R428" s="57" t="s">
        <v>8312</v>
      </c>
      <c r="T428" s="12" t="s">
        <v>1634</v>
      </c>
      <c r="U428" s="13" t="str">
        <f t="shared" si="125"/>
        <v xml:space="preserve">  Jordan</v>
      </c>
      <c r="V428" s="39">
        <f t="shared" si="110"/>
        <v>30.02</v>
      </c>
      <c r="W428" s="39" t="str">
        <f t="shared" si="111"/>
        <v>Obesity</v>
      </c>
      <c r="X428" s="39">
        <f t="shared" si="112"/>
        <v>11.09</v>
      </c>
      <c r="Y428" s="39" t="str">
        <f t="shared" si="113"/>
        <v>Diabetes</v>
      </c>
      <c r="Z428" s="39" t="str">
        <f t="shared" si="114"/>
        <v>No</v>
      </c>
      <c r="AA428" s="39" t="str">
        <f t="shared" si="115"/>
        <v>No</v>
      </c>
      <c r="AB428" s="39" t="str">
        <f t="shared" si="116"/>
        <v>No</v>
      </c>
      <c r="AC428" s="38" t="str">
        <f t="shared" si="117"/>
        <v>No major surgery</v>
      </c>
      <c r="AD428" s="39" t="str">
        <f t="shared" si="118"/>
        <v>No</v>
      </c>
      <c r="AE428" s="13" t="str">
        <f t="shared" si="119"/>
        <v>5-Jul-1985</v>
      </c>
      <c r="AF428" s="39">
        <f t="shared" si="120"/>
        <v>38</v>
      </c>
      <c r="AG428" s="58">
        <f t="shared" si="121"/>
        <v>3910.44</v>
      </c>
      <c r="AH428" s="39" t="str">
        <f t="shared" si="122"/>
        <v>tier - 2</v>
      </c>
      <c r="AI428" s="39" t="str">
        <f t="shared" si="123"/>
        <v>tier - 2</v>
      </c>
      <c r="AJ428" s="54" t="str">
        <f t="shared" si="124"/>
        <v>R1013</v>
      </c>
    </row>
    <row r="429" spans="2:36" ht="15.75" customHeight="1" x14ac:dyDescent="0.3">
      <c r="B429" s="12" t="s">
        <v>1637</v>
      </c>
      <c r="C429" s="13" t="s">
        <v>809</v>
      </c>
      <c r="D429" s="13">
        <v>27.36</v>
      </c>
      <c r="E429" s="13" t="str">
        <f t="shared" si="108"/>
        <v>Overweight</v>
      </c>
      <c r="F429" s="13">
        <v>9.4499999999999993</v>
      </c>
      <c r="G429" s="13" t="str">
        <f t="shared" si="109"/>
        <v>Diabetes</v>
      </c>
      <c r="H429" s="13" t="s">
        <v>8293</v>
      </c>
      <c r="I429" s="13" t="s">
        <v>8291</v>
      </c>
      <c r="J429" s="13" t="s">
        <v>8291</v>
      </c>
      <c r="K429" s="27">
        <v>2</v>
      </c>
      <c r="L429" s="13" t="s">
        <v>8293</v>
      </c>
      <c r="M429" s="13" t="s">
        <v>8736</v>
      </c>
      <c r="N429" s="13">
        <v>23</v>
      </c>
      <c r="O429" s="56">
        <v>3925.76</v>
      </c>
      <c r="P429" s="13" t="s">
        <v>8310</v>
      </c>
      <c r="Q429" s="13" t="s">
        <v>8310</v>
      </c>
      <c r="R429" s="57" t="s">
        <v>8329</v>
      </c>
      <c r="T429" s="12" t="s">
        <v>1637</v>
      </c>
      <c r="U429" s="13" t="str">
        <f t="shared" si="125"/>
        <v xml:space="preserve">  Matt</v>
      </c>
      <c r="V429" s="39">
        <f t="shared" si="110"/>
        <v>27.36</v>
      </c>
      <c r="W429" s="39" t="str">
        <f t="shared" si="111"/>
        <v>Overweight</v>
      </c>
      <c r="X429" s="39">
        <f t="shared" si="112"/>
        <v>9.4499999999999993</v>
      </c>
      <c r="Y429" s="39" t="str">
        <f t="shared" si="113"/>
        <v>Diabetes</v>
      </c>
      <c r="Z429" s="39" t="str">
        <f t="shared" si="114"/>
        <v>Yes</v>
      </c>
      <c r="AA429" s="39" t="str">
        <f t="shared" si="115"/>
        <v>No</v>
      </c>
      <c r="AB429" s="39" t="str">
        <f t="shared" si="116"/>
        <v>No</v>
      </c>
      <c r="AC429" s="38">
        <f t="shared" si="117"/>
        <v>2</v>
      </c>
      <c r="AD429" s="39" t="str">
        <f t="shared" si="118"/>
        <v>Yes</v>
      </c>
      <c r="AE429" s="13" t="str">
        <f t="shared" si="119"/>
        <v>10-Jul-2000</v>
      </c>
      <c r="AF429" s="39">
        <f t="shared" si="120"/>
        <v>23</v>
      </c>
      <c r="AG429" s="58">
        <f t="shared" si="121"/>
        <v>3925.76</v>
      </c>
      <c r="AH429" s="39" t="str">
        <f t="shared" si="122"/>
        <v>tier - 2</v>
      </c>
      <c r="AI429" s="39" t="str">
        <f t="shared" si="123"/>
        <v>tier - 2</v>
      </c>
      <c r="AJ429" s="54" t="str">
        <f t="shared" si="124"/>
        <v>R1024</v>
      </c>
    </row>
    <row r="430" spans="2:36" ht="15.75" customHeight="1" x14ac:dyDescent="0.3">
      <c r="B430" s="12" t="s">
        <v>1640</v>
      </c>
      <c r="C430" s="13" t="s">
        <v>1642</v>
      </c>
      <c r="D430" s="13">
        <v>22.2</v>
      </c>
      <c r="E430" s="13" t="str">
        <f t="shared" si="108"/>
        <v>Healthy Weight</v>
      </c>
      <c r="F430" s="13">
        <v>5.51</v>
      </c>
      <c r="G430" s="13" t="str">
        <f t="shared" si="109"/>
        <v>Normal</v>
      </c>
      <c r="H430" s="13" t="s">
        <v>8291</v>
      </c>
      <c r="I430" s="13" t="s">
        <v>8291</v>
      </c>
      <c r="J430" s="13" t="s">
        <v>8291</v>
      </c>
      <c r="K430" s="27" t="s">
        <v>8292</v>
      </c>
      <c r="L430" s="13" t="s">
        <v>8293</v>
      </c>
      <c r="M430" s="13" t="s">
        <v>8737</v>
      </c>
      <c r="N430" s="13">
        <v>21</v>
      </c>
      <c r="O430" s="56">
        <v>3931.51</v>
      </c>
      <c r="P430" s="13" t="s">
        <v>8310</v>
      </c>
      <c r="Q430" s="13" t="s">
        <v>8311</v>
      </c>
      <c r="R430" s="57" t="s">
        <v>8321</v>
      </c>
      <c r="T430" s="12" t="s">
        <v>1640</v>
      </c>
      <c r="U430" s="13" t="str">
        <f t="shared" si="125"/>
        <v xml:space="preserve">  Taryn L</v>
      </c>
      <c r="V430" s="39">
        <f t="shared" si="110"/>
        <v>22.2</v>
      </c>
      <c r="W430" s="39" t="str">
        <f t="shared" si="111"/>
        <v>Healthy Weight</v>
      </c>
      <c r="X430" s="39">
        <f t="shared" si="112"/>
        <v>5.51</v>
      </c>
      <c r="Y430" s="39" t="str">
        <f t="shared" si="113"/>
        <v>Normal</v>
      </c>
      <c r="Z430" s="39" t="str">
        <f t="shared" si="114"/>
        <v>No</v>
      </c>
      <c r="AA430" s="39" t="str">
        <f t="shared" si="115"/>
        <v>No</v>
      </c>
      <c r="AB430" s="39" t="str">
        <f t="shared" si="116"/>
        <v>No</v>
      </c>
      <c r="AC430" s="38" t="str">
        <f t="shared" si="117"/>
        <v>No major surgery</v>
      </c>
      <c r="AD430" s="39" t="str">
        <f t="shared" si="118"/>
        <v>Yes</v>
      </c>
      <c r="AE430" s="13" t="str">
        <f t="shared" si="119"/>
        <v>15-Jun-2002</v>
      </c>
      <c r="AF430" s="39">
        <f t="shared" si="120"/>
        <v>21</v>
      </c>
      <c r="AG430" s="58">
        <f t="shared" si="121"/>
        <v>3931.51</v>
      </c>
      <c r="AH430" s="39" t="str">
        <f t="shared" si="122"/>
        <v>tier - 2</v>
      </c>
      <c r="AI430" s="39" t="str">
        <f t="shared" si="123"/>
        <v>tier - 3</v>
      </c>
      <c r="AJ430" s="54" t="str">
        <f t="shared" si="124"/>
        <v>R1011</v>
      </c>
    </row>
    <row r="431" spans="2:36" ht="15.75" customHeight="1" x14ac:dyDescent="0.3">
      <c r="B431" s="12" t="s">
        <v>1644</v>
      </c>
      <c r="C431" s="13" t="s">
        <v>1646</v>
      </c>
      <c r="D431" s="13">
        <v>25.71</v>
      </c>
      <c r="E431" s="13" t="str">
        <f t="shared" si="108"/>
        <v>Overweight</v>
      </c>
      <c r="F431" s="13">
        <v>4.18</v>
      </c>
      <c r="G431" s="13" t="str">
        <f t="shared" si="109"/>
        <v>Normal</v>
      </c>
      <c r="H431" s="13" t="s">
        <v>8291</v>
      </c>
      <c r="I431" s="13" t="s">
        <v>8293</v>
      </c>
      <c r="J431" s="13" t="s">
        <v>8291</v>
      </c>
      <c r="K431" s="27">
        <v>1</v>
      </c>
      <c r="L431" s="13" t="s">
        <v>8293</v>
      </c>
      <c r="M431" s="13" t="s">
        <v>8738</v>
      </c>
      <c r="N431" s="13">
        <v>35</v>
      </c>
      <c r="O431" s="56">
        <v>3935.18</v>
      </c>
      <c r="P431" s="13" t="s">
        <v>8311</v>
      </c>
      <c r="Q431" s="13" t="s">
        <v>8314</v>
      </c>
      <c r="R431" s="57" t="s">
        <v>8312</v>
      </c>
      <c r="T431" s="12" t="s">
        <v>1644</v>
      </c>
      <c r="U431" s="13" t="str">
        <f t="shared" si="125"/>
        <v xml:space="preserve">  Temima</v>
      </c>
      <c r="V431" s="39">
        <f t="shared" si="110"/>
        <v>25.71</v>
      </c>
      <c r="W431" s="39" t="str">
        <f t="shared" si="111"/>
        <v>Overweight</v>
      </c>
      <c r="X431" s="39">
        <f t="shared" si="112"/>
        <v>4.18</v>
      </c>
      <c r="Y431" s="39" t="str">
        <f t="shared" si="113"/>
        <v>Normal</v>
      </c>
      <c r="Z431" s="39" t="str">
        <f t="shared" si="114"/>
        <v>No</v>
      </c>
      <c r="AA431" s="39" t="str">
        <f t="shared" si="115"/>
        <v>Yes</v>
      </c>
      <c r="AB431" s="39" t="str">
        <f t="shared" si="116"/>
        <v>No</v>
      </c>
      <c r="AC431" s="38">
        <f t="shared" si="117"/>
        <v>1</v>
      </c>
      <c r="AD431" s="39" t="str">
        <f t="shared" si="118"/>
        <v>Yes</v>
      </c>
      <c r="AE431" s="13" t="str">
        <f t="shared" si="119"/>
        <v>24-Oct-1988</v>
      </c>
      <c r="AF431" s="39">
        <f t="shared" si="120"/>
        <v>35</v>
      </c>
      <c r="AG431" s="58">
        <f t="shared" si="121"/>
        <v>3935.18</v>
      </c>
      <c r="AH431" s="39" t="str">
        <f t="shared" si="122"/>
        <v>tier - 3</v>
      </c>
      <c r="AI431" s="39" t="str">
        <f t="shared" si="123"/>
        <v>tier - 1</v>
      </c>
      <c r="AJ431" s="54" t="str">
        <f t="shared" si="124"/>
        <v>R1013</v>
      </c>
    </row>
    <row r="432" spans="2:36" ht="15.75" customHeight="1" x14ac:dyDescent="0.3">
      <c r="B432" s="12" t="s">
        <v>1648</v>
      </c>
      <c r="C432" s="13" t="s">
        <v>323</v>
      </c>
      <c r="D432" s="13">
        <v>41.91</v>
      </c>
      <c r="E432" s="13" t="str">
        <f t="shared" si="108"/>
        <v>Obesity</v>
      </c>
      <c r="F432" s="13">
        <v>5.98</v>
      </c>
      <c r="G432" s="13" t="str">
        <f t="shared" si="109"/>
        <v>Prediabetes</v>
      </c>
      <c r="H432" s="13" t="s">
        <v>8293</v>
      </c>
      <c r="I432" s="13" t="s">
        <v>8291</v>
      </c>
      <c r="J432" s="13" t="s">
        <v>8291</v>
      </c>
      <c r="K432" s="27">
        <v>1</v>
      </c>
      <c r="L432" s="13" t="s">
        <v>8291</v>
      </c>
      <c r="M432" s="13" t="s">
        <v>8739</v>
      </c>
      <c r="N432" s="13">
        <v>30</v>
      </c>
      <c r="O432" s="56">
        <v>3943.6</v>
      </c>
      <c r="P432" s="13" t="s">
        <v>8310</v>
      </c>
      <c r="Q432" s="13" t="s">
        <v>8311</v>
      </c>
      <c r="R432" s="57" t="s">
        <v>8329</v>
      </c>
      <c r="T432" s="12" t="s">
        <v>1648</v>
      </c>
      <c r="U432" s="13" t="str">
        <f t="shared" si="125"/>
        <v xml:space="preserve">  Jennifer</v>
      </c>
      <c r="V432" s="39">
        <f t="shared" si="110"/>
        <v>41.91</v>
      </c>
      <c r="W432" s="39" t="str">
        <f t="shared" si="111"/>
        <v>Obesity</v>
      </c>
      <c r="X432" s="39">
        <f t="shared" si="112"/>
        <v>5.98</v>
      </c>
      <c r="Y432" s="39" t="str">
        <f t="shared" si="113"/>
        <v>Prediabetes</v>
      </c>
      <c r="Z432" s="39" t="str">
        <f t="shared" si="114"/>
        <v>Yes</v>
      </c>
      <c r="AA432" s="39" t="str">
        <f t="shared" si="115"/>
        <v>No</v>
      </c>
      <c r="AB432" s="39" t="str">
        <f t="shared" si="116"/>
        <v>No</v>
      </c>
      <c r="AC432" s="38">
        <f t="shared" si="117"/>
        <v>1</v>
      </c>
      <c r="AD432" s="39" t="str">
        <f t="shared" si="118"/>
        <v>No</v>
      </c>
      <c r="AE432" s="13" t="str">
        <f t="shared" si="119"/>
        <v>29-Sep-1993</v>
      </c>
      <c r="AF432" s="39">
        <f t="shared" si="120"/>
        <v>30</v>
      </c>
      <c r="AG432" s="58">
        <f t="shared" si="121"/>
        <v>3943.6</v>
      </c>
      <c r="AH432" s="39" t="str">
        <f t="shared" si="122"/>
        <v>tier - 2</v>
      </c>
      <c r="AI432" s="39" t="str">
        <f t="shared" si="123"/>
        <v>tier - 3</v>
      </c>
      <c r="AJ432" s="54" t="str">
        <f t="shared" si="124"/>
        <v>R1024</v>
      </c>
    </row>
    <row r="433" spans="2:36" ht="15.75" customHeight="1" x14ac:dyDescent="0.3">
      <c r="B433" s="12" t="s">
        <v>1651</v>
      </c>
      <c r="C433" s="13" t="s">
        <v>1653</v>
      </c>
      <c r="D433" s="13">
        <v>25.85</v>
      </c>
      <c r="E433" s="13" t="str">
        <f t="shared" si="108"/>
        <v>Overweight</v>
      </c>
      <c r="F433" s="13">
        <v>10.16</v>
      </c>
      <c r="G433" s="13" t="str">
        <f t="shared" si="109"/>
        <v>Diabetes</v>
      </c>
      <c r="H433" s="13" t="s">
        <v>8291</v>
      </c>
      <c r="I433" s="13" t="s">
        <v>8291</v>
      </c>
      <c r="J433" s="13" t="s">
        <v>8291</v>
      </c>
      <c r="K433" s="27" t="s">
        <v>8292</v>
      </c>
      <c r="L433" s="13" t="s">
        <v>8293</v>
      </c>
      <c r="M433" s="13" t="s">
        <v>8740</v>
      </c>
      <c r="N433" s="13">
        <v>30</v>
      </c>
      <c r="O433" s="56">
        <v>3947.41</v>
      </c>
      <c r="P433" s="13" t="s">
        <v>8310</v>
      </c>
      <c r="Q433" s="13" t="s">
        <v>8310</v>
      </c>
      <c r="R433" s="57" t="s">
        <v>8312</v>
      </c>
      <c r="T433" s="12" t="s">
        <v>1651</v>
      </c>
      <c r="U433" s="13" t="str">
        <f t="shared" si="125"/>
        <v xml:space="preserve">  Serena M</v>
      </c>
      <c r="V433" s="39">
        <f t="shared" si="110"/>
        <v>25.85</v>
      </c>
      <c r="W433" s="39" t="str">
        <f t="shared" si="111"/>
        <v>Overweight</v>
      </c>
      <c r="X433" s="39">
        <f t="shared" si="112"/>
        <v>10.16</v>
      </c>
      <c r="Y433" s="39" t="str">
        <f t="shared" si="113"/>
        <v>Diabetes</v>
      </c>
      <c r="Z433" s="39" t="str">
        <f t="shared" si="114"/>
        <v>No</v>
      </c>
      <c r="AA433" s="39" t="str">
        <f t="shared" si="115"/>
        <v>No</v>
      </c>
      <c r="AB433" s="39" t="str">
        <f t="shared" si="116"/>
        <v>No</v>
      </c>
      <c r="AC433" s="38" t="str">
        <f t="shared" si="117"/>
        <v>No major surgery</v>
      </c>
      <c r="AD433" s="39" t="str">
        <f t="shared" si="118"/>
        <v>Yes</v>
      </c>
      <c r="AE433" s="13" t="str">
        <f t="shared" si="119"/>
        <v>11-Nov-1993</v>
      </c>
      <c r="AF433" s="39">
        <f t="shared" si="120"/>
        <v>30</v>
      </c>
      <c r="AG433" s="58">
        <f t="shared" si="121"/>
        <v>3947.41</v>
      </c>
      <c r="AH433" s="39" t="str">
        <f t="shared" si="122"/>
        <v>tier - 2</v>
      </c>
      <c r="AI433" s="39" t="str">
        <f t="shared" si="123"/>
        <v>tier - 2</v>
      </c>
      <c r="AJ433" s="54" t="str">
        <f t="shared" si="124"/>
        <v>R1013</v>
      </c>
    </row>
    <row r="434" spans="2:36" ht="15.75" customHeight="1" x14ac:dyDescent="0.3">
      <c r="B434" s="12" t="s">
        <v>1655</v>
      </c>
      <c r="C434" s="13" t="s">
        <v>1657</v>
      </c>
      <c r="D434" s="13">
        <v>23.844999999999999</v>
      </c>
      <c r="E434" s="13" t="str">
        <f t="shared" si="108"/>
        <v>Healthy Weight</v>
      </c>
      <c r="F434" s="13">
        <v>11.71</v>
      </c>
      <c r="G434" s="13" t="str">
        <f t="shared" si="109"/>
        <v>Diabetes</v>
      </c>
      <c r="H434" s="13" t="s">
        <v>8291</v>
      </c>
      <c r="I434" s="13" t="s">
        <v>8291</v>
      </c>
      <c r="J434" s="13" t="s">
        <v>8291</v>
      </c>
      <c r="K434" s="27">
        <v>2</v>
      </c>
      <c r="L434" s="13" t="s">
        <v>8293</v>
      </c>
      <c r="M434" s="13" t="s">
        <v>8741</v>
      </c>
      <c r="N434" s="13">
        <v>24</v>
      </c>
      <c r="O434" s="56">
        <v>3955.98</v>
      </c>
      <c r="P434" s="13" t="s">
        <v>8310</v>
      </c>
      <c r="Q434" s="13" t="s">
        <v>8311</v>
      </c>
      <c r="R434" s="57" t="s">
        <v>8332</v>
      </c>
      <c r="T434" s="12" t="s">
        <v>1655</v>
      </c>
      <c r="U434" s="13" t="str">
        <f t="shared" si="125"/>
        <v xml:space="preserve">  Victoria M</v>
      </c>
      <c r="V434" s="39">
        <f t="shared" si="110"/>
        <v>23.844999999999999</v>
      </c>
      <c r="W434" s="39" t="str">
        <f t="shared" si="111"/>
        <v>Healthy Weight</v>
      </c>
      <c r="X434" s="39">
        <f t="shared" si="112"/>
        <v>11.71</v>
      </c>
      <c r="Y434" s="39" t="str">
        <f t="shared" si="113"/>
        <v>Diabetes</v>
      </c>
      <c r="Z434" s="39" t="str">
        <f t="shared" si="114"/>
        <v>No</v>
      </c>
      <c r="AA434" s="39" t="str">
        <f t="shared" si="115"/>
        <v>No</v>
      </c>
      <c r="AB434" s="39" t="str">
        <f t="shared" si="116"/>
        <v>No</v>
      </c>
      <c r="AC434" s="38">
        <f t="shared" si="117"/>
        <v>2</v>
      </c>
      <c r="AD434" s="39" t="str">
        <f t="shared" si="118"/>
        <v>Yes</v>
      </c>
      <c r="AE434" s="13" t="str">
        <f t="shared" si="119"/>
        <v>10-Jul-1999</v>
      </c>
      <c r="AF434" s="39">
        <f t="shared" si="120"/>
        <v>24</v>
      </c>
      <c r="AG434" s="58">
        <f t="shared" si="121"/>
        <v>3955.98</v>
      </c>
      <c r="AH434" s="39" t="str">
        <f t="shared" si="122"/>
        <v>tier - 2</v>
      </c>
      <c r="AI434" s="39" t="str">
        <f t="shared" si="123"/>
        <v>tier - 3</v>
      </c>
      <c r="AJ434" s="54" t="str">
        <f t="shared" si="124"/>
        <v>R1021</v>
      </c>
    </row>
    <row r="435" spans="2:36" ht="15.75" customHeight="1" x14ac:dyDescent="0.3">
      <c r="B435" s="12" t="s">
        <v>1659</v>
      </c>
      <c r="C435" s="13" t="s">
        <v>1661</v>
      </c>
      <c r="D435" s="13">
        <v>30.59</v>
      </c>
      <c r="E435" s="13" t="str">
        <f t="shared" si="108"/>
        <v>Obesity</v>
      </c>
      <c r="F435" s="13">
        <v>5.23</v>
      </c>
      <c r="G435" s="13" t="str">
        <f t="shared" si="109"/>
        <v>Normal</v>
      </c>
      <c r="H435" s="13" t="s">
        <v>8291</v>
      </c>
      <c r="I435" s="13" t="s">
        <v>8291</v>
      </c>
      <c r="J435" s="13" t="s">
        <v>8293</v>
      </c>
      <c r="K435" s="27">
        <v>1</v>
      </c>
      <c r="L435" s="13" t="s">
        <v>8291</v>
      </c>
      <c r="M435" s="13" t="s">
        <v>8742</v>
      </c>
      <c r="N435" s="13">
        <v>28</v>
      </c>
      <c r="O435" s="56">
        <v>3956.07</v>
      </c>
      <c r="P435" s="13" t="s">
        <v>8310</v>
      </c>
      <c r="Q435" s="13" t="s">
        <v>8310</v>
      </c>
      <c r="R435" s="57" t="s">
        <v>8317</v>
      </c>
      <c r="T435" s="12" t="s">
        <v>1659</v>
      </c>
      <c r="U435" s="13" t="str">
        <f t="shared" si="125"/>
        <v xml:space="preserve">  Phoebe</v>
      </c>
      <c r="V435" s="39">
        <f t="shared" si="110"/>
        <v>30.59</v>
      </c>
      <c r="W435" s="39" t="str">
        <f t="shared" si="111"/>
        <v>Obesity</v>
      </c>
      <c r="X435" s="39">
        <f t="shared" si="112"/>
        <v>5.23</v>
      </c>
      <c r="Y435" s="39" t="str">
        <f t="shared" si="113"/>
        <v>Normal</v>
      </c>
      <c r="Z435" s="39" t="str">
        <f t="shared" si="114"/>
        <v>No</v>
      </c>
      <c r="AA435" s="39" t="str">
        <f t="shared" si="115"/>
        <v>No</v>
      </c>
      <c r="AB435" s="39" t="str">
        <f t="shared" si="116"/>
        <v>Yes</v>
      </c>
      <c r="AC435" s="38">
        <f t="shared" si="117"/>
        <v>1</v>
      </c>
      <c r="AD435" s="39" t="str">
        <f t="shared" si="118"/>
        <v>No</v>
      </c>
      <c r="AE435" s="13" t="str">
        <f t="shared" si="119"/>
        <v>11-Jul-1995</v>
      </c>
      <c r="AF435" s="39">
        <f t="shared" si="120"/>
        <v>28</v>
      </c>
      <c r="AG435" s="58">
        <f t="shared" si="121"/>
        <v>3956.07</v>
      </c>
      <c r="AH435" s="39" t="str">
        <f t="shared" si="122"/>
        <v>tier - 2</v>
      </c>
      <c r="AI435" s="39" t="str">
        <f t="shared" si="123"/>
        <v>tier - 2</v>
      </c>
      <c r="AJ435" s="54" t="str">
        <f t="shared" si="124"/>
        <v>R1012</v>
      </c>
    </row>
    <row r="436" spans="2:36" ht="15.75" customHeight="1" x14ac:dyDescent="0.3">
      <c r="B436" s="12" t="s">
        <v>1663</v>
      </c>
      <c r="C436" s="13" t="s">
        <v>1567</v>
      </c>
      <c r="D436" s="13">
        <v>24.795000000000002</v>
      </c>
      <c r="E436" s="13" t="str">
        <f t="shared" si="108"/>
        <v>Healthy Weight</v>
      </c>
      <c r="F436" s="13">
        <v>6.85</v>
      </c>
      <c r="G436" s="13" t="str">
        <f t="shared" si="109"/>
        <v>Diabetes</v>
      </c>
      <c r="H436" s="13" t="s">
        <v>8291</v>
      </c>
      <c r="I436" s="13" t="s">
        <v>8291</v>
      </c>
      <c r="J436" s="13" t="s">
        <v>8291</v>
      </c>
      <c r="K436" s="27" t="s">
        <v>8292</v>
      </c>
      <c r="L436" s="13" t="s">
        <v>8293</v>
      </c>
      <c r="M436" s="13" t="s">
        <v>8743</v>
      </c>
      <c r="N436" s="13">
        <v>33</v>
      </c>
      <c r="O436" s="56">
        <v>3972.92</v>
      </c>
      <c r="P436" s="13" t="s">
        <v>8310</v>
      </c>
      <c r="Q436" s="13" t="s">
        <v>8311</v>
      </c>
      <c r="R436" s="57" t="s">
        <v>8312</v>
      </c>
      <c r="T436" s="12" t="s">
        <v>1663</v>
      </c>
      <c r="U436" s="13" t="str">
        <f t="shared" si="125"/>
        <v xml:space="preserve">  Corey</v>
      </c>
      <c r="V436" s="39">
        <f t="shared" si="110"/>
        <v>24.795000000000002</v>
      </c>
      <c r="W436" s="39" t="str">
        <f t="shared" si="111"/>
        <v>Healthy Weight</v>
      </c>
      <c r="X436" s="39">
        <f t="shared" si="112"/>
        <v>6.85</v>
      </c>
      <c r="Y436" s="39" t="str">
        <f t="shared" si="113"/>
        <v>Diabetes</v>
      </c>
      <c r="Z436" s="39" t="str">
        <f t="shared" si="114"/>
        <v>No</v>
      </c>
      <c r="AA436" s="39" t="str">
        <f t="shared" si="115"/>
        <v>No</v>
      </c>
      <c r="AB436" s="39" t="str">
        <f t="shared" si="116"/>
        <v>No</v>
      </c>
      <c r="AC436" s="38" t="str">
        <f t="shared" si="117"/>
        <v>No major surgery</v>
      </c>
      <c r="AD436" s="39" t="str">
        <f t="shared" si="118"/>
        <v>Yes</v>
      </c>
      <c r="AE436" s="13" t="str">
        <f t="shared" si="119"/>
        <v>29-Jul-1990</v>
      </c>
      <c r="AF436" s="39">
        <f t="shared" si="120"/>
        <v>33</v>
      </c>
      <c r="AG436" s="58">
        <f t="shared" si="121"/>
        <v>3972.92</v>
      </c>
      <c r="AH436" s="39" t="str">
        <f t="shared" si="122"/>
        <v>tier - 2</v>
      </c>
      <c r="AI436" s="39" t="str">
        <f t="shared" si="123"/>
        <v>tier - 3</v>
      </c>
      <c r="AJ436" s="54" t="str">
        <f t="shared" si="124"/>
        <v>R1013</v>
      </c>
    </row>
    <row r="437" spans="2:36" ht="15.75" customHeight="1" x14ac:dyDescent="0.3">
      <c r="B437" s="12" t="s">
        <v>1666</v>
      </c>
      <c r="C437" s="13" t="s">
        <v>355</v>
      </c>
      <c r="D437" s="13">
        <v>24.13</v>
      </c>
      <c r="E437" s="13" t="str">
        <f t="shared" si="108"/>
        <v>Healthy Weight</v>
      </c>
      <c r="F437" s="13">
        <v>7.05</v>
      </c>
      <c r="G437" s="13" t="str">
        <f t="shared" si="109"/>
        <v>Diabetes</v>
      </c>
      <c r="H437" s="13" t="s">
        <v>8293</v>
      </c>
      <c r="I437" s="13" t="s">
        <v>8291</v>
      </c>
      <c r="J437" s="13" t="s">
        <v>8291</v>
      </c>
      <c r="K437" s="27">
        <v>2</v>
      </c>
      <c r="L437" s="13" t="s">
        <v>8293</v>
      </c>
      <c r="M437" s="13" t="s">
        <v>8744</v>
      </c>
      <c r="N437" s="13">
        <v>27</v>
      </c>
      <c r="O437" s="56">
        <v>3981.98</v>
      </c>
      <c r="P437" s="13" t="s">
        <v>8310</v>
      </c>
      <c r="Q437" s="13" t="s">
        <v>8310</v>
      </c>
      <c r="R437" s="57" t="s">
        <v>8312</v>
      </c>
      <c r="T437" s="12" t="s">
        <v>1666</v>
      </c>
      <c r="U437" s="13" t="str">
        <f t="shared" si="125"/>
        <v xml:space="preserve">  Rebecca</v>
      </c>
      <c r="V437" s="39">
        <f t="shared" si="110"/>
        <v>24.13</v>
      </c>
      <c r="W437" s="39" t="str">
        <f t="shared" si="111"/>
        <v>Healthy Weight</v>
      </c>
      <c r="X437" s="39">
        <f t="shared" si="112"/>
        <v>7.05</v>
      </c>
      <c r="Y437" s="39" t="str">
        <f t="shared" si="113"/>
        <v>Diabetes</v>
      </c>
      <c r="Z437" s="39" t="str">
        <f t="shared" si="114"/>
        <v>Yes</v>
      </c>
      <c r="AA437" s="39" t="str">
        <f t="shared" si="115"/>
        <v>No</v>
      </c>
      <c r="AB437" s="39" t="str">
        <f t="shared" si="116"/>
        <v>No</v>
      </c>
      <c r="AC437" s="38">
        <f t="shared" si="117"/>
        <v>2</v>
      </c>
      <c r="AD437" s="39" t="str">
        <f t="shared" si="118"/>
        <v>Yes</v>
      </c>
      <c r="AE437" s="13" t="str">
        <f t="shared" si="119"/>
        <v>17-Aug-1996</v>
      </c>
      <c r="AF437" s="39">
        <f t="shared" si="120"/>
        <v>27</v>
      </c>
      <c r="AG437" s="58">
        <f t="shared" si="121"/>
        <v>3981.98</v>
      </c>
      <c r="AH437" s="39" t="str">
        <f t="shared" si="122"/>
        <v>tier - 2</v>
      </c>
      <c r="AI437" s="39" t="str">
        <f t="shared" si="123"/>
        <v>tier - 2</v>
      </c>
      <c r="AJ437" s="54" t="str">
        <f t="shared" si="124"/>
        <v>R1013</v>
      </c>
    </row>
    <row r="438" spans="2:36" ht="15.75" customHeight="1" x14ac:dyDescent="0.3">
      <c r="B438" s="12" t="s">
        <v>1669</v>
      </c>
      <c r="C438" s="13" t="s">
        <v>1671</v>
      </c>
      <c r="D438" s="13">
        <v>25.84</v>
      </c>
      <c r="E438" s="13" t="str">
        <f t="shared" si="108"/>
        <v>Overweight</v>
      </c>
      <c r="F438" s="13">
        <v>11.64</v>
      </c>
      <c r="G438" s="13" t="str">
        <f t="shared" si="109"/>
        <v>Diabetes</v>
      </c>
      <c r="H438" s="13" t="s">
        <v>8291</v>
      </c>
      <c r="I438" s="13" t="s">
        <v>8291</v>
      </c>
      <c r="J438" s="13" t="s">
        <v>8291</v>
      </c>
      <c r="K438" s="27">
        <v>2</v>
      </c>
      <c r="L438" s="13" t="s">
        <v>8293</v>
      </c>
      <c r="M438" s="13" t="s">
        <v>8745</v>
      </c>
      <c r="N438" s="13">
        <v>27</v>
      </c>
      <c r="O438" s="56">
        <v>3987.93</v>
      </c>
      <c r="P438" s="13" t="s">
        <v>8310</v>
      </c>
      <c r="Q438" s="13" t="s">
        <v>8310</v>
      </c>
      <c r="R438" s="57" t="s">
        <v>8321</v>
      </c>
      <c r="T438" s="12" t="s">
        <v>1669</v>
      </c>
      <c r="U438" s="13" t="str">
        <f t="shared" si="125"/>
        <v xml:space="preserve">  Nicholas D</v>
      </c>
      <c r="V438" s="39">
        <f t="shared" si="110"/>
        <v>25.84</v>
      </c>
      <c r="W438" s="39" t="str">
        <f t="shared" si="111"/>
        <v>Overweight</v>
      </c>
      <c r="X438" s="39">
        <f t="shared" si="112"/>
        <v>11.64</v>
      </c>
      <c r="Y438" s="39" t="str">
        <f t="shared" si="113"/>
        <v>Diabetes</v>
      </c>
      <c r="Z438" s="39" t="str">
        <f t="shared" si="114"/>
        <v>No</v>
      </c>
      <c r="AA438" s="39" t="str">
        <f t="shared" si="115"/>
        <v>No</v>
      </c>
      <c r="AB438" s="39" t="str">
        <f t="shared" si="116"/>
        <v>No</v>
      </c>
      <c r="AC438" s="38">
        <f t="shared" si="117"/>
        <v>2</v>
      </c>
      <c r="AD438" s="39" t="str">
        <f t="shared" si="118"/>
        <v>Yes</v>
      </c>
      <c r="AE438" s="13" t="str">
        <f t="shared" si="119"/>
        <v>8-Sep-1996</v>
      </c>
      <c r="AF438" s="39">
        <f t="shared" si="120"/>
        <v>27</v>
      </c>
      <c r="AG438" s="58">
        <f t="shared" si="121"/>
        <v>3987.93</v>
      </c>
      <c r="AH438" s="39" t="str">
        <f t="shared" si="122"/>
        <v>tier - 2</v>
      </c>
      <c r="AI438" s="39" t="str">
        <f t="shared" si="123"/>
        <v>tier - 2</v>
      </c>
      <c r="AJ438" s="54" t="str">
        <f t="shared" si="124"/>
        <v>R1011</v>
      </c>
    </row>
    <row r="439" spans="2:36" ht="15.75" customHeight="1" x14ac:dyDescent="0.3">
      <c r="B439" s="12" t="s">
        <v>1673</v>
      </c>
      <c r="C439" s="13" t="s">
        <v>1675</v>
      </c>
      <c r="D439" s="13">
        <v>28</v>
      </c>
      <c r="E439" s="13" t="str">
        <f t="shared" si="108"/>
        <v>Overweight</v>
      </c>
      <c r="F439" s="13">
        <v>10.52</v>
      </c>
      <c r="G439" s="13" t="str">
        <f t="shared" si="109"/>
        <v>Diabetes</v>
      </c>
      <c r="H439" s="13" t="s">
        <v>8291</v>
      </c>
      <c r="I439" s="13" t="s">
        <v>8291</v>
      </c>
      <c r="J439" s="13" t="s">
        <v>8291</v>
      </c>
      <c r="K439" s="27" t="s">
        <v>8292</v>
      </c>
      <c r="L439" s="13" t="s">
        <v>8293</v>
      </c>
      <c r="M439" s="13" t="s">
        <v>8746</v>
      </c>
      <c r="N439" s="13">
        <v>33</v>
      </c>
      <c r="O439" s="56">
        <v>3989.84</v>
      </c>
      <c r="P439" s="13" t="s">
        <v>8310</v>
      </c>
      <c r="Q439" s="13" t="s">
        <v>8310</v>
      </c>
      <c r="R439" s="57" t="s">
        <v>8321</v>
      </c>
      <c r="T439" s="12" t="s">
        <v>1673</v>
      </c>
      <c r="U439" s="13" t="str">
        <f t="shared" si="125"/>
        <v xml:space="preserve">  Christian</v>
      </c>
      <c r="V439" s="39">
        <f t="shared" si="110"/>
        <v>28</v>
      </c>
      <c r="W439" s="39" t="str">
        <f t="shared" si="111"/>
        <v>Overweight</v>
      </c>
      <c r="X439" s="39">
        <f t="shared" si="112"/>
        <v>10.52</v>
      </c>
      <c r="Y439" s="39" t="str">
        <f t="shared" si="113"/>
        <v>Diabetes</v>
      </c>
      <c r="Z439" s="39" t="str">
        <f t="shared" si="114"/>
        <v>No</v>
      </c>
      <c r="AA439" s="39" t="str">
        <f t="shared" si="115"/>
        <v>No</v>
      </c>
      <c r="AB439" s="39" t="str">
        <f t="shared" si="116"/>
        <v>No</v>
      </c>
      <c r="AC439" s="38" t="str">
        <f t="shared" si="117"/>
        <v>No major surgery</v>
      </c>
      <c r="AD439" s="39" t="str">
        <f t="shared" si="118"/>
        <v>Yes</v>
      </c>
      <c r="AE439" s="13" t="str">
        <f t="shared" si="119"/>
        <v>22-Nov-1990</v>
      </c>
      <c r="AF439" s="39">
        <f t="shared" si="120"/>
        <v>33</v>
      </c>
      <c r="AG439" s="58">
        <f t="shared" si="121"/>
        <v>3989.84</v>
      </c>
      <c r="AH439" s="39" t="str">
        <f t="shared" si="122"/>
        <v>tier - 2</v>
      </c>
      <c r="AI439" s="39" t="str">
        <f t="shared" si="123"/>
        <v>tier - 2</v>
      </c>
      <c r="AJ439" s="54" t="str">
        <f t="shared" si="124"/>
        <v>R1011</v>
      </c>
    </row>
    <row r="440" spans="2:36" ht="15.75" customHeight="1" x14ac:dyDescent="0.3">
      <c r="B440" s="12" t="s">
        <v>1677</v>
      </c>
      <c r="C440" s="13" t="s">
        <v>1679</v>
      </c>
      <c r="D440" s="13">
        <v>34.1</v>
      </c>
      <c r="E440" s="13" t="str">
        <f t="shared" si="108"/>
        <v>Obesity</v>
      </c>
      <c r="F440" s="13">
        <v>4.01</v>
      </c>
      <c r="G440" s="13" t="str">
        <f t="shared" si="109"/>
        <v>Normal</v>
      </c>
      <c r="H440" s="13" t="s">
        <v>8293</v>
      </c>
      <c r="I440" s="13" t="s">
        <v>8291</v>
      </c>
      <c r="J440" s="13" t="s">
        <v>8293</v>
      </c>
      <c r="K440" s="27">
        <v>1</v>
      </c>
      <c r="L440" s="13" t="s">
        <v>8291</v>
      </c>
      <c r="M440" s="13" t="s">
        <v>8747</v>
      </c>
      <c r="N440" s="13">
        <v>33</v>
      </c>
      <c r="O440" s="56">
        <v>3994.18</v>
      </c>
      <c r="P440" s="13" t="s">
        <v>8310</v>
      </c>
      <c r="Q440" s="13" t="s">
        <v>8310</v>
      </c>
      <c r="R440" s="57" t="s">
        <v>8312</v>
      </c>
      <c r="T440" s="12" t="s">
        <v>1677</v>
      </c>
      <c r="U440" s="13" t="str">
        <f t="shared" si="125"/>
        <v xml:space="preserve">  Jonathon S</v>
      </c>
      <c r="V440" s="39">
        <f t="shared" si="110"/>
        <v>34.1</v>
      </c>
      <c r="W440" s="39" t="str">
        <f t="shared" si="111"/>
        <v>Obesity</v>
      </c>
      <c r="X440" s="39">
        <f t="shared" si="112"/>
        <v>4.01</v>
      </c>
      <c r="Y440" s="39" t="str">
        <f t="shared" si="113"/>
        <v>Normal</v>
      </c>
      <c r="Z440" s="39" t="str">
        <f t="shared" si="114"/>
        <v>Yes</v>
      </c>
      <c r="AA440" s="39" t="str">
        <f t="shared" si="115"/>
        <v>No</v>
      </c>
      <c r="AB440" s="39" t="str">
        <f t="shared" si="116"/>
        <v>Yes</v>
      </c>
      <c r="AC440" s="38">
        <f t="shared" si="117"/>
        <v>1</v>
      </c>
      <c r="AD440" s="39" t="str">
        <f t="shared" si="118"/>
        <v>No</v>
      </c>
      <c r="AE440" s="13" t="str">
        <f t="shared" si="119"/>
        <v>1-Nov-1990</v>
      </c>
      <c r="AF440" s="39">
        <f t="shared" si="120"/>
        <v>33</v>
      </c>
      <c r="AG440" s="58">
        <f t="shared" si="121"/>
        <v>3994.18</v>
      </c>
      <c r="AH440" s="39" t="str">
        <f t="shared" si="122"/>
        <v>tier - 2</v>
      </c>
      <c r="AI440" s="39" t="str">
        <f t="shared" si="123"/>
        <v>tier - 2</v>
      </c>
      <c r="AJ440" s="54" t="str">
        <f t="shared" si="124"/>
        <v>R1013</v>
      </c>
    </row>
    <row r="441" spans="2:36" ht="15.75" customHeight="1" x14ac:dyDescent="0.3">
      <c r="B441" s="12" t="s">
        <v>1681</v>
      </c>
      <c r="C441" s="13" t="s">
        <v>1409</v>
      </c>
      <c r="D441" s="13">
        <v>26.125</v>
      </c>
      <c r="E441" s="13" t="str">
        <f t="shared" si="108"/>
        <v>Overweight</v>
      </c>
      <c r="F441" s="13">
        <v>8.56</v>
      </c>
      <c r="G441" s="13" t="str">
        <f t="shared" si="109"/>
        <v>Diabetes</v>
      </c>
      <c r="H441" s="13" t="s">
        <v>8293</v>
      </c>
      <c r="I441" s="13" t="s">
        <v>8291</v>
      </c>
      <c r="J441" s="13" t="s">
        <v>8291</v>
      </c>
      <c r="K441" s="27">
        <v>1</v>
      </c>
      <c r="L441" s="13" t="s">
        <v>8293</v>
      </c>
      <c r="M441" s="13" t="s">
        <v>8748</v>
      </c>
      <c r="N441" s="13">
        <v>34</v>
      </c>
      <c r="O441" s="56">
        <v>4002.36</v>
      </c>
      <c r="P441" s="13" t="s">
        <v>8310</v>
      </c>
      <c r="Q441" s="13" t="s">
        <v>8314</v>
      </c>
      <c r="R441" s="57" t="s">
        <v>8312</v>
      </c>
      <c r="T441" s="12" t="s">
        <v>1681</v>
      </c>
      <c r="U441" s="13" t="str">
        <f t="shared" si="125"/>
        <v xml:space="preserve">  Caroline</v>
      </c>
      <c r="V441" s="39">
        <f t="shared" si="110"/>
        <v>26.125</v>
      </c>
      <c r="W441" s="39" t="str">
        <f t="shared" si="111"/>
        <v>Overweight</v>
      </c>
      <c r="X441" s="39">
        <f t="shared" si="112"/>
        <v>8.56</v>
      </c>
      <c r="Y441" s="39" t="str">
        <f t="shared" si="113"/>
        <v>Diabetes</v>
      </c>
      <c r="Z441" s="39" t="str">
        <f t="shared" si="114"/>
        <v>Yes</v>
      </c>
      <c r="AA441" s="39" t="str">
        <f t="shared" si="115"/>
        <v>No</v>
      </c>
      <c r="AB441" s="39" t="str">
        <f t="shared" si="116"/>
        <v>No</v>
      </c>
      <c r="AC441" s="38">
        <f t="shared" si="117"/>
        <v>1</v>
      </c>
      <c r="AD441" s="39" t="str">
        <f t="shared" si="118"/>
        <v>Yes</v>
      </c>
      <c r="AE441" s="13" t="str">
        <f t="shared" si="119"/>
        <v>10-Jul-1989</v>
      </c>
      <c r="AF441" s="39">
        <f t="shared" si="120"/>
        <v>34</v>
      </c>
      <c r="AG441" s="58">
        <f t="shared" si="121"/>
        <v>4002.36</v>
      </c>
      <c r="AH441" s="39" t="str">
        <f t="shared" si="122"/>
        <v>tier - 2</v>
      </c>
      <c r="AI441" s="39" t="str">
        <f t="shared" si="123"/>
        <v>tier - 1</v>
      </c>
      <c r="AJ441" s="54" t="str">
        <f t="shared" si="124"/>
        <v>R1013</v>
      </c>
    </row>
    <row r="442" spans="2:36" ht="15.75" customHeight="1" x14ac:dyDescent="0.3">
      <c r="B442" s="12" t="s">
        <v>1684</v>
      </c>
      <c r="C442" s="13" t="s">
        <v>1686</v>
      </c>
      <c r="D442" s="13">
        <v>25.6</v>
      </c>
      <c r="E442" s="13" t="str">
        <f t="shared" si="108"/>
        <v>Overweight</v>
      </c>
      <c r="F442" s="13">
        <v>10.5</v>
      </c>
      <c r="G442" s="13" t="str">
        <f t="shared" si="109"/>
        <v>Diabetes</v>
      </c>
      <c r="H442" s="13" t="s">
        <v>8291</v>
      </c>
      <c r="I442" s="13" t="s">
        <v>8291</v>
      </c>
      <c r="J442" s="13" t="s">
        <v>8291</v>
      </c>
      <c r="K442" s="27">
        <v>2</v>
      </c>
      <c r="L442" s="13" t="s">
        <v>8293</v>
      </c>
      <c r="M442" s="13" t="s">
        <v>8749</v>
      </c>
      <c r="N442" s="13">
        <v>23</v>
      </c>
      <c r="O442" s="56">
        <v>4005.42</v>
      </c>
      <c r="P442" s="13" t="s">
        <v>8310</v>
      </c>
      <c r="Q442" s="13" t="s">
        <v>8314</v>
      </c>
      <c r="R442" s="57" t="s">
        <v>8324</v>
      </c>
      <c r="T442" s="12" t="s">
        <v>1684</v>
      </c>
      <c r="U442" s="13" t="str">
        <f t="shared" si="125"/>
        <v xml:space="preserve">  Joshua D</v>
      </c>
      <c r="V442" s="39">
        <f t="shared" si="110"/>
        <v>25.6</v>
      </c>
      <c r="W442" s="39" t="str">
        <f t="shared" si="111"/>
        <v>Overweight</v>
      </c>
      <c r="X442" s="39">
        <f t="shared" si="112"/>
        <v>10.5</v>
      </c>
      <c r="Y442" s="39" t="str">
        <f t="shared" si="113"/>
        <v>Diabetes</v>
      </c>
      <c r="Z442" s="39" t="str">
        <f t="shared" si="114"/>
        <v>No</v>
      </c>
      <c r="AA442" s="39" t="str">
        <f t="shared" si="115"/>
        <v>No</v>
      </c>
      <c r="AB442" s="39" t="str">
        <f t="shared" si="116"/>
        <v>No</v>
      </c>
      <c r="AC442" s="38">
        <f t="shared" si="117"/>
        <v>2</v>
      </c>
      <c r="AD442" s="39" t="str">
        <f t="shared" si="118"/>
        <v>Yes</v>
      </c>
      <c r="AE442" s="13" t="str">
        <f t="shared" si="119"/>
        <v>13-Sep-2000</v>
      </c>
      <c r="AF442" s="39">
        <f t="shared" si="120"/>
        <v>23</v>
      </c>
      <c r="AG442" s="58">
        <f t="shared" si="121"/>
        <v>4005.42</v>
      </c>
      <c r="AH442" s="39" t="str">
        <f t="shared" si="122"/>
        <v>tier - 2</v>
      </c>
      <c r="AI442" s="39" t="str">
        <f t="shared" si="123"/>
        <v>tier - 1</v>
      </c>
      <c r="AJ442" s="54" t="str">
        <f t="shared" si="124"/>
        <v>R1015</v>
      </c>
    </row>
    <row r="443" spans="2:36" ht="15.75" customHeight="1" x14ac:dyDescent="0.3">
      <c r="B443" s="12" t="s">
        <v>1688</v>
      </c>
      <c r="C443" s="13" t="s">
        <v>1690</v>
      </c>
      <c r="D443" s="13">
        <v>24.32</v>
      </c>
      <c r="E443" s="13" t="str">
        <f t="shared" si="108"/>
        <v>Healthy Weight</v>
      </c>
      <c r="F443" s="13">
        <v>6.39</v>
      </c>
      <c r="G443" s="13" t="str">
        <f t="shared" si="109"/>
        <v>Prediabetes</v>
      </c>
      <c r="H443" s="13" t="s">
        <v>8291</v>
      </c>
      <c r="I443" s="13" t="s">
        <v>8291</v>
      </c>
      <c r="J443" s="13" t="s">
        <v>8291</v>
      </c>
      <c r="K443" s="27" t="s">
        <v>8292</v>
      </c>
      <c r="L443" s="13" t="s">
        <v>8291</v>
      </c>
      <c r="M443" s="13" t="s">
        <v>8750</v>
      </c>
      <c r="N443" s="13">
        <v>31</v>
      </c>
      <c r="O443" s="56">
        <v>4032.24</v>
      </c>
      <c r="P443" s="13" t="s">
        <v>8311</v>
      </c>
      <c r="Q443" s="13" t="s">
        <v>8311</v>
      </c>
      <c r="R443" s="57" t="s">
        <v>8317</v>
      </c>
      <c r="T443" s="12" t="s">
        <v>1688</v>
      </c>
      <c r="U443" s="13" t="str">
        <f t="shared" si="125"/>
        <v xml:space="preserve">  Nichole</v>
      </c>
      <c r="V443" s="39">
        <f t="shared" si="110"/>
        <v>24.32</v>
      </c>
      <c r="W443" s="39" t="str">
        <f t="shared" si="111"/>
        <v>Healthy Weight</v>
      </c>
      <c r="X443" s="39">
        <f t="shared" si="112"/>
        <v>6.39</v>
      </c>
      <c r="Y443" s="39" t="str">
        <f t="shared" si="113"/>
        <v>Prediabetes</v>
      </c>
      <c r="Z443" s="39" t="str">
        <f t="shared" si="114"/>
        <v>No</v>
      </c>
      <c r="AA443" s="39" t="str">
        <f t="shared" si="115"/>
        <v>No</v>
      </c>
      <c r="AB443" s="39" t="str">
        <f t="shared" si="116"/>
        <v>No</v>
      </c>
      <c r="AC443" s="38" t="str">
        <f t="shared" si="117"/>
        <v>No major surgery</v>
      </c>
      <c r="AD443" s="39" t="str">
        <f t="shared" si="118"/>
        <v>No</v>
      </c>
      <c r="AE443" s="13" t="str">
        <f t="shared" si="119"/>
        <v>11-Oct-1992</v>
      </c>
      <c r="AF443" s="39">
        <f t="shared" si="120"/>
        <v>31</v>
      </c>
      <c r="AG443" s="58">
        <f t="shared" si="121"/>
        <v>4032.24</v>
      </c>
      <c r="AH443" s="39" t="str">
        <f t="shared" si="122"/>
        <v>tier - 3</v>
      </c>
      <c r="AI443" s="39" t="str">
        <f t="shared" si="123"/>
        <v>tier - 3</v>
      </c>
      <c r="AJ443" s="54" t="str">
        <f t="shared" si="124"/>
        <v>R1012</v>
      </c>
    </row>
    <row r="444" spans="2:36" ht="15.75" customHeight="1" x14ac:dyDescent="0.3">
      <c r="B444" s="12" t="s">
        <v>1692</v>
      </c>
      <c r="C444" s="13" t="s">
        <v>1694</v>
      </c>
      <c r="D444" s="13">
        <v>22.88</v>
      </c>
      <c r="E444" s="13" t="str">
        <f t="shared" si="108"/>
        <v>Healthy Weight</v>
      </c>
      <c r="F444" s="13">
        <v>5.71</v>
      </c>
      <c r="G444" s="13" t="str">
        <f t="shared" si="109"/>
        <v>Prediabetes</v>
      </c>
      <c r="H444" s="13" t="s">
        <v>8293</v>
      </c>
      <c r="I444" s="13" t="s">
        <v>8291</v>
      </c>
      <c r="J444" s="13" t="s">
        <v>8293</v>
      </c>
      <c r="K444" s="27">
        <v>1</v>
      </c>
      <c r="L444" s="13" t="s">
        <v>8293</v>
      </c>
      <c r="M444" s="13" t="s">
        <v>8751</v>
      </c>
      <c r="N444" s="13">
        <v>39</v>
      </c>
      <c r="O444" s="56">
        <v>4038.41</v>
      </c>
      <c r="P444" s="13" t="s">
        <v>8310</v>
      </c>
      <c r="Q444" s="13" t="s">
        <v>8314</v>
      </c>
      <c r="R444" s="57" t="s">
        <v>8312</v>
      </c>
      <c r="T444" s="12" t="s">
        <v>1692</v>
      </c>
      <c r="U444" s="13" t="str">
        <f t="shared" si="125"/>
        <v xml:space="preserve">  Denise M</v>
      </c>
      <c r="V444" s="39">
        <f t="shared" si="110"/>
        <v>22.88</v>
      </c>
      <c r="W444" s="39" t="str">
        <f t="shared" si="111"/>
        <v>Healthy Weight</v>
      </c>
      <c r="X444" s="39">
        <f t="shared" si="112"/>
        <v>5.71</v>
      </c>
      <c r="Y444" s="39" t="str">
        <f t="shared" si="113"/>
        <v>Prediabetes</v>
      </c>
      <c r="Z444" s="39" t="str">
        <f t="shared" si="114"/>
        <v>Yes</v>
      </c>
      <c r="AA444" s="39" t="str">
        <f t="shared" si="115"/>
        <v>No</v>
      </c>
      <c r="AB444" s="39" t="str">
        <f t="shared" si="116"/>
        <v>Yes</v>
      </c>
      <c r="AC444" s="38">
        <f t="shared" si="117"/>
        <v>1</v>
      </c>
      <c r="AD444" s="39" t="str">
        <f t="shared" si="118"/>
        <v>Yes</v>
      </c>
      <c r="AE444" s="13" t="str">
        <f t="shared" si="119"/>
        <v>7-Jul-1984</v>
      </c>
      <c r="AF444" s="39">
        <f t="shared" si="120"/>
        <v>39</v>
      </c>
      <c r="AG444" s="58">
        <f t="shared" si="121"/>
        <v>4038.41</v>
      </c>
      <c r="AH444" s="39" t="str">
        <f t="shared" si="122"/>
        <v>tier - 2</v>
      </c>
      <c r="AI444" s="39" t="str">
        <f t="shared" si="123"/>
        <v>tier - 1</v>
      </c>
      <c r="AJ444" s="54" t="str">
        <f t="shared" si="124"/>
        <v>R1013</v>
      </c>
    </row>
    <row r="445" spans="2:36" ht="15.75" customHeight="1" x14ac:dyDescent="0.3">
      <c r="B445" s="12" t="s">
        <v>1696</v>
      </c>
      <c r="C445" s="13" t="s">
        <v>1698</v>
      </c>
      <c r="D445" s="13">
        <v>24.984999999999999</v>
      </c>
      <c r="E445" s="13" t="b">
        <f t="shared" si="108"/>
        <v>0</v>
      </c>
      <c r="F445" s="13">
        <v>4.43</v>
      </c>
      <c r="G445" s="13" t="str">
        <f t="shared" si="109"/>
        <v>Normal</v>
      </c>
      <c r="H445" s="13" t="s">
        <v>8293</v>
      </c>
      <c r="I445" s="13" t="s">
        <v>8291</v>
      </c>
      <c r="J445" s="13" t="s">
        <v>8293</v>
      </c>
      <c r="K445" s="27">
        <v>1</v>
      </c>
      <c r="L445" s="13" t="s">
        <v>8291</v>
      </c>
      <c r="M445" s="13" t="s">
        <v>8752</v>
      </c>
      <c r="N445" s="13">
        <v>40</v>
      </c>
      <c r="O445" s="56">
        <v>4039.9</v>
      </c>
      <c r="P445" s="13" t="s">
        <v>8310</v>
      </c>
      <c r="Q445" s="13" t="s">
        <v>8314</v>
      </c>
      <c r="R445" s="57" t="s">
        <v>8312</v>
      </c>
      <c r="T445" s="12" t="s">
        <v>1696</v>
      </c>
      <c r="U445" s="13" t="str">
        <f t="shared" si="125"/>
        <v xml:space="preserve">  Peter R</v>
      </c>
      <c r="V445" s="39">
        <f t="shared" si="110"/>
        <v>24.984999999999999</v>
      </c>
      <c r="W445" s="39" t="b">
        <f t="shared" si="111"/>
        <v>0</v>
      </c>
      <c r="X445" s="39">
        <f t="shared" si="112"/>
        <v>4.43</v>
      </c>
      <c r="Y445" s="39" t="str">
        <f t="shared" si="113"/>
        <v>Normal</v>
      </c>
      <c r="Z445" s="39" t="str">
        <f t="shared" si="114"/>
        <v>Yes</v>
      </c>
      <c r="AA445" s="39" t="str">
        <f t="shared" si="115"/>
        <v>No</v>
      </c>
      <c r="AB445" s="39" t="str">
        <f t="shared" si="116"/>
        <v>Yes</v>
      </c>
      <c r="AC445" s="38">
        <f t="shared" si="117"/>
        <v>1</v>
      </c>
      <c r="AD445" s="39" t="str">
        <f t="shared" si="118"/>
        <v>No</v>
      </c>
      <c r="AE445" s="13" t="str">
        <f t="shared" si="119"/>
        <v>10-Nov-1983</v>
      </c>
      <c r="AF445" s="39">
        <f t="shared" si="120"/>
        <v>40</v>
      </c>
      <c r="AG445" s="58">
        <f t="shared" si="121"/>
        <v>4039.9</v>
      </c>
      <c r="AH445" s="39" t="str">
        <f t="shared" si="122"/>
        <v>tier - 2</v>
      </c>
      <c r="AI445" s="39" t="str">
        <f t="shared" si="123"/>
        <v>tier - 1</v>
      </c>
      <c r="AJ445" s="54" t="str">
        <f t="shared" si="124"/>
        <v>R1013</v>
      </c>
    </row>
    <row r="446" spans="2:36" ht="15.75" customHeight="1" x14ac:dyDescent="0.3">
      <c r="B446" s="12" t="s">
        <v>1700</v>
      </c>
      <c r="C446" s="13" t="s">
        <v>1702</v>
      </c>
      <c r="D446" s="13">
        <v>33.1</v>
      </c>
      <c r="E446" s="13" t="str">
        <f t="shared" si="108"/>
        <v>Obesity</v>
      </c>
      <c r="F446" s="13">
        <v>5.52</v>
      </c>
      <c r="G446" s="13" t="str">
        <f t="shared" si="109"/>
        <v>Normal</v>
      </c>
      <c r="H446" s="13" t="s">
        <v>8291</v>
      </c>
      <c r="I446" s="13" t="s">
        <v>8291</v>
      </c>
      <c r="J446" s="13" t="s">
        <v>8293</v>
      </c>
      <c r="K446" s="27">
        <v>1</v>
      </c>
      <c r="L446" s="13" t="s">
        <v>8291</v>
      </c>
      <c r="M446" s="13" t="s">
        <v>8753</v>
      </c>
      <c r="N446" s="13">
        <v>30</v>
      </c>
      <c r="O446" s="56">
        <v>4040.56</v>
      </c>
      <c r="P446" s="13" t="s">
        <v>8311</v>
      </c>
      <c r="Q446" s="13" t="s">
        <v>8311</v>
      </c>
      <c r="R446" s="57" t="s">
        <v>8324</v>
      </c>
      <c r="T446" s="12" t="s">
        <v>1700</v>
      </c>
      <c r="U446" s="13" t="str">
        <f t="shared" si="125"/>
        <v xml:space="preserve">  Johnson K</v>
      </c>
      <c r="V446" s="39">
        <f t="shared" si="110"/>
        <v>33.1</v>
      </c>
      <c r="W446" s="39" t="str">
        <f t="shared" si="111"/>
        <v>Obesity</v>
      </c>
      <c r="X446" s="39">
        <f t="shared" si="112"/>
        <v>5.52</v>
      </c>
      <c r="Y446" s="39" t="str">
        <f t="shared" si="113"/>
        <v>Normal</v>
      </c>
      <c r="Z446" s="39" t="str">
        <f t="shared" si="114"/>
        <v>No</v>
      </c>
      <c r="AA446" s="39" t="str">
        <f t="shared" si="115"/>
        <v>No</v>
      </c>
      <c r="AB446" s="39" t="str">
        <f t="shared" si="116"/>
        <v>Yes</v>
      </c>
      <c r="AC446" s="38">
        <f t="shared" si="117"/>
        <v>1</v>
      </c>
      <c r="AD446" s="39" t="str">
        <f t="shared" si="118"/>
        <v>No</v>
      </c>
      <c r="AE446" s="13" t="str">
        <f t="shared" si="119"/>
        <v>26-Dec-1993</v>
      </c>
      <c r="AF446" s="39">
        <f t="shared" si="120"/>
        <v>30</v>
      </c>
      <c r="AG446" s="58">
        <f t="shared" si="121"/>
        <v>4040.56</v>
      </c>
      <c r="AH446" s="39" t="str">
        <f t="shared" si="122"/>
        <v>tier - 3</v>
      </c>
      <c r="AI446" s="39" t="str">
        <f t="shared" si="123"/>
        <v>tier - 3</v>
      </c>
      <c r="AJ446" s="54" t="str">
        <f t="shared" si="124"/>
        <v>R1015</v>
      </c>
    </row>
    <row r="447" spans="2:36" ht="15.75" customHeight="1" x14ac:dyDescent="0.3">
      <c r="B447" s="12" t="s">
        <v>1703</v>
      </c>
      <c r="C447" s="13" t="s">
        <v>1705</v>
      </c>
      <c r="D447" s="13">
        <v>27.83</v>
      </c>
      <c r="E447" s="13" t="str">
        <f t="shared" si="108"/>
        <v>Overweight</v>
      </c>
      <c r="F447" s="13">
        <v>9.1999999999999993</v>
      </c>
      <c r="G447" s="13" t="str">
        <f t="shared" si="109"/>
        <v>Diabetes</v>
      </c>
      <c r="H447" s="13" t="s">
        <v>8293</v>
      </c>
      <c r="I447" s="13" t="s">
        <v>8291</v>
      </c>
      <c r="J447" s="13" t="s">
        <v>8291</v>
      </c>
      <c r="K447" s="27">
        <v>1</v>
      </c>
      <c r="L447" s="13" t="s">
        <v>8293</v>
      </c>
      <c r="M447" s="13" t="s">
        <v>8754</v>
      </c>
      <c r="N447" s="13">
        <v>35</v>
      </c>
      <c r="O447" s="56">
        <v>4047.94</v>
      </c>
      <c r="P447" s="13" t="s">
        <v>8310</v>
      </c>
      <c r="Q447" s="13" t="s">
        <v>8314</v>
      </c>
      <c r="R447" s="57" t="s">
        <v>8312</v>
      </c>
      <c r="T447" s="12" t="s">
        <v>1703</v>
      </c>
      <c r="U447" s="13" t="str">
        <f t="shared" si="125"/>
        <v xml:space="preserve">  Katherine</v>
      </c>
      <c r="V447" s="39">
        <f t="shared" si="110"/>
        <v>27.83</v>
      </c>
      <c r="W447" s="39" t="str">
        <f t="shared" si="111"/>
        <v>Overweight</v>
      </c>
      <c r="X447" s="39">
        <f t="shared" si="112"/>
        <v>9.1999999999999993</v>
      </c>
      <c r="Y447" s="39" t="str">
        <f t="shared" si="113"/>
        <v>Diabetes</v>
      </c>
      <c r="Z447" s="39" t="str">
        <f t="shared" si="114"/>
        <v>Yes</v>
      </c>
      <c r="AA447" s="39" t="str">
        <f t="shared" si="115"/>
        <v>No</v>
      </c>
      <c r="AB447" s="39" t="str">
        <f t="shared" si="116"/>
        <v>No</v>
      </c>
      <c r="AC447" s="38">
        <f t="shared" si="117"/>
        <v>1</v>
      </c>
      <c r="AD447" s="39" t="str">
        <f t="shared" si="118"/>
        <v>Yes</v>
      </c>
      <c r="AE447" s="13" t="str">
        <f t="shared" si="119"/>
        <v>30-Nov-1988</v>
      </c>
      <c r="AF447" s="39">
        <f t="shared" si="120"/>
        <v>35</v>
      </c>
      <c r="AG447" s="58">
        <f t="shared" si="121"/>
        <v>4047.94</v>
      </c>
      <c r="AH447" s="39" t="str">
        <f t="shared" si="122"/>
        <v>tier - 2</v>
      </c>
      <c r="AI447" s="39" t="str">
        <f t="shared" si="123"/>
        <v>tier - 1</v>
      </c>
      <c r="AJ447" s="54" t="str">
        <f t="shared" si="124"/>
        <v>R1013</v>
      </c>
    </row>
    <row r="448" spans="2:36" ht="15.75" customHeight="1" x14ac:dyDescent="0.3">
      <c r="B448" s="12" t="s">
        <v>1707</v>
      </c>
      <c r="C448" s="13" t="s">
        <v>1709</v>
      </c>
      <c r="D448" s="13">
        <v>30.875</v>
      </c>
      <c r="E448" s="13" t="str">
        <f t="shared" si="108"/>
        <v>Obesity</v>
      </c>
      <c r="F448" s="13">
        <v>10.97</v>
      </c>
      <c r="G448" s="13" t="str">
        <f t="shared" si="109"/>
        <v>Diabetes</v>
      </c>
      <c r="H448" s="13" t="s">
        <v>8293</v>
      </c>
      <c r="I448" s="13" t="s">
        <v>8291</v>
      </c>
      <c r="J448" s="13" t="s">
        <v>8291</v>
      </c>
      <c r="K448" s="27">
        <v>2</v>
      </c>
      <c r="L448" s="13" t="s">
        <v>8291</v>
      </c>
      <c r="M448" s="13" t="s">
        <v>8755</v>
      </c>
      <c r="N448" s="13">
        <v>30</v>
      </c>
      <c r="O448" s="56">
        <v>4058.12</v>
      </c>
      <c r="P448" s="13" t="s">
        <v>8310</v>
      </c>
      <c r="Q448" s="13" t="s">
        <v>8314</v>
      </c>
      <c r="R448" s="57" t="s">
        <v>8312</v>
      </c>
      <c r="T448" s="12" t="s">
        <v>1707</v>
      </c>
      <c r="U448" s="13" t="str">
        <f t="shared" si="125"/>
        <v xml:space="preserve">  Lynda</v>
      </c>
      <c r="V448" s="39">
        <f t="shared" si="110"/>
        <v>30.875</v>
      </c>
      <c r="W448" s="39" t="str">
        <f t="shared" si="111"/>
        <v>Obesity</v>
      </c>
      <c r="X448" s="39">
        <f t="shared" si="112"/>
        <v>10.97</v>
      </c>
      <c r="Y448" s="39" t="str">
        <f t="shared" si="113"/>
        <v>Diabetes</v>
      </c>
      <c r="Z448" s="39" t="str">
        <f t="shared" si="114"/>
        <v>Yes</v>
      </c>
      <c r="AA448" s="39" t="str">
        <f t="shared" si="115"/>
        <v>No</v>
      </c>
      <c r="AB448" s="39" t="str">
        <f t="shared" si="116"/>
        <v>No</v>
      </c>
      <c r="AC448" s="38">
        <f t="shared" si="117"/>
        <v>2</v>
      </c>
      <c r="AD448" s="39" t="str">
        <f t="shared" si="118"/>
        <v>No</v>
      </c>
      <c r="AE448" s="13" t="str">
        <f t="shared" si="119"/>
        <v>13-Aug-1993</v>
      </c>
      <c r="AF448" s="39">
        <f t="shared" si="120"/>
        <v>30</v>
      </c>
      <c r="AG448" s="58">
        <f t="shared" si="121"/>
        <v>4058.12</v>
      </c>
      <c r="AH448" s="39" t="str">
        <f t="shared" si="122"/>
        <v>tier - 2</v>
      </c>
      <c r="AI448" s="39" t="str">
        <f t="shared" si="123"/>
        <v>tier - 1</v>
      </c>
      <c r="AJ448" s="54" t="str">
        <f t="shared" si="124"/>
        <v>R1013</v>
      </c>
    </row>
    <row r="449" spans="2:36" ht="15.75" customHeight="1" x14ac:dyDescent="0.3">
      <c r="B449" s="12" t="s">
        <v>1711</v>
      </c>
      <c r="C449" s="13" t="s">
        <v>1270</v>
      </c>
      <c r="D449" s="13">
        <v>27.265000000000001</v>
      </c>
      <c r="E449" s="13" t="str">
        <f t="shared" si="108"/>
        <v>Overweight</v>
      </c>
      <c r="F449" s="13">
        <v>4.25</v>
      </c>
      <c r="G449" s="13" t="str">
        <f t="shared" si="109"/>
        <v>Normal</v>
      </c>
      <c r="H449" s="13" t="s">
        <v>8291</v>
      </c>
      <c r="I449" s="13" t="s">
        <v>8291</v>
      </c>
      <c r="J449" s="13" t="s">
        <v>8293</v>
      </c>
      <c r="K449" s="27">
        <v>1</v>
      </c>
      <c r="L449" s="13" t="s">
        <v>8291</v>
      </c>
      <c r="M449" s="13" t="s">
        <v>8756</v>
      </c>
      <c r="N449" s="13">
        <v>28</v>
      </c>
      <c r="O449" s="56">
        <v>4058.71</v>
      </c>
      <c r="P449" s="13" t="s">
        <v>8311</v>
      </c>
      <c r="Q449" s="13" t="s">
        <v>8311</v>
      </c>
      <c r="R449" s="57" t="s">
        <v>8317</v>
      </c>
      <c r="T449" s="12" t="s">
        <v>1711</v>
      </c>
      <c r="U449" s="13" t="str">
        <f t="shared" si="125"/>
        <v xml:space="preserve">  Anthony</v>
      </c>
      <c r="V449" s="39">
        <f t="shared" si="110"/>
        <v>27.265000000000001</v>
      </c>
      <c r="W449" s="39" t="str">
        <f t="shared" si="111"/>
        <v>Overweight</v>
      </c>
      <c r="X449" s="39">
        <f t="shared" si="112"/>
        <v>4.25</v>
      </c>
      <c r="Y449" s="39" t="str">
        <f t="shared" si="113"/>
        <v>Normal</v>
      </c>
      <c r="Z449" s="39" t="str">
        <f t="shared" si="114"/>
        <v>No</v>
      </c>
      <c r="AA449" s="39" t="str">
        <f t="shared" si="115"/>
        <v>No</v>
      </c>
      <c r="AB449" s="39" t="str">
        <f t="shared" si="116"/>
        <v>Yes</v>
      </c>
      <c r="AC449" s="38">
        <f t="shared" si="117"/>
        <v>1</v>
      </c>
      <c r="AD449" s="39" t="str">
        <f t="shared" si="118"/>
        <v>No</v>
      </c>
      <c r="AE449" s="13" t="str">
        <f t="shared" si="119"/>
        <v>14-Sep-1995</v>
      </c>
      <c r="AF449" s="39">
        <f t="shared" si="120"/>
        <v>28</v>
      </c>
      <c r="AG449" s="58">
        <f t="shared" si="121"/>
        <v>4058.71</v>
      </c>
      <c r="AH449" s="39" t="str">
        <f t="shared" si="122"/>
        <v>tier - 3</v>
      </c>
      <c r="AI449" s="39" t="str">
        <f t="shared" si="123"/>
        <v>tier - 3</v>
      </c>
      <c r="AJ449" s="54" t="str">
        <f t="shared" si="124"/>
        <v>R1012</v>
      </c>
    </row>
    <row r="450" spans="2:36" ht="15.75" customHeight="1" x14ac:dyDescent="0.3">
      <c r="B450" s="12" t="s">
        <v>1714</v>
      </c>
      <c r="C450" s="13" t="s">
        <v>1716</v>
      </c>
      <c r="D450" s="13">
        <v>26.7</v>
      </c>
      <c r="E450" s="13" t="str">
        <f t="shared" si="108"/>
        <v>Overweight</v>
      </c>
      <c r="F450" s="13">
        <v>5.23</v>
      </c>
      <c r="G450" s="13" t="str">
        <f t="shared" si="109"/>
        <v>Normal</v>
      </c>
      <c r="H450" s="13" t="s">
        <v>8291</v>
      </c>
      <c r="I450" s="13" t="s">
        <v>8291</v>
      </c>
      <c r="J450" s="13" t="s">
        <v>8293</v>
      </c>
      <c r="K450" s="27">
        <v>1</v>
      </c>
      <c r="L450" s="13" t="s">
        <v>8293</v>
      </c>
      <c r="M450" s="13" t="s">
        <v>8757</v>
      </c>
      <c r="N450" s="13">
        <v>40</v>
      </c>
      <c r="O450" s="56">
        <v>4070.42</v>
      </c>
      <c r="P450" s="13" t="s">
        <v>8310</v>
      </c>
      <c r="Q450" s="13" t="s">
        <v>8314</v>
      </c>
      <c r="R450" s="57" t="s">
        <v>8312</v>
      </c>
      <c r="T450" s="12" t="s">
        <v>1714</v>
      </c>
      <c r="U450" s="13" t="str">
        <f t="shared" si="125"/>
        <v xml:space="preserve">  Linnea C</v>
      </c>
      <c r="V450" s="39">
        <f t="shared" si="110"/>
        <v>26.7</v>
      </c>
      <c r="W450" s="39" t="str">
        <f t="shared" si="111"/>
        <v>Overweight</v>
      </c>
      <c r="X450" s="39">
        <f t="shared" si="112"/>
        <v>5.23</v>
      </c>
      <c r="Y450" s="39" t="str">
        <f t="shared" si="113"/>
        <v>Normal</v>
      </c>
      <c r="Z450" s="39" t="str">
        <f t="shared" si="114"/>
        <v>No</v>
      </c>
      <c r="AA450" s="39" t="str">
        <f t="shared" si="115"/>
        <v>No</v>
      </c>
      <c r="AB450" s="39" t="str">
        <f t="shared" si="116"/>
        <v>Yes</v>
      </c>
      <c r="AC450" s="38">
        <f t="shared" si="117"/>
        <v>1</v>
      </c>
      <c r="AD450" s="39" t="str">
        <f t="shared" si="118"/>
        <v>Yes</v>
      </c>
      <c r="AE450" s="13" t="str">
        <f t="shared" si="119"/>
        <v>16-Sep-1983</v>
      </c>
      <c r="AF450" s="39">
        <f t="shared" si="120"/>
        <v>40</v>
      </c>
      <c r="AG450" s="58">
        <f t="shared" si="121"/>
        <v>4070.42</v>
      </c>
      <c r="AH450" s="39" t="str">
        <f t="shared" si="122"/>
        <v>tier - 2</v>
      </c>
      <c r="AI450" s="39" t="str">
        <f t="shared" si="123"/>
        <v>tier - 1</v>
      </c>
      <c r="AJ450" s="54" t="str">
        <f t="shared" si="124"/>
        <v>R1013</v>
      </c>
    </row>
    <row r="451" spans="2:36" ht="15.75" customHeight="1" x14ac:dyDescent="0.3">
      <c r="B451" s="12" t="s">
        <v>1718</v>
      </c>
      <c r="C451" s="13" t="s">
        <v>1720</v>
      </c>
      <c r="D451" s="13">
        <v>29.925000000000001</v>
      </c>
      <c r="E451" s="13" t="b">
        <f t="shared" si="108"/>
        <v>0</v>
      </c>
      <c r="F451" s="13">
        <v>5.96</v>
      </c>
      <c r="G451" s="13" t="str">
        <f t="shared" si="109"/>
        <v>Prediabetes</v>
      </c>
      <c r="H451" s="13" t="s">
        <v>8293</v>
      </c>
      <c r="I451" s="13" t="s">
        <v>8291</v>
      </c>
      <c r="J451" s="13" t="s">
        <v>8293</v>
      </c>
      <c r="K451" s="27">
        <v>1</v>
      </c>
      <c r="L451" s="13" t="s">
        <v>8293</v>
      </c>
      <c r="M451" s="13" t="s">
        <v>8758</v>
      </c>
      <c r="N451" s="13">
        <v>21</v>
      </c>
      <c r="O451" s="56">
        <v>4070.51</v>
      </c>
      <c r="P451" s="13" t="s">
        <v>8310</v>
      </c>
      <c r="Q451" s="13" t="s">
        <v>8314</v>
      </c>
      <c r="R451" s="57" t="s">
        <v>8317</v>
      </c>
      <c r="T451" s="12" t="s">
        <v>1718</v>
      </c>
      <c r="U451" s="13" t="str">
        <f t="shared" si="125"/>
        <v xml:space="preserve">  Massimiliano A</v>
      </c>
      <c r="V451" s="39">
        <f t="shared" si="110"/>
        <v>29.925000000000001</v>
      </c>
      <c r="W451" s="39" t="b">
        <f t="shared" si="111"/>
        <v>0</v>
      </c>
      <c r="X451" s="39">
        <f t="shared" si="112"/>
        <v>5.96</v>
      </c>
      <c r="Y451" s="39" t="str">
        <f t="shared" si="113"/>
        <v>Prediabetes</v>
      </c>
      <c r="Z451" s="39" t="str">
        <f t="shared" si="114"/>
        <v>Yes</v>
      </c>
      <c r="AA451" s="39" t="str">
        <f t="shared" si="115"/>
        <v>No</v>
      </c>
      <c r="AB451" s="39" t="str">
        <f t="shared" si="116"/>
        <v>Yes</v>
      </c>
      <c r="AC451" s="38">
        <f t="shared" si="117"/>
        <v>1</v>
      </c>
      <c r="AD451" s="39" t="str">
        <f t="shared" si="118"/>
        <v>Yes</v>
      </c>
      <c r="AE451" s="13" t="str">
        <f t="shared" si="119"/>
        <v>18-Oct-2002</v>
      </c>
      <c r="AF451" s="39">
        <f t="shared" si="120"/>
        <v>21</v>
      </c>
      <c r="AG451" s="58">
        <f t="shared" si="121"/>
        <v>4070.51</v>
      </c>
      <c r="AH451" s="39" t="str">
        <f t="shared" si="122"/>
        <v>tier - 2</v>
      </c>
      <c r="AI451" s="39" t="str">
        <f t="shared" si="123"/>
        <v>tier - 1</v>
      </c>
      <c r="AJ451" s="54" t="str">
        <f t="shared" si="124"/>
        <v>R1012</v>
      </c>
    </row>
    <row r="452" spans="2:36" ht="15.75" customHeight="1" x14ac:dyDescent="0.3">
      <c r="B452" s="12" t="s">
        <v>1722</v>
      </c>
      <c r="C452" s="13" t="s">
        <v>1724</v>
      </c>
      <c r="D452" s="13">
        <v>19.95</v>
      </c>
      <c r="E452" s="13" t="str">
        <f t="shared" ref="E452:E515" si="126">IF(D452&lt;18.5,"Underweight", IF(AND(D452&gt;=18.5,D452&lt;=24.9),"Healthy Weight", IF(AND(D452&gt;=25,D452&lt;=29.9),"Overweight", IF(D452&gt;=30,"Obesity"))))</f>
        <v>Healthy Weight</v>
      </c>
      <c r="F452" s="13">
        <v>4.29</v>
      </c>
      <c r="G452" s="13" t="str">
        <f t="shared" ref="G452:G515" si="127">IF(F452&lt;5.7,"Normal",IF(AND(F452&gt;=5.7,F452&lt;=6.4),"Prediabetes",IF(F452&gt;=6.5,"Diabetes")))</f>
        <v>Normal</v>
      </c>
      <c r="H452" s="13" t="s">
        <v>8293</v>
      </c>
      <c r="I452" s="13" t="s">
        <v>8291</v>
      </c>
      <c r="J452" s="13" t="s">
        <v>8291</v>
      </c>
      <c r="K452" s="27">
        <v>2</v>
      </c>
      <c r="L452" s="13" t="s">
        <v>8293</v>
      </c>
      <c r="M452" s="13" t="s">
        <v>8759</v>
      </c>
      <c r="N452" s="13">
        <v>33</v>
      </c>
      <c r="O452" s="56">
        <v>4074.45</v>
      </c>
      <c r="P452" s="13" t="s">
        <v>8311</v>
      </c>
      <c r="Q452" s="13" t="s">
        <v>8310</v>
      </c>
      <c r="R452" s="57" t="s">
        <v>8312</v>
      </c>
      <c r="T452" s="12" t="s">
        <v>1722</v>
      </c>
      <c r="U452" s="13" t="str">
        <f t="shared" si="125"/>
        <v xml:space="preserve">  James M</v>
      </c>
      <c r="V452" s="39">
        <f t="shared" ref="V452:V515" si="128">VLOOKUP(T452,$B$3:$R$2338,3,FALSE)</f>
        <v>19.95</v>
      </c>
      <c r="W452" s="39" t="str">
        <f t="shared" ref="W452:W515" si="129">VLOOKUP(T452,$B$3:$R$2338,4,FALSE)</f>
        <v>Healthy Weight</v>
      </c>
      <c r="X452" s="39">
        <f t="shared" ref="X452:X515" si="130">VLOOKUP(T452,$B$3:$R$2338,5,FALSE)</f>
        <v>4.29</v>
      </c>
      <c r="Y452" s="39" t="str">
        <f t="shared" ref="Y452:Y515" si="131">VLOOKUP(T452,$B$3:$R$2338,6,0)</f>
        <v>Normal</v>
      </c>
      <c r="Z452" s="39" t="str">
        <f t="shared" ref="Z452:Z515" si="132">VLOOKUP(T452,$B$3:$R$2338,7,0)</f>
        <v>Yes</v>
      </c>
      <c r="AA452" s="39" t="str">
        <f t="shared" ref="AA452:AA515" si="133">VLOOKUP(T452,$B$3:$R$2338,8,0)</f>
        <v>No</v>
      </c>
      <c r="AB452" s="39" t="str">
        <f t="shared" ref="AB452:AB515" si="134">VLOOKUP(T452,$B$3:$R$2338,9,0)</f>
        <v>No</v>
      </c>
      <c r="AC452" s="38">
        <f t="shared" ref="AC452:AC515" si="135">VLOOKUP(T452,$B$3:$R$2338,10,0)</f>
        <v>2</v>
      </c>
      <c r="AD452" s="39" t="str">
        <f t="shared" ref="AD452:AD515" si="136">VLOOKUP(T452,$B$3:$R$2338,11,0)</f>
        <v>Yes</v>
      </c>
      <c r="AE452" s="13" t="str">
        <f t="shared" ref="AE452:AE515" si="137">VLOOKUP(T452,$B$3:$R$2338,12,0)</f>
        <v>1-Dec-1990</v>
      </c>
      <c r="AF452" s="39">
        <f t="shared" ref="AF452:AF515" si="138">VLOOKUP(T452,$B$3:$R$2338,13,0)</f>
        <v>33</v>
      </c>
      <c r="AG452" s="58">
        <f t="shared" ref="AG452:AG515" si="139">VLOOKUP(T452,$B$3:$R$2338,14,0)</f>
        <v>4074.45</v>
      </c>
      <c r="AH452" s="39" t="str">
        <f t="shared" ref="AH452:AH515" si="140">VLOOKUP(T452,$B$3:$R$2338,15,0)</f>
        <v>tier - 3</v>
      </c>
      <c r="AI452" s="39" t="str">
        <f t="shared" ref="AI452:AI515" si="141">VLOOKUP(T452,B451:R2786,16,0)</f>
        <v>tier - 2</v>
      </c>
      <c r="AJ452" s="54" t="str">
        <f t="shared" ref="AJ452:AJ515" si="142">VLOOKUP(T452,$B$3:$R$2338,17,0)</f>
        <v>R1013</v>
      </c>
    </row>
    <row r="453" spans="2:36" ht="15.75" customHeight="1" x14ac:dyDescent="0.3">
      <c r="B453" s="12" t="s">
        <v>1726</v>
      </c>
      <c r="C453" s="13" t="s">
        <v>1728</v>
      </c>
      <c r="D453" s="13">
        <v>24.225000000000001</v>
      </c>
      <c r="E453" s="13" t="str">
        <f t="shared" si="126"/>
        <v>Healthy Weight</v>
      </c>
      <c r="F453" s="13">
        <v>4.09</v>
      </c>
      <c r="G453" s="13" t="str">
        <f t="shared" si="127"/>
        <v>Normal</v>
      </c>
      <c r="H453" s="13" t="s">
        <v>8291</v>
      </c>
      <c r="I453" s="13" t="s">
        <v>8291</v>
      </c>
      <c r="J453" s="13" t="s">
        <v>8291</v>
      </c>
      <c r="K453" s="27" t="s">
        <v>8292</v>
      </c>
      <c r="L453" s="13" t="s">
        <v>8291</v>
      </c>
      <c r="M453" s="13" t="s">
        <v>8760</v>
      </c>
      <c r="N453" s="13">
        <v>33</v>
      </c>
      <c r="O453" s="56">
        <v>4076.5</v>
      </c>
      <c r="P453" s="13" t="s">
        <v>8310</v>
      </c>
      <c r="Q453" s="13" t="s">
        <v>8311</v>
      </c>
      <c r="R453" s="57" t="s">
        <v>8321</v>
      </c>
      <c r="T453" s="12" t="s">
        <v>1726</v>
      </c>
      <c r="U453" s="13" t="str">
        <f t="shared" ref="U453:U516" si="143">VLOOKUP(T453,$B$3:$R$2338,2,FALSE)</f>
        <v xml:space="preserve">  Lauren</v>
      </c>
      <c r="V453" s="39">
        <f t="shared" si="128"/>
        <v>24.225000000000001</v>
      </c>
      <c r="W453" s="39" t="str">
        <f t="shared" si="129"/>
        <v>Healthy Weight</v>
      </c>
      <c r="X453" s="39">
        <f t="shared" si="130"/>
        <v>4.09</v>
      </c>
      <c r="Y453" s="39" t="str">
        <f t="shared" si="131"/>
        <v>Normal</v>
      </c>
      <c r="Z453" s="39" t="str">
        <f t="shared" si="132"/>
        <v>No</v>
      </c>
      <c r="AA453" s="39" t="str">
        <f t="shared" si="133"/>
        <v>No</v>
      </c>
      <c r="AB453" s="39" t="str">
        <f t="shared" si="134"/>
        <v>No</v>
      </c>
      <c r="AC453" s="38" t="str">
        <f t="shared" si="135"/>
        <v>No major surgery</v>
      </c>
      <c r="AD453" s="39" t="str">
        <f t="shared" si="136"/>
        <v>No</v>
      </c>
      <c r="AE453" s="13" t="str">
        <f t="shared" si="137"/>
        <v>14-Dec-1990</v>
      </c>
      <c r="AF453" s="39">
        <f t="shared" si="138"/>
        <v>33</v>
      </c>
      <c r="AG453" s="58">
        <f t="shared" si="139"/>
        <v>4076.5</v>
      </c>
      <c r="AH453" s="39" t="str">
        <f t="shared" si="140"/>
        <v>tier - 2</v>
      </c>
      <c r="AI453" s="39" t="str">
        <f t="shared" si="141"/>
        <v>tier - 3</v>
      </c>
      <c r="AJ453" s="54" t="str">
        <f t="shared" si="142"/>
        <v>R1011</v>
      </c>
    </row>
    <row r="454" spans="2:36" ht="15.75" customHeight="1" x14ac:dyDescent="0.3">
      <c r="B454" s="12" t="s">
        <v>1730</v>
      </c>
      <c r="C454" s="13" t="s">
        <v>1732</v>
      </c>
      <c r="D454" s="13">
        <v>28.12</v>
      </c>
      <c r="E454" s="13" t="str">
        <f t="shared" si="126"/>
        <v>Overweight</v>
      </c>
      <c r="F454" s="13">
        <v>4.88</v>
      </c>
      <c r="G454" s="13" t="str">
        <f t="shared" si="127"/>
        <v>Normal</v>
      </c>
      <c r="H454" s="13" t="s">
        <v>8291</v>
      </c>
      <c r="I454" s="13" t="s">
        <v>8291</v>
      </c>
      <c r="J454" s="13" t="s">
        <v>8291</v>
      </c>
      <c r="K454" s="27" t="s">
        <v>8292</v>
      </c>
      <c r="L454" s="13" t="s">
        <v>8293</v>
      </c>
      <c r="M454" s="13" t="s">
        <v>8761</v>
      </c>
      <c r="N454" s="13">
        <v>29</v>
      </c>
      <c r="O454" s="56">
        <v>4133.6400000000003</v>
      </c>
      <c r="P454" s="13" t="s">
        <v>8310</v>
      </c>
      <c r="Q454" s="13" t="s">
        <v>8311</v>
      </c>
      <c r="R454" s="57" t="s">
        <v>8317</v>
      </c>
      <c r="T454" s="12" t="s">
        <v>1730</v>
      </c>
      <c r="U454" s="13" t="str">
        <f t="shared" si="143"/>
        <v xml:space="preserve">  Michele V</v>
      </c>
      <c r="V454" s="39">
        <f t="shared" si="128"/>
        <v>28.12</v>
      </c>
      <c r="W454" s="39" t="str">
        <f t="shared" si="129"/>
        <v>Overweight</v>
      </c>
      <c r="X454" s="39">
        <f t="shared" si="130"/>
        <v>4.88</v>
      </c>
      <c r="Y454" s="39" t="str">
        <f t="shared" si="131"/>
        <v>Normal</v>
      </c>
      <c r="Z454" s="39" t="str">
        <f t="shared" si="132"/>
        <v>No</v>
      </c>
      <c r="AA454" s="39" t="str">
        <f t="shared" si="133"/>
        <v>No</v>
      </c>
      <c r="AB454" s="39" t="str">
        <f t="shared" si="134"/>
        <v>No</v>
      </c>
      <c r="AC454" s="38" t="str">
        <f t="shared" si="135"/>
        <v>No major surgery</v>
      </c>
      <c r="AD454" s="39" t="str">
        <f t="shared" si="136"/>
        <v>Yes</v>
      </c>
      <c r="AE454" s="13" t="str">
        <f t="shared" si="137"/>
        <v>21-Aug-1994</v>
      </c>
      <c r="AF454" s="39">
        <f t="shared" si="138"/>
        <v>29</v>
      </c>
      <c r="AG454" s="58">
        <f t="shared" si="139"/>
        <v>4133.6400000000003</v>
      </c>
      <c r="AH454" s="39" t="str">
        <f t="shared" si="140"/>
        <v>tier - 2</v>
      </c>
      <c r="AI454" s="39" t="str">
        <f t="shared" si="141"/>
        <v>tier - 3</v>
      </c>
      <c r="AJ454" s="54" t="str">
        <f t="shared" si="142"/>
        <v>R1012</v>
      </c>
    </row>
    <row r="455" spans="2:36" ht="15.75" customHeight="1" x14ac:dyDescent="0.3">
      <c r="B455" s="12" t="s">
        <v>1733</v>
      </c>
      <c r="C455" s="13" t="s">
        <v>1735</v>
      </c>
      <c r="D455" s="13">
        <v>23.21</v>
      </c>
      <c r="E455" s="13" t="str">
        <f t="shared" si="126"/>
        <v>Healthy Weight</v>
      </c>
      <c r="F455" s="13">
        <v>6.76</v>
      </c>
      <c r="G455" s="13" t="str">
        <f t="shared" si="127"/>
        <v>Diabetes</v>
      </c>
      <c r="H455" s="13" t="s">
        <v>8291</v>
      </c>
      <c r="I455" s="13" t="s">
        <v>8291</v>
      </c>
      <c r="J455" s="13" t="s">
        <v>8291</v>
      </c>
      <c r="K455" s="27" t="s">
        <v>8292</v>
      </c>
      <c r="L455" s="13" t="s">
        <v>8293</v>
      </c>
      <c r="M455" s="13" t="s">
        <v>8762</v>
      </c>
      <c r="N455" s="13">
        <v>32</v>
      </c>
      <c r="O455" s="56">
        <v>4134.08</v>
      </c>
      <c r="P455" s="13" t="s">
        <v>8310</v>
      </c>
      <c r="Q455" s="13" t="s">
        <v>8314</v>
      </c>
      <c r="R455" s="57" t="s">
        <v>8317</v>
      </c>
      <c r="T455" s="12" t="s">
        <v>1733</v>
      </c>
      <c r="U455" s="13" t="str">
        <f t="shared" si="143"/>
        <v xml:space="preserve">  Xiao</v>
      </c>
      <c r="V455" s="39">
        <f t="shared" si="128"/>
        <v>23.21</v>
      </c>
      <c r="W455" s="39" t="str">
        <f t="shared" si="129"/>
        <v>Healthy Weight</v>
      </c>
      <c r="X455" s="39">
        <f t="shared" si="130"/>
        <v>6.76</v>
      </c>
      <c r="Y455" s="39" t="str">
        <f t="shared" si="131"/>
        <v>Diabetes</v>
      </c>
      <c r="Z455" s="39" t="str">
        <f t="shared" si="132"/>
        <v>No</v>
      </c>
      <c r="AA455" s="39" t="str">
        <f t="shared" si="133"/>
        <v>No</v>
      </c>
      <c r="AB455" s="39" t="str">
        <f t="shared" si="134"/>
        <v>No</v>
      </c>
      <c r="AC455" s="38" t="str">
        <f t="shared" si="135"/>
        <v>No major surgery</v>
      </c>
      <c r="AD455" s="39" t="str">
        <f t="shared" si="136"/>
        <v>Yes</v>
      </c>
      <c r="AE455" s="13" t="str">
        <f t="shared" si="137"/>
        <v>6-Aug-1991</v>
      </c>
      <c r="AF455" s="39">
        <f t="shared" si="138"/>
        <v>32</v>
      </c>
      <c r="AG455" s="58">
        <f t="shared" si="139"/>
        <v>4134.08</v>
      </c>
      <c r="AH455" s="39" t="str">
        <f t="shared" si="140"/>
        <v>tier - 2</v>
      </c>
      <c r="AI455" s="39" t="str">
        <f t="shared" si="141"/>
        <v>tier - 1</v>
      </c>
      <c r="AJ455" s="54" t="str">
        <f t="shared" si="142"/>
        <v>R1012</v>
      </c>
    </row>
    <row r="456" spans="2:36" ht="15.75" customHeight="1" x14ac:dyDescent="0.3">
      <c r="B456" s="12" t="s">
        <v>1736</v>
      </c>
      <c r="C456" s="13" t="s">
        <v>1738</v>
      </c>
      <c r="D456" s="13">
        <v>23.98</v>
      </c>
      <c r="E456" s="13" t="str">
        <f t="shared" si="126"/>
        <v>Healthy Weight</v>
      </c>
      <c r="F456" s="13">
        <v>10.67</v>
      </c>
      <c r="G456" s="13" t="str">
        <f t="shared" si="127"/>
        <v>Diabetes</v>
      </c>
      <c r="H456" s="13" t="s">
        <v>8291</v>
      </c>
      <c r="I456" s="13" t="s">
        <v>8291</v>
      </c>
      <c r="J456" s="13" t="s">
        <v>8291</v>
      </c>
      <c r="K456" s="27" t="s">
        <v>8292</v>
      </c>
      <c r="L456" s="13" t="s">
        <v>8291</v>
      </c>
      <c r="M456" s="13" t="s">
        <v>8763</v>
      </c>
      <c r="N456" s="13">
        <v>31</v>
      </c>
      <c r="O456" s="56">
        <v>4137.5200000000004</v>
      </c>
      <c r="P456" s="13" t="s">
        <v>8310</v>
      </c>
      <c r="Q456" s="13" t="s">
        <v>8311</v>
      </c>
      <c r="R456" s="57" t="s">
        <v>8329</v>
      </c>
      <c r="T456" s="12" t="s">
        <v>1736</v>
      </c>
      <c r="U456" s="13" t="str">
        <f t="shared" si="143"/>
        <v xml:space="preserve">  Harper L</v>
      </c>
      <c r="V456" s="39">
        <f t="shared" si="128"/>
        <v>23.98</v>
      </c>
      <c r="W456" s="39" t="str">
        <f t="shared" si="129"/>
        <v>Healthy Weight</v>
      </c>
      <c r="X456" s="39">
        <f t="shared" si="130"/>
        <v>10.67</v>
      </c>
      <c r="Y456" s="39" t="str">
        <f t="shared" si="131"/>
        <v>Diabetes</v>
      </c>
      <c r="Z456" s="39" t="str">
        <f t="shared" si="132"/>
        <v>No</v>
      </c>
      <c r="AA456" s="39" t="str">
        <f t="shared" si="133"/>
        <v>No</v>
      </c>
      <c r="AB456" s="39" t="str">
        <f t="shared" si="134"/>
        <v>No</v>
      </c>
      <c r="AC456" s="38" t="str">
        <f t="shared" si="135"/>
        <v>No major surgery</v>
      </c>
      <c r="AD456" s="39" t="str">
        <f t="shared" si="136"/>
        <v>No</v>
      </c>
      <c r="AE456" s="13" t="str">
        <f t="shared" si="137"/>
        <v>18-Jun-1992</v>
      </c>
      <c r="AF456" s="39">
        <f t="shared" si="138"/>
        <v>31</v>
      </c>
      <c r="AG456" s="58">
        <f t="shared" si="139"/>
        <v>4137.5200000000004</v>
      </c>
      <c r="AH456" s="39" t="str">
        <f t="shared" si="140"/>
        <v>tier - 2</v>
      </c>
      <c r="AI456" s="39" t="str">
        <f t="shared" si="141"/>
        <v>tier - 3</v>
      </c>
      <c r="AJ456" s="54" t="str">
        <f t="shared" si="142"/>
        <v>R1024</v>
      </c>
    </row>
    <row r="457" spans="2:36" ht="15.75" customHeight="1" x14ac:dyDescent="0.3">
      <c r="B457" s="12" t="s">
        <v>1740</v>
      </c>
      <c r="C457" s="13" t="s">
        <v>530</v>
      </c>
      <c r="D457" s="13">
        <v>30</v>
      </c>
      <c r="E457" s="13" t="str">
        <f t="shared" si="126"/>
        <v>Obesity</v>
      </c>
      <c r="F457" s="13">
        <v>6.21</v>
      </c>
      <c r="G457" s="13" t="str">
        <f t="shared" si="127"/>
        <v>Prediabetes</v>
      </c>
      <c r="H457" s="13" t="s">
        <v>8291</v>
      </c>
      <c r="I457" s="13" t="s">
        <v>8291</v>
      </c>
      <c r="J457" s="13" t="s">
        <v>8291</v>
      </c>
      <c r="K457" s="27" t="s">
        <v>8292</v>
      </c>
      <c r="L457" s="13" t="s">
        <v>8293</v>
      </c>
      <c r="M457" s="13" t="s">
        <v>8764</v>
      </c>
      <c r="N457" s="13">
        <v>31</v>
      </c>
      <c r="O457" s="56">
        <v>4149.74</v>
      </c>
      <c r="P457" s="13" t="s">
        <v>8310</v>
      </c>
      <c r="Q457" s="13" t="s">
        <v>8314</v>
      </c>
      <c r="R457" s="57" t="s">
        <v>8321</v>
      </c>
      <c r="T457" s="12" t="s">
        <v>1740</v>
      </c>
      <c r="U457" s="13" t="str">
        <f t="shared" si="143"/>
        <v xml:space="preserve">  Nick</v>
      </c>
      <c r="V457" s="39">
        <f t="shared" si="128"/>
        <v>30</v>
      </c>
      <c r="W457" s="39" t="str">
        <f t="shared" si="129"/>
        <v>Obesity</v>
      </c>
      <c r="X457" s="39">
        <f t="shared" si="130"/>
        <v>6.21</v>
      </c>
      <c r="Y457" s="39" t="str">
        <f t="shared" si="131"/>
        <v>Prediabetes</v>
      </c>
      <c r="Z457" s="39" t="str">
        <f t="shared" si="132"/>
        <v>No</v>
      </c>
      <c r="AA457" s="39" t="str">
        <f t="shared" si="133"/>
        <v>No</v>
      </c>
      <c r="AB457" s="39" t="str">
        <f t="shared" si="134"/>
        <v>No</v>
      </c>
      <c r="AC457" s="38" t="str">
        <f t="shared" si="135"/>
        <v>No major surgery</v>
      </c>
      <c r="AD457" s="39" t="str">
        <f t="shared" si="136"/>
        <v>Yes</v>
      </c>
      <c r="AE457" s="13" t="str">
        <f t="shared" si="137"/>
        <v>28-Jun-1992</v>
      </c>
      <c r="AF457" s="39">
        <f t="shared" si="138"/>
        <v>31</v>
      </c>
      <c r="AG457" s="58">
        <f t="shared" si="139"/>
        <v>4149.74</v>
      </c>
      <c r="AH457" s="39" t="str">
        <f t="shared" si="140"/>
        <v>tier - 2</v>
      </c>
      <c r="AI457" s="39" t="str">
        <f t="shared" si="141"/>
        <v>tier - 1</v>
      </c>
      <c r="AJ457" s="54" t="str">
        <f t="shared" si="142"/>
        <v>R1011</v>
      </c>
    </row>
    <row r="458" spans="2:36" ht="15.75" customHeight="1" x14ac:dyDescent="0.3">
      <c r="B458" s="12" t="s">
        <v>1743</v>
      </c>
      <c r="C458" s="13" t="s">
        <v>36</v>
      </c>
      <c r="D458" s="13">
        <v>17.350000000000001</v>
      </c>
      <c r="E458" s="13" t="str">
        <f t="shared" si="126"/>
        <v>Underweight</v>
      </c>
      <c r="F458" s="13">
        <v>5.03</v>
      </c>
      <c r="G458" s="13" t="str">
        <f t="shared" si="127"/>
        <v>Normal</v>
      </c>
      <c r="H458" s="13" t="s">
        <v>8293</v>
      </c>
      <c r="I458" s="13" t="s">
        <v>8291</v>
      </c>
      <c r="J458" s="13" t="s">
        <v>8291</v>
      </c>
      <c r="K458" s="27" t="s">
        <v>8292</v>
      </c>
      <c r="L458" s="13" t="s">
        <v>8293</v>
      </c>
      <c r="M458" s="13" t="s">
        <v>8765</v>
      </c>
      <c r="N458" s="13">
        <v>31</v>
      </c>
      <c r="O458" s="56">
        <v>4151.03</v>
      </c>
      <c r="P458" s="13" t="s">
        <v>8310</v>
      </c>
      <c r="Q458" s="13" t="s">
        <v>8310</v>
      </c>
      <c r="R458" s="57" t="s">
        <v>8312</v>
      </c>
      <c r="T458" s="12" t="s">
        <v>1743</v>
      </c>
      <c r="U458" s="13" t="str">
        <f t="shared" si="143"/>
        <v xml:space="preserve">  Scott</v>
      </c>
      <c r="V458" s="39">
        <f t="shared" si="128"/>
        <v>17.350000000000001</v>
      </c>
      <c r="W458" s="39" t="str">
        <f t="shared" si="129"/>
        <v>Underweight</v>
      </c>
      <c r="X458" s="39">
        <f t="shared" si="130"/>
        <v>5.03</v>
      </c>
      <c r="Y458" s="39" t="str">
        <f t="shared" si="131"/>
        <v>Normal</v>
      </c>
      <c r="Z458" s="39" t="str">
        <f t="shared" si="132"/>
        <v>Yes</v>
      </c>
      <c r="AA458" s="39" t="str">
        <f t="shared" si="133"/>
        <v>No</v>
      </c>
      <c r="AB458" s="39" t="str">
        <f t="shared" si="134"/>
        <v>No</v>
      </c>
      <c r="AC458" s="38" t="str">
        <f t="shared" si="135"/>
        <v>No major surgery</v>
      </c>
      <c r="AD458" s="39" t="str">
        <f t="shared" si="136"/>
        <v>Yes</v>
      </c>
      <c r="AE458" s="13" t="str">
        <f t="shared" si="137"/>
        <v>4-Aug-1992</v>
      </c>
      <c r="AF458" s="39">
        <f t="shared" si="138"/>
        <v>31</v>
      </c>
      <c r="AG458" s="58">
        <f t="shared" si="139"/>
        <v>4151.03</v>
      </c>
      <c r="AH458" s="39" t="str">
        <f t="shared" si="140"/>
        <v>tier - 2</v>
      </c>
      <c r="AI458" s="39" t="str">
        <f t="shared" si="141"/>
        <v>tier - 2</v>
      </c>
      <c r="AJ458" s="54" t="str">
        <f t="shared" si="142"/>
        <v>R1013</v>
      </c>
    </row>
    <row r="459" spans="2:36" ht="15.75" customHeight="1" x14ac:dyDescent="0.3">
      <c r="B459" s="12" t="s">
        <v>1746</v>
      </c>
      <c r="C459" s="13" t="s">
        <v>1748</v>
      </c>
      <c r="D459" s="13">
        <v>22.704999999999998</v>
      </c>
      <c r="E459" s="13" t="str">
        <f t="shared" si="126"/>
        <v>Healthy Weight</v>
      </c>
      <c r="F459" s="13">
        <v>5.27</v>
      </c>
      <c r="G459" s="13" t="str">
        <f t="shared" si="127"/>
        <v>Normal</v>
      </c>
      <c r="H459" s="13" t="s">
        <v>8291</v>
      </c>
      <c r="I459" s="13" t="s">
        <v>8291</v>
      </c>
      <c r="J459" s="13" t="s">
        <v>8291</v>
      </c>
      <c r="K459" s="27" t="s">
        <v>8292</v>
      </c>
      <c r="L459" s="13" t="s">
        <v>8291</v>
      </c>
      <c r="M459" s="13" t="s">
        <v>8766</v>
      </c>
      <c r="N459" s="13">
        <v>25</v>
      </c>
      <c r="O459" s="56">
        <v>4154.97</v>
      </c>
      <c r="P459" s="13" t="s">
        <v>8310</v>
      </c>
      <c r="Q459" s="13" t="s">
        <v>8314</v>
      </c>
      <c r="R459" s="57" t="s">
        <v>8317</v>
      </c>
      <c r="T459" s="12" t="s">
        <v>1746</v>
      </c>
      <c r="U459" s="13" t="str">
        <f t="shared" si="143"/>
        <v xml:space="preserve">  Wilson</v>
      </c>
      <c r="V459" s="39">
        <f t="shared" si="128"/>
        <v>22.704999999999998</v>
      </c>
      <c r="W459" s="39" t="str">
        <f t="shared" si="129"/>
        <v>Healthy Weight</v>
      </c>
      <c r="X459" s="39">
        <f t="shared" si="130"/>
        <v>5.27</v>
      </c>
      <c r="Y459" s="39" t="str">
        <f t="shared" si="131"/>
        <v>Normal</v>
      </c>
      <c r="Z459" s="39" t="str">
        <f t="shared" si="132"/>
        <v>No</v>
      </c>
      <c r="AA459" s="39" t="str">
        <f t="shared" si="133"/>
        <v>No</v>
      </c>
      <c r="AB459" s="39" t="str">
        <f t="shared" si="134"/>
        <v>No</v>
      </c>
      <c r="AC459" s="38" t="str">
        <f t="shared" si="135"/>
        <v>No major surgery</v>
      </c>
      <c r="AD459" s="39" t="str">
        <f t="shared" si="136"/>
        <v>No</v>
      </c>
      <c r="AE459" s="13" t="str">
        <f t="shared" si="137"/>
        <v>26-Nov-1998</v>
      </c>
      <c r="AF459" s="39">
        <f t="shared" si="138"/>
        <v>25</v>
      </c>
      <c r="AG459" s="58">
        <f t="shared" si="139"/>
        <v>4154.97</v>
      </c>
      <c r="AH459" s="39" t="str">
        <f t="shared" si="140"/>
        <v>tier - 2</v>
      </c>
      <c r="AI459" s="39" t="str">
        <f t="shared" si="141"/>
        <v>tier - 1</v>
      </c>
      <c r="AJ459" s="54" t="str">
        <f t="shared" si="142"/>
        <v>R1012</v>
      </c>
    </row>
    <row r="460" spans="2:36" ht="15.75" customHeight="1" x14ac:dyDescent="0.3">
      <c r="B460" s="12" t="s">
        <v>1750</v>
      </c>
      <c r="C460" s="13" t="s">
        <v>1125</v>
      </c>
      <c r="D460" s="13">
        <v>25.41</v>
      </c>
      <c r="E460" s="13" t="str">
        <f t="shared" si="126"/>
        <v>Overweight</v>
      </c>
      <c r="F460" s="13">
        <v>10.53</v>
      </c>
      <c r="G460" s="13" t="str">
        <f t="shared" si="127"/>
        <v>Diabetes</v>
      </c>
      <c r="H460" s="13" t="s">
        <v>8293</v>
      </c>
      <c r="I460" s="13" t="s">
        <v>8291</v>
      </c>
      <c r="J460" s="13" t="s">
        <v>8291</v>
      </c>
      <c r="K460" s="27">
        <v>1</v>
      </c>
      <c r="L460" s="13" t="s">
        <v>8293</v>
      </c>
      <c r="M460" s="13" t="s">
        <v>8767</v>
      </c>
      <c r="N460" s="13">
        <v>39</v>
      </c>
      <c r="O460" s="56">
        <v>4163.21</v>
      </c>
      <c r="P460" s="13" t="s">
        <v>8310</v>
      </c>
      <c r="Q460" s="13" t="s">
        <v>8310</v>
      </c>
      <c r="R460" s="57" t="s">
        <v>8317</v>
      </c>
      <c r="T460" s="12" t="s">
        <v>1750</v>
      </c>
      <c r="U460" s="13" t="str">
        <f t="shared" si="143"/>
        <v xml:space="preserve">  Lee</v>
      </c>
      <c r="V460" s="39">
        <f t="shared" si="128"/>
        <v>25.41</v>
      </c>
      <c r="W460" s="39" t="str">
        <f t="shared" si="129"/>
        <v>Overweight</v>
      </c>
      <c r="X460" s="39">
        <f t="shared" si="130"/>
        <v>10.53</v>
      </c>
      <c r="Y460" s="39" t="str">
        <f t="shared" si="131"/>
        <v>Diabetes</v>
      </c>
      <c r="Z460" s="39" t="str">
        <f t="shared" si="132"/>
        <v>Yes</v>
      </c>
      <c r="AA460" s="39" t="str">
        <f t="shared" si="133"/>
        <v>No</v>
      </c>
      <c r="AB460" s="39" t="str">
        <f t="shared" si="134"/>
        <v>No</v>
      </c>
      <c r="AC460" s="38">
        <f t="shared" si="135"/>
        <v>1</v>
      </c>
      <c r="AD460" s="39" t="str">
        <f t="shared" si="136"/>
        <v>Yes</v>
      </c>
      <c r="AE460" s="13" t="str">
        <f t="shared" si="137"/>
        <v>16-Sep-1984</v>
      </c>
      <c r="AF460" s="39">
        <f t="shared" si="138"/>
        <v>39</v>
      </c>
      <c r="AG460" s="58">
        <f t="shared" si="139"/>
        <v>4163.21</v>
      </c>
      <c r="AH460" s="39" t="str">
        <f t="shared" si="140"/>
        <v>tier - 2</v>
      </c>
      <c r="AI460" s="39" t="str">
        <f t="shared" si="141"/>
        <v>tier - 2</v>
      </c>
      <c r="AJ460" s="54" t="str">
        <f t="shared" si="142"/>
        <v>R1012</v>
      </c>
    </row>
    <row r="461" spans="2:36" ht="15.75" customHeight="1" x14ac:dyDescent="0.3">
      <c r="B461" s="12" t="s">
        <v>1753</v>
      </c>
      <c r="C461" s="13" t="s">
        <v>1755</v>
      </c>
      <c r="D461" s="13">
        <v>18.23</v>
      </c>
      <c r="E461" s="13" t="str">
        <f t="shared" si="126"/>
        <v>Underweight</v>
      </c>
      <c r="F461" s="13">
        <v>5.78</v>
      </c>
      <c r="G461" s="13" t="str">
        <f t="shared" si="127"/>
        <v>Prediabetes</v>
      </c>
      <c r="H461" s="13" t="s">
        <v>8291</v>
      </c>
      <c r="I461" s="13" t="s">
        <v>8291</v>
      </c>
      <c r="J461" s="13" t="s">
        <v>8293</v>
      </c>
      <c r="K461" s="27">
        <v>1</v>
      </c>
      <c r="L461" s="13" t="s">
        <v>8293</v>
      </c>
      <c r="M461" s="13" t="s">
        <v>8768</v>
      </c>
      <c r="N461" s="13">
        <v>34</v>
      </c>
      <c r="O461" s="56">
        <v>4185.1000000000004</v>
      </c>
      <c r="P461" s="13" t="s">
        <v>8310</v>
      </c>
      <c r="Q461" s="13" t="s">
        <v>8311</v>
      </c>
      <c r="R461" s="57" t="s">
        <v>8312</v>
      </c>
      <c r="T461" s="12" t="s">
        <v>1753</v>
      </c>
      <c r="U461" s="13" t="str">
        <f t="shared" si="143"/>
        <v xml:space="preserve">  Shizhong</v>
      </c>
      <c r="V461" s="39">
        <f t="shared" si="128"/>
        <v>18.23</v>
      </c>
      <c r="W461" s="39" t="str">
        <f t="shared" si="129"/>
        <v>Underweight</v>
      </c>
      <c r="X461" s="39">
        <f t="shared" si="130"/>
        <v>5.78</v>
      </c>
      <c r="Y461" s="39" t="str">
        <f t="shared" si="131"/>
        <v>Prediabetes</v>
      </c>
      <c r="Z461" s="39" t="str">
        <f t="shared" si="132"/>
        <v>No</v>
      </c>
      <c r="AA461" s="39" t="str">
        <f t="shared" si="133"/>
        <v>No</v>
      </c>
      <c r="AB461" s="39" t="str">
        <f t="shared" si="134"/>
        <v>Yes</v>
      </c>
      <c r="AC461" s="38">
        <f t="shared" si="135"/>
        <v>1</v>
      </c>
      <c r="AD461" s="39" t="str">
        <f t="shared" si="136"/>
        <v>Yes</v>
      </c>
      <c r="AE461" s="13" t="str">
        <f t="shared" si="137"/>
        <v>25-Jun-1989</v>
      </c>
      <c r="AF461" s="39">
        <f t="shared" si="138"/>
        <v>34</v>
      </c>
      <c r="AG461" s="58">
        <f t="shared" si="139"/>
        <v>4185.1000000000004</v>
      </c>
      <c r="AH461" s="39" t="str">
        <f t="shared" si="140"/>
        <v>tier - 2</v>
      </c>
      <c r="AI461" s="39" t="str">
        <f t="shared" si="141"/>
        <v>tier - 3</v>
      </c>
      <c r="AJ461" s="54" t="str">
        <f t="shared" si="142"/>
        <v>R1013</v>
      </c>
    </row>
    <row r="462" spans="2:36" ht="15.75" customHeight="1" x14ac:dyDescent="0.3">
      <c r="B462" s="12" t="s">
        <v>1757</v>
      </c>
      <c r="C462" s="13" t="s">
        <v>1759</v>
      </c>
      <c r="D462" s="13">
        <v>24.7</v>
      </c>
      <c r="E462" s="13" t="str">
        <f t="shared" si="126"/>
        <v>Healthy Weight</v>
      </c>
      <c r="F462" s="13">
        <v>4.3600000000000003</v>
      </c>
      <c r="G462" s="13" t="str">
        <f t="shared" si="127"/>
        <v>Normal</v>
      </c>
      <c r="H462" s="13" t="s">
        <v>8291</v>
      </c>
      <c r="I462" s="13" t="s">
        <v>8291</v>
      </c>
      <c r="J462" s="13" t="s">
        <v>8293</v>
      </c>
      <c r="K462" s="27">
        <v>1</v>
      </c>
      <c r="L462" s="13" t="s">
        <v>8293</v>
      </c>
      <c r="M462" s="13" t="s">
        <v>8769</v>
      </c>
      <c r="N462" s="13">
        <v>28</v>
      </c>
      <c r="O462" s="56">
        <v>4188.7299999999996</v>
      </c>
      <c r="P462" s="13" t="s">
        <v>8310</v>
      </c>
      <c r="Q462" s="13" t="s">
        <v>8310</v>
      </c>
      <c r="R462" s="57" t="s">
        <v>8328</v>
      </c>
      <c r="T462" s="12" t="s">
        <v>1757</v>
      </c>
      <c r="U462" s="13" t="str">
        <f t="shared" si="143"/>
        <v xml:space="preserve">  Marie-Claire</v>
      </c>
      <c r="V462" s="39">
        <f t="shared" si="128"/>
        <v>24.7</v>
      </c>
      <c r="W462" s="39" t="str">
        <f t="shared" si="129"/>
        <v>Healthy Weight</v>
      </c>
      <c r="X462" s="39">
        <f t="shared" si="130"/>
        <v>4.3600000000000003</v>
      </c>
      <c r="Y462" s="39" t="str">
        <f t="shared" si="131"/>
        <v>Normal</v>
      </c>
      <c r="Z462" s="39" t="str">
        <f t="shared" si="132"/>
        <v>No</v>
      </c>
      <c r="AA462" s="39" t="str">
        <f t="shared" si="133"/>
        <v>No</v>
      </c>
      <c r="AB462" s="39" t="str">
        <f t="shared" si="134"/>
        <v>Yes</v>
      </c>
      <c r="AC462" s="38">
        <f t="shared" si="135"/>
        <v>1</v>
      </c>
      <c r="AD462" s="39" t="str">
        <f t="shared" si="136"/>
        <v>Yes</v>
      </c>
      <c r="AE462" s="13" t="str">
        <f t="shared" si="137"/>
        <v>3-Oct-1995</v>
      </c>
      <c r="AF462" s="39">
        <f t="shared" si="138"/>
        <v>28</v>
      </c>
      <c r="AG462" s="58">
        <f t="shared" si="139"/>
        <v>4188.7299999999996</v>
      </c>
      <c r="AH462" s="39" t="str">
        <f t="shared" si="140"/>
        <v>tier - 2</v>
      </c>
      <c r="AI462" s="39" t="str">
        <f t="shared" si="141"/>
        <v>tier - 2</v>
      </c>
      <c r="AJ462" s="54" t="str">
        <f t="shared" si="142"/>
        <v>R1025</v>
      </c>
    </row>
    <row r="463" spans="2:36" ht="15.75" customHeight="1" x14ac:dyDescent="0.3">
      <c r="B463" s="12" t="s">
        <v>1761</v>
      </c>
      <c r="C463" s="13" t="s">
        <v>1763</v>
      </c>
      <c r="D463" s="13">
        <v>37.4</v>
      </c>
      <c r="E463" s="13" t="str">
        <f t="shared" si="126"/>
        <v>Obesity</v>
      </c>
      <c r="F463" s="13">
        <v>9.7200000000000006</v>
      </c>
      <c r="G463" s="13" t="str">
        <f t="shared" si="127"/>
        <v>Diabetes</v>
      </c>
      <c r="H463" s="13" t="s">
        <v>8293</v>
      </c>
      <c r="I463" s="13" t="s">
        <v>8291</v>
      </c>
      <c r="J463" s="13" t="s">
        <v>8293</v>
      </c>
      <c r="K463" s="27">
        <v>1</v>
      </c>
      <c r="L463" s="13" t="s">
        <v>8291</v>
      </c>
      <c r="M463" s="13" t="s">
        <v>8770</v>
      </c>
      <c r="N463" s="13">
        <v>26</v>
      </c>
      <c r="O463" s="56">
        <v>4189.1099999999997</v>
      </c>
      <c r="P463" s="13" t="s">
        <v>8310</v>
      </c>
      <c r="Q463" s="13" t="s">
        <v>8310</v>
      </c>
      <c r="R463" s="57" t="s">
        <v>8317</v>
      </c>
      <c r="T463" s="12" t="s">
        <v>1761</v>
      </c>
      <c r="U463" s="13" t="str">
        <f t="shared" si="143"/>
        <v xml:space="preserve">  Todd J</v>
      </c>
      <c r="V463" s="39">
        <f t="shared" si="128"/>
        <v>37.4</v>
      </c>
      <c r="W463" s="39" t="str">
        <f t="shared" si="129"/>
        <v>Obesity</v>
      </c>
      <c r="X463" s="39">
        <f t="shared" si="130"/>
        <v>9.7200000000000006</v>
      </c>
      <c r="Y463" s="39" t="str">
        <f t="shared" si="131"/>
        <v>Diabetes</v>
      </c>
      <c r="Z463" s="39" t="str">
        <f t="shared" si="132"/>
        <v>Yes</v>
      </c>
      <c r="AA463" s="39" t="str">
        <f t="shared" si="133"/>
        <v>No</v>
      </c>
      <c r="AB463" s="39" t="str">
        <f t="shared" si="134"/>
        <v>Yes</v>
      </c>
      <c r="AC463" s="38">
        <f t="shared" si="135"/>
        <v>1</v>
      </c>
      <c r="AD463" s="39" t="str">
        <f t="shared" si="136"/>
        <v>No</v>
      </c>
      <c r="AE463" s="13" t="str">
        <f t="shared" si="137"/>
        <v>6-Sep-1997</v>
      </c>
      <c r="AF463" s="39">
        <f t="shared" si="138"/>
        <v>26</v>
      </c>
      <c r="AG463" s="58">
        <f t="shared" si="139"/>
        <v>4189.1099999999997</v>
      </c>
      <c r="AH463" s="39" t="str">
        <f t="shared" si="140"/>
        <v>tier - 2</v>
      </c>
      <c r="AI463" s="39" t="str">
        <f t="shared" si="141"/>
        <v>tier - 2</v>
      </c>
      <c r="AJ463" s="54" t="str">
        <f t="shared" si="142"/>
        <v>R1012</v>
      </c>
    </row>
    <row r="464" spans="2:36" ht="15.75" customHeight="1" x14ac:dyDescent="0.3">
      <c r="B464" s="12" t="s">
        <v>1764</v>
      </c>
      <c r="C464" s="13" t="s">
        <v>1766</v>
      </c>
      <c r="D464" s="13">
        <v>26.885000000000002</v>
      </c>
      <c r="E464" s="13" t="str">
        <f t="shared" si="126"/>
        <v>Overweight</v>
      </c>
      <c r="F464" s="13">
        <v>5.18</v>
      </c>
      <c r="G464" s="13" t="str">
        <f t="shared" si="127"/>
        <v>Normal</v>
      </c>
      <c r="H464" s="13" t="s">
        <v>8291</v>
      </c>
      <c r="I464" s="13" t="s">
        <v>8291</v>
      </c>
      <c r="J464" s="13" t="s">
        <v>8293</v>
      </c>
      <c r="K464" s="27">
        <v>1</v>
      </c>
      <c r="L464" s="13" t="s">
        <v>8293</v>
      </c>
      <c r="M464" s="13" t="s">
        <v>8771</v>
      </c>
      <c r="N464" s="13">
        <v>25</v>
      </c>
      <c r="O464" s="56">
        <v>4234.93</v>
      </c>
      <c r="P464" s="13" t="s">
        <v>8310</v>
      </c>
      <c r="Q464" s="13" t="s">
        <v>8314</v>
      </c>
      <c r="R464" s="57" t="s">
        <v>8321</v>
      </c>
      <c r="T464" s="12" t="s">
        <v>1764</v>
      </c>
      <c r="U464" s="13" t="str">
        <f t="shared" si="143"/>
        <v xml:space="preserve">  Carolyn</v>
      </c>
      <c r="V464" s="39">
        <f t="shared" si="128"/>
        <v>26.885000000000002</v>
      </c>
      <c r="W464" s="39" t="str">
        <f t="shared" si="129"/>
        <v>Overweight</v>
      </c>
      <c r="X464" s="39">
        <f t="shared" si="130"/>
        <v>5.18</v>
      </c>
      <c r="Y464" s="39" t="str">
        <f t="shared" si="131"/>
        <v>Normal</v>
      </c>
      <c r="Z464" s="39" t="str">
        <f t="shared" si="132"/>
        <v>No</v>
      </c>
      <c r="AA464" s="39" t="str">
        <f t="shared" si="133"/>
        <v>No</v>
      </c>
      <c r="AB464" s="39" t="str">
        <f t="shared" si="134"/>
        <v>Yes</v>
      </c>
      <c r="AC464" s="38">
        <f t="shared" si="135"/>
        <v>1</v>
      </c>
      <c r="AD464" s="39" t="str">
        <f t="shared" si="136"/>
        <v>Yes</v>
      </c>
      <c r="AE464" s="13" t="str">
        <f t="shared" si="137"/>
        <v>14-Dec-1998</v>
      </c>
      <c r="AF464" s="39">
        <f t="shared" si="138"/>
        <v>25</v>
      </c>
      <c r="AG464" s="58">
        <f t="shared" si="139"/>
        <v>4234.93</v>
      </c>
      <c r="AH464" s="39" t="str">
        <f t="shared" si="140"/>
        <v>tier - 2</v>
      </c>
      <c r="AI464" s="39" t="str">
        <f t="shared" si="141"/>
        <v>tier - 1</v>
      </c>
      <c r="AJ464" s="54" t="str">
        <f t="shared" si="142"/>
        <v>R1011</v>
      </c>
    </row>
    <row r="465" spans="2:36" ht="15.75" customHeight="1" x14ac:dyDescent="0.3">
      <c r="B465" s="12" t="s">
        <v>1767</v>
      </c>
      <c r="C465" s="13" t="s">
        <v>236</v>
      </c>
      <c r="D465" s="13">
        <v>25.27</v>
      </c>
      <c r="E465" s="13" t="str">
        <f t="shared" si="126"/>
        <v>Overweight</v>
      </c>
      <c r="F465" s="13">
        <v>5.29</v>
      </c>
      <c r="G465" s="13" t="str">
        <f t="shared" si="127"/>
        <v>Normal</v>
      </c>
      <c r="H465" s="13" t="s">
        <v>8291</v>
      </c>
      <c r="I465" s="13" t="s">
        <v>8291</v>
      </c>
      <c r="J465" s="13" t="s">
        <v>8293</v>
      </c>
      <c r="K465" s="27">
        <v>1</v>
      </c>
      <c r="L465" s="13" t="s">
        <v>8293</v>
      </c>
      <c r="M465" s="13" t="s">
        <v>8772</v>
      </c>
      <c r="N465" s="13">
        <v>31</v>
      </c>
      <c r="O465" s="56">
        <v>4237.13</v>
      </c>
      <c r="P465" s="13" t="s">
        <v>8311</v>
      </c>
      <c r="Q465" s="13" t="s">
        <v>8314</v>
      </c>
      <c r="R465" s="57" t="s">
        <v>8326</v>
      </c>
      <c r="T465" s="12" t="s">
        <v>1767</v>
      </c>
      <c r="U465" s="13" t="str">
        <f t="shared" si="143"/>
        <v xml:space="preserve">  Lindsey</v>
      </c>
      <c r="V465" s="39">
        <f t="shared" si="128"/>
        <v>25.27</v>
      </c>
      <c r="W465" s="39" t="str">
        <f t="shared" si="129"/>
        <v>Overweight</v>
      </c>
      <c r="X465" s="39">
        <f t="shared" si="130"/>
        <v>5.29</v>
      </c>
      <c r="Y465" s="39" t="str">
        <f t="shared" si="131"/>
        <v>Normal</v>
      </c>
      <c r="Z465" s="39" t="str">
        <f t="shared" si="132"/>
        <v>No</v>
      </c>
      <c r="AA465" s="39" t="str">
        <f t="shared" si="133"/>
        <v>No</v>
      </c>
      <c r="AB465" s="39" t="str">
        <f t="shared" si="134"/>
        <v>Yes</v>
      </c>
      <c r="AC465" s="38">
        <f t="shared" si="135"/>
        <v>1</v>
      </c>
      <c r="AD465" s="39" t="str">
        <f t="shared" si="136"/>
        <v>Yes</v>
      </c>
      <c r="AE465" s="13" t="str">
        <f t="shared" si="137"/>
        <v>27-Jun-1992</v>
      </c>
      <c r="AF465" s="39">
        <f t="shared" si="138"/>
        <v>31</v>
      </c>
      <c r="AG465" s="58">
        <f t="shared" si="139"/>
        <v>4237.13</v>
      </c>
      <c r="AH465" s="39" t="str">
        <f t="shared" si="140"/>
        <v>tier - 3</v>
      </c>
      <c r="AI465" s="39" t="str">
        <f t="shared" si="141"/>
        <v>tier - 1</v>
      </c>
      <c r="AJ465" s="54" t="str">
        <f t="shared" si="142"/>
        <v>R1016</v>
      </c>
    </row>
    <row r="466" spans="2:36" ht="15.75" customHeight="1" x14ac:dyDescent="0.3">
      <c r="B466" s="12" t="s">
        <v>1769</v>
      </c>
      <c r="C466" s="13" t="s">
        <v>1771</v>
      </c>
      <c r="D466" s="13">
        <v>23.655000000000001</v>
      </c>
      <c r="E466" s="13" t="str">
        <f t="shared" si="126"/>
        <v>Healthy Weight</v>
      </c>
      <c r="F466" s="13">
        <v>4.8600000000000003</v>
      </c>
      <c r="G466" s="13" t="str">
        <f t="shared" si="127"/>
        <v>Normal</v>
      </c>
      <c r="H466" s="13" t="s">
        <v>8293</v>
      </c>
      <c r="I466" s="13" t="s">
        <v>8291</v>
      </c>
      <c r="J466" s="13" t="s">
        <v>8291</v>
      </c>
      <c r="K466" s="27" t="s">
        <v>8292</v>
      </c>
      <c r="L466" s="13" t="s">
        <v>8293</v>
      </c>
      <c r="M466" s="13" t="s">
        <v>8773</v>
      </c>
      <c r="N466" s="13">
        <v>32</v>
      </c>
      <c r="O466" s="56">
        <v>4239.8900000000003</v>
      </c>
      <c r="P466" s="13" t="s">
        <v>8310</v>
      </c>
      <c r="Q466" s="13" t="s">
        <v>8310</v>
      </c>
      <c r="R466" s="57" t="s">
        <v>8317</v>
      </c>
      <c r="T466" s="12" t="s">
        <v>1769</v>
      </c>
      <c r="U466" s="13" t="str">
        <f t="shared" si="143"/>
        <v xml:space="preserve">  Marissa D</v>
      </c>
      <c r="V466" s="39">
        <f t="shared" si="128"/>
        <v>23.655000000000001</v>
      </c>
      <c r="W466" s="39" t="str">
        <f t="shared" si="129"/>
        <v>Healthy Weight</v>
      </c>
      <c r="X466" s="39">
        <f t="shared" si="130"/>
        <v>4.8600000000000003</v>
      </c>
      <c r="Y466" s="39" t="str">
        <f t="shared" si="131"/>
        <v>Normal</v>
      </c>
      <c r="Z466" s="39" t="str">
        <f t="shared" si="132"/>
        <v>Yes</v>
      </c>
      <c r="AA466" s="39" t="str">
        <f t="shared" si="133"/>
        <v>No</v>
      </c>
      <c r="AB466" s="39" t="str">
        <f t="shared" si="134"/>
        <v>No</v>
      </c>
      <c r="AC466" s="38" t="str">
        <f t="shared" si="135"/>
        <v>No major surgery</v>
      </c>
      <c r="AD466" s="39" t="str">
        <f t="shared" si="136"/>
        <v>Yes</v>
      </c>
      <c r="AE466" s="13" t="str">
        <f t="shared" si="137"/>
        <v>3-Nov-1991</v>
      </c>
      <c r="AF466" s="39">
        <f t="shared" si="138"/>
        <v>32</v>
      </c>
      <c r="AG466" s="58">
        <f t="shared" si="139"/>
        <v>4239.8900000000003</v>
      </c>
      <c r="AH466" s="39" t="str">
        <f t="shared" si="140"/>
        <v>tier - 2</v>
      </c>
      <c r="AI466" s="39" t="str">
        <f t="shared" si="141"/>
        <v>tier - 2</v>
      </c>
      <c r="AJ466" s="54" t="str">
        <f t="shared" si="142"/>
        <v>R1012</v>
      </c>
    </row>
    <row r="467" spans="2:36" ht="15.75" customHeight="1" x14ac:dyDescent="0.3">
      <c r="B467" s="12" t="s">
        <v>1773</v>
      </c>
      <c r="C467" s="13" t="s">
        <v>1775</v>
      </c>
      <c r="D467" s="13">
        <v>55.05</v>
      </c>
      <c r="E467" s="13" t="str">
        <f t="shared" si="126"/>
        <v>Obesity</v>
      </c>
      <c r="F467" s="13">
        <v>7.66</v>
      </c>
      <c r="G467" s="13" t="str">
        <f t="shared" si="127"/>
        <v>Diabetes</v>
      </c>
      <c r="H467" s="13" t="s">
        <v>8291</v>
      </c>
      <c r="I467" s="13" t="s">
        <v>8291</v>
      </c>
      <c r="J467" s="13" t="s">
        <v>8291</v>
      </c>
      <c r="K467" s="27" t="s">
        <v>8292</v>
      </c>
      <c r="L467" s="13" t="s">
        <v>8291</v>
      </c>
      <c r="M467" s="13" t="s">
        <v>8774</v>
      </c>
      <c r="N467" s="13">
        <v>32</v>
      </c>
      <c r="O467" s="56">
        <v>4243.59</v>
      </c>
      <c r="P467" s="13" t="s">
        <v>8311</v>
      </c>
      <c r="Q467" s="13" t="s">
        <v>8314</v>
      </c>
      <c r="R467" s="57" t="s">
        <v>8317</v>
      </c>
      <c r="T467" s="12" t="s">
        <v>1773</v>
      </c>
      <c r="U467" s="13" t="str">
        <f t="shared" si="143"/>
        <v xml:space="preserve">  Jean Luc</v>
      </c>
      <c r="V467" s="39">
        <f t="shared" si="128"/>
        <v>55.05</v>
      </c>
      <c r="W467" s="39" t="str">
        <f t="shared" si="129"/>
        <v>Obesity</v>
      </c>
      <c r="X467" s="39">
        <f t="shared" si="130"/>
        <v>7.66</v>
      </c>
      <c r="Y467" s="39" t="str">
        <f t="shared" si="131"/>
        <v>Diabetes</v>
      </c>
      <c r="Z467" s="39" t="str">
        <f t="shared" si="132"/>
        <v>No</v>
      </c>
      <c r="AA467" s="39" t="str">
        <f t="shared" si="133"/>
        <v>No</v>
      </c>
      <c r="AB467" s="39" t="str">
        <f t="shared" si="134"/>
        <v>No</v>
      </c>
      <c r="AC467" s="38" t="str">
        <f t="shared" si="135"/>
        <v>No major surgery</v>
      </c>
      <c r="AD467" s="39" t="str">
        <f t="shared" si="136"/>
        <v>No</v>
      </c>
      <c r="AE467" s="13" t="str">
        <f t="shared" si="137"/>
        <v>1-Dec-1991</v>
      </c>
      <c r="AF467" s="39">
        <f t="shared" si="138"/>
        <v>32</v>
      </c>
      <c r="AG467" s="58">
        <f t="shared" si="139"/>
        <v>4243.59</v>
      </c>
      <c r="AH467" s="39" t="str">
        <f t="shared" si="140"/>
        <v>tier - 3</v>
      </c>
      <c r="AI467" s="39" t="str">
        <f t="shared" si="141"/>
        <v>tier - 1</v>
      </c>
      <c r="AJ467" s="54" t="str">
        <f t="shared" si="142"/>
        <v>R1012</v>
      </c>
    </row>
    <row r="468" spans="2:36" ht="15.75" customHeight="1" x14ac:dyDescent="0.3">
      <c r="B468" s="12" t="s">
        <v>1777</v>
      </c>
      <c r="C468" s="13" t="s">
        <v>311</v>
      </c>
      <c r="D468" s="13">
        <v>24.89</v>
      </c>
      <c r="E468" s="13" t="str">
        <f t="shared" si="126"/>
        <v>Healthy Weight</v>
      </c>
      <c r="F468" s="13">
        <v>6.1</v>
      </c>
      <c r="G468" s="13" t="str">
        <f t="shared" si="127"/>
        <v>Prediabetes</v>
      </c>
      <c r="H468" s="13" t="s">
        <v>8293</v>
      </c>
      <c r="I468" s="13" t="s">
        <v>8291</v>
      </c>
      <c r="J468" s="13" t="s">
        <v>8293</v>
      </c>
      <c r="K468" s="27">
        <v>1</v>
      </c>
      <c r="L468" s="13" t="s">
        <v>8293</v>
      </c>
      <c r="M468" s="13" t="s">
        <v>8775</v>
      </c>
      <c r="N468" s="13">
        <v>41</v>
      </c>
      <c r="O468" s="56">
        <v>4250.24</v>
      </c>
      <c r="P468" s="13" t="s">
        <v>8310</v>
      </c>
      <c r="Q468" s="13" t="s">
        <v>8311</v>
      </c>
      <c r="R468" s="57" t="s">
        <v>8312</v>
      </c>
      <c r="T468" s="12" t="s">
        <v>1777</v>
      </c>
      <c r="U468" s="13" t="str">
        <f t="shared" si="143"/>
        <v xml:space="preserve">  Danielle</v>
      </c>
      <c r="V468" s="39">
        <f t="shared" si="128"/>
        <v>24.89</v>
      </c>
      <c r="W468" s="39" t="str">
        <f t="shared" si="129"/>
        <v>Healthy Weight</v>
      </c>
      <c r="X468" s="39">
        <f t="shared" si="130"/>
        <v>6.1</v>
      </c>
      <c r="Y468" s="39" t="str">
        <f t="shared" si="131"/>
        <v>Prediabetes</v>
      </c>
      <c r="Z468" s="39" t="str">
        <f t="shared" si="132"/>
        <v>Yes</v>
      </c>
      <c r="AA468" s="39" t="str">
        <f t="shared" si="133"/>
        <v>No</v>
      </c>
      <c r="AB468" s="39" t="str">
        <f t="shared" si="134"/>
        <v>Yes</v>
      </c>
      <c r="AC468" s="38">
        <f t="shared" si="135"/>
        <v>1</v>
      </c>
      <c r="AD468" s="39" t="str">
        <f t="shared" si="136"/>
        <v>Yes</v>
      </c>
      <c r="AE468" s="13" t="str">
        <f t="shared" si="137"/>
        <v>16-Jun-1982</v>
      </c>
      <c r="AF468" s="39">
        <f t="shared" si="138"/>
        <v>41</v>
      </c>
      <c r="AG468" s="58">
        <f t="shared" si="139"/>
        <v>4250.24</v>
      </c>
      <c r="AH468" s="39" t="str">
        <f t="shared" si="140"/>
        <v>tier - 2</v>
      </c>
      <c r="AI468" s="39" t="str">
        <f t="shared" si="141"/>
        <v>tier - 3</v>
      </c>
      <c r="AJ468" s="54" t="str">
        <f t="shared" si="142"/>
        <v>R1013</v>
      </c>
    </row>
    <row r="469" spans="2:36" ht="15.75" customHeight="1" x14ac:dyDescent="0.3">
      <c r="B469" s="12" t="s">
        <v>1780</v>
      </c>
      <c r="C469" s="13" t="s">
        <v>1782</v>
      </c>
      <c r="D469" s="13">
        <v>18.715</v>
      </c>
      <c r="E469" s="13" t="str">
        <f t="shared" si="126"/>
        <v>Healthy Weight</v>
      </c>
      <c r="F469" s="13">
        <v>4.4400000000000004</v>
      </c>
      <c r="G469" s="13" t="str">
        <f t="shared" si="127"/>
        <v>Normal</v>
      </c>
      <c r="H469" s="13" t="s">
        <v>8291</v>
      </c>
      <c r="I469" s="13" t="s">
        <v>8291</v>
      </c>
      <c r="J469" s="13" t="s">
        <v>8291</v>
      </c>
      <c r="K469" s="27" t="s">
        <v>8292</v>
      </c>
      <c r="L469" s="13" t="s">
        <v>8291</v>
      </c>
      <c r="M469" s="13" t="s">
        <v>8579</v>
      </c>
      <c r="N469" s="13">
        <v>28</v>
      </c>
      <c r="O469" s="56">
        <v>4260.74</v>
      </c>
      <c r="P469" s="13" t="s">
        <v>8311</v>
      </c>
      <c r="Q469" s="13" t="s">
        <v>8310</v>
      </c>
      <c r="R469" s="57" t="s">
        <v>8321</v>
      </c>
      <c r="T469" s="12" t="s">
        <v>1780</v>
      </c>
      <c r="U469" s="13" t="str">
        <f t="shared" si="143"/>
        <v xml:space="preserve">  Jim</v>
      </c>
      <c r="V469" s="39">
        <f t="shared" si="128"/>
        <v>18.715</v>
      </c>
      <c r="W469" s="39" t="str">
        <f t="shared" si="129"/>
        <v>Healthy Weight</v>
      </c>
      <c r="X469" s="39">
        <f t="shared" si="130"/>
        <v>4.4400000000000004</v>
      </c>
      <c r="Y469" s="39" t="str">
        <f t="shared" si="131"/>
        <v>Normal</v>
      </c>
      <c r="Z469" s="39" t="str">
        <f t="shared" si="132"/>
        <v>No</v>
      </c>
      <c r="AA469" s="39" t="str">
        <f t="shared" si="133"/>
        <v>No</v>
      </c>
      <c r="AB469" s="39" t="str">
        <f t="shared" si="134"/>
        <v>No</v>
      </c>
      <c r="AC469" s="38" t="str">
        <f t="shared" si="135"/>
        <v>No major surgery</v>
      </c>
      <c r="AD469" s="39" t="str">
        <f t="shared" si="136"/>
        <v>No</v>
      </c>
      <c r="AE469" s="13" t="str">
        <f t="shared" si="137"/>
        <v>14-Oct-1995</v>
      </c>
      <c r="AF469" s="39">
        <f t="shared" si="138"/>
        <v>28</v>
      </c>
      <c r="AG469" s="58">
        <f t="shared" si="139"/>
        <v>4260.74</v>
      </c>
      <c r="AH469" s="39" t="str">
        <f t="shared" si="140"/>
        <v>tier - 3</v>
      </c>
      <c r="AI469" s="39" t="str">
        <f t="shared" si="141"/>
        <v>tier - 2</v>
      </c>
      <c r="AJ469" s="54" t="str">
        <f t="shared" si="142"/>
        <v>R1011</v>
      </c>
    </row>
    <row r="470" spans="2:36" ht="15.75" customHeight="1" x14ac:dyDescent="0.3">
      <c r="B470" s="12" t="s">
        <v>1784</v>
      </c>
      <c r="C470" s="13" t="s">
        <v>1786</v>
      </c>
      <c r="D470" s="13">
        <v>28.12</v>
      </c>
      <c r="E470" s="13" t="str">
        <f t="shared" si="126"/>
        <v>Overweight</v>
      </c>
      <c r="F470" s="13">
        <v>6.15</v>
      </c>
      <c r="G470" s="13" t="str">
        <f t="shared" si="127"/>
        <v>Prediabetes</v>
      </c>
      <c r="H470" s="13" t="s">
        <v>8291</v>
      </c>
      <c r="I470" s="13" t="s">
        <v>8291</v>
      </c>
      <c r="J470" s="13" t="s">
        <v>8291</v>
      </c>
      <c r="K470" s="27" t="s">
        <v>8292</v>
      </c>
      <c r="L470" s="13" t="s">
        <v>8293</v>
      </c>
      <c r="M470" s="13" t="s">
        <v>8776</v>
      </c>
      <c r="N470" s="13">
        <v>40</v>
      </c>
      <c r="O470" s="56">
        <v>4265.01</v>
      </c>
      <c r="P470" s="13" t="s">
        <v>8310</v>
      </c>
      <c r="Q470" s="13" t="s">
        <v>8314</v>
      </c>
      <c r="R470" s="57" t="s">
        <v>8317</v>
      </c>
      <c r="T470" s="12" t="s">
        <v>1784</v>
      </c>
      <c r="U470" s="13" t="str">
        <f t="shared" si="143"/>
        <v xml:space="preserve">  Matthew T</v>
      </c>
      <c r="V470" s="39">
        <f t="shared" si="128"/>
        <v>28.12</v>
      </c>
      <c r="W470" s="39" t="str">
        <f t="shared" si="129"/>
        <v>Overweight</v>
      </c>
      <c r="X470" s="39">
        <f t="shared" si="130"/>
        <v>6.15</v>
      </c>
      <c r="Y470" s="39" t="str">
        <f t="shared" si="131"/>
        <v>Prediabetes</v>
      </c>
      <c r="Z470" s="39" t="str">
        <f t="shared" si="132"/>
        <v>No</v>
      </c>
      <c r="AA470" s="39" t="str">
        <f t="shared" si="133"/>
        <v>No</v>
      </c>
      <c r="AB470" s="39" t="str">
        <f t="shared" si="134"/>
        <v>No</v>
      </c>
      <c r="AC470" s="38" t="str">
        <f t="shared" si="135"/>
        <v>No major surgery</v>
      </c>
      <c r="AD470" s="39" t="str">
        <f t="shared" si="136"/>
        <v>Yes</v>
      </c>
      <c r="AE470" s="13" t="str">
        <f t="shared" si="137"/>
        <v>20-Nov-1983</v>
      </c>
      <c r="AF470" s="39">
        <f t="shared" si="138"/>
        <v>40</v>
      </c>
      <c r="AG470" s="58">
        <f t="shared" si="139"/>
        <v>4265.01</v>
      </c>
      <c r="AH470" s="39" t="str">
        <f t="shared" si="140"/>
        <v>tier - 2</v>
      </c>
      <c r="AI470" s="39" t="str">
        <f t="shared" si="141"/>
        <v>tier - 1</v>
      </c>
      <c r="AJ470" s="54" t="str">
        <f t="shared" si="142"/>
        <v>R1012</v>
      </c>
    </row>
    <row r="471" spans="2:36" ht="15.75" customHeight="1" x14ac:dyDescent="0.3">
      <c r="B471" s="12" t="s">
        <v>1787</v>
      </c>
      <c r="C471" s="13" t="s">
        <v>1789</v>
      </c>
      <c r="D471" s="13">
        <v>26.6</v>
      </c>
      <c r="E471" s="13" t="str">
        <f t="shared" si="126"/>
        <v>Overweight</v>
      </c>
      <c r="F471" s="13">
        <v>4.53</v>
      </c>
      <c r="G471" s="13" t="str">
        <f t="shared" si="127"/>
        <v>Normal</v>
      </c>
      <c r="H471" s="13" t="s">
        <v>8291</v>
      </c>
      <c r="I471" s="13" t="s">
        <v>8291</v>
      </c>
      <c r="J471" s="13" t="s">
        <v>8291</v>
      </c>
      <c r="K471" s="27" t="s">
        <v>8292</v>
      </c>
      <c r="L471" s="13" t="s">
        <v>8293</v>
      </c>
      <c r="M471" s="13" t="s">
        <v>8763</v>
      </c>
      <c r="N471" s="13">
        <v>31</v>
      </c>
      <c r="O471" s="56">
        <v>4266.17</v>
      </c>
      <c r="P471" s="13" t="s">
        <v>8311</v>
      </c>
      <c r="Q471" s="13" t="s">
        <v>8310</v>
      </c>
      <c r="R471" s="57" t="s">
        <v>8312</v>
      </c>
      <c r="T471" s="12" t="s">
        <v>1787</v>
      </c>
      <c r="U471" s="13" t="str">
        <f t="shared" si="143"/>
        <v xml:space="preserve">  Rachel L</v>
      </c>
      <c r="V471" s="39">
        <f t="shared" si="128"/>
        <v>26.6</v>
      </c>
      <c r="W471" s="39" t="str">
        <f t="shared" si="129"/>
        <v>Overweight</v>
      </c>
      <c r="X471" s="39">
        <f t="shared" si="130"/>
        <v>4.53</v>
      </c>
      <c r="Y471" s="39" t="str">
        <f t="shared" si="131"/>
        <v>Normal</v>
      </c>
      <c r="Z471" s="39" t="str">
        <f t="shared" si="132"/>
        <v>No</v>
      </c>
      <c r="AA471" s="39" t="str">
        <f t="shared" si="133"/>
        <v>No</v>
      </c>
      <c r="AB471" s="39" t="str">
        <f t="shared" si="134"/>
        <v>No</v>
      </c>
      <c r="AC471" s="38" t="str">
        <f t="shared" si="135"/>
        <v>No major surgery</v>
      </c>
      <c r="AD471" s="39" t="str">
        <f t="shared" si="136"/>
        <v>Yes</v>
      </c>
      <c r="AE471" s="13" t="str">
        <f t="shared" si="137"/>
        <v>18-Jun-1992</v>
      </c>
      <c r="AF471" s="39">
        <f t="shared" si="138"/>
        <v>31</v>
      </c>
      <c r="AG471" s="58">
        <f t="shared" si="139"/>
        <v>4266.17</v>
      </c>
      <c r="AH471" s="39" t="str">
        <f t="shared" si="140"/>
        <v>tier - 3</v>
      </c>
      <c r="AI471" s="39" t="str">
        <f t="shared" si="141"/>
        <v>tier - 2</v>
      </c>
      <c r="AJ471" s="54" t="str">
        <f t="shared" si="142"/>
        <v>R1013</v>
      </c>
    </row>
    <row r="472" spans="2:36" ht="15.75" customHeight="1" x14ac:dyDescent="0.3">
      <c r="B472" s="12" t="s">
        <v>1791</v>
      </c>
      <c r="C472" s="13" t="s">
        <v>1793</v>
      </c>
      <c r="D472" s="13">
        <v>30.114999999999998</v>
      </c>
      <c r="E472" s="13" t="str">
        <f t="shared" si="126"/>
        <v>Obesity</v>
      </c>
      <c r="F472" s="13">
        <v>5.48</v>
      </c>
      <c r="G472" s="13" t="str">
        <f t="shared" si="127"/>
        <v>Normal</v>
      </c>
      <c r="H472" s="13" t="s">
        <v>8291</v>
      </c>
      <c r="I472" s="13" t="s">
        <v>8293</v>
      </c>
      <c r="J472" s="13" t="s">
        <v>8291</v>
      </c>
      <c r="K472" s="27">
        <v>1</v>
      </c>
      <c r="L472" s="13" t="s">
        <v>8291</v>
      </c>
      <c r="M472" s="13" t="s">
        <v>8777</v>
      </c>
      <c r="N472" s="13">
        <v>20</v>
      </c>
      <c r="O472" s="56">
        <v>4278.55</v>
      </c>
      <c r="P472" s="13" t="s">
        <v>8310</v>
      </c>
      <c r="Q472" s="13" t="s">
        <v>8314</v>
      </c>
      <c r="R472" s="57" t="s">
        <v>8332</v>
      </c>
      <c r="T472" s="12" t="s">
        <v>1791</v>
      </c>
      <c r="U472" s="13" t="str">
        <f t="shared" si="143"/>
        <v xml:space="preserve">  Corina</v>
      </c>
      <c r="V472" s="39">
        <f t="shared" si="128"/>
        <v>30.114999999999998</v>
      </c>
      <c r="W472" s="39" t="str">
        <f t="shared" si="129"/>
        <v>Obesity</v>
      </c>
      <c r="X472" s="39">
        <f t="shared" si="130"/>
        <v>5.48</v>
      </c>
      <c r="Y472" s="39" t="str">
        <f t="shared" si="131"/>
        <v>Normal</v>
      </c>
      <c r="Z472" s="39" t="str">
        <f t="shared" si="132"/>
        <v>No</v>
      </c>
      <c r="AA472" s="39" t="str">
        <f t="shared" si="133"/>
        <v>Yes</v>
      </c>
      <c r="AB472" s="39" t="str">
        <f t="shared" si="134"/>
        <v>No</v>
      </c>
      <c r="AC472" s="38">
        <f t="shared" si="135"/>
        <v>1</v>
      </c>
      <c r="AD472" s="39" t="str">
        <f t="shared" si="136"/>
        <v>No</v>
      </c>
      <c r="AE472" s="13" t="str">
        <f t="shared" si="137"/>
        <v>8-Jun-2003</v>
      </c>
      <c r="AF472" s="39">
        <f t="shared" si="138"/>
        <v>20</v>
      </c>
      <c r="AG472" s="58">
        <f t="shared" si="139"/>
        <v>4278.55</v>
      </c>
      <c r="AH472" s="39" t="str">
        <f t="shared" si="140"/>
        <v>tier - 2</v>
      </c>
      <c r="AI472" s="39" t="str">
        <f t="shared" si="141"/>
        <v>tier - 1</v>
      </c>
      <c r="AJ472" s="54" t="str">
        <f t="shared" si="142"/>
        <v>R1021</v>
      </c>
    </row>
    <row r="473" spans="2:36" ht="15.75" customHeight="1" x14ac:dyDescent="0.3">
      <c r="B473" s="12" t="s">
        <v>1795</v>
      </c>
      <c r="C473" s="13" t="s">
        <v>1797</v>
      </c>
      <c r="D473" s="13">
        <v>24.605</v>
      </c>
      <c r="E473" s="13" t="str">
        <f t="shared" si="126"/>
        <v>Healthy Weight</v>
      </c>
      <c r="F473" s="13">
        <v>5.48</v>
      </c>
      <c r="G473" s="13" t="str">
        <f t="shared" si="127"/>
        <v>Normal</v>
      </c>
      <c r="H473" s="13" t="s">
        <v>8291</v>
      </c>
      <c r="I473" s="13" t="s">
        <v>8291</v>
      </c>
      <c r="J473" s="13" t="s">
        <v>8291</v>
      </c>
      <c r="K473" s="27" t="s">
        <v>8292</v>
      </c>
      <c r="L473" s="13" t="s">
        <v>8293</v>
      </c>
      <c r="M473" s="13" t="s">
        <v>8778</v>
      </c>
      <c r="N473" s="13">
        <v>23</v>
      </c>
      <c r="O473" s="56">
        <v>4296.2700000000004</v>
      </c>
      <c r="P473" s="13" t="s">
        <v>8310</v>
      </c>
      <c r="Q473" s="13" t="s">
        <v>8311</v>
      </c>
      <c r="R473" s="57" t="s">
        <v>8317</v>
      </c>
      <c r="T473" s="12" t="s">
        <v>1795</v>
      </c>
      <c r="U473" s="13" t="str">
        <f t="shared" si="143"/>
        <v xml:space="preserve">  Guannan</v>
      </c>
      <c r="V473" s="39">
        <f t="shared" si="128"/>
        <v>24.605</v>
      </c>
      <c r="W473" s="39" t="str">
        <f t="shared" si="129"/>
        <v>Healthy Weight</v>
      </c>
      <c r="X473" s="39">
        <f t="shared" si="130"/>
        <v>5.48</v>
      </c>
      <c r="Y473" s="39" t="str">
        <f t="shared" si="131"/>
        <v>Normal</v>
      </c>
      <c r="Z473" s="39" t="str">
        <f t="shared" si="132"/>
        <v>No</v>
      </c>
      <c r="AA473" s="39" t="str">
        <f t="shared" si="133"/>
        <v>No</v>
      </c>
      <c r="AB473" s="39" t="str">
        <f t="shared" si="134"/>
        <v>No</v>
      </c>
      <c r="AC473" s="38" t="str">
        <f t="shared" si="135"/>
        <v>No major surgery</v>
      </c>
      <c r="AD473" s="39" t="str">
        <f t="shared" si="136"/>
        <v>Yes</v>
      </c>
      <c r="AE473" s="13" t="str">
        <f t="shared" si="137"/>
        <v>25-Nov-2000</v>
      </c>
      <c r="AF473" s="39">
        <f t="shared" si="138"/>
        <v>23</v>
      </c>
      <c r="AG473" s="58">
        <f t="shared" si="139"/>
        <v>4296.2700000000004</v>
      </c>
      <c r="AH473" s="39" t="str">
        <f t="shared" si="140"/>
        <v>tier - 2</v>
      </c>
      <c r="AI473" s="39" t="str">
        <f t="shared" si="141"/>
        <v>tier - 3</v>
      </c>
      <c r="AJ473" s="54" t="str">
        <f t="shared" si="142"/>
        <v>R1012</v>
      </c>
    </row>
    <row r="474" spans="2:36" ht="15.75" customHeight="1" x14ac:dyDescent="0.3">
      <c r="B474" s="12" t="s">
        <v>1799</v>
      </c>
      <c r="C474" s="13" t="s">
        <v>1801</v>
      </c>
      <c r="D474" s="13">
        <v>29.6</v>
      </c>
      <c r="E474" s="13" t="str">
        <f t="shared" si="126"/>
        <v>Overweight</v>
      </c>
      <c r="F474" s="13">
        <v>8.1</v>
      </c>
      <c r="G474" s="13" t="str">
        <f t="shared" si="127"/>
        <v>Diabetes</v>
      </c>
      <c r="H474" s="13" t="s">
        <v>8291</v>
      </c>
      <c r="I474" s="13" t="s">
        <v>8291</v>
      </c>
      <c r="J474" s="13" t="s">
        <v>8291</v>
      </c>
      <c r="K474" s="27" t="s">
        <v>8292</v>
      </c>
      <c r="L474" s="13" t="s">
        <v>8291</v>
      </c>
      <c r="M474" s="13" t="s">
        <v>8779</v>
      </c>
      <c r="N474" s="13">
        <v>35</v>
      </c>
      <c r="O474" s="56">
        <v>4320.41</v>
      </c>
      <c r="P474" s="13" t="s">
        <v>8310</v>
      </c>
      <c r="Q474" s="13" t="s">
        <v>8314</v>
      </c>
      <c r="R474" s="57" t="s">
        <v>8317</v>
      </c>
      <c r="T474" s="12" t="s">
        <v>1799</v>
      </c>
      <c r="U474" s="13" t="str">
        <f t="shared" si="143"/>
        <v xml:space="preserve">  Don</v>
      </c>
      <c r="V474" s="39">
        <f t="shared" si="128"/>
        <v>29.6</v>
      </c>
      <c r="W474" s="39" t="str">
        <f t="shared" si="129"/>
        <v>Overweight</v>
      </c>
      <c r="X474" s="39">
        <f t="shared" si="130"/>
        <v>8.1</v>
      </c>
      <c r="Y474" s="39" t="str">
        <f t="shared" si="131"/>
        <v>Diabetes</v>
      </c>
      <c r="Z474" s="39" t="str">
        <f t="shared" si="132"/>
        <v>No</v>
      </c>
      <c r="AA474" s="39" t="str">
        <f t="shared" si="133"/>
        <v>No</v>
      </c>
      <c r="AB474" s="39" t="str">
        <f t="shared" si="134"/>
        <v>No</v>
      </c>
      <c r="AC474" s="38" t="str">
        <f t="shared" si="135"/>
        <v>No major surgery</v>
      </c>
      <c r="AD474" s="39" t="str">
        <f t="shared" si="136"/>
        <v>No</v>
      </c>
      <c r="AE474" s="13" t="str">
        <f t="shared" si="137"/>
        <v>19-Dec-1988</v>
      </c>
      <c r="AF474" s="39">
        <f t="shared" si="138"/>
        <v>35</v>
      </c>
      <c r="AG474" s="58">
        <f t="shared" si="139"/>
        <v>4320.41</v>
      </c>
      <c r="AH474" s="39" t="str">
        <f t="shared" si="140"/>
        <v>tier - 2</v>
      </c>
      <c r="AI474" s="39" t="str">
        <f t="shared" si="141"/>
        <v>tier - 1</v>
      </c>
      <c r="AJ474" s="54" t="str">
        <f t="shared" si="142"/>
        <v>R1012</v>
      </c>
    </row>
    <row r="475" spans="2:36" ht="15.75" customHeight="1" x14ac:dyDescent="0.3">
      <c r="B475" s="12" t="s">
        <v>1803</v>
      </c>
      <c r="C475" s="13" t="s">
        <v>887</v>
      </c>
      <c r="D475" s="13">
        <v>24.42</v>
      </c>
      <c r="E475" s="13" t="str">
        <f t="shared" si="126"/>
        <v>Healthy Weight</v>
      </c>
      <c r="F475" s="13">
        <v>7.16</v>
      </c>
      <c r="G475" s="13" t="str">
        <f t="shared" si="127"/>
        <v>Diabetes</v>
      </c>
      <c r="H475" s="13" t="s">
        <v>8291</v>
      </c>
      <c r="I475" s="13" t="s">
        <v>8291</v>
      </c>
      <c r="J475" s="13" t="s">
        <v>8291</v>
      </c>
      <c r="K475" s="27" t="s">
        <v>8292</v>
      </c>
      <c r="L475" s="13" t="s">
        <v>8293</v>
      </c>
      <c r="M475" s="13" t="s">
        <v>8780</v>
      </c>
      <c r="N475" s="13">
        <v>29</v>
      </c>
      <c r="O475" s="56">
        <v>4337.74</v>
      </c>
      <c r="P475" s="13" t="s">
        <v>8310</v>
      </c>
      <c r="Q475" s="13" t="s">
        <v>8314</v>
      </c>
      <c r="R475" s="57" t="s">
        <v>8329</v>
      </c>
      <c r="T475" s="12" t="s">
        <v>1803</v>
      </c>
      <c r="U475" s="13" t="str">
        <f t="shared" si="143"/>
        <v xml:space="preserve">  Chris</v>
      </c>
      <c r="V475" s="39">
        <f t="shared" si="128"/>
        <v>24.42</v>
      </c>
      <c r="W475" s="39" t="str">
        <f t="shared" si="129"/>
        <v>Healthy Weight</v>
      </c>
      <c r="X475" s="39">
        <f t="shared" si="130"/>
        <v>7.16</v>
      </c>
      <c r="Y475" s="39" t="str">
        <f t="shared" si="131"/>
        <v>Diabetes</v>
      </c>
      <c r="Z475" s="39" t="str">
        <f t="shared" si="132"/>
        <v>No</v>
      </c>
      <c r="AA475" s="39" t="str">
        <f t="shared" si="133"/>
        <v>No</v>
      </c>
      <c r="AB475" s="39" t="str">
        <f t="shared" si="134"/>
        <v>No</v>
      </c>
      <c r="AC475" s="38" t="str">
        <f t="shared" si="135"/>
        <v>No major surgery</v>
      </c>
      <c r="AD475" s="39" t="str">
        <f t="shared" si="136"/>
        <v>Yes</v>
      </c>
      <c r="AE475" s="13" t="str">
        <f t="shared" si="137"/>
        <v>2-Nov-1994</v>
      </c>
      <c r="AF475" s="39">
        <f t="shared" si="138"/>
        <v>29</v>
      </c>
      <c r="AG475" s="58">
        <f t="shared" si="139"/>
        <v>4337.74</v>
      </c>
      <c r="AH475" s="39" t="str">
        <f t="shared" si="140"/>
        <v>tier - 2</v>
      </c>
      <c r="AI475" s="39" t="str">
        <f t="shared" si="141"/>
        <v>tier - 1</v>
      </c>
      <c r="AJ475" s="54" t="str">
        <f t="shared" si="142"/>
        <v>R1024</v>
      </c>
    </row>
    <row r="476" spans="2:36" ht="15.75" customHeight="1" x14ac:dyDescent="0.3">
      <c r="B476" s="12" t="s">
        <v>1806</v>
      </c>
      <c r="C476" s="13" t="s">
        <v>1808</v>
      </c>
      <c r="D476" s="13">
        <v>20.9</v>
      </c>
      <c r="E476" s="13" t="str">
        <f t="shared" si="126"/>
        <v>Healthy Weight</v>
      </c>
      <c r="F476" s="13">
        <v>4.55</v>
      </c>
      <c r="G476" s="13" t="str">
        <f t="shared" si="127"/>
        <v>Normal</v>
      </c>
      <c r="H476" s="13" t="s">
        <v>8293</v>
      </c>
      <c r="I476" s="13" t="s">
        <v>8291</v>
      </c>
      <c r="J476" s="13" t="s">
        <v>8293</v>
      </c>
      <c r="K476" s="27">
        <v>1</v>
      </c>
      <c r="L476" s="13" t="s">
        <v>8293</v>
      </c>
      <c r="M476" s="13" t="s">
        <v>8781</v>
      </c>
      <c r="N476" s="13">
        <v>29</v>
      </c>
      <c r="O476" s="56">
        <v>4340.4399999999996</v>
      </c>
      <c r="P476" s="13" t="s">
        <v>8310</v>
      </c>
      <c r="Q476" s="13" t="s">
        <v>8314</v>
      </c>
      <c r="R476" s="57" t="s">
        <v>8312</v>
      </c>
      <c r="T476" s="12" t="s">
        <v>1806</v>
      </c>
      <c r="U476" s="13" t="str">
        <f t="shared" si="143"/>
        <v xml:space="preserve">  Gavin V</v>
      </c>
      <c r="V476" s="39">
        <f t="shared" si="128"/>
        <v>20.9</v>
      </c>
      <c r="W476" s="39" t="str">
        <f t="shared" si="129"/>
        <v>Healthy Weight</v>
      </c>
      <c r="X476" s="39">
        <f t="shared" si="130"/>
        <v>4.55</v>
      </c>
      <c r="Y476" s="39" t="str">
        <f t="shared" si="131"/>
        <v>Normal</v>
      </c>
      <c r="Z476" s="39" t="str">
        <f t="shared" si="132"/>
        <v>Yes</v>
      </c>
      <c r="AA476" s="39" t="str">
        <f t="shared" si="133"/>
        <v>No</v>
      </c>
      <c r="AB476" s="39" t="str">
        <f t="shared" si="134"/>
        <v>Yes</v>
      </c>
      <c r="AC476" s="38">
        <f t="shared" si="135"/>
        <v>1</v>
      </c>
      <c r="AD476" s="39" t="str">
        <f t="shared" si="136"/>
        <v>Yes</v>
      </c>
      <c r="AE476" s="13" t="str">
        <f t="shared" si="137"/>
        <v>26-Oct-1994</v>
      </c>
      <c r="AF476" s="39">
        <f t="shared" si="138"/>
        <v>29</v>
      </c>
      <c r="AG476" s="58">
        <f t="shared" si="139"/>
        <v>4340.4399999999996</v>
      </c>
      <c r="AH476" s="39" t="str">
        <f t="shared" si="140"/>
        <v>tier - 2</v>
      </c>
      <c r="AI476" s="39" t="str">
        <f t="shared" si="141"/>
        <v>tier - 1</v>
      </c>
      <c r="AJ476" s="54" t="str">
        <f t="shared" si="142"/>
        <v>R1013</v>
      </c>
    </row>
    <row r="477" spans="2:36" ht="15.75" customHeight="1" x14ac:dyDescent="0.3">
      <c r="B477" s="12" t="s">
        <v>1809</v>
      </c>
      <c r="C477" s="13" t="s">
        <v>56</v>
      </c>
      <c r="D477" s="13">
        <v>22.895</v>
      </c>
      <c r="E477" s="13" t="str">
        <f t="shared" si="126"/>
        <v>Healthy Weight</v>
      </c>
      <c r="F477" s="13">
        <v>6.03</v>
      </c>
      <c r="G477" s="13" t="str">
        <f t="shared" si="127"/>
        <v>Prediabetes</v>
      </c>
      <c r="H477" s="13" t="s">
        <v>8291</v>
      </c>
      <c r="I477" s="13" t="s">
        <v>8291</v>
      </c>
      <c r="J477" s="13" t="s">
        <v>8291</v>
      </c>
      <c r="K477" s="27" t="s">
        <v>8292</v>
      </c>
      <c r="L477" s="13" t="s">
        <v>8293</v>
      </c>
      <c r="M477" s="13" t="s">
        <v>8782</v>
      </c>
      <c r="N477" s="13">
        <v>32</v>
      </c>
      <c r="O477" s="56">
        <v>4347.0200000000004</v>
      </c>
      <c r="P477" s="13" t="s">
        <v>8310</v>
      </c>
      <c r="Q477" s="13" t="s">
        <v>8314</v>
      </c>
      <c r="R477" s="57" t="s">
        <v>8329</v>
      </c>
      <c r="T477" s="12" t="s">
        <v>1809</v>
      </c>
      <c r="U477" s="13" t="str">
        <f t="shared" si="143"/>
        <v xml:space="preserve">  David</v>
      </c>
      <c r="V477" s="39">
        <f t="shared" si="128"/>
        <v>22.895</v>
      </c>
      <c r="W477" s="39" t="str">
        <f t="shared" si="129"/>
        <v>Healthy Weight</v>
      </c>
      <c r="X477" s="39">
        <f t="shared" si="130"/>
        <v>6.03</v>
      </c>
      <c r="Y477" s="39" t="str">
        <f t="shared" si="131"/>
        <v>Prediabetes</v>
      </c>
      <c r="Z477" s="39" t="str">
        <f t="shared" si="132"/>
        <v>No</v>
      </c>
      <c r="AA477" s="39" t="str">
        <f t="shared" si="133"/>
        <v>No</v>
      </c>
      <c r="AB477" s="39" t="str">
        <f t="shared" si="134"/>
        <v>No</v>
      </c>
      <c r="AC477" s="38" t="str">
        <f t="shared" si="135"/>
        <v>No major surgery</v>
      </c>
      <c r="AD477" s="39" t="str">
        <f t="shared" si="136"/>
        <v>Yes</v>
      </c>
      <c r="AE477" s="13" t="str">
        <f t="shared" si="137"/>
        <v>1-Jun-1991</v>
      </c>
      <c r="AF477" s="39">
        <f t="shared" si="138"/>
        <v>32</v>
      </c>
      <c r="AG477" s="58">
        <f t="shared" si="139"/>
        <v>4347.0200000000004</v>
      </c>
      <c r="AH477" s="39" t="str">
        <f t="shared" si="140"/>
        <v>tier - 2</v>
      </c>
      <c r="AI477" s="39" t="str">
        <f t="shared" si="141"/>
        <v>tier - 1</v>
      </c>
      <c r="AJ477" s="54" t="str">
        <f t="shared" si="142"/>
        <v>R1024</v>
      </c>
    </row>
    <row r="478" spans="2:36" ht="15.75" customHeight="1" x14ac:dyDescent="0.3">
      <c r="B478" s="12" t="s">
        <v>1812</v>
      </c>
      <c r="C478" s="13" t="s">
        <v>1814</v>
      </c>
      <c r="D478" s="13">
        <v>28.3</v>
      </c>
      <c r="E478" s="13" t="str">
        <f t="shared" si="126"/>
        <v>Overweight</v>
      </c>
      <c r="F478" s="13">
        <v>5.47</v>
      </c>
      <c r="G478" s="13" t="str">
        <f t="shared" si="127"/>
        <v>Normal</v>
      </c>
      <c r="H478" s="13" t="s">
        <v>8293</v>
      </c>
      <c r="I478" s="13" t="s">
        <v>8291</v>
      </c>
      <c r="J478" s="13" t="s">
        <v>8293</v>
      </c>
      <c r="K478" s="27">
        <v>1</v>
      </c>
      <c r="L478" s="13" t="s">
        <v>8293</v>
      </c>
      <c r="M478" s="13" t="s">
        <v>8783</v>
      </c>
      <c r="N478" s="13">
        <v>29</v>
      </c>
      <c r="O478" s="56">
        <v>4349.46</v>
      </c>
      <c r="P478" s="13" t="s">
        <v>8310</v>
      </c>
      <c r="Q478" s="13" t="s">
        <v>8310</v>
      </c>
      <c r="R478" s="57" t="s">
        <v>8312</v>
      </c>
      <c r="T478" s="12" t="s">
        <v>1812</v>
      </c>
      <c r="U478" s="13" t="str">
        <f t="shared" si="143"/>
        <v xml:space="preserve">  Jatin</v>
      </c>
      <c r="V478" s="39">
        <f t="shared" si="128"/>
        <v>28.3</v>
      </c>
      <c r="W478" s="39" t="str">
        <f t="shared" si="129"/>
        <v>Overweight</v>
      </c>
      <c r="X478" s="39">
        <f t="shared" si="130"/>
        <v>5.47</v>
      </c>
      <c r="Y478" s="39" t="str">
        <f t="shared" si="131"/>
        <v>Normal</v>
      </c>
      <c r="Z478" s="39" t="str">
        <f t="shared" si="132"/>
        <v>Yes</v>
      </c>
      <c r="AA478" s="39" t="str">
        <f t="shared" si="133"/>
        <v>No</v>
      </c>
      <c r="AB478" s="39" t="str">
        <f t="shared" si="134"/>
        <v>Yes</v>
      </c>
      <c r="AC478" s="38">
        <f t="shared" si="135"/>
        <v>1</v>
      </c>
      <c r="AD478" s="39" t="str">
        <f t="shared" si="136"/>
        <v>Yes</v>
      </c>
      <c r="AE478" s="13" t="str">
        <f t="shared" si="137"/>
        <v>1-Nov-1994</v>
      </c>
      <c r="AF478" s="39">
        <f t="shared" si="138"/>
        <v>29</v>
      </c>
      <c r="AG478" s="58">
        <f t="shared" si="139"/>
        <v>4349.46</v>
      </c>
      <c r="AH478" s="39" t="str">
        <f t="shared" si="140"/>
        <v>tier - 2</v>
      </c>
      <c r="AI478" s="39" t="str">
        <f t="shared" si="141"/>
        <v>tier - 2</v>
      </c>
      <c r="AJ478" s="54" t="str">
        <f t="shared" si="142"/>
        <v>R1013</v>
      </c>
    </row>
    <row r="479" spans="2:36" ht="15.75" customHeight="1" x14ac:dyDescent="0.3">
      <c r="B479" s="12" t="s">
        <v>1816</v>
      </c>
      <c r="C479" s="13" t="s">
        <v>1818</v>
      </c>
      <c r="D479" s="13">
        <v>54.3</v>
      </c>
      <c r="E479" s="13" t="str">
        <f t="shared" si="126"/>
        <v>Obesity</v>
      </c>
      <c r="F479" s="13">
        <v>4.1500000000000004</v>
      </c>
      <c r="G479" s="13" t="str">
        <f t="shared" si="127"/>
        <v>Normal</v>
      </c>
      <c r="H479" s="13" t="s">
        <v>8293</v>
      </c>
      <c r="I479" s="13" t="s">
        <v>8291</v>
      </c>
      <c r="J479" s="13" t="s">
        <v>8291</v>
      </c>
      <c r="K479" s="27">
        <v>1</v>
      </c>
      <c r="L479" s="13" t="s">
        <v>8291</v>
      </c>
      <c r="M479" s="13" t="s">
        <v>8784</v>
      </c>
      <c r="N479" s="13">
        <v>32</v>
      </c>
      <c r="O479" s="56">
        <v>4350.51</v>
      </c>
      <c r="P479" s="13" t="s">
        <v>8310</v>
      </c>
      <c r="Q479" s="13" t="s">
        <v>8310</v>
      </c>
      <c r="R479" s="57" t="s">
        <v>8312</v>
      </c>
      <c r="T479" s="12" t="s">
        <v>1816</v>
      </c>
      <c r="U479" s="13" t="str">
        <f t="shared" si="143"/>
        <v xml:space="preserve">  J P</v>
      </c>
      <c r="V479" s="39">
        <f t="shared" si="128"/>
        <v>54.3</v>
      </c>
      <c r="W479" s="39" t="str">
        <f t="shared" si="129"/>
        <v>Obesity</v>
      </c>
      <c r="X479" s="39">
        <f t="shared" si="130"/>
        <v>4.1500000000000004</v>
      </c>
      <c r="Y479" s="39" t="str">
        <f t="shared" si="131"/>
        <v>Normal</v>
      </c>
      <c r="Z479" s="39" t="str">
        <f t="shared" si="132"/>
        <v>Yes</v>
      </c>
      <c r="AA479" s="39" t="str">
        <f t="shared" si="133"/>
        <v>No</v>
      </c>
      <c r="AB479" s="39" t="str">
        <f t="shared" si="134"/>
        <v>No</v>
      </c>
      <c r="AC479" s="38">
        <f t="shared" si="135"/>
        <v>1</v>
      </c>
      <c r="AD479" s="39" t="str">
        <f t="shared" si="136"/>
        <v>No</v>
      </c>
      <c r="AE479" s="13" t="str">
        <f t="shared" si="137"/>
        <v>13-Sep-1991</v>
      </c>
      <c r="AF479" s="39">
        <f t="shared" si="138"/>
        <v>32</v>
      </c>
      <c r="AG479" s="58">
        <f t="shared" si="139"/>
        <v>4350.51</v>
      </c>
      <c r="AH479" s="39" t="str">
        <f t="shared" si="140"/>
        <v>tier - 2</v>
      </c>
      <c r="AI479" s="39" t="str">
        <f t="shared" si="141"/>
        <v>tier - 2</v>
      </c>
      <c r="AJ479" s="54" t="str">
        <f t="shared" si="142"/>
        <v>R1013</v>
      </c>
    </row>
    <row r="480" spans="2:36" ht="15.75" customHeight="1" x14ac:dyDescent="0.3">
      <c r="B480" s="12" t="s">
        <v>1820</v>
      </c>
      <c r="C480" s="13" t="s">
        <v>1822</v>
      </c>
      <c r="D480" s="13">
        <v>33.344999999999999</v>
      </c>
      <c r="E480" s="13" t="str">
        <f t="shared" si="126"/>
        <v>Obesity</v>
      </c>
      <c r="F480" s="13">
        <v>11.32</v>
      </c>
      <c r="G480" s="13" t="str">
        <f t="shared" si="127"/>
        <v>Diabetes</v>
      </c>
      <c r="H480" s="13" t="s">
        <v>8293</v>
      </c>
      <c r="I480" s="13" t="s">
        <v>8291</v>
      </c>
      <c r="J480" s="13" t="s">
        <v>8291</v>
      </c>
      <c r="K480" s="27">
        <v>1</v>
      </c>
      <c r="L480" s="13" t="s">
        <v>8291</v>
      </c>
      <c r="M480" s="13" t="s">
        <v>8785</v>
      </c>
      <c r="N480" s="13">
        <v>33</v>
      </c>
      <c r="O480" s="56">
        <v>4357.04</v>
      </c>
      <c r="P480" s="13" t="s">
        <v>8310</v>
      </c>
      <c r="Q480" s="13" t="s">
        <v>8311</v>
      </c>
      <c r="R480" s="57" t="s">
        <v>8317</v>
      </c>
      <c r="T480" s="12" t="s">
        <v>1820</v>
      </c>
      <c r="U480" s="13" t="str">
        <f t="shared" si="143"/>
        <v xml:space="preserve">  Angela M</v>
      </c>
      <c r="V480" s="39">
        <f t="shared" si="128"/>
        <v>33.344999999999999</v>
      </c>
      <c r="W480" s="39" t="str">
        <f t="shared" si="129"/>
        <v>Obesity</v>
      </c>
      <c r="X480" s="39">
        <f t="shared" si="130"/>
        <v>11.32</v>
      </c>
      <c r="Y480" s="39" t="str">
        <f t="shared" si="131"/>
        <v>Diabetes</v>
      </c>
      <c r="Z480" s="39" t="str">
        <f t="shared" si="132"/>
        <v>Yes</v>
      </c>
      <c r="AA480" s="39" t="str">
        <f t="shared" si="133"/>
        <v>No</v>
      </c>
      <c r="AB480" s="39" t="str">
        <f t="shared" si="134"/>
        <v>No</v>
      </c>
      <c r="AC480" s="38">
        <f t="shared" si="135"/>
        <v>1</v>
      </c>
      <c r="AD480" s="39" t="str">
        <f t="shared" si="136"/>
        <v>No</v>
      </c>
      <c r="AE480" s="13" t="str">
        <f t="shared" si="137"/>
        <v>28-Aug-1990</v>
      </c>
      <c r="AF480" s="39">
        <f t="shared" si="138"/>
        <v>33</v>
      </c>
      <c r="AG480" s="58">
        <f t="shared" si="139"/>
        <v>4357.04</v>
      </c>
      <c r="AH480" s="39" t="str">
        <f t="shared" si="140"/>
        <v>tier - 2</v>
      </c>
      <c r="AI480" s="39" t="str">
        <f t="shared" si="141"/>
        <v>tier - 3</v>
      </c>
      <c r="AJ480" s="54" t="str">
        <f t="shared" si="142"/>
        <v>R1012</v>
      </c>
    </row>
    <row r="481" spans="2:36" ht="15.75" customHeight="1" x14ac:dyDescent="0.3">
      <c r="B481" s="12" t="s">
        <v>1824</v>
      </c>
      <c r="C481" s="13" t="s">
        <v>1826</v>
      </c>
      <c r="D481" s="13">
        <v>33</v>
      </c>
      <c r="E481" s="13" t="str">
        <f t="shared" si="126"/>
        <v>Obesity</v>
      </c>
      <c r="F481" s="13">
        <v>9.51</v>
      </c>
      <c r="G481" s="13" t="str">
        <f t="shared" si="127"/>
        <v>Diabetes</v>
      </c>
      <c r="H481" s="13" t="s">
        <v>8293</v>
      </c>
      <c r="I481" s="13" t="s">
        <v>8291</v>
      </c>
      <c r="J481" s="13" t="s">
        <v>8291</v>
      </c>
      <c r="K481" s="27" t="s">
        <v>8292</v>
      </c>
      <c r="L481" s="13" t="s">
        <v>8291</v>
      </c>
      <c r="M481" s="13" t="s">
        <v>8786</v>
      </c>
      <c r="N481" s="13">
        <v>26</v>
      </c>
      <c r="O481" s="56">
        <v>4391.6499999999996</v>
      </c>
      <c r="P481" s="13" t="s">
        <v>8310</v>
      </c>
      <c r="Q481" s="13" t="s">
        <v>8310</v>
      </c>
      <c r="R481" s="57" t="s">
        <v>8321</v>
      </c>
      <c r="T481" s="12" t="s">
        <v>1824</v>
      </c>
      <c r="U481" s="13" t="str">
        <f t="shared" si="143"/>
        <v xml:space="preserve">  Blake K</v>
      </c>
      <c r="V481" s="39">
        <f t="shared" si="128"/>
        <v>33</v>
      </c>
      <c r="W481" s="39" t="str">
        <f t="shared" si="129"/>
        <v>Obesity</v>
      </c>
      <c r="X481" s="39">
        <f t="shared" si="130"/>
        <v>9.51</v>
      </c>
      <c r="Y481" s="39" t="str">
        <f t="shared" si="131"/>
        <v>Diabetes</v>
      </c>
      <c r="Z481" s="39" t="str">
        <f t="shared" si="132"/>
        <v>Yes</v>
      </c>
      <c r="AA481" s="39" t="str">
        <f t="shared" si="133"/>
        <v>No</v>
      </c>
      <c r="AB481" s="39" t="str">
        <f t="shared" si="134"/>
        <v>No</v>
      </c>
      <c r="AC481" s="38" t="str">
        <f t="shared" si="135"/>
        <v>No major surgery</v>
      </c>
      <c r="AD481" s="39" t="str">
        <f t="shared" si="136"/>
        <v>No</v>
      </c>
      <c r="AE481" s="13" t="str">
        <f t="shared" si="137"/>
        <v>29-Nov-1997</v>
      </c>
      <c r="AF481" s="39">
        <f t="shared" si="138"/>
        <v>26</v>
      </c>
      <c r="AG481" s="58">
        <f t="shared" si="139"/>
        <v>4391.6499999999996</v>
      </c>
      <c r="AH481" s="39" t="str">
        <f t="shared" si="140"/>
        <v>tier - 2</v>
      </c>
      <c r="AI481" s="39" t="str">
        <f t="shared" si="141"/>
        <v>tier - 2</v>
      </c>
      <c r="AJ481" s="54" t="str">
        <f t="shared" si="142"/>
        <v>R1011</v>
      </c>
    </row>
    <row r="482" spans="2:36" ht="15.75" customHeight="1" x14ac:dyDescent="0.3">
      <c r="B482" s="12" t="s">
        <v>1828</v>
      </c>
      <c r="C482" s="13" t="s">
        <v>1830</v>
      </c>
      <c r="D482" s="13">
        <v>28.024999999999999</v>
      </c>
      <c r="E482" s="13" t="str">
        <f t="shared" si="126"/>
        <v>Overweight</v>
      </c>
      <c r="F482" s="13">
        <v>7.67</v>
      </c>
      <c r="G482" s="13" t="str">
        <f t="shared" si="127"/>
        <v>Diabetes</v>
      </c>
      <c r="H482" s="13" t="s">
        <v>8293</v>
      </c>
      <c r="I482" s="13" t="s">
        <v>8291</v>
      </c>
      <c r="J482" s="13" t="s">
        <v>8291</v>
      </c>
      <c r="K482" s="27">
        <v>1</v>
      </c>
      <c r="L482" s="13" t="s">
        <v>8293</v>
      </c>
      <c r="M482" s="13" t="s">
        <v>8787</v>
      </c>
      <c r="N482" s="13">
        <v>41</v>
      </c>
      <c r="O482" s="56">
        <v>4392.7</v>
      </c>
      <c r="P482" s="13" t="s">
        <v>8310</v>
      </c>
      <c r="Q482" s="13" t="s">
        <v>8310</v>
      </c>
      <c r="R482" s="57" t="s">
        <v>8312</v>
      </c>
      <c r="T482" s="12" t="s">
        <v>1828</v>
      </c>
      <c r="U482" s="13" t="str">
        <f t="shared" si="143"/>
        <v xml:space="preserve">  Brian T</v>
      </c>
      <c r="V482" s="39">
        <f t="shared" si="128"/>
        <v>28.024999999999999</v>
      </c>
      <c r="W482" s="39" t="str">
        <f t="shared" si="129"/>
        <v>Overweight</v>
      </c>
      <c r="X482" s="39">
        <f t="shared" si="130"/>
        <v>7.67</v>
      </c>
      <c r="Y482" s="39" t="str">
        <f t="shared" si="131"/>
        <v>Diabetes</v>
      </c>
      <c r="Z482" s="39" t="str">
        <f t="shared" si="132"/>
        <v>Yes</v>
      </c>
      <c r="AA482" s="39" t="str">
        <f t="shared" si="133"/>
        <v>No</v>
      </c>
      <c r="AB482" s="39" t="str">
        <f t="shared" si="134"/>
        <v>No</v>
      </c>
      <c r="AC482" s="38">
        <f t="shared" si="135"/>
        <v>1</v>
      </c>
      <c r="AD482" s="39" t="str">
        <f t="shared" si="136"/>
        <v>Yes</v>
      </c>
      <c r="AE482" s="13" t="str">
        <f t="shared" si="137"/>
        <v>29-Jun-1982</v>
      </c>
      <c r="AF482" s="39">
        <f t="shared" si="138"/>
        <v>41</v>
      </c>
      <c r="AG482" s="58">
        <f t="shared" si="139"/>
        <v>4392.7</v>
      </c>
      <c r="AH482" s="39" t="str">
        <f t="shared" si="140"/>
        <v>tier - 2</v>
      </c>
      <c r="AI482" s="39" t="str">
        <f t="shared" si="141"/>
        <v>tier - 2</v>
      </c>
      <c r="AJ482" s="54" t="str">
        <f t="shared" si="142"/>
        <v>R1013</v>
      </c>
    </row>
    <row r="483" spans="2:36" ht="15.75" customHeight="1" x14ac:dyDescent="0.3">
      <c r="B483" s="12" t="s">
        <v>1832</v>
      </c>
      <c r="C483" s="13" t="s">
        <v>1834</v>
      </c>
      <c r="D483" s="13">
        <v>28.69</v>
      </c>
      <c r="E483" s="13" t="str">
        <f t="shared" si="126"/>
        <v>Overweight</v>
      </c>
      <c r="F483" s="13">
        <v>6.23</v>
      </c>
      <c r="G483" s="13" t="str">
        <f t="shared" si="127"/>
        <v>Prediabetes</v>
      </c>
      <c r="H483" s="13" t="s">
        <v>8291</v>
      </c>
      <c r="I483" s="13" t="s">
        <v>8291</v>
      </c>
      <c r="J483" s="13" t="s">
        <v>8291</v>
      </c>
      <c r="K483" s="27">
        <v>1</v>
      </c>
      <c r="L483" s="13" t="s">
        <v>8293</v>
      </c>
      <c r="M483" s="13" t="s">
        <v>8788</v>
      </c>
      <c r="N483" s="13">
        <v>35</v>
      </c>
      <c r="O483" s="56">
        <v>4397.3100000000004</v>
      </c>
      <c r="P483" s="13" t="s">
        <v>8310</v>
      </c>
      <c r="Q483" s="13" t="s">
        <v>8310</v>
      </c>
      <c r="R483" s="57" t="s">
        <v>8312</v>
      </c>
      <c r="T483" s="12" t="s">
        <v>1832</v>
      </c>
      <c r="U483" s="13" t="str">
        <f t="shared" si="143"/>
        <v xml:space="preserve">  Damon</v>
      </c>
      <c r="V483" s="39">
        <f t="shared" si="128"/>
        <v>28.69</v>
      </c>
      <c r="W483" s="39" t="str">
        <f t="shared" si="129"/>
        <v>Overweight</v>
      </c>
      <c r="X483" s="39">
        <f t="shared" si="130"/>
        <v>6.23</v>
      </c>
      <c r="Y483" s="39" t="str">
        <f t="shared" si="131"/>
        <v>Prediabetes</v>
      </c>
      <c r="Z483" s="39" t="str">
        <f t="shared" si="132"/>
        <v>No</v>
      </c>
      <c r="AA483" s="39" t="str">
        <f t="shared" si="133"/>
        <v>No</v>
      </c>
      <c r="AB483" s="39" t="str">
        <f t="shared" si="134"/>
        <v>No</v>
      </c>
      <c r="AC483" s="38">
        <f t="shared" si="135"/>
        <v>1</v>
      </c>
      <c r="AD483" s="39" t="str">
        <f t="shared" si="136"/>
        <v>Yes</v>
      </c>
      <c r="AE483" s="13" t="str">
        <f t="shared" si="137"/>
        <v>18-Jul-1988</v>
      </c>
      <c r="AF483" s="39">
        <f t="shared" si="138"/>
        <v>35</v>
      </c>
      <c r="AG483" s="58">
        <f t="shared" si="139"/>
        <v>4397.3100000000004</v>
      </c>
      <c r="AH483" s="39" t="str">
        <f t="shared" si="140"/>
        <v>tier - 2</v>
      </c>
      <c r="AI483" s="39" t="str">
        <f t="shared" si="141"/>
        <v>tier - 2</v>
      </c>
      <c r="AJ483" s="54" t="str">
        <f t="shared" si="142"/>
        <v>R1013</v>
      </c>
    </row>
    <row r="484" spans="2:36" ht="15.75" customHeight="1" x14ac:dyDescent="0.3">
      <c r="B484" s="12" t="s">
        <v>1836</v>
      </c>
      <c r="C484" s="13" t="s">
        <v>724</v>
      </c>
      <c r="D484" s="13">
        <v>40.28</v>
      </c>
      <c r="E484" s="13" t="str">
        <f t="shared" si="126"/>
        <v>Obesity</v>
      </c>
      <c r="F484" s="13">
        <v>8.9</v>
      </c>
      <c r="G484" s="13" t="str">
        <f t="shared" si="127"/>
        <v>Diabetes</v>
      </c>
      <c r="H484" s="13" t="s">
        <v>8291</v>
      </c>
      <c r="I484" s="13" t="s">
        <v>8291</v>
      </c>
      <c r="J484" s="13" t="s">
        <v>8291</v>
      </c>
      <c r="K484" s="27" t="s">
        <v>8292</v>
      </c>
      <c r="L484" s="13" t="s">
        <v>8291</v>
      </c>
      <c r="M484" s="13" t="s">
        <v>8789</v>
      </c>
      <c r="N484" s="13">
        <v>37</v>
      </c>
      <c r="O484" s="56">
        <v>4399.7299999999996</v>
      </c>
      <c r="P484" s="13" t="s">
        <v>8311</v>
      </c>
      <c r="Q484" s="13" t="s">
        <v>8310</v>
      </c>
      <c r="R484" s="57" t="s">
        <v>8312</v>
      </c>
      <c r="T484" s="12" t="s">
        <v>1836</v>
      </c>
      <c r="U484" s="13" t="str">
        <f t="shared" si="143"/>
        <v xml:space="preserve">  Jeffrey</v>
      </c>
      <c r="V484" s="39">
        <f t="shared" si="128"/>
        <v>40.28</v>
      </c>
      <c r="W484" s="39" t="str">
        <f t="shared" si="129"/>
        <v>Obesity</v>
      </c>
      <c r="X484" s="39">
        <f t="shared" si="130"/>
        <v>8.9</v>
      </c>
      <c r="Y484" s="39" t="str">
        <f t="shared" si="131"/>
        <v>Diabetes</v>
      </c>
      <c r="Z484" s="39" t="str">
        <f t="shared" si="132"/>
        <v>No</v>
      </c>
      <c r="AA484" s="39" t="str">
        <f t="shared" si="133"/>
        <v>No</v>
      </c>
      <c r="AB484" s="39" t="str">
        <f t="shared" si="134"/>
        <v>No</v>
      </c>
      <c r="AC484" s="38" t="str">
        <f t="shared" si="135"/>
        <v>No major surgery</v>
      </c>
      <c r="AD484" s="39" t="str">
        <f t="shared" si="136"/>
        <v>No</v>
      </c>
      <c r="AE484" s="13" t="str">
        <f t="shared" si="137"/>
        <v>11-Aug-1986</v>
      </c>
      <c r="AF484" s="39">
        <f t="shared" si="138"/>
        <v>37</v>
      </c>
      <c r="AG484" s="58">
        <f t="shared" si="139"/>
        <v>4399.7299999999996</v>
      </c>
      <c r="AH484" s="39" t="str">
        <f t="shared" si="140"/>
        <v>tier - 3</v>
      </c>
      <c r="AI484" s="39" t="str">
        <f t="shared" si="141"/>
        <v>tier - 2</v>
      </c>
      <c r="AJ484" s="54" t="str">
        <f t="shared" si="142"/>
        <v>R1013</v>
      </c>
    </row>
    <row r="485" spans="2:36" ht="15.75" customHeight="1" x14ac:dyDescent="0.3">
      <c r="B485" s="12" t="s">
        <v>1839</v>
      </c>
      <c r="C485" s="13" t="s">
        <v>1841</v>
      </c>
      <c r="D485" s="13">
        <v>37.299999999999997</v>
      </c>
      <c r="E485" s="13" t="str">
        <f t="shared" si="126"/>
        <v>Obesity</v>
      </c>
      <c r="F485" s="13">
        <v>7.79</v>
      </c>
      <c r="G485" s="13" t="str">
        <f t="shared" si="127"/>
        <v>Diabetes</v>
      </c>
      <c r="H485" s="13" t="s">
        <v>8293</v>
      </c>
      <c r="I485" s="13" t="s">
        <v>8291</v>
      </c>
      <c r="J485" s="13" t="s">
        <v>8291</v>
      </c>
      <c r="K485" s="27" t="s">
        <v>8292</v>
      </c>
      <c r="L485" s="13" t="s">
        <v>8291</v>
      </c>
      <c r="M485" s="13" t="s">
        <v>8790</v>
      </c>
      <c r="N485" s="13">
        <v>37</v>
      </c>
      <c r="O485" s="56">
        <v>4402.2299999999996</v>
      </c>
      <c r="P485" s="13" t="s">
        <v>8310</v>
      </c>
      <c r="Q485" s="13" t="s">
        <v>8310</v>
      </c>
      <c r="R485" s="57" t="s">
        <v>8321</v>
      </c>
      <c r="T485" s="12" t="s">
        <v>1839</v>
      </c>
      <c r="U485" s="13" t="str">
        <f t="shared" si="143"/>
        <v xml:space="preserve">  Malcolm J</v>
      </c>
      <c r="V485" s="39">
        <f t="shared" si="128"/>
        <v>37.299999999999997</v>
      </c>
      <c r="W485" s="39" t="str">
        <f t="shared" si="129"/>
        <v>Obesity</v>
      </c>
      <c r="X485" s="39">
        <f t="shared" si="130"/>
        <v>7.79</v>
      </c>
      <c r="Y485" s="39" t="str">
        <f t="shared" si="131"/>
        <v>Diabetes</v>
      </c>
      <c r="Z485" s="39" t="str">
        <f t="shared" si="132"/>
        <v>Yes</v>
      </c>
      <c r="AA485" s="39" t="str">
        <f t="shared" si="133"/>
        <v>No</v>
      </c>
      <c r="AB485" s="39" t="str">
        <f t="shared" si="134"/>
        <v>No</v>
      </c>
      <c r="AC485" s="38" t="str">
        <f t="shared" si="135"/>
        <v>No major surgery</v>
      </c>
      <c r="AD485" s="39" t="str">
        <f t="shared" si="136"/>
        <v>No</v>
      </c>
      <c r="AE485" s="13" t="str">
        <f t="shared" si="137"/>
        <v>13-Jul-1986</v>
      </c>
      <c r="AF485" s="39">
        <f t="shared" si="138"/>
        <v>37</v>
      </c>
      <c r="AG485" s="58">
        <f t="shared" si="139"/>
        <v>4402.2299999999996</v>
      </c>
      <c r="AH485" s="39" t="str">
        <f t="shared" si="140"/>
        <v>tier - 2</v>
      </c>
      <c r="AI485" s="39" t="str">
        <f t="shared" si="141"/>
        <v>tier - 2</v>
      </c>
      <c r="AJ485" s="54" t="str">
        <f t="shared" si="142"/>
        <v>R1011</v>
      </c>
    </row>
    <row r="486" spans="2:36" ht="15.75" customHeight="1" x14ac:dyDescent="0.3">
      <c r="B486" s="12" t="s">
        <v>1843</v>
      </c>
      <c r="C486" s="13" t="s">
        <v>1845</v>
      </c>
      <c r="D486" s="13">
        <v>54.47</v>
      </c>
      <c r="E486" s="13" t="str">
        <f t="shared" si="126"/>
        <v>Obesity</v>
      </c>
      <c r="F486" s="13">
        <v>4.49</v>
      </c>
      <c r="G486" s="13" t="str">
        <f t="shared" si="127"/>
        <v>Normal</v>
      </c>
      <c r="H486" s="13" t="s">
        <v>8293</v>
      </c>
      <c r="I486" s="13" t="s">
        <v>8291</v>
      </c>
      <c r="J486" s="13" t="s">
        <v>8291</v>
      </c>
      <c r="K486" s="27">
        <v>2</v>
      </c>
      <c r="L486" s="13" t="s">
        <v>8291</v>
      </c>
      <c r="M486" s="13" t="s">
        <v>8791</v>
      </c>
      <c r="N486" s="13">
        <v>35</v>
      </c>
      <c r="O486" s="56">
        <v>4415.16</v>
      </c>
      <c r="P486" s="13" t="s">
        <v>8310</v>
      </c>
      <c r="Q486" s="13" t="s">
        <v>8314</v>
      </c>
      <c r="R486" s="57" t="s">
        <v>8312</v>
      </c>
      <c r="T486" s="12" t="s">
        <v>1843</v>
      </c>
      <c r="U486" s="13" t="str">
        <f t="shared" si="143"/>
        <v xml:space="preserve">  Margaret B</v>
      </c>
      <c r="V486" s="39">
        <f t="shared" si="128"/>
        <v>54.47</v>
      </c>
      <c r="W486" s="39" t="str">
        <f t="shared" si="129"/>
        <v>Obesity</v>
      </c>
      <c r="X486" s="39">
        <f t="shared" si="130"/>
        <v>4.49</v>
      </c>
      <c r="Y486" s="39" t="str">
        <f t="shared" si="131"/>
        <v>Normal</v>
      </c>
      <c r="Z486" s="39" t="str">
        <f t="shared" si="132"/>
        <v>Yes</v>
      </c>
      <c r="AA486" s="39" t="str">
        <f t="shared" si="133"/>
        <v>No</v>
      </c>
      <c r="AB486" s="39" t="str">
        <f t="shared" si="134"/>
        <v>No</v>
      </c>
      <c r="AC486" s="38">
        <f t="shared" si="135"/>
        <v>2</v>
      </c>
      <c r="AD486" s="39" t="str">
        <f t="shared" si="136"/>
        <v>No</v>
      </c>
      <c r="AE486" s="13" t="str">
        <f t="shared" si="137"/>
        <v>16-Sep-1988</v>
      </c>
      <c r="AF486" s="39">
        <f t="shared" si="138"/>
        <v>35</v>
      </c>
      <c r="AG486" s="58">
        <f t="shared" si="139"/>
        <v>4415.16</v>
      </c>
      <c r="AH486" s="39" t="str">
        <f t="shared" si="140"/>
        <v>tier - 2</v>
      </c>
      <c r="AI486" s="39" t="str">
        <f t="shared" si="141"/>
        <v>tier - 1</v>
      </c>
      <c r="AJ486" s="54" t="str">
        <f t="shared" si="142"/>
        <v>R1013</v>
      </c>
    </row>
    <row r="487" spans="2:36" ht="15.75" customHeight="1" x14ac:dyDescent="0.3">
      <c r="B487" s="12" t="s">
        <v>1847</v>
      </c>
      <c r="C487" s="13" t="s">
        <v>1849</v>
      </c>
      <c r="D487" s="13">
        <v>38.06</v>
      </c>
      <c r="E487" s="13" t="str">
        <f t="shared" si="126"/>
        <v>Obesity</v>
      </c>
      <c r="F487" s="13">
        <v>5.24</v>
      </c>
      <c r="G487" s="13" t="str">
        <f t="shared" si="127"/>
        <v>Normal</v>
      </c>
      <c r="H487" s="13" t="s">
        <v>8293</v>
      </c>
      <c r="I487" s="13" t="s">
        <v>8291</v>
      </c>
      <c r="J487" s="13" t="s">
        <v>8293</v>
      </c>
      <c r="K487" s="27">
        <v>1</v>
      </c>
      <c r="L487" s="13" t="s">
        <v>8291</v>
      </c>
      <c r="M487" s="13" t="s">
        <v>8792</v>
      </c>
      <c r="N487" s="13">
        <v>31</v>
      </c>
      <c r="O487" s="56">
        <v>4420.95</v>
      </c>
      <c r="P487" s="13" t="s">
        <v>8310</v>
      </c>
      <c r="Q487" s="13" t="s">
        <v>8311</v>
      </c>
      <c r="R487" s="57" t="s">
        <v>8334</v>
      </c>
      <c r="T487" s="12" t="s">
        <v>1847</v>
      </c>
      <c r="U487" s="13" t="str">
        <f t="shared" si="143"/>
        <v xml:space="preserve">  Helen</v>
      </c>
      <c r="V487" s="39">
        <f t="shared" si="128"/>
        <v>38.06</v>
      </c>
      <c r="W487" s="39" t="str">
        <f t="shared" si="129"/>
        <v>Obesity</v>
      </c>
      <c r="X487" s="39">
        <f t="shared" si="130"/>
        <v>5.24</v>
      </c>
      <c r="Y487" s="39" t="str">
        <f t="shared" si="131"/>
        <v>Normal</v>
      </c>
      <c r="Z487" s="39" t="str">
        <f t="shared" si="132"/>
        <v>Yes</v>
      </c>
      <c r="AA487" s="39" t="str">
        <f t="shared" si="133"/>
        <v>No</v>
      </c>
      <c r="AB487" s="39" t="str">
        <f t="shared" si="134"/>
        <v>Yes</v>
      </c>
      <c r="AC487" s="38">
        <f t="shared" si="135"/>
        <v>1</v>
      </c>
      <c r="AD487" s="39" t="str">
        <f t="shared" si="136"/>
        <v>No</v>
      </c>
      <c r="AE487" s="13" t="str">
        <f t="shared" si="137"/>
        <v>15-Aug-1992</v>
      </c>
      <c r="AF487" s="39">
        <f t="shared" si="138"/>
        <v>31</v>
      </c>
      <c r="AG487" s="58">
        <f t="shared" si="139"/>
        <v>4420.95</v>
      </c>
      <c r="AH487" s="39" t="str">
        <f t="shared" si="140"/>
        <v>tier - 2</v>
      </c>
      <c r="AI487" s="39" t="str">
        <f t="shared" si="141"/>
        <v>tier - 3</v>
      </c>
      <c r="AJ487" s="54" t="str">
        <f t="shared" si="142"/>
        <v>R1020</v>
      </c>
    </row>
    <row r="488" spans="2:36" ht="15.75" customHeight="1" x14ac:dyDescent="0.3">
      <c r="B488" s="12" t="s">
        <v>1850</v>
      </c>
      <c r="C488" s="13" t="s">
        <v>620</v>
      </c>
      <c r="D488" s="13">
        <v>51.47</v>
      </c>
      <c r="E488" s="13" t="str">
        <f t="shared" si="126"/>
        <v>Obesity</v>
      </c>
      <c r="F488" s="13">
        <v>9.6</v>
      </c>
      <c r="G488" s="13" t="str">
        <f t="shared" si="127"/>
        <v>Diabetes</v>
      </c>
      <c r="H488" s="13" t="s">
        <v>8291</v>
      </c>
      <c r="I488" s="13" t="s">
        <v>8291</v>
      </c>
      <c r="J488" s="13" t="s">
        <v>8291</v>
      </c>
      <c r="K488" s="27" t="s">
        <v>8292</v>
      </c>
      <c r="L488" s="13" t="s">
        <v>8291</v>
      </c>
      <c r="M488" s="13" t="s">
        <v>8793</v>
      </c>
      <c r="N488" s="13">
        <v>29</v>
      </c>
      <c r="O488" s="56">
        <v>4428.8900000000003</v>
      </c>
      <c r="P488" s="13" t="s">
        <v>8311</v>
      </c>
      <c r="Q488" s="13" t="s">
        <v>8314</v>
      </c>
      <c r="R488" s="57" t="s">
        <v>8333</v>
      </c>
      <c r="T488" s="12" t="s">
        <v>1850</v>
      </c>
      <c r="U488" s="13" t="str">
        <f t="shared" si="143"/>
        <v xml:space="preserve">  Matthew</v>
      </c>
      <c r="V488" s="39">
        <f t="shared" si="128"/>
        <v>51.47</v>
      </c>
      <c r="W488" s="39" t="str">
        <f t="shared" si="129"/>
        <v>Obesity</v>
      </c>
      <c r="X488" s="39">
        <f t="shared" si="130"/>
        <v>9.6</v>
      </c>
      <c r="Y488" s="39" t="str">
        <f t="shared" si="131"/>
        <v>Diabetes</v>
      </c>
      <c r="Z488" s="39" t="str">
        <f t="shared" si="132"/>
        <v>No</v>
      </c>
      <c r="AA488" s="39" t="str">
        <f t="shared" si="133"/>
        <v>No</v>
      </c>
      <c r="AB488" s="39" t="str">
        <f t="shared" si="134"/>
        <v>No</v>
      </c>
      <c r="AC488" s="38" t="str">
        <f t="shared" si="135"/>
        <v>No major surgery</v>
      </c>
      <c r="AD488" s="39" t="str">
        <f t="shared" si="136"/>
        <v>No</v>
      </c>
      <c r="AE488" s="13" t="str">
        <f t="shared" si="137"/>
        <v>29-Dec-1994</v>
      </c>
      <c r="AF488" s="39">
        <f t="shared" si="138"/>
        <v>29</v>
      </c>
      <c r="AG488" s="58">
        <f t="shared" si="139"/>
        <v>4428.8900000000003</v>
      </c>
      <c r="AH488" s="39" t="str">
        <f t="shared" si="140"/>
        <v>tier - 3</v>
      </c>
      <c r="AI488" s="39" t="str">
        <f t="shared" si="141"/>
        <v>tier - 1</v>
      </c>
      <c r="AJ488" s="54" t="str">
        <f t="shared" si="142"/>
        <v>R1017</v>
      </c>
    </row>
    <row r="489" spans="2:36" ht="15.75" customHeight="1" x14ac:dyDescent="0.3">
      <c r="B489" s="12" t="s">
        <v>1853</v>
      </c>
      <c r="C489" s="13" t="s">
        <v>287</v>
      </c>
      <c r="D489" s="13">
        <v>29.8</v>
      </c>
      <c r="E489" s="13" t="str">
        <f t="shared" si="126"/>
        <v>Overweight</v>
      </c>
      <c r="F489" s="13">
        <v>5.78</v>
      </c>
      <c r="G489" s="13" t="str">
        <f t="shared" si="127"/>
        <v>Prediabetes</v>
      </c>
      <c r="H489" s="13" t="s">
        <v>8293</v>
      </c>
      <c r="I489" s="13" t="s">
        <v>8291</v>
      </c>
      <c r="J489" s="13" t="s">
        <v>8291</v>
      </c>
      <c r="K489" s="27" t="s">
        <v>8292</v>
      </c>
      <c r="L489" s="13" t="s">
        <v>8291</v>
      </c>
      <c r="M489" s="13" t="s">
        <v>8794</v>
      </c>
      <c r="N489" s="13">
        <v>30</v>
      </c>
      <c r="O489" s="56">
        <v>4433.3900000000003</v>
      </c>
      <c r="P489" s="13" t="s">
        <v>8310</v>
      </c>
      <c r="Q489" s="13" t="s">
        <v>8311</v>
      </c>
      <c r="R489" s="57" t="s">
        <v>8317</v>
      </c>
      <c r="T489" s="12" t="s">
        <v>1853</v>
      </c>
      <c r="U489" s="13" t="str">
        <f t="shared" si="143"/>
        <v xml:space="preserve">  Jeff</v>
      </c>
      <c r="V489" s="39">
        <f t="shared" si="128"/>
        <v>29.8</v>
      </c>
      <c r="W489" s="39" t="str">
        <f t="shared" si="129"/>
        <v>Overweight</v>
      </c>
      <c r="X489" s="39">
        <f t="shared" si="130"/>
        <v>5.78</v>
      </c>
      <c r="Y489" s="39" t="str">
        <f t="shared" si="131"/>
        <v>Prediabetes</v>
      </c>
      <c r="Z489" s="39" t="str">
        <f t="shared" si="132"/>
        <v>Yes</v>
      </c>
      <c r="AA489" s="39" t="str">
        <f t="shared" si="133"/>
        <v>No</v>
      </c>
      <c r="AB489" s="39" t="str">
        <f t="shared" si="134"/>
        <v>No</v>
      </c>
      <c r="AC489" s="38" t="str">
        <f t="shared" si="135"/>
        <v>No major surgery</v>
      </c>
      <c r="AD489" s="39" t="str">
        <f t="shared" si="136"/>
        <v>No</v>
      </c>
      <c r="AE489" s="13" t="str">
        <f t="shared" si="137"/>
        <v>4-Sep-1993</v>
      </c>
      <c r="AF489" s="39">
        <f t="shared" si="138"/>
        <v>30</v>
      </c>
      <c r="AG489" s="58">
        <f t="shared" si="139"/>
        <v>4433.3900000000003</v>
      </c>
      <c r="AH489" s="39" t="str">
        <f t="shared" si="140"/>
        <v>tier - 2</v>
      </c>
      <c r="AI489" s="39" t="str">
        <f t="shared" si="141"/>
        <v>tier - 3</v>
      </c>
      <c r="AJ489" s="54" t="str">
        <f t="shared" si="142"/>
        <v>R1012</v>
      </c>
    </row>
    <row r="490" spans="2:36" ht="15.75" customHeight="1" x14ac:dyDescent="0.3">
      <c r="B490" s="12" t="s">
        <v>1855</v>
      </c>
      <c r="C490" s="13" t="s">
        <v>1858</v>
      </c>
      <c r="D490" s="13">
        <v>49.77</v>
      </c>
      <c r="E490" s="13" t="str">
        <f t="shared" si="126"/>
        <v>Obesity</v>
      </c>
      <c r="F490" s="13">
        <v>7.02</v>
      </c>
      <c r="G490" s="13" t="str">
        <f t="shared" si="127"/>
        <v>Diabetes</v>
      </c>
      <c r="H490" s="13" t="s">
        <v>8291</v>
      </c>
      <c r="I490" s="13" t="s">
        <v>8291</v>
      </c>
      <c r="J490" s="13" t="s">
        <v>8291</v>
      </c>
      <c r="K490" s="27" t="s">
        <v>8292</v>
      </c>
      <c r="L490" s="13" t="s">
        <v>8291</v>
      </c>
      <c r="M490" s="13" t="s">
        <v>8795</v>
      </c>
      <c r="N490" s="13">
        <v>30</v>
      </c>
      <c r="O490" s="56">
        <v>4433.92</v>
      </c>
      <c r="P490" s="13" t="s">
        <v>8310</v>
      </c>
      <c r="Q490" s="13" t="s">
        <v>8310</v>
      </c>
      <c r="R490" s="57" t="s">
        <v>8317</v>
      </c>
      <c r="T490" s="12" t="s">
        <v>1855</v>
      </c>
      <c r="U490" s="13" t="str">
        <f t="shared" si="143"/>
        <v xml:space="preserve">  Tara R</v>
      </c>
      <c r="V490" s="39">
        <f t="shared" si="128"/>
        <v>49.77</v>
      </c>
      <c r="W490" s="39" t="str">
        <f t="shared" si="129"/>
        <v>Obesity</v>
      </c>
      <c r="X490" s="39">
        <f t="shared" si="130"/>
        <v>7.02</v>
      </c>
      <c r="Y490" s="39" t="str">
        <f t="shared" si="131"/>
        <v>Diabetes</v>
      </c>
      <c r="Z490" s="39" t="str">
        <f t="shared" si="132"/>
        <v>No</v>
      </c>
      <c r="AA490" s="39" t="str">
        <f t="shared" si="133"/>
        <v>No</v>
      </c>
      <c r="AB490" s="39" t="str">
        <f t="shared" si="134"/>
        <v>No</v>
      </c>
      <c r="AC490" s="38" t="str">
        <f t="shared" si="135"/>
        <v>No major surgery</v>
      </c>
      <c r="AD490" s="39" t="str">
        <f t="shared" si="136"/>
        <v>No</v>
      </c>
      <c r="AE490" s="13" t="str">
        <f t="shared" si="137"/>
        <v>23-Dec-1993</v>
      </c>
      <c r="AF490" s="39">
        <f t="shared" si="138"/>
        <v>30</v>
      </c>
      <c r="AG490" s="58">
        <f t="shared" si="139"/>
        <v>4433.92</v>
      </c>
      <c r="AH490" s="39" t="str">
        <f t="shared" si="140"/>
        <v>tier - 2</v>
      </c>
      <c r="AI490" s="39" t="str">
        <f t="shared" si="141"/>
        <v>tier - 2</v>
      </c>
      <c r="AJ490" s="54" t="str">
        <f t="shared" si="142"/>
        <v>R1012</v>
      </c>
    </row>
    <row r="491" spans="2:36" ht="15.75" customHeight="1" x14ac:dyDescent="0.3">
      <c r="B491" s="12" t="s">
        <v>1860</v>
      </c>
      <c r="C491" s="13" t="s">
        <v>1862</v>
      </c>
      <c r="D491" s="13">
        <v>25.555</v>
      </c>
      <c r="E491" s="13" t="str">
        <f t="shared" si="126"/>
        <v>Overweight</v>
      </c>
      <c r="F491" s="13">
        <v>4.09</v>
      </c>
      <c r="G491" s="13" t="str">
        <f t="shared" si="127"/>
        <v>Normal</v>
      </c>
      <c r="H491" s="13" t="s">
        <v>8293</v>
      </c>
      <c r="I491" s="13" t="s">
        <v>8291</v>
      </c>
      <c r="J491" s="13" t="s">
        <v>8291</v>
      </c>
      <c r="K491" s="27" t="s">
        <v>8292</v>
      </c>
      <c r="L491" s="13" t="s">
        <v>8293</v>
      </c>
      <c r="M491" s="13" t="s">
        <v>8796</v>
      </c>
      <c r="N491" s="13">
        <v>29</v>
      </c>
      <c r="O491" s="56">
        <v>4435.09</v>
      </c>
      <c r="P491" s="13" t="s">
        <v>8311</v>
      </c>
      <c r="Q491" s="13" t="s">
        <v>8310</v>
      </c>
      <c r="R491" s="57" t="s">
        <v>8326</v>
      </c>
      <c r="T491" s="12" t="s">
        <v>1860</v>
      </c>
      <c r="U491" s="13" t="str">
        <f t="shared" si="143"/>
        <v xml:space="preserve">  Kristin</v>
      </c>
      <c r="V491" s="39">
        <f t="shared" si="128"/>
        <v>25.555</v>
      </c>
      <c r="W491" s="39" t="str">
        <f t="shared" si="129"/>
        <v>Overweight</v>
      </c>
      <c r="X491" s="39">
        <f t="shared" si="130"/>
        <v>4.09</v>
      </c>
      <c r="Y491" s="39" t="str">
        <f t="shared" si="131"/>
        <v>Normal</v>
      </c>
      <c r="Z491" s="39" t="str">
        <f t="shared" si="132"/>
        <v>Yes</v>
      </c>
      <c r="AA491" s="39" t="str">
        <f t="shared" si="133"/>
        <v>No</v>
      </c>
      <c r="AB491" s="39" t="str">
        <f t="shared" si="134"/>
        <v>No</v>
      </c>
      <c r="AC491" s="38" t="str">
        <f t="shared" si="135"/>
        <v>No major surgery</v>
      </c>
      <c r="AD491" s="39" t="str">
        <f t="shared" si="136"/>
        <v>Yes</v>
      </c>
      <c r="AE491" s="13" t="str">
        <f t="shared" si="137"/>
        <v>8-Oct-1994</v>
      </c>
      <c r="AF491" s="39">
        <f t="shared" si="138"/>
        <v>29</v>
      </c>
      <c r="AG491" s="58">
        <f t="shared" si="139"/>
        <v>4435.09</v>
      </c>
      <c r="AH491" s="39" t="str">
        <f t="shared" si="140"/>
        <v>tier - 3</v>
      </c>
      <c r="AI491" s="39" t="str">
        <f t="shared" si="141"/>
        <v>tier - 2</v>
      </c>
      <c r="AJ491" s="54" t="str">
        <f t="shared" si="142"/>
        <v>R1016</v>
      </c>
    </row>
    <row r="492" spans="2:36" ht="15.75" customHeight="1" x14ac:dyDescent="0.3">
      <c r="B492" s="12" t="s">
        <v>1864</v>
      </c>
      <c r="C492" s="13" t="s">
        <v>534</v>
      </c>
      <c r="D492" s="13">
        <v>29.64</v>
      </c>
      <c r="E492" s="13" t="str">
        <f t="shared" si="126"/>
        <v>Overweight</v>
      </c>
      <c r="F492" s="13">
        <v>4.93</v>
      </c>
      <c r="G492" s="13" t="str">
        <f t="shared" si="127"/>
        <v>Normal</v>
      </c>
      <c r="H492" s="13" t="s">
        <v>8291</v>
      </c>
      <c r="I492" s="13" t="s">
        <v>8291</v>
      </c>
      <c r="J492" s="13" t="s">
        <v>8293</v>
      </c>
      <c r="K492" s="27">
        <v>1</v>
      </c>
      <c r="L492" s="13" t="s">
        <v>8291</v>
      </c>
      <c r="M492" s="13" t="s">
        <v>8797</v>
      </c>
      <c r="N492" s="13">
        <v>29</v>
      </c>
      <c r="O492" s="56">
        <v>4438.26</v>
      </c>
      <c r="P492" s="13" t="s">
        <v>8310</v>
      </c>
      <c r="Q492" s="13" t="s">
        <v>8311</v>
      </c>
      <c r="R492" s="57" t="s">
        <v>8333</v>
      </c>
      <c r="T492" s="12" t="s">
        <v>1864</v>
      </c>
      <c r="U492" s="13" t="str">
        <f t="shared" si="143"/>
        <v xml:space="preserve">  Timothy</v>
      </c>
      <c r="V492" s="39">
        <f t="shared" si="128"/>
        <v>29.64</v>
      </c>
      <c r="W492" s="39" t="str">
        <f t="shared" si="129"/>
        <v>Overweight</v>
      </c>
      <c r="X492" s="39">
        <f t="shared" si="130"/>
        <v>4.93</v>
      </c>
      <c r="Y492" s="39" t="str">
        <f t="shared" si="131"/>
        <v>Normal</v>
      </c>
      <c r="Z492" s="39" t="str">
        <f t="shared" si="132"/>
        <v>No</v>
      </c>
      <c r="AA492" s="39" t="str">
        <f t="shared" si="133"/>
        <v>No</v>
      </c>
      <c r="AB492" s="39" t="str">
        <f t="shared" si="134"/>
        <v>Yes</v>
      </c>
      <c r="AC492" s="38">
        <f t="shared" si="135"/>
        <v>1</v>
      </c>
      <c r="AD492" s="39" t="str">
        <f t="shared" si="136"/>
        <v>No</v>
      </c>
      <c r="AE492" s="13" t="str">
        <f t="shared" si="137"/>
        <v>24-Oct-1994</v>
      </c>
      <c r="AF492" s="39">
        <f t="shared" si="138"/>
        <v>29</v>
      </c>
      <c r="AG492" s="58">
        <f t="shared" si="139"/>
        <v>4438.26</v>
      </c>
      <c r="AH492" s="39" t="str">
        <f t="shared" si="140"/>
        <v>tier - 2</v>
      </c>
      <c r="AI492" s="39" t="str">
        <f t="shared" si="141"/>
        <v>tier - 3</v>
      </c>
      <c r="AJ492" s="54" t="str">
        <f t="shared" si="142"/>
        <v>R1017</v>
      </c>
    </row>
    <row r="493" spans="2:36" ht="15.75" customHeight="1" x14ac:dyDescent="0.3">
      <c r="B493" s="12" t="s">
        <v>1867</v>
      </c>
      <c r="C493" s="13" t="s">
        <v>36</v>
      </c>
      <c r="D493" s="13">
        <v>53.93</v>
      </c>
      <c r="E493" s="13" t="str">
        <f t="shared" si="126"/>
        <v>Obesity</v>
      </c>
      <c r="F493" s="13">
        <v>5.34</v>
      </c>
      <c r="G493" s="13" t="str">
        <f t="shared" si="127"/>
        <v>Normal</v>
      </c>
      <c r="H493" s="13" t="s">
        <v>8293</v>
      </c>
      <c r="I493" s="13" t="s">
        <v>8291</v>
      </c>
      <c r="J493" s="13" t="s">
        <v>8291</v>
      </c>
      <c r="K493" s="27">
        <v>2</v>
      </c>
      <c r="L493" s="13" t="s">
        <v>8291</v>
      </c>
      <c r="M493" s="13" t="s">
        <v>8798</v>
      </c>
      <c r="N493" s="13">
        <v>32</v>
      </c>
      <c r="O493" s="56">
        <v>4441.21</v>
      </c>
      <c r="P493" s="13" t="s">
        <v>8314</v>
      </c>
      <c r="Q493" s="13" t="s">
        <v>8310</v>
      </c>
      <c r="R493" s="57" t="s">
        <v>8331</v>
      </c>
      <c r="T493" s="12" t="s">
        <v>1867</v>
      </c>
      <c r="U493" s="13" t="str">
        <f t="shared" si="143"/>
        <v xml:space="preserve">  Scott</v>
      </c>
      <c r="V493" s="39">
        <f t="shared" si="128"/>
        <v>53.93</v>
      </c>
      <c r="W493" s="39" t="str">
        <f t="shared" si="129"/>
        <v>Obesity</v>
      </c>
      <c r="X493" s="39">
        <f t="shared" si="130"/>
        <v>5.34</v>
      </c>
      <c r="Y493" s="39" t="str">
        <f t="shared" si="131"/>
        <v>Normal</v>
      </c>
      <c r="Z493" s="39" t="str">
        <f t="shared" si="132"/>
        <v>Yes</v>
      </c>
      <c r="AA493" s="39" t="str">
        <f t="shared" si="133"/>
        <v>No</v>
      </c>
      <c r="AB493" s="39" t="str">
        <f t="shared" si="134"/>
        <v>No</v>
      </c>
      <c r="AC493" s="38">
        <f t="shared" si="135"/>
        <v>2</v>
      </c>
      <c r="AD493" s="39" t="str">
        <f t="shared" si="136"/>
        <v>No</v>
      </c>
      <c r="AE493" s="13" t="str">
        <f t="shared" si="137"/>
        <v>3-Sep-1991</v>
      </c>
      <c r="AF493" s="39">
        <f t="shared" si="138"/>
        <v>32</v>
      </c>
      <c r="AG493" s="58">
        <f t="shared" si="139"/>
        <v>4441.21</v>
      </c>
      <c r="AH493" s="39" t="str">
        <f t="shared" si="140"/>
        <v>tier - 1</v>
      </c>
      <c r="AI493" s="39" t="str">
        <f t="shared" si="141"/>
        <v>tier - 2</v>
      </c>
      <c r="AJ493" s="54" t="str">
        <f t="shared" si="142"/>
        <v>R1014</v>
      </c>
    </row>
    <row r="494" spans="2:36" ht="15.75" customHeight="1" x14ac:dyDescent="0.3">
      <c r="B494" s="12" t="s">
        <v>1870</v>
      </c>
      <c r="C494" s="13" t="s">
        <v>1872</v>
      </c>
      <c r="D494" s="13">
        <v>28.024999999999999</v>
      </c>
      <c r="E494" s="13" t="str">
        <f t="shared" si="126"/>
        <v>Overweight</v>
      </c>
      <c r="F494" s="13">
        <v>5.65</v>
      </c>
      <c r="G494" s="13" t="str">
        <f t="shared" si="127"/>
        <v>Normal</v>
      </c>
      <c r="H494" s="13" t="s">
        <v>8291</v>
      </c>
      <c r="I494" s="13" t="s">
        <v>8291</v>
      </c>
      <c r="J494" s="13" t="s">
        <v>8291</v>
      </c>
      <c r="K494" s="27">
        <v>1</v>
      </c>
      <c r="L494" s="13" t="s">
        <v>8293</v>
      </c>
      <c r="M494" s="13" t="s">
        <v>8799</v>
      </c>
      <c r="N494" s="13">
        <v>29</v>
      </c>
      <c r="O494" s="56">
        <v>4449.46</v>
      </c>
      <c r="P494" s="13" t="s">
        <v>8314</v>
      </c>
      <c r="Q494" s="13" t="s">
        <v>8310</v>
      </c>
      <c r="R494" s="57" t="s">
        <v>8312</v>
      </c>
      <c r="T494" s="12" t="s">
        <v>1870</v>
      </c>
      <c r="U494" s="13" t="str">
        <f t="shared" si="143"/>
        <v xml:space="preserve">  Carly E</v>
      </c>
      <c r="V494" s="39">
        <f t="shared" si="128"/>
        <v>28.024999999999999</v>
      </c>
      <c r="W494" s="39" t="str">
        <f t="shared" si="129"/>
        <v>Overweight</v>
      </c>
      <c r="X494" s="39">
        <f t="shared" si="130"/>
        <v>5.65</v>
      </c>
      <c r="Y494" s="39" t="str">
        <f t="shared" si="131"/>
        <v>Normal</v>
      </c>
      <c r="Z494" s="39" t="str">
        <f t="shared" si="132"/>
        <v>No</v>
      </c>
      <c r="AA494" s="39" t="str">
        <f t="shared" si="133"/>
        <v>No</v>
      </c>
      <c r="AB494" s="39" t="str">
        <f t="shared" si="134"/>
        <v>No</v>
      </c>
      <c r="AC494" s="38">
        <f t="shared" si="135"/>
        <v>1</v>
      </c>
      <c r="AD494" s="39" t="str">
        <f t="shared" si="136"/>
        <v>Yes</v>
      </c>
      <c r="AE494" s="13" t="str">
        <f t="shared" si="137"/>
        <v>28-Jun-1994</v>
      </c>
      <c r="AF494" s="39">
        <f t="shared" si="138"/>
        <v>29</v>
      </c>
      <c r="AG494" s="58">
        <f t="shared" si="139"/>
        <v>4449.46</v>
      </c>
      <c r="AH494" s="39" t="str">
        <f t="shared" si="140"/>
        <v>tier - 1</v>
      </c>
      <c r="AI494" s="39" t="str">
        <f t="shared" si="141"/>
        <v>tier - 2</v>
      </c>
      <c r="AJ494" s="54" t="str">
        <f t="shared" si="142"/>
        <v>R1013</v>
      </c>
    </row>
    <row r="495" spans="2:36" ht="15.75" customHeight="1" x14ac:dyDescent="0.3">
      <c r="B495" s="12" t="s">
        <v>1874</v>
      </c>
      <c r="C495" s="13" t="s">
        <v>1876</v>
      </c>
      <c r="D495" s="13">
        <v>27.5</v>
      </c>
      <c r="E495" s="13" t="str">
        <f t="shared" si="126"/>
        <v>Overweight</v>
      </c>
      <c r="F495" s="13">
        <v>4.49</v>
      </c>
      <c r="G495" s="13" t="str">
        <f t="shared" si="127"/>
        <v>Normal</v>
      </c>
      <c r="H495" s="13" t="s">
        <v>8291</v>
      </c>
      <c r="I495" s="13" t="s">
        <v>8291</v>
      </c>
      <c r="J495" s="13" t="s">
        <v>8291</v>
      </c>
      <c r="K495" s="27" t="s">
        <v>8292</v>
      </c>
      <c r="L495" s="13" t="s">
        <v>8291</v>
      </c>
      <c r="M495" s="13" t="s">
        <v>8800</v>
      </c>
      <c r="N495" s="13">
        <v>33</v>
      </c>
      <c r="O495" s="56">
        <v>4454.3999999999996</v>
      </c>
      <c r="P495" s="13" t="s">
        <v>8310</v>
      </c>
      <c r="Q495" s="13" t="s">
        <v>8311</v>
      </c>
      <c r="R495" s="57" t="s">
        <v>8317</v>
      </c>
      <c r="T495" s="12" t="s">
        <v>1874</v>
      </c>
      <c r="U495" s="13" t="str">
        <f t="shared" si="143"/>
        <v xml:space="preserve">  Lisa</v>
      </c>
      <c r="V495" s="39">
        <f t="shared" si="128"/>
        <v>27.5</v>
      </c>
      <c r="W495" s="39" t="str">
        <f t="shared" si="129"/>
        <v>Overweight</v>
      </c>
      <c r="X495" s="39">
        <f t="shared" si="130"/>
        <v>4.49</v>
      </c>
      <c r="Y495" s="39" t="str">
        <f t="shared" si="131"/>
        <v>Normal</v>
      </c>
      <c r="Z495" s="39" t="str">
        <f t="shared" si="132"/>
        <v>No</v>
      </c>
      <c r="AA495" s="39" t="str">
        <f t="shared" si="133"/>
        <v>No</v>
      </c>
      <c r="AB495" s="39" t="str">
        <f t="shared" si="134"/>
        <v>No</v>
      </c>
      <c r="AC495" s="38" t="str">
        <f t="shared" si="135"/>
        <v>No major surgery</v>
      </c>
      <c r="AD495" s="39" t="str">
        <f t="shared" si="136"/>
        <v>No</v>
      </c>
      <c r="AE495" s="13" t="str">
        <f t="shared" si="137"/>
        <v>8-Aug-1990</v>
      </c>
      <c r="AF495" s="39">
        <f t="shared" si="138"/>
        <v>33</v>
      </c>
      <c r="AG495" s="58">
        <f t="shared" si="139"/>
        <v>4454.3999999999996</v>
      </c>
      <c r="AH495" s="39" t="str">
        <f t="shared" si="140"/>
        <v>tier - 2</v>
      </c>
      <c r="AI495" s="39" t="str">
        <f t="shared" si="141"/>
        <v>tier - 3</v>
      </c>
      <c r="AJ495" s="54" t="str">
        <f t="shared" si="142"/>
        <v>R1012</v>
      </c>
    </row>
    <row r="496" spans="2:36" ht="15.75" customHeight="1" x14ac:dyDescent="0.3">
      <c r="B496" s="12" t="s">
        <v>1878</v>
      </c>
      <c r="C496" s="13" t="s">
        <v>1182</v>
      </c>
      <c r="D496" s="13">
        <v>21.8</v>
      </c>
      <c r="E496" s="13" t="str">
        <f t="shared" si="126"/>
        <v>Healthy Weight</v>
      </c>
      <c r="F496" s="13">
        <v>10.55</v>
      </c>
      <c r="G496" s="13" t="str">
        <f t="shared" si="127"/>
        <v>Diabetes</v>
      </c>
      <c r="H496" s="13" t="s">
        <v>8291</v>
      </c>
      <c r="I496" s="13" t="s">
        <v>8291</v>
      </c>
      <c r="J496" s="13" t="s">
        <v>8291</v>
      </c>
      <c r="K496" s="27" t="s">
        <v>8292</v>
      </c>
      <c r="L496" s="13" t="s">
        <v>8293</v>
      </c>
      <c r="M496" s="13" t="s">
        <v>8801</v>
      </c>
      <c r="N496" s="13">
        <v>33</v>
      </c>
      <c r="O496" s="56">
        <v>4462.72</v>
      </c>
      <c r="P496" s="13" t="s">
        <v>8310</v>
      </c>
      <c r="Q496" s="13" t="s">
        <v>8311</v>
      </c>
      <c r="R496" s="57" t="s">
        <v>8317</v>
      </c>
      <c r="T496" s="12" t="s">
        <v>1878</v>
      </c>
      <c r="U496" s="13" t="str">
        <f t="shared" si="143"/>
        <v xml:space="preserve">  Stacey</v>
      </c>
      <c r="V496" s="39">
        <f t="shared" si="128"/>
        <v>21.8</v>
      </c>
      <c r="W496" s="39" t="str">
        <f t="shared" si="129"/>
        <v>Healthy Weight</v>
      </c>
      <c r="X496" s="39">
        <f t="shared" si="130"/>
        <v>10.55</v>
      </c>
      <c r="Y496" s="39" t="str">
        <f t="shared" si="131"/>
        <v>Diabetes</v>
      </c>
      <c r="Z496" s="39" t="str">
        <f t="shared" si="132"/>
        <v>No</v>
      </c>
      <c r="AA496" s="39" t="str">
        <f t="shared" si="133"/>
        <v>No</v>
      </c>
      <c r="AB496" s="39" t="str">
        <f t="shared" si="134"/>
        <v>No</v>
      </c>
      <c r="AC496" s="38" t="str">
        <f t="shared" si="135"/>
        <v>No major surgery</v>
      </c>
      <c r="AD496" s="39" t="str">
        <f t="shared" si="136"/>
        <v>Yes</v>
      </c>
      <c r="AE496" s="13" t="str">
        <f t="shared" si="137"/>
        <v>15-Jul-1990</v>
      </c>
      <c r="AF496" s="39">
        <f t="shared" si="138"/>
        <v>33</v>
      </c>
      <c r="AG496" s="58">
        <f t="shared" si="139"/>
        <v>4462.72</v>
      </c>
      <c r="AH496" s="39" t="str">
        <f t="shared" si="140"/>
        <v>tier - 2</v>
      </c>
      <c r="AI496" s="39" t="str">
        <f t="shared" si="141"/>
        <v>tier - 3</v>
      </c>
      <c r="AJ496" s="54" t="str">
        <f t="shared" si="142"/>
        <v>R1012</v>
      </c>
    </row>
    <row r="497" spans="2:36" ht="15.75" customHeight="1" x14ac:dyDescent="0.3">
      <c r="B497" s="12" t="s">
        <v>1881</v>
      </c>
      <c r="C497" s="13" t="s">
        <v>1883</v>
      </c>
      <c r="D497" s="13">
        <v>26.41</v>
      </c>
      <c r="E497" s="13" t="str">
        <f t="shared" si="126"/>
        <v>Overweight</v>
      </c>
      <c r="F497" s="13">
        <v>4.92</v>
      </c>
      <c r="G497" s="13" t="str">
        <f t="shared" si="127"/>
        <v>Normal</v>
      </c>
      <c r="H497" s="13" t="s">
        <v>8293</v>
      </c>
      <c r="I497" s="13" t="s">
        <v>8291</v>
      </c>
      <c r="J497" s="13" t="s">
        <v>8293</v>
      </c>
      <c r="K497" s="27">
        <v>1</v>
      </c>
      <c r="L497" s="13" t="s">
        <v>8293</v>
      </c>
      <c r="M497" s="13" t="s">
        <v>8802</v>
      </c>
      <c r="N497" s="13">
        <v>32</v>
      </c>
      <c r="O497" s="56">
        <v>4463.21</v>
      </c>
      <c r="P497" s="13" t="s">
        <v>8311</v>
      </c>
      <c r="Q497" s="13" t="s">
        <v>8311</v>
      </c>
      <c r="R497" s="57" t="s">
        <v>8312</v>
      </c>
      <c r="T497" s="12" t="s">
        <v>1881</v>
      </c>
      <c r="U497" s="13" t="str">
        <f t="shared" si="143"/>
        <v xml:space="preserve">  Louis</v>
      </c>
      <c r="V497" s="39">
        <f t="shared" si="128"/>
        <v>26.41</v>
      </c>
      <c r="W497" s="39" t="str">
        <f t="shared" si="129"/>
        <v>Overweight</v>
      </c>
      <c r="X497" s="39">
        <f t="shared" si="130"/>
        <v>4.92</v>
      </c>
      <c r="Y497" s="39" t="str">
        <f t="shared" si="131"/>
        <v>Normal</v>
      </c>
      <c r="Z497" s="39" t="str">
        <f t="shared" si="132"/>
        <v>Yes</v>
      </c>
      <c r="AA497" s="39" t="str">
        <f t="shared" si="133"/>
        <v>No</v>
      </c>
      <c r="AB497" s="39" t="str">
        <f t="shared" si="134"/>
        <v>Yes</v>
      </c>
      <c r="AC497" s="38">
        <f t="shared" si="135"/>
        <v>1</v>
      </c>
      <c r="AD497" s="39" t="str">
        <f t="shared" si="136"/>
        <v>Yes</v>
      </c>
      <c r="AE497" s="13" t="str">
        <f t="shared" si="137"/>
        <v>4-Jul-1991</v>
      </c>
      <c r="AF497" s="39">
        <f t="shared" si="138"/>
        <v>32</v>
      </c>
      <c r="AG497" s="58">
        <f t="shared" si="139"/>
        <v>4463.21</v>
      </c>
      <c r="AH497" s="39" t="str">
        <f t="shared" si="140"/>
        <v>tier - 3</v>
      </c>
      <c r="AI497" s="39" t="str">
        <f t="shared" si="141"/>
        <v>tier - 3</v>
      </c>
      <c r="AJ497" s="54" t="str">
        <f t="shared" si="142"/>
        <v>R1013</v>
      </c>
    </row>
    <row r="498" spans="2:36" ht="15.75" customHeight="1" x14ac:dyDescent="0.3">
      <c r="B498" s="12" t="s">
        <v>1885</v>
      </c>
      <c r="C498" s="13" t="s">
        <v>1887</v>
      </c>
      <c r="D498" s="13">
        <v>27.835000000000001</v>
      </c>
      <c r="E498" s="13" t="str">
        <f t="shared" si="126"/>
        <v>Overweight</v>
      </c>
      <c r="F498" s="13">
        <v>5.9</v>
      </c>
      <c r="G498" s="13" t="str">
        <f t="shared" si="127"/>
        <v>Prediabetes</v>
      </c>
      <c r="H498" s="13" t="s">
        <v>8293</v>
      </c>
      <c r="I498" s="13" t="s">
        <v>8291</v>
      </c>
      <c r="J498" s="13" t="s">
        <v>8291</v>
      </c>
      <c r="K498" s="27">
        <v>1</v>
      </c>
      <c r="L498" s="13" t="s">
        <v>8293</v>
      </c>
      <c r="M498" s="13" t="s">
        <v>8803</v>
      </c>
      <c r="N498" s="13">
        <v>24</v>
      </c>
      <c r="O498" s="56">
        <v>4466.62</v>
      </c>
      <c r="P498" s="13" t="s">
        <v>8310</v>
      </c>
      <c r="Q498" s="13" t="s">
        <v>8310</v>
      </c>
      <c r="R498" s="57" t="s">
        <v>8317</v>
      </c>
      <c r="T498" s="12" t="s">
        <v>1885</v>
      </c>
      <c r="U498" s="13" t="str">
        <f t="shared" si="143"/>
        <v xml:space="preserve">  Brian R</v>
      </c>
      <c r="V498" s="39">
        <f t="shared" si="128"/>
        <v>27.835000000000001</v>
      </c>
      <c r="W498" s="39" t="str">
        <f t="shared" si="129"/>
        <v>Overweight</v>
      </c>
      <c r="X498" s="39">
        <f t="shared" si="130"/>
        <v>5.9</v>
      </c>
      <c r="Y498" s="39" t="str">
        <f t="shared" si="131"/>
        <v>Prediabetes</v>
      </c>
      <c r="Z498" s="39" t="str">
        <f t="shared" si="132"/>
        <v>Yes</v>
      </c>
      <c r="AA498" s="39" t="str">
        <f t="shared" si="133"/>
        <v>No</v>
      </c>
      <c r="AB498" s="39" t="str">
        <f t="shared" si="134"/>
        <v>No</v>
      </c>
      <c r="AC498" s="38">
        <f t="shared" si="135"/>
        <v>1</v>
      </c>
      <c r="AD498" s="39" t="str">
        <f t="shared" si="136"/>
        <v>Yes</v>
      </c>
      <c r="AE498" s="13" t="str">
        <f t="shared" si="137"/>
        <v>20-Nov-1999</v>
      </c>
      <c r="AF498" s="39">
        <f t="shared" si="138"/>
        <v>24</v>
      </c>
      <c r="AG498" s="58">
        <f t="shared" si="139"/>
        <v>4466.62</v>
      </c>
      <c r="AH498" s="39" t="str">
        <f t="shared" si="140"/>
        <v>tier - 2</v>
      </c>
      <c r="AI498" s="39" t="str">
        <f t="shared" si="141"/>
        <v>tier - 2</v>
      </c>
      <c r="AJ498" s="54" t="str">
        <f t="shared" si="142"/>
        <v>R1012</v>
      </c>
    </row>
    <row r="499" spans="2:36" ht="15.75" customHeight="1" x14ac:dyDescent="0.3">
      <c r="B499" s="12" t="s">
        <v>1888</v>
      </c>
      <c r="C499" s="13" t="s">
        <v>393</v>
      </c>
      <c r="D499" s="13">
        <v>51.74</v>
      </c>
      <c r="E499" s="13" t="str">
        <f t="shared" si="126"/>
        <v>Obesity</v>
      </c>
      <c r="F499" s="13">
        <v>4.9800000000000004</v>
      </c>
      <c r="G499" s="13" t="str">
        <f t="shared" si="127"/>
        <v>Normal</v>
      </c>
      <c r="H499" s="13" t="s">
        <v>8293</v>
      </c>
      <c r="I499" s="13" t="s">
        <v>8291</v>
      </c>
      <c r="J499" s="13" t="s">
        <v>8291</v>
      </c>
      <c r="K499" s="27">
        <v>2</v>
      </c>
      <c r="L499" s="13" t="s">
        <v>8291</v>
      </c>
      <c r="M499" s="13" t="s">
        <v>8393</v>
      </c>
      <c r="N499" s="13">
        <v>19</v>
      </c>
      <c r="O499" s="56">
        <v>4468.25</v>
      </c>
      <c r="P499" s="13" t="s">
        <v>8310</v>
      </c>
      <c r="Q499" s="13" t="s">
        <v>8310</v>
      </c>
      <c r="R499" s="57" t="s">
        <v>8317</v>
      </c>
      <c r="T499" s="12" t="s">
        <v>1888</v>
      </c>
      <c r="U499" s="13" t="str">
        <f t="shared" si="143"/>
        <v xml:space="preserve">  Jessica</v>
      </c>
      <c r="V499" s="39">
        <f t="shared" si="128"/>
        <v>51.74</v>
      </c>
      <c r="W499" s="39" t="str">
        <f t="shared" si="129"/>
        <v>Obesity</v>
      </c>
      <c r="X499" s="39">
        <f t="shared" si="130"/>
        <v>4.9800000000000004</v>
      </c>
      <c r="Y499" s="39" t="str">
        <f t="shared" si="131"/>
        <v>Normal</v>
      </c>
      <c r="Z499" s="39" t="str">
        <f t="shared" si="132"/>
        <v>Yes</v>
      </c>
      <c r="AA499" s="39" t="str">
        <f t="shared" si="133"/>
        <v>No</v>
      </c>
      <c r="AB499" s="39" t="str">
        <f t="shared" si="134"/>
        <v>No</v>
      </c>
      <c r="AC499" s="38">
        <f t="shared" si="135"/>
        <v>2</v>
      </c>
      <c r="AD499" s="39" t="str">
        <f t="shared" si="136"/>
        <v>No</v>
      </c>
      <c r="AE499" s="13" t="str">
        <f t="shared" si="137"/>
        <v>18-Jul-2004</v>
      </c>
      <c r="AF499" s="39">
        <f t="shared" si="138"/>
        <v>19</v>
      </c>
      <c r="AG499" s="58">
        <f t="shared" si="139"/>
        <v>4468.25</v>
      </c>
      <c r="AH499" s="39" t="str">
        <f t="shared" si="140"/>
        <v>tier - 2</v>
      </c>
      <c r="AI499" s="39" t="str">
        <f t="shared" si="141"/>
        <v>tier - 2</v>
      </c>
      <c r="AJ499" s="54" t="str">
        <f t="shared" si="142"/>
        <v>R1012</v>
      </c>
    </row>
    <row r="500" spans="2:36" ht="15.75" customHeight="1" x14ac:dyDescent="0.3">
      <c r="B500" s="12" t="s">
        <v>1891</v>
      </c>
      <c r="C500" s="13" t="s">
        <v>1893</v>
      </c>
      <c r="D500" s="13">
        <v>23.37</v>
      </c>
      <c r="E500" s="13" t="str">
        <f t="shared" si="126"/>
        <v>Healthy Weight</v>
      </c>
      <c r="F500" s="13">
        <v>5.8</v>
      </c>
      <c r="G500" s="13" t="str">
        <f t="shared" si="127"/>
        <v>Prediabetes</v>
      </c>
      <c r="H500" s="13" t="s">
        <v>8291</v>
      </c>
      <c r="I500" s="13" t="s">
        <v>8291</v>
      </c>
      <c r="J500" s="13" t="s">
        <v>8291</v>
      </c>
      <c r="K500" s="27" t="s">
        <v>8292</v>
      </c>
      <c r="L500" s="13" t="s">
        <v>8293</v>
      </c>
      <c r="M500" s="13" t="s">
        <v>8804</v>
      </c>
      <c r="N500" s="13">
        <v>31</v>
      </c>
      <c r="O500" s="56">
        <v>4488.58</v>
      </c>
      <c r="P500" s="13" t="s">
        <v>8310</v>
      </c>
      <c r="Q500" s="13" t="s">
        <v>8311</v>
      </c>
      <c r="R500" s="57" t="s">
        <v>8317</v>
      </c>
      <c r="T500" s="12" t="s">
        <v>1891</v>
      </c>
      <c r="U500" s="13" t="str">
        <f t="shared" si="143"/>
        <v xml:space="preserve">  Dawn M</v>
      </c>
      <c r="V500" s="39">
        <f t="shared" si="128"/>
        <v>23.37</v>
      </c>
      <c r="W500" s="39" t="str">
        <f t="shared" si="129"/>
        <v>Healthy Weight</v>
      </c>
      <c r="X500" s="39">
        <f t="shared" si="130"/>
        <v>5.8</v>
      </c>
      <c r="Y500" s="39" t="str">
        <f t="shared" si="131"/>
        <v>Prediabetes</v>
      </c>
      <c r="Z500" s="39" t="str">
        <f t="shared" si="132"/>
        <v>No</v>
      </c>
      <c r="AA500" s="39" t="str">
        <f t="shared" si="133"/>
        <v>No</v>
      </c>
      <c r="AB500" s="39" t="str">
        <f t="shared" si="134"/>
        <v>No</v>
      </c>
      <c r="AC500" s="38" t="str">
        <f t="shared" si="135"/>
        <v>No major surgery</v>
      </c>
      <c r="AD500" s="39" t="str">
        <f t="shared" si="136"/>
        <v>Yes</v>
      </c>
      <c r="AE500" s="13" t="str">
        <f t="shared" si="137"/>
        <v>12-Jul-1992</v>
      </c>
      <c r="AF500" s="39">
        <f t="shared" si="138"/>
        <v>31</v>
      </c>
      <c r="AG500" s="58">
        <f t="shared" si="139"/>
        <v>4488.58</v>
      </c>
      <c r="AH500" s="39" t="str">
        <f t="shared" si="140"/>
        <v>tier - 2</v>
      </c>
      <c r="AI500" s="39" t="str">
        <f t="shared" si="141"/>
        <v>tier - 3</v>
      </c>
      <c r="AJ500" s="54" t="str">
        <f t="shared" si="142"/>
        <v>R1012</v>
      </c>
    </row>
    <row r="501" spans="2:36" ht="15.75" customHeight="1" x14ac:dyDescent="0.3">
      <c r="B501" s="12" t="s">
        <v>1895</v>
      </c>
      <c r="C501" s="13" t="s">
        <v>887</v>
      </c>
      <c r="D501" s="13">
        <v>29.7</v>
      </c>
      <c r="E501" s="13" t="str">
        <f t="shared" si="126"/>
        <v>Overweight</v>
      </c>
      <c r="F501" s="13">
        <v>6.21</v>
      </c>
      <c r="G501" s="13" t="str">
        <f t="shared" si="127"/>
        <v>Prediabetes</v>
      </c>
      <c r="H501" s="13" t="s">
        <v>8293</v>
      </c>
      <c r="I501" s="13" t="s">
        <v>8291</v>
      </c>
      <c r="J501" s="13" t="s">
        <v>8293</v>
      </c>
      <c r="K501" s="27">
        <v>1</v>
      </c>
      <c r="L501" s="13" t="s">
        <v>8293</v>
      </c>
      <c r="M501" s="13" t="s">
        <v>8805</v>
      </c>
      <c r="N501" s="13">
        <v>35</v>
      </c>
      <c r="O501" s="56">
        <v>4500.34</v>
      </c>
      <c r="P501" s="13" t="s">
        <v>8310</v>
      </c>
      <c r="Q501" s="13" t="s">
        <v>8314</v>
      </c>
      <c r="R501" s="57" t="s">
        <v>8333</v>
      </c>
      <c r="T501" s="12" t="s">
        <v>1895</v>
      </c>
      <c r="U501" s="13" t="str">
        <f t="shared" si="143"/>
        <v xml:space="preserve">  Chris</v>
      </c>
      <c r="V501" s="39">
        <f t="shared" si="128"/>
        <v>29.7</v>
      </c>
      <c r="W501" s="39" t="str">
        <f t="shared" si="129"/>
        <v>Overweight</v>
      </c>
      <c r="X501" s="39">
        <f t="shared" si="130"/>
        <v>6.21</v>
      </c>
      <c r="Y501" s="39" t="str">
        <f t="shared" si="131"/>
        <v>Prediabetes</v>
      </c>
      <c r="Z501" s="39" t="str">
        <f t="shared" si="132"/>
        <v>Yes</v>
      </c>
      <c r="AA501" s="39" t="str">
        <f t="shared" si="133"/>
        <v>No</v>
      </c>
      <c r="AB501" s="39" t="str">
        <f t="shared" si="134"/>
        <v>Yes</v>
      </c>
      <c r="AC501" s="38">
        <f t="shared" si="135"/>
        <v>1</v>
      </c>
      <c r="AD501" s="39" t="str">
        <f t="shared" si="136"/>
        <v>Yes</v>
      </c>
      <c r="AE501" s="13" t="str">
        <f t="shared" si="137"/>
        <v>26-Jun-1988</v>
      </c>
      <c r="AF501" s="39">
        <f t="shared" si="138"/>
        <v>35</v>
      </c>
      <c r="AG501" s="58">
        <f t="shared" si="139"/>
        <v>4500.34</v>
      </c>
      <c r="AH501" s="39" t="str">
        <f t="shared" si="140"/>
        <v>tier - 2</v>
      </c>
      <c r="AI501" s="39" t="str">
        <f t="shared" si="141"/>
        <v>tier - 1</v>
      </c>
      <c r="AJ501" s="54" t="str">
        <f t="shared" si="142"/>
        <v>R1017</v>
      </c>
    </row>
    <row r="502" spans="2:36" ht="15.75" customHeight="1" x14ac:dyDescent="0.3">
      <c r="B502" s="12" t="s">
        <v>1898</v>
      </c>
      <c r="C502" s="13" t="s">
        <v>1900</v>
      </c>
      <c r="D502" s="13">
        <v>20.045000000000002</v>
      </c>
      <c r="E502" s="13" t="str">
        <f t="shared" si="126"/>
        <v>Healthy Weight</v>
      </c>
      <c r="F502" s="13">
        <v>6.17</v>
      </c>
      <c r="G502" s="13" t="str">
        <f t="shared" si="127"/>
        <v>Prediabetes</v>
      </c>
      <c r="H502" s="13" t="s">
        <v>8291</v>
      </c>
      <c r="I502" s="13" t="s">
        <v>8291</v>
      </c>
      <c r="J502" s="13" t="s">
        <v>8293</v>
      </c>
      <c r="K502" s="27">
        <v>1</v>
      </c>
      <c r="L502" s="13" t="s">
        <v>8293</v>
      </c>
      <c r="M502" s="13" t="s">
        <v>8806</v>
      </c>
      <c r="N502" s="13">
        <v>26</v>
      </c>
      <c r="O502" s="56">
        <v>4504.66</v>
      </c>
      <c r="P502" s="13" t="s">
        <v>8314</v>
      </c>
      <c r="Q502" s="13" t="s">
        <v>8310</v>
      </c>
      <c r="R502" s="57" t="s">
        <v>8312</v>
      </c>
      <c r="T502" s="12" t="s">
        <v>1898</v>
      </c>
      <c r="U502" s="13" t="str">
        <f t="shared" si="143"/>
        <v xml:space="preserve">  Karen</v>
      </c>
      <c r="V502" s="39">
        <f t="shared" si="128"/>
        <v>20.045000000000002</v>
      </c>
      <c r="W502" s="39" t="str">
        <f t="shared" si="129"/>
        <v>Healthy Weight</v>
      </c>
      <c r="X502" s="39">
        <f t="shared" si="130"/>
        <v>6.17</v>
      </c>
      <c r="Y502" s="39" t="str">
        <f t="shared" si="131"/>
        <v>Prediabetes</v>
      </c>
      <c r="Z502" s="39" t="str">
        <f t="shared" si="132"/>
        <v>No</v>
      </c>
      <c r="AA502" s="39" t="str">
        <f t="shared" si="133"/>
        <v>No</v>
      </c>
      <c r="AB502" s="39" t="str">
        <f t="shared" si="134"/>
        <v>Yes</v>
      </c>
      <c r="AC502" s="38">
        <f t="shared" si="135"/>
        <v>1</v>
      </c>
      <c r="AD502" s="39" t="str">
        <f t="shared" si="136"/>
        <v>Yes</v>
      </c>
      <c r="AE502" s="13" t="str">
        <f t="shared" si="137"/>
        <v>13-Oct-1997</v>
      </c>
      <c r="AF502" s="39">
        <f t="shared" si="138"/>
        <v>26</v>
      </c>
      <c r="AG502" s="58">
        <f t="shared" si="139"/>
        <v>4504.66</v>
      </c>
      <c r="AH502" s="39" t="str">
        <f t="shared" si="140"/>
        <v>tier - 1</v>
      </c>
      <c r="AI502" s="39" t="str">
        <f t="shared" si="141"/>
        <v>tier - 2</v>
      </c>
      <c r="AJ502" s="54" t="str">
        <f t="shared" si="142"/>
        <v>R1013</v>
      </c>
    </row>
    <row r="503" spans="2:36" ht="15.75" customHeight="1" x14ac:dyDescent="0.3">
      <c r="B503" s="12" t="s">
        <v>1902</v>
      </c>
      <c r="C503" s="13" t="s">
        <v>393</v>
      </c>
      <c r="D503" s="13">
        <v>27.83</v>
      </c>
      <c r="E503" s="13" t="str">
        <f t="shared" si="126"/>
        <v>Overweight</v>
      </c>
      <c r="F503" s="13">
        <v>5.36</v>
      </c>
      <c r="G503" s="13" t="str">
        <f t="shared" si="127"/>
        <v>Normal</v>
      </c>
      <c r="H503" s="13" t="s">
        <v>8291</v>
      </c>
      <c r="I503" s="13" t="s">
        <v>8291</v>
      </c>
      <c r="J503" s="13" t="s">
        <v>8291</v>
      </c>
      <c r="K503" s="27">
        <v>2</v>
      </c>
      <c r="L503" s="13" t="s">
        <v>8291</v>
      </c>
      <c r="M503" s="13" t="s">
        <v>8807</v>
      </c>
      <c r="N503" s="13">
        <v>41</v>
      </c>
      <c r="O503" s="56">
        <v>4511.41</v>
      </c>
      <c r="P503" s="13" t="s">
        <v>8310</v>
      </c>
      <c r="Q503" s="13" t="s">
        <v>8311</v>
      </c>
      <c r="R503" s="57" t="s">
        <v>8312</v>
      </c>
      <c r="T503" s="12" t="s">
        <v>1902</v>
      </c>
      <c r="U503" s="13" t="str">
        <f t="shared" si="143"/>
        <v xml:space="preserve">  Jessica</v>
      </c>
      <c r="V503" s="39">
        <f t="shared" si="128"/>
        <v>27.83</v>
      </c>
      <c r="W503" s="39" t="str">
        <f t="shared" si="129"/>
        <v>Overweight</v>
      </c>
      <c r="X503" s="39">
        <f t="shared" si="130"/>
        <v>5.36</v>
      </c>
      <c r="Y503" s="39" t="str">
        <f t="shared" si="131"/>
        <v>Normal</v>
      </c>
      <c r="Z503" s="39" t="str">
        <f t="shared" si="132"/>
        <v>No</v>
      </c>
      <c r="AA503" s="39" t="str">
        <f t="shared" si="133"/>
        <v>No</v>
      </c>
      <c r="AB503" s="39" t="str">
        <f t="shared" si="134"/>
        <v>No</v>
      </c>
      <c r="AC503" s="38">
        <f t="shared" si="135"/>
        <v>2</v>
      </c>
      <c r="AD503" s="39" t="str">
        <f t="shared" si="136"/>
        <v>No</v>
      </c>
      <c r="AE503" s="13" t="str">
        <f t="shared" si="137"/>
        <v>27-Sep-1982</v>
      </c>
      <c r="AF503" s="39">
        <f t="shared" si="138"/>
        <v>41</v>
      </c>
      <c r="AG503" s="58">
        <f t="shared" si="139"/>
        <v>4511.41</v>
      </c>
      <c r="AH503" s="39" t="str">
        <f t="shared" si="140"/>
        <v>tier - 2</v>
      </c>
      <c r="AI503" s="39" t="str">
        <f t="shared" si="141"/>
        <v>tier - 3</v>
      </c>
      <c r="AJ503" s="54" t="str">
        <f t="shared" si="142"/>
        <v>R1013</v>
      </c>
    </row>
    <row r="504" spans="2:36" ht="15.75" customHeight="1" x14ac:dyDescent="0.3">
      <c r="B504" s="12" t="s">
        <v>1905</v>
      </c>
      <c r="C504" s="13" t="s">
        <v>1907</v>
      </c>
      <c r="D504" s="13">
        <v>28.93</v>
      </c>
      <c r="E504" s="13" t="str">
        <f t="shared" si="126"/>
        <v>Overweight</v>
      </c>
      <c r="F504" s="13">
        <v>5.2</v>
      </c>
      <c r="G504" s="13" t="str">
        <f t="shared" si="127"/>
        <v>Normal</v>
      </c>
      <c r="H504" s="13" t="s">
        <v>8291</v>
      </c>
      <c r="I504" s="13" t="s">
        <v>8291</v>
      </c>
      <c r="J504" s="13" t="s">
        <v>8291</v>
      </c>
      <c r="K504" s="27" t="s">
        <v>8292</v>
      </c>
      <c r="L504" s="13" t="s">
        <v>8293</v>
      </c>
      <c r="M504" s="13" t="s">
        <v>8808</v>
      </c>
      <c r="N504" s="13">
        <v>43</v>
      </c>
      <c r="O504" s="56">
        <v>4515.71</v>
      </c>
      <c r="P504" s="13" t="s">
        <v>8310</v>
      </c>
      <c r="Q504" s="13" t="s">
        <v>8311</v>
      </c>
      <c r="R504" s="57" t="s">
        <v>8312</v>
      </c>
      <c r="T504" s="12" t="s">
        <v>1905</v>
      </c>
      <c r="U504" s="13" t="str">
        <f t="shared" si="143"/>
        <v xml:space="preserve">  Mathieu</v>
      </c>
      <c r="V504" s="39">
        <f t="shared" si="128"/>
        <v>28.93</v>
      </c>
      <c r="W504" s="39" t="str">
        <f t="shared" si="129"/>
        <v>Overweight</v>
      </c>
      <c r="X504" s="39">
        <f t="shared" si="130"/>
        <v>5.2</v>
      </c>
      <c r="Y504" s="39" t="str">
        <f t="shared" si="131"/>
        <v>Normal</v>
      </c>
      <c r="Z504" s="39" t="str">
        <f t="shared" si="132"/>
        <v>No</v>
      </c>
      <c r="AA504" s="39" t="str">
        <f t="shared" si="133"/>
        <v>No</v>
      </c>
      <c r="AB504" s="39" t="str">
        <f t="shared" si="134"/>
        <v>No</v>
      </c>
      <c r="AC504" s="38" t="str">
        <f t="shared" si="135"/>
        <v>No major surgery</v>
      </c>
      <c r="AD504" s="39" t="str">
        <f t="shared" si="136"/>
        <v>Yes</v>
      </c>
      <c r="AE504" s="13" t="str">
        <f t="shared" si="137"/>
        <v>16-Jun-1980</v>
      </c>
      <c r="AF504" s="39">
        <f t="shared" si="138"/>
        <v>43</v>
      </c>
      <c r="AG504" s="58">
        <f t="shared" si="139"/>
        <v>4515.71</v>
      </c>
      <c r="AH504" s="39" t="str">
        <f t="shared" si="140"/>
        <v>tier - 2</v>
      </c>
      <c r="AI504" s="39" t="str">
        <f t="shared" si="141"/>
        <v>tier - 3</v>
      </c>
      <c r="AJ504" s="54" t="str">
        <f t="shared" si="142"/>
        <v>R1013</v>
      </c>
    </row>
    <row r="505" spans="2:36" ht="15.75" customHeight="1" x14ac:dyDescent="0.3">
      <c r="B505" s="12" t="s">
        <v>1909</v>
      </c>
      <c r="C505" s="13" t="s">
        <v>1911</v>
      </c>
      <c r="D505" s="13">
        <v>33.82</v>
      </c>
      <c r="E505" s="13" t="str">
        <f t="shared" si="126"/>
        <v>Obesity</v>
      </c>
      <c r="F505" s="13">
        <v>5.42</v>
      </c>
      <c r="G505" s="13" t="str">
        <f t="shared" si="127"/>
        <v>Normal</v>
      </c>
      <c r="H505" s="13" t="s">
        <v>8291</v>
      </c>
      <c r="I505" s="13" t="s">
        <v>8291</v>
      </c>
      <c r="J505" s="13" t="s">
        <v>8291</v>
      </c>
      <c r="K505" s="27" t="s">
        <v>8292</v>
      </c>
      <c r="L505" s="13" t="s">
        <v>8291</v>
      </c>
      <c r="M505" s="13" t="s">
        <v>8809</v>
      </c>
      <c r="N505" s="13">
        <v>20</v>
      </c>
      <c r="O505" s="56">
        <v>4518.3999999999996</v>
      </c>
      <c r="P505" s="13" t="s">
        <v>8310</v>
      </c>
      <c r="Q505" s="13" t="s">
        <v>8311</v>
      </c>
      <c r="R505" s="57" t="s">
        <v>8335</v>
      </c>
      <c r="T505" s="12" t="s">
        <v>1909</v>
      </c>
      <c r="U505" s="13" t="str">
        <f t="shared" si="143"/>
        <v xml:space="preserve">  Kam S</v>
      </c>
      <c r="V505" s="39">
        <f t="shared" si="128"/>
        <v>33.82</v>
      </c>
      <c r="W505" s="39" t="str">
        <f t="shared" si="129"/>
        <v>Obesity</v>
      </c>
      <c r="X505" s="39">
        <f t="shared" si="130"/>
        <v>5.42</v>
      </c>
      <c r="Y505" s="39" t="str">
        <f t="shared" si="131"/>
        <v>Normal</v>
      </c>
      <c r="Z505" s="39" t="str">
        <f t="shared" si="132"/>
        <v>No</v>
      </c>
      <c r="AA505" s="39" t="str">
        <f t="shared" si="133"/>
        <v>No</v>
      </c>
      <c r="AB505" s="39" t="str">
        <f t="shared" si="134"/>
        <v>No</v>
      </c>
      <c r="AC505" s="38" t="str">
        <f t="shared" si="135"/>
        <v>No major surgery</v>
      </c>
      <c r="AD505" s="39" t="str">
        <f t="shared" si="136"/>
        <v>No</v>
      </c>
      <c r="AE505" s="13" t="str">
        <f t="shared" si="137"/>
        <v>2-Oct-2003</v>
      </c>
      <c r="AF505" s="39">
        <f t="shared" si="138"/>
        <v>20</v>
      </c>
      <c r="AG505" s="58">
        <f t="shared" si="139"/>
        <v>4518.3999999999996</v>
      </c>
      <c r="AH505" s="39" t="str">
        <f t="shared" si="140"/>
        <v>tier - 2</v>
      </c>
      <c r="AI505" s="39" t="str">
        <f t="shared" si="141"/>
        <v>tier - 3</v>
      </c>
      <c r="AJ505" s="54" t="str">
        <f t="shared" si="142"/>
        <v>R1026</v>
      </c>
    </row>
    <row r="506" spans="2:36" ht="15.75" customHeight="1" x14ac:dyDescent="0.3">
      <c r="B506" s="12" t="s">
        <v>1912</v>
      </c>
      <c r="C506" s="13" t="s">
        <v>1914</v>
      </c>
      <c r="D506" s="13">
        <v>20.234999999999999</v>
      </c>
      <c r="E506" s="13" t="str">
        <f t="shared" si="126"/>
        <v>Healthy Weight</v>
      </c>
      <c r="F506" s="13">
        <v>6.84</v>
      </c>
      <c r="G506" s="13" t="str">
        <f t="shared" si="127"/>
        <v>Diabetes</v>
      </c>
      <c r="H506" s="13" t="s">
        <v>8291</v>
      </c>
      <c r="I506" s="13" t="s">
        <v>8291</v>
      </c>
      <c r="J506" s="13" t="s">
        <v>8291</v>
      </c>
      <c r="K506" s="27" t="s">
        <v>8292</v>
      </c>
      <c r="L506" s="13" t="s">
        <v>8293</v>
      </c>
      <c r="M506" s="13" t="s">
        <v>8810</v>
      </c>
      <c r="N506" s="13">
        <v>36</v>
      </c>
      <c r="O506" s="56">
        <v>4518.7700000000004</v>
      </c>
      <c r="P506" s="13" t="s">
        <v>8310</v>
      </c>
      <c r="Q506" s="13" t="s">
        <v>8311</v>
      </c>
      <c r="R506" s="57" t="s">
        <v>8317</v>
      </c>
      <c r="T506" s="12" t="s">
        <v>1912</v>
      </c>
      <c r="U506" s="13" t="str">
        <f t="shared" si="143"/>
        <v xml:space="preserve">  Valerie A</v>
      </c>
      <c r="V506" s="39">
        <f t="shared" si="128"/>
        <v>20.234999999999999</v>
      </c>
      <c r="W506" s="39" t="str">
        <f t="shared" si="129"/>
        <v>Healthy Weight</v>
      </c>
      <c r="X506" s="39">
        <f t="shared" si="130"/>
        <v>6.84</v>
      </c>
      <c r="Y506" s="39" t="str">
        <f t="shared" si="131"/>
        <v>Diabetes</v>
      </c>
      <c r="Z506" s="39" t="str">
        <f t="shared" si="132"/>
        <v>No</v>
      </c>
      <c r="AA506" s="39" t="str">
        <f t="shared" si="133"/>
        <v>No</v>
      </c>
      <c r="AB506" s="39" t="str">
        <f t="shared" si="134"/>
        <v>No</v>
      </c>
      <c r="AC506" s="38" t="str">
        <f t="shared" si="135"/>
        <v>No major surgery</v>
      </c>
      <c r="AD506" s="39" t="str">
        <f t="shared" si="136"/>
        <v>Yes</v>
      </c>
      <c r="AE506" s="13" t="str">
        <f t="shared" si="137"/>
        <v>5-Dec-1987</v>
      </c>
      <c r="AF506" s="39">
        <f t="shared" si="138"/>
        <v>36</v>
      </c>
      <c r="AG506" s="58">
        <f t="shared" si="139"/>
        <v>4518.7700000000004</v>
      </c>
      <c r="AH506" s="39" t="str">
        <f t="shared" si="140"/>
        <v>tier - 2</v>
      </c>
      <c r="AI506" s="39" t="str">
        <f t="shared" si="141"/>
        <v>tier - 3</v>
      </c>
      <c r="AJ506" s="54" t="str">
        <f t="shared" si="142"/>
        <v>R1012</v>
      </c>
    </row>
    <row r="507" spans="2:36" ht="15.75" customHeight="1" x14ac:dyDescent="0.3">
      <c r="B507" s="12" t="s">
        <v>1916</v>
      </c>
      <c r="C507" s="13" t="s">
        <v>1918</v>
      </c>
      <c r="D507" s="13">
        <v>49.2</v>
      </c>
      <c r="E507" s="13" t="str">
        <f t="shared" si="126"/>
        <v>Obesity</v>
      </c>
      <c r="F507" s="13">
        <v>10.9</v>
      </c>
      <c r="G507" s="13" t="str">
        <f t="shared" si="127"/>
        <v>Diabetes</v>
      </c>
      <c r="H507" s="13" t="s">
        <v>8293</v>
      </c>
      <c r="I507" s="13" t="s">
        <v>8291</v>
      </c>
      <c r="J507" s="13" t="s">
        <v>8293</v>
      </c>
      <c r="K507" s="27">
        <v>1</v>
      </c>
      <c r="L507" s="13" t="s">
        <v>8291</v>
      </c>
      <c r="M507" s="13" t="s">
        <v>8811</v>
      </c>
      <c r="N507" s="13">
        <v>35</v>
      </c>
      <c r="O507" s="56">
        <v>4518.83</v>
      </c>
      <c r="P507" s="13" t="s">
        <v>8310</v>
      </c>
      <c r="Q507" s="13" t="s">
        <v>8310</v>
      </c>
      <c r="R507" s="57" t="s">
        <v>8333</v>
      </c>
      <c r="T507" s="12" t="s">
        <v>1916</v>
      </c>
      <c r="U507" s="13" t="str">
        <f t="shared" si="143"/>
        <v xml:space="preserve">  Freya R</v>
      </c>
      <c r="V507" s="39">
        <f t="shared" si="128"/>
        <v>49.2</v>
      </c>
      <c r="W507" s="39" t="str">
        <f t="shared" si="129"/>
        <v>Obesity</v>
      </c>
      <c r="X507" s="39">
        <f t="shared" si="130"/>
        <v>10.9</v>
      </c>
      <c r="Y507" s="39" t="str">
        <f t="shared" si="131"/>
        <v>Diabetes</v>
      </c>
      <c r="Z507" s="39" t="str">
        <f t="shared" si="132"/>
        <v>Yes</v>
      </c>
      <c r="AA507" s="39" t="str">
        <f t="shared" si="133"/>
        <v>No</v>
      </c>
      <c r="AB507" s="39" t="str">
        <f t="shared" si="134"/>
        <v>Yes</v>
      </c>
      <c r="AC507" s="38">
        <f t="shared" si="135"/>
        <v>1</v>
      </c>
      <c r="AD507" s="39" t="str">
        <f t="shared" si="136"/>
        <v>No</v>
      </c>
      <c r="AE507" s="13" t="str">
        <f t="shared" si="137"/>
        <v>21-Dec-1988</v>
      </c>
      <c r="AF507" s="39">
        <f t="shared" si="138"/>
        <v>35</v>
      </c>
      <c r="AG507" s="58">
        <f t="shared" si="139"/>
        <v>4518.83</v>
      </c>
      <c r="AH507" s="39" t="str">
        <f t="shared" si="140"/>
        <v>tier - 2</v>
      </c>
      <c r="AI507" s="39" t="str">
        <f t="shared" si="141"/>
        <v>tier - 2</v>
      </c>
      <c r="AJ507" s="54" t="str">
        <f t="shared" si="142"/>
        <v>R1017</v>
      </c>
    </row>
    <row r="508" spans="2:36" ht="15.75" customHeight="1" x14ac:dyDescent="0.3">
      <c r="B508" s="12" t="s">
        <v>1920</v>
      </c>
      <c r="C508" s="13" t="s">
        <v>323</v>
      </c>
      <c r="D508" s="13">
        <v>26.4</v>
      </c>
      <c r="E508" s="13" t="str">
        <f t="shared" si="126"/>
        <v>Overweight</v>
      </c>
      <c r="F508" s="13">
        <v>4.87</v>
      </c>
      <c r="G508" s="13" t="str">
        <f t="shared" si="127"/>
        <v>Normal</v>
      </c>
      <c r="H508" s="13" t="s">
        <v>8293</v>
      </c>
      <c r="I508" s="13" t="s">
        <v>8291</v>
      </c>
      <c r="J508" s="13" t="s">
        <v>8291</v>
      </c>
      <c r="K508" s="27" t="s">
        <v>8292</v>
      </c>
      <c r="L508" s="13" t="s">
        <v>8293</v>
      </c>
      <c r="M508" s="13" t="s">
        <v>8812</v>
      </c>
      <c r="N508" s="13">
        <v>31</v>
      </c>
      <c r="O508" s="56">
        <v>4527.18</v>
      </c>
      <c r="P508" s="13" t="s">
        <v>8310</v>
      </c>
      <c r="Q508" s="13" t="s">
        <v>8310</v>
      </c>
      <c r="R508" s="57" t="s">
        <v>8317</v>
      </c>
      <c r="T508" s="12" t="s">
        <v>1920</v>
      </c>
      <c r="U508" s="13" t="str">
        <f t="shared" si="143"/>
        <v xml:space="preserve">  Jennifer</v>
      </c>
      <c r="V508" s="39">
        <f t="shared" si="128"/>
        <v>26.4</v>
      </c>
      <c r="W508" s="39" t="str">
        <f t="shared" si="129"/>
        <v>Overweight</v>
      </c>
      <c r="X508" s="39">
        <f t="shared" si="130"/>
        <v>4.87</v>
      </c>
      <c r="Y508" s="39" t="str">
        <f t="shared" si="131"/>
        <v>Normal</v>
      </c>
      <c r="Z508" s="39" t="str">
        <f t="shared" si="132"/>
        <v>Yes</v>
      </c>
      <c r="AA508" s="39" t="str">
        <f t="shared" si="133"/>
        <v>No</v>
      </c>
      <c r="AB508" s="39" t="str">
        <f t="shared" si="134"/>
        <v>No</v>
      </c>
      <c r="AC508" s="38" t="str">
        <f t="shared" si="135"/>
        <v>No major surgery</v>
      </c>
      <c r="AD508" s="39" t="str">
        <f t="shared" si="136"/>
        <v>Yes</v>
      </c>
      <c r="AE508" s="13" t="str">
        <f t="shared" si="137"/>
        <v>13-Aug-1992</v>
      </c>
      <c r="AF508" s="39">
        <f t="shared" si="138"/>
        <v>31</v>
      </c>
      <c r="AG508" s="58">
        <f t="shared" si="139"/>
        <v>4527.18</v>
      </c>
      <c r="AH508" s="39" t="str">
        <f t="shared" si="140"/>
        <v>tier - 2</v>
      </c>
      <c r="AI508" s="39" t="str">
        <f t="shared" si="141"/>
        <v>tier - 2</v>
      </c>
      <c r="AJ508" s="54" t="str">
        <f t="shared" si="142"/>
        <v>R1012</v>
      </c>
    </row>
    <row r="509" spans="2:36" ht="15.75" customHeight="1" x14ac:dyDescent="0.3">
      <c r="B509" s="12" t="s">
        <v>1923</v>
      </c>
      <c r="C509" s="13" t="s">
        <v>1925</v>
      </c>
      <c r="D509" s="13">
        <v>28.38</v>
      </c>
      <c r="E509" s="13" t="str">
        <f t="shared" si="126"/>
        <v>Overweight</v>
      </c>
      <c r="F509" s="13">
        <v>6.07</v>
      </c>
      <c r="G509" s="13" t="str">
        <f t="shared" si="127"/>
        <v>Prediabetes</v>
      </c>
      <c r="H509" s="13" t="s">
        <v>8291</v>
      </c>
      <c r="I509" s="13" t="s">
        <v>8291</v>
      </c>
      <c r="J509" s="13" t="s">
        <v>8291</v>
      </c>
      <c r="K509" s="27">
        <v>1</v>
      </c>
      <c r="L509" s="13" t="s">
        <v>8293</v>
      </c>
      <c r="M509" s="13" t="s">
        <v>8813</v>
      </c>
      <c r="N509" s="13">
        <v>30</v>
      </c>
      <c r="O509" s="56">
        <v>4529.4799999999996</v>
      </c>
      <c r="P509" s="13" t="s">
        <v>8310</v>
      </c>
      <c r="Q509" s="13" t="s">
        <v>8314</v>
      </c>
      <c r="R509" s="57" t="s">
        <v>8321</v>
      </c>
      <c r="T509" s="12" t="s">
        <v>1923</v>
      </c>
      <c r="U509" s="13" t="str">
        <f t="shared" si="143"/>
        <v xml:space="preserve">  Kara</v>
      </c>
      <c r="V509" s="39">
        <f t="shared" si="128"/>
        <v>28.38</v>
      </c>
      <c r="W509" s="39" t="str">
        <f t="shared" si="129"/>
        <v>Overweight</v>
      </c>
      <c r="X509" s="39">
        <f t="shared" si="130"/>
        <v>6.07</v>
      </c>
      <c r="Y509" s="39" t="str">
        <f t="shared" si="131"/>
        <v>Prediabetes</v>
      </c>
      <c r="Z509" s="39" t="str">
        <f t="shared" si="132"/>
        <v>No</v>
      </c>
      <c r="AA509" s="39" t="str">
        <f t="shared" si="133"/>
        <v>No</v>
      </c>
      <c r="AB509" s="39" t="str">
        <f t="shared" si="134"/>
        <v>No</v>
      </c>
      <c r="AC509" s="38">
        <f t="shared" si="135"/>
        <v>1</v>
      </c>
      <c r="AD509" s="39" t="str">
        <f t="shared" si="136"/>
        <v>Yes</v>
      </c>
      <c r="AE509" s="13" t="str">
        <f t="shared" si="137"/>
        <v>29-Jun-1993</v>
      </c>
      <c r="AF509" s="39">
        <f t="shared" si="138"/>
        <v>30</v>
      </c>
      <c r="AG509" s="58">
        <f t="shared" si="139"/>
        <v>4529.4799999999996</v>
      </c>
      <c r="AH509" s="39" t="str">
        <f t="shared" si="140"/>
        <v>tier - 2</v>
      </c>
      <c r="AI509" s="39" t="str">
        <f t="shared" si="141"/>
        <v>tier - 1</v>
      </c>
      <c r="AJ509" s="54" t="str">
        <f t="shared" si="142"/>
        <v>R1011</v>
      </c>
    </row>
    <row r="510" spans="2:36" ht="15.75" customHeight="1" x14ac:dyDescent="0.3">
      <c r="B510" s="12" t="s">
        <v>1927</v>
      </c>
      <c r="C510" s="13" t="s">
        <v>1929</v>
      </c>
      <c r="D510" s="13">
        <v>24.64</v>
      </c>
      <c r="E510" s="13" t="str">
        <f t="shared" si="126"/>
        <v>Healthy Weight</v>
      </c>
      <c r="F510" s="13">
        <v>4.33</v>
      </c>
      <c r="G510" s="13" t="str">
        <f t="shared" si="127"/>
        <v>Normal</v>
      </c>
      <c r="H510" s="13" t="s">
        <v>8291</v>
      </c>
      <c r="I510" s="13" t="s">
        <v>8291</v>
      </c>
      <c r="J510" s="13" t="s">
        <v>8291</v>
      </c>
      <c r="K510" s="27" t="s">
        <v>8292</v>
      </c>
      <c r="L510" s="13" t="s">
        <v>8293</v>
      </c>
      <c r="M510" s="13" t="s">
        <v>8814</v>
      </c>
      <c r="N510" s="13">
        <v>35</v>
      </c>
      <c r="O510" s="56">
        <v>4536.26</v>
      </c>
      <c r="P510" s="13" t="s">
        <v>8310</v>
      </c>
      <c r="Q510" s="13" t="s">
        <v>8310</v>
      </c>
      <c r="R510" s="57" t="s">
        <v>8321</v>
      </c>
      <c r="T510" s="12" t="s">
        <v>1927</v>
      </c>
      <c r="U510" s="13" t="str">
        <f t="shared" si="143"/>
        <v xml:space="preserve">  Bradley A</v>
      </c>
      <c r="V510" s="39">
        <f t="shared" si="128"/>
        <v>24.64</v>
      </c>
      <c r="W510" s="39" t="str">
        <f t="shared" si="129"/>
        <v>Healthy Weight</v>
      </c>
      <c r="X510" s="39">
        <f t="shared" si="130"/>
        <v>4.33</v>
      </c>
      <c r="Y510" s="39" t="str">
        <f t="shared" si="131"/>
        <v>Normal</v>
      </c>
      <c r="Z510" s="39" t="str">
        <f t="shared" si="132"/>
        <v>No</v>
      </c>
      <c r="AA510" s="39" t="str">
        <f t="shared" si="133"/>
        <v>No</v>
      </c>
      <c r="AB510" s="39" t="str">
        <f t="shared" si="134"/>
        <v>No</v>
      </c>
      <c r="AC510" s="38" t="str">
        <f t="shared" si="135"/>
        <v>No major surgery</v>
      </c>
      <c r="AD510" s="39" t="str">
        <f t="shared" si="136"/>
        <v>Yes</v>
      </c>
      <c r="AE510" s="13" t="str">
        <f t="shared" si="137"/>
        <v>13-Jun-1988</v>
      </c>
      <c r="AF510" s="39">
        <f t="shared" si="138"/>
        <v>35</v>
      </c>
      <c r="AG510" s="58">
        <f t="shared" si="139"/>
        <v>4536.26</v>
      </c>
      <c r="AH510" s="39" t="str">
        <f t="shared" si="140"/>
        <v>tier - 2</v>
      </c>
      <c r="AI510" s="39" t="str">
        <f t="shared" si="141"/>
        <v>tier - 2</v>
      </c>
      <c r="AJ510" s="54" t="str">
        <f t="shared" si="142"/>
        <v>R1011</v>
      </c>
    </row>
    <row r="511" spans="2:36" ht="15.75" customHeight="1" x14ac:dyDescent="0.3">
      <c r="B511" s="12" t="s">
        <v>1931</v>
      </c>
      <c r="C511" s="13" t="s">
        <v>1933</v>
      </c>
      <c r="D511" s="13">
        <v>39.71</v>
      </c>
      <c r="E511" s="13" t="str">
        <f t="shared" si="126"/>
        <v>Obesity</v>
      </c>
      <c r="F511" s="13">
        <v>5.83</v>
      </c>
      <c r="G511" s="13" t="str">
        <f t="shared" si="127"/>
        <v>Prediabetes</v>
      </c>
      <c r="H511" s="13" t="s">
        <v>8291</v>
      </c>
      <c r="I511" s="13" t="s">
        <v>8291</v>
      </c>
      <c r="J511" s="13" t="s">
        <v>8291</v>
      </c>
      <c r="K511" s="27">
        <v>1</v>
      </c>
      <c r="L511" s="13" t="s">
        <v>8291</v>
      </c>
      <c r="M511" s="13" t="s">
        <v>8815</v>
      </c>
      <c r="N511" s="13">
        <v>33</v>
      </c>
      <c r="O511" s="56">
        <v>4544.2299999999996</v>
      </c>
      <c r="P511" s="13" t="s">
        <v>8310</v>
      </c>
      <c r="Q511" s="13" t="s">
        <v>8314</v>
      </c>
      <c r="R511" s="57" t="s">
        <v>8329</v>
      </c>
      <c r="T511" s="12" t="s">
        <v>1931</v>
      </c>
      <c r="U511" s="13" t="str">
        <f t="shared" si="143"/>
        <v xml:space="preserve">  Brendan</v>
      </c>
      <c r="V511" s="39">
        <f t="shared" si="128"/>
        <v>39.71</v>
      </c>
      <c r="W511" s="39" t="str">
        <f t="shared" si="129"/>
        <v>Obesity</v>
      </c>
      <c r="X511" s="39">
        <f t="shared" si="130"/>
        <v>5.83</v>
      </c>
      <c r="Y511" s="39" t="str">
        <f t="shared" si="131"/>
        <v>Prediabetes</v>
      </c>
      <c r="Z511" s="39" t="str">
        <f t="shared" si="132"/>
        <v>No</v>
      </c>
      <c r="AA511" s="39" t="str">
        <f t="shared" si="133"/>
        <v>No</v>
      </c>
      <c r="AB511" s="39" t="str">
        <f t="shared" si="134"/>
        <v>No</v>
      </c>
      <c r="AC511" s="38">
        <f t="shared" si="135"/>
        <v>1</v>
      </c>
      <c r="AD511" s="39" t="str">
        <f t="shared" si="136"/>
        <v>No</v>
      </c>
      <c r="AE511" s="13" t="str">
        <f t="shared" si="137"/>
        <v>17-Nov-1990</v>
      </c>
      <c r="AF511" s="39">
        <f t="shared" si="138"/>
        <v>33</v>
      </c>
      <c r="AG511" s="58">
        <f t="shared" si="139"/>
        <v>4544.2299999999996</v>
      </c>
      <c r="AH511" s="39" t="str">
        <f t="shared" si="140"/>
        <v>tier - 2</v>
      </c>
      <c r="AI511" s="39" t="str">
        <f t="shared" si="141"/>
        <v>tier - 1</v>
      </c>
      <c r="AJ511" s="54" t="str">
        <f t="shared" si="142"/>
        <v>R1024</v>
      </c>
    </row>
    <row r="512" spans="2:36" ht="15.75" customHeight="1" x14ac:dyDescent="0.3">
      <c r="B512" s="12" t="s">
        <v>1935</v>
      </c>
      <c r="C512" s="13" t="s">
        <v>1937</v>
      </c>
      <c r="D512" s="13">
        <v>22.22</v>
      </c>
      <c r="E512" s="13" t="str">
        <f t="shared" si="126"/>
        <v>Healthy Weight</v>
      </c>
      <c r="F512" s="13">
        <v>5.5</v>
      </c>
      <c r="G512" s="13" t="str">
        <f t="shared" si="127"/>
        <v>Normal</v>
      </c>
      <c r="H512" s="13" t="s">
        <v>8291</v>
      </c>
      <c r="I512" s="13" t="s">
        <v>8291</v>
      </c>
      <c r="J512" s="13" t="s">
        <v>8291</v>
      </c>
      <c r="K512" s="27" t="s">
        <v>8292</v>
      </c>
      <c r="L512" s="13" t="s">
        <v>8293</v>
      </c>
      <c r="M512" s="13" t="s">
        <v>8816</v>
      </c>
      <c r="N512" s="13">
        <v>19</v>
      </c>
      <c r="O512" s="56">
        <v>4561.1899999999996</v>
      </c>
      <c r="P512" s="13" t="s">
        <v>8310</v>
      </c>
      <c r="Q512" s="13" t="s">
        <v>8310</v>
      </c>
      <c r="R512" s="57" t="s">
        <v>8329</v>
      </c>
      <c r="T512" s="12" t="s">
        <v>1935</v>
      </c>
      <c r="U512" s="13" t="str">
        <f t="shared" si="143"/>
        <v xml:space="preserve">  Amber R</v>
      </c>
      <c r="V512" s="39">
        <f t="shared" si="128"/>
        <v>22.22</v>
      </c>
      <c r="W512" s="39" t="str">
        <f t="shared" si="129"/>
        <v>Healthy Weight</v>
      </c>
      <c r="X512" s="39">
        <f t="shared" si="130"/>
        <v>5.5</v>
      </c>
      <c r="Y512" s="39" t="str">
        <f t="shared" si="131"/>
        <v>Normal</v>
      </c>
      <c r="Z512" s="39" t="str">
        <f t="shared" si="132"/>
        <v>No</v>
      </c>
      <c r="AA512" s="39" t="str">
        <f t="shared" si="133"/>
        <v>No</v>
      </c>
      <c r="AB512" s="39" t="str">
        <f t="shared" si="134"/>
        <v>No</v>
      </c>
      <c r="AC512" s="38" t="str">
        <f t="shared" si="135"/>
        <v>No major surgery</v>
      </c>
      <c r="AD512" s="39" t="str">
        <f t="shared" si="136"/>
        <v>Yes</v>
      </c>
      <c r="AE512" s="13" t="str">
        <f t="shared" si="137"/>
        <v>22-Dec-2004</v>
      </c>
      <c r="AF512" s="39">
        <f t="shared" si="138"/>
        <v>19</v>
      </c>
      <c r="AG512" s="58">
        <f t="shared" si="139"/>
        <v>4561.1899999999996</v>
      </c>
      <c r="AH512" s="39" t="str">
        <f t="shared" si="140"/>
        <v>tier - 2</v>
      </c>
      <c r="AI512" s="39" t="str">
        <f t="shared" si="141"/>
        <v>tier - 2</v>
      </c>
      <c r="AJ512" s="54" t="str">
        <f t="shared" si="142"/>
        <v>R1024</v>
      </c>
    </row>
    <row r="513" spans="2:36" ht="15.75" customHeight="1" x14ac:dyDescent="0.3">
      <c r="B513" s="12" t="s">
        <v>1939</v>
      </c>
      <c r="C513" s="13" t="s">
        <v>1941</v>
      </c>
      <c r="D513" s="13">
        <v>33.344999999999999</v>
      </c>
      <c r="E513" s="13" t="str">
        <f t="shared" si="126"/>
        <v>Obesity</v>
      </c>
      <c r="F513" s="13">
        <v>4.79</v>
      </c>
      <c r="G513" s="13" t="str">
        <f t="shared" si="127"/>
        <v>Normal</v>
      </c>
      <c r="H513" s="13" t="s">
        <v>8291</v>
      </c>
      <c r="I513" s="13" t="s">
        <v>8291</v>
      </c>
      <c r="J513" s="13" t="s">
        <v>8293</v>
      </c>
      <c r="K513" s="27">
        <v>1</v>
      </c>
      <c r="L513" s="13" t="s">
        <v>8291</v>
      </c>
      <c r="M513" s="13" t="s">
        <v>8817</v>
      </c>
      <c r="N513" s="13">
        <v>33</v>
      </c>
      <c r="O513" s="56">
        <v>4562.84</v>
      </c>
      <c r="P513" s="13" t="s">
        <v>8310</v>
      </c>
      <c r="Q513" s="13" t="s">
        <v>8310</v>
      </c>
      <c r="R513" s="57" t="s">
        <v>8312</v>
      </c>
      <c r="T513" s="12" t="s">
        <v>1939</v>
      </c>
      <c r="U513" s="13" t="str">
        <f t="shared" si="143"/>
        <v xml:space="preserve">  Sean K</v>
      </c>
      <c r="V513" s="39">
        <f t="shared" si="128"/>
        <v>33.344999999999999</v>
      </c>
      <c r="W513" s="39" t="str">
        <f t="shared" si="129"/>
        <v>Obesity</v>
      </c>
      <c r="X513" s="39">
        <f t="shared" si="130"/>
        <v>4.79</v>
      </c>
      <c r="Y513" s="39" t="str">
        <f t="shared" si="131"/>
        <v>Normal</v>
      </c>
      <c r="Z513" s="39" t="str">
        <f t="shared" si="132"/>
        <v>No</v>
      </c>
      <c r="AA513" s="39" t="str">
        <f t="shared" si="133"/>
        <v>No</v>
      </c>
      <c r="AB513" s="39" t="str">
        <f t="shared" si="134"/>
        <v>Yes</v>
      </c>
      <c r="AC513" s="38">
        <f t="shared" si="135"/>
        <v>1</v>
      </c>
      <c r="AD513" s="39" t="str">
        <f t="shared" si="136"/>
        <v>No</v>
      </c>
      <c r="AE513" s="13" t="str">
        <f t="shared" si="137"/>
        <v>20-Sep-1990</v>
      </c>
      <c r="AF513" s="39">
        <f t="shared" si="138"/>
        <v>33</v>
      </c>
      <c r="AG513" s="58">
        <f t="shared" si="139"/>
        <v>4562.84</v>
      </c>
      <c r="AH513" s="39" t="str">
        <f t="shared" si="140"/>
        <v>tier - 2</v>
      </c>
      <c r="AI513" s="39" t="str">
        <f t="shared" si="141"/>
        <v>tier - 2</v>
      </c>
      <c r="AJ513" s="54" t="str">
        <f t="shared" si="142"/>
        <v>R1013</v>
      </c>
    </row>
    <row r="514" spans="2:36" ht="15.75" customHeight="1" x14ac:dyDescent="0.3">
      <c r="B514" s="12" t="s">
        <v>1943</v>
      </c>
      <c r="C514" s="13" t="s">
        <v>1391</v>
      </c>
      <c r="D514" s="13">
        <v>24.42</v>
      </c>
      <c r="E514" s="13" t="str">
        <f t="shared" si="126"/>
        <v>Healthy Weight</v>
      </c>
      <c r="F514" s="13">
        <v>5.81</v>
      </c>
      <c r="G514" s="13" t="str">
        <f t="shared" si="127"/>
        <v>Prediabetes</v>
      </c>
      <c r="H514" s="13" t="s">
        <v>8291</v>
      </c>
      <c r="I514" s="13" t="s">
        <v>8291</v>
      </c>
      <c r="J514" s="13" t="s">
        <v>8291</v>
      </c>
      <c r="K514" s="27">
        <v>1</v>
      </c>
      <c r="L514" s="13" t="s">
        <v>8293</v>
      </c>
      <c r="M514" s="13" t="s">
        <v>8818</v>
      </c>
      <c r="N514" s="13">
        <v>27</v>
      </c>
      <c r="O514" s="56">
        <v>4564.1899999999996</v>
      </c>
      <c r="P514" s="13" t="s">
        <v>8310</v>
      </c>
      <c r="Q514" s="13" t="s">
        <v>8310</v>
      </c>
      <c r="R514" s="57" t="s">
        <v>8329</v>
      </c>
      <c r="T514" s="12" t="s">
        <v>1943</v>
      </c>
      <c r="U514" s="13" t="str">
        <f t="shared" si="143"/>
        <v xml:space="preserve">  Rick</v>
      </c>
      <c r="V514" s="39">
        <f t="shared" si="128"/>
        <v>24.42</v>
      </c>
      <c r="W514" s="39" t="str">
        <f t="shared" si="129"/>
        <v>Healthy Weight</v>
      </c>
      <c r="X514" s="39">
        <f t="shared" si="130"/>
        <v>5.81</v>
      </c>
      <c r="Y514" s="39" t="str">
        <f t="shared" si="131"/>
        <v>Prediabetes</v>
      </c>
      <c r="Z514" s="39" t="str">
        <f t="shared" si="132"/>
        <v>No</v>
      </c>
      <c r="AA514" s="39" t="str">
        <f t="shared" si="133"/>
        <v>No</v>
      </c>
      <c r="AB514" s="39" t="str">
        <f t="shared" si="134"/>
        <v>No</v>
      </c>
      <c r="AC514" s="38">
        <f t="shared" si="135"/>
        <v>1</v>
      </c>
      <c r="AD514" s="39" t="str">
        <f t="shared" si="136"/>
        <v>Yes</v>
      </c>
      <c r="AE514" s="13" t="str">
        <f t="shared" si="137"/>
        <v>25-Dec-1996</v>
      </c>
      <c r="AF514" s="39">
        <f t="shared" si="138"/>
        <v>27</v>
      </c>
      <c r="AG514" s="58">
        <f t="shared" si="139"/>
        <v>4564.1899999999996</v>
      </c>
      <c r="AH514" s="39" t="str">
        <f t="shared" si="140"/>
        <v>tier - 2</v>
      </c>
      <c r="AI514" s="39" t="str">
        <f t="shared" si="141"/>
        <v>tier - 2</v>
      </c>
      <c r="AJ514" s="54" t="str">
        <f t="shared" si="142"/>
        <v>R1024</v>
      </c>
    </row>
    <row r="515" spans="2:36" ht="15.75" customHeight="1" x14ac:dyDescent="0.3">
      <c r="B515" s="12" t="s">
        <v>1946</v>
      </c>
      <c r="C515" s="13" t="s">
        <v>620</v>
      </c>
      <c r="D515" s="13">
        <v>29.81</v>
      </c>
      <c r="E515" s="13" t="str">
        <f t="shared" si="126"/>
        <v>Overweight</v>
      </c>
      <c r="F515" s="13">
        <v>5.58</v>
      </c>
      <c r="G515" s="13" t="str">
        <f t="shared" si="127"/>
        <v>Normal</v>
      </c>
      <c r="H515" s="13" t="s">
        <v>8291</v>
      </c>
      <c r="I515" s="13" t="s">
        <v>8291</v>
      </c>
      <c r="J515" s="13" t="s">
        <v>8291</v>
      </c>
      <c r="K515" s="27" t="s">
        <v>8292</v>
      </c>
      <c r="L515" s="13" t="s">
        <v>8293</v>
      </c>
      <c r="M515" s="13" t="s">
        <v>8819</v>
      </c>
      <c r="N515" s="13">
        <v>34</v>
      </c>
      <c r="O515" s="56">
        <v>4571.41</v>
      </c>
      <c r="P515" s="13" t="s">
        <v>8310</v>
      </c>
      <c r="Q515" s="13" t="s">
        <v>8310</v>
      </c>
      <c r="R515" s="57" t="s">
        <v>8317</v>
      </c>
      <c r="T515" s="12" t="s">
        <v>1946</v>
      </c>
      <c r="U515" s="13" t="str">
        <f t="shared" si="143"/>
        <v xml:space="preserve">  Matthew</v>
      </c>
      <c r="V515" s="39">
        <f t="shared" si="128"/>
        <v>29.81</v>
      </c>
      <c r="W515" s="39" t="str">
        <f t="shared" si="129"/>
        <v>Overweight</v>
      </c>
      <c r="X515" s="39">
        <f t="shared" si="130"/>
        <v>5.58</v>
      </c>
      <c r="Y515" s="39" t="str">
        <f t="shared" si="131"/>
        <v>Normal</v>
      </c>
      <c r="Z515" s="39" t="str">
        <f t="shared" si="132"/>
        <v>No</v>
      </c>
      <c r="AA515" s="39" t="str">
        <f t="shared" si="133"/>
        <v>No</v>
      </c>
      <c r="AB515" s="39" t="str">
        <f t="shared" si="134"/>
        <v>No</v>
      </c>
      <c r="AC515" s="38" t="str">
        <f t="shared" si="135"/>
        <v>No major surgery</v>
      </c>
      <c r="AD515" s="39" t="str">
        <f t="shared" si="136"/>
        <v>Yes</v>
      </c>
      <c r="AE515" s="13" t="str">
        <f t="shared" si="137"/>
        <v>18-Sep-1989</v>
      </c>
      <c r="AF515" s="39">
        <f t="shared" si="138"/>
        <v>34</v>
      </c>
      <c r="AG515" s="58">
        <f t="shared" si="139"/>
        <v>4571.41</v>
      </c>
      <c r="AH515" s="39" t="str">
        <f t="shared" si="140"/>
        <v>tier - 2</v>
      </c>
      <c r="AI515" s="39" t="str">
        <f t="shared" si="141"/>
        <v>tier - 2</v>
      </c>
      <c r="AJ515" s="54" t="str">
        <f t="shared" si="142"/>
        <v>R1012</v>
      </c>
    </row>
    <row r="516" spans="2:36" ht="15.75" customHeight="1" x14ac:dyDescent="0.3">
      <c r="B516" s="12" t="s">
        <v>1949</v>
      </c>
      <c r="C516" s="13" t="s">
        <v>1951</v>
      </c>
      <c r="D516" s="13">
        <v>51.18</v>
      </c>
      <c r="E516" s="13" t="str">
        <f t="shared" ref="E516:E579" si="144">IF(D516&lt;18.5,"Underweight", IF(AND(D516&gt;=18.5,D516&lt;=24.9),"Healthy Weight", IF(AND(D516&gt;=25,D516&lt;=29.9),"Overweight", IF(D516&gt;=30,"Obesity"))))</f>
        <v>Obesity</v>
      </c>
      <c r="F516" s="13">
        <v>4.4000000000000004</v>
      </c>
      <c r="G516" s="13" t="str">
        <f t="shared" ref="G516:G579" si="145">IF(F516&lt;5.7,"Normal",IF(AND(F516&gt;=5.7,F516&lt;=6.4),"Prediabetes",IF(F516&gt;=6.5,"Diabetes")))</f>
        <v>Normal</v>
      </c>
      <c r="H516" s="13" t="s">
        <v>8293</v>
      </c>
      <c r="I516" s="13" t="s">
        <v>8291</v>
      </c>
      <c r="J516" s="13" t="s">
        <v>8291</v>
      </c>
      <c r="K516" s="27">
        <v>2</v>
      </c>
      <c r="L516" s="13" t="s">
        <v>8291</v>
      </c>
      <c r="M516" s="13" t="s">
        <v>8820</v>
      </c>
      <c r="N516" s="13">
        <v>23</v>
      </c>
      <c r="O516" s="56">
        <v>4608.03</v>
      </c>
      <c r="P516" s="13" t="s">
        <v>8310</v>
      </c>
      <c r="Q516" s="13" t="s">
        <v>8311</v>
      </c>
      <c r="R516" s="57" t="s">
        <v>8321</v>
      </c>
      <c r="T516" s="12" t="s">
        <v>1949</v>
      </c>
      <c r="U516" s="13" t="str">
        <f t="shared" si="143"/>
        <v xml:space="preserve">  Brady</v>
      </c>
      <c r="V516" s="39">
        <f t="shared" ref="V516:V579" si="146">VLOOKUP(T516,$B$3:$R$2338,3,FALSE)</f>
        <v>51.18</v>
      </c>
      <c r="W516" s="39" t="str">
        <f t="shared" ref="W516:W579" si="147">VLOOKUP(T516,$B$3:$R$2338,4,FALSE)</f>
        <v>Obesity</v>
      </c>
      <c r="X516" s="39">
        <f t="shared" ref="X516:X579" si="148">VLOOKUP(T516,$B$3:$R$2338,5,FALSE)</f>
        <v>4.4000000000000004</v>
      </c>
      <c r="Y516" s="39" t="str">
        <f t="shared" ref="Y516:Y579" si="149">VLOOKUP(T516,$B$3:$R$2338,6,0)</f>
        <v>Normal</v>
      </c>
      <c r="Z516" s="39" t="str">
        <f t="shared" ref="Z516:Z579" si="150">VLOOKUP(T516,$B$3:$R$2338,7,0)</f>
        <v>Yes</v>
      </c>
      <c r="AA516" s="39" t="str">
        <f t="shared" ref="AA516:AA579" si="151">VLOOKUP(T516,$B$3:$R$2338,8,0)</f>
        <v>No</v>
      </c>
      <c r="AB516" s="39" t="str">
        <f t="shared" ref="AB516:AB579" si="152">VLOOKUP(T516,$B$3:$R$2338,9,0)</f>
        <v>No</v>
      </c>
      <c r="AC516" s="38">
        <f t="shared" ref="AC516:AC579" si="153">VLOOKUP(T516,$B$3:$R$2338,10,0)</f>
        <v>2</v>
      </c>
      <c r="AD516" s="39" t="str">
        <f t="shared" ref="AD516:AD579" si="154">VLOOKUP(T516,$B$3:$R$2338,11,0)</f>
        <v>No</v>
      </c>
      <c r="AE516" s="13" t="str">
        <f t="shared" ref="AE516:AE579" si="155">VLOOKUP(T516,$B$3:$R$2338,12,0)</f>
        <v>2-Jul-2000</v>
      </c>
      <c r="AF516" s="39">
        <f t="shared" ref="AF516:AF579" si="156">VLOOKUP(T516,$B$3:$R$2338,13,0)</f>
        <v>23</v>
      </c>
      <c r="AG516" s="58">
        <f t="shared" ref="AG516:AG579" si="157">VLOOKUP(T516,$B$3:$R$2338,14,0)</f>
        <v>4608.03</v>
      </c>
      <c r="AH516" s="39" t="str">
        <f t="shared" ref="AH516:AH579" si="158">VLOOKUP(T516,$B$3:$R$2338,15,0)</f>
        <v>tier - 2</v>
      </c>
      <c r="AI516" s="39" t="str">
        <f t="shared" ref="AI516:AI579" si="159">VLOOKUP(T516,B515:R2850,16,0)</f>
        <v>tier - 3</v>
      </c>
      <c r="AJ516" s="54" t="str">
        <f t="shared" ref="AJ516:AJ579" si="160">VLOOKUP(T516,$B$3:$R$2338,17,0)</f>
        <v>R1011</v>
      </c>
    </row>
    <row r="517" spans="2:36" ht="15.75" customHeight="1" x14ac:dyDescent="0.3">
      <c r="B517" s="12" t="s">
        <v>1953</v>
      </c>
      <c r="C517" s="13" t="s">
        <v>1955</v>
      </c>
      <c r="D517" s="13">
        <v>51.37</v>
      </c>
      <c r="E517" s="13" t="str">
        <f t="shared" si="144"/>
        <v>Obesity</v>
      </c>
      <c r="F517" s="13">
        <v>8.18</v>
      </c>
      <c r="G517" s="13" t="str">
        <f t="shared" si="145"/>
        <v>Diabetes</v>
      </c>
      <c r="H517" s="13" t="s">
        <v>8293</v>
      </c>
      <c r="I517" s="13" t="s">
        <v>8291</v>
      </c>
      <c r="J517" s="13" t="s">
        <v>8291</v>
      </c>
      <c r="K517" s="27" t="s">
        <v>8292</v>
      </c>
      <c r="L517" s="13" t="s">
        <v>8291</v>
      </c>
      <c r="M517" s="13" t="s">
        <v>8821</v>
      </c>
      <c r="N517" s="13">
        <v>25</v>
      </c>
      <c r="O517" s="56">
        <v>4618.08</v>
      </c>
      <c r="P517" s="13" t="s">
        <v>8310</v>
      </c>
      <c r="Q517" s="13" t="s">
        <v>8314</v>
      </c>
      <c r="R517" s="57" t="s">
        <v>8317</v>
      </c>
      <c r="T517" s="12" t="s">
        <v>1953</v>
      </c>
      <c r="U517" s="13" t="str">
        <f t="shared" ref="U517:U580" si="161">VLOOKUP(T517,$B$3:$R$2338,2,FALSE)</f>
        <v xml:space="preserve">  Kameko</v>
      </c>
      <c r="V517" s="39">
        <f t="shared" si="146"/>
        <v>51.37</v>
      </c>
      <c r="W517" s="39" t="str">
        <f t="shared" si="147"/>
        <v>Obesity</v>
      </c>
      <c r="X517" s="39">
        <f t="shared" si="148"/>
        <v>8.18</v>
      </c>
      <c r="Y517" s="39" t="str">
        <f t="shared" si="149"/>
        <v>Diabetes</v>
      </c>
      <c r="Z517" s="39" t="str">
        <f t="shared" si="150"/>
        <v>Yes</v>
      </c>
      <c r="AA517" s="39" t="str">
        <f t="shared" si="151"/>
        <v>No</v>
      </c>
      <c r="AB517" s="39" t="str">
        <f t="shared" si="152"/>
        <v>No</v>
      </c>
      <c r="AC517" s="38" t="str">
        <f t="shared" si="153"/>
        <v>No major surgery</v>
      </c>
      <c r="AD517" s="39" t="str">
        <f t="shared" si="154"/>
        <v>No</v>
      </c>
      <c r="AE517" s="13" t="str">
        <f t="shared" si="155"/>
        <v>29-Jun-1998</v>
      </c>
      <c r="AF517" s="39">
        <f t="shared" si="156"/>
        <v>25</v>
      </c>
      <c r="AG517" s="58">
        <f t="shared" si="157"/>
        <v>4618.08</v>
      </c>
      <c r="AH517" s="39" t="str">
        <f t="shared" si="158"/>
        <v>tier - 2</v>
      </c>
      <c r="AI517" s="39" t="str">
        <f t="shared" si="159"/>
        <v>tier - 1</v>
      </c>
      <c r="AJ517" s="54" t="str">
        <f t="shared" si="160"/>
        <v>R1012</v>
      </c>
    </row>
    <row r="518" spans="2:36" ht="15.75" customHeight="1" x14ac:dyDescent="0.3">
      <c r="B518" s="12" t="s">
        <v>1957</v>
      </c>
      <c r="C518" s="13" t="s">
        <v>1959</v>
      </c>
      <c r="D518" s="13">
        <v>36.19</v>
      </c>
      <c r="E518" s="13" t="str">
        <f t="shared" si="144"/>
        <v>Obesity</v>
      </c>
      <c r="F518" s="13">
        <v>5.52</v>
      </c>
      <c r="G518" s="13" t="str">
        <f t="shared" si="145"/>
        <v>Normal</v>
      </c>
      <c r="H518" s="13" t="s">
        <v>8293</v>
      </c>
      <c r="I518" s="13" t="s">
        <v>8291</v>
      </c>
      <c r="J518" s="13" t="s">
        <v>8291</v>
      </c>
      <c r="K518" s="27" t="s">
        <v>8292</v>
      </c>
      <c r="L518" s="13" t="s">
        <v>8291</v>
      </c>
      <c r="M518" s="13" t="s">
        <v>8822</v>
      </c>
      <c r="N518" s="13">
        <v>38</v>
      </c>
      <c r="O518" s="56">
        <v>4646.76</v>
      </c>
      <c r="P518" s="13" t="s">
        <v>8314</v>
      </c>
      <c r="Q518" s="13" t="s">
        <v>8314</v>
      </c>
      <c r="R518" s="57" t="s">
        <v>8321</v>
      </c>
      <c r="T518" s="12" t="s">
        <v>1957</v>
      </c>
      <c r="U518" s="13" t="str">
        <f t="shared" si="161"/>
        <v xml:space="preserve">  Jeremy A</v>
      </c>
      <c r="V518" s="39">
        <f t="shared" si="146"/>
        <v>36.19</v>
      </c>
      <c r="W518" s="39" t="str">
        <f t="shared" si="147"/>
        <v>Obesity</v>
      </c>
      <c r="X518" s="39">
        <f t="shared" si="148"/>
        <v>5.52</v>
      </c>
      <c r="Y518" s="39" t="str">
        <f t="shared" si="149"/>
        <v>Normal</v>
      </c>
      <c r="Z518" s="39" t="str">
        <f t="shared" si="150"/>
        <v>Yes</v>
      </c>
      <c r="AA518" s="39" t="str">
        <f t="shared" si="151"/>
        <v>No</v>
      </c>
      <c r="AB518" s="39" t="str">
        <f t="shared" si="152"/>
        <v>No</v>
      </c>
      <c r="AC518" s="38" t="str">
        <f t="shared" si="153"/>
        <v>No major surgery</v>
      </c>
      <c r="AD518" s="39" t="str">
        <f t="shared" si="154"/>
        <v>No</v>
      </c>
      <c r="AE518" s="13" t="str">
        <f t="shared" si="155"/>
        <v>22-Jun-1985</v>
      </c>
      <c r="AF518" s="39">
        <f t="shared" si="156"/>
        <v>38</v>
      </c>
      <c r="AG518" s="58">
        <f t="shared" si="157"/>
        <v>4646.76</v>
      </c>
      <c r="AH518" s="39" t="str">
        <f t="shared" si="158"/>
        <v>tier - 1</v>
      </c>
      <c r="AI518" s="39" t="str">
        <f t="shared" si="159"/>
        <v>tier - 1</v>
      </c>
      <c r="AJ518" s="54" t="str">
        <f t="shared" si="160"/>
        <v>R1011</v>
      </c>
    </row>
    <row r="519" spans="2:36" ht="15.75" customHeight="1" x14ac:dyDescent="0.3">
      <c r="B519" s="12" t="s">
        <v>1961</v>
      </c>
      <c r="C519" s="13" t="s">
        <v>271</v>
      </c>
      <c r="D519" s="13">
        <v>25.9</v>
      </c>
      <c r="E519" s="13" t="str">
        <f t="shared" si="144"/>
        <v>Overweight</v>
      </c>
      <c r="F519" s="13">
        <v>4.84</v>
      </c>
      <c r="G519" s="13" t="str">
        <f t="shared" si="145"/>
        <v>Normal</v>
      </c>
      <c r="H519" s="13" t="s">
        <v>8291</v>
      </c>
      <c r="I519" s="13" t="s">
        <v>8291</v>
      </c>
      <c r="J519" s="13" t="s">
        <v>8291</v>
      </c>
      <c r="K519" s="27" t="s">
        <v>8292</v>
      </c>
      <c r="L519" s="13" t="s">
        <v>8293</v>
      </c>
      <c r="M519" s="13" t="s">
        <v>8823</v>
      </c>
      <c r="N519" s="13">
        <v>27</v>
      </c>
      <c r="O519" s="56">
        <v>4661.29</v>
      </c>
      <c r="P519" s="13" t="s">
        <v>8310</v>
      </c>
      <c r="Q519" s="13" t="s">
        <v>8314</v>
      </c>
      <c r="R519" s="57" t="s">
        <v>8333</v>
      </c>
      <c r="T519" s="12" t="s">
        <v>1961</v>
      </c>
      <c r="U519" s="13" t="str">
        <f t="shared" si="161"/>
        <v xml:space="preserve">  Daniel</v>
      </c>
      <c r="V519" s="39">
        <f t="shared" si="146"/>
        <v>25.9</v>
      </c>
      <c r="W519" s="39" t="str">
        <f t="shared" si="147"/>
        <v>Overweight</v>
      </c>
      <c r="X519" s="39">
        <f t="shared" si="148"/>
        <v>4.84</v>
      </c>
      <c r="Y519" s="39" t="str">
        <f t="shared" si="149"/>
        <v>Normal</v>
      </c>
      <c r="Z519" s="39" t="str">
        <f t="shared" si="150"/>
        <v>No</v>
      </c>
      <c r="AA519" s="39" t="str">
        <f t="shared" si="151"/>
        <v>No</v>
      </c>
      <c r="AB519" s="39" t="str">
        <f t="shared" si="152"/>
        <v>No</v>
      </c>
      <c r="AC519" s="38" t="str">
        <f t="shared" si="153"/>
        <v>No major surgery</v>
      </c>
      <c r="AD519" s="39" t="str">
        <f t="shared" si="154"/>
        <v>Yes</v>
      </c>
      <c r="AE519" s="13" t="str">
        <f t="shared" si="155"/>
        <v>25-Oct-1996</v>
      </c>
      <c r="AF519" s="39">
        <f t="shared" si="156"/>
        <v>27</v>
      </c>
      <c r="AG519" s="58">
        <f t="shared" si="157"/>
        <v>4661.29</v>
      </c>
      <c r="AH519" s="39" t="str">
        <f t="shared" si="158"/>
        <v>tier - 2</v>
      </c>
      <c r="AI519" s="39" t="str">
        <f t="shared" si="159"/>
        <v>tier - 1</v>
      </c>
      <c r="AJ519" s="54" t="str">
        <f t="shared" si="160"/>
        <v>R1017</v>
      </c>
    </row>
    <row r="520" spans="2:36" ht="15.75" customHeight="1" x14ac:dyDescent="0.3">
      <c r="B520" s="12" t="s">
        <v>1964</v>
      </c>
      <c r="C520" s="13" t="s">
        <v>436</v>
      </c>
      <c r="D520" s="13">
        <v>35.72</v>
      </c>
      <c r="E520" s="13" t="str">
        <f t="shared" si="144"/>
        <v>Obesity</v>
      </c>
      <c r="F520" s="13">
        <v>4.08</v>
      </c>
      <c r="G520" s="13" t="str">
        <f t="shared" si="145"/>
        <v>Normal</v>
      </c>
      <c r="H520" s="13" t="s">
        <v>8291</v>
      </c>
      <c r="I520" s="13" t="s">
        <v>8291</v>
      </c>
      <c r="J520" s="13" t="s">
        <v>8293</v>
      </c>
      <c r="K520" s="27">
        <v>1</v>
      </c>
      <c r="L520" s="13" t="s">
        <v>8291</v>
      </c>
      <c r="M520" s="13" t="s">
        <v>8824</v>
      </c>
      <c r="N520" s="13">
        <v>33</v>
      </c>
      <c r="O520" s="56">
        <v>4667.6099999999997</v>
      </c>
      <c r="P520" s="13" t="s">
        <v>8311</v>
      </c>
      <c r="Q520" s="13" t="s">
        <v>8311</v>
      </c>
      <c r="R520" s="57" t="s">
        <v>8326</v>
      </c>
      <c r="T520" s="12" t="s">
        <v>1964</v>
      </c>
      <c r="U520" s="13" t="str">
        <f t="shared" si="161"/>
        <v xml:space="preserve">  Amanda</v>
      </c>
      <c r="V520" s="39">
        <f t="shared" si="146"/>
        <v>35.72</v>
      </c>
      <c r="W520" s="39" t="str">
        <f t="shared" si="147"/>
        <v>Obesity</v>
      </c>
      <c r="X520" s="39">
        <f t="shared" si="148"/>
        <v>4.08</v>
      </c>
      <c r="Y520" s="39" t="str">
        <f t="shared" si="149"/>
        <v>Normal</v>
      </c>
      <c r="Z520" s="39" t="str">
        <f t="shared" si="150"/>
        <v>No</v>
      </c>
      <c r="AA520" s="39" t="str">
        <f t="shared" si="151"/>
        <v>No</v>
      </c>
      <c r="AB520" s="39" t="str">
        <f t="shared" si="152"/>
        <v>Yes</v>
      </c>
      <c r="AC520" s="38">
        <f t="shared" si="153"/>
        <v>1</v>
      </c>
      <c r="AD520" s="39" t="str">
        <f t="shared" si="154"/>
        <v>No</v>
      </c>
      <c r="AE520" s="13" t="str">
        <f t="shared" si="155"/>
        <v>5-Aug-1990</v>
      </c>
      <c r="AF520" s="39">
        <f t="shared" si="156"/>
        <v>33</v>
      </c>
      <c r="AG520" s="58">
        <f t="shared" si="157"/>
        <v>4667.6099999999997</v>
      </c>
      <c r="AH520" s="39" t="str">
        <f t="shared" si="158"/>
        <v>tier - 3</v>
      </c>
      <c r="AI520" s="39" t="str">
        <f t="shared" si="159"/>
        <v>tier - 3</v>
      </c>
      <c r="AJ520" s="54" t="str">
        <f t="shared" si="160"/>
        <v>R1016</v>
      </c>
    </row>
    <row r="521" spans="2:36" ht="15.75" customHeight="1" x14ac:dyDescent="0.3">
      <c r="B521" s="12" t="s">
        <v>1967</v>
      </c>
      <c r="C521" s="13" t="s">
        <v>1900</v>
      </c>
      <c r="D521" s="13">
        <v>27.94</v>
      </c>
      <c r="E521" s="13" t="str">
        <f t="shared" si="144"/>
        <v>Overweight</v>
      </c>
      <c r="F521" s="13">
        <v>4.4800000000000004</v>
      </c>
      <c r="G521" s="13" t="str">
        <f t="shared" si="145"/>
        <v>Normal</v>
      </c>
      <c r="H521" s="13" t="s">
        <v>8291</v>
      </c>
      <c r="I521" s="13" t="s">
        <v>8291</v>
      </c>
      <c r="J521" s="13" t="s">
        <v>8293</v>
      </c>
      <c r="K521" s="27">
        <v>1</v>
      </c>
      <c r="L521" s="13" t="s">
        <v>8293</v>
      </c>
      <c r="M521" s="13" t="s">
        <v>8825</v>
      </c>
      <c r="N521" s="13">
        <v>33</v>
      </c>
      <c r="O521" s="56">
        <v>4670.6400000000003</v>
      </c>
      <c r="P521" s="13" t="s">
        <v>8310</v>
      </c>
      <c r="Q521" s="13" t="s">
        <v>8310</v>
      </c>
      <c r="R521" s="57" t="s">
        <v>8321</v>
      </c>
      <c r="T521" s="12" t="s">
        <v>1967</v>
      </c>
      <c r="U521" s="13" t="str">
        <f t="shared" si="161"/>
        <v xml:space="preserve">  Karen</v>
      </c>
      <c r="V521" s="39">
        <f t="shared" si="146"/>
        <v>27.94</v>
      </c>
      <c r="W521" s="39" t="str">
        <f t="shared" si="147"/>
        <v>Overweight</v>
      </c>
      <c r="X521" s="39">
        <f t="shared" si="148"/>
        <v>4.4800000000000004</v>
      </c>
      <c r="Y521" s="39" t="str">
        <f t="shared" si="149"/>
        <v>Normal</v>
      </c>
      <c r="Z521" s="39" t="str">
        <f t="shared" si="150"/>
        <v>No</v>
      </c>
      <c r="AA521" s="39" t="str">
        <f t="shared" si="151"/>
        <v>No</v>
      </c>
      <c r="AB521" s="39" t="str">
        <f t="shared" si="152"/>
        <v>Yes</v>
      </c>
      <c r="AC521" s="38">
        <f t="shared" si="153"/>
        <v>1</v>
      </c>
      <c r="AD521" s="39" t="str">
        <f t="shared" si="154"/>
        <v>Yes</v>
      </c>
      <c r="AE521" s="13" t="str">
        <f t="shared" si="155"/>
        <v>26-Sep-1990</v>
      </c>
      <c r="AF521" s="39">
        <f t="shared" si="156"/>
        <v>33</v>
      </c>
      <c r="AG521" s="58">
        <f t="shared" si="157"/>
        <v>4670.6400000000003</v>
      </c>
      <c r="AH521" s="39" t="str">
        <f t="shared" si="158"/>
        <v>tier - 2</v>
      </c>
      <c r="AI521" s="39" t="str">
        <f t="shared" si="159"/>
        <v>tier - 2</v>
      </c>
      <c r="AJ521" s="54" t="str">
        <f t="shared" si="160"/>
        <v>R1011</v>
      </c>
    </row>
    <row r="522" spans="2:36" ht="15.75" customHeight="1" x14ac:dyDescent="0.3">
      <c r="B522" s="12" t="s">
        <v>1970</v>
      </c>
      <c r="C522" s="13" t="s">
        <v>1543</v>
      </c>
      <c r="D522" s="13">
        <v>27.1</v>
      </c>
      <c r="E522" s="13" t="str">
        <f t="shared" si="144"/>
        <v>Overweight</v>
      </c>
      <c r="F522" s="13">
        <v>5.73</v>
      </c>
      <c r="G522" s="13" t="str">
        <f t="shared" si="145"/>
        <v>Prediabetes</v>
      </c>
      <c r="H522" s="13" t="s">
        <v>8291</v>
      </c>
      <c r="I522" s="13" t="s">
        <v>8291</v>
      </c>
      <c r="J522" s="13" t="s">
        <v>8291</v>
      </c>
      <c r="K522" s="27" t="s">
        <v>8292</v>
      </c>
      <c r="L522" s="13" t="s">
        <v>8293</v>
      </c>
      <c r="M522" s="13" t="s">
        <v>8826</v>
      </c>
      <c r="N522" s="13">
        <v>33</v>
      </c>
      <c r="O522" s="56">
        <v>4673.3900000000003</v>
      </c>
      <c r="P522" s="13" t="s">
        <v>8310</v>
      </c>
      <c r="Q522" s="13" t="s">
        <v>8314</v>
      </c>
      <c r="R522" s="57" t="s">
        <v>8312</v>
      </c>
      <c r="T522" s="12" t="s">
        <v>1970</v>
      </c>
      <c r="U522" s="13" t="str">
        <f t="shared" si="161"/>
        <v xml:space="preserve">  Gregory</v>
      </c>
      <c r="V522" s="39">
        <f t="shared" si="146"/>
        <v>27.1</v>
      </c>
      <c r="W522" s="39" t="str">
        <f t="shared" si="147"/>
        <v>Overweight</v>
      </c>
      <c r="X522" s="39">
        <f t="shared" si="148"/>
        <v>5.73</v>
      </c>
      <c r="Y522" s="39" t="str">
        <f t="shared" si="149"/>
        <v>Prediabetes</v>
      </c>
      <c r="Z522" s="39" t="str">
        <f t="shared" si="150"/>
        <v>No</v>
      </c>
      <c r="AA522" s="39" t="str">
        <f t="shared" si="151"/>
        <v>No</v>
      </c>
      <c r="AB522" s="39" t="str">
        <f t="shared" si="152"/>
        <v>No</v>
      </c>
      <c r="AC522" s="38" t="str">
        <f t="shared" si="153"/>
        <v>No major surgery</v>
      </c>
      <c r="AD522" s="39" t="str">
        <f t="shared" si="154"/>
        <v>Yes</v>
      </c>
      <c r="AE522" s="13" t="str">
        <f t="shared" si="155"/>
        <v>13-Jul-1990</v>
      </c>
      <c r="AF522" s="39">
        <f t="shared" si="156"/>
        <v>33</v>
      </c>
      <c r="AG522" s="58">
        <f t="shared" si="157"/>
        <v>4673.3900000000003</v>
      </c>
      <c r="AH522" s="39" t="str">
        <f t="shared" si="158"/>
        <v>tier - 2</v>
      </c>
      <c r="AI522" s="39" t="str">
        <f t="shared" si="159"/>
        <v>tier - 1</v>
      </c>
      <c r="AJ522" s="54" t="str">
        <f t="shared" si="160"/>
        <v>R1013</v>
      </c>
    </row>
    <row r="523" spans="2:36" ht="15.75" customHeight="1" x14ac:dyDescent="0.3">
      <c r="B523" s="12" t="s">
        <v>1973</v>
      </c>
      <c r="C523" s="13" t="s">
        <v>1975</v>
      </c>
      <c r="D523" s="13">
        <v>18.3</v>
      </c>
      <c r="E523" s="13" t="str">
        <f t="shared" si="144"/>
        <v>Underweight</v>
      </c>
      <c r="F523" s="13">
        <v>5.46</v>
      </c>
      <c r="G523" s="13" t="str">
        <f t="shared" si="145"/>
        <v>Normal</v>
      </c>
      <c r="H523" s="13" t="s">
        <v>8293</v>
      </c>
      <c r="I523" s="13" t="s">
        <v>8291</v>
      </c>
      <c r="J523" s="13" t="s">
        <v>8293</v>
      </c>
      <c r="K523" s="27">
        <v>1</v>
      </c>
      <c r="L523" s="13" t="s">
        <v>8293</v>
      </c>
      <c r="M523" s="13" t="s">
        <v>8827</v>
      </c>
      <c r="N523" s="13">
        <v>44</v>
      </c>
      <c r="O523" s="56">
        <v>4674.2</v>
      </c>
      <c r="P523" s="13" t="s">
        <v>8310</v>
      </c>
      <c r="Q523" s="13" t="s">
        <v>8314</v>
      </c>
      <c r="R523" s="57" t="s">
        <v>8312</v>
      </c>
      <c r="T523" s="12" t="s">
        <v>1973</v>
      </c>
      <c r="U523" s="13" t="str">
        <f t="shared" si="161"/>
        <v xml:space="preserve">  Sabine</v>
      </c>
      <c r="V523" s="39">
        <f t="shared" si="146"/>
        <v>18.3</v>
      </c>
      <c r="W523" s="39" t="str">
        <f t="shared" si="147"/>
        <v>Underweight</v>
      </c>
      <c r="X523" s="39">
        <f t="shared" si="148"/>
        <v>5.46</v>
      </c>
      <c r="Y523" s="39" t="str">
        <f t="shared" si="149"/>
        <v>Normal</v>
      </c>
      <c r="Z523" s="39" t="str">
        <f t="shared" si="150"/>
        <v>Yes</v>
      </c>
      <c r="AA523" s="39" t="str">
        <f t="shared" si="151"/>
        <v>No</v>
      </c>
      <c r="AB523" s="39" t="str">
        <f t="shared" si="152"/>
        <v>Yes</v>
      </c>
      <c r="AC523" s="38">
        <f t="shared" si="153"/>
        <v>1</v>
      </c>
      <c r="AD523" s="39" t="str">
        <f t="shared" si="154"/>
        <v>Yes</v>
      </c>
      <c r="AE523" s="13" t="str">
        <f t="shared" si="155"/>
        <v>18-Oct-1979</v>
      </c>
      <c r="AF523" s="39">
        <f t="shared" si="156"/>
        <v>44</v>
      </c>
      <c r="AG523" s="58">
        <f t="shared" si="157"/>
        <v>4674.2</v>
      </c>
      <c r="AH523" s="39" t="str">
        <f t="shared" si="158"/>
        <v>tier - 2</v>
      </c>
      <c r="AI523" s="39" t="str">
        <f t="shared" si="159"/>
        <v>tier - 1</v>
      </c>
      <c r="AJ523" s="54" t="str">
        <f t="shared" si="160"/>
        <v>R1013</v>
      </c>
    </row>
    <row r="524" spans="2:36" ht="15.75" customHeight="1" x14ac:dyDescent="0.3">
      <c r="B524" s="12" t="s">
        <v>1977</v>
      </c>
      <c r="C524" s="13" t="s">
        <v>1979</v>
      </c>
      <c r="D524" s="13">
        <v>25.3</v>
      </c>
      <c r="E524" s="13" t="str">
        <f t="shared" si="144"/>
        <v>Overweight</v>
      </c>
      <c r="F524" s="13">
        <v>5.0199999999999996</v>
      </c>
      <c r="G524" s="13" t="str">
        <f t="shared" si="145"/>
        <v>Normal</v>
      </c>
      <c r="H524" s="13" t="s">
        <v>8293</v>
      </c>
      <c r="I524" s="13" t="s">
        <v>8291</v>
      </c>
      <c r="J524" s="13" t="s">
        <v>8291</v>
      </c>
      <c r="K524" s="27">
        <v>1</v>
      </c>
      <c r="L524" s="13" t="s">
        <v>8293</v>
      </c>
      <c r="M524" s="13" t="s">
        <v>8828</v>
      </c>
      <c r="N524" s="13">
        <v>20</v>
      </c>
      <c r="O524" s="56">
        <v>4678.8</v>
      </c>
      <c r="P524" s="13" t="s">
        <v>8310</v>
      </c>
      <c r="Q524" s="13" t="s">
        <v>8314</v>
      </c>
      <c r="R524" s="57" t="s">
        <v>8332</v>
      </c>
      <c r="T524" s="12" t="s">
        <v>1977</v>
      </c>
      <c r="U524" s="13" t="str">
        <f t="shared" si="161"/>
        <v xml:space="preserve">  Joseph</v>
      </c>
      <c r="V524" s="39">
        <f t="shared" si="146"/>
        <v>25.3</v>
      </c>
      <c r="W524" s="39" t="str">
        <f t="shared" si="147"/>
        <v>Overweight</v>
      </c>
      <c r="X524" s="39">
        <f t="shared" si="148"/>
        <v>5.0199999999999996</v>
      </c>
      <c r="Y524" s="39" t="str">
        <f t="shared" si="149"/>
        <v>Normal</v>
      </c>
      <c r="Z524" s="39" t="str">
        <f t="shared" si="150"/>
        <v>Yes</v>
      </c>
      <c r="AA524" s="39" t="str">
        <f t="shared" si="151"/>
        <v>No</v>
      </c>
      <c r="AB524" s="39" t="str">
        <f t="shared" si="152"/>
        <v>No</v>
      </c>
      <c r="AC524" s="38">
        <f t="shared" si="153"/>
        <v>1</v>
      </c>
      <c r="AD524" s="39" t="str">
        <f t="shared" si="154"/>
        <v>Yes</v>
      </c>
      <c r="AE524" s="13" t="str">
        <f t="shared" si="155"/>
        <v>4-Oct-2003</v>
      </c>
      <c r="AF524" s="39">
        <f t="shared" si="156"/>
        <v>20</v>
      </c>
      <c r="AG524" s="58">
        <f t="shared" si="157"/>
        <v>4678.8</v>
      </c>
      <c r="AH524" s="39" t="str">
        <f t="shared" si="158"/>
        <v>tier - 2</v>
      </c>
      <c r="AI524" s="39" t="str">
        <f t="shared" si="159"/>
        <v>tier - 1</v>
      </c>
      <c r="AJ524" s="54" t="str">
        <f t="shared" si="160"/>
        <v>R1021</v>
      </c>
    </row>
    <row r="525" spans="2:36" ht="15.75" customHeight="1" x14ac:dyDescent="0.3">
      <c r="B525" s="12" t="s">
        <v>1981</v>
      </c>
      <c r="C525" s="13" t="s">
        <v>112</v>
      </c>
      <c r="D525" s="13">
        <v>38.83</v>
      </c>
      <c r="E525" s="13" t="str">
        <f t="shared" si="144"/>
        <v>Obesity</v>
      </c>
      <c r="F525" s="13">
        <v>6.36</v>
      </c>
      <c r="G525" s="13" t="str">
        <f t="shared" si="145"/>
        <v>Prediabetes</v>
      </c>
      <c r="H525" s="13" t="s">
        <v>8291</v>
      </c>
      <c r="I525" s="13" t="s">
        <v>8291</v>
      </c>
      <c r="J525" s="13" t="s">
        <v>8291</v>
      </c>
      <c r="K525" s="27">
        <v>1</v>
      </c>
      <c r="L525" s="13" t="s">
        <v>8291</v>
      </c>
      <c r="M525" s="13" t="s">
        <v>8829</v>
      </c>
      <c r="N525" s="13">
        <v>33</v>
      </c>
      <c r="O525" s="56">
        <v>4686.3900000000003</v>
      </c>
      <c r="P525" s="13" t="s">
        <v>8311</v>
      </c>
      <c r="Q525" s="13" t="s">
        <v>8311</v>
      </c>
      <c r="R525" s="57" t="s">
        <v>8312</v>
      </c>
      <c r="T525" s="12" t="s">
        <v>1981</v>
      </c>
      <c r="U525" s="13" t="str">
        <f t="shared" si="161"/>
        <v xml:space="preserve">  Adam</v>
      </c>
      <c r="V525" s="39">
        <f t="shared" si="146"/>
        <v>38.83</v>
      </c>
      <c r="W525" s="39" t="str">
        <f t="shared" si="147"/>
        <v>Obesity</v>
      </c>
      <c r="X525" s="39">
        <f t="shared" si="148"/>
        <v>6.36</v>
      </c>
      <c r="Y525" s="39" t="str">
        <f t="shared" si="149"/>
        <v>Prediabetes</v>
      </c>
      <c r="Z525" s="39" t="str">
        <f t="shared" si="150"/>
        <v>No</v>
      </c>
      <c r="AA525" s="39" t="str">
        <f t="shared" si="151"/>
        <v>No</v>
      </c>
      <c r="AB525" s="39" t="str">
        <f t="shared" si="152"/>
        <v>No</v>
      </c>
      <c r="AC525" s="38">
        <f t="shared" si="153"/>
        <v>1</v>
      </c>
      <c r="AD525" s="39" t="str">
        <f t="shared" si="154"/>
        <v>No</v>
      </c>
      <c r="AE525" s="13" t="str">
        <f t="shared" si="155"/>
        <v>4-Sep-1990</v>
      </c>
      <c r="AF525" s="39">
        <f t="shared" si="156"/>
        <v>33</v>
      </c>
      <c r="AG525" s="58">
        <f t="shared" si="157"/>
        <v>4686.3900000000003</v>
      </c>
      <c r="AH525" s="39" t="str">
        <f t="shared" si="158"/>
        <v>tier - 3</v>
      </c>
      <c r="AI525" s="39" t="str">
        <f t="shared" si="159"/>
        <v>tier - 3</v>
      </c>
      <c r="AJ525" s="54" t="str">
        <f t="shared" si="160"/>
        <v>R1013</v>
      </c>
    </row>
    <row r="526" spans="2:36" ht="15.75" customHeight="1" x14ac:dyDescent="0.3">
      <c r="B526" s="12" t="s">
        <v>1984</v>
      </c>
      <c r="C526" s="13" t="s">
        <v>1986</v>
      </c>
      <c r="D526" s="13">
        <v>27.6</v>
      </c>
      <c r="E526" s="13" t="str">
        <f t="shared" si="144"/>
        <v>Overweight</v>
      </c>
      <c r="F526" s="13">
        <v>5.36</v>
      </c>
      <c r="G526" s="13" t="str">
        <f t="shared" si="145"/>
        <v>Normal</v>
      </c>
      <c r="H526" s="13" t="s">
        <v>8291</v>
      </c>
      <c r="I526" s="13" t="s">
        <v>8291</v>
      </c>
      <c r="J526" s="13" t="s">
        <v>8291</v>
      </c>
      <c r="K526" s="27">
        <v>1</v>
      </c>
      <c r="L526" s="13" t="s">
        <v>8291</v>
      </c>
      <c r="M526" s="13" t="s">
        <v>8830</v>
      </c>
      <c r="N526" s="13">
        <v>20</v>
      </c>
      <c r="O526" s="56">
        <v>4687.8</v>
      </c>
      <c r="P526" s="13" t="s">
        <v>8310</v>
      </c>
      <c r="Q526" s="13" t="s">
        <v>8311</v>
      </c>
      <c r="R526" s="57" t="s">
        <v>8321</v>
      </c>
      <c r="T526" s="12" t="s">
        <v>1984</v>
      </c>
      <c r="U526" s="13" t="str">
        <f t="shared" si="161"/>
        <v xml:space="preserve">  Karolyn A</v>
      </c>
      <c r="V526" s="39">
        <f t="shared" si="146"/>
        <v>27.6</v>
      </c>
      <c r="W526" s="39" t="str">
        <f t="shared" si="147"/>
        <v>Overweight</v>
      </c>
      <c r="X526" s="39">
        <f t="shared" si="148"/>
        <v>5.36</v>
      </c>
      <c r="Y526" s="39" t="str">
        <f t="shared" si="149"/>
        <v>Normal</v>
      </c>
      <c r="Z526" s="39" t="str">
        <f t="shared" si="150"/>
        <v>No</v>
      </c>
      <c r="AA526" s="39" t="str">
        <f t="shared" si="151"/>
        <v>No</v>
      </c>
      <c r="AB526" s="39" t="str">
        <f t="shared" si="152"/>
        <v>No</v>
      </c>
      <c r="AC526" s="38">
        <f t="shared" si="153"/>
        <v>1</v>
      </c>
      <c r="AD526" s="39" t="str">
        <f t="shared" si="154"/>
        <v>No</v>
      </c>
      <c r="AE526" s="13" t="str">
        <f t="shared" si="155"/>
        <v>22-Jun-2003</v>
      </c>
      <c r="AF526" s="39">
        <f t="shared" si="156"/>
        <v>20</v>
      </c>
      <c r="AG526" s="58">
        <f t="shared" si="157"/>
        <v>4687.8</v>
      </c>
      <c r="AH526" s="39" t="str">
        <f t="shared" si="158"/>
        <v>tier - 2</v>
      </c>
      <c r="AI526" s="39" t="str">
        <f t="shared" si="159"/>
        <v>tier - 3</v>
      </c>
      <c r="AJ526" s="54" t="str">
        <f t="shared" si="160"/>
        <v>R1011</v>
      </c>
    </row>
    <row r="527" spans="2:36" ht="15.75" customHeight="1" x14ac:dyDescent="0.3">
      <c r="B527" s="12" t="s">
        <v>1988</v>
      </c>
      <c r="C527" s="13" t="s">
        <v>1990</v>
      </c>
      <c r="D527" s="13">
        <v>46.4</v>
      </c>
      <c r="E527" s="13" t="str">
        <f t="shared" si="144"/>
        <v>Obesity</v>
      </c>
      <c r="F527" s="13">
        <v>8.3699999999999992</v>
      </c>
      <c r="G527" s="13" t="str">
        <f t="shared" si="145"/>
        <v>Diabetes</v>
      </c>
      <c r="H527" s="13" t="s">
        <v>8293</v>
      </c>
      <c r="I527" s="13" t="s">
        <v>8291</v>
      </c>
      <c r="J527" s="13" t="s">
        <v>8293</v>
      </c>
      <c r="K527" s="27">
        <v>1</v>
      </c>
      <c r="L527" s="13" t="s">
        <v>8291</v>
      </c>
      <c r="M527" s="13" t="s">
        <v>8831</v>
      </c>
      <c r="N527" s="13">
        <v>46</v>
      </c>
      <c r="O527" s="56">
        <v>4699.47</v>
      </c>
      <c r="P527" s="13" t="s">
        <v>8310</v>
      </c>
      <c r="Q527" s="13" t="s">
        <v>8311</v>
      </c>
      <c r="R527" s="57" t="s">
        <v>8312</v>
      </c>
      <c r="T527" s="12" t="s">
        <v>1988</v>
      </c>
      <c r="U527" s="13" t="str">
        <f t="shared" si="161"/>
        <v xml:space="preserve">  Anita L</v>
      </c>
      <c r="V527" s="39">
        <f t="shared" si="146"/>
        <v>46.4</v>
      </c>
      <c r="W527" s="39" t="str">
        <f t="shared" si="147"/>
        <v>Obesity</v>
      </c>
      <c r="X527" s="39">
        <f t="shared" si="148"/>
        <v>8.3699999999999992</v>
      </c>
      <c r="Y527" s="39" t="str">
        <f t="shared" si="149"/>
        <v>Diabetes</v>
      </c>
      <c r="Z527" s="39" t="str">
        <f t="shared" si="150"/>
        <v>Yes</v>
      </c>
      <c r="AA527" s="39" t="str">
        <f t="shared" si="151"/>
        <v>No</v>
      </c>
      <c r="AB527" s="39" t="str">
        <f t="shared" si="152"/>
        <v>Yes</v>
      </c>
      <c r="AC527" s="38">
        <f t="shared" si="153"/>
        <v>1</v>
      </c>
      <c r="AD527" s="39" t="str">
        <f t="shared" si="154"/>
        <v>No</v>
      </c>
      <c r="AE527" s="13" t="str">
        <f t="shared" si="155"/>
        <v>4-Dec-1977</v>
      </c>
      <c r="AF527" s="39">
        <f t="shared" si="156"/>
        <v>46</v>
      </c>
      <c r="AG527" s="58">
        <f t="shared" si="157"/>
        <v>4699.47</v>
      </c>
      <c r="AH527" s="39" t="str">
        <f t="shared" si="158"/>
        <v>tier - 2</v>
      </c>
      <c r="AI527" s="39" t="str">
        <f t="shared" si="159"/>
        <v>tier - 3</v>
      </c>
      <c r="AJ527" s="54" t="str">
        <f t="shared" si="160"/>
        <v>R1013</v>
      </c>
    </row>
    <row r="528" spans="2:36" ht="15.75" customHeight="1" x14ac:dyDescent="0.3">
      <c r="B528" s="12" t="s">
        <v>1992</v>
      </c>
      <c r="C528" s="13" t="s">
        <v>1994</v>
      </c>
      <c r="D528" s="13">
        <v>51.92</v>
      </c>
      <c r="E528" s="13" t="str">
        <f t="shared" si="144"/>
        <v>Obesity</v>
      </c>
      <c r="F528" s="13">
        <v>5.18</v>
      </c>
      <c r="G528" s="13" t="str">
        <f t="shared" si="145"/>
        <v>Normal</v>
      </c>
      <c r="H528" s="13" t="s">
        <v>8293</v>
      </c>
      <c r="I528" s="13" t="s">
        <v>8291</v>
      </c>
      <c r="J528" s="13" t="s">
        <v>8293</v>
      </c>
      <c r="K528" s="27">
        <v>1</v>
      </c>
      <c r="L528" s="13" t="s">
        <v>8291</v>
      </c>
      <c r="M528" s="13" t="s">
        <v>8832</v>
      </c>
      <c r="N528" s="13">
        <v>42</v>
      </c>
      <c r="O528" s="56">
        <v>4712.12</v>
      </c>
      <c r="P528" s="13" t="s">
        <v>8310</v>
      </c>
      <c r="Q528" s="13" t="s">
        <v>8311</v>
      </c>
      <c r="R528" s="57" t="s">
        <v>8321</v>
      </c>
      <c r="T528" s="12" t="s">
        <v>1992</v>
      </c>
      <c r="U528" s="13" t="str">
        <f t="shared" si="161"/>
        <v xml:space="preserve">  Laura E</v>
      </c>
      <c r="V528" s="39">
        <f t="shared" si="146"/>
        <v>51.92</v>
      </c>
      <c r="W528" s="39" t="str">
        <f t="shared" si="147"/>
        <v>Obesity</v>
      </c>
      <c r="X528" s="39">
        <f t="shared" si="148"/>
        <v>5.18</v>
      </c>
      <c r="Y528" s="39" t="str">
        <f t="shared" si="149"/>
        <v>Normal</v>
      </c>
      <c r="Z528" s="39" t="str">
        <f t="shared" si="150"/>
        <v>Yes</v>
      </c>
      <c r="AA528" s="39" t="str">
        <f t="shared" si="151"/>
        <v>No</v>
      </c>
      <c r="AB528" s="39" t="str">
        <f t="shared" si="152"/>
        <v>Yes</v>
      </c>
      <c r="AC528" s="38">
        <f t="shared" si="153"/>
        <v>1</v>
      </c>
      <c r="AD528" s="39" t="str">
        <f t="shared" si="154"/>
        <v>No</v>
      </c>
      <c r="AE528" s="13" t="str">
        <f t="shared" si="155"/>
        <v>12-Aug-1981</v>
      </c>
      <c r="AF528" s="39">
        <f t="shared" si="156"/>
        <v>42</v>
      </c>
      <c r="AG528" s="58">
        <f t="shared" si="157"/>
        <v>4712.12</v>
      </c>
      <c r="AH528" s="39" t="str">
        <f t="shared" si="158"/>
        <v>tier - 2</v>
      </c>
      <c r="AI528" s="39" t="str">
        <f t="shared" si="159"/>
        <v>tier - 3</v>
      </c>
      <c r="AJ528" s="54" t="str">
        <f t="shared" si="160"/>
        <v>R1011</v>
      </c>
    </row>
    <row r="529" spans="2:36" ht="15.75" customHeight="1" x14ac:dyDescent="0.3">
      <c r="B529" s="12" t="s">
        <v>1996</v>
      </c>
      <c r="C529" s="13" t="s">
        <v>748</v>
      </c>
      <c r="D529" s="13">
        <v>32.395000000000003</v>
      </c>
      <c r="E529" s="13" t="str">
        <f t="shared" si="144"/>
        <v>Obesity</v>
      </c>
      <c r="F529" s="13">
        <v>5.68</v>
      </c>
      <c r="G529" s="13" t="str">
        <f t="shared" si="145"/>
        <v>Normal</v>
      </c>
      <c r="H529" s="13" t="s">
        <v>8293</v>
      </c>
      <c r="I529" s="13" t="s">
        <v>8291</v>
      </c>
      <c r="J529" s="13" t="s">
        <v>8291</v>
      </c>
      <c r="K529" s="27">
        <v>1</v>
      </c>
      <c r="L529" s="13" t="s">
        <v>8291</v>
      </c>
      <c r="M529" s="13" t="s">
        <v>8833</v>
      </c>
      <c r="N529" s="13">
        <v>31</v>
      </c>
      <c r="O529" s="56">
        <v>4718.2</v>
      </c>
      <c r="P529" s="13" t="s">
        <v>8310</v>
      </c>
      <c r="Q529" s="13" t="s">
        <v>8311</v>
      </c>
      <c r="R529" s="57" t="s">
        <v>8329</v>
      </c>
      <c r="T529" s="12" t="s">
        <v>1996</v>
      </c>
      <c r="U529" s="13" t="str">
        <f t="shared" si="161"/>
        <v xml:space="preserve">  Sarah</v>
      </c>
      <c r="V529" s="39">
        <f t="shared" si="146"/>
        <v>32.395000000000003</v>
      </c>
      <c r="W529" s="39" t="str">
        <f t="shared" si="147"/>
        <v>Obesity</v>
      </c>
      <c r="X529" s="39">
        <f t="shared" si="148"/>
        <v>5.68</v>
      </c>
      <c r="Y529" s="39" t="str">
        <f t="shared" si="149"/>
        <v>Normal</v>
      </c>
      <c r="Z529" s="39" t="str">
        <f t="shared" si="150"/>
        <v>Yes</v>
      </c>
      <c r="AA529" s="39" t="str">
        <f t="shared" si="151"/>
        <v>No</v>
      </c>
      <c r="AB529" s="39" t="str">
        <f t="shared" si="152"/>
        <v>No</v>
      </c>
      <c r="AC529" s="38">
        <f t="shared" si="153"/>
        <v>1</v>
      </c>
      <c r="AD529" s="39" t="str">
        <f t="shared" si="154"/>
        <v>No</v>
      </c>
      <c r="AE529" s="13" t="str">
        <f t="shared" si="155"/>
        <v>9-Oct-1992</v>
      </c>
      <c r="AF529" s="39">
        <f t="shared" si="156"/>
        <v>31</v>
      </c>
      <c r="AG529" s="58">
        <f t="shared" si="157"/>
        <v>4718.2</v>
      </c>
      <c r="AH529" s="39" t="str">
        <f t="shared" si="158"/>
        <v>tier - 2</v>
      </c>
      <c r="AI529" s="39" t="str">
        <f t="shared" si="159"/>
        <v>tier - 3</v>
      </c>
      <c r="AJ529" s="54" t="str">
        <f t="shared" si="160"/>
        <v>R1024</v>
      </c>
    </row>
    <row r="530" spans="2:36" ht="15.75" customHeight="1" x14ac:dyDescent="0.3">
      <c r="B530" s="12" t="s">
        <v>1999</v>
      </c>
      <c r="C530" s="13" t="s">
        <v>2001</v>
      </c>
      <c r="D530" s="13">
        <v>46.19</v>
      </c>
      <c r="E530" s="13" t="str">
        <f t="shared" si="144"/>
        <v>Obesity</v>
      </c>
      <c r="F530" s="13">
        <v>7.31</v>
      </c>
      <c r="G530" s="13" t="str">
        <f t="shared" si="145"/>
        <v>Diabetes</v>
      </c>
      <c r="H530" s="13" t="s">
        <v>8293</v>
      </c>
      <c r="I530" s="13" t="s">
        <v>8291</v>
      </c>
      <c r="J530" s="13" t="s">
        <v>8293</v>
      </c>
      <c r="K530" s="27">
        <v>1</v>
      </c>
      <c r="L530" s="13" t="s">
        <v>8291</v>
      </c>
      <c r="M530" s="13" t="s">
        <v>8834</v>
      </c>
      <c r="N530" s="13">
        <v>31</v>
      </c>
      <c r="O530" s="56">
        <v>4719.5200000000004</v>
      </c>
      <c r="P530" s="13" t="s">
        <v>8310</v>
      </c>
      <c r="Q530" s="13" t="s">
        <v>8310</v>
      </c>
      <c r="R530" s="57" t="s">
        <v>8329</v>
      </c>
      <c r="T530" s="12" t="s">
        <v>1999</v>
      </c>
      <c r="U530" s="13" t="str">
        <f t="shared" si="161"/>
        <v xml:space="preserve">  Ashley E</v>
      </c>
      <c r="V530" s="39">
        <f t="shared" si="146"/>
        <v>46.19</v>
      </c>
      <c r="W530" s="39" t="str">
        <f t="shared" si="147"/>
        <v>Obesity</v>
      </c>
      <c r="X530" s="39">
        <f t="shared" si="148"/>
        <v>7.31</v>
      </c>
      <c r="Y530" s="39" t="str">
        <f t="shared" si="149"/>
        <v>Diabetes</v>
      </c>
      <c r="Z530" s="39" t="str">
        <f t="shared" si="150"/>
        <v>Yes</v>
      </c>
      <c r="AA530" s="39" t="str">
        <f t="shared" si="151"/>
        <v>No</v>
      </c>
      <c r="AB530" s="39" t="str">
        <f t="shared" si="152"/>
        <v>Yes</v>
      </c>
      <c r="AC530" s="38">
        <f t="shared" si="153"/>
        <v>1</v>
      </c>
      <c r="AD530" s="39" t="str">
        <f t="shared" si="154"/>
        <v>No</v>
      </c>
      <c r="AE530" s="13" t="str">
        <f t="shared" si="155"/>
        <v>28-Sep-1992</v>
      </c>
      <c r="AF530" s="39">
        <f t="shared" si="156"/>
        <v>31</v>
      </c>
      <c r="AG530" s="58">
        <f t="shared" si="157"/>
        <v>4719.5200000000004</v>
      </c>
      <c r="AH530" s="39" t="str">
        <f t="shared" si="158"/>
        <v>tier - 2</v>
      </c>
      <c r="AI530" s="39" t="str">
        <f t="shared" si="159"/>
        <v>tier - 2</v>
      </c>
      <c r="AJ530" s="54" t="str">
        <f t="shared" si="160"/>
        <v>R1024</v>
      </c>
    </row>
    <row r="531" spans="2:36" ht="15.75" customHeight="1" x14ac:dyDescent="0.3">
      <c r="B531" s="12" t="s">
        <v>2003</v>
      </c>
      <c r="C531" s="13" t="s">
        <v>236</v>
      </c>
      <c r="D531" s="13">
        <v>27.93</v>
      </c>
      <c r="E531" s="13" t="str">
        <f t="shared" si="144"/>
        <v>Overweight</v>
      </c>
      <c r="F531" s="13">
        <v>4.67</v>
      </c>
      <c r="G531" s="13" t="str">
        <f t="shared" si="145"/>
        <v>Normal</v>
      </c>
      <c r="H531" s="13" t="s">
        <v>8291</v>
      </c>
      <c r="I531" s="13" t="s">
        <v>8291</v>
      </c>
      <c r="J531" s="13" t="s">
        <v>8293</v>
      </c>
      <c r="K531" s="27">
        <v>1</v>
      </c>
      <c r="L531" s="13" t="s">
        <v>8291</v>
      </c>
      <c r="M531" s="13" t="s">
        <v>8724</v>
      </c>
      <c r="N531" s="13">
        <v>29</v>
      </c>
      <c r="O531" s="56">
        <v>4719.74</v>
      </c>
      <c r="P531" s="13" t="s">
        <v>8310</v>
      </c>
      <c r="Q531" s="13" t="s">
        <v>8314</v>
      </c>
      <c r="R531" s="57" t="s">
        <v>8317</v>
      </c>
      <c r="T531" s="12" t="s">
        <v>2003</v>
      </c>
      <c r="U531" s="13" t="str">
        <f t="shared" si="161"/>
        <v xml:space="preserve">  Lindsey</v>
      </c>
      <c r="V531" s="39">
        <f t="shared" si="146"/>
        <v>27.93</v>
      </c>
      <c r="W531" s="39" t="str">
        <f t="shared" si="147"/>
        <v>Overweight</v>
      </c>
      <c r="X531" s="39">
        <f t="shared" si="148"/>
        <v>4.67</v>
      </c>
      <c r="Y531" s="39" t="str">
        <f t="shared" si="149"/>
        <v>Normal</v>
      </c>
      <c r="Z531" s="39" t="str">
        <f t="shared" si="150"/>
        <v>No</v>
      </c>
      <c r="AA531" s="39" t="str">
        <f t="shared" si="151"/>
        <v>No</v>
      </c>
      <c r="AB531" s="39" t="str">
        <f t="shared" si="152"/>
        <v>Yes</v>
      </c>
      <c r="AC531" s="38">
        <f t="shared" si="153"/>
        <v>1</v>
      </c>
      <c r="AD531" s="39" t="str">
        <f t="shared" si="154"/>
        <v>No</v>
      </c>
      <c r="AE531" s="13" t="str">
        <f t="shared" si="155"/>
        <v>12-Aug-1994</v>
      </c>
      <c r="AF531" s="39">
        <f t="shared" si="156"/>
        <v>29</v>
      </c>
      <c r="AG531" s="58">
        <f t="shared" si="157"/>
        <v>4719.74</v>
      </c>
      <c r="AH531" s="39" t="str">
        <f t="shared" si="158"/>
        <v>tier - 2</v>
      </c>
      <c r="AI531" s="39" t="str">
        <f t="shared" si="159"/>
        <v>tier - 1</v>
      </c>
      <c r="AJ531" s="54" t="str">
        <f t="shared" si="160"/>
        <v>R1012</v>
      </c>
    </row>
    <row r="532" spans="2:36" ht="15.75" customHeight="1" x14ac:dyDescent="0.3">
      <c r="B532" s="12" t="s">
        <v>2006</v>
      </c>
      <c r="C532" s="13" t="s">
        <v>1002</v>
      </c>
      <c r="D532" s="13">
        <v>45.62</v>
      </c>
      <c r="E532" s="13" t="str">
        <f t="shared" si="144"/>
        <v>Obesity</v>
      </c>
      <c r="F532" s="13">
        <v>6.87</v>
      </c>
      <c r="G532" s="13" t="str">
        <f t="shared" si="145"/>
        <v>Diabetes</v>
      </c>
      <c r="H532" s="13" t="s">
        <v>8291</v>
      </c>
      <c r="I532" s="13" t="s">
        <v>8291</v>
      </c>
      <c r="J532" s="13" t="s">
        <v>8291</v>
      </c>
      <c r="K532" s="27" t="s">
        <v>8292</v>
      </c>
      <c r="L532" s="13" t="s">
        <v>8291</v>
      </c>
      <c r="M532" s="13" t="s">
        <v>8835</v>
      </c>
      <c r="N532" s="13">
        <v>43</v>
      </c>
      <c r="O532" s="56">
        <v>4728.71</v>
      </c>
      <c r="P532" s="13" t="s">
        <v>8310</v>
      </c>
      <c r="Q532" s="13" t="s">
        <v>8311</v>
      </c>
      <c r="R532" s="57" t="s">
        <v>8317</v>
      </c>
      <c r="T532" s="12" t="s">
        <v>2006</v>
      </c>
      <c r="U532" s="13" t="str">
        <f t="shared" si="161"/>
        <v xml:space="preserve">  Alan</v>
      </c>
      <c r="V532" s="39">
        <f t="shared" si="146"/>
        <v>45.62</v>
      </c>
      <c r="W532" s="39" t="str">
        <f t="shared" si="147"/>
        <v>Obesity</v>
      </c>
      <c r="X532" s="39">
        <f t="shared" si="148"/>
        <v>6.87</v>
      </c>
      <c r="Y532" s="39" t="str">
        <f t="shared" si="149"/>
        <v>Diabetes</v>
      </c>
      <c r="Z532" s="39" t="str">
        <f t="shared" si="150"/>
        <v>No</v>
      </c>
      <c r="AA532" s="39" t="str">
        <f t="shared" si="151"/>
        <v>No</v>
      </c>
      <c r="AB532" s="39" t="str">
        <f t="shared" si="152"/>
        <v>No</v>
      </c>
      <c r="AC532" s="38" t="str">
        <f t="shared" si="153"/>
        <v>No major surgery</v>
      </c>
      <c r="AD532" s="39" t="str">
        <f t="shared" si="154"/>
        <v>No</v>
      </c>
      <c r="AE532" s="13" t="str">
        <f t="shared" si="155"/>
        <v>2-Jul-1980</v>
      </c>
      <c r="AF532" s="39">
        <f t="shared" si="156"/>
        <v>43</v>
      </c>
      <c r="AG532" s="58">
        <f t="shared" si="157"/>
        <v>4728.71</v>
      </c>
      <c r="AH532" s="39" t="str">
        <f t="shared" si="158"/>
        <v>tier - 2</v>
      </c>
      <c r="AI532" s="39" t="str">
        <f t="shared" si="159"/>
        <v>tier - 3</v>
      </c>
      <c r="AJ532" s="54" t="str">
        <f t="shared" si="160"/>
        <v>R1012</v>
      </c>
    </row>
    <row r="533" spans="2:36" ht="15.75" customHeight="1" x14ac:dyDescent="0.3">
      <c r="B533" s="12" t="s">
        <v>2009</v>
      </c>
      <c r="C533" s="13" t="s">
        <v>2011</v>
      </c>
      <c r="D533" s="13">
        <v>35.31</v>
      </c>
      <c r="E533" s="13" t="str">
        <f t="shared" si="144"/>
        <v>Obesity</v>
      </c>
      <c r="F533" s="13">
        <v>5.87</v>
      </c>
      <c r="G533" s="13" t="str">
        <f t="shared" si="145"/>
        <v>Prediabetes</v>
      </c>
      <c r="H533" s="13" t="s">
        <v>8291</v>
      </c>
      <c r="I533" s="13" t="s">
        <v>8291</v>
      </c>
      <c r="J533" s="13" t="s">
        <v>8293</v>
      </c>
      <c r="K533" s="27">
        <v>1</v>
      </c>
      <c r="L533" s="13" t="s">
        <v>8291</v>
      </c>
      <c r="M533" s="13" t="s">
        <v>8836</v>
      </c>
      <c r="N533" s="13">
        <v>37</v>
      </c>
      <c r="O533" s="56">
        <v>4734.6400000000003</v>
      </c>
      <c r="P533" s="13" t="s">
        <v>8310</v>
      </c>
      <c r="Q533" s="13" t="s">
        <v>8314</v>
      </c>
      <c r="R533" s="57" t="s">
        <v>8312</v>
      </c>
      <c r="T533" s="12" t="s">
        <v>2009</v>
      </c>
      <c r="U533" s="13" t="str">
        <f t="shared" si="161"/>
        <v xml:space="preserve">  Dan R</v>
      </c>
      <c r="V533" s="39">
        <f t="shared" si="146"/>
        <v>35.31</v>
      </c>
      <c r="W533" s="39" t="str">
        <f t="shared" si="147"/>
        <v>Obesity</v>
      </c>
      <c r="X533" s="39">
        <f t="shared" si="148"/>
        <v>5.87</v>
      </c>
      <c r="Y533" s="39" t="str">
        <f t="shared" si="149"/>
        <v>Prediabetes</v>
      </c>
      <c r="Z533" s="39" t="str">
        <f t="shared" si="150"/>
        <v>No</v>
      </c>
      <c r="AA533" s="39" t="str">
        <f t="shared" si="151"/>
        <v>No</v>
      </c>
      <c r="AB533" s="39" t="str">
        <f t="shared" si="152"/>
        <v>Yes</v>
      </c>
      <c r="AC533" s="38">
        <f t="shared" si="153"/>
        <v>1</v>
      </c>
      <c r="AD533" s="39" t="str">
        <f t="shared" si="154"/>
        <v>No</v>
      </c>
      <c r="AE533" s="13" t="str">
        <f t="shared" si="155"/>
        <v>5-Sep-1986</v>
      </c>
      <c r="AF533" s="39">
        <f t="shared" si="156"/>
        <v>37</v>
      </c>
      <c r="AG533" s="58">
        <f t="shared" si="157"/>
        <v>4734.6400000000003</v>
      </c>
      <c r="AH533" s="39" t="str">
        <f t="shared" si="158"/>
        <v>tier - 2</v>
      </c>
      <c r="AI533" s="39" t="str">
        <f t="shared" si="159"/>
        <v>tier - 1</v>
      </c>
      <c r="AJ533" s="54" t="str">
        <f t="shared" si="160"/>
        <v>R1013</v>
      </c>
    </row>
    <row r="534" spans="2:36" ht="15.75" customHeight="1" x14ac:dyDescent="0.3">
      <c r="B534" s="12" t="s">
        <v>2013</v>
      </c>
      <c r="C534" s="13" t="s">
        <v>2015</v>
      </c>
      <c r="D534" s="13">
        <v>30.4</v>
      </c>
      <c r="E534" s="13" t="str">
        <f t="shared" si="144"/>
        <v>Obesity</v>
      </c>
      <c r="F534" s="13">
        <v>4.07</v>
      </c>
      <c r="G534" s="13" t="str">
        <f t="shared" si="145"/>
        <v>Normal</v>
      </c>
      <c r="H534" s="13" t="s">
        <v>8293</v>
      </c>
      <c r="I534" s="13" t="s">
        <v>8291</v>
      </c>
      <c r="J534" s="13" t="s">
        <v>8291</v>
      </c>
      <c r="K534" s="27">
        <v>1</v>
      </c>
      <c r="L534" s="13" t="s">
        <v>8291</v>
      </c>
      <c r="M534" s="13" t="s">
        <v>8837</v>
      </c>
      <c r="N534" s="13">
        <v>32</v>
      </c>
      <c r="O534" s="56">
        <v>4738.2700000000004</v>
      </c>
      <c r="P534" s="13" t="s">
        <v>8310</v>
      </c>
      <c r="Q534" s="13" t="s">
        <v>8311</v>
      </c>
      <c r="R534" s="57" t="s">
        <v>8317</v>
      </c>
      <c r="T534" s="12" t="s">
        <v>2013</v>
      </c>
      <c r="U534" s="13" t="str">
        <f t="shared" si="161"/>
        <v xml:space="preserve">  Katie</v>
      </c>
      <c r="V534" s="39">
        <f t="shared" si="146"/>
        <v>30.4</v>
      </c>
      <c r="W534" s="39" t="str">
        <f t="shared" si="147"/>
        <v>Obesity</v>
      </c>
      <c r="X534" s="39">
        <f t="shared" si="148"/>
        <v>4.07</v>
      </c>
      <c r="Y534" s="39" t="str">
        <f t="shared" si="149"/>
        <v>Normal</v>
      </c>
      <c r="Z534" s="39" t="str">
        <f t="shared" si="150"/>
        <v>Yes</v>
      </c>
      <c r="AA534" s="39" t="str">
        <f t="shared" si="151"/>
        <v>No</v>
      </c>
      <c r="AB534" s="39" t="str">
        <f t="shared" si="152"/>
        <v>No</v>
      </c>
      <c r="AC534" s="38">
        <f t="shared" si="153"/>
        <v>1</v>
      </c>
      <c r="AD534" s="39" t="str">
        <f t="shared" si="154"/>
        <v>No</v>
      </c>
      <c r="AE534" s="13" t="str">
        <f t="shared" si="155"/>
        <v>12-Oct-1991</v>
      </c>
      <c r="AF534" s="39">
        <f t="shared" si="156"/>
        <v>32</v>
      </c>
      <c r="AG534" s="58">
        <f t="shared" si="157"/>
        <v>4738.2700000000004</v>
      </c>
      <c r="AH534" s="39" t="str">
        <f t="shared" si="158"/>
        <v>tier - 2</v>
      </c>
      <c r="AI534" s="39" t="str">
        <f t="shared" si="159"/>
        <v>tier - 3</v>
      </c>
      <c r="AJ534" s="54" t="str">
        <f t="shared" si="160"/>
        <v>R1012</v>
      </c>
    </row>
    <row r="535" spans="2:36" ht="15.75" customHeight="1" x14ac:dyDescent="0.3">
      <c r="B535" s="12" t="s">
        <v>2017</v>
      </c>
      <c r="C535" s="13" t="s">
        <v>578</v>
      </c>
      <c r="D535" s="13">
        <v>20.13</v>
      </c>
      <c r="E535" s="13" t="str">
        <f t="shared" si="144"/>
        <v>Healthy Weight</v>
      </c>
      <c r="F535" s="13">
        <v>6.47</v>
      </c>
      <c r="G535" s="13" t="b">
        <f t="shared" si="145"/>
        <v>0</v>
      </c>
      <c r="H535" s="13" t="s">
        <v>8291</v>
      </c>
      <c r="I535" s="13" t="s">
        <v>8291</v>
      </c>
      <c r="J535" s="13" t="s">
        <v>8293</v>
      </c>
      <c r="K535" s="27">
        <v>1</v>
      </c>
      <c r="L535" s="13" t="s">
        <v>8293</v>
      </c>
      <c r="M535" s="13" t="s">
        <v>8838</v>
      </c>
      <c r="N535" s="13">
        <v>19</v>
      </c>
      <c r="O535" s="56">
        <v>4740.78</v>
      </c>
      <c r="P535" s="13" t="s">
        <v>8310</v>
      </c>
      <c r="Q535" s="13" t="s">
        <v>8311</v>
      </c>
      <c r="R535" s="57" t="s">
        <v>8332</v>
      </c>
      <c r="T535" s="12" t="s">
        <v>2017</v>
      </c>
      <c r="U535" s="13" t="str">
        <f t="shared" si="161"/>
        <v xml:space="preserve">  Eric</v>
      </c>
      <c r="V535" s="39">
        <f t="shared" si="146"/>
        <v>20.13</v>
      </c>
      <c r="W535" s="39" t="str">
        <f t="shared" si="147"/>
        <v>Healthy Weight</v>
      </c>
      <c r="X535" s="39">
        <f t="shared" si="148"/>
        <v>6.47</v>
      </c>
      <c r="Y535" s="39" t="b">
        <f t="shared" si="149"/>
        <v>0</v>
      </c>
      <c r="Z535" s="39" t="str">
        <f t="shared" si="150"/>
        <v>No</v>
      </c>
      <c r="AA535" s="39" t="str">
        <f t="shared" si="151"/>
        <v>No</v>
      </c>
      <c r="AB535" s="39" t="str">
        <f t="shared" si="152"/>
        <v>Yes</v>
      </c>
      <c r="AC535" s="38">
        <f t="shared" si="153"/>
        <v>1</v>
      </c>
      <c r="AD535" s="39" t="str">
        <f t="shared" si="154"/>
        <v>Yes</v>
      </c>
      <c r="AE535" s="13" t="str">
        <f t="shared" si="155"/>
        <v>24-Nov-2004</v>
      </c>
      <c r="AF535" s="39">
        <f t="shared" si="156"/>
        <v>19</v>
      </c>
      <c r="AG535" s="58">
        <f t="shared" si="157"/>
        <v>4740.78</v>
      </c>
      <c r="AH535" s="39" t="str">
        <f t="shared" si="158"/>
        <v>tier - 2</v>
      </c>
      <c r="AI535" s="39" t="str">
        <f t="shared" si="159"/>
        <v>tier - 3</v>
      </c>
      <c r="AJ535" s="54" t="str">
        <f t="shared" si="160"/>
        <v>R1021</v>
      </c>
    </row>
    <row r="536" spans="2:36" ht="15.75" customHeight="1" x14ac:dyDescent="0.3">
      <c r="B536" s="12" t="s">
        <v>2020</v>
      </c>
      <c r="C536" s="13" t="s">
        <v>2022</v>
      </c>
      <c r="D536" s="13">
        <v>23.655000000000001</v>
      </c>
      <c r="E536" s="13" t="str">
        <f t="shared" si="144"/>
        <v>Healthy Weight</v>
      </c>
      <c r="F536" s="13">
        <v>5.14</v>
      </c>
      <c r="G536" s="13" t="str">
        <f t="shared" si="145"/>
        <v>Normal</v>
      </c>
      <c r="H536" s="13" t="s">
        <v>8291</v>
      </c>
      <c r="I536" s="13" t="s">
        <v>8291</v>
      </c>
      <c r="J536" s="13" t="s">
        <v>8291</v>
      </c>
      <c r="K536" s="27">
        <v>1</v>
      </c>
      <c r="L536" s="13" t="s">
        <v>8293</v>
      </c>
      <c r="M536" s="13" t="s">
        <v>8839</v>
      </c>
      <c r="N536" s="13">
        <v>36</v>
      </c>
      <c r="O536" s="56">
        <v>4746.34</v>
      </c>
      <c r="P536" s="13" t="s">
        <v>8310</v>
      </c>
      <c r="Q536" s="13" t="s">
        <v>8310</v>
      </c>
      <c r="R536" s="57" t="s">
        <v>8321</v>
      </c>
      <c r="T536" s="12" t="s">
        <v>2020</v>
      </c>
      <c r="U536" s="13" t="str">
        <f t="shared" si="161"/>
        <v xml:space="preserve">  Cathryn</v>
      </c>
      <c r="V536" s="39">
        <f t="shared" si="146"/>
        <v>23.655000000000001</v>
      </c>
      <c r="W536" s="39" t="str">
        <f t="shared" si="147"/>
        <v>Healthy Weight</v>
      </c>
      <c r="X536" s="39">
        <f t="shared" si="148"/>
        <v>5.14</v>
      </c>
      <c r="Y536" s="39" t="str">
        <f t="shared" si="149"/>
        <v>Normal</v>
      </c>
      <c r="Z536" s="39" t="str">
        <f t="shared" si="150"/>
        <v>No</v>
      </c>
      <c r="AA536" s="39" t="str">
        <f t="shared" si="151"/>
        <v>No</v>
      </c>
      <c r="AB536" s="39" t="str">
        <f t="shared" si="152"/>
        <v>No</v>
      </c>
      <c r="AC536" s="38">
        <f t="shared" si="153"/>
        <v>1</v>
      </c>
      <c r="AD536" s="39" t="str">
        <f t="shared" si="154"/>
        <v>Yes</v>
      </c>
      <c r="AE536" s="13" t="str">
        <f t="shared" si="155"/>
        <v>5-Jun-1987</v>
      </c>
      <c r="AF536" s="39">
        <f t="shared" si="156"/>
        <v>36</v>
      </c>
      <c r="AG536" s="58">
        <f t="shared" si="157"/>
        <v>4746.34</v>
      </c>
      <c r="AH536" s="39" t="str">
        <f t="shared" si="158"/>
        <v>tier - 2</v>
      </c>
      <c r="AI536" s="39" t="str">
        <f t="shared" si="159"/>
        <v>tier - 2</v>
      </c>
      <c r="AJ536" s="54" t="str">
        <f t="shared" si="160"/>
        <v>R1011</v>
      </c>
    </row>
    <row r="537" spans="2:36" ht="15.75" customHeight="1" x14ac:dyDescent="0.3">
      <c r="B537" s="12" t="s">
        <v>2024</v>
      </c>
      <c r="C537" s="13" t="s">
        <v>1933</v>
      </c>
      <c r="D537" s="13">
        <v>49.05</v>
      </c>
      <c r="E537" s="13" t="str">
        <f t="shared" si="144"/>
        <v>Obesity</v>
      </c>
      <c r="F537" s="13">
        <v>9.77</v>
      </c>
      <c r="G537" s="13" t="str">
        <f t="shared" si="145"/>
        <v>Diabetes</v>
      </c>
      <c r="H537" s="13" t="s">
        <v>8293</v>
      </c>
      <c r="I537" s="13" t="s">
        <v>8291</v>
      </c>
      <c r="J537" s="13" t="s">
        <v>8291</v>
      </c>
      <c r="K537" s="27" t="s">
        <v>8292</v>
      </c>
      <c r="L537" s="13" t="s">
        <v>8291</v>
      </c>
      <c r="M537" s="13" t="s">
        <v>8840</v>
      </c>
      <c r="N537" s="13">
        <v>36</v>
      </c>
      <c r="O537" s="56">
        <v>4747.05</v>
      </c>
      <c r="P537" s="13" t="s">
        <v>8310</v>
      </c>
      <c r="Q537" s="13" t="s">
        <v>8310</v>
      </c>
      <c r="R537" s="57" t="s">
        <v>8312</v>
      </c>
      <c r="T537" s="12" t="s">
        <v>2024</v>
      </c>
      <c r="U537" s="13" t="str">
        <f t="shared" si="161"/>
        <v xml:space="preserve">  Brendan</v>
      </c>
      <c r="V537" s="39">
        <f t="shared" si="146"/>
        <v>49.05</v>
      </c>
      <c r="W537" s="39" t="str">
        <f t="shared" si="147"/>
        <v>Obesity</v>
      </c>
      <c r="X537" s="39">
        <f t="shared" si="148"/>
        <v>9.77</v>
      </c>
      <c r="Y537" s="39" t="str">
        <f t="shared" si="149"/>
        <v>Diabetes</v>
      </c>
      <c r="Z537" s="39" t="str">
        <f t="shared" si="150"/>
        <v>Yes</v>
      </c>
      <c r="AA537" s="39" t="str">
        <f t="shared" si="151"/>
        <v>No</v>
      </c>
      <c r="AB537" s="39" t="str">
        <f t="shared" si="152"/>
        <v>No</v>
      </c>
      <c r="AC537" s="38" t="str">
        <f t="shared" si="153"/>
        <v>No major surgery</v>
      </c>
      <c r="AD537" s="39" t="str">
        <f t="shared" si="154"/>
        <v>No</v>
      </c>
      <c r="AE537" s="13" t="str">
        <f t="shared" si="155"/>
        <v>2-Sep-1987</v>
      </c>
      <c r="AF537" s="39">
        <f t="shared" si="156"/>
        <v>36</v>
      </c>
      <c r="AG537" s="58">
        <f t="shared" si="157"/>
        <v>4747.05</v>
      </c>
      <c r="AH537" s="39" t="str">
        <f t="shared" si="158"/>
        <v>tier - 2</v>
      </c>
      <c r="AI537" s="39" t="str">
        <f t="shared" si="159"/>
        <v>tier - 2</v>
      </c>
      <c r="AJ537" s="54" t="str">
        <f t="shared" si="160"/>
        <v>R1013</v>
      </c>
    </row>
    <row r="538" spans="2:36" ht="15.75" customHeight="1" x14ac:dyDescent="0.3">
      <c r="B538" s="12" t="s">
        <v>2027</v>
      </c>
      <c r="C538" s="13" t="s">
        <v>2029</v>
      </c>
      <c r="D538" s="13">
        <v>51.94</v>
      </c>
      <c r="E538" s="13" t="str">
        <f t="shared" si="144"/>
        <v>Obesity</v>
      </c>
      <c r="F538" s="13">
        <v>8.8000000000000007</v>
      </c>
      <c r="G538" s="13" t="str">
        <f t="shared" si="145"/>
        <v>Diabetes</v>
      </c>
      <c r="H538" s="13" t="s">
        <v>8293</v>
      </c>
      <c r="I538" s="13" t="s">
        <v>8291</v>
      </c>
      <c r="J538" s="13" t="s">
        <v>8291</v>
      </c>
      <c r="K538" s="27">
        <v>2</v>
      </c>
      <c r="L538" s="13" t="s">
        <v>8291</v>
      </c>
      <c r="M538" s="13" t="s">
        <v>8841</v>
      </c>
      <c r="N538" s="13">
        <v>36</v>
      </c>
      <c r="O538" s="56">
        <v>4751.07</v>
      </c>
      <c r="P538" s="13" t="s">
        <v>8311</v>
      </c>
      <c r="Q538" s="13" t="s">
        <v>8314</v>
      </c>
      <c r="R538" s="57" t="s">
        <v>8321</v>
      </c>
      <c r="T538" s="12" t="s">
        <v>2027</v>
      </c>
      <c r="U538" s="13" t="str">
        <f t="shared" si="161"/>
        <v xml:space="preserve">  Shauna</v>
      </c>
      <c r="V538" s="39">
        <f t="shared" si="146"/>
        <v>51.94</v>
      </c>
      <c r="W538" s="39" t="str">
        <f t="shared" si="147"/>
        <v>Obesity</v>
      </c>
      <c r="X538" s="39">
        <f t="shared" si="148"/>
        <v>8.8000000000000007</v>
      </c>
      <c r="Y538" s="39" t="str">
        <f t="shared" si="149"/>
        <v>Diabetes</v>
      </c>
      <c r="Z538" s="39" t="str">
        <f t="shared" si="150"/>
        <v>Yes</v>
      </c>
      <c r="AA538" s="39" t="str">
        <f t="shared" si="151"/>
        <v>No</v>
      </c>
      <c r="AB538" s="39" t="str">
        <f t="shared" si="152"/>
        <v>No</v>
      </c>
      <c r="AC538" s="38">
        <f t="shared" si="153"/>
        <v>2</v>
      </c>
      <c r="AD538" s="39" t="str">
        <f t="shared" si="154"/>
        <v>No</v>
      </c>
      <c r="AE538" s="13" t="str">
        <f t="shared" si="155"/>
        <v>22-Nov-1987</v>
      </c>
      <c r="AF538" s="39">
        <f t="shared" si="156"/>
        <v>36</v>
      </c>
      <c r="AG538" s="58">
        <f t="shared" si="157"/>
        <v>4751.07</v>
      </c>
      <c r="AH538" s="39" t="str">
        <f t="shared" si="158"/>
        <v>tier - 3</v>
      </c>
      <c r="AI538" s="39" t="str">
        <f t="shared" si="159"/>
        <v>tier - 1</v>
      </c>
      <c r="AJ538" s="54" t="str">
        <f t="shared" si="160"/>
        <v>R1011</v>
      </c>
    </row>
    <row r="539" spans="2:36" ht="15.75" customHeight="1" x14ac:dyDescent="0.3">
      <c r="B539" s="12" t="s">
        <v>2031</v>
      </c>
      <c r="C539" s="13" t="s">
        <v>2033</v>
      </c>
      <c r="D539" s="13">
        <v>29.83</v>
      </c>
      <c r="E539" s="13" t="str">
        <f t="shared" si="144"/>
        <v>Overweight</v>
      </c>
      <c r="F539" s="13">
        <v>5.84</v>
      </c>
      <c r="G539" s="13" t="str">
        <f t="shared" si="145"/>
        <v>Prediabetes</v>
      </c>
      <c r="H539" s="13" t="s">
        <v>8291</v>
      </c>
      <c r="I539" s="13" t="s">
        <v>8291</v>
      </c>
      <c r="J539" s="13" t="s">
        <v>8291</v>
      </c>
      <c r="K539" s="27">
        <v>1</v>
      </c>
      <c r="L539" s="13" t="s">
        <v>8293</v>
      </c>
      <c r="M539" s="13" t="s">
        <v>8842</v>
      </c>
      <c r="N539" s="13">
        <v>31</v>
      </c>
      <c r="O539" s="56">
        <v>4753.6400000000003</v>
      </c>
      <c r="P539" s="13" t="s">
        <v>8310</v>
      </c>
      <c r="Q539" s="13" t="s">
        <v>8311</v>
      </c>
      <c r="R539" s="57" t="s">
        <v>8312</v>
      </c>
      <c r="T539" s="12" t="s">
        <v>2031</v>
      </c>
      <c r="U539" s="13" t="str">
        <f t="shared" si="161"/>
        <v xml:space="preserve">  Terence</v>
      </c>
      <c r="V539" s="39">
        <f t="shared" si="146"/>
        <v>29.83</v>
      </c>
      <c r="W539" s="39" t="str">
        <f t="shared" si="147"/>
        <v>Overweight</v>
      </c>
      <c r="X539" s="39">
        <f t="shared" si="148"/>
        <v>5.84</v>
      </c>
      <c r="Y539" s="39" t="str">
        <f t="shared" si="149"/>
        <v>Prediabetes</v>
      </c>
      <c r="Z539" s="39" t="str">
        <f t="shared" si="150"/>
        <v>No</v>
      </c>
      <c r="AA539" s="39" t="str">
        <f t="shared" si="151"/>
        <v>No</v>
      </c>
      <c r="AB539" s="39" t="str">
        <f t="shared" si="152"/>
        <v>No</v>
      </c>
      <c r="AC539" s="38">
        <f t="shared" si="153"/>
        <v>1</v>
      </c>
      <c r="AD539" s="39" t="str">
        <f t="shared" si="154"/>
        <v>Yes</v>
      </c>
      <c r="AE539" s="13" t="str">
        <f t="shared" si="155"/>
        <v>16-Aug-1992</v>
      </c>
      <c r="AF539" s="39">
        <f t="shared" si="156"/>
        <v>31</v>
      </c>
      <c r="AG539" s="58">
        <f t="shared" si="157"/>
        <v>4753.6400000000003</v>
      </c>
      <c r="AH539" s="39" t="str">
        <f t="shared" si="158"/>
        <v>tier - 2</v>
      </c>
      <c r="AI539" s="39" t="str">
        <f t="shared" si="159"/>
        <v>tier - 3</v>
      </c>
      <c r="AJ539" s="54" t="str">
        <f t="shared" si="160"/>
        <v>R1013</v>
      </c>
    </row>
    <row r="540" spans="2:36" ht="15.75" customHeight="1" x14ac:dyDescent="0.3">
      <c r="B540" s="12" t="s">
        <v>2034</v>
      </c>
      <c r="C540" s="13" t="s">
        <v>2036</v>
      </c>
      <c r="D540" s="13">
        <v>22.6</v>
      </c>
      <c r="E540" s="13" t="str">
        <f t="shared" si="144"/>
        <v>Healthy Weight</v>
      </c>
      <c r="F540" s="13">
        <v>10.43</v>
      </c>
      <c r="G540" s="13" t="str">
        <f t="shared" si="145"/>
        <v>Diabetes</v>
      </c>
      <c r="H540" s="13" t="s">
        <v>8293</v>
      </c>
      <c r="I540" s="13" t="s">
        <v>8291</v>
      </c>
      <c r="J540" s="13" t="s">
        <v>8291</v>
      </c>
      <c r="K540" s="27">
        <v>1</v>
      </c>
      <c r="L540" s="13" t="s">
        <v>8293</v>
      </c>
      <c r="M540" s="13" t="s">
        <v>8843</v>
      </c>
      <c r="N540" s="13">
        <v>36</v>
      </c>
      <c r="O540" s="56">
        <v>4762.33</v>
      </c>
      <c r="P540" s="13" t="s">
        <v>8311</v>
      </c>
      <c r="Q540" s="13" t="s">
        <v>8311</v>
      </c>
      <c r="R540" s="57" t="s">
        <v>8321</v>
      </c>
      <c r="T540" s="12" t="s">
        <v>2034</v>
      </c>
      <c r="U540" s="13" t="str">
        <f t="shared" si="161"/>
        <v xml:space="preserve">  Marisol</v>
      </c>
      <c r="V540" s="39">
        <f t="shared" si="146"/>
        <v>22.6</v>
      </c>
      <c r="W540" s="39" t="str">
        <f t="shared" si="147"/>
        <v>Healthy Weight</v>
      </c>
      <c r="X540" s="39">
        <f t="shared" si="148"/>
        <v>10.43</v>
      </c>
      <c r="Y540" s="39" t="str">
        <f t="shared" si="149"/>
        <v>Diabetes</v>
      </c>
      <c r="Z540" s="39" t="str">
        <f t="shared" si="150"/>
        <v>Yes</v>
      </c>
      <c r="AA540" s="39" t="str">
        <f t="shared" si="151"/>
        <v>No</v>
      </c>
      <c r="AB540" s="39" t="str">
        <f t="shared" si="152"/>
        <v>No</v>
      </c>
      <c r="AC540" s="38">
        <f t="shared" si="153"/>
        <v>1</v>
      </c>
      <c r="AD540" s="39" t="str">
        <f t="shared" si="154"/>
        <v>Yes</v>
      </c>
      <c r="AE540" s="13" t="str">
        <f t="shared" si="155"/>
        <v>27-Sep-1987</v>
      </c>
      <c r="AF540" s="39">
        <f t="shared" si="156"/>
        <v>36</v>
      </c>
      <c r="AG540" s="58">
        <f t="shared" si="157"/>
        <v>4762.33</v>
      </c>
      <c r="AH540" s="39" t="str">
        <f t="shared" si="158"/>
        <v>tier - 3</v>
      </c>
      <c r="AI540" s="39" t="str">
        <f t="shared" si="159"/>
        <v>tier - 3</v>
      </c>
      <c r="AJ540" s="54" t="str">
        <f t="shared" si="160"/>
        <v>R1011</v>
      </c>
    </row>
    <row r="541" spans="2:36" ht="15.75" customHeight="1" x14ac:dyDescent="0.3">
      <c r="B541" s="12" t="s">
        <v>2038</v>
      </c>
      <c r="C541" s="13" t="s">
        <v>2040</v>
      </c>
      <c r="D541" s="13">
        <v>46.69</v>
      </c>
      <c r="E541" s="13" t="str">
        <f t="shared" si="144"/>
        <v>Obesity</v>
      </c>
      <c r="F541" s="13">
        <v>4.25</v>
      </c>
      <c r="G541" s="13" t="str">
        <f t="shared" si="145"/>
        <v>Normal</v>
      </c>
      <c r="H541" s="13" t="s">
        <v>8293</v>
      </c>
      <c r="I541" s="13" t="s">
        <v>8291</v>
      </c>
      <c r="J541" s="13" t="s">
        <v>8291</v>
      </c>
      <c r="K541" s="27">
        <v>1</v>
      </c>
      <c r="L541" s="13" t="s">
        <v>8291</v>
      </c>
      <c r="M541" s="13" t="s">
        <v>8844</v>
      </c>
      <c r="N541" s="13">
        <v>34</v>
      </c>
      <c r="O541" s="56">
        <v>4766.0200000000004</v>
      </c>
      <c r="P541" s="13" t="s">
        <v>8310</v>
      </c>
      <c r="Q541" s="13" t="s">
        <v>8311</v>
      </c>
      <c r="R541" s="57" t="s">
        <v>8321</v>
      </c>
      <c r="T541" s="12" t="s">
        <v>2038</v>
      </c>
      <c r="U541" s="13" t="str">
        <f t="shared" si="161"/>
        <v xml:space="preserve">  Lindsay</v>
      </c>
      <c r="V541" s="39">
        <f t="shared" si="146"/>
        <v>46.69</v>
      </c>
      <c r="W541" s="39" t="str">
        <f t="shared" si="147"/>
        <v>Obesity</v>
      </c>
      <c r="X541" s="39">
        <f t="shared" si="148"/>
        <v>4.25</v>
      </c>
      <c r="Y541" s="39" t="str">
        <f t="shared" si="149"/>
        <v>Normal</v>
      </c>
      <c r="Z541" s="39" t="str">
        <f t="shared" si="150"/>
        <v>Yes</v>
      </c>
      <c r="AA541" s="39" t="str">
        <f t="shared" si="151"/>
        <v>No</v>
      </c>
      <c r="AB541" s="39" t="str">
        <f t="shared" si="152"/>
        <v>No</v>
      </c>
      <c r="AC541" s="38">
        <f t="shared" si="153"/>
        <v>1</v>
      </c>
      <c r="AD541" s="39" t="str">
        <f t="shared" si="154"/>
        <v>No</v>
      </c>
      <c r="AE541" s="13" t="str">
        <f t="shared" si="155"/>
        <v>1-Aug-1989</v>
      </c>
      <c r="AF541" s="39">
        <f t="shared" si="156"/>
        <v>34</v>
      </c>
      <c r="AG541" s="58">
        <f t="shared" si="157"/>
        <v>4766.0200000000004</v>
      </c>
      <c r="AH541" s="39" t="str">
        <f t="shared" si="158"/>
        <v>tier - 2</v>
      </c>
      <c r="AI541" s="39" t="str">
        <f t="shared" si="159"/>
        <v>tier - 3</v>
      </c>
      <c r="AJ541" s="54" t="str">
        <f t="shared" si="160"/>
        <v>R1011</v>
      </c>
    </row>
    <row r="542" spans="2:36" ht="15.75" customHeight="1" x14ac:dyDescent="0.3">
      <c r="B542" s="12" t="s">
        <v>2042</v>
      </c>
      <c r="C542" s="13" t="s">
        <v>2015</v>
      </c>
      <c r="D542" s="13">
        <v>28.49</v>
      </c>
      <c r="E542" s="13" t="str">
        <f t="shared" si="144"/>
        <v>Overweight</v>
      </c>
      <c r="F542" s="13">
        <v>4.8899999999999997</v>
      </c>
      <c r="G542" s="13" t="str">
        <f t="shared" si="145"/>
        <v>Normal</v>
      </c>
      <c r="H542" s="13" t="s">
        <v>8291</v>
      </c>
      <c r="I542" s="13" t="s">
        <v>8291</v>
      </c>
      <c r="J542" s="13" t="s">
        <v>8291</v>
      </c>
      <c r="K542" s="27" t="s">
        <v>8292</v>
      </c>
      <c r="L542" s="13" t="s">
        <v>8293</v>
      </c>
      <c r="M542" s="13" t="s">
        <v>8845</v>
      </c>
      <c r="N542" s="13">
        <v>34</v>
      </c>
      <c r="O542" s="56">
        <v>4779.6000000000004</v>
      </c>
      <c r="P542" s="13" t="s">
        <v>8310</v>
      </c>
      <c r="Q542" s="13" t="s">
        <v>8311</v>
      </c>
      <c r="R542" s="57" t="s">
        <v>8312</v>
      </c>
      <c r="T542" s="12" t="s">
        <v>2042</v>
      </c>
      <c r="U542" s="13" t="str">
        <f t="shared" si="161"/>
        <v xml:space="preserve">  Katie</v>
      </c>
      <c r="V542" s="39">
        <f t="shared" si="146"/>
        <v>28.49</v>
      </c>
      <c r="W542" s="39" t="str">
        <f t="shared" si="147"/>
        <v>Overweight</v>
      </c>
      <c r="X542" s="39">
        <f t="shared" si="148"/>
        <v>4.8899999999999997</v>
      </c>
      <c r="Y542" s="39" t="str">
        <f t="shared" si="149"/>
        <v>Normal</v>
      </c>
      <c r="Z542" s="39" t="str">
        <f t="shared" si="150"/>
        <v>No</v>
      </c>
      <c r="AA542" s="39" t="str">
        <f t="shared" si="151"/>
        <v>No</v>
      </c>
      <c r="AB542" s="39" t="str">
        <f t="shared" si="152"/>
        <v>No</v>
      </c>
      <c r="AC542" s="38" t="str">
        <f t="shared" si="153"/>
        <v>No major surgery</v>
      </c>
      <c r="AD542" s="39" t="str">
        <f t="shared" si="154"/>
        <v>Yes</v>
      </c>
      <c r="AE542" s="13" t="str">
        <f t="shared" si="155"/>
        <v>9-Dec-1989</v>
      </c>
      <c r="AF542" s="39">
        <f t="shared" si="156"/>
        <v>34</v>
      </c>
      <c r="AG542" s="58">
        <f t="shared" si="157"/>
        <v>4779.6000000000004</v>
      </c>
      <c r="AH542" s="39" t="str">
        <f t="shared" si="158"/>
        <v>tier - 2</v>
      </c>
      <c r="AI542" s="39" t="str">
        <f t="shared" si="159"/>
        <v>tier - 3</v>
      </c>
      <c r="AJ542" s="54" t="str">
        <f t="shared" si="160"/>
        <v>R1013</v>
      </c>
    </row>
    <row r="543" spans="2:36" ht="15.75" customHeight="1" x14ac:dyDescent="0.3">
      <c r="B543" s="12" t="s">
        <v>2045</v>
      </c>
      <c r="C543" s="13" t="s">
        <v>271</v>
      </c>
      <c r="D543" s="13">
        <v>28.5</v>
      </c>
      <c r="E543" s="13" t="str">
        <f t="shared" si="144"/>
        <v>Overweight</v>
      </c>
      <c r="F543" s="13">
        <v>5.55</v>
      </c>
      <c r="G543" s="13" t="str">
        <f t="shared" si="145"/>
        <v>Normal</v>
      </c>
      <c r="H543" s="13" t="s">
        <v>8293</v>
      </c>
      <c r="I543" s="13" t="s">
        <v>8291</v>
      </c>
      <c r="J543" s="13" t="s">
        <v>8291</v>
      </c>
      <c r="K543" s="27">
        <v>1</v>
      </c>
      <c r="L543" s="13" t="s">
        <v>8293</v>
      </c>
      <c r="M543" s="13" t="s">
        <v>8846</v>
      </c>
      <c r="N543" s="13">
        <v>36</v>
      </c>
      <c r="O543" s="56">
        <v>4787.42</v>
      </c>
      <c r="P543" s="13" t="s">
        <v>8310</v>
      </c>
      <c r="Q543" s="13" t="s">
        <v>8311</v>
      </c>
      <c r="R543" s="57" t="s">
        <v>8312</v>
      </c>
      <c r="T543" s="12" t="s">
        <v>2045</v>
      </c>
      <c r="U543" s="13" t="str">
        <f t="shared" si="161"/>
        <v xml:space="preserve">  Daniel</v>
      </c>
      <c r="V543" s="39">
        <f t="shared" si="146"/>
        <v>28.5</v>
      </c>
      <c r="W543" s="39" t="str">
        <f t="shared" si="147"/>
        <v>Overweight</v>
      </c>
      <c r="X543" s="39">
        <f t="shared" si="148"/>
        <v>5.55</v>
      </c>
      <c r="Y543" s="39" t="str">
        <f t="shared" si="149"/>
        <v>Normal</v>
      </c>
      <c r="Z543" s="39" t="str">
        <f t="shared" si="150"/>
        <v>Yes</v>
      </c>
      <c r="AA543" s="39" t="str">
        <f t="shared" si="151"/>
        <v>No</v>
      </c>
      <c r="AB543" s="39" t="str">
        <f t="shared" si="152"/>
        <v>No</v>
      </c>
      <c r="AC543" s="38">
        <f t="shared" si="153"/>
        <v>1</v>
      </c>
      <c r="AD543" s="39" t="str">
        <f t="shared" si="154"/>
        <v>Yes</v>
      </c>
      <c r="AE543" s="13" t="str">
        <f t="shared" si="155"/>
        <v>22-Jun-1987</v>
      </c>
      <c r="AF543" s="39">
        <f t="shared" si="156"/>
        <v>36</v>
      </c>
      <c r="AG543" s="58">
        <f t="shared" si="157"/>
        <v>4787.42</v>
      </c>
      <c r="AH543" s="39" t="str">
        <f t="shared" si="158"/>
        <v>tier - 2</v>
      </c>
      <c r="AI543" s="39" t="str">
        <f t="shared" si="159"/>
        <v>tier - 3</v>
      </c>
      <c r="AJ543" s="54" t="str">
        <f t="shared" si="160"/>
        <v>R1013</v>
      </c>
    </row>
    <row r="544" spans="2:36" ht="15.75" customHeight="1" x14ac:dyDescent="0.3">
      <c r="B544" s="12" t="s">
        <v>2048</v>
      </c>
      <c r="C544" s="13" t="s">
        <v>2050</v>
      </c>
      <c r="D544" s="13">
        <v>24.4</v>
      </c>
      <c r="E544" s="13" t="str">
        <f t="shared" si="144"/>
        <v>Healthy Weight</v>
      </c>
      <c r="F544" s="13">
        <v>4.5199999999999996</v>
      </c>
      <c r="G544" s="13" t="str">
        <f t="shared" si="145"/>
        <v>Normal</v>
      </c>
      <c r="H544" s="13" t="s">
        <v>8291</v>
      </c>
      <c r="I544" s="13" t="s">
        <v>8291</v>
      </c>
      <c r="J544" s="13" t="s">
        <v>8291</v>
      </c>
      <c r="K544" s="27">
        <v>1</v>
      </c>
      <c r="L544" s="13" t="s">
        <v>8293</v>
      </c>
      <c r="M544" s="13" t="s">
        <v>8847</v>
      </c>
      <c r="N544" s="13">
        <v>34</v>
      </c>
      <c r="O544" s="56">
        <v>4795.66</v>
      </c>
      <c r="P544" s="13" t="s">
        <v>8310</v>
      </c>
      <c r="Q544" s="13" t="s">
        <v>8314</v>
      </c>
      <c r="R544" s="57" t="s">
        <v>8312</v>
      </c>
      <c r="T544" s="12" t="s">
        <v>2048</v>
      </c>
      <c r="U544" s="13" t="str">
        <f t="shared" si="161"/>
        <v xml:space="preserve">  Brett W</v>
      </c>
      <c r="V544" s="39">
        <f t="shared" si="146"/>
        <v>24.4</v>
      </c>
      <c r="W544" s="39" t="str">
        <f t="shared" si="147"/>
        <v>Healthy Weight</v>
      </c>
      <c r="X544" s="39">
        <f t="shared" si="148"/>
        <v>4.5199999999999996</v>
      </c>
      <c r="Y544" s="39" t="str">
        <f t="shared" si="149"/>
        <v>Normal</v>
      </c>
      <c r="Z544" s="39" t="str">
        <f t="shared" si="150"/>
        <v>No</v>
      </c>
      <c r="AA544" s="39" t="str">
        <f t="shared" si="151"/>
        <v>No</v>
      </c>
      <c r="AB544" s="39" t="str">
        <f t="shared" si="152"/>
        <v>No</v>
      </c>
      <c r="AC544" s="38">
        <f t="shared" si="153"/>
        <v>1</v>
      </c>
      <c r="AD544" s="39" t="str">
        <f t="shared" si="154"/>
        <v>Yes</v>
      </c>
      <c r="AE544" s="13" t="str">
        <f t="shared" si="155"/>
        <v>16-Dec-1989</v>
      </c>
      <c r="AF544" s="39">
        <f t="shared" si="156"/>
        <v>34</v>
      </c>
      <c r="AG544" s="58">
        <f t="shared" si="157"/>
        <v>4795.66</v>
      </c>
      <c r="AH544" s="39" t="str">
        <f t="shared" si="158"/>
        <v>tier - 2</v>
      </c>
      <c r="AI544" s="39" t="str">
        <f t="shared" si="159"/>
        <v>tier - 1</v>
      </c>
      <c r="AJ544" s="54" t="str">
        <f t="shared" si="160"/>
        <v>R1013</v>
      </c>
    </row>
    <row r="545" spans="2:36" ht="15.75" customHeight="1" x14ac:dyDescent="0.3">
      <c r="B545" s="12" t="s">
        <v>2052</v>
      </c>
      <c r="C545" s="13" t="s">
        <v>2054</v>
      </c>
      <c r="D545" s="13">
        <v>29.15</v>
      </c>
      <c r="E545" s="13" t="str">
        <f t="shared" si="144"/>
        <v>Overweight</v>
      </c>
      <c r="F545" s="13">
        <v>4.45</v>
      </c>
      <c r="G545" s="13" t="str">
        <f t="shared" si="145"/>
        <v>Normal</v>
      </c>
      <c r="H545" s="13" t="s">
        <v>8293</v>
      </c>
      <c r="I545" s="13" t="s">
        <v>8291</v>
      </c>
      <c r="J545" s="13" t="s">
        <v>8291</v>
      </c>
      <c r="K545" s="27">
        <v>1</v>
      </c>
      <c r="L545" s="13" t="s">
        <v>8293</v>
      </c>
      <c r="M545" s="13" t="s">
        <v>8848</v>
      </c>
      <c r="N545" s="13">
        <v>45</v>
      </c>
      <c r="O545" s="56">
        <v>4812.34</v>
      </c>
      <c r="P545" s="13" t="s">
        <v>8310</v>
      </c>
      <c r="Q545" s="13" t="s">
        <v>8311</v>
      </c>
      <c r="R545" s="57" t="s">
        <v>8312</v>
      </c>
      <c r="T545" s="12" t="s">
        <v>2052</v>
      </c>
      <c r="U545" s="13" t="str">
        <f t="shared" si="161"/>
        <v xml:space="preserve">  Dylan J</v>
      </c>
      <c r="V545" s="39">
        <f t="shared" si="146"/>
        <v>29.15</v>
      </c>
      <c r="W545" s="39" t="str">
        <f t="shared" si="147"/>
        <v>Overweight</v>
      </c>
      <c r="X545" s="39">
        <f t="shared" si="148"/>
        <v>4.45</v>
      </c>
      <c r="Y545" s="39" t="str">
        <f t="shared" si="149"/>
        <v>Normal</v>
      </c>
      <c r="Z545" s="39" t="str">
        <f t="shared" si="150"/>
        <v>Yes</v>
      </c>
      <c r="AA545" s="39" t="str">
        <f t="shared" si="151"/>
        <v>No</v>
      </c>
      <c r="AB545" s="39" t="str">
        <f t="shared" si="152"/>
        <v>No</v>
      </c>
      <c r="AC545" s="38">
        <f t="shared" si="153"/>
        <v>1</v>
      </c>
      <c r="AD545" s="39" t="str">
        <f t="shared" si="154"/>
        <v>Yes</v>
      </c>
      <c r="AE545" s="13" t="str">
        <f t="shared" si="155"/>
        <v>3-Oct-1978</v>
      </c>
      <c r="AF545" s="39">
        <f t="shared" si="156"/>
        <v>45</v>
      </c>
      <c r="AG545" s="58">
        <f t="shared" si="157"/>
        <v>4812.34</v>
      </c>
      <c r="AH545" s="39" t="str">
        <f t="shared" si="158"/>
        <v>tier - 2</v>
      </c>
      <c r="AI545" s="39" t="str">
        <f t="shared" si="159"/>
        <v>tier - 3</v>
      </c>
      <c r="AJ545" s="54" t="str">
        <f t="shared" si="160"/>
        <v>R1013</v>
      </c>
    </row>
    <row r="546" spans="2:36" ht="15.75" customHeight="1" x14ac:dyDescent="0.3">
      <c r="B546" s="12" t="s">
        <v>2056</v>
      </c>
      <c r="C546" s="13" t="s">
        <v>902</v>
      </c>
      <c r="D546" s="13">
        <v>27.28</v>
      </c>
      <c r="E546" s="13" t="str">
        <f t="shared" si="144"/>
        <v>Overweight</v>
      </c>
      <c r="F546" s="13">
        <v>4.72</v>
      </c>
      <c r="G546" s="13" t="str">
        <f t="shared" si="145"/>
        <v>Normal</v>
      </c>
      <c r="H546" s="13" t="s">
        <v>8291</v>
      </c>
      <c r="I546" s="13" t="s">
        <v>8293</v>
      </c>
      <c r="J546" s="13" t="s">
        <v>8291</v>
      </c>
      <c r="K546" s="27">
        <v>1</v>
      </c>
      <c r="L546" s="13" t="s">
        <v>8293</v>
      </c>
      <c r="M546" s="13" t="s">
        <v>8849</v>
      </c>
      <c r="N546" s="13">
        <v>42</v>
      </c>
      <c r="O546" s="56">
        <v>4827.1000000000004</v>
      </c>
      <c r="P546" s="13" t="s">
        <v>8310</v>
      </c>
      <c r="Q546" s="13" t="s">
        <v>8314</v>
      </c>
      <c r="R546" s="57" t="s">
        <v>8312</v>
      </c>
      <c r="T546" s="12" t="s">
        <v>2056</v>
      </c>
      <c r="U546" s="13" t="str">
        <f t="shared" si="161"/>
        <v xml:space="preserve">  Elizabeth</v>
      </c>
      <c r="V546" s="39">
        <f t="shared" si="146"/>
        <v>27.28</v>
      </c>
      <c r="W546" s="39" t="str">
        <f t="shared" si="147"/>
        <v>Overweight</v>
      </c>
      <c r="X546" s="39">
        <f t="shared" si="148"/>
        <v>4.72</v>
      </c>
      <c r="Y546" s="39" t="str">
        <f t="shared" si="149"/>
        <v>Normal</v>
      </c>
      <c r="Z546" s="39" t="str">
        <f t="shared" si="150"/>
        <v>No</v>
      </c>
      <c r="AA546" s="39" t="str">
        <f t="shared" si="151"/>
        <v>Yes</v>
      </c>
      <c r="AB546" s="39" t="str">
        <f t="shared" si="152"/>
        <v>No</v>
      </c>
      <c r="AC546" s="38">
        <f t="shared" si="153"/>
        <v>1</v>
      </c>
      <c r="AD546" s="39" t="str">
        <f t="shared" si="154"/>
        <v>Yes</v>
      </c>
      <c r="AE546" s="13" t="str">
        <f t="shared" si="155"/>
        <v>3-Jul-1981</v>
      </c>
      <c r="AF546" s="39">
        <f t="shared" si="156"/>
        <v>42</v>
      </c>
      <c r="AG546" s="58">
        <f t="shared" si="157"/>
        <v>4827.1000000000004</v>
      </c>
      <c r="AH546" s="39" t="str">
        <f t="shared" si="158"/>
        <v>tier - 2</v>
      </c>
      <c r="AI546" s="39" t="str">
        <f t="shared" si="159"/>
        <v>tier - 1</v>
      </c>
      <c r="AJ546" s="54" t="str">
        <f t="shared" si="160"/>
        <v>R1013</v>
      </c>
    </row>
    <row r="547" spans="2:36" ht="15.75" customHeight="1" x14ac:dyDescent="0.3">
      <c r="B547" s="12" t="s">
        <v>2059</v>
      </c>
      <c r="C547" s="13" t="s">
        <v>2061</v>
      </c>
      <c r="D547" s="13">
        <v>32.229999999999997</v>
      </c>
      <c r="E547" s="13" t="str">
        <f t="shared" si="144"/>
        <v>Obesity</v>
      </c>
      <c r="F547" s="13">
        <v>4.6500000000000004</v>
      </c>
      <c r="G547" s="13" t="str">
        <f t="shared" si="145"/>
        <v>Normal</v>
      </c>
      <c r="H547" s="13" t="s">
        <v>8293</v>
      </c>
      <c r="I547" s="13" t="s">
        <v>8291</v>
      </c>
      <c r="J547" s="13" t="s">
        <v>8293</v>
      </c>
      <c r="K547" s="27">
        <v>1</v>
      </c>
      <c r="L547" s="13" t="s">
        <v>8291</v>
      </c>
      <c r="M547" s="13" t="s">
        <v>8850</v>
      </c>
      <c r="N547" s="13">
        <v>28</v>
      </c>
      <c r="O547" s="56">
        <v>4827.8999999999996</v>
      </c>
      <c r="P547" s="13" t="s">
        <v>8314</v>
      </c>
      <c r="Q547" s="13" t="s">
        <v>8310</v>
      </c>
      <c r="R547" s="57" t="s">
        <v>8294</v>
      </c>
      <c r="T547" s="12" t="s">
        <v>2059</v>
      </c>
      <c r="U547" s="13" t="str">
        <f t="shared" si="161"/>
        <v xml:space="preserve">  Brooke M</v>
      </c>
      <c r="V547" s="39">
        <f t="shared" si="146"/>
        <v>32.229999999999997</v>
      </c>
      <c r="W547" s="39" t="str">
        <f t="shared" si="147"/>
        <v>Obesity</v>
      </c>
      <c r="X547" s="39">
        <f t="shared" si="148"/>
        <v>4.6500000000000004</v>
      </c>
      <c r="Y547" s="39" t="str">
        <f t="shared" si="149"/>
        <v>Normal</v>
      </c>
      <c r="Z547" s="39" t="str">
        <f t="shared" si="150"/>
        <v>Yes</v>
      </c>
      <c r="AA547" s="39" t="str">
        <f t="shared" si="151"/>
        <v>No</v>
      </c>
      <c r="AB547" s="39" t="str">
        <f t="shared" si="152"/>
        <v>Yes</v>
      </c>
      <c r="AC547" s="38">
        <f t="shared" si="153"/>
        <v>1</v>
      </c>
      <c r="AD547" s="39" t="str">
        <f t="shared" si="154"/>
        <v>No</v>
      </c>
      <c r="AE547" s="13" t="str">
        <f t="shared" si="155"/>
        <v>1-Dec-1995</v>
      </c>
      <c r="AF547" s="39">
        <f t="shared" si="156"/>
        <v>28</v>
      </c>
      <c r="AG547" s="58">
        <f t="shared" si="157"/>
        <v>4827.8999999999996</v>
      </c>
      <c r="AH547" s="39" t="str">
        <f t="shared" si="158"/>
        <v>tier - 1</v>
      </c>
      <c r="AI547" s="39" t="str">
        <f t="shared" si="159"/>
        <v>tier - 2</v>
      </c>
      <c r="AJ547" s="54" t="str">
        <f t="shared" si="160"/>
        <v>?</v>
      </c>
    </row>
    <row r="548" spans="2:36" ht="15.75" customHeight="1" x14ac:dyDescent="0.3">
      <c r="B548" s="12" t="s">
        <v>2063</v>
      </c>
      <c r="C548" s="13" t="s">
        <v>2065</v>
      </c>
      <c r="D548" s="13">
        <v>44.2</v>
      </c>
      <c r="E548" s="13" t="str">
        <f t="shared" si="144"/>
        <v>Obesity</v>
      </c>
      <c r="F548" s="13">
        <v>11.34</v>
      </c>
      <c r="G548" s="13" t="str">
        <f t="shared" si="145"/>
        <v>Diabetes</v>
      </c>
      <c r="H548" s="13" t="s">
        <v>8293</v>
      </c>
      <c r="I548" s="13" t="s">
        <v>8291</v>
      </c>
      <c r="J548" s="13" t="s">
        <v>8293</v>
      </c>
      <c r="K548" s="27">
        <v>1</v>
      </c>
      <c r="L548" s="13" t="s">
        <v>8291</v>
      </c>
      <c r="M548" s="13" t="s">
        <v>8851</v>
      </c>
      <c r="N548" s="13">
        <v>21</v>
      </c>
      <c r="O548" s="56">
        <v>4830.63</v>
      </c>
      <c r="P548" s="13" t="s">
        <v>8310</v>
      </c>
      <c r="Q548" s="13" t="s">
        <v>8314</v>
      </c>
      <c r="R548" s="57" t="s">
        <v>8321</v>
      </c>
      <c r="T548" s="12" t="s">
        <v>2063</v>
      </c>
      <c r="U548" s="13" t="str">
        <f t="shared" si="161"/>
        <v xml:space="preserve">  Teiko</v>
      </c>
      <c r="V548" s="39">
        <f t="shared" si="146"/>
        <v>44.2</v>
      </c>
      <c r="W548" s="39" t="str">
        <f t="shared" si="147"/>
        <v>Obesity</v>
      </c>
      <c r="X548" s="39">
        <f t="shared" si="148"/>
        <v>11.34</v>
      </c>
      <c r="Y548" s="39" t="str">
        <f t="shared" si="149"/>
        <v>Diabetes</v>
      </c>
      <c r="Z548" s="39" t="str">
        <f t="shared" si="150"/>
        <v>Yes</v>
      </c>
      <c r="AA548" s="39" t="str">
        <f t="shared" si="151"/>
        <v>No</v>
      </c>
      <c r="AB548" s="39" t="str">
        <f t="shared" si="152"/>
        <v>Yes</v>
      </c>
      <c r="AC548" s="38">
        <f t="shared" si="153"/>
        <v>1</v>
      </c>
      <c r="AD548" s="39" t="str">
        <f t="shared" si="154"/>
        <v>No</v>
      </c>
      <c r="AE548" s="13" t="str">
        <f t="shared" si="155"/>
        <v>27-Jun-2002</v>
      </c>
      <c r="AF548" s="39">
        <f t="shared" si="156"/>
        <v>21</v>
      </c>
      <c r="AG548" s="58">
        <f t="shared" si="157"/>
        <v>4830.63</v>
      </c>
      <c r="AH548" s="39" t="str">
        <f t="shared" si="158"/>
        <v>tier - 2</v>
      </c>
      <c r="AI548" s="39" t="str">
        <f t="shared" si="159"/>
        <v>tier - 1</v>
      </c>
      <c r="AJ548" s="54" t="str">
        <f t="shared" si="160"/>
        <v>R1011</v>
      </c>
    </row>
    <row r="549" spans="2:36" ht="15.75" customHeight="1" x14ac:dyDescent="0.3">
      <c r="B549" s="12" t="s">
        <v>2067</v>
      </c>
      <c r="C549" s="13" t="s">
        <v>1452</v>
      </c>
      <c r="D549" s="13">
        <v>29.734999999999999</v>
      </c>
      <c r="E549" s="13" t="str">
        <f t="shared" si="144"/>
        <v>Overweight</v>
      </c>
      <c r="F549" s="13">
        <v>4.53</v>
      </c>
      <c r="G549" s="13" t="str">
        <f t="shared" si="145"/>
        <v>Normal</v>
      </c>
      <c r="H549" s="13" t="s">
        <v>8291</v>
      </c>
      <c r="I549" s="13" t="s">
        <v>8291</v>
      </c>
      <c r="J549" s="13" t="s">
        <v>8293</v>
      </c>
      <c r="K549" s="27">
        <v>1</v>
      </c>
      <c r="L549" s="13" t="s">
        <v>8291</v>
      </c>
      <c r="M549" s="13" t="s">
        <v>8556</v>
      </c>
      <c r="N549" s="13">
        <v>23</v>
      </c>
      <c r="O549" s="56">
        <v>4835.43</v>
      </c>
      <c r="P549" s="13" t="s">
        <v>8310</v>
      </c>
      <c r="Q549" s="13" t="s">
        <v>8310</v>
      </c>
      <c r="R549" s="57" t="s">
        <v>8332</v>
      </c>
      <c r="T549" s="12" t="s">
        <v>2067</v>
      </c>
      <c r="U549" s="13" t="str">
        <f t="shared" si="161"/>
        <v xml:space="preserve">  Zachary</v>
      </c>
      <c r="V549" s="39">
        <f t="shared" si="146"/>
        <v>29.734999999999999</v>
      </c>
      <c r="W549" s="39" t="str">
        <f t="shared" si="147"/>
        <v>Overweight</v>
      </c>
      <c r="X549" s="39">
        <f t="shared" si="148"/>
        <v>4.53</v>
      </c>
      <c r="Y549" s="39" t="str">
        <f t="shared" si="149"/>
        <v>Normal</v>
      </c>
      <c r="Z549" s="39" t="str">
        <f t="shared" si="150"/>
        <v>No</v>
      </c>
      <c r="AA549" s="39" t="str">
        <f t="shared" si="151"/>
        <v>No</v>
      </c>
      <c r="AB549" s="39" t="str">
        <f t="shared" si="152"/>
        <v>Yes</v>
      </c>
      <c r="AC549" s="38">
        <f t="shared" si="153"/>
        <v>1</v>
      </c>
      <c r="AD549" s="39" t="str">
        <f t="shared" si="154"/>
        <v>No</v>
      </c>
      <c r="AE549" s="13" t="str">
        <f t="shared" si="155"/>
        <v>11-Dec-2000</v>
      </c>
      <c r="AF549" s="39">
        <f t="shared" si="156"/>
        <v>23</v>
      </c>
      <c r="AG549" s="58">
        <f t="shared" si="157"/>
        <v>4835.43</v>
      </c>
      <c r="AH549" s="39" t="str">
        <f t="shared" si="158"/>
        <v>tier - 2</v>
      </c>
      <c r="AI549" s="39" t="str">
        <f t="shared" si="159"/>
        <v>tier - 2</v>
      </c>
      <c r="AJ549" s="54" t="str">
        <f t="shared" si="160"/>
        <v>R1021</v>
      </c>
    </row>
    <row r="550" spans="2:36" ht="15.75" customHeight="1" x14ac:dyDescent="0.3">
      <c r="B550" s="12" t="s">
        <v>2070</v>
      </c>
      <c r="C550" s="13" t="s">
        <v>2072</v>
      </c>
      <c r="D550" s="13">
        <v>28.31</v>
      </c>
      <c r="E550" s="13" t="str">
        <f t="shared" si="144"/>
        <v>Overweight</v>
      </c>
      <c r="F550" s="13">
        <v>6.35</v>
      </c>
      <c r="G550" s="13" t="str">
        <f t="shared" si="145"/>
        <v>Prediabetes</v>
      </c>
      <c r="H550" s="13" t="s">
        <v>8291</v>
      </c>
      <c r="I550" s="13" t="s">
        <v>8291</v>
      </c>
      <c r="J550" s="13" t="s">
        <v>8291</v>
      </c>
      <c r="K550" s="27" t="s">
        <v>8292</v>
      </c>
      <c r="L550" s="13" t="s">
        <v>8293</v>
      </c>
      <c r="M550" s="13" t="s">
        <v>8852</v>
      </c>
      <c r="N550" s="13">
        <v>31</v>
      </c>
      <c r="O550" s="56">
        <v>4837.58</v>
      </c>
      <c r="P550" s="13" t="s">
        <v>8311</v>
      </c>
      <c r="Q550" s="13" t="s">
        <v>8310</v>
      </c>
      <c r="R550" s="57" t="s">
        <v>8312</v>
      </c>
      <c r="T550" s="12" t="s">
        <v>2070</v>
      </c>
      <c r="U550" s="13" t="str">
        <f t="shared" si="161"/>
        <v xml:space="preserve">  Johannah</v>
      </c>
      <c r="V550" s="39">
        <f t="shared" si="146"/>
        <v>28.31</v>
      </c>
      <c r="W550" s="39" t="str">
        <f t="shared" si="147"/>
        <v>Overweight</v>
      </c>
      <c r="X550" s="39">
        <f t="shared" si="148"/>
        <v>6.35</v>
      </c>
      <c r="Y550" s="39" t="str">
        <f t="shared" si="149"/>
        <v>Prediabetes</v>
      </c>
      <c r="Z550" s="39" t="str">
        <f t="shared" si="150"/>
        <v>No</v>
      </c>
      <c r="AA550" s="39" t="str">
        <f t="shared" si="151"/>
        <v>No</v>
      </c>
      <c r="AB550" s="39" t="str">
        <f t="shared" si="152"/>
        <v>No</v>
      </c>
      <c r="AC550" s="38" t="str">
        <f t="shared" si="153"/>
        <v>No major surgery</v>
      </c>
      <c r="AD550" s="39" t="str">
        <f t="shared" si="154"/>
        <v>Yes</v>
      </c>
      <c r="AE550" s="13" t="str">
        <f t="shared" si="155"/>
        <v>10-Sep-1992</v>
      </c>
      <c r="AF550" s="39">
        <f t="shared" si="156"/>
        <v>31</v>
      </c>
      <c r="AG550" s="58">
        <f t="shared" si="157"/>
        <v>4837.58</v>
      </c>
      <c r="AH550" s="39" t="str">
        <f t="shared" si="158"/>
        <v>tier - 3</v>
      </c>
      <c r="AI550" s="39" t="str">
        <f t="shared" si="159"/>
        <v>tier - 2</v>
      </c>
      <c r="AJ550" s="54" t="str">
        <f t="shared" si="160"/>
        <v>R1013</v>
      </c>
    </row>
    <row r="551" spans="2:36" ht="15.75" customHeight="1" x14ac:dyDescent="0.3">
      <c r="B551" s="12" t="s">
        <v>2074</v>
      </c>
      <c r="C551" s="13" t="s">
        <v>2076</v>
      </c>
      <c r="D551" s="13">
        <v>46.62</v>
      </c>
      <c r="E551" s="13" t="str">
        <f t="shared" si="144"/>
        <v>Obesity</v>
      </c>
      <c r="F551" s="13">
        <v>8.51</v>
      </c>
      <c r="G551" s="13" t="str">
        <f t="shared" si="145"/>
        <v>Diabetes</v>
      </c>
      <c r="H551" s="13" t="s">
        <v>8291</v>
      </c>
      <c r="I551" s="13" t="s">
        <v>8291</v>
      </c>
      <c r="J551" s="13" t="s">
        <v>8291</v>
      </c>
      <c r="K551" s="27" t="s">
        <v>8292</v>
      </c>
      <c r="L551" s="13" t="s">
        <v>8291</v>
      </c>
      <c r="M551" s="13" t="s">
        <v>8853</v>
      </c>
      <c r="N551" s="13">
        <v>39</v>
      </c>
      <c r="O551" s="56">
        <v>4839.18</v>
      </c>
      <c r="P551" s="13" t="s">
        <v>8310</v>
      </c>
      <c r="Q551" s="13" t="s">
        <v>8314</v>
      </c>
      <c r="R551" s="57" t="s">
        <v>8317</v>
      </c>
      <c r="T551" s="12" t="s">
        <v>2074</v>
      </c>
      <c r="U551" s="13" t="str">
        <f t="shared" si="161"/>
        <v xml:space="preserve">  Ryan A</v>
      </c>
      <c r="V551" s="39">
        <f t="shared" si="146"/>
        <v>46.62</v>
      </c>
      <c r="W551" s="39" t="str">
        <f t="shared" si="147"/>
        <v>Obesity</v>
      </c>
      <c r="X551" s="39">
        <f t="shared" si="148"/>
        <v>8.51</v>
      </c>
      <c r="Y551" s="39" t="str">
        <f t="shared" si="149"/>
        <v>Diabetes</v>
      </c>
      <c r="Z551" s="39" t="str">
        <f t="shared" si="150"/>
        <v>No</v>
      </c>
      <c r="AA551" s="39" t="str">
        <f t="shared" si="151"/>
        <v>No</v>
      </c>
      <c r="AB551" s="39" t="str">
        <f t="shared" si="152"/>
        <v>No</v>
      </c>
      <c r="AC551" s="38" t="str">
        <f t="shared" si="153"/>
        <v>No major surgery</v>
      </c>
      <c r="AD551" s="39" t="str">
        <f t="shared" si="154"/>
        <v>No</v>
      </c>
      <c r="AE551" s="13" t="str">
        <f t="shared" si="155"/>
        <v>15-Oct-1984</v>
      </c>
      <c r="AF551" s="39">
        <f t="shared" si="156"/>
        <v>39</v>
      </c>
      <c r="AG551" s="58">
        <f t="shared" si="157"/>
        <v>4839.18</v>
      </c>
      <c r="AH551" s="39" t="str">
        <f t="shared" si="158"/>
        <v>tier - 2</v>
      </c>
      <c r="AI551" s="39" t="str">
        <f t="shared" si="159"/>
        <v>tier - 1</v>
      </c>
      <c r="AJ551" s="54" t="str">
        <f t="shared" si="160"/>
        <v>R1012</v>
      </c>
    </row>
    <row r="552" spans="2:36" ht="15.75" customHeight="1" x14ac:dyDescent="0.3">
      <c r="B552" s="12" t="s">
        <v>2078</v>
      </c>
      <c r="C552" s="13" t="s">
        <v>2080</v>
      </c>
      <c r="D552" s="13">
        <v>51.75</v>
      </c>
      <c r="E552" s="13" t="str">
        <f t="shared" si="144"/>
        <v>Obesity</v>
      </c>
      <c r="F552" s="13">
        <v>8.59</v>
      </c>
      <c r="G552" s="13" t="str">
        <f t="shared" si="145"/>
        <v>Diabetes</v>
      </c>
      <c r="H552" s="13" t="s">
        <v>8293</v>
      </c>
      <c r="I552" s="13" t="s">
        <v>8291</v>
      </c>
      <c r="J552" s="13" t="s">
        <v>8291</v>
      </c>
      <c r="K552" s="27">
        <v>1</v>
      </c>
      <c r="L552" s="13" t="s">
        <v>8291</v>
      </c>
      <c r="M552" s="13" t="s">
        <v>8854</v>
      </c>
      <c r="N552" s="13">
        <v>28</v>
      </c>
      <c r="O552" s="56">
        <v>4840.95</v>
      </c>
      <c r="P552" s="13" t="s">
        <v>8310</v>
      </c>
      <c r="Q552" s="13" t="s">
        <v>8314</v>
      </c>
      <c r="R552" s="57" t="s">
        <v>8332</v>
      </c>
      <c r="T552" s="12" t="s">
        <v>2078</v>
      </c>
      <c r="U552" s="13" t="str">
        <f t="shared" si="161"/>
        <v xml:space="preserve">  Andres Sr</v>
      </c>
      <c r="V552" s="39">
        <f t="shared" si="146"/>
        <v>51.75</v>
      </c>
      <c r="W552" s="39" t="str">
        <f t="shared" si="147"/>
        <v>Obesity</v>
      </c>
      <c r="X552" s="39">
        <f t="shared" si="148"/>
        <v>8.59</v>
      </c>
      <c r="Y552" s="39" t="str">
        <f t="shared" si="149"/>
        <v>Diabetes</v>
      </c>
      <c r="Z552" s="39" t="str">
        <f t="shared" si="150"/>
        <v>Yes</v>
      </c>
      <c r="AA552" s="39" t="str">
        <f t="shared" si="151"/>
        <v>No</v>
      </c>
      <c r="AB552" s="39" t="str">
        <f t="shared" si="152"/>
        <v>No</v>
      </c>
      <c r="AC552" s="38">
        <f t="shared" si="153"/>
        <v>1</v>
      </c>
      <c r="AD552" s="39" t="str">
        <f t="shared" si="154"/>
        <v>No</v>
      </c>
      <c r="AE552" s="13" t="str">
        <f t="shared" si="155"/>
        <v>29-Sep-1995</v>
      </c>
      <c r="AF552" s="39">
        <f t="shared" si="156"/>
        <v>28</v>
      </c>
      <c r="AG552" s="58">
        <f t="shared" si="157"/>
        <v>4840.95</v>
      </c>
      <c r="AH552" s="39" t="str">
        <f t="shared" si="158"/>
        <v>tier - 2</v>
      </c>
      <c r="AI552" s="39" t="str">
        <f t="shared" si="159"/>
        <v>tier - 1</v>
      </c>
      <c r="AJ552" s="54" t="str">
        <f t="shared" si="160"/>
        <v>R1021</v>
      </c>
    </row>
    <row r="553" spans="2:36" ht="15.75" customHeight="1" x14ac:dyDescent="0.3">
      <c r="B553" s="12" t="s">
        <v>2082</v>
      </c>
      <c r="C553" s="13" t="s">
        <v>2084</v>
      </c>
      <c r="D553" s="13">
        <v>25.7</v>
      </c>
      <c r="E553" s="13" t="str">
        <f t="shared" si="144"/>
        <v>Overweight</v>
      </c>
      <c r="F553" s="13">
        <v>4.13</v>
      </c>
      <c r="G553" s="13" t="str">
        <f t="shared" si="145"/>
        <v>Normal</v>
      </c>
      <c r="H553" s="13" t="s">
        <v>8293</v>
      </c>
      <c r="I553" s="13" t="s">
        <v>8291</v>
      </c>
      <c r="J553" s="13" t="s">
        <v>8291</v>
      </c>
      <c r="K553" s="27" t="s">
        <v>8292</v>
      </c>
      <c r="L553" s="13" t="s">
        <v>8293</v>
      </c>
      <c r="M553" s="13" t="s">
        <v>8855</v>
      </c>
      <c r="N553" s="13">
        <v>44</v>
      </c>
      <c r="O553" s="56">
        <v>4843.79</v>
      </c>
      <c r="P553" s="13" t="s">
        <v>8310</v>
      </c>
      <c r="Q553" s="13" t="s">
        <v>8311</v>
      </c>
      <c r="R553" s="57" t="s">
        <v>8312</v>
      </c>
      <c r="T553" s="12" t="s">
        <v>2082</v>
      </c>
      <c r="U553" s="13" t="str">
        <f t="shared" si="161"/>
        <v xml:space="preserve">  Bryan</v>
      </c>
      <c r="V553" s="39">
        <f t="shared" si="146"/>
        <v>25.7</v>
      </c>
      <c r="W553" s="39" t="str">
        <f t="shared" si="147"/>
        <v>Overweight</v>
      </c>
      <c r="X553" s="39">
        <f t="shared" si="148"/>
        <v>4.13</v>
      </c>
      <c r="Y553" s="39" t="str">
        <f t="shared" si="149"/>
        <v>Normal</v>
      </c>
      <c r="Z553" s="39" t="str">
        <f t="shared" si="150"/>
        <v>Yes</v>
      </c>
      <c r="AA553" s="39" t="str">
        <f t="shared" si="151"/>
        <v>No</v>
      </c>
      <c r="AB553" s="39" t="str">
        <f t="shared" si="152"/>
        <v>No</v>
      </c>
      <c r="AC553" s="38" t="str">
        <f t="shared" si="153"/>
        <v>No major surgery</v>
      </c>
      <c r="AD553" s="39" t="str">
        <f t="shared" si="154"/>
        <v>Yes</v>
      </c>
      <c r="AE553" s="13" t="str">
        <f t="shared" si="155"/>
        <v>13-Dec-1979</v>
      </c>
      <c r="AF553" s="39">
        <f t="shared" si="156"/>
        <v>44</v>
      </c>
      <c r="AG553" s="58">
        <f t="shared" si="157"/>
        <v>4843.79</v>
      </c>
      <c r="AH553" s="39" t="str">
        <f t="shared" si="158"/>
        <v>tier - 2</v>
      </c>
      <c r="AI553" s="39" t="str">
        <f t="shared" si="159"/>
        <v>tier - 3</v>
      </c>
      <c r="AJ553" s="54" t="str">
        <f t="shared" si="160"/>
        <v>R1013</v>
      </c>
    </row>
    <row r="554" spans="2:36" ht="15.75" customHeight="1" x14ac:dyDescent="0.3">
      <c r="B554" s="12" t="s">
        <v>2086</v>
      </c>
      <c r="C554" s="13" t="s">
        <v>2088</v>
      </c>
      <c r="D554" s="13">
        <v>31.79</v>
      </c>
      <c r="E554" s="13" t="str">
        <f t="shared" si="144"/>
        <v>Obesity</v>
      </c>
      <c r="F554" s="13">
        <v>4.55</v>
      </c>
      <c r="G554" s="13" t="str">
        <f t="shared" si="145"/>
        <v>Normal</v>
      </c>
      <c r="H554" s="13" t="s">
        <v>8291</v>
      </c>
      <c r="I554" s="13" t="s">
        <v>8291</v>
      </c>
      <c r="J554" s="13" t="s">
        <v>8291</v>
      </c>
      <c r="K554" s="27" t="s">
        <v>8292</v>
      </c>
      <c r="L554" s="13" t="s">
        <v>8291</v>
      </c>
      <c r="M554" s="13" t="s">
        <v>8856</v>
      </c>
      <c r="N554" s="13">
        <v>49</v>
      </c>
      <c r="O554" s="56">
        <v>4844.67</v>
      </c>
      <c r="P554" s="13" t="s">
        <v>8310</v>
      </c>
      <c r="Q554" s="13" t="s">
        <v>8310</v>
      </c>
      <c r="R554" s="57" t="s">
        <v>8312</v>
      </c>
      <c r="T554" s="12" t="s">
        <v>2086</v>
      </c>
      <c r="U554" s="13" t="str">
        <f t="shared" si="161"/>
        <v xml:space="preserve">  Lizette</v>
      </c>
      <c r="V554" s="39">
        <f t="shared" si="146"/>
        <v>31.79</v>
      </c>
      <c r="W554" s="39" t="str">
        <f t="shared" si="147"/>
        <v>Obesity</v>
      </c>
      <c r="X554" s="39">
        <f t="shared" si="148"/>
        <v>4.55</v>
      </c>
      <c r="Y554" s="39" t="str">
        <f t="shared" si="149"/>
        <v>Normal</v>
      </c>
      <c r="Z554" s="39" t="str">
        <f t="shared" si="150"/>
        <v>No</v>
      </c>
      <c r="AA554" s="39" t="str">
        <f t="shared" si="151"/>
        <v>No</v>
      </c>
      <c r="AB554" s="39" t="str">
        <f t="shared" si="152"/>
        <v>No</v>
      </c>
      <c r="AC554" s="38" t="str">
        <f t="shared" si="153"/>
        <v>No major surgery</v>
      </c>
      <c r="AD554" s="39" t="str">
        <f t="shared" si="154"/>
        <v>No</v>
      </c>
      <c r="AE554" s="13" t="str">
        <f t="shared" si="155"/>
        <v>11-Sep-1974</v>
      </c>
      <c r="AF554" s="39">
        <f t="shared" si="156"/>
        <v>49</v>
      </c>
      <c r="AG554" s="58">
        <f t="shared" si="157"/>
        <v>4844.67</v>
      </c>
      <c r="AH554" s="39" t="str">
        <f t="shared" si="158"/>
        <v>tier - 2</v>
      </c>
      <c r="AI554" s="39" t="str">
        <f t="shared" si="159"/>
        <v>tier - 2</v>
      </c>
      <c r="AJ554" s="54" t="str">
        <f t="shared" si="160"/>
        <v>R1013</v>
      </c>
    </row>
    <row r="555" spans="2:36" ht="15.75" customHeight="1" x14ac:dyDescent="0.3">
      <c r="B555" s="12" t="s">
        <v>2090</v>
      </c>
      <c r="C555" s="13" t="s">
        <v>1801</v>
      </c>
      <c r="D555" s="13">
        <v>24.795000000000002</v>
      </c>
      <c r="E555" s="13" t="str">
        <f t="shared" si="144"/>
        <v>Healthy Weight</v>
      </c>
      <c r="F555" s="13">
        <v>4.5199999999999996</v>
      </c>
      <c r="G555" s="13" t="str">
        <f t="shared" si="145"/>
        <v>Normal</v>
      </c>
      <c r="H555" s="13" t="s">
        <v>8291</v>
      </c>
      <c r="I555" s="13" t="s">
        <v>8291</v>
      </c>
      <c r="J555" s="13" t="s">
        <v>8291</v>
      </c>
      <c r="K555" s="27" t="s">
        <v>8292</v>
      </c>
      <c r="L555" s="13" t="s">
        <v>8293</v>
      </c>
      <c r="M555" s="13" t="s">
        <v>8857</v>
      </c>
      <c r="N555" s="13">
        <v>22</v>
      </c>
      <c r="O555" s="56">
        <v>4846.53</v>
      </c>
      <c r="P555" s="13" t="s">
        <v>8310</v>
      </c>
      <c r="Q555" s="13" t="s">
        <v>8311</v>
      </c>
      <c r="R555" s="57" t="s">
        <v>8332</v>
      </c>
      <c r="T555" s="12" t="s">
        <v>2090</v>
      </c>
      <c r="U555" s="13" t="str">
        <f t="shared" si="161"/>
        <v xml:space="preserve">  Don</v>
      </c>
      <c r="V555" s="39">
        <f t="shared" si="146"/>
        <v>24.795000000000002</v>
      </c>
      <c r="W555" s="39" t="str">
        <f t="shared" si="147"/>
        <v>Healthy Weight</v>
      </c>
      <c r="X555" s="39">
        <f t="shared" si="148"/>
        <v>4.5199999999999996</v>
      </c>
      <c r="Y555" s="39" t="str">
        <f t="shared" si="149"/>
        <v>Normal</v>
      </c>
      <c r="Z555" s="39" t="str">
        <f t="shared" si="150"/>
        <v>No</v>
      </c>
      <c r="AA555" s="39" t="str">
        <f t="shared" si="151"/>
        <v>No</v>
      </c>
      <c r="AB555" s="39" t="str">
        <f t="shared" si="152"/>
        <v>No</v>
      </c>
      <c r="AC555" s="38" t="str">
        <f t="shared" si="153"/>
        <v>No major surgery</v>
      </c>
      <c r="AD555" s="39" t="str">
        <f t="shared" si="154"/>
        <v>Yes</v>
      </c>
      <c r="AE555" s="13" t="str">
        <f t="shared" si="155"/>
        <v>7-Jun-2001</v>
      </c>
      <c r="AF555" s="39">
        <f t="shared" si="156"/>
        <v>22</v>
      </c>
      <c r="AG555" s="58">
        <f t="shared" si="157"/>
        <v>4846.53</v>
      </c>
      <c r="AH555" s="39" t="str">
        <f t="shared" si="158"/>
        <v>tier - 2</v>
      </c>
      <c r="AI555" s="39" t="str">
        <f t="shared" si="159"/>
        <v>tier - 3</v>
      </c>
      <c r="AJ555" s="54" t="str">
        <f t="shared" si="160"/>
        <v>R1021</v>
      </c>
    </row>
    <row r="556" spans="2:36" ht="15.75" customHeight="1" x14ac:dyDescent="0.3">
      <c r="B556" s="12" t="s">
        <v>2092</v>
      </c>
      <c r="C556" s="13" t="s">
        <v>2094</v>
      </c>
      <c r="D556" s="13">
        <v>53.98</v>
      </c>
      <c r="E556" s="13" t="str">
        <f t="shared" si="144"/>
        <v>Obesity</v>
      </c>
      <c r="F556" s="13">
        <v>5.07</v>
      </c>
      <c r="G556" s="13" t="str">
        <f t="shared" si="145"/>
        <v>Normal</v>
      </c>
      <c r="H556" s="13" t="s">
        <v>8291</v>
      </c>
      <c r="I556" s="13" t="s">
        <v>8291</v>
      </c>
      <c r="J556" s="13" t="s">
        <v>8293</v>
      </c>
      <c r="K556" s="27">
        <v>1</v>
      </c>
      <c r="L556" s="13" t="s">
        <v>8291</v>
      </c>
      <c r="M556" s="13" t="s">
        <v>8858</v>
      </c>
      <c r="N556" s="13">
        <v>28</v>
      </c>
      <c r="O556" s="56">
        <v>4846.92</v>
      </c>
      <c r="P556" s="13" t="s">
        <v>8310</v>
      </c>
      <c r="Q556" s="13" t="s">
        <v>8311</v>
      </c>
      <c r="R556" s="57" t="s">
        <v>8333</v>
      </c>
      <c r="T556" s="12" t="s">
        <v>2092</v>
      </c>
      <c r="U556" s="13" t="str">
        <f t="shared" si="161"/>
        <v xml:space="preserve">  Jeb</v>
      </c>
      <c r="V556" s="39">
        <f t="shared" si="146"/>
        <v>53.98</v>
      </c>
      <c r="W556" s="39" t="str">
        <f t="shared" si="147"/>
        <v>Obesity</v>
      </c>
      <c r="X556" s="39">
        <f t="shared" si="148"/>
        <v>5.07</v>
      </c>
      <c r="Y556" s="39" t="str">
        <f t="shared" si="149"/>
        <v>Normal</v>
      </c>
      <c r="Z556" s="39" t="str">
        <f t="shared" si="150"/>
        <v>No</v>
      </c>
      <c r="AA556" s="39" t="str">
        <f t="shared" si="151"/>
        <v>No</v>
      </c>
      <c r="AB556" s="39" t="str">
        <f t="shared" si="152"/>
        <v>Yes</v>
      </c>
      <c r="AC556" s="38">
        <f t="shared" si="153"/>
        <v>1</v>
      </c>
      <c r="AD556" s="39" t="str">
        <f t="shared" si="154"/>
        <v>No</v>
      </c>
      <c r="AE556" s="13" t="str">
        <f t="shared" si="155"/>
        <v>27-Dec-1995</v>
      </c>
      <c r="AF556" s="39">
        <f t="shared" si="156"/>
        <v>28</v>
      </c>
      <c r="AG556" s="58">
        <f t="shared" si="157"/>
        <v>4846.92</v>
      </c>
      <c r="AH556" s="39" t="str">
        <f t="shared" si="158"/>
        <v>tier - 2</v>
      </c>
      <c r="AI556" s="39" t="str">
        <f t="shared" si="159"/>
        <v>tier - 3</v>
      </c>
      <c r="AJ556" s="54" t="str">
        <f t="shared" si="160"/>
        <v>R1017</v>
      </c>
    </row>
    <row r="557" spans="2:36" ht="15.75" customHeight="1" x14ac:dyDescent="0.3">
      <c r="B557" s="12" t="s">
        <v>2096</v>
      </c>
      <c r="C557" s="13" t="s">
        <v>2098</v>
      </c>
      <c r="D557" s="13">
        <v>41.325000000000003</v>
      </c>
      <c r="E557" s="13" t="str">
        <f t="shared" si="144"/>
        <v>Obesity</v>
      </c>
      <c r="F557" s="13">
        <v>4.04</v>
      </c>
      <c r="G557" s="13" t="str">
        <f t="shared" si="145"/>
        <v>Normal</v>
      </c>
      <c r="H557" s="13" t="s">
        <v>8293</v>
      </c>
      <c r="I557" s="13" t="s">
        <v>8291</v>
      </c>
      <c r="J557" s="13" t="s">
        <v>8293</v>
      </c>
      <c r="K557" s="27">
        <v>1</v>
      </c>
      <c r="L557" s="13" t="s">
        <v>8291</v>
      </c>
      <c r="M557" s="13" t="s">
        <v>8859</v>
      </c>
      <c r="N557" s="13">
        <v>34</v>
      </c>
      <c r="O557" s="56">
        <v>4859.8900000000003</v>
      </c>
      <c r="P557" s="13" t="s">
        <v>8310</v>
      </c>
      <c r="Q557" s="13" t="s">
        <v>8311</v>
      </c>
      <c r="R557" s="57" t="s">
        <v>8321</v>
      </c>
      <c r="T557" s="12" t="s">
        <v>2096</v>
      </c>
      <c r="U557" s="13" t="str">
        <f t="shared" si="161"/>
        <v xml:space="preserve">  Amy R</v>
      </c>
      <c r="V557" s="39">
        <f t="shared" si="146"/>
        <v>41.325000000000003</v>
      </c>
      <c r="W557" s="39" t="str">
        <f t="shared" si="147"/>
        <v>Obesity</v>
      </c>
      <c r="X557" s="39">
        <f t="shared" si="148"/>
        <v>4.04</v>
      </c>
      <c r="Y557" s="39" t="str">
        <f t="shared" si="149"/>
        <v>Normal</v>
      </c>
      <c r="Z557" s="39" t="str">
        <f t="shared" si="150"/>
        <v>Yes</v>
      </c>
      <c r="AA557" s="39" t="str">
        <f t="shared" si="151"/>
        <v>No</v>
      </c>
      <c r="AB557" s="39" t="str">
        <f t="shared" si="152"/>
        <v>Yes</v>
      </c>
      <c r="AC557" s="38">
        <f t="shared" si="153"/>
        <v>1</v>
      </c>
      <c r="AD557" s="39" t="str">
        <f t="shared" si="154"/>
        <v>No</v>
      </c>
      <c r="AE557" s="13" t="str">
        <f t="shared" si="155"/>
        <v>1-Sep-1989</v>
      </c>
      <c r="AF557" s="39">
        <f t="shared" si="156"/>
        <v>34</v>
      </c>
      <c r="AG557" s="58">
        <f t="shared" si="157"/>
        <v>4859.8900000000003</v>
      </c>
      <c r="AH557" s="39" t="str">
        <f t="shared" si="158"/>
        <v>tier - 2</v>
      </c>
      <c r="AI557" s="39" t="str">
        <f t="shared" si="159"/>
        <v>tier - 3</v>
      </c>
      <c r="AJ557" s="54" t="str">
        <f t="shared" si="160"/>
        <v>R1011</v>
      </c>
    </row>
    <row r="558" spans="2:36" ht="15.75" customHeight="1" x14ac:dyDescent="0.3">
      <c r="B558" s="12" t="s">
        <v>2100</v>
      </c>
      <c r="C558" s="13" t="s">
        <v>404</v>
      </c>
      <c r="D558" s="13">
        <v>51.65</v>
      </c>
      <c r="E558" s="13" t="str">
        <f t="shared" si="144"/>
        <v>Obesity</v>
      </c>
      <c r="F558" s="13">
        <v>5.3</v>
      </c>
      <c r="G558" s="13" t="str">
        <f t="shared" si="145"/>
        <v>Normal</v>
      </c>
      <c r="H558" s="13" t="s">
        <v>8293</v>
      </c>
      <c r="I558" s="13" t="s">
        <v>8291</v>
      </c>
      <c r="J558" s="13" t="s">
        <v>8291</v>
      </c>
      <c r="K558" s="27" t="s">
        <v>8292</v>
      </c>
      <c r="L558" s="13" t="s">
        <v>8291</v>
      </c>
      <c r="M558" s="13" t="s">
        <v>8860</v>
      </c>
      <c r="N558" s="13">
        <v>26</v>
      </c>
      <c r="O558" s="56">
        <v>4877.9799999999996</v>
      </c>
      <c r="P558" s="13" t="s">
        <v>8310</v>
      </c>
      <c r="Q558" s="13" t="s">
        <v>8311</v>
      </c>
      <c r="R558" s="57" t="s">
        <v>8317</v>
      </c>
      <c r="T558" s="12" t="s">
        <v>2100</v>
      </c>
      <c r="U558" s="13" t="str">
        <f t="shared" si="161"/>
        <v xml:space="preserve">  Brian</v>
      </c>
      <c r="V558" s="39">
        <f t="shared" si="146"/>
        <v>51.65</v>
      </c>
      <c r="W558" s="39" t="str">
        <f t="shared" si="147"/>
        <v>Obesity</v>
      </c>
      <c r="X558" s="39">
        <f t="shared" si="148"/>
        <v>5.3</v>
      </c>
      <c r="Y558" s="39" t="str">
        <f t="shared" si="149"/>
        <v>Normal</v>
      </c>
      <c r="Z558" s="39" t="str">
        <f t="shared" si="150"/>
        <v>Yes</v>
      </c>
      <c r="AA558" s="39" t="str">
        <f t="shared" si="151"/>
        <v>No</v>
      </c>
      <c r="AB558" s="39" t="str">
        <f t="shared" si="152"/>
        <v>No</v>
      </c>
      <c r="AC558" s="38" t="str">
        <f t="shared" si="153"/>
        <v>No major surgery</v>
      </c>
      <c r="AD558" s="39" t="str">
        <f t="shared" si="154"/>
        <v>No</v>
      </c>
      <c r="AE558" s="13" t="str">
        <f t="shared" si="155"/>
        <v>29-Sep-1997</v>
      </c>
      <c r="AF558" s="39">
        <f t="shared" si="156"/>
        <v>26</v>
      </c>
      <c r="AG558" s="58">
        <f t="shared" si="157"/>
        <v>4877.9799999999996</v>
      </c>
      <c r="AH558" s="39" t="str">
        <f t="shared" si="158"/>
        <v>tier - 2</v>
      </c>
      <c r="AI558" s="39" t="str">
        <f t="shared" si="159"/>
        <v>tier - 3</v>
      </c>
      <c r="AJ558" s="54" t="str">
        <f t="shared" si="160"/>
        <v>R1012</v>
      </c>
    </row>
    <row r="559" spans="2:36" ht="15.75" customHeight="1" x14ac:dyDescent="0.3">
      <c r="B559" s="12" t="s">
        <v>2103</v>
      </c>
      <c r="C559" s="13" t="s">
        <v>2105</v>
      </c>
      <c r="D559" s="13">
        <v>44.52</v>
      </c>
      <c r="E559" s="13" t="str">
        <f t="shared" si="144"/>
        <v>Obesity</v>
      </c>
      <c r="F559" s="13">
        <v>8.64</v>
      </c>
      <c r="G559" s="13" t="str">
        <f t="shared" si="145"/>
        <v>Diabetes</v>
      </c>
      <c r="H559" s="13" t="s">
        <v>8293</v>
      </c>
      <c r="I559" s="13" t="s">
        <v>8291</v>
      </c>
      <c r="J559" s="13" t="s">
        <v>8293</v>
      </c>
      <c r="K559" s="27">
        <v>1</v>
      </c>
      <c r="L559" s="13" t="s">
        <v>8291</v>
      </c>
      <c r="M559" s="13" t="s">
        <v>8861</v>
      </c>
      <c r="N559" s="13">
        <v>37</v>
      </c>
      <c r="O559" s="56">
        <v>4883.87</v>
      </c>
      <c r="P559" s="13" t="s">
        <v>8310</v>
      </c>
      <c r="Q559" s="13" t="s">
        <v>8314</v>
      </c>
      <c r="R559" s="57" t="s">
        <v>8321</v>
      </c>
      <c r="T559" s="12" t="s">
        <v>2103</v>
      </c>
      <c r="U559" s="13" t="str">
        <f t="shared" si="161"/>
        <v xml:space="preserve">  Mike G</v>
      </c>
      <c r="V559" s="39">
        <f t="shared" si="146"/>
        <v>44.52</v>
      </c>
      <c r="W559" s="39" t="str">
        <f t="shared" si="147"/>
        <v>Obesity</v>
      </c>
      <c r="X559" s="39">
        <f t="shared" si="148"/>
        <v>8.64</v>
      </c>
      <c r="Y559" s="39" t="str">
        <f t="shared" si="149"/>
        <v>Diabetes</v>
      </c>
      <c r="Z559" s="39" t="str">
        <f t="shared" si="150"/>
        <v>Yes</v>
      </c>
      <c r="AA559" s="39" t="str">
        <f t="shared" si="151"/>
        <v>No</v>
      </c>
      <c r="AB559" s="39" t="str">
        <f t="shared" si="152"/>
        <v>Yes</v>
      </c>
      <c r="AC559" s="38">
        <f t="shared" si="153"/>
        <v>1</v>
      </c>
      <c r="AD559" s="39" t="str">
        <f t="shared" si="154"/>
        <v>No</v>
      </c>
      <c r="AE559" s="13" t="str">
        <f t="shared" si="155"/>
        <v>23-Dec-1986</v>
      </c>
      <c r="AF559" s="39">
        <f t="shared" si="156"/>
        <v>37</v>
      </c>
      <c r="AG559" s="58">
        <f t="shared" si="157"/>
        <v>4883.87</v>
      </c>
      <c r="AH559" s="39" t="str">
        <f t="shared" si="158"/>
        <v>tier - 2</v>
      </c>
      <c r="AI559" s="39" t="str">
        <f t="shared" si="159"/>
        <v>tier - 1</v>
      </c>
      <c r="AJ559" s="54" t="str">
        <f t="shared" si="160"/>
        <v>R1011</v>
      </c>
    </row>
    <row r="560" spans="2:36" ht="15.75" customHeight="1" x14ac:dyDescent="0.3">
      <c r="B560" s="12" t="s">
        <v>2107</v>
      </c>
      <c r="C560" s="13" t="s">
        <v>2109</v>
      </c>
      <c r="D560" s="13">
        <v>53.29</v>
      </c>
      <c r="E560" s="13" t="str">
        <f t="shared" si="144"/>
        <v>Obesity</v>
      </c>
      <c r="F560" s="13">
        <v>4.03</v>
      </c>
      <c r="G560" s="13" t="str">
        <f t="shared" si="145"/>
        <v>Normal</v>
      </c>
      <c r="H560" s="13" t="s">
        <v>8291</v>
      </c>
      <c r="I560" s="13" t="s">
        <v>8291</v>
      </c>
      <c r="J560" s="13" t="s">
        <v>8293</v>
      </c>
      <c r="K560" s="27">
        <v>1</v>
      </c>
      <c r="L560" s="13" t="s">
        <v>8291</v>
      </c>
      <c r="M560" s="13" t="s">
        <v>8862</v>
      </c>
      <c r="N560" s="13">
        <v>37</v>
      </c>
      <c r="O560" s="56">
        <v>4889.04</v>
      </c>
      <c r="P560" s="13" t="s">
        <v>8310</v>
      </c>
      <c r="Q560" s="13" t="s">
        <v>8314</v>
      </c>
      <c r="R560" s="57" t="s">
        <v>8312</v>
      </c>
      <c r="T560" s="12" t="s">
        <v>2107</v>
      </c>
      <c r="U560" s="13" t="str">
        <f t="shared" si="161"/>
        <v xml:space="preserve">  Simonezitrone Sr</v>
      </c>
      <c r="V560" s="39">
        <f t="shared" si="146"/>
        <v>53.29</v>
      </c>
      <c r="W560" s="39" t="str">
        <f t="shared" si="147"/>
        <v>Obesity</v>
      </c>
      <c r="X560" s="39">
        <f t="shared" si="148"/>
        <v>4.03</v>
      </c>
      <c r="Y560" s="39" t="str">
        <f t="shared" si="149"/>
        <v>Normal</v>
      </c>
      <c r="Z560" s="39" t="str">
        <f t="shared" si="150"/>
        <v>No</v>
      </c>
      <c r="AA560" s="39" t="str">
        <f t="shared" si="151"/>
        <v>No</v>
      </c>
      <c r="AB560" s="39" t="str">
        <f t="shared" si="152"/>
        <v>Yes</v>
      </c>
      <c r="AC560" s="38">
        <f t="shared" si="153"/>
        <v>1</v>
      </c>
      <c r="AD560" s="39" t="str">
        <f t="shared" si="154"/>
        <v>No</v>
      </c>
      <c r="AE560" s="13" t="str">
        <f t="shared" si="155"/>
        <v>27-Oct-1986</v>
      </c>
      <c r="AF560" s="39">
        <f t="shared" si="156"/>
        <v>37</v>
      </c>
      <c r="AG560" s="58">
        <f t="shared" si="157"/>
        <v>4889.04</v>
      </c>
      <c r="AH560" s="39" t="str">
        <f t="shared" si="158"/>
        <v>tier - 2</v>
      </c>
      <c r="AI560" s="39" t="str">
        <f t="shared" si="159"/>
        <v>tier - 1</v>
      </c>
      <c r="AJ560" s="54" t="str">
        <f t="shared" si="160"/>
        <v>R1013</v>
      </c>
    </row>
    <row r="561" spans="2:36" ht="15.75" customHeight="1" x14ac:dyDescent="0.3">
      <c r="B561" s="12" t="s">
        <v>2111</v>
      </c>
      <c r="C561" s="13" t="s">
        <v>375</v>
      </c>
      <c r="D561" s="13">
        <v>46.63</v>
      </c>
      <c r="E561" s="13" t="str">
        <f t="shared" si="144"/>
        <v>Obesity</v>
      </c>
      <c r="F561" s="13">
        <v>4.26</v>
      </c>
      <c r="G561" s="13" t="str">
        <f t="shared" si="145"/>
        <v>Normal</v>
      </c>
      <c r="H561" s="13" t="s">
        <v>8293</v>
      </c>
      <c r="I561" s="13" t="s">
        <v>8291</v>
      </c>
      <c r="J561" s="13" t="s">
        <v>8291</v>
      </c>
      <c r="K561" s="27">
        <v>2</v>
      </c>
      <c r="L561" s="13" t="s">
        <v>8291</v>
      </c>
      <c r="M561" s="13" t="s">
        <v>8748</v>
      </c>
      <c r="N561" s="13">
        <v>34</v>
      </c>
      <c r="O561" s="56">
        <v>4890</v>
      </c>
      <c r="P561" s="13" t="s">
        <v>8311</v>
      </c>
      <c r="Q561" s="13" t="s">
        <v>8310</v>
      </c>
      <c r="R561" s="57" t="s">
        <v>8312</v>
      </c>
      <c r="T561" s="12" t="s">
        <v>2111</v>
      </c>
      <c r="U561" s="13" t="str">
        <f t="shared" si="161"/>
        <v xml:space="preserve">  Nicholas</v>
      </c>
      <c r="V561" s="39">
        <f t="shared" si="146"/>
        <v>46.63</v>
      </c>
      <c r="W561" s="39" t="str">
        <f t="shared" si="147"/>
        <v>Obesity</v>
      </c>
      <c r="X561" s="39">
        <f t="shared" si="148"/>
        <v>4.26</v>
      </c>
      <c r="Y561" s="39" t="str">
        <f t="shared" si="149"/>
        <v>Normal</v>
      </c>
      <c r="Z561" s="39" t="str">
        <f t="shared" si="150"/>
        <v>Yes</v>
      </c>
      <c r="AA561" s="39" t="str">
        <f t="shared" si="151"/>
        <v>No</v>
      </c>
      <c r="AB561" s="39" t="str">
        <f t="shared" si="152"/>
        <v>No</v>
      </c>
      <c r="AC561" s="38">
        <f t="shared" si="153"/>
        <v>2</v>
      </c>
      <c r="AD561" s="39" t="str">
        <f t="shared" si="154"/>
        <v>No</v>
      </c>
      <c r="AE561" s="13" t="str">
        <f t="shared" si="155"/>
        <v>10-Jul-1989</v>
      </c>
      <c r="AF561" s="39">
        <f t="shared" si="156"/>
        <v>34</v>
      </c>
      <c r="AG561" s="58">
        <f t="shared" si="157"/>
        <v>4890</v>
      </c>
      <c r="AH561" s="39" t="str">
        <f t="shared" si="158"/>
        <v>tier - 3</v>
      </c>
      <c r="AI561" s="39" t="str">
        <f t="shared" si="159"/>
        <v>tier - 2</v>
      </c>
      <c r="AJ561" s="54" t="str">
        <f t="shared" si="160"/>
        <v>R1013</v>
      </c>
    </row>
    <row r="562" spans="2:36" ht="15.75" customHeight="1" x14ac:dyDescent="0.3">
      <c r="B562" s="12" t="s">
        <v>2114</v>
      </c>
      <c r="C562" s="13" t="s">
        <v>1822</v>
      </c>
      <c r="D562" s="13">
        <v>28.88</v>
      </c>
      <c r="E562" s="13" t="str">
        <f t="shared" si="144"/>
        <v>Overweight</v>
      </c>
      <c r="F562" s="13">
        <v>5.35</v>
      </c>
      <c r="G562" s="13" t="str">
        <f t="shared" si="145"/>
        <v>Normal</v>
      </c>
      <c r="H562" s="13" t="s">
        <v>8291</v>
      </c>
      <c r="I562" s="13" t="s">
        <v>8291</v>
      </c>
      <c r="J562" s="13" t="s">
        <v>8293</v>
      </c>
      <c r="K562" s="27">
        <v>1</v>
      </c>
      <c r="L562" s="13" t="s">
        <v>8293</v>
      </c>
      <c r="M562" s="13" t="s">
        <v>8863</v>
      </c>
      <c r="N562" s="13">
        <v>33</v>
      </c>
      <c r="O562" s="56">
        <v>4894.3900000000003</v>
      </c>
      <c r="P562" s="13" t="s">
        <v>8310</v>
      </c>
      <c r="Q562" s="13" t="s">
        <v>8311</v>
      </c>
      <c r="R562" s="57" t="s">
        <v>8312</v>
      </c>
      <c r="T562" s="12" t="s">
        <v>2114</v>
      </c>
      <c r="U562" s="13" t="str">
        <f t="shared" si="161"/>
        <v xml:space="preserve">  Angela M</v>
      </c>
      <c r="V562" s="39">
        <f t="shared" si="146"/>
        <v>28.88</v>
      </c>
      <c r="W562" s="39" t="str">
        <f t="shared" si="147"/>
        <v>Overweight</v>
      </c>
      <c r="X562" s="39">
        <f t="shared" si="148"/>
        <v>5.35</v>
      </c>
      <c r="Y562" s="39" t="str">
        <f t="shared" si="149"/>
        <v>Normal</v>
      </c>
      <c r="Z562" s="39" t="str">
        <f t="shared" si="150"/>
        <v>No</v>
      </c>
      <c r="AA562" s="39" t="str">
        <f t="shared" si="151"/>
        <v>No</v>
      </c>
      <c r="AB562" s="39" t="str">
        <f t="shared" si="152"/>
        <v>Yes</v>
      </c>
      <c r="AC562" s="38">
        <f t="shared" si="153"/>
        <v>1</v>
      </c>
      <c r="AD562" s="39" t="str">
        <f t="shared" si="154"/>
        <v>Yes</v>
      </c>
      <c r="AE562" s="13" t="str">
        <f t="shared" si="155"/>
        <v>28-Nov-1990</v>
      </c>
      <c r="AF562" s="39">
        <f t="shared" si="156"/>
        <v>33</v>
      </c>
      <c r="AG562" s="58">
        <f t="shared" si="157"/>
        <v>4894.3900000000003</v>
      </c>
      <c r="AH562" s="39" t="str">
        <f t="shared" si="158"/>
        <v>tier - 2</v>
      </c>
      <c r="AI562" s="39" t="str">
        <f t="shared" si="159"/>
        <v>tier - 3</v>
      </c>
      <c r="AJ562" s="54" t="str">
        <f t="shared" si="160"/>
        <v>R1013</v>
      </c>
    </row>
    <row r="563" spans="2:36" ht="15.75" customHeight="1" x14ac:dyDescent="0.3">
      <c r="B563" s="12" t="s">
        <v>2117</v>
      </c>
      <c r="C563" s="13" t="s">
        <v>2119</v>
      </c>
      <c r="D563" s="13">
        <v>23.98</v>
      </c>
      <c r="E563" s="13" t="str">
        <f t="shared" si="144"/>
        <v>Healthy Weight</v>
      </c>
      <c r="F563" s="13">
        <v>4.9000000000000004</v>
      </c>
      <c r="G563" s="13" t="str">
        <f t="shared" si="145"/>
        <v>Normal</v>
      </c>
      <c r="H563" s="13" t="s">
        <v>8291</v>
      </c>
      <c r="I563" s="13" t="s">
        <v>8291</v>
      </c>
      <c r="J563" s="13" t="s">
        <v>8291</v>
      </c>
      <c r="K563" s="27" t="s">
        <v>8292</v>
      </c>
      <c r="L563" s="13" t="s">
        <v>8294</v>
      </c>
      <c r="M563" s="13" t="s">
        <v>8864</v>
      </c>
      <c r="N563" s="13">
        <v>35</v>
      </c>
      <c r="O563" s="56">
        <v>4894.75</v>
      </c>
      <c r="P563" s="13" t="s">
        <v>8311</v>
      </c>
      <c r="Q563" s="13" t="s">
        <v>8311</v>
      </c>
      <c r="R563" s="57" t="s">
        <v>8317</v>
      </c>
      <c r="T563" s="12" t="s">
        <v>2117</v>
      </c>
      <c r="U563" s="13" t="str">
        <f t="shared" si="161"/>
        <v xml:space="preserve">  Oz</v>
      </c>
      <c r="V563" s="39">
        <f t="shared" si="146"/>
        <v>23.98</v>
      </c>
      <c r="W563" s="39" t="str">
        <f t="shared" si="147"/>
        <v>Healthy Weight</v>
      </c>
      <c r="X563" s="39">
        <f t="shared" si="148"/>
        <v>4.9000000000000004</v>
      </c>
      <c r="Y563" s="39" t="str">
        <f t="shared" si="149"/>
        <v>Normal</v>
      </c>
      <c r="Z563" s="39" t="str">
        <f t="shared" si="150"/>
        <v>No</v>
      </c>
      <c r="AA563" s="39" t="str">
        <f t="shared" si="151"/>
        <v>No</v>
      </c>
      <c r="AB563" s="39" t="str">
        <f t="shared" si="152"/>
        <v>No</v>
      </c>
      <c r="AC563" s="38" t="str">
        <f t="shared" si="153"/>
        <v>No major surgery</v>
      </c>
      <c r="AD563" s="39" t="str">
        <f t="shared" si="154"/>
        <v>?</v>
      </c>
      <c r="AE563" s="13" t="str">
        <f t="shared" si="155"/>
        <v>23-Sep-1988</v>
      </c>
      <c r="AF563" s="39">
        <f t="shared" si="156"/>
        <v>35</v>
      </c>
      <c r="AG563" s="58">
        <f t="shared" si="157"/>
        <v>4894.75</v>
      </c>
      <c r="AH563" s="39" t="str">
        <f t="shared" si="158"/>
        <v>tier - 3</v>
      </c>
      <c r="AI563" s="39" t="str">
        <f t="shared" si="159"/>
        <v>tier - 3</v>
      </c>
      <c r="AJ563" s="54" t="str">
        <f t="shared" si="160"/>
        <v>R1012</v>
      </c>
    </row>
    <row r="564" spans="2:36" ht="15.75" customHeight="1" x14ac:dyDescent="0.3">
      <c r="B564" s="12" t="s">
        <v>2121</v>
      </c>
      <c r="C564" s="13" t="s">
        <v>2123</v>
      </c>
      <c r="D564" s="13">
        <v>23.65</v>
      </c>
      <c r="E564" s="13" t="str">
        <f t="shared" si="144"/>
        <v>Healthy Weight</v>
      </c>
      <c r="F564" s="13">
        <v>4.5</v>
      </c>
      <c r="G564" s="13" t="str">
        <f t="shared" si="145"/>
        <v>Normal</v>
      </c>
      <c r="H564" s="13" t="s">
        <v>8291</v>
      </c>
      <c r="I564" s="13" t="s">
        <v>8291</v>
      </c>
      <c r="J564" s="13" t="s">
        <v>8291</v>
      </c>
      <c r="K564" s="27" t="s">
        <v>8292</v>
      </c>
      <c r="L564" s="13" t="s">
        <v>8291</v>
      </c>
      <c r="M564" s="13" t="s">
        <v>8865</v>
      </c>
      <c r="N564" s="13">
        <v>30</v>
      </c>
      <c r="O564" s="56">
        <v>4906.41</v>
      </c>
      <c r="P564" s="13" t="s">
        <v>8310</v>
      </c>
      <c r="Q564" s="13" t="s">
        <v>8314</v>
      </c>
      <c r="R564" s="57" t="s">
        <v>8317</v>
      </c>
      <c r="T564" s="12" t="s">
        <v>2121</v>
      </c>
      <c r="U564" s="13" t="str">
        <f t="shared" si="161"/>
        <v xml:space="preserve">  Erin M</v>
      </c>
      <c r="V564" s="39">
        <f t="shared" si="146"/>
        <v>23.65</v>
      </c>
      <c r="W564" s="39" t="str">
        <f t="shared" si="147"/>
        <v>Healthy Weight</v>
      </c>
      <c r="X564" s="39">
        <f t="shared" si="148"/>
        <v>4.5</v>
      </c>
      <c r="Y564" s="39" t="str">
        <f t="shared" si="149"/>
        <v>Normal</v>
      </c>
      <c r="Z564" s="39" t="str">
        <f t="shared" si="150"/>
        <v>No</v>
      </c>
      <c r="AA564" s="39" t="str">
        <f t="shared" si="151"/>
        <v>No</v>
      </c>
      <c r="AB564" s="39" t="str">
        <f t="shared" si="152"/>
        <v>No</v>
      </c>
      <c r="AC564" s="38" t="str">
        <f t="shared" si="153"/>
        <v>No major surgery</v>
      </c>
      <c r="AD564" s="39" t="str">
        <f t="shared" si="154"/>
        <v>No</v>
      </c>
      <c r="AE564" s="13" t="str">
        <f t="shared" si="155"/>
        <v>10-Jul-1993</v>
      </c>
      <c r="AF564" s="39">
        <f t="shared" si="156"/>
        <v>30</v>
      </c>
      <c r="AG564" s="58">
        <f t="shared" si="157"/>
        <v>4906.41</v>
      </c>
      <c r="AH564" s="39" t="str">
        <f t="shared" si="158"/>
        <v>tier - 2</v>
      </c>
      <c r="AI564" s="39" t="str">
        <f t="shared" si="159"/>
        <v>tier - 1</v>
      </c>
      <c r="AJ564" s="54" t="str">
        <f t="shared" si="160"/>
        <v>R1012</v>
      </c>
    </row>
    <row r="565" spans="2:36" ht="15.75" customHeight="1" x14ac:dyDescent="0.3">
      <c r="B565" s="12" t="s">
        <v>2125</v>
      </c>
      <c r="C565" s="13" t="s">
        <v>2127</v>
      </c>
      <c r="D565" s="13">
        <v>49.09</v>
      </c>
      <c r="E565" s="13" t="str">
        <f t="shared" si="144"/>
        <v>Obesity</v>
      </c>
      <c r="F565" s="13">
        <v>8.3800000000000008</v>
      </c>
      <c r="G565" s="13" t="str">
        <f t="shared" si="145"/>
        <v>Diabetes</v>
      </c>
      <c r="H565" s="13" t="s">
        <v>8293</v>
      </c>
      <c r="I565" s="13" t="s">
        <v>8291</v>
      </c>
      <c r="J565" s="13" t="s">
        <v>8291</v>
      </c>
      <c r="K565" s="27">
        <v>2</v>
      </c>
      <c r="L565" s="13" t="s">
        <v>8291</v>
      </c>
      <c r="M565" s="13" t="s">
        <v>8866</v>
      </c>
      <c r="N565" s="13">
        <v>42</v>
      </c>
      <c r="O565" s="56">
        <v>4911.8900000000003</v>
      </c>
      <c r="P565" s="13" t="s">
        <v>8310</v>
      </c>
      <c r="Q565" s="13" t="s">
        <v>8311</v>
      </c>
      <c r="R565" s="57" t="s">
        <v>8312</v>
      </c>
      <c r="T565" s="12" t="s">
        <v>2125</v>
      </c>
      <c r="U565" s="13" t="str">
        <f t="shared" si="161"/>
        <v xml:space="preserve">  Bobby E</v>
      </c>
      <c r="V565" s="39">
        <f t="shared" si="146"/>
        <v>49.09</v>
      </c>
      <c r="W565" s="39" t="str">
        <f t="shared" si="147"/>
        <v>Obesity</v>
      </c>
      <c r="X565" s="39">
        <f t="shared" si="148"/>
        <v>8.3800000000000008</v>
      </c>
      <c r="Y565" s="39" t="str">
        <f t="shared" si="149"/>
        <v>Diabetes</v>
      </c>
      <c r="Z565" s="39" t="str">
        <f t="shared" si="150"/>
        <v>Yes</v>
      </c>
      <c r="AA565" s="39" t="str">
        <f t="shared" si="151"/>
        <v>No</v>
      </c>
      <c r="AB565" s="39" t="str">
        <f t="shared" si="152"/>
        <v>No</v>
      </c>
      <c r="AC565" s="38">
        <f t="shared" si="153"/>
        <v>2</v>
      </c>
      <c r="AD565" s="39" t="str">
        <f t="shared" si="154"/>
        <v>No</v>
      </c>
      <c r="AE565" s="13" t="str">
        <f t="shared" si="155"/>
        <v>18-Oct-1981</v>
      </c>
      <c r="AF565" s="39">
        <f t="shared" si="156"/>
        <v>42</v>
      </c>
      <c r="AG565" s="58">
        <f t="shared" si="157"/>
        <v>4911.8900000000003</v>
      </c>
      <c r="AH565" s="39" t="str">
        <f t="shared" si="158"/>
        <v>tier - 2</v>
      </c>
      <c r="AI565" s="39" t="str">
        <f t="shared" si="159"/>
        <v>tier - 3</v>
      </c>
      <c r="AJ565" s="54" t="str">
        <f t="shared" si="160"/>
        <v>R1013</v>
      </c>
    </row>
    <row r="566" spans="2:36" ht="15.75" customHeight="1" x14ac:dyDescent="0.3">
      <c r="B566" s="12" t="s">
        <v>2129</v>
      </c>
      <c r="C566" s="13" t="s">
        <v>2131</v>
      </c>
      <c r="D566" s="13">
        <v>28.024999999999999</v>
      </c>
      <c r="E566" s="13" t="str">
        <f t="shared" si="144"/>
        <v>Overweight</v>
      </c>
      <c r="F566" s="13">
        <v>7.03</v>
      </c>
      <c r="G566" s="13" t="str">
        <f t="shared" si="145"/>
        <v>Diabetes</v>
      </c>
      <c r="H566" s="13" t="s">
        <v>8291</v>
      </c>
      <c r="I566" s="13" t="s">
        <v>8291</v>
      </c>
      <c r="J566" s="13" t="s">
        <v>8291</v>
      </c>
      <c r="K566" s="27" t="s">
        <v>8292</v>
      </c>
      <c r="L566" s="13" t="s">
        <v>8293</v>
      </c>
      <c r="M566" s="13" t="s">
        <v>8511</v>
      </c>
      <c r="N566" s="13">
        <v>21</v>
      </c>
      <c r="O566" s="56">
        <v>4915.0600000000004</v>
      </c>
      <c r="P566" s="13" t="s">
        <v>8310</v>
      </c>
      <c r="Q566" s="13" t="s">
        <v>8314</v>
      </c>
      <c r="R566" s="57" t="s">
        <v>8333</v>
      </c>
      <c r="T566" s="12" t="s">
        <v>2129</v>
      </c>
      <c r="U566" s="13" t="str">
        <f t="shared" si="161"/>
        <v xml:space="preserve">  Daniel P</v>
      </c>
      <c r="V566" s="39">
        <f t="shared" si="146"/>
        <v>28.024999999999999</v>
      </c>
      <c r="W566" s="39" t="str">
        <f t="shared" si="147"/>
        <v>Overweight</v>
      </c>
      <c r="X566" s="39">
        <f t="shared" si="148"/>
        <v>7.03</v>
      </c>
      <c r="Y566" s="39" t="str">
        <f t="shared" si="149"/>
        <v>Diabetes</v>
      </c>
      <c r="Z566" s="39" t="str">
        <f t="shared" si="150"/>
        <v>No</v>
      </c>
      <c r="AA566" s="39" t="str">
        <f t="shared" si="151"/>
        <v>No</v>
      </c>
      <c r="AB566" s="39" t="str">
        <f t="shared" si="152"/>
        <v>No</v>
      </c>
      <c r="AC566" s="38" t="str">
        <f t="shared" si="153"/>
        <v>No major surgery</v>
      </c>
      <c r="AD566" s="39" t="str">
        <f t="shared" si="154"/>
        <v>Yes</v>
      </c>
      <c r="AE566" s="13" t="str">
        <f t="shared" si="155"/>
        <v>21-Aug-2002</v>
      </c>
      <c r="AF566" s="39">
        <f t="shared" si="156"/>
        <v>21</v>
      </c>
      <c r="AG566" s="58">
        <f t="shared" si="157"/>
        <v>4915.0600000000004</v>
      </c>
      <c r="AH566" s="39" t="str">
        <f t="shared" si="158"/>
        <v>tier - 2</v>
      </c>
      <c r="AI566" s="39" t="str">
        <f t="shared" si="159"/>
        <v>tier - 1</v>
      </c>
      <c r="AJ566" s="54" t="str">
        <f t="shared" si="160"/>
        <v>R1017</v>
      </c>
    </row>
    <row r="567" spans="2:36" ht="15.75" customHeight="1" x14ac:dyDescent="0.3">
      <c r="B567" s="12" t="s">
        <v>2133</v>
      </c>
      <c r="C567" s="13" t="s">
        <v>2135</v>
      </c>
      <c r="D567" s="13">
        <v>43.32</v>
      </c>
      <c r="E567" s="13" t="str">
        <f t="shared" si="144"/>
        <v>Obesity</v>
      </c>
      <c r="F567" s="13">
        <v>8.75</v>
      </c>
      <c r="G567" s="13" t="str">
        <f t="shared" si="145"/>
        <v>Diabetes</v>
      </c>
      <c r="H567" s="13" t="s">
        <v>8293</v>
      </c>
      <c r="I567" s="13" t="s">
        <v>8291</v>
      </c>
      <c r="J567" s="13" t="s">
        <v>8293</v>
      </c>
      <c r="K567" s="27">
        <v>1</v>
      </c>
      <c r="L567" s="13" t="s">
        <v>8291</v>
      </c>
      <c r="M567" s="13" t="s">
        <v>8867</v>
      </c>
      <c r="N567" s="13">
        <v>30</v>
      </c>
      <c r="O567" s="56">
        <v>4922.92</v>
      </c>
      <c r="P567" s="13" t="s">
        <v>8310</v>
      </c>
      <c r="Q567" s="13" t="s">
        <v>8310</v>
      </c>
      <c r="R567" s="57" t="s">
        <v>8317</v>
      </c>
      <c r="T567" s="12" t="s">
        <v>2133</v>
      </c>
      <c r="U567" s="13" t="str">
        <f t="shared" si="161"/>
        <v xml:space="preserve">  Marie E</v>
      </c>
      <c r="V567" s="39">
        <f t="shared" si="146"/>
        <v>43.32</v>
      </c>
      <c r="W567" s="39" t="str">
        <f t="shared" si="147"/>
        <v>Obesity</v>
      </c>
      <c r="X567" s="39">
        <f t="shared" si="148"/>
        <v>8.75</v>
      </c>
      <c r="Y567" s="39" t="str">
        <f t="shared" si="149"/>
        <v>Diabetes</v>
      </c>
      <c r="Z567" s="39" t="str">
        <f t="shared" si="150"/>
        <v>Yes</v>
      </c>
      <c r="AA567" s="39" t="str">
        <f t="shared" si="151"/>
        <v>No</v>
      </c>
      <c r="AB567" s="39" t="str">
        <f t="shared" si="152"/>
        <v>Yes</v>
      </c>
      <c r="AC567" s="38">
        <f t="shared" si="153"/>
        <v>1</v>
      </c>
      <c r="AD567" s="39" t="str">
        <f t="shared" si="154"/>
        <v>No</v>
      </c>
      <c r="AE567" s="13" t="str">
        <f t="shared" si="155"/>
        <v>10-Aug-1993</v>
      </c>
      <c r="AF567" s="39">
        <f t="shared" si="156"/>
        <v>30</v>
      </c>
      <c r="AG567" s="58">
        <f t="shared" si="157"/>
        <v>4922.92</v>
      </c>
      <c r="AH567" s="39" t="str">
        <f t="shared" si="158"/>
        <v>tier - 2</v>
      </c>
      <c r="AI567" s="39" t="str">
        <f t="shared" si="159"/>
        <v>tier - 2</v>
      </c>
      <c r="AJ567" s="54" t="str">
        <f t="shared" si="160"/>
        <v>R1012</v>
      </c>
    </row>
    <row r="568" spans="2:36" ht="15.75" customHeight="1" x14ac:dyDescent="0.3">
      <c r="B568" s="12" t="s">
        <v>2137</v>
      </c>
      <c r="C568" s="13" t="s">
        <v>2015</v>
      </c>
      <c r="D568" s="13">
        <v>45.92</v>
      </c>
      <c r="E568" s="13" t="str">
        <f t="shared" si="144"/>
        <v>Obesity</v>
      </c>
      <c r="F568" s="13">
        <v>9.51</v>
      </c>
      <c r="G568" s="13" t="str">
        <f t="shared" si="145"/>
        <v>Diabetes</v>
      </c>
      <c r="H568" s="13" t="s">
        <v>8291</v>
      </c>
      <c r="I568" s="13" t="s">
        <v>8291</v>
      </c>
      <c r="J568" s="13" t="s">
        <v>8291</v>
      </c>
      <c r="K568" s="27" t="s">
        <v>8292</v>
      </c>
      <c r="L568" s="13" t="s">
        <v>8291</v>
      </c>
      <c r="M568" s="13" t="s">
        <v>8868</v>
      </c>
      <c r="N568" s="13">
        <v>32</v>
      </c>
      <c r="O568" s="56">
        <v>4931.6499999999996</v>
      </c>
      <c r="P568" s="13" t="s">
        <v>8310</v>
      </c>
      <c r="Q568" s="13" t="s">
        <v>8311</v>
      </c>
      <c r="R568" s="57" t="s">
        <v>8321</v>
      </c>
      <c r="T568" s="12" t="s">
        <v>2137</v>
      </c>
      <c r="U568" s="13" t="str">
        <f t="shared" si="161"/>
        <v xml:space="preserve">  Katie</v>
      </c>
      <c r="V568" s="39">
        <f t="shared" si="146"/>
        <v>45.92</v>
      </c>
      <c r="W568" s="39" t="str">
        <f t="shared" si="147"/>
        <v>Obesity</v>
      </c>
      <c r="X568" s="39">
        <f t="shared" si="148"/>
        <v>9.51</v>
      </c>
      <c r="Y568" s="39" t="str">
        <f t="shared" si="149"/>
        <v>Diabetes</v>
      </c>
      <c r="Z568" s="39" t="str">
        <f t="shared" si="150"/>
        <v>No</v>
      </c>
      <c r="AA568" s="39" t="str">
        <f t="shared" si="151"/>
        <v>No</v>
      </c>
      <c r="AB568" s="39" t="str">
        <f t="shared" si="152"/>
        <v>No</v>
      </c>
      <c r="AC568" s="38" t="str">
        <f t="shared" si="153"/>
        <v>No major surgery</v>
      </c>
      <c r="AD568" s="39" t="str">
        <f t="shared" si="154"/>
        <v>No</v>
      </c>
      <c r="AE568" s="13" t="str">
        <f t="shared" si="155"/>
        <v>23-Aug-1991</v>
      </c>
      <c r="AF568" s="39">
        <f t="shared" si="156"/>
        <v>32</v>
      </c>
      <c r="AG568" s="58">
        <f t="shared" si="157"/>
        <v>4931.6499999999996</v>
      </c>
      <c r="AH568" s="39" t="str">
        <f t="shared" si="158"/>
        <v>tier - 2</v>
      </c>
      <c r="AI568" s="39" t="str">
        <f t="shared" si="159"/>
        <v>tier - 3</v>
      </c>
      <c r="AJ568" s="54" t="str">
        <f t="shared" si="160"/>
        <v>R1011</v>
      </c>
    </row>
    <row r="569" spans="2:36" ht="15.75" customHeight="1" x14ac:dyDescent="0.3">
      <c r="B569" s="12" t="s">
        <v>2140</v>
      </c>
      <c r="C569" s="13" t="s">
        <v>2142</v>
      </c>
      <c r="D569" s="13">
        <v>44.03</v>
      </c>
      <c r="E569" s="13" t="str">
        <f t="shared" si="144"/>
        <v>Obesity</v>
      </c>
      <c r="F569" s="13">
        <v>9.36</v>
      </c>
      <c r="G569" s="13" t="str">
        <f t="shared" si="145"/>
        <v>Diabetes</v>
      </c>
      <c r="H569" s="13" t="s">
        <v>8291</v>
      </c>
      <c r="I569" s="13" t="s">
        <v>8291</v>
      </c>
      <c r="J569" s="13" t="s">
        <v>8291</v>
      </c>
      <c r="K569" s="27" t="s">
        <v>8292</v>
      </c>
      <c r="L569" s="13" t="s">
        <v>8291</v>
      </c>
      <c r="M569" s="13" t="s">
        <v>8869</v>
      </c>
      <c r="N569" s="13">
        <v>32</v>
      </c>
      <c r="O569" s="56">
        <v>4934.71</v>
      </c>
      <c r="P569" s="13" t="s">
        <v>8310</v>
      </c>
      <c r="Q569" s="13" t="s">
        <v>8311</v>
      </c>
      <c r="R569" s="57" t="s">
        <v>8321</v>
      </c>
      <c r="T569" s="12" t="s">
        <v>2140</v>
      </c>
      <c r="U569" s="13" t="str">
        <f t="shared" si="161"/>
        <v xml:space="preserve">  Eric D</v>
      </c>
      <c r="V569" s="39">
        <f t="shared" si="146"/>
        <v>44.03</v>
      </c>
      <c r="W569" s="39" t="str">
        <f t="shared" si="147"/>
        <v>Obesity</v>
      </c>
      <c r="X569" s="39">
        <f t="shared" si="148"/>
        <v>9.36</v>
      </c>
      <c r="Y569" s="39" t="str">
        <f t="shared" si="149"/>
        <v>Diabetes</v>
      </c>
      <c r="Z569" s="39" t="str">
        <f t="shared" si="150"/>
        <v>No</v>
      </c>
      <c r="AA569" s="39" t="str">
        <f t="shared" si="151"/>
        <v>No</v>
      </c>
      <c r="AB569" s="39" t="str">
        <f t="shared" si="152"/>
        <v>No</v>
      </c>
      <c r="AC569" s="38" t="str">
        <f t="shared" si="153"/>
        <v>No major surgery</v>
      </c>
      <c r="AD569" s="39" t="str">
        <f t="shared" si="154"/>
        <v>No</v>
      </c>
      <c r="AE569" s="13" t="str">
        <f t="shared" si="155"/>
        <v>27-Nov-1991</v>
      </c>
      <c r="AF569" s="39">
        <f t="shared" si="156"/>
        <v>32</v>
      </c>
      <c r="AG569" s="58">
        <f t="shared" si="157"/>
        <v>4934.71</v>
      </c>
      <c r="AH569" s="39" t="str">
        <f t="shared" si="158"/>
        <v>tier - 2</v>
      </c>
      <c r="AI569" s="39" t="str">
        <f t="shared" si="159"/>
        <v>tier - 3</v>
      </c>
      <c r="AJ569" s="54" t="str">
        <f t="shared" si="160"/>
        <v>R1011</v>
      </c>
    </row>
    <row r="570" spans="2:36" ht="15.75" customHeight="1" x14ac:dyDescent="0.3">
      <c r="B570" s="12" t="s">
        <v>2144</v>
      </c>
      <c r="C570" s="13" t="s">
        <v>2146</v>
      </c>
      <c r="D570" s="13">
        <v>24.6</v>
      </c>
      <c r="E570" s="13" t="str">
        <f t="shared" si="144"/>
        <v>Healthy Weight</v>
      </c>
      <c r="F570" s="13">
        <v>4.8099999999999996</v>
      </c>
      <c r="G570" s="13" t="str">
        <f t="shared" si="145"/>
        <v>Normal</v>
      </c>
      <c r="H570" s="13" t="s">
        <v>8291</v>
      </c>
      <c r="I570" s="13" t="s">
        <v>8291</v>
      </c>
      <c r="J570" s="13" t="s">
        <v>8291</v>
      </c>
      <c r="K570" s="27" t="s">
        <v>8292</v>
      </c>
      <c r="L570" s="13" t="s">
        <v>8293</v>
      </c>
      <c r="M570" s="13" t="s">
        <v>8870</v>
      </c>
      <c r="N570" s="13">
        <v>49</v>
      </c>
      <c r="O570" s="56">
        <v>4942.0600000000004</v>
      </c>
      <c r="P570" s="13" t="s">
        <v>8310</v>
      </c>
      <c r="Q570" s="13" t="s">
        <v>8310</v>
      </c>
      <c r="R570" s="57" t="s">
        <v>8312</v>
      </c>
      <c r="T570" s="12" t="s">
        <v>2144</v>
      </c>
      <c r="U570" s="13" t="str">
        <f t="shared" si="161"/>
        <v xml:space="preserve">  Tara</v>
      </c>
      <c r="V570" s="39">
        <f t="shared" si="146"/>
        <v>24.6</v>
      </c>
      <c r="W570" s="39" t="str">
        <f t="shared" si="147"/>
        <v>Healthy Weight</v>
      </c>
      <c r="X570" s="39">
        <f t="shared" si="148"/>
        <v>4.8099999999999996</v>
      </c>
      <c r="Y570" s="39" t="str">
        <f t="shared" si="149"/>
        <v>Normal</v>
      </c>
      <c r="Z570" s="39" t="str">
        <f t="shared" si="150"/>
        <v>No</v>
      </c>
      <c r="AA570" s="39" t="str">
        <f t="shared" si="151"/>
        <v>No</v>
      </c>
      <c r="AB570" s="39" t="str">
        <f t="shared" si="152"/>
        <v>No</v>
      </c>
      <c r="AC570" s="38" t="str">
        <f t="shared" si="153"/>
        <v>No major surgery</v>
      </c>
      <c r="AD570" s="39" t="str">
        <f t="shared" si="154"/>
        <v>Yes</v>
      </c>
      <c r="AE570" s="13" t="str">
        <f t="shared" si="155"/>
        <v>26-Jun-1974</v>
      </c>
      <c r="AF570" s="39">
        <f t="shared" si="156"/>
        <v>49</v>
      </c>
      <c r="AG570" s="58">
        <f t="shared" si="157"/>
        <v>4942.0600000000004</v>
      </c>
      <c r="AH570" s="39" t="str">
        <f t="shared" si="158"/>
        <v>tier - 2</v>
      </c>
      <c r="AI570" s="39" t="str">
        <f t="shared" si="159"/>
        <v>tier - 2</v>
      </c>
      <c r="AJ570" s="54" t="str">
        <f t="shared" si="160"/>
        <v>R1013</v>
      </c>
    </row>
    <row r="571" spans="2:36" ht="15.75" customHeight="1" x14ac:dyDescent="0.3">
      <c r="B571" s="12" t="s">
        <v>2148</v>
      </c>
      <c r="C571" s="13" t="s">
        <v>2150</v>
      </c>
      <c r="D571" s="13">
        <v>49.15</v>
      </c>
      <c r="E571" s="13" t="str">
        <f t="shared" si="144"/>
        <v>Obesity</v>
      </c>
      <c r="F571" s="13">
        <v>8.08</v>
      </c>
      <c r="G571" s="13" t="str">
        <f t="shared" si="145"/>
        <v>Diabetes</v>
      </c>
      <c r="H571" s="13" t="s">
        <v>8291</v>
      </c>
      <c r="I571" s="13" t="s">
        <v>8291</v>
      </c>
      <c r="J571" s="13" t="s">
        <v>8291</v>
      </c>
      <c r="K571" s="27" t="s">
        <v>8292</v>
      </c>
      <c r="L571" s="13" t="s">
        <v>8291</v>
      </c>
      <c r="M571" s="13" t="s">
        <v>8871</v>
      </c>
      <c r="N571" s="13">
        <v>32</v>
      </c>
      <c r="O571" s="56">
        <v>4949.76</v>
      </c>
      <c r="P571" s="13" t="s">
        <v>8310</v>
      </c>
      <c r="Q571" s="13" t="s">
        <v>8314</v>
      </c>
      <c r="R571" s="57" t="s">
        <v>8312</v>
      </c>
      <c r="T571" s="12" t="s">
        <v>2148</v>
      </c>
      <c r="U571" s="13" t="str">
        <f t="shared" si="161"/>
        <v xml:space="preserve">  Haley L</v>
      </c>
      <c r="V571" s="39">
        <f t="shared" si="146"/>
        <v>49.15</v>
      </c>
      <c r="W571" s="39" t="str">
        <f t="shared" si="147"/>
        <v>Obesity</v>
      </c>
      <c r="X571" s="39">
        <f t="shared" si="148"/>
        <v>8.08</v>
      </c>
      <c r="Y571" s="39" t="str">
        <f t="shared" si="149"/>
        <v>Diabetes</v>
      </c>
      <c r="Z571" s="39" t="str">
        <f t="shared" si="150"/>
        <v>No</v>
      </c>
      <c r="AA571" s="39" t="str">
        <f t="shared" si="151"/>
        <v>No</v>
      </c>
      <c r="AB571" s="39" t="str">
        <f t="shared" si="152"/>
        <v>No</v>
      </c>
      <c r="AC571" s="38" t="str">
        <f t="shared" si="153"/>
        <v>No major surgery</v>
      </c>
      <c r="AD571" s="39" t="str">
        <f t="shared" si="154"/>
        <v>No</v>
      </c>
      <c r="AE571" s="13" t="str">
        <f t="shared" si="155"/>
        <v>30-Aug-1991</v>
      </c>
      <c r="AF571" s="39">
        <f t="shared" si="156"/>
        <v>32</v>
      </c>
      <c r="AG571" s="58">
        <f t="shared" si="157"/>
        <v>4949.76</v>
      </c>
      <c r="AH571" s="39" t="str">
        <f t="shared" si="158"/>
        <v>tier - 2</v>
      </c>
      <c r="AI571" s="39" t="str">
        <f t="shared" si="159"/>
        <v>tier - 1</v>
      </c>
      <c r="AJ571" s="54" t="str">
        <f t="shared" si="160"/>
        <v>R1013</v>
      </c>
    </row>
    <row r="572" spans="2:36" ht="15.75" customHeight="1" x14ac:dyDescent="0.3">
      <c r="B572" s="12" t="s">
        <v>2152</v>
      </c>
      <c r="C572" s="13" t="s">
        <v>2154</v>
      </c>
      <c r="D572" s="13">
        <v>28.31</v>
      </c>
      <c r="E572" s="13" t="str">
        <f t="shared" si="144"/>
        <v>Overweight</v>
      </c>
      <c r="F572" s="13">
        <v>6.29</v>
      </c>
      <c r="G572" s="13" t="str">
        <f t="shared" si="145"/>
        <v>Prediabetes</v>
      </c>
      <c r="H572" s="13" t="s">
        <v>8291</v>
      </c>
      <c r="I572" s="13" t="s">
        <v>8291</v>
      </c>
      <c r="J572" s="13" t="s">
        <v>8293</v>
      </c>
      <c r="K572" s="27">
        <v>1</v>
      </c>
      <c r="L572" s="13" t="s">
        <v>8293</v>
      </c>
      <c r="M572" s="13" t="s">
        <v>8872</v>
      </c>
      <c r="N572" s="13">
        <v>50</v>
      </c>
      <c r="O572" s="56">
        <v>4985.22</v>
      </c>
      <c r="P572" s="13" t="s">
        <v>8310</v>
      </c>
      <c r="Q572" s="13" t="s">
        <v>8311</v>
      </c>
      <c r="R572" s="57" t="s">
        <v>8312</v>
      </c>
      <c r="T572" s="12" t="s">
        <v>2152</v>
      </c>
      <c r="U572" s="13" t="str">
        <f t="shared" si="161"/>
        <v xml:space="preserve">  Kayla B</v>
      </c>
      <c r="V572" s="39">
        <f t="shared" si="146"/>
        <v>28.31</v>
      </c>
      <c r="W572" s="39" t="str">
        <f t="shared" si="147"/>
        <v>Overweight</v>
      </c>
      <c r="X572" s="39">
        <f t="shared" si="148"/>
        <v>6.29</v>
      </c>
      <c r="Y572" s="39" t="str">
        <f t="shared" si="149"/>
        <v>Prediabetes</v>
      </c>
      <c r="Z572" s="39" t="str">
        <f t="shared" si="150"/>
        <v>No</v>
      </c>
      <c r="AA572" s="39" t="str">
        <f t="shared" si="151"/>
        <v>No</v>
      </c>
      <c r="AB572" s="39" t="str">
        <f t="shared" si="152"/>
        <v>Yes</v>
      </c>
      <c r="AC572" s="38">
        <f t="shared" si="153"/>
        <v>1</v>
      </c>
      <c r="AD572" s="39" t="str">
        <f t="shared" si="154"/>
        <v>Yes</v>
      </c>
      <c r="AE572" s="13" t="str">
        <f t="shared" si="155"/>
        <v>7-Nov-1973</v>
      </c>
      <c r="AF572" s="39">
        <f t="shared" si="156"/>
        <v>50</v>
      </c>
      <c r="AG572" s="58">
        <f t="shared" si="157"/>
        <v>4985.22</v>
      </c>
      <c r="AH572" s="39" t="str">
        <f t="shared" si="158"/>
        <v>tier - 2</v>
      </c>
      <c r="AI572" s="39" t="str">
        <f t="shared" si="159"/>
        <v>tier - 3</v>
      </c>
      <c r="AJ572" s="54" t="str">
        <f t="shared" si="160"/>
        <v>R1013</v>
      </c>
    </row>
    <row r="573" spans="2:36" ht="15.75" customHeight="1" x14ac:dyDescent="0.3">
      <c r="B573" s="12" t="s">
        <v>2156</v>
      </c>
      <c r="C573" s="13" t="s">
        <v>2158</v>
      </c>
      <c r="D573" s="13">
        <v>22.99</v>
      </c>
      <c r="E573" s="13" t="str">
        <f t="shared" si="144"/>
        <v>Healthy Weight</v>
      </c>
      <c r="F573" s="13">
        <v>6.29</v>
      </c>
      <c r="G573" s="13" t="str">
        <f t="shared" si="145"/>
        <v>Prediabetes</v>
      </c>
      <c r="H573" s="13" t="s">
        <v>8291</v>
      </c>
      <c r="I573" s="13" t="s">
        <v>8291</v>
      </c>
      <c r="J573" s="13" t="s">
        <v>8291</v>
      </c>
      <c r="K573" s="27">
        <v>1</v>
      </c>
      <c r="L573" s="13" t="s">
        <v>8293</v>
      </c>
      <c r="M573" s="13" t="s">
        <v>8873</v>
      </c>
      <c r="N573" s="13">
        <v>35</v>
      </c>
      <c r="O573" s="56">
        <v>4992.38</v>
      </c>
      <c r="P573" s="13" t="s">
        <v>8310</v>
      </c>
      <c r="Q573" s="13" t="s">
        <v>8311</v>
      </c>
      <c r="R573" s="57" t="s">
        <v>8329</v>
      </c>
      <c r="T573" s="12" t="s">
        <v>2156</v>
      </c>
      <c r="U573" s="13" t="str">
        <f t="shared" si="161"/>
        <v xml:space="preserve">  Mark D</v>
      </c>
      <c r="V573" s="39">
        <f t="shared" si="146"/>
        <v>22.99</v>
      </c>
      <c r="W573" s="39" t="str">
        <f t="shared" si="147"/>
        <v>Healthy Weight</v>
      </c>
      <c r="X573" s="39">
        <f t="shared" si="148"/>
        <v>6.29</v>
      </c>
      <c r="Y573" s="39" t="str">
        <f t="shared" si="149"/>
        <v>Prediabetes</v>
      </c>
      <c r="Z573" s="39" t="str">
        <f t="shared" si="150"/>
        <v>No</v>
      </c>
      <c r="AA573" s="39" t="str">
        <f t="shared" si="151"/>
        <v>No</v>
      </c>
      <c r="AB573" s="39" t="str">
        <f t="shared" si="152"/>
        <v>No</v>
      </c>
      <c r="AC573" s="38">
        <f t="shared" si="153"/>
        <v>1</v>
      </c>
      <c r="AD573" s="39" t="str">
        <f t="shared" si="154"/>
        <v>Yes</v>
      </c>
      <c r="AE573" s="13" t="str">
        <f t="shared" si="155"/>
        <v>24-Jun-1988</v>
      </c>
      <c r="AF573" s="39">
        <f t="shared" si="156"/>
        <v>35</v>
      </c>
      <c r="AG573" s="58">
        <f t="shared" si="157"/>
        <v>4992.38</v>
      </c>
      <c r="AH573" s="39" t="str">
        <f t="shared" si="158"/>
        <v>tier - 2</v>
      </c>
      <c r="AI573" s="39" t="str">
        <f t="shared" si="159"/>
        <v>tier - 3</v>
      </c>
      <c r="AJ573" s="54" t="str">
        <f t="shared" si="160"/>
        <v>R1024</v>
      </c>
    </row>
    <row r="574" spans="2:36" ht="15.75" customHeight="1" x14ac:dyDescent="0.3">
      <c r="B574" s="12" t="s">
        <v>2160</v>
      </c>
      <c r="C574" s="13" t="s">
        <v>2162</v>
      </c>
      <c r="D574" s="13">
        <v>29.07</v>
      </c>
      <c r="E574" s="13" t="str">
        <f t="shared" si="144"/>
        <v>Overweight</v>
      </c>
      <c r="F574" s="13">
        <v>5.12</v>
      </c>
      <c r="G574" s="13" t="str">
        <f t="shared" si="145"/>
        <v>Normal</v>
      </c>
      <c r="H574" s="13" t="s">
        <v>8291</v>
      </c>
      <c r="I574" s="13" t="s">
        <v>8291</v>
      </c>
      <c r="J574" s="13" t="s">
        <v>8293</v>
      </c>
      <c r="K574" s="27">
        <v>1</v>
      </c>
      <c r="L574" s="13" t="s">
        <v>8293</v>
      </c>
      <c r="M574" s="13" t="s">
        <v>8874</v>
      </c>
      <c r="N574" s="13">
        <v>22</v>
      </c>
      <c r="O574" s="56">
        <v>4999.04</v>
      </c>
      <c r="P574" s="13" t="s">
        <v>8310</v>
      </c>
      <c r="Q574" s="13" t="s">
        <v>8310</v>
      </c>
      <c r="R574" s="57" t="s">
        <v>8321</v>
      </c>
      <c r="T574" s="12" t="s">
        <v>2160</v>
      </c>
      <c r="U574" s="13" t="str">
        <f t="shared" si="161"/>
        <v xml:space="preserve">  Patrick J</v>
      </c>
      <c r="V574" s="39">
        <f t="shared" si="146"/>
        <v>29.07</v>
      </c>
      <c r="W574" s="39" t="str">
        <f t="shared" si="147"/>
        <v>Overweight</v>
      </c>
      <c r="X574" s="39">
        <f t="shared" si="148"/>
        <v>5.12</v>
      </c>
      <c r="Y574" s="39" t="str">
        <f t="shared" si="149"/>
        <v>Normal</v>
      </c>
      <c r="Z574" s="39" t="str">
        <f t="shared" si="150"/>
        <v>No</v>
      </c>
      <c r="AA574" s="39" t="str">
        <f t="shared" si="151"/>
        <v>No</v>
      </c>
      <c r="AB574" s="39" t="str">
        <f t="shared" si="152"/>
        <v>Yes</v>
      </c>
      <c r="AC574" s="38">
        <f t="shared" si="153"/>
        <v>1</v>
      </c>
      <c r="AD574" s="39" t="str">
        <f t="shared" si="154"/>
        <v>Yes</v>
      </c>
      <c r="AE574" s="13" t="str">
        <f t="shared" si="155"/>
        <v>5-Oct-2001</v>
      </c>
      <c r="AF574" s="39">
        <f t="shared" si="156"/>
        <v>22</v>
      </c>
      <c r="AG574" s="58">
        <f t="shared" si="157"/>
        <v>4999.04</v>
      </c>
      <c r="AH574" s="39" t="str">
        <f t="shared" si="158"/>
        <v>tier - 2</v>
      </c>
      <c r="AI574" s="39" t="str">
        <f t="shared" si="159"/>
        <v>tier - 2</v>
      </c>
      <c r="AJ574" s="54" t="str">
        <f t="shared" si="160"/>
        <v>R1011</v>
      </c>
    </row>
    <row r="575" spans="2:36" ht="15.75" customHeight="1" x14ac:dyDescent="0.3">
      <c r="B575" s="12" t="s">
        <v>2164</v>
      </c>
      <c r="C575" s="13" t="s">
        <v>794</v>
      </c>
      <c r="D575" s="13">
        <v>42.02</v>
      </c>
      <c r="E575" s="13" t="str">
        <f t="shared" si="144"/>
        <v>Obesity</v>
      </c>
      <c r="F575" s="13">
        <v>9.9499999999999993</v>
      </c>
      <c r="G575" s="13" t="str">
        <f t="shared" si="145"/>
        <v>Diabetes</v>
      </c>
      <c r="H575" s="13" t="s">
        <v>8293</v>
      </c>
      <c r="I575" s="13" t="s">
        <v>8291</v>
      </c>
      <c r="J575" s="13" t="s">
        <v>8293</v>
      </c>
      <c r="K575" s="27">
        <v>1</v>
      </c>
      <c r="L575" s="13" t="s">
        <v>8291</v>
      </c>
      <c r="M575" s="13" t="s">
        <v>8875</v>
      </c>
      <c r="N575" s="13">
        <v>35</v>
      </c>
      <c r="O575" s="56">
        <v>5002.78</v>
      </c>
      <c r="P575" s="13" t="s">
        <v>8310</v>
      </c>
      <c r="Q575" s="13" t="s">
        <v>8310</v>
      </c>
      <c r="R575" s="57" t="s">
        <v>8312</v>
      </c>
      <c r="T575" s="12" t="s">
        <v>2164</v>
      </c>
      <c r="U575" s="13" t="str">
        <f t="shared" si="161"/>
        <v xml:space="preserve">  Alejandro</v>
      </c>
      <c r="V575" s="39">
        <f t="shared" si="146"/>
        <v>42.02</v>
      </c>
      <c r="W575" s="39" t="str">
        <f t="shared" si="147"/>
        <v>Obesity</v>
      </c>
      <c r="X575" s="39">
        <f t="shared" si="148"/>
        <v>9.9499999999999993</v>
      </c>
      <c r="Y575" s="39" t="str">
        <f t="shared" si="149"/>
        <v>Diabetes</v>
      </c>
      <c r="Z575" s="39" t="str">
        <f t="shared" si="150"/>
        <v>Yes</v>
      </c>
      <c r="AA575" s="39" t="str">
        <f t="shared" si="151"/>
        <v>No</v>
      </c>
      <c r="AB575" s="39" t="str">
        <f t="shared" si="152"/>
        <v>Yes</v>
      </c>
      <c r="AC575" s="38">
        <f t="shared" si="153"/>
        <v>1</v>
      </c>
      <c r="AD575" s="39" t="str">
        <f t="shared" si="154"/>
        <v>No</v>
      </c>
      <c r="AE575" s="13" t="str">
        <f t="shared" si="155"/>
        <v>4-Sep-1988</v>
      </c>
      <c r="AF575" s="39">
        <f t="shared" si="156"/>
        <v>35</v>
      </c>
      <c r="AG575" s="58">
        <f t="shared" si="157"/>
        <v>5002.78</v>
      </c>
      <c r="AH575" s="39" t="str">
        <f t="shared" si="158"/>
        <v>tier - 2</v>
      </c>
      <c r="AI575" s="39" t="str">
        <f t="shared" si="159"/>
        <v>tier - 2</v>
      </c>
      <c r="AJ575" s="54" t="str">
        <f t="shared" si="160"/>
        <v>R1013</v>
      </c>
    </row>
    <row r="576" spans="2:36" ht="15.75" customHeight="1" x14ac:dyDescent="0.3">
      <c r="B576" s="12" t="s">
        <v>2167</v>
      </c>
      <c r="C576" s="13" t="s">
        <v>2169</v>
      </c>
      <c r="D576" s="13">
        <v>49.07</v>
      </c>
      <c r="E576" s="13" t="str">
        <f t="shared" si="144"/>
        <v>Obesity</v>
      </c>
      <c r="F576" s="13">
        <v>9.08</v>
      </c>
      <c r="G576" s="13" t="str">
        <f t="shared" si="145"/>
        <v>Diabetes</v>
      </c>
      <c r="H576" s="13" t="s">
        <v>8293</v>
      </c>
      <c r="I576" s="13" t="s">
        <v>8291</v>
      </c>
      <c r="J576" s="13" t="s">
        <v>8291</v>
      </c>
      <c r="K576" s="27">
        <v>1</v>
      </c>
      <c r="L576" s="13" t="s">
        <v>8291</v>
      </c>
      <c r="M576" s="13" t="s">
        <v>8876</v>
      </c>
      <c r="N576" s="13">
        <v>46</v>
      </c>
      <c r="O576" s="56">
        <v>5003.7700000000004</v>
      </c>
      <c r="P576" s="13" t="s">
        <v>8310</v>
      </c>
      <c r="Q576" s="13" t="s">
        <v>8311</v>
      </c>
      <c r="R576" s="57" t="s">
        <v>8312</v>
      </c>
      <c r="T576" s="12" t="s">
        <v>2167</v>
      </c>
      <c r="U576" s="13" t="str">
        <f t="shared" si="161"/>
        <v xml:space="preserve">  Beth A</v>
      </c>
      <c r="V576" s="39">
        <f t="shared" si="146"/>
        <v>49.07</v>
      </c>
      <c r="W576" s="39" t="str">
        <f t="shared" si="147"/>
        <v>Obesity</v>
      </c>
      <c r="X576" s="39">
        <f t="shared" si="148"/>
        <v>9.08</v>
      </c>
      <c r="Y576" s="39" t="str">
        <f t="shared" si="149"/>
        <v>Diabetes</v>
      </c>
      <c r="Z576" s="39" t="str">
        <f t="shared" si="150"/>
        <v>Yes</v>
      </c>
      <c r="AA576" s="39" t="str">
        <f t="shared" si="151"/>
        <v>No</v>
      </c>
      <c r="AB576" s="39" t="str">
        <f t="shared" si="152"/>
        <v>No</v>
      </c>
      <c r="AC576" s="38">
        <f t="shared" si="153"/>
        <v>1</v>
      </c>
      <c r="AD576" s="39" t="str">
        <f t="shared" si="154"/>
        <v>No</v>
      </c>
      <c r="AE576" s="13" t="str">
        <f t="shared" si="155"/>
        <v>9-Jun-1977</v>
      </c>
      <c r="AF576" s="39">
        <f t="shared" si="156"/>
        <v>46</v>
      </c>
      <c r="AG576" s="58">
        <f t="shared" si="157"/>
        <v>5003.7700000000004</v>
      </c>
      <c r="AH576" s="39" t="str">
        <f t="shared" si="158"/>
        <v>tier - 2</v>
      </c>
      <c r="AI576" s="39" t="str">
        <f t="shared" si="159"/>
        <v>tier - 3</v>
      </c>
      <c r="AJ576" s="54" t="str">
        <f t="shared" si="160"/>
        <v>R1013</v>
      </c>
    </row>
    <row r="577" spans="2:36" ht="15.75" customHeight="1" x14ac:dyDescent="0.3">
      <c r="B577" s="12" t="s">
        <v>2171</v>
      </c>
      <c r="C577" s="13" t="s">
        <v>2173</v>
      </c>
      <c r="D577" s="13">
        <v>19.8</v>
      </c>
      <c r="E577" s="13" t="str">
        <f t="shared" si="144"/>
        <v>Healthy Weight</v>
      </c>
      <c r="F577" s="13">
        <v>4.82</v>
      </c>
      <c r="G577" s="13" t="str">
        <f t="shared" si="145"/>
        <v>Normal</v>
      </c>
      <c r="H577" s="13" t="s">
        <v>8291</v>
      </c>
      <c r="I577" s="13" t="s">
        <v>8291</v>
      </c>
      <c r="J577" s="13" t="s">
        <v>8291</v>
      </c>
      <c r="K577" s="27" t="s">
        <v>8292</v>
      </c>
      <c r="L577" s="13" t="s">
        <v>8293</v>
      </c>
      <c r="M577" s="13" t="s">
        <v>8877</v>
      </c>
      <c r="N577" s="13">
        <v>35</v>
      </c>
      <c r="O577" s="56">
        <v>5003.8500000000004</v>
      </c>
      <c r="P577" s="13" t="s">
        <v>8310</v>
      </c>
      <c r="Q577" s="13" t="s">
        <v>8311</v>
      </c>
      <c r="R577" s="57" t="s">
        <v>8321</v>
      </c>
      <c r="T577" s="12" t="s">
        <v>2171</v>
      </c>
      <c r="U577" s="13" t="str">
        <f t="shared" si="161"/>
        <v xml:space="preserve">  Jason R</v>
      </c>
      <c r="V577" s="39">
        <f t="shared" si="146"/>
        <v>19.8</v>
      </c>
      <c r="W577" s="39" t="str">
        <f t="shared" si="147"/>
        <v>Healthy Weight</v>
      </c>
      <c r="X577" s="39">
        <f t="shared" si="148"/>
        <v>4.82</v>
      </c>
      <c r="Y577" s="39" t="str">
        <f t="shared" si="149"/>
        <v>Normal</v>
      </c>
      <c r="Z577" s="39" t="str">
        <f t="shared" si="150"/>
        <v>No</v>
      </c>
      <c r="AA577" s="39" t="str">
        <f t="shared" si="151"/>
        <v>No</v>
      </c>
      <c r="AB577" s="39" t="str">
        <f t="shared" si="152"/>
        <v>No</v>
      </c>
      <c r="AC577" s="38" t="str">
        <f t="shared" si="153"/>
        <v>No major surgery</v>
      </c>
      <c r="AD577" s="39" t="str">
        <f t="shared" si="154"/>
        <v>Yes</v>
      </c>
      <c r="AE577" s="13" t="str">
        <f t="shared" si="155"/>
        <v>8-Jul-1988</v>
      </c>
      <c r="AF577" s="39">
        <f t="shared" si="156"/>
        <v>35</v>
      </c>
      <c r="AG577" s="58">
        <f t="shared" si="157"/>
        <v>5003.8500000000004</v>
      </c>
      <c r="AH577" s="39" t="str">
        <f t="shared" si="158"/>
        <v>tier - 2</v>
      </c>
      <c r="AI577" s="39" t="str">
        <f t="shared" si="159"/>
        <v>tier - 3</v>
      </c>
      <c r="AJ577" s="54" t="str">
        <f t="shared" si="160"/>
        <v>R1011</v>
      </c>
    </row>
    <row r="578" spans="2:36" ht="15.75" customHeight="1" x14ac:dyDescent="0.3">
      <c r="B578" s="12" t="s">
        <v>2175</v>
      </c>
      <c r="C578" s="13" t="s">
        <v>2177</v>
      </c>
      <c r="D578" s="13">
        <v>27.36</v>
      </c>
      <c r="E578" s="13" t="str">
        <f t="shared" si="144"/>
        <v>Overweight</v>
      </c>
      <c r="F578" s="13">
        <v>4.6500000000000004</v>
      </c>
      <c r="G578" s="13" t="str">
        <f t="shared" si="145"/>
        <v>Normal</v>
      </c>
      <c r="H578" s="13" t="s">
        <v>8291</v>
      </c>
      <c r="I578" s="13" t="s">
        <v>8293</v>
      </c>
      <c r="J578" s="13" t="s">
        <v>8291</v>
      </c>
      <c r="K578" s="27">
        <v>1</v>
      </c>
      <c r="L578" s="13" t="s">
        <v>8293</v>
      </c>
      <c r="M578" s="13" t="s">
        <v>8878</v>
      </c>
      <c r="N578" s="13">
        <v>35</v>
      </c>
      <c r="O578" s="56">
        <v>5012.47</v>
      </c>
      <c r="P578" s="13" t="s">
        <v>8310</v>
      </c>
      <c r="Q578" s="13" t="s">
        <v>8311</v>
      </c>
      <c r="R578" s="57" t="s">
        <v>8321</v>
      </c>
      <c r="T578" s="12" t="s">
        <v>2175</v>
      </c>
      <c r="U578" s="13" t="str">
        <f t="shared" si="161"/>
        <v xml:space="preserve">  Yoshinori</v>
      </c>
      <c r="V578" s="39">
        <f t="shared" si="146"/>
        <v>27.36</v>
      </c>
      <c r="W578" s="39" t="str">
        <f t="shared" si="147"/>
        <v>Overweight</v>
      </c>
      <c r="X578" s="39">
        <f t="shared" si="148"/>
        <v>4.6500000000000004</v>
      </c>
      <c r="Y578" s="39" t="str">
        <f t="shared" si="149"/>
        <v>Normal</v>
      </c>
      <c r="Z578" s="39" t="str">
        <f t="shared" si="150"/>
        <v>No</v>
      </c>
      <c r="AA578" s="39" t="str">
        <f t="shared" si="151"/>
        <v>Yes</v>
      </c>
      <c r="AB578" s="39" t="str">
        <f t="shared" si="152"/>
        <v>No</v>
      </c>
      <c r="AC578" s="38">
        <f t="shared" si="153"/>
        <v>1</v>
      </c>
      <c r="AD578" s="39" t="str">
        <f t="shared" si="154"/>
        <v>Yes</v>
      </c>
      <c r="AE578" s="13" t="str">
        <f t="shared" si="155"/>
        <v>9-Nov-1988</v>
      </c>
      <c r="AF578" s="39">
        <f t="shared" si="156"/>
        <v>35</v>
      </c>
      <c r="AG578" s="58">
        <f t="shared" si="157"/>
        <v>5012.47</v>
      </c>
      <c r="AH578" s="39" t="str">
        <f t="shared" si="158"/>
        <v>tier - 2</v>
      </c>
      <c r="AI578" s="39" t="str">
        <f t="shared" si="159"/>
        <v>tier - 3</v>
      </c>
      <c r="AJ578" s="54" t="str">
        <f t="shared" si="160"/>
        <v>R1011</v>
      </c>
    </row>
    <row r="579" spans="2:36" ht="15.75" customHeight="1" x14ac:dyDescent="0.3">
      <c r="B579" s="12" t="s">
        <v>2179</v>
      </c>
      <c r="C579" s="13" t="s">
        <v>2181</v>
      </c>
      <c r="D579" s="13">
        <v>42.95</v>
      </c>
      <c r="E579" s="13" t="str">
        <f t="shared" si="144"/>
        <v>Obesity</v>
      </c>
      <c r="F579" s="13">
        <v>5.16</v>
      </c>
      <c r="G579" s="13" t="str">
        <f t="shared" si="145"/>
        <v>Normal</v>
      </c>
      <c r="H579" s="13" t="s">
        <v>8293</v>
      </c>
      <c r="I579" s="13" t="s">
        <v>8291</v>
      </c>
      <c r="J579" s="13" t="s">
        <v>8291</v>
      </c>
      <c r="K579" s="27">
        <v>1</v>
      </c>
      <c r="L579" s="13" t="s">
        <v>8291</v>
      </c>
      <c r="M579" s="13" t="s">
        <v>8879</v>
      </c>
      <c r="N579" s="13">
        <v>38</v>
      </c>
      <c r="O579" s="56">
        <v>5028.1499999999996</v>
      </c>
      <c r="P579" s="13" t="s">
        <v>8314</v>
      </c>
      <c r="Q579" s="13" t="s">
        <v>8310</v>
      </c>
      <c r="R579" s="57" t="s">
        <v>8317</v>
      </c>
      <c r="T579" s="12" t="s">
        <v>2179</v>
      </c>
      <c r="U579" s="13" t="str">
        <f t="shared" si="161"/>
        <v xml:space="preserve">  Adrienne G</v>
      </c>
      <c r="V579" s="39">
        <f t="shared" si="146"/>
        <v>42.95</v>
      </c>
      <c r="W579" s="39" t="str">
        <f t="shared" si="147"/>
        <v>Obesity</v>
      </c>
      <c r="X579" s="39">
        <f t="shared" si="148"/>
        <v>5.16</v>
      </c>
      <c r="Y579" s="39" t="str">
        <f t="shared" si="149"/>
        <v>Normal</v>
      </c>
      <c r="Z579" s="39" t="str">
        <f t="shared" si="150"/>
        <v>Yes</v>
      </c>
      <c r="AA579" s="39" t="str">
        <f t="shared" si="151"/>
        <v>No</v>
      </c>
      <c r="AB579" s="39" t="str">
        <f t="shared" si="152"/>
        <v>No</v>
      </c>
      <c r="AC579" s="38">
        <f t="shared" si="153"/>
        <v>1</v>
      </c>
      <c r="AD579" s="39" t="str">
        <f t="shared" si="154"/>
        <v>No</v>
      </c>
      <c r="AE579" s="13" t="str">
        <f t="shared" si="155"/>
        <v>28-Dec-1985</v>
      </c>
      <c r="AF579" s="39">
        <f t="shared" si="156"/>
        <v>38</v>
      </c>
      <c r="AG579" s="58">
        <f t="shared" si="157"/>
        <v>5028.1499999999996</v>
      </c>
      <c r="AH579" s="39" t="str">
        <f t="shared" si="158"/>
        <v>tier - 1</v>
      </c>
      <c r="AI579" s="39" t="str">
        <f t="shared" si="159"/>
        <v>tier - 2</v>
      </c>
      <c r="AJ579" s="54" t="str">
        <f t="shared" si="160"/>
        <v>R1012</v>
      </c>
    </row>
    <row r="580" spans="2:36" ht="15.75" customHeight="1" x14ac:dyDescent="0.3">
      <c r="B580" s="12" t="s">
        <v>2183</v>
      </c>
      <c r="C580" s="13" t="s">
        <v>490</v>
      </c>
      <c r="D580" s="13">
        <v>42.66</v>
      </c>
      <c r="E580" s="13" t="str">
        <f t="shared" ref="E580:E643" si="162">IF(D580&lt;18.5,"Underweight", IF(AND(D580&gt;=18.5,D580&lt;=24.9),"Healthy Weight", IF(AND(D580&gt;=25,D580&lt;=29.9),"Overweight", IF(D580&gt;=30,"Obesity"))))</f>
        <v>Obesity</v>
      </c>
      <c r="F580" s="13">
        <v>10.44</v>
      </c>
      <c r="G580" s="13" t="str">
        <f t="shared" ref="G580:G643" si="163">IF(F580&lt;5.7,"Normal",IF(AND(F580&gt;=5.7,F580&lt;=6.4),"Prediabetes",IF(F580&gt;=6.5,"Diabetes")))</f>
        <v>Diabetes</v>
      </c>
      <c r="H580" s="13" t="s">
        <v>8291</v>
      </c>
      <c r="I580" s="13" t="s">
        <v>8291</v>
      </c>
      <c r="J580" s="13" t="s">
        <v>8291</v>
      </c>
      <c r="K580" s="27" t="s">
        <v>8292</v>
      </c>
      <c r="L580" s="13" t="s">
        <v>8291</v>
      </c>
      <c r="M580" s="13" t="s">
        <v>8880</v>
      </c>
      <c r="N580" s="13">
        <v>32</v>
      </c>
      <c r="O580" s="56">
        <v>5031.2700000000004</v>
      </c>
      <c r="P580" s="13" t="s">
        <v>8311</v>
      </c>
      <c r="Q580" s="13" t="s">
        <v>8314</v>
      </c>
      <c r="R580" s="57" t="s">
        <v>8326</v>
      </c>
      <c r="T580" s="12" t="s">
        <v>2183</v>
      </c>
      <c r="U580" s="13" t="str">
        <f t="shared" si="161"/>
        <v xml:space="preserve">  Meredith</v>
      </c>
      <c r="V580" s="39">
        <f t="shared" ref="V580:V643" si="164">VLOOKUP(T580,$B$3:$R$2338,3,FALSE)</f>
        <v>42.66</v>
      </c>
      <c r="W580" s="39" t="str">
        <f t="shared" ref="W580:W643" si="165">VLOOKUP(T580,$B$3:$R$2338,4,FALSE)</f>
        <v>Obesity</v>
      </c>
      <c r="X580" s="39">
        <f t="shared" ref="X580:X643" si="166">VLOOKUP(T580,$B$3:$R$2338,5,FALSE)</f>
        <v>10.44</v>
      </c>
      <c r="Y580" s="39" t="str">
        <f t="shared" ref="Y580:Y643" si="167">VLOOKUP(T580,$B$3:$R$2338,6,0)</f>
        <v>Diabetes</v>
      </c>
      <c r="Z580" s="39" t="str">
        <f t="shared" ref="Z580:Z643" si="168">VLOOKUP(T580,$B$3:$R$2338,7,0)</f>
        <v>No</v>
      </c>
      <c r="AA580" s="39" t="str">
        <f t="shared" ref="AA580:AA643" si="169">VLOOKUP(T580,$B$3:$R$2338,8,0)</f>
        <v>No</v>
      </c>
      <c r="AB580" s="39" t="str">
        <f t="shared" ref="AB580:AB643" si="170">VLOOKUP(T580,$B$3:$R$2338,9,0)</f>
        <v>No</v>
      </c>
      <c r="AC580" s="38" t="str">
        <f t="shared" ref="AC580:AC643" si="171">VLOOKUP(T580,$B$3:$R$2338,10,0)</f>
        <v>No major surgery</v>
      </c>
      <c r="AD580" s="39" t="str">
        <f t="shared" ref="AD580:AD643" si="172">VLOOKUP(T580,$B$3:$R$2338,11,0)</f>
        <v>No</v>
      </c>
      <c r="AE580" s="13" t="str">
        <f t="shared" ref="AE580:AE643" si="173">VLOOKUP(T580,$B$3:$R$2338,12,0)</f>
        <v>10-Sep-1991</v>
      </c>
      <c r="AF580" s="39">
        <f t="shared" ref="AF580:AF643" si="174">VLOOKUP(T580,$B$3:$R$2338,13,0)</f>
        <v>32</v>
      </c>
      <c r="AG580" s="58">
        <f t="shared" ref="AG580:AG643" si="175">VLOOKUP(T580,$B$3:$R$2338,14,0)</f>
        <v>5031.2700000000004</v>
      </c>
      <c r="AH580" s="39" t="str">
        <f t="shared" ref="AH580:AH643" si="176">VLOOKUP(T580,$B$3:$R$2338,15,0)</f>
        <v>tier - 3</v>
      </c>
      <c r="AI580" s="39" t="str">
        <f t="shared" ref="AI580:AI643" si="177">VLOOKUP(T580,B579:R2914,16,0)</f>
        <v>tier - 1</v>
      </c>
      <c r="AJ580" s="54" t="str">
        <f t="shared" ref="AJ580:AJ643" si="178">VLOOKUP(T580,$B$3:$R$2338,17,0)</f>
        <v>R1016</v>
      </c>
    </row>
    <row r="581" spans="2:36" ht="15.75" customHeight="1" x14ac:dyDescent="0.3">
      <c r="B581" s="12" t="s">
        <v>2186</v>
      </c>
      <c r="C581" s="13" t="s">
        <v>2188</v>
      </c>
      <c r="D581" s="13">
        <v>33.630000000000003</v>
      </c>
      <c r="E581" s="13" t="str">
        <f t="shared" si="162"/>
        <v>Obesity</v>
      </c>
      <c r="F581" s="13">
        <v>5.69</v>
      </c>
      <c r="G581" s="13" t="str">
        <f t="shared" si="163"/>
        <v>Normal</v>
      </c>
      <c r="H581" s="13" t="s">
        <v>8291</v>
      </c>
      <c r="I581" s="13" t="s">
        <v>8291</v>
      </c>
      <c r="J581" s="13" t="s">
        <v>8291</v>
      </c>
      <c r="K581" s="27">
        <v>1</v>
      </c>
      <c r="L581" s="13" t="s">
        <v>8291</v>
      </c>
      <c r="M581" s="13" t="s">
        <v>8881</v>
      </c>
      <c r="N581" s="13">
        <v>37</v>
      </c>
      <c r="O581" s="56">
        <v>5034.1000000000004</v>
      </c>
      <c r="P581" s="13" t="s">
        <v>8310</v>
      </c>
      <c r="Q581" s="13" t="s">
        <v>8310</v>
      </c>
      <c r="R581" s="57" t="s">
        <v>8312</v>
      </c>
      <c r="T581" s="12" t="s">
        <v>2186</v>
      </c>
      <c r="U581" s="13" t="str">
        <f t="shared" ref="U581:U644" si="179">VLOOKUP(T581,$B$3:$R$2338,2,FALSE)</f>
        <v xml:space="preserve">  Junyong</v>
      </c>
      <c r="V581" s="39">
        <f t="shared" si="164"/>
        <v>33.630000000000003</v>
      </c>
      <c r="W581" s="39" t="str">
        <f t="shared" si="165"/>
        <v>Obesity</v>
      </c>
      <c r="X581" s="39">
        <f t="shared" si="166"/>
        <v>5.69</v>
      </c>
      <c r="Y581" s="39" t="str">
        <f t="shared" si="167"/>
        <v>Normal</v>
      </c>
      <c r="Z581" s="39" t="str">
        <f t="shared" si="168"/>
        <v>No</v>
      </c>
      <c r="AA581" s="39" t="str">
        <f t="shared" si="169"/>
        <v>No</v>
      </c>
      <c r="AB581" s="39" t="str">
        <f t="shared" si="170"/>
        <v>No</v>
      </c>
      <c r="AC581" s="38">
        <f t="shared" si="171"/>
        <v>1</v>
      </c>
      <c r="AD581" s="39" t="str">
        <f t="shared" si="172"/>
        <v>No</v>
      </c>
      <c r="AE581" s="13" t="str">
        <f t="shared" si="173"/>
        <v>29-Jun-1986</v>
      </c>
      <c r="AF581" s="39">
        <f t="shared" si="174"/>
        <v>37</v>
      </c>
      <c r="AG581" s="58">
        <f t="shared" si="175"/>
        <v>5034.1000000000004</v>
      </c>
      <c r="AH581" s="39" t="str">
        <f t="shared" si="176"/>
        <v>tier - 2</v>
      </c>
      <c r="AI581" s="39" t="str">
        <f t="shared" si="177"/>
        <v>tier - 2</v>
      </c>
      <c r="AJ581" s="54" t="str">
        <f t="shared" si="178"/>
        <v>R1013</v>
      </c>
    </row>
    <row r="582" spans="2:36" ht="15.75" customHeight="1" x14ac:dyDescent="0.3">
      <c r="B582" s="12" t="s">
        <v>2190</v>
      </c>
      <c r="C582" s="13" t="s">
        <v>2192</v>
      </c>
      <c r="D582" s="13">
        <v>26.84</v>
      </c>
      <c r="E582" s="13" t="str">
        <f t="shared" si="162"/>
        <v>Overweight</v>
      </c>
      <c r="F582" s="13">
        <v>6.5</v>
      </c>
      <c r="G582" s="13" t="str">
        <f t="shared" si="163"/>
        <v>Diabetes</v>
      </c>
      <c r="H582" s="13" t="s">
        <v>8291</v>
      </c>
      <c r="I582" s="13" t="s">
        <v>8291</v>
      </c>
      <c r="J582" s="13" t="s">
        <v>8291</v>
      </c>
      <c r="K582" s="27" t="s">
        <v>8292</v>
      </c>
      <c r="L582" s="13" t="s">
        <v>8293</v>
      </c>
      <c r="M582" s="13" t="s">
        <v>8882</v>
      </c>
      <c r="N582" s="13">
        <v>26</v>
      </c>
      <c r="O582" s="56">
        <v>5038.57</v>
      </c>
      <c r="P582" s="13" t="s">
        <v>8310</v>
      </c>
      <c r="Q582" s="13" t="s">
        <v>8310</v>
      </c>
      <c r="R582" s="57" t="s">
        <v>8328</v>
      </c>
      <c r="T582" s="12" t="s">
        <v>2190</v>
      </c>
      <c r="U582" s="13" t="str">
        <f t="shared" si="179"/>
        <v xml:space="preserve">  Kristen A</v>
      </c>
      <c r="V582" s="39">
        <f t="shared" si="164"/>
        <v>26.84</v>
      </c>
      <c r="W582" s="39" t="str">
        <f t="shared" si="165"/>
        <v>Overweight</v>
      </c>
      <c r="X582" s="39">
        <f t="shared" si="166"/>
        <v>6.5</v>
      </c>
      <c r="Y582" s="39" t="str">
        <f t="shared" si="167"/>
        <v>Diabetes</v>
      </c>
      <c r="Z582" s="39" t="str">
        <f t="shared" si="168"/>
        <v>No</v>
      </c>
      <c r="AA582" s="39" t="str">
        <f t="shared" si="169"/>
        <v>No</v>
      </c>
      <c r="AB582" s="39" t="str">
        <f t="shared" si="170"/>
        <v>No</v>
      </c>
      <c r="AC582" s="38" t="str">
        <f t="shared" si="171"/>
        <v>No major surgery</v>
      </c>
      <c r="AD582" s="39" t="str">
        <f t="shared" si="172"/>
        <v>Yes</v>
      </c>
      <c r="AE582" s="13" t="str">
        <f t="shared" si="173"/>
        <v>4-Dec-1997</v>
      </c>
      <c r="AF582" s="39">
        <f t="shared" si="174"/>
        <v>26</v>
      </c>
      <c r="AG582" s="58">
        <f t="shared" si="175"/>
        <v>5038.57</v>
      </c>
      <c r="AH582" s="39" t="str">
        <f t="shared" si="176"/>
        <v>tier - 2</v>
      </c>
      <c r="AI582" s="39" t="str">
        <f t="shared" si="177"/>
        <v>tier - 2</v>
      </c>
      <c r="AJ582" s="54" t="str">
        <f t="shared" si="178"/>
        <v>R1025</v>
      </c>
    </row>
    <row r="583" spans="2:36" ht="15.75" customHeight="1" x14ac:dyDescent="0.3">
      <c r="B583" s="12" t="s">
        <v>2194</v>
      </c>
      <c r="C583" s="13" t="s">
        <v>2196</v>
      </c>
      <c r="D583" s="13">
        <v>28.3</v>
      </c>
      <c r="E583" s="13" t="str">
        <f t="shared" si="162"/>
        <v>Overweight</v>
      </c>
      <c r="F583" s="13">
        <v>5.73</v>
      </c>
      <c r="G583" s="13" t="str">
        <f t="shared" si="163"/>
        <v>Prediabetes</v>
      </c>
      <c r="H583" s="13" t="s">
        <v>8291</v>
      </c>
      <c r="I583" s="13" t="s">
        <v>8291</v>
      </c>
      <c r="J583" s="13" t="s">
        <v>8293</v>
      </c>
      <c r="K583" s="27">
        <v>1</v>
      </c>
      <c r="L583" s="13" t="s">
        <v>8293</v>
      </c>
      <c r="M583" s="13" t="s">
        <v>8883</v>
      </c>
      <c r="N583" s="13">
        <v>22</v>
      </c>
      <c r="O583" s="56">
        <v>5043.13</v>
      </c>
      <c r="P583" s="13" t="s">
        <v>8310</v>
      </c>
      <c r="Q583" s="13" t="s">
        <v>8311</v>
      </c>
      <c r="R583" s="57" t="s">
        <v>8321</v>
      </c>
      <c r="T583" s="12" t="s">
        <v>2194</v>
      </c>
      <c r="U583" s="13" t="str">
        <f t="shared" si="179"/>
        <v xml:space="preserve">  Maria I</v>
      </c>
      <c r="V583" s="39">
        <f t="shared" si="164"/>
        <v>28.3</v>
      </c>
      <c r="W583" s="39" t="str">
        <f t="shared" si="165"/>
        <v>Overweight</v>
      </c>
      <c r="X583" s="39">
        <f t="shared" si="166"/>
        <v>5.73</v>
      </c>
      <c r="Y583" s="39" t="str">
        <f t="shared" si="167"/>
        <v>Prediabetes</v>
      </c>
      <c r="Z583" s="39" t="str">
        <f t="shared" si="168"/>
        <v>No</v>
      </c>
      <c r="AA583" s="39" t="str">
        <f t="shared" si="169"/>
        <v>No</v>
      </c>
      <c r="AB583" s="39" t="str">
        <f t="shared" si="170"/>
        <v>Yes</v>
      </c>
      <c r="AC583" s="38">
        <f t="shared" si="171"/>
        <v>1</v>
      </c>
      <c r="AD583" s="39" t="str">
        <f t="shared" si="172"/>
        <v>Yes</v>
      </c>
      <c r="AE583" s="13" t="str">
        <f t="shared" si="173"/>
        <v>16-Oct-2001</v>
      </c>
      <c r="AF583" s="39">
        <f t="shared" si="174"/>
        <v>22</v>
      </c>
      <c r="AG583" s="58">
        <f t="shared" si="175"/>
        <v>5043.13</v>
      </c>
      <c r="AH583" s="39" t="str">
        <f t="shared" si="176"/>
        <v>tier - 2</v>
      </c>
      <c r="AI583" s="39" t="str">
        <f t="shared" si="177"/>
        <v>tier - 3</v>
      </c>
      <c r="AJ583" s="54" t="str">
        <f t="shared" si="178"/>
        <v>R1011</v>
      </c>
    </row>
    <row r="584" spans="2:36" ht="15.75" customHeight="1" x14ac:dyDescent="0.3">
      <c r="B584" s="12" t="s">
        <v>2198</v>
      </c>
      <c r="C584" s="13" t="s">
        <v>2200</v>
      </c>
      <c r="D584" s="13">
        <v>27.06</v>
      </c>
      <c r="E584" s="13" t="str">
        <f t="shared" si="162"/>
        <v>Overweight</v>
      </c>
      <c r="F584" s="13">
        <v>5.74</v>
      </c>
      <c r="G584" s="13" t="str">
        <f t="shared" si="163"/>
        <v>Prediabetes</v>
      </c>
      <c r="H584" s="13" t="s">
        <v>8293</v>
      </c>
      <c r="I584" s="13" t="s">
        <v>8291</v>
      </c>
      <c r="J584" s="13" t="s">
        <v>8291</v>
      </c>
      <c r="K584" s="27" t="s">
        <v>8292</v>
      </c>
      <c r="L584" s="13" t="s">
        <v>8293</v>
      </c>
      <c r="M584" s="13" t="s">
        <v>8884</v>
      </c>
      <c r="N584" s="13">
        <v>26</v>
      </c>
      <c r="O584" s="56">
        <v>5045.1499999999996</v>
      </c>
      <c r="P584" s="13" t="s">
        <v>8310</v>
      </c>
      <c r="Q584" s="13" t="s">
        <v>8310</v>
      </c>
      <c r="R584" s="57" t="s">
        <v>8317</v>
      </c>
      <c r="T584" s="12" t="s">
        <v>2198</v>
      </c>
      <c r="U584" s="13" t="str">
        <f t="shared" si="179"/>
        <v xml:space="preserve">  Jonathan</v>
      </c>
      <c r="V584" s="39">
        <f t="shared" si="164"/>
        <v>27.06</v>
      </c>
      <c r="W584" s="39" t="str">
        <f t="shared" si="165"/>
        <v>Overweight</v>
      </c>
      <c r="X584" s="39">
        <f t="shared" si="166"/>
        <v>5.74</v>
      </c>
      <c r="Y584" s="39" t="str">
        <f t="shared" si="167"/>
        <v>Prediabetes</v>
      </c>
      <c r="Z584" s="39" t="str">
        <f t="shared" si="168"/>
        <v>Yes</v>
      </c>
      <c r="AA584" s="39" t="str">
        <f t="shared" si="169"/>
        <v>No</v>
      </c>
      <c r="AB584" s="39" t="str">
        <f t="shared" si="170"/>
        <v>No</v>
      </c>
      <c r="AC584" s="38" t="str">
        <f t="shared" si="171"/>
        <v>No major surgery</v>
      </c>
      <c r="AD584" s="39" t="str">
        <f t="shared" si="172"/>
        <v>Yes</v>
      </c>
      <c r="AE584" s="13" t="str">
        <f t="shared" si="173"/>
        <v>29-Jul-1997</v>
      </c>
      <c r="AF584" s="39">
        <f t="shared" si="174"/>
        <v>26</v>
      </c>
      <c r="AG584" s="58">
        <f t="shared" si="175"/>
        <v>5045.1499999999996</v>
      </c>
      <c r="AH584" s="39" t="str">
        <f t="shared" si="176"/>
        <v>tier - 2</v>
      </c>
      <c r="AI584" s="39" t="str">
        <f t="shared" si="177"/>
        <v>tier - 2</v>
      </c>
      <c r="AJ584" s="54" t="str">
        <f t="shared" si="178"/>
        <v>R1012</v>
      </c>
    </row>
    <row r="585" spans="2:36" ht="15.75" customHeight="1" x14ac:dyDescent="0.3">
      <c r="B585" s="12" t="s">
        <v>2202</v>
      </c>
      <c r="C585" s="13" t="s">
        <v>20</v>
      </c>
      <c r="D585" s="13">
        <v>47.13</v>
      </c>
      <c r="E585" s="13" t="str">
        <f t="shared" si="162"/>
        <v>Obesity</v>
      </c>
      <c r="F585" s="13">
        <v>8.6999999999999993</v>
      </c>
      <c r="G585" s="13" t="str">
        <f t="shared" si="163"/>
        <v>Diabetes</v>
      </c>
      <c r="H585" s="13" t="s">
        <v>8291</v>
      </c>
      <c r="I585" s="13" t="s">
        <v>8291</v>
      </c>
      <c r="J585" s="13" t="s">
        <v>8291</v>
      </c>
      <c r="K585" s="27" t="s">
        <v>8292</v>
      </c>
      <c r="L585" s="13" t="s">
        <v>8291</v>
      </c>
      <c r="M585" s="13" t="s">
        <v>8885</v>
      </c>
      <c r="N585" s="13">
        <v>43</v>
      </c>
      <c r="O585" s="56">
        <v>5054.05</v>
      </c>
      <c r="P585" s="13" t="s">
        <v>8310</v>
      </c>
      <c r="Q585" s="13" t="s">
        <v>8310</v>
      </c>
      <c r="R585" s="57" t="s">
        <v>8312</v>
      </c>
      <c r="T585" s="12" t="s">
        <v>2202</v>
      </c>
      <c r="U585" s="13" t="str">
        <f t="shared" si="179"/>
        <v xml:space="preserve">  Phil</v>
      </c>
      <c r="V585" s="39">
        <f t="shared" si="164"/>
        <v>47.13</v>
      </c>
      <c r="W585" s="39" t="str">
        <f t="shared" si="165"/>
        <v>Obesity</v>
      </c>
      <c r="X585" s="39">
        <f t="shared" si="166"/>
        <v>8.6999999999999993</v>
      </c>
      <c r="Y585" s="39" t="str">
        <f t="shared" si="167"/>
        <v>Diabetes</v>
      </c>
      <c r="Z585" s="39" t="str">
        <f t="shared" si="168"/>
        <v>No</v>
      </c>
      <c r="AA585" s="39" t="str">
        <f t="shared" si="169"/>
        <v>No</v>
      </c>
      <c r="AB585" s="39" t="str">
        <f t="shared" si="170"/>
        <v>No</v>
      </c>
      <c r="AC585" s="38" t="str">
        <f t="shared" si="171"/>
        <v>No major surgery</v>
      </c>
      <c r="AD585" s="39" t="str">
        <f t="shared" si="172"/>
        <v>No</v>
      </c>
      <c r="AE585" s="13" t="str">
        <f t="shared" si="173"/>
        <v>7-Sep-1980</v>
      </c>
      <c r="AF585" s="39">
        <f t="shared" si="174"/>
        <v>43</v>
      </c>
      <c r="AG585" s="58">
        <f t="shared" si="175"/>
        <v>5054.05</v>
      </c>
      <c r="AH585" s="39" t="str">
        <f t="shared" si="176"/>
        <v>tier - 2</v>
      </c>
      <c r="AI585" s="39" t="str">
        <f t="shared" si="177"/>
        <v>tier - 2</v>
      </c>
      <c r="AJ585" s="54" t="str">
        <f t="shared" si="178"/>
        <v>R1013</v>
      </c>
    </row>
    <row r="586" spans="2:36" ht="15.75" customHeight="1" x14ac:dyDescent="0.3">
      <c r="B586" s="12" t="s">
        <v>2205</v>
      </c>
      <c r="C586" s="13" t="s">
        <v>2207</v>
      </c>
      <c r="D586" s="13">
        <v>51.72</v>
      </c>
      <c r="E586" s="13" t="str">
        <f t="shared" si="162"/>
        <v>Obesity</v>
      </c>
      <c r="F586" s="13">
        <v>5.09</v>
      </c>
      <c r="G586" s="13" t="str">
        <f t="shared" si="163"/>
        <v>Normal</v>
      </c>
      <c r="H586" s="13" t="s">
        <v>8291</v>
      </c>
      <c r="I586" s="13" t="s">
        <v>8291</v>
      </c>
      <c r="J586" s="13" t="s">
        <v>8291</v>
      </c>
      <c r="K586" s="27" t="s">
        <v>8292</v>
      </c>
      <c r="L586" s="13" t="s">
        <v>8291</v>
      </c>
      <c r="M586" s="13" t="s">
        <v>8886</v>
      </c>
      <c r="N586" s="13">
        <v>30</v>
      </c>
      <c r="O586" s="56">
        <v>5059.5600000000004</v>
      </c>
      <c r="P586" s="13" t="s">
        <v>8310</v>
      </c>
      <c r="Q586" s="13" t="s">
        <v>8314</v>
      </c>
      <c r="R586" s="57" t="s">
        <v>8332</v>
      </c>
      <c r="T586" s="12" t="s">
        <v>2205</v>
      </c>
      <c r="U586" s="13" t="str">
        <f t="shared" si="179"/>
        <v xml:space="preserve">  Benjamina C</v>
      </c>
      <c r="V586" s="39">
        <f t="shared" si="164"/>
        <v>51.72</v>
      </c>
      <c r="W586" s="39" t="str">
        <f t="shared" si="165"/>
        <v>Obesity</v>
      </c>
      <c r="X586" s="39">
        <f t="shared" si="166"/>
        <v>5.09</v>
      </c>
      <c r="Y586" s="39" t="str">
        <f t="shared" si="167"/>
        <v>Normal</v>
      </c>
      <c r="Z586" s="39" t="str">
        <f t="shared" si="168"/>
        <v>No</v>
      </c>
      <c r="AA586" s="39" t="str">
        <f t="shared" si="169"/>
        <v>No</v>
      </c>
      <c r="AB586" s="39" t="str">
        <f t="shared" si="170"/>
        <v>No</v>
      </c>
      <c r="AC586" s="38" t="str">
        <f t="shared" si="171"/>
        <v>No major surgery</v>
      </c>
      <c r="AD586" s="39" t="str">
        <f t="shared" si="172"/>
        <v>No</v>
      </c>
      <c r="AE586" s="13" t="str">
        <f t="shared" si="173"/>
        <v>11-Jun-1993</v>
      </c>
      <c r="AF586" s="39">
        <f t="shared" si="174"/>
        <v>30</v>
      </c>
      <c r="AG586" s="58">
        <f t="shared" si="175"/>
        <v>5059.5600000000004</v>
      </c>
      <c r="AH586" s="39" t="str">
        <f t="shared" si="176"/>
        <v>tier - 2</v>
      </c>
      <c r="AI586" s="39" t="str">
        <f t="shared" si="177"/>
        <v>tier - 1</v>
      </c>
      <c r="AJ586" s="54" t="str">
        <f t="shared" si="178"/>
        <v>R1021</v>
      </c>
    </row>
    <row r="587" spans="2:36" ht="15.75" customHeight="1" x14ac:dyDescent="0.3">
      <c r="B587" s="12" t="s">
        <v>2209</v>
      </c>
      <c r="C587" s="13" t="s">
        <v>1587</v>
      </c>
      <c r="D587" s="13">
        <v>48.59</v>
      </c>
      <c r="E587" s="13" t="str">
        <f t="shared" si="162"/>
        <v>Obesity</v>
      </c>
      <c r="F587" s="13">
        <v>5.57</v>
      </c>
      <c r="G587" s="13" t="str">
        <f t="shared" si="163"/>
        <v>Normal</v>
      </c>
      <c r="H587" s="13" t="s">
        <v>8291</v>
      </c>
      <c r="I587" s="13" t="s">
        <v>8291</v>
      </c>
      <c r="J587" s="13" t="s">
        <v>8291</v>
      </c>
      <c r="K587" s="27" t="s">
        <v>8292</v>
      </c>
      <c r="L587" s="13" t="s">
        <v>8291</v>
      </c>
      <c r="M587" s="13" t="s">
        <v>8887</v>
      </c>
      <c r="N587" s="13">
        <v>45</v>
      </c>
      <c r="O587" s="56">
        <v>5077.1899999999996</v>
      </c>
      <c r="P587" s="13" t="s">
        <v>8310</v>
      </c>
      <c r="Q587" s="13" t="s">
        <v>8311</v>
      </c>
      <c r="R587" s="57" t="s">
        <v>8317</v>
      </c>
      <c r="T587" s="12" t="s">
        <v>2209</v>
      </c>
      <c r="U587" s="13" t="str">
        <f t="shared" si="179"/>
        <v xml:space="preserve">  Christopher</v>
      </c>
      <c r="V587" s="39">
        <f t="shared" si="164"/>
        <v>48.59</v>
      </c>
      <c r="W587" s="39" t="str">
        <f t="shared" si="165"/>
        <v>Obesity</v>
      </c>
      <c r="X587" s="39">
        <f t="shared" si="166"/>
        <v>5.57</v>
      </c>
      <c r="Y587" s="39" t="str">
        <f t="shared" si="167"/>
        <v>Normal</v>
      </c>
      <c r="Z587" s="39" t="str">
        <f t="shared" si="168"/>
        <v>No</v>
      </c>
      <c r="AA587" s="39" t="str">
        <f t="shared" si="169"/>
        <v>No</v>
      </c>
      <c r="AB587" s="39" t="str">
        <f t="shared" si="170"/>
        <v>No</v>
      </c>
      <c r="AC587" s="38" t="str">
        <f t="shared" si="171"/>
        <v>No major surgery</v>
      </c>
      <c r="AD587" s="39" t="str">
        <f t="shared" si="172"/>
        <v>No</v>
      </c>
      <c r="AE587" s="13" t="str">
        <f t="shared" si="173"/>
        <v>22-Nov-1978</v>
      </c>
      <c r="AF587" s="39">
        <f t="shared" si="174"/>
        <v>45</v>
      </c>
      <c r="AG587" s="58">
        <f t="shared" si="175"/>
        <v>5077.1899999999996</v>
      </c>
      <c r="AH587" s="39" t="str">
        <f t="shared" si="176"/>
        <v>tier - 2</v>
      </c>
      <c r="AI587" s="39" t="str">
        <f t="shared" si="177"/>
        <v>tier - 3</v>
      </c>
      <c r="AJ587" s="54" t="str">
        <f t="shared" si="178"/>
        <v>R1012</v>
      </c>
    </row>
    <row r="588" spans="2:36" ht="15.75" customHeight="1" x14ac:dyDescent="0.3">
      <c r="B588" s="12" t="s">
        <v>2212</v>
      </c>
      <c r="C588" s="13" t="s">
        <v>2214</v>
      </c>
      <c r="D588" s="13">
        <v>45.18</v>
      </c>
      <c r="E588" s="13" t="str">
        <f t="shared" si="162"/>
        <v>Obesity</v>
      </c>
      <c r="F588" s="13">
        <v>10.87</v>
      </c>
      <c r="G588" s="13" t="str">
        <f t="shared" si="163"/>
        <v>Diabetes</v>
      </c>
      <c r="H588" s="13" t="s">
        <v>8291</v>
      </c>
      <c r="I588" s="13" t="s">
        <v>8291</v>
      </c>
      <c r="J588" s="13" t="s">
        <v>8291</v>
      </c>
      <c r="K588" s="27" t="s">
        <v>8292</v>
      </c>
      <c r="L588" s="13" t="s">
        <v>8291</v>
      </c>
      <c r="M588" s="13" t="s">
        <v>8888</v>
      </c>
      <c r="N588" s="13">
        <v>26</v>
      </c>
      <c r="O588" s="56">
        <v>5080.1000000000004</v>
      </c>
      <c r="P588" s="13" t="s">
        <v>8311</v>
      </c>
      <c r="Q588" s="13" t="s">
        <v>8310</v>
      </c>
      <c r="R588" s="57" t="s">
        <v>8321</v>
      </c>
      <c r="T588" s="12" t="s">
        <v>2212</v>
      </c>
      <c r="U588" s="13" t="str">
        <f t="shared" si="179"/>
        <v xml:space="preserve">  Alison B</v>
      </c>
      <c r="V588" s="39">
        <f t="shared" si="164"/>
        <v>45.18</v>
      </c>
      <c r="W588" s="39" t="str">
        <f t="shared" si="165"/>
        <v>Obesity</v>
      </c>
      <c r="X588" s="39">
        <f t="shared" si="166"/>
        <v>10.87</v>
      </c>
      <c r="Y588" s="39" t="str">
        <f t="shared" si="167"/>
        <v>Diabetes</v>
      </c>
      <c r="Z588" s="39" t="str">
        <f t="shared" si="168"/>
        <v>No</v>
      </c>
      <c r="AA588" s="39" t="str">
        <f t="shared" si="169"/>
        <v>No</v>
      </c>
      <c r="AB588" s="39" t="str">
        <f t="shared" si="170"/>
        <v>No</v>
      </c>
      <c r="AC588" s="38" t="str">
        <f t="shared" si="171"/>
        <v>No major surgery</v>
      </c>
      <c r="AD588" s="39" t="str">
        <f t="shared" si="172"/>
        <v>No</v>
      </c>
      <c r="AE588" s="13" t="str">
        <f t="shared" si="173"/>
        <v>14-Jul-1997</v>
      </c>
      <c r="AF588" s="39">
        <f t="shared" si="174"/>
        <v>26</v>
      </c>
      <c r="AG588" s="58">
        <f t="shared" si="175"/>
        <v>5080.1000000000004</v>
      </c>
      <c r="AH588" s="39" t="str">
        <f t="shared" si="176"/>
        <v>tier - 3</v>
      </c>
      <c r="AI588" s="39" t="str">
        <f t="shared" si="177"/>
        <v>tier - 2</v>
      </c>
      <c r="AJ588" s="54" t="str">
        <f t="shared" si="178"/>
        <v>R1011</v>
      </c>
    </row>
    <row r="589" spans="2:36" ht="15.75" customHeight="1" x14ac:dyDescent="0.3">
      <c r="B589" s="12" t="s">
        <v>2216</v>
      </c>
      <c r="C589" s="13" t="s">
        <v>1409</v>
      </c>
      <c r="D589" s="13">
        <v>27.9</v>
      </c>
      <c r="E589" s="13" t="str">
        <f t="shared" si="162"/>
        <v>Overweight</v>
      </c>
      <c r="F589" s="13">
        <v>6.02</v>
      </c>
      <c r="G589" s="13" t="str">
        <f t="shared" si="163"/>
        <v>Prediabetes</v>
      </c>
      <c r="H589" s="13" t="s">
        <v>8291</v>
      </c>
      <c r="I589" s="13" t="s">
        <v>8291</v>
      </c>
      <c r="J589" s="13" t="s">
        <v>8293</v>
      </c>
      <c r="K589" s="27">
        <v>1</v>
      </c>
      <c r="L589" s="13" t="s">
        <v>8293</v>
      </c>
      <c r="M589" s="13" t="s">
        <v>8889</v>
      </c>
      <c r="N589" s="13">
        <v>24</v>
      </c>
      <c r="O589" s="56">
        <v>5087.92</v>
      </c>
      <c r="P589" s="13" t="s">
        <v>8310</v>
      </c>
      <c r="Q589" s="13" t="s">
        <v>8310</v>
      </c>
      <c r="R589" s="57" t="s">
        <v>8335</v>
      </c>
      <c r="T589" s="12" t="s">
        <v>2216</v>
      </c>
      <c r="U589" s="13" t="str">
        <f t="shared" si="179"/>
        <v xml:space="preserve">  Caroline</v>
      </c>
      <c r="V589" s="39">
        <f t="shared" si="164"/>
        <v>27.9</v>
      </c>
      <c r="W589" s="39" t="str">
        <f t="shared" si="165"/>
        <v>Overweight</v>
      </c>
      <c r="X589" s="39">
        <f t="shared" si="166"/>
        <v>6.02</v>
      </c>
      <c r="Y589" s="39" t="str">
        <f t="shared" si="167"/>
        <v>Prediabetes</v>
      </c>
      <c r="Z589" s="39" t="str">
        <f t="shared" si="168"/>
        <v>No</v>
      </c>
      <c r="AA589" s="39" t="str">
        <f t="shared" si="169"/>
        <v>No</v>
      </c>
      <c r="AB589" s="39" t="str">
        <f t="shared" si="170"/>
        <v>Yes</v>
      </c>
      <c r="AC589" s="38">
        <f t="shared" si="171"/>
        <v>1</v>
      </c>
      <c r="AD589" s="39" t="str">
        <f t="shared" si="172"/>
        <v>Yes</v>
      </c>
      <c r="AE589" s="13" t="str">
        <f t="shared" si="173"/>
        <v>19-Jun-1999</v>
      </c>
      <c r="AF589" s="39">
        <f t="shared" si="174"/>
        <v>24</v>
      </c>
      <c r="AG589" s="58">
        <f t="shared" si="175"/>
        <v>5087.92</v>
      </c>
      <c r="AH589" s="39" t="str">
        <f t="shared" si="176"/>
        <v>tier - 2</v>
      </c>
      <c r="AI589" s="39" t="str">
        <f t="shared" si="177"/>
        <v>tier - 2</v>
      </c>
      <c r="AJ589" s="54" t="str">
        <f t="shared" si="178"/>
        <v>R1026</v>
      </c>
    </row>
    <row r="590" spans="2:36" ht="15.75" customHeight="1" x14ac:dyDescent="0.3">
      <c r="B590" s="12" t="s">
        <v>2219</v>
      </c>
      <c r="C590" s="13" t="s">
        <v>2221</v>
      </c>
      <c r="D590" s="13">
        <v>51.33</v>
      </c>
      <c r="E590" s="13" t="str">
        <f t="shared" si="162"/>
        <v>Obesity</v>
      </c>
      <c r="F590" s="13">
        <v>7</v>
      </c>
      <c r="G590" s="13" t="str">
        <f t="shared" si="163"/>
        <v>Diabetes</v>
      </c>
      <c r="H590" s="13" t="s">
        <v>8291</v>
      </c>
      <c r="I590" s="13" t="s">
        <v>8291</v>
      </c>
      <c r="J590" s="13" t="s">
        <v>8291</v>
      </c>
      <c r="K590" s="27" t="s">
        <v>8292</v>
      </c>
      <c r="L590" s="13" t="s">
        <v>8291</v>
      </c>
      <c r="M590" s="13" t="s">
        <v>8890</v>
      </c>
      <c r="N590" s="13">
        <v>36</v>
      </c>
      <c r="O590" s="56">
        <v>5116.5</v>
      </c>
      <c r="P590" s="13" t="s">
        <v>8310</v>
      </c>
      <c r="Q590" s="13" t="s">
        <v>8310</v>
      </c>
      <c r="R590" s="57" t="s">
        <v>8317</v>
      </c>
      <c r="T590" s="12" t="s">
        <v>2219</v>
      </c>
      <c r="U590" s="13" t="str">
        <f t="shared" si="179"/>
        <v xml:space="preserve">  Alexis N</v>
      </c>
      <c r="V590" s="39">
        <f t="shared" si="164"/>
        <v>51.33</v>
      </c>
      <c r="W590" s="39" t="str">
        <f t="shared" si="165"/>
        <v>Obesity</v>
      </c>
      <c r="X590" s="39">
        <f t="shared" si="166"/>
        <v>7</v>
      </c>
      <c r="Y590" s="39" t="str">
        <f t="shared" si="167"/>
        <v>Diabetes</v>
      </c>
      <c r="Z590" s="39" t="str">
        <f t="shared" si="168"/>
        <v>No</v>
      </c>
      <c r="AA590" s="39" t="str">
        <f t="shared" si="169"/>
        <v>No</v>
      </c>
      <c r="AB590" s="39" t="str">
        <f t="shared" si="170"/>
        <v>No</v>
      </c>
      <c r="AC590" s="38" t="str">
        <f t="shared" si="171"/>
        <v>No major surgery</v>
      </c>
      <c r="AD590" s="39" t="str">
        <f t="shared" si="172"/>
        <v>No</v>
      </c>
      <c r="AE590" s="13" t="str">
        <f t="shared" si="173"/>
        <v>18-Nov-1987</v>
      </c>
      <c r="AF590" s="39">
        <f t="shared" si="174"/>
        <v>36</v>
      </c>
      <c r="AG590" s="58">
        <f t="shared" si="175"/>
        <v>5116.5</v>
      </c>
      <c r="AH590" s="39" t="str">
        <f t="shared" si="176"/>
        <v>tier - 2</v>
      </c>
      <c r="AI590" s="39" t="str">
        <f t="shared" si="177"/>
        <v>tier - 2</v>
      </c>
      <c r="AJ590" s="54" t="str">
        <f t="shared" si="178"/>
        <v>R1012</v>
      </c>
    </row>
    <row r="591" spans="2:36" ht="15.75" customHeight="1" x14ac:dyDescent="0.3">
      <c r="B591" s="12" t="s">
        <v>2223</v>
      </c>
      <c r="C591" s="13" t="s">
        <v>2225</v>
      </c>
      <c r="D591" s="13">
        <v>30.59</v>
      </c>
      <c r="E591" s="13" t="str">
        <f t="shared" si="162"/>
        <v>Obesity</v>
      </c>
      <c r="F591" s="13">
        <v>5.56</v>
      </c>
      <c r="G591" s="13" t="str">
        <f t="shared" si="163"/>
        <v>Normal</v>
      </c>
      <c r="H591" s="13" t="s">
        <v>8293</v>
      </c>
      <c r="I591" s="13" t="s">
        <v>8291</v>
      </c>
      <c r="J591" s="13" t="s">
        <v>8291</v>
      </c>
      <c r="K591" s="27">
        <v>1</v>
      </c>
      <c r="L591" s="13" t="s">
        <v>8291</v>
      </c>
      <c r="M591" s="13" t="s">
        <v>8891</v>
      </c>
      <c r="N591" s="13">
        <v>35</v>
      </c>
      <c r="O591" s="56">
        <v>5124.1899999999996</v>
      </c>
      <c r="P591" s="13" t="s">
        <v>8310</v>
      </c>
      <c r="Q591" s="13" t="s">
        <v>8311</v>
      </c>
      <c r="R591" s="57" t="s">
        <v>8312</v>
      </c>
      <c r="T591" s="12" t="s">
        <v>2223</v>
      </c>
      <c r="U591" s="13" t="str">
        <f t="shared" si="179"/>
        <v xml:space="preserve">  Shanda L</v>
      </c>
      <c r="V591" s="39">
        <f t="shared" si="164"/>
        <v>30.59</v>
      </c>
      <c r="W591" s="39" t="str">
        <f t="shared" si="165"/>
        <v>Obesity</v>
      </c>
      <c r="X591" s="39">
        <f t="shared" si="166"/>
        <v>5.56</v>
      </c>
      <c r="Y591" s="39" t="str">
        <f t="shared" si="167"/>
        <v>Normal</v>
      </c>
      <c r="Z591" s="39" t="str">
        <f t="shared" si="168"/>
        <v>Yes</v>
      </c>
      <c r="AA591" s="39" t="str">
        <f t="shared" si="169"/>
        <v>No</v>
      </c>
      <c r="AB591" s="39" t="str">
        <f t="shared" si="170"/>
        <v>No</v>
      </c>
      <c r="AC591" s="38">
        <f t="shared" si="171"/>
        <v>1</v>
      </c>
      <c r="AD591" s="39" t="str">
        <f t="shared" si="172"/>
        <v>No</v>
      </c>
      <c r="AE591" s="13" t="str">
        <f t="shared" si="173"/>
        <v>1-Nov-1988</v>
      </c>
      <c r="AF591" s="39">
        <f t="shared" si="174"/>
        <v>35</v>
      </c>
      <c r="AG591" s="58">
        <f t="shared" si="175"/>
        <v>5124.1899999999996</v>
      </c>
      <c r="AH591" s="39" t="str">
        <f t="shared" si="176"/>
        <v>tier - 2</v>
      </c>
      <c r="AI591" s="39" t="str">
        <f t="shared" si="177"/>
        <v>tier - 3</v>
      </c>
      <c r="AJ591" s="54" t="str">
        <f t="shared" si="178"/>
        <v>R1013</v>
      </c>
    </row>
    <row r="592" spans="2:36" ht="15.75" customHeight="1" x14ac:dyDescent="0.3">
      <c r="B592" s="12" t="s">
        <v>2227</v>
      </c>
      <c r="C592" s="13" t="s">
        <v>2229</v>
      </c>
      <c r="D592" s="13">
        <v>39.229999999999997</v>
      </c>
      <c r="E592" s="13" t="str">
        <f t="shared" si="162"/>
        <v>Obesity</v>
      </c>
      <c r="F592" s="13">
        <v>8.4499999999999993</v>
      </c>
      <c r="G592" s="13" t="str">
        <f t="shared" si="163"/>
        <v>Diabetes</v>
      </c>
      <c r="H592" s="13" t="s">
        <v>8291</v>
      </c>
      <c r="I592" s="13" t="s">
        <v>8291</v>
      </c>
      <c r="J592" s="13" t="s">
        <v>8291</v>
      </c>
      <c r="K592" s="27" t="s">
        <v>8292</v>
      </c>
      <c r="L592" s="13" t="s">
        <v>8291</v>
      </c>
      <c r="M592" s="13" t="s">
        <v>8892</v>
      </c>
      <c r="N592" s="13">
        <v>36</v>
      </c>
      <c r="O592" s="56">
        <v>5125.22</v>
      </c>
      <c r="P592" s="13" t="s">
        <v>8314</v>
      </c>
      <c r="Q592" s="13" t="s">
        <v>8310</v>
      </c>
      <c r="R592" s="57" t="s">
        <v>8317</v>
      </c>
      <c r="T592" s="12" t="s">
        <v>2227</v>
      </c>
      <c r="U592" s="13" t="str">
        <f t="shared" si="179"/>
        <v xml:space="preserve">  Lacey</v>
      </c>
      <c r="V592" s="39">
        <f t="shared" si="164"/>
        <v>39.229999999999997</v>
      </c>
      <c r="W592" s="39" t="str">
        <f t="shared" si="165"/>
        <v>Obesity</v>
      </c>
      <c r="X592" s="39">
        <f t="shared" si="166"/>
        <v>8.4499999999999993</v>
      </c>
      <c r="Y592" s="39" t="str">
        <f t="shared" si="167"/>
        <v>Diabetes</v>
      </c>
      <c r="Z592" s="39" t="str">
        <f t="shared" si="168"/>
        <v>No</v>
      </c>
      <c r="AA592" s="39" t="str">
        <f t="shared" si="169"/>
        <v>No</v>
      </c>
      <c r="AB592" s="39" t="str">
        <f t="shared" si="170"/>
        <v>No</v>
      </c>
      <c r="AC592" s="38" t="str">
        <f t="shared" si="171"/>
        <v>No major surgery</v>
      </c>
      <c r="AD592" s="39" t="str">
        <f t="shared" si="172"/>
        <v>No</v>
      </c>
      <c r="AE592" s="13" t="str">
        <f t="shared" si="173"/>
        <v>13-Sep-1987</v>
      </c>
      <c r="AF592" s="39">
        <f t="shared" si="174"/>
        <v>36</v>
      </c>
      <c r="AG592" s="58">
        <f t="shared" si="175"/>
        <v>5125.22</v>
      </c>
      <c r="AH592" s="39" t="str">
        <f t="shared" si="176"/>
        <v>tier - 1</v>
      </c>
      <c r="AI592" s="39" t="str">
        <f t="shared" si="177"/>
        <v>tier - 2</v>
      </c>
      <c r="AJ592" s="54" t="str">
        <f t="shared" si="178"/>
        <v>R1012</v>
      </c>
    </row>
    <row r="593" spans="2:36" ht="15.75" customHeight="1" x14ac:dyDescent="0.3">
      <c r="B593" s="12" t="s">
        <v>2230</v>
      </c>
      <c r="C593" s="13" t="s">
        <v>2232</v>
      </c>
      <c r="D593" s="13">
        <v>19.094999999999999</v>
      </c>
      <c r="E593" s="13" t="str">
        <f t="shared" si="162"/>
        <v>Healthy Weight</v>
      </c>
      <c r="F593" s="13">
        <v>6.19</v>
      </c>
      <c r="G593" s="13" t="str">
        <f t="shared" si="163"/>
        <v>Prediabetes</v>
      </c>
      <c r="H593" s="13" t="s">
        <v>8291</v>
      </c>
      <c r="I593" s="13" t="s">
        <v>8291</v>
      </c>
      <c r="J593" s="13" t="s">
        <v>8291</v>
      </c>
      <c r="K593" s="27" t="s">
        <v>8292</v>
      </c>
      <c r="L593" s="13" t="s">
        <v>8293</v>
      </c>
      <c r="M593" s="13" t="s">
        <v>8893</v>
      </c>
      <c r="N593" s="13">
        <v>35</v>
      </c>
      <c r="O593" s="56">
        <v>5136.75</v>
      </c>
      <c r="P593" s="13" t="s">
        <v>8310</v>
      </c>
      <c r="Q593" s="13" t="s">
        <v>8314</v>
      </c>
      <c r="R593" s="57" t="s">
        <v>8312</v>
      </c>
      <c r="T593" s="12" t="s">
        <v>2230</v>
      </c>
      <c r="U593" s="13" t="str">
        <f t="shared" si="179"/>
        <v xml:space="preserve">  Laurette</v>
      </c>
      <c r="V593" s="39">
        <f t="shared" si="164"/>
        <v>19.094999999999999</v>
      </c>
      <c r="W593" s="39" t="str">
        <f t="shared" si="165"/>
        <v>Healthy Weight</v>
      </c>
      <c r="X593" s="39">
        <f t="shared" si="166"/>
        <v>6.19</v>
      </c>
      <c r="Y593" s="39" t="str">
        <f t="shared" si="167"/>
        <v>Prediabetes</v>
      </c>
      <c r="Z593" s="39" t="str">
        <f t="shared" si="168"/>
        <v>No</v>
      </c>
      <c r="AA593" s="39" t="str">
        <f t="shared" si="169"/>
        <v>No</v>
      </c>
      <c r="AB593" s="39" t="str">
        <f t="shared" si="170"/>
        <v>No</v>
      </c>
      <c r="AC593" s="38" t="str">
        <f t="shared" si="171"/>
        <v>No major surgery</v>
      </c>
      <c r="AD593" s="39" t="str">
        <f t="shared" si="172"/>
        <v>Yes</v>
      </c>
      <c r="AE593" s="13" t="str">
        <f t="shared" si="173"/>
        <v>15-Sep-1988</v>
      </c>
      <c r="AF593" s="39">
        <f t="shared" si="174"/>
        <v>35</v>
      </c>
      <c r="AG593" s="58">
        <f t="shared" si="175"/>
        <v>5136.75</v>
      </c>
      <c r="AH593" s="39" t="str">
        <f t="shared" si="176"/>
        <v>tier - 2</v>
      </c>
      <c r="AI593" s="39" t="str">
        <f t="shared" si="177"/>
        <v>tier - 1</v>
      </c>
      <c r="AJ593" s="54" t="str">
        <f t="shared" si="178"/>
        <v>R1013</v>
      </c>
    </row>
    <row r="594" spans="2:36" ht="15.75" customHeight="1" x14ac:dyDescent="0.3">
      <c r="B594" s="12" t="s">
        <v>2234</v>
      </c>
      <c r="C594" s="13" t="s">
        <v>1014</v>
      </c>
      <c r="D594" s="13">
        <v>49.72</v>
      </c>
      <c r="E594" s="13" t="str">
        <f t="shared" si="162"/>
        <v>Obesity</v>
      </c>
      <c r="F594" s="13">
        <v>7.71</v>
      </c>
      <c r="G594" s="13" t="str">
        <f t="shared" si="163"/>
        <v>Diabetes</v>
      </c>
      <c r="H594" s="13" t="s">
        <v>8291</v>
      </c>
      <c r="I594" s="13" t="s">
        <v>8291</v>
      </c>
      <c r="J594" s="13" t="s">
        <v>8291</v>
      </c>
      <c r="K594" s="27" t="s">
        <v>8292</v>
      </c>
      <c r="L594" s="13" t="s">
        <v>8291</v>
      </c>
      <c r="M594" s="13" t="s">
        <v>8894</v>
      </c>
      <c r="N594" s="13">
        <v>30</v>
      </c>
      <c r="O594" s="56">
        <v>5138.26</v>
      </c>
      <c r="P594" s="13" t="s">
        <v>8310</v>
      </c>
      <c r="Q594" s="13" t="s">
        <v>8310</v>
      </c>
      <c r="R594" s="57" t="s">
        <v>8312</v>
      </c>
      <c r="T594" s="12" t="s">
        <v>2234</v>
      </c>
      <c r="U594" s="13" t="str">
        <f t="shared" si="179"/>
        <v xml:space="preserve">  Jason</v>
      </c>
      <c r="V594" s="39">
        <f t="shared" si="164"/>
        <v>49.72</v>
      </c>
      <c r="W594" s="39" t="str">
        <f t="shared" si="165"/>
        <v>Obesity</v>
      </c>
      <c r="X594" s="39">
        <f t="shared" si="166"/>
        <v>7.71</v>
      </c>
      <c r="Y594" s="39" t="str">
        <f t="shared" si="167"/>
        <v>Diabetes</v>
      </c>
      <c r="Z594" s="39" t="str">
        <f t="shared" si="168"/>
        <v>No</v>
      </c>
      <c r="AA594" s="39" t="str">
        <f t="shared" si="169"/>
        <v>No</v>
      </c>
      <c r="AB594" s="39" t="str">
        <f t="shared" si="170"/>
        <v>No</v>
      </c>
      <c r="AC594" s="38" t="str">
        <f t="shared" si="171"/>
        <v>No major surgery</v>
      </c>
      <c r="AD594" s="39" t="str">
        <f t="shared" si="172"/>
        <v>No</v>
      </c>
      <c r="AE594" s="13" t="str">
        <f t="shared" si="173"/>
        <v>10-Dec-1993</v>
      </c>
      <c r="AF594" s="39">
        <f t="shared" si="174"/>
        <v>30</v>
      </c>
      <c r="AG594" s="58">
        <f t="shared" si="175"/>
        <v>5138.26</v>
      </c>
      <c r="AH594" s="39" t="str">
        <f t="shared" si="176"/>
        <v>tier - 2</v>
      </c>
      <c r="AI594" s="39" t="str">
        <f t="shared" si="177"/>
        <v>tier - 2</v>
      </c>
      <c r="AJ594" s="54" t="str">
        <f t="shared" si="178"/>
        <v>R1013</v>
      </c>
    </row>
    <row r="595" spans="2:36" ht="15.75" customHeight="1" x14ac:dyDescent="0.3">
      <c r="B595" s="12" t="s">
        <v>2237</v>
      </c>
      <c r="C595" s="13" t="s">
        <v>2239</v>
      </c>
      <c r="D595" s="13">
        <v>21.754999999999999</v>
      </c>
      <c r="E595" s="13" t="str">
        <f t="shared" si="162"/>
        <v>Healthy Weight</v>
      </c>
      <c r="F595" s="13">
        <v>4.63</v>
      </c>
      <c r="G595" s="13" t="str">
        <f t="shared" si="163"/>
        <v>Normal</v>
      </c>
      <c r="H595" s="13" t="s">
        <v>8291</v>
      </c>
      <c r="I595" s="13" t="s">
        <v>8291</v>
      </c>
      <c r="J595" s="13" t="s">
        <v>8293</v>
      </c>
      <c r="K595" s="27">
        <v>1</v>
      </c>
      <c r="L595" s="13" t="s">
        <v>8293</v>
      </c>
      <c r="M595" s="13" t="s">
        <v>8895</v>
      </c>
      <c r="N595" s="13">
        <v>39</v>
      </c>
      <c r="O595" s="56">
        <v>5144.18</v>
      </c>
      <c r="P595" s="13" t="s">
        <v>8310</v>
      </c>
      <c r="Q595" s="13" t="s">
        <v>8314</v>
      </c>
      <c r="R595" s="57" t="s">
        <v>8312</v>
      </c>
      <c r="T595" s="12" t="s">
        <v>2237</v>
      </c>
      <c r="U595" s="13" t="str">
        <f t="shared" si="179"/>
        <v xml:space="preserve">  Mary</v>
      </c>
      <c r="V595" s="39">
        <f t="shared" si="164"/>
        <v>21.754999999999999</v>
      </c>
      <c r="W595" s="39" t="str">
        <f t="shared" si="165"/>
        <v>Healthy Weight</v>
      </c>
      <c r="X595" s="39">
        <f t="shared" si="166"/>
        <v>4.63</v>
      </c>
      <c r="Y595" s="39" t="str">
        <f t="shared" si="167"/>
        <v>Normal</v>
      </c>
      <c r="Z595" s="39" t="str">
        <f t="shared" si="168"/>
        <v>No</v>
      </c>
      <c r="AA595" s="39" t="str">
        <f t="shared" si="169"/>
        <v>No</v>
      </c>
      <c r="AB595" s="39" t="str">
        <f t="shared" si="170"/>
        <v>Yes</v>
      </c>
      <c r="AC595" s="38">
        <f t="shared" si="171"/>
        <v>1</v>
      </c>
      <c r="AD595" s="39" t="str">
        <f t="shared" si="172"/>
        <v>Yes</v>
      </c>
      <c r="AE595" s="13" t="str">
        <f t="shared" si="173"/>
        <v>22-Aug-1984</v>
      </c>
      <c r="AF595" s="39">
        <f t="shared" si="174"/>
        <v>39</v>
      </c>
      <c r="AG595" s="58">
        <f t="shared" si="175"/>
        <v>5144.18</v>
      </c>
      <c r="AH595" s="39" t="str">
        <f t="shared" si="176"/>
        <v>tier - 2</v>
      </c>
      <c r="AI595" s="39" t="str">
        <f t="shared" si="177"/>
        <v>tier - 1</v>
      </c>
      <c r="AJ595" s="54" t="str">
        <f t="shared" si="178"/>
        <v>R1013</v>
      </c>
    </row>
    <row r="596" spans="2:36" ht="15.75" customHeight="1" x14ac:dyDescent="0.3">
      <c r="B596" s="12" t="s">
        <v>2240</v>
      </c>
      <c r="C596" s="13" t="s">
        <v>2242</v>
      </c>
      <c r="D596" s="13">
        <v>48.39</v>
      </c>
      <c r="E596" s="13" t="str">
        <f t="shared" si="162"/>
        <v>Obesity</v>
      </c>
      <c r="F596" s="13">
        <v>4.6100000000000003</v>
      </c>
      <c r="G596" s="13" t="str">
        <f t="shared" si="163"/>
        <v>Normal</v>
      </c>
      <c r="H596" s="13" t="s">
        <v>8291</v>
      </c>
      <c r="I596" s="13" t="s">
        <v>8291</v>
      </c>
      <c r="J596" s="13" t="s">
        <v>8291</v>
      </c>
      <c r="K596" s="27" t="s">
        <v>8292</v>
      </c>
      <c r="L596" s="13" t="s">
        <v>8291</v>
      </c>
      <c r="M596" s="13" t="s">
        <v>8896</v>
      </c>
      <c r="N596" s="13">
        <v>33</v>
      </c>
      <c r="O596" s="56">
        <v>5148.55</v>
      </c>
      <c r="P596" s="13" t="s">
        <v>8310</v>
      </c>
      <c r="Q596" s="13" t="s">
        <v>8310</v>
      </c>
      <c r="R596" s="57" t="s">
        <v>8329</v>
      </c>
      <c r="T596" s="12" t="s">
        <v>2240</v>
      </c>
      <c r="U596" s="13" t="str">
        <f t="shared" si="179"/>
        <v xml:space="preserve">  Kati A</v>
      </c>
      <c r="V596" s="39">
        <f t="shared" si="164"/>
        <v>48.39</v>
      </c>
      <c r="W596" s="39" t="str">
        <f t="shared" si="165"/>
        <v>Obesity</v>
      </c>
      <c r="X596" s="39">
        <f t="shared" si="166"/>
        <v>4.6100000000000003</v>
      </c>
      <c r="Y596" s="39" t="str">
        <f t="shared" si="167"/>
        <v>Normal</v>
      </c>
      <c r="Z596" s="39" t="str">
        <f t="shared" si="168"/>
        <v>No</v>
      </c>
      <c r="AA596" s="39" t="str">
        <f t="shared" si="169"/>
        <v>No</v>
      </c>
      <c r="AB596" s="39" t="str">
        <f t="shared" si="170"/>
        <v>No</v>
      </c>
      <c r="AC596" s="38" t="str">
        <f t="shared" si="171"/>
        <v>No major surgery</v>
      </c>
      <c r="AD596" s="39" t="str">
        <f t="shared" si="172"/>
        <v>No</v>
      </c>
      <c r="AE596" s="13" t="str">
        <f t="shared" si="173"/>
        <v>22-Aug-1990</v>
      </c>
      <c r="AF596" s="39">
        <f t="shared" si="174"/>
        <v>33</v>
      </c>
      <c r="AG596" s="58">
        <f t="shared" si="175"/>
        <v>5148.55</v>
      </c>
      <c r="AH596" s="39" t="str">
        <f t="shared" si="176"/>
        <v>tier - 2</v>
      </c>
      <c r="AI596" s="39" t="str">
        <f t="shared" si="177"/>
        <v>tier - 2</v>
      </c>
      <c r="AJ596" s="54" t="str">
        <f t="shared" si="178"/>
        <v>R1024</v>
      </c>
    </row>
    <row r="597" spans="2:36" ht="15.75" customHeight="1" x14ac:dyDescent="0.3">
      <c r="B597" s="12" t="s">
        <v>2244</v>
      </c>
      <c r="C597" s="13" t="s">
        <v>2246</v>
      </c>
      <c r="D597" s="13">
        <v>47.15</v>
      </c>
      <c r="E597" s="13" t="str">
        <f t="shared" si="162"/>
        <v>Obesity</v>
      </c>
      <c r="F597" s="13">
        <v>9.5299999999999994</v>
      </c>
      <c r="G597" s="13" t="str">
        <f t="shared" si="163"/>
        <v>Diabetes</v>
      </c>
      <c r="H597" s="13" t="s">
        <v>8293</v>
      </c>
      <c r="I597" s="13" t="s">
        <v>8291</v>
      </c>
      <c r="J597" s="13" t="s">
        <v>8291</v>
      </c>
      <c r="K597" s="27">
        <v>1</v>
      </c>
      <c r="L597" s="13" t="s">
        <v>8291</v>
      </c>
      <c r="M597" s="13" t="s">
        <v>8897</v>
      </c>
      <c r="N597" s="13">
        <v>33</v>
      </c>
      <c r="O597" s="56">
        <v>5152.13</v>
      </c>
      <c r="P597" s="13" t="s">
        <v>8310</v>
      </c>
      <c r="Q597" s="13" t="s">
        <v>8310</v>
      </c>
      <c r="R597" s="57" t="s">
        <v>8321</v>
      </c>
      <c r="T597" s="12" t="s">
        <v>2244</v>
      </c>
      <c r="U597" s="13" t="str">
        <f t="shared" si="179"/>
        <v xml:space="preserve">  Kelly J</v>
      </c>
      <c r="V597" s="39">
        <f t="shared" si="164"/>
        <v>47.15</v>
      </c>
      <c r="W597" s="39" t="str">
        <f t="shared" si="165"/>
        <v>Obesity</v>
      </c>
      <c r="X597" s="39">
        <f t="shared" si="166"/>
        <v>9.5299999999999994</v>
      </c>
      <c r="Y597" s="39" t="str">
        <f t="shared" si="167"/>
        <v>Diabetes</v>
      </c>
      <c r="Z597" s="39" t="str">
        <f t="shared" si="168"/>
        <v>Yes</v>
      </c>
      <c r="AA597" s="39" t="str">
        <f t="shared" si="169"/>
        <v>No</v>
      </c>
      <c r="AB597" s="39" t="str">
        <f t="shared" si="170"/>
        <v>No</v>
      </c>
      <c r="AC597" s="38">
        <f t="shared" si="171"/>
        <v>1</v>
      </c>
      <c r="AD597" s="39" t="str">
        <f t="shared" si="172"/>
        <v>No</v>
      </c>
      <c r="AE597" s="13" t="str">
        <f t="shared" si="173"/>
        <v>9-Oct-1990</v>
      </c>
      <c r="AF597" s="39">
        <f t="shared" si="174"/>
        <v>33</v>
      </c>
      <c r="AG597" s="58">
        <f t="shared" si="175"/>
        <v>5152.13</v>
      </c>
      <c r="AH597" s="39" t="str">
        <f t="shared" si="176"/>
        <v>tier - 2</v>
      </c>
      <c r="AI597" s="39" t="str">
        <f t="shared" si="177"/>
        <v>tier - 2</v>
      </c>
      <c r="AJ597" s="54" t="str">
        <f t="shared" si="178"/>
        <v>R1011</v>
      </c>
    </row>
    <row r="598" spans="2:36" ht="15.75" customHeight="1" x14ac:dyDescent="0.3">
      <c r="B598" s="12" t="s">
        <v>2248</v>
      </c>
      <c r="C598" s="13" t="s">
        <v>2250</v>
      </c>
      <c r="D598" s="13">
        <v>47.59</v>
      </c>
      <c r="E598" s="13" t="str">
        <f t="shared" si="162"/>
        <v>Obesity</v>
      </c>
      <c r="F598" s="13">
        <v>11.43</v>
      </c>
      <c r="G598" s="13" t="str">
        <f t="shared" si="163"/>
        <v>Diabetes</v>
      </c>
      <c r="H598" s="13" t="s">
        <v>8293</v>
      </c>
      <c r="I598" s="13" t="s">
        <v>8291</v>
      </c>
      <c r="J598" s="13" t="s">
        <v>8291</v>
      </c>
      <c r="K598" s="27">
        <v>2</v>
      </c>
      <c r="L598" s="13" t="s">
        <v>8291</v>
      </c>
      <c r="M598" s="13" t="s">
        <v>8898</v>
      </c>
      <c r="N598" s="13">
        <v>32</v>
      </c>
      <c r="O598" s="56">
        <v>5166.96</v>
      </c>
      <c r="P598" s="13" t="s">
        <v>8310</v>
      </c>
      <c r="Q598" s="13" t="s">
        <v>8310</v>
      </c>
      <c r="R598" s="57" t="s">
        <v>8317</v>
      </c>
      <c r="T598" s="12" t="s">
        <v>2248</v>
      </c>
      <c r="U598" s="13" t="str">
        <f t="shared" si="179"/>
        <v xml:space="preserve">  Greer D</v>
      </c>
      <c r="V598" s="39">
        <f t="shared" si="164"/>
        <v>47.59</v>
      </c>
      <c r="W598" s="39" t="str">
        <f t="shared" si="165"/>
        <v>Obesity</v>
      </c>
      <c r="X598" s="39">
        <f t="shared" si="166"/>
        <v>11.43</v>
      </c>
      <c r="Y598" s="39" t="str">
        <f t="shared" si="167"/>
        <v>Diabetes</v>
      </c>
      <c r="Z598" s="39" t="str">
        <f t="shared" si="168"/>
        <v>Yes</v>
      </c>
      <c r="AA598" s="39" t="str">
        <f t="shared" si="169"/>
        <v>No</v>
      </c>
      <c r="AB598" s="39" t="str">
        <f t="shared" si="170"/>
        <v>No</v>
      </c>
      <c r="AC598" s="38">
        <f t="shared" si="171"/>
        <v>2</v>
      </c>
      <c r="AD598" s="39" t="str">
        <f t="shared" si="172"/>
        <v>No</v>
      </c>
      <c r="AE598" s="13" t="str">
        <f t="shared" si="173"/>
        <v>29-Aug-1991</v>
      </c>
      <c r="AF598" s="39">
        <f t="shared" si="174"/>
        <v>32</v>
      </c>
      <c r="AG598" s="58">
        <f t="shared" si="175"/>
        <v>5166.96</v>
      </c>
      <c r="AH598" s="39" t="str">
        <f t="shared" si="176"/>
        <v>tier - 2</v>
      </c>
      <c r="AI598" s="39" t="str">
        <f t="shared" si="177"/>
        <v>tier - 2</v>
      </c>
      <c r="AJ598" s="54" t="str">
        <f t="shared" si="178"/>
        <v>R1012</v>
      </c>
    </row>
    <row r="599" spans="2:36" ht="15.75" customHeight="1" x14ac:dyDescent="0.3">
      <c r="B599" s="12" t="s">
        <v>2252</v>
      </c>
      <c r="C599" s="13" t="s">
        <v>2254</v>
      </c>
      <c r="D599" s="13">
        <v>39.81</v>
      </c>
      <c r="E599" s="13" t="str">
        <f t="shared" si="162"/>
        <v>Obesity</v>
      </c>
      <c r="F599" s="13">
        <v>7.65</v>
      </c>
      <c r="G599" s="13" t="str">
        <f t="shared" si="163"/>
        <v>Diabetes</v>
      </c>
      <c r="H599" s="13" t="s">
        <v>8293</v>
      </c>
      <c r="I599" s="13" t="s">
        <v>8291</v>
      </c>
      <c r="J599" s="13" t="s">
        <v>8293</v>
      </c>
      <c r="K599" s="27">
        <v>1</v>
      </c>
      <c r="L599" s="13" t="s">
        <v>8291</v>
      </c>
      <c r="M599" s="13" t="s">
        <v>8899</v>
      </c>
      <c r="N599" s="13">
        <v>39</v>
      </c>
      <c r="O599" s="56">
        <v>5177.12</v>
      </c>
      <c r="P599" s="13" t="s">
        <v>8310</v>
      </c>
      <c r="Q599" s="13" t="s">
        <v>8314</v>
      </c>
      <c r="R599" s="57" t="s">
        <v>8312</v>
      </c>
      <c r="T599" s="12" t="s">
        <v>2252</v>
      </c>
      <c r="U599" s="13" t="str">
        <f t="shared" si="179"/>
        <v xml:space="preserve">  Brent</v>
      </c>
      <c r="V599" s="39">
        <f t="shared" si="164"/>
        <v>39.81</v>
      </c>
      <c r="W599" s="39" t="str">
        <f t="shared" si="165"/>
        <v>Obesity</v>
      </c>
      <c r="X599" s="39">
        <f t="shared" si="166"/>
        <v>7.65</v>
      </c>
      <c r="Y599" s="39" t="str">
        <f t="shared" si="167"/>
        <v>Diabetes</v>
      </c>
      <c r="Z599" s="39" t="str">
        <f t="shared" si="168"/>
        <v>Yes</v>
      </c>
      <c r="AA599" s="39" t="str">
        <f t="shared" si="169"/>
        <v>No</v>
      </c>
      <c r="AB599" s="39" t="str">
        <f t="shared" si="170"/>
        <v>Yes</v>
      </c>
      <c r="AC599" s="38">
        <f t="shared" si="171"/>
        <v>1</v>
      </c>
      <c r="AD599" s="39" t="str">
        <f t="shared" si="172"/>
        <v>No</v>
      </c>
      <c r="AE599" s="13" t="str">
        <f t="shared" si="173"/>
        <v>16-Oct-1984</v>
      </c>
      <c r="AF599" s="39">
        <f t="shared" si="174"/>
        <v>39</v>
      </c>
      <c r="AG599" s="58">
        <f t="shared" si="175"/>
        <v>5177.12</v>
      </c>
      <c r="AH599" s="39" t="str">
        <f t="shared" si="176"/>
        <v>tier - 2</v>
      </c>
      <c r="AI599" s="39" t="str">
        <f t="shared" si="177"/>
        <v>tier - 1</v>
      </c>
      <c r="AJ599" s="54" t="str">
        <f t="shared" si="178"/>
        <v>R1013</v>
      </c>
    </row>
    <row r="600" spans="2:36" ht="15.75" customHeight="1" x14ac:dyDescent="0.3">
      <c r="B600" s="12" t="s">
        <v>2256</v>
      </c>
      <c r="C600" s="13" t="s">
        <v>2258</v>
      </c>
      <c r="D600" s="13">
        <v>31.02</v>
      </c>
      <c r="E600" s="13" t="str">
        <f t="shared" si="162"/>
        <v>Obesity</v>
      </c>
      <c r="F600" s="13">
        <v>5.87</v>
      </c>
      <c r="G600" s="13" t="str">
        <f t="shared" si="163"/>
        <v>Prediabetes</v>
      </c>
      <c r="H600" s="13" t="s">
        <v>8293</v>
      </c>
      <c r="I600" s="13" t="s">
        <v>8291</v>
      </c>
      <c r="J600" s="13" t="s">
        <v>8291</v>
      </c>
      <c r="K600" s="27" t="s">
        <v>8292</v>
      </c>
      <c r="L600" s="13" t="s">
        <v>8291</v>
      </c>
      <c r="M600" s="13" t="s">
        <v>8900</v>
      </c>
      <c r="N600" s="13">
        <v>44</v>
      </c>
      <c r="O600" s="56">
        <v>5195.58</v>
      </c>
      <c r="P600" s="13" t="s">
        <v>8310</v>
      </c>
      <c r="Q600" s="13" t="s">
        <v>8310</v>
      </c>
      <c r="R600" s="57" t="s">
        <v>8312</v>
      </c>
      <c r="T600" s="12" t="s">
        <v>2256</v>
      </c>
      <c r="U600" s="13" t="str">
        <f t="shared" si="179"/>
        <v xml:space="preserve">  Eugene M</v>
      </c>
      <c r="V600" s="39">
        <f t="shared" si="164"/>
        <v>31.02</v>
      </c>
      <c r="W600" s="39" t="str">
        <f t="shared" si="165"/>
        <v>Obesity</v>
      </c>
      <c r="X600" s="39">
        <f t="shared" si="166"/>
        <v>5.87</v>
      </c>
      <c r="Y600" s="39" t="str">
        <f t="shared" si="167"/>
        <v>Prediabetes</v>
      </c>
      <c r="Z600" s="39" t="str">
        <f t="shared" si="168"/>
        <v>Yes</v>
      </c>
      <c r="AA600" s="39" t="str">
        <f t="shared" si="169"/>
        <v>No</v>
      </c>
      <c r="AB600" s="39" t="str">
        <f t="shared" si="170"/>
        <v>No</v>
      </c>
      <c r="AC600" s="38" t="str">
        <f t="shared" si="171"/>
        <v>No major surgery</v>
      </c>
      <c r="AD600" s="39" t="str">
        <f t="shared" si="172"/>
        <v>No</v>
      </c>
      <c r="AE600" s="13" t="str">
        <f t="shared" si="173"/>
        <v>12-Sep-1979</v>
      </c>
      <c r="AF600" s="39">
        <f t="shared" si="174"/>
        <v>44</v>
      </c>
      <c r="AG600" s="58">
        <f t="shared" si="175"/>
        <v>5195.58</v>
      </c>
      <c r="AH600" s="39" t="str">
        <f t="shared" si="176"/>
        <v>tier - 2</v>
      </c>
      <c r="AI600" s="39" t="str">
        <f t="shared" si="177"/>
        <v>tier - 2</v>
      </c>
      <c r="AJ600" s="54" t="str">
        <f t="shared" si="178"/>
        <v>R1013</v>
      </c>
    </row>
    <row r="601" spans="2:36" ht="15.75" customHeight="1" x14ac:dyDescent="0.3">
      <c r="B601" s="12" t="s">
        <v>2260</v>
      </c>
      <c r="C601" s="13" t="s">
        <v>2262</v>
      </c>
      <c r="D601" s="13">
        <v>24.75</v>
      </c>
      <c r="E601" s="13" t="str">
        <f t="shared" si="162"/>
        <v>Healthy Weight</v>
      </c>
      <c r="F601" s="13">
        <v>4.3600000000000003</v>
      </c>
      <c r="G601" s="13" t="str">
        <f t="shared" si="163"/>
        <v>Normal</v>
      </c>
      <c r="H601" s="13" t="s">
        <v>8293</v>
      </c>
      <c r="I601" s="13" t="s">
        <v>8291</v>
      </c>
      <c r="J601" s="13" t="s">
        <v>8291</v>
      </c>
      <c r="K601" s="27">
        <v>1</v>
      </c>
      <c r="L601" s="13" t="s">
        <v>8293</v>
      </c>
      <c r="M601" s="13" t="s">
        <v>8901</v>
      </c>
      <c r="N601" s="13">
        <v>19</v>
      </c>
      <c r="O601" s="56">
        <v>5198.6899999999996</v>
      </c>
      <c r="P601" s="13" t="s">
        <v>8310</v>
      </c>
      <c r="Q601" s="13" t="s">
        <v>8310</v>
      </c>
      <c r="R601" s="57" t="s">
        <v>8336</v>
      </c>
      <c r="T601" s="12" t="s">
        <v>2260</v>
      </c>
      <c r="U601" s="13" t="str">
        <f t="shared" si="179"/>
        <v xml:space="preserve">  Erin D</v>
      </c>
      <c r="V601" s="39">
        <f t="shared" si="164"/>
        <v>24.75</v>
      </c>
      <c r="W601" s="39" t="str">
        <f t="shared" si="165"/>
        <v>Healthy Weight</v>
      </c>
      <c r="X601" s="39">
        <f t="shared" si="166"/>
        <v>4.3600000000000003</v>
      </c>
      <c r="Y601" s="39" t="str">
        <f t="shared" si="167"/>
        <v>Normal</v>
      </c>
      <c r="Z601" s="39" t="str">
        <f t="shared" si="168"/>
        <v>Yes</v>
      </c>
      <c r="AA601" s="39" t="str">
        <f t="shared" si="169"/>
        <v>No</v>
      </c>
      <c r="AB601" s="39" t="str">
        <f t="shared" si="170"/>
        <v>No</v>
      </c>
      <c r="AC601" s="38">
        <f t="shared" si="171"/>
        <v>1</v>
      </c>
      <c r="AD601" s="39" t="str">
        <f t="shared" si="172"/>
        <v>Yes</v>
      </c>
      <c r="AE601" s="13" t="str">
        <f t="shared" si="173"/>
        <v>6-Jun-2004</v>
      </c>
      <c r="AF601" s="39">
        <f t="shared" si="174"/>
        <v>19</v>
      </c>
      <c r="AG601" s="58">
        <f t="shared" si="175"/>
        <v>5198.6899999999996</v>
      </c>
      <c r="AH601" s="39" t="str">
        <f t="shared" si="176"/>
        <v>tier - 2</v>
      </c>
      <c r="AI601" s="39" t="str">
        <f t="shared" si="177"/>
        <v>tier - 2</v>
      </c>
      <c r="AJ601" s="54" t="str">
        <f t="shared" si="178"/>
        <v>R1022</v>
      </c>
    </row>
    <row r="602" spans="2:36" ht="15.75" customHeight="1" x14ac:dyDescent="0.3">
      <c r="B602" s="12" t="s">
        <v>2264</v>
      </c>
      <c r="C602" s="13" t="s">
        <v>2266</v>
      </c>
      <c r="D602" s="13">
        <v>30.114999999999998</v>
      </c>
      <c r="E602" s="13" t="str">
        <f t="shared" si="162"/>
        <v>Obesity</v>
      </c>
      <c r="F602" s="13">
        <v>10.119999999999999</v>
      </c>
      <c r="G602" s="13" t="str">
        <f t="shared" si="163"/>
        <v>Diabetes</v>
      </c>
      <c r="H602" s="13" t="s">
        <v>8291</v>
      </c>
      <c r="I602" s="13" t="s">
        <v>8291</v>
      </c>
      <c r="J602" s="13" t="s">
        <v>8291</v>
      </c>
      <c r="K602" s="27">
        <v>3</v>
      </c>
      <c r="L602" s="13" t="s">
        <v>8291</v>
      </c>
      <c r="M602" s="13" t="s">
        <v>8902</v>
      </c>
      <c r="N602" s="13">
        <v>40</v>
      </c>
      <c r="O602" s="56">
        <v>5207.97</v>
      </c>
      <c r="P602" s="13" t="s">
        <v>8310</v>
      </c>
      <c r="Q602" s="13" t="s">
        <v>8310</v>
      </c>
      <c r="R602" s="57" t="s">
        <v>8317</v>
      </c>
      <c r="T602" s="12" t="s">
        <v>2264</v>
      </c>
      <c r="U602" s="13" t="str">
        <f t="shared" si="179"/>
        <v xml:space="preserve">  Kamilla</v>
      </c>
      <c r="V602" s="39">
        <f t="shared" si="164"/>
        <v>30.114999999999998</v>
      </c>
      <c r="W602" s="39" t="str">
        <f t="shared" si="165"/>
        <v>Obesity</v>
      </c>
      <c r="X602" s="39">
        <f t="shared" si="166"/>
        <v>10.119999999999999</v>
      </c>
      <c r="Y602" s="39" t="str">
        <f t="shared" si="167"/>
        <v>Diabetes</v>
      </c>
      <c r="Z602" s="39" t="str">
        <f t="shared" si="168"/>
        <v>No</v>
      </c>
      <c r="AA602" s="39" t="str">
        <f t="shared" si="169"/>
        <v>No</v>
      </c>
      <c r="AB602" s="39" t="str">
        <f t="shared" si="170"/>
        <v>No</v>
      </c>
      <c r="AC602" s="38">
        <f t="shared" si="171"/>
        <v>3</v>
      </c>
      <c r="AD602" s="39" t="str">
        <f t="shared" si="172"/>
        <v>No</v>
      </c>
      <c r="AE602" s="13" t="str">
        <f t="shared" si="173"/>
        <v>24-Oct-1983</v>
      </c>
      <c r="AF602" s="39">
        <f t="shared" si="174"/>
        <v>40</v>
      </c>
      <c r="AG602" s="58">
        <f t="shared" si="175"/>
        <v>5207.97</v>
      </c>
      <c r="AH602" s="39" t="str">
        <f t="shared" si="176"/>
        <v>tier - 2</v>
      </c>
      <c r="AI602" s="39" t="str">
        <f t="shared" si="177"/>
        <v>tier - 2</v>
      </c>
      <c r="AJ602" s="54" t="str">
        <f t="shared" si="178"/>
        <v>R1012</v>
      </c>
    </row>
    <row r="603" spans="2:36" ht="15.75" customHeight="1" x14ac:dyDescent="0.3">
      <c r="B603" s="12" t="s">
        <v>2268</v>
      </c>
      <c r="C603" s="13" t="s">
        <v>2270</v>
      </c>
      <c r="D603" s="13">
        <v>26.03</v>
      </c>
      <c r="E603" s="13" t="str">
        <f t="shared" si="162"/>
        <v>Overweight</v>
      </c>
      <c r="F603" s="13">
        <v>4.01</v>
      </c>
      <c r="G603" s="13" t="str">
        <f t="shared" si="163"/>
        <v>Normal</v>
      </c>
      <c r="H603" s="13" t="s">
        <v>8291</v>
      </c>
      <c r="I603" s="13" t="s">
        <v>8291</v>
      </c>
      <c r="J603" s="13" t="s">
        <v>8293</v>
      </c>
      <c r="K603" s="27">
        <v>1</v>
      </c>
      <c r="L603" s="13" t="s">
        <v>8293</v>
      </c>
      <c r="M603" s="13" t="s">
        <v>8903</v>
      </c>
      <c r="N603" s="13">
        <v>30</v>
      </c>
      <c r="O603" s="56">
        <v>5209.58</v>
      </c>
      <c r="P603" s="13" t="s">
        <v>8311</v>
      </c>
      <c r="Q603" s="13" t="s">
        <v>8311</v>
      </c>
      <c r="R603" s="57" t="s">
        <v>8333</v>
      </c>
      <c r="T603" s="12" t="s">
        <v>2268</v>
      </c>
      <c r="U603" s="13" t="str">
        <f t="shared" si="179"/>
        <v xml:space="preserve">  Wayne I</v>
      </c>
      <c r="V603" s="39">
        <f t="shared" si="164"/>
        <v>26.03</v>
      </c>
      <c r="W603" s="39" t="str">
        <f t="shared" si="165"/>
        <v>Overweight</v>
      </c>
      <c r="X603" s="39">
        <f t="shared" si="166"/>
        <v>4.01</v>
      </c>
      <c r="Y603" s="39" t="str">
        <f t="shared" si="167"/>
        <v>Normal</v>
      </c>
      <c r="Z603" s="39" t="str">
        <f t="shared" si="168"/>
        <v>No</v>
      </c>
      <c r="AA603" s="39" t="str">
        <f t="shared" si="169"/>
        <v>No</v>
      </c>
      <c r="AB603" s="39" t="str">
        <f t="shared" si="170"/>
        <v>Yes</v>
      </c>
      <c r="AC603" s="38">
        <f t="shared" si="171"/>
        <v>1</v>
      </c>
      <c r="AD603" s="39" t="str">
        <f t="shared" si="172"/>
        <v>Yes</v>
      </c>
      <c r="AE603" s="13" t="str">
        <f t="shared" si="173"/>
        <v>17-Jun-1993</v>
      </c>
      <c r="AF603" s="39">
        <f t="shared" si="174"/>
        <v>30</v>
      </c>
      <c r="AG603" s="58">
        <f t="shared" si="175"/>
        <v>5209.58</v>
      </c>
      <c r="AH603" s="39" t="str">
        <f t="shared" si="176"/>
        <v>tier - 3</v>
      </c>
      <c r="AI603" s="39" t="str">
        <f t="shared" si="177"/>
        <v>tier - 3</v>
      </c>
      <c r="AJ603" s="54" t="str">
        <f t="shared" si="178"/>
        <v>R1017</v>
      </c>
    </row>
    <row r="604" spans="2:36" ht="15.75" customHeight="1" x14ac:dyDescent="0.3">
      <c r="B604" s="12" t="s">
        <v>2272</v>
      </c>
      <c r="C604" s="13" t="s">
        <v>2274</v>
      </c>
      <c r="D604" s="13">
        <v>20.045000000000002</v>
      </c>
      <c r="E604" s="13" t="str">
        <f t="shared" si="162"/>
        <v>Healthy Weight</v>
      </c>
      <c r="F604" s="13">
        <v>4.7699999999999996</v>
      </c>
      <c r="G604" s="13" t="str">
        <f t="shared" si="163"/>
        <v>Normal</v>
      </c>
      <c r="H604" s="13" t="s">
        <v>8293</v>
      </c>
      <c r="I604" s="13" t="s">
        <v>8291</v>
      </c>
      <c r="J604" s="13" t="s">
        <v>8291</v>
      </c>
      <c r="K604" s="27">
        <v>1</v>
      </c>
      <c r="L604" s="13" t="s">
        <v>8293</v>
      </c>
      <c r="M604" s="13" t="s">
        <v>8904</v>
      </c>
      <c r="N604" s="13">
        <v>24</v>
      </c>
      <c r="O604" s="56">
        <v>5213.22</v>
      </c>
      <c r="P604" s="13" t="s">
        <v>8310</v>
      </c>
      <c r="Q604" s="13" t="s">
        <v>8314</v>
      </c>
      <c r="R604" s="57" t="s">
        <v>8317</v>
      </c>
      <c r="T604" s="12" t="s">
        <v>2272</v>
      </c>
      <c r="U604" s="13" t="str">
        <f t="shared" si="179"/>
        <v xml:space="preserve">  Tracy L</v>
      </c>
      <c r="V604" s="39">
        <f t="shared" si="164"/>
        <v>20.045000000000002</v>
      </c>
      <c r="W604" s="39" t="str">
        <f t="shared" si="165"/>
        <v>Healthy Weight</v>
      </c>
      <c r="X604" s="39">
        <f t="shared" si="166"/>
        <v>4.7699999999999996</v>
      </c>
      <c r="Y604" s="39" t="str">
        <f t="shared" si="167"/>
        <v>Normal</v>
      </c>
      <c r="Z604" s="39" t="str">
        <f t="shared" si="168"/>
        <v>Yes</v>
      </c>
      <c r="AA604" s="39" t="str">
        <f t="shared" si="169"/>
        <v>No</v>
      </c>
      <c r="AB604" s="39" t="str">
        <f t="shared" si="170"/>
        <v>No</v>
      </c>
      <c r="AC604" s="38">
        <f t="shared" si="171"/>
        <v>1</v>
      </c>
      <c r="AD604" s="39" t="str">
        <f t="shared" si="172"/>
        <v>Yes</v>
      </c>
      <c r="AE604" s="13" t="str">
        <f t="shared" si="173"/>
        <v>1-Dec-1999</v>
      </c>
      <c r="AF604" s="39">
        <f t="shared" si="174"/>
        <v>24</v>
      </c>
      <c r="AG604" s="58">
        <f t="shared" si="175"/>
        <v>5213.22</v>
      </c>
      <c r="AH604" s="39" t="str">
        <f t="shared" si="176"/>
        <v>tier - 2</v>
      </c>
      <c r="AI604" s="39" t="str">
        <f t="shared" si="177"/>
        <v>tier - 1</v>
      </c>
      <c r="AJ604" s="54" t="str">
        <f t="shared" si="178"/>
        <v>R1012</v>
      </c>
    </row>
    <row r="605" spans="2:36" ht="15.75" customHeight="1" x14ac:dyDescent="0.3">
      <c r="B605" s="12" t="s">
        <v>2276</v>
      </c>
      <c r="C605" s="13" t="s">
        <v>764</v>
      </c>
      <c r="D605" s="13">
        <v>40.24</v>
      </c>
      <c r="E605" s="13" t="str">
        <f t="shared" si="162"/>
        <v>Obesity</v>
      </c>
      <c r="F605" s="13">
        <v>6.83</v>
      </c>
      <c r="G605" s="13" t="str">
        <f t="shared" si="163"/>
        <v>Diabetes</v>
      </c>
      <c r="H605" s="13" t="s">
        <v>8291</v>
      </c>
      <c r="I605" s="13" t="s">
        <v>8291</v>
      </c>
      <c r="J605" s="13" t="s">
        <v>8291</v>
      </c>
      <c r="K605" s="27" t="s">
        <v>8292</v>
      </c>
      <c r="L605" s="13" t="s">
        <v>8291</v>
      </c>
      <c r="M605" s="13" t="s">
        <v>8905</v>
      </c>
      <c r="N605" s="13">
        <v>28</v>
      </c>
      <c r="O605" s="56">
        <v>5216.4799999999996</v>
      </c>
      <c r="P605" s="13" t="s">
        <v>8310</v>
      </c>
      <c r="Q605" s="13" t="s">
        <v>8310</v>
      </c>
      <c r="R605" s="57" t="s">
        <v>8328</v>
      </c>
      <c r="T605" s="12" t="s">
        <v>2276</v>
      </c>
      <c r="U605" s="13" t="str">
        <f t="shared" si="179"/>
        <v xml:space="preserve">  Heather</v>
      </c>
      <c r="V605" s="39">
        <f t="shared" si="164"/>
        <v>40.24</v>
      </c>
      <c r="W605" s="39" t="str">
        <f t="shared" si="165"/>
        <v>Obesity</v>
      </c>
      <c r="X605" s="39">
        <f t="shared" si="166"/>
        <v>6.83</v>
      </c>
      <c r="Y605" s="39" t="str">
        <f t="shared" si="167"/>
        <v>Diabetes</v>
      </c>
      <c r="Z605" s="39" t="str">
        <f t="shared" si="168"/>
        <v>No</v>
      </c>
      <c r="AA605" s="39" t="str">
        <f t="shared" si="169"/>
        <v>No</v>
      </c>
      <c r="AB605" s="39" t="str">
        <f t="shared" si="170"/>
        <v>No</v>
      </c>
      <c r="AC605" s="38" t="str">
        <f t="shared" si="171"/>
        <v>No major surgery</v>
      </c>
      <c r="AD605" s="39" t="str">
        <f t="shared" si="172"/>
        <v>No</v>
      </c>
      <c r="AE605" s="13" t="str">
        <f t="shared" si="173"/>
        <v>6-Jun-1995</v>
      </c>
      <c r="AF605" s="39">
        <f t="shared" si="174"/>
        <v>28</v>
      </c>
      <c r="AG605" s="58">
        <f t="shared" si="175"/>
        <v>5216.4799999999996</v>
      </c>
      <c r="AH605" s="39" t="str">
        <f t="shared" si="176"/>
        <v>tier - 2</v>
      </c>
      <c r="AI605" s="39" t="str">
        <f t="shared" si="177"/>
        <v>tier - 2</v>
      </c>
      <c r="AJ605" s="54" t="str">
        <f t="shared" si="178"/>
        <v>R1025</v>
      </c>
    </row>
    <row r="606" spans="2:36" ht="15.75" customHeight="1" x14ac:dyDescent="0.3">
      <c r="B606" s="12" t="s">
        <v>2279</v>
      </c>
      <c r="C606" s="13" t="s">
        <v>2281</v>
      </c>
      <c r="D606" s="13">
        <v>43.15</v>
      </c>
      <c r="E606" s="13" t="str">
        <f t="shared" si="162"/>
        <v>Obesity</v>
      </c>
      <c r="F606" s="13">
        <v>6.14</v>
      </c>
      <c r="G606" s="13" t="str">
        <f t="shared" si="163"/>
        <v>Prediabetes</v>
      </c>
      <c r="H606" s="13" t="s">
        <v>8293</v>
      </c>
      <c r="I606" s="13" t="s">
        <v>8291</v>
      </c>
      <c r="J606" s="13" t="s">
        <v>8293</v>
      </c>
      <c r="K606" s="27">
        <v>1</v>
      </c>
      <c r="L606" s="13" t="s">
        <v>8291</v>
      </c>
      <c r="M606" s="13" t="s">
        <v>8906</v>
      </c>
      <c r="N606" s="13">
        <v>36</v>
      </c>
      <c r="O606" s="56">
        <v>5227.99</v>
      </c>
      <c r="P606" s="13" t="s">
        <v>8310</v>
      </c>
      <c r="Q606" s="13" t="s">
        <v>8314</v>
      </c>
      <c r="R606" s="57" t="s">
        <v>8329</v>
      </c>
      <c r="T606" s="12" t="s">
        <v>2279</v>
      </c>
      <c r="U606" s="13" t="str">
        <f t="shared" si="179"/>
        <v xml:space="preserve">  Megan C</v>
      </c>
      <c r="V606" s="39">
        <f t="shared" si="164"/>
        <v>43.15</v>
      </c>
      <c r="W606" s="39" t="str">
        <f t="shared" si="165"/>
        <v>Obesity</v>
      </c>
      <c r="X606" s="39">
        <f t="shared" si="166"/>
        <v>6.14</v>
      </c>
      <c r="Y606" s="39" t="str">
        <f t="shared" si="167"/>
        <v>Prediabetes</v>
      </c>
      <c r="Z606" s="39" t="str">
        <f t="shared" si="168"/>
        <v>Yes</v>
      </c>
      <c r="AA606" s="39" t="str">
        <f t="shared" si="169"/>
        <v>No</v>
      </c>
      <c r="AB606" s="39" t="str">
        <f t="shared" si="170"/>
        <v>Yes</v>
      </c>
      <c r="AC606" s="38">
        <f t="shared" si="171"/>
        <v>1</v>
      </c>
      <c r="AD606" s="39" t="str">
        <f t="shared" si="172"/>
        <v>No</v>
      </c>
      <c r="AE606" s="13" t="str">
        <f t="shared" si="173"/>
        <v>29-Jun-1987</v>
      </c>
      <c r="AF606" s="39">
        <f t="shared" si="174"/>
        <v>36</v>
      </c>
      <c r="AG606" s="58">
        <f t="shared" si="175"/>
        <v>5227.99</v>
      </c>
      <c r="AH606" s="39" t="str">
        <f t="shared" si="176"/>
        <v>tier - 2</v>
      </c>
      <c r="AI606" s="39" t="str">
        <f t="shared" si="177"/>
        <v>tier - 1</v>
      </c>
      <c r="AJ606" s="54" t="str">
        <f t="shared" si="178"/>
        <v>R1024</v>
      </c>
    </row>
    <row r="607" spans="2:36" ht="15.75" customHeight="1" x14ac:dyDescent="0.3">
      <c r="B607" s="12" t="s">
        <v>2283</v>
      </c>
      <c r="C607" s="13" t="s">
        <v>2200</v>
      </c>
      <c r="D607" s="13">
        <v>27.7</v>
      </c>
      <c r="E607" s="13" t="str">
        <f t="shared" si="162"/>
        <v>Overweight</v>
      </c>
      <c r="F607" s="13">
        <v>5.6</v>
      </c>
      <c r="G607" s="13" t="str">
        <f t="shared" si="163"/>
        <v>Normal</v>
      </c>
      <c r="H607" s="13" t="s">
        <v>8291</v>
      </c>
      <c r="I607" s="13" t="s">
        <v>8291</v>
      </c>
      <c r="J607" s="13" t="s">
        <v>8293</v>
      </c>
      <c r="K607" s="27">
        <v>1</v>
      </c>
      <c r="L607" s="13" t="s">
        <v>8293</v>
      </c>
      <c r="M607" s="13" t="s">
        <v>8907</v>
      </c>
      <c r="N607" s="13">
        <v>36</v>
      </c>
      <c r="O607" s="56">
        <v>5240.7700000000004</v>
      </c>
      <c r="P607" s="13" t="s">
        <v>8310</v>
      </c>
      <c r="Q607" s="13" t="s">
        <v>8310</v>
      </c>
      <c r="R607" s="57" t="s">
        <v>8321</v>
      </c>
      <c r="T607" s="12" t="s">
        <v>2283</v>
      </c>
      <c r="U607" s="13" t="str">
        <f t="shared" si="179"/>
        <v xml:space="preserve">  Jonathan</v>
      </c>
      <c r="V607" s="39">
        <f t="shared" si="164"/>
        <v>27.7</v>
      </c>
      <c r="W607" s="39" t="str">
        <f t="shared" si="165"/>
        <v>Overweight</v>
      </c>
      <c r="X607" s="39">
        <f t="shared" si="166"/>
        <v>5.6</v>
      </c>
      <c r="Y607" s="39" t="str">
        <f t="shared" si="167"/>
        <v>Normal</v>
      </c>
      <c r="Z607" s="39" t="str">
        <f t="shared" si="168"/>
        <v>No</v>
      </c>
      <c r="AA607" s="39" t="str">
        <f t="shared" si="169"/>
        <v>No</v>
      </c>
      <c r="AB607" s="39" t="str">
        <f t="shared" si="170"/>
        <v>Yes</v>
      </c>
      <c r="AC607" s="38">
        <f t="shared" si="171"/>
        <v>1</v>
      </c>
      <c r="AD607" s="39" t="str">
        <f t="shared" si="172"/>
        <v>Yes</v>
      </c>
      <c r="AE607" s="13" t="str">
        <f t="shared" si="173"/>
        <v>26-Dec-1987</v>
      </c>
      <c r="AF607" s="39">
        <f t="shared" si="174"/>
        <v>36</v>
      </c>
      <c r="AG607" s="58">
        <f t="shared" si="175"/>
        <v>5240.7700000000004</v>
      </c>
      <c r="AH607" s="39" t="str">
        <f t="shared" si="176"/>
        <v>tier - 2</v>
      </c>
      <c r="AI607" s="39" t="str">
        <f t="shared" si="177"/>
        <v>tier - 2</v>
      </c>
      <c r="AJ607" s="54" t="str">
        <f t="shared" si="178"/>
        <v>R1011</v>
      </c>
    </row>
    <row r="608" spans="2:36" ht="15.75" customHeight="1" x14ac:dyDescent="0.3">
      <c r="B608" s="12" t="s">
        <v>2286</v>
      </c>
      <c r="C608" s="13" t="s">
        <v>2288</v>
      </c>
      <c r="D608" s="13">
        <v>45.68</v>
      </c>
      <c r="E608" s="13" t="str">
        <f t="shared" si="162"/>
        <v>Obesity</v>
      </c>
      <c r="F608" s="13">
        <v>4.8</v>
      </c>
      <c r="G608" s="13" t="str">
        <f t="shared" si="163"/>
        <v>Normal</v>
      </c>
      <c r="H608" s="13" t="s">
        <v>8291</v>
      </c>
      <c r="I608" s="13" t="s">
        <v>8291</v>
      </c>
      <c r="J608" s="13" t="s">
        <v>8291</v>
      </c>
      <c r="K608" s="27">
        <v>2</v>
      </c>
      <c r="L608" s="13" t="s">
        <v>8291</v>
      </c>
      <c r="M608" s="13" t="s">
        <v>8908</v>
      </c>
      <c r="N608" s="13">
        <v>36</v>
      </c>
      <c r="O608" s="56">
        <v>5245.23</v>
      </c>
      <c r="P608" s="13" t="s">
        <v>8310</v>
      </c>
      <c r="Q608" s="13" t="s">
        <v>8310</v>
      </c>
      <c r="R608" s="57" t="s">
        <v>8312</v>
      </c>
      <c r="T608" s="12" t="s">
        <v>2286</v>
      </c>
      <c r="U608" s="13" t="str">
        <f t="shared" si="179"/>
        <v xml:space="preserve">  Greg D</v>
      </c>
      <c r="V608" s="39">
        <f t="shared" si="164"/>
        <v>45.68</v>
      </c>
      <c r="W608" s="39" t="str">
        <f t="shared" si="165"/>
        <v>Obesity</v>
      </c>
      <c r="X608" s="39">
        <f t="shared" si="166"/>
        <v>4.8</v>
      </c>
      <c r="Y608" s="39" t="str">
        <f t="shared" si="167"/>
        <v>Normal</v>
      </c>
      <c r="Z608" s="39" t="str">
        <f t="shared" si="168"/>
        <v>No</v>
      </c>
      <c r="AA608" s="39" t="str">
        <f t="shared" si="169"/>
        <v>No</v>
      </c>
      <c r="AB608" s="39" t="str">
        <f t="shared" si="170"/>
        <v>No</v>
      </c>
      <c r="AC608" s="38">
        <f t="shared" si="171"/>
        <v>2</v>
      </c>
      <c r="AD608" s="39" t="str">
        <f t="shared" si="172"/>
        <v>No</v>
      </c>
      <c r="AE608" s="13" t="str">
        <f t="shared" si="173"/>
        <v>5-Jul-1987</v>
      </c>
      <c r="AF608" s="39">
        <f t="shared" si="174"/>
        <v>36</v>
      </c>
      <c r="AG608" s="58">
        <f t="shared" si="175"/>
        <v>5245.23</v>
      </c>
      <c r="AH608" s="39" t="str">
        <f t="shared" si="176"/>
        <v>tier - 2</v>
      </c>
      <c r="AI608" s="39" t="str">
        <f t="shared" si="177"/>
        <v>tier - 2</v>
      </c>
      <c r="AJ608" s="54" t="str">
        <f t="shared" si="178"/>
        <v>R1013</v>
      </c>
    </row>
    <row r="609" spans="2:36" ht="15.75" customHeight="1" x14ac:dyDescent="0.3">
      <c r="B609" s="12" t="s">
        <v>2289</v>
      </c>
      <c r="C609" s="13" t="s">
        <v>2291</v>
      </c>
      <c r="D609" s="13">
        <v>27.3</v>
      </c>
      <c r="E609" s="13" t="str">
        <f t="shared" si="162"/>
        <v>Overweight</v>
      </c>
      <c r="F609" s="13">
        <v>11.89</v>
      </c>
      <c r="G609" s="13" t="str">
        <f t="shared" si="163"/>
        <v>Diabetes</v>
      </c>
      <c r="H609" s="13" t="s">
        <v>8291</v>
      </c>
      <c r="I609" s="13" t="s">
        <v>8291</v>
      </c>
      <c r="J609" s="13" t="s">
        <v>8291</v>
      </c>
      <c r="K609" s="27" t="s">
        <v>8292</v>
      </c>
      <c r="L609" s="13" t="s">
        <v>8293</v>
      </c>
      <c r="M609" s="13" t="s">
        <v>8909</v>
      </c>
      <c r="N609" s="13">
        <v>36</v>
      </c>
      <c r="O609" s="56">
        <v>5246.05</v>
      </c>
      <c r="P609" s="13" t="s">
        <v>8310</v>
      </c>
      <c r="Q609" s="13" t="s">
        <v>8311</v>
      </c>
      <c r="R609" s="57" t="s">
        <v>8321</v>
      </c>
      <c r="T609" s="12" t="s">
        <v>2289</v>
      </c>
      <c r="U609" s="13" t="str">
        <f t="shared" si="179"/>
        <v xml:space="preserve">  Steven L</v>
      </c>
      <c r="V609" s="39">
        <f t="shared" si="164"/>
        <v>27.3</v>
      </c>
      <c r="W609" s="39" t="str">
        <f t="shared" si="165"/>
        <v>Overweight</v>
      </c>
      <c r="X609" s="39">
        <f t="shared" si="166"/>
        <v>11.89</v>
      </c>
      <c r="Y609" s="39" t="str">
        <f t="shared" si="167"/>
        <v>Diabetes</v>
      </c>
      <c r="Z609" s="39" t="str">
        <f t="shared" si="168"/>
        <v>No</v>
      </c>
      <c r="AA609" s="39" t="str">
        <f t="shared" si="169"/>
        <v>No</v>
      </c>
      <c r="AB609" s="39" t="str">
        <f t="shared" si="170"/>
        <v>No</v>
      </c>
      <c r="AC609" s="38" t="str">
        <f t="shared" si="171"/>
        <v>No major surgery</v>
      </c>
      <c r="AD609" s="39" t="str">
        <f t="shared" si="172"/>
        <v>Yes</v>
      </c>
      <c r="AE609" s="13" t="str">
        <f t="shared" si="173"/>
        <v>9-Sep-1987</v>
      </c>
      <c r="AF609" s="39">
        <f t="shared" si="174"/>
        <v>36</v>
      </c>
      <c r="AG609" s="58">
        <f t="shared" si="175"/>
        <v>5246.05</v>
      </c>
      <c r="AH609" s="39" t="str">
        <f t="shared" si="176"/>
        <v>tier - 2</v>
      </c>
      <c r="AI609" s="39" t="str">
        <f t="shared" si="177"/>
        <v>tier - 3</v>
      </c>
      <c r="AJ609" s="54" t="str">
        <f t="shared" si="178"/>
        <v>R1011</v>
      </c>
    </row>
    <row r="610" spans="2:36" ht="15.75" customHeight="1" x14ac:dyDescent="0.3">
      <c r="B610" s="12" t="s">
        <v>2293</v>
      </c>
      <c r="C610" s="13" t="s">
        <v>2295</v>
      </c>
      <c r="D610" s="13">
        <v>54.45</v>
      </c>
      <c r="E610" s="13" t="str">
        <f t="shared" si="162"/>
        <v>Obesity</v>
      </c>
      <c r="F610" s="13">
        <v>4.7300000000000004</v>
      </c>
      <c r="G610" s="13" t="str">
        <f t="shared" si="163"/>
        <v>Normal</v>
      </c>
      <c r="H610" s="13" t="s">
        <v>8293</v>
      </c>
      <c r="I610" s="13" t="s">
        <v>8291</v>
      </c>
      <c r="J610" s="13" t="s">
        <v>8291</v>
      </c>
      <c r="K610" s="27">
        <v>1</v>
      </c>
      <c r="L610" s="13" t="s">
        <v>8291</v>
      </c>
      <c r="M610" s="13" t="s">
        <v>8910</v>
      </c>
      <c r="N610" s="13">
        <v>33</v>
      </c>
      <c r="O610" s="56">
        <v>5253.52</v>
      </c>
      <c r="P610" s="13" t="s">
        <v>8311</v>
      </c>
      <c r="Q610" s="13" t="s">
        <v>8311</v>
      </c>
      <c r="R610" s="57" t="s">
        <v>8321</v>
      </c>
      <c r="T610" s="12" t="s">
        <v>2293</v>
      </c>
      <c r="U610" s="13" t="str">
        <f t="shared" si="179"/>
        <v xml:space="preserve">  Gianfilippo</v>
      </c>
      <c r="V610" s="39">
        <f t="shared" si="164"/>
        <v>54.45</v>
      </c>
      <c r="W610" s="39" t="str">
        <f t="shared" si="165"/>
        <v>Obesity</v>
      </c>
      <c r="X610" s="39">
        <f t="shared" si="166"/>
        <v>4.7300000000000004</v>
      </c>
      <c r="Y610" s="39" t="str">
        <f t="shared" si="167"/>
        <v>Normal</v>
      </c>
      <c r="Z610" s="39" t="str">
        <f t="shared" si="168"/>
        <v>Yes</v>
      </c>
      <c r="AA610" s="39" t="str">
        <f t="shared" si="169"/>
        <v>No</v>
      </c>
      <c r="AB610" s="39" t="str">
        <f t="shared" si="170"/>
        <v>No</v>
      </c>
      <c r="AC610" s="38">
        <f t="shared" si="171"/>
        <v>1</v>
      </c>
      <c r="AD610" s="39" t="str">
        <f t="shared" si="172"/>
        <v>No</v>
      </c>
      <c r="AE610" s="13" t="str">
        <f t="shared" si="173"/>
        <v>6-Jul-1990</v>
      </c>
      <c r="AF610" s="39">
        <f t="shared" si="174"/>
        <v>33</v>
      </c>
      <c r="AG610" s="58">
        <f t="shared" si="175"/>
        <v>5253.52</v>
      </c>
      <c r="AH610" s="39" t="str">
        <f t="shared" si="176"/>
        <v>tier - 3</v>
      </c>
      <c r="AI610" s="39" t="str">
        <f t="shared" si="177"/>
        <v>tier - 3</v>
      </c>
      <c r="AJ610" s="54" t="str">
        <f t="shared" si="178"/>
        <v>R1011</v>
      </c>
    </row>
    <row r="611" spans="2:36" ht="15.75" customHeight="1" x14ac:dyDescent="0.3">
      <c r="B611" s="12" t="s">
        <v>2297</v>
      </c>
      <c r="C611" s="13" t="s">
        <v>2299</v>
      </c>
      <c r="D611" s="13">
        <v>54.43</v>
      </c>
      <c r="E611" s="13" t="str">
        <f t="shared" si="162"/>
        <v>Obesity</v>
      </c>
      <c r="F611" s="13">
        <v>4.6100000000000003</v>
      </c>
      <c r="G611" s="13" t="str">
        <f t="shared" si="163"/>
        <v>Normal</v>
      </c>
      <c r="H611" s="13" t="s">
        <v>8293</v>
      </c>
      <c r="I611" s="13" t="s">
        <v>8291</v>
      </c>
      <c r="J611" s="13" t="s">
        <v>8291</v>
      </c>
      <c r="K611" s="27">
        <v>1</v>
      </c>
      <c r="L611" s="13" t="s">
        <v>8291</v>
      </c>
      <c r="M611" s="13" t="s">
        <v>8911</v>
      </c>
      <c r="N611" s="13">
        <v>34</v>
      </c>
      <c r="O611" s="56">
        <v>5257.51</v>
      </c>
      <c r="P611" s="13" t="s">
        <v>8310</v>
      </c>
      <c r="Q611" s="13" t="s">
        <v>8310</v>
      </c>
      <c r="R611" s="57" t="s">
        <v>8317</v>
      </c>
      <c r="T611" s="12" t="s">
        <v>2297</v>
      </c>
      <c r="U611" s="13" t="str">
        <f t="shared" si="179"/>
        <v xml:space="preserve">  Hector</v>
      </c>
      <c r="V611" s="39">
        <f t="shared" si="164"/>
        <v>54.43</v>
      </c>
      <c r="W611" s="39" t="str">
        <f t="shared" si="165"/>
        <v>Obesity</v>
      </c>
      <c r="X611" s="39">
        <f t="shared" si="166"/>
        <v>4.6100000000000003</v>
      </c>
      <c r="Y611" s="39" t="str">
        <f t="shared" si="167"/>
        <v>Normal</v>
      </c>
      <c r="Z611" s="39" t="str">
        <f t="shared" si="168"/>
        <v>Yes</v>
      </c>
      <c r="AA611" s="39" t="str">
        <f t="shared" si="169"/>
        <v>No</v>
      </c>
      <c r="AB611" s="39" t="str">
        <f t="shared" si="170"/>
        <v>No</v>
      </c>
      <c r="AC611" s="38">
        <f t="shared" si="171"/>
        <v>1</v>
      </c>
      <c r="AD611" s="39" t="str">
        <f t="shared" si="172"/>
        <v>No</v>
      </c>
      <c r="AE611" s="13" t="str">
        <f t="shared" si="173"/>
        <v>25-Nov-1989</v>
      </c>
      <c r="AF611" s="39">
        <f t="shared" si="174"/>
        <v>34</v>
      </c>
      <c r="AG611" s="58">
        <f t="shared" si="175"/>
        <v>5257.51</v>
      </c>
      <c r="AH611" s="39" t="str">
        <f t="shared" si="176"/>
        <v>tier - 2</v>
      </c>
      <c r="AI611" s="39" t="str">
        <f t="shared" si="177"/>
        <v>tier - 2</v>
      </c>
      <c r="AJ611" s="54" t="str">
        <f t="shared" si="178"/>
        <v>R1012</v>
      </c>
    </row>
    <row r="612" spans="2:36" ht="15.75" customHeight="1" x14ac:dyDescent="0.3">
      <c r="B612" s="12" t="s">
        <v>2301</v>
      </c>
      <c r="C612" s="13" t="s">
        <v>2303</v>
      </c>
      <c r="D612" s="13">
        <v>48.01</v>
      </c>
      <c r="E612" s="13" t="str">
        <f t="shared" si="162"/>
        <v>Obesity</v>
      </c>
      <c r="F612" s="13">
        <v>7.3</v>
      </c>
      <c r="G612" s="13" t="str">
        <f t="shared" si="163"/>
        <v>Diabetes</v>
      </c>
      <c r="H612" s="13" t="s">
        <v>8291</v>
      </c>
      <c r="I612" s="13" t="s">
        <v>8291</v>
      </c>
      <c r="J612" s="13" t="s">
        <v>8291</v>
      </c>
      <c r="K612" s="27" t="s">
        <v>8292</v>
      </c>
      <c r="L612" s="13" t="s">
        <v>8291</v>
      </c>
      <c r="M612" s="13" t="s">
        <v>8912</v>
      </c>
      <c r="N612" s="13">
        <v>34</v>
      </c>
      <c r="O612" s="56">
        <v>5261.47</v>
      </c>
      <c r="P612" s="13" t="s">
        <v>8310</v>
      </c>
      <c r="Q612" s="13" t="s">
        <v>8310</v>
      </c>
      <c r="R612" s="57" t="s">
        <v>8317</v>
      </c>
      <c r="T612" s="12" t="s">
        <v>2301</v>
      </c>
      <c r="U612" s="13" t="str">
        <f t="shared" si="179"/>
        <v xml:space="preserve">  Mark W</v>
      </c>
      <c r="V612" s="39">
        <f t="shared" si="164"/>
        <v>48.01</v>
      </c>
      <c r="W612" s="39" t="str">
        <f t="shared" si="165"/>
        <v>Obesity</v>
      </c>
      <c r="X612" s="39">
        <f t="shared" si="166"/>
        <v>7.3</v>
      </c>
      <c r="Y612" s="39" t="str">
        <f t="shared" si="167"/>
        <v>Diabetes</v>
      </c>
      <c r="Z612" s="39" t="str">
        <f t="shared" si="168"/>
        <v>No</v>
      </c>
      <c r="AA612" s="39" t="str">
        <f t="shared" si="169"/>
        <v>No</v>
      </c>
      <c r="AB612" s="39" t="str">
        <f t="shared" si="170"/>
        <v>No</v>
      </c>
      <c r="AC612" s="38" t="str">
        <f t="shared" si="171"/>
        <v>No major surgery</v>
      </c>
      <c r="AD612" s="39" t="str">
        <f t="shared" si="172"/>
        <v>No</v>
      </c>
      <c r="AE612" s="13" t="str">
        <f t="shared" si="173"/>
        <v>19-Jul-1989</v>
      </c>
      <c r="AF612" s="39">
        <f t="shared" si="174"/>
        <v>34</v>
      </c>
      <c r="AG612" s="58">
        <f t="shared" si="175"/>
        <v>5261.47</v>
      </c>
      <c r="AH612" s="39" t="str">
        <f t="shared" si="176"/>
        <v>tier - 2</v>
      </c>
      <c r="AI612" s="39" t="str">
        <f t="shared" si="177"/>
        <v>tier - 2</v>
      </c>
      <c r="AJ612" s="54" t="str">
        <f t="shared" si="178"/>
        <v>R1012</v>
      </c>
    </row>
    <row r="613" spans="2:36" ht="15.75" customHeight="1" x14ac:dyDescent="0.3">
      <c r="B613" s="12" t="s">
        <v>2305</v>
      </c>
      <c r="C613" s="13" t="s">
        <v>2307</v>
      </c>
      <c r="D613" s="13">
        <v>48.32</v>
      </c>
      <c r="E613" s="13" t="str">
        <f t="shared" si="162"/>
        <v>Obesity</v>
      </c>
      <c r="F613" s="13">
        <v>5.88</v>
      </c>
      <c r="G613" s="13" t="str">
        <f t="shared" si="163"/>
        <v>Prediabetes</v>
      </c>
      <c r="H613" s="13" t="s">
        <v>8291</v>
      </c>
      <c r="I613" s="13" t="s">
        <v>8291</v>
      </c>
      <c r="J613" s="13" t="s">
        <v>8291</v>
      </c>
      <c r="K613" s="27" t="s">
        <v>8292</v>
      </c>
      <c r="L613" s="13" t="s">
        <v>8291</v>
      </c>
      <c r="M613" s="13" t="s">
        <v>8913</v>
      </c>
      <c r="N613" s="13">
        <v>37</v>
      </c>
      <c r="O613" s="56">
        <v>5266.37</v>
      </c>
      <c r="P613" s="13" t="s">
        <v>8310</v>
      </c>
      <c r="Q613" s="13" t="s">
        <v>8310</v>
      </c>
      <c r="R613" s="57" t="s">
        <v>8317</v>
      </c>
      <c r="T613" s="12" t="s">
        <v>2305</v>
      </c>
      <c r="U613" s="13" t="str">
        <f t="shared" si="179"/>
        <v xml:space="preserve">  Aubri</v>
      </c>
      <c r="V613" s="39">
        <f t="shared" si="164"/>
        <v>48.32</v>
      </c>
      <c r="W613" s="39" t="str">
        <f t="shared" si="165"/>
        <v>Obesity</v>
      </c>
      <c r="X613" s="39">
        <f t="shared" si="166"/>
        <v>5.88</v>
      </c>
      <c r="Y613" s="39" t="str">
        <f t="shared" si="167"/>
        <v>Prediabetes</v>
      </c>
      <c r="Z613" s="39" t="str">
        <f t="shared" si="168"/>
        <v>No</v>
      </c>
      <c r="AA613" s="39" t="str">
        <f t="shared" si="169"/>
        <v>No</v>
      </c>
      <c r="AB613" s="39" t="str">
        <f t="shared" si="170"/>
        <v>No</v>
      </c>
      <c r="AC613" s="38" t="str">
        <f t="shared" si="171"/>
        <v>No major surgery</v>
      </c>
      <c r="AD613" s="39" t="str">
        <f t="shared" si="172"/>
        <v>No</v>
      </c>
      <c r="AE613" s="13" t="str">
        <f t="shared" si="173"/>
        <v>25-Oct-1986</v>
      </c>
      <c r="AF613" s="39">
        <f t="shared" si="174"/>
        <v>37</v>
      </c>
      <c r="AG613" s="58">
        <f t="shared" si="175"/>
        <v>5266.37</v>
      </c>
      <c r="AH613" s="39" t="str">
        <f t="shared" si="176"/>
        <v>tier - 2</v>
      </c>
      <c r="AI613" s="39" t="str">
        <f t="shared" si="177"/>
        <v>tier - 2</v>
      </c>
      <c r="AJ613" s="54" t="str">
        <f t="shared" si="178"/>
        <v>R1012</v>
      </c>
    </row>
    <row r="614" spans="2:36" ht="15.75" customHeight="1" x14ac:dyDescent="0.3">
      <c r="B614" s="12" t="s">
        <v>2309</v>
      </c>
      <c r="C614" s="13" t="s">
        <v>2311</v>
      </c>
      <c r="D614" s="13">
        <v>22.895</v>
      </c>
      <c r="E614" s="13" t="str">
        <f t="shared" si="162"/>
        <v>Healthy Weight</v>
      </c>
      <c r="F614" s="13">
        <v>4.0599999999999996</v>
      </c>
      <c r="G614" s="13" t="str">
        <f t="shared" si="163"/>
        <v>Normal</v>
      </c>
      <c r="H614" s="13" t="s">
        <v>8291</v>
      </c>
      <c r="I614" s="13" t="s">
        <v>8291</v>
      </c>
      <c r="J614" s="13" t="s">
        <v>8293</v>
      </c>
      <c r="K614" s="27">
        <v>1</v>
      </c>
      <c r="L614" s="13" t="s">
        <v>8293</v>
      </c>
      <c r="M614" s="13" t="s">
        <v>8914</v>
      </c>
      <c r="N614" s="13">
        <v>37</v>
      </c>
      <c r="O614" s="56">
        <v>5267.82</v>
      </c>
      <c r="P614" s="13" t="s">
        <v>8310</v>
      </c>
      <c r="Q614" s="13" t="s">
        <v>8310</v>
      </c>
      <c r="R614" s="57" t="s">
        <v>8317</v>
      </c>
      <c r="T614" s="12" t="s">
        <v>2309</v>
      </c>
      <c r="U614" s="13" t="str">
        <f t="shared" si="179"/>
        <v xml:space="preserve">  Justin</v>
      </c>
      <c r="V614" s="39">
        <f t="shared" si="164"/>
        <v>22.895</v>
      </c>
      <c r="W614" s="39" t="str">
        <f t="shared" si="165"/>
        <v>Healthy Weight</v>
      </c>
      <c r="X614" s="39">
        <f t="shared" si="166"/>
        <v>4.0599999999999996</v>
      </c>
      <c r="Y614" s="39" t="str">
        <f t="shared" si="167"/>
        <v>Normal</v>
      </c>
      <c r="Z614" s="39" t="str">
        <f t="shared" si="168"/>
        <v>No</v>
      </c>
      <c r="AA614" s="39" t="str">
        <f t="shared" si="169"/>
        <v>No</v>
      </c>
      <c r="AB614" s="39" t="str">
        <f t="shared" si="170"/>
        <v>Yes</v>
      </c>
      <c r="AC614" s="38">
        <f t="shared" si="171"/>
        <v>1</v>
      </c>
      <c r="AD614" s="39" t="str">
        <f t="shared" si="172"/>
        <v>Yes</v>
      </c>
      <c r="AE614" s="13" t="str">
        <f t="shared" si="173"/>
        <v>20-Sep-1986</v>
      </c>
      <c r="AF614" s="39">
        <f t="shared" si="174"/>
        <v>37</v>
      </c>
      <c r="AG614" s="58">
        <f t="shared" si="175"/>
        <v>5267.82</v>
      </c>
      <c r="AH614" s="39" t="str">
        <f t="shared" si="176"/>
        <v>tier - 2</v>
      </c>
      <c r="AI614" s="39" t="str">
        <f t="shared" si="177"/>
        <v>tier - 2</v>
      </c>
      <c r="AJ614" s="54" t="str">
        <f t="shared" si="178"/>
        <v>R1012</v>
      </c>
    </row>
    <row r="615" spans="2:36" ht="15.75" customHeight="1" x14ac:dyDescent="0.3">
      <c r="B615" s="12" t="s">
        <v>2313</v>
      </c>
      <c r="C615" s="13" t="s">
        <v>1018</v>
      </c>
      <c r="D615" s="13">
        <v>54.85</v>
      </c>
      <c r="E615" s="13" t="str">
        <f t="shared" si="162"/>
        <v>Obesity</v>
      </c>
      <c r="F615" s="13">
        <v>4.9000000000000004</v>
      </c>
      <c r="G615" s="13" t="str">
        <f t="shared" si="163"/>
        <v>Normal</v>
      </c>
      <c r="H615" s="13" t="s">
        <v>8291</v>
      </c>
      <c r="I615" s="13" t="s">
        <v>8291</v>
      </c>
      <c r="J615" s="13" t="s">
        <v>8291</v>
      </c>
      <c r="K615" s="27">
        <v>1</v>
      </c>
      <c r="L615" s="13" t="s">
        <v>8291</v>
      </c>
      <c r="M615" s="13" t="s">
        <v>8915</v>
      </c>
      <c r="N615" s="13">
        <v>37</v>
      </c>
      <c r="O615" s="56">
        <v>5272.18</v>
      </c>
      <c r="P615" s="13" t="s">
        <v>8310</v>
      </c>
      <c r="Q615" s="13" t="s">
        <v>8311</v>
      </c>
      <c r="R615" s="57" t="s">
        <v>8317</v>
      </c>
      <c r="T615" s="12" t="s">
        <v>2313</v>
      </c>
      <c r="U615" s="13" t="str">
        <f t="shared" si="179"/>
        <v xml:space="preserve">  Megan A</v>
      </c>
      <c r="V615" s="39">
        <f t="shared" si="164"/>
        <v>54.85</v>
      </c>
      <c r="W615" s="39" t="str">
        <f t="shared" si="165"/>
        <v>Obesity</v>
      </c>
      <c r="X615" s="39">
        <f t="shared" si="166"/>
        <v>4.9000000000000004</v>
      </c>
      <c r="Y615" s="39" t="str">
        <f t="shared" si="167"/>
        <v>Normal</v>
      </c>
      <c r="Z615" s="39" t="str">
        <f t="shared" si="168"/>
        <v>No</v>
      </c>
      <c r="AA615" s="39" t="str">
        <f t="shared" si="169"/>
        <v>No</v>
      </c>
      <c r="AB615" s="39" t="str">
        <f t="shared" si="170"/>
        <v>No</v>
      </c>
      <c r="AC615" s="38">
        <f t="shared" si="171"/>
        <v>1</v>
      </c>
      <c r="AD615" s="39" t="str">
        <f t="shared" si="172"/>
        <v>No</v>
      </c>
      <c r="AE615" s="13" t="str">
        <f t="shared" si="173"/>
        <v>20-Oct-1986</v>
      </c>
      <c r="AF615" s="39">
        <f t="shared" si="174"/>
        <v>37</v>
      </c>
      <c r="AG615" s="58">
        <f t="shared" si="175"/>
        <v>5272.18</v>
      </c>
      <c r="AH615" s="39" t="str">
        <f t="shared" si="176"/>
        <v>tier - 2</v>
      </c>
      <c r="AI615" s="39" t="str">
        <f t="shared" si="177"/>
        <v>tier - 3</v>
      </c>
      <c r="AJ615" s="54" t="str">
        <f t="shared" si="178"/>
        <v>R1012</v>
      </c>
    </row>
    <row r="616" spans="2:36" ht="15.75" customHeight="1" x14ac:dyDescent="0.3">
      <c r="B616" s="12" t="s">
        <v>2316</v>
      </c>
      <c r="C616" s="13" t="s">
        <v>2318</v>
      </c>
      <c r="D616" s="13">
        <v>21.85</v>
      </c>
      <c r="E616" s="13" t="str">
        <f t="shared" si="162"/>
        <v>Healthy Weight</v>
      </c>
      <c r="F616" s="13">
        <v>5.52</v>
      </c>
      <c r="G616" s="13" t="str">
        <f t="shared" si="163"/>
        <v>Normal</v>
      </c>
      <c r="H616" s="13" t="s">
        <v>8291</v>
      </c>
      <c r="I616" s="13" t="s">
        <v>8291</v>
      </c>
      <c r="J616" s="13" t="s">
        <v>8293</v>
      </c>
      <c r="K616" s="27">
        <v>1</v>
      </c>
      <c r="L616" s="13" t="s">
        <v>8293</v>
      </c>
      <c r="M616" s="13" t="s">
        <v>8916</v>
      </c>
      <c r="N616" s="13">
        <v>36</v>
      </c>
      <c r="O616" s="56">
        <v>5275.86</v>
      </c>
      <c r="P616" s="13" t="s">
        <v>8310</v>
      </c>
      <c r="Q616" s="13" t="s">
        <v>8310</v>
      </c>
      <c r="R616" s="57" t="s">
        <v>8312</v>
      </c>
      <c r="T616" s="12" t="s">
        <v>2316</v>
      </c>
      <c r="U616" s="13" t="str">
        <f t="shared" si="179"/>
        <v xml:space="preserve">  Erika M</v>
      </c>
      <c r="V616" s="39">
        <f t="shared" si="164"/>
        <v>21.85</v>
      </c>
      <c r="W616" s="39" t="str">
        <f t="shared" si="165"/>
        <v>Healthy Weight</v>
      </c>
      <c r="X616" s="39">
        <f t="shared" si="166"/>
        <v>5.52</v>
      </c>
      <c r="Y616" s="39" t="str">
        <f t="shared" si="167"/>
        <v>Normal</v>
      </c>
      <c r="Z616" s="39" t="str">
        <f t="shared" si="168"/>
        <v>No</v>
      </c>
      <c r="AA616" s="39" t="str">
        <f t="shared" si="169"/>
        <v>No</v>
      </c>
      <c r="AB616" s="39" t="str">
        <f t="shared" si="170"/>
        <v>Yes</v>
      </c>
      <c r="AC616" s="38">
        <f t="shared" si="171"/>
        <v>1</v>
      </c>
      <c r="AD616" s="39" t="str">
        <f t="shared" si="172"/>
        <v>Yes</v>
      </c>
      <c r="AE616" s="13" t="str">
        <f t="shared" si="173"/>
        <v>1-Sep-1987</v>
      </c>
      <c r="AF616" s="39">
        <f t="shared" si="174"/>
        <v>36</v>
      </c>
      <c r="AG616" s="58">
        <f t="shared" si="175"/>
        <v>5275.86</v>
      </c>
      <c r="AH616" s="39" t="str">
        <f t="shared" si="176"/>
        <v>tier - 2</v>
      </c>
      <c r="AI616" s="39" t="str">
        <f t="shared" si="177"/>
        <v>tier - 2</v>
      </c>
      <c r="AJ616" s="54" t="str">
        <f t="shared" si="178"/>
        <v>R1013</v>
      </c>
    </row>
    <row r="617" spans="2:36" ht="15.75" customHeight="1" x14ac:dyDescent="0.3">
      <c r="B617" s="12" t="s">
        <v>2320</v>
      </c>
      <c r="C617" s="13" t="s">
        <v>2322</v>
      </c>
      <c r="D617" s="13">
        <v>51.86</v>
      </c>
      <c r="E617" s="13" t="str">
        <f t="shared" si="162"/>
        <v>Obesity</v>
      </c>
      <c r="F617" s="13">
        <v>5.2</v>
      </c>
      <c r="G617" s="13" t="str">
        <f t="shared" si="163"/>
        <v>Normal</v>
      </c>
      <c r="H617" s="13" t="s">
        <v>8293</v>
      </c>
      <c r="I617" s="13" t="s">
        <v>8291</v>
      </c>
      <c r="J617" s="13" t="s">
        <v>8291</v>
      </c>
      <c r="K617" s="27" t="s">
        <v>8292</v>
      </c>
      <c r="L617" s="13" t="s">
        <v>8291</v>
      </c>
      <c r="M617" s="13" t="s">
        <v>8917</v>
      </c>
      <c r="N617" s="13">
        <v>49</v>
      </c>
      <c r="O617" s="56">
        <v>5291.71</v>
      </c>
      <c r="P617" s="13" t="s">
        <v>8310</v>
      </c>
      <c r="Q617" s="13" t="s">
        <v>8310</v>
      </c>
      <c r="R617" s="57" t="s">
        <v>8317</v>
      </c>
      <c r="T617" s="12" t="s">
        <v>2320</v>
      </c>
      <c r="U617" s="13" t="str">
        <f t="shared" si="179"/>
        <v xml:space="preserve">  Daniel G</v>
      </c>
      <c r="V617" s="39">
        <f t="shared" si="164"/>
        <v>51.86</v>
      </c>
      <c r="W617" s="39" t="str">
        <f t="shared" si="165"/>
        <v>Obesity</v>
      </c>
      <c r="X617" s="39">
        <f t="shared" si="166"/>
        <v>5.2</v>
      </c>
      <c r="Y617" s="39" t="str">
        <f t="shared" si="167"/>
        <v>Normal</v>
      </c>
      <c r="Z617" s="39" t="str">
        <f t="shared" si="168"/>
        <v>Yes</v>
      </c>
      <c r="AA617" s="39" t="str">
        <f t="shared" si="169"/>
        <v>No</v>
      </c>
      <c r="AB617" s="39" t="str">
        <f t="shared" si="170"/>
        <v>No</v>
      </c>
      <c r="AC617" s="38" t="str">
        <f t="shared" si="171"/>
        <v>No major surgery</v>
      </c>
      <c r="AD617" s="39" t="str">
        <f t="shared" si="172"/>
        <v>No</v>
      </c>
      <c r="AE617" s="13" t="str">
        <f t="shared" si="173"/>
        <v>12-Nov-1974</v>
      </c>
      <c r="AF617" s="39">
        <f t="shared" si="174"/>
        <v>49</v>
      </c>
      <c r="AG617" s="58">
        <f t="shared" si="175"/>
        <v>5291.71</v>
      </c>
      <c r="AH617" s="39" t="str">
        <f t="shared" si="176"/>
        <v>tier - 2</v>
      </c>
      <c r="AI617" s="39" t="str">
        <f t="shared" si="177"/>
        <v>tier - 2</v>
      </c>
      <c r="AJ617" s="54" t="str">
        <f t="shared" si="178"/>
        <v>R1012</v>
      </c>
    </row>
    <row r="618" spans="2:36" ht="15.75" customHeight="1" x14ac:dyDescent="0.3">
      <c r="B618" s="12" t="s">
        <v>2324</v>
      </c>
      <c r="C618" s="13" t="s">
        <v>2326</v>
      </c>
      <c r="D618" s="13">
        <v>39.049999999999997</v>
      </c>
      <c r="E618" s="13" t="str">
        <f t="shared" si="162"/>
        <v>Obesity</v>
      </c>
      <c r="F618" s="13">
        <v>7.59</v>
      </c>
      <c r="G618" s="13" t="str">
        <f t="shared" si="163"/>
        <v>Diabetes</v>
      </c>
      <c r="H618" s="13" t="s">
        <v>8291</v>
      </c>
      <c r="I618" s="13" t="s">
        <v>8291</v>
      </c>
      <c r="J618" s="13" t="s">
        <v>8291</v>
      </c>
      <c r="K618" s="27">
        <v>3</v>
      </c>
      <c r="L618" s="13" t="s">
        <v>8291</v>
      </c>
      <c r="M618" s="13" t="s">
        <v>8918</v>
      </c>
      <c r="N618" s="13">
        <v>19</v>
      </c>
      <c r="O618" s="56">
        <v>5293.67</v>
      </c>
      <c r="P618" s="13" t="s">
        <v>8310</v>
      </c>
      <c r="Q618" s="13" t="s">
        <v>8310</v>
      </c>
      <c r="R618" s="57" t="s">
        <v>8336</v>
      </c>
      <c r="T618" s="12" t="s">
        <v>2324</v>
      </c>
      <c r="U618" s="13" t="str">
        <f t="shared" si="179"/>
        <v xml:space="preserve">  Devin C</v>
      </c>
      <c r="V618" s="39">
        <f t="shared" si="164"/>
        <v>39.049999999999997</v>
      </c>
      <c r="W618" s="39" t="str">
        <f t="shared" si="165"/>
        <v>Obesity</v>
      </c>
      <c r="X618" s="39">
        <f t="shared" si="166"/>
        <v>7.59</v>
      </c>
      <c r="Y618" s="39" t="str">
        <f t="shared" si="167"/>
        <v>Diabetes</v>
      </c>
      <c r="Z618" s="39" t="str">
        <f t="shared" si="168"/>
        <v>No</v>
      </c>
      <c r="AA618" s="39" t="str">
        <f t="shared" si="169"/>
        <v>No</v>
      </c>
      <c r="AB618" s="39" t="str">
        <f t="shared" si="170"/>
        <v>No</v>
      </c>
      <c r="AC618" s="38">
        <f t="shared" si="171"/>
        <v>3</v>
      </c>
      <c r="AD618" s="39" t="str">
        <f t="shared" si="172"/>
        <v>No</v>
      </c>
      <c r="AE618" s="13" t="str">
        <f t="shared" si="173"/>
        <v>22-Aug-2004</v>
      </c>
      <c r="AF618" s="39">
        <f t="shared" si="174"/>
        <v>19</v>
      </c>
      <c r="AG618" s="58">
        <f t="shared" si="175"/>
        <v>5293.67</v>
      </c>
      <c r="AH618" s="39" t="str">
        <f t="shared" si="176"/>
        <v>tier - 2</v>
      </c>
      <c r="AI618" s="39" t="str">
        <f t="shared" si="177"/>
        <v>tier - 2</v>
      </c>
      <c r="AJ618" s="54" t="str">
        <f t="shared" si="178"/>
        <v>R1022</v>
      </c>
    </row>
    <row r="619" spans="2:36" ht="15.75" customHeight="1" x14ac:dyDescent="0.3">
      <c r="B619" s="12" t="s">
        <v>2328</v>
      </c>
      <c r="C619" s="13" t="s">
        <v>2330</v>
      </c>
      <c r="D619" s="13">
        <v>31.824999999999999</v>
      </c>
      <c r="E619" s="13" t="str">
        <f t="shared" si="162"/>
        <v>Obesity</v>
      </c>
      <c r="F619" s="13">
        <v>8.2799999999999994</v>
      </c>
      <c r="G619" s="13" t="str">
        <f t="shared" si="163"/>
        <v>Diabetes</v>
      </c>
      <c r="H619" s="13" t="s">
        <v>8291</v>
      </c>
      <c r="I619" s="13" t="s">
        <v>8291</v>
      </c>
      <c r="J619" s="13" t="s">
        <v>8291</v>
      </c>
      <c r="K619" s="27">
        <v>3</v>
      </c>
      <c r="L619" s="13" t="s">
        <v>8291</v>
      </c>
      <c r="M619" s="13" t="s">
        <v>8919</v>
      </c>
      <c r="N619" s="13">
        <v>23</v>
      </c>
      <c r="O619" s="56">
        <v>5306.7</v>
      </c>
      <c r="P619" s="13" t="s">
        <v>8310</v>
      </c>
      <c r="Q619" s="13" t="s">
        <v>8311</v>
      </c>
      <c r="R619" s="57" t="s">
        <v>8317</v>
      </c>
      <c r="T619" s="12" t="s">
        <v>2328</v>
      </c>
      <c r="U619" s="13" t="str">
        <f t="shared" si="179"/>
        <v xml:space="preserve">  Louise A</v>
      </c>
      <c r="V619" s="39">
        <f t="shared" si="164"/>
        <v>31.824999999999999</v>
      </c>
      <c r="W619" s="39" t="str">
        <f t="shared" si="165"/>
        <v>Obesity</v>
      </c>
      <c r="X619" s="39">
        <f t="shared" si="166"/>
        <v>8.2799999999999994</v>
      </c>
      <c r="Y619" s="39" t="str">
        <f t="shared" si="167"/>
        <v>Diabetes</v>
      </c>
      <c r="Z619" s="39" t="str">
        <f t="shared" si="168"/>
        <v>No</v>
      </c>
      <c r="AA619" s="39" t="str">
        <f t="shared" si="169"/>
        <v>No</v>
      </c>
      <c r="AB619" s="39" t="str">
        <f t="shared" si="170"/>
        <v>No</v>
      </c>
      <c r="AC619" s="38">
        <f t="shared" si="171"/>
        <v>3</v>
      </c>
      <c r="AD619" s="39" t="str">
        <f t="shared" si="172"/>
        <v>No</v>
      </c>
      <c r="AE619" s="13" t="str">
        <f t="shared" si="173"/>
        <v>9-Sep-2000</v>
      </c>
      <c r="AF619" s="39">
        <f t="shared" si="174"/>
        <v>23</v>
      </c>
      <c r="AG619" s="58">
        <f t="shared" si="175"/>
        <v>5306.7</v>
      </c>
      <c r="AH619" s="39" t="str">
        <f t="shared" si="176"/>
        <v>tier - 2</v>
      </c>
      <c r="AI619" s="39" t="str">
        <f t="shared" si="177"/>
        <v>tier - 3</v>
      </c>
      <c r="AJ619" s="54" t="str">
        <f t="shared" si="178"/>
        <v>R1012</v>
      </c>
    </row>
    <row r="620" spans="2:36" ht="15.75" customHeight="1" x14ac:dyDescent="0.3">
      <c r="B620" s="12" t="s">
        <v>2331</v>
      </c>
      <c r="C620" s="13" t="s">
        <v>748</v>
      </c>
      <c r="D620" s="13">
        <v>46.43</v>
      </c>
      <c r="E620" s="13" t="str">
        <f t="shared" si="162"/>
        <v>Obesity</v>
      </c>
      <c r="F620" s="13">
        <v>6.72</v>
      </c>
      <c r="G620" s="13" t="str">
        <f t="shared" si="163"/>
        <v>Diabetes</v>
      </c>
      <c r="H620" s="13" t="s">
        <v>8291</v>
      </c>
      <c r="I620" s="13" t="s">
        <v>8291</v>
      </c>
      <c r="J620" s="13" t="s">
        <v>8291</v>
      </c>
      <c r="K620" s="27" t="s">
        <v>8292</v>
      </c>
      <c r="L620" s="13" t="s">
        <v>8291</v>
      </c>
      <c r="M620" s="13" t="s">
        <v>8920</v>
      </c>
      <c r="N620" s="13">
        <v>29</v>
      </c>
      <c r="O620" s="56">
        <v>5312.17</v>
      </c>
      <c r="P620" s="13" t="s">
        <v>8310</v>
      </c>
      <c r="Q620" s="13" t="s">
        <v>8310</v>
      </c>
      <c r="R620" s="57" t="s">
        <v>8317</v>
      </c>
      <c r="T620" s="12" t="s">
        <v>2331</v>
      </c>
      <c r="U620" s="13" t="str">
        <f t="shared" si="179"/>
        <v xml:space="preserve">  Sarah</v>
      </c>
      <c r="V620" s="39">
        <f t="shared" si="164"/>
        <v>46.43</v>
      </c>
      <c r="W620" s="39" t="str">
        <f t="shared" si="165"/>
        <v>Obesity</v>
      </c>
      <c r="X620" s="39">
        <f t="shared" si="166"/>
        <v>6.72</v>
      </c>
      <c r="Y620" s="39" t="str">
        <f t="shared" si="167"/>
        <v>Diabetes</v>
      </c>
      <c r="Z620" s="39" t="str">
        <f t="shared" si="168"/>
        <v>No</v>
      </c>
      <c r="AA620" s="39" t="str">
        <f t="shared" si="169"/>
        <v>No</v>
      </c>
      <c r="AB620" s="39" t="str">
        <f t="shared" si="170"/>
        <v>No</v>
      </c>
      <c r="AC620" s="38" t="str">
        <f t="shared" si="171"/>
        <v>No major surgery</v>
      </c>
      <c r="AD620" s="39" t="str">
        <f t="shared" si="172"/>
        <v>No</v>
      </c>
      <c r="AE620" s="13" t="str">
        <f t="shared" si="173"/>
        <v>13-Nov-1994</v>
      </c>
      <c r="AF620" s="39">
        <f t="shared" si="174"/>
        <v>29</v>
      </c>
      <c r="AG620" s="58">
        <f t="shared" si="175"/>
        <v>5312.17</v>
      </c>
      <c r="AH620" s="39" t="str">
        <f t="shared" si="176"/>
        <v>tier - 2</v>
      </c>
      <c r="AI620" s="39" t="str">
        <f t="shared" si="177"/>
        <v>tier - 2</v>
      </c>
      <c r="AJ620" s="54" t="str">
        <f t="shared" si="178"/>
        <v>R1012</v>
      </c>
    </row>
    <row r="621" spans="2:36" ht="15.75" customHeight="1" x14ac:dyDescent="0.3">
      <c r="B621" s="12" t="s">
        <v>2333</v>
      </c>
      <c r="C621" s="13" t="s">
        <v>736</v>
      </c>
      <c r="D621" s="13">
        <v>53.63</v>
      </c>
      <c r="E621" s="13" t="str">
        <f t="shared" si="162"/>
        <v>Obesity</v>
      </c>
      <c r="F621" s="13">
        <v>5.47</v>
      </c>
      <c r="G621" s="13" t="str">
        <f t="shared" si="163"/>
        <v>Normal</v>
      </c>
      <c r="H621" s="13" t="s">
        <v>8293</v>
      </c>
      <c r="I621" s="13" t="s">
        <v>8291</v>
      </c>
      <c r="J621" s="13" t="s">
        <v>8291</v>
      </c>
      <c r="K621" s="27">
        <v>1</v>
      </c>
      <c r="L621" s="13" t="s">
        <v>8291</v>
      </c>
      <c r="M621" s="13" t="s">
        <v>8921</v>
      </c>
      <c r="N621" s="13">
        <v>49</v>
      </c>
      <c r="O621" s="56">
        <v>5322.24</v>
      </c>
      <c r="P621" s="13" t="s">
        <v>8310</v>
      </c>
      <c r="Q621" s="13" t="s">
        <v>8314</v>
      </c>
      <c r="R621" s="57" t="s">
        <v>8317</v>
      </c>
      <c r="T621" s="12" t="s">
        <v>2333</v>
      </c>
      <c r="U621" s="13" t="str">
        <f t="shared" si="179"/>
        <v xml:space="preserve">  Amy</v>
      </c>
      <c r="V621" s="39">
        <f t="shared" si="164"/>
        <v>53.63</v>
      </c>
      <c r="W621" s="39" t="str">
        <f t="shared" si="165"/>
        <v>Obesity</v>
      </c>
      <c r="X621" s="39">
        <f t="shared" si="166"/>
        <v>5.47</v>
      </c>
      <c r="Y621" s="39" t="str">
        <f t="shared" si="167"/>
        <v>Normal</v>
      </c>
      <c r="Z621" s="39" t="str">
        <f t="shared" si="168"/>
        <v>Yes</v>
      </c>
      <c r="AA621" s="39" t="str">
        <f t="shared" si="169"/>
        <v>No</v>
      </c>
      <c r="AB621" s="39" t="str">
        <f t="shared" si="170"/>
        <v>No</v>
      </c>
      <c r="AC621" s="38">
        <f t="shared" si="171"/>
        <v>1</v>
      </c>
      <c r="AD621" s="39" t="str">
        <f t="shared" si="172"/>
        <v>No</v>
      </c>
      <c r="AE621" s="13" t="str">
        <f t="shared" si="173"/>
        <v>2-Sep-1974</v>
      </c>
      <c r="AF621" s="39">
        <f t="shared" si="174"/>
        <v>49</v>
      </c>
      <c r="AG621" s="58">
        <f t="shared" si="175"/>
        <v>5322.24</v>
      </c>
      <c r="AH621" s="39" t="str">
        <f t="shared" si="176"/>
        <v>tier - 2</v>
      </c>
      <c r="AI621" s="39" t="str">
        <f t="shared" si="177"/>
        <v>tier - 1</v>
      </c>
      <c r="AJ621" s="54" t="str">
        <f t="shared" si="178"/>
        <v>R1012</v>
      </c>
    </row>
    <row r="622" spans="2:36" ht="15.75" customHeight="1" x14ac:dyDescent="0.3">
      <c r="B622" s="12" t="s">
        <v>2336</v>
      </c>
      <c r="C622" s="13" t="s">
        <v>936</v>
      </c>
      <c r="D622" s="13">
        <v>48.7</v>
      </c>
      <c r="E622" s="13" t="str">
        <f t="shared" si="162"/>
        <v>Obesity</v>
      </c>
      <c r="F622" s="13">
        <v>4.71</v>
      </c>
      <c r="G622" s="13" t="str">
        <f t="shared" si="163"/>
        <v>Normal</v>
      </c>
      <c r="H622" s="13" t="s">
        <v>8291</v>
      </c>
      <c r="I622" s="13" t="s">
        <v>8291</v>
      </c>
      <c r="J622" s="13" t="s">
        <v>8291</v>
      </c>
      <c r="K622" s="27" t="s">
        <v>8292</v>
      </c>
      <c r="L622" s="13" t="s">
        <v>8291</v>
      </c>
      <c r="M622" s="13" t="s">
        <v>8763</v>
      </c>
      <c r="N622" s="13">
        <v>31</v>
      </c>
      <c r="O622" s="56">
        <v>5325.65</v>
      </c>
      <c r="P622" s="13" t="s">
        <v>8310</v>
      </c>
      <c r="Q622" s="13" t="s">
        <v>8314</v>
      </c>
      <c r="R622" s="57" t="s">
        <v>8321</v>
      </c>
      <c r="T622" s="12" t="s">
        <v>2336</v>
      </c>
      <c r="U622" s="13" t="str">
        <f t="shared" si="179"/>
        <v xml:space="preserve">  Brittany L</v>
      </c>
      <c r="V622" s="39">
        <f t="shared" si="164"/>
        <v>48.7</v>
      </c>
      <c r="W622" s="39" t="str">
        <f t="shared" si="165"/>
        <v>Obesity</v>
      </c>
      <c r="X622" s="39">
        <f t="shared" si="166"/>
        <v>4.71</v>
      </c>
      <c r="Y622" s="39" t="str">
        <f t="shared" si="167"/>
        <v>Normal</v>
      </c>
      <c r="Z622" s="39" t="str">
        <f t="shared" si="168"/>
        <v>No</v>
      </c>
      <c r="AA622" s="39" t="str">
        <f t="shared" si="169"/>
        <v>No</v>
      </c>
      <c r="AB622" s="39" t="str">
        <f t="shared" si="170"/>
        <v>No</v>
      </c>
      <c r="AC622" s="38" t="str">
        <f t="shared" si="171"/>
        <v>No major surgery</v>
      </c>
      <c r="AD622" s="39" t="str">
        <f t="shared" si="172"/>
        <v>No</v>
      </c>
      <c r="AE622" s="13" t="str">
        <f t="shared" si="173"/>
        <v>18-Jun-1992</v>
      </c>
      <c r="AF622" s="39">
        <f t="shared" si="174"/>
        <v>31</v>
      </c>
      <c r="AG622" s="58">
        <f t="shared" si="175"/>
        <v>5325.65</v>
      </c>
      <c r="AH622" s="39" t="str">
        <f t="shared" si="176"/>
        <v>tier - 2</v>
      </c>
      <c r="AI622" s="39" t="str">
        <f t="shared" si="177"/>
        <v>tier - 1</v>
      </c>
      <c r="AJ622" s="54" t="str">
        <f t="shared" si="178"/>
        <v>R1011</v>
      </c>
    </row>
    <row r="623" spans="2:36" ht="15.75" customHeight="1" x14ac:dyDescent="0.3">
      <c r="B623" s="12" t="s">
        <v>2339</v>
      </c>
      <c r="C623" s="13" t="s">
        <v>2341</v>
      </c>
      <c r="D623" s="13">
        <v>48.81</v>
      </c>
      <c r="E623" s="13" t="str">
        <f t="shared" si="162"/>
        <v>Obesity</v>
      </c>
      <c r="F623" s="13">
        <v>5.49</v>
      </c>
      <c r="G623" s="13" t="str">
        <f t="shared" si="163"/>
        <v>Normal</v>
      </c>
      <c r="H623" s="13" t="s">
        <v>8291</v>
      </c>
      <c r="I623" s="13" t="s">
        <v>8291</v>
      </c>
      <c r="J623" s="13" t="s">
        <v>8291</v>
      </c>
      <c r="K623" s="27" t="s">
        <v>8292</v>
      </c>
      <c r="L623" s="13" t="s">
        <v>8291</v>
      </c>
      <c r="M623" s="13" t="s">
        <v>8922</v>
      </c>
      <c r="N623" s="13">
        <v>32</v>
      </c>
      <c r="O623" s="56">
        <v>5327.4</v>
      </c>
      <c r="P623" s="13" t="s">
        <v>8310</v>
      </c>
      <c r="Q623" s="13" t="s">
        <v>8314</v>
      </c>
      <c r="R623" s="57" t="s">
        <v>8317</v>
      </c>
      <c r="T623" s="12" t="s">
        <v>2339</v>
      </c>
      <c r="U623" s="13" t="str">
        <f t="shared" si="179"/>
        <v xml:space="preserve">  Jessica L</v>
      </c>
      <c r="V623" s="39">
        <f t="shared" si="164"/>
        <v>48.81</v>
      </c>
      <c r="W623" s="39" t="str">
        <f t="shared" si="165"/>
        <v>Obesity</v>
      </c>
      <c r="X623" s="39">
        <f t="shared" si="166"/>
        <v>5.49</v>
      </c>
      <c r="Y623" s="39" t="str">
        <f t="shared" si="167"/>
        <v>Normal</v>
      </c>
      <c r="Z623" s="39" t="str">
        <f t="shared" si="168"/>
        <v>No</v>
      </c>
      <c r="AA623" s="39" t="str">
        <f t="shared" si="169"/>
        <v>No</v>
      </c>
      <c r="AB623" s="39" t="str">
        <f t="shared" si="170"/>
        <v>No</v>
      </c>
      <c r="AC623" s="38" t="str">
        <f t="shared" si="171"/>
        <v>No major surgery</v>
      </c>
      <c r="AD623" s="39" t="str">
        <f t="shared" si="172"/>
        <v>No</v>
      </c>
      <c r="AE623" s="13" t="str">
        <f t="shared" si="173"/>
        <v>28-Aug-1991</v>
      </c>
      <c r="AF623" s="39">
        <f t="shared" si="174"/>
        <v>32</v>
      </c>
      <c r="AG623" s="58">
        <f t="shared" si="175"/>
        <v>5327.4</v>
      </c>
      <c r="AH623" s="39" t="str">
        <f t="shared" si="176"/>
        <v>tier - 2</v>
      </c>
      <c r="AI623" s="39" t="str">
        <f t="shared" si="177"/>
        <v>tier - 1</v>
      </c>
      <c r="AJ623" s="54" t="str">
        <f t="shared" si="178"/>
        <v>R1012</v>
      </c>
    </row>
    <row r="624" spans="2:36" ht="15.75" customHeight="1" x14ac:dyDescent="0.3">
      <c r="B624" s="12" t="s">
        <v>2343</v>
      </c>
      <c r="C624" s="13" t="s">
        <v>2345</v>
      </c>
      <c r="D624" s="13">
        <v>47.53</v>
      </c>
      <c r="E624" s="13" t="str">
        <f t="shared" si="162"/>
        <v>Obesity</v>
      </c>
      <c r="F624" s="13">
        <v>4.72</v>
      </c>
      <c r="G624" s="13" t="str">
        <f t="shared" si="163"/>
        <v>Normal</v>
      </c>
      <c r="H624" s="13" t="s">
        <v>8291</v>
      </c>
      <c r="I624" s="13" t="s">
        <v>8291</v>
      </c>
      <c r="J624" s="13" t="s">
        <v>8291</v>
      </c>
      <c r="K624" s="27" t="s">
        <v>8292</v>
      </c>
      <c r="L624" s="13" t="s">
        <v>8291</v>
      </c>
      <c r="M624" s="13" t="s">
        <v>8923</v>
      </c>
      <c r="N624" s="13">
        <v>51</v>
      </c>
      <c r="O624" s="56">
        <v>5344.81</v>
      </c>
      <c r="P624" s="13" t="s">
        <v>8310</v>
      </c>
      <c r="Q624" s="13" t="s">
        <v>8311</v>
      </c>
      <c r="R624" s="57" t="s">
        <v>8312</v>
      </c>
      <c r="T624" s="12" t="s">
        <v>2343</v>
      </c>
      <c r="U624" s="13" t="str">
        <f t="shared" si="179"/>
        <v xml:space="preserve">  Kristina K</v>
      </c>
      <c r="V624" s="39">
        <f t="shared" si="164"/>
        <v>47.53</v>
      </c>
      <c r="W624" s="39" t="str">
        <f t="shared" si="165"/>
        <v>Obesity</v>
      </c>
      <c r="X624" s="39">
        <f t="shared" si="166"/>
        <v>4.72</v>
      </c>
      <c r="Y624" s="39" t="str">
        <f t="shared" si="167"/>
        <v>Normal</v>
      </c>
      <c r="Z624" s="39" t="str">
        <f t="shared" si="168"/>
        <v>No</v>
      </c>
      <c r="AA624" s="39" t="str">
        <f t="shared" si="169"/>
        <v>No</v>
      </c>
      <c r="AB624" s="39" t="str">
        <f t="shared" si="170"/>
        <v>No</v>
      </c>
      <c r="AC624" s="38" t="str">
        <f t="shared" si="171"/>
        <v>No major surgery</v>
      </c>
      <c r="AD624" s="39" t="str">
        <f t="shared" si="172"/>
        <v>No</v>
      </c>
      <c r="AE624" s="13" t="str">
        <f t="shared" si="173"/>
        <v>15-Dec-1972</v>
      </c>
      <c r="AF624" s="39">
        <f t="shared" si="174"/>
        <v>51</v>
      </c>
      <c r="AG624" s="58">
        <f t="shared" si="175"/>
        <v>5344.81</v>
      </c>
      <c r="AH624" s="39" t="str">
        <f t="shared" si="176"/>
        <v>tier - 2</v>
      </c>
      <c r="AI624" s="39" t="str">
        <f t="shared" si="177"/>
        <v>tier - 3</v>
      </c>
      <c r="AJ624" s="54" t="str">
        <f t="shared" si="178"/>
        <v>R1013</v>
      </c>
    </row>
    <row r="625" spans="2:36" ht="15.75" customHeight="1" x14ac:dyDescent="0.3">
      <c r="B625" s="12" t="s">
        <v>2347</v>
      </c>
      <c r="C625" s="13" t="s">
        <v>2349</v>
      </c>
      <c r="D625" s="13">
        <v>36.85</v>
      </c>
      <c r="E625" s="13" t="str">
        <f t="shared" si="162"/>
        <v>Obesity</v>
      </c>
      <c r="F625" s="13">
        <v>6.7</v>
      </c>
      <c r="G625" s="13" t="str">
        <f t="shared" si="163"/>
        <v>Diabetes</v>
      </c>
      <c r="H625" s="13" t="s">
        <v>8291</v>
      </c>
      <c r="I625" s="13" t="s">
        <v>8291</v>
      </c>
      <c r="J625" s="13" t="s">
        <v>8291</v>
      </c>
      <c r="K625" s="27" t="s">
        <v>8292</v>
      </c>
      <c r="L625" s="13" t="s">
        <v>8291</v>
      </c>
      <c r="M625" s="13" t="s">
        <v>8924</v>
      </c>
      <c r="N625" s="13">
        <v>34</v>
      </c>
      <c r="O625" s="56">
        <v>5354.07</v>
      </c>
      <c r="P625" s="13" t="s">
        <v>8310</v>
      </c>
      <c r="Q625" s="13" t="s">
        <v>8311</v>
      </c>
      <c r="R625" s="57" t="s">
        <v>8329</v>
      </c>
      <c r="T625" s="12" t="s">
        <v>2347</v>
      </c>
      <c r="U625" s="13" t="str">
        <f t="shared" si="179"/>
        <v xml:space="preserve">  Brad</v>
      </c>
      <c r="V625" s="39">
        <f t="shared" si="164"/>
        <v>36.85</v>
      </c>
      <c r="W625" s="39" t="str">
        <f t="shared" si="165"/>
        <v>Obesity</v>
      </c>
      <c r="X625" s="39">
        <f t="shared" si="166"/>
        <v>6.7</v>
      </c>
      <c r="Y625" s="39" t="str">
        <f t="shared" si="167"/>
        <v>Diabetes</v>
      </c>
      <c r="Z625" s="39" t="str">
        <f t="shared" si="168"/>
        <v>No</v>
      </c>
      <c r="AA625" s="39" t="str">
        <f t="shared" si="169"/>
        <v>No</v>
      </c>
      <c r="AB625" s="39" t="str">
        <f t="shared" si="170"/>
        <v>No</v>
      </c>
      <c r="AC625" s="38" t="str">
        <f t="shared" si="171"/>
        <v>No major surgery</v>
      </c>
      <c r="AD625" s="39" t="str">
        <f t="shared" si="172"/>
        <v>No</v>
      </c>
      <c r="AE625" s="13" t="str">
        <f t="shared" si="173"/>
        <v>7-Nov-1989</v>
      </c>
      <c r="AF625" s="39">
        <f t="shared" si="174"/>
        <v>34</v>
      </c>
      <c r="AG625" s="58">
        <f t="shared" si="175"/>
        <v>5354.07</v>
      </c>
      <c r="AH625" s="39" t="str">
        <f t="shared" si="176"/>
        <v>tier - 2</v>
      </c>
      <c r="AI625" s="39" t="str">
        <f t="shared" si="177"/>
        <v>tier - 3</v>
      </c>
      <c r="AJ625" s="54" t="str">
        <f t="shared" si="178"/>
        <v>R1024</v>
      </c>
    </row>
    <row r="626" spans="2:36" ht="15.75" customHeight="1" x14ac:dyDescent="0.3">
      <c r="B626" s="12" t="s">
        <v>2351</v>
      </c>
      <c r="C626" s="13" t="s">
        <v>2353</v>
      </c>
      <c r="D626" s="13">
        <v>29.3</v>
      </c>
      <c r="E626" s="13" t="str">
        <f t="shared" si="162"/>
        <v>Overweight</v>
      </c>
      <c r="F626" s="13">
        <v>5.5</v>
      </c>
      <c r="G626" s="13" t="str">
        <f t="shared" si="163"/>
        <v>Normal</v>
      </c>
      <c r="H626" s="13" t="s">
        <v>8291</v>
      </c>
      <c r="I626" s="13" t="s">
        <v>8291</v>
      </c>
      <c r="J626" s="13" t="s">
        <v>8291</v>
      </c>
      <c r="K626" s="27" t="s">
        <v>8292</v>
      </c>
      <c r="L626" s="13" t="s">
        <v>8291</v>
      </c>
      <c r="M626" s="13" t="s">
        <v>8925</v>
      </c>
      <c r="N626" s="13">
        <v>29</v>
      </c>
      <c r="O626" s="56">
        <v>5364.66</v>
      </c>
      <c r="P626" s="13" t="s">
        <v>8310</v>
      </c>
      <c r="Q626" s="13" t="s">
        <v>8314</v>
      </c>
      <c r="R626" s="57" t="s">
        <v>8321</v>
      </c>
      <c r="T626" s="12" t="s">
        <v>2351</v>
      </c>
      <c r="U626" s="13" t="str">
        <f t="shared" si="179"/>
        <v xml:space="preserve">  Margaret O</v>
      </c>
      <c r="V626" s="39">
        <f t="shared" si="164"/>
        <v>29.3</v>
      </c>
      <c r="W626" s="39" t="str">
        <f t="shared" si="165"/>
        <v>Overweight</v>
      </c>
      <c r="X626" s="39">
        <f t="shared" si="166"/>
        <v>5.5</v>
      </c>
      <c r="Y626" s="39" t="str">
        <f t="shared" si="167"/>
        <v>Normal</v>
      </c>
      <c r="Z626" s="39" t="str">
        <f t="shared" si="168"/>
        <v>No</v>
      </c>
      <c r="AA626" s="39" t="str">
        <f t="shared" si="169"/>
        <v>No</v>
      </c>
      <c r="AB626" s="39" t="str">
        <f t="shared" si="170"/>
        <v>No</v>
      </c>
      <c r="AC626" s="38" t="str">
        <f t="shared" si="171"/>
        <v>No major surgery</v>
      </c>
      <c r="AD626" s="39" t="str">
        <f t="shared" si="172"/>
        <v>No</v>
      </c>
      <c r="AE626" s="13" t="str">
        <f t="shared" si="173"/>
        <v>7-Dec-1994</v>
      </c>
      <c r="AF626" s="39">
        <f t="shared" si="174"/>
        <v>29</v>
      </c>
      <c r="AG626" s="58">
        <f t="shared" si="175"/>
        <v>5364.66</v>
      </c>
      <c r="AH626" s="39" t="str">
        <f t="shared" si="176"/>
        <v>tier - 2</v>
      </c>
      <c r="AI626" s="39" t="str">
        <f t="shared" si="177"/>
        <v>tier - 1</v>
      </c>
      <c r="AJ626" s="54" t="str">
        <f t="shared" si="178"/>
        <v>R1011</v>
      </c>
    </row>
    <row r="627" spans="2:36" ht="15.75" customHeight="1" x14ac:dyDescent="0.3">
      <c r="B627" s="12" t="s">
        <v>2355</v>
      </c>
      <c r="C627" s="13" t="s">
        <v>2357</v>
      </c>
      <c r="D627" s="13">
        <v>19.3</v>
      </c>
      <c r="E627" s="13" t="str">
        <f t="shared" si="162"/>
        <v>Healthy Weight</v>
      </c>
      <c r="F627" s="13">
        <v>4.46</v>
      </c>
      <c r="G627" s="13" t="str">
        <f t="shared" si="163"/>
        <v>Normal</v>
      </c>
      <c r="H627" s="13" t="s">
        <v>8291</v>
      </c>
      <c r="I627" s="13" t="s">
        <v>8291</v>
      </c>
      <c r="J627" s="13" t="s">
        <v>8291</v>
      </c>
      <c r="K627" s="27">
        <v>1</v>
      </c>
      <c r="L627" s="13" t="s">
        <v>8293</v>
      </c>
      <c r="M627" s="13" t="s">
        <v>8926</v>
      </c>
      <c r="N627" s="13">
        <v>37</v>
      </c>
      <c r="O627" s="56">
        <v>5373.36</v>
      </c>
      <c r="P627" s="13" t="s">
        <v>8310</v>
      </c>
      <c r="Q627" s="13" t="s">
        <v>8310</v>
      </c>
      <c r="R627" s="57" t="s">
        <v>8317</v>
      </c>
      <c r="T627" s="12" t="s">
        <v>2355</v>
      </c>
      <c r="U627" s="13" t="str">
        <f t="shared" si="179"/>
        <v xml:space="preserve">  Craig R</v>
      </c>
      <c r="V627" s="39">
        <f t="shared" si="164"/>
        <v>19.3</v>
      </c>
      <c r="W627" s="39" t="str">
        <f t="shared" si="165"/>
        <v>Healthy Weight</v>
      </c>
      <c r="X627" s="39">
        <f t="shared" si="166"/>
        <v>4.46</v>
      </c>
      <c r="Y627" s="39" t="str">
        <f t="shared" si="167"/>
        <v>Normal</v>
      </c>
      <c r="Z627" s="39" t="str">
        <f t="shared" si="168"/>
        <v>No</v>
      </c>
      <c r="AA627" s="39" t="str">
        <f t="shared" si="169"/>
        <v>No</v>
      </c>
      <c r="AB627" s="39" t="str">
        <f t="shared" si="170"/>
        <v>No</v>
      </c>
      <c r="AC627" s="38">
        <f t="shared" si="171"/>
        <v>1</v>
      </c>
      <c r="AD627" s="39" t="str">
        <f t="shared" si="172"/>
        <v>Yes</v>
      </c>
      <c r="AE627" s="13" t="str">
        <f t="shared" si="173"/>
        <v>1-Jun-1986</v>
      </c>
      <c r="AF627" s="39">
        <f t="shared" si="174"/>
        <v>37</v>
      </c>
      <c r="AG627" s="58">
        <f t="shared" si="175"/>
        <v>5373.36</v>
      </c>
      <c r="AH627" s="39" t="str">
        <f t="shared" si="176"/>
        <v>tier - 2</v>
      </c>
      <c r="AI627" s="39" t="str">
        <f t="shared" si="177"/>
        <v>tier - 2</v>
      </c>
      <c r="AJ627" s="54" t="str">
        <f t="shared" si="178"/>
        <v>R1012</v>
      </c>
    </row>
    <row r="628" spans="2:36" ht="15.75" customHeight="1" x14ac:dyDescent="0.3">
      <c r="B628" s="12" t="s">
        <v>2359</v>
      </c>
      <c r="C628" s="13" t="s">
        <v>2361</v>
      </c>
      <c r="D628" s="13">
        <v>24.13</v>
      </c>
      <c r="E628" s="13" t="str">
        <f t="shared" si="162"/>
        <v>Healthy Weight</v>
      </c>
      <c r="F628" s="13">
        <v>5.29</v>
      </c>
      <c r="G628" s="13" t="str">
        <f t="shared" si="163"/>
        <v>Normal</v>
      </c>
      <c r="H628" s="13" t="s">
        <v>8293</v>
      </c>
      <c r="I628" s="13" t="s">
        <v>8291</v>
      </c>
      <c r="J628" s="13" t="s">
        <v>8293</v>
      </c>
      <c r="K628" s="27">
        <v>1</v>
      </c>
      <c r="L628" s="13" t="s">
        <v>8293</v>
      </c>
      <c r="M628" s="13" t="s">
        <v>8927</v>
      </c>
      <c r="N628" s="13">
        <v>34</v>
      </c>
      <c r="O628" s="56">
        <v>5375.04</v>
      </c>
      <c r="P628" s="13" t="s">
        <v>8310</v>
      </c>
      <c r="Q628" s="13" t="s">
        <v>8314</v>
      </c>
      <c r="R628" s="57" t="s">
        <v>8321</v>
      </c>
      <c r="T628" s="12" t="s">
        <v>2359</v>
      </c>
      <c r="U628" s="13" t="str">
        <f t="shared" si="179"/>
        <v xml:space="preserve">  Simo</v>
      </c>
      <c r="V628" s="39">
        <f t="shared" si="164"/>
        <v>24.13</v>
      </c>
      <c r="W628" s="39" t="str">
        <f t="shared" si="165"/>
        <v>Healthy Weight</v>
      </c>
      <c r="X628" s="39">
        <f t="shared" si="166"/>
        <v>5.29</v>
      </c>
      <c r="Y628" s="39" t="str">
        <f t="shared" si="167"/>
        <v>Normal</v>
      </c>
      <c r="Z628" s="39" t="str">
        <f t="shared" si="168"/>
        <v>Yes</v>
      </c>
      <c r="AA628" s="39" t="str">
        <f t="shared" si="169"/>
        <v>No</v>
      </c>
      <c r="AB628" s="39" t="str">
        <f t="shared" si="170"/>
        <v>Yes</v>
      </c>
      <c r="AC628" s="38">
        <f t="shared" si="171"/>
        <v>1</v>
      </c>
      <c r="AD628" s="39" t="str">
        <f t="shared" si="172"/>
        <v>Yes</v>
      </c>
      <c r="AE628" s="13" t="str">
        <f t="shared" si="173"/>
        <v>18-Nov-1989</v>
      </c>
      <c r="AF628" s="39">
        <f t="shared" si="174"/>
        <v>34</v>
      </c>
      <c r="AG628" s="58">
        <f t="shared" si="175"/>
        <v>5375.04</v>
      </c>
      <c r="AH628" s="39" t="str">
        <f t="shared" si="176"/>
        <v>tier - 2</v>
      </c>
      <c r="AI628" s="39" t="str">
        <f t="shared" si="177"/>
        <v>tier - 1</v>
      </c>
      <c r="AJ628" s="54" t="str">
        <f t="shared" si="178"/>
        <v>R1011</v>
      </c>
    </row>
    <row r="629" spans="2:36" ht="15.75" customHeight="1" x14ac:dyDescent="0.3">
      <c r="B629" s="12" t="s">
        <v>2363</v>
      </c>
      <c r="C629" s="13" t="s">
        <v>2365</v>
      </c>
      <c r="D629" s="13">
        <v>46.7</v>
      </c>
      <c r="E629" s="13" t="str">
        <f t="shared" si="162"/>
        <v>Obesity</v>
      </c>
      <c r="F629" s="13">
        <v>10.99</v>
      </c>
      <c r="G629" s="13" t="str">
        <f t="shared" si="163"/>
        <v>Diabetes</v>
      </c>
      <c r="H629" s="13" t="s">
        <v>8291</v>
      </c>
      <c r="I629" s="13" t="s">
        <v>8291</v>
      </c>
      <c r="J629" s="13" t="s">
        <v>8291</v>
      </c>
      <c r="K629" s="27" t="s">
        <v>8292</v>
      </c>
      <c r="L629" s="13" t="s">
        <v>8291</v>
      </c>
      <c r="M629" s="13" t="s">
        <v>8928</v>
      </c>
      <c r="N629" s="13">
        <v>37</v>
      </c>
      <c r="O629" s="56">
        <v>5377.46</v>
      </c>
      <c r="P629" s="13" t="s">
        <v>8310</v>
      </c>
      <c r="Q629" s="13" t="s">
        <v>8311</v>
      </c>
      <c r="R629" s="57" t="s">
        <v>8317</v>
      </c>
      <c r="T629" s="12" t="s">
        <v>2363</v>
      </c>
      <c r="U629" s="13" t="str">
        <f t="shared" si="179"/>
        <v xml:space="preserve">  Christopher J</v>
      </c>
      <c r="V629" s="39">
        <f t="shared" si="164"/>
        <v>46.7</v>
      </c>
      <c r="W629" s="39" t="str">
        <f t="shared" si="165"/>
        <v>Obesity</v>
      </c>
      <c r="X629" s="39">
        <f t="shared" si="166"/>
        <v>10.99</v>
      </c>
      <c r="Y629" s="39" t="str">
        <f t="shared" si="167"/>
        <v>Diabetes</v>
      </c>
      <c r="Z629" s="39" t="str">
        <f t="shared" si="168"/>
        <v>No</v>
      </c>
      <c r="AA629" s="39" t="str">
        <f t="shared" si="169"/>
        <v>No</v>
      </c>
      <c r="AB629" s="39" t="str">
        <f t="shared" si="170"/>
        <v>No</v>
      </c>
      <c r="AC629" s="38" t="str">
        <f t="shared" si="171"/>
        <v>No major surgery</v>
      </c>
      <c r="AD629" s="39" t="str">
        <f t="shared" si="172"/>
        <v>No</v>
      </c>
      <c r="AE629" s="13" t="str">
        <f t="shared" si="173"/>
        <v>22-Jul-1986</v>
      </c>
      <c r="AF629" s="39">
        <f t="shared" si="174"/>
        <v>37</v>
      </c>
      <c r="AG629" s="58">
        <f t="shared" si="175"/>
        <v>5377.46</v>
      </c>
      <c r="AH629" s="39" t="str">
        <f t="shared" si="176"/>
        <v>tier - 2</v>
      </c>
      <c r="AI629" s="39" t="str">
        <f t="shared" si="177"/>
        <v>tier - 3</v>
      </c>
      <c r="AJ629" s="54" t="str">
        <f t="shared" si="178"/>
        <v>R1012</v>
      </c>
    </row>
    <row r="630" spans="2:36" ht="15.75" customHeight="1" x14ac:dyDescent="0.3">
      <c r="B630" s="12" t="s">
        <v>2367</v>
      </c>
      <c r="C630" s="13" t="s">
        <v>2369</v>
      </c>
      <c r="D630" s="13">
        <v>45.27</v>
      </c>
      <c r="E630" s="13" t="str">
        <f t="shared" si="162"/>
        <v>Obesity</v>
      </c>
      <c r="F630" s="13">
        <v>5.2</v>
      </c>
      <c r="G630" s="13" t="str">
        <f t="shared" si="163"/>
        <v>Normal</v>
      </c>
      <c r="H630" s="13" t="s">
        <v>8293</v>
      </c>
      <c r="I630" s="13" t="s">
        <v>8291</v>
      </c>
      <c r="J630" s="13" t="s">
        <v>8291</v>
      </c>
      <c r="K630" s="27" t="s">
        <v>8292</v>
      </c>
      <c r="L630" s="13" t="s">
        <v>8291</v>
      </c>
      <c r="M630" s="13" t="s">
        <v>8929</v>
      </c>
      <c r="N630" s="13">
        <v>39</v>
      </c>
      <c r="O630" s="56">
        <v>5383.54</v>
      </c>
      <c r="P630" s="13" t="s">
        <v>8310</v>
      </c>
      <c r="Q630" s="13" t="s">
        <v>8311</v>
      </c>
      <c r="R630" s="57" t="s">
        <v>8321</v>
      </c>
      <c r="T630" s="12" t="s">
        <v>2367</v>
      </c>
      <c r="U630" s="13" t="str">
        <f t="shared" si="179"/>
        <v xml:space="preserve">  Mario Sr</v>
      </c>
      <c r="V630" s="39">
        <f t="shared" si="164"/>
        <v>45.27</v>
      </c>
      <c r="W630" s="39" t="str">
        <f t="shared" si="165"/>
        <v>Obesity</v>
      </c>
      <c r="X630" s="39">
        <f t="shared" si="166"/>
        <v>5.2</v>
      </c>
      <c r="Y630" s="39" t="str">
        <f t="shared" si="167"/>
        <v>Normal</v>
      </c>
      <c r="Z630" s="39" t="str">
        <f t="shared" si="168"/>
        <v>Yes</v>
      </c>
      <c r="AA630" s="39" t="str">
        <f t="shared" si="169"/>
        <v>No</v>
      </c>
      <c r="AB630" s="39" t="str">
        <f t="shared" si="170"/>
        <v>No</v>
      </c>
      <c r="AC630" s="38" t="str">
        <f t="shared" si="171"/>
        <v>No major surgery</v>
      </c>
      <c r="AD630" s="39" t="str">
        <f t="shared" si="172"/>
        <v>No</v>
      </c>
      <c r="AE630" s="13" t="str">
        <f t="shared" si="173"/>
        <v>1-Jun-1984</v>
      </c>
      <c r="AF630" s="39">
        <f t="shared" si="174"/>
        <v>39</v>
      </c>
      <c r="AG630" s="58">
        <f t="shared" si="175"/>
        <v>5383.54</v>
      </c>
      <c r="AH630" s="39" t="str">
        <f t="shared" si="176"/>
        <v>tier - 2</v>
      </c>
      <c r="AI630" s="39" t="str">
        <f t="shared" si="177"/>
        <v>tier - 3</v>
      </c>
      <c r="AJ630" s="54" t="str">
        <f t="shared" si="178"/>
        <v>R1011</v>
      </c>
    </row>
    <row r="631" spans="2:36" ht="15.75" customHeight="1" x14ac:dyDescent="0.3">
      <c r="B631" s="12" t="s">
        <v>2371</v>
      </c>
      <c r="C631" s="13" t="s">
        <v>2373</v>
      </c>
      <c r="D631" s="13">
        <v>44.29</v>
      </c>
      <c r="E631" s="13" t="str">
        <f t="shared" si="162"/>
        <v>Obesity</v>
      </c>
      <c r="F631" s="13">
        <v>9.66</v>
      </c>
      <c r="G631" s="13" t="str">
        <f t="shared" si="163"/>
        <v>Diabetes</v>
      </c>
      <c r="H631" s="13" t="s">
        <v>8291</v>
      </c>
      <c r="I631" s="13" t="s">
        <v>8291</v>
      </c>
      <c r="J631" s="13" t="s">
        <v>8291</v>
      </c>
      <c r="K631" s="27">
        <v>2</v>
      </c>
      <c r="L631" s="13" t="s">
        <v>8291</v>
      </c>
      <c r="M631" s="13" t="s">
        <v>8930</v>
      </c>
      <c r="N631" s="13">
        <v>35</v>
      </c>
      <c r="O631" s="56">
        <v>5385.34</v>
      </c>
      <c r="P631" s="13" t="s">
        <v>8310</v>
      </c>
      <c r="Q631" s="13" t="s">
        <v>8311</v>
      </c>
      <c r="R631" s="57" t="s">
        <v>8317</v>
      </c>
      <c r="T631" s="12" t="s">
        <v>2371</v>
      </c>
      <c r="U631" s="13" t="str">
        <f t="shared" si="179"/>
        <v xml:space="preserve">  Meghann R</v>
      </c>
      <c r="V631" s="39">
        <f t="shared" si="164"/>
        <v>44.29</v>
      </c>
      <c r="W631" s="39" t="str">
        <f t="shared" si="165"/>
        <v>Obesity</v>
      </c>
      <c r="X631" s="39">
        <f t="shared" si="166"/>
        <v>9.66</v>
      </c>
      <c r="Y631" s="39" t="str">
        <f t="shared" si="167"/>
        <v>Diabetes</v>
      </c>
      <c r="Z631" s="39" t="str">
        <f t="shared" si="168"/>
        <v>No</v>
      </c>
      <c r="AA631" s="39" t="str">
        <f t="shared" si="169"/>
        <v>No</v>
      </c>
      <c r="AB631" s="39" t="str">
        <f t="shared" si="170"/>
        <v>No</v>
      </c>
      <c r="AC631" s="38">
        <f t="shared" si="171"/>
        <v>2</v>
      </c>
      <c r="AD631" s="39" t="str">
        <f t="shared" si="172"/>
        <v>No</v>
      </c>
      <c r="AE631" s="13" t="str">
        <f t="shared" si="173"/>
        <v>8-Aug-1988</v>
      </c>
      <c r="AF631" s="39">
        <f t="shared" si="174"/>
        <v>35</v>
      </c>
      <c r="AG631" s="58">
        <f t="shared" si="175"/>
        <v>5385.34</v>
      </c>
      <c r="AH631" s="39" t="str">
        <f t="shared" si="176"/>
        <v>tier - 2</v>
      </c>
      <c r="AI631" s="39" t="str">
        <f t="shared" si="177"/>
        <v>tier - 3</v>
      </c>
      <c r="AJ631" s="54" t="str">
        <f t="shared" si="178"/>
        <v>R1012</v>
      </c>
    </row>
    <row r="632" spans="2:36" ht="15.75" customHeight="1" x14ac:dyDescent="0.3">
      <c r="B632" s="12" t="s">
        <v>2375</v>
      </c>
      <c r="C632" s="13" t="s">
        <v>2377</v>
      </c>
      <c r="D632" s="13">
        <v>54.59</v>
      </c>
      <c r="E632" s="13" t="str">
        <f t="shared" si="162"/>
        <v>Obesity</v>
      </c>
      <c r="F632" s="13">
        <v>4.22</v>
      </c>
      <c r="G632" s="13" t="str">
        <f t="shared" si="163"/>
        <v>Normal</v>
      </c>
      <c r="H632" s="13" t="s">
        <v>8293</v>
      </c>
      <c r="I632" s="13" t="s">
        <v>8291</v>
      </c>
      <c r="J632" s="13" t="s">
        <v>8291</v>
      </c>
      <c r="K632" s="27">
        <v>1</v>
      </c>
      <c r="L632" s="13" t="s">
        <v>8291</v>
      </c>
      <c r="M632" s="13" t="s">
        <v>8931</v>
      </c>
      <c r="N632" s="13">
        <v>34</v>
      </c>
      <c r="O632" s="56">
        <v>5396.44</v>
      </c>
      <c r="P632" s="13" t="s">
        <v>8310</v>
      </c>
      <c r="Q632" s="13" t="s">
        <v>8311</v>
      </c>
      <c r="R632" s="57" t="s">
        <v>8312</v>
      </c>
      <c r="T632" s="12" t="s">
        <v>2375</v>
      </c>
      <c r="U632" s="13" t="str">
        <f t="shared" si="179"/>
        <v xml:space="preserve">  Scott M</v>
      </c>
      <c r="V632" s="39">
        <f t="shared" si="164"/>
        <v>54.59</v>
      </c>
      <c r="W632" s="39" t="str">
        <f t="shared" si="165"/>
        <v>Obesity</v>
      </c>
      <c r="X632" s="39">
        <f t="shared" si="166"/>
        <v>4.22</v>
      </c>
      <c r="Y632" s="39" t="str">
        <f t="shared" si="167"/>
        <v>Normal</v>
      </c>
      <c r="Z632" s="39" t="str">
        <f t="shared" si="168"/>
        <v>Yes</v>
      </c>
      <c r="AA632" s="39" t="str">
        <f t="shared" si="169"/>
        <v>No</v>
      </c>
      <c r="AB632" s="39" t="str">
        <f t="shared" si="170"/>
        <v>No</v>
      </c>
      <c r="AC632" s="38">
        <f t="shared" si="171"/>
        <v>1</v>
      </c>
      <c r="AD632" s="39" t="str">
        <f t="shared" si="172"/>
        <v>No</v>
      </c>
      <c r="AE632" s="13" t="str">
        <f t="shared" si="173"/>
        <v>6-Nov-1989</v>
      </c>
      <c r="AF632" s="39">
        <f t="shared" si="174"/>
        <v>34</v>
      </c>
      <c r="AG632" s="58">
        <f t="shared" si="175"/>
        <v>5396.44</v>
      </c>
      <c r="AH632" s="39" t="str">
        <f t="shared" si="176"/>
        <v>tier - 2</v>
      </c>
      <c r="AI632" s="39" t="str">
        <f t="shared" si="177"/>
        <v>tier - 3</v>
      </c>
      <c r="AJ632" s="54" t="str">
        <f t="shared" si="178"/>
        <v>R1013</v>
      </c>
    </row>
    <row r="633" spans="2:36" ht="15.75" customHeight="1" x14ac:dyDescent="0.3">
      <c r="B633" s="12" t="s">
        <v>2379</v>
      </c>
      <c r="C633" s="13" t="s">
        <v>2381</v>
      </c>
      <c r="D633" s="13">
        <v>32.965000000000003</v>
      </c>
      <c r="E633" s="13" t="str">
        <f t="shared" si="162"/>
        <v>Obesity</v>
      </c>
      <c r="F633" s="13">
        <v>11.78</v>
      </c>
      <c r="G633" s="13" t="str">
        <f t="shared" si="163"/>
        <v>Diabetes</v>
      </c>
      <c r="H633" s="13" t="s">
        <v>8291</v>
      </c>
      <c r="I633" s="13" t="s">
        <v>8291</v>
      </c>
      <c r="J633" s="13" t="s">
        <v>8291</v>
      </c>
      <c r="K633" s="27" t="s">
        <v>8292</v>
      </c>
      <c r="L633" s="13" t="s">
        <v>8291</v>
      </c>
      <c r="M633" s="13" t="s">
        <v>8932</v>
      </c>
      <c r="N633" s="13">
        <v>39</v>
      </c>
      <c r="O633" s="56">
        <v>5397.62</v>
      </c>
      <c r="P633" s="13" t="s">
        <v>8310</v>
      </c>
      <c r="Q633" s="13" t="s">
        <v>8310</v>
      </c>
      <c r="R633" s="57" t="s">
        <v>8312</v>
      </c>
      <c r="T633" s="12" t="s">
        <v>2379</v>
      </c>
      <c r="U633" s="13" t="str">
        <f t="shared" si="179"/>
        <v xml:space="preserve">  Caitlin E</v>
      </c>
      <c r="V633" s="39">
        <f t="shared" si="164"/>
        <v>32.965000000000003</v>
      </c>
      <c r="W633" s="39" t="str">
        <f t="shared" si="165"/>
        <v>Obesity</v>
      </c>
      <c r="X633" s="39">
        <f t="shared" si="166"/>
        <v>11.78</v>
      </c>
      <c r="Y633" s="39" t="str">
        <f t="shared" si="167"/>
        <v>Diabetes</v>
      </c>
      <c r="Z633" s="39" t="str">
        <f t="shared" si="168"/>
        <v>No</v>
      </c>
      <c r="AA633" s="39" t="str">
        <f t="shared" si="169"/>
        <v>No</v>
      </c>
      <c r="AB633" s="39" t="str">
        <f t="shared" si="170"/>
        <v>No</v>
      </c>
      <c r="AC633" s="38" t="str">
        <f t="shared" si="171"/>
        <v>No major surgery</v>
      </c>
      <c r="AD633" s="39" t="str">
        <f t="shared" si="172"/>
        <v>No</v>
      </c>
      <c r="AE633" s="13" t="str">
        <f t="shared" si="173"/>
        <v>3-Sep-1984</v>
      </c>
      <c r="AF633" s="39">
        <f t="shared" si="174"/>
        <v>39</v>
      </c>
      <c r="AG633" s="58">
        <f t="shared" si="175"/>
        <v>5397.62</v>
      </c>
      <c r="AH633" s="39" t="str">
        <f t="shared" si="176"/>
        <v>tier - 2</v>
      </c>
      <c r="AI633" s="39" t="str">
        <f t="shared" si="177"/>
        <v>tier - 2</v>
      </c>
      <c r="AJ633" s="54" t="str">
        <f t="shared" si="178"/>
        <v>R1013</v>
      </c>
    </row>
    <row r="634" spans="2:36" ht="15.75" customHeight="1" x14ac:dyDescent="0.3">
      <c r="B634" s="12" t="s">
        <v>2382</v>
      </c>
      <c r="C634" s="13" t="s">
        <v>2384</v>
      </c>
      <c r="D634" s="13">
        <v>38.049999999999997</v>
      </c>
      <c r="E634" s="13" t="str">
        <f t="shared" si="162"/>
        <v>Obesity</v>
      </c>
      <c r="F634" s="13">
        <v>9.6199999999999992</v>
      </c>
      <c r="G634" s="13" t="str">
        <f t="shared" si="163"/>
        <v>Diabetes</v>
      </c>
      <c r="H634" s="13" t="s">
        <v>8291</v>
      </c>
      <c r="I634" s="13" t="s">
        <v>8291</v>
      </c>
      <c r="J634" s="13" t="s">
        <v>8291</v>
      </c>
      <c r="K634" s="27" t="s">
        <v>8292</v>
      </c>
      <c r="L634" s="13" t="s">
        <v>8291</v>
      </c>
      <c r="M634" s="13" t="s">
        <v>8933</v>
      </c>
      <c r="N634" s="13">
        <v>39</v>
      </c>
      <c r="O634" s="56">
        <v>5400.98</v>
      </c>
      <c r="P634" s="13" t="s">
        <v>8310</v>
      </c>
      <c r="Q634" s="13" t="s">
        <v>8310</v>
      </c>
      <c r="R634" s="57" t="s">
        <v>8312</v>
      </c>
      <c r="T634" s="12" t="s">
        <v>2382</v>
      </c>
      <c r="U634" s="13" t="str">
        <f t="shared" si="179"/>
        <v xml:space="preserve">  Samantha A</v>
      </c>
      <c r="V634" s="39">
        <f t="shared" si="164"/>
        <v>38.049999999999997</v>
      </c>
      <c r="W634" s="39" t="str">
        <f t="shared" si="165"/>
        <v>Obesity</v>
      </c>
      <c r="X634" s="39">
        <f t="shared" si="166"/>
        <v>9.6199999999999992</v>
      </c>
      <c r="Y634" s="39" t="str">
        <f t="shared" si="167"/>
        <v>Diabetes</v>
      </c>
      <c r="Z634" s="39" t="str">
        <f t="shared" si="168"/>
        <v>No</v>
      </c>
      <c r="AA634" s="39" t="str">
        <f t="shared" si="169"/>
        <v>No</v>
      </c>
      <c r="AB634" s="39" t="str">
        <f t="shared" si="170"/>
        <v>No</v>
      </c>
      <c r="AC634" s="38" t="str">
        <f t="shared" si="171"/>
        <v>No major surgery</v>
      </c>
      <c r="AD634" s="39" t="str">
        <f t="shared" si="172"/>
        <v>No</v>
      </c>
      <c r="AE634" s="13" t="str">
        <f t="shared" si="173"/>
        <v>1-Aug-1984</v>
      </c>
      <c r="AF634" s="39">
        <f t="shared" si="174"/>
        <v>39</v>
      </c>
      <c r="AG634" s="58">
        <f t="shared" si="175"/>
        <v>5400.98</v>
      </c>
      <c r="AH634" s="39" t="str">
        <f t="shared" si="176"/>
        <v>tier - 2</v>
      </c>
      <c r="AI634" s="39" t="str">
        <f t="shared" si="177"/>
        <v>tier - 2</v>
      </c>
      <c r="AJ634" s="54" t="str">
        <f t="shared" si="178"/>
        <v>R1013</v>
      </c>
    </row>
    <row r="635" spans="2:36" ht="15.75" customHeight="1" x14ac:dyDescent="0.3">
      <c r="B635" s="12" t="s">
        <v>2386</v>
      </c>
      <c r="C635" s="13" t="s">
        <v>876</v>
      </c>
      <c r="D635" s="13">
        <v>46.14</v>
      </c>
      <c r="E635" s="13" t="str">
        <f t="shared" si="162"/>
        <v>Obesity</v>
      </c>
      <c r="F635" s="13">
        <v>10.78</v>
      </c>
      <c r="G635" s="13" t="str">
        <f t="shared" si="163"/>
        <v>Diabetes</v>
      </c>
      <c r="H635" s="13" t="s">
        <v>8291</v>
      </c>
      <c r="I635" s="13" t="s">
        <v>8291</v>
      </c>
      <c r="J635" s="13" t="s">
        <v>8291</v>
      </c>
      <c r="K635" s="27" t="s">
        <v>8292</v>
      </c>
      <c r="L635" s="13" t="s">
        <v>8291</v>
      </c>
      <c r="M635" s="13" t="s">
        <v>8934</v>
      </c>
      <c r="N635" s="13">
        <v>38</v>
      </c>
      <c r="O635" s="56">
        <v>5402.89</v>
      </c>
      <c r="P635" s="13" t="s">
        <v>8310</v>
      </c>
      <c r="Q635" s="13" t="s">
        <v>8314</v>
      </c>
      <c r="R635" s="57" t="s">
        <v>8312</v>
      </c>
      <c r="T635" s="12" t="s">
        <v>2386</v>
      </c>
      <c r="U635" s="13" t="str">
        <f t="shared" si="179"/>
        <v xml:space="preserve">  Erik</v>
      </c>
      <c r="V635" s="39">
        <f t="shared" si="164"/>
        <v>46.14</v>
      </c>
      <c r="W635" s="39" t="str">
        <f t="shared" si="165"/>
        <v>Obesity</v>
      </c>
      <c r="X635" s="39">
        <f t="shared" si="166"/>
        <v>10.78</v>
      </c>
      <c r="Y635" s="39" t="str">
        <f t="shared" si="167"/>
        <v>Diabetes</v>
      </c>
      <c r="Z635" s="39" t="str">
        <f t="shared" si="168"/>
        <v>No</v>
      </c>
      <c r="AA635" s="39" t="str">
        <f t="shared" si="169"/>
        <v>No</v>
      </c>
      <c r="AB635" s="39" t="str">
        <f t="shared" si="170"/>
        <v>No</v>
      </c>
      <c r="AC635" s="38" t="str">
        <f t="shared" si="171"/>
        <v>No major surgery</v>
      </c>
      <c r="AD635" s="39" t="str">
        <f t="shared" si="172"/>
        <v>No</v>
      </c>
      <c r="AE635" s="13" t="str">
        <f t="shared" si="173"/>
        <v>23-Dec-1985</v>
      </c>
      <c r="AF635" s="39">
        <f t="shared" si="174"/>
        <v>38</v>
      </c>
      <c r="AG635" s="58">
        <f t="shared" si="175"/>
        <v>5402.89</v>
      </c>
      <c r="AH635" s="39" t="str">
        <f t="shared" si="176"/>
        <v>tier - 2</v>
      </c>
      <c r="AI635" s="39" t="str">
        <f t="shared" si="177"/>
        <v>tier - 1</v>
      </c>
      <c r="AJ635" s="54" t="str">
        <f t="shared" si="178"/>
        <v>R1013</v>
      </c>
    </row>
    <row r="636" spans="2:36" ht="15.75" customHeight="1" x14ac:dyDescent="0.3">
      <c r="B636" s="12" t="s">
        <v>2389</v>
      </c>
      <c r="C636" s="13" t="s">
        <v>1587</v>
      </c>
      <c r="D636" s="13">
        <v>41.325000000000003</v>
      </c>
      <c r="E636" s="13" t="str">
        <f t="shared" si="162"/>
        <v>Obesity</v>
      </c>
      <c r="F636" s="13">
        <v>5.1100000000000003</v>
      </c>
      <c r="G636" s="13" t="str">
        <f t="shared" si="163"/>
        <v>Normal</v>
      </c>
      <c r="H636" s="13" t="s">
        <v>8293</v>
      </c>
      <c r="I636" s="13" t="s">
        <v>8291</v>
      </c>
      <c r="J636" s="13" t="s">
        <v>8291</v>
      </c>
      <c r="K636" s="27">
        <v>2</v>
      </c>
      <c r="L636" s="13" t="s">
        <v>8291</v>
      </c>
      <c r="M636" s="13" t="s">
        <v>8935</v>
      </c>
      <c r="N636" s="13">
        <v>48</v>
      </c>
      <c r="O636" s="56">
        <v>5411.99</v>
      </c>
      <c r="P636" s="13" t="s">
        <v>8310</v>
      </c>
      <c r="Q636" s="13" t="s">
        <v>8311</v>
      </c>
      <c r="R636" s="57" t="s">
        <v>8317</v>
      </c>
      <c r="T636" s="12" t="s">
        <v>2389</v>
      </c>
      <c r="U636" s="13" t="str">
        <f t="shared" si="179"/>
        <v xml:space="preserve">  Christopher</v>
      </c>
      <c r="V636" s="39">
        <f t="shared" si="164"/>
        <v>41.325000000000003</v>
      </c>
      <c r="W636" s="39" t="str">
        <f t="shared" si="165"/>
        <v>Obesity</v>
      </c>
      <c r="X636" s="39">
        <f t="shared" si="166"/>
        <v>5.1100000000000003</v>
      </c>
      <c r="Y636" s="39" t="str">
        <f t="shared" si="167"/>
        <v>Normal</v>
      </c>
      <c r="Z636" s="39" t="str">
        <f t="shared" si="168"/>
        <v>Yes</v>
      </c>
      <c r="AA636" s="39" t="str">
        <f t="shared" si="169"/>
        <v>No</v>
      </c>
      <c r="AB636" s="39" t="str">
        <f t="shared" si="170"/>
        <v>No</v>
      </c>
      <c r="AC636" s="38">
        <f t="shared" si="171"/>
        <v>2</v>
      </c>
      <c r="AD636" s="39" t="str">
        <f t="shared" si="172"/>
        <v>No</v>
      </c>
      <c r="AE636" s="13" t="str">
        <f t="shared" si="173"/>
        <v>27-Sep-1975</v>
      </c>
      <c r="AF636" s="39">
        <f t="shared" si="174"/>
        <v>48</v>
      </c>
      <c r="AG636" s="58">
        <f t="shared" si="175"/>
        <v>5411.99</v>
      </c>
      <c r="AH636" s="39" t="str">
        <f t="shared" si="176"/>
        <v>tier - 2</v>
      </c>
      <c r="AI636" s="39" t="str">
        <f t="shared" si="177"/>
        <v>tier - 3</v>
      </c>
      <c r="AJ636" s="54" t="str">
        <f t="shared" si="178"/>
        <v>R1012</v>
      </c>
    </row>
    <row r="637" spans="2:36" ht="15.75" customHeight="1" x14ac:dyDescent="0.3">
      <c r="B637" s="12" t="s">
        <v>2392</v>
      </c>
      <c r="C637" s="13" t="s">
        <v>2394</v>
      </c>
      <c r="D637" s="13">
        <v>44.64</v>
      </c>
      <c r="E637" s="13" t="str">
        <f t="shared" si="162"/>
        <v>Obesity</v>
      </c>
      <c r="F637" s="13">
        <v>7.18</v>
      </c>
      <c r="G637" s="13" t="str">
        <f t="shared" si="163"/>
        <v>Diabetes</v>
      </c>
      <c r="H637" s="13" t="s">
        <v>8291</v>
      </c>
      <c r="I637" s="13" t="s">
        <v>8291</v>
      </c>
      <c r="J637" s="13" t="s">
        <v>8291</v>
      </c>
      <c r="K637" s="27" t="s">
        <v>8292</v>
      </c>
      <c r="L637" s="13" t="s">
        <v>8291</v>
      </c>
      <c r="M637" s="13" t="s">
        <v>8807</v>
      </c>
      <c r="N637" s="13">
        <v>41</v>
      </c>
      <c r="O637" s="56">
        <v>5415.66</v>
      </c>
      <c r="P637" s="13" t="s">
        <v>8310</v>
      </c>
      <c r="Q637" s="13" t="s">
        <v>8311</v>
      </c>
      <c r="R637" s="57" t="s">
        <v>8312</v>
      </c>
      <c r="T637" s="12" t="s">
        <v>2392</v>
      </c>
      <c r="U637" s="13" t="str">
        <f t="shared" si="179"/>
        <v xml:space="preserve">  Maya</v>
      </c>
      <c r="V637" s="39">
        <f t="shared" si="164"/>
        <v>44.64</v>
      </c>
      <c r="W637" s="39" t="str">
        <f t="shared" si="165"/>
        <v>Obesity</v>
      </c>
      <c r="X637" s="39">
        <f t="shared" si="166"/>
        <v>7.18</v>
      </c>
      <c r="Y637" s="39" t="str">
        <f t="shared" si="167"/>
        <v>Diabetes</v>
      </c>
      <c r="Z637" s="39" t="str">
        <f t="shared" si="168"/>
        <v>No</v>
      </c>
      <c r="AA637" s="39" t="str">
        <f t="shared" si="169"/>
        <v>No</v>
      </c>
      <c r="AB637" s="39" t="str">
        <f t="shared" si="170"/>
        <v>No</v>
      </c>
      <c r="AC637" s="38" t="str">
        <f t="shared" si="171"/>
        <v>No major surgery</v>
      </c>
      <c r="AD637" s="39" t="str">
        <f t="shared" si="172"/>
        <v>No</v>
      </c>
      <c r="AE637" s="13" t="str">
        <f t="shared" si="173"/>
        <v>27-Sep-1982</v>
      </c>
      <c r="AF637" s="39">
        <f t="shared" si="174"/>
        <v>41</v>
      </c>
      <c r="AG637" s="58">
        <f t="shared" si="175"/>
        <v>5415.66</v>
      </c>
      <c r="AH637" s="39" t="str">
        <f t="shared" si="176"/>
        <v>tier - 2</v>
      </c>
      <c r="AI637" s="39" t="str">
        <f t="shared" si="177"/>
        <v>tier - 3</v>
      </c>
      <c r="AJ637" s="54" t="str">
        <f t="shared" si="178"/>
        <v>R1013</v>
      </c>
    </row>
    <row r="638" spans="2:36" ht="15.75" customHeight="1" x14ac:dyDescent="0.3">
      <c r="B638" s="12" t="s">
        <v>2396</v>
      </c>
      <c r="C638" s="13" t="s">
        <v>2398</v>
      </c>
      <c r="D638" s="13">
        <v>25.175000000000001</v>
      </c>
      <c r="E638" s="13" t="str">
        <f t="shared" si="162"/>
        <v>Overweight</v>
      </c>
      <c r="F638" s="13">
        <v>4.96</v>
      </c>
      <c r="G638" s="13" t="str">
        <f t="shared" si="163"/>
        <v>Normal</v>
      </c>
      <c r="H638" s="13" t="s">
        <v>8291</v>
      </c>
      <c r="I638" s="13" t="s">
        <v>8293</v>
      </c>
      <c r="J638" s="13" t="s">
        <v>8291</v>
      </c>
      <c r="K638" s="27">
        <v>1</v>
      </c>
      <c r="L638" s="13" t="s">
        <v>8294</v>
      </c>
      <c r="M638" s="13" t="s">
        <v>8936</v>
      </c>
      <c r="N638" s="13">
        <v>32</v>
      </c>
      <c r="O638" s="56">
        <v>5425.02</v>
      </c>
      <c r="P638" s="13" t="s">
        <v>8310</v>
      </c>
      <c r="Q638" s="13" t="s">
        <v>8314</v>
      </c>
      <c r="R638" s="57" t="s">
        <v>8317</v>
      </c>
      <c r="T638" s="12" t="s">
        <v>2396</v>
      </c>
      <c r="U638" s="13" t="str">
        <f t="shared" si="179"/>
        <v xml:space="preserve">  Zachary T</v>
      </c>
      <c r="V638" s="39">
        <f t="shared" si="164"/>
        <v>25.175000000000001</v>
      </c>
      <c r="W638" s="39" t="str">
        <f t="shared" si="165"/>
        <v>Overweight</v>
      </c>
      <c r="X638" s="39">
        <f t="shared" si="166"/>
        <v>4.96</v>
      </c>
      <c r="Y638" s="39" t="str">
        <f t="shared" si="167"/>
        <v>Normal</v>
      </c>
      <c r="Z638" s="39" t="str">
        <f t="shared" si="168"/>
        <v>No</v>
      </c>
      <c r="AA638" s="39" t="str">
        <f t="shared" si="169"/>
        <v>Yes</v>
      </c>
      <c r="AB638" s="39" t="str">
        <f t="shared" si="170"/>
        <v>No</v>
      </c>
      <c r="AC638" s="38">
        <f t="shared" si="171"/>
        <v>1</v>
      </c>
      <c r="AD638" s="39" t="str">
        <f t="shared" si="172"/>
        <v>?</v>
      </c>
      <c r="AE638" s="13" t="str">
        <f t="shared" si="173"/>
        <v>6-Jul-1991</v>
      </c>
      <c r="AF638" s="39">
        <f t="shared" si="174"/>
        <v>32</v>
      </c>
      <c r="AG638" s="58">
        <f t="shared" si="175"/>
        <v>5425.02</v>
      </c>
      <c r="AH638" s="39" t="str">
        <f t="shared" si="176"/>
        <v>tier - 2</v>
      </c>
      <c r="AI638" s="39" t="str">
        <f t="shared" si="177"/>
        <v>tier - 1</v>
      </c>
      <c r="AJ638" s="54" t="str">
        <f t="shared" si="178"/>
        <v>R1012</v>
      </c>
    </row>
    <row r="639" spans="2:36" ht="15.75" customHeight="1" x14ac:dyDescent="0.3">
      <c r="B639" s="12" t="s">
        <v>2399</v>
      </c>
      <c r="C639" s="13" t="s">
        <v>2401</v>
      </c>
      <c r="D639" s="13">
        <v>43.11</v>
      </c>
      <c r="E639" s="13" t="str">
        <f t="shared" si="162"/>
        <v>Obesity</v>
      </c>
      <c r="F639" s="13">
        <v>4.67</v>
      </c>
      <c r="G639" s="13" t="str">
        <f t="shared" si="163"/>
        <v>Normal</v>
      </c>
      <c r="H639" s="13" t="s">
        <v>8293</v>
      </c>
      <c r="I639" s="13" t="s">
        <v>8291</v>
      </c>
      <c r="J639" s="13" t="s">
        <v>8291</v>
      </c>
      <c r="K639" s="27" t="s">
        <v>8292</v>
      </c>
      <c r="L639" s="13" t="s">
        <v>8291</v>
      </c>
      <c r="M639" s="13" t="s">
        <v>8937</v>
      </c>
      <c r="N639" s="13">
        <v>31</v>
      </c>
      <c r="O639" s="56">
        <v>5428.73</v>
      </c>
      <c r="P639" s="13" t="s">
        <v>8311</v>
      </c>
      <c r="Q639" s="13" t="s">
        <v>8314</v>
      </c>
      <c r="R639" s="57" t="s">
        <v>8333</v>
      </c>
      <c r="T639" s="12" t="s">
        <v>2399</v>
      </c>
      <c r="U639" s="13" t="str">
        <f t="shared" si="179"/>
        <v xml:space="preserve">  Hilda</v>
      </c>
      <c r="V639" s="39">
        <f t="shared" si="164"/>
        <v>43.11</v>
      </c>
      <c r="W639" s="39" t="str">
        <f t="shared" si="165"/>
        <v>Obesity</v>
      </c>
      <c r="X639" s="39">
        <f t="shared" si="166"/>
        <v>4.67</v>
      </c>
      <c r="Y639" s="39" t="str">
        <f t="shared" si="167"/>
        <v>Normal</v>
      </c>
      <c r="Z639" s="39" t="str">
        <f t="shared" si="168"/>
        <v>Yes</v>
      </c>
      <c r="AA639" s="39" t="str">
        <f t="shared" si="169"/>
        <v>No</v>
      </c>
      <c r="AB639" s="39" t="str">
        <f t="shared" si="170"/>
        <v>No</v>
      </c>
      <c r="AC639" s="38" t="str">
        <f t="shared" si="171"/>
        <v>No major surgery</v>
      </c>
      <c r="AD639" s="39" t="str">
        <f t="shared" si="172"/>
        <v>No</v>
      </c>
      <c r="AE639" s="13" t="str">
        <f t="shared" si="173"/>
        <v>17-Sep-1992</v>
      </c>
      <c r="AF639" s="39">
        <f t="shared" si="174"/>
        <v>31</v>
      </c>
      <c r="AG639" s="58">
        <f t="shared" si="175"/>
        <v>5428.73</v>
      </c>
      <c r="AH639" s="39" t="str">
        <f t="shared" si="176"/>
        <v>tier - 3</v>
      </c>
      <c r="AI639" s="39" t="str">
        <f t="shared" si="177"/>
        <v>tier - 1</v>
      </c>
      <c r="AJ639" s="54" t="str">
        <f t="shared" si="178"/>
        <v>R1017</v>
      </c>
    </row>
    <row r="640" spans="2:36" ht="15.75" customHeight="1" x14ac:dyDescent="0.3">
      <c r="B640" s="12" t="s">
        <v>2403</v>
      </c>
      <c r="C640" s="13" t="s">
        <v>968</v>
      </c>
      <c r="D640" s="13">
        <v>53.32</v>
      </c>
      <c r="E640" s="13" t="str">
        <f t="shared" si="162"/>
        <v>Obesity</v>
      </c>
      <c r="F640" s="13">
        <v>5.0599999999999996</v>
      </c>
      <c r="G640" s="13" t="str">
        <f t="shared" si="163"/>
        <v>Normal</v>
      </c>
      <c r="H640" s="13" t="s">
        <v>8291</v>
      </c>
      <c r="I640" s="13" t="s">
        <v>8291</v>
      </c>
      <c r="J640" s="13" t="s">
        <v>8291</v>
      </c>
      <c r="K640" s="27" t="s">
        <v>8292</v>
      </c>
      <c r="L640" s="13" t="s">
        <v>8291</v>
      </c>
      <c r="M640" s="13" t="s">
        <v>8938</v>
      </c>
      <c r="N640" s="13">
        <v>45</v>
      </c>
      <c r="O640" s="56">
        <v>5428.98</v>
      </c>
      <c r="P640" s="13" t="s">
        <v>8310</v>
      </c>
      <c r="Q640" s="13" t="s">
        <v>8310</v>
      </c>
      <c r="R640" s="57" t="s">
        <v>8317</v>
      </c>
      <c r="T640" s="12" t="s">
        <v>2403</v>
      </c>
      <c r="U640" s="13" t="str">
        <f t="shared" si="179"/>
        <v xml:space="preserve">  Stephanie</v>
      </c>
      <c r="V640" s="39">
        <f t="shared" si="164"/>
        <v>53.32</v>
      </c>
      <c r="W640" s="39" t="str">
        <f t="shared" si="165"/>
        <v>Obesity</v>
      </c>
      <c r="X640" s="39">
        <f t="shared" si="166"/>
        <v>5.0599999999999996</v>
      </c>
      <c r="Y640" s="39" t="str">
        <f t="shared" si="167"/>
        <v>Normal</v>
      </c>
      <c r="Z640" s="39" t="str">
        <f t="shared" si="168"/>
        <v>No</v>
      </c>
      <c r="AA640" s="39" t="str">
        <f t="shared" si="169"/>
        <v>No</v>
      </c>
      <c r="AB640" s="39" t="str">
        <f t="shared" si="170"/>
        <v>No</v>
      </c>
      <c r="AC640" s="38" t="str">
        <f t="shared" si="171"/>
        <v>No major surgery</v>
      </c>
      <c r="AD640" s="39" t="str">
        <f t="shared" si="172"/>
        <v>No</v>
      </c>
      <c r="AE640" s="13" t="str">
        <f t="shared" si="173"/>
        <v>8-Jun-1978</v>
      </c>
      <c r="AF640" s="39">
        <f t="shared" si="174"/>
        <v>45</v>
      </c>
      <c r="AG640" s="58">
        <f t="shared" si="175"/>
        <v>5428.98</v>
      </c>
      <c r="AH640" s="39" t="str">
        <f t="shared" si="176"/>
        <v>tier - 2</v>
      </c>
      <c r="AI640" s="39" t="str">
        <f t="shared" si="177"/>
        <v>tier - 2</v>
      </c>
      <c r="AJ640" s="54" t="str">
        <f t="shared" si="178"/>
        <v>R1012</v>
      </c>
    </row>
    <row r="641" spans="2:36" ht="15.75" customHeight="1" x14ac:dyDescent="0.3">
      <c r="B641" s="12" t="s">
        <v>2406</v>
      </c>
      <c r="C641" s="13" t="s">
        <v>494</v>
      </c>
      <c r="D641" s="13">
        <v>38.04</v>
      </c>
      <c r="E641" s="13" t="str">
        <f t="shared" si="162"/>
        <v>Obesity</v>
      </c>
      <c r="F641" s="13">
        <v>5.0199999999999996</v>
      </c>
      <c r="G641" s="13" t="str">
        <f t="shared" si="163"/>
        <v>Normal</v>
      </c>
      <c r="H641" s="13" t="s">
        <v>8293</v>
      </c>
      <c r="I641" s="13" t="s">
        <v>8291</v>
      </c>
      <c r="J641" s="13" t="s">
        <v>8291</v>
      </c>
      <c r="K641" s="27">
        <v>1</v>
      </c>
      <c r="L641" s="13" t="s">
        <v>8291</v>
      </c>
      <c r="M641" s="13" t="s">
        <v>8939</v>
      </c>
      <c r="N641" s="13">
        <v>41</v>
      </c>
      <c r="O641" s="56">
        <v>5438.75</v>
      </c>
      <c r="P641" s="13" t="s">
        <v>8311</v>
      </c>
      <c r="Q641" s="13" t="s">
        <v>8310</v>
      </c>
      <c r="R641" s="57" t="s">
        <v>8312</v>
      </c>
      <c r="T641" s="12" t="s">
        <v>2406</v>
      </c>
      <c r="U641" s="13" t="str">
        <f t="shared" si="179"/>
        <v xml:space="preserve">  Doug</v>
      </c>
      <c r="V641" s="39">
        <f t="shared" si="164"/>
        <v>38.04</v>
      </c>
      <c r="W641" s="39" t="str">
        <f t="shared" si="165"/>
        <v>Obesity</v>
      </c>
      <c r="X641" s="39">
        <f t="shared" si="166"/>
        <v>5.0199999999999996</v>
      </c>
      <c r="Y641" s="39" t="str">
        <f t="shared" si="167"/>
        <v>Normal</v>
      </c>
      <c r="Z641" s="39" t="str">
        <f t="shared" si="168"/>
        <v>Yes</v>
      </c>
      <c r="AA641" s="39" t="str">
        <f t="shared" si="169"/>
        <v>No</v>
      </c>
      <c r="AB641" s="39" t="str">
        <f t="shared" si="170"/>
        <v>No</v>
      </c>
      <c r="AC641" s="38">
        <f t="shared" si="171"/>
        <v>1</v>
      </c>
      <c r="AD641" s="39" t="str">
        <f t="shared" si="172"/>
        <v>No</v>
      </c>
      <c r="AE641" s="13" t="str">
        <f t="shared" si="173"/>
        <v>25-Aug-1982</v>
      </c>
      <c r="AF641" s="39">
        <f t="shared" si="174"/>
        <v>41</v>
      </c>
      <c r="AG641" s="58">
        <f t="shared" si="175"/>
        <v>5438.75</v>
      </c>
      <c r="AH641" s="39" t="str">
        <f t="shared" si="176"/>
        <v>tier - 3</v>
      </c>
      <c r="AI641" s="39" t="str">
        <f t="shared" si="177"/>
        <v>tier - 2</v>
      </c>
      <c r="AJ641" s="54" t="str">
        <f t="shared" si="178"/>
        <v>R1013</v>
      </c>
    </row>
    <row r="642" spans="2:36" ht="15.75" customHeight="1" x14ac:dyDescent="0.3">
      <c r="B642" s="12" t="s">
        <v>2409</v>
      </c>
      <c r="C642" s="13" t="s">
        <v>2411</v>
      </c>
      <c r="D642" s="13">
        <v>37.9</v>
      </c>
      <c r="E642" s="13" t="str">
        <f t="shared" si="162"/>
        <v>Obesity</v>
      </c>
      <c r="F642" s="13">
        <v>7.76</v>
      </c>
      <c r="G642" s="13" t="str">
        <f t="shared" si="163"/>
        <v>Diabetes</v>
      </c>
      <c r="H642" s="13" t="s">
        <v>8291</v>
      </c>
      <c r="I642" s="13" t="s">
        <v>8291</v>
      </c>
      <c r="J642" s="13" t="s">
        <v>8291</v>
      </c>
      <c r="K642" s="27" t="s">
        <v>8292</v>
      </c>
      <c r="L642" s="13" t="s">
        <v>8291</v>
      </c>
      <c r="M642" s="13" t="s">
        <v>8940</v>
      </c>
      <c r="N642" s="13">
        <v>37</v>
      </c>
      <c r="O642" s="56">
        <v>5458.05</v>
      </c>
      <c r="P642" s="13" t="s">
        <v>8310</v>
      </c>
      <c r="Q642" s="13" t="s">
        <v>8310</v>
      </c>
      <c r="R642" s="57" t="s">
        <v>8329</v>
      </c>
      <c r="T642" s="12" t="s">
        <v>2409</v>
      </c>
      <c r="U642" s="13" t="str">
        <f t="shared" si="179"/>
        <v xml:space="preserve">  Bethany N</v>
      </c>
      <c r="V642" s="39">
        <f t="shared" si="164"/>
        <v>37.9</v>
      </c>
      <c r="W642" s="39" t="str">
        <f t="shared" si="165"/>
        <v>Obesity</v>
      </c>
      <c r="X642" s="39">
        <f t="shared" si="166"/>
        <v>7.76</v>
      </c>
      <c r="Y642" s="39" t="str">
        <f t="shared" si="167"/>
        <v>Diabetes</v>
      </c>
      <c r="Z642" s="39" t="str">
        <f t="shared" si="168"/>
        <v>No</v>
      </c>
      <c r="AA642" s="39" t="str">
        <f t="shared" si="169"/>
        <v>No</v>
      </c>
      <c r="AB642" s="39" t="str">
        <f t="shared" si="170"/>
        <v>No</v>
      </c>
      <c r="AC642" s="38" t="str">
        <f t="shared" si="171"/>
        <v>No major surgery</v>
      </c>
      <c r="AD642" s="39" t="str">
        <f t="shared" si="172"/>
        <v>No</v>
      </c>
      <c r="AE642" s="13" t="str">
        <f t="shared" si="173"/>
        <v>25-Dec-1986</v>
      </c>
      <c r="AF642" s="39">
        <f t="shared" si="174"/>
        <v>37</v>
      </c>
      <c r="AG642" s="58">
        <f t="shared" si="175"/>
        <v>5458.05</v>
      </c>
      <c r="AH642" s="39" t="str">
        <f t="shared" si="176"/>
        <v>tier - 2</v>
      </c>
      <c r="AI642" s="39" t="str">
        <f t="shared" si="177"/>
        <v>tier - 2</v>
      </c>
      <c r="AJ642" s="54" t="str">
        <f t="shared" si="178"/>
        <v>R1024</v>
      </c>
    </row>
    <row r="643" spans="2:36" ht="15.75" customHeight="1" x14ac:dyDescent="0.3">
      <c r="B643" s="12" t="s">
        <v>2413</v>
      </c>
      <c r="C643" s="13" t="s">
        <v>2415</v>
      </c>
      <c r="D643" s="13">
        <v>39.6</v>
      </c>
      <c r="E643" s="13" t="str">
        <f t="shared" si="162"/>
        <v>Obesity</v>
      </c>
      <c r="F643" s="13">
        <v>9.32</v>
      </c>
      <c r="G643" s="13" t="str">
        <f t="shared" si="163"/>
        <v>Diabetes</v>
      </c>
      <c r="H643" s="13" t="s">
        <v>8291</v>
      </c>
      <c r="I643" s="13" t="s">
        <v>8291</v>
      </c>
      <c r="J643" s="13" t="s">
        <v>8291</v>
      </c>
      <c r="K643" s="27" t="s">
        <v>8292</v>
      </c>
      <c r="L643" s="13" t="s">
        <v>8291</v>
      </c>
      <c r="M643" s="13" t="s">
        <v>8941</v>
      </c>
      <c r="N643" s="13">
        <v>50</v>
      </c>
      <c r="O643" s="56">
        <v>5466.88</v>
      </c>
      <c r="P643" s="13" t="s">
        <v>8310</v>
      </c>
      <c r="Q643" s="13" t="s">
        <v>8310</v>
      </c>
      <c r="R643" s="57" t="s">
        <v>8312</v>
      </c>
      <c r="T643" s="12" t="s">
        <v>2413</v>
      </c>
      <c r="U643" s="13" t="str">
        <f t="shared" si="179"/>
        <v xml:space="preserve">  Sandra H</v>
      </c>
      <c r="V643" s="39">
        <f t="shared" si="164"/>
        <v>39.6</v>
      </c>
      <c r="W643" s="39" t="str">
        <f t="shared" si="165"/>
        <v>Obesity</v>
      </c>
      <c r="X643" s="39">
        <f t="shared" si="166"/>
        <v>9.32</v>
      </c>
      <c r="Y643" s="39" t="str">
        <f t="shared" si="167"/>
        <v>Diabetes</v>
      </c>
      <c r="Z643" s="39" t="str">
        <f t="shared" si="168"/>
        <v>No</v>
      </c>
      <c r="AA643" s="39" t="str">
        <f t="shared" si="169"/>
        <v>No</v>
      </c>
      <c r="AB643" s="39" t="str">
        <f t="shared" si="170"/>
        <v>No</v>
      </c>
      <c r="AC643" s="38" t="str">
        <f t="shared" si="171"/>
        <v>No major surgery</v>
      </c>
      <c r="AD643" s="39" t="str">
        <f t="shared" si="172"/>
        <v>No</v>
      </c>
      <c r="AE643" s="13" t="str">
        <f t="shared" si="173"/>
        <v>24-Oct-1973</v>
      </c>
      <c r="AF643" s="39">
        <f t="shared" si="174"/>
        <v>50</v>
      </c>
      <c r="AG643" s="58">
        <f t="shared" si="175"/>
        <v>5466.88</v>
      </c>
      <c r="AH643" s="39" t="str">
        <f t="shared" si="176"/>
        <v>tier - 2</v>
      </c>
      <c r="AI643" s="39" t="str">
        <f t="shared" si="177"/>
        <v>tier - 2</v>
      </c>
      <c r="AJ643" s="54" t="str">
        <f t="shared" si="178"/>
        <v>R1013</v>
      </c>
    </row>
    <row r="644" spans="2:36" ht="15.75" customHeight="1" x14ac:dyDescent="0.3">
      <c r="B644" s="12" t="s">
        <v>2416</v>
      </c>
      <c r="C644" s="13" t="s">
        <v>2418</v>
      </c>
      <c r="D644" s="13">
        <v>50.92</v>
      </c>
      <c r="E644" s="13" t="str">
        <f t="shared" ref="E644:E707" si="180">IF(D644&lt;18.5,"Underweight", IF(AND(D644&gt;=18.5,D644&lt;=24.9),"Healthy Weight", IF(AND(D644&gt;=25,D644&lt;=29.9),"Overweight", IF(D644&gt;=30,"Obesity"))))</f>
        <v>Obesity</v>
      </c>
      <c r="F644" s="13">
        <v>5.31</v>
      </c>
      <c r="G644" s="13" t="str">
        <f t="shared" ref="G644:G707" si="181">IF(F644&lt;5.7,"Normal",IF(AND(F644&gt;=5.7,F644&lt;=6.4),"Prediabetes",IF(F644&gt;=6.5,"Diabetes")))</f>
        <v>Normal</v>
      </c>
      <c r="H644" s="13" t="s">
        <v>8293</v>
      </c>
      <c r="I644" s="13" t="s">
        <v>8291</v>
      </c>
      <c r="J644" s="13" t="s">
        <v>8291</v>
      </c>
      <c r="K644" s="27">
        <v>1</v>
      </c>
      <c r="L644" s="13" t="s">
        <v>8291</v>
      </c>
      <c r="M644" s="13" t="s">
        <v>8942</v>
      </c>
      <c r="N644" s="13">
        <v>37</v>
      </c>
      <c r="O644" s="56">
        <v>5469.01</v>
      </c>
      <c r="P644" s="13" t="s">
        <v>8310</v>
      </c>
      <c r="Q644" s="13" t="s">
        <v>8310</v>
      </c>
      <c r="R644" s="57" t="s">
        <v>8329</v>
      </c>
      <c r="T644" s="12" t="s">
        <v>2416</v>
      </c>
      <c r="U644" s="13" t="str">
        <f t="shared" si="179"/>
        <v xml:space="preserve">  Takuo</v>
      </c>
      <c r="V644" s="39">
        <f t="shared" ref="V644:V707" si="182">VLOOKUP(T644,$B$3:$R$2338,3,FALSE)</f>
        <v>50.92</v>
      </c>
      <c r="W644" s="39" t="str">
        <f t="shared" ref="W644:W707" si="183">VLOOKUP(T644,$B$3:$R$2338,4,FALSE)</f>
        <v>Obesity</v>
      </c>
      <c r="X644" s="39">
        <f t="shared" ref="X644:X707" si="184">VLOOKUP(T644,$B$3:$R$2338,5,FALSE)</f>
        <v>5.31</v>
      </c>
      <c r="Y644" s="39" t="str">
        <f t="shared" ref="Y644:Y707" si="185">VLOOKUP(T644,$B$3:$R$2338,6,0)</f>
        <v>Normal</v>
      </c>
      <c r="Z644" s="39" t="str">
        <f t="shared" ref="Z644:Z707" si="186">VLOOKUP(T644,$B$3:$R$2338,7,0)</f>
        <v>Yes</v>
      </c>
      <c r="AA644" s="39" t="str">
        <f t="shared" ref="AA644:AA707" si="187">VLOOKUP(T644,$B$3:$R$2338,8,0)</f>
        <v>No</v>
      </c>
      <c r="AB644" s="39" t="str">
        <f t="shared" ref="AB644:AB707" si="188">VLOOKUP(T644,$B$3:$R$2338,9,0)</f>
        <v>No</v>
      </c>
      <c r="AC644" s="38">
        <f t="shared" ref="AC644:AC707" si="189">VLOOKUP(T644,$B$3:$R$2338,10,0)</f>
        <v>1</v>
      </c>
      <c r="AD644" s="39" t="str">
        <f t="shared" ref="AD644:AD707" si="190">VLOOKUP(T644,$B$3:$R$2338,11,0)</f>
        <v>No</v>
      </c>
      <c r="AE644" s="13" t="str">
        <f t="shared" ref="AE644:AE707" si="191">VLOOKUP(T644,$B$3:$R$2338,12,0)</f>
        <v>2-Dec-1986</v>
      </c>
      <c r="AF644" s="39">
        <f t="shared" ref="AF644:AF707" si="192">VLOOKUP(T644,$B$3:$R$2338,13,0)</f>
        <v>37</v>
      </c>
      <c r="AG644" s="58">
        <f t="shared" ref="AG644:AG707" si="193">VLOOKUP(T644,$B$3:$R$2338,14,0)</f>
        <v>5469.01</v>
      </c>
      <c r="AH644" s="39" t="str">
        <f t="shared" ref="AH644:AH707" si="194">VLOOKUP(T644,$B$3:$R$2338,15,0)</f>
        <v>tier - 2</v>
      </c>
      <c r="AI644" s="39" t="str">
        <f t="shared" ref="AI644:AI707" si="195">VLOOKUP(T644,B643:R2978,16,0)</f>
        <v>tier - 2</v>
      </c>
      <c r="AJ644" s="54" t="str">
        <f t="shared" ref="AJ644:AJ707" si="196">VLOOKUP(T644,$B$3:$R$2338,17,0)</f>
        <v>R1024</v>
      </c>
    </row>
    <row r="645" spans="2:36" ht="15.75" customHeight="1" x14ac:dyDescent="0.3">
      <c r="B645" s="12" t="s">
        <v>2420</v>
      </c>
      <c r="C645" s="13" t="s">
        <v>2422</v>
      </c>
      <c r="D645" s="13">
        <v>21.85</v>
      </c>
      <c r="E645" s="13" t="str">
        <f t="shared" si="180"/>
        <v>Healthy Weight</v>
      </c>
      <c r="F645" s="13">
        <v>5.56</v>
      </c>
      <c r="G645" s="13" t="str">
        <f t="shared" si="181"/>
        <v>Normal</v>
      </c>
      <c r="H645" s="13" t="s">
        <v>8293</v>
      </c>
      <c r="I645" s="13" t="s">
        <v>8291</v>
      </c>
      <c r="J645" s="13" t="s">
        <v>8291</v>
      </c>
      <c r="K645" s="27" t="s">
        <v>8292</v>
      </c>
      <c r="L645" s="13" t="s">
        <v>8293</v>
      </c>
      <c r="M645" s="13" t="s">
        <v>8943</v>
      </c>
      <c r="N645" s="13">
        <v>37</v>
      </c>
      <c r="O645" s="56">
        <v>5472.45</v>
      </c>
      <c r="P645" s="13" t="s">
        <v>8310</v>
      </c>
      <c r="Q645" s="13" t="s">
        <v>8311</v>
      </c>
      <c r="R645" s="57" t="s">
        <v>8321</v>
      </c>
      <c r="T645" s="12" t="s">
        <v>2420</v>
      </c>
      <c r="U645" s="13" t="str">
        <f t="shared" ref="U645:U708" si="197">VLOOKUP(T645,$B$3:$R$2338,2,FALSE)</f>
        <v xml:space="preserve">  Kelly A</v>
      </c>
      <c r="V645" s="39">
        <f t="shared" si="182"/>
        <v>21.85</v>
      </c>
      <c r="W645" s="39" t="str">
        <f t="shared" si="183"/>
        <v>Healthy Weight</v>
      </c>
      <c r="X645" s="39">
        <f t="shared" si="184"/>
        <v>5.56</v>
      </c>
      <c r="Y645" s="39" t="str">
        <f t="shared" si="185"/>
        <v>Normal</v>
      </c>
      <c r="Z645" s="39" t="str">
        <f t="shared" si="186"/>
        <v>Yes</v>
      </c>
      <c r="AA645" s="39" t="str">
        <f t="shared" si="187"/>
        <v>No</v>
      </c>
      <c r="AB645" s="39" t="str">
        <f t="shared" si="188"/>
        <v>No</v>
      </c>
      <c r="AC645" s="38" t="str">
        <f t="shared" si="189"/>
        <v>No major surgery</v>
      </c>
      <c r="AD645" s="39" t="str">
        <f t="shared" si="190"/>
        <v>Yes</v>
      </c>
      <c r="AE645" s="13" t="str">
        <f t="shared" si="191"/>
        <v>12-Jul-1986</v>
      </c>
      <c r="AF645" s="39">
        <f t="shared" si="192"/>
        <v>37</v>
      </c>
      <c r="AG645" s="58">
        <f t="shared" si="193"/>
        <v>5472.45</v>
      </c>
      <c r="AH645" s="39" t="str">
        <f t="shared" si="194"/>
        <v>tier - 2</v>
      </c>
      <c r="AI645" s="39" t="str">
        <f t="shared" si="195"/>
        <v>tier - 3</v>
      </c>
      <c r="AJ645" s="54" t="str">
        <f t="shared" si="196"/>
        <v>R1011</v>
      </c>
    </row>
    <row r="646" spans="2:36" ht="15.75" customHeight="1" x14ac:dyDescent="0.3">
      <c r="B646" s="12" t="s">
        <v>2423</v>
      </c>
      <c r="C646" s="13" t="s">
        <v>36</v>
      </c>
      <c r="D646" s="13">
        <v>36.08</v>
      </c>
      <c r="E646" s="13" t="str">
        <f t="shared" si="180"/>
        <v>Obesity</v>
      </c>
      <c r="F646" s="13">
        <v>7.11</v>
      </c>
      <c r="G646" s="13" t="str">
        <f t="shared" si="181"/>
        <v>Diabetes</v>
      </c>
      <c r="H646" s="13" t="s">
        <v>8293</v>
      </c>
      <c r="I646" s="13" t="s">
        <v>8291</v>
      </c>
      <c r="J646" s="13" t="s">
        <v>8293</v>
      </c>
      <c r="K646" s="27">
        <v>1</v>
      </c>
      <c r="L646" s="13" t="s">
        <v>8291</v>
      </c>
      <c r="M646" s="13" t="s">
        <v>8944</v>
      </c>
      <c r="N646" s="13">
        <v>37</v>
      </c>
      <c r="O646" s="56">
        <v>5478.04</v>
      </c>
      <c r="P646" s="13" t="s">
        <v>8310</v>
      </c>
      <c r="Q646" s="13" t="s">
        <v>8311</v>
      </c>
      <c r="R646" s="57" t="s">
        <v>8312</v>
      </c>
      <c r="T646" s="12" t="s">
        <v>2423</v>
      </c>
      <c r="U646" s="13" t="str">
        <f t="shared" si="197"/>
        <v xml:space="preserve">  Scott</v>
      </c>
      <c r="V646" s="39">
        <f t="shared" si="182"/>
        <v>36.08</v>
      </c>
      <c r="W646" s="39" t="str">
        <f t="shared" si="183"/>
        <v>Obesity</v>
      </c>
      <c r="X646" s="39">
        <f t="shared" si="184"/>
        <v>7.11</v>
      </c>
      <c r="Y646" s="39" t="str">
        <f t="shared" si="185"/>
        <v>Diabetes</v>
      </c>
      <c r="Z646" s="39" t="str">
        <f t="shared" si="186"/>
        <v>Yes</v>
      </c>
      <c r="AA646" s="39" t="str">
        <f t="shared" si="187"/>
        <v>No</v>
      </c>
      <c r="AB646" s="39" t="str">
        <f t="shared" si="188"/>
        <v>Yes</v>
      </c>
      <c r="AC646" s="38">
        <f t="shared" si="189"/>
        <v>1</v>
      </c>
      <c r="AD646" s="39" t="str">
        <f t="shared" si="190"/>
        <v>No</v>
      </c>
      <c r="AE646" s="13" t="str">
        <f t="shared" si="191"/>
        <v>30-Sep-1986</v>
      </c>
      <c r="AF646" s="39">
        <f t="shared" si="192"/>
        <v>37</v>
      </c>
      <c r="AG646" s="58">
        <f t="shared" si="193"/>
        <v>5478.04</v>
      </c>
      <c r="AH646" s="39" t="str">
        <f t="shared" si="194"/>
        <v>tier - 2</v>
      </c>
      <c r="AI646" s="39" t="str">
        <f t="shared" si="195"/>
        <v>tier - 3</v>
      </c>
      <c r="AJ646" s="54" t="str">
        <f t="shared" si="196"/>
        <v>R1013</v>
      </c>
    </row>
    <row r="647" spans="2:36" ht="15.75" customHeight="1" x14ac:dyDescent="0.3">
      <c r="B647" s="12" t="s">
        <v>2426</v>
      </c>
      <c r="C647" s="13" t="s">
        <v>2428</v>
      </c>
      <c r="D647" s="13">
        <v>40.44</v>
      </c>
      <c r="E647" s="13" t="str">
        <f t="shared" si="180"/>
        <v>Obesity</v>
      </c>
      <c r="F647" s="13">
        <v>5.13</v>
      </c>
      <c r="G647" s="13" t="str">
        <f t="shared" si="181"/>
        <v>Normal</v>
      </c>
      <c r="H647" s="13" t="s">
        <v>8293</v>
      </c>
      <c r="I647" s="13" t="s">
        <v>8291</v>
      </c>
      <c r="J647" s="13" t="s">
        <v>8293</v>
      </c>
      <c r="K647" s="27">
        <v>1</v>
      </c>
      <c r="L647" s="13" t="s">
        <v>8291</v>
      </c>
      <c r="M647" s="13" t="s">
        <v>8945</v>
      </c>
      <c r="N647" s="13">
        <v>39</v>
      </c>
      <c r="O647" s="56">
        <v>5484.47</v>
      </c>
      <c r="P647" s="13" t="s">
        <v>8310</v>
      </c>
      <c r="Q647" s="13" t="s">
        <v>8310</v>
      </c>
      <c r="R647" s="57" t="s">
        <v>8312</v>
      </c>
      <c r="T647" s="12" t="s">
        <v>2426</v>
      </c>
      <c r="U647" s="13" t="str">
        <f t="shared" si="197"/>
        <v xml:space="preserve">  Benoit</v>
      </c>
      <c r="V647" s="39">
        <f t="shared" si="182"/>
        <v>40.44</v>
      </c>
      <c r="W647" s="39" t="str">
        <f t="shared" si="183"/>
        <v>Obesity</v>
      </c>
      <c r="X647" s="39">
        <f t="shared" si="184"/>
        <v>5.13</v>
      </c>
      <c r="Y647" s="39" t="str">
        <f t="shared" si="185"/>
        <v>Normal</v>
      </c>
      <c r="Z647" s="39" t="str">
        <f t="shared" si="186"/>
        <v>Yes</v>
      </c>
      <c r="AA647" s="39" t="str">
        <f t="shared" si="187"/>
        <v>No</v>
      </c>
      <c r="AB647" s="39" t="str">
        <f t="shared" si="188"/>
        <v>Yes</v>
      </c>
      <c r="AC647" s="38">
        <f t="shared" si="189"/>
        <v>1</v>
      </c>
      <c r="AD647" s="39" t="str">
        <f t="shared" si="190"/>
        <v>No</v>
      </c>
      <c r="AE647" s="13" t="str">
        <f t="shared" si="191"/>
        <v>26-Aug-1984</v>
      </c>
      <c r="AF647" s="39">
        <f t="shared" si="192"/>
        <v>39</v>
      </c>
      <c r="AG647" s="58">
        <f t="shared" si="193"/>
        <v>5484.47</v>
      </c>
      <c r="AH647" s="39" t="str">
        <f t="shared" si="194"/>
        <v>tier - 2</v>
      </c>
      <c r="AI647" s="39" t="str">
        <f t="shared" si="195"/>
        <v>tier - 2</v>
      </c>
      <c r="AJ647" s="54" t="str">
        <f t="shared" si="196"/>
        <v>R1013</v>
      </c>
    </row>
    <row r="648" spans="2:36" ht="15.75" customHeight="1" x14ac:dyDescent="0.3">
      <c r="B648" s="12" t="s">
        <v>2430</v>
      </c>
      <c r="C648" s="13" t="s">
        <v>1539</v>
      </c>
      <c r="D648" s="13">
        <v>38.094999999999999</v>
      </c>
      <c r="E648" s="13" t="str">
        <f t="shared" si="180"/>
        <v>Obesity</v>
      </c>
      <c r="F648" s="13">
        <v>10.199999999999999</v>
      </c>
      <c r="G648" s="13" t="str">
        <f t="shared" si="181"/>
        <v>Diabetes</v>
      </c>
      <c r="H648" s="13" t="s">
        <v>8291</v>
      </c>
      <c r="I648" s="13" t="s">
        <v>8291</v>
      </c>
      <c r="J648" s="13" t="s">
        <v>8291</v>
      </c>
      <c r="K648" s="27" t="s">
        <v>8292</v>
      </c>
      <c r="L648" s="13" t="s">
        <v>8291</v>
      </c>
      <c r="M648" s="13" t="s">
        <v>8946</v>
      </c>
      <c r="N648" s="13">
        <v>39</v>
      </c>
      <c r="O648" s="56">
        <v>5488.26</v>
      </c>
      <c r="P648" s="13" t="s">
        <v>8310</v>
      </c>
      <c r="Q648" s="13" t="s">
        <v>8311</v>
      </c>
      <c r="R648" s="57" t="s">
        <v>8321</v>
      </c>
      <c r="T648" s="12" t="s">
        <v>2430</v>
      </c>
      <c r="U648" s="13" t="str">
        <f t="shared" si="197"/>
        <v xml:space="preserve">  Elizabeth M</v>
      </c>
      <c r="V648" s="39">
        <f t="shared" si="182"/>
        <v>38.094999999999999</v>
      </c>
      <c r="W648" s="39" t="str">
        <f t="shared" si="183"/>
        <v>Obesity</v>
      </c>
      <c r="X648" s="39">
        <f t="shared" si="184"/>
        <v>10.199999999999999</v>
      </c>
      <c r="Y648" s="39" t="str">
        <f t="shared" si="185"/>
        <v>Diabetes</v>
      </c>
      <c r="Z648" s="39" t="str">
        <f t="shared" si="186"/>
        <v>No</v>
      </c>
      <c r="AA648" s="39" t="str">
        <f t="shared" si="187"/>
        <v>No</v>
      </c>
      <c r="AB648" s="39" t="str">
        <f t="shared" si="188"/>
        <v>No</v>
      </c>
      <c r="AC648" s="38" t="str">
        <f t="shared" si="189"/>
        <v>No major surgery</v>
      </c>
      <c r="AD648" s="39" t="str">
        <f t="shared" si="190"/>
        <v>No</v>
      </c>
      <c r="AE648" s="13" t="str">
        <f t="shared" si="191"/>
        <v>17-Aug-1984</v>
      </c>
      <c r="AF648" s="39">
        <f t="shared" si="192"/>
        <v>39</v>
      </c>
      <c r="AG648" s="58">
        <f t="shared" si="193"/>
        <v>5488.26</v>
      </c>
      <c r="AH648" s="39" t="str">
        <f t="shared" si="194"/>
        <v>tier - 2</v>
      </c>
      <c r="AI648" s="39" t="str">
        <f t="shared" si="195"/>
        <v>tier - 3</v>
      </c>
      <c r="AJ648" s="54" t="str">
        <f t="shared" si="196"/>
        <v>R1011</v>
      </c>
    </row>
    <row r="649" spans="2:36" ht="15.75" customHeight="1" x14ac:dyDescent="0.3">
      <c r="B649" s="12" t="s">
        <v>2433</v>
      </c>
      <c r="C649" s="13" t="s">
        <v>2435</v>
      </c>
      <c r="D649" s="13">
        <v>44.95</v>
      </c>
      <c r="E649" s="13" t="str">
        <f t="shared" si="180"/>
        <v>Obesity</v>
      </c>
      <c r="F649" s="13">
        <v>10.4</v>
      </c>
      <c r="G649" s="13" t="str">
        <f t="shared" si="181"/>
        <v>Diabetes</v>
      </c>
      <c r="H649" s="13" t="s">
        <v>8291</v>
      </c>
      <c r="I649" s="13" t="s">
        <v>8291</v>
      </c>
      <c r="J649" s="13" t="s">
        <v>8291</v>
      </c>
      <c r="K649" s="27" t="s">
        <v>8292</v>
      </c>
      <c r="L649" s="13" t="s">
        <v>8291</v>
      </c>
      <c r="M649" s="13" t="s">
        <v>8947</v>
      </c>
      <c r="N649" s="13">
        <v>35</v>
      </c>
      <c r="O649" s="56">
        <v>5503.36</v>
      </c>
      <c r="P649" s="13" t="s">
        <v>8310</v>
      </c>
      <c r="Q649" s="13" t="s">
        <v>8310</v>
      </c>
      <c r="R649" s="57" t="s">
        <v>8317</v>
      </c>
      <c r="T649" s="12" t="s">
        <v>2433</v>
      </c>
      <c r="U649" s="13" t="str">
        <f t="shared" si="197"/>
        <v xml:space="preserve">  Jessica A</v>
      </c>
      <c r="V649" s="39">
        <f t="shared" si="182"/>
        <v>44.95</v>
      </c>
      <c r="W649" s="39" t="str">
        <f t="shared" si="183"/>
        <v>Obesity</v>
      </c>
      <c r="X649" s="39">
        <f t="shared" si="184"/>
        <v>10.4</v>
      </c>
      <c r="Y649" s="39" t="str">
        <f t="shared" si="185"/>
        <v>Diabetes</v>
      </c>
      <c r="Z649" s="39" t="str">
        <f t="shared" si="186"/>
        <v>No</v>
      </c>
      <c r="AA649" s="39" t="str">
        <f t="shared" si="187"/>
        <v>No</v>
      </c>
      <c r="AB649" s="39" t="str">
        <f t="shared" si="188"/>
        <v>No</v>
      </c>
      <c r="AC649" s="38" t="str">
        <f t="shared" si="189"/>
        <v>No major surgery</v>
      </c>
      <c r="AD649" s="39" t="str">
        <f t="shared" si="190"/>
        <v>No</v>
      </c>
      <c r="AE649" s="13" t="str">
        <f t="shared" si="191"/>
        <v>29-Jul-1988</v>
      </c>
      <c r="AF649" s="39">
        <f t="shared" si="192"/>
        <v>35</v>
      </c>
      <c r="AG649" s="58">
        <f t="shared" si="193"/>
        <v>5503.36</v>
      </c>
      <c r="AH649" s="39" t="str">
        <f t="shared" si="194"/>
        <v>tier - 2</v>
      </c>
      <c r="AI649" s="39" t="str">
        <f t="shared" si="195"/>
        <v>tier - 2</v>
      </c>
      <c r="AJ649" s="54" t="str">
        <f t="shared" si="196"/>
        <v>R1012</v>
      </c>
    </row>
    <row r="650" spans="2:36" ht="15.75" customHeight="1" x14ac:dyDescent="0.3">
      <c r="B650" s="12" t="s">
        <v>2437</v>
      </c>
      <c r="C650" s="13" t="s">
        <v>2439</v>
      </c>
      <c r="D650" s="13">
        <v>35.54</v>
      </c>
      <c r="E650" s="13" t="str">
        <f t="shared" si="180"/>
        <v>Obesity</v>
      </c>
      <c r="F650" s="13">
        <v>10.67</v>
      </c>
      <c r="G650" s="13" t="str">
        <f t="shared" si="181"/>
        <v>Diabetes</v>
      </c>
      <c r="H650" s="13" t="s">
        <v>8291</v>
      </c>
      <c r="I650" s="13" t="s">
        <v>8291</v>
      </c>
      <c r="J650" s="13" t="s">
        <v>8291</v>
      </c>
      <c r="K650" s="27" t="s">
        <v>8292</v>
      </c>
      <c r="L650" s="13" t="s">
        <v>8291</v>
      </c>
      <c r="M650" s="13" t="s">
        <v>8948</v>
      </c>
      <c r="N650" s="13">
        <v>42</v>
      </c>
      <c r="O650" s="56">
        <v>5539.4</v>
      </c>
      <c r="P650" s="13" t="s">
        <v>8310</v>
      </c>
      <c r="Q650" s="13" t="s">
        <v>8310</v>
      </c>
      <c r="R650" s="57" t="s">
        <v>8312</v>
      </c>
      <c r="T650" s="12" t="s">
        <v>2437</v>
      </c>
      <c r="U650" s="13" t="str">
        <f t="shared" si="197"/>
        <v xml:space="preserve">  Monica K</v>
      </c>
      <c r="V650" s="39">
        <f t="shared" si="182"/>
        <v>35.54</v>
      </c>
      <c r="W650" s="39" t="str">
        <f t="shared" si="183"/>
        <v>Obesity</v>
      </c>
      <c r="X650" s="39">
        <f t="shared" si="184"/>
        <v>10.67</v>
      </c>
      <c r="Y650" s="39" t="str">
        <f t="shared" si="185"/>
        <v>Diabetes</v>
      </c>
      <c r="Z650" s="39" t="str">
        <f t="shared" si="186"/>
        <v>No</v>
      </c>
      <c r="AA650" s="39" t="str">
        <f t="shared" si="187"/>
        <v>No</v>
      </c>
      <c r="AB650" s="39" t="str">
        <f t="shared" si="188"/>
        <v>No</v>
      </c>
      <c r="AC650" s="38" t="str">
        <f t="shared" si="189"/>
        <v>No major surgery</v>
      </c>
      <c r="AD650" s="39" t="str">
        <f t="shared" si="190"/>
        <v>No</v>
      </c>
      <c r="AE650" s="13" t="str">
        <f t="shared" si="191"/>
        <v>7-Nov-1981</v>
      </c>
      <c r="AF650" s="39">
        <f t="shared" si="192"/>
        <v>42</v>
      </c>
      <c r="AG650" s="58">
        <f t="shared" si="193"/>
        <v>5539.4</v>
      </c>
      <c r="AH650" s="39" t="str">
        <f t="shared" si="194"/>
        <v>tier - 2</v>
      </c>
      <c r="AI650" s="39" t="str">
        <f t="shared" si="195"/>
        <v>tier - 2</v>
      </c>
      <c r="AJ650" s="54" t="str">
        <f t="shared" si="196"/>
        <v>R1013</v>
      </c>
    </row>
    <row r="651" spans="2:36" ht="15.75" customHeight="1" x14ac:dyDescent="0.3">
      <c r="B651" s="12" t="s">
        <v>2441</v>
      </c>
      <c r="C651" s="13" t="s">
        <v>2443</v>
      </c>
      <c r="D651" s="13">
        <v>39.799999999999997</v>
      </c>
      <c r="E651" s="13" t="str">
        <f t="shared" si="180"/>
        <v>Obesity</v>
      </c>
      <c r="F651" s="13">
        <v>4.6500000000000004</v>
      </c>
      <c r="G651" s="13" t="str">
        <f t="shared" si="181"/>
        <v>Normal</v>
      </c>
      <c r="H651" s="13" t="s">
        <v>8293</v>
      </c>
      <c r="I651" s="13" t="s">
        <v>8291</v>
      </c>
      <c r="J651" s="13" t="s">
        <v>8291</v>
      </c>
      <c r="K651" s="27">
        <v>2</v>
      </c>
      <c r="L651" s="13" t="s">
        <v>8291</v>
      </c>
      <c r="M651" s="13" t="s">
        <v>8949</v>
      </c>
      <c r="N651" s="13">
        <v>43</v>
      </c>
      <c r="O651" s="56">
        <v>5540.35</v>
      </c>
      <c r="P651" s="13" t="s">
        <v>8310</v>
      </c>
      <c r="Q651" s="13" t="s">
        <v>8310</v>
      </c>
      <c r="R651" s="57" t="s">
        <v>8317</v>
      </c>
      <c r="T651" s="12" t="s">
        <v>2441</v>
      </c>
      <c r="U651" s="13" t="str">
        <f t="shared" si="197"/>
        <v xml:space="preserve">  Kevin L</v>
      </c>
      <c r="V651" s="39">
        <f t="shared" si="182"/>
        <v>39.799999999999997</v>
      </c>
      <c r="W651" s="39" t="str">
        <f t="shared" si="183"/>
        <v>Obesity</v>
      </c>
      <c r="X651" s="39">
        <f t="shared" si="184"/>
        <v>4.6500000000000004</v>
      </c>
      <c r="Y651" s="39" t="str">
        <f t="shared" si="185"/>
        <v>Normal</v>
      </c>
      <c r="Z651" s="39" t="str">
        <f t="shared" si="186"/>
        <v>Yes</v>
      </c>
      <c r="AA651" s="39" t="str">
        <f t="shared" si="187"/>
        <v>No</v>
      </c>
      <c r="AB651" s="39" t="str">
        <f t="shared" si="188"/>
        <v>No</v>
      </c>
      <c r="AC651" s="38">
        <f t="shared" si="189"/>
        <v>2</v>
      </c>
      <c r="AD651" s="39" t="str">
        <f t="shared" si="190"/>
        <v>No</v>
      </c>
      <c r="AE651" s="13" t="str">
        <f t="shared" si="191"/>
        <v>7-Dec-1980</v>
      </c>
      <c r="AF651" s="39">
        <f t="shared" si="192"/>
        <v>43</v>
      </c>
      <c r="AG651" s="58">
        <f t="shared" si="193"/>
        <v>5540.35</v>
      </c>
      <c r="AH651" s="39" t="str">
        <f t="shared" si="194"/>
        <v>tier - 2</v>
      </c>
      <c r="AI651" s="39" t="str">
        <f t="shared" si="195"/>
        <v>tier - 2</v>
      </c>
      <c r="AJ651" s="54" t="str">
        <f t="shared" si="196"/>
        <v>R1012</v>
      </c>
    </row>
    <row r="652" spans="2:36" ht="15.75" customHeight="1" x14ac:dyDescent="0.3">
      <c r="B652" s="12" t="s">
        <v>2445</v>
      </c>
      <c r="C652" s="13" t="s">
        <v>1543</v>
      </c>
      <c r="D652" s="13">
        <v>33.659999999999997</v>
      </c>
      <c r="E652" s="13" t="str">
        <f t="shared" si="180"/>
        <v>Obesity</v>
      </c>
      <c r="F652" s="13">
        <v>5.65</v>
      </c>
      <c r="G652" s="13" t="str">
        <f t="shared" si="181"/>
        <v>Normal</v>
      </c>
      <c r="H652" s="13" t="s">
        <v>8293</v>
      </c>
      <c r="I652" s="13" t="s">
        <v>8291</v>
      </c>
      <c r="J652" s="13" t="s">
        <v>8291</v>
      </c>
      <c r="K652" s="27">
        <v>2</v>
      </c>
      <c r="L652" s="13" t="s">
        <v>8291</v>
      </c>
      <c r="M652" s="13" t="s">
        <v>8684</v>
      </c>
      <c r="N652" s="13">
        <v>24</v>
      </c>
      <c r="O652" s="56">
        <v>5552.61</v>
      </c>
      <c r="P652" s="13" t="s">
        <v>8310</v>
      </c>
      <c r="Q652" s="13" t="s">
        <v>8311</v>
      </c>
      <c r="R652" s="57" t="s">
        <v>8335</v>
      </c>
      <c r="T652" s="12" t="s">
        <v>2445</v>
      </c>
      <c r="U652" s="13" t="str">
        <f t="shared" si="197"/>
        <v xml:space="preserve">  Gregory</v>
      </c>
      <c r="V652" s="39">
        <f t="shared" si="182"/>
        <v>33.659999999999997</v>
      </c>
      <c r="W652" s="39" t="str">
        <f t="shared" si="183"/>
        <v>Obesity</v>
      </c>
      <c r="X652" s="39">
        <f t="shared" si="184"/>
        <v>5.65</v>
      </c>
      <c r="Y652" s="39" t="str">
        <f t="shared" si="185"/>
        <v>Normal</v>
      </c>
      <c r="Z652" s="39" t="str">
        <f t="shared" si="186"/>
        <v>Yes</v>
      </c>
      <c r="AA652" s="39" t="str">
        <f t="shared" si="187"/>
        <v>No</v>
      </c>
      <c r="AB652" s="39" t="str">
        <f t="shared" si="188"/>
        <v>No</v>
      </c>
      <c r="AC652" s="38">
        <f t="shared" si="189"/>
        <v>2</v>
      </c>
      <c r="AD652" s="39" t="str">
        <f t="shared" si="190"/>
        <v>No</v>
      </c>
      <c r="AE652" s="13" t="str">
        <f t="shared" si="191"/>
        <v>22-Sep-1999</v>
      </c>
      <c r="AF652" s="39">
        <f t="shared" si="192"/>
        <v>24</v>
      </c>
      <c r="AG652" s="58">
        <f t="shared" si="193"/>
        <v>5552.61</v>
      </c>
      <c r="AH652" s="39" t="str">
        <f t="shared" si="194"/>
        <v>tier - 2</v>
      </c>
      <c r="AI652" s="39" t="str">
        <f t="shared" si="195"/>
        <v>tier - 3</v>
      </c>
      <c r="AJ652" s="54" t="str">
        <f t="shared" si="196"/>
        <v>R1026</v>
      </c>
    </row>
    <row r="653" spans="2:36" ht="15.75" customHeight="1" x14ac:dyDescent="0.3">
      <c r="B653" s="12" t="s">
        <v>2448</v>
      </c>
      <c r="C653" s="13" t="s">
        <v>2450</v>
      </c>
      <c r="D653" s="13">
        <v>35.5</v>
      </c>
      <c r="E653" s="13" t="str">
        <f t="shared" si="180"/>
        <v>Obesity</v>
      </c>
      <c r="F653" s="13">
        <v>11.97</v>
      </c>
      <c r="G653" s="13" t="str">
        <f t="shared" si="181"/>
        <v>Diabetes</v>
      </c>
      <c r="H653" s="13" t="s">
        <v>8291</v>
      </c>
      <c r="I653" s="13" t="s">
        <v>8291</v>
      </c>
      <c r="J653" s="13" t="s">
        <v>8291</v>
      </c>
      <c r="K653" s="27" t="s">
        <v>8292</v>
      </c>
      <c r="L653" s="13" t="s">
        <v>8291</v>
      </c>
      <c r="M653" s="13" t="s">
        <v>8950</v>
      </c>
      <c r="N653" s="13">
        <v>49</v>
      </c>
      <c r="O653" s="56">
        <v>5576.35</v>
      </c>
      <c r="P653" s="13" t="s">
        <v>8310</v>
      </c>
      <c r="Q653" s="13" t="s">
        <v>8311</v>
      </c>
      <c r="R653" s="57" t="s">
        <v>8312</v>
      </c>
      <c r="T653" s="12" t="s">
        <v>2448</v>
      </c>
      <c r="U653" s="13" t="str">
        <f t="shared" si="197"/>
        <v xml:space="preserve">  Della</v>
      </c>
      <c r="V653" s="39">
        <f t="shared" si="182"/>
        <v>35.5</v>
      </c>
      <c r="W653" s="39" t="str">
        <f t="shared" si="183"/>
        <v>Obesity</v>
      </c>
      <c r="X653" s="39">
        <f t="shared" si="184"/>
        <v>11.97</v>
      </c>
      <c r="Y653" s="39" t="str">
        <f t="shared" si="185"/>
        <v>Diabetes</v>
      </c>
      <c r="Z653" s="39" t="str">
        <f t="shared" si="186"/>
        <v>No</v>
      </c>
      <c r="AA653" s="39" t="str">
        <f t="shared" si="187"/>
        <v>No</v>
      </c>
      <c r="AB653" s="39" t="str">
        <f t="shared" si="188"/>
        <v>No</v>
      </c>
      <c r="AC653" s="38" t="str">
        <f t="shared" si="189"/>
        <v>No major surgery</v>
      </c>
      <c r="AD653" s="39" t="str">
        <f t="shared" si="190"/>
        <v>No</v>
      </c>
      <c r="AE653" s="13" t="str">
        <f t="shared" si="191"/>
        <v>18-Sep-1974</v>
      </c>
      <c r="AF653" s="39">
        <f t="shared" si="192"/>
        <v>49</v>
      </c>
      <c r="AG653" s="58">
        <f t="shared" si="193"/>
        <v>5576.35</v>
      </c>
      <c r="AH653" s="39" t="str">
        <f t="shared" si="194"/>
        <v>tier - 2</v>
      </c>
      <c r="AI653" s="39" t="str">
        <f t="shared" si="195"/>
        <v>tier - 3</v>
      </c>
      <c r="AJ653" s="54" t="str">
        <f t="shared" si="196"/>
        <v>R1013</v>
      </c>
    </row>
    <row r="654" spans="2:36" ht="15.75" customHeight="1" x14ac:dyDescent="0.3">
      <c r="B654" s="12" t="s">
        <v>2452</v>
      </c>
      <c r="C654" s="13" t="s">
        <v>56</v>
      </c>
      <c r="D654" s="13">
        <v>41.63</v>
      </c>
      <c r="E654" s="13" t="str">
        <f t="shared" si="180"/>
        <v>Obesity</v>
      </c>
      <c r="F654" s="13">
        <v>6.71</v>
      </c>
      <c r="G654" s="13" t="str">
        <f t="shared" si="181"/>
        <v>Diabetes</v>
      </c>
      <c r="H654" s="13" t="s">
        <v>8291</v>
      </c>
      <c r="I654" s="13" t="s">
        <v>8291</v>
      </c>
      <c r="J654" s="13" t="s">
        <v>8291</v>
      </c>
      <c r="K654" s="27" t="s">
        <v>8292</v>
      </c>
      <c r="L654" s="13" t="s">
        <v>8291</v>
      </c>
      <c r="M654" s="13" t="s">
        <v>8951</v>
      </c>
      <c r="N654" s="13">
        <v>38</v>
      </c>
      <c r="O654" s="56">
        <v>5582.95</v>
      </c>
      <c r="P654" s="13" t="s">
        <v>8310</v>
      </c>
      <c r="Q654" s="13" t="s">
        <v>8314</v>
      </c>
      <c r="R654" s="57" t="s">
        <v>8317</v>
      </c>
      <c r="T654" s="12" t="s">
        <v>2452</v>
      </c>
      <c r="U654" s="13" t="str">
        <f t="shared" si="197"/>
        <v xml:space="preserve">  David</v>
      </c>
      <c r="V654" s="39">
        <f t="shared" si="182"/>
        <v>41.63</v>
      </c>
      <c r="W654" s="39" t="str">
        <f t="shared" si="183"/>
        <v>Obesity</v>
      </c>
      <c r="X654" s="39">
        <f t="shared" si="184"/>
        <v>6.71</v>
      </c>
      <c r="Y654" s="39" t="str">
        <f t="shared" si="185"/>
        <v>Diabetes</v>
      </c>
      <c r="Z654" s="39" t="str">
        <f t="shared" si="186"/>
        <v>No</v>
      </c>
      <c r="AA654" s="39" t="str">
        <f t="shared" si="187"/>
        <v>No</v>
      </c>
      <c r="AB654" s="39" t="str">
        <f t="shared" si="188"/>
        <v>No</v>
      </c>
      <c r="AC654" s="38" t="str">
        <f t="shared" si="189"/>
        <v>No major surgery</v>
      </c>
      <c r="AD654" s="39" t="str">
        <f t="shared" si="190"/>
        <v>No</v>
      </c>
      <c r="AE654" s="13" t="str">
        <f t="shared" si="191"/>
        <v>5-Sep-1985</v>
      </c>
      <c r="AF654" s="39">
        <f t="shared" si="192"/>
        <v>38</v>
      </c>
      <c r="AG654" s="58">
        <f t="shared" si="193"/>
        <v>5582.95</v>
      </c>
      <c r="AH654" s="39" t="str">
        <f t="shared" si="194"/>
        <v>tier - 2</v>
      </c>
      <c r="AI654" s="39" t="str">
        <f t="shared" si="195"/>
        <v>tier - 1</v>
      </c>
      <c r="AJ654" s="54" t="str">
        <f t="shared" si="196"/>
        <v>R1012</v>
      </c>
    </row>
    <row r="655" spans="2:36" ht="15.75" customHeight="1" x14ac:dyDescent="0.3">
      <c r="B655" s="12" t="s">
        <v>2455</v>
      </c>
      <c r="C655" s="13" t="s">
        <v>2457</v>
      </c>
      <c r="D655" s="13">
        <v>46.49</v>
      </c>
      <c r="E655" s="13" t="str">
        <f t="shared" si="180"/>
        <v>Obesity</v>
      </c>
      <c r="F655" s="13">
        <v>11.92</v>
      </c>
      <c r="G655" s="13" t="str">
        <f t="shared" si="181"/>
        <v>Diabetes</v>
      </c>
      <c r="H655" s="13" t="s">
        <v>8291</v>
      </c>
      <c r="I655" s="13" t="s">
        <v>8291</v>
      </c>
      <c r="J655" s="13" t="s">
        <v>8291</v>
      </c>
      <c r="K655" s="27" t="s">
        <v>8292</v>
      </c>
      <c r="L655" s="13" t="s">
        <v>8291</v>
      </c>
      <c r="M655" s="13" t="s">
        <v>8952</v>
      </c>
      <c r="N655" s="13">
        <v>37</v>
      </c>
      <c r="O655" s="56">
        <v>5584.31</v>
      </c>
      <c r="P655" s="13" t="s">
        <v>8311</v>
      </c>
      <c r="Q655" s="13" t="s">
        <v>8314</v>
      </c>
      <c r="R655" s="57" t="s">
        <v>8312</v>
      </c>
      <c r="T655" s="12" t="s">
        <v>2455</v>
      </c>
      <c r="U655" s="13" t="str">
        <f t="shared" si="197"/>
        <v xml:space="preserve">  Victoria</v>
      </c>
      <c r="V655" s="39">
        <f t="shared" si="182"/>
        <v>46.49</v>
      </c>
      <c r="W655" s="39" t="str">
        <f t="shared" si="183"/>
        <v>Obesity</v>
      </c>
      <c r="X655" s="39">
        <f t="shared" si="184"/>
        <v>11.92</v>
      </c>
      <c r="Y655" s="39" t="str">
        <f t="shared" si="185"/>
        <v>Diabetes</v>
      </c>
      <c r="Z655" s="39" t="str">
        <f t="shared" si="186"/>
        <v>No</v>
      </c>
      <c r="AA655" s="39" t="str">
        <f t="shared" si="187"/>
        <v>No</v>
      </c>
      <c r="AB655" s="39" t="str">
        <f t="shared" si="188"/>
        <v>No</v>
      </c>
      <c r="AC655" s="38" t="str">
        <f t="shared" si="189"/>
        <v>No major surgery</v>
      </c>
      <c r="AD655" s="39" t="str">
        <f t="shared" si="190"/>
        <v>No</v>
      </c>
      <c r="AE655" s="13" t="str">
        <f t="shared" si="191"/>
        <v>21-Nov-1986</v>
      </c>
      <c r="AF655" s="39">
        <f t="shared" si="192"/>
        <v>37</v>
      </c>
      <c r="AG655" s="58">
        <f t="shared" si="193"/>
        <v>5584.31</v>
      </c>
      <c r="AH655" s="39" t="str">
        <f t="shared" si="194"/>
        <v>tier - 3</v>
      </c>
      <c r="AI655" s="39" t="str">
        <f t="shared" si="195"/>
        <v>tier - 1</v>
      </c>
      <c r="AJ655" s="54" t="str">
        <f t="shared" si="196"/>
        <v>R1013</v>
      </c>
    </row>
    <row r="656" spans="2:36" ht="15.75" customHeight="1" x14ac:dyDescent="0.3">
      <c r="B656" s="12" t="s">
        <v>2459</v>
      </c>
      <c r="C656" s="13" t="s">
        <v>2461</v>
      </c>
      <c r="D656" s="13">
        <v>43.29</v>
      </c>
      <c r="E656" s="13" t="str">
        <f t="shared" si="180"/>
        <v>Obesity</v>
      </c>
      <c r="F656" s="13">
        <v>5.35</v>
      </c>
      <c r="G656" s="13" t="str">
        <f t="shared" si="181"/>
        <v>Normal</v>
      </c>
      <c r="H656" s="13" t="s">
        <v>8291</v>
      </c>
      <c r="I656" s="13" t="s">
        <v>8291</v>
      </c>
      <c r="J656" s="13" t="s">
        <v>8291</v>
      </c>
      <c r="K656" s="27">
        <v>2</v>
      </c>
      <c r="L656" s="13" t="s">
        <v>8291</v>
      </c>
      <c r="M656" s="13" t="s">
        <v>8953</v>
      </c>
      <c r="N656" s="13">
        <v>40</v>
      </c>
      <c r="O656" s="56">
        <v>5587.59</v>
      </c>
      <c r="P656" s="13" t="s">
        <v>8310</v>
      </c>
      <c r="Q656" s="13" t="s">
        <v>8314</v>
      </c>
      <c r="R656" s="57" t="s">
        <v>8312</v>
      </c>
      <c r="T656" s="12" t="s">
        <v>2459</v>
      </c>
      <c r="U656" s="13" t="str">
        <f t="shared" si="197"/>
        <v xml:space="preserve">  Tasos</v>
      </c>
      <c r="V656" s="39">
        <f t="shared" si="182"/>
        <v>43.29</v>
      </c>
      <c r="W656" s="39" t="str">
        <f t="shared" si="183"/>
        <v>Obesity</v>
      </c>
      <c r="X656" s="39">
        <f t="shared" si="184"/>
        <v>5.35</v>
      </c>
      <c r="Y656" s="39" t="str">
        <f t="shared" si="185"/>
        <v>Normal</v>
      </c>
      <c r="Z656" s="39" t="str">
        <f t="shared" si="186"/>
        <v>No</v>
      </c>
      <c r="AA656" s="39" t="str">
        <f t="shared" si="187"/>
        <v>No</v>
      </c>
      <c r="AB656" s="39" t="str">
        <f t="shared" si="188"/>
        <v>No</v>
      </c>
      <c r="AC656" s="38">
        <f t="shared" si="189"/>
        <v>2</v>
      </c>
      <c r="AD656" s="39" t="str">
        <f t="shared" si="190"/>
        <v>No</v>
      </c>
      <c r="AE656" s="13" t="str">
        <f t="shared" si="191"/>
        <v>3-Oct-1983</v>
      </c>
      <c r="AF656" s="39">
        <f t="shared" si="192"/>
        <v>40</v>
      </c>
      <c r="AG656" s="58">
        <f t="shared" si="193"/>
        <v>5587.59</v>
      </c>
      <c r="AH656" s="39" t="str">
        <f t="shared" si="194"/>
        <v>tier - 2</v>
      </c>
      <c r="AI656" s="39" t="str">
        <f t="shared" si="195"/>
        <v>tier - 1</v>
      </c>
      <c r="AJ656" s="54" t="str">
        <f t="shared" si="196"/>
        <v>R1013</v>
      </c>
    </row>
    <row r="657" spans="2:36" ht="15.75" customHeight="1" x14ac:dyDescent="0.3">
      <c r="B657" s="12" t="s">
        <v>2463</v>
      </c>
      <c r="C657" s="13" t="s">
        <v>385</v>
      </c>
      <c r="D657" s="13">
        <v>43.08</v>
      </c>
      <c r="E657" s="13" t="str">
        <f t="shared" si="180"/>
        <v>Obesity</v>
      </c>
      <c r="F657" s="13">
        <v>8.9600000000000009</v>
      </c>
      <c r="G657" s="13" t="str">
        <f t="shared" si="181"/>
        <v>Diabetes</v>
      </c>
      <c r="H657" s="13" t="s">
        <v>8293</v>
      </c>
      <c r="I657" s="13" t="s">
        <v>8291</v>
      </c>
      <c r="J657" s="13" t="s">
        <v>8291</v>
      </c>
      <c r="K657" s="27">
        <v>1</v>
      </c>
      <c r="L657" s="13" t="s">
        <v>8291</v>
      </c>
      <c r="M657" s="13" t="s">
        <v>8954</v>
      </c>
      <c r="N657" s="13">
        <v>35</v>
      </c>
      <c r="O657" s="56">
        <v>5594.85</v>
      </c>
      <c r="P657" s="13" t="s">
        <v>8310</v>
      </c>
      <c r="Q657" s="13" t="s">
        <v>8311</v>
      </c>
      <c r="R657" s="57" t="s">
        <v>8329</v>
      </c>
      <c r="T657" s="12" t="s">
        <v>2463</v>
      </c>
      <c r="U657" s="13" t="str">
        <f t="shared" si="197"/>
        <v xml:space="preserve">  Thomas</v>
      </c>
      <c r="V657" s="39">
        <f t="shared" si="182"/>
        <v>43.08</v>
      </c>
      <c r="W657" s="39" t="str">
        <f t="shared" si="183"/>
        <v>Obesity</v>
      </c>
      <c r="X657" s="39">
        <f t="shared" si="184"/>
        <v>8.9600000000000009</v>
      </c>
      <c r="Y657" s="39" t="str">
        <f t="shared" si="185"/>
        <v>Diabetes</v>
      </c>
      <c r="Z657" s="39" t="str">
        <f t="shared" si="186"/>
        <v>Yes</v>
      </c>
      <c r="AA657" s="39" t="str">
        <f t="shared" si="187"/>
        <v>No</v>
      </c>
      <c r="AB657" s="39" t="str">
        <f t="shared" si="188"/>
        <v>No</v>
      </c>
      <c r="AC657" s="38">
        <f t="shared" si="189"/>
        <v>1</v>
      </c>
      <c r="AD657" s="39" t="str">
        <f t="shared" si="190"/>
        <v>No</v>
      </c>
      <c r="AE657" s="13" t="str">
        <f t="shared" si="191"/>
        <v>18-Nov-1988</v>
      </c>
      <c r="AF657" s="39">
        <f t="shared" si="192"/>
        <v>35</v>
      </c>
      <c r="AG657" s="58">
        <f t="shared" si="193"/>
        <v>5594.85</v>
      </c>
      <c r="AH657" s="39" t="str">
        <f t="shared" si="194"/>
        <v>tier - 2</v>
      </c>
      <c r="AI657" s="39" t="str">
        <f t="shared" si="195"/>
        <v>tier - 3</v>
      </c>
      <c r="AJ657" s="54" t="str">
        <f t="shared" si="196"/>
        <v>R1024</v>
      </c>
    </row>
    <row r="658" spans="2:36" ht="15.75" customHeight="1" x14ac:dyDescent="0.3">
      <c r="B658" s="12" t="s">
        <v>2466</v>
      </c>
      <c r="C658" s="13" t="s">
        <v>2468</v>
      </c>
      <c r="D658" s="13">
        <v>39.07</v>
      </c>
      <c r="E658" s="13" t="str">
        <f t="shared" si="180"/>
        <v>Obesity</v>
      </c>
      <c r="F658" s="13">
        <v>11.93</v>
      </c>
      <c r="G658" s="13" t="str">
        <f t="shared" si="181"/>
        <v>Diabetes</v>
      </c>
      <c r="H658" s="13" t="s">
        <v>8291</v>
      </c>
      <c r="I658" s="13" t="s">
        <v>8291</v>
      </c>
      <c r="J658" s="13" t="s">
        <v>8291</v>
      </c>
      <c r="K658" s="27" t="s">
        <v>8292</v>
      </c>
      <c r="L658" s="13" t="s">
        <v>8291</v>
      </c>
      <c r="M658" s="13" t="s">
        <v>8955</v>
      </c>
      <c r="N658" s="13">
        <v>45</v>
      </c>
      <c r="O658" s="56">
        <v>5612.83</v>
      </c>
      <c r="P658" s="13" t="s">
        <v>8310</v>
      </c>
      <c r="Q658" s="13" t="s">
        <v>8311</v>
      </c>
      <c r="R658" s="57" t="s">
        <v>8312</v>
      </c>
      <c r="T658" s="12" t="s">
        <v>2466</v>
      </c>
      <c r="U658" s="13" t="str">
        <f t="shared" si="197"/>
        <v xml:space="preserve">  Lukasz</v>
      </c>
      <c r="V658" s="39">
        <f t="shared" si="182"/>
        <v>39.07</v>
      </c>
      <c r="W658" s="39" t="str">
        <f t="shared" si="183"/>
        <v>Obesity</v>
      </c>
      <c r="X658" s="39">
        <f t="shared" si="184"/>
        <v>11.93</v>
      </c>
      <c r="Y658" s="39" t="str">
        <f t="shared" si="185"/>
        <v>Diabetes</v>
      </c>
      <c r="Z658" s="39" t="str">
        <f t="shared" si="186"/>
        <v>No</v>
      </c>
      <c r="AA658" s="39" t="str">
        <f t="shared" si="187"/>
        <v>No</v>
      </c>
      <c r="AB658" s="39" t="str">
        <f t="shared" si="188"/>
        <v>No</v>
      </c>
      <c r="AC658" s="38" t="str">
        <f t="shared" si="189"/>
        <v>No major surgery</v>
      </c>
      <c r="AD658" s="39" t="str">
        <f t="shared" si="190"/>
        <v>No</v>
      </c>
      <c r="AE658" s="13" t="str">
        <f t="shared" si="191"/>
        <v>11-Sep-1978</v>
      </c>
      <c r="AF658" s="39">
        <f t="shared" si="192"/>
        <v>45</v>
      </c>
      <c r="AG658" s="58">
        <f t="shared" si="193"/>
        <v>5612.83</v>
      </c>
      <c r="AH658" s="39" t="str">
        <f t="shared" si="194"/>
        <v>tier - 2</v>
      </c>
      <c r="AI658" s="39" t="str">
        <f t="shared" si="195"/>
        <v>tier - 3</v>
      </c>
      <c r="AJ658" s="54" t="str">
        <f t="shared" si="196"/>
        <v>R1013</v>
      </c>
    </row>
    <row r="659" spans="2:36" ht="15.75" customHeight="1" x14ac:dyDescent="0.3">
      <c r="B659" s="12" t="s">
        <v>2470</v>
      </c>
      <c r="C659" s="13" t="s">
        <v>2472</v>
      </c>
      <c r="D659" s="13">
        <v>41.3</v>
      </c>
      <c r="E659" s="13" t="str">
        <f t="shared" si="180"/>
        <v>Obesity</v>
      </c>
      <c r="F659" s="13">
        <v>9.59</v>
      </c>
      <c r="G659" s="13" t="str">
        <f t="shared" si="181"/>
        <v>Diabetes</v>
      </c>
      <c r="H659" s="13" t="s">
        <v>8291</v>
      </c>
      <c r="I659" s="13" t="s">
        <v>8291</v>
      </c>
      <c r="J659" s="13" t="s">
        <v>8291</v>
      </c>
      <c r="K659" s="27" t="s">
        <v>8292</v>
      </c>
      <c r="L659" s="13" t="s">
        <v>8291</v>
      </c>
      <c r="M659" s="13" t="s">
        <v>8956</v>
      </c>
      <c r="N659" s="13">
        <v>29</v>
      </c>
      <c r="O659" s="56">
        <v>5615.37</v>
      </c>
      <c r="P659" s="13" t="s">
        <v>8310</v>
      </c>
      <c r="Q659" s="13" t="s">
        <v>8311</v>
      </c>
      <c r="R659" s="57" t="s">
        <v>8321</v>
      </c>
      <c r="T659" s="12" t="s">
        <v>2470</v>
      </c>
      <c r="U659" s="13" t="str">
        <f t="shared" si="197"/>
        <v xml:space="preserve">  Matthew A</v>
      </c>
      <c r="V659" s="39">
        <f t="shared" si="182"/>
        <v>41.3</v>
      </c>
      <c r="W659" s="39" t="str">
        <f t="shared" si="183"/>
        <v>Obesity</v>
      </c>
      <c r="X659" s="39">
        <f t="shared" si="184"/>
        <v>9.59</v>
      </c>
      <c r="Y659" s="39" t="str">
        <f t="shared" si="185"/>
        <v>Diabetes</v>
      </c>
      <c r="Z659" s="39" t="str">
        <f t="shared" si="186"/>
        <v>No</v>
      </c>
      <c r="AA659" s="39" t="str">
        <f t="shared" si="187"/>
        <v>No</v>
      </c>
      <c r="AB659" s="39" t="str">
        <f t="shared" si="188"/>
        <v>No</v>
      </c>
      <c r="AC659" s="38" t="str">
        <f t="shared" si="189"/>
        <v>No major surgery</v>
      </c>
      <c r="AD659" s="39" t="str">
        <f t="shared" si="190"/>
        <v>No</v>
      </c>
      <c r="AE659" s="13" t="str">
        <f t="shared" si="191"/>
        <v>15-Nov-1994</v>
      </c>
      <c r="AF659" s="39">
        <f t="shared" si="192"/>
        <v>29</v>
      </c>
      <c r="AG659" s="58">
        <f t="shared" si="193"/>
        <v>5615.37</v>
      </c>
      <c r="AH659" s="39" t="str">
        <f t="shared" si="194"/>
        <v>tier - 2</v>
      </c>
      <c r="AI659" s="39" t="str">
        <f t="shared" si="195"/>
        <v>tier - 3</v>
      </c>
      <c r="AJ659" s="54" t="str">
        <f t="shared" si="196"/>
        <v>R1011</v>
      </c>
    </row>
    <row r="660" spans="2:36" ht="15.75" customHeight="1" x14ac:dyDescent="0.3">
      <c r="B660" s="12" t="s">
        <v>2474</v>
      </c>
      <c r="C660" s="13" t="s">
        <v>2476</v>
      </c>
      <c r="D660" s="13">
        <v>42.95</v>
      </c>
      <c r="E660" s="13" t="str">
        <f t="shared" si="180"/>
        <v>Obesity</v>
      </c>
      <c r="F660" s="13">
        <v>11.88</v>
      </c>
      <c r="G660" s="13" t="str">
        <f t="shared" si="181"/>
        <v>Diabetes</v>
      </c>
      <c r="H660" s="13" t="s">
        <v>8293</v>
      </c>
      <c r="I660" s="13" t="s">
        <v>8291</v>
      </c>
      <c r="J660" s="13" t="s">
        <v>8291</v>
      </c>
      <c r="K660" s="27">
        <v>2</v>
      </c>
      <c r="L660" s="13" t="s">
        <v>8291</v>
      </c>
      <c r="M660" s="13" t="s">
        <v>8957</v>
      </c>
      <c r="N660" s="13">
        <v>36</v>
      </c>
      <c r="O660" s="56">
        <v>5630.46</v>
      </c>
      <c r="P660" s="13" t="s">
        <v>8310</v>
      </c>
      <c r="Q660" s="13" t="s">
        <v>8311</v>
      </c>
      <c r="R660" s="57" t="s">
        <v>8317</v>
      </c>
      <c r="T660" s="12" t="s">
        <v>2474</v>
      </c>
      <c r="U660" s="13" t="str">
        <f t="shared" si="197"/>
        <v xml:space="preserve">  Meta</v>
      </c>
      <c r="V660" s="39">
        <f t="shared" si="182"/>
        <v>42.95</v>
      </c>
      <c r="W660" s="39" t="str">
        <f t="shared" si="183"/>
        <v>Obesity</v>
      </c>
      <c r="X660" s="39">
        <f t="shared" si="184"/>
        <v>11.88</v>
      </c>
      <c r="Y660" s="39" t="str">
        <f t="shared" si="185"/>
        <v>Diabetes</v>
      </c>
      <c r="Z660" s="39" t="str">
        <f t="shared" si="186"/>
        <v>Yes</v>
      </c>
      <c r="AA660" s="39" t="str">
        <f t="shared" si="187"/>
        <v>No</v>
      </c>
      <c r="AB660" s="39" t="str">
        <f t="shared" si="188"/>
        <v>No</v>
      </c>
      <c r="AC660" s="38">
        <f t="shared" si="189"/>
        <v>2</v>
      </c>
      <c r="AD660" s="39" t="str">
        <f t="shared" si="190"/>
        <v>No</v>
      </c>
      <c r="AE660" s="13" t="str">
        <f t="shared" si="191"/>
        <v>9-Dec-1987</v>
      </c>
      <c r="AF660" s="39">
        <f t="shared" si="192"/>
        <v>36</v>
      </c>
      <c r="AG660" s="58">
        <f t="shared" si="193"/>
        <v>5630.46</v>
      </c>
      <c r="AH660" s="39" t="str">
        <f t="shared" si="194"/>
        <v>tier - 2</v>
      </c>
      <c r="AI660" s="39" t="str">
        <f t="shared" si="195"/>
        <v>tier - 3</v>
      </c>
      <c r="AJ660" s="54" t="str">
        <f t="shared" si="196"/>
        <v>R1012</v>
      </c>
    </row>
    <row r="661" spans="2:36" ht="15.75" customHeight="1" x14ac:dyDescent="0.3">
      <c r="B661" s="12" t="s">
        <v>2478</v>
      </c>
      <c r="C661" s="13" t="s">
        <v>2480</v>
      </c>
      <c r="D661" s="13">
        <v>46.96</v>
      </c>
      <c r="E661" s="13" t="str">
        <f t="shared" si="180"/>
        <v>Obesity</v>
      </c>
      <c r="F661" s="13">
        <v>4.6399999999999997</v>
      </c>
      <c r="G661" s="13" t="str">
        <f t="shared" si="181"/>
        <v>Normal</v>
      </c>
      <c r="H661" s="13" t="s">
        <v>8291</v>
      </c>
      <c r="I661" s="13" t="s">
        <v>8291</v>
      </c>
      <c r="J661" s="13" t="s">
        <v>8293</v>
      </c>
      <c r="K661" s="27">
        <v>1</v>
      </c>
      <c r="L661" s="13" t="s">
        <v>8291</v>
      </c>
      <c r="M661" s="13" t="s">
        <v>8958</v>
      </c>
      <c r="N661" s="13">
        <v>40</v>
      </c>
      <c r="O661" s="56">
        <v>5649.72</v>
      </c>
      <c r="P661" s="13" t="s">
        <v>8310</v>
      </c>
      <c r="Q661" s="13" t="s">
        <v>8311</v>
      </c>
      <c r="R661" s="57" t="s">
        <v>8321</v>
      </c>
      <c r="T661" s="12" t="s">
        <v>2478</v>
      </c>
      <c r="U661" s="13" t="str">
        <f t="shared" si="197"/>
        <v xml:space="preserve">  Rachel E</v>
      </c>
      <c r="V661" s="39">
        <f t="shared" si="182"/>
        <v>46.96</v>
      </c>
      <c r="W661" s="39" t="str">
        <f t="shared" si="183"/>
        <v>Obesity</v>
      </c>
      <c r="X661" s="39">
        <f t="shared" si="184"/>
        <v>4.6399999999999997</v>
      </c>
      <c r="Y661" s="39" t="str">
        <f t="shared" si="185"/>
        <v>Normal</v>
      </c>
      <c r="Z661" s="39" t="str">
        <f t="shared" si="186"/>
        <v>No</v>
      </c>
      <c r="AA661" s="39" t="str">
        <f t="shared" si="187"/>
        <v>No</v>
      </c>
      <c r="AB661" s="39" t="str">
        <f t="shared" si="188"/>
        <v>Yes</v>
      </c>
      <c r="AC661" s="38">
        <f t="shared" si="189"/>
        <v>1</v>
      </c>
      <c r="AD661" s="39" t="str">
        <f t="shared" si="190"/>
        <v>No</v>
      </c>
      <c r="AE661" s="13" t="str">
        <f t="shared" si="191"/>
        <v>8-Jun-1983</v>
      </c>
      <c r="AF661" s="39">
        <f t="shared" si="192"/>
        <v>40</v>
      </c>
      <c r="AG661" s="58">
        <f t="shared" si="193"/>
        <v>5649.72</v>
      </c>
      <c r="AH661" s="39" t="str">
        <f t="shared" si="194"/>
        <v>tier - 2</v>
      </c>
      <c r="AI661" s="39" t="str">
        <f t="shared" si="195"/>
        <v>tier - 3</v>
      </c>
      <c r="AJ661" s="54" t="str">
        <f t="shared" si="196"/>
        <v>R1011</v>
      </c>
    </row>
    <row r="662" spans="2:36" ht="15.75" customHeight="1" x14ac:dyDescent="0.3">
      <c r="B662" s="12" t="s">
        <v>2482</v>
      </c>
      <c r="C662" s="13" t="s">
        <v>2484</v>
      </c>
      <c r="D662" s="13">
        <v>30.495000000000001</v>
      </c>
      <c r="E662" s="13" t="str">
        <f t="shared" si="180"/>
        <v>Obesity</v>
      </c>
      <c r="F662" s="13">
        <v>9.5299999999999994</v>
      </c>
      <c r="G662" s="13" t="str">
        <f t="shared" si="181"/>
        <v>Diabetes</v>
      </c>
      <c r="H662" s="13" t="s">
        <v>8291</v>
      </c>
      <c r="I662" s="13" t="s">
        <v>8291</v>
      </c>
      <c r="J662" s="13" t="s">
        <v>8291</v>
      </c>
      <c r="K662" s="27" t="s">
        <v>8292</v>
      </c>
      <c r="L662" s="13" t="s">
        <v>8291</v>
      </c>
      <c r="M662" s="13" t="s">
        <v>8959</v>
      </c>
      <c r="N662" s="13">
        <v>45</v>
      </c>
      <c r="O662" s="56">
        <v>5650.14</v>
      </c>
      <c r="P662" s="13" t="s">
        <v>8310</v>
      </c>
      <c r="Q662" s="13" t="s">
        <v>8314</v>
      </c>
      <c r="R662" s="57" t="s">
        <v>8312</v>
      </c>
      <c r="T662" s="12" t="s">
        <v>2482</v>
      </c>
      <c r="U662" s="13" t="str">
        <f t="shared" si="197"/>
        <v xml:space="preserve">  Angelica</v>
      </c>
      <c r="V662" s="39">
        <f t="shared" si="182"/>
        <v>30.495000000000001</v>
      </c>
      <c r="W662" s="39" t="str">
        <f t="shared" si="183"/>
        <v>Obesity</v>
      </c>
      <c r="X662" s="39">
        <f t="shared" si="184"/>
        <v>9.5299999999999994</v>
      </c>
      <c r="Y662" s="39" t="str">
        <f t="shared" si="185"/>
        <v>Diabetes</v>
      </c>
      <c r="Z662" s="39" t="str">
        <f t="shared" si="186"/>
        <v>No</v>
      </c>
      <c r="AA662" s="39" t="str">
        <f t="shared" si="187"/>
        <v>No</v>
      </c>
      <c r="AB662" s="39" t="str">
        <f t="shared" si="188"/>
        <v>No</v>
      </c>
      <c r="AC662" s="38" t="str">
        <f t="shared" si="189"/>
        <v>No major surgery</v>
      </c>
      <c r="AD662" s="39" t="str">
        <f t="shared" si="190"/>
        <v>No</v>
      </c>
      <c r="AE662" s="13" t="str">
        <f t="shared" si="191"/>
        <v>27-Sep-1978</v>
      </c>
      <c r="AF662" s="39">
        <f t="shared" si="192"/>
        <v>45</v>
      </c>
      <c r="AG662" s="58">
        <f t="shared" si="193"/>
        <v>5650.14</v>
      </c>
      <c r="AH662" s="39" t="str">
        <f t="shared" si="194"/>
        <v>tier - 2</v>
      </c>
      <c r="AI662" s="39" t="str">
        <f t="shared" si="195"/>
        <v>tier - 1</v>
      </c>
      <c r="AJ662" s="54" t="str">
        <f t="shared" si="196"/>
        <v>R1013</v>
      </c>
    </row>
    <row r="663" spans="2:36" ht="15.75" customHeight="1" x14ac:dyDescent="0.3">
      <c r="B663" s="12" t="s">
        <v>2486</v>
      </c>
      <c r="C663" s="13" t="s">
        <v>2488</v>
      </c>
      <c r="D663" s="13">
        <v>17.954999999999998</v>
      </c>
      <c r="E663" s="13" t="str">
        <f t="shared" si="180"/>
        <v>Underweight</v>
      </c>
      <c r="F663" s="13">
        <v>5.29</v>
      </c>
      <c r="G663" s="13" t="str">
        <f t="shared" si="181"/>
        <v>Normal</v>
      </c>
      <c r="H663" s="13" t="s">
        <v>8293</v>
      </c>
      <c r="I663" s="13" t="s">
        <v>8291</v>
      </c>
      <c r="J663" s="13" t="s">
        <v>8291</v>
      </c>
      <c r="K663" s="27">
        <v>1</v>
      </c>
      <c r="L663" s="13" t="s">
        <v>8293</v>
      </c>
      <c r="M663" s="13" t="s">
        <v>8960</v>
      </c>
      <c r="N663" s="13">
        <v>40</v>
      </c>
      <c r="O663" s="56">
        <v>5662.23</v>
      </c>
      <c r="P663" s="13" t="s">
        <v>8310</v>
      </c>
      <c r="Q663" s="13" t="s">
        <v>8314</v>
      </c>
      <c r="R663" s="57" t="s">
        <v>8312</v>
      </c>
      <c r="T663" s="12" t="s">
        <v>2486</v>
      </c>
      <c r="U663" s="13" t="str">
        <f t="shared" si="197"/>
        <v xml:space="preserve">  Kathleen</v>
      </c>
      <c r="V663" s="39">
        <f t="shared" si="182"/>
        <v>17.954999999999998</v>
      </c>
      <c r="W663" s="39" t="str">
        <f t="shared" si="183"/>
        <v>Underweight</v>
      </c>
      <c r="X663" s="39">
        <f t="shared" si="184"/>
        <v>5.29</v>
      </c>
      <c r="Y663" s="39" t="str">
        <f t="shared" si="185"/>
        <v>Normal</v>
      </c>
      <c r="Z663" s="39" t="str">
        <f t="shared" si="186"/>
        <v>Yes</v>
      </c>
      <c r="AA663" s="39" t="str">
        <f t="shared" si="187"/>
        <v>No</v>
      </c>
      <c r="AB663" s="39" t="str">
        <f t="shared" si="188"/>
        <v>No</v>
      </c>
      <c r="AC663" s="38">
        <f t="shared" si="189"/>
        <v>1</v>
      </c>
      <c r="AD663" s="39" t="str">
        <f t="shared" si="190"/>
        <v>Yes</v>
      </c>
      <c r="AE663" s="13" t="str">
        <f t="shared" si="191"/>
        <v>3-Sep-1983</v>
      </c>
      <c r="AF663" s="39">
        <f t="shared" si="192"/>
        <v>40</v>
      </c>
      <c r="AG663" s="58">
        <f t="shared" si="193"/>
        <v>5662.23</v>
      </c>
      <c r="AH663" s="39" t="str">
        <f t="shared" si="194"/>
        <v>tier - 2</v>
      </c>
      <c r="AI663" s="39" t="str">
        <f t="shared" si="195"/>
        <v>tier - 1</v>
      </c>
      <c r="AJ663" s="54" t="str">
        <f t="shared" si="196"/>
        <v>R1013</v>
      </c>
    </row>
    <row r="664" spans="2:36" ht="15.75" customHeight="1" x14ac:dyDescent="0.3">
      <c r="B664" s="12" t="s">
        <v>2490</v>
      </c>
      <c r="C664" s="13" t="s">
        <v>2492</v>
      </c>
      <c r="D664" s="13">
        <v>25.6</v>
      </c>
      <c r="E664" s="13" t="str">
        <f t="shared" si="180"/>
        <v>Overweight</v>
      </c>
      <c r="F664" s="13">
        <v>10.95</v>
      </c>
      <c r="G664" s="13" t="str">
        <f t="shared" si="181"/>
        <v>Diabetes</v>
      </c>
      <c r="H664" s="13" t="s">
        <v>8291</v>
      </c>
      <c r="I664" s="13" t="s">
        <v>8291</v>
      </c>
      <c r="J664" s="13" t="s">
        <v>8291</v>
      </c>
      <c r="K664" s="27">
        <v>3</v>
      </c>
      <c r="L664" s="13" t="s">
        <v>8291</v>
      </c>
      <c r="M664" s="13" t="s">
        <v>8961</v>
      </c>
      <c r="N664" s="13">
        <v>39</v>
      </c>
      <c r="O664" s="56">
        <v>5679.13</v>
      </c>
      <c r="P664" s="13" t="s">
        <v>8310</v>
      </c>
      <c r="Q664" s="13" t="s">
        <v>8310</v>
      </c>
      <c r="R664" s="57" t="s">
        <v>8312</v>
      </c>
      <c r="T664" s="12" t="s">
        <v>2490</v>
      </c>
      <c r="U664" s="13" t="str">
        <f t="shared" si="197"/>
        <v xml:space="preserve">  Gabriel D</v>
      </c>
      <c r="V664" s="39">
        <f t="shared" si="182"/>
        <v>25.6</v>
      </c>
      <c r="W664" s="39" t="str">
        <f t="shared" si="183"/>
        <v>Overweight</v>
      </c>
      <c r="X664" s="39">
        <f t="shared" si="184"/>
        <v>10.95</v>
      </c>
      <c r="Y664" s="39" t="str">
        <f t="shared" si="185"/>
        <v>Diabetes</v>
      </c>
      <c r="Z664" s="39" t="str">
        <f t="shared" si="186"/>
        <v>No</v>
      </c>
      <c r="AA664" s="39" t="str">
        <f t="shared" si="187"/>
        <v>No</v>
      </c>
      <c r="AB664" s="39" t="str">
        <f t="shared" si="188"/>
        <v>No</v>
      </c>
      <c r="AC664" s="38">
        <f t="shared" si="189"/>
        <v>3</v>
      </c>
      <c r="AD664" s="39" t="str">
        <f t="shared" si="190"/>
        <v>No</v>
      </c>
      <c r="AE664" s="13" t="str">
        <f t="shared" si="191"/>
        <v>12-Aug-1984</v>
      </c>
      <c r="AF664" s="39">
        <f t="shared" si="192"/>
        <v>39</v>
      </c>
      <c r="AG664" s="58">
        <f t="shared" si="193"/>
        <v>5679.13</v>
      </c>
      <c r="AH664" s="39" t="str">
        <f t="shared" si="194"/>
        <v>tier - 2</v>
      </c>
      <c r="AI664" s="39" t="str">
        <f t="shared" si="195"/>
        <v>tier - 2</v>
      </c>
      <c r="AJ664" s="54" t="str">
        <f t="shared" si="196"/>
        <v>R1013</v>
      </c>
    </row>
    <row r="665" spans="2:36" ht="15.75" customHeight="1" x14ac:dyDescent="0.3">
      <c r="B665" s="12" t="s">
        <v>2494</v>
      </c>
      <c r="C665" s="13" t="s">
        <v>2496</v>
      </c>
      <c r="D665" s="13">
        <v>34.21</v>
      </c>
      <c r="E665" s="13" t="str">
        <f t="shared" si="180"/>
        <v>Obesity</v>
      </c>
      <c r="F665" s="13">
        <v>9.17</v>
      </c>
      <c r="G665" s="13" t="str">
        <f t="shared" si="181"/>
        <v>Diabetes</v>
      </c>
      <c r="H665" s="13" t="s">
        <v>8291</v>
      </c>
      <c r="I665" s="13" t="s">
        <v>8291</v>
      </c>
      <c r="J665" s="13" t="s">
        <v>8291</v>
      </c>
      <c r="K665" s="27" t="s">
        <v>8292</v>
      </c>
      <c r="L665" s="13" t="s">
        <v>8291</v>
      </c>
      <c r="M665" s="13" t="s">
        <v>8962</v>
      </c>
      <c r="N665" s="13">
        <v>51</v>
      </c>
      <c r="O665" s="56">
        <v>5690.79</v>
      </c>
      <c r="P665" s="13" t="s">
        <v>8310</v>
      </c>
      <c r="Q665" s="13" t="s">
        <v>8314</v>
      </c>
      <c r="R665" s="57" t="s">
        <v>8312</v>
      </c>
      <c r="T665" s="12" t="s">
        <v>2494</v>
      </c>
      <c r="U665" s="13" t="str">
        <f t="shared" si="197"/>
        <v xml:space="preserve">  Jeff T</v>
      </c>
      <c r="V665" s="39">
        <f t="shared" si="182"/>
        <v>34.21</v>
      </c>
      <c r="W665" s="39" t="str">
        <f t="shared" si="183"/>
        <v>Obesity</v>
      </c>
      <c r="X665" s="39">
        <f t="shared" si="184"/>
        <v>9.17</v>
      </c>
      <c r="Y665" s="39" t="str">
        <f t="shared" si="185"/>
        <v>Diabetes</v>
      </c>
      <c r="Z665" s="39" t="str">
        <f t="shared" si="186"/>
        <v>No</v>
      </c>
      <c r="AA665" s="39" t="str">
        <f t="shared" si="187"/>
        <v>No</v>
      </c>
      <c r="AB665" s="39" t="str">
        <f t="shared" si="188"/>
        <v>No</v>
      </c>
      <c r="AC665" s="38" t="str">
        <f t="shared" si="189"/>
        <v>No major surgery</v>
      </c>
      <c r="AD665" s="39" t="str">
        <f t="shared" si="190"/>
        <v>No</v>
      </c>
      <c r="AE665" s="13" t="str">
        <f t="shared" si="191"/>
        <v>28-Oct-1972</v>
      </c>
      <c r="AF665" s="39">
        <f t="shared" si="192"/>
        <v>51</v>
      </c>
      <c r="AG665" s="58">
        <f t="shared" si="193"/>
        <v>5690.79</v>
      </c>
      <c r="AH665" s="39" t="str">
        <f t="shared" si="194"/>
        <v>tier - 2</v>
      </c>
      <c r="AI665" s="39" t="str">
        <f t="shared" si="195"/>
        <v>tier - 1</v>
      </c>
      <c r="AJ665" s="54" t="str">
        <f t="shared" si="196"/>
        <v>R1013</v>
      </c>
    </row>
    <row r="666" spans="2:36" ht="15.75" customHeight="1" x14ac:dyDescent="0.3">
      <c r="B666" s="12" t="s">
        <v>2498</v>
      </c>
      <c r="C666" s="13" t="s">
        <v>2500</v>
      </c>
      <c r="D666" s="13">
        <v>39.74</v>
      </c>
      <c r="E666" s="13" t="str">
        <f t="shared" si="180"/>
        <v>Obesity</v>
      </c>
      <c r="F666" s="13">
        <v>7.39</v>
      </c>
      <c r="G666" s="13" t="str">
        <f t="shared" si="181"/>
        <v>Diabetes</v>
      </c>
      <c r="H666" s="13" t="s">
        <v>8291</v>
      </c>
      <c r="I666" s="13" t="s">
        <v>8291</v>
      </c>
      <c r="J666" s="13" t="s">
        <v>8291</v>
      </c>
      <c r="K666" s="27" t="s">
        <v>8292</v>
      </c>
      <c r="L666" s="13" t="s">
        <v>8291</v>
      </c>
      <c r="M666" s="13" t="s">
        <v>8963</v>
      </c>
      <c r="N666" s="13">
        <v>31</v>
      </c>
      <c r="O666" s="56">
        <v>5693.43</v>
      </c>
      <c r="P666" s="13" t="s">
        <v>8310</v>
      </c>
      <c r="Q666" s="13" t="s">
        <v>8311</v>
      </c>
      <c r="R666" s="57" t="s">
        <v>8317</v>
      </c>
      <c r="T666" s="12" t="s">
        <v>2498</v>
      </c>
      <c r="U666" s="13" t="str">
        <f t="shared" si="197"/>
        <v xml:space="preserve">  Neil D</v>
      </c>
      <c r="V666" s="39">
        <f t="shared" si="182"/>
        <v>39.74</v>
      </c>
      <c r="W666" s="39" t="str">
        <f t="shared" si="183"/>
        <v>Obesity</v>
      </c>
      <c r="X666" s="39">
        <f t="shared" si="184"/>
        <v>7.39</v>
      </c>
      <c r="Y666" s="39" t="str">
        <f t="shared" si="185"/>
        <v>Diabetes</v>
      </c>
      <c r="Z666" s="39" t="str">
        <f t="shared" si="186"/>
        <v>No</v>
      </c>
      <c r="AA666" s="39" t="str">
        <f t="shared" si="187"/>
        <v>No</v>
      </c>
      <c r="AB666" s="39" t="str">
        <f t="shared" si="188"/>
        <v>No</v>
      </c>
      <c r="AC666" s="38" t="str">
        <f t="shared" si="189"/>
        <v>No major surgery</v>
      </c>
      <c r="AD666" s="39" t="str">
        <f t="shared" si="190"/>
        <v>No</v>
      </c>
      <c r="AE666" s="13" t="str">
        <f t="shared" si="191"/>
        <v>3-Nov-1992</v>
      </c>
      <c r="AF666" s="39">
        <f t="shared" si="192"/>
        <v>31</v>
      </c>
      <c r="AG666" s="58">
        <f t="shared" si="193"/>
        <v>5693.43</v>
      </c>
      <c r="AH666" s="39" t="str">
        <f t="shared" si="194"/>
        <v>tier - 2</v>
      </c>
      <c r="AI666" s="39" t="str">
        <f t="shared" si="195"/>
        <v>tier - 3</v>
      </c>
      <c r="AJ666" s="54" t="str">
        <f t="shared" si="196"/>
        <v>R1012</v>
      </c>
    </row>
    <row r="667" spans="2:36" ht="15.75" customHeight="1" x14ac:dyDescent="0.3">
      <c r="B667" s="12" t="s">
        <v>2502</v>
      </c>
      <c r="C667" s="13" t="s">
        <v>2504</v>
      </c>
      <c r="D667" s="13">
        <v>49.53</v>
      </c>
      <c r="E667" s="13" t="str">
        <f t="shared" si="180"/>
        <v>Obesity</v>
      </c>
      <c r="F667" s="13">
        <v>9.1300000000000008</v>
      </c>
      <c r="G667" s="13" t="str">
        <f t="shared" si="181"/>
        <v>Diabetes</v>
      </c>
      <c r="H667" s="13" t="s">
        <v>8293</v>
      </c>
      <c r="I667" s="13" t="s">
        <v>8291</v>
      </c>
      <c r="J667" s="13" t="s">
        <v>8291</v>
      </c>
      <c r="K667" s="27" t="s">
        <v>8292</v>
      </c>
      <c r="L667" s="13" t="s">
        <v>8291</v>
      </c>
      <c r="M667" s="13" t="s">
        <v>8964</v>
      </c>
      <c r="N667" s="13">
        <v>49</v>
      </c>
      <c r="O667" s="56">
        <v>5698.74</v>
      </c>
      <c r="P667" s="13" t="s">
        <v>8310</v>
      </c>
      <c r="Q667" s="13" t="s">
        <v>8310</v>
      </c>
      <c r="R667" s="57" t="s">
        <v>8317</v>
      </c>
      <c r="T667" s="12" t="s">
        <v>2502</v>
      </c>
      <c r="U667" s="13" t="str">
        <f t="shared" si="197"/>
        <v xml:space="preserve">  Katherine L</v>
      </c>
      <c r="V667" s="39">
        <f t="shared" si="182"/>
        <v>49.53</v>
      </c>
      <c r="W667" s="39" t="str">
        <f t="shared" si="183"/>
        <v>Obesity</v>
      </c>
      <c r="X667" s="39">
        <f t="shared" si="184"/>
        <v>9.1300000000000008</v>
      </c>
      <c r="Y667" s="39" t="str">
        <f t="shared" si="185"/>
        <v>Diabetes</v>
      </c>
      <c r="Z667" s="39" t="str">
        <f t="shared" si="186"/>
        <v>Yes</v>
      </c>
      <c r="AA667" s="39" t="str">
        <f t="shared" si="187"/>
        <v>No</v>
      </c>
      <c r="AB667" s="39" t="str">
        <f t="shared" si="188"/>
        <v>No</v>
      </c>
      <c r="AC667" s="38" t="str">
        <f t="shared" si="189"/>
        <v>No major surgery</v>
      </c>
      <c r="AD667" s="39" t="str">
        <f t="shared" si="190"/>
        <v>No</v>
      </c>
      <c r="AE667" s="13" t="str">
        <f t="shared" si="191"/>
        <v>6-Jul-1974</v>
      </c>
      <c r="AF667" s="39">
        <f t="shared" si="192"/>
        <v>49</v>
      </c>
      <c r="AG667" s="58">
        <f t="shared" si="193"/>
        <v>5698.74</v>
      </c>
      <c r="AH667" s="39" t="str">
        <f t="shared" si="194"/>
        <v>tier - 2</v>
      </c>
      <c r="AI667" s="39" t="str">
        <f t="shared" si="195"/>
        <v>tier - 2</v>
      </c>
      <c r="AJ667" s="54" t="str">
        <f t="shared" si="196"/>
        <v>R1012</v>
      </c>
    </row>
    <row r="668" spans="2:36" ht="15.75" customHeight="1" x14ac:dyDescent="0.3">
      <c r="B668" s="12" t="s">
        <v>2506</v>
      </c>
      <c r="C668" s="13" t="s">
        <v>2508</v>
      </c>
      <c r="D668" s="13">
        <v>39.33</v>
      </c>
      <c r="E668" s="13" t="str">
        <f t="shared" si="180"/>
        <v>Obesity</v>
      </c>
      <c r="F668" s="13">
        <v>10.4</v>
      </c>
      <c r="G668" s="13" t="str">
        <f t="shared" si="181"/>
        <v>Diabetes</v>
      </c>
      <c r="H668" s="13" t="s">
        <v>8291</v>
      </c>
      <c r="I668" s="13" t="s">
        <v>8291</v>
      </c>
      <c r="J668" s="13" t="s">
        <v>8291</v>
      </c>
      <c r="K668" s="27">
        <v>3</v>
      </c>
      <c r="L668" s="13" t="s">
        <v>8291</v>
      </c>
      <c r="M668" s="13" t="s">
        <v>8965</v>
      </c>
      <c r="N668" s="13">
        <v>42</v>
      </c>
      <c r="O668" s="56">
        <v>5699.84</v>
      </c>
      <c r="P668" s="13" t="s">
        <v>8310</v>
      </c>
      <c r="Q668" s="13" t="s">
        <v>8311</v>
      </c>
      <c r="R668" s="57" t="s">
        <v>8312</v>
      </c>
      <c r="T668" s="12" t="s">
        <v>2506</v>
      </c>
      <c r="U668" s="13" t="str">
        <f t="shared" si="197"/>
        <v xml:space="preserve">  Ariel E</v>
      </c>
      <c r="V668" s="39">
        <f t="shared" si="182"/>
        <v>39.33</v>
      </c>
      <c r="W668" s="39" t="str">
        <f t="shared" si="183"/>
        <v>Obesity</v>
      </c>
      <c r="X668" s="39">
        <f t="shared" si="184"/>
        <v>10.4</v>
      </c>
      <c r="Y668" s="39" t="str">
        <f t="shared" si="185"/>
        <v>Diabetes</v>
      </c>
      <c r="Z668" s="39" t="str">
        <f t="shared" si="186"/>
        <v>No</v>
      </c>
      <c r="AA668" s="39" t="str">
        <f t="shared" si="187"/>
        <v>No</v>
      </c>
      <c r="AB668" s="39" t="str">
        <f t="shared" si="188"/>
        <v>No</v>
      </c>
      <c r="AC668" s="38">
        <f t="shared" si="189"/>
        <v>3</v>
      </c>
      <c r="AD668" s="39" t="str">
        <f t="shared" si="190"/>
        <v>No</v>
      </c>
      <c r="AE668" s="13" t="str">
        <f t="shared" si="191"/>
        <v>15-Jun-1981</v>
      </c>
      <c r="AF668" s="39">
        <f t="shared" si="192"/>
        <v>42</v>
      </c>
      <c r="AG668" s="58">
        <f t="shared" si="193"/>
        <v>5699.84</v>
      </c>
      <c r="AH668" s="39" t="str">
        <f t="shared" si="194"/>
        <v>tier - 2</v>
      </c>
      <c r="AI668" s="39" t="str">
        <f t="shared" si="195"/>
        <v>tier - 3</v>
      </c>
      <c r="AJ668" s="54" t="str">
        <f t="shared" si="196"/>
        <v>R1013</v>
      </c>
    </row>
    <row r="669" spans="2:36" ht="15.75" customHeight="1" x14ac:dyDescent="0.3">
      <c r="B669" s="12" t="s">
        <v>2510</v>
      </c>
      <c r="C669" s="13" t="s">
        <v>2512</v>
      </c>
      <c r="D669" s="13">
        <v>39.979999999999997</v>
      </c>
      <c r="E669" s="13" t="str">
        <f t="shared" si="180"/>
        <v>Obesity</v>
      </c>
      <c r="F669" s="13">
        <v>9.4600000000000009</v>
      </c>
      <c r="G669" s="13" t="str">
        <f t="shared" si="181"/>
        <v>Diabetes</v>
      </c>
      <c r="H669" s="13" t="s">
        <v>8293</v>
      </c>
      <c r="I669" s="13" t="s">
        <v>8291</v>
      </c>
      <c r="J669" s="13" t="s">
        <v>8291</v>
      </c>
      <c r="K669" s="27">
        <v>2</v>
      </c>
      <c r="L669" s="13" t="s">
        <v>8291</v>
      </c>
      <c r="M669" s="13" t="s">
        <v>8966</v>
      </c>
      <c r="N669" s="13">
        <v>30</v>
      </c>
      <c r="O669" s="56">
        <v>5708.87</v>
      </c>
      <c r="P669" s="13" t="s">
        <v>8310</v>
      </c>
      <c r="Q669" s="13" t="s">
        <v>8314</v>
      </c>
      <c r="R669" s="57" t="s">
        <v>8321</v>
      </c>
      <c r="T669" s="12" t="s">
        <v>2510</v>
      </c>
      <c r="U669" s="13" t="str">
        <f t="shared" si="197"/>
        <v xml:space="preserve">  Christopher P</v>
      </c>
      <c r="V669" s="39">
        <f t="shared" si="182"/>
        <v>39.979999999999997</v>
      </c>
      <c r="W669" s="39" t="str">
        <f t="shared" si="183"/>
        <v>Obesity</v>
      </c>
      <c r="X669" s="39">
        <f t="shared" si="184"/>
        <v>9.4600000000000009</v>
      </c>
      <c r="Y669" s="39" t="str">
        <f t="shared" si="185"/>
        <v>Diabetes</v>
      </c>
      <c r="Z669" s="39" t="str">
        <f t="shared" si="186"/>
        <v>Yes</v>
      </c>
      <c r="AA669" s="39" t="str">
        <f t="shared" si="187"/>
        <v>No</v>
      </c>
      <c r="AB669" s="39" t="str">
        <f t="shared" si="188"/>
        <v>No</v>
      </c>
      <c r="AC669" s="38">
        <f t="shared" si="189"/>
        <v>2</v>
      </c>
      <c r="AD669" s="39" t="str">
        <f t="shared" si="190"/>
        <v>No</v>
      </c>
      <c r="AE669" s="13" t="str">
        <f t="shared" si="191"/>
        <v>3-Nov-1993</v>
      </c>
      <c r="AF669" s="39">
        <f t="shared" si="192"/>
        <v>30</v>
      </c>
      <c r="AG669" s="58">
        <f t="shared" si="193"/>
        <v>5708.87</v>
      </c>
      <c r="AH669" s="39" t="str">
        <f t="shared" si="194"/>
        <v>tier - 2</v>
      </c>
      <c r="AI669" s="39" t="str">
        <f t="shared" si="195"/>
        <v>tier - 1</v>
      </c>
      <c r="AJ669" s="54" t="str">
        <f t="shared" si="196"/>
        <v>R1011</v>
      </c>
    </row>
    <row r="670" spans="2:36" ht="15.75" customHeight="1" x14ac:dyDescent="0.3">
      <c r="B670" s="12" t="s">
        <v>2514</v>
      </c>
      <c r="C670" s="13" t="s">
        <v>2123</v>
      </c>
      <c r="D670" s="13">
        <v>46.51</v>
      </c>
      <c r="E670" s="13" t="str">
        <f t="shared" si="180"/>
        <v>Obesity</v>
      </c>
      <c r="F670" s="13">
        <v>8.69</v>
      </c>
      <c r="G670" s="13" t="str">
        <f t="shared" si="181"/>
        <v>Diabetes</v>
      </c>
      <c r="H670" s="13" t="s">
        <v>8293</v>
      </c>
      <c r="I670" s="13" t="s">
        <v>8291</v>
      </c>
      <c r="J670" s="13" t="s">
        <v>8291</v>
      </c>
      <c r="K670" s="27" t="s">
        <v>8292</v>
      </c>
      <c r="L670" s="13" t="s">
        <v>8291</v>
      </c>
      <c r="M670" s="13" t="s">
        <v>8967</v>
      </c>
      <c r="N670" s="13">
        <v>42</v>
      </c>
      <c r="O670" s="56">
        <v>5709.16</v>
      </c>
      <c r="P670" s="13" t="s">
        <v>8311</v>
      </c>
      <c r="Q670" s="13" t="s">
        <v>8311</v>
      </c>
      <c r="R670" s="57" t="s">
        <v>8312</v>
      </c>
      <c r="T670" s="12" t="s">
        <v>2514</v>
      </c>
      <c r="U670" s="13" t="str">
        <f t="shared" si="197"/>
        <v xml:space="preserve">  Erin M</v>
      </c>
      <c r="V670" s="39">
        <f t="shared" si="182"/>
        <v>46.51</v>
      </c>
      <c r="W670" s="39" t="str">
        <f t="shared" si="183"/>
        <v>Obesity</v>
      </c>
      <c r="X670" s="39">
        <f t="shared" si="184"/>
        <v>8.69</v>
      </c>
      <c r="Y670" s="39" t="str">
        <f t="shared" si="185"/>
        <v>Diabetes</v>
      </c>
      <c r="Z670" s="39" t="str">
        <f t="shared" si="186"/>
        <v>Yes</v>
      </c>
      <c r="AA670" s="39" t="str">
        <f t="shared" si="187"/>
        <v>No</v>
      </c>
      <c r="AB670" s="39" t="str">
        <f t="shared" si="188"/>
        <v>No</v>
      </c>
      <c r="AC670" s="38" t="str">
        <f t="shared" si="189"/>
        <v>No major surgery</v>
      </c>
      <c r="AD670" s="39" t="str">
        <f t="shared" si="190"/>
        <v>No</v>
      </c>
      <c r="AE670" s="13" t="str">
        <f t="shared" si="191"/>
        <v>30-Aug-1981</v>
      </c>
      <c r="AF670" s="39">
        <f t="shared" si="192"/>
        <v>42</v>
      </c>
      <c r="AG670" s="58">
        <f t="shared" si="193"/>
        <v>5709.16</v>
      </c>
      <c r="AH670" s="39" t="str">
        <f t="shared" si="194"/>
        <v>tier - 3</v>
      </c>
      <c r="AI670" s="39" t="str">
        <f t="shared" si="195"/>
        <v>tier - 3</v>
      </c>
      <c r="AJ670" s="54" t="str">
        <f t="shared" si="196"/>
        <v>R1013</v>
      </c>
    </row>
    <row r="671" spans="2:36" ht="15.75" customHeight="1" x14ac:dyDescent="0.3">
      <c r="B671" s="12" t="s">
        <v>2517</v>
      </c>
      <c r="C671" s="13" t="s">
        <v>2519</v>
      </c>
      <c r="D671" s="13">
        <v>43.58</v>
      </c>
      <c r="E671" s="13" t="str">
        <f t="shared" si="180"/>
        <v>Obesity</v>
      </c>
      <c r="F671" s="13">
        <v>4.2300000000000004</v>
      </c>
      <c r="G671" s="13" t="str">
        <f t="shared" si="181"/>
        <v>Normal</v>
      </c>
      <c r="H671" s="13" t="s">
        <v>8291</v>
      </c>
      <c r="I671" s="13" t="s">
        <v>8291</v>
      </c>
      <c r="J671" s="13" t="s">
        <v>8293</v>
      </c>
      <c r="K671" s="27">
        <v>1</v>
      </c>
      <c r="L671" s="13" t="s">
        <v>8291</v>
      </c>
      <c r="M671" s="13" t="s">
        <v>8968</v>
      </c>
      <c r="N671" s="13">
        <v>52</v>
      </c>
      <c r="O671" s="56">
        <v>5720.38</v>
      </c>
      <c r="P671" s="13" t="s">
        <v>8310</v>
      </c>
      <c r="Q671" s="13" t="s">
        <v>8314</v>
      </c>
      <c r="R671" s="57" t="s">
        <v>8312</v>
      </c>
      <c r="T671" s="12" t="s">
        <v>2517</v>
      </c>
      <c r="U671" s="13" t="str">
        <f t="shared" si="197"/>
        <v xml:space="preserve">  Molly K</v>
      </c>
      <c r="V671" s="39">
        <f t="shared" si="182"/>
        <v>43.58</v>
      </c>
      <c r="W671" s="39" t="str">
        <f t="shared" si="183"/>
        <v>Obesity</v>
      </c>
      <c r="X671" s="39">
        <f t="shared" si="184"/>
        <v>4.2300000000000004</v>
      </c>
      <c r="Y671" s="39" t="str">
        <f t="shared" si="185"/>
        <v>Normal</v>
      </c>
      <c r="Z671" s="39" t="str">
        <f t="shared" si="186"/>
        <v>No</v>
      </c>
      <c r="AA671" s="39" t="str">
        <f t="shared" si="187"/>
        <v>No</v>
      </c>
      <c r="AB671" s="39" t="str">
        <f t="shared" si="188"/>
        <v>Yes</v>
      </c>
      <c r="AC671" s="38">
        <f t="shared" si="189"/>
        <v>1</v>
      </c>
      <c r="AD671" s="39" t="str">
        <f t="shared" si="190"/>
        <v>No</v>
      </c>
      <c r="AE671" s="13" t="str">
        <f t="shared" si="191"/>
        <v>18-Dec-1971</v>
      </c>
      <c r="AF671" s="39">
        <f t="shared" si="192"/>
        <v>52</v>
      </c>
      <c r="AG671" s="58">
        <f t="shared" si="193"/>
        <v>5720.38</v>
      </c>
      <c r="AH671" s="39" t="str">
        <f t="shared" si="194"/>
        <v>tier - 2</v>
      </c>
      <c r="AI671" s="39" t="str">
        <f t="shared" si="195"/>
        <v>tier - 1</v>
      </c>
      <c r="AJ671" s="54" t="str">
        <f t="shared" si="196"/>
        <v>R1013</v>
      </c>
    </row>
    <row r="672" spans="2:36" ht="15.75" customHeight="1" x14ac:dyDescent="0.3">
      <c r="B672" s="12" t="s">
        <v>2521</v>
      </c>
      <c r="C672" s="13" t="s">
        <v>732</v>
      </c>
      <c r="D672" s="13">
        <v>42.28</v>
      </c>
      <c r="E672" s="13" t="str">
        <f t="shared" si="180"/>
        <v>Obesity</v>
      </c>
      <c r="F672" s="13">
        <v>9.16</v>
      </c>
      <c r="G672" s="13" t="str">
        <f t="shared" si="181"/>
        <v>Diabetes</v>
      </c>
      <c r="H672" s="13" t="s">
        <v>8293</v>
      </c>
      <c r="I672" s="13" t="s">
        <v>8291</v>
      </c>
      <c r="J672" s="13" t="s">
        <v>8291</v>
      </c>
      <c r="K672" s="27">
        <v>1</v>
      </c>
      <c r="L672" s="13" t="s">
        <v>8291</v>
      </c>
      <c r="M672" s="13" t="s">
        <v>8969</v>
      </c>
      <c r="N672" s="13">
        <v>36</v>
      </c>
      <c r="O672" s="56">
        <v>5729.01</v>
      </c>
      <c r="P672" s="13" t="s">
        <v>8314</v>
      </c>
      <c r="Q672" s="13" t="s">
        <v>8310</v>
      </c>
      <c r="R672" s="57" t="s">
        <v>8317</v>
      </c>
      <c r="T672" s="12" t="s">
        <v>2521</v>
      </c>
      <c r="U672" s="13" t="str">
        <f t="shared" si="197"/>
        <v xml:space="preserve">  Ryan J</v>
      </c>
      <c r="V672" s="39">
        <f t="shared" si="182"/>
        <v>42.28</v>
      </c>
      <c r="W672" s="39" t="str">
        <f t="shared" si="183"/>
        <v>Obesity</v>
      </c>
      <c r="X672" s="39">
        <f t="shared" si="184"/>
        <v>9.16</v>
      </c>
      <c r="Y672" s="39" t="str">
        <f t="shared" si="185"/>
        <v>Diabetes</v>
      </c>
      <c r="Z672" s="39" t="str">
        <f t="shared" si="186"/>
        <v>Yes</v>
      </c>
      <c r="AA672" s="39" t="str">
        <f t="shared" si="187"/>
        <v>No</v>
      </c>
      <c r="AB672" s="39" t="str">
        <f t="shared" si="188"/>
        <v>No</v>
      </c>
      <c r="AC672" s="38">
        <f t="shared" si="189"/>
        <v>1</v>
      </c>
      <c r="AD672" s="39" t="str">
        <f t="shared" si="190"/>
        <v>No</v>
      </c>
      <c r="AE672" s="13" t="str">
        <f t="shared" si="191"/>
        <v>19-Oct-1987</v>
      </c>
      <c r="AF672" s="39">
        <f t="shared" si="192"/>
        <v>36</v>
      </c>
      <c r="AG672" s="58">
        <f t="shared" si="193"/>
        <v>5729.01</v>
      </c>
      <c r="AH672" s="39" t="str">
        <f t="shared" si="194"/>
        <v>tier - 1</v>
      </c>
      <c r="AI672" s="39" t="str">
        <f t="shared" si="195"/>
        <v>tier - 2</v>
      </c>
      <c r="AJ672" s="54" t="str">
        <f t="shared" si="196"/>
        <v>R1012</v>
      </c>
    </row>
    <row r="673" spans="2:36" ht="15.75" customHeight="1" x14ac:dyDescent="0.3">
      <c r="B673" s="12" t="s">
        <v>2524</v>
      </c>
      <c r="C673" s="13" t="s">
        <v>323</v>
      </c>
      <c r="D673" s="13">
        <v>35.520000000000003</v>
      </c>
      <c r="E673" s="13" t="str">
        <f t="shared" si="180"/>
        <v>Obesity</v>
      </c>
      <c r="F673" s="13">
        <v>8.26</v>
      </c>
      <c r="G673" s="13" t="str">
        <f t="shared" si="181"/>
        <v>Diabetes</v>
      </c>
      <c r="H673" s="13" t="s">
        <v>8291</v>
      </c>
      <c r="I673" s="13" t="s">
        <v>8291</v>
      </c>
      <c r="J673" s="13" t="s">
        <v>8291</v>
      </c>
      <c r="K673" s="27" t="s">
        <v>8292</v>
      </c>
      <c r="L673" s="13" t="s">
        <v>8291</v>
      </c>
      <c r="M673" s="13" t="s">
        <v>8970</v>
      </c>
      <c r="N673" s="13">
        <v>51</v>
      </c>
      <c r="O673" s="56">
        <v>5741.67</v>
      </c>
      <c r="P673" s="13" t="s">
        <v>8310</v>
      </c>
      <c r="Q673" s="13" t="s">
        <v>8311</v>
      </c>
      <c r="R673" s="57" t="s">
        <v>8312</v>
      </c>
      <c r="T673" s="12" t="s">
        <v>2524</v>
      </c>
      <c r="U673" s="13" t="str">
        <f t="shared" si="197"/>
        <v xml:space="preserve">  Jennifer</v>
      </c>
      <c r="V673" s="39">
        <f t="shared" si="182"/>
        <v>35.520000000000003</v>
      </c>
      <c r="W673" s="39" t="str">
        <f t="shared" si="183"/>
        <v>Obesity</v>
      </c>
      <c r="X673" s="39">
        <f t="shared" si="184"/>
        <v>8.26</v>
      </c>
      <c r="Y673" s="39" t="str">
        <f t="shared" si="185"/>
        <v>Diabetes</v>
      </c>
      <c r="Z673" s="39" t="str">
        <f t="shared" si="186"/>
        <v>No</v>
      </c>
      <c r="AA673" s="39" t="str">
        <f t="shared" si="187"/>
        <v>No</v>
      </c>
      <c r="AB673" s="39" t="str">
        <f t="shared" si="188"/>
        <v>No</v>
      </c>
      <c r="AC673" s="38" t="str">
        <f t="shared" si="189"/>
        <v>No major surgery</v>
      </c>
      <c r="AD673" s="39" t="str">
        <f t="shared" si="190"/>
        <v>No</v>
      </c>
      <c r="AE673" s="13" t="str">
        <f t="shared" si="191"/>
        <v>21-Aug-1972</v>
      </c>
      <c r="AF673" s="39">
        <f t="shared" si="192"/>
        <v>51</v>
      </c>
      <c r="AG673" s="58">
        <f t="shared" si="193"/>
        <v>5741.67</v>
      </c>
      <c r="AH673" s="39" t="str">
        <f t="shared" si="194"/>
        <v>tier - 2</v>
      </c>
      <c r="AI673" s="39" t="str">
        <f t="shared" si="195"/>
        <v>tier - 3</v>
      </c>
      <c r="AJ673" s="54" t="str">
        <f t="shared" si="196"/>
        <v>R1013</v>
      </c>
    </row>
    <row r="674" spans="2:36" ht="15.75" customHeight="1" x14ac:dyDescent="0.3">
      <c r="B674" s="12" t="s">
        <v>2526</v>
      </c>
      <c r="C674" s="13" t="s">
        <v>2528</v>
      </c>
      <c r="D674" s="13">
        <v>33.6</v>
      </c>
      <c r="E674" s="13" t="str">
        <f t="shared" si="180"/>
        <v>Obesity</v>
      </c>
      <c r="F674" s="13">
        <v>11.25</v>
      </c>
      <c r="G674" s="13" t="str">
        <f t="shared" si="181"/>
        <v>Diabetes</v>
      </c>
      <c r="H674" s="13" t="s">
        <v>8291</v>
      </c>
      <c r="I674" s="13" t="s">
        <v>8291</v>
      </c>
      <c r="J674" s="13" t="s">
        <v>8291</v>
      </c>
      <c r="K674" s="27" t="s">
        <v>8292</v>
      </c>
      <c r="L674" s="13" t="s">
        <v>8291</v>
      </c>
      <c r="M674" s="13" t="s">
        <v>8971</v>
      </c>
      <c r="N674" s="13">
        <v>30</v>
      </c>
      <c r="O674" s="56">
        <v>5748.13</v>
      </c>
      <c r="P674" s="13" t="s">
        <v>8310</v>
      </c>
      <c r="Q674" s="13" t="s">
        <v>8314</v>
      </c>
      <c r="R674" s="57" t="s">
        <v>8332</v>
      </c>
      <c r="T674" s="12" t="s">
        <v>2526</v>
      </c>
      <c r="U674" s="13" t="str">
        <f t="shared" si="197"/>
        <v xml:space="preserve">  Daniel M</v>
      </c>
      <c r="V674" s="39">
        <f t="shared" si="182"/>
        <v>33.6</v>
      </c>
      <c r="W674" s="39" t="str">
        <f t="shared" si="183"/>
        <v>Obesity</v>
      </c>
      <c r="X674" s="39">
        <f t="shared" si="184"/>
        <v>11.25</v>
      </c>
      <c r="Y674" s="39" t="str">
        <f t="shared" si="185"/>
        <v>Diabetes</v>
      </c>
      <c r="Z674" s="39" t="str">
        <f t="shared" si="186"/>
        <v>No</v>
      </c>
      <c r="AA674" s="39" t="str">
        <f t="shared" si="187"/>
        <v>No</v>
      </c>
      <c r="AB674" s="39" t="str">
        <f t="shared" si="188"/>
        <v>No</v>
      </c>
      <c r="AC674" s="38" t="str">
        <f t="shared" si="189"/>
        <v>No major surgery</v>
      </c>
      <c r="AD674" s="39" t="str">
        <f t="shared" si="190"/>
        <v>No</v>
      </c>
      <c r="AE674" s="13" t="str">
        <f t="shared" si="191"/>
        <v>10-Jun-1993</v>
      </c>
      <c r="AF674" s="39">
        <f t="shared" si="192"/>
        <v>30</v>
      </c>
      <c r="AG674" s="58">
        <f t="shared" si="193"/>
        <v>5748.13</v>
      </c>
      <c r="AH674" s="39" t="str">
        <f t="shared" si="194"/>
        <v>tier - 2</v>
      </c>
      <c r="AI674" s="39" t="str">
        <f t="shared" si="195"/>
        <v>tier - 1</v>
      </c>
      <c r="AJ674" s="54" t="str">
        <f t="shared" si="196"/>
        <v>R1021</v>
      </c>
    </row>
    <row r="675" spans="2:36" ht="15.75" customHeight="1" x14ac:dyDescent="0.3">
      <c r="B675" s="12" t="s">
        <v>2530</v>
      </c>
      <c r="C675" s="13" t="s">
        <v>2532</v>
      </c>
      <c r="D675" s="13">
        <v>22.42</v>
      </c>
      <c r="E675" s="13" t="str">
        <f t="shared" si="180"/>
        <v>Healthy Weight</v>
      </c>
      <c r="F675" s="13">
        <v>6.74</v>
      </c>
      <c r="G675" s="13" t="str">
        <f t="shared" si="181"/>
        <v>Diabetes</v>
      </c>
      <c r="H675" s="13" t="s">
        <v>8291</v>
      </c>
      <c r="I675" s="13" t="s">
        <v>8291</v>
      </c>
      <c r="J675" s="13" t="s">
        <v>8291</v>
      </c>
      <c r="K675" s="27" t="s">
        <v>8292</v>
      </c>
      <c r="L675" s="13" t="s">
        <v>8293</v>
      </c>
      <c r="M675" s="13" t="s">
        <v>8972</v>
      </c>
      <c r="N675" s="13">
        <v>40</v>
      </c>
      <c r="O675" s="56">
        <v>5757.41</v>
      </c>
      <c r="P675" s="13" t="s">
        <v>8310</v>
      </c>
      <c r="Q675" s="13" t="s">
        <v>8311</v>
      </c>
      <c r="R675" s="57" t="s">
        <v>8325</v>
      </c>
      <c r="T675" s="12" t="s">
        <v>2530</v>
      </c>
      <c r="U675" s="13" t="str">
        <f t="shared" si="197"/>
        <v xml:space="preserve">  Hiruni</v>
      </c>
      <c r="V675" s="39">
        <f t="shared" si="182"/>
        <v>22.42</v>
      </c>
      <c r="W675" s="39" t="str">
        <f t="shared" si="183"/>
        <v>Healthy Weight</v>
      </c>
      <c r="X675" s="39">
        <f t="shared" si="184"/>
        <v>6.74</v>
      </c>
      <c r="Y675" s="39" t="str">
        <f t="shared" si="185"/>
        <v>Diabetes</v>
      </c>
      <c r="Z675" s="39" t="str">
        <f t="shared" si="186"/>
        <v>No</v>
      </c>
      <c r="AA675" s="39" t="str">
        <f t="shared" si="187"/>
        <v>No</v>
      </c>
      <c r="AB675" s="39" t="str">
        <f t="shared" si="188"/>
        <v>No</v>
      </c>
      <c r="AC675" s="38" t="str">
        <f t="shared" si="189"/>
        <v>No major surgery</v>
      </c>
      <c r="AD675" s="39" t="str">
        <f t="shared" si="190"/>
        <v>Yes</v>
      </c>
      <c r="AE675" s="13" t="str">
        <f t="shared" si="191"/>
        <v>30-Aug-1983</v>
      </c>
      <c r="AF675" s="39">
        <f t="shared" si="192"/>
        <v>40</v>
      </c>
      <c r="AG675" s="58">
        <f t="shared" si="193"/>
        <v>5757.41</v>
      </c>
      <c r="AH675" s="39" t="str">
        <f t="shared" si="194"/>
        <v>tier - 2</v>
      </c>
      <c r="AI675" s="39" t="str">
        <f t="shared" si="195"/>
        <v>tier - 3</v>
      </c>
      <c r="AJ675" s="54" t="str">
        <f t="shared" si="196"/>
        <v>R1019</v>
      </c>
    </row>
    <row r="676" spans="2:36" ht="15.75" customHeight="1" x14ac:dyDescent="0.3">
      <c r="B676" s="12" t="s">
        <v>2534</v>
      </c>
      <c r="C676" s="13" t="s">
        <v>2536</v>
      </c>
      <c r="D676" s="13">
        <v>46.86</v>
      </c>
      <c r="E676" s="13" t="str">
        <f t="shared" si="180"/>
        <v>Obesity</v>
      </c>
      <c r="F676" s="13">
        <v>4.87</v>
      </c>
      <c r="G676" s="13" t="str">
        <f t="shared" si="181"/>
        <v>Normal</v>
      </c>
      <c r="H676" s="13" t="s">
        <v>8291</v>
      </c>
      <c r="I676" s="13" t="s">
        <v>8291</v>
      </c>
      <c r="J676" s="13" t="s">
        <v>8291</v>
      </c>
      <c r="K676" s="27" t="s">
        <v>8292</v>
      </c>
      <c r="L676" s="13" t="s">
        <v>8291</v>
      </c>
      <c r="M676" s="13" t="s">
        <v>8973</v>
      </c>
      <c r="N676" s="13">
        <v>19</v>
      </c>
      <c r="O676" s="56">
        <v>5778.71</v>
      </c>
      <c r="P676" s="13" t="s">
        <v>8310</v>
      </c>
      <c r="Q676" s="13" t="s">
        <v>8311</v>
      </c>
      <c r="R676" s="57" t="s">
        <v>8336</v>
      </c>
      <c r="T676" s="12" t="s">
        <v>2534</v>
      </c>
      <c r="U676" s="13" t="str">
        <f t="shared" si="197"/>
        <v xml:space="preserve">  Reina H</v>
      </c>
      <c r="V676" s="39">
        <f t="shared" si="182"/>
        <v>46.86</v>
      </c>
      <c r="W676" s="39" t="str">
        <f t="shared" si="183"/>
        <v>Obesity</v>
      </c>
      <c r="X676" s="39">
        <f t="shared" si="184"/>
        <v>4.87</v>
      </c>
      <c r="Y676" s="39" t="str">
        <f t="shared" si="185"/>
        <v>Normal</v>
      </c>
      <c r="Z676" s="39" t="str">
        <f t="shared" si="186"/>
        <v>No</v>
      </c>
      <c r="AA676" s="39" t="str">
        <f t="shared" si="187"/>
        <v>No</v>
      </c>
      <c r="AB676" s="39" t="str">
        <f t="shared" si="188"/>
        <v>No</v>
      </c>
      <c r="AC676" s="38" t="str">
        <f t="shared" si="189"/>
        <v>No major surgery</v>
      </c>
      <c r="AD676" s="39" t="str">
        <f t="shared" si="190"/>
        <v>No</v>
      </c>
      <c r="AE676" s="13" t="str">
        <f t="shared" si="191"/>
        <v>1-Nov-2004</v>
      </c>
      <c r="AF676" s="39">
        <f t="shared" si="192"/>
        <v>19</v>
      </c>
      <c r="AG676" s="58">
        <f t="shared" si="193"/>
        <v>5778.71</v>
      </c>
      <c r="AH676" s="39" t="str">
        <f t="shared" si="194"/>
        <v>tier - 2</v>
      </c>
      <c r="AI676" s="39" t="str">
        <f t="shared" si="195"/>
        <v>tier - 3</v>
      </c>
      <c r="AJ676" s="54" t="str">
        <f t="shared" si="196"/>
        <v>R1022</v>
      </c>
    </row>
    <row r="677" spans="2:36" ht="15.75" customHeight="1" x14ac:dyDescent="0.3">
      <c r="B677" s="12" t="s">
        <v>2538</v>
      </c>
      <c r="C677" s="13" t="s">
        <v>2540</v>
      </c>
      <c r="D677" s="13">
        <v>32.965000000000003</v>
      </c>
      <c r="E677" s="13" t="str">
        <f t="shared" si="180"/>
        <v>Obesity</v>
      </c>
      <c r="F677" s="13">
        <v>6.68</v>
      </c>
      <c r="G677" s="13" t="str">
        <f t="shared" si="181"/>
        <v>Diabetes</v>
      </c>
      <c r="H677" s="13" t="s">
        <v>8291</v>
      </c>
      <c r="I677" s="13" t="s">
        <v>8291</v>
      </c>
      <c r="J677" s="13" t="s">
        <v>8291</v>
      </c>
      <c r="K677" s="27">
        <v>3</v>
      </c>
      <c r="L677" s="13" t="s">
        <v>8291</v>
      </c>
      <c r="M677" s="13" t="s">
        <v>8974</v>
      </c>
      <c r="N677" s="13">
        <v>43</v>
      </c>
      <c r="O677" s="56">
        <v>5807.06</v>
      </c>
      <c r="P677" s="13" t="s">
        <v>8310</v>
      </c>
      <c r="Q677" s="13" t="s">
        <v>8311</v>
      </c>
      <c r="R677" s="57" t="s">
        <v>8312</v>
      </c>
      <c r="T677" s="12" t="s">
        <v>2538</v>
      </c>
      <c r="U677" s="13" t="str">
        <f t="shared" si="197"/>
        <v xml:space="preserve">  Kristi</v>
      </c>
      <c r="V677" s="39">
        <f t="shared" si="182"/>
        <v>32.965000000000003</v>
      </c>
      <c r="W677" s="39" t="str">
        <f t="shared" si="183"/>
        <v>Obesity</v>
      </c>
      <c r="X677" s="39">
        <f t="shared" si="184"/>
        <v>6.68</v>
      </c>
      <c r="Y677" s="39" t="str">
        <f t="shared" si="185"/>
        <v>Diabetes</v>
      </c>
      <c r="Z677" s="39" t="str">
        <f t="shared" si="186"/>
        <v>No</v>
      </c>
      <c r="AA677" s="39" t="str">
        <f t="shared" si="187"/>
        <v>No</v>
      </c>
      <c r="AB677" s="39" t="str">
        <f t="shared" si="188"/>
        <v>No</v>
      </c>
      <c r="AC677" s="38">
        <f t="shared" si="189"/>
        <v>3</v>
      </c>
      <c r="AD677" s="39" t="str">
        <f t="shared" si="190"/>
        <v>No</v>
      </c>
      <c r="AE677" s="13" t="str">
        <f t="shared" si="191"/>
        <v>18-Sep-1980</v>
      </c>
      <c r="AF677" s="39">
        <f t="shared" si="192"/>
        <v>43</v>
      </c>
      <c r="AG677" s="58">
        <f t="shared" si="193"/>
        <v>5807.06</v>
      </c>
      <c r="AH677" s="39" t="str">
        <f t="shared" si="194"/>
        <v>tier - 2</v>
      </c>
      <c r="AI677" s="39" t="str">
        <f t="shared" si="195"/>
        <v>tier - 3</v>
      </c>
      <c r="AJ677" s="54" t="str">
        <f t="shared" si="196"/>
        <v>R1013</v>
      </c>
    </row>
    <row r="678" spans="2:36" ht="15.75" customHeight="1" x14ac:dyDescent="0.3">
      <c r="B678" s="12" t="s">
        <v>2542</v>
      </c>
      <c r="C678" s="13" t="s">
        <v>2544</v>
      </c>
      <c r="D678" s="13">
        <v>39.340000000000003</v>
      </c>
      <c r="E678" s="13" t="str">
        <f t="shared" si="180"/>
        <v>Obesity</v>
      </c>
      <c r="F678" s="13">
        <v>5.0199999999999996</v>
      </c>
      <c r="G678" s="13" t="str">
        <f t="shared" si="181"/>
        <v>Normal</v>
      </c>
      <c r="H678" s="13" t="s">
        <v>8293</v>
      </c>
      <c r="I678" s="13" t="s">
        <v>8291</v>
      </c>
      <c r="J678" s="13" t="s">
        <v>8293</v>
      </c>
      <c r="K678" s="27">
        <v>1</v>
      </c>
      <c r="L678" s="13" t="s">
        <v>8291</v>
      </c>
      <c r="M678" s="13" t="s">
        <v>8975</v>
      </c>
      <c r="N678" s="13">
        <v>51</v>
      </c>
      <c r="O678" s="56">
        <v>5812.9</v>
      </c>
      <c r="P678" s="13" t="s">
        <v>8310</v>
      </c>
      <c r="Q678" s="13" t="s">
        <v>8310</v>
      </c>
      <c r="R678" s="57" t="s">
        <v>8312</v>
      </c>
      <c r="T678" s="12" t="s">
        <v>2542</v>
      </c>
      <c r="U678" s="13" t="str">
        <f t="shared" si="197"/>
        <v xml:space="preserve">  Meredith L</v>
      </c>
      <c r="V678" s="39">
        <f t="shared" si="182"/>
        <v>39.340000000000003</v>
      </c>
      <c r="W678" s="39" t="str">
        <f t="shared" si="183"/>
        <v>Obesity</v>
      </c>
      <c r="X678" s="39">
        <f t="shared" si="184"/>
        <v>5.0199999999999996</v>
      </c>
      <c r="Y678" s="39" t="str">
        <f t="shared" si="185"/>
        <v>Normal</v>
      </c>
      <c r="Z678" s="39" t="str">
        <f t="shared" si="186"/>
        <v>Yes</v>
      </c>
      <c r="AA678" s="39" t="str">
        <f t="shared" si="187"/>
        <v>No</v>
      </c>
      <c r="AB678" s="39" t="str">
        <f t="shared" si="188"/>
        <v>Yes</v>
      </c>
      <c r="AC678" s="38">
        <f t="shared" si="189"/>
        <v>1</v>
      </c>
      <c r="AD678" s="39" t="str">
        <f t="shared" si="190"/>
        <v>No</v>
      </c>
      <c r="AE678" s="13" t="str">
        <f t="shared" si="191"/>
        <v>2-Nov-1972</v>
      </c>
      <c r="AF678" s="39">
        <f t="shared" si="192"/>
        <v>51</v>
      </c>
      <c r="AG678" s="58">
        <f t="shared" si="193"/>
        <v>5812.9</v>
      </c>
      <c r="AH678" s="39" t="str">
        <f t="shared" si="194"/>
        <v>tier - 2</v>
      </c>
      <c r="AI678" s="39" t="str">
        <f t="shared" si="195"/>
        <v>tier - 2</v>
      </c>
      <c r="AJ678" s="54" t="str">
        <f t="shared" si="196"/>
        <v>R1013</v>
      </c>
    </row>
    <row r="679" spans="2:36" ht="15.75" customHeight="1" x14ac:dyDescent="0.3">
      <c r="B679" s="12" t="s">
        <v>2546</v>
      </c>
      <c r="C679" s="13" t="s">
        <v>2548</v>
      </c>
      <c r="D679" s="13">
        <v>47</v>
      </c>
      <c r="E679" s="13" t="str">
        <f t="shared" si="180"/>
        <v>Obesity</v>
      </c>
      <c r="F679" s="13">
        <v>10.64</v>
      </c>
      <c r="G679" s="13" t="str">
        <f t="shared" si="181"/>
        <v>Diabetes</v>
      </c>
      <c r="H679" s="13" t="s">
        <v>8293</v>
      </c>
      <c r="I679" s="13" t="s">
        <v>8291</v>
      </c>
      <c r="J679" s="13" t="s">
        <v>8291</v>
      </c>
      <c r="K679" s="27" t="s">
        <v>8292</v>
      </c>
      <c r="L679" s="13" t="s">
        <v>8291</v>
      </c>
      <c r="M679" s="13" t="s">
        <v>8976</v>
      </c>
      <c r="N679" s="13">
        <v>21</v>
      </c>
      <c r="O679" s="56">
        <v>5816.58</v>
      </c>
      <c r="P679" s="13" t="s">
        <v>8310</v>
      </c>
      <c r="Q679" s="13" t="s">
        <v>8310</v>
      </c>
      <c r="R679" s="57" t="s">
        <v>8335</v>
      </c>
      <c r="T679" s="12" t="s">
        <v>2546</v>
      </c>
      <c r="U679" s="13" t="str">
        <f t="shared" si="197"/>
        <v xml:space="preserve">  Jocelyn</v>
      </c>
      <c r="V679" s="39">
        <f t="shared" si="182"/>
        <v>47</v>
      </c>
      <c r="W679" s="39" t="str">
        <f t="shared" si="183"/>
        <v>Obesity</v>
      </c>
      <c r="X679" s="39">
        <f t="shared" si="184"/>
        <v>10.64</v>
      </c>
      <c r="Y679" s="39" t="str">
        <f t="shared" si="185"/>
        <v>Diabetes</v>
      </c>
      <c r="Z679" s="39" t="str">
        <f t="shared" si="186"/>
        <v>Yes</v>
      </c>
      <c r="AA679" s="39" t="str">
        <f t="shared" si="187"/>
        <v>No</v>
      </c>
      <c r="AB679" s="39" t="str">
        <f t="shared" si="188"/>
        <v>No</v>
      </c>
      <c r="AC679" s="38" t="str">
        <f t="shared" si="189"/>
        <v>No major surgery</v>
      </c>
      <c r="AD679" s="39" t="str">
        <f t="shared" si="190"/>
        <v>No</v>
      </c>
      <c r="AE679" s="13" t="str">
        <f t="shared" si="191"/>
        <v>22-Jul-2002</v>
      </c>
      <c r="AF679" s="39">
        <f t="shared" si="192"/>
        <v>21</v>
      </c>
      <c r="AG679" s="58">
        <f t="shared" si="193"/>
        <v>5816.58</v>
      </c>
      <c r="AH679" s="39" t="str">
        <f t="shared" si="194"/>
        <v>tier - 2</v>
      </c>
      <c r="AI679" s="39" t="str">
        <f t="shared" si="195"/>
        <v>tier - 2</v>
      </c>
      <c r="AJ679" s="54" t="str">
        <f t="shared" si="196"/>
        <v>R1026</v>
      </c>
    </row>
    <row r="680" spans="2:36" ht="15.75" customHeight="1" x14ac:dyDescent="0.3">
      <c r="B680" s="12" t="s">
        <v>2550</v>
      </c>
      <c r="C680" s="13" t="s">
        <v>2552</v>
      </c>
      <c r="D680" s="13">
        <v>36.71</v>
      </c>
      <c r="E680" s="13" t="str">
        <f t="shared" si="180"/>
        <v>Obesity</v>
      </c>
      <c r="F680" s="13">
        <v>8.74</v>
      </c>
      <c r="G680" s="13" t="str">
        <f t="shared" si="181"/>
        <v>Diabetes</v>
      </c>
      <c r="H680" s="13" t="s">
        <v>8293</v>
      </c>
      <c r="I680" s="13" t="s">
        <v>8291</v>
      </c>
      <c r="J680" s="13" t="s">
        <v>8291</v>
      </c>
      <c r="K680" s="27" t="s">
        <v>8292</v>
      </c>
      <c r="L680" s="13" t="s">
        <v>8291</v>
      </c>
      <c r="M680" s="13" t="s">
        <v>8977</v>
      </c>
      <c r="N680" s="13">
        <v>52</v>
      </c>
      <c r="O680" s="56">
        <v>5832.6</v>
      </c>
      <c r="P680" s="13" t="s">
        <v>8310</v>
      </c>
      <c r="Q680" s="13" t="s">
        <v>8311</v>
      </c>
      <c r="R680" s="57" t="s">
        <v>8317</v>
      </c>
      <c r="T680" s="12" t="s">
        <v>2550</v>
      </c>
      <c r="U680" s="13" t="str">
        <f t="shared" si="197"/>
        <v xml:space="preserve">  Daphne</v>
      </c>
      <c r="V680" s="39">
        <f t="shared" si="182"/>
        <v>36.71</v>
      </c>
      <c r="W680" s="39" t="str">
        <f t="shared" si="183"/>
        <v>Obesity</v>
      </c>
      <c r="X680" s="39">
        <f t="shared" si="184"/>
        <v>8.74</v>
      </c>
      <c r="Y680" s="39" t="str">
        <f t="shared" si="185"/>
        <v>Diabetes</v>
      </c>
      <c r="Z680" s="39" t="str">
        <f t="shared" si="186"/>
        <v>Yes</v>
      </c>
      <c r="AA680" s="39" t="str">
        <f t="shared" si="187"/>
        <v>No</v>
      </c>
      <c r="AB680" s="39" t="str">
        <f t="shared" si="188"/>
        <v>No</v>
      </c>
      <c r="AC680" s="38" t="str">
        <f t="shared" si="189"/>
        <v>No major surgery</v>
      </c>
      <c r="AD680" s="39" t="str">
        <f t="shared" si="190"/>
        <v>No</v>
      </c>
      <c r="AE680" s="13" t="str">
        <f t="shared" si="191"/>
        <v>27-Sep-1971</v>
      </c>
      <c r="AF680" s="39">
        <f t="shared" si="192"/>
        <v>52</v>
      </c>
      <c r="AG680" s="58">
        <f t="shared" si="193"/>
        <v>5832.6</v>
      </c>
      <c r="AH680" s="39" t="str">
        <f t="shared" si="194"/>
        <v>tier - 2</v>
      </c>
      <c r="AI680" s="39" t="str">
        <f t="shared" si="195"/>
        <v>tier - 3</v>
      </c>
      <c r="AJ680" s="54" t="str">
        <f t="shared" si="196"/>
        <v>R1012</v>
      </c>
    </row>
    <row r="681" spans="2:36" ht="15.75" customHeight="1" x14ac:dyDescent="0.3">
      <c r="B681" s="12" t="s">
        <v>2554</v>
      </c>
      <c r="C681" s="13" t="s">
        <v>2556</v>
      </c>
      <c r="D681" s="13">
        <v>53.48</v>
      </c>
      <c r="E681" s="13" t="str">
        <f t="shared" si="180"/>
        <v>Obesity</v>
      </c>
      <c r="F681" s="13">
        <v>5.64</v>
      </c>
      <c r="G681" s="13" t="str">
        <f t="shared" si="181"/>
        <v>Normal</v>
      </c>
      <c r="H681" s="13" t="s">
        <v>8291</v>
      </c>
      <c r="I681" s="13" t="s">
        <v>8291</v>
      </c>
      <c r="J681" s="13" t="s">
        <v>8291</v>
      </c>
      <c r="K681" s="27" t="s">
        <v>8292</v>
      </c>
      <c r="L681" s="13" t="s">
        <v>8291</v>
      </c>
      <c r="M681" s="13" t="s">
        <v>8978</v>
      </c>
      <c r="N681" s="13">
        <v>36</v>
      </c>
      <c r="O681" s="56">
        <v>5836.52</v>
      </c>
      <c r="P681" s="13" t="s">
        <v>8310</v>
      </c>
      <c r="Q681" s="13" t="s">
        <v>8311</v>
      </c>
      <c r="R681" s="57" t="s">
        <v>8312</v>
      </c>
      <c r="T681" s="12" t="s">
        <v>2554</v>
      </c>
      <c r="U681" s="13" t="str">
        <f t="shared" si="197"/>
        <v xml:space="preserve">  Margaret E</v>
      </c>
      <c r="V681" s="39">
        <f t="shared" si="182"/>
        <v>53.48</v>
      </c>
      <c r="W681" s="39" t="str">
        <f t="shared" si="183"/>
        <v>Obesity</v>
      </c>
      <c r="X681" s="39">
        <f t="shared" si="184"/>
        <v>5.64</v>
      </c>
      <c r="Y681" s="39" t="str">
        <f t="shared" si="185"/>
        <v>Normal</v>
      </c>
      <c r="Z681" s="39" t="str">
        <f t="shared" si="186"/>
        <v>No</v>
      </c>
      <c r="AA681" s="39" t="str">
        <f t="shared" si="187"/>
        <v>No</v>
      </c>
      <c r="AB681" s="39" t="str">
        <f t="shared" si="188"/>
        <v>No</v>
      </c>
      <c r="AC681" s="38" t="str">
        <f t="shared" si="189"/>
        <v>No major surgery</v>
      </c>
      <c r="AD681" s="39" t="str">
        <f t="shared" si="190"/>
        <v>No</v>
      </c>
      <c r="AE681" s="13" t="str">
        <f t="shared" si="191"/>
        <v>27-Jul-1987</v>
      </c>
      <c r="AF681" s="39">
        <f t="shared" si="192"/>
        <v>36</v>
      </c>
      <c r="AG681" s="58">
        <f t="shared" si="193"/>
        <v>5836.52</v>
      </c>
      <c r="AH681" s="39" t="str">
        <f t="shared" si="194"/>
        <v>tier - 2</v>
      </c>
      <c r="AI681" s="39" t="str">
        <f t="shared" si="195"/>
        <v>tier - 3</v>
      </c>
      <c r="AJ681" s="54" t="str">
        <f t="shared" si="196"/>
        <v>R1013</v>
      </c>
    </row>
    <row r="682" spans="2:36" ht="15.75" customHeight="1" x14ac:dyDescent="0.3">
      <c r="B682" s="12" t="s">
        <v>2558</v>
      </c>
      <c r="C682" s="13" t="s">
        <v>2560</v>
      </c>
      <c r="D682" s="13">
        <v>35.5</v>
      </c>
      <c r="E682" s="13" t="str">
        <f t="shared" si="180"/>
        <v>Obesity</v>
      </c>
      <c r="F682" s="13">
        <v>10.37</v>
      </c>
      <c r="G682" s="13" t="str">
        <f t="shared" si="181"/>
        <v>Diabetes</v>
      </c>
      <c r="H682" s="13" t="s">
        <v>8291</v>
      </c>
      <c r="I682" s="13" t="s">
        <v>8291</v>
      </c>
      <c r="J682" s="13" t="s">
        <v>8291</v>
      </c>
      <c r="K682" s="27" t="s">
        <v>8292</v>
      </c>
      <c r="L682" s="13" t="s">
        <v>8291</v>
      </c>
      <c r="M682" s="13" t="s">
        <v>8979</v>
      </c>
      <c r="N682" s="13">
        <v>28</v>
      </c>
      <c r="O682" s="56">
        <v>5843.99</v>
      </c>
      <c r="P682" s="13" t="s">
        <v>8310</v>
      </c>
      <c r="Q682" s="13" t="s">
        <v>8310</v>
      </c>
      <c r="R682" s="57" t="s">
        <v>8328</v>
      </c>
      <c r="T682" s="12" t="s">
        <v>2558</v>
      </c>
      <c r="U682" s="13" t="str">
        <f t="shared" si="197"/>
        <v xml:space="preserve">  Mario J</v>
      </c>
      <c r="V682" s="39">
        <f t="shared" si="182"/>
        <v>35.5</v>
      </c>
      <c r="W682" s="39" t="str">
        <f t="shared" si="183"/>
        <v>Obesity</v>
      </c>
      <c r="X682" s="39">
        <f t="shared" si="184"/>
        <v>10.37</v>
      </c>
      <c r="Y682" s="39" t="str">
        <f t="shared" si="185"/>
        <v>Diabetes</v>
      </c>
      <c r="Z682" s="39" t="str">
        <f t="shared" si="186"/>
        <v>No</v>
      </c>
      <c r="AA682" s="39" t="str">
        <f t="shared" si="187"/>
        <v>No</v>
      </c>
      <c r="AB682" s="39" t="str">
        <f t="shared" si="188"/>
        <v>No</v>
      </c>
      <c r="AC682" s="38" t="str">
        <f t="shared" si="189"/>
        <v>No major surgery</v>
      </c>
      <c r="AD682" s="39" t="str">
        <f t="shared" si="190"/>
        <v>No</v>
      </c>
      <c r="AE682" s="13" t="str">
        <f t="shared" si="191"/>
        <v>20-Aug-1995</v>
      </c>
      <c r="AF682" s="39">
        <f t="shared" si="192"/>
        <v>28</v>
      </c>
      <c r="AG682" s="58">
        <f t="shared" si="193"/>
        <v>5843.99</v>
      </c>
      <c r="AH682" s="39" t="str">
        <f t="shared" si="194"/>
        <v>tier - 2</v>
      </c>
      <c r="AI682" s="39" t="str">
        <f t="shared" si="195"/>
        <v>tier - 2</v>
      </c>
      <c r="AJ682" s="54" t="str">
        <f t="shared" si="196"/>
        <v>R1025</v>
      </c>
    </row>
    <row r="683" spans="2:36" ht="15.75" customHeight="1" x14ac:dyDescent="0.3">
      <c r="B683" s="12" t="s">
        <v>2562</v>
      </c>
      <c r="C683" s="13" t="s">
        <v>1532</v>
      </c>
      <c r="D683" s="13">
        <v>36.979999999999997</v>
      </c>
      <c r="E683" s="13" t="str">
        <f t="shared" si="180"/>
        <v>Obesity</v>
      </c>
      <c r="F683" s="13">
        <v>9.56</v>
      </c>
      <c r="G683" s="13" t="str">
        <f t="shared" si="181"/>
        <v>Diabetes</v>
      </c>
      <c r="H683" s="13" t="s">
        <v>8293</v>
      </c>
      <c r="I683" s="13" t="s">
        <v>8291</v>
      </c>
      <c r="J683" s="13" t="s">
        <v>8291</v>
      </c>
      <c r="K683" s="27" t="s">
        <v>8292</v>
      </c>
      <c r="L683" s="13" t="s">
        <v>8291</v>
      </c>
      <c r="M683" s="13" t="s">
        <v>8980</v>
      </c>
      <c r="N683" s="13">
        <v>36</v>
      </c>
      <c r="O683" s="56">
        <v>5846.92</v>
      </c>
      <c r="P683" s="13" t="s">
        <v>8310</v>
      </c>
      <c r="Q683" s="13" t="s">
        <v>8310</v>
      </c>
      <c r="R683" s="57" t="s">
        <v>8312</v>
      </c>
      <c r="T683" s="12" t="s">
        <v>2562</v>
      </c>
      <c r="U683" s="13" t="str">
        <f t="shared" si="197"/>
        <v xml:space="preserve">  Peter</v>
      </c>
      <c r="V683" s="39">
        <f t="shared" si="182"/>
        <v>36.979999999999997</v>
      </c>
      <c r="W683" s="39" t="str">
        <f t="shared" si="183"/>
        <v>Obesity</v>
      </c>
      <c r="X683" s="39">
        <f t="shared" si="184"/>
        <v>9.56</v>
      </c>
      <c r="Y683" s="39" t="str">
        <f t="shared" si="185"/>
        <v>Diabetes</v>
      </c>
      <c r="Z683" s="39" t="str">
        <f t="shared" si="186"/>
        <v>Yes</v>
      </c>
      <c r="AA683" s="39" t="str">
        <f t="shared" si="187"/>
        <v>No</v>
      </c>
      <c r="AB683" s="39" t="str">
        <f t="shared" si="188"/>
        <v>No</v>
      </c>
      <c r="AC683" s="38" t="str">
        <f t="shared" si="189"/>
        <v>No major surgery</v>
      </c>
      <c r="AD683" s="39" t="str">
        <f t="shared" si="190"/>
        <v>No</v>
      </c>
      <c r="AE683" s="13" t="str">
        <f t="shared" si="191"/>
        <v>30-Sep-1987</v>
      </c>
      <c r="AF683" s="39">
        <f t="shared" si="192"/>
        <v>36</v>
      </c>
      <c r="AG683" s="58">
        <f t="shared" si="193"/>
        <v>5846.92</v>
      </c>
      <c r="AH683" s="39" t="str">
        <f t="shared" si="194"/>
        <v>tier - 2</v>
      </c>
      <c r="AI683" s="39" t="str">
        <f t="shared" si="195"/>
        <v>tier - 2</v>
      </c>
      <c r="AJ683" s="54" t="str">
        <f t="shared" si="196"/>
        <v>R1013</v>
      </c>
    </row>
    <row r="684" spans="2:36" ht="15.75" customHeight="1" x14ac:dyDescent="0.3">
      <c r="B684" s="12" t="s">
        <v>2565</v>
      </c>
      <c r="C684" s="13" t="s">
        <v>2567</v>
      </c>
      <c r="D684" s="13">
        <v>32.395000000000003</v>
      </c>
      <c r="E684" s="13" t="str">
        <f t="shared" si="180"/>
        <v>Obesity</v>
      </c>
      <c r="F684" s="13">
        <v>8.23</v>
      </c>
      <c r="G684" s="13" t="str">
        <f t="shared" si="181"/>
        <v>Diabetes</v>
      </c>
      <c r="H684" s="13" t="s">
        <v>8293</v>
      </c>
      <c r="I684" s="13" t="s">
        <v>8291</v>
      </c>
      <c r="J684" s="13" t="s">
        <v>8293</v>
      </c>
      <c r="K684" s="27">
        <v>1</v>
      </c>
      <c r="L684" s="13" t="s">
        <v>8291</v>
      </c>
      <c r="M684" s="13" t="s">
        <v>8981</v>
      </c>
      <c r="N684" s="13">
        <v>38</v>
      </c>
      <c r="O684" s="56">
        <v>5847.24</v>
      </c>
      <c r="P684" s="13" t="s">
        <v>8310</v>
      </c>
      <c r="Q684" s="13" t="s">
        <v>8314</v>
      </c>
      <c r="R684" s="57" t="s">
        <v>8312</v>
      </c>
      <c r="T684" s="12" t="s">
        <v>2565</v>
      </c>
      <c r="U684" s="13" t="str">
        <f t="shared" si="197"/>
        <v xml:space="preserve">  Carolina</v>
      </c>
      <c r="V684" s="39">
        <f t="shared" si="182"/>
        <v>32.395000000000003</v>
      </c>
      <c r="W684" s="39" t="str">
        <f t="shared" si="183"/>
        <v>Obesity</v>
      </c>
      <c r="X684" s="39">
        <f t="shared" si="184"/>
        <v>8.23</v>
      </c>
      <c r="Y684" s="39" t="str">
        <f t="shared" si="185"/>
        <v>Diabetes</v>
      </c>
      <c r="Z684" s="39" t="str">
        <f t="shared" si="186"/>
        <v>Yes</v>
      </c>
      <c r="AA684" s="39" t="str">
        <f t="shared" si="187"/>
        <v>No</v>
      </c>
      <c r="AB684" s="39" t="str">
        <f t="shared" si="188"/>
        <v>Yes</v>
      </c>
      <c r="AC684" s="38">
        <f t="shared" si="189"/>
        <v>1</v>
      </c>
      <c r="AD684" s="39" t="str">
        <f t="shared" si="190"/>
        <v>No</v>
      </c>
      <c r="AE684" s="13" t="str">
        <f t="shared" si="191"/>
        <v>18-Jun-1985</v>
      </c>
      <c r="AF684" s="39">
        <f t="shared" si="192"/>
        <v>38</v>
      </c>
      <c r="AG684" s="58">
        <f t="shared" si="193"/>
        <v>5847.24</v>
      </c>
      <c r="AH684" s="39" t="str">
        <f t="shared" si="194"/>
        <v>tier - 2</v>
      </c>
      <c r="AI684" s="39" t="str">
        <f t="shared" si="195"/>
        <v>tier - 1</v>
      </c>
      <c r="AJ684" s="54" t="str">
        <f t="shared" si="196"/>
        <v>R1013</v>
      </c>
    </row>
    <row r="685" spans="2:36" ht="15.75" customHeight="1" x14ac:dyDescent="0.3">
      <c r="B685" s="12" t="s">
        <v>2569</v>
      </c>
      <c r="C685" s="13" t="s">
        <v>2571</v>
      </c>
      <c r="D685" s="13">
        <v>32.729999999999997</v>
      </c>
      <c r="E685" s="13" t="str">
        <f t="shared" si="180"/>
        <v>Obesity</v>
      </c>
      <c r="F685" s="13">
        <v>7.03</v>
      </c>
      <c r="G685" s="13" t="str">
        <f t="shared" si="181"/>
        <v>Diabetes</v>
      </c>
      <c r="H685" s="13" t="s">
        <v>8291</v>
      </c>
      <c r="I685" s="13" t="s">
        <v>8291</v>
      </c>
      <c r="J685" s="13" t="s">
        <v>8291</v>
      </c>
      <c r="K685" s="27" t="s">
        <v>8292</v>
      </c>
      <c r="L685" s="13" t="s">
        <v>8291</v>
      </c>
      <c r="M685" s="13" t="s">
        <v>8982</v>
      </c>
      <c r="N685" s="13">
        <v>39</v>
      </c>
      <c r="O685" s="56">
        <v>5855.9</v>
      </c>
      <c r="P685" s="13" t="s">
        <v>8310</v>
      </c>
      <c r="Q685" s="13" t="s">
        <v>8311</v>
      </c>
      <c r="R685" s="57" t="s">
        <v>8317</v>
      </c>
      <c r="T685" s="12" t="s">
        <v>2569</v>
      </c>
      <c r="U685" s="13" t="str">
        <f t="shared" si="197"/>
        <v xml:space="preserve">  Jenny K</v>
      </c>
      <c r="V685" s="39">
        <f t="shared" si="182"/>
        <v>32.729999999999997</v>
      </c>
      <c r="W685" s="39" t="str">
        <f t="shared" si="183"/>
        <v>Obesity</v>
      </c>
      <c r="X685" s="39">
        <f t="shared" si="184"/>
        <v>7.03</v>
      </c>
      <c r="Y685" s="39" t="str">
        <f t="shared" si="185"/>
        <v>Diabetes</v>
      </c>
      <c r="Z685" s="39" t="str">
        <f t="shared" si="186"/>
        <v>No</v>
      </c>
      <c r="AA685" s="39" t="str">
        <f t="shared" si="187"/>
        <v>No</v>
      </c>
      <c r="AB685" s="39" t="str">
        <f t="shared" si="188"/>
        <v>No</v>
      </c>
      <c r="AC685" s="38" t="str">
        <f t="shared" si="189"/>
        <v>No major surgery</v>
      </c>
      <c r="AD685" s="39" t="str">
        <f t="shared" si="190"/>
        <v>No</v>
      </c>
      <c r="AE685" s="13" t="str">
        <f t="shared" si="191"/>
        <v>22-Nov-1984</v>
      </c>
      <c r="AF685" s="39">
        <f t="shared" si="192"/>
        <v>39</v>
      </c>
      <c r="AG685" s="58">
        <f t="shared" si="193"/>
        <v>5855.9</v>
      </c>
      <c r="AH685" s="39" t="str">
        <f t="shared" si="194"/>
        <v>tier - 2</v>
      </c>
      <c r="AI685" s="39" t="str">
        <f t="shared" si="195"/>
        <v>tier - 3</v>
      </c>
      <c r="AJ685" s="54" t="str">
        <f t="shared" si="196"/>
        <v>R1012</v>
      </c>
    </row>
    <row r="686" spans="2:36" ht="15.75" customHeight="1" x14ac:dyDescent="0.3">
      <c r="B686" s="12" t="s">
        <v>2573</v>
      </c>
      <c r="C686" s="13" t="s">
        <v>393</v>
      </c>
      <c r="D686" s="13">
        <v>20.52</v>
      </c>
      <c r="E686" s="13" t="str">
        <f t="shared" si="180"/>
        <v>Healthy Weight</v>
      </c>
      <c r="F686" s="13">
        <v>5.45</v>
      </c>
      <c r="G686" s="13" t="str">
        <f t="shared" si="181"/>
        <v>Normal</v>
      </c>
      <c r="H686" s="13" t="s">
        <v>8291</v>
      </c>
      <c r="I686" s="13" t="s">
        <v>8291</v>
      </c>
      <c r="J686" s="13" t="s">
        <v>8291</v>
      </c>
      <c r="K686" s="27">
        <v>1</v>
      </c>
      <c r="L686" s="13" t="s">
        <v>8293</v>
      </c>
      <c r="M686" s="13" t="s">
        <v>8983</v>
      </c>
      <c r="N686" s="13">
        <v>30</v>
      </c>
      <c r="O686" s="56">
        <v>5877.02</v>
      </c>
      <c r="P686" s="13" t="s">
        <v>8310</v>
      </c>
      <c r="Q686" s="13" t="s">
        <v>8310</v>
      </c>
      <c r="R686" s="57" t="s">
        <v>8332</v>
      </c>
      <c r="T686" s="12" t="s">
        <v>2573</v>
      </c>
      <c r="U686" s="13" t="str">
        <f t="shared" si="197"/>
        <v xml:space="preserve">  Jessica</v>
      </c>
      <c r="V686" s="39">
        <f t="shared" si="182"/>
        <v>20.52</v>
      </c>
      <c r="W686" s="39" t="str">
        <f t="shared" si="183"/>
        <v>Healthy Weight</v>
      </c>
      <c r="X686" s="39">
        <f t="shared" si="184"/>
        <v>5.45</v>
      </c>
      <c r="Y686" s="39" t="str">
        <f t="shared" si="185"/>
        <v>Normal</v>
      </c>
      <c r="Z686" s="39" t="str">
        <f t="shared" si="186"/>
        <v>No</v>
      </c>
      <c r="AA686" s="39" t="str">
        <f t="shared" si="187"/>
        <v>No</v>
      </c>
      <c r="AB686" s="39" t="str">
        <f t="shared" si="188"/>
        <v>No</v>
      </c>
      <c r="AC686" s="38">
        <f t="shared" si="189"/>
        <v>1</v>
      </c>
      <c r="AD686" s="39" t="str">
        <f t="shared" si="190"/>
        <v>Yes</v>
      </c>
      <c r="AE686" s="13" t="str">
        <f t="shared" si="191"/>
        <v>19-Oct-1993</v>
      </c>
      <c r="AF686" s="39">
        <f t="shared" si="192"/>
        <v>30</v>
      </c>
      <c r="AG686" s="58">
        <f t="shared" si="193"/>
        <v>5877.02</v>
      </c>
      <c r="AH686" s="39" t="str">
        <f t="shared" si="194"/>
        <v>tier - 2</v>
      </c>
      <c r="AI686" s="39" t="str">
        <f t="shared" si="195"/>
        <v>tier - 2</v>
      </c>
      <c r="AJ686" s="54" t="str">
        <f t="shared" si="196"/>
        <v>R1021</v>
      </c>
    </row>
    <row r="687" spans="2:36" ht="15.75" customHeight="1" x14ac:dyDescent="0.3">
      <c r="B687" s="12" t="s">
        <v>2576</v>
      </c>
      <c r="C687" s="13" t="s">
        <v>2578</v>
      </c>
      <c r="D687" s="13">
        <v>51.72</v>
      </c>
      <c r="E687" s="13" t="str">
        <f t="shared" si="180"/>
        <v>Obesity</v>
      </c>
      <c r="F687" s="13">
        <v>5.76</v>
      </c>
      <c r="G687" s="13" t="str">
        <f t="shared" si="181"/>
        <v>Prediabetes</v>
      </c>
      <c r="H687" s="13" t="s">
        <v>8291</v>
      </c>
      <c r="I687" s="13" t="s">
        <v>8291</v>
      </c>
      <c r="J687" s="13" t="s">
        <v>8291</v>
      </c>
      <c r="K687" s="27" t="s">
        <v>8292</v>
      </c>
      <c r="L687" s="13" t="s">
        <v>8291</v>
      </c>
      <c r="M687" s="13" t="s">
        <v>8984</v>
      </c>
      <c r="N687" s="13">
        <v>41</v>
      </c>
      <c r="O687" s="56">
        <v>5910.94</v>
      </c>
      <c r="P687" s="13" t="s">
        <v>8310</v>
      </c>
      <c r="Q687" s="13" t="s">
        <v>8314</v>
      </c>
      <c r="R687" s="57" t="s">
        <v>8321</v>
      </c>
      <c r="T687" s="12" t="s">
        <v>2576</v>
      </c>
      <c r="U687" s="13" t="str">
        <f t="shared" si="197"/>
        <v xml:space="preserve">  Kimberly D</v>
      </c>
      <c r="V687" s="39">
        <f t="shared" si="182"/>
        <v>51.72</v>
      </c>
      <c r="W687" s="39" t="str">
        <f t="shared" si="183"/>
        <v>Obesity</v>
      </c>
      <c r="X687" s="39">
        <f t="shared" si="184"/>
        <v>5.76</v>
      </c>
      <c r="Y687" s="39" t="str">
        <f t="shared" si="185"/>
        <v>Prediabetes</v>
      </c>
      <c r="Z687" s="39" t="str">
        <f t="shared" si="186"/>
        <v>No</v>
      </c>
      <c r="AA687" s="39" t="str">
        <f t="shared" si="187"/>
        <v>No</v>
      </c>
      <c r="AB687" s="39" t="str">
        <f t="shared" si="188"/>
        <v>No</v>
      </c>
      <c r="AC687" s="38" t="str">
        <f t="shared" si="189"/>
        <v>No major surgery</v>
      </c>
      <c r="AD687" s="39" t="str">
        <f t="shared" si="190"/>
        <v>No</v>
      </c>
      <c r="AE687" s="13" t="str">
        <f t="shared" si="191"/>
        <v>8-Jul-1982</v>
      </c>
      <c r="AF687" s="39">
        <f t="shared" si="192"/>
        <v>41</v>
      </c>
      <c r="AG687" s="58">
        <f t="shared" si="193"/>
        <v>5910.94</v>
      </c>
      <c r="AH687" s="39" t="str">
        <f t="shared" si="194"/>
        <v>tier - 2</v>
      </c>
      <c r="AI687" s="39" t="str">
        <f t="shared" si="195"/>
        <v>tier - 1</v>
      </c>
      <c r="AJ687" s="54" t="str">
        <f t="shared" si="196"/>
        <v>R1011</v>
      </c>
    </row>
    <row r="688" spans="2:36" ht="15.75" customHeight="1" x14ac:dyDescent="0.3">
      <c r="B688" s="12" t="s">
        <v>2580</v>
      </c>
      <c r="C688" s="13" t="s">
        <v>2582</v>
      </c>
      <c r="D688" s="13">
        <v>50.2</v>
      </c>
      <c r="E688" s="13" t="str">
        <f t="shared" si="180"/>
        <v>Obesity</v>
      </c>
      <c r="F688" s="13">
        <v>5.4</v>
      </c>
      <c r="G688" s="13" t="str">
        <f t="shared" si="181"/>
        <v>Normal</v>
      </c>
      <c r="H688" s="13" t="s">
        <v>8291</v>
      </c>
      <c r="I688" s="13" t="s">
        <v>8291</v>
      </c>
      <c r="J688" s="13" t="s">
        <v>8291</v>
      </c>
      <c r="K688" s="27" t="s">
        <v>8292</v>
      </c>
      <c r="L688" s="13" t="s">
        <v>8291</v>
      </c>
      <c r="M688" s="13" t="s">
        <v>8985</v>
      </c>
      <c r="N688" s="13">
        <v>41</v>
      </c>
      <c r="O688" s="56">
        <v>5920.1</v>
      </c>
      <c r="P688" s="13" t="s">
        <v>8310</v>
      </c>
      <c r="Q688" s="13" t="s">
        <v>8314</v>
      </c>
      <c r="R688" s="57" t="s">
        <v>8312</v>
      </c>
      <c r="T688" s="12" t="s">
        <v>2580</v>
      </c>
      <c r="U688" s="13" t="str">
        <f t="shared" si="197"/>
        <v xml:space="preserve">  Marc-Olivier</v>
      </c>
      <c r="V688" s="39">
        <f t="shared" si="182"/>
        <v>50.2</v>
      </c>
      <c r="W688" s="39" t="str">
        <f t="shared" si="183"/>
        <v>Obesity</v>
      </c>
      <c r="X688" s="39">
        <f t="shared" si="184"/>
        <v>5.4</v>
      </c>
      <c r="Y688" s="39" t="str">
        <f t="shared" si="185"/>
        <v>Normal</v>
      </c>
      <c r="Z688" s="39" t="str">
        <f t="shared" si="186"/>
        <v>No</v>
      </c>
      <c r="AA688" s="39" t="str">
        <f t="shared" si="187"/>
        <v>No</v>
      </c>
      <c r="AB688" s="39" t="str">
        <f t="shared" si="188"/>
        <v>No</v>
      </c>
      <c r="AC688" s="38" t="str">
        <f t="shared" si="189"/>
        <v>No major surgery</v>
      </c>
      <c r="AD688" s="39" t="str">
        <f t="shared" si="190"/>
        <v>No</v>
      </c>
      <c r="AE688" s="13" t="str">
        <f t="shared" si="191"/>
        <v>21-Dec-1982</v>
      </c>
      <c r="AF688" s="39">
        <f t="shared" si="192"/>
        <v>41</v>
      </c>
      <c r="AG688" s="58">
        <f t="shared" si="193"/>
        <v>5920.1</v>
      </c>
      <c r="AH688" s="39" t="str">
        <f t="shared" si="194"/>
        <v>tier - 2</v>
      </c>
      <c r="AI688" s="39" t="str">
        <f t="shared" si="195"/>
        <v>tier - 1</v>
      </c>
      <c r="AJ688" s="54" t="str">
        <f t="shared" si="196"/>
        <v>R1013</v>
      </c>
    </row>
    <row r="689" spans="2:36" ht="15.75" customHeight="1" x14ac:dyDescent="0.3">
      <c r="B689" s="12" t="s">
        <v>2584</v>
      </c>
      <c r="C689" s="13" t="s">
        <v>2586</v>
      </c>
      <c r="D689" s="13">
        <v>25.52</v>
      </c>
      <c r="E689" s="13" t="str">
        <f t="shared" si="180"/>
        <v>Overweight</v>
      </c>
      <c r="F689" s="13">
        <v>6.35</v>
      </c>
      <c r="G689" s="13" t="str">
        <f t="shared" si="181"/>
        <v>Prediabetes</v>
      </c>
      <c r="H689" s="13" t="s">
        <v>8291</v>
      </c>
      <c r="I689" s="13" t="s">
        <v>8291</v>
      </c>
      <c r="J689" s="13" t="s">
        <v>8293</v>
      </c>
      <c r="K689" s="27">
        <v>1</v>
      </c>
      <c r="L689" s="13" t="s">
        <v>8291</v>
      </c>
      <c r="M689" s="13" t="s">
        <v>8986</v>
      </c>
      <c r="N689" s="13">
        <v>36</v>
      </c>
      <c r="O689" s="56">
        <v>5926.85</v>
      </c>
      <c r="P689" s="13" t="s">
        <v>8311</v>
      </c>
      <c r="Q689" s="13" t="s">
        <v>8311</v>
      </c>
      <c r="R689" s="57" t="s">
        <v>8321</v>
      </c>
      <c r="T689" s="12" t="s">
        <v>2584</v>
      </c>
      <c r="U689" s="13" t="str">
        <f t="shared" si="197"/>
        <v xml:space="preserve">  Russell J</v>
      </c>
      <c r="V689" s="39">
        <f t="shared" si="182"/>
        <v>25.52</v>
      </c>
      <c r="W689" s="39" t="str">
        <f t="shared" si="183"/>
        <v>Overweight</v>
      </c>
      <c r="X689" s="39">
        <f t="shared" si="184"/>
        <v>6.35</v>
      </c>
      <c r="Y689" s="39" t="str">
        <f t="shared" si="185"/>
        <v>Prediabetes</v>
      </c>
      <c r="Z689" s="39" t="str">
        <f t="shared" si="186"/>
        <v>No</v>
      </c>
      <c r="AA689" s="39" t="str">
        <f t="shared" si="187"/>
        <v>No</v>
      </c>
      <c r="AB689" s="39" t="str">
        <f t="shared" si="188"/>
        <v>Yes</v>
      </c>
      <c r="AC689" s="38">
        <f t="shared" si="189"/>
        <v>1</v>
      </c>
      <c r="AD689" s="39" t="str">
        <f t="shared" si="190"/>
        <v>No</v>
      </c>
      <c r="AE689" s="13" t="str">
        <f t="shared" si="191"/>
        <v>29-Jul-1987</v>
      </c>
      <c r="AF689" s="39">
        <f t="shared" si="192"/>
        <v>36</v>
      </c>
      <c r="AG689" s="58">
        <f t="shared" si="193"/>
        <v>5926.85</v>
      </c>
      <c r="AH689" s="39" t="str">
        <f t="shared" si="194"/>
        <v>tier - 3</v>
      </c>
      <c r="AI689" s="39" t="str">
        <f t="shared" si="195"/>
        <v>tier - 3</v>
      </c>
      <c r="AJ689" s="54" t="str">
        <f t="shared" si="196"/>
        <v>R1011</v>
      </c>
    </row>
    <row r="690" spans="2:36" ht="15.75" customHeight="1" x14ac:dyDescent="0.3">
      <c r="B690" s="12" t="s">
        <v>2588</v>
      </c>
      <c r="C690" s="13" t="s">
        <v>2590</v>
      </c>
      <c r="D690" s="13">
        <v>35.200000000000003</v>
      </c>
      <c r="E690" s="13" t="str">
        <f t="shared" si="180"/>
        <v>Obesity</v>
      </c>
      <c r="F690" s="13">
        <v>6.26</v>
      </c>
      <c r="G690" s="13" t="str">
        <f t="shared" si="181"/>
        <v>Prediabetes</v>
      </c>
      <c r="H690" s="13" t="s">
        <v>8293</v>
      </c>
      <c r="I690" s="13" t="s">
        <v>8291</v>
      </c>
      <c r="J690" s="13" t="s">
        <v>8291</v>
      </c>
      <c r="K690" s="27">
        <v>2</v>
      </c>
      <c r="L690" s="13" t="s">
        <v>8291</v>
      </c>
      <c r="M690" s="13" t="s">
        <v>8755</v>
      </c>
      <c r="N690" s="13">
        <v>30</v>
      </c>
      <c r="O690" s="56">
        <v>5926.93</v>
      </c>
      <c r="P690" s="13" t="s">
        <v>8310</v>
      </c>
      <c r="Q690" s="13" t="s">
        <v>8310</v>
      </c>
      <c r="R690" s="57" t="s">
        <v>8328</v>
      </c>
      <c r="T690" s="12" t="s">
        <v>2588</v>
      </c>
      <c r="U690" s="13" t="str">
        <f t="shared" si="197"/>
        <v xml:space="preserve">  Karine</v>
      </c>
      <c r="V690" s="39">
        <f t="shared" si="182"/>
        <v>35.200000000000003</v>
      </c>
      <c r="W690" s="39" t="str">
        <f t="shared" si="183"/>
        <v>Obesity</v>
      </c>
      <c r="X690" s="39">
        <f t="shared" si="184"/>
        <v>6.26</v>
      </c>
      <c r="Y690" s="39" t="str">
        <f t="shared" si="185"/>
        <v>Prediabetes</v>
      </c>
      <c r="Z690" s="39" t="str">
        <f t="shared" si="186"/>
        <v>Yes</v>
      </c>
      <c r="AA690" s="39" t="str">
        <f t="shared" si="187"/>
        <v>No</v>
      </c>
      <c r="AB690" s="39" t="str">
        <f t="shared" si="188"/>
        <v>No</v>
      </c>
      <c r="AC690" s="38">
        <f t="shared" si="189"/>
        <v>2</v>
      </c>
      <c r="AD690" s="39" t="str">
        <f t="shared" si="190"/>
        <v>No</v>
      </c>
      <c r="AE690" s="13" t="str">
        <f t="shared" si="191"/>
        <v>13-Aug-1993</v>
      </c>
      <c r="AF690" s="39">
        <f t="shared" si="192"/>
        <v>30</v>
      </c>
      <c r="AG690" s="58">
        <f t="shared" si="193"/>
        <v>5926.93</v>
      </c>
      <c r="AH690" s="39" t="str">
        <f t="shared" si="194"/>
        <v>tier - 2</v>
      </c>
      <c r="AI690" s="39" t="str">
        <f t="shared" si="195"/>
        <v>tier - 2</v>
      </c>
      <c r="AJ690" s="54" t="str">
        <f t="shared" si="196"/>
        <v>R1025</v>
      </c>
    </row>
    <row r="691" spans="2:36" ht="15.75" customHeight="1" x14ac:dyDescent="0.3">
      <c r="B691" s="12" t="s">
        <v>2592</v>
      </c>
      <c r="C691" s="13" t="s">
        <v>2594</v>
      </c>
      <c r="D691" s="13">
        <v>41.26</v>
      </c>
      <c r="E691" s="13" t="str">
        <f t="shared" si="180"/>
        <v>Obesity</v>
      </c>
      <c r="F691" s="13">
        <v>5.97</v>
      </c>
      <c r="G691" s="13" t="str">
        <f t="shared" si="181"/>
        <v>Prediabetes</v>
      </c>
      <c r="H691" s="13" t="s">
        <v>8293</v>
      </c>
      <c r="I691" s="13" t="s">
        <v>8291</v>
      </c>
      <c r="J691" s="13" t="s">
        <v>8291</v>
      </c>
      <c r="K691" s="27" t="s">
        <v>8292</v>
      </c>
      <c r="L691" s="13" t="s">
        <v>8291</v>
      </c>
      <c r="M691" s="13" t="s">
        <v>8987</v>
      </c>
      <c r="N691" s="13">
        <v>29</v>
      </c>
      <c r="O691" s="56">
        <v>5927.65</v>
      </c>
      <c r="P691" s="13" t="s">
        <v>8310</v>
      </c>
      <c r="Q691" s="13" t="s">
        <v>8314</v>
      </c>
      <c r="R691" s="57" t="s">
        <v>8317</v>
      </c>
      <c r="T691" s="12" t="s">
        <v>2592</v>
      </c>
      <c r="U691" s="13" t="str">
        <f t="shared" si="197"/>
        <v xml:space="preserve">  Cheryl</v>
      </c>
      <c r="V691" s="39">
        <f t="shared" si="182"/>
        <v>41.26</v>
      </c>
      <c r="W691" s="39" t="str">
        <f t="shared" si="183"/>
        <v>Obesity</v>
      </c>
      <c r="X691" s="39">
        <f t="shared" si="184"/>
        <v>5.97</v>
      </c>
      <c r="Y691" s="39" t="str">
        <f t="shared" si="185"/>
        <v>Prediabetes</v>
      </c>
      <c r="Z691" s="39" t="str">
        <f t="shared" si="186"/>
        <v>Yes</v>
      </c>
      <c r="AA691" s="39" t="str">
        <f t="shared" si="187"/>
        <v>No</v>
      </c>
      <c r="AB691" s="39" t="str">
        <f t="shared" si="188"/>
        <v>No</v>
      </c>
      <c r="AC691" s="38" t="str">
        <f t="shared" si="189"/>
        <v>No major surgery</v>
      </c>
      <c r="AD691" s="39" t="str">
        <f t="shared" si="190"/>
        <v>No</v>
      </c>
      <c r="AE691" s="13" t="str">
        <f t="shared" si="191"/>
        <v>30-Jul-1994</v>
      </c>
      <c r="AF691" s="39">
        <f t="shared" si="192"/>
        <v>29</v>
      </c>
      <c r="AG691" s="58">
        <f t="shared" si="193"/>
        <v>5927.65</v>
      </c>
      <c r="AH691" s="39" t="str">
        <f t="shared" si="194"/>
        <v>tier - 2</v>
      </c>
      <c r="AI691" s="39" t="str">
        <f t="shared" si="195"/>
        <v>tier - 1</v>
      </c>
      <c r="AJ691" s="54" t="str">
        <f t="shared" si="196"/>
        <v>R1012</v>
      </c>
    </row>
    <row r="692" spans="2:36" ht="15.75" customHeight="1" x14ac:dyDescent="0.3">
      <c r="B692" s="12" t="s">
        <v>2596</v>
      </c>
      <c r="C692" s="13" t="s">
        <v>2598</v>
      </c>
      <c r="D692" s="13">
        <v>17.195</v>
      </c>
      <c r="E692" s="13" t="str">
        <f t="shared" si="180"/>
        <v>Underweight</v>
      </c>
      <c r="F692" s="13">
        <v>5.29</v>
      </c>
      <c r="G692" s="13" t="str">
        <f t="shared" si="181"/>
        <v>Normal</v>
      </c>
      <c r="H692" s="13" t="s">
        <v>8293</v>
      </c>
      <c r="I692" s="13" t="s">
        <v>8291</v>
      </c>
      <c r="J692" s="13" t="s">
        <v>8291</v>
      </c>
      <c r="K692" s="27" t="s">
        <v>8292</v>
      </c>
      <c r="L692" s="13" t="s">
        <v>8293</v>
      </c>
      <c r="M692" s="13" t="s">
        <v>8988</v>
      </c>
      <c r="N692" s="13">
        <v>36</v>
      </c>
      <c r="O692" s="56">
        <v>5934.38</v>
      </c>
      <c r="P692" s="13" t="s">
        <v>8311</v>
      </c>
      <c r="Q692" s="13" t="s">
        <v>8310</v>
      </c>
      <c r="R692" s="57" t="s">
        <v>8312</v>
      </c>
      <c r="T692" s="12" t="s">
        <v>2596</v>
      </c>
      <c r="U692" s="13" t="str">
        <f t="shared" si="197"/>
        <v xml:space="preserve">  Allison M</v>
      </c>
      <c r="V692" s="39">
        <f t="shared" si="182"/>
        <v>17.195</v>
      </c>
      <c r="W692" s="39" t="str">
        <f t="shared" si="183"/>
        <v>Underweight</v>
      </c>
      <c r="X692" s="39">
        <f t="shared" si="184"/>
        <v>5.29</v>
      </c>
      <c r="Y692" s="39" t="str">
        <f t="shared" si="185"/>
        <v>Normal</v>
      </c>
      <c r="Z692" s="39" t="str">
        <f t="shared" si="186"/>
        <v>Yes</v>
      </c>
      <c r="AA692" s="39" t="str">
        <f t="shared" si="187"/>
        <v>No</v>
      </c>
      <c r="AB692" s="39" t="str">
        <f t="shared" si="188"/>
        <v>No</v>
      </c>
      <c r="AC692" s="38" t="str">
        <f t="shared" si="189"/>
        <v>No major surgery</v>
      </c>
      <c r="AD692" s="39" t="str">
        <f t="shared" si="190"/>
        <v>Yes</v>
      </c>
      <c r="AE692" s="13" t="str">
        <f t="shared" si="191"/>
        <v>14-Jul-1987</v>
      </c>
      <c r="AF692" s="39">
        <f t="shared" si="192"/>
        <v>36</v>
      </c>
      <c r="AG692" s="58">
        <f t="shared" si="193"/>
        <v>5934.38</v>
      </c>
      <c r="AH692" s="39" t="str">
        <f t="shared" si="194"/>
        <v>tier - 3</v>
      </c>
      <c r="AI692" s="39" t="str">
        <f t="shared" si="195"/>
        <v>tier - 2</v>
      </c>
      <c r="AJ692" s="54" t="str">
        <f t="shared" si="196"/>
        <v>R1013</v>
      </c>
    </row>
    <row r="693" spans="2:36" ht="15.75" customHeight="1" x14ac:dyDescent="0.3">
      <c r="B693" s="12" t="s">
        <v>2600</v>
      </c>
      <c r="C693" s="13" t="s">
        <v>2602</v>
      </c>
      <c r="D693" s="13">
        <v>23.085000000000001</v>
      </c>
      <c r="E693" s="13" t="str">
        <f t="shared" si="180"/>
        <v>Healthy Weight</v>
      </c>
      <c r="F693" s="13">
        <v>4.2699999999999996</v>
      </c>
      <c r="G693" s="13" t="str">
        <f t="shared" si="181"/>
        <v>Normal</v>
      </c>
      <c r="H693" s="13" t="s">
        <v>8293</v>
      </c>
      <c r="I693" s="13" t="s">
        <v>8291</v>
      </c>
      <c r="J693" s="13" t="s">
        <v>8291</v>
      </c>
      <c r="K693" s="27">
        <v>2</v>
      </c>
      <c r="L693" s="13" t="s">
        <v>8291</v>
      </c>
      <c r="M693" s="13" t="s">
        <v>8989</v>
      </c>
      <c r="N693" s="13">
        <v>20</v>
      </c>
      <c r="O693" s="56">
        <v>5957.35</v>
      </c>
      <c r="P693" s="13" t="s">
        <v>8310</v>
      </c>
      <c r="Q693" s="13" t="s">
        <v>8310</v>
      </c>
      <c r="R693" s="57" t="s">
        <v>8317</v>
      </c>
      <c r="T693" s="12" t="s">
        <v>2600</v>
      </c>
      <c r="U693" s="13" t="str">
        <f t="shared" si="197"/>
        <v xml:space="preserve">  Adriana</v>
      </c>
      <c r="V693" s="39">
        <f t="shared" si="182"/>
        <v>23.085000000000001</v>
      </c>
      <c r="W693" s="39" t="str">
        <f t="shared" si="183"/>
        <v>Healthy Weight</v>
      </c>
      <c r="X693" s="39">
        <f t="shared" si="184"/>
        <v>4.2699999999999996</v>
      </c>
      <c r="Y693" s="39" t="str">
        <f t="shared" si="185"/>
        <v>Normal</v>
      </c>
      <c r="Z693" s="39" t="str">
        <f t="shared" si="186"/>
        <v>Yes</v>
      </c>
      <c r="AA693" s="39" t="str">
        <f t="shared" si="187"/>
        <v>No</v>
      </c>
      <c r="AB693" s="39" t="str">
        <f t="shared" si="188"/>
        <v>No</v>
      </c>
      <c r="AC693" s="38">
        <f t="shared" si="189"/>
        <v>2</v>
      </c>
      <c r="AD693" s="39" t="str">
        <f t="shared" si="190"/>
        <v>No</v>
      </c>
      <c r="AE693" s="13" t="str">
        <f t="shared" si="191"/>
        <v>13-Aug-2003</v>
      </c>
      <c r="AF693" s="39">
        <f t="shared" si="192"/>
        <v>20</v>
      </c>
      <c r="AG693" s="58">
        <f t="shared" si="193"/>
        <v>5957.35</v>
      </c>
      <c r="AH693" s="39" t="str">
        <f t="shared" si="194"/>
        <v>tier - 2</v>
      </c>
      <c r="AI693" s="39" t="str">
        <f t="shared" si="195"/>
        <v>tier - 2</v>
      </c>
      <c r="AJ693" s="54" t="str">
        <f t="shared" si="196"/>
        <v>R1012</v>
      </c>
    </row>
    <row r="694" spans="2:36" ht="15.75" customHeight="1" x14ac:dyDescent="0.3">
      <c r="B694" s="12" t="s">
        <v>2604</v>
      </c>
      <c r="C694" s="13" t="s">
        <v>2606</v>
      </c>
      <c r="D694" s="13">
        <v>21.66</v>
      </c>
      <c r="E694" s="13" t="str">
        <f t="shared" si="180"/>
        <v>Healthy Weight</v>
      </c>
      <c r="F694" s="13">
        <v>5.2</v>
      </c>
      <c r="G694" s="13" t="str">
        <f t="shared" si="181"/>
        <v>Normal</v>
      </c>
      <c r="H694" s="13" t="s">
        <v>8293</v>
      </c>
      <c r="I694" s="13" t="s">
        <v>8291</v>
      </c>
      <c r="J694" s="13" t="s">
        <v>8291</v>
      </c>
      <c r="K694" s="27">
        <v>2</v>
      </c>
      <c r="L694" s="13" t="s">
        <v>8291</v>
      </c>
      <c r="M694" s="13" t="s">
        <v>8990</v>
      </c>
      <c r="N694" s="13">
        <v>19</v>
      </c>
      <c r="O694" s="56">
        <v>5960.91</v>
      </c>
      <c r="P694" s="13" t="s">
        <v>8310</v>
      </c>
      <c r="Q694" s="13" t="s">
        <v>8314</v>
      </c>
      <c r="R694" s="57" t="s">
        <v>8335</v>
      </c>
      <c r="T694" s="12" t="s">
        <v>2604</v>
      </c>
      <c r="U694" s="13" t="str">
        <f t="shared" si="197"/>
        <v xml:space="preserve">  Miranda J</v>
      </c>
      <c r="V694" s="39">
        <f t="shared" si="182"/>
        <v>21.66</v>
      </c>
      <c r="W694" s="39" t="str">
        <f t="shared" si="183"/>
        <v>Healthy Weight</v>
      </c>
      <c r="X694" s="39">
        <f t="shared" si="184"/>
        <v>5.2</v>
      </c>
      <c r="Y694" s="39" t="str">
        <f t="shared" si="185"/>
        <v>Normal</v>
      </c>
      <c r="Z694" s="39" t="str">
        <f t="shared" si="186"/>
        <v>Yes</v>
      </c>
      <c r="AA694" s="39" t="str">
        <f t="shared" si="187"/>
        <v>No</v>
      </c>
      <c r="AB694" s="39" t="str">
        <f t="shared" si="188"/>
        <v>No</v>
      </c>
      <c r="AC694" s="38">
        <f t="shared" si="189"/>
        <v>2</v>
      </c>
      <c r="AD694" s="39" t="str">
        <f t="shared" si="190"/>
        <v>No</v>
      </c>
      <c r="AE694" s="13" t="str">
        <f t="shared" si="191"/>
        <v>15-Jul-2004</v>
      </c>
      <c r="AF694" s="39">
        <f t="shared" si="192"/>
        <v>19</v>
      </c>
      <c r="AG694" s="58">
        <f t="shared" si="193"/>
        <v>5960.91</v>
      </c>
      <c r="AH694" s="39" t="str">
        <f t="shared" si="194"/>
        <v>tier - 2</v>
      </c>
      <c r="AI694" s="39" t="str">
        <f t="shared" si="195"/>
        <v>tier - 1</v>
      </c>
      <c r="AJ694" s="54" t="str">
        <f t="shared" si="196"/>
        <v>R1026</v>
      </c>
    </row>
    <row r="695" spans="2:36" ht="15.75" customHeight="1" x14ac:dyDescent="0.3">
      <c r="B695" s="12" t="s">
        <v>2608</v>
      </c>
      <c r="C695" s="13" t="s">
        <v>2610</v>
      </c>
      <c r="D695" s="13">
        <v>36.47</v>
      </c>
      <c r="E695" s="13" t="str">
        <f t="shared" si="180"/>
        <v>Obesity</v>
      </c>
      <c r="F695" s="13">
        <v>8.23</v>
      </c>
      <c r="G695" s="13" t="str">
        <f t="shared" si="181"/>
        <v>Diabetes</v>
      </c>
      <c r="H695" s="13" t="s">
        <v>8293</v>
      </c>
      <c r="I695" s="13" t="s">
        <v>8291</v>
      </c>
      <c r="J695" s="13" t="s">
        <v>8291</v>
      </c>
      <c r="K695" s="27" t="s">
        <v>8292</v>
      </c>
      <c r="L695" s="13" t="s">
        <v>8291</v>
      </c>
      <c r="M695" s="13" t="s">
        <v>8991</v>
      </c>
      <c r="N695" s="13">
        <v>43</v>
      </c>
      <c r="O695" s="56">
        <v>5966.89</v>
      </c>
      <c r="P695" s="13" t="s">
        <v>8310</v>
      </c>
      <c r="Q695" s="13" t="s">
        <v>8311</v>
      </c>
      <c r="R695" s="57" t="s">
        <v>8312</v>
      </c>
      <c r="T695" s="12" t="s">
        <v>2608</v>
      </c>
      <c r="U695" s="13" t="str">
        <f t="shared" si="197"/>
        <v xml:space="preserve">  Roberto</v>
      </c>
      <c r="V695" s="39">
        <f t="shared" si="182"/>
        <v>36.47</v>
      </c>
      <c r="W695" s="39" t="str">
        <f t="shared" si="183"/>
        <v>Obesity</v>
      </c>
      <c r="X695" s="39">
        <f t="shared" si="184"/>
        <v>8.23</v>
      </c>
      <c r="Y695" s="39" t="str">
        <f t="shared" si="185"/>
        <v>Diabetes</v>
      </c>
      <c r="Z695" s="39" t="str">
        <f t="shared" si="186"/>
        <v>Yes</v>
      </c>
      <c r="AA695" s="39" t="str">
        <f t="shared" si="187"/>
        <v>No</v>
      </c>
      <c r="AB695" s="39" t="str">
        <f t="shared" si="188"/>
        <v>No</v>
      </c>
      <c r="AC695" s="38" t="str">
        <f t="shared" si="189"/>
        <v>No major surgery</v>
      </c>
      <c r="AD695" s="39" t="str">
        <f t="shared" si="190"/>
        <v>No</v>
      </c>
      <c r="AE695" s="13" t="str">
        <f t="shared" si="191"/>
        <v>5-Aug-1980</v>
      </c>
      <c r="AF695" s="39">
        <f t="shared" si="192"/>
        <v>43</v>
      </c>
      <c r="AG695" s="58">
        <f t="shared" si="193"/>
        <v>5966.89</v>
      </c>
      <c r="AH695" s="39" t="str">
        <f t="shared" si="194"/>
        <v>tier - 2</v>
      </c>
      <c r="AI695" s="39" t="str">
        <f t="shared" si="195"/>
        <v>tier - 3</v>
      </c>
      <c r="AJ695" s="54" t="str">
        <f t="shared" si="196"/>
        <v>R1013</v>
      </c>
    </row>
    <row r="696" spans="2:36" ht="15.75" customHeight="1" x14ac:dyDescent="0.3">
      <c r="B696" s="12" t="s">
        <v>2612</v>
      </c>
      <c r="C696" s="13" t="s">
        <v>2614</v>
      </c>
      <c r="D696" s="13">
        <v>36.08</v>
      </c>
      <c r="E696" s="13" t="str">
        <f t="shared" si="180"/>
        <v>Obesity</v>
      </c>
      <c r="F696" s="13">
        <v>10.33</v>
      </c>
      <c r="G696" s="13" t="str">
        <f t="shared" si="181"/>
        <v>Diabetes</v>
      </c>
      <c r="H696" s="13" t="s">
        <v>8293</v>
      </c>
      <c r="I696" s="13" t="s">
        <v>8291</v>
      </c>
      <c r="J696" s="13" t="s">
        <v>8291</v>
      </c>
      <c r="K696" s="27" t="s">
        <v>8292</v>
      </c>
      <c r="L696" s="13" t="s">
        <v>8291</v>
      </c>
      <c r="M696" s="13" t="s">
        <v>8992</v>
      </c>
      <c r="N696" s="13">
        <v>43</v>
      </c>
      <c r="O696" s="56">
        <v>5969.72</v>
      </c>
      <c r="P696" s="13" t="s">
        <v>8311</v>
      </c>
      <c r="Q696" s="13" t="s">
        <v>8311</v>
      </c>
      <c r="R696" s="57" t="s">
        <v>8321</v>
      </c>
      <c r="T696" s="12" t="s">
        <v>2612</v>
      </c>
      <c r="U696" s="13" t="str">
        <f t="shared" si="197"/>
        <v xml:space="preserve">  Rebecca B</v>
      </c>
      <c r="V696" s="39">
        <f t="shared" si="182"/>
        <v>36.08</v>
      </c>
      <c r="W696" s="39" t="str">
        <f t="shared" si="183"/>
        <v>Obesity</v>
      </c>
      <c r="X696" s="39">
        <f t="shared" si="184"/>
        <v>10.33</v>
      </c>
      <c r="Y696" s="39" t="str">
        <f t="shared" si="185"/>
        <v>Diabetes</v>
      </c>
      <c r="Z696" s="39" t="str">
        <f t="shared" si="186"/>
        <v>Yes</v>
      </c>
      <c r="AA696" s="39" t="str">
        <f t="shared" si="187"/>
        <v>No</v>
      </c>
      <c r="AB696" s="39" t="str">
        <f t="shared" si="188"/>
        <v>No</v>
      </c>
      <c r="AC696" s="38" t="str">
        <f t="shared" si="189"/>
        <v>No major surgery</v>
      </c>
      <c r="AD696" s="39" t="str">
        <f t="shared" si="190"/>
        <v>No</v>
      </c>
      <c r="AE696" s="13" t="str">
        <f t="shared" si="191"/>
        <v>21-Jul-1980</v>
      </c>
      <c r="AF696" s="39">
        <f t="shared" si="192"/>
        <v>43</v>
      </c>
      <c r="AG696" s="58">
        <f t="shared" si="193"/>
        <v>5969.72</v>
      </c>
      <c r="AH696" s="39" t="str">
        <f t="shared" si="194"/>
        <v>tier - 3</v>
      </c>
      <c r="AI696" s="39" t="str">
        <f t="shared" si="195"/>
        <v>tier - 3</v>
      </c>
      <c r="AJ696" s="54" t="str">
        <f t="shared" si="196"/>
        <v>R1011</v>
      </c>
    </row>
    <row r="697" spans="2:36" ht="15.75" customHeight="1" x14ac:dyDescent="0.3">
      <c r="B697" s="12" t="s">
        <v>2616</v>
      </c>
      <c r="C697" s="13" t="s">
        <v>2618</v>
      </c>
      <c r="D697" s="13">
        <v>23.18</v>
      </c>
      <c r="E697" s="13" t="str">
        <f t="shared" si="180"/>
        <v>Healthy Weight</v>
      </c>
      <c r="F697" s="13">
        <v>6.13</v>
      </c>
      <c r="G697" s="13" t="str">
        <f t="shared" si="181"/>
        <v>Prediabetes</v>
      </c>
      <c r="H697" s="13" t="s">
        <v>8291</v>
      </c>
      <c r="I697" s="13" t="s">
        <v>8291</v>
      </c>
      <c r="J697" s="13" t="s">
        <v>8291</v>
      </c>
      <c r="K697" s="27" t="s">
        <v>8292</v>
      </c>
      <c r="L697" s="13" t="s">
        <v>8291</v>
      </c>
      <c r="M697" s="13" t="s">
        <v>8993</v>
      </c>
      <c r="N697" s="13">
        <v>34</v>
      </c>
      <c r="O697" s="56">
        <v>5972.38</v>
      </c>
      <c r="P697" s="13" t="s">
        <v>8310</v>
      </c>
      <c r="Q697" s="13" t="s">
        <v>8310</v>
      </c>
      <c r="R697" s="57" t="s">
        <v>8321</v>
      </c>
      <c r="T697" s="12" t="s">
        <v>2616</v>
      </c>
      <c r="U697" s="13" t="str">
        <f t="shared" si="197"/>
        <v xml:space="preserve">  Tiffany</v>
      </c>
      <c r="V697" s="39">
        <f t="shared" si="182"/>
        <v>23.18</v>
      </c>
      <c r="W697" s="39" t="str">
        <f t="shared" si="183"/>
        <v>Healthy Weight</v>
      </c>
      <c r="X697" s="39">
        <f t="shared" si="184"/>
        <v>6.13</v>
      </c>
      <c r="Y697" s="39" t="str">
        <f t="shared" si="185"/>
        <v>Prediabetes</v>
      </c>
      <c r="Z697" s="39" t="str">
        <f t="shared" si="186"/>
        <v>No</v>
      </c>
      <c r="AA697" s="39" t="str">
        <f t="shared" si="187"/>
        <v>No</v>
      </c>
      <c r="AB697" s="39" t="str">
        <f t="shared" si="188"/>
        <v>No</v>
      </c>
      <c r="AC697" s="38" t="str">
        <f t="shared" si="189"/>
        <v>No major surgery</v>
      </c>
      <c r="AD697" s="39" t="str">
        <f t="shared" si="190"/>
        <v>No</v>
      </c>
      <c r="AE697" s="13" t="str">
        <f t="shared" si="191"/>
        <v>22-Jul-1989</v>
      </c>
      <c r="AF697" s="39">
        <f t="shared" si="192"/>
        <v>34</v>
      </c>
      <c r="AG697" s="58">
        <f t="shared" si="193"/>
        <v>5972.38</v>
      </c>
      <c r="AH697" s="39" t="str">
        <f t="shared" si="194"/>
        <v>tier - 2</v>
      </c>
      <c r="AI697" s="39" t="str">
        <f t="shared" si="195"/>
        <v>tier - 2</v>
      </c>
      <c r="AJ697" s="54" t="str">
        <f t="shared" si="196"/>
        <v>R1011</v>
      </c>
    </row>
    <row r="698" spans="2:36" ht="15.75" customHeight="1" x14ac:dyDescent="0.3">
      <c r="B698" s="12" t="s">
        <v>2620</v>
      </c>
      <c r="C698" s="13" t="s">
        <v>2622</v>
      </c>
      <c r="D698" s="13">
        <v>39.159999999999997</v>
      </c>
      <c r="E698" s="13" t="str">
        <f t="shared" si="180"/>
        <v>Obesity</v>
      </c>
      <c r="F698" s="13">
        <v>8.08</v>
      </c>
      <c r="G698" s="13" t="str">
        <f t="shared" si="181"/>
        <v>Diabetes</v>
      </c>
      <c r="H698" s="13" t="s">
        <v>8291</v>
      </c>
      <c r="I698" s="13" t="s">
        <v>8291</v>
      </c>
      <c r="J698" s="13" t="s">
        <v>8291</v>
      </c>
      <c r="K698" s="27">
        <v>3</v>
      </c>
      <c r="L698" s="13" t="s">
        <v>8291</v>
      </c>
      <c r="M698" s="13" t="s">
        <v>8994</v>
      </c>
      <c r="N698" s="13">
        <v>39</v>
      </c>
      <c r="O698" s="56">
        <v>5974.38</v>
      </c>
      <c r="P698" s="13" t="s">
        <v>8310</v>
      </c>
      <c r="Q698" s="13" t="s">
        <v>8311</v>
      </c>
      <c r="R698" s="57" t="s">
        <v>8312</v>
      </c>
      <c r="T698" s="12" t="s">
        <v>2620</v>
      </c>
      <c r="U698" s="13" t="str">
        <f t="shared" si="197"/>
        <v xml:space="preserve">  Alexander</v>
      </c>
      <c r="V698" s="39">
        <f t="shared" si="182"/>
        <v>39.159999999999997</v>
      </c>
      <c r="W698" s="39" t="str">
        <f t="shared" si="183"/>
        <v>Obesity</v>
      </c>
      <c r="X698" s="39">
        <f t="shared" si="184"/>
        <v>8.08</v>
      </c>
      <c r="Y698" s="39" t="str">
        <f t="shared" si="185"/>
        <v>Diabetes</v>
      </c>
      <c r="Z698" s="39" t="str">
        <f t="shared" si="186"/>
        <v>No</v>
      </c>
      <c r="AA698" s="39" t="str">
        <f t="shared" si="187"/>
        <v>No</v>
      </c>
      <c r="AB698" s="39" t="str">
        <f t="shared" si="188"/>
        <v>No</v>
      </c>
      <c r="AC698" s="38">
        <f t="shared" si="189"/>
        <v>3</v>
      </c>
      <c r="AD698" s="39" t="str">
        <f t="shared" si="190"/>
        <v>No</v>
      </c>
      <c r="AE698" s="13" t="str">
        <f t="shared" si="191"/>
        <v>19-Sep-1984</v>
      </c>
      <c r="AF698" s="39">
        <f t="shared" si="192"/>
        <v>39</v>
      </c>
      <c r="AG698" s="58">
        <f t="shared" si="193"/>
        <v>5974.38</v>
      </c>
      <c r="AH698" s="39" t="str">
        <f t="shared" si="194"/>
        <v>tier - 2</v>
      </c>
      <c r="AI698" s="39" t="str">
        <f t="shared" si="195"/>
        <v>tier - 3</v>
      </c>
      <c r="AJ698" s="54" t="str">
        <f t="shared" si="196"/>
        <v>R1013</v>
      </c>
    </row>
    <row r="699" spans="2:36" ht="15.75" customHeight="1" x14ac:dyDescent="0.3">
      <c r="B699" s="12" t="s">
        <v>2624</v>
      </c>
      <c r="C699" s="13" t="s">
        <v>2626</v>
      </c>
      <c r="D699" s="13">
        <v>38.19</v>
      </c>
      <c r="E699" s="13" t="str">
        <f t="shared" si="180"/>
        <v>Obesity</v>
      </c>
      <c r="F699" s="13">
        <v>10.49</v>
      </c>
      <c r="G699" s="13" t="str">
        <f t="shared" si="181"/>
        <v>Diabetes</v>
      </c>
      <c r="H699" s="13" t="s">
        <v>8291</v>
      </c>
      <c r="I699" s="13" t="s">
        <v>8291</v>
      </c>
      <c r="J699" s="13" t="s">
        <v>8291</v>
      </c>
      <c r="K699" s="27">
        <v>3</v>
      </c>
      <c r="L699" s="13" t="s">
        <v>8291</v>
      </c>
      <c r="M699" s="13" t="s">
        <v>8995</v>
      </c>
      <c r="N699" s="13">
        <v>39</v>
      </c>
      <c r="O699" s="56">
        <v>5976.83</v>
      </c>
      <c r="P699" s="13" t="s">
        <v>8310</v>
      </c>
      <c r="Q699" s="13" t="s">
        <v>8310</v>
      </c>
      <c r="R699" s="57" t="s">
        <v>8312</v>
      </c>
      <c r="T699" s="12" t="s">
        <v>2624</v>
      </c>
      <c r="U699" s="13" t="str">
        <f t="shared" si="197"/>
        <v xml:space="preserve">  Rich M</v>
      </c>
      <c r="V699" s="39">
        <f t="shared" si="182"/>
        <v>38.19</v>
      </c>
      <c r="W699" s="39" t="str">
        <f t="shared" si="183"/>
        <v>Obesity</v>
      </c>
      <c r="X699" s="39">
        <f t="shared" si="184"/>
        <v>10.49</v>
      </c>
      <c r="Y699" s="39" t="str">
        <f t="shared" si="185"/>
        <v>Diabetes</v>
      </c>
      <c r="Z699" s="39" t="str">
        <f t="shared" si="186"/>
        <v>No</v>
      </c>
      <c r="AA699" s="39" t="str">
        <f t="shared" si="187"/>
        <v>No</v>
      </c>
      <c r="AB699" s="39" t="str">
        <f t="shared" si="188"/>
        <v>No</v>
      </c>
      <c r="AC699" s="38">
        <f t="shared" si="189"/>
        <v>3</v>
      </c>
      <c r="AD699" s="39" t="str">
        <f t="shared" si="190"/>
        <v>No</v>
      </c>
      <c r="AE699" s="13" t="str">
        <f t="shared" si="191"/>
        <v>11-Nov-1984</v>
      </c>
      <c r="AF699" s="39">
        <f t="shared" si="192"/>
        <v>39</v>
      </c>
      <c r="AG699" s="58">
        <f t="shared" si="193"/>
        <v>5976.83</v>
      </c>
      <c r="AH699" s="39" t="str">
        <f t="shared" si="194"/>
        <v>tier - 2</v>
      </c>
      <c r="AI699" s="39" t="str">
        <f t="shared" si="195"/>
        <v>tier - 2</v>
      </c>
      <c r="AJ699" s="54" t="str">
        <f t="shared" si="196"/>
        <v>R1013</v>
      </c>
    </row>
    <row r="700" spans="2:36" ht="15.75" customHeight="1" x14ac:dyDescent="0.3">
      <c r="B700" s="12" t="s">
        <v>2628</v>
      </c>
      <c r="C700" s="13" t="s">
        <v>2630</v>
      </c>
      <c r="D700" s="13">
        <v>26.41</v>
      </c>
      <c r="E700" s="13" t="str">
        <f t="shared" si="180"/>
        <v>Overweight</v>
      </c>
      <c r="F700" s="13">
        <v>8.11</v>
      </c>
      <c r="G700" s="13" t="str">
        <f t="shared" si="181"/>
        <v>Diabetes</v>
      </c>
      <c r="H700" s="13" t="s">
        <v>8291</v>
      </c>
      <c r="I700" s="13" t="s">
        <v>8291</v>
      </c>
      <c r="J700" s="13" t="s">
        <v>8291</v>
      </c>
      <c r="K700" s="27">
        <v>3</v>
      </c>
      <c r="L700" s="13" t="s">
        <v>8291</v>
      </c>
      <c r="M700" s="13" t="s">
        <v>8996</v>
      </c>
      <c r="N700" s="13">
        <v>53</v>
      </c>
      <c r="O700" s="56">
        <v>5979.66</v>
      </c>
      <c r="P700" s="13" t="s">
        <v>8310</v>
      </c>
      <c r="Q700" s="13" t="s">
        <v>8311</v>
      </c>
      <c r="R700" s="57" t="s">
        <v>8312</v>
      </c>
      <c r="T700" s="12" t="s">
        <v>2628</v>
      </c>
      <c r="U700" s="13" t="str">
        <f t="shared" si="197"/>
        <v xml:space="preserve">  Aaron C</v>
      </c>
      <c r="V700" s="39">
        <f t="shared" si="182"/>
        <v>26.41</v>
      </c>
      <c r="W700" s="39" t="str">
        <f t="shared" si="183"/>
        <v>Overweight</v>
      </c>
      <c r="X700" s="39">
        <f t="shared" si="184"/>
        <v>8.11</v>
      </c>
      <c r="Y700" s="39" t="str">
        <f t="shared" si="185"/>
        <v>Diabetes</v>
      </c>
      <c r="Z700" s="39" t="str">
        <f t="shared" si="186"/>
        <v>No</v>
      </c>
      <c r="AA700" s="39" t="str">
        <f t="shared" si="187"/>
        <v>No</v>
      </c>
      <c r="AB700" s="39" t="str">
        <f t="shared" si="188"/>
        <v>No</v>
      </c>
      <c r="AC700" s="38">
        <f t="shared" si="189"/>
        <v>3</v>
      </c>
      <c r="AD700" s="39" t="str">
        <f t="shared" si="190"/>
        <v>No</v>
      </c>
      <c r="AE700" s="13" t="str">
        <f t="shared" si="191"/>
        <v>25-Jun-1970</v>
      </c>
      <c r="AF700" s="39">
        <f t="shared" si="192"/>
        <v>53</v>
      </c>
      <c r="AG700" s="58">
        <f t="shared" si="193"/>
        <v>5979.66</v>
      </c>
      <c r="AH700" s="39" t="str">
        <f t="shared" si="194"/>
        <v>tier - 2</v>
      </c>
      <c r="AI700" s="39" t="str">
        <f t="shared" si="195"/>
        <v>tier - 3</v>
      </c>
      <c r="AJ700" s="54" t="str">
        <f t="shared" si="196"/>
        <v>R1013</v>
      </c>
    </row>
    <row r="701" spans="2:36" ht="15.75" customHeight="1" x14ac:dyDescent="0.3">
      <c r="B701" s="12" t="s">
        <v>2632</v>
      </c>
      <c r="C701" s="13" t="s">
        <v>335</v>
      </c>
      <c r="D701" s="13">
        <v>28.785</v>
      </c>
      <c r="E701" s="13" t="str">
        <f t="shared" si="180"/>
        <v>Overweight</v>
      </c>
      <c r="F701" s="13">
        <v>6.6</v>
      </c>
      <c r="G701" s="13" t="str">
        <f t="shared" si="181"/>
        <v>Diabetes</v>
      </c>
      <c r="H701" s="13" t="s">
        <v>8291</v>
      </c>
      <c r="I701" s="13" t="s">
        <v>8291</v>
      </c>
      <c r="J701" s="13" t="s">
        <v>8291</v>
      </c>
      <c r="K701" s="27" t="s">
        <v>8292</v>
      </c>
      <c r="L701" s="13" t="s">
        <v>8291</v>
      </c>
      <c r="M701" s="13" t="s">
        <v>8997</v>
      </c>
      <c r="N701" s="13">
        <v>43</v>
      </c>
      <c r="O701" s="56">
        <v>5979.73</v>
      </c>
      <c r="P701" s="13" t="s">
        <v>8310</v>
      </c>
      <c r="Q701" s="13" t="s">
        <v>8310</v>
      </c>
      <c r="R701" s="57" t="s">
        <v>8321</v>
      </c>
      <c r="T701" s="12" t="s">
        <v>2632</v>
      </c>
      <c r="U701" s="13" t="str">
        <f t="shared" si="197"/>
        <v xml:space="preserve">  Kate</v>
      </c>
      <c r="V701" s="39">
        <f t="shared" si="182"/>
        <v>28.785</v>
      </c>
      <c r="W701" s="39" t="str">
        <f t="shared" si="183"/>
        <v>Overweight</v>
      </c>
      <c r="X701" s="39">
        <f t="shared" si="184"/>
        <v>6.6</v>
      </c>
      <c r="Y701" s="39" t="str">
        <f t="shared" si="185"/>
        <v>Diabetes</v>
      </c>
      <c r="Z701" s="39" t="str">
        <f t="shared" si="186"/>
        <v>No</v>
      </c>
      <c r="AA701" s="39" t="str">
        <f t="shared" si="187"/>
        <v>No</v>
      </c>
      <c r="AB701" s="39" t="str">
        <f t="shared" si="188"/>
        <v>No</v>
      </c>
      <c r="AC701" s="38" t="str">
        <f t="shared" si="189"/>
        <v>No major surgery</v>
      </c>
      <c r="AD701" s="39" t="str">
        <f t="shared" si="190"/>
        <v>No</v>
      </c>
      <c r="AE701" s="13" t="str">
        <f t="shared" si="191"/>
        <v>10-Oct-1980</v>
      </c>
      <c r="AF701" s="39">
        <f t="shared" si="192"/>
        <v>43</v>
      </c>
      <c r="AG701" s="58">
        <f t="shared" si="193"/>
        <v>5979.73</v>
      </c>
      <c r="AH701" s="39" t="str">
        <f t="shared" si="194"/>
        <v>tier - 2</v>
      </c>
      <c r="AI701" s="39" t="str">
        <f t="shared" si="195"/>
        <v>tier - 2</v>
      </c>
      <c r="AJ701" s="54" t="str">
        <f t="shared" si="196"/>
        <v>R1011</v>
      </c>
    </row>
    <row r="702" spans="2:36" ht="15.75" customHeight="1" x14ac:dyDescent="0.3">
      <c r="B702" s="12" t="s">
        <v>2635</v>
      </c>
      <c r="C702" s="13" t="s">
        <v>2637</v>
      </c>
      <c r="D702" s="13">
        <v>26.695</v>
      </c>
      <c r="E702" s="13" t="str">
        <f t="shared" si="180"/>
        <v>Overweight</v>
      </c>
      <c r="F702" s="13">
        <v>10.14</v>
      </c>
      <c r="G702" s="13" t="str">
        <f t="shared" si="181"/>
        <v>Diabetes</v>
      </c>
      <c r="H702" s="13" t="s">
        <v>8293</v>
      </c>
      <c r="I702" s="13" t="s">
        <v>8291</v>
      </c>
      <c r="J702" s="13" t="s">
        <v>8293</v>
      </c>
      <c r="K702" s="27">
        <v>1</v>
      </c>
      <c r="L702" s="13" t="s">
        <v>8291</v>
      </c>
      <c r="M702" s="13" t="s">
        <v>8998</v>
      </c>
      <c r="N702" s="13">
        <v>49</v>
      </c>
      <c r="O702" s="56">
        <v>5979.99</v>
      </c>
      <c r="P702" s="13" t="s">
        <v>8310</v>
      </c>
      <c r="Q702" s="13" t="s">
        <v>8311</v>
      </c>
      <c r="R702" s="57" t="s">
        <v>8312</v>
      </c>
      <c r="T702" s="12" t="s">
        <v>2635</v>
      </c>
      <c r="U702" s="13" t="str">
        <f t="shared" si="197"/>
        <v xml:space="preserve">  Maria M</v>
      </c>
      <c r="V702" s="39">
        <f t="shared" si="182"/>
        <v>26.695</v>
      </c>
      <c r="W702" s="39" t="str">
        <f t="shared" si="183"/>
        <v>Overweight</v>
      </c>
      <c r="X702" s="39">
        <f t="shared" si="184"/>
        <v>10.14</v>
      </c>
      <c r="Y702" s="39" t="str">
        <f t="shared" si="185"/>
        <v>Diabetes</v>
      </c>
      <c r="Z702" s="39" t="str">
        <f t="shared" si="186"/>
        <v>Yes</v>
      </c>
      <c r="AA702" s="39" t="str">
        <f t="shared" si="187"/>
        <v>No</v>
      </c>
      <c r="AB702" s="39" t="str">
        <f t="shared" si="188"/>
        <v>Yes</v>
      </c>
      <c r="AC702" s="38">
        <f t="shared" si="189"/>
        <v>1</v>
      </c>
      <c r="AD702" s="39" t="str">
        <f t="shared" si="190"/>
        <v>No</v>
      </c>
      <c r="AE702" s="13" t="str">
        <f t="shared" si="191"/>
        <v>11-Oct-1974</v>
      </c>
      <c r="AF702" s="39">
        <f t="shared" si="192"/>
        <v>49</v>
      </c>
      <c r="AG702" s="58">
        <f t="shared" si="193"/>
        <v>5979.99</v>
      </c>
      <c r="AH702" s="39" t="str">
        <f t="shared" si="194"/>
        <v>tier - 2</v>
      </c>
      <c r="AI702" s="39" t="str">
        <f t="shared" si="195"/>
        <v>tier - 3</v>
      </c>
      <c r="AJ702" s="54" t="str">
        <f t="shared" si="196"/>
        <v>R1013</v>
      </c>
    </row>
    <row r="703" spans="2:36" ht="15.75" customHeight="1" x14ac:dyDescent="0.3">
      <c r="B703" s="12" t="s">
        <v>2639</v>
      </c>
      <c r="C703" s="13" t="s">
        <v>2641</v>
      </c>
      <c r="D703" s="13">
        <v>32.799999999999997</v>
      </c>
      <c r="E703" s="13" t="str">
        <f t="shared" si="180"/>
        <v>Obesity</v>
      </c>
      <c r="F703" s="13">
        <v>6.06</v>
      </c>
      <c r="G703" s="13" t="str">
        <f t="shared" si="181"/>
        <v>Prediabetes</v>
      </c>
      <c r="H703" s="13" t="s">
        <v>8293</v>
      </c>
      <c r="I703" s="13" t="s">
        <v>8291</v>
      </c>
      <c r="J703" s="13" t="s">
        <v>8291</v>
      </c>
      <c r="K703" s="27">
        <v>1</v>
      </c>
      <c r="L703" s="13" t="s">
        <v>8291</v>
      </c>
      <c r="M703" s="13" t="s">
        <v>8999</v>
      </c>
      <c r="N703" s="13">
        <v>35</v>
      </c>
      <c r="O703" s="56">
        <v>5989.52</v>
      </c>
      <c r="P703" s="13" t="s">
        <v>8310</v>
      </c>
      <c r="Q703" s="13" t="s">
        <v>8314</v>
      </c>
      <c r="R703" s="57" t="s">
        <v>8317</v>
      </c>
      <c r="T703" s="12" t="s">
        <v>2639</v>
      </c>
      <c r="U703" s="13" t="str">
        <f t="shared" si="197"/>
        <v xml:space="preserve">  Daven W</v>
      </c>
      <c r="V703" s="39">
        <f t="shared" si="182"/>
        <v>32.799999999999997</v>
      </c>
      <c r="W703" s="39" t="str">
        <f t="shared" si="183"/>
        <v>Obesity</v>
      </c>
      <c r="X703" s="39">
        <f t="shared" si="184"/>
        <v>6.06</v>
      </c>
      <c r="Y703" s="39" t="str">
        <f t="shared" si="185"/>
        <v>Prediabetes</v>
      </c>
      <c r="Z703" s="39" t="str">
        <f t="shared" si="186"/>
        <v>Yes</v>
      </c>
      <c r="AA703" s="39" t="str">
        <f t="shared" si="187"/>
        <v>No</v>
      </c>
      <c r="AB703" s="39" t="str">
        <f t="shared" si="188"/>
        <v>No</v>
      </c>
      <c r="AC703" s="38">
        <f t="shared" si="189"/>
        <v>1</v>
      </c>
      <c r="AD703" s="39" t="str">
        <f t="shared" si="190"/>
        <v>No</v>
      </c>
      <c r="AE703" s="13" t="str">
        <f t="shared" si="191"/>
        <v>10-Jun-1988</v>
      </c>
      <c r="AF703" s="39">
        <f t="shared" si="192"/>
        <v>35</v>
      </c>
      <c r="AG703" s="58">
        <f t="shared" si="193"/>
        <v>5989.52</v>
      </c>
      <c r="AH703" s="39" t="str">
        <f t="shared" si="194"/>
        <v>tier - 2</v>
      </c>
      <c r="AI703" s="39" t="str">
        <f t="shared" si="195"/>
        <v>tier - 1</v>
      </c>
      <c r="AJ703" s="54" t="str">
        <f t="shared" si="196"/>
        <v>R1012</v>
      </c>
    </row>
    <row r="704" spans="2:36" ht="15.75" customHeight="1" x14ac:dyDescent="0.3">
      <c r="B704" s="12" t="s">
        <v>2643</v>
      </c>
      <c r="C704" s="13" t="s">
        <v>2645</v>
      </c>
      <c r="D704" s="13">
        <v>35.869999999999997</v>
      </c>
      <c r="E704" s="13" t="str">
        <f t="shared" si="180"/>
        <v>Obesity</v>
      </c>
      <c r="F704" s="13">
        <v>9.91</v>
      </c>
      <c r="G704" s="13" t="str">
        <f t="shared" si="181"/>
        <v>Diabetes</v>
      </c>
      <c r="H704" s="13" t="s">
        <v>8293</v>
      </c>
      <c r="I704" s="13" t="s">
        <v>8291</v>
      </c>
      <c r="J704" s="13" t="s">
        <v>8291</v>
      </c>
      <c r="K704" s="27" t="s">
        <v>8292</v>
      </c>
      <c r="L704" s="13" t="s">
        <v>8291</v>
      </c>
      <c r="M704" s="13" t="s">
        <v>9000</v>
      </c>
      <c r="N704" s="13">
        <v>49</v>
      </c>
      <c r="O704" s="56">
        <v>5990.17</v>
      </c>
      <c r="P704" s="13" t="s">
        <v>8310</v>
      </c>
      <c r="Q704" s="13" t="s">
        <v>8310</v>
      </c>
      <c r="R704" s="57" t="s">
        <v>8312</v>
      </c>
      <c r="T704" s="12" t="s">
        <v>2643</v>
      </c>
      <c r="U704" s="13" t="str">
        <f t="shared" si="197"/>
        <v xml:space="preserve">  Brianne</v>
      </c>
      <c r="V704" s="39">
        <f t="shared" si="182"/>
        <v>35.869999999999997</v>
      </c>
      <c r="W704" s="39" t="str">
        <f t="shared" si="183"/>
        <v>Obesity</v>
      </c>
      <c r="X704" s="39">
        <f t="shared" si="184"/>
        <v>9.91</v>
      </c>
      <c r="Y704" s="39" t="str">
        <f t="shared" si="185"/>
        <v>Diabetes</v>
      </c>
      <c r="Z704" s="39" t="str">
        <f t="shared" si="186"/>
        <v>Yes</v>
      </c>
      <c r="AA704" s="39" t="str">
        <f t="shared" si="187"/>
        <v>No</v>
      </c>
      <c r="AB704" s="39" t="str">
        <f t="shared" si="188"/>
        <v>No</v>
      </c>
      <c r="AC704" s="38" t="str">
        <f t="shared" si="189"/>
        <v>No major surgery</v>
      </c>
      <c r="AD704" s="39" t="str">
        <f t="shared" si="190"/>
        <v>No</v>
      </c>
      <c r="AE704" s="13" t="str">
        <f t="shared" si="191"/>
        <v>17-Aug-1974</v>
      </c>
      <c r="AF704" s="39">
        <f t="shared" si="192"/>
        <v>49</v>
      </c>
      <c r="AG704" s="58">
        <f t="shared" si="193"/>
        <v>5990.17</v>
      </c>
      <c r="AH704" s="39" t="str">
        <f t="shared" si="194"/>
        <v>tier - 2</v>
      </c>
      <c r="AI704" s="39" t="str">
        <f t="shared" si="195"/>
        <v>tier - 2</v>
      </c>
      <c r="AJ704" s="54" t="str">
        <f t="shared" si="196"/>
        <v>R1013</v>
      </c>
    </row>
    <row r="705" spans="2:36" ht="15.75" customHeight="1" x14ac:dyDescent="0.3">
      <c r="B705" s="12" t="s">
        <v>2647</v>
      </c>
      <c r="C705" s="13" t="s">
        <v>2649</v>
      </c>
      <c r="D705" s="13">
        <v>21.66</v>
      </c>
      <c r="E705" s="13" t="str">
        <f t="shared" si="180"/>
        <v>Healthy Weight</v>
      </c>
      <c r="F705" s="13">
        <v>4.1399999999999997</v>
      </c>
      <c r="G705" s="13" t="str">
        <f t="shared" si="181"/>
        <v>Normal</v>
      </c>
      <c r="H705" s="13" t="s">
        <v>8293</v>
      </c>
      <c r="I705" s="13" t="s">
        <v>8291</v>
      </c>
      <c r="J705" s="13" t="s">
        <v>8291</v>
      </c>
      <c r="K705" s="27">
        <v>2</v>
      </c>
      <c r="L705" s="13" t="s">
        <v>8291</v>
      </c>
      <c r="M705" s="13" t="s">
        <v>9001</v>
      </c>
      <c r="N705" s="13">
        <v>43</v>
      </c>
      <c r="O705" s="56">
        <v>5993.62</v>
      </c>
      <c r="P705" s="13" t="s">
        <v>8310</v>
      </c>
      <c r="Q705" s="13" t="s">
        <v>8311</v>
      </c>
      <c r="R705" s="57" t="s">
        <v>8312</v>
      </c>
      <c r="T705" s="12" t="s">
        <v>2647</v>
      </c>
      <c r="U705" s="13" t="str">
        <f t="shared" si="197"/>
        <v xml:space="preserve">  Hiroki</v>
      </c>
      <c r="V705" s="39">
        <f t="shared" si="182"/>
        <v>21.66</v>
      </c>
      <c r="W705" s="39" t="str">
        <f t="shared" si="183"/>
        <v>Healthy Weight</v>
      </c>
      <c r="X705" s="39">
        <f t="shared" si="184"/>
        <v>4.1399999999999997</v>
      </c>
      <c r="Y705" s="39" t="str">
        <f t="shared" si="185"/>
        <v>Normal</v>
      </c>
      <c r="Z705" s="39" t="str">
        <f t="shared" si="186"/>
        <v>Yes</v>
      </c>
      <c r="AA705" s="39" t="str">
        <f t="shared" si="187"/>
        <v>No</v>
      </c>
      <c r="AB705" s="39" t="str">
        <f t="shared" si="188"/>
        <v>No</v>
      </c>
      <c r="AC705" s="38">
        <f t="shared" si="189"/>
        <v>2</v>
      </c>
      <c r="AD705" s="39" t="str">
        <f t="shared" si="190"/>
        <v>No</v>
      </c>
      <c r="AE705" s="13" t="str">
        <f t="shared" si="191"/>
        <v>8-Aug-1980</v>
      </c>
      <c r="AF705" s="39">
        <f t="shared" si="192"/>
        <v>43</v>
      </c>
      <c r="AG705" s="58">
        <f t="shared" si="193"/>
        <v>5993.62</v>
      </c>
      <c r="AH705" s="39" t="str">
        <f t="shared" si="194"/>
        <v>tier - 2</v>
      </c>
      <c r="AI705" s="39" t="str">
        <f t="shared" si="195"/>
        <v>tier - 3</v>
      </c>
      <c r="AJ705" s="54" t="str">
        <f t="shared" si="196"/>
        <v>R1013</v>
      </c>
    </row>
    <row r="706" spans="2:36" ht="15.75" customHeight="1" x14ac:dyDescent="0.3">
      <c r="B706" s="12" t="s">
        <v>2651</v>
      </c>
      <c r="C706" s="13" t="s">
        <v>2653</v>
      </c>
      <c r="D706" s="13">
        <v>37.72</v>
      </c>
      <c r="E706" s="13" t="str">
        <f t="shared" si="180"/>
        <v>Obesity</v>
      </c>
      <c r="F706" s="13">
        <v>4.38</v>
      </c>
      <c r="G706" s="13" t="str">
        <f t="shared" si="181"/>
        <v>Normal</v>
      </c>
      <c r="H706" s="13" t="s">
        <v>8293</v>
      </c>
      <c r="I706" s="13" t="s">
        <v>8291</v>
      </c>
      <c r="J706" s="13" t="s">
        <v>8293</v>
      </c>
      <c r="K706" s="27">
        <v>1</v>
      </c>
      <c r="L706" s="13" t="s">
        <v>8291</v>
      </c>
      <c r="M706" s="13" t="s">
        <v>9002</v>
      </c>
      <c r="N706" s="13">
        <v>34</v>
      </c>
      <c r="O706" s="56">
        <v>6059.17</v>
      </c>
      <c r="P706" s="13" t="s">
        <v>8310</v>
      </c>
      <c r="Q706" s="13" t="s">
        <v>8314</v>
      </c>
      <c r="R706" s="57" t="s">
        <v>8321</v>
      </c>
      <c r="T706" s="12" t="s">
        <v>2651</v>
      </c>
      <c r="U706" s="13" t="str">
        <f t="shared" si="197"/>
        <v xml:space="preserve">  Anders</v>
      </c>
      <c r="V706" s="39">
        <f t="shared" si="182"/>
        <v>37.72</v>
      </c>
      <c r="W706" s="39" t="str">
        <f t="shared" si="183"/>
        <v>Obesity</v>
      </c>
      <c r="X706" s="39">
        <f t="shared" si="184"/>
        <v>4.38</v>
      </c>
      <c r="Y706" s="39" t="str">
        <f t="shared" si="185"/>
        <v>Normal</v>
      </c>
      <c r="Z706" s="39" t="str">
        <f t="shared" si="186"/>
        <v>Yes</v>
      </c>
      <c r="AA706" s="39" t="str">
        <f t="shared" si="187"/>
        <v>No</v>
      </c>
      <c r="AB706" s="39" t="str">
        <f t="shared" si="188"/>
        <v>Yes</v>
      </c>
      <c r="AC706" s="38">
        <f t="shared" si="189"/>
        <v>1</v>
      </c>
      <c r="AD706" s="39" t="str">
        <f t="shared" si="190"/>
        <v>No</v>
      </c>
      <c r="AE706" s="13" t="str">
        <f t="shared" si="191"/>
        <v>16-Aug-1989</v>
      </c>
      <c r="AF706" s="39">
        <f t="shared" si="192"/>
        <v>34</v>
      </c>
      <c r="AG706" s="58">
        <f t="shared" si="193"/>
        <v>6059.17</v>
      </c>
      <c r="AH706" s="39" t="str">
        <f t="shared" si="194"/>
        <v>tier - 2</v>
      </c>
      <c r="AI706" s="39" t="str">
        <f t="shared" si="195"/>
        <v>tier - 1</v>
      </c>
      <c r="AJ706" s="54" t="str">
        <f t="shared" si="196"/>
        <v>R1011</v>
      </c>
    </row>
    <row r="707" spans="2:36" ht="15.75" customHeight="1" x14ac:dyDescent="0.3">
      <c r="B707" s="12" t="s">
        <v>2655</v>
      </c>
      <c r="C707" s="13" t="s">
        <v>311</v>
      </c>
      <c r="D707" s="13">
        <v>39.700000000000003</v>
      </c>
      <c r="E707" s="13" t="str">
        <f t="shared" si="180"/>
        <v>Obesity</v>
      </c>
      <c r="F707" s="13">
        <v>9.83</v>
      </c>
      <c r="G707" s="13" t="str">
        <f t="shared" si="181"/>
        <v>Diabetes</v>
      </c>
      <c r="H707" s="13" t="s">
        <v>8291</v>
      </c>
      <c r="I707" s="13" t="s">
        <v>8291</v>
      </c>
      <c r="J707" s="13" t="s">
        <v>8291</v>
      </c>
      <c r="K707" s="27">
        <v>3</v>
      </c>
      <c r="L707" s="13" t="s">
        <v>8291</v>
      </c>
      <c r="M707" s="13" t="s">
        <v>9003</v>
      </c>
      <c r="N707" s="13">
        <v>27</v>
      </c>
      <c r="O707" s="56">
        <v>6061.8</v>
      </c>
      <c r="P707" s="13" t="s">
        <v>8310</v>
      </c>
      <c r="Q707" s="13" t="s">
        <v>8311</v>
      </c>
      <c r="R707" s="57" t="s">
        <v>8317</v>
      </c>
      <c r="T707" s="12" t="s">
        <v>2655</v>
      </c>
      <c r="U707" s="13" t="str">
        <f t="shared" si="197"/>
        <v xml:space="preserve">  Danielle</v>
      </c>
      <c r="V707" s="39">
        <f t="shared" si="182"/>
        <v>39.700000000000003</v>
      </c>
      <c r="W707" s="39" t="str">
        <f t="shared" si="183"/>
        <v>Obesity</v>
      </c>
      <c r="X707" s="39">
        <f t="shared" si="184"/>
        <v>9.83</v>
      </c>
      <c r="Y707" s="39" t="str">
        <f t="shared" si="185"/>
        <v>Diabetes</v>
      </c>
      <c r="Z707" s="39" t="str">
        <f t="shared" si="186"/>
        <v>No</v>
      </c>
      <c r="AA707" s="39" t="str">
        <f t="shared" si="187"/>
        <v>No</v>
      </c>
      <c r="AB707" s="39" t="str">
        <f t="shared" si="188"/>
        <v>No</v>
      </c>
      <c r="AC707" s="38">
        <f t="shared" si="189"/>
        <v>3</v>
      </c>
      <c r="AD707" s="39" t="str">
        <f t="shared" si="190"/>
        <v>No</v>
      </c>
      <c r="AE707" s="13" t="str">
        <f t="shared" si="191"/>
        <v>28-Jul-1996</v>
      </c>
      <c r="AF707" s="39">
        <f t="shared" si="192"/>
        <v>27</v>
      </c>
      <c r="AG707" s="58">
        <f t="shared" si="193"/>
        <v>6061.8</v>
      </c>
      <c r="AH707" s="39" t="str">
        <f t="shared" si="194"/>
        <v>tier - 2</v>
      </c>
      <c r="AI707" s="39" t="str">
        <f t="shared" si="195"/>
        <v>tier - 3</v>
      </c>
      <c r="AJ707" s="54" t="str">
        <f t="shared" si="196"/>
        <v>R1012</v>
      </c>
    </row>
    <row r="708" spans="2:36" ht="15.75" customHeight="1" x14ac:dyDescent="0.3">
      <c r="B708" s="12" t="s">
        <v>2658</v>
      </c>
      <c r="C708" s="13" t="s">
        <v>2660</v>
      </c>
      <c r="D708" s="13">
        <v>35.97</v>
      </c>
      <c r="E708" s="13" t="str">
        <f t="shared" ref="E708:E771" si="198">IF(D708&lt;18.5,"Underweight", IF(AND(D708&gt;=18.5,D708&lt;=24.9),"Healthy Weight", IF(AND(D708&gt;=25,D708&lt;=29.9),"Overweight", IF(D708&gt;=30,"Obesity"))))</f>
        <v>Obesity</v>
      </c>
      <c r="F708" s="13">
        <v>11.08</v>
      </c>
      <c r="G708" s="13" t="str">
        <f t="shared" ref="G708:G771" si="199">IF(F708&lt;5.7,"Normal",IF(AND(F708&gt;=5.7,F708&lt;=6.4),"Prediabetes",IF(F708&gt;=6.5,"Diabetes")))</f>
        <v>Diabetes</v>
      </c>
      <c r="H708" s="13" t="s">
        <v>8291</v>
      </c>
      <c r="I708" s="13" t="s">
        <v>8291</v>
      </c>
      <c r="J708" s="13" t="s">
        <v>8291</v>
      </c>
      <c r="K708" s="27">
        <v>3</v>
      </c>
      <c r="L708" s="13" t="s">
        <v>8291</v>
      </c>
      <c r="M708" s="13" t="s">
        <v>9004</v>
      </c>
      <c r="N708" s="13">
        <v>29</v>
      </c>
      <c r="O708" s="56">
        <v>6064.37</v>
      </c>
      <c r="P708" s="13" t="s">
        <v>8310</v>
      </c>
      <c r="Q708" s="13" t="s">
        <v>8310</v>
      </c>
      <c r="R708" s="57" t="s">
        <v>8321</v>
      </c>
      <c r="T708" s="12" t="s">
        <v>2658</v>
      </c>
      <c r="U708" s="13" t="str">
        <f t="shared" si="197"/>
        <v xml:space="preserve">  Candace N</v>
      </c>
      <c r="V708" s="39">
        <f t="shared" ref="V708:V771" si="200">VLOOKUP(T708,$B$3:$R$2338,3,FALSE)</f>
        <v>35.97</v>
      </c>
      <c r="W708" s="39" t="str">
        <f t="shared" ref="W708:W771" si="201">VLOOKUP(T708,$B$3:$R$2338,4,FALSE)</f>
        <v>Obesity</v>
      </c>
      <c r="X708" s="39">
        <f t="shared" ref="X708:X771" si="202">VLOOKUP(T708,$B$3:$R$2338,5,FALSE)</f>
        <v>11.08</v>
      </c>
      <c r="Y708" s="39" t="str">
        <f t="shared" ref="Y708:Y771" si="203">VLOOKUP(T708,$B$3:$R$2338,6,0)</f>
        <v>Diabetes</v>
      </c>
      <c r="Z708" s="39" t="str">
        <f t="shared" ref="Z708:Z771" si="204">VLOOKUP(T708,$B$3:$R$2338,7,0)</f>
        <v>No</v>
      </c>
      <c r="AA708" s="39" t="str">
        <f t="shared" ref="AA708:AA771" si="205">VLOOKUP(T708,$B$3:$R$2338,8,0)</f>
        <v>No</v>
      </c>
      <c r="AB708" s="39" t="str">
        <f t="shared" ref="AB708:AB771" si="206">VLOOKUP(T708,$B$3:$R$2338,9,0)</f>
        <v>No</v>
      </c>
      <c r="AC708" s="38">
        <f t="shared" ref="AC708:AC771" si="207">VLOOKUP(T708,$B$3:$R$2338,10,0)</f>
        <v>3</v>
      </c>
      <c r="AD708" s="39" t="str">
        <f t="shared" ref="AD708:AD771" si="208">VLOOKUP(T708,$B$3:$R$2338,11,0)</f>
        <v>No</v>
      </c>
      <c r="AE708" s="13" t="str">
        <f t="shared" ref="AE708:AE771" si="209">VLOOKUP(T708,$B$3:$R$2338,12,0)</f>
        <v>8-Nov-1994</v>
      </c>
      <c r="AF708" s="39">
        <f t="shared" ref="AF708:AF771" si="210">VLOOKUP(T708,$B$3:$R$2338,13,0)</f>
        <v>29</v>
      </c>
      <c r="AG708" s="58">
        <f t="shared" ref="AG708:AG771" si="211">VLOOKUP(T708,$B$3:$R$2338,14,0)</f>
        <v>6064.37</v>
      </c>
      <c r="AH708" s="39" t="str">
        <f t="shared" ref="AH708:AH771" si="212">VLOOKUP(T708,$B$3:$R$2338,15,0)</f>
        <v>tier - 2</v>
      </c>
      <c r="AI708" s="39" t="str">
        <f t="shared" ref="AI708:AI771" si="213">VLOOKUP(T708,B707:R3042,16,0)</f>
        <v>tier - 2</v>
      </c>
      <c r="AJ708" s="54" t="str">
        <f t="shared" ref="AJ708:AJ771" si="214">VLOOKUP(T708,$B$3:$R$2338,17,0)</f>
        <v>R1011</v>
      </c>
    </row>
    <row r="709" spans="2:36" ht="15.75" customHeight="1" x14ac:dyDescent="0.3">
      <c r="B709" s="12" t="s">
        <v>2662</v>
      </c>
      <c r="C709" s="13" t="s">
        <v>2664</v>
      </c>
      <c r="D709" s="13">
        <v>37.85</v>
      </c>
      <c r="E709" s="13" t="str">
        <f t="shared" si="198"/>
        <v>Obesity</v>
      </c>
      <c r="F709" s="13">
        <v>11.01</v>
      </c>
      <c r="G709" s="13" t="str">
        <f t="shared" si="199"/>
        <v>Diabetes</v>
      </c>
      <c r="H709" s="13" t="s">
        <v>8291</v>
      </c>
      <c r="I709" s="13" t="s">
        <v>8291</v>
      </c>
      <c r="J709" s="13" t="s">
        <v>8291</v>
      </c>
      <c r="K709" s="27" t="s">
        <v>8292</v>
      </c>
      <c r="L709" s="13" t="s">
        <v>8291</v>
      </c>
      <c r="M709" s="13" t="s">
        <v>9005</v>
      </c>
      <c r="N709" s="13">
        <v>39</v>
      </c>
      <c r="O709" s="56">
        <v>6067.13</v>
      </c>
      <c r="P709" s="13" t="s">
        <v>8311</v>
      </c>
      <c r="Q709" s="13" t="s">
        <v>8314</v>
      </c>
      <c r="R709" s="57" t="s">
        <v>8326</v>
      </c>
      <c r="T709" s="12" t="s">
        <v>2662</v>
      </c>
      <c r="U709" s="13" t="str">
        <f t="shared" ref="U709:U772" si="215">VLOOKUP(T709,$B$3:$R$2338,2,FALSE)</f>
        <v xml:space="preserve">  Bruno F</v>
      </c>
      <c r="V709" s="39">
        <f t="shared" si="200"/>
        <v>37.85</v>
      </c>
      <c r="W709" s="39" t="str">
        <f t="shared" si="201"/>
        <v>Obesity</v>
      </c>
      <c r="X709" s="39">
        <f t="shared" si="202"/>
        <v>11.01</v>
      </c>
      <c r="Y709" s="39" t="str">
        <f t="shared" si="203"/>
        <v>Diabetes</v>
      </c>
      <c r="Z709" s="39" t="str">
        <f t="shared" si="204"/>
        <v>No</v>
      </c>
      <c r="AA709" s="39" t="str">
        <f t="shared" si="205"/>
        <v>No</v>
      </c>
      <c r="AB709" s="39" t="str">
        <f t="shared" si="206"/>
        <v>No</v>
      </c>
      <c r="AC709" s="38" t="str">
        <f t="shared" si="207"/>
        <v>No major surgery</v>
      </c>
      <c r="AD709" s="39" t="str">
        <f t="shared" si="208"/>
        <v>No</v>
      </c>
      <c r="AE709" s="13" t="str">
        <f t="shared" si="209"/>
        <v>21-Sep-1984</v>
      </c>
      <c r="AF709" s="39">
        <f t="shared" si="210"/>
        <v>39</v>
      </c>
      <c r="AG709" s="58">
        <f t="shared" si="211"/>
        <v>6067.13</v>
      </c>
      <c r="AH709" s="39" t="str">
        <f t="shared" si="212"/>
        <v>tier - 3</v>
      </c>
      <c r="AI709" s="39" t="str">
        <f t="shared" si="213"/>
        <v>tier - 1</v>
      </c>
      <c r="AJ709" s="54" t="str">
        <f t="shared" si="214"/>
        <v>R1016</v>
      </c>
    </row>
    <row r="710" spans="2:36" ht="15.75" customHeight="1" x14ac:dyDescent="0.3">
      <c r="B710" s="12" t="s">
        <v>2666</v>
      </c>
      <c r="C710" s="13" t="s">
        <v>1628</v>
      </c>
      <c r="D710" s="13">
        <v>21.66</v>
      </c>
      <c r="E710" s="13" t="str">
        <f t="shared" si="198"/>
        <v>Healthy Weight</v>
      </c>
      <c r="F710" s="13">
        <v>4.37</v>
      </c>
      <c r="G710" s="13" t="str">
        <f t="shared" si="199"/>
        <v>Normal</v>
      </c>
      <c r="H710" s="13" t="s">
        <v>8291</v>
      </c>
      <c r="I710" s="13" t="s">
        <v>8293</v>
      </c>
      <c r="J710" s="13" t="s">
        <v>8291</v>
      </c>
      <c r="K710" s="27">
        <v>1</v>
      </c>
      <c r="L710" s="13" t="s">
        <v>8293</v>
      </c>
      <c r="M710" s="13" t="s">
        <v>9006</v>
      </c>
      <c r="N710" s="13">
        <v>44</v>
      </c>
      <c r="O710" s="56">
        <v>6074.37</v>
      </c>
      <c r="P710" s="13" t="s">
        <v>8310</v>
      </c>
      <c r="Q710" s="13" t="s">
        <v>8310</v>
      </c>
      <c r="R710" s="57" t="s">
        <v>8317</v>
      </c>
      <c r="T710" s="12" t="s">
        <v>2666</v>
      </c>
      <c r="U710" s="13" t="str">
        <f t="shared" si="215"/>
        <v xml:space="preserve">  Emily</v>
      </c>
      <c r="V710" s="39">
        <f t="shared" si="200"/>
        <v>21.66</v>
      </c>
      <c r="W710" s="39" t="str">
        <f t="shared" si="201"/>
        <v>Healthy Weight</v>
      </c>
      <c r="X710" s="39">
        <f t="shared" si="202"/>
        <v>4.37</v>
      </c>
      <c r="Y710" s="39" t="str">
        <f t="shared" si="203"/>
        <v>Normal</v>
      </c>
      <c r="Z710" s="39" t="str">
        <f t="shared" si="204"/>
        <v>No</v>
      </c>
      <c r="AA710" s="39" t="str">
        <f t="shared" si="205"/>
        <v>Yes</v>
      </c>
      <c r="AB710" s="39" t="str">
        <f t="shared" si="206"/>
        <v>No</v>
      </c>
      <c r="AC710" s="38">
        <f t="shared" si="207"/>
        <v>1</v>
      </c>
      <c r="AD710" s="39" t="str">
        <f t="shared" si="208"/>
        <v>Yes</v>
      </c>
      <c r="AE710" s="13" t="str">
        <f t="shared" si="209"/>
        <v>8-Aug-1979</v>
      </c>
      <c r="AF710" s="39">
        <f t="shared" si="210"/>
        <v>44</v>
      </c>
      <c r="AG710" s="58">
        <f t="shared" si="211"/>
        <v>6074.37</v>
      </c>
      <c r="AH710" s="39" t="str">
        <f t="shared" si="212"/>
        <v>tier - 2</v>
      </c>
      <c r="AI710" s="39" t="str">
        <f t="shared" si="213"/>
        <v>tier - 2</v>
      </c>
      <c r="AJ710" s="54" t="str">
        <f t="shared" si="214"/>
        <v>R1012</v>
      </c>
    </row>
    <row r="711" spans="2:36" ht="15.75" customHeight="1" x14ac:dyDescent="0.3">
      <c r="B711" s="12" t="s">
        <v>2669</v>
      </c>
      <c r="C711" s="13" t="s">
        <v>2015</v>
      </c>
      <c r="D711" s="13">
        <v>39.369999999999997</v>
      </c>
      <c r="E711" s="13" t="str">
        <f t="shared" si="198"/>
        <v>Obesity</v>
      </c>
      <c r="F711" s="13">
        <v>5.91</v>
      </c>
      <c r="G711" s="13" t="str">
        <f t="shared" si="199"/>
        <v>Prediabetes</v>
      </c>
      <c r="H711" s="13" t="s">
        <v>8291</v>
      </c>
      <c r="I711" s="13" t="s">
        <v>8291</v>
      </c>
      <c r="J711" s="13" t="s">
        <v>8291</v>
      </c>
      <c r="K711" s="27">
        <v>2</v>
      </c>
      <c r="L711" s="13" t="s">
        <v>8291</v>
      </c>
      <c r="M711" s="13" t="s">
        <v>9007</v>
      </c>
      <c r="N711" s="13">
        <v>39</v>
      </c>
      <c r="O711" s="56">
        <v>6079.67</v>
      </c>
      <c r="P711" s="13" t="s">
        <v>8314</v>
      </c>
      <c r="Q711" s="13" t="s">
        <v>8314</v>
      </c>
      <c r="R711" s="57" t="s">
        <v>8331</v>
      </c>
      <c r="T711" s="12" t="s">
        <v>2669</v>
      </c>
      <c r="U711" s="13" t="str">
        <f t="shared" si="215"/>
        <v xml:space="preserve">  Katie</v>
      </c>
      <c r="V711" s="39">
        <f t="shared" si="200"/>
        <v>39.369999999999997</v>
      </c>
      <c r="W711" s="39" t="str">
        <f t="shared" si="201"/>
        <v>Obesity</v>
      </c>
      <c r="X711" s="39">
        <f t="shared" si="202"/>
        <v>5.91</v>
      </c>
      <c r="Y711" s="39" t="str">
        <f t="shared" si="203"/>
        <v>Prediabetes</v>
      </c>
      <c r="Z711" s="39" t="str">
        <f t="shared" si="204"/>
        <v>No</v>
      </c>
      <c r="AA711" s="39" t="str">
        <f t="shared" si="205"/>
        <v>No</v>
      </c>
      <c r="AB711" s="39" t="str">
        <f t="shared" si="206"/>
        <v>No</v>
      </c>
      <c r="AC711" s="38">
        <f t="shared" si="207"/>
        <v>2</v>
      </c>
      <c r="AD711" s="39" t="str">
        <f t="shared" si="208"/>
        <v>No</v>
      </c>
      <c r="AE711" s="13" t="str">
        <f t="shared" si="209"/>
        <v>14-Oct-1984</v>
      </c>
      <c r="AF711" s="39">
        <f t="shared" si="210"/>
        <v>39</v>
      </c>
      <c r="AG711" s="58">
        <f t="shared" si="211"/>
        <v>6079.67</v>
      </c>
      <c r="AH711" s="39" t="str">
        <f t="shared" si="212"/>
        <v>tier - 1</v>
      </c>
      <c r="AI711" s="39" t="str">
        <f t="shared" si="213"/>
        <v>tier - 1</v>
      </c>
      <c r="AJ711" s="54" t="str">
        <f t="shared" si="214"/>
        <v>R1014</v>
      </c>
    </row>
    <row r="712" spans="2:36" ht="15.75" customHeight="1" x14ac:dyDescent="0.3">
      <c r="B712" s="12" t="s">
        <v>2671</v>
      </c>
      <c r="C712" s="13" t="s">
        <v>2673</v>
      </c>
      <c r="D712" s="13">
        <v>40.880000000000003</v>
      </c>
      <c r="E712" s="13" t="str">
        <f t="shared" si="198"/>
        <v>Obesity</v>
      </c>
      <c r="F712" s="13">
        <v>7.65</v>
      </c>
      <c r="G712" s="13" t="str">
        <f t="shared" si="199"/>
        <v>Diabetes</v>
      </c>
      <c r="H712" s="13" t="s">
        <v>8291</v>
      </c>
      <c r="I712" s="13" t="s">
        <v>8291</v>
      </c>
      <c r="J712" s="13" t="s">
        <v>8291</v>
      </c>
      <c r="K712" s="27" t="s">
        <v>8292</v>
      </c>
      <c r="L712" s="13" t="s">
        <v>8291</v>
      </c>
      <c r="M712" s="13" t="s">
        <v>9008</v>
      </c>
      <c r="N712" s="13">
        <v>39</v>
      </c>
      <c r="O712" s="56">
        <v>6082.41</v>
      </c>
      <c r="P712" s="13" t="s">
        <v>8314</v>
      </c>
      <c r="Q712" s="13" t="s">
        <v>8310</v>
      </c>
      <c r="R712" s="57" t="s">
        <v>8321</v>
      </c>
      <c r="T712" s="12" t="s">
        <v>2671</v>
      </c>
      <c r="U712" s="13" t="str">
        <f t="shared" si="215"/>
        <v xml:space="preserve">  Sally</v>
      </c>
      <c r="V712" s="39">
        <f t="shared" si="200"/>
        <v>40.880000000000003</v>
      </c>
      <c r="W712" s="39" t="str">
        <f t="shared" si="201"/>
        <v>Obesity</v>
      </c>
      <c r="X712" s="39">
        <f t="shared" si="202"/>
        <v>7.65</v>
      </c>
      <c r="Y712" s="39" t="str">
        <f t="shared" si="203"/>
        <v>Diabetes</v>
      </c>
      <c r="Z712" s="39" t="str">
        <f t="shared" si="204"/>
        <v>No</v>
      </c>
      <c r="AA712" s="39" t="str">
        <f t="shared" si="205"/>
        <v>No</v>
      </c>
      <c r="AB712" s="39" t="str">
        <f t="shared" si="206"/>
        <v>No</v>
      </c>
      <c r="AC712" s="38" t="str">
        <f t="shared" si="207"/>
        <v>No major surgery</v>
      </c>
      <c r="AD712" s="39" t="str">
        <f t="shared" si="208"/>
        <v>No</v>
      </c>
      <c r="AE712" s="13" t="str">
        <f t="shared" si="209"/>
        <v>25-Jul-1984</v>
      </c>
      <c r="AF712" s="39">
        <f t="shared" si="210"/>
        <v>39</v>
      </c>
      <c r="AG712" s="58">
        <f t="shared" si="211"/>
        <v>6082.41</v>
      </c>
      <c r="AH712" s="39" t="str">
        <f t="shared" si="212"/>
        <v>tier - 1</v>
      </c>
      <c r="AI712" s="39" t="str">
        <f t="shared" si="213"/>
        <v>tier - 2</v>
      </c>
      <c r="AJ712" s="54" t="str">
        <f t="shared" si="214"/>
        <v>R1011</v>
      </c>
    </row>
    <row r="713" spans="2:36" ht="15.75" customHeight="1" x14ac:dyDescent="0.3">
      <c r="B713" s="12" t="s">
        <v>2675</v>
      </c>
      <c r="C713" s="13" t="s">
        <v>2677</v>
      </c>
      <c r="D713" s="13">
        <v>26.22</v>
      </c>
      <c r="E713" s="13" t="str">
        <f t="shared" si="198"/>
        <v>Overweight</v>
      </c>
      <c r="F713" s="13">
        <v>5.37</v>
      </c>
      <c r="G713" s="13" t="str">
        <f t="shared" si="199"/>
        <v>Normal</v>
      </c>
      <c r="H713" s="13" t="s">
        <v>8293</v>
      </c>
      <c r="I713" s="13" t="s">
        <v>8291</v>
      </c>
      <c r="J713" s="13" t="s">
        <v>8291</v>
      </c>
      <c r="K713" s="27">
        <v>2</v>
      </c>
      <c r="L713" s="13" t="s">
        <v>8291</v>
      </c>
      <c r="M713" s="13" t="s">
        <v>9009</v>
      </c>
      <c r="N713" s="13">
        <v>53</v>
      </c>
      <c r="O713" s="56">
        <v>6098.38</v>
      </c>
      <c r="P713" s="13" t="s">
        <v>8310</v>
      </c>
      <c r="Q713" s="13" t="s">
        <v>8310</v>
      </c>
      <c r="R713" s="57" t="s">
        <v>8312</v>
      </c>
      <c r="T713" s="12" t="s">
        <v>2675</v>
      </c>
      <c r="U713" s="13" t="str">
        <f t="shared" si="215"/>
        <v xml:space="preserve">  Meaghan J</v>
      </c>
      <c r="V713" s="39">
        <f t="shared" si="200"/>
        <v>26.22</v>
      </c>
      <c r="W713" s="39" t="str">
        <f t="shared" si="201"/>
        <v>Overweight</v>
      </c>
      <c r="X713" s="39">
        <f t="shared" si="202"/>
        <v>5.37</v>
      </c>
      <c r="Y713" s="39" t="str">
        <f t="shared" si="203"/>
        <v>Normal</v>
      </c>
      <c r="Z713" s="39" t="str">
        <f t="shared" si="204"/>
        <v>Yes</v>
      </c>
      <c r="AA713" s="39" t="str">
        <f t="shared" si="205"/>
        <v>No</v>
      </c>
      <c r="AB713" s="39" t="str">
        <f t="shared" si="206"/>
        <v>No</v>
      </c>
      <c r="AC713" s="38">
        <f t="shared" si="207"/>
        <v>2</v>
      </c>
      <c r="AD713" s="39" t="str">
        <f t="shared" si="208"/>
        <v>No</v>
      </c>
      <c r="AE713" s="13" t="str">
        <f t="shared" si="209"/>
        <v>9-Jun-1970</v>
      </c>
      <c r="AF713" s="39">
        <f t="shared" si="210"/>
        <v>53</v>
      </c>
      <c r="AG713" s="58">
        <f t="shared" si="211"/>
        <v>6098.38</v>
      </c>
      <c r="AH713" s="39" t="str">
        <f t="shared" si="212"/>
        <v>tier - 2</v>
      </c>
      <c r="AI713" s="39" t="str">
        <f t="shared" si="213"/>
        <v>tier - 2</v>
      </c>
      <c r="AJ713" s="54" t="str">
        <f t="shared" si="214"/>
        <v>R1013</v>
      </c>
    </row>
    <row r="714" spans="2:36" ht="15.75" customHeight="1" x14ac:dyDescent="0.3">
      <c r="B714" s="12" t="s">
        <v>2679</v>
      </c>
      <c r="C714" s="13" t="s">
        <v>2681</v>
      </c>
      <c r="D714" s="13">
        <v>25.08</v>
      </c>
      <c r="E714" s="13" t="str">
        <f t="shared" si="198"/>
        <v>Overweight</v>
      </c>
      <c r="F714" s="13">
        <v>5.75</v>
      </c>
      <c r="G714" s="13" t="str">
        <f t="shared" si="199"/>
        <v>Prediabetes</v>
      </c>
      <c r="H714" s="13" t="s">
        <v>8293</v>
      </c>
      <c r="I714" s="13" t="s">
        <v>8291</v>
      </c>
      <c r="J714" s="13" t="s">
        <v>8291</v>
      </c>
      <c r="K714" s="27">
        <v>2</v>
      </c>
      <c r="L714" s="13" t="s">
        <v>8291</v>
      </c>
      <c r="M714" s="13" t="s">
        <v>9010</v>
      </c>
      <c r="N714" s="13">
        <v>28</v>
      </c>
      <c r="O714" s="56">
        <v>6111.95</v>
      </c>
      <c r="P714" s="13" t="s">
        <v>8310</v>
      </c>
      <c r="Q714" s="13" t="s">
        <v>8311</v>
      </c>
      <c r="R714" s="57" t="s">
        <v>8335</v>
      </c>
      <c r="T714" s="12" t="s">
        <v>2679</v>
      </c>
      <c r="U714" s="13" t="str">
        <f t="shared" si="215"/>
        <v xml:space="preserve">  Rina</v>
      </c>
      <c r="V714" s="39">
        <f t="shared" si="200"/>
        <v>25.08</v>
      </c>
      <c r="W714" s="39" t="str">
        <f t="shared" si="201"/>
        <v>Overweight</v>
      </c>
      <c r="X714" s="39">
        <f t="shared" si="202"/>
        <v>5.75</v>
      </c>
      <c r="Y714" s="39" t="str">
        <f t="shared" si="203"/>
        <v>Prediabetes</v>
      </c>
      <c r="Z714" s="39" t="str">
        <f t="shared" si="204"/>
        <v>Yes</v>
      </c>
      <c r="AA714" s="39" t="str">
        <f t="shared" si="205"/>
        <v>No</v>
      </c>
      <c r="AB714" s="39" t="str">
        <f t="shared" si="206"/>
        <v>No</v>
      </c>
      <c r="AC714" s="38">
        <f t="shared" si="207"/>
        <v>2</v>
      </c>
      <c r="AD714" s="39" t="str">
        <f t="shared" si="208"/>
        <v>No</v>
      </c>
      <c r="AE714" s="13" t="str">
        <f t="shared" si="209"/>
        <v>9-Sep-1995</v>
      </c>
      <c r="AF714" s="39">
        <f t="shared" si="210"/>
        <v>28</v>
      </c>
      <c r="AG714" s="58">
        <f t="shared" si="211"/>
        <v>6111.95</v>
      </c>
      <c r="AH714" s="39" t="str">
        <f t="shared" si="212"/>
        <v>tier - 2</v>
      </c>
      <c r="AI714" s="39" t="str">
        <f t="shared" si="213"/>
        <v>tier - 3</v>
      </c>
      <c r="AJ714" s="54" t="str">
        <f t="shared" si="214"/>
        <v>R1026</v>
      </c>
    </row>
    <row r="715" spans="2:36" ht="15.75" customHeight="1" x14ac:dyDescent="0.3">
      <c r="B715" s="12" t="s">
        <v>2683</v>
      </c>
      <c r="C715" s="13" t="s">
        <v>2685</v>
      </c>
      <c r="D715" s="13">
        <v>39.1</v>
      </c>
      <c r="E715" s="13" t="str">
        <f t="shared" si="198"/>
        <v>Obesity</v>
      </c>
      <c r="F715" s="13">
        <v>6.79</v>
      </c>
      <c r="G715" s="13" t="str">
        <f t="shared" si="199"/>
        <v>Diabetes</v>
      </c>
      <c r="H715" s="13" t="s">
        <v>8293</v>
      </c>
      <c r="I715" s="13" t="s">
        <v>8291</v>
      </c>
      <c r="J715" s="13" t="s">
        <v>8291</v>
      </c>
      <c r="K715" s="27">
        <v>2</v>
      </c>
      <c r="L715" s="13" t="s">
        <v>8291</v>
      </c>
      <c r="M715" s="13" t="s">
        <v>9011</v>
      </c>
      <c r="N715" s="13">
        <v>38</v>
      </c>
      <c r="O715" s="56">
        <v>6112.35</v>
      </c>
      <c r="P715" s="13" t="s">
        <v>8310</v>
      </c>
      <c r="Q715" s="13" t="s">
        <v>8314</v>
      </c>
      <c r="R715" s="57" t="s">
        <v>8317</v>
      </c>
      <c r="T715" s="12" t="s">
        <v>2683</v>
      </c>
      <c r="U715" s="13" t="str">
        <f t="shared" si="215"/>
        <v xml:space="preserve">  Kristin P</v>
      </c>
      <c r="V715" s="39">
        <f t="shared" si="200"/>
        <v>39.1</v>
      </c>
      <c r="W715" s="39" t="str">
        <f t="shared" si="201"/>
        <v>Obesity</v>
      </c>
      <c r="X715" s="39">
        <f t="shared" si="202"/>
        <v>6.79</v>
      </c>
      <c r="Y715" s="39" t="str">
        <f t="shared" si="203"/>
        <v>Diabetes</v>
      </c>
      <c r="Z715" s="39" t="str">
        <f t="shared" si="204"/>
        <v>Yes</v>
      </c>
      <c r="AA715" s="39" t="str">
        <f t="shared" si="205"/>
        <v>No</v>
      </c>
      <c r="AB715" s="39" t="str">
        <f t="shared" si="206"/>
        <v>No</v>
      </c>
      <c r="AC715" s="38">
        <f t="shared" si="207"/>
        <v>2</v>
      </c>
      <c r="AD715" s="39" t="str">
        <f t="shared" si="208"/>
        <v>No</v>
      </c>
      <c r="AE715" s="13" t="str">
        <f t="shared" si="209"/>
        <v>21-Jul-1985</v>
      </c>
      <c r="AF715" s="39">
        <f t="shared" si="210"/>
        <v>38</v>
      </c>
      <c r="AG715" s="58">
        <f t="shared" si="211"/>
        <v>6112.35</v>
      </c>
      <c r="AH715" s="39" t="str">
        <f t="shared" si="212"/>
        <v>tier - 2</v>
      </c>
      <c r="AI715" s="39" t="str">
        <f t="shared" si="213"/>
        <v>tier - 1</v>
      </c>
      <c r="AJ715" s="54" t="str">
        <f t="shared" si="214"/>
        <v>R1012</v>
      </c>
    </row>
    <row r="716" spans="2:36" ht="15.75" customHeight="1" x14ac:dyDescent="0.3">
      <c r="B716" s="12" t="s">
        <v>2687</v>
      </c>
      <c r="C716" s="13" t="s">
        <v>2689</v>
      </c>
      <c r="D716" s="13">
        <v>37.905000000000001</v>
      </c>
      <c r="E716" s="13" t="str">
        <f t="shared" si="198"/>
        <v>Obesity</v>
      </c>
      <c r="F716" s="13">
        <v>7.03</v>
      </c>
      <c r="G716" s="13" t="str">
        <f t="shared" si="199"/>
        <v>Diabetes</v>
      </c>
      <c r="H716" s="13" t="s">
        <v>8291</v>
      </c>
      <c r="I716" s="13" t="s">
        <v>8291</v>
      </c>
      <c r="J716" s="13" t="s">
        <v>8291</v>
      </c>
      <c r="K716" s="27">
        <v>3</v>
      </c>
      <c r="L716" s="13" t="s">
        <v>8291</v>
      </c>
      <c r="M716" s="13" t="s">
        <v>8729</v>
      </c>
      <c r="N716" s="13">
        <v>32</v>
      </c>
      <c r="O716" s="56">
        <v>6113.23</v>
      </c>
      <c r="P716" s="13" t="s">
        <v>8310</v>
      </c>
      <c r="Q716" s="13" t="s">
        <v>8310</v>
      </c>
      <c r="R716" s="57" t="s">
        <v>8329</v>
      </c>
      <c r="T716" s="12" t="s">
        <v>2687</v>
      </c>
      <c r="U716" s="13" t="str">
        <f t="shared" si="215"/>
        <v xml:space="preserve">  Albert</v>
      </c>
      <c r="V716" s="39">
        <f t="shared" si="200"/>
        <v>37.905000000000001</v>
      </c>
      <c r="W716" s="39" t="str">
        <f t="shared" si="201"/>
        <v>Obesity</v>
      </c>
      <c r="X716" s="39">
        <f t="shared" si="202"/>
        <v>7.03</v>
      </c>
      <c r="Y716" s="39" t="str">
        <f t="shared" si="203"/>
        <v>Diabetes</v>
      </c>
      <c r="Z716" s="39" t="str">
        <f t="shared" si="204"/>
        <v>No</v>
      </c>
      <c r="AA716" s="39" t="str">
        <f t="shared" si="205"/>
        <v>No</v>
      </c>
      <c r="AB716" s="39" t="str">
        <f t="shared" si="206"/>
        <v>No</v>
      </c>
      <c r="AC716" s="38">
        <f t="shared" si="207"/>
        <v>3</v>
      </c>
      <c r="AD716" s="39" t="str">
        <f t="shared" si="208"/>
        <v>No</v>
      </c>
      <c r="AE716" s="13" t="str">
        <f t="shared" si="209"/>
        <v>25-Jul-1991</v>
      </c>
      <c r="AF716" s="39">
        <f t="shared" si="210"/>
        <v>32</v>
      </c>
      <c r="AG716" s="58">
        <f t="shared" si="211"/>
        <v>6113.23</v>
      </c>
      <c r="AH716" s="39" t="str">
        <f t="shared" si="212"/>
        <v>tier - 2</v>
      </c>
      <c r="AI716" s="39" t="str">
        <f t="shared" si="213"/>
        <v>tier - 2</v>
      </c>
      <c r="AJ716" s="54" t="str">
        <f t="shared" si="214"/>
        <v>R1024</v>
      </c>
    </row>
    <row r="717" spans="2:36" ht="15.75" customHeight="1" x14ac:dyDescent="0.3">
      <c r="B717" s="12" t="s">
        <v>2691</v>
      </c>
      <c r="C717" s="13" t="s">
        <v>976</v>
      </c>
      <c r="D717" s="13">
        <v>43.35</v>
      </c>
      <c r="E717" s="13" t="str">
        <f t="shared" si="198"/>
        <v>Obesity</v>
      </c>
      <c r="F717" s="13">
        <v>5.41</v>
      </c>
      <c r="G717" s="13" t="str">
        <f t="shared" si="199"/>
        <v>Normal</v>
      </c>
      <c r="H717" s="13" t="s">
        <v>8293</v>
      </c>
      <c r="I717" s="13" t="s">
        <v>8291</v>
      </c>
      <c r="J717" s="13" t="s">
        <v>8293</v>
      </c>
      <c r="K717" s="27">
        <v>1</v>
      </c>
      <c r="L717" s="13" t="s">
        <v>8291</v>
      </c>
      <c r="M717" s="13" t="s">
        <v>9012</v>
      </c>
      <c r="N717" s="13">
        <v>40</v>
      </c>
      <c r="O717" s="56">
        <v>6117.49</v>
      </c>
      <c r="P717" s="13" t="s">
        <v>8310</v>
      </c>
      <c r="Q717" s="13" t="s">
        <v>8311</v>
      </c>
      <c r="R717" s="57" t="s">
        <v>8317</v>
      </c>
      <c r="T717" s="12" t="s">
        <v>2691</v>
      </c>
      <c r="U717" s="13" t="str">
        <f t="shared" si="215"/>
        <v xml:space="preserve">  Ashley</v>
      </c>
      <c r="V717" s="39">
        <f t="shared" si="200"/>
        <v>43.35</v>
      </c>
      <c r="W717" s="39" t="str">
        <f t="shared" si="201"/>
        <v>Obesity</v>
      </c>
      <c r="X717" s="39">
        <f t="shared" si="202"/>
        <v>5.41</v>
      </c>
      <c r="Y717" s="39" t="str">
        <f t="shared" si="203"/>
        <v>Normal</v>
      </c>
      <c r="Z717" s="39" t="str">
        <f t="shared" si="204"/>
        <v>Yes</v>
      </c>
      <c r="AA717" s="39" t="str">
        <f t="shared" si="205"/>
        <v>No</v>
      </c>
      <c r="AB717" s="39" t="str">
        <f t="shared" si="206"/>
        <v>Yes</v>
      </c>
      <c r="AC717" s="38">
        <f t="shared" si="207"/>
        <v>1</v>
      </c>
      <c r="AD717" s="39" t="str">
        <f t="shared" si="208"/>
        <v>No</v>
      </c>
      <c r="AE717" s="13" t="str">
        <f t="shared" si="209"/>
        <v>11-Aug-1983</v>
      </c>
      <c r="AF717" s="39">
        <f t="shared" si="210"/>
        <v>40</v>
      </c>
      <c r="AG717" s="58">
        <f t="shared" si="211"/>
        <v>6117.49</v>
      </c>
      <c r="AH717" s="39" t="str">
        <f t="shared" si="212"/>
        <v>tier - 2</v>
      </c>
      <c r="AI717" s="39" t="str">
        <f t="shared" si="213"/>
        <v>tier - 3</v>
      </c>
      <c r="AJ717" s="54" t="str">
        <f t="shared" si="214"/>
        <v>R1012</v>
      </c>
    </row>
    <row r="718" spans="2:36" ht="15.75" customHeight="1" x14ac:dyDescent="0.3">
      <c r="B718" s="12" t="s">
        <v>2694</v>
      </c>
      <c r="C718" s="13" t="s">
        <v>2696</v>
      </c>
      <c r="D718" s="13">
        <v>36.15</v>
      </c>
      <c r="E718" s="13" t="str">
        <f t="shared" si="198"/>
        <v>Obesity</v>
      </c>
      <c r="F718" s="13">
        <v>8.0500000000000007</v>
      </c>
      <c r="G718" s="13" t="str">
        <f t="shared" si="199"/>
        <v>Diabetes</v>
      </c>
      <c r="H718" s="13" t="s">
        <v>8291</v>
      </c>
      <c r="I718" s="13" t="s">
        <v>8291</v>
      </c>
      <c r="J718" s="13" t="s">
        <v>8291</v>
      </c>
      <c r="K718" s="27" t="s">
        <v>8292</v>
      </c>
      <c r="L718" s="13" t="s">
        <v>8291</v>
      </c>
      <c r="M718" s="13" t="s">
        <v>9013</v>
      </c>
      <c r="N718" s="13">
        <v>40</v>
      </c>
      <c r="O718" s="56">
        <v>6123.57</v>
      </c>
      <c r="P718" s="13" t="s">
        <v>8311</v>
      </c>
      <c r="Q718" s="13" t="s">
        <v>8310</v>
      </c>
      <c r="R718" s="57" t="s">
        <v>8317</v>
      </c>
      <c r="T718" s="12" t="s">
        <v>2694</v>
      </c>
      <c r="U718" s="13" t="str">
        <f t="shared" si="215"/>
        <v xml:space="preserve">  Shannon L</v>
      </c>
      <c r="V718" s="39">
        <f t="shared" si="200"/>
        <v>36.15</v>
      </c>
      <c r="W718" s="39" t="str">
        <f t="shared" si="201"/>
        <v>Obesity</v>
      </c>
      <c r="X718" s="39">
        <f t="shared" si="202"/>
        <v>8.0500000000000007</v>
      </c>
      <c r="Y718" s="39" t="str">
        <f t="shared" si="203"/>
        <v>Diabetes</v>
      </c>
      <c r="Z718" s="39" t="str">
        <f t="shared" si="204"/>
        <v>No</v>
      </c>
      <c r="AA718" s="39" t="str">
        <f t="shared" si="205"/>
        <v>No</v>
      </c>
      <c r="AB718" s="39" t="str">
        <f t="shared" si="206"/>
        <v>No</v>
      </c>
      <c r="AC718" s="38" t="str">
        <f t="shared" si="207"/>
        <v>No major surgery</v>
      </c>
      <c r="AD718" s="39" t="str">
        <f t="shared" si="208"/>
        <v>No</v>
      </c>
      <c r="AE718" s="13" t="str">
        <f t="shared" si="209"/>
        <v>16-Nov-1983</v>
      </c>
      <c r="AF718" s="39">
        <f t="shared" si="210"/>
        <v>40</v>
      </c>
      <c r="AG718" s="58">
        <f t="shared" si="211"/>
        <v>6123.57</v>
      </c>
      <c r="AH718" s="39" t="str">
        <f t="shared" si="212"/>
        <v>tier - 3</v>
      </c>
      <c r="AI718" s="39" t="str">
        <f t="shared" si="213"/>
        <v>tier - 2</v>
      </c>
      <c r="AJ718" s="54" t="str">
        <f t="shared" si="214"/>
        <v>R1012</v>
      </c>
    </row>
    <row r="719" spans="2:36" ht="15.75" customHeight="1" x14ac:dyDescent="0.3">
      <c r="B719" s="12" t="s">
        <v>2697</v>
      </c>
      <c r="C719" s="13" t="s">
        <v>2699</v>
      </c>
      <c r="D719" s="13">
        <v>44.98</v>
      </c>
      <c r="E719" s="13" t="str">
        <f t="shared" si="198"/>
        <v>Obesity</v>
      </c>
      <c r="F719" s="13">
        <v>5.94</v>
      </c>
      <c r="G719" s="13" t="str">
        <f t="shared" si="199"/>
        <v>Prediabetes</v>
      </c>
      <c r="H719" s="13" t="s">
        <v>8291</v>
      </c>
      <c r="I719" s="13" t="s">
        <v>8291</v>
      </c>
      <c r="J719" s="13" t="s">
        <v>8291</v>
      </c>
      <c r="K719" s="27">
        <v>1</v>
      </c>
      <c r="L719" s="13" t="s">
        <v>8291</v>
      </c>
      <c r="M719" s="13" t="s">
        <v>9014</v>
      </c>
      <c r="N719" s="13">
        <v>33</v>
      </c>
      <c r="O719" s="56">
        <v>6128.8</v>
      </c>
      <c r="P719" s="13" t="s">
        <v>8310</v>
      </c>
      <c r="Q719" s="13" t="s">
        <v>8311</v>
      </c>
      <c r="R719" s="57" t="s">
        <v>8317</v>
      </c>
      <c r="T719" s="12" t="s">
        <v>2697</v>
      </c>
      <c r="U719" s="13" t="str">
        <f t="shared" si="215"/>
        <v xml:space="preserve">  Amy B</v>
      </c>
      <c r="V719" s="39">
        <f t="shared" si="200"/>
        <v>44.98</v>
      </c>
      <c r="W719" s="39" t="str">
        <f t="shared" si="201"/>
        <v>Obesity</v>
      </c>
      <c r="X719" s="39">
        <f t="shared" si="202"/>
        <v>5.94</v>
      </c>
      <c r="Y719" s="39" t="str">
        <f t="shared" si="203"/>
        <v>Prediabetes</v>
      </c>
      <c r="Z719" s="39" t="str">
        <f t="shared" si="204"/>
        <v>No</v>
      </c>
      <c r="AA719" s="39" t="str">
        <f t="shared" si="205"/>
        <v>No</v>
      </c>
      <c r="AB719" s="39" t="str">
        <f t="shared" si="206"/>
        <v>No</v>
      </c>
      <c r="AC719" s="38">
        <f t="shared" si="207"/>
        <v>1</v>
      </c>
      <c r="AD719" s="39" t="str">
        <f t="shared" si="208"/>
        <v>No</v>
      </c>
      <c r="AE719" s="13" t="str">
        <f t="shared" si="209"/>
        <v>18-Aug-1990</v>
      </c>
      <c r="AF719" s="39">
        <f t="shared" si="210"/>
        <v>33</v>
      </c>
      <c r="AG719" s="58">
        <f t="shared" si="211"/>
        <v>6128.8</v>
      </c>
      <c r="AH719" s="39" t="str">
        <f t="shared" si="212"/>
        <v>tier - 2</v>
      </c>
      <c r="AI719" s="39" t="str">
        <f t="shared" si="213"/>
        <v>tier - 3</v>
      </c>
      <c r="AJ719" s="54" t="str">
        <f t="shared" si="214"/>
        <v>R1012</v>
      </c>
    </row>
    <row r="720" spans="2:36" ht="15.75" customHeight="1" x14ac:dyDescent="0.3">
      <c r="B720" s="12" t="s">
        <v>2701</v>
      </c>
      <c r="C720" s="13" t="s">
        <v>2703</v>
      </c>
      <c r="D720" s="13">
        <v>38.28</v>
      </c>
      <c r="E720" s="13" t="str">
        <f t="shared" si="198"/>
        <v>Obesity</v>
      </c>
      <c r="F720" s="13">
        <v>5.51</v>
      </c>
      <c r="G720" s="13" t="str">
        <f t="shared" si="199"/>
        <v>Normal</v>
      </c>
      <c r="H720" s="13" t="s">
        <v>8291</v>
      </c>
      <c r="I720" s="13" t="s">
        <v>8293</v>
      </c>
      <c r="J720" s="13" t="s">
        <v>8291</v>
      </c>
      <c r="K720" s="27">
        <v>1</v>
      </c>
      <c r="L720" s="13" t="s">
        <v>8291</v>
      </c>
      <c r="M720" s="13" t="s">
        <v>9015</v>
      </c>
      <c r="N720" s="13">
        <v>54</v>
      </c>
      <c r="O720" s="56">
        <v>6138.5</v>
      </c>
      <c r="P720" s="13" t="s">
        <v>8310</v>
      </c>
      <c r="Q720" s="13" t="s">
        <v>8310</v>
      </c>
      <c r="R720" s="57" t="s">
        <v>8321</v>
      </c>
      <c r="T720" s="12" t="s">
        <v>2701</v>
      </c>
      <c r="U720" s="13" t="str">
        <f t="shared" si="215"/>
        <v xml:space="preserve">  A Danielle</v>
      </c>
      <c r="V720" s="39">
        <f t="shared" si="200"/>
        <v>38.28</v>
      </c>
      <c r="W720" s="39" t="str">
        <f t="shared" si="201"/>
        <v>Obesity</v>
      </c>
      <c r="X720" s="39">
        <f t="shared" si="202"/>
        <v>5.51</v>
      </c>
      <c r="Y720" s="39" t="str">
        <f t="shared" si="203"/>
        <v>Normal</v>
      </c>
      <c r="Z720" s="39" t="str">
        <f t="shared" si="204"/>
        <v>No</v>
      </c>
      <c r="AA720" s="39" t="str">
        <f t="shared" si="205"/>
        <v>Yes</v>
      </c>
      <c r="AB720" s="39" t="str">
        <f t="shared" si="206"/>
        <v>No</v>
      </c>
      <c r="AC720" s="38">
        <f t="shared" si="207"/>
        <v>1</v>
      </c>
      <c r="AD720" s="39" t="str">
        <f t="shared" si="208"/>
        <v>No</v>
      </c>
      <c r="AE720" s="13" t="str">
        <f t="shared" si="209"/>
        <v>9-Nov-1969</v>
      </c>
      <c r="AF720" s="39">
        <f t="shared" si="210"/>
        <v>54</v>
      </c>
      <c r="AG720" s="58">
        <f t="shared" si="211"/>
        <v>6138.5</v>
      </c>
      <c r="AH720" s="39" t="str">
        <f t="shared" si="212"/>
        <v>tier - 2</v>
      </c>
      <c r="AI720" s="39" t="str">
        <f t="shared" si="213"/>
        <v>tier - 2</v>
      </c>
      <c r="AJ720" s="54" t="str">
        <f t="shared" si="214"/>
        <v>R1011</v>
      </c>
    </row>
    <row r="721" spans="2:36" ht="15.75" customHeight="1" x14ac:dyDescent="0.3">
      <c r="B721" s="12" t="s">
        <v>2705</v>
      </c>
      <c r="C721" s="13" t="s">
        <v>2707</v>
      </c>
      <c r="D721" s="13">
        <v>32.299999999999997</v>
      </c>
      <c r="E721" s="13" t="str">
        <f t="shared" si="198"/>
        <v>Obesity</v>
      </c>
      <c r="F721" s="13">
        <v>6.55</v>
      </c>
      <c r="G721" s="13" t="str">
        <f t="shared" si="199"/>
        <v>Diabetes</v>
      </c>
      <c r="H721" s="13" t="s">
        <v>8293</v>
      </c>
      <c r="I721" s="13" t="s">
        <v>8291</v>
      </c>
      <c r="J721" s="13" t="s">
        <v>8291</v>
      </c>
      <c r="K721" s="27">
        <v>2</v>
      </c>
      <c r="L721" s="13" t="s">
        <v>8291</v>
      </c>
      <c r="M721" s="13" t="s">
        <v>9016</v>
      </c>
      <c r="N721" s="13">
        <v>45</v>
      </c>
      <c r="O721" s="56">
        <v>6138.58</v>
      </c>
      <c r="P721" s="13" t="s">
        <v>8310</v>
      </c>
      <c r="Q721" s="13" t="s">
        <v>8314</v>
      </c>
      <c r="R721" s="57" t="s">
        <v>8312</v>
      </c>
      <c r="T721" s="12" t="s">
        <v>2705</v>
      </c>
      <c r="U721" s="13" t="str">
        <f t="shared" si="215"/>
        <v xml:space="preserve">  Conrad F</v>
      </c>
      <c r="V721" s="39">
        <f t="shared" si="200"/>
        <v>32.299999999999997</v>
      </c>
      <c r="W721" s="39" t="str">
        <f t="shared" si="201"/>
        <v>Obesity</v>
      </c>
      <c r="X721" s="39">
        <f t="shared" si="202"/>
        <v>6.55</v>
      </c>
      <c r="Y721" s="39" t="str">
        <f t="shared" si="203"/>
        <v>Diabetes</v>
      </c>
      <c r="Z721" s="39" t="str">
        <f t="shared" si="204"/>
        <v>Yes</v>
      </c>
      <c r="AA721" s="39" t="str">
        <f t="shared" si="205"/>
        <v>No</v>
      </c>
      <c r="AB721" s="39" t="str">
        <f t="shared" si="206"/>
        <v>No</v>
      </c>
      <c r="AC721" s="38">
        <f t="shared" si="207"/>
        <v>2</v>
      </c>
      <c r="AD721" s="39" t="str">
        <f t="shared" si="208"/>
        <v>No</v>
      </c>
      <c r="AE721" s="13" t="str">
        <f t="shared" si="209"/>
        <v>5-Sep-1978</v>
      </c>
      <c r="AF721" s="39">
        <f t="shared" si="210"/>
        <v>45</v>
      </c>
      <c r="AG721" s="58">
        <f t="shared" si="211"/>
        <v>6138.58</v>
      </c>
      <c r="AH721" s="39" t="str">
        <f t="shared" si="212"/>
        <v>tier - 2</v>
      </c>
      <c r="AI721" s="39" t="str">
        <f t="shared" si="213"/>
        <v>tier - 1</v>
      </c>
      <c r="AJ721" s="54" t="str">
        <f t="shared" si="214"/>
        <v>R1013</v>
      </c>
    </row>
    <row r="722" spans="2:36" ht="15.75" customHeight="1" x14ac:dyDescent="0.3">
      <c r="B722" s="12" t="s">
        <v>2709</v>
      </c>
      <c r="C722" s="13" t="s">
        <v>2711</v>
      </c>
      <c r="D722" s="13">
        <v>39.51</v>
      </c>
      <c r="E722" s="13" t="str">
        <f t="shared" si="198"/>
        <v>Obesity</v>
      </c>
      <c r="F722" s="13">
        <v>5.79</v>
      </c>
      <c r="G722" s="13" t="str">
        <f t="shared" si="199"/>
        <v>Prediabetes</v>
      </c>
      <c r="H722" s="13" t="s">
        <v>8293</v>
      </c>
      <c r="I722" s="13" t="s">
        <v>8291</v>
      </c>
      <c r="J722" s="13" t="s">
        <v>8291</v>
      </c>
      <c r="K722" s="27" t="s">
        <v>8292</v>
      </c>
      <c r="L722" s="13" t="s">
        <v>8291</v>
      </c>
      <c r="M722" s="13" t="s">
        <v>9017</v>
      </c>
      <c r="N722" s="13">
        <v>47</v>
      </c>
      <c r="O722" s="56">
        <v>6139.14</v>
      </c>
      <c r="P722" s="13" t="s">
        <v>8310</v>
      </c>
      <c r="Q722" s="13" t="s">
        <v>8311</v>
      </c>
      <c r="R722" s="57" t="s">
        <v>8312</v>
      </c>
      <c r="T722" s="12" t="s">
        <v>2709</v>
      </c>
      <c r="U722" s="13" t="str">
        <f t="shared" si="215"/>
        <v xml:space="preserve">  Josh</v>
      </c>
      <c r="V722" s="39">
        <f t="shared" si="200"/>
        <v>39.51</v>
      </c>
      <c r="W722" s="39" t="str">
        <f t="shared" si="201"/>
        <v>Obesity</v>
      </c>
      <c r="X722" s="39">
        <f t="shared" si="202"/>
        <v>5.79</v>
      </c>
      <c r="Y722" s="39" t="str">
        <f t="shared" si="203"/>
        <v>Prediabetes</v>
      </c>
      <c r="Z722" s="39" t="str">
        <f t="shared" si="204"/>
        <v>Yes</v>
      </c>
      <c r="AA722" s="39" t="str">
        <f t="shared" si="205"/>
        <v>No</v>
      </c>
      <c r="AB722" s="39" t="str">
        <f t="shared" si="206"/>
        <v>No</v>
      </c>
      <c r="AC722" s="38" t="str">
        <f t="shared" si="207"/>
        <v>No major surgery</v>
      </c>
      <c r="AD722" s="39" t="str">
        <f t="shared" si="208"/>
        <v>No</v>
      </c>
      <c r="AE722" s="13" t="str">
        <f t="shared" si="209"/>
        <v>12-Dec-1976</v>
      </c>
      <c r="AF722" s="39">
        <f t="shared" si="210"/>
        <v>47</v>
      </c>
      <c r="AG722" s="58">
        <f t="shared" si="211"/>
        <v>6139.14</v>
      </c>
      <c r="AH722" s="39" t="str">
        <f t="shared" si="212"/>
        <v>tier - 2</v>
      </c>
      <c r="AI722" s="39" t="str">
        <f t="shared" si="213"/>
        <v>tier - 3</v>
      </c>
      <c r="AJ722" s="54" t="str">
        <f t="shared" si="214"/>
        <v>R1013</v>
      </c>
    </row>
    <row r="723" spans="2:36" ht="15.75" customHeight="1" x14ac:dyDescent="0.3">
      <c r="B723" s="12" t="s">
        <v>2713</v>
      </c>
      <c r="C723" s="13" t="s">
        <v>2715</v>
      </c>
      <c r="D723" s="13">
        <v>50.46</v>
      </c>
      <c r="E723" s="13" t="str">
        <f t="shared" si="198"/>
        <v>Obesity</v>
      </c>
      <c r="F723" s="13">
        <v>4.5599999999999996</v>
      </c>
      <c r="G723" s="13" t="str">
        <f t="shared" si="199"/>
        <v>Normal</v>
      </c>
      <c r="H723" s="13" t="s">
        <v>8291</v>
      </c>
      <c r="I723" s="13" t="s">
        <v>8291</v>
      </c>
      <c r="J723" s="13" t="s">
        <v>8291</v>
      </c>
      <c r="K723" s="27" t="s">
        <v>8292</v>
      </c>
      <c r="L723" s="13" t="s">
        <v>8291</v>
      </c>
      <c r="M723" s="13" t="s">
        <v>9018</v>
      </c>
      <c r="N723" s="13">
        <v>53</v>
      </c>
      <c r="O723" s="56">
        <v>6147.12</v>
      </c>
      <c r="P723" s="13" t="s">
        <v>8310</v>
      </c>
      <c r="Q723" s="13" t="s">
        <v>8311</v>
      </c>
      <c r="R723" s="57" t="s">
        <v>8317</v>
      </c>
      <c r="T723" s="12" t="s">
        <v>2713</v>
      </c>
      <c r="U723" s="13" t="str">
        <f t="shared" si="215"/>
        <v xml:space="preserve">  Maxime</v>
      </c>
      <c r="V723" s="39">
        <f t="shared" si="200"/>
        <v>50.46</v>
      </c>
      <c r="W723" s="39" t="str">
        <f t="shared" si="201"/>
        <v>Obesity</v>
      </c>
      <c r="X723" s="39">
        <f t="shared" si="202"/>
        <v>4.5599999999999996</v>
      </c>
      <c r="Y723" s="39" t="str">
        <f t="shared" si="203"/>
        <v>Normal</v>
      </c>
      <c r="Z723" s="39" t="str">
        <f t="shared" si="204"/>
        <v>No</v>
      </c>
      <c r="AA723" s="39" t="str">
        <f t="shared" si="205"/>
        <v>No</v>
      </c>
      <c r="AB723" s="39" t="str">
        <f t="shared" si="206"/>
        <v>No</v>
      </c>
      <c r="AC723" s="38" t="str">
        <f t="shared" si="207"/>
        <v>No major surgery</v>
      </c>
      <c r="AD723" s="39" t="str">
        <f t="shared" si="208"/>
        <v>No</v>
      </c>
      <c r="AE723" s="13" t="str">
        <f t="shared" si="209"/>
        <v>14-Oct-1970</v>
      </c>
      <c r="AF723" s="39">
        <f t="shared" si="210"/>
        <v>53</v>
      </c>
      <c r="AG723" s="58">
        <f t="shared" si="211"/>
        <v>6147.12</v>
      </c>
      <c r="AH723" s="39" t="str">
        <f t="shared" si="212"/>
        <v>tier - 2</v>
      </c>
      <c r="AI723" s="39" t="str">
        <f t="shared" si="213"/>
        <v>tier - 3</v>
      </c>
      <c r="AJ723" s="54" t="str">
        <f t="shared" si="214"/>
        <v>R1012</v>
      </c>
    </row>
    <row r="724" spans="2:36" ht="15.75" customHeight="1" x14ac:dyDescent="0.3">
      <c r="B724" s="12" t="s">
        <v>2717</v>
      </c>
      <c r="C724" s="13" t="s">
        <v>127</v>
      </c>
      <c r="D724" s="13">
        <v>31.73</v>
      </c>
      <c r="E724" s="13" t="str">
        <f t="shared" si="198"/>
        <v>Obesity</v>
      </c>
      <c r="F724" s="13">
        <v>7</v>
      </c>
      <c r="G724" s="13" t="str">
        <f t="shared" si="199"/>
        <v>Diabetes</v>
      </c>
      <c r="H724" s="13" t="s">
        <v>8291</v>
      </c>
      <c r="I724" s="13" t="s">
        <v>8291</v>
      </c>
      <c r="J724" s="13" t="s">
        <v>8291</v>
      </c>
      <c r="K724" s="27" t="s">
        <v>8292</v>
      </c>
      <c r="L724" s="13" t="s">
        <v>8291</v>
      </c>
      <c r="M724" s="13" t="s">
        <v>9019</v>
      </c>
      <c r="N724" s="13">
        <v>50</v>
      </c>
      <c r="O724" s="56">
        <v>6152.05</v>
      </c>
      <c r="P724" s="13" t="s">
        <v>8310</v>
      </c>
      <c r="Q724" s="13" t="s">
        <v>8311</v>
      </c>
      <c r="R724" s="57" t="s">
        <v>8312</v>
      </c>
      <c r="T724" s="12" t="s">
        <v>2717</v>
      </c>
      <c r="U724" s="13" t="str">
        <f t="shared" si="215"/>
        <v xml:space="preserve">  Natalie</v>
      </c>
      <c r="V724" s="39">
        <f t="shared" si="200"/>
        <v>31.73</v>
      </c>
      <c r="W724" s="39" t="str">
        <f t="shared" si="201"/>
        <v>Obesity</v>
      </c>
      <c r="X724" s="39">
        <f t="shared" si="202"/>
        <v>7</v>
      </c>
      <c r="Y724" s="39" t="str">
        <f t="shared" si="203"/>
        <v>Diabetes</v>
      </c>
      <c r="Z724" s="39" t="str">
        <f t="shared" si="204"/>
        <v>No</v>
      </c>
      <c r="AA724" s="39" t="str">
        <f t="shared" si="205"/>
        <v>No</v>
      </c>
      <c r="AB724" s="39" t="str">
        <f t="shared" si="206"/>
        <v>No</v>
      </c>
      <c r="AC724" s="38" t="str">
        <f t="shared" si="207"/>
        <v>No major surgery</v>
      </c>
      <c r="AD724" s="39" t="str">
        <f t="shared" si="208"/>
        <v>No</v>
      </c>
      <c r="AE724" s="13" t="str">
        <f t="shared" si="209"/>
        <v>6-Nov-1973</v>
      </c>
      <c r="AF724" s="39">
        <f t="shared" si="210"/>
        <v>50</v>
      </c>
      <c r="AG724" s="58">
        <f t="shared" si="211"/>
        <v>6152.05</v>
      </c>
      <c r="AH724" s="39" t="str">
        <f t="shared" si="212"/>
        <v>tier - 2</v>
      </c>
      <c r="AI724" s="39" t="str">
        <f t="shared" si="213"/>
        <v>tier - 3</v>
      </c>
      <c r="AJ724" s="54" t="str">
        <f t="shared" si="214"/>
        <v>R1013</v>
      </c>
    </row>
    <row r="725" spans="2:36" ht="15.75" customHeight="1" x14ac:dyDescent="0.3">
      <c r="B725" s="12" t="s">
        <v>2720</v>
      </c>
      <c r="C725" s="13" t="s">
        <v>1579</v>
      </c>
      <c r="D725" s="13">
        <v>32.1</v>
      </c>
      <c r="E725" s="13" t="str">
        <f t="shared" si="198"/>
        <v>Obesity</v>
      </c>
      <c r="F725" s="13">
        <v>6.57</v>
      </c>
      <c r="G725" s="13" t="str">
        <f t="shared" si="199"/>
        <v>Diabetes</v>
      </c>
      <c r="H725" s="13" t="s">
        <v>8293</v>
      </c>
      <c r="I725" s="13" t="s">
        <v>8291</v>
      </c>
      <c r="J725" s="13" t="s">
        <v>8293</v>
      </c>
      <c r="K725" s="27">
        <v>1</v>
      </c>
      <c r="L725" s="13" t="s">
        <v>8291</v>
      </c>
      <c r="M725" s="13" t="s">
        <v>9020</v>
      </c>
      <c r="N725" s="13">
        <v>38</v>
      </c>
      <c r="O725" s="56">
        <v>6159.57</v>
      </c>
      <c r="P725" s="13" t="s">
        <v>8310</v>
      </c>
      <c r="Q725" s="13" t="s">
        <v>8314</v>
      </c>
      <c r="R725" s="57" t="s">
        <v>8317</v>
      </c>
      <c r="T725" s="12" t="s">
        <v>2720</v>
      </c>
      <c r="U725" s="13" t="str">
        <f t="shared" si="215"/>
        <v xml:space="preserve">  Melissa</v>
      </c>
      <c r="V725" s="39">
        <f t="shared" si="200"/>
        <v>32.1</v>
      </c>
      <c r="W725" s="39" t="str">
        <f t="shared" si="201"/>
        <v>Obesity</v>
      </c>
      <c r="X725" s="39">
        <f t="shared" si="202"/>
        <v>6.57</v>
      </c>
      <c r="Y725" s="39" t="str">
        <f t="shared" si="203"/>
        <v>Diabetes</v>
      </c>
      <c r="Z725" s="39" t="str">
        <f t="shared" si="204"/>
        <v>Yes</v>
      </c>
      <c r="AA725" s="39" t="str">
        <f t="shared" si="205"/>
        <v>No</v>
      </c>
      <c r="AB725" s="39" t="str">
        <f t="shared" si="206"/>
        <v>Yes</v>
      </c>
      <c r="AC725" s="38">
        <f t="shared" si="207"/>
        <v>1</v>
      </c>
      <c r="AD725" s="39" t="str">
        <f t="shared" si="208"/>
        <v>No</v>
      </c>
      <c r="AE725" s="13" t="str">
        <f t="shared" si="209"/>
        <v>15-Oct-1985</v>
      </c>
      <c r="AF725" s="39">
        <f t="shared" si="210"/>
        <v>38</v>
      </c>
      <c r="AG725" s="58">
        <f t="shared" si="211"/>
        <v>6159.57</v>
      </c>
      <c r="AH725" s="39" t="str">
        <f t="shared" si="212"/>
        <v>tier - 2</v>
      </c>
      <c r="AI725" s="39" t="str">
        <f t="shared" si="213"/>
        <v>tier - 1</v>
      </c>
      <c r="AJ725" s="54" t="str">
        <f t="shared" si="214"/>
        <v>R1012</v>
      </c>
    </row>
    <row r="726" spans="2:36" ht="15.75" customHeight="1" x14ac:dyDescent="0.3">
      <c r="B726" s="12" t="s">
        <v>2723</v>
      </c>
      <c r="C726" s="13" t="s">
        <v>2725</v>
      </c>
      <c r="D726" s="13">
        <v>27.83</v>
      </c>
      <c r="E726" s="13" t="str">
        <f t="shared" si="198"/>
        <v>Overweight</v>
      </c>
      <c r="F726" s="13">
        <v>11.61</v>
      </c>
      <c r="G726" s="13" t="str">
        <f t="shared" si="199"/>
        <v>Diabetes</v>
      </c>
      <c r="H726" s="13" t="s">
        <v>8293</v>
      </c>
      <c r="I726" s="13" t="s">
        <v>8291</v>
      </c>
      <c r="J726" s="13" t="s">
        <v>8293</v>
      </c>
      <c r="K726" s="27">
        <v>1</v>
      </c>
      <c r="L726" s="13" t="s">
        <v>8291</v>
      </c>
      <c r="M726" s="13" t="s">
        <v>9021</v>
      </c>
      <c r="N726" s="13">
        <v>39</v>
      </c>
      <c r="O726" s="56">
        <v>6170.96</v>
      </c>
      <c r="P726" s="13" t="s">
        <v>8310</v>
      </c>
      <c r="Q726" s="13" t="s">
        <v>8314</v>
      </c>
      <c r="R726" s="57" t="s">
        <v>8312</v>
      </c>
      <c r="T726" s="12" t="s">
        <v>2723</v>
      </c>
      <c r="U726" s="13" t="str">
        <f t="shared" si="215"/>
        <v xml:space="preserve">  Laura P</v>
      </c>
      <c r="V726" s="39">
        <f t="shared" si="200"/>
        <v>27.83</v>
      </c>
      <c r="W726" s="39" t="str">
        <f t="shared" si="201"/>
        <v>Overweight</v>
      </c>
      <c r="X726" s="39">
        <f t="shared" si="202"/>
        <v>11.61</v>
      </c>
      <c r="Y726" s="39" t="str">
        <f t="shared" si="203"/>
        <v>Diabetes</v>
      </c>
      <c r="Z726" s="39" t="str">
        <f t="shared" si="204"/>
        <v>Yes</v>
      </c>
      <c r="AA726" s="39" t="str">
        <f t="shared" si="205"/>
        <v>No</v>
      </c>
      <c r="AB726" s="39" t="str">
        <f t="shared" si="206"/>
        <v>Yes</v>
      </c>
      <c r="AC726" s="38">
        <f t="shared" si="207"/>
        <v>1</v>
      </c>
      <c r="AD726" s="39" t="str">
        <f t="shared" si="208"/>
        <v>No</v>
      </c>
      <c r="AE726" s="13" t="str">
        <f t="shared" si="209"/>
        <v>6-Oct-1984</v>
      </c>
      <c r="AF726" s="39">
        <f t="shared" si="210"/>
        <v>39</v>
      </c>
      <c r="AG726" s="58">
        <f t="shared" si="211"/>
        <v>6170.96</v>
      </c>
      <c r="AH726" s="39" t="str">
        <f t="shared" si="212"/>
        <v>tier - 2</v>
      </c>
      <c r="AI726" s="39" t="str">
        <f t="shared" si="213"/>
        <v>tier - 1</v>
      </c>
      <c r="AJ726" s="54" t="str">
        <f t="shared" si="214"/>
        <v>R1013</v>
      </c>
    </row>
    <row r="727" spans="2:36" ht="15.75" customHeight="1" x14ac:dyDescent="0.3">
      <c r="B727" s="12" t="s">
        <v>2727</v>
      </c>
      <c r="C727" s="13" t="s">
        <v>1876</v>
      </c>
      <c r="D727" s="13">
        <v>27.72</v>
      </c>
      <c r="E727" s="13" t="str">
        <f t="shared" si="198"/>
        <v>Overweight</v>
      </c>
      <c r="F727" s="13">
        <v>8.16</v>
      </c>
      <c r="G727" s="13" t="str">
        <f t="shared" si="199"/>
        <v>Diabetes</v>
      </c>
      <c r="H727" s="13" t="s">
        <v>8293</v>
      </c>
      <c r="I727" s="13" t="s">
        <v>8291</v>
      </c>
      <c r="J727" s="13" t="s">
        <v>8293</v>
      </c>
      <c r="K727" s="27">
        <v>1</v>
      </c>
      <c r="L727" s="13" t="s">
        <v>8291</v>
      </c>
      <c r="M727" s="13" t="s">
        <v>9022</v>
      </c>
      <c r="N727" s="13">
        <v>38</v>
      </c>
      <c r="O727" s="56">
        <v>6183.32</v>
      </c>
      <c r="P727" s="13" t="s">
        <v>8310</v>
      </c>
      <c r="Q727" s="13" t="s">
        <v>8310</v>
      </c>
      <c r="R727" s="57" t="s">
        <v>8317</v>
      </c>
      <c r="T727" s="12" t="s">
        <v>2727</v>
      </c>
      <c r="U727" s="13" t="str">
        <f t="shared" si="215"/>
        <v xml:space="preserve">  Lisa</v>
      </c>
      <c r="V727" s="39">
        <f t="shared" si="200"/>
        <v>27.72</v>
      </c>
      <c r="W727" s="39" t="str">
        <f t="shared" si="201"/>
        <v>Overweight</v>
      </c>
      <c r="X727" s="39">
        <f t="shared" si="202"/>
        <v>8.16</v>
      </c>
      <c r="Y727" s="39" t="str">
        <f t="shared" si="203"/>
        <v>Diabetes</v>
      </c>
      <c r="Z727" s="39" t="str">
        <f t="shared" si="204"/>
        <v>Yes</v>
      </c>
      <c r="AA727" s="39" t="str">
        <f t="shared" si="205"/>
        <v>No</v>
      </c>
      <c r="AB727" s="39" t="str">
        <f t="shared" si="206"/>
        <v>Yes</v>
      </c>
      <c r="AC727" s="38">
        <f t="shared" si="207"/>
        <v>1</v>
      </c>
      <c r="AD727" s="39" t="str">
        <f t="shared" si="208"/>
        <v>No</v>
      </c>
      <c r="AE727" s="13" t="str">
        <f t="shared" si="209"/>
        <v>9-Aug-1985</v>
      </c>
      <c r="AF727" s="39">
        <f t="shared" si="210"/>
        <v>38</v>
      </c>
      <c r="AG727" s="58">
        <f t="shared" si="211"/>
        <v>6183.32</v>
      </c>
      <c r="AH727" s="39" t="str">
        <f t="shared" si="212"/>
        <v>tier - 2</v>
      </c>
      <c r="AI727" s="39" t="str">
        <f t="shared" si="213"/>
        <v>tier - 2</v>
      </c>
      <c r="AJ727" s="54" t="str">
        <f t="shared" si="214"/>
        <v>R1012</v>
      </c>
    </row>
    <row r="728" spans="2:36" ht="15.75" customHeight="1" x14ac:dyDescent="0.3">
      <c r="B728" s="12" t="s">
        <v>2730</v>
      </c>
      <c r="C728" s="13" t="s">
        <v>2732</v>
      </c>
      <c r="D728" s="13">
        <v>36.765000000000001</v>
      </c>
      <c r="E728" s="13" t="str">
        <f t="shared" si="198"/>
        <v>Obesity</v>
      </c>
      <c r="F728" s="13">
        <v>4.4800000000000004</v>
      </c>
      <c r="G728" s="13" t="str">
        <f t="shared" si="199"/>
        <v>Normal</v>
      </c>
      <c r="H728" s="13" t="s">
        <v>8293</v>
      </c>
      <c r="I728" s="13" t="s">
        <v>8291</v>
      </c>
      <c r="J728" s="13" t="s">
        <v>8291</v>
      </c>
      <c r="K728" s="27">
        <v>2</v>
      </c>
      <c r="L728" s="13" t="s">
        <v>8291</v>
      </c>
      <c r="M728" s="13" t="s">
        <v>9023</v>
      </c>
      <c r="N728" s="13">
        <v>53</v>
      </c>
      <c r="O728" s="56">
        <v>6183.46</v>
      </c>
      <c r="P728" s="13" t="s">
        <v>8310</v>
      </c>
      <c r="Q728" s="13" t="s">
        <v>8310</v>
      </c>
      <c r="R728" s="57" t="s">
        <v>8317</v>
      </c>
      <c r="T728" s="12" t="s">
        <v>2730</v>
      </c>
      <c r="U728" s="13" t="str">
        <f t="shared" si="215"/>
        <v xml:space="preserve">  William D</v>
      </c>
      <c r="V728" s="39">
        <f t="shared" si="200"/>
        <v>36.765000000000001</v>
      </c>
      <c r="W728" s="39" t="str">
        <f t="shared" si="201"/>
        <v>Obesity</v>
      </c>
      <c r="X728" s="39">
        <f t="shared" si="202"/>
        <v>4.4800000000000004</v>
      </c>
      <c r="Y728" s="39" t="str">
        <f t="shared" si="203"/>
        <v>Normal</v>
      </c>
      <c r="Z728" s="39" t="str">
        <f t="shared" si="204"/>
        <v>Yes</v>
      </c>
      <c r="AA728" s="39" t="str">
        <f t="shared" si="205"/>
        <v>No</v>
      </c>
      <c r="AB728" s="39" t="str">
        <f t="shared" si="206"/>
        <v>No</v>
      </c>
      <c r="AC728" s="38">
        <f t="shared" si="207"/>
        <v>2</v>
      </c>
      <c r="AD728" s="39" t="str">
        <f t="shared" si="208"/>
        <v>No</v>
      </c>
      <c r="AE728" s="13" t="str">
        <f t="shared" si="209"/>
        <v>5-Oct-1970</v>
      </c>
      <c r="AF728" s="39">
        <f t="shared" si="210"/>
        <v>53</v>
      </c>
      <c r="AG728" s="58">
        <f t="shared" si="211"/>
        <v>6183.46</v>
      </c>
      <c r="AH728" s="39" t="str">
        <f t="shared" si="212"/>
        <v>tier - 2</v>
      </c>
      <c r="AI728" s="39" t="str">
        <f t="shared" si="213"/>
        <v>tier - 2</v>
      </c>
      <c r="AJ728" s="54" t="str">
        <f t="shared" si="214"/>
        <v>R1012</v>
      </c>
    </row>
    <row r="729" spans="2:36" ht="15.75" customHeight="1" x14ac:dyDescent="0.3">
      <c r="B729" s="12" t="s">
        <v>2734</v>
      </c>
      <c r="C729" s="13" t="s">
        <v>1069</v>
      </c>
      <c r="D729" s="13">
        <v>48.36</v>
      </c>
      <c r="E729" s="13" t="str">
        <f t="shared" si="198"/>
        <v>Obesity</v>
      </c>
      <c r="F729" s="13">
        <v>4.08</v>
      </c>
      <c r="G729" s="13" t="str">
        <f t="shared" si="199"/>
        <v>Normal</v>
      </c>
      <c r="H729" s="13" t="s">
        <v>8291</v>
      </c>
      <c r="I729" s="13" t="s">
        <v>8291</v>
      </c>
      <c r="J729" s="13" t="s">
        <v>8291</v>
      </c>
      <c r="K729" s="27" t="s">
        <v>8292</v>
      </c>
      <c r="L729" s="13" t="s">
        <v>8291</v>
      </c>
      <c r="M729" s="13" t="s">
        <v>8891</v>
      </c>
      <c r="N729" s="13">
        <v>35</v>
      </c>
      <c r="O729" s="56">
        <v>6184.3</v>
      </c>
      <c r="P729" s="13" t="s">
        <v>8310</v>
      </c>
      <c r="Q729" s="13" t="s">
        <v>8311</v>
      </c>
      <c r="R729" s="57" t="s">
        <v>8312</v>
      </c>
      <c r="T729" s="12" t="s">
        <v>2734</v>
      </c>
      <c r="U729" s="13" t="str">
        <f t="shared" si="215"/>
        <v xml:space="preserve">  James</v>
      </c>
      <c r="V729" s="39">
        <f t="shared" si="200"/>
        <v>48.36</v>
      </c>
      <c r="W729" s="39" t="str">
        <f t="shared" si="201"/>
        <v>Obesity</v>
      </c>
      <c r="X729" s="39">
        <f t="shared" si="202"/>
        <v>4.08</v>
      </c>
      <c r="Y729" s="39" t="str">
        <f t="shared" si="203"/>
        <v>Normal</v>
      </c>
      <c r="Z729" s="39" t="str">
        <f t="shared" si="204"/>
        <v>No</v>
      </c>
      <c r="AA729" s="39" t="str">
        <f t="shared" si="205"/>
        <v>No</v>
      </c>
      <c r="AB729" s="39" t="str">
        <f t="shared" si="206"/>
        <v>No</v>
      </c>
      <c r="AC729" s="38" t="str">
        <f t="shared" si="207"/>
        <v>No major surgery</v>
      </c>
      <c r="AD729" s="39" t="str">
        <f t="shared" si="208"/>
        <v>No</v>
      </c>
      <c r="AE729" s="13" t="str">
        <f t="shared" si="209"/>
        <v>1-Nov-1988</v>
      </c>
      <c r="AF729" s="39">
        <f t="shared" si="210"/>
        <v>35</v>
      </c>
      <c r="AG729" s="58">
        <f t="shared" si="211"/>
        <v>6184.3</v>
      </c>
      <c r="AH729" s="39" t="str">
        <f t="shared" si="212"/>
        <v>tier - 2</v>
      </c>
      <c r="AI729" s="39" t="str">
        <f t="shared" si="213"/>
        <v>tier - 3</v>
      </c>
      <c r="AJ729" s="54" t="str">
        <f t="shared" si="214"/>
        <v>R1013</v>
      </c>
    </row>
    <row r="730" spans="2:36" ht="15.75" customHeight="1" x14ac:dyDescent="0.3">
      <c r="B730" s="12" t="s">
        <v>2736</v>
      </c>
      <c r="C730" s="13" t="s">
        <v>88</v>
      </c>
      <c r="D730" s="13">
        <v>31.445</v>
      </c>
      <c r="E730" s="13" t="str">
        <f t="shared" si="198"/>
        <v>Obesity</v>
      </c>
      <c r="F730" s="13">
        <v>4.4000000000000004</v>
      </c>
      <c r="G730" s="13" t="str">
        <f t="shared" si="199"/>
        <v>Normal</v>
      </c>
      <c r="H730" s="13" t="s">
        <v>8293</v>
      </c>
      <c r="I730" s="13" t="s">
        <v>8291</v>
      </c>
      <c r="J730" s="13" t="s">
        <v>8291</v>
      </c>
      <c r="K730" s="27">
        <v>2</v>
      </c>
      <c r="L730" s="13" t="s">
        <v>8291</v>
      </c>
      <c r="M730" s="13" t="s">
        <v>9024</v>
      </c>
      <c r="N730" s="13">
        <v>42</v>
      </c>
      <c r="O730" s="56">
        <v>6185.32</v>
      </c>
      <c r="P730" s="13" t="s">
        <v>8310</v>
      </c>
      <c r="Q730" s="13" t="s">
        <v>8314</v>
      </c>
      <c r="R730" s="57" t="s">
        <v>8312</v>
      </c>
      <c r="T730" s="12" t="s">
        <v>2736</v>
      </c>
      <c r="U730" s="13" t="str">
        <f t="shared" si="215"/>
        <v xml:space="preserve">  John</v>
      </c>
      <c r="V730" s="39">
        <f t="shared" si="200"/>
        <v>31.445</v>
      </c>
      <c r="W730" s="39" t="str">
        <f t="shared" si="201"/>
        <v>Obesity</v>
      </c>
      <c r="X730" s="39">
        <f t="shared" si="202"/>
        <v>4.4000000000000004</v>
      </c>
      <c r="Y730" s="39" t="str">
        <f t="shared" si="203"/>
        <v>Normal</v>
      </c>
      <c r="Z730" s="39" t="str">
        <f t="shared" si="204"/>
        <v>Yes</v>
      </c>
      <c r="AA730" s="39" t="str">
        <f t="shared" si="205"/>
        <v>No</v>
      </c>
      <c r="AB730" s="39" t="str">
        <f t="shared" si="206"/>
        <v>No</v>
      </c>
      <c r="AC730" s="38">
        <f t="shared" si="207"/>
        <v>2</v>
      </c>
      <c r="AD730" s="39" t="str">
        <f t="shared" si="208"/>
        <v>No</v>
      </c>
      <c r="AE730" s="13" t="str">
        <f t="shared" si="209"/>
        <v>22-Nov-1981</v>
      </c>
      <c r="AF730" s="39">
        <f t="shared" si="210"/>
        <v>42</v>
      </c>
      <c r="AG730" s="58">
        <f t="shared" si="211"/>
        <v>6185.32</v>
      </c>
      <c r="AH730" s="39" t="str">
        <f t="shared" si="212"/>
        <v>tier - 2</v>
      </c>
      <c r="AI730" s="39" t="str">
        <f t="shared" si="213"/>
        <v>tier - 1</v>
      </c>
      <c r="AJ730" s="54" t="str">
        <f t="shared" si="214"/>
        <v>R1013</v>
      </c>
    </row>
    <row r="731" spans="2:36" ht="15.75" customHeight="1" x14ac:dyDescent="0.3">
      <c r="B731" s="12" t="s">
        <v>2739</v>
      </c>
      <c r="C731" s="13" t="s">
        <v>2741</v>
      </c>
      <c r="D731" s="13">
        <v>27.55</v>
      </c>
      <c r="E731" s="13" t="str">
        <f t="shared" si="198"/>
        <v>Overweight</v>
      </c>
      <c r="F731" s="13">
        <v>9.02</v>
      </c>
      <c r="G731" s="13" t="str">
        <f t="shared" si="199"/>
        <v>Diabetes</v>
      </c>
      <c r="H731" s="13" t="s">
        <v>8291</v>
      </c>
      <c r="I731" s="13" t="s">
        <v>8291</v>
      </c>
      <c r="J731" s="13" t="s">
        <v>8291</v>
      </c>
      <c r="K731" s="27" t="s">
        <v>8292</v>
      </c>
      <c r="L731" s="13" t="s">
        <v>8291</v>
      </c>
      <c r="M731" s="13" t="s">
        <v>9025</v>
      </c>
      <c r="N731" s="13">
        <v>42</v>
      </c>
      <c r="O731" s="56">
        <v>6186.13</v>
      </c>
      <c r="P731" s="13" t="s">
        <v>8310</v>
      </c>
      <c r="Q731" s="13" t="s">
        <v>8311</v>
      </c>
      <c r="R731" s="57" t="s">
        <v>8321</v>
      </c>
      <c r="T731" s="12" t="s">
        <v>2739</v>
      </c>
      <c r="U731" s="13" t="str">
        <f t="shared" si="215"/>
        <v xml:space="preserve">  Adam S</v>
      </c>
      <c r="V731" s="39">
        <f t="shared" si="200"/>
        <v>27.55</v>
      </c>
      <c r="W731" s="39" t="str">
        <f t="shared" si="201"/>
        <v>Overweight</v>
      </c>
      <c r="X731" s="39">
        <f t="shared" si="202"/>
        <v>9.02</v>
      </c>
      <c r="Y731" s="39" t="str">
        <f t="shared" si="203"/>
        <v>Diabetes</v>
      </c>
      <c r="Z731" s="39" t="str">
        <f t="shared" si="204"/>
        <v>No</v>
      </c>
      <c r="AA731" s="39" t="str">
        <f t="shared" si="205"/>
        <v>No</v>
      </c>
      <c r="AB731" s="39" t="str">
        <f t="shared" si="206"/>
        <v>No</v>
      </c>
      <c r="AC731" s="38" t="str">
        <f t="shared" si="207"/>
        <v>No major surgery</v>
      </c>
      <c r="AD731" s="39" t="str">
        <f t="shared" si="208"/>
        <v>No</v>
      </c>
      <c r="AE731" s="13" t="str">
        <f t="shared" si="209"/>
        <v>1-Oct-1981</v>
      </c>
      <c r="AF731" s="39">
        <f t="shared" si="210"/>
        <v>42</v>
      </c>
      <c r="AG731" s="58">
        <f t="shared" si="211"/>
        <v>6186.13</v>
      </c>
      <c r="AH731" s="39" t="str">
        <f t="shared" si="212"/>
        <v>tier - 2</v>
      </c>
      <c r="AI731" s="39" t="str">
        <f t="shared" si="213"/>
        <v>tier - 3</v>
      </c>
      <c r="AJ731" s="54" t="str">
        <f t="shared" si="214"/>
        <v>R1011</v>
      </c>
    </row>
    <row r="732" spans="2:36" ht="15.75" customHeight="1" x14ac:dyDescent="0.3">
      <c r="B732" s="12" t="s">
        <v>2743</v>
      </c>
      <c r="C732" s="13" t="s">
        <v>2745</v>
      </c>
      <c r="D732" s="13">
        <v>33.11</v>
      </c>
      <c r="E732" s="13" t="str">
        <f t="shared" si="198"/>
        <v>Obesity</v>
      </c>
      <c r="F732" s="13">
        <v>8.06</v>
      </c>
      <c r="G732" s="13" t="str">
        <f t="shared" si="199"/>
        <v>Diabetes</v>
      </c>
      <c r="H732" s="13" t="s">
        <v>8291</v>
      </c>
      <c r="I732" s="13" t="s">
        <v>8291</v>
      </c>
      <c r="J732" s="13" t="s">
        <v>8291</v>
      </c>
      <c r="K732" s="27" t="s">
        <v>8292</v>
      </c>
      <c r="L732" s="13" t="s">
        <v>8291</v>
      </c>
      <c r="M732" s="13" t="s">
        <v>9026</v>
      </c>
      <c r="N732" s="13">
        <v>35</v>
      </c>
      <c r="O732" s="56">
        <v>6196.45</v>
      </c>
      <c r="P732" s="13" t="s">
        <v>8310</v>
      </c>
      <c r="Q732" s="13" t="s">
        <v>8314</v>
      </c>
      <c r="R732" s="57" t="s">
        <v>8321</v>
      </c>
      <c r="T732" s="12" t="s">
        <v>2743</v>
      </c>
      <c r="U732" s="13" t="str">
        <f t="shared" si="215"/>
        <v xml:space="preserve">  Armando</v>
      </c>
      <c r="V732" s="39">
        <f t="shared" si="200"/>
        <v>33.11</v>
      </c>
      <c r="W732" s="39" t="str">
        <f t="shared" si="201"/>
        <v>Obesity</v>
      </c>
      <c r="X732" s="39">
        <f t="shared" si="202"/>
        <v>8.06</v>
      </c>
      <c r="Y732" s="39" t="str">
        <f t="shared" si="203"/>
        <v>Diabetes</v>
      </c>
      <c r="Z732" s="39" t="str">
        <f t="shared" si="204"/>
        <v>No</v>
      </c>
      <c r="AA732" s="39" t="str">
        <f t="shared" si="205"/>
        <v>No</v>
      </c>
      <c r="AB732" s="39" t="str">
        <f t="shared" si="206"/>
        <v>No</v>
      </c>
      <c r="AC732" s="38" t="str">
        <f t="shared" si="207"/>
        <v>No major surgery</v>
      </c>
      <c r="AD732" s="39" t="str">
        <f t="shared" si="208"/>
        <v>No</v>
      </c>
      <c r="AE732" s="13" t="str">
        <f t="shared" si="209"/>
        <v>23-Oct-1988</v>
      </c>
      <c r="AF732" s="39">
        <f t="shared" si="210"/>
        <v>35</v>
      </c>
      <c r="AG732" s="58">
        <f t="shared" si="211"/>
        <v>6196.45</v>
      </c>
      <c r="AH732" s="39" t="str">
        <f t="shared" si="212"/>
        <v>tier - 2</v>
      </c>
      <c r="AI732" s="39" t="str">
        <f t="shared" si="213"/>
        <v>tier - 1</v>
      </c>
      <c r="AJ732" s="54" t="str">
        <f t="shared" si="214"/>
        <v>R1011</v>
      </c>
    </row>
    <row r="733" spans="2:36" ht="15.75" customHeight="1" x14ac:dyDescent="0.3">
      <c r="B733" s="12" t="s">
        <v>2746</v>
      </c>
      <c r="C733" s="13" t="s">
        <v>2748</v>
      </c>
      <c r="D733" s="13">
        <v>36.85</v>
      </c>
      <c r="E733" s="13" t="str">
        <f t="shared" si="198"/>
        <v>Obesity</v>
      </c>
      <c r="F733" s="13">
        <v>6.21</v>
      </c>
      <c r="G733" s="13" t="str">
        <f t="shared" si="199"/>
        <v>Prediabetes</v>
      </c>
      <c r="H733" s="13" t="s">
        <v>8293</v>
      </c>
      <c r="I733" s="13" t="s">
        <v>8291</v>
      </c>
      <c r="J733" s="13" t="s">
        <v>8291</v>
      </c>
      <c r="K733" s="27">
        <v>2</v>
      </c>
      <c r="L733" s="13" t="s">
        <v>8291</v>
      </c>
      <c r="M733" s="13" t="s">
        <v>9027</v>
      </c>
      <c r="N733" s="13">
        <v>38</v>
      </c>
      <c r="O733" s="56">
        <v>6198.75</v>
      </c>
      <c r="P733" s="13" t="s">
        <v>8310</v>
      </c>
      <c r="Q733" s="13" t="s">
        <v>8314</v>
      </c>
      <c r="R733" s="57" t="s">
        <v>8317</v>
      </c>
      <c r="T733" s="12" t="s">
        <v>2746</v>
      </c>
      <c r="U733" s="13" t="str">
        <f t="shared" si="215"/>
        <v xml:space="preserve">  Dana</v>
      </c>
      <c r="V733" s="39">
        <f t="shared" si="200"/>
        <v>36.85</v>
      </c>
      <c r="W733" s="39" t="str">
        <f t="shared" si="201"/>
        <v>Obesity</v>
      </c>
      <c r="X733" s="39">
        <f t="shared" si="202"/>
        <v>6.21</v>
      </c>
      <c r="Y733" s="39" t="str">
        <f t="shared" si="203"/>
        <v>Prediabetes</v>
      </c>
      <c r="Z733" s="39" t="str">
        <f t="shared" si="204"/>
        <v>Yes</v>
      </c>
      <c r="AA733" s="39" t="str">
        <f t="shared" si="205"/>
        <v>No</v>
      </c>
      <c r="AB733" s="39" t="str">
        <f t="shared" si="206"/>
        <v>No</v>
      </c>
      <c r="AC733" s="38">
        <f t="shared" si="207"/>
        <v>2</v>
      </c>
      <c r="AD733" s="39" t="str">
        <f t="shared" si="208"/>
        <v>No</v>
      </c>
      <c r="AE733" s="13" t="str">
        <f t="shared" si="209"/>
        <v>22-Jul-1985</v>
      </c>
      <c r="AF733" s="39">
        <f t="shared" si="210"/>
        <v>38</v>
      </c>
      <c r="AG733" s="58">
        <f t="shared" si="211"/>
        <v>6198.75</v>
      </c>
      <c r="AH733" s="39" t="str">
        <f t="shared" si="212"/>
        <v>tier - 2</v>
      </c>
      <c r="AI733" s="39" t="str">
        <f t="shared" si="213"/>
        <v>tier - 1</v>
      </c>
      <c r="AJ733" s="54" t="str">
        <f t="shared" si="214"/>
        <v>R1012</v>
      </c>
    </row>
    <row r="734" spans="2:36" ht="15.75" customHeight="1" x14ac:dyDescent="0.3">
      <c r="B734" s="12" t="s">
        <v>2750</v>
      </c>
      <c r="C734" s="13" t="s">
        <v>712</v>
      </c>
      <c r="D734" s="13">
        <v>36.299999999999997</v>
      </c>
      <c r="E734" s="13" t="str">
        <f t="shared" si="198"/>
        <v>Obesity</v>
      </c>
      <c r="F734" s="13">
        <v>5.79</v>
      </c>
      <c r="G734" s="13" t="str">
        <f t="shared" si="199"/>
        <v>Prediabetes</v>
      </c>
      <c r="H734" s="13" t="s">
        <v>8293</v>
      </c>
      <c r="I734" s="13" t="s">
        <v>8291</v>
      </c>
      <c r="J734" s="13" t="s">
        <v>8291</v>
      </c>
      <c r="K734" s="27">
        <v>2</v>
      </c>
      <c r="L734" s="13" t="s">
        <v>8291</v>
      </c>
      <c r="M734" s="13" t="s">
        <v>9028</v>
      </c>
      <c r="N734" s="13">
        <v>38</v>
      </c>
      <c r="O734" s="56">
        <v>6203.9</v>
      </c>
      <c r="P734" s="13" t="s">
        <v>8310</v>
      </c>
      <c r="Q734" s="13" t="s">
        <v>8310</v>
      </c>
      <c r="R734" s="57" t="s">
        <v>8317</v>
      </c>
      <c r="T734" s="12" t="s">
        <v>2750</v>
      </c>
      <c r="U734" s="13" t="str">
        <f t="shared" si="215"/>
        <v xml:space="preserve">  Jennifer L</v>
      </c>
      <c r="V734" s="39">
        <f t="shared" si="200"/>
        <v>36.299999999999997</v>
      </c>
      <c r="W734" s="39" t="str">
        <f t="shared" si="201"/>
        <v>Obesity</v>
      </c>
      <c r="X734" s="39">
        <f t="shared" si="202"/>
        <v>5.79</v>
      </c>
      <c r="Y734" s="39" t="str">
        <f t="shared" si="203"/>
        <v>Prediabetes</v>
      </c>
      <c r="Z734" s="39" t="str">
        <f t="shared" si="204"/>
        <v>Yes</v>
      </c>
      <c r="AA734" s="39" t="str">
        <f t="shared" si="205"/>
        <v>No</v>
      </c>
      <c r="AB734" s="39" t="str">
        <f t="shared" si="206"/>
        <v>No</v>
      </c>
      <c r="AC734" s="38">
        <f t="shared" si="207"/>
        <v>2</v>
      </c>
      <c r="AD734" s="39" t="str">
        <f t="shared" si="208"/>
        <v>No</v>
      </c>
      <c r="AE734" s="13" t="str">
        <f t="shared" si="209"/>
        <v>22-Sep-1985</v>
      </c>
      <c r="AF734" s="39">
        <f t="shared" si="210"/>
        <v>38</v>
      </c>
      <c r="AG734" s="58">
        <f t="shared" si="211"/>
        <v>6203.9</v>
      </c>
      <c r="AH734" s="39" t="str">
        <f t="shared" si="212"/>
        <v>tier - 2</v>
      </c>
      <c r="AI734" s="39" t="str">
        <f t="shared" si="213"/>
        <v>tier - 2</v>
      </c>
      <c r="AJ734" s="54" t="str">
        <f t="shared" si="214"/>
        <v>R1012</v>
      </c>
    </row>
    <row r="735" spans="2:36" ht="15.75" customHeight="1" x14ac:dyDescent="0.3">
      <c r="B735" s="12" t="s">
        <v>2753</v>
      </c>
      <c r="C735" s="13" t="s">
        <v>2755</v>
      </c>
      <c r="D735" s="13">
        <v>45.34</v>
      </c>
      <c r="E735" s="13" t="str">
        <f t="shared" si="198"/>
        <v>Obesity</v>
      </c>
      <c r="F735" s="13">
        <v>5.69</v>
      </c>
      <c r="G735" s="13" t="str">
        <f t="shared" si="199"/>
        <v>Normal</v>
      </c>
      <c r="H735" s="13" t="s">
        <v>8293</v>
      </c>
      <c r="I735" s="13" t="s">
        <v>8291</v>
      </c>
      <c r="J735" s="13" t="s">
        <v>8291</v>
      </c>
      <c r="K735" s="27" t="s">
        <v>8292</v>
      </c>
      <c r="L735" s="13" t="s">
        <v>8291</v>
      </c>
      <c r="M735" s="13" t="s">
        <v>9029</v>
      </c>
      <c r="N735" s="13">
        <v>24</v>
      </c>
      <c r="O735" s="56">
        <v>6207.26</v>
      </c>
      <c r="P735" s="13" t="s">
        <v>8310</v>
      </c>
      <c r="Q735" s="13" t="s">
        <v>8310</v>
      </c>
      <c r="R735" s="57" t="s">
        <v>8335</v>
      </c>
      <c r="T735" s="12" t="s">
        <v>2753</v>
      </c>
      <c r="U735" s="13" t="str">
        <f t="shared" si="215"/>
        <v xml:space="preserve">  Benjamin</v>
      </c>
      <c r="V735" s="39">
        <f t="shared" si="200"/>
        <v>45.34</v>
      </c>
      <c r="W735" s="39" t="str">
        <f t="shared" si="201"/>
        <v>Obesity</v>
      </c>
      <c r="X735" s="39">
        <f t="shared" si="202"/>
        <v>5.69</v>
      </c>
      <c r="Y735" s="39" t="str">
        <f t="shared" si="203"/>
        <v>Normal</v>
      </c>
      <c r="Z735" s="39" t="str">
        <f t="shared" si="204"/>
        <v>Yes</v>
      </c>
      <c r="AA735" s="39" t="str">
        <f t="shared" si="205"/>
        <v>No</v>
      </c>
      <c r="AB735" s="39" t="str">
        <f t="shared" si="206"/>
        <v>No</v>
      </c>
      <c r="AC735" s="38" t="str">
        <f t="shared" si="207"/>
        <v>No major surgery</v>
      </c>
      <c r="AD735" s="39" t="str">
        <f t="shared" si="208"/>
        <v>No</v>
      </c>
      <c r="AE735" s="13" t="str">
        <f t="shared" si="209"/>
        <v>10-Sep-1999</v>
      </c>
      <c r="AF735" s="39">
        <f t="shared" si="210"/>
        <v>24</v>
      </c>
      <c r="AG735" s="58">
        <f t="shared" si="211"/>
        <v>6207.26</v>
      </c>
      <c r="AH735" s="39" t="str">
        <f t="shared" si="212"/>
        <v>tier - 2</v>
      </c>
      <c r="AI735" s="39" t="str">
        <f t="shared" si="213"/>
        <v>tier - 2</v>
      </c>
      <c r="AJ735" s="54" t="str">
        <f t="shared" si="214"/>
        <v>R1026</v>
      </c>
    </row>
    <row r="736" spans="2:36" ht="15.75" customHeight="1" x14ac:dyDescent="0.3">
      <c r="B736" s="12" t="s">
        <v>2757</v>
      </c>
      <c r="C736" s="13" t="s">
        <v>2759</v>
      </c>
      <c r="D736" s="13">
        <v>31.8</v>
      </c>
      <c r="E736" s="13" t="str">
        <f t="shared" si="198"/>
        <v>Obesity</v>
      </c>
      <c r="F736" s="13">
        <v>5.36</v>
      </c>
      <c r="G736" s="13" t="str">
        <f t="shared" si="199"/>
        <v>Normal</v>
      </c>
      <c r="H736" s="13" t="s">
        <v>8293</v>
      </c>
      <c r="I736" s="13" t="s">
        <v>8291</v>
      </c>
      <c r="J736" s="13" t="s">
        <v>8291</v>
      </c>
      <c r="K736" s="27">
        <v>2</v>
      </c>
      <c r="L736" s="13" t="s">
        <v>8291</v>
      </c>
      <c r="M736" s="13" t="s">
        <v>9030</v>
      </c>
      <c r="N736" s="13">
        <v>31</v>
      </c>
      <c r="O736" s="56">
        <v>6208.5</v>
      </c>
      <c r="P736" s="13" t="s">
        <v>8310</v>
      </c>
      <c r="Q736" s="13" t="s">
        <v>8314</v>
      </c>
      <c r="R736" s="57" t="s">
        <v>8332</v>
      </c>
      <c r="T736" s="12" t="s">
        <v>2757</v>
      </c>
      <c r="U736" s="13" t="str">
        <f t="shared" si="215"/>
        <v xml:space="preserve">  Tanya</v>
      </c>
      <c r="V736" s="39">
        <f t="shared" si="200"/>
        <v>31.8</v>
      </c>
      <c r="W736" s="39" t="str">
        <f t="shared" si="201"/>
        <v>Obesity</v>
      </c>
      <c r="X736" s="39">
        <f t="shared" si="202"/>
        <v>5.36</v>
      </c>
      <c r="Y736" s="39" t="str">
        <f t="shared" si="203"/>
        <v>Normal</v>
      </c>
      <c r="Z736" s="39" t="str">
        <f t="shared" si="204"/>
        <v>Yes</v>
      </c>
      <c r="AA736" s="39" t="str">
        <f t="shared" si="205"/>
        <v>No</v>
      </c>
      <c r="AB736" s="39" t="str">
        <f t="shared" si="206"/>
        <v>No</v>
      </c>
      <c r="AC736" s="38">
        <f t="shared" si="207"/>
        <v>2</v>
      </c>
      <c r="AD736" s="39" t="str">
        <f t="shared" si="208"/>
        <v>No</v>
      </c>
      <c r="AE736" s="13" t="str">
        <f t="shared" si="209"/>
        <v>12-Aug-1992</v>
      </c>
      <c r="AF736" s="39">
        <f t="shared" si="210"/>
        <v>31</v>
      </c>
      <c r="AG736" s="58">
        <f t="shared" si="211"/>
        <v>6208.5</v>
      </c>
      <c r="AH736" s="39" t="str">
        <f t="shared" si="212"/>
        <v>tier - 2</v>
      </c>
      <c r="AI736" s="39" t="str">
        <f t="shared" si="213"/>
        <v>tier - 1</v>
      </c>
      <c r="AJ736" s="54" t="str">
        <f t="shared" si="214"/>
        <v>R1021</v>
      </c>
    </row>
    <row r="737" spans="2:36" ht="15.75" customHeight="1" x14ac:dyDescent="0.3">
      <c r="B737" s="12" t="s">
        <v>2761</v>
      </c>
      <c r="C737" s="13" t="s">
        <v>2763</v>
      </c>
      <c r="D737" s="13">
        <v>41.02</v>
      </c>
      <c r="E737" s="13" t="str">
        <f t="shared" si="198"/>
        <v>Obesity</v>
      </c>
      <c r="F737" s="13">
        <v>11.37</v>
      </c>
      <c r="G737" s="13" t="str">
        <f t="shared" si="199"/>
        <v>Diabetes</v>
      </c>
      <c r="H737" s="13" t="s">
        <v>8291</v>
      </c>
      <c r="I737" s="13" t="s">
        <v>8291</v>
      </c>
      <c r="J737" s="13" t="s">
        <v>8291</v>
      </c>
      <c r="K737" s="27" t="s">
        <v>8292</v>
      </c>
      <c r="L737" s="13" t="s">
        <v>8291</v>
      </c>
      <c r="M737" s="13" t="s">
        <v>9031</v>
      </c>
      <c r="N737" s="13">
        <v>51</v>
      </c>
      <c r="O737" s="56">
        <v>6219.93</v>
      </c>
      <c r="P737" s="13" t="s">
        <v>8310</v>
      </c>
      <c r="Q737" s="13" t="s">
        <v>8310</v>
      </c>
      <c r="R737" s="57" t="s">
        <v>8312</v>
      </c>
      <c r="T737" s="12" t="s">
        <v>2761</v>
      </c>
      <c r="U737" s="13" t="str">
        <f t="shared" si="215"/>
        <v xml:space="preserve">  Tracy</v>
      </c>
      <c r="V737" s="39">
        <f t="shared" si="200"/>
        <v>41.02</v>
      </c>
      <c r="W737" s="39" t="str">
        <f t="shared" si="201"/>
        <v>Obesity</v>
      </c>
      <c r="X737" s="39">
        <f t="shared" si="202"/>
        <v>11.37</v>
      </c>
      <c r="Y737" s="39" t="str">
        <f t="shared" si="203"/>
        <v>Diabetes</v>
      </c>
      <c r="Z737" s="39" t="str">
        <f t="shared" si="204"/>
        <v>No</v>
      </c>
      <c r="AA737" s="39" t="str">
        <f t="shared" si="205"/>
        <v>No</v>
      </c>
      <c r="AB737" s="39" t="str">
        <f t="shared" si="206"/>
        <v>No</v>
      </c>
      <c r="AC737" s="38" t="str">
        <f t="shared" si="207"/>
        <v>No major surgery</v>
      </c>
      <c r="AD737" s="39" t="str">
        <f t="shared" si="208"/>
        <v>No</v>
      </c>
      <c r="AE737" s="13" t="str">
        <f t="shared" si="209"/>
        <v>29-Jun-1972</v>
      </c>
      <c r="AF737" s="39">
        <f t="shared" si="210"/>
        <v>51</v>
      </c>
      <c r="AG737" s="58">
        <f t="shared" si="211"/>
        <v>6219.93</v>
      </c>
      <c r="AH737" s="39" t="str">
        <f t="shared" si="212"/>
        <v>tier - 2</v>
      </c>
      <c r="AI737" s="39" t="str">
        <f t="shared" si="213"/>
        <v>tier - 2</v>
      </c>
      <c r="AJ737" s="54" t="str">
        <f t="shared" si="214"/>
        <v>R1013</v>
      </c>
    </row>
    <row r="738" spans="2:36" ht="15.75" customHeight="1" x14ac:dyDescent="0.3">
      <c r="B738" s="12" t="s">
        <v>2764</v>
      </c>
      <c r="C738" s="13" t="s">
        <v>2766</v>
      </c>
      <c r="D738" s="13">
        <v>32.68</v>
      </c>
      <c r="E738" s="13" t="str">
        <f t="shared" si="198"/>
        <v>Obesity</v>
      </c>
      <c r="F738" s="13">
        <v>11.87</v>
      </c>
      <c r="G738" s="13" t="str">
        <f t="shared" si="199"/>
        <v>Diabetes</v>
      </c>
      <c r="H738" s="13" t="s">
        <v>8291</v>
      </c>
      <c r="I738" s="13" t="s">
        <v>8291</v>
      </c>
      <c r="J738" s="13" t="s">
        <v>8291</v>
      </c>
      <c r="K738" s="27" t="s">
        <v>8292</v>
      </c>
      <c r="L738" s="13" t="s">
        <v>8291</v>
      </c>
      <c r="M738" s="13" t="s">
        <v>9032</v>
      </c>
      <c r="N738" s="13">
        <v>45</v>
      </c>
      <c r="O738" s="56">
        <v>6236.95</v>
      </c>
      <c r="P738" s="13" t="s">
        <v>8310</v>
      </c>
      <c r="Q738" s="13" t="s">
        <v>8310</v>
      </c>
      <c r="R738" s="57" t="s">
        <v>8312</v>
      </c>
      <c r="T738" s="12" t="s">
        <v>2764</v>
      </c>
      <c r="U738" s="13" t="str">
        <f t="shared" si="215"/>
        <v xml:space="preserve">  Emily S</v>
      </c>
      <c r="V738" s="39">
        <f t="shared" si="200"/>
        <v>32.68</v>
      </c>
      <c r="W738" s="39" t="str">
        <f t="shared" si="201"/>
        <v>Obesity</v>
      </c>
      <c r="X738" s="39">
        <f t="shared" si="202"/>
        <v>11.87</v>
      </c>
      <c r="Y738" s="39" t="str">
        <f t="shared" si="203"/>
        <v>Diabetes</v>
      </c>
      <c r="Z738" s="39" t="str">
        <f t="shared" si="204"/>
        <v>No</v>
      </c>
      <c r="AA738" s="39" t="str">
        <f t="shared" si="205"/>
        <v>No</v>
      </c>
      <c r="AB738" s="39" t="str">
        <f t="shared" si="206"/>
        <v>No</v>
      </c>
      <c r="AC738" s="38" t="str">
        <f t="shared" si="207"/>
        <v>No major surgery</v>
      </c>
      <c r="AD738" s="39" t="str">
        <f t="shared" si="208"/>
        <v>No</v>
      </c>
      <c r="AE738" s="13" t="str">
        <f t="shared" si="209"/>
        <v>19-Sep-1978</v>
      </c>
      <c r="AF738" s="39">
        <f t="shared" si="210"/>
        <v>45</v>
      </c>
      <c r="AG738" s="58">
        <f t="shared" si="211"/>
        <v>6236.95</v>
      </c>
      <c r="AH738" s="39" t="str">
        <f t="shared" si="212"/>
        <v>tier - 2</v>
      </c>
      <c r="AI738" s="39" t="str">
        <f t="shared" si="213"/>
        <v>tier - 2</v>
      </c>
      <c r="AJ738" s="54" t="str">
        <f t="shared" si="214"/>
        <v>R1013</v>
      </c>
    </row>
    <row r="739" spans="2:36" ht="15.75" customHeight="1" x14ac:dyDescent="0.3">
      <c r="B739" s="12" t="s">
        <v>2768</v>
      </c>
      <c r="C739" s="13" t="s">
        <v>2770</v>
      </c>
      <c r="D739" s="13">
        <v>21.7</v>
      </c>
      <c r="E739" s="13" t="str">
        <f t="shared" si="198"/>
        <v>Healthy Weight</v>
      </c>
      <c r="F739" s="13">
        <v>4.9000000000000004</v>
      </c>
      <c r="G739" s="13" t="str">
        <f t="shared" si="199"/>
        <v>Normal</v>
      </c>
      <c r="H739" s="13" t="s">
        <v>8291</v>
      </c>
      <c r="I739" s="13" t="s">
        <v>8291</v>
      </c>
      <c r="J739" s="13" t="s">
        <v>8293</v>
      </c>
      <c r="K739" s="27">
        <v>1</v>
      </c>
      <c r="L739" s="13" t="s">
        <v>8293</v>
      </c>
      <c r="M739" s="13" t="s">
        <v>9012</v>
      </c>
      <c r="N739" s="13">
        <v>40</v>
      </c>
      <c r="O739" s="56">
        <v>6238.3</v>
      </c>
      <c r="P739" s="13" t="s">
        <v>8310</v>
      </c>
      <c r="Q739" s="13" t="s">
        <v>8314</v>
      </c>
      <c r="R739" s="57" t="s">
        <v>8321</v>
      </c>
      <c r="T739" s="12" t="s">
        <v>2768</v>
      </c>
      <c r="U739" s="13" t="str">
        <f t="shared" si="215"/>
        <v xml:space="preserve">  Kelly R</v>
      </c>
      <c r="V739" s="39">
        <f t="shared" si="200"/>
        <v>21.7</v>
      </c>
      <c r="W739" s="39" t="str">
        <f t="shared" si="201"/>
        <v>Healthy Weight</v>
      </c>
      <c r="X739" s="39">
        <f t="shared" si="202"/>
        <v>4.9000000000000004</v>
      </c>
      <c r="Y739" s="39" t="str">
        <f t="shared" si="203"/>
        <v>Normal</v>
      </c>
      <c r="Z739" s="39" t="str">
        <f t="shared" si="204"/>
        <v>No</v>
      </c>
      <c r="AA739" s="39" t="str">
        <f t="shared" si="205"/>
        <v>No</v>
      </c>
      <c r="AB739" s="39" t="str">
        <f t="shared" si="206"/>
        <v>Yes</v>
      </c>
      <c r="AC739" s="38">
        <f t="shared" si="207"/>
        <v>1</v>
      </c>
      <c r="AD739" s="39" t="str">
        <f t="shared" si="208"/>
        <v>Yes</v>
      </c>
      <c r="AE739" s="13" t="str">
        <f t="shared" si="209"/>
        <v>11-Aug-1983</v>
      </c>
      <c r="AF739" s="39">
        <f t="shared" si="210"/>
        <v>40</v>
      </c>
      <c r="AG739" s="58">
        <f t="shared" si="211"/>
        <v>6238.3</v>
      </c>
      <c r="AH739" s="39" t="str">
        <f t="shared" si="212"/>
        <v>tier - 2</v>
      </c>
      <c r="AI739" s="39" t="str">
        <f t="shared" si="213"/>
        <v>tier - 1</v>
      </c>
      <c r="AJ739" s="54" t="str">
        <f t="shared" si="214"/>
        <v>R1011</v>
      </c>
    </row>
    <row r="740" spans="2:36" ht="15.75" customHeight="1" x14ac:dyDescent="0.3">
      <c r="B740" s="12" t="s">
        <v>2772</v>
      </c>
      <c r="C740" s="13" t="s">
        <v>1172</v>
      </c>
      <c r="D740" s="13">
        <v>40.479999999999997</v>
      </c>
      <c r="E740" s="13" t="str">
        <f t="shared" si="198"/>
        <v>Obesity</v>
      </c>
      <c r="F740" s="13">
        <v>6.7</v>
      </c>
      <c r="G740" s="13" t="str">
        <f t="shared" si="199"/>
        <v>Diabetes</v>
      </c>
      <c r="H740" s="13" t="s">
        <v>8291</v>
      </c>
      <c r="I740" s="13" t="s">
        <v>8291</v>
      </c>
      <c r="J740" s="13" t="s">
        <v>8291</v>
      </c>
      <c r="K740" s="27">
        <v>3</v>
      </c>
      <c r="L740" s="13" t="s">
        <v>8291</v>
      </c>
      <c r="M740" s="13" t="s">
        <v>9033</v>
      </c>
      <c r="N740" s="13">
        <v>44</v>
      </c>
      <c r="O740" s="56">
        <v>6250.44</v>
      </c>
      <c r="P740" s="13" t="s">
        <v>8310</v>
      </c>
      <c r="Q740" s="13" t="s">
        <v>8314</v>
      </c>
      <c r="R740" s="57" t="s">
        <v>8321</v>
      </c>
      <c r="T740" s="12" t="s">
        <v>2772</v>
      </c>
      <c r="U740" s="13" t="str">
        <f t="shared" si="215"/>
        <v xml:space="preserve">  Kyle</v>
      </c>
      <c r="V740" s="39">
        <f t="shared" si="200"/>
        <v>40.479999999999997</v>
      </c>
      <c r="W740" s="39" t="str">
        <f t="shared" si="201"/>
        <v>Obesity</v>
      </c>
      <c r="X740" s="39">
        <f t="shared" si="202"/>
        <v>6.7</v>
      </c>
      <c r="Y740" s="39" t="str">
        <f t="shared" si="203"/>
        <v>Diabetes</v>
      </c>
      <c r="Z740" s="39" t="str">
        <f t="shared" si="204"/>
        <v>No</v>
      </c>
      <c r="AA740" s="39" t="str">
        <f t="shared" si="205"/>
        <v>No</v>
      </c>
      <c r="AB740" s="39" t="str">
        <f t="shared" si="206"/>
        <v>No</v>
      </c>
      <c r="AC740" s="38">
        <f t="shared" si="207"/>
        <v>3</v>
      </c>
      <c r="AD740" s="39" t="str">
        <f t="shared" si="208"/>
        <v>No</v>
      </c>
      <c r="AE740" s="13" t="str">
        <f t="shared" si="209"/>
        <v>10-Oct-1979</v>
      </c>
      <c r="AF740" s="39">
        <f t="shared" si="210"/>
        <v>44</v>
      </c>
      <c r="AG740" s="58">
        <f t="shared" si="211"/>
        <v>6250.44</v>
      </c>
      <c r="AH740" s="39" t="str">
        <f t="shared" si="212"/>
        <v>tier - 2</v>
      </c>
      <c r="AI740" s="39" t="str">
        <f t="shared" si="213"/>
        <v>tier - 1</v>
      </c>
      <c r="AJ740" s="54" t="str">
        <f t="shared" si="214"/>
        <v>R1011</v>
      </c>
    </row>
    <row r="741" spans="2:36" ht="15.75" customHeight="1" x14ac:dyDescent="0.3">
      <c r="B741" s="12" t="s">
        <v>2775</v>
      </c>
      <c r="C741" s="13" t="s">
        <v>2777</v>
      </c>
      <c r="D741" s="13">
        <v>34.5</v>
      </c>
      <c r="E741" s="13" t="str">
        <f t="shared" si="198"/>
        <v>Obesity</v>
      </c>
      <c r="F741" s="13">
        <v>10.3</v>
      </c>
      <c r="G741" s="13" t="str">
        <f t="shared" si="199"/>
        <v>Diabetes</v>
      </c>
      <c r="H741" s="13" t="s">
        <v>8291</v>
      </c>
      <c r="I741" s="13" t="s">
        <v>8291</v>
      </c>
      <c r="J741" s="13" t="s">
        <v>8291</v>
      </c>
      <c r="K741" s="27">
        <v>3</v>
      </c>
      <c r="L741" s="13" t="s">
        <v>8291</v>
      </c>
      <c r="M741" s="13" t="s">
        <v>9034</v>
      </c>
      <c r="N741" s="13">
        <v>51</v>
      </c>
      <c r="O741" s="56">
        <v>6253.85</v>
      </c>
      <c r="P741" s="13" t="s">
        <v>8310</v>
      </c>
      <c r="Q741" s="13" t="s">
        <v>8310</v>
      </c>
      <c r="R741" s="57" t="s">
        <v>8312</v>
      </c>
      <c r="T741" s="12" t="s">
        <v>2775</v>
      </c>
      <c r="U741" s="13" t="str">
        <f t="shared" si="215"/>
        <v xml:space="preserve">  Bruce A Jr</v>
      </c>
      <c r="V741" s="39">
        <f t="shared" si="200"/>
        <v>34.5</v>
      </c>
      <c r="W741" s="39" t="str">
        <f t="shared" si="201"/>
        <v>Obesity</v>
      </c>
      <c r="X741" s="39">
        <f t="shared" si="202"/>
        <v>10.3</v>
      </c>
      <c r="Y741" s="39" t="str">
        <f t="shared" si="203"/>
        <v>Diabetes</v>
      </c>
      <c r="Z741" s="39" t="str">
        <f t="shared" si="204"/>
        <v>No</v>
      </c>
      <c r="AA741" s="39" t="str">
        <f t="shared" si="205"/>
        <v>No</v>
      </c>
      <c r="AB741" s="39" t="str">
        <f t="shared" si="206"/>
        <v>No</v>
      </c>
      <c r="AC741" s="38">
        <f t="shared" si="207"/>
        <v>3</v>
      </c>
      <c r="AD741" s="39" t="str">
        <f t="shared" si="208"/>
        <v>No</v>
      </c>
      <c r="AE741" s="13" t="str">
        <f t="shared" si="209"/>
        <v>11-Nov-1972</v>
      </c>
      <c r="AF741" s="39">
        <f t="shared" si="210"/>
        <v>51</v>
      </c>
      <c r="AG741" s="58">
        <f t="shared" si="211"/>
        <v>6253.85</v>
      </c>
      <c r="AH741" s="39" t="str">
        <f t="shared" si="212"/>
        <v>tier - 2</v>
      </c>
      <c r="AI741" s="39" t="str">
        <f t="shared" si="213"/>
        <v>tier - 2</v>
      </c>
      <c r="AJ741" s="54" t="str">
        <f t="shared" si="214"/>
        <v>R1013</v>
      </c>
    </row>
    <row r="742" spans="2:36" ht="15.75" customHeight="1" x14ac:dyDescent="0.3">
      <c r="B742" s="12" t="s">
        <v>2779</v>
      </c>
      <c r="C742" s="13" t="s">
        <v>2781</v>
      </c>
      <c r="D742" s="13">
        <v>45.9</v>
      </c>
      <c r="E742" s="13" t="str">
        <f t="shared" si="198"/>
        <v>Obesity</v>
      </c>
      <c r="F742" s="13">
        <v>11.14</v>
      </c>
      <c r="G742" s="13" t="str">
        <f t="shared" si="199"/>
        <v>Diabetes</v>
      </c>
      <c r="H742" s="13" t="s">
        <v>8293</v>
      </c>
      <c r="I742" s="13" t="s">
        <v>8291</v>
      </c>
      <c r="J742" s="13" t="s">
        <v>8291</v>
      </c>
      <c r="K742" s="27">
        <v>1</v>
      </c>
      <c r="L742" s="13" t="s">
        <v>8291</v>
      </c>
      <c r="M742" s="13" t="s">
        <v>9035</v>
      </c>
      <c r="N742" s="13">
        <v>51</v>
      </c>
      <c r="O742" s="56">
        <v>6254.13</v>
      </c>
      <c r="P742" s="13" t="s">
        <v>8310</v>
      </c>
      <c r="Q742" s="13" t="s">
        <v>8310</v>
      </c>
      <c r="R742" s="57" t="s">
        <v>8317</v>
      </c>
      <c r="T742" s="12" t="s">
        <v>2779</v>
      </c>
      <c r="U742" s="13" t="str">
        <f t="shared" si="215"/>
        <v xml:space="preserve">  Cary J</v>
      </c>
      <c r="V742" s="39">
        <f t="shared" si="200"/>
        <v>45.9</v>
      </c>
      <c r="W742" s="39" t="str">
        <f t="shared" si="201"/>
        <v>Obesity</v>
      </c>
      <c r="X742" s="39">
        <f t="shared" si="202"/>
        <v>11.14</v>
      </c>
      <c r="Y742" s="39" t="str">
        <f t="shared" si="203"/>
        <v>Diabetes</v>
      </c>
      <c r="Z742" s="39" t="str">
        <f t="shared" si="204"/>
        <v>Yes</v>
      </c>
      <c r="AA742" s="39" t="str">
        <f t="shared" si="205"/>
        <v>No</v>
      </c>
      <c r="AB742" s="39" t="str">
        <f t="shared" si="206"/>
        <v>No</v>
      </c>
      <c r="AC742" s="38">
        <f t="shared" si="207"/>
        <v>1</v>
      </c>
      <c r="AD742" s="39" t="str">
        <f t="shared" si="208"/>
        <v>No</v>
      </c>
      <c r="AE742" s="13" t="str">
        <f t="shared" si="209"/>
        <v>8-Sep-1972</v>
      </c>
      <c r="AF742" s="39">
        <f t="shared" si="210"/>
        <v>51</v>
      </c>
      <c r="AG742" s="58">
        <f t="shared" si="211"/>
        <v>6254.13</v>
      </c>
      <c r="AH742" s="39" t="str">
        <f t="shared" si="212"/>
        <v>tier - 2</v>
      </c>
      <c r="AI742" s="39" t="str">
        <f t="shared" si="213"/>
        <v>tier - 2</v>
      </c>
      <c r="AJ742" s="54" t="str">
        <f t="shared" si="214"/>
        <v>R1012</v>
      </c>
    </row>
    <row r="743" spans="2:36" ht="15.75" customHeight="1" x14ac:dyDescent="0.3">
      <c r="B743" s="12" t="s">
        <v>2783</v>
      </c>
      <c r="C743" s="13" t="s">
        <v>2785</v>
      </c>
      <c r="D743" s="13">
        <v>33.479999999999997</v>
      </c>
      <c r="E743" s="13" t="str">
        <f t="shared" si="198"/>
        <v>Obesity</v>
      </c>
      <c r="F743" s="13">
        <v>4.74</v>
      </c>
      <c r="G743" s="13" t="str">
        <f t="shared" si="199"/>
        <v>Normal</v>
      </c>
      <c r="H743" s="13" t="s">
        <v>8293</v>
      </c>
      <c r="I743" s="13" t="s">
        <v>8291</v>
      </c>
      <c r="J743" s="13" t="s">
        <v>8291</v>
      </c>
      <c r="K743" s="27">
        <v>2</v>
      </c>
      <c r="L743" s="13" t="s">
        <v>8291</v>
      </c>
      <c r="M743" s="13" t="s">
        <v>9036</v>
      </c>
      <c r="N743" s="13">
        <v>53</v>
      </c>
      <c r="O743" s="56">
        <v>6255.38</v>
      </c>
      <c r="P743" s="13" t="s">
        <v>8310</v>
      </c>
      <c r="Q743" s="13" t="s">
        <v>8310</v>
      </c>
      <c r="R743" s="57" t="s">
        <v>8312</v>
      </c>
      <c r="T743" s="12" t="s">
        <v>2783</v>
      </c>
      <c r="U743" s="13" t="str">
        <f t="shared" si="215"/>
        <v xml:space="preserve">  Jill M</v>
      </c>
      <c r="V743" s="39">
        <f t="shared" si="200"/>
        <v>33.479999999999997</v>
      </c>
      <c r="W743" s="39" t="str">
        <f t="shared" si="201"/>
        <v>Obesity</v>
      </c>
      <c r="X743" s="39">
        <f t="shared" si="202"/>
        <v>4.74</v>
      </c>
      <c r="Y743" s="39" t="str">
        <f t="shared" si="203"/>
        <v>Normal</v>
      </c>
      <c r="Z743" s="39" t="str">
        <f t="shared" si="204"/>
        <v>Yes</v>
      </c>
      <c r="AA743" s="39" t="str">
        <f t="shared" si="205"/>
        <v>No</v>
      </c>
      <c r="AB743" s="39" t="str">
        <f t="shared" si="206"/>
        <v>No</v>
      </c>
      <c r="AC743" s="38">
        <f t="shared" si="207"/>
        <v>2</v>
      </c>
      <c r="AD743" s="39" t="str">
        <f t="shared" si="208"/>
        <v>No</v>
      </c>
      <c r="AE743" s="13" t="str">
        <f t="shared" si="209"/>
        <v>11-Oct-1970</v>
      </c>
      <c r="AF743" s="39">
        <f t="shared" si="210"/>
        <v>53</v>
      </c>
      <c r="AG743" s="58">
        <f t="shared" si="211"/>
        <v>6255.38</v>
      </c>
      <c r="AH743" s="39" t="str">
        <f t="shared" si="212"/>
        <v>tier - 2</v>
      </c>
      <c r="AI743" s="39" t="str">
        <f t="shared" si="213"/>
        <v>tier - 2</v>
      </c>
      <c r="AJ743" s="54" t="str">
        <f t="shared" si="214"/>
        <v>R1013</v>
      </c>
    </row>
    <row r="744" spans="2:36" ht="15.75" customHeight="1" x14ac:dyDescent="0.3">
      <c r="B744" s="12" t="s">
        <v>2787</v>
      </c>
      <c r="C744" s="13" t="s">
        <v>887</v>
      </c>
      <c r="D744" s="13">
        <v>28.31</v>
      </c>
      <c r="E744" s="13" t="str">
        <f t="shared" si="198"/>
        <v>Overweight</v>
      </c>
      <c r="F744" s="13">
        <v>5.96</v>
      </c>
      <c r="G744" s="13" t="str">
        <f t="shared" si="199"/>
        <v>Prediabetes</v>
      </c>
      <c r="H744" s="13" t="s">
        <v>8293</v>
      </c>
      <c r="I744" s="13" t="s">
        <v>8291</v>
      </c>
      <c r="J744" s="13" t="s">
        <v>8291</v>
      </c>
      <c r="K744" s="27">
        <v>2</v>
      </c>
      <c r="L744" s="13" t="s">
        <v>8291</v>
      </c>
      <c r="M744" s="13" t="s">
        <v>9037</v>
      </c>
      <c r="N744" s="13">
        <v>28</v>
      </c>
      <c r="O744" s="56">
        <v>6261.2</v>
      </c>
      <c r="P744" s="13" t="s">
        <v>8310</v>
      </c>
      <c r="Q744" s="13" t="s">
        <v>8314</v>
      </c>
      <c r="R744" s="57" t="s">
        <v>8335</v>
      </c>
      <c r="T744" s="12" t="s">
        <v>2787</v>
      </c>
      <c r="U744" s="13" t="str">
        <f t="shared" si="215"/>
        <v xml:space="preserve">  Chris</v>
      </c>
      <c r="V744" s="39">
        <f t="shared" si="200"/>
        <v>28.31</v>
      </c>
      <c r="W744" s="39" t="str">
        <f t="shared" si="201"/>
        <v>Overweight</v>
      </c>
      <c r="X744" s="39">
        <f t="shared" si="202"/>
        <v>5.96</v>
      </c>
      <c r="Y744" s="39" t="str">
        <f t="shared" si="203"/>
        <v>Prediabetes</v>
      </c>
      <c r="Z744" s="39" t="str">
        <f t="shared" si="204"/>
        <v>Yes</v>
      </c>
      <c r="AA744" s="39" t="str">
        <f t="shared" si="205"/>
        <v>No</v>
      </c>
      <c r="AB744" s="39" t="str">
        <f t="shared" si="206"/>
        <v>No</v>
      </c>
      <c r="AC744" s="38">
        <f t="shared" si="207"/>
        <v>2</v>
      </c>
      <c r="AD744" s="39" t="str">
        <f t="shared" si="208"/>
        <v>No</v>
      </c>
      <c r="AE744" s="13" t="str">
        <f t="shared" si="209"/>
        <v>17-Oct-1995</v>
      </c>
      <c r="AF744" s="39">
        <f t="shared" si="210"/>
        <v>28</v>
      </c>
      <c r="AG744" s="58">
        <f t="shared" si="211"/>
        <v>6261.2</v>
      </c>
      <c r="AH744" s="39" t="str">
        <f t="shared" si="212"/>
        <v>tier - 2</v>
      </c>
      <c r="AI744" s="39" t="str">
        <f t="shared" si="213"/>
        <v>tier - 1</v>
      </c>
      <c r="AJ744" s="54" t="str">
        <f t="shared" si="214"/>
        <v>R1026</v>
      </c>
    </row>
    <row r="745" spans="2:36" ht="15.75" customHeight="1" x14ac:dyDescent="0.3">
      <c r="B745" s="12" t="s">
        <v>2790</v>
      </c>
      <c r="C745" s="13" t="s">
        <v>2792</v>
      </c>
      <c r="D745" s="13">
        <v>21.565000000000001</v>
      </c>
      <c r="E745" s="13" t="str">
        <f t="shared" si="198"/>
        <v>Healthy Weight</v>
      </c>
      <c r="F745" s="13">
        <v>4.95</v>
      </c>
      <c r="G745" s="13" t="str">
        <f t="shared" si="199"/>
        <v>Normal</v>
      </c>
      <c r="H745" s="13" t="s">
        <v>8291</v>
      </c>
      <c r="I745" s="13" t="s">
        <v>8293</v>
      </c>
      <c r="J745" s="13" t="s">
        <v>8291</v>
      </c>
      <c r="K745" s="27">
        <v>1</v>
      </c>
      <c r="L745" s="13" t="s">
        <v>8293</v>
      </c>
      <c r="M745" s="13" t="s">
        <v>9038</v>
      </c>
      <c r="N745" s="13">
        <v>39</v>
      </c>
      <c r="O745" s="56">
        <v>6269.33</v>
      </c>
      <c r="P745" s="13" t="s">
        <v>8310</v>
      </c>
      <c r="Q745" s="13" t="s">
        <v>8314</v>
      </c>
      <c r="R745" s="57" t="s">
        <v>8312</v>
      </c>
      <c r="T745" s="12" t="s">
        <v>2790</v>
      </c>
      <c r="U745" s="13" t="str">
        <f t="shared" si="215"/>
        <v xml:space="preserve">  Michael E</v>
      </c>
      <c r="V745" s="39">
        <f t="shared" si="200"/>
        <v>21.565000000000001</v>
      </c>
      <c r="W745" s="39" t="str">
        <f t="shared" si="201"/>
        <v>Healthy Weight</v>
      </c>
      <c r="X745" s="39">
        <f t="shared" si="202"/>
        <v>4.95</v>
      </c>
      <c r="Y745" s="39" t="str">
        <f t="shared" si="203"/>
        <v>Normal</v>
      </c>
      <c r="Z745" s="39" t="str">
        <f t="shared" si="204"/>
        <v>No</v>
      </c>
      <c r="AA745" s="39" t="str">
        <f t="shared" si="205"/>
        <v>Yes</v>
      </c>
      <c r="AB745" s="39" t="str">
        <f t="shared" si="206"/>
        <v>No</v>
      </c>
      <c r="AC745" s="38">
        <f t="shared" si="207"/>
        <v>1</v>
      </c>
      <c r="AD745" s="39" t="str">
        <f t="shared" si="208"/>
        <v>Yes</v>
      </c>
      <c r="AE745" s="13" t="str">
        <f t="shared" si="209"/>
        <v>25-Sep-1984</v>
      </c>
      <c r="AF745" s="39">
        <f t="shared" si="210"/>
        <v>39</v>
      </c>
      <c r="AG745" s="58">
        <f t="shared" si="211"/>
        <v>6269.33</v>
      </c>
      <c r="AH745" s="39" t="str">
        <f t="shared" si="212"/>
        <v>tier - 2</v>
      </c>
      <c r="AI745" s="39" t="str">
        <f t="shared" si="213"/>
        <v>tier - 1</v>
      </c>
      <c r="AJ745" s="54" t="str">
        <f t="shared" si="214"/>
        <v>R1013</v>
      </c>
    </row>
    <row r="746" spans="2:36" ht="15.75" customHeight="1" x14ac:dyDescent="0.3">
      <c r="B746" s="12" t="s">
        <v>2794</v>
      </c>
      <c r="C746" s="13" t="s">
        <v>1728</v>
      </c>
      <c r="D746" s="13">
        <v>35.590000000000003</v>
      </c>
      <c r="E746" s="13" t="str">
        <f t="shared" si="198"/>
        <v>Obesity</v>
      </c>
      <c r="F746" s="13">
        <v>5.21</v>
      </c>
      <c r="G746" s="13" t="str">
        <f t="shared" si="199"/>
        <v>Normal</v>
      </c>
      <c r="H746" s="13" t="s">
        <v>8293</v>
      </c>
      <c r="I746" s="13" t="s">
        <v>8291</v>
      </c>
      <c r="J746" s="13" t="s">
        <v>8293</v>
      </c>
      <c r="K746" s="27">
        <v>1</v>
      </c>
      <c r="L746" s="13" t="s">
        <v>8291</v>
      </c>
      <c r="M746" s="13" t="s">
        <v>9039</v>
      </c>
      <c r="N746" s="13">
        <v>42</v>
      </c>
      <c r="O746" s="56">
        <v>6272.48</v>
      </c>
      <c r="P746" s="13" t="s">
        <v>8314</v>
      </c>
      <c r="Q746" s="13" t="s">
        <v>8311</v>
      </c>
      <c r="R746" s="57" t="s">
        <v>8312</v>
      </c>
      <c r="T746" s="12" t="s">
        <v>2794</v>
      </c>
      <c r="U746" s="13" t="str">
        <f t="shared" si="215"/>
        <v xml:space="preserve">  Lauren</v>
      </c>
      <c r="V746" s="39">
        <f t="shared" si="200"/>
        <v>35.590000000000003</v>
      </c>
      <c r="W746" s="39" t="str">
        <f t="shared" si="201"/>
        <v>Obesity</v>
      </c>
      <c r="X746" s="39">
        <f t="shared" si="202"/>
        <v>5.21</v>
      </c>
      <c r="Y746" s="39" t="str">
        <f t="shared" si="203"/>
        <v>Normal</v>
      </c>
      <c r="Z746" s="39" t="str">
        <f t="shared" si="204"/>
        <v>Yes</v>
      </c>
      <c r="AA746" s="39" t="str">
        <f t="shared" si="205"/>
        <v>No</v>
      </c>
      <c r="AB746" s="39" t="str">
        <f t="shared" si="206"/>
        <v>Yes</v>
      </c>
      <c r="AC746" s="38">
        <f t="shared" si="207"/>
        <v>1</v>
      </c>
      <c r="AD746" s="39" t="str">
        <f t="shared" si="208"/>
        <v>No</v>
      </c>
      <c r="AE746" s="13" t="str">
        <f t="shared" si="209"/>
        <v>30-Jun-1981</v>
      </c>
      <c r="AF746" s="39">
        <f t="shared" si="210"/>
        <v>42</v>
      </c>
      <c r="AG746" s="58">
        <f t="shared" si="211"/>
        <v>6272.48</v>
      </c>
      <c r="AH746" s="39" t="str">
        <f t="shared" si="212"/>
        <v>tier - 1</v>
      </c>
      <c r="AI746" s="39" t="str">
        <f t="shared" si="213"/>
        <v>tier - 3</v>
      </c>
      <c r="AJ746" s="54" t="str">
        <f t="shared" si="214"/>
        <v>R1013</v>
      </c>
    </row>
    <row r="747" spans="2:36" ht="15.75" customHeight="1" x14ac:dyDescent="0.3">
      <c r="B747" s="12" t="s">
        <v>2797</v>
      </c>
      <c r="C747" s="13" t="s">
        <v>2799</v>
      </c>
      <c r="D747" s="13">
        <v>43.44</v>
      </c>
      <c r="E747" s="13" t="str">
        <f t="shared" si="198"/>
        <v>Obesity</v>
      </c>
      <c r="F747" s="13">
        <v>4.8600000000000003</v>
      </c>
      <c r="G747" s="13" t="str">
        <f t="shared" si="199"/>
        <v>Normal</v>
      </c>
      <c r="H747" s="13" t="s">
        <v>8293</v>
      </c>
      <c r="I747" s="13" t="s">
        <v>8291</v>
      </c>
      <c r="J747" s="13" t="s">
        <v>8291</v>
      </c>
      <c r="K747" s="27" t="s">
        <v>8292</v>
      </c>
      <c r="L747" s="13" t="s">
        <v>8291</v>
      </c>
      <c r="M747" s="13" t="s">
        <v>9040</v>
      </c>
      <c r="N747" s="13">
        <v>30</v>
      </c>
      <c r="O747" s="56">
        <v>6276.3</v>
      </c>
      <c r="P747" s="13" t="s">
        <v>8310</v>
      </c>
      <c r="Q747" s="13" t="s">
        <v>8314</v>
      </c>
      <c r="R747" s="57" t="s">
        <v>8328</v>
      </c>
      <c r="T747" s="12" t="s">
        <v>2797</v>
      </c>
      <c r="U747" s="13" t="str">
        <f t="shared" si="215"/>
        <v xml:space="preserve">  Kathryn E</v>
      </c>
      <c r="V747" s="39">
        <f t="shared" si="200"/>
        <v>43.44</v>
      </c>
      <c r="W747" s="39" t="str">
        <f t="shared" si="201"/>
        <v>Obesity</v>
      </c>
      <c r="X747" s="39">
        <f t="shared" si="202"/>
        <v>4.8600000000000003</v>
      </c>
      <c r="Y747" s="39" t="str">
        <f t="shared" si="203"/>
        <v>Normal</v>
      </c>
      <c r="Z747" s="39" t="str">
        <f t="shared" si="204"/>
        <v>Yes</v>
      </c>
      <c r="AA747" s="39" t="str">
        <f t="shared" si="205"/>
        <v>No</v>
      </c>
      <c r="AB747" s="39" t="str">
        <f t="shared" si="206"/>
        <v>No</v>
      </c>
      <c r="AC747" s="38" t="str">
        <f t="shared" si="207"/>
        <v>No major surgery</v>
      </c>
      <c r="AD747" s="39" t="str">
        <f t="shared" si="208"/>
        <v>No</v>
      </c>
      <c r="AE747" s="13" t="str">
        <f t="shared" si="209"/>
        <v>16-Oct-1993</v>
      </c>
      <c r="AF747" s="39">
        <f t="shared" si="210"/>
        <v>30</v>
      </c>
      <c r="AG747" s="58">
        <f t="shared" si="211"/>
        <v>6276.3</v>
      </c>
      <c r="AH747" s="39" t="str">
        <f t="shared" si="212"/>
        <v>tier - 2</v>
      </c>
      <c r="AI747" s="39" t="str">
        <f t="shared" si="213"/>
        <v>tier - 1</v>
      </c>
      <c r="AJ747" s="54" t="str">
        <f t="shared" si="214"/>
        <v>R1025</v>
      </c>
    </row>
    <row r="748" spans="2:36" ht="15.75" customHeight="1" x14ac:dyDescent="0.3">
      <c r="B748" s="12" t="s">
        <v>2800</v>
      </c>
      <c r="C748" s="13" t="s">
        <v>2802</v>
      </c>
      <c r="D748" s="13">
        <v>21.754999999999999</v>
      </c>
      <c r="E748" s="13" t="str">
        <f t="shared" si="198"/>
        <v>Healthy Weight</v>
      </c>
      <c r="F748" s="13">
        <v>7.79</v>
      </c>
      <c r="G748" s="13" t="str">
        <f t="shared" si="199"/>
        <v>Diabetes</v>
      </c>
      <c r="H748" s="13" t="s">
        <v>8293</v>
      </c>
      <c r="I748" s="13" t="s">
        <v>8291</v>
      </c>
      <c r="J748" s="13" t="s">
        <v>8291</v>
      </c>
      <c r="K748" s="27" t="s">
        <v>8292</v>
      </c>
      <c r="L748" s="13" t="s">
        <v>8291</v>
      </c>
      <c r="M748" s="13" t="s">
        <v>9041</v>
      </c>
      <c r="N748" s="13">
        <v>42</v>
      </c>
      <c r="O748" s="56">
        <v>6282.24</v>
      </c>
      <c r="P748" s="13" t="s">
        <v>8310</v>
      </c>
      <c r="Q748" s="13" t="s">
        <v>8314</v>
      </c>
      <c r="R748" s="57" t="s">
        <v>8321</v>
      </c>
      <c r="T748" s="12" t="s">
        <v>2800</v>
      </c>
      <c r="U748" s="13" t="str">
        <f t="shared" si="215"/>
        <v xml:space="preserve">  Polly</v>
      </c>
      <c r="V748" s="39">
        <f t="shared" si="200"/>
        <v>21.754999999999999</v>
      </c>
      <c r="W748" s="39" t="str">
        <f t="shared" si="201"/>
        <v>Healthy Weight</v>
      </c>
      <c r="X748" s="39">
        <f t="shared" si="202"/>
        <v>7.79</v>
      </c>
      <c r="Y748" s="39" t="str">
        <f t="shared" si="203"/>
        <v>Diabetes</v>
      </c>
      <c r="Z748" s="39" t="str">
        <f t="shared" si="204"/>
        <v>Yes</v>
      </c>
      <c r="AA748" s="39" t="str">
        <f t="shared" si="205"/>
        <v>No</v>
      </c>
      <c r="AB748" s="39" t="str">
        <f t="shared" si="206"/>
        <v>No</v>
      </c>
      <c r="AC748" s="38" t="str">
        <f t="shared" si="207"/>
        <v>No major surgery</v>
      </c>
      <c r="AD748" s="39" t="str">
        <f t="shared" si="208"/>
        <v>No</v>
      </c>
      <c r="AE748" s="13" t="str">
        <f t="shared" si="209"/>
        <v>24-Nov-1981</v>
      </c>
      <c r="AF748" s="39">
        <f t="shared" si="210"/>
        <v>42</v>
      </c>
      <c r="AG748" s="58">
        <f t="shared" si="211"/>
        <v>6282.24</v>
      </c>
      <c r="AH748" s="39" t="str">
        <f t="shared" si="212"/>
        <v>tier - 2</v>
      </c>
      <c r="AI748" s="39" t="str">
        <f t="shared" si="213"/>
        <v>tier - 1</v>
      </c>
      <c r="AJ748" s="54" t="str">
        <f t="shared" si="214"/>
        <v>R1011</v>
      </c>
    </row>
    <row r="749" spans="2:36" ht="15.75" customHeight="1" x14ac:dyDescent="0.3">
      <c r="B749" s="12" t="s">
        <v>2804</v>
      </c>
      <c r="C749" s="13" t="s">
        <v>2806</v>
      </c>
      <c r="D749" s="13">
        <v>44.55</v>
      </c>
      <c r="E749" s="13" t="str">
        <f t="shared" si="198"/>
        <v>Obesity</v>
      </c>
      <c r="F749" s="13">
        <v>7.12</v>
      </c>
      <c r="G749" s="13" t="str">
        <f t="shared" si="199"/>
        <v>Diabetes</v>
      </c>
      <c r="H749" s="13" t="s">
        <v>8293</v>
      </c>
      <c r="I749" s="13" t="s">
        <v>8291</v>
      </c>
      <c r="J749" s="13" t="s">
        <v>8291</v>
      </c>
      <c r="K749" s="27">
        <v>1</v>
      </c>
      <c r="L749" s="13" t="s">
        <v>8291</v>
      </c>
      <c r="M749" s="13" t="s">
        <v>9042</v>
      </c>
      <c r="N749" s="13">
        <v>42</v>
      </c>
      <c r="O749" s="56">
        <v>6289.75</v>
      </c>
      <c r="P749" s="13" t="s">
        <v>8310</v>
      </c>
      <c r="Q749" s="13" t="s">
        <v>8311</v>
      </c>
      <c r="R749" s="57" t="s">
        <v>8312</v>
      </c>
      <c r="T749" s="12" t="s">
        <v>2804</v>
      </c>
      <c r="U749" s="13" t="str">
        <f t="shared" si="215"/>
        <v xml:space="preserve">  Mark H</v>
      </c>
      <c r="V749" s="39">
        <f t="shared" si="200"/>
        <v>44.55</v>
      </c>
      <c r="W749" s="39" t="str">
        <f t="shared" si="201"/>
        <v>Obesity</v>
      </c>
      <c r="X749" s="39">
        <f t="shared" si="202"/>
        <v>7.12</v>
      </c>
      <c r="Y749" s="39" t="str">
        <f t="shared" si="203"/>
        <v>Diabetes</v>
      </c>
      <c r="Z749" s="39" t="str">
        <f t="shared" si="204"/>
        <v>Yes</v>
      </c>
      <c r="AA749" s="39" t="str">
        <f t="shared" si="205"/>
        <v>No</v>
      </c>
      <c r="AB749" s="39" t="str">
        <f t="shared" si="206"/>
        <v>No</v>
      </c>
      <c r="AC749" s="38">
        <f t="shared" si="207"/>
        <v>1</v>
      </c>
      <c r="AD749" s="39" t="str">
        <f t="shared" si="208"/>
        <v>No</v>
      </c>
      <c r="AE749" s="13" t="str">
        <f t="shared" si="209"/>
        <v>26-Aug-1981</v>
      </c>
      <c r="AF749" s="39">
        <f t="shared" si="210"/>
        <v>42</v>
      </c>
      <c r="AG749" s="58">
        <f t="shared" si="211"/>
        <v>6289.75</v>
      </c>
      <c r="AH749" s="39" t="str">
        <f t="shared" si="212"/>
        <v>tier - 2</v>
      </c>
      <c r="AI749" s="39" t="str">
        <f t="shared" si="213"/>
        <v>tier - 3</v>
      </c>
      <c r="AJ749" s="54" t="str">
        <f t="shared" si="214"/>
        <v>R1013</v>
      </c>
    </row>
    <row r="750" spans="2:36" ht="15.75" customHeight="1" x14ac:dyDescent="0.3">
      <c r="B750" s="12" t="s">
        <v>2808</v>
      </c>
      <c r="C750" s="13" t="s">
        <v>2810</v>
      </c>
      <c r="D750" s="13">
        <v>43.32</v>
      </c>
      <c r="E750" s="13" t="str">
        <f t="shared" si="198"/>
        <v>Obesity</v>
      </c>
      <c r="F750" s="13">
        <v>4.67</v>
      </c>
      <c r="G750" s="13" t="str">
        <f t="shared" si="199"/>
        <v>Normal</v>
      </c>
      <c r="H750" s="13" t="s">
        <v>8293</v>
      </c>
      <c r="I750" s="13" t="s">
        <v>8291</v>
      </c>
      <c r="J750" s="13" t="s">
        <v>8291</v>
      </c>
      <c r="K750" s="27" t="s">
        <v>8292</v>
      </c>
      <c r="L750" s="13" t="s">
        <v>8291</v>
      </c>
      <c r="M750" s="13" t="s">
        <v>9043</v>
      </c>
      <c r="N750" s="13">
        <v>27</v>
      </c>
      <c r="O750" s="56">
        <v>6293.63</v>
      </c>
      <c r="P750" s="13" t="s">
        <v>8310</v>
      </c>
      <c r="Q750" s="13" t="s">
        <v>8311</v>
      </c>
      <c r="R750" s="57" t="s">
        <v>8332</v>
      </c>
      <c r="T750" s="12" t="s">
        <v>2808</v>
      </c>
      <c r="U750" s="13" t="str">
        <f t="shared" si="215"/>
        <v xml:space="preserve">  Jessie M</v>
      </c>
      <c r="V750" s="39">
        <f t="shared" si="200"/>
        <v>43.32</v>
      </c>
      <c r="W750" s="39" t="str">
        <f t="shared" si="201"/>
        <v>Obesity</v>
      </c>
      <c r="X750" s="39">
        <f t="shared" si="202"/>
        <v>4.67</v>
      </c>
      <c r="Y750" s="39" t="str">
        <f t="shared" si="203"/>
        <v>Normal</v>
      </c>
      <c r="Z750" s="39" t="str">
        <f t="shared" si="204"/>
        <v>Yes</v>
      </c>
      <c r="AA750" s="39" t="str">
        <f t="shared" si="205"/>
        <v>No</v>
      </c>
      <c r="AB750" s="39" t="str">
        <f t="shared" si="206"/>
        <v>No</v>
      </c>
      <c r="AC750" s="38" t="str">
        <f t="shared" si="207"/>
        <v>No major surgery</v>
      </c>
      <c r="AD750" s="39" t="str">
        <f t="shared" si="208"/>
        <v>No</v>
      </c>
      <c r="AE750" s="13" t="str">
        <f t="shared" si="209"/>
        <v>4-Jul-1996</v>
      </c>
      <c r="AF750" s="39">
        <f t="shared" si="210"/>
        <v>27</v>
      </c>
      <c r="AG750" s="58">
        <f t="shared" si="211"/>
        <v>6293.63</v>
      </c>
      <c r="AH750" s="39" t="str">
        <f t="shared" si="212"/>
        <v>tier - 2</v>
      </c>
      <c r="AI750" s="39" t="str">
        <f t="shared" si="213"/>
        <v>tier - 3</v>
      </c>
      <c r="AJ750" s="54" t="str">
        <f t="shared" si="214"/>
        <v>R1021</v>
      </c>
    </row>
    <row r="751" spans="2:36" ht="15.75" customHeight="1" x14ac:dyDescent="0.3">
      <c r="B751" s="12" t="s">
        <v>2812</v>
      </c>
      <c r="C751" s="13" t="s">
        <v>887</v>
      </c>
      <c r="D751" s="13">
        <v>31.23</v>
      </c>
      <c r="E751" s="13" t="str">
        <f t="shared" si="198"/>
        <v>Obesity</v>
      </c>
      <c r="F751" s="13">
        <v>9.1199999999999992</v>
      </c>
      <c r="G751" s="13" t="str">
        <f t="shared" si="199"/>
        <v>Diabetes</v>
      </c>
      <c r="H751" s="13" t="s">
        <v>8293</v>
      </c>
      <c r="I751" s="13" t="s">
        <v>8291</v>
      </c>
      <c r="J751" s="13" t="s">
        <v>8293</v>
      </c>
      <c r="K751" s="27">
        <v>1</v>
      </c>
      <c r="L751" s="13" t="s">
        <v>8291</v>
      </c>
      <c r="M751" s="13" t="s">
        <v>9044</v>
      </c>
      <c r="N751" s="13">
        <v>49</v>
      </c>
      <c r="O751" s="56">
        <v>6302.23</v>
      </c>
      <c r="P751" s="13" t="s">
        <v>8310</v>
      </c>
      <c r="Q751" s="13" t="s">
        <v>8314</v>
      </c>
      <c r="R751" s="57" t="s">
        <v>8312</v>
      </c>
      <c r="T751" s="12" t="s">
        <v>2812</v>
      </c>
      <c r="U751" s="13" t="str">
        <f t="shared" si="215"/>
        <v xml:space="preserve">  Chris</v>
      </c>
      <c r="V751" s="39">
        <f t="shared" si="200"/>
        <v>31.23</v>
      </c>
      <c r="W751" s="39" t="str">
        <f t="shared" si="201"/>
        <v>Obesity</v>
      </c>
      <c r="X751" s="39">
        <f t="shared" si="202"/>
        <v>9.1199999999999992</v>
      </c>
      <c r="Y751" s="39" t="str">
        <f t="shared" si="203"/>
        <v>Diabetes</v>
      </c>
      <c r="Z751" s="39" t="str">
        <f t="shared" si="204"/>
        <v>Yes</v>
      </c>
      <c r="AA751" s="39" t="str">
        <f t="shared" si="205"/>
        <v>No</v>
      </c>
      <c r="AB751" s="39" t="str">
        <f t="shared" si="206"/>
        <v>Yes</v>
      </c>
      <c r="AC751" s="38">
        <f t="shared" si="207"/>
        <v>1</v>
      </c>
      <c r="AD751" s="39" t="str">
        <f t="shared" si="208"/>
        <v>No</v>
      </c>
      <c r="AE751" s="13" t="str">
        <f t="shared" si="209"/>
        <v>17-Sep-1974</v>
      </c>
      <c r="AF751" s="39">
        <f t="shared" si="210"/>
        <v>49</v>
      </c>
      <c r="AG751" s="58">
        <f t="shared" si="211"/>
        <v>6302.23</v>
      </c>
      <c r="AH751" s="39" t="str">
        <f t="shared" si="212"/>
        <v>tier - 2</v>
      </c>
      <c r="AI751" s="39" t="str">
        <f t="shared" si="213"/>
        <v>tier - 1</v>
      </c>
      <c r="AJ751" s="54" t="str">
        <f t="shared" si="214"/>
        <v>R1013</v>
      </c>
    </row>
    <row r="752" spans="2:36" ht="15.75" customHeight="1" x14ac:dyDescent="0.3">
      <c r="B752" s="12" t="s">
        <v>2815</v>
      </c>
      <c r="C752" s="13" t="s">
        <v>271</v>
      </c>
      <c r="D752" s="13">
        <v>42.81</v>
      </c>
      <c r="E752" s="13" t="str">
        <f t="shared" si="198"/>
        <v>Obesity</v>
      </c>
      <c r="F752" s="13">
        <v>4.1500000000000004</v>
      </c>
      <c r="G752" s="13" t="str">
        <f t="shared" si="199"/>
        <v>Normal</v>
      </c>
      <c r="H752" s="13" t="s">
        <v>8291</v>
      </c>
      <c r="I752" s="13" t="s">
        <v>8291</v>
      </c>
      <c r="J752" s="13" t="s">
        <v>8291</v>
      </c>
      <c r="K752" s="27">
        <v>1</v>
      </c>
      <c r="L752" s="13" t="s">
        <v>8291</v>
      </c>
      <c r="M752" s="13" t="s">
        <v>9045</v>
      </c>
      <c r="N752" s="13">
        <v>54</v>
      </c>
      <c r="O752" s="56">
        <v>6305.61</v>
      </c>
      <c r="P752" s="13" t="s">
        <v>8310</v>
      </c>
      <c r="Q752" s="13" t="s">
        <v>8310</v>
      </c>
      <c r="R752" s="57" t="s">
        <v>8317</v>
      </c>
      <c r="T752" s="12" t="s">
        <v>2815</v>
      </c>
      <c r="U752" s="13" t="str">
        <f t="shared" si="215"/>
        <v xml:space="preserve">  Daniel</v>
      </c>
      <c r="V752" s="39">
        <f t="shared" si="200"/>
        <v>42.81</v>
      </c>
      <c r="W752" s="39" t="str">
        <f t="shared" si="201"/>
        <v>Obesity</v>
      </c>
      <c r="X752" s="39">
        <f t="shared" si="202"/>
        <v>4.1500000000000004</v>
      </c>
      <c r="Y752" s="39" t="str">
        <f t="shared" si="203"/>
        <v>Normal</v>
      </c>
      <c r="Z752" s="39" t="str">
        <f t="shared" si="204"/>
        <v>No</v>
      </c>
      <c r="AA752" s="39" t="str">
        <f t="shared" si="205"/>
        <v>No</v>
      </c>
      <c r="AB752" s="39" t="str">
        <f t="shared" si="206"/>
        <v>No</v>
      </c>
      <c r="AC752" s="38">
        <f t="shared" si="207"/>
        <v>1</v>
      </c>
      <c r="AD752" s="39" t="str">
        <f t="shared" si="208"/>
        <v>No</v>
      </c>
      <c r="AE752" s="13" t="str">
        <f t="shared" si="209"/>
        <v>4-Sep-1969</v>
      </c>
      <c r="AF752" s="39">
        <f t="shared" si="210"/>
        <v>54</v>
      </c>
      <c r="AG752" s="58">
        <f t="shared" si="211"/>
        <v>6305.61</v>
      </c>
      <c r="AH752" s="39" t="str">
        <f t="shared" si="212"/>
        <v>tier - 2</v>
      </c>
      <c r="AI752" s="39" t="str">
        <f t="shared" si="213"/>
        <v>tier - 2</v>
      </c>
      <c r="AJ752" s="54" t="str">
        <f t="shared" si="214"/>
        <v>R1012</v>
      </c>
    </row>
    <row r="753" spans="2:36" ht="15.75" customHeight="1" x14ac:dyDescent="0.3">
      <c r="B753" s="12" t="s">
        <v>2818</v>
      </c>
      <c r="C753" s="13" t="s">
        <v>267</v>
      </c>
      <c r="D753" s="13">
        <v>35.909999999999997</v>
      </c>
      <c r="E753" s="13" t="str">
        <f t="shared" si="198"/>
        <v>Obesity</v>
      </c>
      <c r="F753" s="13">
        <v>6.72</v>
      </c>
      <c r="G753" s="13" t="str">
        <f t="shared" si="199"/>
        <v>Diabetes</v>
      </c>
      <c r="H753" s="13" t="s">
        <v>8293</v>
      </c>
      <c r="I753" s="13" t="s">
        <v>8291</v>
      </c>
      <c r="J753" s="13" t="s">
        <v>8291</v>
      </c>
      <c r="K753" s="27">
        <v>2</v>
      </c>
      <c r="L753" s="13" t="s">
        <v>8291</v>
      </c>
      <c r="M753" s="13" t="s">
        <v>8550</v>
      </c>
      <c r="N753" s="13">
        <v>19</v>
      </c>
      <c r="O753" s="56">
        <v>6311.11</v>
      </c>
      <c r="P753" s="13" t="s">
        <v>8310</v>
      </c>
      <c r="Q753" s="13" t="s">
        <v>8310</v>
      </c>
      <c r="R753" s="57" t="s">
        <v>8321</v>
      </c>
      <c r="T753" s="12" t="s">
        <v>2818</v>
      </c>
      <c r="U753" s="13" t="str">
        <f t="shared" si="215"/>
        <v xml:space="preserve">  Megan</v>
      </c>
      <c r="V753" s="39">
        <f t="shared" si="200"/>
        <v>35.909999999999997</v>
      </c>
      <c r="W753" s="39" t="str">
        <f t="shared" si="201"/>
        <v>Obesity</v>
      </c>
      <c r="X753" s="39">
        <f t="shared" si="202"/>
        <v>6.72</v>
      </c>
      <c r="Y753" s="39" t="str">
        <f t="shared" si="203"/>
        <v>Diabetes</v>
      </c>
      <c r="Z753" s="39" t="str">
        <f t="shared" si="204"/>
        <v>Yes</v>
      </c>
      <c r="AA753" s="39" t="str">
        <f t="shared" si="205"/>
        <v>No</v>
      </c>
      <c r="AB753" s="39" t="str">
        <f t="shared" si="206"/>
        <v>No</v>
      </c>
      <c r="AC753" s="38">
        <f t="shared" si="207"/>
        <v>2</v>
      </c>
      <c r="AD753" s="39" t="str">
        <f t="shared" si="208"/>
        <v>No</v>
      </c>
      <c r="AE753" s="13" t="str">
        <f t="shared" si="209"/>
        <v>27-Jul-2004</v>
      </c>
      <c r="AF753" s="39">
        <f t="shared" si="210"/>
        <v>19</v>
      </c>
      <c r="AG753" s="58">
        <f t="shared" si="211"/>
        <v>6311.11</v>
      </c>
      <c r="AH753" s="39" t="str">
        <f t="shared" si="212"/>
        <v>tier - 2</v>
      </c>
      <c r="AI753" s="39" t="str">
        <f t="shared" si="213"/>
        <v>tier - 2</v>
      </c>
      <c r="AJ753" s="54" t="str">
        <f t="shared" si="214"/>
        <v>R1011</v>
      </c>
    </row>
    <row r="754" spans="2:36" ht="15.75" customHeight="1" x14ac:dyDescent="0.3">
      <c r="B754" s="12" t="s">
        <v>2821</v>
      </c>
      <c r="C754" s="13" t="s">
        <v>339</v>
      </c>
      <c r="D754" s="13">
        <v>36.65</v>
      </c>
      <c r="E754" s="13" t="str">
        <f t="shared" si="198"/>
        <v>Obesity</v>
      </c>
      <c r="F754" s="13">
        <v>5.01</v>
      </c>
      <c r="G754" s="13" t="str">
        <f t="shared" si="199"/>
        <v>Normal</v>
      </c>
      <c r="H754" s="13" t="s">
        <v>8293</v>
      </c>
      <c r="I754" s="13" t="s">
        <v>8291</v>
      </c>
      <c r="J754" s="13" t="s">
        <v>8293</v>
      </c>
      <c r="K754" s="27">
        <v>1</v>
      </c>
      <c r="L754" s="13" t="s">
        <v>8291</v>
      </c>
      <c r="M754" s="13" t="s">
        <v>9046</v>
      </c>
      <c r="N754" s="13">
        <v>38</v>
      </c>
      <c r="O754" s="56">
        <v>6311.95</v>
      </c>
      <c r="P754" s="13" t="s">
        <v>8310</v>
      </c>
      <c r="Q754" s="13" t="s">
        <v>8314</v>
      </c>
      <c r="R754" s="57" t="s">
        <v>8321</v>
      </c>
      <c r="T754" s="12" t="s">
        <v>2821</v>
      </c>
      <c r="U754" s="13" t="str">
        <f t="shared" si="215"/>
        <v xml:space="preserve">  Kevin</v>
      </c>
      <c r="V754" s="39">
        <f t="shared" si="200"/>
        <v>36.65</v>
      </c>
      <c r="W754" s="39" t="str">
        <f t="shared" si="201"/>
        <v>Obesity</v>
      </c>
      <c r="X754" s="39">
        <f t="shared" si="202"/>
        <v>5.01</v>
      </c>
      <c r="Y754" s="39" t="str">
        <f t="shared" si="203"/>
        <v>Normal</v>
      </c>
      <c r="Z754" s="39" t="str">
        <f t="shared" si="204"/>
        <v>Yes</v>
      </c>
      <c r="AA754" s="39" t="str">
        <f t="shared" si="205"/>
        <v>No</v>
      </c>
      <c r="AB754" s="39" t="str">
        <f t="shared" si="206"/>
        <v>Yes</v>
      </c>
      <c r="AC754" s="38">
        <f t="shared" si="207"/>
        <v>1</v>
      </c>
      <c r="AD754" s="39" t="str">
        <f t="shared" si="208"/>
        <v>No</v>
      </c>
      <c r="AE754" s="13" t="str">
        <f t="shared" si="209"/>
        <v>19-Nov-1985</v>
      </c>
      <c r="AF754" s="39">
        <f t="shared" si="210"/>
        <v>38</v>
      </c>
      <c r="AG754" s="58">
        <f t="shared" si="211"/>
        <v>6311.95</v>
      </c>
      <c r="AH754" s="39" t="str">
        <f t="shared" si="212"/>
        <v>tier - 2</v>
      </c>
      <c r="AI754" s="39" t="str">
        <f t="shared" si="213"/>
        <v>tier - 1</v>
      </c>
      <c r="AJ754" s="54" t="str">
        <f t="shared" si="214"/>
        <v>R1011</v>
      </c>
    </row>
    <row r="755" spans="2:36" ht="15.75" customHeight="1" x14ac:dyDescent="0.3">
      <c r="B755" s="12" t="s">
        <v>2824</v>
      </c>
      <c r="C755" s="13" t="s">
        <v>2826</v>
      </c>
      <c r="D755" s="13">
        <v>22.04</v>
      </c>
      <c r="E755" s="13" t="str">
        <f t="shared" si="198"/>
        <v>Healthy Weight</v>
      </c>
      <c r="F755" s="13">
        <v>10.9</v>
      </c>
      <c r="G755" s="13" t="str">
        <f t="shared" si="199"/>
        <v>Diabetes</v>
      </c>
      <c r="H755" s="13" t="s">
        <v>8293</v>
      </c>
      <c r="I755" s="13" t="s">
        <v>8291</v>
      </c>
      <c r="J755" s="13" t="s">
        <v>8291</v>
      </c>
      <c r="K755" s="27">
        <v>2</v>
      </c>
      <c r="L755" s="13" t="s">
        <v>8291</v>
      </c>
      <c r="M755" s="13" t="s">
        <v>9047</v>
      </c>
      <c r="N755" s="13">
        <v>38</v>
      </c>
      <c r="O755" s="56">
        <v>6313.76</v>
      </c>
      <c r="P755" s="13" t="s">
        <v>8310</v>
      </c>
      <c r="Q755" s="13" t="s">
        <v>8314</v>
      </c>
      <c r="R755" s="57" t="s">
        <v>8312</v>
      </c>
      <c r="T755" s="12" t="s">
        <v>2824</v>
      </c>
      <c r="U755" s="13" t="str">
        <f t="shared" si="215"/>
        <v xml:space="preserve">  Caroline S</v>
      </c>
      <c r="V755" s="39">
        <f t="shared" si="200"/>
        <v>22.04</v>
      </c>
      <c r="W755" s="39" t="str">
        <f t="shared" si="201"/>
        <v>Healthy Weight</v>
      </c>
      <c r="X755" s="39">
        <f t="shared" si="202"/>
        <v>10.9</v>
      </c>
      <c r="Y755" s="39" t="str">
        <f t="shared" si="203"/>
        <v>Diabetes</v>
      </c>
      <c r="Z755" s="39" t="str">
        <f t="shared" si="204"/>
        <v>Yes</v>
      </c>
      <c r="AA755" s="39" t="str">
        <f t="shared" si="205"/>
        <v>No</v>
      </c>
      <c r="AB755" s="39" t="str">
        <f t="shared" si="206"/>
        <v>No</v>
      </c>
      <c r="AC755" s="38">
        <f t="shared" si="207"/>
        <v>2</v>
      </c>
      <c r="AD755" s="39" t="str">
        <f t="shared" si="208"/>
        <v>No</v>
      </c>
      <c r="AE755" s="13" t="str">
        <f t="shared" si="209"/>
        <v>15-Dec-1985</v>
      </c>
      <c r="AF755" s="39">
        <f t="shared" si="210"/>
        <v>38</v>
      </c>
      <c r="AG755" s="58">
        <f t="shared" si="211"/>
        <v>6313.76</v>
      </c>
      <c r="AH755" s="39" t="str">
        <f t="shared" si="212"/>
        <v>tier - 2</v>
      </c>
      <c r="AI755" s="39" t="str">
        <f t="shared" si="213"/>
        <v>tier - 1</v>
      </c>
      <c r="AJ755" s="54" t="str">
        <f t="shared" si="214"/>
        <v>R1013</v>
      </c>
    </row>
    <row r="756" spans="2:36" ht="15.75" customHeight="1" x14ac:dyDescent="0.3">
      <c r="B756" s="12" t="s">
        <v>2828</v>
      </c>
      <c r="C756" s="13" t="s">
        <v>2830</v>
      </c>
      <c r="D756" s="13">
        <v>31.824999999999999</v>
      </c>
      <c r="E756" s="13" t="str">
        <f t="shared" si="198"/>
        <v>Obesity</v>
      </c>
      <c r="F756" s="13">
        <v>5.52</v>
      </c>
      <c r="G756" s="13" t="str">
        <f t="shared" si="199"/>
        <v>Normal</v>
      </c>
      <c r="H756" s="13" t="s">
        <v>8293</v>
      </c>
      <c r="I756" s="13" t="s">
        <v>8291</v>
      </c>
      <c r="J756" s="13" t="s">
        <v>8291</v>
      </c>
      <c r="K756" s="27">
        <v>1</v>
      </c>
      <c r="L756" s="13" t="s">
        <v>8291</v>
      </c>
      <c r="M756" s="13" t="s">
        <v>9048</v>
      </c>
      <c r="N756" s="13">
        <v>33</v>
      </c>
      <c r="O756" s="56">
        <v>6334.34</v>
      </c>
      <c r="P756" s="13" t="s">
        <v>8310</v>
      </c>
      <c r="Q756" s="13" t="s">
        <v>8310</v>
      </c>
      <c r="R756" s="57" t="s">
        <v>8329</v>
      </c>
      <c r="T756" s="12" t="s">
        <v>2828</v>
      </c>
      <c r="U756" s="13" t="str">
        <f t="shared" si="215"/>
        <v xml:space="preserve">  Nuta</v>
      </c>
      <c r="V756" s="39">
        <f t="shared" si="200"/>
        <v>31.824999999999999</v>
      </c>
      <c r="W756" s="39" t="str">
        <f t="shared" si="201"/>
        <v>Obesity</v>
      </c>
      <c r="X756" s="39">
        <f t="shared" si="202"/>
        <v>5.52</v>
      </c>
      <c r="Y756" s="39" t="str">
        <f t="shared" si="203"/>
        <v>Normal</v>
      </c>
      <c r="Z756" s="39" t="str">
        <f t="shared" si="204"/>
        <v>Yes</v>
      </c>
      <c r="AA756" s="39" t="str">
        <f t="shared" si="205"/>
        <v>No</v>
      </c>
      <c r="AB756" s="39" t="str">
        <f t="shared" si="206"/>
        <v>No</v>
      </c>
      <c r="AC756" s="38">
        <f t="shared" si="207"/>
        <v>1</v>
      </c>
      <c r="AD756" s="39" t="str">
        <f t="shared" si="208"/>
        <v>No</v>
      </c>
      <c r="AE756" s="13" t="str">
        <f t="shared" si="209"/>
        <v>13-Aug-1990</v>
      </c>
      <c r="AF756" s="39">
        <f t="shared" si="210"/>
        <v>33</v>
      </c>
      <c r="AG756" s="58">
        <f t="shared" si="211"/>
        <v>6334.34</v>
      </c>
      <c r="AH756" s="39" t="str">
        <f t="shared" si="212"/>
        <v>tier - 2</v>
      </c>
      <c r="AI756" s="39" t="str">
        <f t="shared" si="213"/>
        <v>tier - 2</v>
      </c>
      <c r="AJ756" s="54" t="str">
        <f t="shared" si="214"/>
        <v>R1024</v>
      </c>
    </row>
    <row r="757" spans="2:36" ht="15.75" customHeight="1" x14ac:dyDescent="0.3">
      <c r="B757" s="12" t="s">
        <v>2832</v>
      </c>
      <c r="C757" s="13" t="s">
        <v>2834</v>
      </c>
      <c r="D757" s="13">
        <v>53.58</v>
      </c>
      <c r="E757" s="13" t="str">
        <f t="shared" si="198"/>
        <v>Obesity</v>
      </c>
      <c r="F757" s="13">
        <v>4.55</v>
      </c>
      <c r="G757" s="13" t="str">
        <f t="shared" si="199"/>
        <v>Normal</v>
      </c>
      <c r="H757" s="13" t="s">
        <v>8291</v>
      </c>
      <c r="I757" s="13" t="s">
        <v>8291</v>
      </c>
      <c r="J757" s="13" t="s">
        <v>8291</v>
      </c>
      <c r="K757" s="27">
        <v>1</v>
      </c>
      <c r="L757" s="13" t="s">
        <v>8291</v>
      </c>
      <c r="M757" s="13" t="s">
        <v>9049</v>
      </c>
      <c r="N757" s="13">
        <v>37</v>
      </c>
      <c r="O757" s="56">
        <v>6335.64</v>
      </c>
      <c r="P757" s="13" t="s">
        <v>8310</v>
      </c>
      <c r="Q757" s="13" t="s">
        <v>8310</v>
      </c>
      <c r="R757" s="57" t="s">
        <v>8312</v>
      </c>
      <c r="T757" s="12" t="s">
        <v>2832</v>
      </c>
      <c r="U757" s="13" t="str">
        <f t="shared" si="215"/>
        <v xml:space="preserve">  Margie</v>
      </c>
      <c r="V757" s="39">
        <f t="shared" si="200"/>
        <v>53.58</v>
      </c>
      <c r="W757" s="39" t="str">
        <f t="shared" si="201"/>
        <v>Obesity</v>
      </c>
      <c r="X757" s="39">
        <f t="shared" si="202"/>
        <v>4.55</v>
      </c>
      <c r="Y757" s="39" t="str">
        <f t="shared" si="203"/>
        <v>Normal</v>
      </c>
      <c r="Z757" s="39" t="str">
        <f t="shared" si="204"/>
        <v>No</v>
      </c>
      <c r="AA757" s="39" t="str">
        <f t="shared" si="205"/>
        <v>No</v>
      </c>
      <c r="AB757" s="39" t="str">
        <f t="shared" si="206"/>
        <v>No</v>
      </c>
      <c r="AC757" s="38">
        <f t="shared" si="207"/>
        <v>1</v>
      </c>
      <c r="AD757" s="39" t="str">
        <f t="shared" si="208"/>
        <v>No</v>
      </c>
      <c r="AE757" s="13" t="str">
        <f t="shared" si="209"/>
        <v>25-Sep-1986</v>
      </c>
      <c r="AF757" s="39">
        <f t="shared" si="210"/>
        <v>37</v>
      </c>
      <c r="AG757" s="58">
        <f t="shared" si="211"/>
        <v>6335.64</v>
      </c>
      <c r="AH757" s="39" t="str">
        <f t="shared" si="212"/>
        <v>tier - 2</v>
      </c>
      <c r="AI757" s="39" t="str">
        <f t="shared" si="213"/>
        <v>tier - 2</v>
      </c>
      <c r="AJ757" s="54" t="str">
        <f t="shared" si="214"/>
        <v>R1013</v>
      </c>
    </row>
    <row r="758" spans="2:36" ht="15.75" customHeight="1" x14ac:dyDescent="0.3">
      <c r="B758" s="12" t="s">
        <v>2836</v>
      </c>
      <c r="C758" s="13" t="s">
        <v>2838</v>
      </c>
      <c r="D758" s="13">
        <v>34.299999999999997</v>
      </c>
      <c r="E758" s="13" t="str">
        <f t="shared" si="198"/>
        <v>Obesity</v>
      </c>
      <c r="F758" s="13">
        <v>11.76</v>
      </c>
      <c r="G758" s="13" t="str">
        <f t="shared" si="199"/>
        <v>Diabetes</v>
      </c>
      <c r="H758" s="13" t="s">
        <v>8291</v>
      </c>
      <c r="I758" s="13" t="s">
        <v>8291</v>
      </c>
      <c r="J758" s="13" t="s">
        <v>8291</v>
      </c>
      <c r="K758" s="27" t="s">
        <v>8292</v>
      </c>
      <c r="L758" s="13" t="s">
        <v>8291</v>
      </c>
      <c r="M758" s="13" t="s">
        <v>9050</v>
      </c>
      <c r="N758" s="13">
        <v>40</v>
      </c>
      <c r="O758" s="56">
        <v>6338.08</v>
      </c>
      <c r="P758" s="13" t="s">
        <v>8310</v>
      </c>
      <c r="Q758" s="13" t="s">
        <v>8314</v>
      </c>
      <c r="R758" s="57" t="s">
        <v>8312</v>
      </c>
      <c r="T758" s="12" t="s">
        <v>2836</v>
      </c>
      <c r="U758" s="13" t="str">
        <f t="shared" si="215"/>
        <v xml:space="preserve">  Heidi</v>
      </c>
      <c r="V758" s="39">
        <f t="shared" si="200"/>
        <v>34.299999999999997</v>
      </c>
      <c r="W758" s="39" t="str">
        <f t="shared" si="201"/>
        <v>Obesity</v>
      </c>
      <c r="X758" s="39">
        <f t="shared" si="202"/>
        <v>11.76</v>
      </c>
      <c r="Y758" s="39" t="str">
        <f t="shared" si="203"/>
        <v>Diabetes</v>
      </c>
      <c r="Z758" s="39" t="str">
        <f t="shared" si="204"/>
        <v>No</v>
      </c>
      <c r="AA758" s="39" t="str">
        <f t="shared" si="205"/>
        <v>No</v>
      </c>
      <c r="AB758" s="39" t="str">
        <f t="shared" si="206"/>
        <v>No</v>
      </c>
      <c r="AC758" s="38" t="str">
        <f t="shared" si="207"/>
        <v>No major surgery</v>
      </c>
      <c r="AD758" s="39" t="str">
        <f t="shared" si="208"/>
        <v>No</v>
      </c>
      <c r="AE758" s="13" t="str">
        <f t="shared" si="209"/>
        <v>21-Oct-1983</v>
      </c>
      <c r="AF758" s="39">
        <f t="shared" si="210"/>
        <v>40</v>
      </c>
      <c r="AG758" s="58">
        <f t="shared" si="211"/>
        <v>6338.08</v>
      </c>
      <c r="AH758" s="39" t="str">
        <f t="shared" si="212"/>
        <v>tier - 2</v>
      </c>
      <c r="AI758" s="39" t="str">
        <f t="shared" si="213"/>
        <v>tier - 1</v>
      </c>
      <c r="AJ758" s="54" t="str">
        <f t="shared" si="214"/>
        <v>R1013</v>
      </c>
    </row>
    <row r="759" spans="2:36" ht="15.75" customHeight="1" x14ac:dyDescent="0.3">
      <c r="B759" s="12" t="s">
        <v>2840</v>
      </c>
      <c r="C759" s="13" t="s">
        <v>2842</v>
      </c>
      <c r="D759" s="13">
        <v>32.11</v>
      </c>
      <c r="E759" s="13" t="str">
        <f t="shared" si="198"/>
        <v>Obesity</v>
      </c>
      <c r="F759" s="13">
        <v>7.06</v>
      </c>
      <c r="G759" s="13" t="str">
        <f t="shared" si="199"/>
        <v>Diabetes</v>
      </c>
      <c r="H759" s="13" t="s">
        <v>8291</v>
      </c>
      <c r="I759" s="13" t="s">
        <v>8291</v>
      </c>
      <c r="J759" s="13" t="s">
        <v>8291</v>
      </c>
      <c r="K759" s="27" t="s">
        <v>8292</v>
      </c>
      <c r="L759" s="13" t="s">
        <v>8291</v>
      </c>
      <c r="M759" s="13" t="s">
        <v>9051</v>
      </c>
      <c r="N759" s="13">
        <v>40</v>
      </c>
      <c r="O759" s="56">
        <v>6356.27</v>
      </c>
      <c r="P759" s="13" t="s">
        <v>8311</v>
      </c>
      <c r="Q759" s="13" t="s">
        <v>8310</v>
      </c>
      <c r="R759" s="57" t="s">
        <v>8312</v>
      </c>
      <c r="T759" s="12" t="s">
        <v>2840</v>
      </c>
      <c r="U759" s="13" t="str">
        <f t="shared" si="215"/>
        <v xml:space="preserve">  Diego J</v>
      </c>
      <c r="V759" s="39">
        <f t="shared" si="200"/>
        <v>32.11</v>
      </c>
      <c r="W759" s="39" t="str">
        <f t="shared" si="201"/>
        <v>Obesity</v>
      </c>
      <c r="X759" s="39">
        <f t="shared" si="202"/>
        <v>7.06</v>
      </c>
      <c r="Y759" s="39" t="str">
        <f t="shared" si="203"/>
        <v>Diabetes</v>
      </c>
      <c r="Z759" s="39" t="str">
        <f t="shared" si="204"/>
        <v>No</v>
      </c>
      <c r="AA759" s="39" t="str">
        <f t="shared" si="205"/>
        <v>No</v>
      </c>
      <c r="AB759" s="39" t="str">
        <f t="shared" si="206"/>
        <v>No</v>
      </c>
      <c r="AC759" s="38" t="str">
        <f t="shared" si="207"/>
        <v>No major surgery</v>
      </c>
      <c r="AD759" s="39" t="str">
        <f t="shared" si="208"/>
        <v>No</v>
      </c>
      <c r="AE759" s="13" t="str">
        <f t="shared" si="209"/>
        <v>19-Aug-1983</v>
      </c>
      <c r="AF759" s="39">
        <f t="shared" si="210"/>
        <v>40</v>
      </c>
      <c r="AG759" s="58">
        <f t="shared" si="211"/>
        <v>6356.27</v>
      </c>
      <c r="AH759" s="39" t="str">
        <f t="shared" si="212"/>
        <v>tier - 3</v>
      </c>
      <c r="AI759" s="39" t="str">
        <f t="shared" si="213"/>
        <v>tier - 2</v>
      </c>
      <c r="AJ759" s="54" t="str">
        <f t="shared" si="214"/>
        <v>R1013</v>
      </c>
    </row>
    <row r="760" spans="2:36" ht="15.75" customHeight="1" x14ac:dyDescent="0.3">
      <c r="B760" s="12" t="s">
        <v>2844</v>
      </c>
      <c r="C760" s="13" t="s">
        <v>2846</v>
      </c>
      <c r="D760" s="13">
        <v>31.78</v>
      </c>
      <c r="E760" s="13" t="str">
        <f t="shared" si="198"/>
        <v>Obesity</v>
      </c>
      <c r="F760" s="13">
        <v>11.35</v>
      </c>
      <c r="G760" s="13" t="str">
        <f t="shared" si="199"/>
        <v>Diabetes</v>
      </c>
      <c r="H760" s="13" t="s">
        <v>8293</v>
      </c>
      <c r="I760" s="13" t="s">
        <v>8291</v>
      </c>
      <c r="J760" s="13" t="s">
        <v>8293</v>
      </c>
      <c r="K760" s="27">
        <v>1</v>
      </c>
      <c r="L760" s="13" t="s">
        <v>8291</v>
      </c>
      <c r="M760" s="13" t="s">
        <v>9052</v>
      </c>
      <c r="N760" s="13">
        <v>43</v>
      </c>
      <c r="O760" s="56">
        <v>6358.78</v>
      </c>
      <c r="P760" s="13" t="s">
        <v>8310</v>
      </c>
      <c r="Q760" s="13" t="s">
        <v>8314</v>
      </c>
      <c r="R760" s="57" t="s">
        <v>8317</v>
      </c>
      <c r="T760" s="12" t="s">
        <v>2844</v>
      </c>
      <c r="U760" s="13" t="str">
        <f t="shared" si="215"/>
        <v xml:space="preserve">  Enrique M Sr</v>
      </c>
      <c r="V760" s="39">
        <f t="shared" si="200"/>
        <v>31.78</v>
      </c>
      <c r="W760" s="39" t="str">
        <f t="shared" si="201"/>
        <v>Obesity</v>
      </c>
      <c r="X760" s="39">
        <f t="shared" si="202"/>
        <v>11.35</v>
      </c>
      <c r="Y760" s="39" t="str">
        <f t="shared" si="203"/>
        <v>Diabetes</v>
      </c>
      <c r="Z760" s="39" t="str">
        <f t="shared" si="204"/>
        <v>Yes</v>
      </c>
      <c r="AA760" s="39" t="str">
        <f t="shared" si="205"/>
        <v>No</v>
      </c>
      <c r="AB760" s="39" t="str">
        <f t="shared" si="206"/>
        <v>Yes</v>
      </c>
      <c r="AC760" s="38">
        <f t="shared" si="207"/>
        <v>1</v>
      </c>
      <c r="AD760" s="39" t="str">
        <f t="shared" si="208"/>
        <v>No</v>
      </c>
      <c r="AE760" s="13" t="str">
        <f t="shared" si="209"/>
        <v>30-Oct-1980</v>
      </c>
      <c r="AF760" s="39">
        <f t="shared" si="210"/>
        <v>43</v>
      </c>
      <c r="AG760" s="58">
        <f t="shared" si="211"/>
        <v>6358.78</v>
      </c>
      <c r="AH760" s="39" t="str">
        <f t="shared" si="212"/>
        <v>tier - 2</v>
      </c>
      <c r="AI760" s="39" t="str">
        <f t="shared" si="213"/>
        <v>tier - 1</v>
      </c>
      <c r="AJ760" s="54" t="str">
        <f t="shared" si="214"/>
        <v>R1012</v>
      </c>
    </row>
    <row r="761" spans="2:36" ht="15.75" customHeight="1" x14ac:dyDescent="0.3">
      <c r="B761" s="12" t="s">
        <v>2848</v>
      </c>
      <c r="C761" s="13" t="s">
        <v>693</v>
      </c>
      <c r="D761" s="13">
        <v>46.89</v>
      </c>
      <c r="E761" s="13" t="str">
        <f t="shared" si="198"/>
        <v>Obesity</v>
      </c>
      <c r="F761" s="13">
        <v>5.52</v>
      </c>
      <c r="G761" s="13" t="str">
        <f t="shared" si="199"/>
        <v>Normal</v>
      </c>
      <c r="H761" s="13" t="s">
        <v>8291</v>
      </c>
      <c r="I761" s="13" t="s">
        <v>8291</v>
      </c>
      <c r="J761" s="13" t="s">
        <v>8291</v>
      </c>
      <c r="K761" s="27" t="s">
        <v>8292</v>
      </c>
      <c r="L761" s="13" t="s">
        <v>8291</v>
      </c>
      <c r="M761" s="13" t="s">
        <v>9053</v>
      </c>
      <c r="N761" s="13">
        <v>34</v>
      </c>
      <c r="O761" s="56">
        <v>6360.99</v>
      </c>
      <c r="P761" s="13" t="s">
        <v>8310</v>
      </c>
      <c r="Q761" s="13" t="s">
        <v>8310</v>
      </c>
      <c r="R761" s="57" t="s">
        <v>8317</v>
      </c>
      <c r="T761" s="12" t="s">
        <v>2848</v>
      </c>
      <c r="U761" s="13" t="str">
        <f t="shared" si="215"/>
        <v xml:space="preserve">  Greg</v>
      </c>
      <c r="V761" s="39">
        <f t="shared" si="200"/>
        <v>46.89</v>
      </c>
      <c r="W761" s="39" t="str">
        <f t="shared" si="201"/>
        <v>Obesity</v>
      </c>
      <c r="X761" s="39">
        <f t="shared" si="202"/>
        <v>5.52</v>
      </c>
      <c r="Y761" s="39" t="str">
        <f t="shared" si="203"/>
        <v>Normal</v>
      </c>
      <c r="Z761" s="39" t="str">
        <f t="shared" si="204"/>
        <v>No</v>
      </c>
      <c r="AA761" s="39" t="str">
        <f t="shared" si="205"/>
        <v>No</v>
      </c>
      <c r="AB761" s="39" t="str">
        <f t="shared" si="206"/>
        <v>No</v>
      </c>
      <c r="AC761" s="38" t="str">
        <f t="shared" si="207"/>
        <v>No major surgery</v>
      </c>
      <c r="AD761" s="39" t="str">
        <f t="shared" si="208"/>
        <v>No</v>
      </c>
      <c r="AE761" s="13" t="str">
        <f t="shared" si="209"/>
        <v>24-Jun-1989</v>
      </c>
      <c r="AF761" s="39">
        <f t="shared" si="210"/>
        <v>34</v>
      </c>
      <c r="AG761" s="58">
        <f t="shared" si="211"/>
        <v>6360.99</v>
      </c>
      <c r="AH761" s="39" t="str">
        <f t="shared" si="212"/>
        <v>tier - 2</v>
      </c>
      <c r="AI761" s="39" t="str">
        <f t="shared" si="213"/>
        <v>tier - 2</v>
      </c>
      <c r="AJ761" s="54" t="str">
        <f t="shared" si="214"/>
        <v>R1012</v>
      </c>
    </row>
    <row r="762" spans="2:36" ht="15.75" customHeight="1" x14ac:dyDescent="0.3">
      <c r="B762" s="12" t="s">
        <v>2851</v>
      </c>
      <c r="C762" s="13" t="s">
        <v>2853</v>
      </c>
      <c r="D762" s="13">
        <v>39.35</v>
      </c>
      <c r="E762" s="13" t="str">
        <f t="shared" si="198"/>
        <v>Obesity</v>
      </c>
      <c r="F762" s="13">
        <v>7.86</v>
      </c>
      <c r="G762" s="13" t="str">
        <f t="shared" si="199"/>
        <v>Diabetes</v>
      </c>
      <c r="H762" s="13" t="s">
        <v>8293</v>
      </c>
      <c r="I762" s="13" t="s">
        <v>8291</v>
      </c>
      <c r="J762" s="13" t="s">
        <v>8291</v>
      </c>
      <c r="K762" s="27">
        <v>1</v>
      </c>
      <c r="L762" s="13" t="s">
        <v>8291</v>
      </c>
      <c r="M762" s="13" t="s">
        <v>9054</v>
      </c>
      <c r="N762" s="13">
        <v>27</v>
      </c>
      <c r="O762" s="56">
        <v>6361.47</v>
      </c>
      <c r="P762" s="13" t="s">
        <v>8310</v>
      </c>
      <c r="Q762" s="13" t="s">
        <v>8311</v>
      </c>
      <c r="R762" s="57" t="s">
        <v>8332</v>
      </c>
      <c r="T762" s="12" t="s">
        <v>2851</v>
      </c>
      <c r="U762" s="13" t="str">
        <f t="shared" si="215"/>
        <v xml:space="preserve">  Filip</v>
      </c>
      <c r="V762" s="39">
        <f t="shared" si="200"/>
        <v>39.35</v>
      </c>
      <c r="W762" s="39" t="str">
        <f t="shared" si="201"/>
        <v>Obesity</v>
      </c>
      <c r="X762" s="39">
        <f t="shared" si="202"/>
        <v>7.86</v>
      </c>
      <c r="Y762" s="39" t="str">
        <f t="shared" si="203"/>
        <v>Diabetes</v>
      </c>
      <c r="Z762" s="39" t="str">
        <f t="shared" si="204"/>
        <v>Yes</v>
      </c>
      <c r="AA762" s="39" t="str">
        <f t="shared" si="205"/>
        <v>No</v>
      </c>
      <c r="AB762" s="39" t="str">
        <f t="shared" si="206"/>
        <v>No</v>
      </c>
      <c r="AC762" s="38">
        <f t="shared" si="207"/>
        <v>1</v>
      </c>
      <c r="AD762" s="39" t="str">
        <f t="shared" si="208"/>
        <v>No</v>
      </c>
      <c r="AE762" s="13" t="str">
        <f t="shared" si="209"/>
        <v>7-Jul-1996</v>
      </c>
      <c r="AF762" s="39">
        <f t="shared" si="210"/>
        <v>27</v>
      </c>
      <c r="AG762" s="58">
        <f t="shared" si="211"/>
        <v>6361.47</v>
      </c>
      <c r="AH762" s="39" t="str">
        <f t="shared" si="212"/>
        <v>tier - 2</v>
      </c>
      <c r="AI762" s="39" t="str">
        <f t="shared" si="213"/>
        <v>tier - 3</v>
      </c>
      <c r="AJ762" s="54" t="str">
        <f t="shared" si="214"/>
        <v>R1021</v>
      </c>
    </row>
    <row r="763" spans="2:36" ht="15.75" customHeight="1" x14ac:dyDescent="0.3">
      <c r="B763" s="12" t="s">
        <v>2855</v>
      </c>
      <c r="C763" s="13" t="s">
        <v>2857</v>
      </c>
      <c r="D763" s="13">
        <v>39.200000000000003</v>
      </c>
      <c r="E763" s="13" t="str">
        <f t="shared" si="198"/>
        <v>Obesity</v>
      </c>
      <c r="F763" s="13">
        <v>11.38</v>
      </c>
      <c r="G763" s="13" t="str">
        <f t="shared" si="199"/>
        <v>Diabetes</v>
      </c>
      <c r="H763" s="13" t="s">
        <v>8291</v>
      </c>
      <c r="I763" s="13" t="s">
        <v>8291</v>
      </c>
      <c r="J763" s="13" t="s">
        <v>8291</v>
      </c>
      <c r="K763" s="27" t="s">
        <v>8292</v>
      </c>
      <c r="L763" s="13" t="s">
        <v>8291</v>
      </c>
      <c r="M763" s="13" t="s">
        <v>9055</v>
      </c>
      <c r="N763" s="13">
        <v>53</v>
      </c>
      <c r="O763" s="56">
        <v>6367.31</v>
      </c>
      <c r="P763" s="13" t="s">
        <v>8310</v>
      </c>
      <c r="Q763" s="13" t="s">
        <v>8314</v>
      </c>
      <c r="R763" s="57" t="s">
        <v>8312</v>
      </c>
      <c r="T763" s="12" t="s">
        <v>2855</v>
      </c>
      <c r="U763" s="13" t="str">
        <f t="shared" si="215"/>
        <v xml:space="preserve">  Rosemary E</v>
      </c>
      <c r="V763" s="39">
        <f t="shared" si="200"/>
        <v>39.200000000000003</v>
      </c>
      <c r="W763" s="39" t="str">
        <f t="shared" si="201"/>
        <v>Obesity</v>
      </c>
      <c r="X763" s="39">
        <f t="shared" si="202"/>
        <v>11.38</v>
      </c>
      <c r="Y763" s="39" t="str">
        <f t="shared" si="203"/>
        <v>Diabetes</v>
      </c>
      <c r="Z763" s="39" t="str">
        <f t="shared" si="204"/>
        <v>No</v>
      </c>
      <c r="AA763" s="39" t="str">
        <f t="shared" si="205"/>
        <v>No</v>
      </c>
      <c r="AB763" s="39" t="str">
        <f t="shared" si="206"/>
        <v>No</v>
      </c>
      <c r="AC763" s="38" t="str">
        <f t="shared" si="207"/>
        <v>No major surgery</v>
      </c>
      <c r="AD763" s="39" t="str">
        <f t="shared" si="208"/>
        <v>No</v>
      </c>
      <c r="AE763" s="13" t="str">
        <f t="shared" si="209"/>
        <v>9-Nov-1970</v>
      </c>
      <c r="AF763" s="39">
        <f t="shared" si="210"/>
        <v>53</v>
      </c>
      <c r="AG763" s="58">
        <f t="shared" si="211"/>
        <v>6367.31</v>
      </c>
      <c r="AH763" s="39" t="str">
        <f t="shared" si="212"/>
        <v>tier - 2</v>
      </c>
      <c r="AI763" s="39" t="str">
        <f t="shared" si="213"/>
        <v>tier - 1</v>
      </c>
      <c r="AJ763" s="54" t="str">
        <f t="shared" si="214"/>
        <v>R1013</v>
      </c>
    </row>
    <row r="764" spans="2:36" ht="15.75" customHeight="1" x14ac:dyDescent="0.3">
      <c r="B764" s="12" t="s">
        <v>2859</v>
      </c>
      <c r="C764" s="13" t="s">
        <v>1876</v>
      </c>
      <c r="D764" s="13">
        <v>39.159999999999997</v>
      </c>
      <c r="E764" s="13" t="str">
        <f t="shared" si="198"/>
        <v>Obesity</v>
      </c>
      <c r="F764" s="13">
        <v>10.48</v>
      </c>
      <c r="G764" s="13" t="str">
        <f t="shared" si="199"/>
        <v>Diabetes</v>
      </c>
      <c r="H764" s="13" t="s">
        <v>8291</v>
      </c>
      <c r="I764" s="13" t="s">
        <v>8291</v>
      </c>
      <c r="J764" s="13" t="s">
        <v>8291</v>
      </c>
      <c r="K764" s="27" t="s">
        <v>8292</v>
      </c>
      <c r="L764" s="13" t="s">
        <v>8291</v>
      </c>
      <c r="M764" s="13" t="s">
        <v>9056</v>
      </c>
      <c r="N764" s="13">
        <v>39</v>
      </c>
      <c r="O764" s="56">
        <v>6373.56</v>
      </c>
      <c r="P764" s="13" t="s">
        <v>8310</v>
      </c>
      <c r="Q764" s="13" t="s">
        <v>8314</v>
      </c>
      <c r="R764" s="57" t="s">
        <v>8317</v>
      </c>
      <c r="T764" s="12" t="s">
        <v>2859</v>
      </c>
      <c r="U764" s="13" t="str">
        <f t="shared" si="215"/>
        <v xml:space="preserve">  Lisa</v>
      </c>
      <c r="V764" s="39">
        <f t="shared" si="200"/>
        <v>39.159999999999997</v>
      </c>
      <c r="W764" s="39" t="str">
        <f t="shared" si="201"/>
        <v>Obesity</v>
      </c>
      <c r="X764" s="39">
        <f t="shared" si="202"/>
        <v>10.48</v>
      </c>
      <c r="Y764" s="39" t="str">
        <f t="shared" si="203"/>
        <v>Diabetes</v>
      </c>
      <c r="Z764" s="39" t="str">
        <f t="shared" si="204"/>
        <v>No</v>
      </c>
      <c r="AA764" s="39" t="str">
        <f t="shared" si="205"/>
        <v>No</v>
      </c>
      <c r="AB764" s="39" t="str">
        <f t="shared" si="206"/>
        <v>No</v>
      </c>
      <c r="AC764" s="38" t="str">
        <f t="shared" si="207"/>
        <v>No major surgery</v>
      </c>
      <c r="AD764" s="39" t="str">
        <f t="shared" si="208"/>
        <v>No</v>
      </c>
      <c r="AE764" s="13" t="str">
        <f t="shared" si="209"/>
        <v>13-Aug-1984</v>
      </c>
      <c r="AF764" s="39">
        <f t="shared" si="210"/>
        <v>39</v>
      </c>
      <c r="AG764" s="58">
        <f t="shared" si="211"/>
        <v>6373.56</v>
      </c>
      <c r="AH764" s="39" t="str">
        <f t="shared" si="212"/>
        <v>tier - 2</v>
      </c>
      <c r="AI764" s="39" t="str">
        <f t="shared" si="213"/>
        <v>tier - 1</v>
      </c>
      <c r="AJ764" s="54" t="str">
        <f t="shared" si="214"/>
        <v>R1012</v>
      </c>
    </row>
    <row r="765" spans="2:36" ht="15.75" customHeight="1" x14ac:dyDescent="0.3">
      <c r="B765" s="12" t="s">
        <v>2862</v>
      </c>
      <c r="C765" s="13" t="s">
        <v>1014</v>
      </c>
      <c r="D765" s="13">
        <v>44.1</v>
      </c>
      <c r="E765" s="13" t="str">
        <f t="shared" si="198"/>
        <v>Obesity</v>
      </c>
      <c r="F765" s="13">
        <v>5.04</v>
      </c>
      <c r="G765" s="13" t="str">
        <f t="shared" si="199"/>
        <v>Normal</v>
      </c>
      <c r="H765" s="13" t="s">
        <v>8293</v>
      </c>
      <c r="I765" s="13" t="s">
        <v>8291</v>
      </c>
      <c r="J765" s="13" t="s">
        <v>8291</v>
      </c>
      <c r="K765" s="27" t="s">
        <v>8292</v>
      </c>
      <c r="L765" s="13" t="s">
        <v>8291</v>
      </c>
      <c r="M765" s="13" t="s">
        <v>9057</v>
      </c>
      <c r="N765" s="13">
        <v>47</v>
      </c>
      <c r="O765" s="56">
        <v>6374.16</v>
      </c>
      <c r="P765" s="13" t="s">
        <v>8310</v>
      </c>
      <c r="Q765" s="13" t="s">
        <v>8310</v>
      </c>
      <c r="R765" s="57" t="s">
        <v>8312</v>
      </c>
      <c r="T765" s="12" t="s">
        <v>2862</v>
      </c>
      <c r="U765" s="13" t="str">
        <f t="shared" si="215"/>
        <v xml:space="preserve">  Jason</v>
      </c>
      <c r="V765" s="39">
        <f t="shared" si="200"/>
        <v>44.1</v>
      </c>
      <c r="W765" s="39" t="str">
        <f t="shared" si="201"/>
        <v>Obesity</v>
      </c>
      <c r="X765" s="39">
        <f t="shared" si="202"/>
        <v>5.04</v>
      </c>
      <c r="Y765" s="39" t="str">
        <f t="shared" si="203"/>
        <v>Normal</v>
      </c>
      <c r="Z765" s="39" t="str">
        <f t="shared" si="204"/>
        <v>Yes</v>
      </c>
      <c r="AA765" s="39" t="str">
        <f t="shared" si="205"/>
        <v>No</v>
      </c>
      <c r="AB765" s="39" t="str">
        <f t="shared" si="206"/>
        <v>No</v>
      </c>
      <c r="AC765" s="38" t="str">
        <f t="shared" si="207"/>
        <v>No major surgery</v>
      </c>
      <c r="AD765" s="39" t="str">
        <f t="shared" si="208"/>
        <v>No</v>
      </c>
      <c r="AE765" s="13" t="str">
        <f t="shared" si="209"/>
        <v>18-Nov-1976</v>
      </c>
      <c r="AF765" s="39">
        <f t="shared" si="210"/>
        <v>47</v>
      </c>
      <c r="AG765" s="58">
        <f t="shared" si="211"/>
        <v>6374.16</v>
      </c>
      <c r="AH765" s="39" t="str">
        <f t="shared" si="212"/>
        <v>tier - 2</v>
      </c>
      <c r="AI765" s="39" t="str">
        <f t="shared" si="213"/>
        <v>tier - 2</v>
      </c>
      <c r="AJ765" s="54" t="str">
        <f t="shared" si="214"/>
        <v>R1013</v>
      </c>
    </row>
    <row r="766" spans="2:36" ht="15.75" customHeight="1" x14ac:dyDescent="0.3">
      <c r="B766" s="12" t="s">
        <v>2865</v>
      </c>
      <c r="C766" s="13" t="s">
        <v>143</v>
      </c>
      <c r="D766" s="13">
        <v>33.200000000000003</v>
      </c>
      <c r="E766" s="13" t="str">
        <f t="shared" si="198"/>
        <v>Obesity</v>
      </c>
      <c r="F766" s="13">
        <v>9.06</v>
      </c>
      <c r="G766" s="13" t="str">
        <f t="shared" si="199"/>
        <v>Diabetes</v>
      </c>
      <c r="H766" s="13" t="s">
        <v>8291</v>
      </c>
      <c r="I766" s="13" t="s">
        <v>8291</v>
      </c>
      <c r="J766" s="13" t="s">
        <v>8291</v>
      </c>
      <c r="K766" s="27" t="s">
        <v>8292</v>
      </c>
      <c r="L766" s="13" t="s">
        <v>8291</v>
      </c>
      <c r="M766" s="13" t="s">
        <v>9058</v>
      </c>
      <c r="N766" s="13">
        <v>41</v>
      </c>
      <c r="O766" s="56">
        <v>6389.38</v>
      </c>
      <c r="P766" s="13" t="s">
        <v>8314</v>
      </c>
      <c r="Q766" s="13" t="s">
        <v>8310</v>
      </c>
      <c r="R766" s="57" t="s">
        <v>8317</v>
      </c>
      <c r="T766" s="12" t="s">
        <v>2865</v>
      </c>
      <c r="U766" s="13" t="str">
        <f t="shared" si="215"/>
        <v xml:space="preserve">  Courtney</v>
      </c>
      <c r="V766" s="39">
        <f t="shared" si="200"/>
        <v>33.200000000000003</v>
      </c>
      <c r="W766" s="39" t="str">
        <f t="shared" si="201"/>
        <v>Obesity</v>
      </c>
      <c r="X766" s="39">
        <f t="shared" si="202"/>
        <v>9.06</v>
      </c>
      <c r="Y766" s="39" t="str">
        <f t="shared" si="203"/>
        <v>Diabetes</v>
      </c>
      <c r="Z766" s="39" t="str">
        <f t="shared" si="204"/>
        <v>No</v>
      </c>
      <c r="AA766" s="39" t="str">
        <f t="shared" si="205"/>
        <v>No</v>
      </c>
      <c r="AB766" s="39" t="str">
        <f t="shared" si="206"/>
        <v>No</v>
      </c>
      <c r="AC766" s="38" t="str">
        <f t="shared" si="207"/>
        <v>No major surgery</v>
      </c>
      <c r="AD766" s="39" t="str">
        <f t="shared" si="208"/>
        <v>No</v>
      </c>
      <c r="AE766" s="13" t="str">
        <f t="shared" si="209"/>
        <v>6-Aug-1982</v>
      </c>
      <c r="AF766" s="39">
        <f t="shared" si="210"/>
        <v>41</v>
      </c>
      <c r="AG766" s="58">
        <f t="shared" si="211"/>
        <v>6389.38</v>
      </c>
      <c r="AH766" s="39" t="str">
        <f t="shared" si="212"/>
        <v>tier - 1</v>
      </c>
      <c r="AI766" s="39" t="str">
        <f t="shared" si="213"/>
        <v>tier - 2</v>
      </c>
      <c r="AJ766" s="54" t="str">
        <f t="shared" si="214"/>
        <v>R1012</v>
      </c>
    </row>
    <row r="767" spans="2:36" ht="15.75" customHeight="1" x14ac:dyDescent="0.3">
      <c r="B767" s="12" t="s">
        <v>2868</v>
      </c>
      <c r="C767" s="13" t="s">
        <v>2870</v>
      </c>
      <c r="D767" s="13">
        <v>29.92</v>
      </c>
      <c r="E767" s="13" t="b">
        <f t="shared" si="198"/>
        <v>0</v>
      </c>
      <c r="F767" s="13">
        <v>11.07</v>
      </c>
      <c r="G767" s="13" t="str">
        <f t="shared" si="199"/>
        <v>Diabetes</v>
      </c>
      <c r="H767" s="13" t="s">
        <v>8291</v>
      </c>
      <c r="I767" s="13" t="s">
        <v>8291</v>
      </c>
      <c r="J767" s="13" t="s">
        <v>8291</v>
      </c>
      <c r="K767" s="27" t="s">
        <v>8292</v>
      </c>
      <c r="L767" s="13" t="s">
        <v>8291</v>
      </c>
      <c r="M767" s="13" t="s">
        <v>9059</v>
      </c>
      <c r="N767" s="13">
        <v>26</v>
      </c>
      <c r="O767" s="56">
        <v>6389.53</v>
      </c>
      <c r="P767" s="13" t="s">
        <v>8310</v>
      </c>
      <c r="Q767" s="13" t="s">
        <v>8310</v>
      </c>
      <c r="R767" s="57" t="s">
        <v>8332</v>
      </c>
      <c r="T767" s="12" t="s">
        <v>2868</v>
      </c>
      <c r="U767" s="13" t="str">
        <f t="shared" si="215"/>
        <v xml:space="preserve">  Jennifer R</v>
      </c>
      <c r="V767" s="39">
        <f t="shared" si="200"/>
        <v>29.92</v>
      </c>
      <c r="W767" s="39" t="b">
        <f t="shared" si="201"/>
        <v>0</v>
      </c>
      <c r="X767" s="39">
        <f t="shared" si="202"/>
        <v>11.07</v>
      </c>
      <c r="Y767" s="39" t="str">
        <f t="shared" si="203"/>
        <v>Diabetes</v>
      </c>
      <c r="Z767" s="39" t="str">
        <f t="shared" si="204"/>
        <v>No</v>
      </c>
      <c r="AA767" s="39" t="str">
        <f t="shared" si="205"/>
        <v>No</v>
      </c>
      <c r="AB767" s="39" t="str">
        <f t="shared" si="206"/>
        <v>No</v>
      </c>
      <c r="AC767" s="38" t="str">
        <f t="shared" si="207"/>
        <v>No major surgery</v>
      </c>
      <c r="AD767" s="39" t="str">
        <f t="shared" si="208"/>
        <v>No</v>
      </c>
      <c r="AE767" s="13" t="str">
        <f t="shared" si="209"/>
        <v>16-Aug-1997</v>
      </c>
      <c r="AF767" s="39">
        <f t="shared" si="210"/>
        <v>26</v>
      </c>
      <c r="AG767" s="58">
        <f t="shared" si="211"/>
        <v>6389.53</v>
      </c>
      <c r="AH767" s="39" t="str">
        <f t="shared" si="212"/>
        <v>tier - 2</v>
      </c>
      <c r="AI767" s="39" t="str">
        <f t="shared" si="213"/>
        <v>tier - 2</v>
      </c>
      <c r="AJ767" s="54" t="str">
        <f t="shared" si="214"/>
        <v>R1021</v>
      </c>
    </row>
    <row r="768" spans="2:36" ht="15.75" customHeight="1" x14ac:dyDescent="0.3">
      <c r="B768" s="12" t="s">
        <v>2872</v>
      </c>
      <c r="C768" s="13" t="s">
        <v>2874</v>
      </c>
      <c r="D768" s="13">
        <v>25</v>
      </c>
      <c r="E768" s="13" t="str">
        <f t="shared" si="198"/>
        <v>Overweight</v>
      </c>
      <c r="F768" s="13">
        <v>10.45</v>
      </c>
      <c r="G768" s="13" t="str">
        <f t="shared" si="199"/>
        <v>Diabetes</v>
      </c>
      <c r="H768" s="13" t="s">
        <v>8291</v>
      </c>
      <c r="I768" s="13" t="s">
        <v>8291</v>
      </c>
      <c r="J768" s="13" t="s">
        <v>8291</v>
      </c>
      <c r="K768" s="27" t="s">
        <v>8292</v>
      </c>
      <c r="L768" s="13" t="s">
        <v>8291</v>
      </c>
      <c r="M768" s="13" t="s">
        <v>9060</v>
      </c>
      <c r="N768" s="13">
        <v>41</v>
      </c>
      <c r="O768" s="56">
        <v>6393.6</v>
      </c>
      <c r="P768" s="13" t="s">
        <v>8310</v>
      </c>
      <c r="Q768" s="13" t="s">
        <v>8314</v>
      </c>
      <c r="R768" s="57" t="s">
        <v>8317</v>
      </c>
      <c r="T768" s="12" t="s">
        <v>2872</v>
      </c>
      <c r="U768" s="13" t="str">
        <f t="shared" si="215"/>
        <v xml:space="preserve">  Lauren E</v>
      </c>
      <c r="V768" s="39">
        <f t="shared" si="200"/>
        <v>25</v>
      </c>
      <c r="W768" s="39" t="str">
        <f t="shared" si="201"/>
        <v>Overweight</v>
      </c>
      <c r="X768" s="39">
        <f t="shared" si="202"/>
        <v>10.45</v>
      </c>
      <c r="Y768" s="39" t="str">
        <f t="shared" si="203"/>
        <v>Diabetes</v>
      </c>
      <c r="Z768" s="39" t="str">
        <f t="shared" si="204"/>
        <v>No</v>
      </c>
      <c r="AA768" s="39" t="str">
        <f t="shared" si="205"/>
        <v>No</v>
      </c>
      <c r="AB768" s="39" t="str">
        <f t="shared" si="206"/>
        <v>No</v>
      </c>
      <c r="AC768" s="38" t="str">
        <f t="shared" si="207"/>
        <v>No major surgery</v>
      </c>
      <c r="AD768" s="39" t="str">
        <f t="shared" si="208"/>
        <v>No</v>
      </c>
      <c r="AE768" s="13" t="str">
        <f t="shared" si="209"/>
        <v>28-Oct-1982</v>
      </c>
      <c r="AF768" s="39">
        <f t="shared" si="210"/>
        <v>41</v>
      </c>
      <c r="AG768" s="58">
        <f t="shared" si="211"/>
        <v>6393.6</v>
      </c>
      <c r="AH768" s="39" t="str">
        <f t="shared" si="212"/>
        <v>tier - 2</v>
      </c>
      <c r="AI768" s="39" t="str">
        <f t="shared" si="213"/>
        <v>tier - 1</v>
      </c>
      <c r="AJ768" s="54" t="str">
        <f t="shared" si="214"/>
        <v>R1012</v>
      </c>
    </row>
    <row r="769" spans="2:36" ht="15.75" customHeight="1" x14ac:dyDescent="0.3">
      <c r="B769" s="12" t="s">
        <v>2876</v>
      </c>
      <c r="C769" s="13" t="s">
        <v>2878</v>
      </c>
      <c r="D769" s="13">
        <v>38.869999999999997</v>
      </c>
      <c r="E769" s="13" t="str">
        <f t="shared" si="198"/>
        <v>Obesity</v>
      </c>
      <c r="F769" s="13">
        <v>8.6300000000000008</v>
      </c>
      <c r="G769" s="13" t="str">
        <f t="shared" si="199"/>
        <v>Diabetes</v>
      </c>
      <c r="H769" s="13" t="s">
        <v>8293</v>
      </c>
      <c r="I769" s="13" t="s">
        <v>8291</v>
      </c>
      <c r="J769" s="13" t="s">
        <v>8291</v>
      </c>
      <c r="K769" s="27">
        <v>1</v>
      </c>
      <c r="L769" s="13" t="s">
        <v>8291</v>
      </c>
      <c r="M769" s="13" t="s">
        <v>8909</v>
      </c>
      <c r="N769" s="13">
        <v>36</v>
      </c>
      <c r="O769" s="56">
        <v>6402.29</v>
      </c>
      <c r="P769" s="13" t="s">
        <v>8310</v>
      </c>
      <c r="Q769" s="13" t="s">
        <v>8311</v>
      </c>
      <c r="R769" s="57" t="s">
        <v>8329</v>
      </c>
      <c r="T769" s="12" t="s">
        <v>2876</v>
      </c>
      <c r="U769" s="13" t="str">
        <f t="shared" si="215"/>
        <v xml:space="preserve">  Ashley M</v>
      </c>
      <c r="V769" s="39">
        <f t="shared" si="200"/>
        <v>38.869999999999997</v>
      </c>
      <c r="W769" s="39" t="str">
        <f t="shared" si="201"/>
        <v>Obesity</v>
      </c>
      <c r="X769" s="39">
        <f t="shared" si="202"/>
        <v>8.6300000000000008</v>
      </c>
      <c r="Y769" s="39" t="str">
        <f t="shared" si="203"/>
        <v>Diabetes</v>
      </c>
      <c r="Z769" s="39" t="str">
        <f t="shared" si="204"/>
        <v>Yes</v>
      </c>
      <c r="AA769" s="39" t="str">
        <f t="shared" si="205"/>
        <v>No</v>
      </c>
      <c r="AB769" s="39" t="str">
        <f t="shared" si="206"/>
        <v>No</v>
      </c>
      <c r="AC769" s="38">
        <f t="shared" si="207"/>
        <v>1</v>
      </c>
      <c r="AD769" s="39" t="str">
        <f t="shared" si="208"/>
        <v>No</v>
      </c>
      <c r="AE769" s="13" t="str">
        <f t="shared" si="209"/>
        <v>9-Sep-1987</v>
      </c>
      <c r="AF769" s="39">
        <f t="shared" si="210"/>
        <v>36</v>
      </c>
      <c r="AG769" s="58">
        <f t="shared" si="211"/>
        <v>6402.29</v>
      </c>
      <c r="AH769" s="39" t="str">
        <f t="shared" si="212"/>
        <v>tier - 2</v>
      </c>
      <c r="AI769" s="39" t="str">
        <f t="shared" si="213"/>
        <v>tier - 3</v>
      </c>
      <c r="AJ769" s="54" t="str">
        <f t="shared" si="214"/>
        <v>R1024</v>
      </c>
    </row>
    <row r="770" spans="2:36" ht="15.75" customHeight="1" x14ac:dyDescent="0.3">
      <c r="B770" s="12" t="s">
        <v>2880</v>
      </c>
      <c r="C770" s="13" t="s">
        <v>2882</v>
      </c>
      <c r="D770" s="13">
        <v>32.299999999999997</v>
      </c>
      <c r="E770" s="13" t="str">
        <f t="shared" si="198"/>
        <v>Obesity</v>
      </c>
      <c r="F770" s="13">
        <v>5.28</v>
      </c>
      <c r="G770" s="13" t="str">
        <f t="shared" si="199"/>
        <v>Normal</v>
      </c>
      <c r="H770" s="13" t="s">
        <v>8293</v>
      </c>
      <c r="I770" s="13" t="s">
        <v>8291</v>
      </c>
      <c r="J770" s="13" t="s">
        <v>8291</v>
      </c>
      <c r="K770" s="27">
        <v>2</v>
      </c>
      <c r="L770" s="13" t="s">
        <v>8291</v>
      </c>
      <c r="M770" s="13" t="s">
        <v>9061</v>
      </c>
      <c r="N770" s="13">
        <v>38</v>
      </c>
      <c r="O770" s="56">
        <v>6406.41</v>
      </c>
      <c r="P770" s="13" t="s">
        <v>8314</v>
      </c>
      <c r="Q770" s="13" t="s">
        <v>8311</v>
      </c>
      <c r="R770" s="57" t="s">
        <v>8331</v>
      </c>
      <c r="T770" s="12" t="s">
        <v>2880</v>
      </c>
      <c r="U770" s="13" t="str">
        <f t="shared" si="215"/>
        <v xml:space="preserve">  Alison R</v>
      </c>
      <c r="V770" s="39">
        <f t="shared" si="200"/>
        <v>32.299999999999997</v>
      </c>
      <c r="W770" s="39" t="str">
        <f t="shared" si="201"/>
        <v>Obesity</v>
      </c>
      <c r="X770" s="39">
        <f t="shared" si="202"/>
        <v>5.28</v>
      </c>
      <c r="Y770" s="39" t="str">
        <f t="shared" si="203"/>
        <v>Normal</v>
      </c>
      <c r="Z770" s="39" t="str">
        <f t="shared" si="204"/>
        <v>Yes</v>
      </c>
      <c r="AA770" s="39" t="str">
        <f t="shared" si="205"/>
        <v>No</v>
      </c>
      <c r="AB770" s="39" t="str">
        <f t="shared" si="206"/>
        <v>No</v>
      </c>
      <c r="AC770" s="38">
        <f t="shared" si="207"/>
        <v>2</v>
      </c>
      <c r="AD770" s="39" t="str">
        <f t="shared" si="208"/>
        <v>No</v>
      </c>
      <c r="AE770" s="13" t="str">
        <f t="shared" si="209"/>
        <v>10-Dec-1985</v>
      </c>
      <c r="AF770" s="39">
        <f t="shared" si="210"/>
        <v>38</v>
      </c>
      <c r="AG770" s="58">
        <f t="shared" si="211"/>
        <v>6406.41</v>
      </c>
      <c r="AH770" s="39" t="str">
        <f t="shared" si="212"/>
        <v>tier - 1</v>
      </c>
      <c r="AI770" s="39" t="str">
        <f t="shared" si="213"/>
        <v>tier - 3</v>
      </c>
      <c r="AJ770" s="54" t="str">
        <f t="shared" si="214"/>
        <v>R1014</v>
      </c>
    </row>
    <row r="771" spans="2:36" ht="15.75" customHeight="1" x14ac:dyDescent="0.3">
      <c r="B771" s="12" t="s">
        <v>2884</v>
      </c>
      <c r="C771" s="13" t="s">
        <v>2886</v>
      </c>
      <c r="D771" s="13">
        <v>31.16</v>
      </c>
      <c r="E771" s="13" t="str">
        <f t="shared" si="198"/>
        <v>Obesity</v>
      </c>
      <c r="F771" s="13">
        <v>7.49</v>
      </c>
      <c r="G771" s="13" t="str">
        <f t="shared" si="199"/>
        <v>Diabetes</v>
      </c>
      <c r="H771" s="13" t="s">
        <v>8293</v>
      </c>
      <c r="I771" s="13" t="s">
        <v>8291</v>
      </c>
      <c r="J771" s="13" t="s">
        <v>8291</v>
      </c>
      <c r="K771" s="27">
        <v>2</v>
      </c>
      <c r="L771" s="13" t="s">
        <v>8291</v>
      </c>
      <c r="M771" s="13" t="s">
        <v>9062</v>
      </c>
      <c r="N771" s="13">
        <v>53</v>
      </c>
      <c r="O771" s="56">
        <v>6407.05</v>
      </c>
      <c r="P771" s="13" t="s">
        <v>8310</v>
      </c>
      <c r="Q771" s="13" t="s">
        <v>8314</v>
      </c>
      <c r="R771" s="57" t="s">
        <v>8312</v>
      </c>
      <c r="T771" s="12" t="s">
        <v>2884</v>
      </c>
      <c r="U771" s="13" t="str">
        <f t="shared" si="215"/>
        <v xml:space="preserve">  Madeleine</v>
      </c>
      <c r="V771" s="39">
        <f t="shared" si="200"/>
        <v>31.16</v>
      </c>
      <c r="W771" s="39" t="str">
        <f t="shared" si="201"/>
        <v>Obesity</v>
      </c>
      <c r="X771" s="39">
        <f t="shared" si="202"/>
        <v>7.49</v>
      </c>
      <c r="Y771" s="39" t="str">
        <f t="shared" si="203"/>
        <v>Diabetes</v>
      </c>
      <c r="Z771" s="39" t="str">
        <f t="shared" si="204"/>
        <v>Yes</v>
      </c>
      <c r="AA771" s="39" t="str">
        <f t="shared" si="205"/>
        <v>No</v>
      </c>
      <c r="AB771" s="39" t="str">
        <f t="shared" si="206"/>
        <v>No</v>
      </c>
      <c r="AC771" s="38">
        <f t="shared" si="207"/>
        <v>2</v>
      </c>
      <c r="AD771" s="39" t="str">
        <f t="shared" si="208"/>
        <v>No</v>
      </c>
      <c r="AE771" s="13" t="str">
        <f t="shared" si="209"/>
        <v>20-Aug-1970</v>
      </c>
      <c r="AF771" s="39">
        <f t="shared" si="210"/>
        <v>53</v>
      </c>
      <c r="AG771" s="58">
        <f t="shared" si="211"/>
        <v>6407.05</v>
      </c>
      <c r="AH771" s="39" t="str">
        <f t="shared" si="212"/>
        <v>tier - 2</v>
      </c>
      <c r="AI771" s="39" t="str">
        <f t="shared" si="213"/>
        <v>tier - 1</v>
      </c>
      <c r="AJ771" s="54" t="str">
        <f t="shared" si="214"/>
        <v>R1013</v>
      </c>
    </row>
    <row r="772" spans="2:36" ht="15.75" customHeight="1" x14ac:dyDescent="0.3">
      <c r="B772" s="12" t="s">
        <v>2888</v>
      </c>
      <c r="C772" s="13" t="s">
        <v>1182</v>
      </c>
      <c r="D772" s="13">
        <v>54.59</v>
      </c>
      <c r="E772" s="13" t="str">
        <f t="shared" ref="E772:E835" si="216">IF(D772&lt;18.5,"Underweight", IF(AND(D772&gt;=18.5,D772&lt;=24.9),"Healthy Weight", IF(AND(D772&gt;=25,D772&lt;=29.9),"Overweight", IF(D772&gt;=30,"Obesity"))))</f>
        <v>Obesity</v>
      </c>
      <c r="F772" s="13">
        <v>4.2699999999999996</v>
      </c>
      <c r="G772" s="13" t="str">
        <f t="shared" ref="G772:G835" si="217">IF(F772&lt;5.7,"Normal",IF(AND(F772&gt;=5.7,F772&lt;=6.4),"Prediabetes",IF(F772&gt;=6.5,"Diabetes")))</f>
        <v>Normal</v>
      </c>
      <c r="H772" s="13" t="s">
        <v>8291</v>
      </c>
      <c r="I772" s="13" t="s">
        <v>8291</v>
      </c>
      <c r="J772" s="13" t="s">
        <v>8291</v>
      </c>
      <c r="K772" s="27" t="s">
        <v>8292</v>
      </c>
      <c r="L772" s="13" t="s">
        <v>8291</v>
      </c>
      <c r="M772" s="13" t="s">
        <v>9063</v>
      </c>
      <c r="N772" s="13">
        <v>52</v>
      </c>
      <c r="O772" s="56">
        <v>6412.34</v>
      </c>
      <c r="P772" s="13" t="s">
        <v>8310</v>
      </c>
      <c r="Q772" s="13" t="s">
        <v>8311</v>
      </c>
      <c r="R772" s="57" t="s">
        <v>8312</v>
      </c>
      <c r="T772" s="12" t="s">
        <v>2888</v>
      </c>
      <c r="U772" s="13" t="str">
        <f t="shared" si="215"/>
        <v xml:space="preserve">  Stacey</v>
      </c>
      <c r="V772" s="39">
        <f t="shared" ref="V772:V835" si="218">VLOOKUP(T772,$B$3:$R$2338,3,FALSE)</f>
        <v>54.59</v>
      </c>
      <c r="W772" s="39" t="str">
        <f t="shared" ref="W772:W835" si="219">VLOOKUP(T772,$B$3:$R$2338,4,FALSE)</f>
        <v>Obesity</v>
      </c>
      <c r="X772" s="39">
        <f t="shared" ref="X772:X835" si="220">VLOOKUP(T772,$B$3:$R$2338,5,FALSE)</f>
        <v>4.2699999999999996</v>
      </c>
      <c r="Y772" s="39" t="str">
        <f t="shared" ref="Y772:Y835" si="221">VLOOKUP(T772,$B$3:$R$2338,6,0)</f>
        <v>Normal</v>
      </c>
      <c r="Z772" s="39" t="str">
        <f t="shared" ref="Z772:Z835" si="222">VLOOKUP(T772,$B$3:$R$2338,7,0)</f>
        <v>No</v>
      </c>
      <c r="AA772" s="39" t="str">
        <f t="shared" ref="AA772:AA835" si="223">VLOOKUP(T772,$B$3:$R$2338,8,0)</f>
        <v>No</v>
      </c>
      <c r="AB772" s="39" t="str">
        <f t="shared" ref="AB772:AB835" si="224">VLOOKUP(T772,$B$3:$R$2338,9,0)</f>
        <v>No</v>
      </c>
      <c r="AC772" s="38" t="str">
        <f t="shared" ref="AC772:AC835" si="225">VLOOKUP(T772,$B$3:$R$2338,10,0)</f>
        <v>No major surgery</v>
      </c>
      <c r="AD772" s="39" t="str">
        <f t="shared" ref="AD772:AD835" si="226">VLOOKUP(T772,$B$3:$R$2338,11,0)</f>
        <v>No</v>
      </c>
      <c r="AE772" s="13" t="str">
        <f t="shared" ref="AE772:AE835" si="227">VLOOKUP(T772,$B$3:$R$2338,12,0)</f>
        <v>22-Aug-1971</v>
      </c>
      <c r="AF772" s="39">
        <f t="shared" ref="AF772:AF835" si="228">VLOOKUP(T772,$B$3:$R$2338,13,0)</f>
        <v>52</v>
      </c>
      <c r="AG772" s="58">
        <f t="shared" ref="AG772:AG835" si="229">VLOOKUP(T772,$B$3:$R$2338,14,0)</f>
        <v>6412.34</v>
      </c>
      <c r="AH772" s="39" t="str">
        <f t="shared" ref="AH772:AH835" si="230">VLOOKUP(T772,$B$3:$R$2338,15,0)</f>
        <v>tier - 2</v>
      </c>
      <c r="AI772" s="39" t="str">
        <f t="shared" ref="AI772:AI835" si="231">VLOOKUP(T772,B771:R3106,16,0)</f>
        <v>tier - 3</v>
      </c>
      <c r="AJ772" s="54" t="str">
        <f t="shared" ref="AJ772:AJ835" si="232">VLOOKUP(T772,$B$3:$R$2338,17,0)</f>
        <v>R1013</v>
      </c>
    </row>
    <row r="773" spans="2:36" ht="15.75" customHeight="1" x14ac:dyDescent="0.3">
      <c r="B773" s="12" t="s">
        <v>2891</v>
      </c>
      <c r="C773" s="13" t="s">
        <v>2893</v>
      </c>
      <c r="D773" s="13">
        <v>21.09</v>
      </c>
      <c r="E773" s="13" t="str">
        <f t="shared" si="216"/>
        <v>Healthy Weight</v>
      </c>
      <c r="F773" s="13">
        <v>9.2200000000000006</v>
      </c>
      <c r="G773" s="13" t="str">
        <f t="shared" si="217"/>
        <v>Diabetes</v>
      </c>
      <c r="H773" s="13" t="s">
        <v>8293</v>
      </c>
      <c r="I773" s="13" t="s">
        <v>8291</v>
      </c>
      <c r="J773" s="13" t="s">
        <v>8291</v>
      </c>
      <c r="K773" s="27">
        <v>2</v>
      </c>
      <c r="L773" s="13" t="s">
        <v>8291</v>
      </c>
      <c r="M773" s="13" t="s">
        <v>9064</v>
      </c>
      <c r="N773" s="13">
        <v>36</v>
      </c>
      <c r="O773" s="56">
        <v>6414.18</v>
      </c>
      <c r="P773" s="13" t="s">
        <v>8310</v>
      </c>
      <c r="Q773" s="13" t="s">
        <v>8310</v>
      </c>
      <c r="R773" s="57" t="s">
        <v>8321</v>
      </c>
      <c r="T773" s="12" t="s">
        <v>2891</v>
      </c>
      <c r="U773" s="13" t="str">
        <f t="shared" ref="U773:U836" si="233">VLOOKUP(T773,$B$3:$R$2338,2,FALSE)</f>
        <v xml:space="preserve">  Kimberly</v>
      </c>
      <c r="V773" s="39">
        <f t="shared" si="218"/>
        <v>21.09</v>
      </c>
      <c r="W773" s="39" t="str">
        <f t="shared" si="219"/>
        <v>Healthy Weight</v>
      </c>
      <c r="X773" s="39">
        <f t="shared" si="220"/>
        <v>9.2200000000000006</v>
      </c>
      <c r="Y773" s="39" t="str">
        <f t="shared" si="221"/>
        <v>Diabetes</v>
      </c>
      <c r="Z773" s="39" t="str">
        <f t="shared" si="222"/>
        <v>Yes</v>
      </c>
      <c r="AA773" s="39" t="str">
        <f t="shared" si="223"/>
        <v>No</v>
      </c>
      <c r="AB773" s="39" t="str">
        <f t="shared" si="224"/>
        <v>No</v>
      </c>
      <c r="AC773" s="38">
        <f t="shared" si="225"/>
        <v>2</v>
      </c>
      <c r="AD773" s="39" t="str">
        <f t="shared" si="226"/>
        <v>No</v>
      </c>
      <c r="AE773" s="13" t="str">
        <f t="shared" si="227"/>
        <v>4-Sep-1987</v>
      </c>
      <c r="AF773" s="39">
        <f t="shared" si="228"/>
        <v>36</v>
      </c>
      <c r="AG773" s="58">
        <f t="shared" si="229"/>
        <v>6414.18</v>
      </c>
      <c r="AH773" s="39" t="str">
        <f t="shared" si="230"/>
        <v>tier - 2</v>
      </c>
      <c r="AI773" s="39" t="str">
        <f t="shared" si="231"/>
        <v>tier - 2</v>
      </c>
      <c r="AJ773" s="54" t="str">
        <f t="shared" si="232"/>
        <v>R1011</v>
      </c>
    </row>
    <row r="774" spans="2:36" ht="15.75" customHeight="1" x14ac:dyDescent="0.3">
      <c r="B774" s="12" t="s">
        <v>2895</v>
      </c>
      <c r="C774" s="13" t="s">
        <v>16</v>
      </c>
      <c r="D774" s="13">
        <v>52.41</v>
      </c>
      <c r="E774" s="13" t="str">
        <f t="shared" si="216"/>
        <v>Obesity</v>
      </c>
      <c r="F774" s="13">
        <v>5.99</v>
      </c>
      <c r="G774" s="13" t="str">
        <f t="shared" si="217"/>
        <v>Prediabetes</v>
      </c>
      <c r="H774" s="13" t="s">
        <v>8291</v>
      </c>
      <c r="I774" s="13" t="s">
        <v>8291</v>
      </c>
      <c r="J774" s="13" t="s">
        <v>8291</v>
      </c>
      <c r="K774" s="27">
        <v>1</v>
      </c>
      <c r="L774" s="13" t="s">
        <v>8291</v>
      </c>
      <c r="M774" s="13" t="s">
        <v>9065</v>
      </c>
      <c r="N774" s="13">
        <v>47</v>
      </c>
      <c r="O774" s="56">
        <v>6417.28</v>
      </c>
      <c r="P774" s="13" t="s">
        <v>8310</v>
      </c>
      <c r="Q774" s="13" t="s">
        <v>8311</v>
      </c>
      <c r="R774" s="57" t="s">
        <v>8312</v>
      </c>
      <c r="T774" s="12" t="s">
        <v>2895</v>
      </c>
      <c r="U774" s="13" t="str">
        <f t="shared" si="233"/>
        <v xml:space="preserve">  Matthew D</v>
      </c>
      <c r="V774" s="39">
        <f t="shared" si="218"/>
        <v>52.41</v>
      </c>
      <c r="W774" s="39" t="str">
        <f t="shared" si="219"/>
        <v>Obesity</v>
      </c>
      <c r="X774" s="39">
        <f t="shared" si="220"/>
        <v>5.99</v>
      </c>
      <c r="Y774" s="39" t="str">
        <f t="shared" si="221"/>
        <v>Prediabetes</v>
      </c>
      <c r="Z774" s="39" t="str">
        <f t="shared" si="222"/>
        <v>No</v>
      </c>
      <c r="AA774" s="39" t="str">
        <f t="shared" si="223"/>
        <v>No</v>
      </c>
      <c r="AB774" s="39" t="str">
        <f t="shared" si="224"/>
        <v>No</v>
      </c>
      <c r="AC774" s="38">
        <f t="shared" si="225"/>
        <v>1</v>
      </c>
      <c r="AD774" s="39" t="str">
        <f t="shared" si="226"/>
        <v>No</v>
      </c>
      <c r="AE774" s="13" t="str">
        <f t="shared" si="227"/>
        <v>30-Dec-1976</v>
      </c>
      <c r="AF774" s="39">
        <f t="shared" si="228"/>
        <v>47</v>
      </c>
      <c r="AG774" s="58">
        <f t="shared" si="229"/>
        <v>6417.28</v>
      </c>
      <c r="AH774" s="39" t="str">
        <f t="shared" si="230"/>
        <v>tier - 2</v>
      </c>
      <c r="AI774" s="39" t="str">
        <f t="shared" si="231"/>
        <v>tier - 3</v>
      </c>
      <c r="AJ774" s="54" t="str">
        <f t="shared" si="232"/>
        <v>R1013</v>
      </c>
    </row>
    <row r="775" spans="2:36" ht="15.75" customHeight="1" x14ac:dyDescent="0.3">
      <c r="B775" s="12" t="s">
        <v>2898</v>
      </c>
      <c r="C775" s="13" t="s">
        <v>612</v>
      </c>
      <c r="D775" s="13">
        <v>41.47</v>
      </c>
      <c r="E775" s="13" t="str">
        <f t="shared" si="216"/>
        <v>Obesity</v>
      </c>
      <c r="F775" s="13">
        <v>5.86</v>
      </c>
      <c r="G775" s="13" t="str">
        <f t="shared" si="217"/>
        <v>Prediabetes</v>
      </c>
      <c r="H775" s="13" t="s">
        <v>8293</v>
      </c>
      <c r="I775" s="13" t="s">
        <v>8291</v>
      </c>
      <c r="J775" s="13" t="s">
        <v>8291</v>
      </c>
      <c r="K775" s="27">
        <v>2</v>
      </c>
      <c r="L775" s="13" t="s">
        <v>8291</v>
      </c>
      <c r="M775" s="13" t="s">
        <v>9066</v>
      </c>
      <c r="N775" s="13">
        <v>48</v>
      </c>
      <c r="O775" s="56">
        <v>6423.48</v>
      </c>
      <c r="P775" s="13" t="s">
        <v>8310</v>
      </c>
      <c r="Q775" s="13" t="s">
        <v>8311</v>
      </c>
      <c r="R775" s="57" t="s">
        <v>8312</v>
      </c>
      <c r="T775" s="12" t="s">
        <v>2898</v>
      </c>
      <c r="U775" s="13" t="str">
        <f t="shared" si="233"/>
        <v xml:space="preserve">  Michael</v>
      </c>
      <c r="V775" s="39">
        <f t="shared" si="218"/>
        <v>41.47</v>
      </c>
      <c r="W775" s="39" t="str">
        <f t="shared" si="219"/>
        <v>Obesity</v>
      </c>
      <c r="X775" s="39">
        <f t="shared" si="220"/>
        <v>5.86</v>
      </c>
      <c r="Y775" s="39" t="str">
        <f t="shared" si="221"/>
        <v>Prediabetes</v>
      </c>
      <c r="Z775" s="39" t="str">
        <f t="shared" si="222"/>
        <v>Yes</v>
      </c>
      <c r="AA775" s="39" t="str">
        <f t="shared" si="223"/>
        <v>No</v>
      </c>
      <c r="AB775" s="39" t="str">
        <f t="shared" si="224"/>
        <v>No</v>
      </c>
      <c r="AC775" s="38">
        <f t="shared" si="225"/>
        <v>2</v>
      </c>
      <c r="AD775" s="39" t="str">
        <f t="shared" si="226"/>
        <v>No</v>
      </c>
      <c r="AE775" s="13" t="str">
        <f t="shared" si="227"/>
        <v>5-Aug-1975</v>
      </c>
      <c r="AF775" s="39">
        <f t="shared" si="228"/>
        <v>48</v>
      </c>
      <c r="AG775" s="58">
        <f t="shared" si="229"/>
        <v>6423.48</v>
      </c>
      <c r="AH775" s="39" t="str">
        <f t="shared" si="230"/>
        <v>tier - 2</v>
      </c>
      <c r="AI775" s="39" t="str">
        <f t="shared" si="231"/>
        <v>tier - 3</v>
      </c>
      <c r="AJ775" s="54" t="str">
        <f t="shared" si="232"/>
        <v>R1013</v>
      </c>
    </row>
    <row r="776" spans="2:36" ht="15.75" customHeight="1" x14ac:dyDescent="0.3">
      <c r="B776" s="12" t="s">
        <v>2901</v>
      </c>
      <c r="C776" s="13" t="s">
        <v>651</v>
      </c>
      <c r="D776" s="13">
        <v>33.1</v>
      </c>
      <c r="E776" s="13" t="str">
        <f t="shared" si="216"/>
        <v>Obesity</v>
      </c>
      <c r="F776" s="13">
        <v>5.19</v>
      </c>
      <c r="G776" s="13" t="str">
        <f t="shared" si="217"/>
        <v>Normal</v>
      </c>
      <c r="H776" s="13" t="s">
        <v>8293</v>
      </c>
      <c r="I776" s="13" t="s">
        <v>8291</v>
      </c>
      <c r="J776" s="13" t="s">
        <v>8291</v>
      </c>
      <c r="K776" s="27">
        <v>2</v>
      </c>
      <c r="L776" s="13" t="s">
        <v>8291</v>
      </c>
      <c r="M776" s="13" t="s">
        <v>9027</v>
      </c>
      <c r="N776" s="13">
        <v>38</v>
      </c>
      <c r="O776" s="56">
        <v>6435.62</v>
      </c>
      <c r="P776" s="13" t="s">
        <v>8311</v>
      </c>
      <c r="Q776" s="13" t="s">
        <v>8310</v>
      </c>
      <c r="R776" s="57" t="s">
        <v>8312</v>
      </c>
      <c r="T776" s="12" t="s">
        <v>2901</v>
      </c>
      <c r="U776" s="13" t="str">
        <f t="shared" si="233"/>
        <v xml:space="preserve">  Ben</v>
      </c>
      <c r="V776" s="39">
        <f t="shared" si="218"/>
        <v>33.1</v>
      </c>
      <c r="W776" s="39" t="str">
        <f t="shared" si="219"/>
        <v>Obesity</v>
      </c>
      <c r="X776" s="39">
        <f t="shared" si="220"/>
        <v>5.19</v>
      </c>
      <c r="Y776" s="39" t="str">
        <f t="shared" si="221"/>
        <v>Normal</v>
      </c>
      <c r="Z776" s="39" t="str">
        <f t="shared" si="222"/>
        <v>Yes</v>
      </c>
      <c r="AA776" s="39" t="str">
        <f t="shared" si="223"/>
        <v>No</v>
      </c>
      <c r="AB776" s="39" t="str">
        <f t="shared" si="224"/>
        <v>No</v>
      </c>
      <c r="AC776" s="38">
        <f t="shared" si="225"/>
        <v>2</v>
      </c>
      <c r="AD776" s="39" t="str">
        <f t="shared" si="226"/>
        <v>No</v>
      </c>
      <c r="AE776" s="13" t="str">
        <f t="shared" si="227"/>
        <v>22-Jul-1985</v>
      </c>
      <c r="AF776" s="39">
        <f t="shared" si="228"/>
        <v>38</v>
      </c>
      <c r="AG776" s="58">
        <f t="shared" si="229"/>
        <v>6435.62</v>
      </c>
      <c r="AH776" s="39" t="str">
        <f t="shared" si="230"/>
        <v>tier - 3</v>
      </c>
      <c r="AI776" s="39" t="str">
        <f t="shared" si="231"/>
        <v>tier - 2</v>
      </c>
      <c r="AJ776" s="54" t="str">
        <f t="shared" si="232"/>
        <v>R1013</v>
      </c>
    </row>
    <row r="777" spans="2:36" ht="15.75" customHeight="1" x14ac:dyDescent="0.3">
      <c r="B777" s="12" t="s">
        <v>2904</v>
      </c>
      <c r="C777" s="13" t="s">
        <v>887</v>
      </c>
      <c r="D777" s="13">
        <v>30.8</v>
      </c>
      <c r="E777" s="13" t="str">
        <f t="shared" si="216"/>
        <v>Obesity</v>
      </c>
      <c r="F777" s="13">
        <v>4.37</v>
      </c>
      <c r="G777" s="13" t="str">
        <f t="shared" si="217"/>
        <v>Normal</v>
      </c>
      <c r="H777" s="13" t="s">
        <v>8293</v>
      </c>
      <c r="I777" s="13" t="s">
        <v>8291</v>
      </c>
      <c r="J777" s="13" t="s">
        <v>8291</v>
      </c>
      <c r="K777" s="27">
        <v>2</v>
      </c>
      <c r="L777" s="13" t="s">
        <v>8291</v>
      </c>
      <c r="M777" s="13" t="s">
        <v>8945</v>
      </c>
      <c r="N777" s="13">
        <v>39</v>
      </c>
      <c r="O777" s="56">
        <v>6455.86</v>
      </c>
      <c r="P777" s="13" t="s">
        <v>8311</v>
      </c>
      <c r="Q777" s="13" t="s">
        <v>8311</v>
      </c>
      <c r="R777" s="57" t="s">
        <v>8317</v>
      </c>
      <c r="T777" s="12" t="s">
        <v>2904</v>
      </c>
      <c r="U777" s="13" t="str">
        <f t="shared" si="233"/>
        <v xml:space="preserve">  Chris</v>
      </c>
      <c r="V777" s="39">
        <f t="shared" si="218"/>
        <v>30.8</v>
      </c>
      <c r="W777" s="39" t="str">
        <f t="shared" si="219"/>
        <v>Obesity</v>
      </c>
      <c r="X777" s="39">
        <f t="shared" si="220"/>
        <v>4.37</v>
      </c>
      <c r="Y777" s="39" t="str">
        <f t="shared" si="221"/>
        <v>Normal</v>
      </c>
      <c r="Z777" s="39" t="str">
        <f t="shared" si="222"/>
        <v>Yes</v>
      </c>
      <c r="AA777" s="39" t="str">
        <f t="shared" si="223"/>
        <v>No</v>
      </c>
      <c r="AB777" s="39" t="str">
        <f t="shared" si="224"/>
        <v>No</v>
      </c>
      <c r="AC777" s="38">
        <f t="shared" si="225"/>
        <v>2</v>
      </c>
      <c r="AD777" s="39" t="str">
        <f t="shared" si="226"/>
        <v>No</v>
      </c>
      <c r="AE777" s="13" t="str">
        <f t="shared" si="227"/>
        <v>26-Aug-1984</v>
      </c>
      <c r="AF777" s="39">
        <f t="shared" si="228"/>
        <v>39</v>
      </c>
      <c r="AG777" s="58">
        <f t="shared" si="229"/>
        <v>6455.86</v>
      </c>
      <c r="AH777" s="39" t="str">
        <f t="shared" si="230"/>
        <v>tier - 3</v>
      </c>
      <c r="AI777" s="39" t="str">
        <f t="shared" si="231"/>
        <v>tier - 3</v>
      </c>
      <c r="AJ777" s="54" t="str">
        <f t="shared" si="232"/>
        <v>R1012</v>
      </c>
    </row>
    <row r="778" spans="2:36" ht="15.75" customHeight="1" x14ac:dyDescent="0.3">
      <c r="B778" s="12" t="s">
        <v>2907</v>
      </c>
      <c r="C778" s="13" t="s">
        <v>2909</v>
      </c>
      <c r="D778" s="13">
        <v>42.06</v>
      </c>
      <c r="E778" s="13" t="str">
        <f t="shared" si="216"/>
        <v>Obesity</v>
      </c>
      <c r="F778" s="13">
        <v>5.32</v>
      </c>
      <c r="G778" s="13" t="str">
        <f t="shared" si="217"/>
        <v>Normal</v>
      </c>
      <c r="H778" s="13" t="s">
        <v>8291</v>
      </c>
      <c r="I778" s="13" t="s">
        <v>8291</v>
      </c>
      <c r="J778" s="13" t="s">
        <v>8291</v>
      </c>
      <c r="K778" s="27">
        <v>1</v>
      </c>
      <c r="L778" s="13" t="s">
        <v>8291</v>
      </c>
      <c r="M778" s="13" t="s">
        <v>9067</v>
      </c>
      <c r="N778" s="13">
        <v>39</v>
      </c>
      <c r="O778" s="56">
        <v>6457.84</v>
      </c>
      <c r="P778" s="13" t="s">
        <v>8310</v>
      </c>
      <c r="Q778" s="13" t="s">
        <v>8311</v>
      </c>
      <c r="R778" s="57" t="s">
        <v>8317</v>
      </c>
      <c r="T778" s="12" t="s">
        <v>2907</v>
      </c>
      <c r="U778" s="13" t="str">
        <f t="shared" si="233"/>
        <v xml:space="preserve">  Jeremy J</v>
      </c>
      <c r="V778" s="39">
        <f t="shared" si="218"/>
        <v>42.06</v>
      </c>
      <c r="W778" s="39" t="str">
        <f t="shared" si="219"/>
        <v>Obesity</v>
      </c>
      <c r="X778" s="39">
        <f t="shared" si="220"/>
        <v>5.32</v>
      </c>
      <c r="Y778" s="39" t="str">
        <f t="shared" si="221"/>
        <v>Normal</v>
      </c>
      <c r="Z778" s="39" t="str">
        <f t="shared" si="222"/>
        <v>No</v>
      </c>
      <c r="AA778" s="39" t="str">
        <f t="shared" si="223"/>
        <v>No</v>
      </c>
      <c r="AB778" s="39" t="str">
        <f t="shared" si="224"/>
        <v>No</v>
      </c>
      <c r="AC778" s="38">
        <f t="shared" si="225"/>
        <v>1</v>
      </c>
      <c r="AD778" s="39" t="str">
        <f t="shared" si="226"/>
        <v>No</v>
      </c>
      <c r="AE778" s="13" t="str">
        <f t="shared" si="227"/>
        <v>1-Nov-1984</v>
      </c>
      <c r="AF778" s="39">
        <f t="shared" si="228"/>
        <v>39</v>
      </c>
      <c r="AG778" s="58">
        <f t="shared" si="229"/>
        <v>6457.84</v>
      </c>
      <c r="AH778" s="39" t="str">
        <f t="shared" si="230"/>
        <v>tier - 2</v>
      </c>
      <c r="AI778" s="39" t="str">
        <f t="shared" si="231"/>
        <v>tier - 3</v>
      </c>
      <c r="AJ778" s="54" t="str">
        <f t="shared" si="232"/>
        <v>R1012</v>
      </c>
    </row>
    <row r="779" spans="2:36" ht="15.75" customHeight="1" x14ac:dyDescent="0.3">
      <c r="B779" s="12" t="s">
        <v>2911</v>
      </c>
      <c r="C779" s="13" t="s">
        <v>2913</v>
      </c>
      <c r="D779" s="13">
        <v>39.270000000000003</v>
      </c>
      <c r="E779" s="13" t="str">
        <f t="shared" si="216"/>
        <v>Obesity</v>
      </c>
      <c r="F779" s="13">
        <v>5.64</v>
      </c>
      <c r="G779" s="13" t="str">
        <f t="shared" si="217"/>
        <v>Normal</v>
      </c>
      <c r="H779" s="13" t="s">
        <v>8291</v>
      </c>
      <c r="I779" s="13" t="s">
        <v>8291</v>
      </c>
      <c r="J779" s="13" t="s">
        <v>8293</v>
      </c>
      <c r="K779" s="27">
        <v>1</v>
      </c>
      <c r="L779" s="13" t="s">
        <v>8291</v>
      </c>
      <c r="M779" s="13" t="s">
        <v>9068</v>
      </c>
      <c r="N779" s="13">
        <v>42</v>
      </c>
      <c r="O779" s="56">
        <v>6473.15</v>
      </c>
      <c r="P779" s="13" t="s">
        <v>8310</v>
      </c>
      <c r="Q779" s="13" t="s">
        <v>8310</v>
      </c>
      <c r="R779" s="57" t="s">
        <v>8312</v>
      </c>
      <c r="T779" s="12" t="s">
        <v>2911</v>
      </c>
      <c r="U779" s="13" t="str">
        <f t="shared" si="233"/>
        <v xml:space="preserve">  Amy L</v>
      </c>
      <c r="V779" s="39">
        <f t="shared" si="218"/>
        <v>39.270000000000003</v>
      </c>
      <c r="W779" s="39" t="str">
        <f t="shared" si="219"/>
        <v>Obesity</v>
      </c>
      <c r="X779" s="39">
        <f t="shared" si="220"/>
        <v>5.64</v>
      </c>
      <c r="Y779" s="39" t="str">
        <f t="shared" si="221"/>
        <v>Normal</v>
      </c>
      <c r="Z779" s="39" t="str">
        <f t="shared" si="222"/>
        <v>No</v>
      </c>
      <c r="AA779" s="39" t="str">
        <f t="shared" si="223"/>
        <v>No</v>
      </c>
      <c r="AB779" s="39" t="str">
        <f t="shared" si="224"/>
        <v>Yes</v>
      </c>
      <c r="AC779" s="38">
        <f t="shared" si="225"/>
        <v>1</v>
      </c>
      <c r="AD779" s="39" t="str">
        <f t="shared" si="226"/>
        <v>No</v>
      </c>
      <c r="AE779" s="13" t="str">
        <f t="shared" si="227"/>
        <v>27-Jul-1981</v>
      </c>
      <c r="AF779" s="39">
        <f t="shared" si="228"/>
        <v>42</v>
      </c>
      <c r="AG779" s="58">
        <f t="shared" si="229"/>
        <v>6473.15</v>
      </c>
      <c r="AH779" s="39" t="str">
        <f t="shared" si="230"/>
        <v>tier - 2</v>
      </c>
      <c r="AI779" s="39" t="str">
        <f t="shared" si="231"/>
        <v>tier - 2</v>
      </c>
      <c r="AJ779" s="54" t="str">
        <f t="shared" si="232"/>
        <v>R1013</v>
      </c>
    </row>
    <row r="780" spans="2:36" ht="15.75" customHeight="1" x14ac:dyDescent="0.3">
      <c r="B780" s="12" t="s">
        <v>2915</v>
      </c>
      <c r="C780" s="13" t="s">
        <v>2917</v>
      </c>
      <c r="D780" s="13">
        <v>30.71</v>
      </c>
      <c r="E780" s="13" t="str">
        <f t="shared" si="216"/>
        <v>Obesity</v>
      </c>
      <c r="F780" s="13">
        <v>5.59</v>
      </c>
      <c r="G780" s="13" t="str">
        <f t="shared" si="217"/>
        <v>Normal</v>
      </c>
      <c r="H780" s="13" t="s">
        <v>8293</v>
      </c>
      <c r="I780" s="13" t="s">
        <v>8291</v>
      </c>
      <c r="J780" s="13" t="s">
        <v>8291</v>
      </c>
      <c r="K780" s="27">
        <v>1</v>
      </c>
      <c r="L780" s="13" t="s">
        <v>8291</v>
      </c>
      <c r="M780" s="13" t="s">
        <v>9069</v>
      </c>
      <c r="N780" s="13">
        <v>43</v>
      </c>
      <c r="O780" s="56">
        <v>6474.01</v>
      </c>
      <c r="P780" s="13" t="s">
        <v>8310</v>
      </c>
      <c r="Q780" s="13" t="s">
        <v>8311</v>
      </c>
      <c r="R780" s="57" t="s">
        <v>8321</v>
      </c>
      <c r="T780" s="12" t="s">
        <v>2915</v>
      </c>
      <c r="U780" s="13" t="str">
        <f t="shared" si="233"/>
        <v xml:space="preserve">  Karen L</v>
      </c>
      <c r="V780" s="39">
        <f t="shared" si="218"/>
        <v>30.71</v>
      </c>
      <c r="W780" s="39" t="str">
        <f t="shared" si="219"/>
        <v>Obesity</v>
      </c>
      <c r="X780" s="39">
        <f t="shared" si="220"/>
        <v>5.59</v>
      </c>
      <c r="Y780" s="39" t="str">
        <f t="shared" si="221"/>
        <v>Normal</v>
      </c>
      <c r="Z780" s="39" t="str">
        <f t="shared" si="222"/>
        <v>Yes</v>
      </c>
      <c r="AA780" s="39" t="str">
        <f t="shared" si="223"/>
        <v>No</v>
      </c>
      <c r="AB780" s="39" t="str">
        <f t="shared" si="224"/>
        <v>No</v>
      </c>
      <c r="AC780" s="38">
        <f t="shared" si="225"/>
        <v>1</v>
      </c>
      <c r="AD780" s="39" t="str">
        <f t="shared" si="226"/>
        <v>No</v>
      </c>
      <c r="AE780" s="13" t="str">
        <f t="shared" si="227"/>
        <v>8-Jun-1980</v>
      </c>
      <c r="AF780" s="39">
        <f t="shared" si="228"/>
        <v>43</v>
      </c>
      <c r="AG780" s="58">
        <f t="shared" si="229"/>
        <v>6474.01</v>
      </c>
      <c r="AH780" s="39" t="str">
        <f t="shared" si="230"/>
        <v>tier - 2</v>
      </c>
      <c r="AI780" s="39" t="str">
        <f t="shared" si="231"/>
        <v>tier - 3</v>
      </c>
      <c r="AJ780" s="54" t="str">
        <f t="shared" si="232"/>
        <v>R1011</v>
      </c>
    </row>
    <row r="781" spans="2:36" ht="15.75" customHeight="1" x14ac:dyDescent="0.3">
      <c r="B781" s="12" t="s">
        <v>2918</v>
      </c>
      <c r="C781" s="13" t="s">
        <v>2920</v>
      </c>
      <c r="D781" s="13">
        <v>47.19</v>
      </c>
      <c r="E781" s="13" t="str">
        <f t="shared" si="216"/>
        <v>Obesity</v>
      </c>
      <c r="F781" s="13">
        <v>5.29</v>
      </c>
      <c r="G781" s="13" t="str">
        <f t="shared" si="217"/>
        <v>Normal</v>
      </c>
      <c r="H781" s="13" t="s">
        <v>8291</v>
      </c>
      <c r="I781" s="13" t="s">
        <v>8291</v>
      </c>
      <c r="J781" s="13" t="s">
        <v>8291</v>
      </c>
      <c r="K781" s="27" t="s">
        <v>8292</v>
      </c>
      <c r="L781" s="13" t="s">
        <v>8291</v>
      </c>
      <c r="M781" s="13" t="s">
        <v>9070</v>
      </c>
      <c r="N781" s="13">
        <v>53</v>
      </c>
      <c r="O781" s="56">
        <v>6481.67</v>
      </c>
      <c r="P781" s="13" t="s">
        <v>8310</v>
      </c>
      <c r="Q781" s="13" t="s">
        <v>8310</v>
      </c>
      <c r="R781" s="57" t="s">
        <v>8312</v>
      </c>
      <c r="T781" s="12" t="s">
        <v>2918</v>
      </c>
      <c r="U781" s="13" t="str">
        <f t="shared" si="233"/>
        <v xml:space="preserve">  Tennille</v>
      </c>
      <c r="V781" s="39">
        <f t="shared" si="218"/>
        <v>47.19</v>
      </c>
      <c r="W781" s="39" t="str">
        <f t="shared" si="219"/>
        <v>Obesity</v>
      </c>
      <c r="X781" s="39">
        <f t="shared" si="220"/>
        <v>5.29</v>
      </c>
      <c r="Y781" s="39" t="str">
        <f t="shared" si="221"/>
        <v>Normal</v>
      </c>
      <c r="Z781" s="39" t="str">
        <f t="shared" si="222"/>
        <v>No</v>
      </c>
      <c r="AA781" s="39" t="str">
        <f t="shared" si="223"/>
        <v>No</v>
      </c>
      <c r="AB781" s="39" t="str">
        <f t="shared" si="224"/>
        <v>No</v>
      </c>
      <c r="AC781" s="38" t="str">
        <f t="shared" si="225"/>
        <v>No major surgery</v>
      </c>
      <c r="AD781" s="39" t="str">
        <f t="shared" si="226"/>
        <v>No</v>
      </c>
      <c r="AE781" s="13" t="str">
        <f t="shared" si="227"/>
        <v>1-Dec-1970</v>
      </c>
      <c r="AF781" s="39">
        <f t="shared" si="228"/>
        <v>53</v>
      </c>
      <c r="AG781" s="58">
        <f t="shared" si="229"/>
        <v>6481.67</v>
      </c>
      <c r="AH781" s="39" t="str">
        <f t="shared" si="230"/>
        <v>tier - 2</v>
      </c>
      <c r="AI781" s="39" t="str">
        <f t="shared" si="231"/>
        <v>tier - 2</v>
      </c>
      <c r="AJ781" s="54" t="str">
        <f t="shared" si="232"/>
        <v>R1013</v>
      </c>
    </row>
    <row r="782" spans="2:36" ht="15.75" customHeight="1" x14ac:dyDescent="0.3">
      <c r="B782" s="12" t="s">
        <v>2922</v>
      </c>
      <c r="C782" s="13" t="s">
        <v>809</v>
      </c>
      <c r="D782" s="13">
        <v>30.02</v>
      </c>
      <c r="E782" s="13" t="str">
        <f t="shared" si="216"/>
        <v>Obesity</v>
      </c>
      <c r="F782" s="13">
        <v>6.65</v>
      </c>
      <c r="G782" s="13" t="str">
        <f t="shared" si="217"/>
        <v>Diabetes</v>
      </c>
      <c r="H782" s="13" t="s">
        <v>8291</v>
      </c>
      <c r="I782" s="13" t="s">
        <v>8291</v>
      </c>
      <c r="J782" s="13" t="s">
        <v>8291</v>
      </c>
      <c r="K782" s="27" t="s">
        <v>8292</v>
      </c>
      <c r="L782" s="13" t="s">
        <v>8291</v>
      </c>
      <c r="M782" s="13" t="s">
        <v>9071</v>
      </c>
      <c r="N782" s="13">
        <v>41</v>
      </c>
      <c r="O782" s="56">
        <v>6496.89</v>
      </c>
      <c r="P782" s="13" t="s">
        <v>8310</v>
      </c>
      <c r="Q782" s="13" t="s">
        <v>8311</v>
      </c>
      <c r="R782" s="57" t="s">
        <v>8321</v>
      </c>
      <c r="T782" s="12" t="s">
        <v>2922</v>
      </c>
      <c r="U782" s="13" t="str">
        <f t="shared" si="233"/>
        <v xml:space="preserve">  Matt</v>
      </c>
      <c r="V782" s="39">
        <f t="shared" si="218"/>
        <v>30.02</v>
      </c>
      <c r="W782" s="39" t="str">
        <f t="shared" si="219"/>
        <v>Obesity</v>
      </c>
      <c r="X782" s="39">
        <f t="shared" si="220"/>
        <v>6.65</v>
      </c>
      <c r="Y782" s="39" t="str">
        <f t="shared" si="221"/>
        <v>Diabetes</v>
      </c>
      <c r="Z782" s="39" t="str">
        <f t="shared" si="222"/>
        <v>No</v>
      </c>
      <c r="AA782" s="39" t="str">
        <f t="shared" si="223"/>
        <v>No</v>
      </c>
      <c r="AB782" s="39" t="str">
        <f t="shared" si="224"/>
        <v>No</v>
      </c>
      <c r="AC782" s="38" t="str">
        <f t="shared" si="225"/>
        <v>No major surgery</v>
      </c>
      <c r="AD782" s="39" t="str">
        <f t="shared" si="226"/>
        <v>No</v>
      </c>
      <c r="AE782" s="13" t="str">
        <f t="shared" si="227"/>
        <v>9-Oct-1982</v>
      </c>
      <c r="AF782" s="39">
        <f t="shared" si="228"/>
        <v>41</v>
      </c>
      <c r="AG782" s="58">
        <f t="shared" si="229"/>
        <v>6496.89</v>
      </c>
      <c r="AH782" s="39" t="str">
        <f t="shared" si="230"/>
        <v>tier - 2</v>
      </c>
      <c r="AI782" s="39" t="str">
        <f t="shared" si="231"/>
        <v>tier - 3</v>
      </c>
      <c r="AJ782" s="54" t="str">
        <f t="shared" si="232"/>
        <v>R1011</v>
      </c>
    </row>
    <row r="783" spans="2:36" ht="15.75" customHeight="1" x14ac:dyDescent="0.3">
      <c r="B783" s="12" t="s">
        <v>2925</v>
      </c>
      <c r="C783" s="13" t="s">
        <v>1628</v>
      </c>
      <c r="D783" s="13">
        <v>37.909999999999997</v>
      </c>
      <c r="E783" s="13" t="str">
        <f t="shared" si="216"/>
        <v>Obesity</v>
      </c>
      <c r="F783" s="13">
        <v>5.68</v>
      </c>
      <c r="G783" s="13" t="str">
        <f t="shared" si="217"/>
        <v>Normal</v>
      </c>
      <c r="H783" s="13" t="s">
        <v>8293</v>
      </c>
      <c r="I783" s="13" t="s">
        <v>8291</v>
      </c>
      <c r="J783" s="13" t="s">
        <v>8291</v>
      </c>
      <c r="K783" s="27" t="s">
        <v>8292</v>
      </c>
      <c r="L783" s="13" t="s">
        <v>8291</v>
      </c>
      <c r="M783" s="13" t="s">
        <v>9072</v>
      </c>
      <c r="N783" s="13">
        <v>41</v>
      </c>
      <c r="O783" s="56">
        <v>6500.24</v>
      </c>
      <c r="P783" s="13" t="s">
        <v>8310</v>
      </c>
      <c r="Q783" s="13" t="s">
        <v>8310</v>
      </c>
      <c r="R783" s="57" t="s">
        <v>8312</v>
      </c>
      <c r="T783" s="12" t="s">
        <v>2925</v>
      </c>
      <c r="U783" s="13" t="str">
        <f t="shared" si="233"/>
        <v xml:space="preserve">  Emily</v>
      </c>
      <c r="V783" s="39">
        <f t="shared" si="218"/>
        <v>37.909999999999997</v>
      </c>
      <c r="W783" s="39" t="str">
        <f t="shared" si="219"/>
        <v>Obesity</v>
      </c>
      <c r="X783" s="39">
        <f t="shared" si="220"/>
        <v>5.68</v>
      </c>
      <c r="Y783" s="39" t="str">
        <f t="shared" si="221"/>
        <v>Normal</v>
      </c>
      <c r="Z783" s="39" t="str">
        <f t="shared" si="222"/>
        <v>Yes</v>
      </c>
      <c r="AA783" s="39" t="str">
        <f t="shared" si="223"/>
        <v>No</v>
      </c>
      <c r="AB783" s="39" t="str">
        <f t="shared" si="224"/>
        <v>No</v>
      </c>
      <c r="AC783" s="38" t="str">
        <f t="shared" si="225"/>
        <v>No major surgery</v>
      </c>
      <c r="AD783" s="39" t="str">
        <f t="shared" si="226"/>
        <v>No</v>
      </c>
      <c r="AE783" s="13" t="str">
        <f t="shared" si="227"/>
        <v>28-Aug-1982</v>
      </c>
      <c r="AF783" s="39">
        <f t="shared" si="228"/>
        <v>41</v>
      </c>
      <c r="AG783" s="58">
        <f t="shared" si="229"/>
        <v>6500.24</v>
      </c>
      <c r="AH783" s="39" t="str">
        <f t="shared" si="230"/>
        <v>tier - 2</v>
      </c>
      <c r="AI783" s="39" t="str">
        <f t="shared" si="231"/>
        <v>tier - 2</v>
      </c>
      <c r="AJ783" s="54" t="str">
        <f t="shared" si="232"/>
        <v>R1013</v>
      </c>
    </row>
    <row r="784" spans="2:36" ht="15.75" customHeight="1" x14ac:dyDescent="0.3">
      <c r="B784" s="12" t="s">
        <v>2928</v>
      </c>
      <c r="C784" s="13" t="s">
        <v>2930</v>
      </c>
      <c r="D784" s="13">
        <v>54.61</v>
      </c>
      <c r="E784" s="13" t="str">
        <f t="shared" si="216"/>
        <v>Obesity</v>
      </c>
      <c r="F784" s="13">
        <v>4.49</v>
      </c>
      <c r="G784" s="13" t="str">
        <f t="shared" si="217"/>
        <v>Normal</v>
      </c>
      <c r="H784" s="13" t="s">
        <v>8291</v>
      </c>
      <c r="I784" s="13" t="s">
        <v>8291</v>
      </c>
      <c r="J784" s="13" t="s">
        <v>8291</v>
      </c>
      <c r="K784" s="27" t="s">
        <v>8292</v>
      </c>
      <c r="L784" s="13" t="s">
        <v>8291</v>
      </c>
      <c r="M784" s="13" t="s">
        <v>9073</v>
      </c>
      <c r="N784" s="13">
        <v>29</v>
      </c>
      <c r="O784" s="56">
        <v>6512.24</v>
      </c>
      <c r="P784" s="13" t="s">
        <v>8310</v>
      </c>
      <c r="Q784" s="13" t="s">
        <v>8314</v>
      </c>
      <c r="R784" s="57" t="s">
        <v>8332</v>
      </c>
      <c r="T784" s="12" t="s">
        <v>2928</v>
      </c>
      <c r="U784" s="13" t="str">
        <f t="shared" si="233"/>
        <v xml:space="preserve">  Justin E</v>
      </c>
      <c r="V784" s="39">
        <f t="shared" si="218"/>
        <v>54.61</v>
      </c>
      <c r="W784" s="39" t="str">
        <f t="shared" si="219"/>
        <v>Obesity</v>
      </c>
      <c r="X784" s="39">
        <f t="shared" si="220"/>
        <v>4.49</v>
      </c>
      <c r="Y784" s="39" t="str">
        <f t="shared" si="221"/>
        <v>Normal</v>
      </c>
      <c r="Z784" s="39" t="str">
        <f t="shared" si="222"/>
        <v>No</v>
      </c>
      <c r="AA784" s="39" t="str">
        <f t="shared" si="223"/>
        <v>No</v>
      </c>
      <c r="AB784" s="39" t="str">
        <f t="shared" si="224"/>
        <v>No</v>
      </c>
      <c r="AC784" s="38" t="str">
        <f t="shared" si="225"/>
        <v>No major surgery</v>
      </c>
      <c r="AD784" s="39" t="str">
        <f t="shared" si="226"/>
        <v>No</v>
      </c>
      <c r="AE784" s="13" t="str">
        <f t="shared" si="227"/>
        <v>7-Jul-1994</v>
      </c>
      <c r="AF784" s="39">
        <f t="shared" si="228"/>
        <v>29</v>
      </c>
      <c r="AG784" s="58">
        <f t="shared" si="229"/>
        <v>6512.24</v>
      </c>
      <c r="AH784" s="39" t="str">
        <f t="shared" si="230"/>
        <v>tier - 2</v>
      </c>
      <c r="AI784" s="39" t="str">
        <f t="shared" si="231"/>
        <v>tier - 1</v>
      </c>
      <c r="AJ784" s="54" t="str">
        <f t="shared" si="232"/>
        <v>R1021</v>
      </c>
    </row>
    <row r="785" spans="2:36" ht="15.75" customHeight="1" x14ac:dyDescent="0.3">
      <c r="B785" s="12" t="s">
        <v>2932</v>
      </c>
      <c r="C785" s="13" t="s">
        <v>2934</v>
      </c>
      <c r="D785" s="13">
        <v>36.005000000000003</v>
      </c>
      <c r="E785" s="13" t="str">
        <f t="shared" si="216"/>
        <v>Obesity</v>
      </c>
      <c r="F785" s="13">
        <v>6.9</v>
      </c>
      <c r="G785" s="13" t="str">
        <f t="shared" si="217"/>
        <v>Diabetes</v>
      </c>
      <c r="H785" s="13" t="s">
        <v>8291</v>
      </c>
      <c r="I785" s="13" t="s">
        <v>8291</v>
      </c>
      <c r="J785" s="13" t="s">
        <v>8291</v>
      </c>
      <c r="K785" s="27" t="s">
        <v>8292</v>
      </c>
      <c r="L785" s="13" t="s">
        <v>8291</v>
      </c>
      <c r="M785" s="13" t="s">
        <v>9074</v>
      </c>
      <c r="N785" s="13">
        <v>47</v>
      </c>
      <c r="O785" s="56">
        <v>6529.21</v>
      </c>
      <c r="P785" s="13" t="s">
        <v>8310</v>
      </c>
      <c r="Q785" s="13" t="s">
        <v>8314</v>
      </c>
      <c r="R785" s="57" t="s">
        <v>8312</v>
      </c>
      <c r="T785" s="12" t="s">
        <v>2932</v>
      </c>
      <c r="U785" s="13" t="str">
        <f t="shared" si="233"/>
        <v xml:space="preserve">  Shalane</v>
      </c>
      <c r="V785" s="39">
        <f t="shared" si="218"/>
        <v>36.005000000000003</v>
      </c>
      <c r="W785" s="39" t="str">
        <f t="shared" si="219"/>
        <v>Obesity</v>
      </c>
      <c r="X785" s="39">
        <f t="shared" si="220"/>
        <v>6.9</v>
      </c>
      <c r="Y785" s="39" t="str">
        <f t="shared" si="221"/>
        <v>Diabetes</v>
      </c>
      <c r="Z785" s="39" t="str">
        <f t="shared" si="222"/>
        <v>No</v>
      </c>
      <c r="AA785" s="39" t="str">
        <f t="shared" si="223"/>
        <v>No</v>
      </c>
      <c r="AB785" s="39" t="str">
        <f t="shared" si="224"/>
        <v>No</v>
      </c>
      <c r="AC785" s="38" t="str">
        <f t="shared" si="225"/>
        <v>No major surgery</v>
      </c>
      <c r="AD785" s="39" t="str">
        <f t="shared" si="226"/>
        <v>No</v>
      </c>
      <c r="AE785" s="13" t="str">
        <f t="shared" si="227"/>
        <v>23-Oct-1976</v>
      </c>
      <c r="AF785" s="39">
        <f t="shared" si="228"/>
        <v>47</v>
      </c>
      <c r="AG785" s="58">
        <f t="shared" si="229"/>
        <v>6529.21</v>
      </c>
      <c r="AH785" s="39" t="str">
        <f t="shared" si="230"/>
        <v>tier - 2</v>
      </c>
      <c r="AI785" s="39" t="str">
        <f t="shared" si="231"/>
        <v>tier - 1</v>
      </c>
      <c r="AJ785" s="54" t="str">
        <f t="shared" si="232"/>
        <v>R1013</v>
      </c>
    </row>
    <row r="786" spans="2:36" ht="15.75" customHeight="1" x14ac:dyDescent="0.3">
      <c r="B786" s="12" t="s">
        <v>2935</v>
      </c>
      <c r="C786" s="13" t="s">
        <v>2937</v>
      </c>
      <c r="D786" s="13">
        <v>28.7</v>
      </c>
      <c r="E786" s="13" t="str">
        <f t="shared" si="216"/>
        <v>Overweight</v>
      </c>
      <c r="F786" s="13">
        <v>11.52</v>
      </c>
      <c r="G786" s="13" t="str">
        <f t="shared" si="217"/>
        <v>Diabetes</v>
      </c>
      <c r="H786" s="13" t="s">
        <v>8291</v>
      </c>
      <c r="I786" s="13" t="s">
        <v>8291</v>
      </c>
      <c r="J786" s="13" t="s">
        <v>8291</v>
      </c>
      <c r="K786" s="27" t="s">
        <v>8292</v>
      </c>
      <c r="L786" s="13" t="s">
        <v>8291</v>
      </c>
      <c r="M786" s="13" t="s">
        <v>9075</v>
      </c>
      <c r="N786" s="13">
        <v>41</v>
      </c>
      <c r="O786" s="56">
        <v>6532.04</v>
      </c>
      <c r="P786" s="13" t="s">
        <v>8310</v>
      </c>
      <c r="Q786" s="13" t="s">
        <v>8314</v>
      </c>
      <c r="R786" s="57" t="s">
        <v>8312</v>
      </c>
      <c r="T786" s="12" t="s">
        <v>2935</v>
      </c>
      <c r="U786" s="13" t="str">
        <f t="shared" si="233"/>
        <v xml:space="preserve">  Jessica N</v>
      </c>
      <c r="V786" s="39">
        <f t="shared" si="218"/>
        <v>28.7</v>
      </c>
      <c r="W786" s="39" t="str">
        <f t="shared" si="219"/>
        <v>Overweight</v>
      </c>
      <c r="X786" s="39">
        <f t="shared" si="220"/>
        <v>11.52</v>
      </c>
      <c r="Y786" s="39" t="str">
        <f t="shared" si="221"/>
        <v>Diabetes</v>
      </c>
      <c r="Z786" s="39" t="str">
        <f t="shared" si="222"/>
        <v>No</v>
      </c>
      <c r="AA786" s="39" t="str">
        <f t="shared" si="223"/>
        <v>No</v>
      </c>
      <c r="AB786" s="39" t="str">
        <f t="shared" si="224"/>
        <v>No</v>
      </c>
      <c r="AC786" s="38" t="str">
        <f t="shared" si="225"/>
        <v>No major surgery</v>
      </c>
      <c r="AD786" s="39" t="str">
        <f t="shared" si="226"/>
        <v>No</v>
      </c>
      <c r="AE786" s="13" t="str">
        <f t="shared" si="227"/>
        <v>12-Aug-1982</v>
      </c>
      <c r="AF786" s="39">
        <f t="shared" si="228"/>
        <v>41</v>
      </c>
      <c r="AG786" s="58">
        <f t="shared" si="229"/>
        <v>6532.04</v>
      </c>
      <c r="AH786" s="39" t="str">
        <f t="shared" si="230"/>
        <v>tier - 2</v>
      </c>
      <c r="AI786" s="39" t="str">
        <f t="shared" si="231"/>
        <v>tier - 1</v>
      </c>
      <c r="AJ786" s="54" t="str">
        <f t="shared" si="232"/>
        <v>R1013</v>
      </c>
    </row>
    <row r="787" spans="2:36" ht="15.75" customHeight="1" x14ac:dyDescent="0.3">
      <c r="B787" s="12" t="s">
        <v>2939</v>
      </c>
      <c r="C787" s="13" t="s">
        <v>2941</v>
      </c>
      <c r="D787" s="13">
        <v>34.295000000000002</v>
      </c>
      <c r="E787" s="13" t="str">
        <f t="shared" si="216"/>
        <v>Obesity</v>
      </c>
      <c r="F787" s="13">
        <v>11.24</v>
      </c>
      <c r="G787" s="13" t="str">
        <f t="shared" si="217"/>
        <v>Diabetes</v>
      </c>
      <c r="H787" s="13" t="s">
        <v>8291</v>
      </c>
      <c r="I787" s="13" t="s">
        <v>8291</v>
      </c>
      <c r="J787" s="13" t="s">
        <v>8291</v>
      </c>
      <c r="K787" s="27" t="s">
        <v>8292</v>
      </c>
      <c r="L787" s="13" t="s">
        <v>8291</v>
      </c>
      <c r="M787" s="13" t="s">
        <v>9076</v>
      </c>
      <c r="N787" s="13">
        <v>41</v>
      </c>
      <c r="O787" s="56">
        <v>6536.68</v>
      </c>
      <c r="P787" s="13" t="s">
        <v>8310</v>
      </c>
      <c r="Q787" s="13" t="s">
        <v>8310</v>
      </c>
      <c r="R787" s="57" t="s">
        <v>8317</v>
      </c>
      <c r="T787" s="12" t="s">
        <v>2939</v>
      </c>
      <c r="U787" s="13" t="str">
        <f t="shared" si="233"/>
        <v xml:space="preserve">  Melanie</v>
      </c>
      <c r="V787" s="39">
        <f t="shared" si="218"/>
        <v>34.295000000000002</v>
      </c>
      <c r="W787" s="39" t="str">
        <f t="shared" si="219"/>
        <v>Obesity</v>
      </c>
      <c r="X787" s="39">
        <f t="shared" si="220"/>
        <v>11.24</v>
      </c>
      <c r="Y787" s="39" t="str">
        <f t="shared" si="221"/>
        <v>Diabetes</v>
      </c>
      <c r="Z787" s="39" t="str">
        <f t="shared" si="222"/>
        <v>No</v>
      </c>
      <c r="AA787" s="39" t="str">
        <f t="shared" si="223"/>
        <v>No</v>
      </c>
      <c r="AB787" s="39" t="str">
        <f t="shared" si="224"/>
        <v>No</v>
      </c>
      <c r="AC787" s="38" t="str">
        <f t="shared" si="225"/>
        <v>No major surgery</v>
      </c>
      <c r="AD787" s="39" t="str">
        <f t="shared" si="226"/>
        <v>No</v>
      </c>
      <c r="AE787" s="13" t="str">
        <f t="shared" si="227"/>
        <v>2-Oct-1982</v>
      </c>
      <c r="AF787" s="39">
        <f t="shared" si="228"/>
        <v>41</v>
      </c>
      <c r="AG787" s="58">
        <f t="shared" si="229"/>
        <v>6536.68</v>
      </c>
      <c r="AH787" s="39" t="str">
        <f t="shared" si="230"/>
        <v>tier - 2</v>
      </c>
      <c r="AI787" s="39" t="str">
        <f t="shared" si="231"/>
        <v>tier - 2</v>
      </c>
      <c r="AJ787" s="54" t="str">
        <f t="shared" si="232"/>
        <v>R1012</v>
      </c>
    </row>
    <row r="788" spans="2:36" ht="15.75" customHeight="1" x14ac:dyDescent="0.3">
      <c r="B788" s="12" t="s">
        <v>2943</v>
      </c>
      <c r="C788" s="13" t="s">
        <v>2945</v>
      </c>
      <c r="D788" s="13">
        <v>27.55</v>
      </c>
      <c r="E788" s="13" t="str">
        <f t="shared" si="216"/>
        <v>Overweight</v>
      </c>
      <c r="F788" s="13">
        <v>10.98</v>
      </c>
      <c r="G788" s="13" t="str">
        <f t="shared" si="217"/>
        <v>Diabetes</v>
      </c>
      <c r="H788" s="13" t="s">
        <v>8291</v>
      </c>
      <c r="I788" s="13" t="s">
        <v>8291</v>
      </c>
      <c r="J788" s="13" t="s">
        <v>8291</v>
      </c>
      <c r="K788" s="27" t="s">
        <v>8292</v>
      </c>
      <c r="L788" s="13" t="s">
        <v>8291</v>
      </c>
      <c r="M788" s="13" t="s">
        <v>9077</v>
      </c>
      <c r="N788" s="13">
        <v>54</v>
      </c>
      <c r="O788" s="56">
        <v>6546.16</v>
      </c>
      <c r="P788" s="13" t="s">
        <v>8310</v>
      </c>
      <c r="Q788" s="13" t="s">
        <v>8311</v>
      </c>
      <c r="R788" s="57" t="s">
        <v>8312</v>
      </c>
      <c r="T788" s="12" t="s">
        <v>2943</v>
      </c>
      <c r="U788" s="13" t="str">
        <f t="shared" si="233"/>
        <v xml:space="preserve">  Ruth Angelica</v>
      </c>
      <c r="V788" s="39">
        <f t="shared" si="218"/>
        <v>27.55</v>
      </c>
      <c r="W788" s="39" t="str">
        <f t="shared" si="219"/>
        <v>Overweight</v>
      </c>
      <c r="X788" s="39">
        <f t="shared" si="220"/>
        <v>10.98</v>
      </c>
      <c r="Y788" s="39" t="str">
        <f t="shared" si="221"/>
        <v>Diabetes</v>
      </c>
      <c r="Z788" s="39" t="str">
        <f t="shared" si="222"/>
        <v>No</v>
      </c>
      <c r="AA788" s="39" t="str">
        <f t="shared" si="223"/>
        <v>No</v>
      </c>
      <c r="AB788" s="39" t="str">
        <f t="shared" si="224"/>
        <v>No</v>
      </c>
      <c r="AC788" s="38" t="str">
        <f t="shared" si="225"/>
        <v>No major surgery</v>
      </c>
      <c r="AD788" s="39" t="str">
        <f t="shared" si="226"/>
        <v>No</v>
      </c>
      <c r="AE788" s="13" t="str">
        <f t="shared" si="227"/>
        <v>3-Dec-1969</v>
      </c>
      <c r="AF788" s="39">
        <f t="shared" si="228"/>
        <v>54</v>
      </c>
      <c r="AG788" s="58">
        <f t="shared" si="229"/>
        <v>6546.16</v>
      </c>
      <c r="AH788" s="39" t="str">
        <f t="shared" si="230"/>
        <v>tier - 2</v>
      </c>
      <c r="AI788" s="39" t="str">
        <f t="shared" si="231"/>
        <v>tier - 3</v>
      </c>
      <c r="AJ788" s="54" t="str">
        <f t="shared" si="232"/>
        <v>R1013</v>
      </c>
    </row>
    <row r="789" spans="2:36" ht="15.75" customHeight="1" x14ac:dyDescent="0.3">
      <c r="B789" s="12" t="s">
        <v>2947</v>
      </c>
      <c r="C789" s="13" t="s">
        <v>2949</v>
      </c>
      <c r="D789" s="13">
        <v>40.700000000000003</v>
      </c>
      <c r="E789" s="13" t="str">
        <f t="shared" si="216"/>
        <v>Obesity</v>
      </c>
      <c r="F789" s="13">
        <v>5.42</v>
      </c>
      <c r="G789" s="13" t="str">
        <f t="shared" si="217"/>
        <v>Normal</v>
      </c>
      <c r="H789" s="13" t="s">
        <v>8291</v>
      </c>
      <c r="I789" s="13" t="s">
        <v>8291</v>
      </c>
      <c r="J789" s="13" t="s">
        <v>8291</v>
      </c>
      <c r="K789" s="27" t="s">
        <v>8292</v>
      </c>
      <c r="L789" s="13" t="s">
        <v>8291</v>
      </c>
      <c r="M789" s="13" t="s">
        <v>9078</v>
      </c>
      <c r="N789" s="13">
        <v>37</v>
      </c>
      <c r="O789" s="56">
        <v>6548.2</v>
      </c>
      <c r="P789" s="13" t="s">
        <v>8310</v>
      </c>
      <c r="Q789" s="13" t="s">
        <v>8311</v>
      </c>
      <c r="R789" s="57" t="s">
        <v>8317</v>
      </c>
      <c r="T789" s="12" t="s">
        <v>2947</v>
      </c>
      <c r="U789" s="13" t="str">
        <f t="shared" si="233"/>
        <v xml:space="preserve">  Una M</v>
      </c>
      <c r="V789" s="39">
        <f t="shared" si="218"/>
        <v>40.700000000000003</v>
      </c>
      <c r="W789" s="39" t="str">
        <f t="shared" si="219"/>
        <v>Obesity</v>
      </c>
      <c r="X789" s="39">
        <f t="shared" si="220"/>
        <v>5.42</v>
      </c>
      <c r="Y789" s="39" t="str">
        <f t="shared" si="221"/>
        <v>Normal</v>
      </c>
      <c r="Z789" s="39" t="str">
        <f t="shared" si="222"/>
        <v>No</v>
      </c>
      <c r="AA789" s="39" t="str">
        <f t="shared" si="223"/>
        <v>No</v>
      </c>
      <c r="AB789" s="39" t="str">
        <f t="shared" si="224"/>
        <v>No</v>
      </c>
      <c r="AC789" s="38" t="str">
        <f t="shared" si="225"/>
        <v>No major surgery</v>
      </c>
      <c r="AD789" s="39" t="str">
        <f t="shared" si="226"/>
        <v>No</v>
      </c>
      <c r="AE789" s="13" t="str">
        <f t="shared" si="227"/>
        <v>18-Dec-1986</v>
      </c>
      <c r="AF789" s="39">
        <f t="shared" si="228"/>
        <v>37</v>
      </c>
      <c r="AG789" s="58">
        <f t="shared" si="229"/>
        <v>6548.2</v>
      </c>
      <c r="AH789" s="39" t="str">
        <f t="shared" si="230"/>
        <v>tier - 2</v>
      </c>
      <c r="AI789" s="39" t="str">
        <f t="shared" si="231"/>
        <v>tier - 3</v>
      </c>
      <c r="AJ789" s="54" t="str">
        <f t="shared" si="232"/>
        <v>R1012</v>
      </c>
    </row>
    <row r="790" spans="2:36" ht="15.75" customHeight="1" x14ac:dyDescent="0.3">
      <c r="B790" s="12" t="s">
        <v>2951</v>
      </c>
      <c r="C790" s="13" t="s">
        <v>2953</v>
      </c>
      <c r="D790" s="13">
        <v>18.335000000000001</v>
      </c>
      <c r="E790" s="13" t="str">
        <f t="shared" si="216"/>
        <v>Underweight</v>
      </c>
      <c r="F790" s="13">
        <v>10.97</v>
      </c>
      <c r="G790" s="13" t="str">
        <f t="shared" si="217"/>
        <v>Diabetes</v>
      </c>
      <c r="H790" s="13" t="s">
        <v>8291</v>
      </c>
      <c r="I790" s="13" t="s">
        <v>8291</v>
      </c>
      <c r="J790" s="13" t="s">
        <v>8291</v>
      </c>
      <c r="K790" s="27" t="s">
        <v>8292</v>
      </c>
      <c r="L790" s="13" t="s">
        <v>8291</v>
      </c>
      <c r="M790" s="13" t="s">
        <v>9079</v>
      </c>
      <c r="N790" s="13">
        <v>34</v>
      </c>
      <c r="O790" s="56">
        <v>6551.75</v>
      </c>
      <c r="P790" s="13" t="s">
        <v>8310</v>
      </c>
      <c r="Q790" s="13" t="s">
        <v>8310</v>
      </c>
      <c r="R790" s="57" t="s">
        <v>8329</v>
      </c>
      <c r="T790" s="12" t="s">
        <v>2951</v>
      </c>
      <c r="U790" s="13" t="str">
        <f t="shared" si="233"/>
        <v xml:space="preserve">  Taralyn</v>
      </c>
      <c r="V790" s="39">
        <f t="shared" si="218"/>
        <v>18.335000000000001</v>
      </c>
      <c r="W790" s="39" t="str">
        <f t="shared" si="219"/>
        <v>Underweight</v>
      </c>
      <c r="X790" s="39">
        <f t="shared" si="220"/>
        <v>10.97</v>
      </c>
      <c r="Y790" s="39" t="str">
        <f t="shared" si="221"/>
        <v>Diabetes</v>
      </c>
      <c r="Z790" s="39" t="str">
        <f t="shared" si="222"/>
        <v>No</v>
      </c>
      <c r="AA790" s="39" t="str">
        <f t="shared" si="223"/>
        <v>No</v>
      </c>
      <c r="AB790" s="39" t="str">
        <f t="shared" si="224"/>
        <v>No</v>
      </c>
      <c r="AC790" s="38" t="str">
        <f t="shared" si="225"/>
        <v>No major surgery</v>
      </c>
      <c r="AD790" s="39" t="str">
        <f t="shared" si="226"/>
        <v>No</v>
      </c>
      <c r="AE790" s="13" t="str">
        <f t="shared" si="227"/>
        <v>6-Aug-1989</v>
      </c>
      <c r="AF790" s="39">
        <f t="shared" si="228"/>
        <v>34</v>
      </c>
      <c r="AG790" s="58">
        <f t="shared" si="229"/>
        <v>6551.75</v>
      </c>
      <c r="AH790" s="39" t="str">
        <f t="shared" si="230"/>
        <v>tier - 2</v>
      </c>
      <c r="AI790" s="39" t="str">
        <f t="shared" si="231"/>
        <v>tier - 2</v>
      </c>
      <c r="AJ790" s="54" t="str">
        <f t="shared" si="232"/>
        <v>R1024</v>
      </c>
    </row>
    <row r="791" spans="2:36" ht="15.75" customHeight="1" x14ac:dyDescent="0.3">
      <c r="B791" s="12" t="s">
        <v>2955</v>
      </c>
      <c r="C791" s="13" t="s">
        <v>2957</v>
      </c>
      <c r="D791" s="13">
        <v>33.914999999999999</v>
      </c>
      <c r="E791" s="13" t="str">
        <f t="shared" si="216"/>
        <v>Obesity</v>
      </c>
      <c r="F791" s="13">
        <v>9.56</v>
      </c>
      <c r="G791" s="13" t="str">
        <f t="shared" si="217"/>
        <v>Diabetes</v>
      </c>
      <c r="H791" s="13" t="s">
        <v>8293</v>
      </c>
      <c r="I791" s="13" t="s">
        <v>8291</v>
      </c>
      <c r="J791" s="13" t="s">
        <v>8291</v>
      </c>
      <c r="K791" s="27">
        <v>2</v>
      </c>
      <c r="L791" s="13" t="s">
        <v>8291</v>
      </c>
      <c r="M791" s="13" t="s">
        <v>9080</v>
      </c>
      <c r="N791" s="13">
        <v>55</v>
      </c>
      <c r="O791" s="56">
        <v>6552.01</v>
      </c>
      <c r="P791" s="13" t="s">
        <v>8311</v>
      </c>
      <c r="Q791" s="13" t="s">
        <v>8310</v>
      </c>
      <c r="R791" s="57" t="s">
        <v>8312</v>
      </c>
      <c r="T791" s="12" t="s">
        <v>2955</v>
      </c>
      <c r="U791" s="13" t="str">
        <f t="shared" si="233"/>
        <v xml:space="preserve">  James A</v>
      </c>
      <c r="V791" s="39">
        <f t="shared" si="218"/>
        <v>33.914999999999999</v>
      </c>
      <c r="W791" s="39" t="str">
        <f t="shared" si="219"/>
        <v>Obesity</v>
      </c>
      <c r="X791" s="39">
        <f t="shared" si="220"/>
        <v>9.56</v>
      </c>
      <c r="Y791" s="39" t="str">
        <f t="shared" si="221"/>
        <v>Diabetes</v>
      </c>
      <c r="Z791" s="39" t="str">
        <f t="shared" si="222"/>
        <v>Yes</v>
      </c>
      <c r="AA791" s="39" t="str">
        <f t="shared" si="223"/>
        <v>No</v>
      </c>
      <c r="AB791" s="39" t="str">
        <f t="shared" si="224"/>
        <v>No</v>
      </c>
      <c r="AC791" s="38">
        <f t="shared" si="225"/>
        <v>2</v>
      </c>
      <c r="AD791" s="39" t="str">
        <f t="shared" si="226"/>
        <v>No</v>
      </c>
      <c r="AE791" s="13" t="str">
        <f t="shared" si="227"/>
        <v>11-Dec-1968</v>
      </c>
      <c r="AF791" s="39">
        <f t="shared" si="228"/>
        <v>55</v>
      </c>
      <c r="AG791" s="58">
        <f t="shared" si="229"/>
        <v>6552.01</v>
      </c>
      <c r="AH791" s="39" t="str">
        <f t="shared" si="230"/>
        <v>tier - 3</v>
      </c>
      <c r="AI791" s="39" t="str">
        <f t="shared" si="231"/>
        <v>tier - 2</v>
      </c>
      <c r="AJ791" s="54" t="str">
        <f t="shared" si="232"/>
        <v>R1013</v>
      </c>
    </row>
    <row r="792" spans="2:36" ht="15.75" customHeight="1" x14ac:dyDescent="0.3">
      <c r="B792" s="12" t="s">
        <v>2958</v>
      </c>
      <c r="C792" s="13" t="s">
        <v>2960</v>
      </c>
      <c r="D792" s="13">
        <v>33.534999999999997</v>
      </c>
      <c r="E792" s="13" t="str">
        <f t="shared" si="216"/>
        <v>Obesity</v>
      </c>
      <c r="F792" s="13">
        <v>9.4</v>
      </c>
      <c r="G792" s="13" t="str">
        <f t="shared" si="217"/>
        <v>Diabetes</v>
      </c>
      <c r="H792" s="13" t="s">
        <v>8293</v>
      </c>
      <c r="I792" s="13" t="s">
        <v>8291</v>
      </c>
      <c r="J792" s="13" t="s">
        <v>8291</v>
      </c>
      <c r="K792" s="27">
        <v>2</v>
      </c>
      <c r="L792" s="13" t="s">
        <v>8291</v>
      </c>
      <c r="M792" s="13" t="s">
        <v>9081</v>
      </c>
      <c r="N792" s="13">
        <v>39</v>
      </c>
      <c r="O792" s="56">
        <v>6555.07</v>
      </c>
      <c r="P792" s="13" t="s">
        <v>8310</v>
      </c>
      <c r="Q792" s="13" t="s">
        <v>8310</v>
      </c>
      <c r="R792" s="57" t="s">
        <v>8329</v>
      </c>
      <c r="T792" s="12" t="s">
        <v>2958</v>
      </c>
      <c r="U792" s="13" t="str">
        <f t="shared" si="233"/>
        <v xml:space="preserve">  Ning</v>
      </c>
      <c r="V792" s="39">
        <f t="shared" si="218"/>
        <v>33.534999999999997</v>
      </c>
      <c r="W792" s="39" t="str">
        <f t="shared" si="219"/>
        <v>Obesity</v>
      </c>
      <c r="X792" s="39">
        <f t="shared" si="220"/>
        <v>9.4</v>
      </c>
      <c r="Y792" s="39" t="str">
        <f t="shared" si="221"/>
        <v>Diabetes</v>
      </c>
      <c r="Z792" s="39" t="str">
        <f t="shared" si="222"/>
        <v>Yes</v>
      </c>
      <c r="AA792" s="39" t="str">
        <f t="shared" si="223"/>
        <v>No</v>
      </c>
      <c r="AB792" s="39" t="str">
        <f t="shared" si="224"/>
        <v>No</v>
      </c>
      <c r="AC792" s="38">
        <f t="shared" si="225"/>
        <v>2</v>
      </c>
      <c r="AD792" s="39" t="str">
        <f t="shared" si="226"/>
        <v>No</v>
      </c>
      <c r="AE792" s="13" t="str">
        <f t="shared" si="227"/>
        <v>20-Sep-1984</v>
      </c>
      <c r="AF792" s="39">
        <f t="shared" si="228"/>
        <v>39</v>
      </c>
      <c r="AG792" s="58">
        <f t="shared" si="229"/>
        <v>6555.07</v>
      </c>
      <c r="AH792" s="39" t="str">
        <f t="shared" si="230"/>
        <v>tier - 2</v>
      </c>
      <c r="AI792" s="39" t="str">
        <f t="shared" si="231"/>
        <v>tier - 2</v>
      </c>
      <c r="AJ792" s="54" t="str">
        <f t="shared" si="232"/>
        <v>R1024</v>
      </c>
    </row>
    <row r="793" spans="2:36" ht="15.75" customHeight="1" x14ac:dyDescent="0.3">
      <c r="B793" s="12" t="s">
        <v>2962</v>
      </c>
      <c r="C793" s="13" t="s">
        <v>2964</v>
      </c>
      <c r="D793" s="13">
        <v>23.655000000000001</v>
      </c>
      <c r="E793" s="13" t="str">
        <f t="shared" si="216"/>
        <v>Healthy Weight</v>
      </c>
      <c r="F793" s="13">
        <v>8.48</v>
      </c>
      <c r="G793" s="13" t="str">
        <f t="shared" si="217"/>
        <v>Diabetes</v>
      </c>
      <c r="H793" s="13" t="s">
        <v>8293</v>
      </c>
      <c r="I793" s="13" t="s">
        <v>8291</v>
      </c>
      <c r="J793" s="13" t="s">
        <v>8291</v>
      </c>
      <c r="K793" s="27">
        <v>2</v>
      </c>
      <c r="L793" s="13" t="s">
        <v>8291</v>
      </c>
      <c r="M793" s="13" t="s">
        <v>9082</v>
      </c>
      <c r="N793" s="13">
        <v>42</v>
      </c>
      <c r="O793" s="56">
        <v>6571.02</v>
      </c>
      <c r="P793" s="13" t="s">
        <v>8310</v>
      </c>
      <c r="Q793" s="13" t="s">
        <v>8314</v>
      </c>
      <c r="R793" s="57" t="s">
        <v>8317</v>
      </c>
      <c r="T793" s="12" t="s">
        <v>2962</v>
      </c>
      <c r="U793" s="13" t="str">
        <f t="shared" si="233"/>
        <v xml:space="preserve">  Joel</v>
      </c>
      <c r="V793" s="39">
        <f t="shared" si="218"/>
        <v>23.655000000000001</v>
      </c>
      <c r="W793" s="39" t="str">
        <f t="shared" si="219"/>
        <v>Healthy Weight</v>
      </c>
      <c r="X793" s="39">
        <f t="shared" si="220"/>
        <v>8.48</v>
      </c>
      <c r="Y793" s="39" t="str">
        <f t="shared" si="221"/>
        <v>Diabetes</v>
      </c>
      <c r="Z793" s="39" t="str">
        <f t="shared" si="222"/>
        <v>Yes</v>
      </c>
      <c r="AA793" s="39" t="str">
        <f t="shared" si="223"/>
        <v>No</v>
      </c>
      <c r="AB793" s="39" t="str">
        <f t="shared" si="224"/>
        <v>No</v>
      </c>
      <c r="AC793" s="38">
        <f t="shared" si="225"/>
        <v>2</v>
      </c>
      <c r="AD793" s="39" t="str">
        <f t="shared" si="226"/>
        <v>No</v>
      </c>
      <c r="AE793" s="13" t="str">
        <f t="shared" si="227"/>
        <v>20-Jul-1981</v>
      </c>
      <c r="AF793" s="39">
        <f t="shared" si="228"/>
        <v>42</v>
      </c>
      <c r="AG793" s="58">
        <f t="shared" si="229"/>
        <v>6571.02</v>
      </c>
      <c r="AH793" s="39" t="str">
        <f t="shared" si="230"/>
        <v>tier - 2</v>
      </c>
      <c r="AI793" s="39" t="str">
        <f t="shared" si="231"/>
        <v>tier - 1</v>
      </c>
      <c r="AJ793" s="54" t="str">
        <f t="shared" si="232"/>
        <v>R1012</v>
      </c>
    </row>
    <row r="794" spans="2:36" ht="15.75" customHeight="1" x14ac:dyDescent="0.3">
      <c r="B794" s="12" t="s">
        <v>2966</v>
      </c>
      <c r="C794" s="13" t="s">
        <v>389</v>
      </c>
      <c r="D794" s="13">
        <v>28</v>
      </c>
      <c r="E794" s="13" t="str">
        <f t="shared" si="216"/>
        <v>Overweight</v>
      </c>
      <c r="F794" s="13">
        <v>5.57</v>
      </c>
      <c r="G794" s="13" t="str">
        <f t="shared" si="217"/>
        <v>Normal</v>
      </c>
      <c r="H794" s="13" t="s">
        <v>8291</v>
      </c>
      <c r="I794" s="13" t="s">
        <v>8291</v>
      </c>
      <c r="J794" s="13" t="s">
        <v>8291</v>
      </c>
      <c r="K794" s="27" t="s">
        <v>8292</v>
      </c>
      <c r="L794" s="13" t="s">
        <v>8291</v>
      </c>
      <c r="M794" s="13" t="s">
        <v>9083</v>
      </c>
      <c r="N794" s="13">
        <v>39</v>
      </c>
      <c r="O794" s="56">
        <v>6571.54</v>
      </c>
      <c r="P794" s="13" t="s">
        <v>8310</v>
      </c>
      <c r="Q794" s="13" t="s">
        <v>8311</v>
      </c>
      <c r="R794" s="57" t="s">
        <v>8321</v>
      </c>
      <c r="T794" s="12" t="s">
        <v>2966</v>
      </c>
      <c r="U794" s="13" t="str">
        <f t="shared" si="233"/>
        <v xml:space="preserve">  Pamela J</v>
      </c>
      <c r="V794" s="39">
        <f t="shared" si="218"/>
        <v>28</v>
      </c>
      <c r="W794" s="39" t="str">
        <f t="shared" si="219"/>
        <v>Overweight</v>
      </c>
      <c r="X794" s="39">
        <f t="shared" si="220"/>
        <v>5.57</v>
      </c>
      <c r="Y794" s="39" t="str">
        <f t="shared" si="221"/>
        <v>Normal</v>
      </c>
      <c r="Z794" s="39" t="str">
        <f t="shared" si="222"/>
        <v>No</v>
      </c>
      <c r="AA794" s="39" t="str">
        <f t="shared" si="223"/>
        <v>No</v>
      </c>
      <c r="AB794" s="39" t="str">
        <f t="shared" si="224"/>
        <v>No</v>
      </c>
      <c r="AC794" s="38" t="str">
        <f t="shared" si="225"/>
        <v>No major surgery</v>
      </c>
      <c r="AD794" s="39" t="str">
        <f t="shared" si="226"/>
        <v>No</v>
      </c>
      <c r="AE794" s="13" t="str">
        <f t="shared" si="227"/>
        <v>5-Oct-1984</v>
      </c>
      <c r="AF794" s="39">
        <f t="shared" si="228"/>
        <v>39</v>
      </c>
      <c r="AG794" s="58">
        <f t="shared" si="229"/>
        <v>6571.54</v>
      </c>
      <c r="AH794" s="39" t="str">
        <f t="shared" si="230"/>
        <v>tier - 2</v>
      </c>
      <c r="AI794" s="39" t="str">
        <f t="shared" si="231"/>
        <v>tier - 3</v>
      </c>
      <c r="AJ794" s="54" t="str">
        <f t="shared" si="232"/>
        <v>R1011</v>
      </c>
    </row>
    <row r="795" spans="2:36" ht="15.75" customHeight="1" x14ac:dyDescent="0.3">
      <c r="B795" s="12" t="s">
        <v>2969</v>
      </c>
      <c r="C795" s="13" t="s">
        <v>2971</v>
      </c>
      <c r="D795" s="13">
        <v>30.23</v>
      </c>
      <c r="E795" s="13" t="str">
        <f t="shared" si="216"/>
        <v>Obesity</v>
      </c>
      <c r="F795" s="13">
        <v>6.94</v>
      </c>
      <c r="G795" s="13" t="str">
        <f t="shared" si="217"/>
        <v>Diabetes</v>
      </c>
      <c r="H795" s="13" t="s">
        <v>8293</v>
      </c>
      <c r="I795" s="13" t="s">
        <v>8291</v>
      </c>
      <c r="J795" s="13" t="s">
        <v>8293</v>
      </c>
      <c r="K795" s="27">
        <v>1</v>
      </c>
      <c r="L795" s="13" t="s">
        <v>8291</v>
      </c>
      <c r="M795" s="13" t="s">
        <v>9084</v>
      </c>
      <c r="N795" s="13">
        <v>41</v>
      </c>
      <c r="O795" s="56">
        <v>6593.51</v>
      </c>
      <c r="P795" s="13" t="s">
        <v>8310</v>
      </c>
      <c r="Q795" s="13" t="s">
        <v>8314</v>
      </c>
      <c r="R795" s="57" t="s">
        <v>8312</v>
      </c>
      <c r="T795" s="12" t="s">
        <v>2969</v>
      </c>
      <c r="U795" s="13" t="str">
        <f t="shared" si="233"/>
        <v xml:space="preserve">  Brittney</v>
      </c>
      <c r="V795" s="39">
        <f t="shared" si="218"/>
        <v>30.23</v>
      </c>
      <c r="W795" s="39" t="str">
        <f t="shared" si="219"/>
        <v>Obesity</v>
      </c>
      <c r="X795" s="39">
        <f t="shared" si="220"/>
        <v>6.94</v>
      </c>
      <c r="Y795" s="39" t="str">
        <f t="shared" si="221"/>
        <v>Diabetes</v>
      </c>
      <c r="Z795" s="39" t="str">
        <f t="shared" si="222"/>
        <v>Yes</v>
      </c>
      <c r="AA795" s="39" t="str">
        <f t="shared" si="223"/>
        <v>No</v>
      </c>
      <c r="AB795" s="39" t="str">
        <f t="shared" si="224"/>
        <v>Yes</v>
      </c>
      <c r="AC795" s="38">
        <f t="shared" si="225"/>
        <v>1</v>
      </c>
      <c r="AD795" s="39" t="str">
        <f t="shared" si="226"/>
        <v>No</v>
      </c>
      <c r="AE795" s="13" t="str">
        <f t="shared" si="227"/>
        <v>22-Nov-1982</v>
      </c>
      <c r="AF795" s="39">
        <f t="shared" si="228"/>
        <v>41</v>
      </c>
      <c r="AG795" s="58">
        <f t="shared" si="229"/>
        <v>6593.51</v>
      </c>
      <c r="AH795" s="39" t="str">
        <f t="shared" si="230"/>
        <v>tier - 2</v>
      </c>
      <c r="AI795" s="39" t="str">
        <f t="shared" si="231"/>
        <v>tier - 1</v>
      </c>
      <c r="AJ795" s="54" t="str">
        <f t="shared" si="232"/>
        <v>R1013</v>
      </c>
    </row>
    <row r="796" spans="2:36" ht="15.75" customHeight="1" x14ac:dyDescent="0.3">
      <c r="B796" s="12" t="s">
        <v>2973</v>
      </c>
      <c r="C796" s="13" t="s">
        <v>2975</v>
      </c>
      <c r="D796" s="13">
        <v>51.14</v>
      </c>
      <c r="E796" s="13" t="str">
        <f t="shared" si="216"/>
        <v>Obesity</v>
      </c>
      <c r="F796" s="13">
        <v>4.05</v>
      </c>
      <c r="G796" s="13" t="str">
        <f t="shared" si="217"/>
        <v>Normal</v>
      </c>
      <c r="H796" s="13" t="s">
        <v>8291</v>
      </c>
      <c r="I796" s="13" t="s">
        <v>8291</v>
      </c>
      <c r="J796" s="13" t="s">
        <v>8291</v>
      </c>
      <c r="K796" s="27">
        <v>1</v>
      </c>
      <c r="L796" s="13" t="s">
        <v>8291</v>
      </c>
      <c r="M796" s="13" t="s">
        <v>9085</v>
      </c>
      <c r="N796" s="13">
        <v>41</v>
      </c>
      <c r="O796" s="56">
        <v>6600.21</v>
      </c>
      <c r="P796" s="13" t="s">
        <v>8311</v>
      </c>
      <c r="Q796" s="13" t="s">
        <v>8310</v>
      </c>
      <c r="R796" s="57" t="s">
        <v>8326</v>
      </c>
      <c r="T796" s="12" t="s">
        <v>2973</v>
      </c>
      <c r="U796" s="13" t="str">
        <f t="shared" si="233"/>
        <v xml:space="preserve">  Sheila</v>
      </c>
      <c r="V796" s="39">
        <f t="shared" si="218"/>
        <v>51.14</v>
      </c>
      <c r="W796" s="39" t="str">
        <f t="shared" si="219"/>
        <v>Obesity</v>
      </c>
      <c r="X796" s="39">
        <f t="shared" si="220"/>
        <v>4.05</v>
      </c>
      <c r="Y796" s="39" t="str">
        <f t="shared" si="221"/>
        <v>Normal</v>
      </c>
      <c r="Z796" s="39" t="str">
        <f t="shared" si="222"/>
        <v>No</v>
      </c>
      <c r="AA796" s="39" t="str">
        <f t="shared" si="223"/>
        <v>No</v>
      </c>
      <c r="AB796" s="39" t="str">
        <f t="shared" si="224"/>
        <v>No</v>
      </c>
      <c r="AC796" s="38">
        <f t="shared" si="225"/>
        <v>1</v>
      </c>
      <c r="AD796" s="39" t="str">
        <f t="shared" si="226"/>
        <v>No</v>
      </c>
      <c r="AE796" s="13" t="str">
        <f t="shared" si="227"/>
        <v>29-Dec-1982</v>
      </c>
      <c r="AF796" s="39">
        <f t="shared" si="228"/>
        <v>41</v>
      </c>
      <c r="AG796" s="58">
        <f t="shared" si="229"/>
        <v>6600.21</v>
      </c>
      <c r="AH796" s="39" t="str">
        <f t="shared" si="230"/>
        <v>tier - 3</v>
      </c>
      <c r="AI796" s="39" t="str">
        <f t="shared" si="231"/>
        <v>tier - 2</v>
      </c>
      <c r="AJ796" s="54" t="str">
        <f t="shared" si="232"/>
        <v>R1016</v>
      </c>
    </row>
    <row r="797" spans="2:36" ht="15.75" customHeight="1" x14ac:dyDescent="0.3">
      <c r="B797" s="12" t="s">
        <v>2977</v>
      </c>
      <c r="C797" s="13" t="s">
        <v>2979</v>
      </c>
      <c r="D797" s="13">
        <v>24.32</v>
      </c>
      <c r="E797" s="13" t="str">
        <f t="shared" si="216"/>
        <v>Healthy Weight</v>
      </c>
      <c r="F797" s="13">
        <v>10.220000000000001</v>
      </c>
      <c r="G797" s="13" t="str">
        <f t="shared" si="217"/>
        <v>Diabetes</v>
      </c>
      <c r="H797" s="13" t="s">
        <v>8291</v>
      </c>
      <c r="I797" s="13" t="s">
        <v>8291</v>
      </c>
      <c r="J797" s="13" t="s">
        <v>8291</v>
      </c>
      <c r="K797" s="27" t="s">
        <v>8292</v>
      </c>
      <c r="L797" s="13" t="s">
        <v>8291</v>
      </c>
      <c r="M797" s="13" t="s">
        <v>9086</v>
      </c>
      <c r="N797" s="13">
        <v>41</v>
      </c>
      <c r="O797" s="56">
        <v>6600.36</v>
      </c>
      <c r="P797" s="13" t="s">
        <v>8310</v>
      </c>
      <c r="Q797" s="13" t="s">
        <v>8311</v>
      </c>
      <c r="R797" s="57" t="s">
        <v>8321</v>
      </c>
      <c r="T797" s="12" t="s">
        <v>2977</v>
      </c>
      <c r="U797" s="13" t="str">
        <f t="shared" si="233"/>
        <v xml:space="preserve">  Koji</v>
      </c>
      <c r="V797" s="39">
        <f t="shared" si="218"/>
        <v>24.32</v>
      </c>
      <c r="W797" s="39" t="str">
        <f t="shared" si="219"/>
        <v>Healthy Weight</v>
      </c>
      <c r="X797" s="39">
        <f t="shared" si="220"/>
        <v>10.220000000000001</v>
      </c>
      <c r="Y797" s="39" t="str">
        <f t="shared" si="221"/>
        <v>Diabetes</v>
      </c>
      <c r="Z797" s="39" t="str">
        <f t="shared" si="222"/>
        <v>No</v>
      </c>
      <c r="AA797" s="39" t="str">
        <f t="shared" si="223"/>
        <v>No</v>
      </c>
      <c r="AB797" s="39" t="str">
        <f t="shared" si="224"/>
        <v>No</v>
      </c>
      <c r="AC797" s="38" t="str">
        <f t="shared" si="225"/>
        <v>No major surgery</v>
      </c>
      <c r="AD797" s="39" t="str">
        <f t="shared" si="226"/>
        <v>No</v>
      </c>
      <c r="AE797" s="13" t="str">
        <f t="shared" si="227"/>
        <v>7-Nov-1982</v>
      </c>
      <c r="AF797" s="39">
        <f t="shared" si="228"/>
        <v>41</v>
      </c>
      <c r="AG797" s="58">
        <f t="shared" si="229"/>
        <v>6600.36</v>
      </c>
      <c r="AH797" s="39" t="str">
        <f t="shared" si="230"/>
        <v>tier - 2</v>
      </c>
      <c r="AI797" s="39" t="str">
        <f t="shared" si="231"/>
        <v>tier - 3</v>
      </c>
      <c r="AJ797" s="54" t="str">
        <f t="shared" si="232"/>
        <v>R1011</v>
      </c>
    </row>
    <row r="798" spans="2:36" ht="15.75" customHeight="1" x14ac:dyDescent="0.3">
      <c r="B798" s="12" t="s">
        <v>2981</v>
      </c>
      <c r="C798" s="13" t="s">
        <v>748</v>
      </c>
      <c r="D798" s="13">
        <v>38.06</v>
      </c>
      <c r="E798" s="13" t="str">
        <f t="shared" si="216"/>
        <v>Obesity</v>
      </c>
      <c r="F798" s="13">
        <v>9.24</v>
      </c>
      <c r="G798" s="13" t="str">
        <f t="shared" si="217"/>
        <v>Diabetes</v>
      </c>
      <c r="H798" s="13" t="s">
        <v>8291</v>
      </c>
      <c r="I798" s="13" t="s">
        <v>8291</v>
      </c>
      <c r="J798" s="13" t="s">
        <v>8291</v>
      </c>
      <c r="K798" s="27" t="s">
        <v>8292</v>
      </c>
      <c r="L798" s="13" t="s">
        <v>8291</v>
      </c>
      <c r="M798" s="13" t="s">
        <v>9072</v>
      </c>
      <c r="N798" s="13">
        <v>41</v>
      </c>
      <c r="O798" s="56">
        <v>6610.11</v>
      </c>
      <c r="P798" s="13" t="s">
        <v>8311</v>
      </c>
      <c r="Q798" s="13" t="s">
        <v>8310</v>
      </c>
      <c r="R798" s="57" t="s">
        <v>8324</v>
      </c>
      <c r="T798" s="12" t="s">
        <v>2981</v>
      </c>
      <c r="U798" s="13" t="str">
        <f t="shared" si="233"/>
        <v xml:space="preserve">  Sarah</v>
      </c>
      <c r="V798" s="39">
        <f t="shared" si="218"/>
        <v>38.06</v>
      </c>
      <c r="W798" s="39" t="str">
        <f t="shared" si="219"/>
        <v>Obesity</v>
      </c>
      <c r="X798" s="39">
        <f t="shared" si="220"/>
        <v>9.24</v>
      </c>
      <c r="Y798" s="39" t="str">
        <f t="shared" si="221"/>
        <v>Diabetes</v>
      </c>
      <c r="Z798" s="39" t="str">
        <f t="shared" si="222"/>
        <v>No</v>
      </c>
      <c r="AA798" s="39" t="str">
        <f t="shared" si="223"/>
        <v>No</v>
      </c>
      <c r="AB798" s="39" t="str">
        <f t="shared" si="224"/>
        <v>No</v>
      </c>
      <c r="AC798" s="38" t="str">
        <f t="shared" si="225"/>
        <v>No major surgery</v>
      </c>
      <c r="AD798" s="39" t="str">
        <f t="shared" si="226"/>
        <v>No</v>
      </c>
      <c r="AE798" s="13" t="str">
        <f t="shared" si="227"/>
        <v>28-Aug-1982</v>
      </c>
      <c r="AF798" s="39">
        <f t="shared" si="228"/>
        <v>41</v>
      </c>
      <c r="AG798" s="58">
        <f t="shared" si="229"/>
        <v>6610.11</v>
      </c>
      <c r="AH798" s="39" t="str">
        <f t="shared" si="230"/>
        <v>tier - 3</v>
      </c>
      <c r="AI798" s="39" t="str">
        <f t="shared" si="231"/>
        <v>tier - 2</v>
      </c>
      <c r="AJ798" s="54" t="str">
        <f t="shared" si="232"/>
        <v>R1015</v>
      </c>
    </row>
    <row r="799" spans="2:36" ht="15.75" customHeight="1" x14ac:dyDescent="0.3">
      <c r="B799" s="12" t="s">
        <v>2984</v>
      </c>
      <c r="C799" s="13" t="s">
        <v>2986</v>
      </c>
      <c r="D799" s="13">
        <v>37.700000000000003</v>
      </c>
      <c r="E799" s="13" t="str">
        <f t="shared" si="216"/>
        <v>Obesity</v>
      </c>
      <c r="F799" s="13">
        <v>8.6</v>
      </c>
      <c r="G799" s="13" t="str">
        <f t="shared" si="217"/>
        <v>Diabetes</v>
      </c>
      <c r="H799" s="13" t="s">
        <v>8291</v>
      </c>
      <c r="I799" s="13" t="s">
        <v>8291</v>
      </c>
      <c r="J799" s="13" t="s">
        <v>8291</v>
      </c>
      <c r="K799" s="27" t="s">
        <v>8292</v>
      </c>
      <c r="L799" s="13" t="s">
        <v>8291</v>
      </c>
      <c r="M799" s="13" t="s">
        <v>9087</v>
      </c>
      <c r="N799" s="13">
        <v>50</v>
      </c>
      <c r="O799" s="56">
        <v>6630.31</v>
      </c>
      <c r="P799" s="13" t="s">
        <v>8310</v>
      </c>
      <c r="Q799" s="13" t="s">
        <v>8314</v>
      </c>
      <c r="R799" s="57" t="s">
        <v>8312</v>
      </c>
      <c r="T799" s="12" t="s">
        <v>2984</v>
      </c>
      <c r="U799" s="13" t="str">
        <f t="shared" si="233"/>
        <v xml:space="preserve">  Colleen M</v>
      </c>
      <c r="V799" s="39">
        <f t="shared" si="218"/>
        <v>37.700000000000003</v>
      </c>
      <c r="W799" s="39" t="str">
        <f t="shared" si="219"/>
        <v>Obesity</v>
      </c>
      <c r="X799" s="39">
        <f t="shared" si="220"/>
        <v>8.6</v>
      </c>
      <c r="Y799" s="39" t="str">
        <f t="shared" si="221"/>
        <v>Diabetes</v>
      </c>
      <c r="Z799" s="39" t="str">
        <f t="shared" si="222"/>
        <v>No</v>
      </c>
      <c r="AA799" s="39" t="str">
        <f t="shared" si="223"/>
        <v>No</v>
      </c>
      <c r="AB799" s="39" t="str">
        <f t="shared" si="224"/>
        <v>No</v>
      </c>
      <c r="AC799" s="38" t="str">
        <f t="shared" si="225"/>
        <v>No major surgery</v>
      </c>
      <c r="AD799" s="39" t="str">
        <f t="shared" si="226"/>
        <v>No</v>
      </c>
      <c r="AE799" s="13" t="str">
        <f t="shared" si="227"/>
        <v>29-Aug-1973</v>
      </c>
      <c r="AF799" s="39">
        <f t="shared" si="228"/>
        <v>50</v>
      </c>
      <c r="AG799" s="58">
        <f t="shared" si="229"/>
        <v>6630.31</v>
      </c>
      <c r="AH799" s="39" t="str">
        <f t="shared" si="230"/>
        <v>tier - 2</v>
      </c>
      <c r="AI799" s="39" t="str">
        <f t="shared" si="231"/>
        <v>tier - 1</v>
      </c>
      <c r="AJ799" s="54" t="str">
        <f t="shared" si="232"/>
        <v>R1013</v>
      </c>
    </row>
    <row r="800" spans="2:36" ht="15.75" customHeight="1" x14ac:dyDescent="0.3">
      <c r="B800" s="12" t="s">
        <v>2988</v>
      </c>
      <c r="C800" s="13" t="s">
        <v>2990</v>
      </c>
      <c r="D800" s="13">
        <v>44</v>
      </c>
      <c r="E800" s="13" t="str">
        <f t="shared" si="216"/>
        <v>Obesity</v>
      </c>
      <c r="F800" s="13">
        <v>9.32</v>
      </c>
      <c r="G800" s="13" t="str">
        <f t="shared" si="217"/>
        <v>Diabetes</v>
      </c>
      <c r="H800" s="13" t="s">
        <v>8293</v>
      </c>
      <c r="I800" s="13" t="s">
        <v>8291</v>
      </c>
      <c r="J800" s="13" t="s">
        <v>8291</v>
      </c>
      <c r="K800" s="27">
        <v>2</v>
      </c>
      <c r="L800" s="13" t="s">
        <v>8291</v>
      </c>
      <c r="M800" s="13" t="s">
        <v>9088</v>
      </c>
      <c r="N800" s="13">
        <v>20</v>
      </c>
      <c r="O800" s="56">
        <v>6638.16</v>
      </c>
      <c r="P800" s="13" t="s">
        <v>8310</v>
      </c>
      <c r="Q800" s="13" t="s">
        <v>8314</v>
      </c>
      <c r="R800" s="57" t="s">
        <v>8317</v>
      </c>
      <c r="T800" s="12" t="s">
        <v>2988</v>
      </c>
      <c r="U800" s="13" t="str">
        <f t="shared" si="233"/>
        <v xml:space="preserve">  Deedra G</v>
      </c>
      <c r="V800" s="39">
        <f t="shared" si="218"/>
        <v>44</v>
      </c>
      <c r="W800" s="39" t="str">
        <f t="shared" si="219"/>
        <v>Obesity</v>
      </c>
      <c r="X800" s="39">
        <f t="shared" si="220"/>
        <v>9.32</v>
      </c>
      <c r="Y800" s="39" t="str">
        <f t="shared" si="221"/>
        <v>Diabetes</v>
      </c>
      <c r="Z800" s="39" t="str">
        <f t="shared" si="222"/>
        <v>Yes</v>
      </c>
      <c r="AA800" s="39" t="str">
        <f t="shared" si="223"/>
        <v>No</v>
      </c>
      <c r="AB800" s="39" t="str">
        <f t="shared" si="224"/>
        <v>No</v>
      </c>
      <c r="AC800" s="38">
        <f t="shared" si="225"/>
        <v>2</v>
      </c>
      <c r="AD800" s="39" t="str">
        <f t="shared" si="226"/>
        <v>No</v>
      </c>
      <c r="AE800" s="13" t="str">
        <f t="shared" si="227"/>
        <v>4-Sep-2003</v>
      </c>
      <c r="AF800" s="39">
        <f t="shared" si="228"/>
        <v>20</v>
      </c>
      <c r="AG800" s="58">
        <f t="shared" si="229"/>
        <v>6638.16</v>
      </c>
      <c r="AH800" s="39" t="str">
        <f t="shared" si="230"/>
        <v>tier - 2</v>
      </c>
      <c r="AI800" s="39" t="str">
        <f t="shared" si="231"/>
        <v>tier - 1</v>
      </c>
      <c r="AJ800" s="54" t="str">
        <f t="shared" si="232"/>
        <v>R1012</v>
      </c>
    </row>
    <row r="801" spans="2:36" ht="15.75" customHeight="1" x14ac:dyDescent="0.3">
      <c r="B801" s="12" t="s">
        <v>2992</v>
      </c>
      <c r="C801" s="13" t="s">
        <v>2994</v>
      </c>
      <c r="D801" s="13">
        <v>41.45</v>
      </c>
      <c r="E801" s="13" t="str">
        <f t="shared" si="216"/>
        <v>Obesity</v>
      </c>
      <c r="F801" s="13">
        <v>6.12</v>
      </c>
      <c r="G801" s="13" t="str">
        <f t="shared" si="217"/>
        <v>Prediabetes</v>
      </c>
      <c r="H801" s="13" t="s">
        <v>8293</v>
      </c>
      <c r="I801" s="13" t="s">
        <v>8291</v>
      </c>
      <c r="J801" s="13" t="s">
        <v>8291</v>
      </c>
      <c r="K801" s="27" t="s">
        <v>8292</v>
      </c>
      <c r="L801" s="13" t="s">
        <v>8291</v>
      </c>
      <c r="M801" s="13" t="s">
        <v>9089</v>
      </c>
      <c r="N801" s="13">
        <v>33</v>
      </c>
      <c r="O801" s="56">
        <v>6639.3</v>
      </c>
      <c r="P801" s="13" t="s">
        <v>8310</v>
      </c>
      <c r="Q801" s="13" t="s">
        <v>8310</v>
      </c>
      <c r="R801" s="57" t="s">
        <v>8332</v>
      </c>
      <c r="T801" s="12" t="s">
        <v>2992</v>
      </c>
      <c r="U801" s="13" t="str">
        <f t="shared" si="233"/>
        <v xml:space="preserve">  Kulwinder</v>
      </c>
      <c r="V801" s="39">
        <f t="shared" si="218"/>
        <v>41.45</v>
      </c>
      <c r="W801" s="39" t="str">
        <f t="shared" si="219"/>
        <v>Obesity</v>
      </c>
      <c r="X801" s="39">
        <f t="shared" si="220"/>
        <v>6.12</v>
      </c>
      <c r="Y801" s="39" t="str">
        <f t="shared" si="221"/>
        <v>Prediabetes</v>
      </c>
      <c r="Z801" s="39" t="str">
        <f t="shared" si="222"/>
        <v>Yes</v>
      </c>
      <c r="AA801" s="39" t="str">
        <f t="shared" si="223"/>
        <v>No</v>
      </c>
      <c r="AB801" s="39" t="str">
        <f t="shared" si="224"/>
        <v>No</v>
      </c>
      <c r="AC801" s="38" t="str">
        <f t="shared" si="225"/>
        <v>No major surgery</v>
      </c>
      <c r="AD801" s="39" t="str">
        <f t="shared" si="226"/>
        <v>No</v>
      </c>
      <c r="AE801" s="13" t="str">
        <f t="shared" si="227"/>
        <v>6-Jun-1990</v>
      </c>
      <c r="AF801" s="39">
        <f t="shared" si="228"/>
        <v>33</v>
      </c>
      <c r="AG801" s="58">
        <f t="shared" si="229"/>
        <v>6639.3</v>
      </c>
      <c r="AH801" s="39" t="str">
        <f t="shared" si="230"/>
        <v>tier - 2</v>
      </c>
      <c r="AI801" s="39" t="str">
        <f t="shared" si="231"/>
        <v>tier - 2</v>
      </c>
      <c r="AJ801" s="54" t="str">
        <f t="shared" si="232"/>
        <v>R1021</v>
      </c>
    </row>
    <row r="802" spans="2:36" ht="15.75" customHeight="1" x14ac:dyDescent="0.3">
      <c r="B802" s="12" t="s">
        <v>2996</v>
      </c>
      <c r="C802" s="13" t="s">
        <v>2998</v>
      </c>
      <c r="D802" s="13">
        <v>25.364999999999998</v>
      </c>
      <c r="E802" s="13" t="str">
        <f t="shared" si="216"/>
        <v>Overweight</v>
      </c>
      <c r="F802" s="13">
        <v>9.19</v>
      </c>
      <c r="G802" s="13" t="str">
        <f t="shared" si="217"/>
        <v>Diabetes</v>
      </c>
      <c r="H802" s="13" t="s">
        <v>8293</v>
      </c>
      <c r="I802" s="13" t="s">
        <v>8291</v>
      </c>
      <c r="J802" s="13" t="s">
        <v>8291</v>
      </c>
      <c r="K802" s="27" t="s">
        <v>8292</v>
      </c>
      <c r="L802" s="13" t="s">
        <v>8291</v>
      </c>
      <c r="M802" s="13" t="s">
        <v>9090</v>
      </c>
      <c r="N802" s="13">
        <v>39</v>
      </c>
      <c r="O802" s="56">
        <v>6640.54</v>
      </c>
      <c r="P802" s="13" t="s">
        <v>8310</v>
      </c>
      <c r="Q802" s="13" t="s">
        <v>8311</v>
      </c>
      <c r="R802" s="57" t="s">
        <v>8325</v>
      </c>
      <c r="T802" s="12" t="s">
        <v>2996</v>
      </c>
      <c r="U802" s="13" t="str">
        <f t="shared" si="233"/>
        <v xml:space="preserve">  Ann M</v>
      </c>
      <c r="V802" s="39">
        <f t="shared" si="218"/>
        <v>25.364999999999998</v>
      </c>
      <c r="W802" s="39" t="str">
        <f t="shared" si="219"/>
        <v>Overweight</v>
      </c>
      <c r="X802" s="39">
        <f t="shared" si="220"/>
        <v>9.19</v>
      </c>
      <c r="Y802" s="39" t="str">
        <f t="shared" si="221"/>
        <v>Diabetes</v>
      </c>
      <c r="Z802" s="39" t="str">
        <f t="shared" si="222"/>
        <v>Yes</v>
      </c>
      <c r="AA802" s="39" t="str">
        <f t="shared" si="223"/>
        <v>No</v>
      </c>
      <c r="AB802" s="39" t="str">
        <f t="shared" si="224"/>
        <v>No</v>
      </c>
      <c r="AC802" s="38" t="str">
        <f t="shared" si="225"/>
        <v>No major surgery</v>
      </c>
      <c r="AD802" s="39" t="str">
        <f t="shared" si="226"/>
        <v>No</v>
      </c>
      <c r="AE802" s="13" t="str">
        <f t="shared" si="227"/>
        <v>8-Dec-1984</v>
      </c>
      <c r="AF802" s="39">
        <f t="shared" si="228"/>
        <v>39</v>
      </c>
      <c r="AG802" s="58">
        <f t="shared" si="229"/>
        <v>6640.54</v>
      </c>
      <c r="AH802" s="39" t="str">
        <f t="shared" si="230"/>
        <v>tier - 2</v>
      </c>
      <c r="AI802" s="39" t="str">
        <f t="shared" si="231"/>
        <v>tier - 3</v>
      </c>
      <c r="AJ802" s="54" t="str">
        <f t="shared" si="232"/>
        <v>R1019</v>
      </c>
    </row>
    <row r="803" spans="2:36" ht="15.75" customHeight="1" x14ac:dyDescent="0.3">
      <c r="B803" s="12" t="s">
        <v>2999</v>
      </c>
      <c r="C803" s="13" t="s">
        <v>1547</v>
      </c>
      <c r="D803" s="13">
        <v>34.56</v>
      </c>
      <c r="E803" s="13" t="str">
        <f t="shared" si="216"/>
        <v>Obesity</v>
      </c>
      <c r="F803" s="13">
        <v>5.84</v>
      </c>
      <c r="G803" s="13" t="str">
        <f t="shared" si="217"/>
        <v>Prediabetes</v>
      </c>
      <c r="H803" s="13" t="s">
        <v>8293</v>
      </c>
      <c r="I803" s="13" t="s">
        <v>8291</v>
      </c>
      <c r="J803" s="13" t="s">
        <v>8293</v>
      </c>
      <c r="K803" s="27">
        <v>1</v>
      </c>
      <c r="L803" s="13" t="s">
        <v>8291</v>
      </c>
      <c r="M803" s="13" t="s">
        <v>9091</v>
      </c>
      <c r="N803" s="13">
        <v>53</v>
      </c>
      <c r="O803" s="56">
        <v>6651.26</v>
      </c>
      <c r="P803" s="13" t="s">
        <v>8310</v>
      </c>
      <c r="Q803" s="13" t="s">
        <v>8311</v>
      </c>
      <c r="R803" s="57" t="s">
        <v>8312</v>
      </c>
      <c r="T803" s="12" t="s">
        <v>2999</v>
      </c>
      <c r="U803" s="13" t="str">
        <f t="shared" si="233"/>
        <v xml:space="preserve">  Sarah E</v>
      </c>
      <c r="V803" s="39">
        <f t="shared" si="218"/>
        <v>34.56</v>
      </c>
      <c r="W803" s="39" t="str">
        <f t="shared" si="219"/>
        <v>Obesity</v>
      </c>
      <c r="X803" s="39">
        <f t="shared" si="220"/>
        <v>5.84</v>
      </c>
      <c r="Y803" s="39" t="str">
        <f t="shared" si="221"/>
        <v>Prediabetes</v>
      </c>
      <c r="Z803" s="39" t="str">
        <f t="shared" si="222"/>
        <v>Yes</v>
      </c>
      <c r="AA803" s="39" t="str">
        <f t="shared" si="223"/>
        <v>No</v>
      </c>
      <c r="AB803" s="39" t="str">
        <f t="shared" si="224"/>
        <v>Yes</v>
      </c>
      <c r="AC803" s="38">
        <f t="shared" si="225"/>
        <v>1</v>
      </c>
      <c r="AD803" s="39" t="str">
        <f t="shared" si="226"/>
        <v>No</v>
      </c>
      <c r="AE803" s="13" t="str">
        <f t="shared" si="227"/>
        <v>8-Nov-1970</v>
      </c>
      <c r="AF803" s="39">
        <f t="shared" si="228"/>
        <v>53</v>
      </c>
      <c r="AG803" s="58">
        <f t="shared" si="229"/>
        <v>6651.26</v>
      </c>
      <c r="AH803" s="39" t="str">
        <f t="shared" si="230"/>
        <v>tier - 2</v>
      </c>
      <c r="AI803" s="39" t="str">
        <f t="shared" si="231"/>
        <v>tier - 3</v>
      </c>
      <c r="AJ803" s="54" t="str">
        <f t="shared" si="232"/>
        <v>R1013</v>
      </c>
    </row>
    <row r="804" spans="2:36" ht="15.75" customHeight="1" x14ac:dyDescent="0.3">
      <c r="B804" s="12" t="s">
        <v>3002</v>
      </c>
      <c r="C804" s="13" t="s">
        <v>3004</v>
      </c>
      <c r="D804" s="13">
        <v>28.2</v>
      </c>
      <c r="E804" s="13" t="str">
        <f t="shared" si="216"/>
        <v>Overweight</v>
      </c>
      <c r="F804" s="13">
        <v>7.19</v>
      </c>
      <c r="G804" s="13" t="str">
        <f t="shared" si="217"/>
        <v>Diabetes</v>
      </c>
      <c r="H804" s="13" t="s">
        <v>8293</v>
      </c>
      <c r="I804" s="13" t="s">
        <v>8291</v>
      </c>
      <c r="J804" s="13" t="s">
        <v>8291</v>
      </c>
      <c r="K804" s="27">
        <v>2</v>
      </c>
      <c r="L804" s="13" t="s">
        <v>8291</v>
      </c>
      <c r="M804" s="13" t="s">
        <v>9092</v>
      </c>
      <c r="N804" s="13">
        <v>39</v>
      </c>
      <c r="O804" s="56">
        <v>6652.53</v>
      </c>
      <c r="P804" s="13" t="s">
        <v>8311</v>
      </c>
      <c r="Q804" s="13" t="s">
        <v>8310</v>
      </c>
      <c r="R804" s="57" t="s">
        <v>8312</v>
      </c>
      <c r="T804" s="12" t="s">
        <v>3002</v>
      </c>
      <c r="U804" s="13" t="str">
        <f t="shared" si="233"/>
        <v xml:space="preserve">  Apryl J</v>
      </c>
      <c r="V804" s="39">
        <f t="shared" si="218"/>
        <v>28.2</v>
      </c>
      <c r="W804" s="39" t="str">
        <f t="shared" si="219"/>
        <v>Overweight</v>
      </c>
      <c r="X804" s="39">
        <f t="shared" si="220"/>
        <v>7.19</v>
      </c>
      <c r="Y804" s="39" t="str">
        <f t="shared" si="221"/>
        <v>Diabetes</v>
      </c>
      <c r="Z804" s="39" t="str">
        <f t="shared" si="222"/>
        <v>Yes</v>
      </c>
      <c r="AA804" s="39" t="str">
        <f t="shared" si="223"/>
        <v>No</v>
      </c>
      <c r="AB804" s="39" t="str">
        <f t="shared" si="224"/>
        <v>No</v>
      </c>
      <c r="AC804" s="38">
        <f t="shared" si="225"/>
        <v>2</v>
      </c>
      <c r="AD804" s="39" t="str">
        <f t="shared" si="226"/>
        <v>No</v>
      </c>
      <c r="AE804" s="13" t="str">
        <f t="shared" si="227"/>
        <v>1-Jul-1984</v>
      </c>
      <c r="AF804" s="39">
        <f t="shared" si="228"/>
        <v>39</v>
      </c>
      <c r="AG804" s="58">
        <f t="shared" si="229"/>
        <v>6652.53</v>
      </c>
      <c r="AH804" s="39" t="str">
        <f t="shared" si="230"/>
        <v>tier - 3</v>
      </c>
      <c r="AI804" s="39" t="str">
        <f t="shared" si="231"/>
        <v>tier - 2</v>
      </c>
      <c r="AJ804" s="54" t="str">
        <f t="shared" si="232"/>
        <v>R1013</v>
      </c>
    </row>
    <row r="805" spans="2:36" ht="15.75" customHeight="1" x14ac:dyDescent="0.3">
      <c r="B805" s="12" t="s">
        <v>3006</v>
      </c>
      <c r="C805" s="13" t="s">
        <v>3008</v>
      </c>
      <c r="D805" s="13">
        <v>30.43</v>
      </c>
      <c r="E805" s="13" t="str">
        <f t="shared" si="216"/>
        <v>Obesity</v>
      </c>
      <c r="F805" s="13">
        <v>9.39</v>
      </c>
      <c r="G805" s="13" t="str">
        <f t="shared" si="217"/>
        <v>Diabetes</v>
      </c>
      <c r="H805" s="13" t="s">
        <v>8291</v>
      </c>
      <c r="I805" s="13" t="s">
        <v>8291</v>
      </c>
      <c r="J805" s="13" t="s">
        <v>8291</v>
      </c>
      <c r="K805" s="27" t="s">
        <v>8292</v>
      </c>
      <c r="L805" s="13" t="s">
        <v>8291</v>
      </c>
      <c r="M805" s="13" t="s">
        <v>9093</v>
      </c>
      <c r="N805" s="13">
        <v>34</v>
      </c>
      <c r="O805" s="56">
        <v>6653.79</v>
      </c>
      <c r="P805" s="13" t="s">
        <v>8310</v>
      </c>
      <c r="Q805" s="13" t="s">
        <v>8314</v>
      </c>
      <c r="R805" s="57" t="s">
        <v>8312</v>
      </c>
      <c r="T805" s="12" t="s">
        <v>3006</v>
      </c>
      <c r="U805" s="13" t="str">
        <f t="shared" si="233"/>
        <v xml:space="preserve">  Ilana</v>
      </c>
      <c r="V805" s="39">
        <f t="shared" si="218"/>
        <v>30.43</v>
      </c>
      <c r="W805" s="39" t="str">
        <f t="shared" si="219"/>
        <v>Obesity</v>
      </c>
      <c r="X805" s="39">
        <f t="shared" si="220"/>
        <v>9.39</v>
      </c>
      <c r="Y805" s="39" t="str">
        <f t="shared" si="221"/>
        <v>Diabetes</v>
      </c>
      <c r="Z805" s="39" t="str">
        <f t="shared" si="222"/>
        <v>No</v>
      </c>
      <c r="AA805" s="39" t="str">
        <f t="shared" si="223"/>
        <v>No</v>
      </c>
      <c r="AB805" s="39" t="str">
        <f t="shared" si="224"/>
        <v>No</v>
      </c>
      <c r="AC805" s="38" t="str">
        <f t="shared" si="225"/>
        <v>No major surgery</v>
      </c>
      <c r="AD805" s="39" t="str">
        <f t="shared" si="226"/>
        <v>No</v>
      </c>
      <c r="AE805" s="13" t="str">
        <f t="shared" si="227"/>
        <v>19-Nov-1989</v>
      </c>
      <c r="AF805" s="39">
        <f t="shared" si="228"/>
        <v>34</v>
      </c>
      <c r="AG805" s="58">
        <f t="shared" si="229"/>
        <v>6653.79</v>
      </c>
      <c r="AH805" s="39" t="str">
        <f t="shared" si="230"/>
        <v>tier - 2</v>
      </c>
      <c r="AI805" s="39" t="str">
        <f t="shared" si="231"/>
        <v>tier - 1</v>
      </c>
      <c r="AJ805" s="54" t="str">
        <f t="shared" si="232"/>
        <v>R1013</v>
      </c>
    </row>
    <row r="806" spans="2:36" ht="15.75" customHeight="1" x14ac:dyDescent="0.3">
      <c r="B806" s="12" t="s">
        <v>3010</v>
      </c>
      <c r="C806" s="13" t="s">
        <v>1705</v>
      </c>
      <c r="D806" s="13">
        <v>32.395000000000003</v>
      </c>
      <c r="E806" s="13" t="str">
        <f t="shared" si="216"/>
        <v>Obesity</v>
      </c>
      <c r="F806" s="13">
        <v>4.2699999999999996</v>
      </c>
      <c r="G806" s="13" t="str">
        <f t="shared" si="217"/>
        <v>Normal</v>
      </c>
      <c r="H806" s="13" t="s">
        <v>8293</v>
      </c>
      <c r="I806" s="13" t="s">
        <v>8291</v>
      </c>
      <c r="J806" s="13" t="s">
        <v>8291</v>
      </c>
      <c r="K806" s="27">
        <v>1</v>
      </c>
      <c r="L806" s="13" t="s">
        <v>8291</v>
      </c>
      <c r="M806" s="13" t="s">
        <v>8807</v>
      </c>
      <c r="N806" s="13">
        <v>41</v>
      </c>
      <c r="O806" s="56">
        <v>6664.32</v>
      </c>
      <c r="P806" s="13" t="s">
        <v>8310</v>
      </c>
      <c r="Q806" s="13" t="s">
        <v>8310</v>
      </c>
      <c r="R806" s="57" t="s">
        <v>8312</v>
      </c>
      <c r="T806" s="12" t="s">
        <v>3010</v>
      </c>
      <c r="U806" s="13" t="str">
        <f t="shared" si="233"/>
        <v xml:space="preserve">  Katherine</v>
      </c>
      <c r="V806" s="39">
        <f t="shared" si="218"/>
        <v>32.395000000000003</v>
      </c>
      <c r="W806" s="39" t="str">
        <f t="shared" si="219"/>
        <v>Obesity</v>
      </c>
      <c r="X806" s="39">
        <f t="shared" si="220"/>
        <v>4.2699999999999996</v>
      </c>
      <c r="Y806" s="39" t="str">
        <f t="shared" si="221"/>
        <v>Normal</v>
      </c>
      <c r="Z806" s="39" t="str">
        <f t="shared" si="222"/>
        <v>Yes</v>
      </c>
      <c r="AA806" s="39" t="str">
        <f t="shared" si="223"/>
        <v>No</v>
      </c>
      <c r="AB806" s="39" t="str">
        <f t="shared" si="224"/>
        <v>No</v>
      </c>
      <c r="AC806" s="38">
        <f t="shared" si="225"/>
        <v>1</v>
      </c>
      <c r="AD806" s="39" t="str">
        <f t="shared" si="226"/>
        <v>No</v>
      </c>
      <c r="AE806" s="13" t="str">
        <f t="shared" si="227"/>
        <v>27-Sep-1982</v>
      </c>
      <c r="AF806" s="39">
        <f t="shared" si="228"/>
        <v>41</v>
      </c>
      <c r="AG806" s="58">
        <f t="shared" si="229"/>
        <v>6664.32</v>
      </c>
      <c r="AH806" s="39" t="str">
        <f t="shared" si="230"/>
        <v>tier - 2</v>
      </c>
      <c r="AI806" s="39" t="str">
        <f t="shared" si="231"/>
        <v>tier - 2</v>
      </c>
      <c r="AJ806" s="54" t="str">
        <f t="shared" si="232"/>
        <v>R1013</v>
      </c>
    </row>
    <row r="807" spans="2:36" ht="15.75" customHeight="1" x14ac:dyDescent="0.3">
      <c r="B807" s="12" t="s">
        <v>3012</v>
      </c>
      <c r="C807" s="13" t="s">
        <v>1705</v>
      </c>
      <c r="D807" s="13">
        <v>24.035</v>
      </c>
      <c r="E807" s="13" t="str">
        <f t="shared" si="216"/>
        <v>Healthy Weight</v>
      </c>
      <c r="F807" s="13">
        <v>11.71</v>
      </c>
      <c r="G807" s="13" t="str">
        <f t="shared" si="217"/>
        <v>Diabetes</v>
      </c>
      <c r="H807" s="13" t="s">
        <v>8291</v>
      </c>
      <c r="I807" s="13" t="s">
        <v>8291</v>
      </c>
      <c r="J807" s="13" t="s">
        <v>8291</v>
      </c>
      <c r="K807" s="27" t="s">
        <v>8292</v>
      </c>
      <c r="L807" s="13" t="s">
        <v>8291</v>
      </c>
      <c r="M807" s="13" t="s">
        <v>9094</v>
      </c>
      <c r="N807" s="13">
        <v>42</v>
      </c>
      <c r="O807" s="56">
        <v>6664.69</v>
      </c>
      <c r="P807" s="13" t="s">
        <v>8311</v>
      </c>
      <c r="Q807" s="13" t="s">
        <v>8314</v>
      </c>
      <c r="R807" s="57" t="s">
        <v>8317</v>
      </c>
      <c r="T807" s="12" t="s">
        <v>3012</v>
      </c>
      <c r="U807" s="13" t="str">
        <f t="shared" si="233"/>
        <v xml:space="preserve">  Katherine</v>
      </c>
      <c r="V807" s="39">
        <f t="shared" si="218"/>
        <v>24.035</v>
      </c>
      <c r="W807" s="39" t="str">
        <f t="shared" si="219"/>
        <v>Healthy Weight</v>
      </c>
      <c r="X807" s="39">
        <f t="shared" si="220"/>
        <v>11.71</v>
      </c>
      <c r="Y807" s="39" t="str">
        <f t="shared" si="221"/>
        <v>Diabetes</v>
      </c>
      <c r="Z807" s="39" t="str">
        <f t="shared" si="222"/>
        <v>No</v>
      </c>
      <c r="AA807" s="39" t="str">
        <f t="shared" si="223"/>
        <v>No</v>
      </c>
      <c r="AB807" s="39" t="str">
        <f t="shared" si="224"/>
        <v>No</v>
      </c>
      <c r="AC807" s="38" t="str">
        <f t="shared" si="225"/>
        <v>No major surgery</v>
      </c>
      <c r="AD807" s="39" t="str">
        <f t="shared" si="226"/>
        <v>No</v>
      </c>
      <c r="AE807" s="13" t="str">
        <f t="shared" si="227"/>
        <v>17-Sep-1981</v>
      </c>
      <c r="AF807" s="39">
        <f t="shared" si="228"/>
        <v>42</v>
      </c>
      <c r="AG807" s="58">
        <f t="shared" si="229"/>
        <v>6664.69</v>
      </c>
      <c r="AH807" s="39" t="str">
        <f t="shared" si="230"/>
        <v>tier - 3</v>
      </c>
      <c r="AI807" s="39" t="str">
        <f t="shared" si="231"/>
        <v>tier - 1</v>
      </c>
      <c r="AJ807" s="54" t="str">
        <f t="shared" si="232"/>
        <v>R1012</v>
      </c>
    </row>
    <row r="808" spans="2:36" ht="15.75" customHeight="1" x14ac:dyDescent="0.3">
      <c r="B808" s="12" t="s">
        <v>3015</v>
      </c>
      <c r="C808" s="13" t="s">
        <v>3017</v>
      </c>
      <c r="D808" s="13">
        <v>37.119999999999997</v>
      </c>
      <c r="E808" s="13" t="str">
        <f t="shared" si="216"/>
        <v>Obesity</v>
      </c>
      <c r="F808" s="13">
        <v>5.29</v>
      </c>
      <c r="G808" s="13" t="str">
        <f t="shared" si="217"/>
        <v>Normal</v>
      </c>
      <c r="H808" s="13" t="s">
        <v>8291</v>
      </c>
      <c r="I808" s="13" t="s">
        <v>8291</v>
      </c>
      <c r="J808" s="13" t="s">
        <v>8291</v>
      </c>
      <c r="K808" s="27">
        <v>2</v>
      </c>
      <c r="L808" s="13" t="s">
        <v>8291</v>
      </c>
      <c r="M808" s="13" t="s">
        <v>9095</v>
      </c>
      <c r="N808" s="13">
        <v>34</v>
      </c>
      <c r="O808" s="56">
        <v>6666.24</v>
      </c>
      <c r="P808" s="13" t="s">
        <v>8311</v>
      </c>
      <c r="Q808" s="13" t="s">
        <v>8314</v>
      </c>
      <c r="R808" s="57" t="s">
        <v>8321</v>
      </c>
      <c r="T808" s="12" t="s">
        <v>3015</v>
      </c>
      <c r="U808" s="13" t="str">
        <f t="shared" si="233"/>
        <v xml:space="preserve">  Karl</v>
      </c>
      <c r="V808" s="39">
        <f t="shared" si="218"/>
        <v>37.119999999999997</v>
      </c>
      <c r="W808" s="39" t="str">
        <f t="shared" si="219"/>
        <v>Obesity</v>
      </c>
      <c r="X808" s="39">
        <f t="shared" si="220"/>
        <v>5.29</v>
      </c>
      <c r="Y808" s="39" t="str">
        <f t="shared" si="221"/>
        <v>Normal</v>
      </c>
      <c r="Z808" s="39" t="str">
        <f t="shared" si="222"/>
        <v>No</v>
      </c>
      <c r="AA808" s="39" t="str">
        <f t="shared" si="223"/>
        <v>No</v>
      </c>
      <c r="AB808" s="39" t="str">
        <f t="shared" si="224"/>
        <v>No</v>
      </c>
      <c r="AC808" s="38">
        <f t="shared" si="225"/>
        <v>2</v>
      </c>
      <c r="AD808" s="39" t="str">
        <f t="shared" si="226"/>
        <v>No</v>
      </c>
      <c r="AE808" s="13" t="str">
        <f t="shared" si="227"/>
        <v>20-Oct-1989</v>
      </c>
      <c r="AF808" s="39">
        <f t="shared" si="228"/>
        <v>34</v>
      </c>
      <c r="AG808" s="58">
        <f t="shared" si="229"/>
        <v>6666.24</v>
      </c>
      <c r="AH808" s="39" t="str">
        <f t="shared" si="230"/>
        <v>tier - 3</v>
      </c>
      <c r="AI808" s="39" t="str">
        <f t="shared" si="231"/>
        <v>tier - 1</v>
      </c>
      <c r="AJ808" s="54" t="str">
        <f t="shared" si="232"/>
        <v>R1011</v>
      </c>
    </row>
    <row r="809" spans="2:36" ht="15.75" customHeight="1" x14ac:dyDescent="0.3">
      <c r="B809" s="12" t="s">
        <v>3019</v>
      </c>
      <c r="C809" s="13" t="s">
        <v>40</v>
      </c>
      <c r="D809" s="13">
        <v>34.840000000000003</v>
      </c>
      <c r="E809" s="13" t="str">
        <f t="shared" si="216"/>
        <v>Obesity</v>
      </c>
      <c r="F809" s="13">
        <v>6</v>
      </c>
      <c r="G809" s="13" t="str">
        <f t="shared" si="217"/>
        <v>Prediabetes</v>
      </c>
      <c r="H809" s="13" t="s">
        <v>8293</v>
      </c>
      <c r="I809" s="13" t="s">
        <v>8291</v>
      </c>
      <c r="J809" s="13" t="s">
        <v>8293</v>
      </c>
      <c r="K809" s="27">
        <v>1</v>
      </c>
      <c r="L809" s="13" t="s">
        <v>8291</v>
      </c>
      <c r="M809" s="13" t="s">
        <v>9096</v>
      </c>
      <c r="N809" s="13">
        <v>38</v>
      </c>
      <c r="O809" s="56">
        <v>6686.43</v>
      </c>
      <c r="P809" s="13" t="s">
        <v>8310</v>
      </c>
      <c r="Q809" s="13" t="s">
        <v>8311</v>
      </c>
      <c r="R809" s="57" t="s">
        <v>8317</v>
      </c>
      <c r="T809" s="12" t="s">
        <v>3019</v>
      </c>
      <c r="U809" s="13" t="str">
        <f t="shared" si="233"/>
        <v xml:space="preserve">  Stephen</v>
      </c>
      <c r="V809" s="39">
        <f t="shared" si="218"/>
        <v>34.840000000000003</v>
      </c>
      <c r="W809" s="39" t="str">
        <f t="shared" si="219"/>
        <v>Obesity</v>
      </c>
      <c r="X809" s="39">
        <f t="shared" si="220"/>
        <v>6</v>
      </c>
      <c r="Y809" s="39" t="str">
        <f t="shared" si="221"/>
        <v>Prediabetes</v>
      </c>
      <c r="Z809" s="39" t="str">
        <f t="shared" si="222"/>
        <v>Yes</v>
      </c>
      <c r="AA809" s="39" t="str">
        <f t="shared" si="223"/>
        <v>No</v>
      </c>
      <c r="AB809" s="39" t="str">
        <f t="shared" si="224"/>
        <v>Yes</v>
      </c>
      <c r="AC809" s="38">
        <f t="shared" si="225"/>
        <v>1</v>
      </c>
      <c r="AD809" s="39" t="str">
        <f t="shared" si="226"/>
        <v>No</v>
      </c>
      <c r="AE809" s="13" t="str">
        <f t="shared" si="227"/>
        <v>9-Jul-1985</v>
      </c>
      <c r="AF809" s="39">
        <f t="shared" si="228"/>
        <v>38</v>
      </c>
      <c r="AG809" s="58">
        <f t="shared" si="229"/>
        <v>6686.43</v>
      </c>
      <c r="AH809" s="39" t="str">
        <f t="shared" si="230"/>
        <v>tier - 2</v>
      </c>
      <c r="AI809" s="39" t="str">
        <f t="shared" si="231"/>
        <v>tier - 3</v>
      </c>
      <c r="AJ809" s="54" t="str">
        <f t="shared" si="232"/>
        <v>R1012</v>
      </c>
    </row>
    <row r="810" spans="2:36" ht="15.75" customHeight="1" x14ac:dyDescent="0.3">
      <c r="B810" s="12" t="s">
        <v>3022</v>
      </c>
      <c r="C810" s="13" t="s">
        <v>3024</v>
      </c>
      <c r="D810" s="13">
        <v>29.53</v>
      </c>
      <c r="E810" s="13" t="str">
        <f t="shared" si="216"/>
        <v>Overweight</v>
      </c>
      <c r="F810" s="13">
        <v>10.64</v>
      </c>
      <c r="G810" s="13" t="str">
        <f t="shared" si="217"/>
        <v>Diabetes</v>
      </c>
      <c r="H810" s="13" t="s">
        <v>8291</v>
      </c>
      <c r="I810" s="13" t="s">
        <v>8291</v>
      </c>
      <c r="J810" s="13" t="s">
        <v>8291</v>
      </c>
      <c r="K810" s="27" t="s">
        <v>8292</v>
      </c>
      <c r="L810" s="13" t="s">
        <v>8291</v>
      </c>
      <c r="M810" s="13" t="s">
        <v>9097</v>
      </c>
      <c r="N810" s="13">
        <v>55</v>
      </c>
      <c r="O810" s="56">
        <v>6700.56</v>
      </c>
      <c r="P810" s="13" t="s">
        <v>8311</v>
      </c>
      <c r="Q810" s="13" t="s">
        <v>8314</v>
      </c>
      <c r="R810" s="57" t="s">
        <v>8317</v>
      </c>
      <c r="T810" s="12" t="s">
        <v>3022</v>
      </c>
      <c r="U810" s="13" t="str">
        <f t="shared" si="233"/>
        <v xml:space="preserve">  Will</v>
      </c>
      <c r="V810" s="39">
        <f t="shared" si="218"/>
        <v>29.53</v>
      </c>
      <c r="W810" s="39" t="str">
        <f t="shared" si="219"/>
        <v>Overweight</v>
      </c>
      <c r="X810" s="39">
        <f t="shared" si="220"/>
        <v>10.64</v>
      </c>
      <c r="Y810" s="39" t="str">
        <f t="shared" si="221"/>
        <v>Diabetes</v>
      </c>
      <c r="Z810" s="39" t="str">
        <f t="shared" si="222"/>
        <v>No</v>
      </c>
      <c r="AA810" s="39" t="str">
        <f t="shared" si="223"/>
        <v>No</v>
      </c>
      <c r="AB810" s="39" t="str">
        <f t="shared" si="224"/>
        <v>No</v>
      </c>
      <c r="AC810" s="38" t="str">
        <f t="shared" si="225"/>
        <v>No major surgery</v>
      </c>
      <c r="AD810" s="39" t="str">
        <f t="shared" si="226"/>
        <v>No</v>
      </c>
      <c r="AE810" s="13" t="str">
        <f t="shared" si="227"/>
        <v>13-Jul-1968</v>
      </c>
      <c r="AF810" s="39">
        <f t="shared" si="228"/>
        <v>55</v>
      </c>
      <c r="AG810" s="58">
        <f t="shared" si="229"/>
        <v>6700.56</v>
      </c>
      <c r="AH810" s="39" t="str">
        <f t="shared" si="230"/>
        <v>tier - 3</v>
      </c>
      <c r="AI810" s="39" t="str">
        <f t="shared" si="231"/>
        <v>tier - 1</v>
      </c>
      <c r="AJ810" s="54" t="str">
        <f t="shared" si="232"/>
        <v>R1012</v>
      </c>
    </row>
    <row r="811" spans="2:36" ht="15.75" customHeight="1" x14ac:dyDescent="0.3">
      <c r="B811" s="12" t="s">
        <v>3026</v>
      </c>
      <c r="C811" s="13" t="s">
        <v>3028</v>
      </c>
      <c r="D811" s="13">
        <v>42.51</v>
      </c>
      <c r="E811" s="13" t="str">
        <f t="shared" si="216"/>
        <v>Obesity</v>
      </c>
      <c r="F811" s="13">
        <v>8.2100000000000009</v>
      </c>
      <c r="G811" s="13" t="str">
        <f t="shared" si="217"/>
        <v>Diabetes</v>
      </c>
      <c r="H811" s="13" t="s">
        <v>8293</v>
      </c>
      <c r="I811" s="13" t="s">
        <v>8291</v>
      </c>
      <c r="J811" s="13" t="s">
        <v>8291</v>
      </c>
      <c r="K811" s="27" t="s">
        <v>8292</v>
      </c>
      <c r="L811" s="13" t="s">
        <v>8291</v>
      </c>
      <c r="M811" s="13" t="s">
        <v>9098</v>
      </c>
      <c r="N811" s="13">
        <v>52</v>
      </c>
      <c r="O811" s="56">
        <v>6706.47</v>
      </c>
      <c r="P811" s="13" t="s">
        <v>8310</v>
      </c>
      <c r="Q811" s="13" t="s">
        <v>8314</v>
      </c>
      <c r="R811" s="57" t="s">
        <v>8312</v>
      </c>
      <c r="T811" s="12" t="s">
        <v>3026</v>
      </c>
      <c r="U811" s="13" t="str">
        <f t="shared" si="233"/>
        <v xml:space="preserve">  Bradley D</v>
      </c>
      <c r="V811" s="39">
        <f t="shared" si="218"/>
        <v>42.51</v>
      </c>
      <c r="W811" s="39" t="str">
        <f t="shared" si="219"/>
        <v>Obesity</v>
      </c>
      <c r="X811" s="39">
        <f t="shared" si="220"/>
        <v>8.2100000000000009</v>
      </c>
      <c r="Y811" s="39" t="str">
        <f t="shared" si="221"/>
        <v>Diabetes</v>
      </c>
      <c r="Z811" s="39" t="str">
        <f t="shared" si="222"/>
        <v>Yes</v>
      </c>
      <c r="AA811" s="39" t="str">
        <f t="shared" si="223"/>
        <v>No</v>
      </c>
      <c r="AB811" s="39" t="str">
        <f t="shared" si="224"/>
        <v>No</v>
      </c>
      <c r="AC811" s="38" t="str">
        <f t="shared" si="225"/>
        <v>No major surgery</v>
      </c>
      <c r="AD811" s="39" t="str">
        <f t="shared" si="226"/>
        <v>No</v>
      </c>
      <c r="AE811" s="13" t="str">
        <f t="shared" si="227"/>
        <v>12-Dec-1971</v>
      </c>
      <c r="AF811" s="39">
        <f t="shared" si="228"/>
        <v>52</v>
      </c>
      <c r="AG811" s="58">
        <f t="shared" si="229"/>
        <v>6706.47</v>
      </c>
      <c r="AH811" s="39" t="str">
        <f t="shared" si="230"/>
        <v>tier - 2</v>
      </c>
      <c r="AI811" s="39" t="str">
        <f t="shared" si="231"/>
        <v>tier - 1</v>
      </c>
      <c r="AJ811" s="54" t="str">
        <f t="shared" si="232"/>
        <v>R1013</v>
      </c>
    </row>
    <row r="812" spans="2:36" ht="15.75" customHeight="1" x14ac:dyDescent="0.3">
      <c r="B812" s="12" t="s">
        <v>3030</v>
      </c>
      <c r="C812" s="13" t="s">
        <v>3032</v>
      </c>
      <c r="D812" s="13">
        <v>38.14</v>
      </c>
      <c r="E812" s="13" t="str">
        <f t="shared" si="216"/>
        <v>Obesity</v>
      </c>
      <c r="F812" s="13">
        <v>5.58</v>
      </c>
      <c r="G812" s="13" t="str">
        <f t="shared" si="217"/>
        <v>Normal</v>
      </c>
      <c r="H812" s="13" t="s">
        <v>8291</v>
      </c>
      <c r="I812" s="13" t="s">
        <v>8291</v>
      </c>
      <c r="J812" s="13" t="s">
        <v>8293</v>
      </c>
      <c r="K812" s="27">
        <v>1</v>
      </c>
      <c r="L812" s="13" t="s">
        <v>8291</v>
      </c>
      <c r="M812" s="13" t="s">
        <v>9099</v>
      </c>
      <c r="N812" s="13">
        <v>40</v>
      </c>
      <c r="O812" s="56">
        <v>6710.19</v>
      </c>
      <c r="P812" s="13" t="s">
        <v>8311</v>
      </c>
      <c r="Q812" s="13" t="s">
        <v>8311</v>
      </c>
      <c r="R812" s="57" t="s">
        <v>8317</v>
      </c>
      <c r="T812" s="12" t="s">
        <v>3030</v>
      </c>
      <c r="U812" s="13" t="str">
        <f t="shared" si="233"/>
        <v xml:space="preserve">  Amy M</v>
      </c>
      <c r="V812" s="39">
        <f t="shared" si="218"/>
        <v>38.14</v>
      </c>
      <c r="W812" s="39" t="str">
        <f t="shared" si="219"/>
        <v>Obesity</v>
      </c>
      <c r="X812" s="39">
        <f t="shared" si="220"/>
        <v>5.58</v>
      </c>
      <c r="Y812" s="39" t="str">
        <f t="shared" si="221"/>
        <v>Normal</v>
      </c>
      <c r="Z812" s="39" t="str">
        <f t="shared" si="222"/>
        <v>No</v>
      </c>
      <c r="AA812" s="39" t="str">
        <f t="shared" si="223"/>
        <v>No</v>
      </c>
      <c r="AB812" s="39" t="str">
        <f t="shared" si="224"/>
        <v>Yes</v>
      </c>
      <c r="AC812" s="38">
        <f t="shared" si="225"/>
        <v>1</v>
      </c>
      <c r="AD812" s="39" t="str">
        <f t="shared" si="226"/>
        <v>No</v>
      </c>
      <c r="AE812" s="13" t="str">
        <f t="shared" si="227"/>
        <v>12-Jun-1983</v>
      </c>
      <c r="AF812" s="39">
        <f t="shared" si="228"/>
        <v>40</v>
      </c>
      <c r="AG812" s="58">
        <f t="shared" si="229"/>
        <v>6710.19</v>
      </c>
      <c r="AH812" s="39" t="str">
        <f t="shared" si="230"/>
        <v>tier - 3</v>
      </c>
      <c r="AI812" s="39" t="str">
        <f t="shared" si="231"/>
        <v>tier - 3</v>
      </c>
      <c r="AJ812" s="54" t="str">
        <f t="shared" si="232"/>
        <v>R1012</v>
      </c>
    </row>
    <row r="813" spans="2:36" ht="15.75" customHeight="1" x14ac:dyDescent="0.3">
      <c r="B813" s="12" t="s">
        <v>3034</v>
      </c>
      <c r="C813" s="13" t="s">
        <v>3036</v>
      </c>
      <c r="D813" s="13">
        <v>39.93</v>
      </c>
      <c r="E813" s="13" t="str">
        <f t="shared" si="216"/>
        <v>Obesity</v>
      </c>
      <c r="F813" s="13">
        <v>8.75</v>
      </c>
      <c r="G813" s="13" t="str">
        <f t="shared" si="217"/>
        <v>Diabetes</v>
      </c>
      <c r="H813" s="13" t="s">
        <v>8291</v>
      </c>
      <c r="I813" s="13" t="s">
        <v>8291</v>
      </c>
      <c r="J813" s="13" t="s">
        <v>8291</v>
      </c>
      <c r="K813" s="27" t="s">
        <v>8292</v>
      </c>
      <c r="L813" s="13" t="s">
        <v>8291</v>
      </c>
      <c r="M813" s="13" t="s">
        <v>9100</v>
      </c>
      <c r="N813" s="13">
        <v>29</v>
      </c>
      <c r="O813" s="56">
        <v>6721.37</v>
      </c>
      <c r="P813" s="13" t="s">
        <v>8310</v>
      </c>
      <c r="Q813" s="13" t="s">
        <v>8314</v>
      </c>
      <c r="R813" s="57" t="s">
        <v>8317</v>
      </c>
      <c r="T813" s="12" t="s">
        <v>3034</v>
      </c>
      <c r="U813" s="13" t="str">
        <f t="shared" si="233"/>
        <v xml:space="preserve">  Matthew W</v>
      </c>
      <c r="V813" s="39">
        <f t="shared" si="218"/>
        <v>39.93</v>
      </c>
      <c r="W813" s="39" t="str">
        <f t="shared" si="219"/>
        <v>Obesity</v>
      </c>
      <c r="X813" s="39">
        <f t="shared" si="220"/>
        <v>8.75</v>
      </c>
      <c r="Y813" s="39" t="str">
        <f t="shared" si="221"/>
        <v>Diabetes</v>
      </c>
      <c r="Z813" s="39" t="str">
        <f t="shared" si="222"/>
        <v>No</v>
      </c>
      <c r="AA813" s="39" t="str">
        <f t="shared" si="223"/>
        <v>No</v>
      </c>
      <c r="AB813" s="39" t="str">
        <f t="shared" si="224"/>
        <v>No</v>
      </c>
      <c r="AC813" s="38" t="str">
        <f t="shared" si="225"/>
        <v>No major surgery</v>
      </c>
      <c r="AD813" s="39" t="str">
        <f t="shared" si="226"/>
        <v>No</v>
      </c>
      <c r="AE813" s="13" t="str">
        <f t="shared" si="227"/>
        <v>13-Jun-1994</v>
      </c>
      <c r="AF813" s="39">
        <f t="shared" si="228"/>
        <v>29</v>
      </c>
      <c r="AG813" s="58">
        <f t="shared" si="229"/>
        <v>6721.37</v>
      </c>
      <c r="AH813" s="39" t="str">
        <f t="shared" si="230"/>
        <v>tier - 2</v>
      </c>
      <c r="AI813" s="39" t="str">
        <f t="shared" si="231"/>
        <v>tier - 1</v>
      </c>
      <c r="AJ813" s="54" t="str">
        <f t="shared" si="232"/>
        <v>R1012</v>
      </c>
    </row>
    <row r="814" spans="2:36" ht="15.75" customHeight="1" x14ac:dyDescent="0.3">
      <c r="B814" s="12" t="s">
        <v>3038</v>
      </c>
      <c r="C814" s="13" t="s">
        <v>494</v>
      </c>
      <c r="D814" s="13">
        <v>38.83</v>
      </c>
      <c r="E814" s="13" t="str">
        <f t="shared" si="216"/>
        <v>Obesity</v>
      </c>
      <c r="F814" s="13">
        <v>11.86</v>
      </c>
      <c r="G814" s="13" t="str">
        <f t="shared" si="217"/>
        <v>Diabetes</v>
      </c>
      <c r="H814" s="13" t="s">
        <v>8291</v>
      </c>
      <c r="I814" s="13" t="s">
        <v>8291</v>
      </c>
      <c r="J814" s="13" t="s">
        <v>8291</v>
      </c>
      <c r="K814" s="27" t="s">
        <v>8292</v>
      </c>
      <c r="L814" s="13" t="s">
        <v>8291</v>
      </c>
      <c r="M814" s="13" t="s">
        <v>9101</v>
      </c>
      <c r="N814" s="13">
        <v>45</v>
      </c>
      <c r="O814" s="56">
        <v>6737.98</v>
      </c>
      <c r="P814" s="13" t="s">
        <v>8310</v>
      </c>
      <c r="Q814" s="13" t="s">
        <v>8311</v>
      </c>
      <c r="R814" s="57" t="s">
        <v>8312</v>
      </c>
      <c r="T814" s="12" t="s">
        <v>3038</v>
      </c>
      <c r="U814" s="13" t="str">
        <f t="shared" si="233"/>
        <v xml:space="preserve">  Doug</v>
      </c>
      <c r="V814" s="39">
        <f t="shared" si="218"/>
        <v>38.83</v>
      </c>
      <c r="W814" s="39" t="str">
        <f t="shared" si="219"/>
        <v>Obesity</v>
      </c>
      <c r="X814" s="39">
        <f t="shared" si="220"/>
        <v>11.86</v>
      </c>
      <c r="Y814" s="39" t="str">
        <f t="shared" si="221"/>
        <v>Diabetes</v>
      </c>
      <c r="Z814" s="39" t="str">
        <f t="shared" si="222"/>
        <v>No</v>
      </c>
      <c r="AA814" s="39" t="str">
        <f t="shared" si="223"/>
        <v>No</v>
      </c>
      <c r="AB814" s="39" t="str">
        <f t="shared" si="224"/>
        <v>No</v>
      </c>
      <c r="AC814" s="38" t="str">
        <f t="shared" si="225"/>
        <v>No major surgery</v>
      </c>
      <c r="AD814" s="39" t="str">
        <f t="shared" si="226"/>
        <v>No</v>
      </c>
      <c r="AE814" s="13" t="str">
        <f t="shared" si="227"/>
        <v>21-Oct-1978</v>
      </c>
      <c r="AF814" s="39">
        <f t="shared" si="228"/>
        <v>45</v>
      </c>
      <c r="AG814" s="58">
        <f t="shared" si="229"/>
        <v>6737.98</v>
      </c>
      <c r="AH814" s="39" t="str">
        <f t="shared" si="230"/>
        <v>tier - 2</v>
      </c>
      <c r="AI814" s="39" t="str">
        <f t="shared" si="231"/>
        <v>tier - 3</v>
      </c>
      <c r="AJ814" s="54" t="str">
        <f t="shared" si="232"/>
        <v>R1013</v>
      </c>
    </row>
    <row r="815" spans="2:36" ht="15.75" customHeight="1" x14ac:dyDescent="0.3">
      <c r="B815" s="12" t="s">
        <v>3041</v>
      </c>
      <c r="C815" s="13" t="s">
        <v>3043</v>
      </c>
      <c r="D815" s="13">
        <v>37.4</v>
      </c>
      <c r="E815" s="13" t="str">
        <f t="shared" si="216"/>
        <v>Obesity</v>
      </c>
      <c r="F815" s="13">
        <v>11.46</v>
      </c>
      <c r="G815" s="13" t="str">
        <f t="shared" si="217"/>
        <v>Diabetes</v>
      </c>
      <c r="H815" s="13" t="s">
        <v>8291</v>
      </c>
      <c r="I815" s="13" t="s">
        <v>8291</v>
      </c>
      <c r="J815" s="13" t="s">
        <v>8291</v>
      </c>
      <c r="K815" s="27" t="s">
        <v>8292</v>
      </c>
      <c r="L815" s="13" t="s">
        <v>8291</v>
      </c>
      <c r="M815" s="13" t="s">
        <v>9102</v>
      </c>
      <c r="N815" s="13">
        <v>55</v>
      </c>
      <c r="O815" s="56">
        <v>6738.84</v>
      </c>
      <c r="P815" s="13" t="s">
        <v>8311</v>
      </c>
      <c r="Q815" s="13" t="s">
        <v>8314</v>
      </c>
      <c r="R815" s="57" t="s">
        <v>8317</v>
      </c>
      <c r="T815" s="12" t="s">
        <v>3041</v>
      </c>
      <c r="U815" s="13" t="str">
        <f t="shared" si="233"/>
        <v xml:space="preserve">  Tom</v>
      </c>
      <c r="V815" s="39">
        <f t="shared" si="218"/>
        <v>37.4</v>
      </c>
      <c r="W815" s="39" t="str">
        <f t="shared" si="219"/>
        <v>Obesity</v>
      </c>
      <c r="X815" s="39">
        <f t="shared" si="220"/>
        <v>11.46</v>
      </c>
      <c r="Y815" s="39" t="str">
        <f t="shared" si="221"/>
        <v>Diabetes</v>
      </c>
      <c r="Z815" s="39" t="str">
        <f t="shared" si="222"/>
        <v>No</v>
      </c>
      <c r="AA815" s="39" t="str">
        <f t="shared" si="223"/>
        <v>No</v>
      </c>
      <c r="AB815" s="39" t="str">
        <f t="shared" si="224"/>
        <v>No</v>
      </c>
      <c r="AC815" s="38" t="str">
        <f t="shared" si="225"/>
        <v>No major surgery</v>
      </c>
      <c r="AD815" s="39" t="str">
        <f t="shared" si="226"/>
        <v>No</v>
      </c>
      <c r="AE815" s="13" t="str">
        <f t="shared" si="227"/>
        <v>18-Jul-1968</v>
      </c>
      <c r="AF815" s="39">
        <f t="shared" si="228"/>
        <v>55</v>
      </c>
      <c r="AG815" s="58">
        <f t="shared" si="229"/>
        <v>6738.84</v>
      </c>
      <c r="AH815" s="39" t="str">
        <f t="shared" si="230"/>
        <v>tier - 3</v>
      </c>
      <c r="AI815" s="39" t="str">
        <f t="shared" si="231"/>
        <v>tier - 1</v>
      </c>
      <c r="AJ815" s="54" t="str">
        <f t="shared" si="232"/>
        <v>R1012</v>
      </c>
    </row>
    <row r="816" spans="2:36" ht="15.75" customHeight="1" x14ac:dyDescent="0.3">
      <c r="B816" s="12" t="s">
        <v>3044</v>
      </c>
      <c r="C816" s="13" t="s">
        <v>2200</v>
      </c>
      <c r="D816" s="13">
        <v>21.4</v>
      </c>
      <c r="E816" s="13" t="str">
        <f t="shared" si="216"/>
        <v>Healthy Weight</v>
      </c>
      <c r="F816" s="13">
        <v>9.0299999999999994</v>
      </c>
      <c r="G816" s="13" t="str">
        <f t="shared" si="217"/>
        <v>Diabetes</v>
      </c>
      <c r="H816" s="13" t="s">
        <v>8291</v>
      </c>
      <c r="I816" s="13" t="s">
        <v>8291</v>
      </c>
      <c r="J816" s="13" t="s">
        <v>8291</v>
      </c>
      <c r="K816" s="27" t="s">
        <v>8292</v>
      </c>
      <c r="L816" s="13" t="s">
        <v>8291</v>
      </c>
      <c r="M816" s="13" t="s">
        <v>9103</v>
      </c>
      <c r="N816" s="13">
        <v>37</v>
      </c>
      <c r="O816" s="56">
        <v>6746.74</v>
      </c>
      <c r="P816" s="13" t="s">
        <v>8311</v>
      </c>
      <c r="Q816" s="13" t="s">
        <v>8310</v>
      </c>
      <c r="R816" s="57" t="s">
        <v>8326</v>
      </c>
      <c r="T816" s="12" t="s">
        <v>3044</v>
      </c>
      <c r="U816" s="13" t="str">
        <f t="shared" si="233"/>
        <v xml:space="preserve">  Jonathan</v>
      </c>
      <c r="V816" s="39">
        <f t="shared" si="218"/>
        <v>21.4</v>
      </c>
      <c r="W816" s="39" t="str">
        <f t="shared" si="219"/>
        <v>Healthy Weight</v>
      </c>
      <c r="X816" s="39">
        <f t="shared" si="220"/>
        <v>9.0299999999999994</v>
      </c>
      <c r="Y816" s="39" t="str">
        <f t="shared" si="221"/>
        <v>Diabetes</v>
      </c>
      <c r="Z816" s="39" t="str">
        <f t="shared" si="222"/>
        <v>No</v>
      </c>
      <c r="AA816" s="39" t="str">
        <f t="shared" si="223"/>
        <v>No</v>
      </c>
      <c r="AB816" s="39" t="str">
        <f t="shared" si="224"/>
        <v>No</v>
      </c>
      <c r="AC816" s="38" t="str">
        <f t="shared" si="225"/>
        <v>No major surgery</v>
      </c>
      <c r="AD816" s="39" t="str">
        <f t="shared" si="226"/>
        <v>No</v>
      </c>
      <c r="AE816" s="13" t="str">
        <f t="shared" si="227"/>
        <v>7-Aug-1986</v>
      </c>
      <c r="AF816" s="39">
        <f t="shared" si="228"/>
        <v>37</v>
      </c>
      <c r="AG816" s="58">
        <f t="shared" si="229"/>
        <v>6746.74</v>
      </c>
      <c r="AH816" s="39" t="str">
        <f t="shared" si="230"/>
        <v>tier - 3</v>
      </c>
      <c r="AI816" s="39" t="str">
        <f t="shared" si="231"/>
        <v>tier - 2</v>
      </c>
      <c r="AJ816" s="54" t="str">
        <f t="shared" si="232"/>
        <v>R1016</v>
      </c>
    </row>
    <row r="817" spans="2:36" ht="15.75" customHeight="1" x14ac:dyDescent="0.3">
      <c r="B817" s="12" t="s">
        <v>3047</v>
      </c>
      <c r="C817" s="13" t="s">
        <v>3049</v>
      </c>
      <c r="D817" s="13">
        <v>38.380000000000003</v>
      </c>
      <c r="E817" s="13" t="str">
        <f t="shared" si="216"/>
        <v>Obesity</v>
      </c>
      <c r="F817" s="13">
        <v>8.26</v>
      </c>
      <c r="G817" s="13" t="str">
        <f t="shared" si="217"/>
        <v>Diabetes</v>
      </c>
      <c r="H817" s="13" t="s">
        <v>8293</v>
      </c>
      <c r="I817" s="13" t="s">
        <v>8291</v>
      </c>
      <c r="J817" s="13" t="s">
        <v>8291</v>
      </c>
      <c r="K817" s="27">
        <v>2</v>
      </c>
      <c r="L817" s="13" t="s">
        <v>8291</v>
      </c>
      <c r="M817" s="13" t="s">
        <v>9104</v>
      </c>
      <c r="N817" s="13">
        <v>37</v>
      </c>
      <c r="O817" s="56">
        <v>6748.59</v>
      </c>
      <c r="P817" s="13" t="s">
        <v>8311</v>
      </c>
      <c r="Q817" s="13" t="s">
        <v>8314</v>
      </c>
      <c r="R817" s="57" t="s">
        <v>8326</v>
      </c>
      <c r="T817" s="12" t="s">
        <v>3047</v>
      </c>
      <c r="U817" s="13" t="str">
        <f t="shared" si="233"/>
        <v xml:space="preserve">  Wayne A</v>
      </c>
      <c r="V817" s="39">
        <f t="shared" si="218"/>
        <v>38.380000000000003</v>
      </c>
      <c r="W817" s="39" t="str">
        <f t="shared" si="219"/>
        <v>Obesity</v>
      </c>
      <c r="X817" s="39">
        <f t="shared" si="220"/>
        <v>8.26</v>
      </c>
      <c r="Y817" s="39" t="str">
        <f t="shared" si="221"/>
        <v>Diabetes</v>
      </c>
      <c r="Z817" s="39" t="str">
        <f t="shared" si="222"/>
        <v>Yes</v>
      </c>
      <c r="AA817" s="39" t="str">
        <f t="shared" si="223"/>
        <v>No</v>
      </c>
      <c r="AB817" s="39" t="str">
        <f t="shared" si="224"/>
        <v>No</v>
      </c>
      <c r="AC817" s="38">
        <f t="shared" si="225"/>
        <v>2</v>
      </c>
      <c r="AD817" s="39" t="str">
        <f t="shared" si="226"/>
        <v>No</v>
      </c>
      <c r="AE817" s="13" t="str">
        <f t="shared" si="227"/>
        <v>5-Jun-1986</v>
      </c>
      <c r="AF817" s="39">
        <f t="shared" si="228"/>
        <v>37</v>
      </c>
      <c r="AG817" s="58">
        <f t="shared" si="229"/>
        <v>6748.59</v>
      </c>
      <c r="AH817" s="39" t="str">
        <f t="shared" si="230"/>
        <v>tier - 3</v>
      </c>
      <c r="AI817" s="39" t="str">
        <f t="shared" si="231"/>
        <v>tier - 1</v>
      </c>
      <c r="AJ817" s="54" t="str">
        <f t="shared" si="232"/>
        <v>R1016</v>
      </c>
    </row>
    <row r="818" spans="2:36" ht="15.75" customHeight="1" x14ac:dyDescent="0.3">
      <c r="B818" s="12" t="s">
        <v>3051</v>
      </c>
      <c r="C818" s="13" t="s">
        <v>3053</v>
      </c>
      <c r="D818" s="13">
        <v>33.659999999999997</v>
      </c>
      <c r="E818" s="13" t="str">
        <f t="shared" si="216"/>
        <v>Obesity</v>
      </c>
      <c r="F818" s="13">
        <v>5.42</v>
      </c>
      <c r="G818" s="13" t="str">
        <f t="shared" si="217"/>
        <v>Normal</v>
      </c>
      <c r="H818" s="13" t="s">
        <v>8293</v>
      </c>
      <c r="I818" s="13" t="s">
        <v>8291</v>
      </c>
      <c r="J818" s="13" t="s">
        <v>8291</v>
      </c>
      <c r="K818" s="27">
        <v>2</v>
      </c>
      <c r="L818" s="13" t="s">
        <v>8291</v>
      </c>
      <c r="M818" s="13" t="s">
        <v>9105</v>
      </c>
      <c r="N818" s="13">
        <v>53</v>
      </c>
      <c r="O818" s="56">
        <v>6749.63</v>
      </c>
      <c r="P818" s="13" t="s">
        <v>8310</v>
      </c>
      <c r="Q818" s="13" t="s">
        <v>8314</v>
      </c>
      <c r="R818" s="57" t="s">
        <v>8312</v>
      </c>
      <c r="T818" s="12" t="s">
        <v>3051</v>
      </c>
      <c r="U818" s="13" t="str">
        <f t="shared" si="233"/>
        <v xml:space="preserve">  Nobuyori</v>
      </c>
      <c r="V818" s="39">
        <f t="shared" si="218"/>
        <v>33.659999999999997</v>
      </c>
      <c r="W818" s="39" t="str">
        <f t="shared" si="219"/>
        <v>Obesity</v>
      </c>
      <c r="X818" s="39">
        <f t="shared" si="220"/>
        <v>5.42</v>
      </c>
      <c r="Y818" s="39" t="str">
        <f t="shared" si="221"/>
        <v>Normal</v>
      </c>
      <c r="Z818" s="39" t="str">
        <f t="shared" si="222"/>
        <v>Yes</v>
      </c>
      <c r="AA818" s="39" t="str">
        <f t="shared" si="223"/>
        <v>No</v>
      </c>
      <c r="AB818" s="39" t="str">
        <f t="shared" si="224"/>
        <v>No</v>
      </c>
      <c r="AC818" s="38">
        <f t="shared" si="225"/>
        <v>2</v>
      </c>
      <c r="AD818" s="39" t="str">
        <f t="shared" si="226"/>
        <v>No</v>
      </c>
      <c r="AE818" s="13" t="str">
        <f t="shared" si="227"/>
        <v>17-Jun-1970</v>
      </c>
      <c r="AF818" s="39">
        <f t="shared" si="228"/>
        <v>53</v>
      </c>
      <c r="AG818" s="58">
        <f t="shared" si="229"/>
        <v>6749.63</v>
      </c>
      <c r="AH818" s="39" t="str">
        <f t="shared" si="230"/>
        <v>tier - 2</v>
      </c>
      <c r="AI818" s="39" t="str">
        <f t="shared" si="231"/>
        <v>tier - 1</v>
      </c>
      <c r="AJ818" s="54" t="str">
        <f t="shared" si="232"/>
        <v>R1013</v>
      </c>
    </row>
    <row r="819" spans="2:36" ht="15.75" customHeight="1" x14ac:dyDescent="0.3">
      <c r="B819" s="12" t="s">
        <v>3055</v>
      </c>
      <c r="C819" s="13" t="s">
        <v>3057</v>
      </c>
      <c r="D819" s="13">
        <v>31.79</v>
      </c>
      <c r="E819" s="13" t="str">
        <f t="shared" si="216"/>
        <v>Obesity</v>
      </c>
      <c r="F819" s="13">
        <v>11.33</v>
      </c>
      <c r="G819" s="13" t="str">
        <f t="shared" si="217"/>
        <v>Diabetes</v>
      </c>
      <c r="H819" s="13" t="s">
        <v>8293</v>
      </c>
      <c r="I819" s="13" t="s">
        <v>8291</v>
      </c>
      <c r="J819" s="13" t="s">
        <v>8293</v>
      </c>
      <c r="K819" s="27">
        <v>1</v>
      </c>
      <c r="L819" s="13" t="s">
        <v>8291</v>
      </c>
      <c r="M819" s="13" t="s">
        <v>9106</v>
      </c>
      <c r="N819" s="13">
        <v>57</v>
      </c>
      <c r="O819" s="56">
        <v>6750.27</v>
      </c>
      <c r="P819" s="13" t="s">
        <v>8311</v>
      </c>
      <c r="Q819" s="13" t="s">
        <v>8310</v>
      </c>
      <c r="R819" s="57" t="s">
        <v>8312</v>
      </c>
      <c r="T819" s="12" t="s">
        <v>3055</v>
      </c>
      <c r="U819" s="13" t="str">
        <f t="shared" si="233"/>
        <v xml:space="preserve">  Rich</v>
      </c>
      <c r="V819" s="39">
        <f t="shared" si="218"/>
        <v>31.79</v>
      </c>
      <c r="W819" s="39" t="str">
        <f t="shared" si="219"/>
        <v>Obesity</v>
      </c>
      <c r="X819" s="39">
        <f t="shared" si="220"/>
        <v>11.33</v>
      </c>
      <c r="Y819" s="39" t="str">
        <f t="shared" si="221"/>
        <v>Diabetes</v>
      </c>
      <c r="Z819" s="39" t="str">
        <f t="shared" si="222"/>
        <v>Yes</v>
      </c>
      <c r="AA819" s="39" t="str">
        <f t="shared" si="223"/>
        <v>No</v>
      </c>
      <c r="AB819" s="39" t="str">
        <f t="shared" si="224"/>
        <v>Yes</v>
      </c>
      <c r="AC819" s="38">
        <f t="shared" si="225"/>
        <v>1</v>
      </c>
      <c r="AD819" s="39" t="str">
        <f t="shared" si="226"/>
        <v>No</v>
      </c>
      <c r="AE819" s="13" t="str">
        <f t="shared" si="227"/>
        <v>9-Dec-1966</v>
      </c>
      <c r="AF819" s="39">
        <f t="shared" si="228"/>
        <v>57</v>
      </c>
      <c r="AG819" s="58">
        <f t="shared" si="229"/>
        <v>6750.27</v>
      </c>
      <c r="AH819" s="39" t="str">
        <f t="shared" si="230"/>
        <v>tier - 3</v>
      </c>
      <c r="AI819" s="39" t="str">
        <f t="shared" si="231"/>
        <v>tier - 2</v>
      </c>
      <c r="AJ819" s="54" t="str">
        <f t="shared" si="232"/>
        <v>R1013</v>
      </c>
    </row>
    <row r="820" spans="2:36" ht="15.75" customHeight="1" x14ac:dyDescent="0.3">
      <c r="B820" s="12" t="s">
        <v>3059</v>
      </c>
      <c r="C820" s="13" t="s">
        <v>3061</v>
      </c>
      <c r="D820" s="13">
        <v>29.7</v>
      </c>
      <c r="E820" s="13" t="str">
        <f t="shared" si="216"/>
        <v>Overweight</v>
      </c>
      <c r="F820" s="13">
        <v>7.69</v>
      </c>
      <c r="G820" s="13" t="str">
        <f t="shared" si="217"/>
        <v>Diabetes</v>
      </c>
      <c r="H820" s="13" t="s">
        <v>8293</v>
      </c>
      <c r="I820" s="13" t="s">
        <v>8291</v>
      </c>
      <c r="J820" s="13" t="s">
        <v>8293</v>
      </c>
      <c r="K820" s="27">
        <v>1</v>
      </c>
      <c r="L820" s="13" t="s">
        <v>8291</v>
      </c>
      <c r="M820" s="13" t="s">
        <v>9107</v>
      </c>
      <c r="N820" s="13">
        <v>35</v>
      </c>
      <c r="O820" s="56">
        <v>6753.04</v>
      </c>
      <c r="P820" s="13" t="s">
        <v>8310</v>
      </c>
      <c r="Q820" s="13" t="s">
        <v>8310</v>
      </c>
      <c r="R820" s="57" t="s">
        <v>8329</v>
      </c>
      <c r="T820" s="12" t="s">
        <v>3059</v>
      </c>
      <c r="U820" s="13" t="str">
        <f t="shared" si="233"/>
        <v xml:space="preserve">  Marcos S</v>
      </c>
      <c r="V820" s="39">
        <f t="shared" si="218"/>
        <v>29.7</v>
      </c>
      <c r="W820" s="39" t="str">
        <f t="shared" si="219"/>
        <v>Overweight</v>
      </c>
      <c r="X820" s="39">
        <f t="shared" si="220"/>
        <v>7.69</v>
      </c>
      <c r="Y820" s="39" t="str">
        <f t="shared" si="221"/>
        <v>Diabetes</v>
      </c>
      <c r="Z820" s="39" t="str">
        <f t="shared" si="222"/>
        <v>Yes</v>
      </c>
      <c r="AA820" s="39" t="str">
        <f t="shared" si="223"/>
        <v>No</v>
      </c>
      <c r="AB820" s="39" t="str">
        <f t="shared" si="224"/>
        <v>Yes</v>
      </c>
      <c r="AC820" s="38">
        <f t="shared" si="225"/>
        <v>1</v>
      </c>
      <c r="AD820" s="39" t="str">
        <f t="shared" si="226"/>
        <v>No</v>
      </c>
      <c r="AE820" s="13" t="str">
        <f t="shared" si="227"/>
        <v>10-Oct-1988</v>
      </c>
      <c r="AF820" s="39">
        <f t="shared" si="228"/>
        <v>35</v>
      </c>
      <c r="AG820" s="58">
        <f t="shared" si="229"/>
        <v>6753.04</v>
      </c>
      <c r="AH820" s="39" t="str">
        <f t="shared" si="230"/>
        <v>tier - 2</v>
      </c>
      <c r="AI820" s="39" t="str">
        <f t="shared" si="231"/>
        <v>tier - 2</v>
      </c>
      <c r="AJ820" s="54" t="str">
        <f t="shared" si="232"/>
        <v>R1024</v>
      </c>
    </row>
    <row r="821" spans="2:36" ht="15.75" customHeight="1" x14ac:dyDescent="0.3">
      <c r="B821" s="12" t="s">
        <v>3063</v>
      </c>
      <c r="C821" s="13" t="s">
        <v>1517</v>
      </c>
      <c r="D821" s="13">
        <v>25.46</v>
      </c>
      <c r="E821" s="13" t="str">
        <f t="shared" si="216"/>
        <v>Overweight</v>
      </c>
      <c r="F821" s="13">
        <v>8.77</v>
      </c>
      <c r="G821" s="13" t="str">
        <f t="shared" si="217"/>
        <v>Diabetes</v>
      </c>
      <c r="H821" s="13" t="s">
        <v>8293</v>
      </c>
      <c r="I821" s="13" t="s">
        <v>8291</v>
      </c>
      <c r="J821" s="13" t="s">
        <v>8293</v>
      </c>
      <c r="K821" s="27">
        <v>1</v>
      </c>
      <c r="L821" s="13" t="s">
        <v>8291</v>
      </c>
      <c r="M821" s="13" t="s">
        <v>9108</v>
      </c>
      <c r="N821" s="13">
        <v>42</v>
      </c>
      <c r="O821" s="56">
        <v>6770.19</v>
      </c>
      <c r="P821" s="13" t="s">
        <v>8310</v>
      </c>
      <c r="Q821" s="13" t="s">
        <v>8311</v>
      </c>
      <c r="R821" s="57" t="s">
        <v>8312</v>
      </c>
      <c r="T821" s="12" t="s">
        <v>3063</v>
      </c>
      <c r="U821" s="13" t="str">
        <f t="shared" si="233"/>
        <v xml:space="preserve">  Dave</v>
      </c>
      <c r="V821" s="39">
        <f t="shared" si="218"/>
        <v>25.46</v>
      </c>
      <c r="W821" s="39" t="str">
        <f t="shared" si="219"/>
        <v>Overweight</v>
      </c>
      <c r="X821" s="39">
        <f t="shared" si="220"/>
        <v>8.77</v>
      </c>
      <c r="Y821" s="39" t="str">
        <f t="shared" si="221"/>
        <v>Diabetes</v>
      </c>
      <c r="Z821" s="39" t="str">
        <f t="shared" si="222"/>
        <v>Yes</v>
      </c>
      <c r="AA821" s="39" t="str">
        <f t="shared" si="223"/>
        <v>No</v>
      </c>
      <c r="AB821" s="39" t="str">
        <f t="shared" si="224"/>
        <v>Yes</v>
      </c>
      <c r="AC821" s="38">
        <f t="shared" si="225"/>
        <v>1</v>
      </c>
      <c r="AD821" s="39" t="str">
        <f t="shared" si="226"/>
        <v>No</v>
      </c>
      <c r="AE821" s="13" t="str">
        <f t="shared" si="227"/>
        <v>21-Sep-1981</v>
      </c>
      <c r="AF821" s="39">
        <f t="shared" si="228"/>
        <v>42</v>
      </c>
      <c r="AG821" s="58">
        <f t="shared" si="229"/>
        <v>6770.19</v>
      </c>
      <c r="AH821" s="39" t="str">
        <f t="shared" si="230"/>
        <v>tier - 2</v>
      </c>
      <c r="AI821" s="39" t="str">
        <f t="shared" si="231"/>
        <v>tier - 3</v>
      </c>
      <c r="AJ821" s="54" t="str">
        <f t="shared" si="232"/>
        <v>R1013</v>
      </c>
    </row>
    <row r="822" spans="2:36" ht="15.75" customHeight="1" x14ac:dyDescent="0.3">
      <c r="B822" s="12" t="s">
        <v>3065</v>
      </c>
      <c r="C822" s="13" t="s">
        <v>3067</v>
      </c>
      <c r="D822" s="13">
        <v>39.14</v>
      </c>
      <c r="E822" s="13" t="str">
        <f t="shared" si="216"/>
        <v>Obesity</v>
      </c>
      <c r="F822" s="13">
        <v>4.91</v>
      </c>
      <c r="G822" s="13" t="str">
        <f t="shared" si="217"/>
        <v>Normal</v>
      </c>
      <c r="H822" s="13" t="s">
        <v>8291</v>
      </c>
      <c r="I822" s="13" t="s">
        <v>8293</v>
      </c>
      <c r="J822" s="13" t="s">
        <v>8291</v>
      </c>
      <c r="K822" s="27">
        <v>1</v>
      </c>
      <c r="L822" s="13" t="s">
        <v>8291</v>
      </c>
      <c r="M822" s="13" t="s">
        <v>9109</v>
      </c>
      <c r="N822" s="13">
        <v>42</v>
      </c>
      <c r="O822" s="56">
        <v>6775.96</v>
      </c>
      <c r="P822" s="13" t="s">
        <v>8310</v>
      </c>
      <c r="Q822" s="13" t="s">
        <v>8311</v>
      </c>
      <c r="R822" s="57" t="s">
        <v>8321</v>
      </c>
      <c r="T822" s="12" t="s">
        <v>3065</v>
      </c>
      <c r="U822" s="13" t="str">
        <f t="shared" si="233"/>
        <v xml:space="preserve">  Andy</v>
      </c>
      <c r="V822" s="39">
        <f t="shared" si="218"/>
        <v>39.14</v>
      </c>
      <c r="W822" s="39" t="str">
        <f t="shared" si="219"/>
        <v>Obesity</v>
      </c>
      <c r="X822" s="39">
        <f t="shared" si="220"/>
        <v>4.91</v>
      </c>
      <c r="Y822" s="39" t="str">
        <f t="shared" si="221"/>
        <v>Normal</v>
      </c>
      <c r="Z822" s="39" t="str">
        <f t="shared" si="222"/>
        <v>No</v>
      </c>
      <c r="AA822" s="39" t="str">
        <f t="shared" si="223"/>
        <v>Yes</v>
      </c>
      <c r="AB822" s="39" t="str">
        <f t="shared" si="224"/>
        <v>No</v>
      </c>
      <c r="AC822" s="38">
        <f t="shared" si="225"/>
        <v>1</v>
      </c>
      <c r="AD822" s="39" t="str">
        <f t="shared" si="226"/>
        <v>No</v>
      </c>
      <c r="AE822" s="13" t="str">
        <f t="shared" si="227"/>
        <v>3-Sep-1981</v>
      </c>
      <c r="AF822" s="39">
        <f t="shared" si="228"/>
        <v>42</v>
      </c>
      <c r="AG822" s="58">
        <f t="shared" si="229"/>
        <v>6775.96</v>
      </c>
      <c r="AH822" s="39" t="str">
        <f t="shared" si="230"/>
        <v>tier - 2</v>
      </c>
      <c r="AI822" s="39" t="str">
        <f t="shared" si="231"/>
        <v>tier - 3</v>
      </c>
      <c r="AJ822" s="54" t="str">
        <f t="shared" si="232"/>
        <v>R1011</v>
      </c>
    </row>
    <row r="823" spans="2:36" ht="15.75" customHeight="1" x14ac:dyDescent="0.3">
      <c r="B823" s="12" t="s">
        <v>3069</v>
      </c>
      <c r="C823" s="13" t="s">
        <v>2239</v>
      </c>
      <c r="D823" s="13">
        <v>41.2</v>
      </c>
      <c r="E823" s="13" t="str">
        <f t="shared" si="216"/>
        <v>Obesity</v>
      </c>
      <c r="F823" s="13">
        <v>4.95</v>
      </c>
      <c r="G823" s="13" t="str">
        <f t="shared" si="217"/>
        <v>Normal</v>
      </c>
      <c r="H823" s="13" t="s">
        <v>8291</v>
      </c>
      <c r="I823" s="13" t="s">
        <v>8291</v>
      </c>
      <c r="J823" s="13" t="s">
        <v>8291</v>
      </c>
      <c r="K823" s="27">
        <v>1</v>
      </c>
      <c r="L823" s="13" t="s">
        <v>8291</v>
      </c>
      <c r="M823" s="13" t="s">
        <v>9110</v>
      </c>
      <c r="N823" s="13">
        <v>42</v>
      </c>
      <c r="O823" s="56">
        <v>6781.35</v>
      </c>
      <c r="P823" s="13" t="s">
        <v>8310</v>
      </c>
      <c r="Q823" s="13" t="s">
        <v>8314</v>
      </c>
      <c r="R823" s="57" t="s">
        <v>8312</v>
      </c>
      <c r="T823" s="12" t="s">
        <v>3069</v>
      </c>
      <c r="U823" s="13" t="str">
        <f t="shared" si="233"/>
        <v xml:space="preserve">  Mary</v>
      </c>
      <c r="V823" s="39">
        <f t="shared" si="218"/>
        <v>41.2</v>
      </c>
      <c r="W823" s="39" t="str">
        <f t="shared" si="219"/>
        <v>Obesity</v>
      </c>
      <c r="X823" s="39">
        <f t="shared" si="220"/>
        <v>4.95</v>
      </c>
      <c r="Y823" s="39" t="str">
        <f t="shared" si="221"/>
        <v>Normal</v>
      </c>
      <c r="Z823" s="39" t="str">
        <f t="shared" si="222"/>
        <v>No</v>
      </c>
      <c r="AA823" s="39" t="str">
        <f t="shared" si="223"/>
        <v>No</v>
      </c>
      <c r="AB823" s="39" t="str">
        <f t="shared" si="224"/>
        <v>No</v>
      </c>
      <c r="AC823" s="38">
        <f t="shared" si="225"/>
        <v>1</v>
      </c>
      <c r="AD823" s="39" t="str">
        <f t="shared" si="226"/>
        <v>No</v>
      </c>
      <c r="AE823" s="13" t="str">
        <f t="shared" si="227"/>
        <v>8-Oct-1981</v>
      </c>
      <c r="AF823" s="39">
        <f t="shared" si="228"/>
        <v>42</v>
      </c>
      <c r="AG823" s="58">
        <f t="shared" si="229"/>
        <v>6781.35</v>
      </c>
      <c r="AH823" s="39" t="str">
        <f t="shared" si="230"/>
        <v>tier - 2</v>
      </c>
      <c r="AI823" s="39" t="str">
        <f t="shared" si="231"/>
        <v>tier - 1</v>
      </c>
      <c r="AJ823" s="54" t="str">
        <f t="shared" si="232"/>
        <v>R1013</v>
      </c>
    </row>
    <row r="824" spans="2:36" ht="15.75" customHeight="1" x14ac:dyDescent="0.3">
      <c r="B824" s="12" t="s">
        <v>3072</v>
      </c>
      <c r="C824" s="13" t="s">
        <v>3074</v>
      </c>
      <c r="D824" s="13">
        <v>28.81</v>
      </c>
      <c r="E824" s="13" t="str">
        <f t="shared" si="216"/>
        <v>Overweight</v>
      </c>
      <c r="F824" s="13">
        <v>10.8</v>
      </c>
      <c r="G824" s="13" t="str">
        <f t="shared" si="217"/>
        <v>Diabetes</v>
      </c>
      <c r="H824" s="13" t="s">
        <v>8293</v>
      </c>
      <c r="I824" s="13" t="s">
        <v>8291</v>
      </c>
      <c r="J824" s="13" t="s">
        <v>8293</v>
      </c>
      <c r="K824" s="27">
        <v>1</v>
      </c>
      <c r="L824" s="13" t="s">
        <v>8291</v>
      </c>
      <c r="M824" s="13" t="s">
        <v>9111</v>
      </c>
      <c r="N824" s="13">
        <v>43</v>
      </c>
      <c r="O824" s="56">
        <v>6781.52</v>
      </c>
      <c r="P824" s="13" t="s">
        <v>8310</v>
      </c>
      <c r="Q824" s="13" t="s">
        <v>8310</v>
      </c>
      <c r="R824" s="57" t="s">
        <v>8312</v>
      </c>
      <c r="T824" s="12" t="s">
        <v>3072</v>
      </c>
      <c r="U824" s="13" t="str">
        <f t="shared" si="233"/>
        <v xml:space="preserve">  Marcus B</v>
      </c>
      <c r="V824" s="39">
        <f t="shared" si="218"/>
        <v>28.81</v>
      </c>
      <c r="W824" s="39" t="str">
        <f t="shared" si="219"/>
        <v>Overweight</v>
      </c>
      <c r="X824" s="39">
        <f t="shared" si="220"/>
        <v>10.8</v>
      </c>
      <c r="Y824" s="39" t="str">
        <f t="shared" si="221"/>
        <v>Diabetes</v>
      </c>
      <c r="Z824" s="39" t="str">
        <f t="shared" si="222"/>
        <v>Yes</v>
      </c>
      <c r="AA824" s="39" t="str">
        <f t="shared" si="223"/>
        <v>No</v>
      </c>
      <c r="AB824" s="39" t="str">
        <f t="shared" si="224"/>
        <v>Yes</v>
      </c>
      <c r="AC824" s="38">
        <f t="shared" si="225"/>
        <v>1</v>
      </c>
      <c r="AD824" s="39" t="str">
        <f t="shared" si="226"/>
        <v>No</v>
      </c>
      <c r="AE824" s="13" t="str">
        <f t="shared" si="227"/>
        <v>23-Nov-1980</v>
      </c>
      <c r="AF824" s="39">
        <f t="shared" si="228"/>
        <v>43</v>
      </c>
      <c r="AG824" s="58">
        <f t="shared" si="229"/>
        <v>6781.52</v>
      </c>
      <c r="AH824" s="39" t="str">
        <f t="shared" si="230"/>
        <v>tier - 2</v>
      </c>
      <c r="AI824" s="39" t="str">
        <f t="shared" si="231"/>
        <v>tier - 2</v>
      </c>
      <c r="AJ824" s="54" t="str">
        <f t="shared" si="232"/>
        <v>R1013</v>
      </c>
    </row>
    <row r="825" spans="2:36" ht="15.75" customHeight="1" x14ac:dyDescent="0.3">
      <c r="B825" s="12" t="s">
        <v>3076</v>
      </c>
      <c r="C825" s="13" t="s">
        <v>3078</v>
      </c>
      <c r="D825" s="13">
        <v>37.409999999999997</v>
      </c>
      <c r="E825" s="13" t="str">
        <f t="shared" si="216"/>
        <v>Obesity</v>
      </c>
      <c r="F825" s="13">
        <v>7.21</v>
      </c>
      <c r="G825" s="13" t="str">
        <f t="shared" si="217"/>
        <v>Diabetes</v>
      </c>
      <c r="H825" s="13" t="s">
        <v>8291</v>
      </c>
      <c r="I825" s="13" t="s">
        <v>8291</v>
      </c>
      <c r="J825" s="13" t="s">
        <v>8291</v>
      </c>
      <c r="K825" s="27">
        <v>2</v>
      </c>
      <c r="L825" s="13" t="s">
        <v>8291</v>
      </c>
      <c r="M825" s="13" t="s">
        <v>9112</v>
      </c>
      <c r="N825" s="13">
        <v>38</v>
      </c>
      <c r="O825" s="56">
        <v>6796.86</v>
      </c>
      <c r="P825" s="13" t="s">
        <v>8311</v>
      </c>
      <c r="Q825" s="13" t="s">
        <v>8311</v>
      </c>
      <c r="R825" s="57" t="s">
        <v>8317</v>
      </c>
      <c r="T825" s="12" t="s">
        <v>3076</v>
      </c>
      <c r="U825" s="13" t="str">
        <f t="shared" si="233"/>
        <v xml:space="preserve">  Thomas K</v>
      </c>
      <c r="V825" s="39">
        <f t="shared" si="218"/>
        <v>37.409999999999997</v>
      </c>
      <c r="W825" s="39" t="str">
        <f t="shared" si="219"/>
        <v>Obesity</v>
      </c>
      <c r="X825" s="39">
        <f t="shared" si="220"/>
        <v>7.21</v>
      </c>
      <c r="Y825" s="39" t="str">
        <f t="shared" si="221"/>
        <v>Diabetes</v>
      </c>
      <c r="Z825" s="39" t="str">
        <f t="shared" si="222"/>
        <v>No</v>
      </c>
      <c r="AA825" s="39" t="str">
        <f t="shared" si="223"/>
        <v>No</v>
      </c>
      <c r="AB825" s="39" t="str">
        <f t="shared" si="224"/>
        <v>No</v>
      </c>
      <c r="AC825" s="38">
        <f t="shared" si="225"/>
        <v>2</v>
      </c>
      <c r="AD825" s="39" t="str">
        <f t="shared" si="226"/>
        <v>No</v>
      </c>
      <c r="AE825" s="13" t="str">
        <f t="shared" si="227"/>
        <v>24-Dec-1985</v>
      </c>
      <c r="AF825" s="39">
        <f t="shared" si="228"/>
        <v>38</v>
      </c>
      <c r="AG825" s="58">
        <f t="shared" si="229"/>
        <v>6796.86</v>
      </c>
      <c r="AH825" s="39" t="str">
        <f t="shared" si="230"/>
        <v>tier - 3</v>
      </c>
      <c r="AI825" s="39" t="str">
        <f t="shared" si="231"/>
        <v>tier - 3</v>
      </c>
      <c r="AJ825" s="54" t="str">
        <f t="shared" si="232"/>
        <v>R1012</v>
      </c>
    </row>
    <row r="826" spans="2:36" ht="15.75" customHeight="1" x14ac:dyDescent="0.3">
      <c r="B826" s="12" t="s">
        <v>3080</v>
      </c>
      <c r="C826" s="13" t="s">
        <v>167</v>
      </c>
      <c r="D826" s="13">
        <v>52.54</v>
      </c>
      <c r="E826" s="13" t="str">
        <f t="shared" si="216"/>
        <v>Obesity</v>
      </c>
      <c r="F826" s="13">
        <v>5.12</v>
      </c>
      <c r="G826" s="13" t="str">
        <f t="shared" si="217"/>
        <v>Normal</v>
      </c>
      <c r="H826" s="13" t="s">
        <v>8291</v>
      </c>
      <c r="I826" s="13" t="s">
        <v>8291</v>
      </c>
      <c r="J826" s="13" t="s">
        <v>8293</v>
      </c>
      <c r="K826" s="27">
        <v>1</v>
      </c>
      <c r="L826" s="13" t="s">
        <v>8291</v>
      </c>
      <c r="M826" s="13" t="s">
        <v>9113</v>
      </c>
      <c r="N826" s="13">
        <v>32</v>
      </c>
      <c r="O826" s="56">
        <v>6799.46</v>
      </c>
      <c r="P826" s="13" t="s">
        <v>8314</v>
      </c>
      <c r="Q826" s="13" t="s">
        <v>8310</v>
      </c>
      <c r="R826" s="57" t="s">
        <v>8331</v>
      </c>
      <c r="T826" s="12" t="s">
        <v>3080</v>
      </c>
      <c r="U826" s="13" t="str">
        <f t="shared" si="233"/>
        <v xml:space="preserve">  Robert</v>
      </c>
      <c r="V826" s="39">
        <f t="shared" si="218"/>
        <v>52.54</v>
      </c>
      <c r="W826" s="39" t="str">
        <f t="shared" si="219"/>
        <v>Obesity</v>
      </c>
      <c r="X826" s="39">
        <f t="shared" si="220"/>
        <v>5.12</v>
      </c>
      <c r="Y826" s="39" t="str">
        <f t="shared" si="221"/>
        <v>Normal</v>
      </c>
      <c r="Z826" s="39" t="str">
        <f t="shared" si="222"/>
        <v>No</v>
      </c>
      <c r="AA826" s="39" t="str">
        <f t="shared" si="223"/>
        <v>No</v>
      </c>
      <c r="AB826" s="39" t="str">
        <f t="shared" si="224"/>
        <v>Yes</v>
      </c>
      <c r="AC826" s="38">
        <f t="shared" si="225"/>
        <v>1</v>
      </c>
      <c r="AD826" s="39" t="str">
        <f t="shared" si="226"/>
        <v>No</v>
      </c>
      <c r="AE826" s="13" t="str">
        <f t="shared" si="227"/>
        <v>29-Jun-1991</v>
      </c>
      <c r="AF826" s="39">
        <f t="shared" si="228"/>
        <v>32</v>
      </c>
      <c r="AG826" s="58">
        <f t="shared" si="229"/>
        <v>6799.46</v>
      </c>
      <c r="AH826" s="39" t="str">
        <f t="shared" si="230"/>
        <v>tier - 1</v>
      </c>
      <c r="AI826" s="39" t="str">
        <f t="shared" si="231"/>
        <v>tier - 2</v>
      </c>
      <c r="AJ826" s="54" t="str">
        <f t="shared" si="232"/>
        <v>R1014</v>
      </c>
    </row>
    <row r="827" spans="2:36" ht="15.75" customHeight="1" x14ac:dyDescent="0.3">
      <c r="B827" s="12" t="s">
        <v>3083</v>
      </c>
      <c r="C827" s="13" t="s">
        <v>3085</v>
      </c>
      <c r="D827" s="13">
        <v>17.29</v>
      </c>
      <c r="E827" s="13" t="str">
        <f t="shared" si="216"/>
        <v>Underweight</v>
      </c>
      <c r="F827" s="13">
        <v>4.62</v>
      </c>
      <c r="G827" s="13" t="str">
        <f t="shared" si="217"/>
        <v>Normal</v>
      </c>
      <c r="H827" s="13" t="s">
        <v>8291</v>
      </c>
      <c r="I827" s="13" t="s">
        <v>8293</v>
      </c>
      <c r="J827" s="13" t="s">
        <v>8291</v>
      </c>
      <c r="K827" s="27">
        <v>1</v>
      </c>
      <c r="L827" s="13" t="s">
        <v>8293</v>
      </c>
      <c r="M827" s="13" t="s">
        <v>9114</v>
      </c>
      <c r="N827" s="13">
        <v>48</v>
      </c>
      <c r="O827" s="56">
        <v>6809.46</v>
      </c>
      <c r="P827" s="13" t="s">
        <v>8310</v>
      </c>
      <c r="Q827" s="13" t="s">
        <v>8314</v>
      </c>
      <c r="R827" s="57" t="s">
        <v>8317</v>
      </c>
      <c r="T827" s="12" t="s">
        <v>3083</v>
      </c>
      <c r="U827" s="13" t="str">
        <f t="shared" si="233"/>
        <v xml:space="preserve">  Geoff</v>
      </c>
      <c r="V827" s="39">
        <f t="shared" si="218"/>
        <v>17.29</v>
      </c>
      <c r="W827" s="39" t="str">
        <f t="shared" si="219"/>
        <v>Underweight</v>
      </c>
      <c r="X827" s="39">
        <f t="shared" si="220"/>
        <v>4.62</v>
      </c>
      <c r="Y827" s="39" t="str">
        <f t="shared" si="221"/>
        <v>Normal</v>
      </c>
      <c r="Z827" s="39" t="str">
        <f t="shared" si="222"/>
        <v>No</v>
      </c>
      <c r="AA827" s="39" t="str">
        <f t="shared" si="223"/>
        <v>Yes</v>
      </c>
      <c r="AB827" s="39" t="str">
        <f t="shared" si="224"/>
        <v>No</v>
      </c>
      <c r="AC827" s="38">
        <f t="shared" si="225"/>
        <v>1</v>
      </c>
      <c r="AD827" s="39" t="str">
        <f t="shared" si="226"/>
        <v>Yes</v>
      </c>
      <c r="AE827" s="13" t="str">
        <f t="shared" si="227"/>
        <v>17-Aug-1975</v>
      </c>
      <c r="AF827" s="39">
        <f t="shared" si="228"/>
        <v>48</v>
      </c>
      <c r="AG827" s="58">
        <f t="shared" si="229"/>
        <v>6809.46</v>
      </c>
      <c r="AH827" s="39" t="str">
        <f t="shared" si="230"/>
        <v>tier - 2</v>
      </c>
      <c r="AI827" s="39" t="str">
        <f t="shared" si="231"/>
        <v>tier - 1</v>
      </c>
      <c r="AJ827" s="54" t="str">
        <f t="shared" si="232"/>
        <v>R1012</v>
      </c>
    </row>
    <row r="828" spans="2:36" ht="15.75" customHeight="1" x14ac:dyDescent="0.3">
      <c r="B828" s="12" t="s">
        <v>3086</v>
      </c>
      <c r="C828" s="13" t="s">
        <v>3088</v>
      </c>
      <c r="D828" s="13">
        <v>31.74</v>
      </c>
      <c r="E828" s="13" t="str">
        <f t="shared" si="216"/>
        <v>Obesity</v>
      </c>
      <c r="F828" s="13">
        <v>7.68</v>
      </c>
      <c r="G828" s="13" t="str">
        <f t="shared" si="217"/>
        <v>Diabetes</v>
      </c>
      <c r="H828" s="13" t="s">
        <v>8293</v>
      </c>
      <c r="I828" s="13" t="s">
        <v>8291</v>
      </c>
      <c r="J828" s="13" t="s">
        <v>8291</v>
      </c>
      <c r="K828" s="27" t="s">
        <v>8292</v>
      </c>
      <c r="L828" s="13" t="s">
        <v>8291</v>
      </c>
      <c r="M828" s="13" t="s">
        <v>9115</v>
      </c>
      <c r="N828" s="13">
        <v>29</v>
      </c>
      <c r="O828" s="56">
        <v>6827.69</v>
      </c>
      <c r="P828" s="13" t="s">
        <v>8310</v>
      </c>
      <c r="Q828" s="13" t="s">
        <v>8310</v>
      </c>
      <c r="R828" s="57" t="s">
        <v>8332</v>
      </c>
      <c r="T828" s="12" t="s">
        <v>3086</v>
      </c>
      <c r="U828" s="13" t="str">
        <f t="shared" si="233"/>
        <v xml:space="preserve">  Chris J</v>
      </c>
      <c r="V828" s="39">
        <f t="shared" si="218"/>
        <v>31.74</v>
      </c>
      <c r="W828" s="39" t="str">
        <f t="shared" si="219"/>
        <v>Obesity</v>
      </c>
      <c r="X828" s="39">
        <f t="shared" si="220"/>
        <v>7.68</v>
      </c>
      <c r="Y828" s="39" t="str">
        <f t="shared" si="221"/>
        <v>Diabetes</v>
      </c>
      <c r="Z828" s="39" t="str">
        <f t="shared" si="222"/>
        <v>Yes</v>
      </c>
      <c r="AA828" s="39" t="str">
        <f t="shared" si="223"/>
        <v>No</v>
      </c>
      <c r="AB828" s="39" t="str">
        <f t="shared" si="224"/>
        <v>No</v>
      </c>
      <c r="AC828" s="38" t="str">
        <f t="shared" si="225"/>
        <v>No major surgery</v>
      </c>
      <c r="AD828" s="39" t="str">
        <f t="shared" si="226"/>
        <v>No</v>
      </c>
      <c r="AE828" s="13" t="str">
        <f t="shared" si="227"/>
        <v>8-Jul-1994</v>
      </c>
      <c r="AF828" s="39">
        <f t="shared" si="228"/>
        <v>29</v>
      </c>
      <c r="AG828" s="58">
        <f t="shared" si="229"/>
        <v>6827.69</v>
      </c>
      <c r="AH828" s="39" t="str">
        <f t="shared" si="230"/>
        <v>tier - 2</v>
      </c>
      <c r="AI828" s="39" t="str">
        <f t="shared" si="231"/>
        <v>tier - 2</v>
      </c>
      <c r="AJ828" s="54" t="str">
        <f t="shared" si="232"/>
        <v>R1021</v>
      </c>
    </row>
    <row r="829" spans="2:36" ht="15.75" customHeight="1" x14ac:dyDescent="0.3">
      <c r="B829" s="12" t="s">
        <v>3090</v>
      </c>
      <c r="C829" s="13" t="s">
        <v>3092</v>
      </c>
      <c r="D829" s="13">
        <v>26.504999999999999</v>
      </c>
      <c r="E829" s="13" t="str">
        <f t="shared" si="216"/>
        <v>Overweight</v>
      </c>
      <c r="F829" s="13">
        <v>6.79</v>
      </c>
      <c r="G829" s="13" t="str">
        <f t="shared" si="217"/>
        <v>Diabetes</v>
      </c>
      <c r="H829" s="13" t="s">
        <v>8293</v>
      </c>
      <c r="I829" s="13" t="s">
        <v>8291</v>
      </c>
      <c r="J829" s="13" t="s">
        <v>8293</v>
      </c>
      <c r="K829" s="27">
        <v>1</v>
      </c>
      <c r="L829" s="13" t="s">
        <v>8291</v>
      </c>
      <c r="M829" s="13" t="s">
        <v>9116</v>
      </c>
      <c r="N829" s="13">
        <v>44</v>
      </c>
      <c r="O829" s="56">
        <v>6837.37</v>
      </c>
      <c r="P829" s="13" t="s">
        <v>8311</v>
      </c>
      <c r="Q829" s="13" t="s">
        <v>8314</v>
      </c>
      <c r="R829" s="57" t="s">
        <v>8326</v>
      </c>
      <c r="T829" s="12" t="s">
        <v>3090</v>
      </c>
      <c r="U829" s="13" t="str">
        <f t="shared" si="233"/>
        <v xml:space="preserve">  Kate A</v>
      </c>
      <c r="V829" s="39">
        <f t="shared" si="218"/>
        <v>26.504999999999999</v>
      </c>
      <c r="W829" s="39" t="str">
        <f t="shared" si="219"/>
        <v>Overweight</v>
      </c>
      <c r="X829" s="39">
        <f t="shared" si="220"/>
        <v>6.79</v>
      </c>
      <c r="Y829" s="39" t="str">
        <f t="shared" si="221"/>
        <v>Diabetes</v>
      </c>
      <c r="Z829" s="39" t="str">
        <f t="shared" si="222"/>
        <v>Yes</v>
      </c>
      <c r="AA829" s="39" t="str">
        <f t="shared" si="223"/>
        <v>No</v>
      </c>
      <c r="AB829" s="39" t="str">
        <f t="shared" si="224"/>
        <v>Yes</v>
      </c>
      <c r="AC829" s="38">
        <f t="shared" si="225"/>
        <v>1</v>
      </c>
      <c r="AD829" s="39" t="str">
        <f t="shared" si="226"/>
        <v>No</v>
      </c>
      <c r="AE829" s="13" t="str">
        <f t="shared" si="227"/>
        <v>15-Jul-1979</v>
      </c>
      <c r="AF829" s="39">
        <f t="shared" si="228"/>
        <v>44</v>
      </c>
      <c r="AG829" s="58">
        <f t="shared" si="229"/>
        <v>6837.37</v>
      </c>
      <c r="AH829" s="39" t="str">
        <f t="shared" si="230"/>
        <v>tier - 3</v>
      </c>
      <c r="AI829" s="39" t="str">
        <f t="shared" si="231"/>
        <v>tier - 1</v>
      </c>
      <c r="AJ829" s="54" t="str">
        <f t="shared" si="232"/>
        <v>R1016</v>
      </c>
    </row>
    <row r="830" spans="2:36" ht="15.75" customHeight="1" x14ac:dyDescent="0.3">
      <c r="B830" s="12" t="s">
        <v>3094</v>
      </c>
      <c r="C830" s="13" t="s">
        <v>3096</v>
      </c>
      <c r="D830" s="13">
        <v>36.479999999999997</v>
      </c>
      <c r="E830" s="13" t="str">
        <f t="shared" si="216"/>
        <v>Obesity</v>
      </c>
      <c r="F830" s="13">
        <v>11.09</v>
      </c>
      <c r="G830" s="13" t="str">
        <f t="shared" si="217"/>
        <v>Diabetes</v>
      </c>
      <c r="H830" s="13" t="s">
        <v>8291</v>
      </c>
      <c r="I830" s="13" t="s">
        <v>8291</v>
      </c>
      <c r="J830" s="13" t="s">
        <v>8291</v>
      </c>
      <c r="K830" s="27" t="s">
        <v>8292</v>
      </c>
      <c r="L830" s="13" t="s">
        <v>8291</v>
      </c>
      <c r="M830" s="13" t="s">
        <v>9117</v>
      </c>
      <c r="N830" s="13">
        <v>23</v>
      </c>
      <c r="O830" s="56">
        <v>6842.28</v>
      </c>
      <c r="P830" s="13" t="s">
        <v>8310</v>
      </c>
      <c r="Q830" s="13" t="s">
        <v>8314</v>
      </c>
      <c r="R830" s="57" t="s">
        <v>8317</v>
      </c>
      <c r="T830" s="12" t="s">
        <v>3094</v>
      </c>
      <c r="U830" s="13" t="str">
        <f t="shared" si="233"/>
        <v xml:space="preserve">  Kelli</v>
      </c>
      <c r="V830" s="39">
        <f t="shared" si="218"/>
        <v>36.479999999999997</v>
      </c>
      <c r="W830" s="39" t="str">
        <f t="shared" si="219"/>
        <v>Obesity</v>
      </c>
      <c r="X830" s="39">
        <f t="shared" si="220"/>
        <v>11.09</v>
      </c>
      <c r="Y830" s="39" t="str">
        <f t="shared" si="221"/>
        <v>Diabetes</v>
      </c>
      <c r="Z830" s="39" t="str">
        <f t="shared" si="222"/>
        <v>No</v>
      </c>
      <c r="AA830" s="39" t="str">
        <f t="shared" si="223"/>
        <v>No</v>
      </c>
      <c r="AB830" s="39" t="str">
        <f t="shared" si="224"/>
        <v>No</v>
      </c>
      <c r="AC830" s="38" t="str">
        <f t="shared" si="225"/>
        <v>No major surgery</v>
      </c>
      <c r="AD830" s="39" t="str">
        <f t="shared" si="226"/>
        <v>No</v>
      </c>
      <c r="AE830" s="13" t="str">
        <f t="shared" si="227"/>
        <v>30-Nov-2000</v>
      </c>
      <c r="AF830" s="39">
        <f t="shared" si="228"/>
        <v>23</v>
      </c>
      <c r="AG830" s="58">
        <f t="shared" si="229"/>
        <v>6842.28</v>
      </c>
      <c r="AH830" s="39" t="str">
        <f t="shared" si="230"/>
        <v>tier - 2</v>
      </c>
      <c r="AI830" s="39" t="str">
        <f t="shared" si="231"/>
        <v>tier - 1</v>
      </c>
      <c r="AJ830" s="54" t="str">
        <f t="shared" si="232"/>
        <v>R1012</v>
      </c>
    </row>
    <row r="831" spans="2:36" ht="15.75" customHeight="1" x14ac:dyDescent="0.3">
      <c r="B831" s="12" t="s">
        <v>3098</v>
      </c>
      <c r="C831" s="13" t="s">
        <v>3100</v>
      </c>
      <c r="D831" s="13">
        <v>39.159999999999997</v>
      </c>
      <c r="E831" s="13" t="str">
        <f t="shared" si="216"/>
        <v>Obesity</v>
      </c>
      <c r="F831" s="13">
        <v>5.24</v>
      </c>
      <c r="G831" s="13" t="str">
        <f t="shared" si="217"/>
        <v>Normal</v>
      </c>
      <c r="H831" s="13" t="s">
        <v>8293</v>
      </c>
      <c r="I831" s="13" t="s">
        <v>8291</v>
      </c>
      <c r="J831" s="13" t="s">
        <v>8293</v>
      </c>
      <c r="K831" s="27">
        <v>1</v>
      </c>
      <c r="L831" s="13" t="s">
        <v>8291</v>
      </c>
      <c r="M831" s="13" t="s">
        <v>9118</v>
      </c>
      <c r="N831" s="13">
        <v>46</v>
      </c>
      <c r="O831" s="56">
        <v>6843.17</v>
      </c>
      <c r="P831" s="13" t="s">
        <v>8310</v>
      </c>
      <c r="Q831" s="13" t="s">
        <v>8314</v>
      </c>
      <c r="R831" s="57" t="s">
        <v>8312</v>
      </c>
      <c r="T831" s="12" t="s">
        <v>3098</v>
      </c>
      <c r="U831" s="13" t="str">
        <f t="shared" si="233"/>
        <v xml:space="preserve">  Maggie M</v>
      </c>
      <c r="V831" s="39">
        <f t="shared" si="218"/>
        <v>39.159999999999997</v>
      </c>
      <c r="W831" s="39" t="str">
        <f t="shared" si="219"/>
        <v>Obesity</v>
      </c>
      <c r="X831" s="39">
        <f t="shared" si="220"/>
        <v>5.24</v>
      </c>
      <c r="Y831" s="39" t="str">
        <f t="shared" si="221"/>
        <v>Normal</v>
      </c>
      <c r="Z831" s="39" t="str">
        <f t="shared" si="222"/>
        <v>Yes</v>
      </c>
      <c r="AA831" s="39" t="str">
        <f t="shared" si="223"/>
        <v>No</v>
      </c>
      <c r="AB831" s="39" t="str">
        <f t="shared" si="224"/>
        <v>Yes</v>
      </c>
      <c r="AC831" s="38">
        <f t="shared" si="225"/>
        <v>1</v>
      </c>
      <c r="AD831" s="39" t="str">
        <f t="shared" si="226"/>
        <v>No</v>
      </c>
      <c r="AE831" s="13" t="str">
        <f t="shared" si="227"/>
        <v>15-Jun-1977</v>
      </c>
      <c r="AF831" s="39">
        <f t="shared" si="228"/>
        <v>46</v>
      </c>
      <c r="AG831" s="58">
        <f t="shared" si="229"/>
        <v>6843.17</v>
      </c>
      <c r="AH831" s="39" t="str">
        <f t="shared" si="230"/>
        <v>tier - 2</v>
      </c>
      <c r="AI831" s="39" t="str">
        <f t="shared" si="231"/>
        <v>tier - 1</v>
      </c>
      <c r="AJ831" s="54" t="str">
        <f t="shared" si="232"/>
        <v>R1013</v>
      </c>
    </row>
    <row r="832" spans="2:36" ht="15.75" customHeight="1" x14ac:dyDescent="0.3">
      <c r="B832" s="12" t="s">
        <v>3101</v>
      </c>
      <c r="C832" s="13" t="s">
        <v>3103</v>
      </c>
      <c r="D832" s="13">
        <v>28.22</v>
      </c>
      <c r="E832" s="13" t="str">
        <f t="shared" si="216"/>
        <v>Overweight</v>
      </c>
      <c r="F832" s="13">
        <v>7.51</v>
      </c>
      <c r="G832" s="13" t="str">
        <f t="shared" si="217"/>
        <v>Diabetes</v>
      </c>
      <c r="H832" s="13" t="s">
        <v>8293</v>
      </c>
      <c r="I832" s="13" t="s">
        <v>8291</v>
      </c>
      <c r="J832" s="13" t="s">
        <v>8293</v>
      </c>
      <c r="K832" s="27">
        <v>1</v>
      </c>
      <c r="L832" s="13" t="s">
        <v>8291</v>
      </c>
      <c r="M832" s="13" t="s">
        <v>9119</v>
      </c>
      <c r="N832" s="13">
        <v>44</v>
      </c>
      <c r="O832" s="56">
        <v>6849.03</v>
      </c>
      <c r="P832" s="13" t="s">
        <v>8310</v>
      </c>
      <c r="Q832" s="13" t="s">
        <v>8310</v>
      </c>
      <c r="R832" s="57" t="s">
        <v>8321</v>
      </c>
      <c r="T832" s="12" t="s">
        <v>3101</v>
      </c>
      <c r="U832" s="13" t="str">
        <f t="shared" si="233"/>
        <v xml:space="preserve">  Michelle L</v>
      </c>
      <c r="V832" s="39">
        <f t="shared" si="218"/>
        <v>28.22</v>
      </c>
      <c r="W832" s="39" t="str">
        <f t="shared" si="219"/>
        <v>Overweight</v>
      </c>
      <c r="X832" s="39">
        <f t="shared" si="220"/>
        <v>7.51</v>
      </c>
      <c r="Y832" s="39" t="str">
        <f t="shared" si="221"/>
        <v>Diabetes</v>
      </c>
      <c r="Z832" s="39" t="str">
        <f t="shared" si="222"/>
        <v>Yes</v>
      </c>
      <c r="AA832" s="39" t="str">
        <f t="shared" si="223"/>
        <v>No</v>
      </c>
      <c r="AB832" s="39" t="str">
        <f t="shared" si="224"/>
        <v>Yes</v>
      </c>
      <c r="AC832" s="38">
        <f t="shared" si="225"/>
        <v>1</v>
      </c>
      <c r="AD832" s="39" t="str">
        <f t="shared" si="226"/>
        <v>No</v>
      </c>
      <c r="AE832" s="13" t="str">
        <f t="shared" si="227"/>
        <v>4-Nov-1979</v>
      </c>
      <c r="AF832" s="39">
        <f t="shared" si="228"/>
        <v>44</v>
      </c>
      <c r="AG832" s="58">
        <f t="shared" si="229"/>
        <v>6849.03</v>
      </c>
      <c r="AH832" s="39" t="str">
        <f t="shared" si="230"/>
        <v>tier - 2</v>
      </c>
      <c r="AI832" s="39" t="str">
        <f t="shared" si="231"/>
        <v>tier - 2</v>
      </c>
      <c r="AJ832" s="54" t="str">
        <f t="shared" si="232"/>
        <v>R1011</v>
      </c>
    </row>
    <row r="833" spans="2:36" ht="15.75" customHeight="1" x14ac:dyDescent="0.3">
      <c r="B833" s="12" t="s">
        <v>3104</v>
      </c>
      <c r="C833" s="13" t="s">
        <v>3106</v>
      </c>
      <c r="D833" s="13">
        <v>35</v>
      </c>
      <c r="E833" s="13" t="str">
        <f t="shared" si="216"/>
        <v>Obesity</v>
      </c>
      <c r="F833" s="13">
        <v>4.13</v>
      </c>
      <c r="G833" s="13" t="str">
        <f t="shared" si="217"/>
        <v>Normal</v>
      </c>
      <c r="H833" s="13" t="s">
        <v>8291</v>
      </c>
      <c r="I833" s="13" t="s">
        <v>8291</v>
      </c>
      <c r="J833" s="13" t="s">
        <v>8291</v>
      </c>
      <c r="K833" s="27">
        <v>2</v>
      </c>
      <c r="L833" s="13" t="s">
        <v>8291</v>
      </c>
      <c r="M833" s="13" t="s">
        <v>9120</v>
      </c>
      <c r="N833" s="13">
        <v>42</v>
      </c>
      <c r="O833" s="56">
        <v>6858.48</v>
      </c>
      <c r="P833" s="13" t="s">
        <v>8310</v>
      </c>
      <c r="Q833" s="13" t="s">
        <v>8310</v>
      </c>
      <c r="R833" s="57" t="s">
        <v>8325</v>
      </c>
      <c r="T833" s="12" t="s">
        <v>3104</v>
      </c>
      <c r="U833" s="13" t="str">
        <f t="shared" si="233"/>
        <v xml:space="preserve">  Ashley K</v>
      </c>
      <c r="V833" s="39">
        <f t="shared" si="218"/>
        <v>35</v>
      </c>
      <c r="W833" s="39" t="str">
        <f t="shared" si="219"/>
        <v>Obesity</v>
      </c>
      <c r="X833" s="39">
        <f t="shared" si="220"/>
        <v>4.13</v>
      </c>
      <c r="Y833" s="39" t="str">
        <f t="shared" si="221"/>
        <v>Normal</v>
      </c>
      <c r="Z833" s="39" t="str">
        <f t="shared" si="222"/>
        <v>No</v>
      </c>
      <c r="AA833" s="39" t="str">
        <f t="shared" si="223"/>
        <v>No</v>
      </c>
      <c r="AB833" s="39" t="str">
        <f t="shared" si="224"/>
        <v>No</v>
      </c>
      <c r="AC833" s="38">
        <f t="shared" si="225"/>
        <v>2</v>
      </c>
      <c r="AD833" s="39" t="str">
        <f t="shared" si="226"/>
        <v>No</v>
      </c>
      <c r="AE833" s="13" t="str">
        <f t="shared" si="227"/>
        <v>19-Jun-1981</v>
      </c>
      <c r="AF833" s="39">
        <f t="shared" si="228"/>
        <v>42</v>
      </c>
      <c r="AG833" s="58">
        <f t="shared" si="229"/>
        <v>6858.48</v>
      </c>
      <c r="AH833" s="39" t="str">
        <f t="shared" si="230"/>
        <v>tier - 2</v>
      </c>
      <c r="AI833" s="39" t="str">
        <f t="shared" si="231"/>
        <v>tier - 2</v>
      </c>
      <c r="AJ833" s="54" t="str">
        <f t="shared" si="232"/>
        <v>R1019</v>
      </c>
    </row>
    <row r="834" spans="2:36" ht="15.75" customHeight="1" x14ac:dyDescent="0.3">
      <c r="B834" s="12" t="s">
        <v>3108</v>
      </c>
      <c r="C834" s="13" t="s">
        <v>612</v>
      </c>
      <c r="D834" s="13">
        <v>36.24</v>
      </c>
      <c r="E834" s="13" t="str">
        <f t="shared" si="216"/>
        <v>Obesity</v>
      </c>
      <c r="F834" s="13">
        <v>8.3800000000000008</v>
      </c>
      <c r="G834" s="13" t="str">
        <f t="shared" si="217"/>
        <v>Diabetes</v>
      </c>
      <c r="H834" s="13" t="s">
        <v>8293</v>
      </c>
      <c r="I834" s="13" t="s">
        <v>8291</v>
      </c>
      <c r="J834" s="13" t="s">
        <v>8291</v>
      </c>
      <c r="K834" s="27">
        <v>1</v>
      </c>
      <c r="L834" s="13" t="s">
        <v>8291</v>
      </c>
      <c r="M834" s="13" t="s">
        <v>9121</v>
      </c>
      <c r="N834" s="13">
        <v>45</v>
      </c>
      <c r="O834" s="56">
        <v>6863.49</v>
      </c>
      <c r="P834" s="13" t="s">
        <v>8310</v>
      </c>
      <c r="Q834" s="13" t="s">
        <v>8314</v>
      </c>
      <c r="R834" s="57" t="s">
        <v>8312</v>
      </c>
      <c r="T834" s="12" t="s">
        <v>3108</v>
      </c>
      <c r="U834" s="13" t="str">
        <f t="shared" si="233"/>
        <v xml:space="preserve">  Michael</v>
      </c>
      <c r="V834" s="39">
        <f t="shared" si="218"/>
        <v>36.24</v>
      </c>
      <c r="W834" s="39" t="str">
        <f t="shared" si="219"/>
        <v>Obesity</v>
      </c>
      <c r="X834" s="39">
        <f t="shared" si="220"/>
        <v>8.3800000000000008</v>
      </c>
      <c r="Y834" s="39" t="str">
        <f t="shared" si="221"/>
        <v>Diabetes</v>
      </c>
      <c r="Z834" s="39" t="str">
        <f t="shared" si="222"/>
        <v>Yes</v>
      </c>
      <c r="AA834" s="39" t="str">
        <f t="shared" si="223"/>
        <v>No</v>
      </c>
      <c r="AB834" s="39" t="str">
        <f t="shared" si="224"/>
        <v>No</v>
      </c>
      <c r="AC834" s="38">
        <f t="shared" si="225"/>
        <v>1</v>
      </c>
      <c r="AD834" s="39" t="str">
        <f t="shared" si="226"/>
        <v>No</v>
      </c>
      <c r="AE834" s="13" t="str">
        <f t="shared" si="227"/>
        <v>5-Aug-1978</v>
      </c>
      <c r="AF834" s="39">
        <f t="shared" si="228"/>
        <v>45</v>
      </c>
      <c r="AG834" s="58">
        <f t="shared" si="229"/>
        <v>6863.49</v>
      </c>
      <c r="AH834" s="39" t="str">
        <f t="shared" si="230"/>
        <v>tier - 2</v>
      </c>
      <c r="AI834" s="39" t="str">
        <f t="shared" si="231"/>
        <v>tier - 1</v>
      </c>
      <c r="AJ834" s="54" t="str">
        <f t="shared" si="232"/>
        <v>R1013</v>
      </c>
    </row>
    <row r="835" spans="2:36" ht="15.75" customHeight="1" x14ac:dyDescent="0.3">
      <c r="B835" s="12" t="s">
        <v>3111</v>
      </c>
      <c r="C835" s="13" t="s">
        <v>3113</v>
      </c>
      <c r="D835" s="13">
        <v>36.954999999999998</v>
      </c>
      <c r="E835" s="13" t="str">
        <f t="shared" si="216"/>
        <v>Obesity</v>
      </c>
      <c r="F835" s="13">
        <v>8.07</v>
      </c>
      <c r="G835" s="13" t="str">
        <f t="shared" si="217"/>
        <v>Diabetes</v>
      </c>
      <c r="H835" s="13" t="s">
        <v>8291</v>
      </c>
      <c r="I835" s="13" t="s">
        <v>8291</v>
      </c>
      <c r="J835" s="13" t="s">
        <v>8291</v>
      </c>
      <c r="K835" s="27" t="s">
        <v>8292</v>
      </c>
      <c r="L835" s="13" t="s">
        <v>8291</v>
      </c>
      <c r="M835" s="13" t="s">
        <v>9122</v>
      </c>
      <c r="N835" s="13">
        <v>54</v>
      </c>
      <c r="O835" s="56">
        <v>6868.39</v>
      </c>
      <c r="P835" s="13" t="s">
        <v>8310</v>
      </c>
      <c r="Q835" s="13" t="s">
        <v>8310</v>
      </c>
      <c r="R835" s="57" t="s">
        <v>8312</v>
      </c>
      <c r="T835" s="12" t="s">
        <v>3111</v>
      </c>
      <c r="U835" s="13" t="str">
        <f t="shared" si="233"/>
        <v xml:space="preserve">  Ryan K</v>
      </c>
      <c r="V835" s="39">
        <f t="shared" si="218"/>
        <v>36.954999999999998</v>
      </c>
      <c r="W835" s="39" t="str">
        <f t="shared" si="219"/>
        <v>Obesity</v>
      </c>
      <c r="X835" s="39">
        <f t="shared" si="220"/>
        <v>8.07</v>
      </c>
      <c r="Y835" s="39" t="str">
        <f t="shared" si="221"/>
        <v>Diabetes</v>
      </c>
      <c r="Z835" s="39" t="str">
        <f t="shared" si="222"/>
        <v>No</v>
      </c>
      <c r="AA835" s="39" t="str">
        <f t="shared" si="223"/>
        <v>No</v>
      </c>
      <c r="AB835" s="39" t="str">
        <f t="shared" si="224"/>
        <v>No</v>
      </c>
      <c r="AC835" s="38" t="str">
        <f t="shared" si="225"/>
        <v>No major surgery</v>
      </c>
      <c r="AD835" s="39" t="str">
        <f t="shared" si="226"/>
        <v>No</v>
      </c>
      <c r="AE835" s="13" t="str">
        <f t="shared" si="227"/>
        <v>23-Oct-1969</v>
      </c>
      <c r="AF835" s="39">
        <f t="shared" si="228"/>
        <v>54</v>
      </c>
      <c r="AG835" s="58">
        <f t="shared" si="229"/>
        <v>6868.39</v>
      </c>
      <c r="AH835" s="39" t="str">
        <f t="shared" si="230"/>
        <v>tier - 2</v>
      </c>
      <c r="AI835" s="39" t="str">
        <f t="shared" si="231"/>
        <v>tier - 2</v>
      </c>
      <c r="AJ835" s="54" t="str">
        <f t="shared" si="232"/>
        <v>R1013</v>
      </c>
    </row>
    <row r="836" spans="2:36" ht="15.75" customHeight="1" x14ac:dyDescent="0.3">
      <c r="B836" s="12" t="s">
        <v>3115</v>
      </c>
      <c r="C836" s="13" t="s">
        <v>3117</v>
      </c>
      <c r="D836" s="13">
        <v>29.64</v>
      </c>
      <c r="E836" s="13" t="str">
        <f t="shared" ref="E836:E899" si="234">IF(D836&lt;18.5,"Underweight", IF(AND(D836&gt;=18.5,D836&lt;=24.9),"Healthy Weight", IF(AND(D836&gt;=25,D836&lt;=29.9),"Overweight", IF(D836&gt;=30,"Obesity"))))</f>
        <v>Overweight</v>
      </c>
      <c r="F836" s="13">
        <v>8.9499999999999993</v>
      </c>
      <c r="G836" s="13" t="str">
        <f t="shared" ref="G836:G899" si="235">IF(F836&lt;5.7,"Normal",IF(AND(F836&gt;=5.7,F836&lt;=6.4),"Prediabetes",IF(F836&gt;=6.5,"Diabetes")))</f>
        <v>Diabetes</v>
      </c>
      <c r="H836" s="13" t="s">
        <v>8291</v>
      </c>
      <c r="I836" s="13" t="s">
        <v>8291</v>
      </c>
      <c r="J836" s="13" t="s">
        <v>8291</v>
      </c>
      <c r="K836" s="27" t="s">
        <v>8292</v>
      </c>
      <c r="L836" s="13" t="s">
        <v>8291</v>
      </c>
      <c r="M836" s="13" t="s">
        <v>9123</v>
      </c>
      <c r="N836" s="13">
        <v>42</v>
      </c>
      <c r="O836" s="56">
        <v>6875.96</v>
      </c>
      <c r="P836" s="13" t="s">
        <v>8310</v>
      </c>
      <c r="Q836" s="13" t="s">
        <v>8310</v>
      </c>
      <c r="R836" s="57" t="s">
        <v>8321</v>
      </c>
      <c r="T836" s="12" t="s">
        <v>3115</v>
      </c>
      <c r="U836" s="13" t="str">
        <f t="shared" si="233"/>
        <v xml:space="preserve">  Matthew J</v>
      </c>
      <c r="V836" s="39">
        <f t="shared" ref="V836:V899" si="236">VLOOKUP(T836,$B$3:$R$2338,3,FALSE)</f>
        <v>29.64</v>
      </c>
      <c r="W836" s="39" t="str">
        <f t="shared" ref="W836:W899" si="237">VLOOKUP(T836,$B$3:$R$2338,4,FALSE)</f>
        <v>Overweight</v>
      </c>
      <c r="X836" s="39">
        <f t="shared" ref="X836:X899" si="238">VLOOKUP(T836,$B$3:$R$2338,5,FALSE)</f>
        <v>8.9499999999999993</v>
      </c>
      <c r="Y836" s="39" t="str">
        <f t="shared" ref="Y836:Y899" si="239">VLOOKUP(T836,$B$3:$R$2338,6,0)</f>
        <v>Diabetes</v>
      </c>
      <c r="Z836" s="39" t="str">
        <f t="shared" ref="Z836:Z899" si="240">VLOOKUP(T836,$B$3:$R$2338,7,0)</f>
        <v>No</v>
      </c>
      <c r="AA836" s="39" t="str">
        <f t="shared" ref="AA836:AA899" si="241">VLOOKUP(T836,$B$3:$R$2338,8,0)</f>
        <v>No</v>
      </c>
      <c r="AB836" s="39" t="str">
        <f t="shared" ref="AB836:AB899" si="242">VLOOKUP(T836,$B$3:$R$2338,9,0)</f>
        <v>No</v>
      </c>
      <c r="AC836" s="38" t="str">
        <f t="shared" ref="AC836:AC899" si="243">VLOOKUP(T836,$B$3:$R$2338,10,0)</f>
        <v>No major surgery</v>
      </c>
      <c r="AD836" s="39" t="str">
        <f t="shared" ref="AD836:AD899" si="244">VLOOKUP(T836,$B$3:$R$2338,11,0)</f>
        <v>No</v>
      </c>
      <c r="AE836" s="13" t="str">
        <f t="shared" ref="AE836:AE899" si="245">VLOOKUP(T836,$B$3:$R$2338,12,0)</f>
        <v>23-Jun-1981</v>
      </c>
      <c r="AF836" s="39">
        <f t="shared" ref="AF836:AF899" si="246">VLOOKUP(T836,$B$3:$R$2338,13,0)</f>
        <v>42</v>
      </c>
      <c r="AG836" s="58">
        <f t="shared" ref="AG836:AG899" si="247">VLOOKUP(T836,$B$3:$R$2338,14,0)</f>
        <v>6875.96</v>
      </c>
      <c r="AH836" s="39" t="str">
        <f t="shared" ref="AH836:AH899" si="248">VLOOKUP(T836,$B$3:$R$2338,15,0)</f>
        <v>tier - 2</v>
      </c>
      <c r="AI836" s="39" t="str">
        <f t="shared" ref="AI836:AI899" si="249">VLOOKUP(T836,B835:R3170,16,0)</f>
        <v>tier - 2</v>
      </c>
      <c r="AJ836" s="54" t="str">
        <f t="shared" ref="AJ836:AJ899" si="250">VLOOKUP(T836,$B$3:$R$2338,17,0)</f>
        <v>R1011</v>
      </c>
    </row>
    <row r="837" spans="2:36" ht="15.75" customHeight="1" x14ac:dyDescent="0.3">
      <c r="B837" s="12" t="s">
        <v>3119</v>
      </c>
      <c r="C837" s="13" t="s">
        <v>2590</v>
      </c>
      <c r="D837" s="13">
        <v>42.74</v>
      </c>
      <c r="E837" s="13" t="str">
        <f t="shared" si="234"/>
        <v>Obesity</v>
      </c>
      <c r="F837" s="13">
        <v>6.31</v>
      </c>
      <c r="G837" s="13" t="str">
        <f t="shared" si="235"/>
        <v>Prediabetes</v>
      </c>
      <c r="H837" s="13" t="s">
        <v>8293</v>
      </c>
      <c r="I837" s="13" t="s">
        <v>8291</v>
      </c>
      <c r="J837" s="13" t="s">
        <v>8291</v>
      </c>
      <c r="K837" s="27">
        <v>1</v>
      </c>
      <c r="L837" s="13" t="s">
        <v>8291</v>
      </c>
      <c r="M837" s="13" t="s">
        <v>9124</v>
      </c>
      <c r="N837" s="13">
        <v>19</v>
      </c>
      <c r="O837" s="56">
        <v>6876.53</v>
      </c>
      <c r="P837" s="13" t="s">
        <v>8310</v>
      </c>
      <c r="Q837" s="13" t="s">
        <v>8314</v>
      </c>
      <c r="R837" s="57" t="s">
        <v>8317</v>
      </c>
      <c r="T837" s="12" t="s">
        <v>3119</v>
      </c>
      <c r="U837" s="13" t="str">
        <f t="shared" ref="U837:U900" si="251">VLOOKUP(T837,$B$3:$R$2338,2,FALSE)</f>
        <v xml:space="preserve">  Karine</v>
      </c>
      <c r="V837" s="39">
        <f t="shared" si="236"/>
        <v>42.74</v>
      </c>
      <c r="W837" s="39" t="str">
        <f t="shared" si="237"/>
        <v>Obesity</v>
      </c>
      <c r="X837" s="39">
        <f t="shared" si="238"/>
        <v>6.31</v>
      </c>
      <c r="Y837" s="39" t="str">
        <f t="shared" si="239"/>
        <v>Prediabetes</v>
      </c>
      <c r="Z837" s="39" t="str">
        <f t="shared" si="240"/>
        <v>Yes</v>
      </c>
      <c r="AA837" s="39" t="str">
        <f t="shared" si="241"/>
        <v>No</v>
      </c>
      <c r="AB837" s="39" t="str">
        <f t="shared" si="242"/>
        <v>No</v>
      </c>
      <c r="AC837" s="38">
        <f t="shared" si="243"/>
        <v>1</v>
      </c>
      <c r="AD837" s="39" t="str">
        <f t="shared" si="244"/>
        <v>No</v>
      </c>
      <c r="AE837" s="13" t="str">
        <f t="shared" si="245"/>
        <v>24-Dec-2004</v>
      </c>
      <c r="AF837" s="39">
        <f t="shared" si="246"/>
        <v>19</v>
      </c>
      <c r="AG837" s="58">
        <f t="shared" si="247"/>
        <v>6876.53</v>
      </c>
      <c r="AH837" s="39" t="str">
        <f t="shared" si="248"/>
        <v>tier - 2</v>
      </c>
      <c r="AI837" s="39" t="str">
        <f t="shared" si="249"/>
        <v>tier - 1</v>
      </c>
      <c r="AJ837" s="54" t="str">
        <f t="shared" si="250"/>
        <v>R1012</v>
      </c>
    </row>
    <row r="838" spans="2:36" ht="15.75" customHeight="1" x14ac:dyDescent="0.3">
      <c r="B838" s="12" t="s">
        <v>3122</v>
      </c>
      <c r="C838" s="13" t="s">
        <v>3124</v>
      </c>
      <c r="D838" s="13">
        <v>36.130000000000003</v>
      </c>
      <c r="E838" s="13" t="str">
        <f t="shared" si="234"/>
        <v>Obesity</v>
      </c>
      <c r="F838" s="13">
        <v>7.19</v>
      </c>
      <c r="G838" s="13" t="str">
        <f t="shared" si="235"/>
        <v>Diabetes</v>
      </c>
      <c r="H838" s="13" t="s">
        <v>8293</v>
      </c>
      <c r="I838" s="13" t="s">
        <v>8291</v>
      </c>
      <c r="J838" s="13" t="s">
        <v>8291</v>
      </c>
      <c r="K838" s="27">
        <v>2</v>
      </c>
      <c r="L838" s="13" t="s">
        <v>8291</v>
      </c>
      <c r="M838" s="13" t="s">
        <v>9125</v>
      </c>
      <c r="N838" s="13">
        <v>38</v>
      </c>
      <c r="O838" s="56">
        <v>6877.98</v>
      </c>
      <c r="P838" s="13" t="s">
        <v>8310</v>
      </c>
      <c r="Q838" s="13" t="s">
        <v>8314</v>
      </c>
      <c r="R838" s="57" t="s">
        <v>8329</v>
      </c>
      <c r="T838" s="12" t="s">
        <v>3122</v>
      </c>
      <c r="U838" s="13" t="str">
        <f t="shared" si="251"/>
        <v xml:space="preserve">  Antonia G</v>
      </c>
      <c r="V838" s="39">
        <f t="shared" si="236"/>
        <v>36.130000000000003</v>
      </c>
      <c r="W838" s="39" t="str">
        <f t="shared" si="237"/>
        <v>Obesity</v>
      </c>
      <c r="X838" s="39">
        <f t="shared" si="238"/>
        <v>7.19</v>
      </c>
      <c r="Y838" s="39" t="str">
        <f t="shared" si="239"/>
        <v>Diabetes</v>
      </c>
      <c r="Z838" s="39" t="str">
        <f t="shared" si="240"/>
        <v>Yes</v>
      </c>
      <c r="AA838" s="39" t="str">
        <f t="shared" si="241"/>
        <v>No</v>
      </c>
      <c r="AB838" s="39" t="str">
        <f t="shared" si="242"/>
        <v>No</v>
      </c>
      <c r="AC838" s="38">
        <f t="shared" si="243"/>
        <v>2</v>
      </c>
      <c r="AD838" s="39" t="str">
        <f t="shared" si="244"/>
        <v>No</v>
      </c>
      <c r="AE838" s="13" t="str">
        <f t="shared" si="245"/>
        <v>10-Sep-1985</v>
      </c>
      <c r="AF838" s="39">
        <f t="shared" si="246"/>
        <v>38</v>
      </c>
      <c r="AG838" s="58">
        <f t="shared" si="247"/>
        <v>6877.98</v>
      </c>
      <c r="AH838" s="39" t="str">
        <f t="shared" si="248"/>
        <v>tier - 2</v>
      </c>
      <c r="AI838" s="39" t="str">
        <f t="shared" si="249"/>
        <v>tier - 1</v>
      </c>
      <c r="AJ838" s="54" t="str">
        <f t="shared" si="250"/>
        <v>R1024</v>
      </c>
    </row>
    <row r="839" spans="2:36" ht="15.75" customHeight="1" x14ac:dyDescent="0.3">
      <c r="B839" s="12" t="s">
        <v>3126</v>
      </c>
      <c r="C839" s="13" t="s">
        <v>3128</v>
      </c>
      <c r="D839" s="13">
        <v>31.55</v>
      </c>
      <c r="E839" s="13" t="str">
        <f t="shared" si="234"/>
        <v>Obesity</v>
      </c>
      <c r="F839" s="13">
        <v>6.11</v>
      </c>
      <c r="G839" s="13" t="str">
        <f t="shared" si="235"/>
        <v>Prediabetes</v>
      </c>
      <c r="H839" s="13" t="s">
        <v>8293</v>
      </c>
      <c r="I839" s="13" t="s">
        <v>8291</v>
      </c>
      <c r="J839" s="13" t="s">
        <v>8291</v>
      </c>
      <c r="K839" s="27">
        <v>1</v>
      </c>
      <c r="L839" s="13" t="s">
        <v>8291</v>
      </c>
      <c r="M839" s="13" t="s">
        <v>9126</v>
      </c>
      <c r="N839" s="13">
        <v>34</v>
      </c>
      <c r="O839" s="56">
        <v>6895.19</v>
      </c>
      <c r="P839" s="13" t="s">
        <v>8310</v>
      </c>
      <c r="Q839" s="13" t="s">
        <v>8311</v>
      </c>
      <c r="R839" s="57" t="s">
        <v>8329</v>
      </c>
      <c r="T839" s="12" t="s">
        <v>3126</v>
      </c>
      <c r="U839" s="13" t="str">
        <f t="shared" si="251"/>
        <v xml:space="preserve">  Casondra L</v>
      </c>
      <c r="V839" s="39">
        <f t="shared" si="236"/>
        <v>31.55</v>
      </c>
      <c r="W839" s="39" t="str">
        <f t="shared" si="237"/>
        <v>Obesity</v>
      </c>
      <c r="X839" s="39">
        <f t="shared" si="238"/>
        <v>6.11</v>
      </c>
      <c r="Y839" s="39" t="str">
        <f t="shared" si="239"/>
        <v>Prediabetes</v>
      </c>
      <c r="Z839" s="39" t="str">
        <f t="shared" si="240"/>
        <v>Yes</v>
      </c>
      <c r="AA839" s="39" t="str">
        <f t="shared" si="241"/>
        <v>No</v>
      </c>
      <c r="AB839" s="39" t="str">
        <f t="shared" si="242"/>
        <v>No</v>
      </c>
      <c r="AC839" s="38">
        <f t="shared" si="243"/>
        <v>1</v>
      </c>
      <c r="AD839" s="39" t="str">
        <f t="shared" si="244"/>
        <v>No</v>
      </c>
      <c r="AE839" s="13" t="str">
        <f t="shared" si="245"/>
        <v>21-Dec-1989</v>
      </c>
      <c r="AF839" s="39">
        <f t="shared" si="246"/>
        <v>34</v>
      </c>
      <c r="AG839" s="58">
        <f t="shared" si="247"/>
        <v>6895.19</v>
      </c>
      <c r="AH839" s="39" t="str">
        <f t="shared" si="248"/>
        <v>tier - 2</v>
      </c>
      <c r="AI839" s="39" t="str">
        <f t="shared" si="249"/>
        <v>tier - 3</v>
      </c>
      <c r="AJ839" s="54" t="str">
        <f t="shared" si="250"/>
        <v>R1024</v>
      </c>
    </row>
    <row r="840" spans="2:36" ht="15.75" customHeight="1" x14ac:dyDescent="0.3">
      <c r="B840" s="12" t="s">
        <v>3129</v>
      </c>
      <c r="C840" s="13" t="s">
        <v>3131</v>
      </c>
      <c r="D840" s="13">
        <v>52.75</v>
      </c>
      <c r="E840" s="13" t="str">
        <f t="shared" si="234"/>
        <v>Obesity</v>
      </c>
      <c r="F840" s="13">
        <v>6.02</v>
      </c>
      <c r="G840" s="13" t="str">
        <f t="shared" si="235"/>
        <v>Prediabetes</v>
      </c>
      <c r="H840" s="13" t="s">
        <v>8291</v>
      </c>
      <c r="I840" s="13" t="s">
        <v>8291</v>
      </c>
      <c r="J840" s="13" t="s">
        <v>8291</v>
      </c>
      <c r="K840" s="27">
        <v>1</v>
      </c>
      <c r="L840" s="13" t="s">
        <v>8291</v>
      </c>
      <c r="M840" s="13" t="s">
        <v>9127</v>
      </c>
      <c r="N840" s="13">
        <v>39</v>
      </c>
      <c r="O840" s="56">
        <v>6933.24</v>
      </c>
      <c r="P840" s="13" t="s">
        <v>8310</v>
      </c>
      <c r="Q840" s="13" t="s">
        <v>8311</v>
      </c>
      <c r="R840" s="57" t="s">
        <v>8317</v>
      </c>
      <c r="T840" s="12" t="s">
        <v>3129</v>
      </c>
      <c r="U840" s="13" t="str">
        <f t="shared" si="251"/>
        <v xml:space="preserve">  Wendy</v>
      </c>
      <c r="V840" s="39">
        <f t="shared" si="236"/>
        <v>52.75</v>
      </c>
      <c r="W840" s="39" t="str">
        <f t="shared" si="237"/>
        <v>Obesity</v>
      </c>
      <c r="X840" s="39">
        <f t="shared" si="238"/>
        <v>6.02</v>
      </c>
      <c r="Y840" s="39" t="str">
        <f t="shared" si="239"/>
        <v>Prediabetes</v>
      </c>
      <c r="Z840" s="39" t="str">
        <f t="shared" si="240"/>
        <v>No</v>
      </c>
      <c r="AA840" s="39" t="str">
        <f t="shared" si="241"/>
        <v>No</v>
      </c>
      <c r="AB840" s="39" t="str">
        <f t="shared" si="242"/>
        <v>No</v>
      </c>
      <c r="AC840" s="38">
        <f t="shared" si="243"/>
        <v>1</v>
      </c>
      <c r="AD840" s="39" t="str">
        <f t="shared" si="244"/>
        <v>No</v>
      </c>
      <c r="AE840" s="13" t="str">
        <f t="shared" si="245"/>
        <v>5-Sep-1984</v>
      </c>
      <c r="AF840" s="39">
        <f t="shared" si="246"/>
        <v>39</v>
      </c>
      <c r="AG840" s="58">
        <f t="shared" si="247"/>
        <v>6933.24</v>
      </c>
      <c r="AH840" s="39" t="str">
        <f t="shared" si="248"/>
        <v>tier - 2</v>
      </c>
      <c r="AI840" s="39" t="str">
        <f t="shared" si="249"/>
        <v>tier - 3</v>
      </c>
      <c r="AJ840" s="54" t="str">
        <f t="shared" si="250"/>
        <v>R1012</v>
      </c>
    </row>
    <row r="841" spans="2:36" ht="15.75" customHeight="1" x14ac:dyDescent="0.3">
      <c r="B841" s="12" t="s">
        <v>3133</v>
      </c>
      <c r="C841" s="13" t="s">
        <v>2142</v>
      </c>
      <c r="D841" s="13">
        <v>36.67</v>
      </c>
      <c r="E841" s="13" t="str">
        <f t="shared" si="234"/>
        <v>Obesity</v>
      </c>
      <c r="F841" s="13">
        <v>11.86</v>
      </c>
      <c r="G841" s="13" t="str">
        <f t="shared" si="235"/>
        <v>Diabetes</v>
      </c>
      <c r="H841" s="13" t="s">
        <v>8291</v>
      </c>
      <c r="I841" s="13" t="s">
        <v>8291</v>
      </c>
      <c r="J841" s="13" t="s">
        <v>8291</v>
      </c>
      <c r="K841" s="27" t="s">
        <v>8292</v>
      </c>
      <c r="L841" s="13" t="s">
        <v>8291</v>
      </c>
      <c r="M841" s="13" t="s">
        <v>9128</v>
      </c>
      <c r="N841" s="13">
        <v>45</v>
      </c>
      <c r="O841" s="56">
        <v>6938.11</v>
      </c>
      <c r="P841" s="13" t="s">
        <v>8310</v>
      </c>
      <c r="Q841" s="13" t="s">
        <v>8310</v>
      </c>
      <c r="R841" s="57" t="s">
        <v>8312</v>
      </c>
      <c r="T841" s="12" t="s">
        <v>3133</v>
      </c>
      <c r="U841" s="13" t="str">
        <f t="shared" si="251"/>
        <v xml:space="preserve">  Eric D</v>
      </c>
      <c r="V841" s="39">
        <f t="shared" si="236"/>
        <v>36.67</v>
      </c>
      <c r="W841" s="39" t="str">
        <f t="shared" si="237"/>
        <v>Obesity</v>
      </c>
      <c r="X841" s="39">
        <f t="shared" si="238"/>
        <v>11.86</v>
      </c>
      <c r="Y841" s="39" t="str">
        <f t="shared" si="239"/>
        <v>Diabetes</v>
      </c>
      <c r="Z841" s="39" t="str">
        <f t="shared" si="240"/>
        <v>No</v>
      </c>
      <c r="AA841" s="39" t="str">
        <f t="shared" si="241"/>
        <v>No</v>
      </c>
      <c r="AB841" s="39" t="str">
        <f t="shared" si="242"/>
        <v>No</v>
      </c>
      <c r="AC841" s="38" t="str">
        <f t="shared" si="243"/>
        <v>No major surgery</v>
      </c>
      <c r="AD841" s="39" t="str">
        <f t="shared" si="244"/>
        <v>No</v>
      </c>
      <c r="AE841" s="13" t="str">
        <f t="shared" si="245"/>
        <v>29-Nov-1978</v>
      </c>
      <c r="AF841" s="39">
        <f t="shared" si="246"/>
        <v>45</v>
      </c>
      <c r="AG841" s="58">
        <f t="shared" si="247"/>
        <v>6938.11</v>
      </c>
      <c r="AH841" s="39" t="str">
        <f t="shared" si="248"/>
        <v>tier - 2</v>
      </c>
      <c r="AI841" s="39" t="str">
        <f t="shared" si="249"/>
        <v>tier - 2</v>
      </c>
      <c r="AJ841" s="54" t="str">
        <f t="shared" si="250"/>
        <v>R1013</v>
      </c>
    </row>
    <row r="842" spans="2:36" ht="15.75" customHeight="1" x14ac:dyDescent="0.3">
      <c r="B842" s="12" t="s">
        <v>3135</v>
      </c>
      <c r="C842" s="13" t="s">
        <v>902</v>
      </c>
      <c r="D842" s="13">
        <v>38.06</v>
      </c>
      <c r="E842" s="13" t="str">
        <f t="shared" si="234"/>
        <v>Obesity</v>
      </c>
      <c r="F842" s="13">
        <v>8.25</v>
      </c>
      <c r="G842" s="13" t="str">
        <f t="shared" si="235"/>
        <v>Diabetes</v>
      </c>
      <c r="H842" s="13" t="s">
        <v>8291</v>
      </c>
      <c r="I842" s="13" t="s">
        <v>8291</v>
      </c>
      <c r="J842" s="13" t="s">
        <v>8291</v>
      </c>
      <c r="K842" s="27" t="s">
        <v>8292</v>
      </c>
      <c r="L842" s="13" t="s">
        <v>8291</v>
      </c>
      <c r="M842" s="13" t="s">
        <v>9129</v>
      </c>
      <c r="N842" s="13">
        <v>43</v>
      </c>
      <c r="O842" s="56">
        <v>6940.91</v>
      </c>
      <c r="P842" s="13" t="s">
        <v>8310</v>
      </c>
      <c r="Q842" s="13" t="s">
        <v>8310</v>
      </c>
      <c r="R842" s="57" t="s">
        <v>8317</v>
      </c>
      <c r="T842" s="12" t="s">
        <v>3135</v>
      </c>
      <c r="U842" s="13" t="str">
        <f t="shared" si="251"/>
        <v xml:space="preserve">  Elizabeth</v>
      </c>
      <c r="V842" s="39">
        <f t="shared" si="236"/>
        <v>38.06</v>
      </c>
      <c r="W842" s="39" t="str">
        <f t="shared" si="237"/>
        <v>Obesity</v>
      </c>
      <c r="X842" s="39">
        <f t="shared" si="238"/>
        <v>8.25</v>
      </c>
      <c r="Y842" s="39" t="str">
        <f t="shared" si="239"/>
        <v>Diabetes</v>
      </c>
      <c r="Z842" s="39" t="str">
        <f t="shared" si="240"/>
        <v>No</v>
      </c>
      <c r="AA842" s="39" t="str">
        <f t="shared" si="241"/>
        <v>No</v>
      </c>
      <c r="AB842" s="39" t="str">
        <f t="shared" si="242"/>
        <v>No</v>
      </c>
      <c r="AC842" s="38" t="str">
        <f t="shared" si="243"/>
        <v>No major surgery</v>
      </c>
      <c r="AD842" s="39" t="str">
        <f t="shared" si="244"/>
        <v>No</v>
      </c>
      <c r="AE842" s="13" t="str">
        <f t="shared" si="245"/>
        <v>30-Aug-1980</v>
      </c>
      <c r="AF842" s="39">
        <f t="shared" si="246"/>
        <v>43</v>
      </c>
      <c r="AG842" s="58">
        <f t="shared" si="247"/>
        <v>6940.91</v>
      </c>
      <c r="AH842" s="39" t="str">
        <f t="shared" si="248"/>
        <v>tier - 2</v>
      </c>
      <c r="AI842" s="39" t="str">
        <f t="shared" si="249"/>
        <v>tier - 2</v>
      </c>
      <c r="AJ842" s="54" t="str">
        <f t="shared" si="250"/>
        <v>R1012</v>
      </c>
    </row>
    <row r="843" spans="2:36" ht="15.75" customHeight="1" x14ac:dyDescent="0.3">
      <c r="B843" s="12" t="s">
        <v>3138</v>
      </c>
      <c r="C843" s="13" t="s">
        <v>3140</v>
      </c>
      <c r="D843" s="13">
        <v>38</v>
      </c>
      <c r="E843" s="13" t="str">
        <f t="shared" si="234"/>
        <v>Obesity</v>
      </c>
      <c r="F843" s="13">
        <v>8.1300000000000008</v>
      </c>
      <c r="G843" s="13" t="str">
        <f t="shared" si="235"/>
        <v>Diabetes</v>
      </c>
      <c r="H843" s="13" t="s">
        <v>8291</v>
      </c>
      <c r="I843" s="13" t="s">
        <v>8291</v>
      </c>
      <c r="J843" s="13" t="s">
        <v>8291</v>
      </c>
      <c r="K843" s="27" t="s">
        <v>8292</v>
      </c>
      <c r="L843" s="13" t="s">
        <v>8291</v>
      </c>
      <c r="M843" s="13" t="s">
        <v>9130</v>
      </c>
      <c r="N843" s="13">
        <v>43</v>
      </c>
      <c r="O843" s="56">
        <v>6940.94</v>
      </c>
      <c r="P843" s="13" t="s">
        <v>8310</v>
      </c>
      <c r="Q843" s="13" t="s">
        <v>8311</v>
      </c>
      <c r="R843" s="57" t="s">
        <v>8312</v>
      </c>
      <c r="T843" s="12" t="s">
        <v>3138</v>
      </c>
      <c r="U843" s="13" t="str">
        <f t="shared" si="251"/>
        <v xml:space="preserve">  Laura F</v>
      </c>
      <c r="V843" s="39">
        <f t="shared" si="236"/>
        <v>38</v>
      </c>
      <c r="W843" s="39" t="str">
        <f t="shared" si="237"/>
        <v>Obesity</v>
      </c>
      <c r="X843" s="39">
        <f t="shared" si="238"/>
        <v>8.1300000000000008</v>
      </c>
      <c r="Y843" s="39" t="str">
        <f t="shared" si="239"/>
        <v>Diabetes</v>
      </c>
      <c r="Z843" s="39" t="str">
        <f t="shared" si="240"/>
        <v>No</v>
      </c>
      <c r="AA843" s="39" t="str">
        <f t="shared" si="241"/>
        <v>No</v>
      </c>
      <c r="AB843" s="39" t="str">
        <f t="shared" si="242"/>
        <v>No</v>
      </c>
      <c r="AC843" s="38" t="str">
        <f t="shared" si="243"/>
        <v>No major surgery</v>
      </c>
      <c r="AD843" s="39" t="str">
        <f t="shared" si="244"/>
        <v>No</v>
      </c>
      <c r="AE843" s="13" t="str">
        <f t="shared" si="245"/>
        <v>5-Oct-1980</v>
      </c>
      <c r="AF843" s="39">
        <f t="shared" si="246"/>
        <v>43</v>
      </c>
      <c r="AG843" s="58">
        <f t="shared" si="247"/>
        <v>6940.94</v>
      </c>
      <c r="AH843" s="39" t="str">
        <f t="shared" si="248"/>
        <v>tier - 2</v>
      </c>
      <c r="AI843" s="39" t="str">
        <f t="shared" si="249"/>
        <v>tier - 3</v>
      </c>
      <c r="AJ843" s="54" t="str">
        <f t="shared" si="250"/>
        <v>R1013</v>
      </c>
    </row>
    <row r="844" spans="2:36" ht="15.75" customHeight="1" x14ac:dyDescent="0.3">
      <c r="B844" s="12" t="s">
        <v>3142</v>
      </c>
      <c r="C844" s="13" t="s">
        <v>3144</v>
      </c>
      <c r="D844" s="13">
        <v>35.1</v>
      </c>
      <c r="E844" s="13" t="str">
        <f t="shared" si="234"/>
        <v>Obesity</v>
      </c>
      <c r="F844" s="13">
        <v>10.1</v>
      </c>
      <c r="G844" s="13" t="str">
        <f t="shared" si="235"/>
        <v>Diabetes</v>
      </c>
      <c r="H844" s="13" t="s">
        <v>8291</v>
      </c>
      <c r="I844" s="13" t="s">
        <v>8291</v>
      </c>
      <c r="J844" s="13" t="s">
        <v>8291</v>
      </c>
      <c r="K844" s="27" t="s">
        <v>8292</v>
      </c>
      <c r="L844" s="13" t="s">
        <v>8291</v>
      </c>
      <c r="M844" s="13" t="s">
        <v>9131</v>
      </c>
      <c r="N844" s="13">
        <v>45</v>
      </c>
      <c r="O844" s="56">
        <v>6948.7</v>
      </c>
      <c r="P844" s="13" t="s">
        <v>8314</v>
      </c>
      <c r="Q844" s="13" t="s">
        <v>8310</v>
      </c>
      <c r="R844" s="57" t="s">
        <v>8317</v>
      </c>
      <c r="T844" s="12" t="s">
        <v>3142</v>
      </c>
      <c r="U844" s="13" t="str">
        <f t="shared" si="251"/>
        <v xml:space="preserve">  Amelia F</v>
      </c>
      <c r="V844" s="39">
        <f t="shared" si="236"/>
        <v>35.1</v>
      </c>
      <c r="W844" s="39" t="str">
        <f t="shared" si="237"/>
        <v>Obesity</v>
      </c>
      <c r="X844" s="39">
        <f t="shared" si="238"/>
        <v>10.1</v>
      </c>
      <c r="Y844" s="39" t="str">
        <f t="shared" si="239"/>
        <v>Diabetes</v>
      </c>
      <c r="Z844" s="39" t="str">
        <f t="shared" si="240"/>
        <v>No</v>
      </c>
      <c r="AA844" s="39" t="str">
        <f t="shared" si="241"/>
        <v>No</v>
      </c>
      <c r="AB844" s="39" t="str">
        <f t="shared" si="242"/>
        <v>No</v>
      </c>
      <c r="AC844" s="38" t="str">
        <f t="shared" si="243"/>
        <v>No major surgery</v>
      </c>
      <c r="AD844" s="39" t="str">
        <f t="shared" si="244"/>
        <v>No</v>
      </c>
      <c r="AE844" s="13" t="str">
        <f t="shared" si="245"/>
        <v>15-Dec-1978</v>
      </c>
      <c r="AF844" s="39">
        <f t="shared" si="246"/>
        <v>45</v>
      </c>
      <c r="AG844" s="58">
        <f t="shared" si="247"/>
        <v>6948.7</v>
      </c>
      <c r="AH844" s="39" t="str">
        <f t="shared" si="248"/>
        <v>tier - 1</v>
      </c>
      <c r="AI844" s="39" t="str">
        <f t="shared" si="249"/>
        <v>tier - 2</v>
      </c>
      <c r="AJ844" s="54" t="str">
        <f t="shared" si="250"/>
        <v>R1012</v>
      </c>
    </row>
    <row r="845" spans="2:36" ht="15.75" customHeight="1" x14ac:dyDescent="0.3">
      <c r="B845" s="12" t="s">
        <v>3146</v>
      </c>
      <c r="C845" s="13" t="s">
        <v>2913</v>
      </c>
      <c r="D845" s="13">
        <v>33.82</v>
      </c>
      <c r="E845" s="13" t="str">
        <f t="shared" si="234"/>
        <v>Obesity</v>
      </c>
      <c r="F845" s="13">
        <v>5.89</v>
      </c>
      <c r="G845" s="13" t="str">
        <f t="shared" si="235"/>
        <v>Prediabetes</v>
      </c>
      <c r="H845" s="13" t="s">
        <v>8293</v>
      </c>
      <c r="I845" s="13" t="s">
        <v>8291</v>
      </c>
      <c r="J845" s="13" t="s">
        <v>8291</v>
      </c>
      <c r="K845" s="27">
        <v>2</v>
      </c>
      <c r="L845" s="13" t="s">
        <v>8291</v>
      </c>
      <c r="M845" s="13" t="s">
        <v>9132</v>
      </c>
      <c r="N845" s="13">
        <v>43</v>
      </c>
      <c r="O845" s="56">
        <v>6951.12</v>
      </c>
      <c r="P845" s="13" t="s">
        <v>8310</v>
      </c>
      <c r="Q845" s="13" t="s">
        <v>8310</v>
      </c>
      <c r="R845" s="57" t="s">
        <v>8312</v>
      </c>
      <c r="T845" s="12" t="s">
        <v>3146</v>
      </c>
      <c r="U845" s="13" t="str">
        <f t="shared" si="251"/>
        <v xml:space="preserve">  Amy L</v>
      </c>
      <c r="V845" s="39">
        <f t="shared" si="236"/>
        <v>33.82</v>
      </c>
      <c r="W845" s="39" t="str">
        <f t="shared" si="237"/>
        <v>Obesity</v>
      </c>
      <c r="X845" s="39">
        <f t="shared" si="238"/>
        <v>5.89</v>
      </c>
      <c r="Y845" s="39" t="str">
        <f t="shared" si="239"/>
        <v>Prediabetes</v>
      </c>
      <c r="Z845" s="39" t="str">
        <f t="shared" si="240"/>
        <v>Yes</v>
      </c>
      <c r="AA845" s="39" t="str">
        <f t="shared" si="241"/>
        <v>No</v>
      </c>
      <c r="AB845" s="39" t="str">
        <f t="shared" si="242"/>
        <v>No</v>
      </c>
      <c r="AC845" s="38">
        <f t="shared" si="243"/>
        <v>2</v>
      </c>
      <c r="AD845" s="39" t="str">
        <f t="shared" si="244"/>
        <v>No</v>
      </c>
      <c r="AE845" s="13" t="str">
        <f t="shared" si="245"/>
        <v>18-Aug-1980</v>
      </c>
      <c r="AF845" s="39">
        <f t="shared" si="246"/>
        <v>43</v>
      </c>
      <c r="AG845" s="58">
        <f t="shared" si="247"/>
        <v>6951.12</v>
      </c>
      <c r="AH845" s="39" t="str">
        <f t="shared" si="248"/>
        <v>tier - 2</v>
      </c>
      <c r="AI845" s="39" t="str">
        <f t="shared" si="249"/>
        <v>tier - 2</v>
      </c>
      <c r="AJ845" s="54" t="str">
        <f t="shared" si="250"/>
        <v>R1013</v>
      </c>
    </row>
    <row r="846" spans="2:36" ht="15.75" customHeight="1" x14ac:dyDescent="0.3">
      <c r="B846" s="12" t="s">
        <v>3149</v>
      </c>
      <c r="C846" s="13" t="s">
        <v>3151</v>
      </c>
      <c r="D846" s="13">
        <v>37.43</v>
      </c>
      <c r="E846" s="13" t="str">
        <f t="shared" si="234"/>
        <v>Obesity</v>
      </c>
      <c r="F846" s="13">
        <v>4.97</v>
      </c>
      <c r="G846" s="13" t="str">
        <f t="shared" si="235"/>
        <v>Normal</v>
      </c>
      <c r="H846" s="13" t="s">
        <v>8291</v>
      </c>
      <c r="I846" s="13" t="s">
        <v>8291</v>
      </c>
      <c r="J846" s="13" t="s">
        <v>8291</v>
      </c>
      <c r="K846" s="27">
        <v>2</v>
      </c>
      <c r="L846" s="13" t="s">
        <v>8291</v>
      </c>
      <c r="M846" s="13" t="s">
        <v>9133</v>
      </c>
      <c r="N846" s="13">
        <v>48</v>
      </c>
      <c r="O846" s="56">
        <v>6965.21</v>
      </c>
      <c r="P846" s="13" t="s">
        <v>8310</v>
      </c>
      <c r="Q846" s="13" t="s">
        <v>8311</v>
      </c>
      <c r="R846" s="57" t="s">
        <v>8312</v>
      </c>
      <c r="T846" s="12" t="s">
        <v>3149</v>
      </c>
      <c r="U846" s="13" t="str">
        <f t="shared" si="251"/>
        <v xml:space="preserve">  Katie J</v>
      </c>
      <c r="V846" s="39">
        <f t="shared" si="236"/>
        <v>37.43</v>
      </c>
      <c r="W846" s="39" t="str">
        <f t="shared" si="237"/>
        <v>Obesity</v>
      </c>
      <c r="X846" s="39">
        <f t="shared" si="238"/>
        <v>4.97</v>
      </c>
      <c r="Y846" s="39" t="str">
        <f t="shared" si="239"/>
        <v>Normal</v>
      </c>
      <c r="Z846" s="39" t="str">
        <f t="shared" si="240"/>
        <v>No</v>
      </c>
      <c r="AA846" s="39" t="str">
        <f t="shared" si="241"/>
        <v>No</v>
      </c>
      <c r="AB846" s="39" t="str">
        <f t="shared" si="242"/>
        <v>No</v>
      </c>
      <c r="AC846" s="38">
        <f t="shared" si="243"/>
        <v>2</v>
      </c>
      <c r="AD846" s="39" t="str">
        <f t="shared" si="244"/>
        <v>No</v>
      </c>
      <c r="AE846" s="13" t="str">
        <f t="shared" si="245"/>
        <v>3-Jun-1975</v>
      </c>
      <c r="AF846" s="39">
        <f t="shared" si="246"/>
        <v>48</v>
      </c>
      <c r="AG846" s="58">
        <f t="shared" si="247"/>
        <v>6965.21</v>
      </c>
      <c r="AH846" s="39" t="str">
        <f t="shared" si="248"/>
        <v>tier - 2</v>
      </c>
      <c r="AI846" s="39" t="str">
        <f t="shared" si="249"/>
        <v>tier - 3</v>
      </c>
      <c r="AJ846" s="54" t="str">
        <f t="shared" si="250"/>
        <v>R1013</v>
      </c>
    </row>
    <row r="847" spans="2:36" ht="15.75" customHeight="1" x14ac:dyDescent="0.3">
      <c r="B847" s="12" t="s">
        <v>3153</v>
      </c>
      <c r="C847" s="13" t="s">
        <v>1994</v>
      </c>
      <c r="D847" s="13">
        <v>30.5</v>
      </c>
      <c r="E847" s="13" t="str">
        <f t="shared" si="234"/>
        <v>Obesity</v>
      </c>
      <c r="F847" s="13">
        <v>9.9</v>
      </c>
      <c r="G847" s="13" t="str">
        <f t="shared" si="235"/>
        <v>Diabetes</v>
      </c>
      <c r="H847" s="13" t="s">
        <v>8291</v>
      </c>
      <c r="I847" s="13" t="s">
        <v>8291</v>
      </c>
      <c r="J847" s="13" t="s">
        <v>8291</v>
      </c>
      <c r="K847" s="27" t="s">
        <v>8292</v>
      </c>
      <c r="L847" s="13" t="s">
        <v>8291</v>
      </c>
      <c r="M847" s="13" t="s">
        <v>9061</v>
      </c>
      <c r="N847" s="13">
        <v>38</v>
      </c>
      <c r="O847" s="56">
        <v>6985.51</v>
      </c>
      <c r="P847" s="13" t="s">
        <v>8310</v>
      </c>
      <c r="Q847" s="13" t="s">
        <v>8310</v>
      </c>
      <c r="R847" s="57" t="s">
        <v>8325</v>
      </c>
      <c r="T847" s="12" t="s">
        <v>3153</v>
      </c>
      <c r="U847" s="13" t="str">
        <f t="shared" si="251"/>
        <v xml:space="preserve">  Laura E</v>
      </c>
      <c r="V847" s="39">
        <f t="shared" si="236"/>
        <v>30.5</v>
      </c>
      <c r="W847" s="39" t="str">
        <f t="shared" si="237"/>
        <v>Obesity</v>
      </c>
      <c r="X847" s="39">
        <f t="shared" si="238"/>
        <v>9.9</v>
      </c>
      <c r="Y847" s="39" t="str">
        <f t="shared" si="239"/>
        <v>Diabetes</v>
      </c>
      <c r="Z847" s="39" t="str">
        <f t="shared" si="240"/>
        <v>No</v>
      </c>
      <c r="AA847" s="39" t="str">
        <f t="shared" si="241"/>
        <v>No</v>
      </c>
      <c r="AB847" s="39" t="str">
        <f t="shared" si="242"/>
        <v>No</v>
      </c>
      <c r="AC847" s="38" t="str">
        <f t="shared" si="243"/>
        <v>No major surgery</v>
      </c>
      <c r="AD847" s="39" t="str">
        <f t="shared" si="244"/>
        <v>No</v>
      </c>
      <c r="AE847" s="13" t="str">
        <f t="shared" si="245"/>
        <v>10-Dec-1985</v>
      </c>
      <c r="AF847" s="39">
        <f t="shared" si="246"/>
        <v>38</v>
      </c>
      <c r="AG847" s="58">
        <f t="shared" si="247"/>
        <v>6985.51</v>
      </c>
      <c r="AH847" s="39" t="str">
        <f t="shared" si="248"/>
        <v>tier - 2</v>
      </c>
      <c r="AI847" s="39" t="str">
        <f t="shared" si="249"/>
        <v>tier - 2</v>
      </c>
      <c r="AJ847" s="54" t="str">
        <f t="shared" si="250"/>
        <v>R1019</v>
      </c>
    </row>
    <row r="848" spans="2:36" ht="15.75" customHeight="1" x14ac:dyDescent="0.3">
      <c r="B848" s="12" t="s">
        <v>3155</v>
      </c>
      <c r="C848" s="13" t="s">
        <v>3157</v>
      </c>
      <c r="D848" s="13">
        <v>24.53</v>
      </c>
      <c r="E848" s="13" t="str">
        <f t="shared" si="234"/>
        <v>Healthy Weight</v>
      </c>
      <c r="F848" s="13">
        <v>9.0500000000000007</v>
      </c>
      <c r="G848" s="13" t="str">
        <f t="shared" si="235"/>
        <v>Diabetes</v>
      </c>
      <c r="H848" s="13" t="s">
        <v>8291</v>
      </c>
      <c r="I848" s="13" t="s">
        <v>8291</v>
      </c>
      <c r="J848" s="13" t="s">
        <v>8291</v>
      </c>
      <c r="K848" s="27" t="s">
        <v>8292</v>
      </c>
      <c r="L848" s="13" t="s">
        <v>8291</v>
      </c>
      <c r="M848" s="13" t="s">
        <v>9134</v>
      </c>
      <c r="N848" s="13">
        <v>41</v>
      </c>
      <c r="O848" s="56">
        <v>6986.7</v>
      </c>
      <c r="P848" s="13" t="s">
        <v>8311</v>
      </c>
      <c r="Q848" s="13" t="s">
        <v>8314</v>
      </c>
      <c r="R848" s="57" t="s">
        <v>8317</v>
      </c>
      <c r="T848" s="12" t="s">
        <v>3155</v>
      </c>
      <c r="U848" s="13" t="str">
        <f t="shared" si="251"/>
        <v xml:space="preserve">  Mayumi</v>
      </c>
      <c r="V848" s="39">
        <f t="shared" si="236"/>
        <v>24.53</v>
      </c>
      <c r="W848" s="39" t="str">
        <f t="shared" si="237"/>
        <v>Healthy Weight</v>
      </c>
      <c r="X848" s="39">
        <f t="shared" si="238"/>
        <v>9.0500000000000007</v>
      </c>
      <c r="Y848" s="39" t="str">
        <f t="shared" si="239"/>
        <v>Diabetes</v>
      </c>
      <c r="Z848" s="39" t="str">
        <f t="shared" si="240"/>
        <v>No</v>
      </c>
      <c r="AA848" s="39" t="str">
        <f t="shared" si="241"/>
        <v>No</v>
      </c>
      <c r="AB848" s="39" t="str">
        <f t="shared" si="242"/>
        <v>No</v>
      </c>
      <c r="AC848" s="38" t="str">
        <f t="shared" si="243"/>
        <v>No major surgery</v>
      </c>
      <c r="AD848" s="39" t="str">
        <f t="shared" si="244"/>
        <v>No</v>
      </c>
      <c r="AE848" s="13" t="str">
        <f t="shared" si="245"/>
        <v>18-Oct-1982</v>
      </c>
      <c r="AF848" s="39">
        <f t="shared" si="246"/>
        <v>41</v>
      </c>
      <c r="AG848" s="58">
        <f t="shared" si="247"/>
        <v>6986.7</v>
      </c>
      <c r="AH848" s="39" t="str">
        <f t="shared" si="248"/>
        <v>tier - 3</v>
      </c>
      <c r="AI848" s="39" t="str">
        <f t="shared" si="249"/>
        <v>tier - 1</v>
      </c>
      <c r="AJ848" s="54" t="str">
        <f t="shared" si="250"/>
        <v>R1012</v>
      </c>
    </row>
    <row r="849" spans="2:36" ht="15.75" customHeight="1" x14ac:dyDescent="0.3">
      <c r="B849" s="12" t="s">
        <v>3159</v>
      </c>
      <c r="C849" s="13" t="s">
        <v>3161</v>
      </c>
      <c r="D849" s="13">
        <v>25.74</v>
      </c>
      <c r="E849" s="13" t="str">
        <f t="shared" si="234"/>
        <v>Overweight</v>
      </c>
      <c r="F849" s="13">
        <v>10.93</v>
      </c>
      <c r="G849" s="13" t="str">
        <f t="shared" si="235"/>
        <v>Diabetes</v>
      </c>
      <c r="H849" s="13" t="s">
        <v>8291</v>
      </c>
      <c r="I849" s="13" t="s">
        <v>8291</v>
      </c>
      <c r="J849" s="13" t="s">
        <v>8291</v>
      </c>
      <c r="K849" s="27" t="s">
        <v>8292</v>
      </c>
      <c r="L849" s="13" t="s">
        <v>8291</v>
      </c>
      <c r="M849" s="13" t="s">
        <v>9135</v>
      </c>
      <c r="N849" s="13">
        <v>41</v>
      </c>
      <c r="O849" s="56">
        <v>6989.95</v>
      </c>
      <c r="P849" s="13" t="s">
        <v>8310</v>
      </c>
      <c r="Q849" s="13" t="s">
        <v>8314</v>
      </c>
      <c r="R849" s="57" t="s">
        <v>8312</v>
      </c>
      <c r="T849" s="12" t="s">
        <v>3159</v>
      </c>
      <c r="U849" s="13" t="str">
        <f t="shared" si="251"/>
        <v xml:space="preserve">  Vanessa</v>
      </c>
      <c r="V849" s="39">
        <f t="shared" si="236"/>
        <v>25.74</v>
      </c>
      <c r="W849" s="39" t="str">
        <f t="shared" si="237"/>
        <v>Overweight</v>
      </c>
      <c r="X849" s="39">
        <f t="shared" si="238"/>
        <v>10.93</v>
      </c>
      <c r="Y849" s="39" t="str">
        <f t="shared" si="239"/>
        <v>Diabetes</v>
      </c>
      <c r="Z849" s="39" t="str">
        <f t="shared" si="240"/>
        <v>No</v>
      </c>
      <c r="AA849" s="39" t="str">
        <f t="shared" si="241"/>
        <v>No</v>
      </c>
      <c r="AB849" s="39" t="str">
        <f t="shared" si="242"/>
        <v>No</v>
      </c>
      <c r="AC849" s="38" t="str">
        <f t="shared" si="243"/>
        <v>No major surgery</v>
      </c>
      <c r="AD849" s="39" t="str">
        <f t="shared" si="244"/>
        <v>No</v>
      </c>
      <c r="AE849" s="13" t="str">
        <f t="shared" si="245"/>
        <v>1-Sep-1982</v>
      </c>
      <c r="AF849" s="39">
        <f t="shared" si="246"/>
        <v>41</v>
      </c>
      <c r="AG849" s="58">
        <f t="shared" si="247"/>
        <v>6989.95</v>
      </c>
      <c r="AH849" s="39" t="str">
        <f t="shared" si="248"/>
        <v>tier - 2</v>
      </c>
      <c r="AI849" s="39" t="str">
        <f t="shared" si="249"/>
        <v>tier - 1</v>
      </c>
      <c r="AJ849" s="54" t="str">
        <f t="shared" si="250"/>
        <v>R1013</v>
      </c>
    </row>
    <row r="850" spans="2:36" ht="15.75" customHeight="1" x14ac:dyDescent="0.3">
      <c r="B850" s="12" t="s">
        <v>3163</v>
      </c>
      <c r="C850" s="13" t="s">
        <v>3165</v>
      </c>
      <c r="D850" s="13">
        <v>34.08</v>
      </c>
      <c r="E850" s="13" t="str">
        <f t="shared" si="234"/>
        <v>Obesity</v>
      </c>
      <c r="F850" s="13">
        <v>7.58</v>
      </c>
      <c r="G850" s="13" t="str">
        <f t="shared" si="235"/>
        <v>Diabetes</v>
      </c>
      <c r="H850" s="13" t="s">
        <v>8293</v>
      </c>
      <c r="I850" s="13" t="s">
        <v>8291</v>
      </c>
      <c r="J850" s="13" t="s">
        <v>8291</v>
      </c>
      <c r="K850" s="27">
        <v>2</v>
      </c>
      <c r="L850" s="13" t="s">
        <v>8291</v>
      </c>
      <c r="M850" s="13" t="s">
        <v>9136</v>
      </c>
      <c r="N850" s="13">
        <v>54</v>
      </c>
      <c r="O850" s="56">
        <v>7003.1</v>
      </c>
      <c r="P850" s="13" t="s">
        <v>8310</v>
      </c>
      <c r="Q850" s="13" t="s">
        <v>8311</v>
      </c>
      <c r="R850" s="57" t="s">
        <v>8312</v>
      </c>
      <c r="T850" s="12" t="s">
        <v>3163</v>
      </c>
      <c r="U850" s="13" t="str">
        <f t="shared" si="251"/>
        <v xml:space="preserve">  Natali N</v>
      </c>
      <c r="V850" s="39">
        <f t="shared" si="236"/>
        <v>34.08</v>
      </c>
      <c r="W850" s="39" t="str">
        <f t="shared" si="237"/>
        <v>Obesity</v>
      </c>
      <c r="X850" s="39">
        <f t="shared" si="238"/>
        <v>7.58</v>
      </c>
      <c r="Y850" s="39" t="str">
        <f t="shared" si="239"/>
        <v>Diabetes</v>
      </c>
      <c r="Z850" s="39" t="str">
        <f t="shared" si="240"/>
        <v>Yes</v>
      </c>
      <c r="AA850" s="39" t="str">
        <f t="shared" si="241"/>
        <v>No</v>
      </c>
      <c r="AB850" s="39" t="str">
        <f t="shared" si="242"/>
        <v>No</v>
      </c>
      <c r="AC850" s="38">
        <f t="shared" si="243"/>
        <v>2</v>
      </c>
      <c r="AD850" s="39" t="str">
        <f t="shared" si="244"/>
        <v>No</v>
      </c>
      <c r="AE850" s="13" t="str">
        <f t="shared" si="245"/>
        <v>6-Jul-1969</v>
      </c>
      <c r="AF850" s="39">
        <f t="shared" si="246"/>
        <v>54</v>
      </c>
      <c r="AG850" s="58">
        <f t="shared" si="247"/>
        <v>7003.1</v>
      </c>
      <c r="AH850" s="39" t="str">
        <f t="shared" si="248"/>
        <v>tier - 2</v>
      </c>
      <c r="AI850" s="39" t="str">
        <f t="shared" si="249"/>
        <v>tier - 3</v>
      </c>
      <c r="AJ850" s="54" t="str">
        <f t="shared" si="250"/>
        <v>R1013</v>
      </c>
    </row>
    <row r="851" spans="2:36" ht="15.75" customHeight="1" x14ac:dyDescent="0.3">
      <c r="B851" s="12" t="s">
        <v>3167</v>
      </c>
      <c r="C851" s="13" t="s">
        <v>3169</v>
      </c>
      <c r="D851" s="13">
        <v>31.35</v>
      </c>
      <c r="E851" s="13" t="str">
        <f t="shared" si="234"/>
        <v>Obesity</v>
      </c>
      <c r="F851" s="13">
        <v>11</v>
      </c>
      <c r="G851" s="13" t="str">
        <f t="shared" si="235"/>
        <v>Diabetes</v>
      </c>
      <c r="H851" s="13" t="s">
        <v>8293</v>
      </c>
      <c r="I851" s="13" t="s">
        <v>8291</v>
      </c>
      <c r="J851" s="13" t="s">
        <v>8293</v>
      </c>
      <c r="K851" s="27">
        <v>1</v>
      </c>
      <c r="L851" s="13" t="s">
        <v>8291</v>
      </c>
      <c r="M851" s="13" t="s">
        <v>9137</v>
      </c>
      <c r="N851" s="13">
        <v>45</v>
      </c>
      <c r="O851" s="56">
        <v>7033.08</v>
      </c>
      <c r="P851" s="13" t="s">
        <v>8310</v>
      </c>
      <c r="Q851" s="13" t="s">
        <v>8310</v>
      </c>
      <c r="R851" s="57" t="s">
        <v>8312</v>
      </c>
      <c r="T851" s="12" t="s">
        <v>3167</v>
      </c>
      <c r="U851" s="13" t="str">
        <f t="shared" si="251"/>
        <v xml:space="preserve">  Beth</v>
      </c>
      <c r="V851" s="39">
        <f t="shared" si="236"/>
        <v>31.35</v>
      </c>
      <c r="W851" s="39" t="str">
        <f t="shared" si="237"/>
        <v>Obesity</v>
      </c>
      <c r="X851" s="39">
        <f t="shared" si="238"/>
        <v>11</v>
      </c>
      <c r="Y851" s="39" t="str">
        <f t="shared" si="239"/>
        <v>Diabetes</v>
      </c>
      <c r="Z851" s="39" t="str">
        <f t="shared" si="240"/>
        <v>Yes</v>
      </c>
      <c r="AA851" s="39" t="str">
        <f t="shared" si="241"/>
        <v>No</v>
      </c>
      <c r="AB851" s="39" t="str">
        <f t="shared" si="242"/>
        <v>Yes</v>
      </c>
      <c r="AC851" s="38">
        <f t="shared" si="243"/>
        <v>1</v>
      </c>
      <c r="AD851" s="39" t="str">
        <f t="shared" si="244"/>
        <v>No</v>
      </c>
      <c r="AE851" s="13" t="str">
        <f t="shared" si="245"/>
        <v>2-Jun-1978</v>
      </c>
      <c r="AF851" s="39">
        <f t="shared" si="246"/>
        <v>45</v>
      </c>
      <c r="AG851" s="58">
        <f t="shared" si="247"/>
        <v>7033.08</v>
      </c>
      <c r="AH851" s="39" t="str">
        <f t="shared" si="248"/>
        <v>tier - 2</v>
      </c>
      <c r="AI851" s="39" t="str">
        <f t="shared" si="249"/>
        <v>tier - 2</v>
      </c>
      <c r="AJ851" s="54" t="str">
        <f t="shared" si="250"/>
        <v>R1013</v>
      </c>
    </row>
    <row r="852" spans="2:36" ht="15.75" customHeight="1" x14ac:dyDescent="0.3">
      <c r="B852" s="12" t="s">
        <v>3171</v>
      </c>
      <c r="C852" s="13" t="s">
        <v>213</v>
      </c>
      <c r="D852" s="13">
        <v>26.79</v>
      </c>
      <c r="E852" s="13" t="str">
        <f t="shared" si="234"/>
        <v>Overweight</v>
      </c>
      <c r="F852" s="13">
        <v>5.0599999999999996</v>
      </c>
      <c r="G852" s="13" t="str">
        <f t="shared" si="235"/>
        <v>Normal</v>
      </c>
      <c r="H852" s="13" t="s">
        <v>8291</v>
      </c>
      <c r="I852" s="13" t="s">
        <v>8291</v>
      </c>
      <c r="J852" s="13" t="s">
        <v>8291</v>
      </c>
      <c r="K852" s="27">
        <v>1</v>
      </c>
      <c r="L852" s="13" t="s">
        <v>8291</v>
      </c>
      <c r="M852" s="13" t="s">
        <v>9138</v>
      </c>
      <c r="N852" s="13">
        <v>28</v>
      </c>
      <c r="O852" s="56">
        <v>7042.11</v>
      </c>
      <c r="P852" s="13" t="s">
        <v>8310</v>
      </c>
      <c r="Q852" s="13" t="s">
        <v>8311</v>
      </c>
      <c r="R852" s="57" t="s">
        <v>8317</v>
      </c>
      <c r="T852" s="12" t="s">
        <v>3171</v>
      </c>
      <c r="U852" s="13" t="str">
        <f t="shared" si="251"/>
        <v xml:space="preserve">  Alex</v>
      </c>
      <c r="V852" s="39">
        <f t="shared" si="236"/>
        <v>26.79</v>
      </c>
      <c r="W852" s="39" t="str">
        <f t="shared" si="237"/>
        <v>Overweight</v>
      </c>
      <c r="X852" s="39">
        <f t="shared" si="238"/>
        <v>5.0599999999999996</v>
      </c>
      <c r="Y852" s="39" t="str">
        <f t="shared" si="239"/>
        <v>Normal</v>
      </c>
      <c r="Z852" s="39" t="str">
        <f t="shared" si="240"/>
        <v>No</v>
      </c>
      <c r="AA852" s="39" t="str">
        <f t="shared" si="241"/>
        <v>No</v>
      </c>
      <c r="AB852" s="39" t="str">
        <f t="shared" si="242"/>
        <v>No</v>
      </c>
      <c r="AC852" s="38">
        <f t="shared" si="243"/>
        <v>1</v>
      </c>
      <c r="AD852" s="39" t="str">
        <f t="shared" si="244"/>
        <v>No</v>
      </c>
      <c r="AE852" s="13" t="str">
        <f t="shared" si="245"/>
        <v>29-Oct-1995</v>
      </c>
      <c r="AF852" s="39">
        <f t="shared" si="246"/>
        <v>28</v>
      </c>
      <c r="AG852" s="58">
        <f t="shared" si="247"/>
        <v>7042.11</v>
      </c>
      <c r="AH852" s="39" t="str">
        <f t="shared" si="248"/>
        <v>tier - 2</v>
      </c>
      <c r="AI852" s="39" t="str">
        <f t="shared" si="249"/>
        <v>tier - 3</v>
      </c>
      <c r="AJ852" s="54" t="str">
        <f t="shared" si="250"/>
        <v>R1012</v>
      </c>
    </row>
    <row r="853" spans="2:36" ht="15.75" customHeight="1" x14ac:dyDescent="0.3">
      <c r="B853" s="12" t="s">
        <v>3174</v>
      </c>
      <c r="C853" s="13" t="s">
        <v>182</v>
      </c>
      <c r="D853" s="13">
        <v>42.78</v>
      </c>
      <c r="E853" s="13" t="str">
        <f t="shared" si="234"/>
        <v>Obesity</v>
      </c>
      <c r="F853" s="13">
        <v>6.11</v>
      </c>
      <c r="G853" s="13" t="str">
        <f t="shared" si="235"/>
        <v>Prediabetes</v>
      </c>
      <c r="H853" s="13" t="s">
        <v>8293</v>
      </c>
      <c r="I853" s="13" t="s">
        <v>8291</v>
      </c>
      <c r="J853" s="13" t="s">
        <v>8291</v>
      </c>
      <c r="K853" s="27">
        <v>1</v>
      </c>
      <c r="L853" s="13" t="s">
        <v>8291</v>
      </c>
      <c r="M853" s="13" t="s">
        <v>9139</v>
      </c>
      <c r="N853" s="13">
        <v>43</v>
      </c>
      <c r="O853" s="56">
        <v>7045.5</v>
      </c>
      <c r="P853" s="13" t="s">
        <v>8310</v>
      </c>
      <c r="Q853" s="13" t="s">
        <v>8314</v>
      </c>
      <c r="R853" s="57" t="s">
        <v>8321</v>
      </c>
      <c r="T853" s="12" t="s">
        <v>3174</v>
      </c>
      <c r="U853" s="13" t="str">
        <f t="shared" si="251"/>
        <v xml:space="preserve">  Spencer</v>
      </c>
      <c r="V853" s="39">
        <f t="shared" si="236"/>
        <v>42.78</v>
      </c>
      <c r="W853" s="39" t="str">
        <f t="shared" si="237"/>
        <v>Obesity</v>
      </c>
      <c r="X853" s="39">
        <f t="shared" si="238"/>
        <v>6.11</v>
      </c>
      <c r="Y853" s="39" t="str">
        <f t="shared" si="239"/>
        <v>Prediabetes</v>
      </c>
      <c r="Z853" s="39" t="str">
        <f t="shared" si="240"/>
        <v>Yes</v>
      </c>
      <c r="AA853" s="39" t="str">
        <f t="shared" si="241"/>
        <v>No</v>
      </c>
      <c r="AB853" s="39" t="str">
        <f t="shared" si="242"/>
        <v>No</v>
      </c>
      <c r="AC853" s="38">
        <f t="shared" si="243"/>
        <v>1</v>
      </c>
      <c r="AD853" s="39" t="str">
        <f t="shared" si="244"/>
        <v>No</v>
      </c>
      <c r="AE853" s="13" t="str">
        <f t="shared" si="245"/>
        <v>26-Jul-1980</v>
      </c>
      <c r="AF853" s="39">
        <f t="shared" si="246"/>
        <v>43</v>
      </c>
      <c r="AG853" s="58">
        <f t="shared" si="247"/>
        <v>7045.5</v>
      </c>
      <c r="AH853" s="39" t="str">
        <f t="shared" si="248"/>
        <v>tier - 2</v>
      </c>
      <c r="AI853" s="39" t="str">
        <f t="shared" si="249"/>
        <v>tier - 1</v>
      </c>
      <c r="AJ853" s="54" t="str">
        <f t="shared" si="250"/>
        <v>R1011</v>
      </c>
    </row>
    <row r="854" spans="2:36" ht="15.75" customHeight="1" x14ac:dyDescent="0.3">
      <c r="B854" s="12" t="s">
        <v>3177</v>
      </c>
      <c r="C854" s="13" t="s">
        <v>3179</v>
      </c>
      <c r="D854" s="13">
        <v>46.75</v>
      </c>
      <c r="E854" s="13" t="str">
        <f t="shared" si="234"/>
        <v>Obesity</v>
      </c>
      <c r="F854" s="13">
        <v>6.66</v>
      </c>
      <c r="G854" s="13" t="str">
        <f t="shared" si="235"/>
        <v>Diabetes</v>
      </c>
      <c r="H854" s="13" t="s">
        <v>8293</v>
      </c>
      <c r="I854" s="13" t="s">
        <v>8291</v>
      </c>
      <c r="J854" s="13" t="s">
        <v>8291</v>
      </c>
      <c r="K854" s="27">
        <v>2</v>
      </c>
      <c r="L854" s="13" t="s">
        <v>8291</v>
      </c>
      <c r="M854" s="13" t="s">
        <v>9140</v>
      </c>
      <c r="N854" s="13">
        <v>43</v>
      </c>
      <c r="O854" s="56">
        <v>7046.72</v>
      </c>
      <c r="P854" s="13" t="s">
        <v>8310</v>
      </c>
      <c r="Q854" s="13" t="s">
        <v>8311</v>
      </c>
      <c r="R854" s="57" t="s">
        <v>8312</v>
      </c>
      <c r="T854" s="12" t="s">
        <v>3177</v>
      </c>
      <c r="U854" s="13" t="str">
        <f t="shared" si="251"/>
        <v xml:space="preserve">  Andee W</v>
      </c>
      <c r="V854" s="39">
        <f t="shared" si="236"/>
        <v>46.75</v>
      </c>
      <c r="W854" s="39" t="str">
        <f t="shared" si="237"/>
        <v>Obesity</v>
      </c>
      <c r="X854" s="39">
        <f t="shared" si="238"/>
        <v>6.66</v>
      </c>
      <c r="Y854" s="39" t="str">
        <f t="shared" si="239"/>
        <v>Diabetes</v>
      </c>
      <c r="Z854" s="39" t="str">
        <f t="shared" si="240"/>
        <v>Yes</v>
      </c>
      <c r="AA854" s="39" t="str">
        <f t="shared" si="241"/>
        <v>No</v>
      </c>
      <c r="AB854" s="39" t="str">
        <f t="shared" si="242"/>
        <v>No</v>
      </c>
      <c r="AC854" s="38">
        <f t="shared" si="243"/>
        <v>2</v>
      </c>
      <c r="AD854" s="39" t="str">
        <f t="shared" si="244"/>
        <v>No</v>
      </c>
      <c r="AE854" s="13" t="str">
        <f t="shared" si="245"/>
        <v>22-Oct-1980</v>
      </c>
      <c r="AF854" s="39">
        <f t="shared" si="246"/>
        <v>43</v>
      </c>
      <c r="AG854" s="58">
        <f t="shared" si="247"/>
        <v>7046.72</v>
      </c>
      <c r="AH854" s="39" t="str">
        <f t="shared" si="248"/>
        <v>tier - 2</v>
      </c>
      <c r="AI854" s="39" t="str">
        <f t="shared" si="249"/>
        <v>tier - 3</v>
      </c>
      <c r="AJ854" s="54" t="str">
        <f t="shared" si="250"/>
        <v>R1013</v>
      </c>
    </row>
    <row r="855" spans="2:36" ht="15.75" customHeight="1" x14ac:dyDescent="0.3">
      <c r="B855" s="12" t="s">
        <v>3181</v>
      </c>
      <c r="C855" s="13" t="s">
        <v>736</v>
      </c>
      <c r="D855" s="13">
        <v>32.15</v>
      </c>
      <c r="E855" s="13" t="str">
        <f t="shared" si="234"/>
        <v>Obesity</v>
      </c>
      <c r="F855" s="13">
        <v>4.0199999999999996</v>
      </c>
      <c r="G855" s="13" t="str">
        <f t="shared" si="235"/>
        <v>Normal</v>
      </c>
      <c r="H855" s="13" t="s">
        <v>8293</v>
      </c>
      <c r="I855" s="13" t="s">
        <v>8291</v>
      </c>
      <c r="J855" s="13" t="s">
        <v>8293</v>
      </c>
      <c r="K855" s="27">
        <v>1</v>
      </c>
      <c r="L855" s="13" t="s">
        <v>8291</v>
      </c>
      <c r="M855" s="13" t="s">
        <v>8992</v>
      </c>
      <c r="N855" s="13">
        <v>43</v>
      </c>
      <c r="O855" s="56">
        <v>7050.02</v>
      </c>
      <c r="P855" s="13" t="s">
        <v>8310</v>
      </c>
      <c r="Q855" s="13" t="s">
        <v>8314</v>
      </c>
      <c r="R855" s="57" t="s">
        <v>8329</v>
      </c>
      <c r="T855" s="12" t="s">
        <v>3181</v>
      </c>
      <c r="U855" s="13" t="str">
        <f t="shared" si="251"/>
        <v xml:space="preserve">  Amy</v>
      </c>
      <c r="V855" s="39">
        <f t="shared" si="236"/>
        <v>32.15</v>
      </c>
      <c r="W855" s="39" t="str">
        <f t="shared" si="237"/>
        <v>Obesity</v>
      </c>
      <c r="X855" s="39">
        <f t="shared" si="238"/>
        <v>4.0199999999999996</v>
      </c>
      <c r="Y855" s="39" t="str">
        <f t="shared" si="239"/>
        <v>Normal</v>
      </c>
      <c r="Z855" s="39" t="str">
        <f t="shared" si="240"/>
        <v>Yes</v>
      </c>
      <c r="AA855" s="39" t="str">
        <f t="shared" si="241"/>
        <v>No</v>
      </c>
      <c r="AB855" s="39" t="str">
        <f t="shared" si="242"/>
        <v>Yes</v>
      </c>
      <c r="AC855" s="38">
        <f t="shared" si="243"/>
        <v>1</v>
      </c>
      <c r="AD855" s="39" t="str">
        <f t="shared" si="244"/>
        <v>No</v>
      </c>
      <c r="AE855" s="13" t="str">
        <f t="shared" si="245"/>
        <v>21-Jul-1980</v>
      </c>
      <c r="AF855" s="39">
        <f t="shared" si="246"/>
        <v>43</v>
      </c>
      <c r="AG855" s="58">
        <f t="shared" si="247"/>
        <v>7050.02</v>
      </c>
      <c r="AH855" s="39" t="str">
        <f t="shared" si="248"/>
        <v>tier - 2</v>
      </c>
      <c r="AI855" s="39" t="str">
        <f t="shared" si="249"/>
        <v>tier - 1</v>
      </c>
      <c r="AJ855" s="54" t="str">
        <f t="shared" si="250"/>
        <v>R1024</v>
      </c>
    </row>
    <row r="856" spans="2:36" ht="15.75" customHeight="1" x14ac:dyDescent="0.3">
      <c r="B856" s="12" t="s">
        <v>3184</v>
      </c>
      <c r="C856" s="13" t="s">
        <v>319</v>
      </c>
      <c r="D856" s="13">
        <v>43.4</v>
      </c>
      <c r="E856" s="13" t="str">
        <f t="shared" si="234"/>
        <v>Obesity</v>
      </c>
      <c r="F856" s="13">
        <v>8.81</v>
      </c>
      <c r="G856" s="13" t="str">
        <f t="shared" si="235"/>
        <v>Diabetes</v>
      </c>
      <c r="H856" s="13" t="s">
        <v>8293</v>
      </c>
      <c r="I856" s="13" t="s">
        <v>8291</v>
      </c>
      <c r="J856" s="13" t="s">
        <v>8291</v>
      </c>
      <c r="K856" s="27">
        <v>2</v>
      </c>
      <c r="L856" s="13" t="s">
        <v>8291</v>
      </c>
      <c r="M856" s="13" t="s">
        <v>9141</v>
      </c>
      <c r="N856" s="13">
        <v>43</v>
      </c>
      <c r="O856" s="56">
        <v>7050.64</v>
      </c>
      <c r="P856" s="13" t="s">
        <v>8310</v>
      </c>
      <c r="Q856" s="13" t="s">
        <v>8311</v>
      </c>
      <c r="R856" s="57" t="s">
        <v>8321</v>
      </c>
      <c r="T856" s="12" t="s">
        <v>3184</v>
      </c>
      <c r="U856" s="13" t="str">
        <f t="shared" si="251"/>
        <v xml:space="preserve">  Joshua</v>
      </c>
      <c r="V856" s="39">
        <f t="shared" si="236"/>
        <v>43.4</v>
      </c>
      <c r="W856" s="39" t="str">
        <f t="shared" si="237"/>
        <v>Obesity</v>
      </c>
      <c r="X856" s="39">
        <f t="shared" si="238"/>
        <v>8.81</v>
      </c>
      <c r="Y856" s="39" t="str">
        <f t="shared" si="239"/>
        <v>Diabetes</v>
      </c>
      <c r="Z856" s="39" t="str">
        <f t="shared" si="240"/>
        <v>Yes</v>
      </c>
      <c r="AA856" s="39" t="str">
        <f t="shared" si="241"/>
        <v>No</v>
      </c>
      <c r="AB856" s="39" t="str">
        <f t="shared" si="242"/>
        <v>No</v>
      </c>
      <c r="AC856" s="38">
        <f t="shared" si="243"/>
        <v>2</v>
      </c>
      <c r="AD856" s="39" t="str">
        <f t="shared" si="244"/>
        <v>No</v>
      </c>
      <c r="AE856" s="13" t="str">
        <f t="shared" si="245"/>
        <v>28-Jun-1980</v>
      </c>
      <c r="AF856" s="39">
        <f t="shared" si="246"/>
        <v>43</v>
      </c>
      <c r="AG856" s="58">
        <f t="shared" si="247"/>
        <v>7050.64</v>
      </c>
      <c r="AH856" s="39" t="str">
        <f t="shared" si="248"/>
        <v>tier - 2</v>
      </c>
      <c r="AI856" s="39" t="str">
        <f t="shared" si="249"/>
        <v>tier - 3</v>
      </c>
      <c r="AJ856" s="54" t="str">
        <f t="shared" si="250"/>
        <v>R1011</v>
      </c>
    </row>
    <row r="857" spans="2:36" ht="15.75" customHeight="1" x14ac:dyDescent="0.3">
      <c r="B857" s="12" t="s">
        <v>3186</v>
      </c>
      <c r="C857" s="13" t="s">
        <v>3188</v>
      </c>
      <c r="D857" s="13">
        <v>31.57</v>
      </c>
      <c r="E857" s="13" t="str">
        <f t="shared" si="234"/>
        <v>Obesity</v>
      </c>
      <c r="F857" s="13">
        <v>7.92</v>
      </c>
      <c r="G857" s="13" t="str">
        <f t="shared" si="235"/>
        <v>Diabetes</v>
      </c>
      <c r="H857" s="13" t="s">
        <v>8293</v>
      </c>
      <c r="I857" s="13" t="s">
        <v>8291</v>
      </c>
      <c r="J857" s="13" t="s">
        <v>8291</v>
      </c>
      <c r="K857" s="27">
        <v>2</v>
      </c>
      <c r="L857" s="13" t="s">
        <v>8291</v>
      </c>
      <c r="M857" s="13" t="s">
        <v>9142</v>
      </c>
      <c r="N857" s="13">
        <v>45</v>
      </c>
      <c r="O857" s="56">
        <v>7054.41</v>
      </c>
      <c r="P857" s="13" t="s">
        <v>8310</v>
      </c>
      <c r="Q857" s="13" t="s">
        <v>8310</v>
      </c>
      <c r="R857" s="57" t="s">
        <v>8312</v>
      </c>
      <c r="T857" s="12" t="s">
        <v>3186</v>
      </c>
      <c r="U857" s="13" t="str">
        <f t="shared" si="251"/>
        <v xml:space="preserve">  C Fred</v>
      </c>
      <c r="V857" s="39">
        <f t="shared" si="236"/>
        <v>31.57</v>
      </c>
      <c r="W857" s="39" t="str">
        <f t="shared" si="237"/>
        <v>Obesity</v>
      </c>
      <c r="X857" s="39">
        <f t="shared" si="238"/>
        <v>7.92</v>
      </c>
      <c r="Y857" s="39" t="str">
        <f t="shared" si="239"/>
        <v>Diabetes</v>
      </c>
      <c r="Z857" s="39" t="str">
        <f t="shared" si="240"/>
        <v>Yes</v>
      </c>
      <c r="AA857" s="39" t="str">
        <f t="shared" si="241"/>
        <v>No</v>
      </c>
      <c r="AB857" s="39" t="str">
        <f t="shared" si="242"/>
        <v>No</v>
      </c>
      <c r="AC857" s="38">
        <f t="shared" si="243"/>
        <v>2</v>
      </c>
      <c r="AD857" s="39" t="str">
        <f t="shared" si="244"/>
        <v>No</v>
      </c>
      <c r="AE857" s="13" t="str">
        <f t="shared" si="245"/>
        <v>24-Jun-1978</v>
      </c>
      <c r="AF857" s="39">
        <f t="shared" si="246"/>
        <v>45</v>
      </c>
      <c r="AG857" s="58">
        <f t="shared" si="247"/>
        <v>7054.41</v>
      </c>
      <c r="AH857" s="39" t="str">
        <f t="shared" si="248"/>
        <v>tier - 2</v>
      </c>
      <c r="AI857" s="39" t="str">
        <f t="shared" si="249"/>
        <v>tier - 2</v>
      </c>
      <c r="AJ857" s="54" t="str">
        <f t="shared" si="250"/>
        <v>R1013</v>
      </c>
    </row>
    <row r="858" spans="2:36" ht="15.75" customHeight="1" x14ac:dyDescent="0.3">
      <c r="B858" s="12" t="s">
        <v>3190</v>
      </c>
      <c r="C858" s="13" t="s">
        <v>894</v>
      </c>
      <c r="D858" s="13">
        <v>24.32</v>
      </c>
      <c r="E858" s="13" t="str">
        <f t="shared" si="234"/>
        <v>Healthy Weight</v>
      </c>
      <c r="F858" s="13">
        <v>7.48</v>
      </c>
      <c r="G858" s="13" t="str">
        <f t="shared" si="235"/>
        <v>Diabetes</v>
      </c>
      <c r="H858" s="13" t="s">
        <v>8291</v>
      </c>
      <c r="I858" s="13" t="s">
        <v>8291</v>
      </c>
      <c r="J858" s="13" t="s">
        <v>8291</v>
      </c>
      <c r="K858" s="27" t="s">
        <v>8292</v>
      </c>
      <c r="L858" s="13" t="s">
        <v>8291</v>
      </c>
      <c r="M858" s="13" t="s">
        <v>9143</v>
      </c>
      <c r="N858" s="13">
        <v>41</v>
      </c>
      <c r="O858" s="56">
        <v>7077.19</v>
      </c>
      <c r="P858" s="13" t="s">
        <v>8310</v>
      </c>
      <c r="Q858" s="13" t="s">
        <v>8311</v>
      </c>
      <c r="R858" s="57" t="s">
        <v>8329</v>
      </c>
      <c r="T858" s="12" t="s">
        <v>3190</v>
      </c>
      <c r="U858" s="13" t="str">
        <f t="shared" si="251"/>
        <v xml:space="preserve">  Jeremy</v>
      </c>
      <c r="V858" s="39">
        <f t="shared" si="236"/>
        <v>24.32</v>
      </c>
      <c r="W858" s="39" t="str">
        <f t="shared" si="237"/>
        <v>Healthy Weight</v>
      </c>
      <c r="X858" s="39">
        <f t="shared" si="238"/>
        <v>7.48</v>
      </c>
      <c r="Y858" s="39" t="str">
        <f t="shared" si="239"/>
        <v>Diabetes</v>
      </c>
      <c r="Z858" s="39" t="str">
        <f t="shared" si="240"/>
        <v>No</v>
      </c>
      <c r="AA858" s="39" t="str">
        <f t="shared" si="241"/>
        <v>No</v>
      </c>
      <c r="AB858" s="39" t="str">
        <f t="shared" si="242"/>
        <v>No</v>
      </c>
      <c r="AC858" s="38" t="str">
        <f t="shared" si="243"/>
        <v>No major surgery</v>
      </c>
      <c r="AD858" s="39" t="str">
        <f t="shared" si="244"/>
        <v>No</v>
      </c>
      <c r="AE858" s="13" t="str">
        <f t="shared" si="245"/>
        <v>6-Oct-1982</v>
      </c>
      <c r="AF858" s="39">
        <f t="shared" si="246"/>
        <v>41</v>
      </c>
      <c r="AG858" s="58">
        <f t="shared" si="247"/>
        <v>7077.19</v>
      </c>
      <c r="AH858" s="39" t="str">
        <f t="shared" si="248"/>
        <v>tier - 2</v>
      </c>
      <c r="AI858" s="39" t="str">
        <f t="shared" si="249"/>
        <v>tier - 3</v>
      </c>
      <c r="AJ858" s="54" t="str">
        <f t="shared" si="250"/>
        <v>R1024</v>
      </c>
    </row>
    <row r="859" spans="2:36" ht="15.75" customHeight="1" x14ac:dyDescent="0.3">
      <c r="B859" s="12" t="s">
        <v>3193</v>
      </c>
      <c r="C859" s="13" t="s">
        <v>3195</v>
      </c>
      <c r="D859" s="13">
        <v>31.07</v>
      </c>
      <c r="E859" s="13" t="str">
        <f t="shared" si="234"/>
        <v>Obesity</v>
      </c>
      <c r="F859" s="13">
        <v>4.62</v>
      </c>
      <c r="G859" s="13" t="str">
        <f t="shared" si="235"/>
        <v>Normal</v>
      </c>
      <c r="H859" s="13" t="s">
        <v>8293</v>
      </c>
      <c r="I859" s="13" t="s">
        <v>8291</v>
      </c>
      <c r="J859" s="13" t="s">
        <v>8291</v>
      </c>
      <c r="K859" s="27">
        <v>2</v>
      </c>
      <c r="L859" s="13" t="s">
        <v>8291</v>
      </c>
      <c r="M859" s="13" t="s">
        <v>8763</v>
      </c>
      <c r="N859" s="13">
        <v>31</v>
      </c>
      <c r="O859" s="56">
        <v>7096.98</v>
      </c>
      <c r="P859" s="13" t="s">
        <v>8310</v>
      </c>
      <c r="Q859" s="13" t="s">
        <v>8310</v>
      </c>
      <c r="R859" s="57" t="s">
        <v>8317</v>
      </c>
      <c r="T859" s="12" t="s">
        <v>3193</v>
      </c>
      <c r="U859" s="13" t="str">
        <f t="shared" si="251"/>
        <v xml:space="preserve">  Patrick Sr</v>
      </c>
      <c r="V859" s="39">
        <f t="shared" si="236"/>
        <v>31.07</v>
      </c>
      <c r="W859" s="39" t="str">
        <f t="shared" si="237"/>
        <v>Obesity</v>
      </c>
      <c r="X859" s="39">
        <f t="shared" si="238"/>
        <v>4.62</v>
      </c>
      <c r="Y859" s="39" t="str">
        <f t="shared" si="239"/>
        <v>Normal</v>
      </c>
      <c r="Z859" s="39" t="str">
        <f t="shared" si="240"/>
        <v>Yes</v>
      </c>
      <c r="AA859" s="39" t="str">
        <f t="shared" si="241"/>
        <v>No</v>
      </c>
      <c r="AB859" s="39" t="str">
        <f t="shared" si="242"/>
        <v>No</v>
      </c>
      <c r="AC859" s="38">
        <f t="shared" si="243"/>
        <v>2</v>
      </c>
      <c r="AD859" s="39" t="str">
        <f t="shared" si="244"/>
        <v>No</v>
      </c>
      <c r="AE859" s="13" t="str">
        <f t="shared" si="245"/>
        <v>18-Jun-1992</v>
      </c>
      <c r="AF859" s="39">
        <f t="shared" si="246"/>
        <v>31</v>
      </c>
      <c r="AG859" s="58">
        <f t="shared" si="247"/>
        <v>7096.98</v>
      </c>
      <c r="AH859" s="39" t="str">
        <f t="shared" si="248"/>
        <v>tier - 2</v>
      </c>
      <c r="AI859" s="39" t="str">
        <f t="shared" si="249"/>
        <v>tier - 2</v>
      </c>
      <c r="AJ859" s="54" t="str">
        <f t="shared" si="250"/>
        <v>R1012</v>
      </c>
    </row>
    <row r="860" spans="2:36" ht="15.75" customHeight="1" x14ac:dyDescent="0.3">
      <c r="B860" s="12" t="s">
        <v>3197</v>
      </c>
      <c r="C860" s="13" t="s">
        <v>3199</v>
      </c>
      <c r="D860" s="13">
        <v>35.814999999999998</v>
      </c>
      <c r="E860" s="13" t="str">
        <f t="shared" si="234"/>
        <v>Obesity</v>
      </c>
      <c r="F860" s="13">
        <v>8.4700000000000006</v>
      </c>
      <c r="G860" s="13" t="str">
        <f t="shared" si="235"/>
        <v>Diabetes</v>
      </c>
      <c r="H860" s="13" t="s">
        <v>8291</v>
      </c>
      <c r="I860" s="13" t="s">
        <v>8291</v>
      </c>
      <c r="J860" s="13" t="s">
        <v>8291</v>
      </c>
      <c r="K860" s="27" t="s">
        <v>8292</v>
      </c>
      <c r="L860" s="13" t="s">
        <v>8291</v>
      </c>
      <c r="M860" s="13" t="s">
        <v>9144</v>
      </c>
      <c r="N860" s="13">
        <v>36</v>
      </c>
      <c r="O860" s="56">
        <v>7106.81</v>
      </c>
      <c r="P860" s="13" t="s">
        <v>8310</v>
      </c>
      <c r="Q860" s="13" t="s">
        <v>8314</v>
      </c>
      <c r="R860" s="57" t="s">
        <v>8317</v>
      </c>
      <c r="T860" s="12" t="s">
        <v>3197</v>
      </c>
      <c r="U860" s="13" t="str">
        <f t="shared" si="251"/>
        <v xml:space="preserve">  Kelly M</v>
      </c>
      <c r="V860" s="39">
        <f t="shared" si="236"/>
        <v>35.814999999999998</v>
      </c>
      <c r="W860" s="39" t="str">
        <f t="shared" si="237"/>
        <v>Obesity</v>
      </c>
      <c r="X860" s="39">
        <f t="shared" si="238"/>
        <v>8.4700000000000006</v>
      </c>
      <c r="Y860" s="39" t="str">
        <f t="shared" si="239"/>
        <v>Diabetes</v>
      </c>
      <c r="Z860" s="39" t="str">
        <f t="shared" si="240"/>
        <v>No</v>
      </c>
      <c r="AA860" s="39" t="str">
        <f t="shared" si="241"/>
        <v>No</v>
      </c>
      <c r="AB860" s="39" t="str">
        <f t="shared" si="242"/>
        <v>No</v>
      </c>
      <c r="AC860" s="38" t="str">
        <f t="shared" si="243"/>
        <v>No major surgery</v>
      </c>
      <c r="AD860" s="39" t="str">
        <f t="shared" si="244"/>
        <v>No</v>
      </c>
      <c r="AE860" s="13" t="str">
        <f t="shared" si="245"/>
        <v>11-Aug-1987</v>
      </c>
      <c r="AF860" s="39">
        <f t="shared" si="246"/>
        <v>36</v>
      </c>
      <c r="AG860" s="58">
        <f t="shared" si="247"/>
        <v>7106.81</v>
      </c>
      <c r="AH860" s="39" t="str">
        <f t="shared" si="248"/>
        <v>tier - 2</v>
      </c>
      <c r="AI860" s="39" t="str">
        <f t="shared" si="249"/>
        <v>tier - 1</v>
      </c>
      <c r="AJ860" s="54" t="str">
        <f t="shared" si="250"/>
        <v>R1012</v>
      </c>
    </row>
    <row r="861" spans="2:36" ht="15.75" customHeight="1" x14ac:dyDescent="0.3">
      <c r="B861" s="12" t="s">
        <v>3201</v>
      </c>
      <c r="C861" s="13" t="s">
        <v>1705</v>
      </c>
      <c r="D861" s="13">
        <v>40.81</v>
      </c>
      <c r="E861" s="13" t="str">
        <f t="shared" si="234"/>
        <v>Obesity</v>
      </c>
      <c r="F861" s="13">
        <v>10.58</v>
      </c>
      <c r="G861" s="13" t="str">
        <f t="shared" si="235"/>
        <v>Diabetes</v>
      </c>
      <c r="H861" s="13" t="s">
        <v>8293</v>
      </c>
      <c r="I861" s="13" t="s">
        <v>8291</v>
      </c>
      <c r="J861" s="13" t="s">
        <v>8291</v>
      </c>
      <c r="K861" s="27" t="s">
        <v>8292</v>
      </c>
      <c r="L861" s="13" t="s">
        <v>8291</v>
      </c>
      <c r="M861" s="13" t="s">
        <v>9145</v>
      </c>
      <c r="N861" s="13">
        <v>55</v>
      </c>
      <c r="O861" s="56">
        <v>7125.25</v>
      </c>
      <c r="P861" s="13" t="s">
        <v>8311</v>
      </c>
      <c r="Q861" s="13" t="s">
        <v>8310</v>
      </c>
      <c r="R861" s="57" t="s">
        <v>8312</v>
      </c>
      <c r="T861" s="12" t="s">
        <v>3201</v>
      </c>
      <c r="U861" s="13" t="str">
        <f t="shared" si="251"/>
        <v xml:space="preserve">  Katherine</v>
      </c>
      <c r="V861" s="39">
        <f t="shared" si="236"/>
        <v>40.81</v>
      </c>
      <c r="W861" s="39" t="str">
        <f t="shared" si="237"/>
        <v>Obesity</v>
      </c>
      <c r="X861" s="39">
        <f t="shared" si="238"/>
        <v>10.58</v>
      </c>
      <c r="Y861" s="39" t="str">
        <f t="shared" si="239"/>
        <v>Diabetes</v>
      </c>
      <c r="Z861" s="39" t="str">
        <f t="shared" si="240"/>
        <v>Yes</v>
      </c>
      <c r="AA861" s="39" t="str">
        <f t="shared" si="241"/>
        <v>No</v>
      </c>
      <c r="AB861" s="39" t="str">
        <f t="shared" si="242"/>
        <v>No</v>
      </c>
      <c r="AC861" s="38" t="str">
        <f t="shared" si="243"/>
        <v>No major surgery</v>
      </c>
      <c r="AD861" s="39" t="str">
        <f t="shared" si="244"/>
        <v>No</v>
      </c>
      <c r="AE861" s="13" t="str">
        <f t="shared" si="245"/>
        <v>29-Jun-1968</v>
      </c>
      <c r="AF861" s="39">
        <f t="shared" si="246"/>
        <v>55</v>
      </c>
      <c r="AG861" s="58">
        <f t="shared" si="247"/>
        <v>7125.25</v>
      </c>
      <c r="AH861" s="39" t="str">
        <f t="shared" si="248"/>
        <v>tier - 3</v>
      </c>
      <c r="AI861" s="39" t="str">
        <f t="shared" si="249"/>
        <v>tier - 2</v>
      </c>
      <c r="AJ861" s="54" t="str">
        <f t="shared" si="250"/>
        <v>R1013</v>
      </c>
    </row>
    <row r="862" spans="2:36" ht="15.75" customHeight="1" x14ac:dyDescent="0.3">
      <c r="B862" s="12" t="s">
        <v>3204</v>
      </c>
      <c r="C862" s="13" t="s">
        <v>3206</v>
      </c>
      <c r="D862" s="13">
        <v>24.605</v>
      </c>
      <c r="E862" s="13" t="str">
        <f t="shared" si="234"/>
        <v>Healthy Weight</v>
      </c>
      <c r="F862" s="13">
        <v>7.48</v>
      </c>
      <c r="G862" s="13" t="str">
        <f t="shared" si="235"/>
        <v>Diabetes</v>
      </c>
      <c r="H862" s="13" t="s">
        <v>8291</v>
      </c>
      <c r="I862" s="13" t="s">
        <v>8291</v>
      </c>
      <c r="J862" s="13" t="s">
        <v>8291</v>
      </c>
      <c r="K862" s="27" t="s">
        <v>8292</v>
      </c>
      <c r="L862" s="13" t="s">
        <v>8291</v>
      </c>
      <c r="M862" s="13" t="s">
        <v>9146</v>
      </c>
      <c r="N862" s="13">
        <v>30</v>
      </c>
      <c r="O862" s="56">
        <v>7128.64</v>
      </c>
      <c r="P862" s="13" t="s">
        <v>8310</v>
      </c>
      <c r="Q862" s="13" t="s">
        <v>8310</v>
      </c>
      <c r="R862" s="57" t="s">
        <v>8332</v>
      </c>
      <c r="T862" s="12" t="s">
        <v>3204</v>
      </c>
      <c r="U862" s="13" t="str">
        <f t="shared" si="251"/>
        <v xml:space="preserve">  Keila L</v>
      </c>
      <c r="V862" s="39">
        <f t="shared" si="236"/>
        <v>24.605</v>
      </c>
      <c r="W862" s="39" t="str">
        <f t="shared" si="237"/>
        <v>Healthy Weight</v>
      </c>
      <c r="X862" s="39">
        <f t="shared" si="238"/>
        <v>7.48</v>
      </c>
      <c r="Y862" s="39" t="str">
        <f t="shared" si="239"/>
        <v>Diabetes</v>
      </c>
      <c r="Z862" s="39" t="str">
        <f t="shared" si="240"/>
        <v>No</v>
      </c>
      <c r="AA862" s="39" t="str">
        <f t="shared" si="241"/>
        <v>No</v>
      </c>
      <c r="AB862" s="39" t="str">
        <f t="shared" si="242"/>
        <v>No</v>
      </c>
      <c r="AC862" s="38" t="str">
        <f t="shared" si="243"/>
        <v>No major surgery</v>
      </c>
      <c r="AD862" s="39" t="str">
        <f t="shared" si="244"/>
        <v>No</v>
      </c>
      <c r="AE862" s="13" t="str">
        <f t="shared" si="245"/>
        <v>1-Aug-1993</v>
      </c>
      <c r="AF862" s="39">
        <f t="shared" si="246"/>
        <v>30</v>
      </c>
      <c r="AG862" s="58">
        <f t="shared" si="247"/>
        <v>7128.64</v>
      </c>
      <c r="AH862" s="39" t="str">
        <f t="shared" si="248"/>
        <v>tier - 2</v>
      </c>
      <c r="AI862" s="39" t="str">
        <f t="shared" si="249"/>
        <v>tier - 2</v>
      </c>
      <c r="AJ862" s="54" t="str">
        <f t="shared" si="250"/>
        <v>R1021</v>
      </c>
    </row>
    <row r="863" spans="2:36" ht="15.75" customHeight="1" x14ac:dyDescent="0.3">
      <c r="B863" s="12" t="s">
        <v>3208</v>
      </c>
      <c r="C863" s="13" t="s">
        <v>3210</v>
      </c>
      <c r="D863" s="13">
        <v>21.47</v>
      </c>
      <c r="E863" s="13" t="str">
        <f t="shared" si="234"/>
        <v>Healthy Weight</v>
      </c>
      <c r="F863" s="13">
        <v>7.82</v>
      </c>
      <c r="G863" s="13" t="str">
        <f t="shared" si="235"/>
        <v>Diabetes</v>
      </c>
      <c r="H863" s="13" t="s">
        <v>8291</v>
      </c>
      <c r="I863" s="13" t="s">
        <v>8291</v>
      </c>
      <c r="J863" s="13" t="s">
        <v>8291</v>
      </c>
      <c r="K863" s="27" t="s">
        <v>8292</v>
      </c>
      <c r="L863" s="13" t="s">
        <v>8291</v>
      </c>
      <c r="M863" s="13" t="s">
        <v>8751</v>
      </c>
      <c r="N863" s="13">
        <v>39</v>
      </c>
      <c r="O863" s="56">
        <v>7133.9</v>
      </c>
      <c r="P863" s="13" t="s">
        <v>8310</v>
      </c>
      <c r="Q863" s="13" t="s">
        <v>8314</v>
      </c>
      <c r="R863" s="57" t="s">
        <v>8329</v>
      </c>
      <c r="T863" s="12" t="s">
        <v>3208</v>
      </c>
      <c r="U863" s="13" t="str">
        <f t="shared" si="251"/>
        <v xml:space="preserve">  Zanae E</v>
      </c>
      <c r="V863" s="39">
        <f t="shared" si="236"/>
        <v>21.47</v>
      </c>
      <c r="W863" s="39" t="str">
        <f t="shared" si="237"/>
        <v>Healthy Weight</v>
      </c>
      <c r="X863" s="39">
        <f t="shared" si="238"/>
        <v>7.82</v>
      </c>
      <c r="Y863" s="39" t="str">
        <f t="shared" si="239"/>
        <v>Diabetes</v>
      </c>
      <c r="Z863" s="39" t="str">
        <f t="shared" si="240"/>
        <v>No</v>
      </c>
      <c r="AA863" s="39" t="str">
        <f t="shared" si="241"/>
        <v>No</v>
      </c>
      <c r="AB863" s="39" t="str">
        <f t="shared" si="242"/>
        <v>No</v>
      </c>
      <c r="AC863" s="38" t="str">
        <f t="shared" si="243"/>
        <v>No major surgery</v>
      </c>
      <c r="AD863" s="39" t="str">
        <f t="shared" si="244"/>
        <v>No</v>
      </c>
      <c r="AE863" s="13" t="str">
        <f t="shared" si="245"/>
        <v>7-Jul-1984</v>
      </c>
      <c r="AF863" s="39">
        <f t="shared" si="246"/>
        <v>39</v>
      </c>
      <c r="AG863" s="58">
        <f t="shared" si="247"/>
        <v>7133.9</v>
      </c>
      <c r="AH863" s="39" t="str">
        <f t="shared" si="248"/>
        <v>tier - 2</v>
      </c>
      <c r="AI863" s="39" t="str">
        <f t="shared" si="249"/>
        <v>tier - 1</v>
      </c>
      <c r="AJ863" s="54" t="str">
        <f t="shared" si="250"/>
        <v>R1024</v>
      </c>
    </row>
    <row r="864" spans="2:36" ht="15.75" customHeight="1" x14ac:dyDescent="0.3">
      <c r="B864" s="12" t="s">
        <v>3212</v>
      </c>
      <c r="C864" s="13" t="s">
        <v>213</v>
      </c>
      <c r="D864" s="13">
        <v>52.89</v>
      </c>
      <c r="E864" s="13" t="str">
        <f t="shared" si="234"/>
        <v>Obesity</v>
      </c>
      <c r="F864" s="13">
        <v>4.96</v>
      </c>
      <c r="G864" s="13" t="str">
        <f t="shared" si="235"/>
        <v>Normal</v>
      </c>
      <c r="H864" s="13" t="s">
        <v>8293</v>
      </c>
      <c r="I864" s="13" t="s">
        <v>8291</v>
      </c>
      <c r="J864" s="13" t="s">
        <v>8291</v>
      </c>
      <c r="K864" s="27">
        <v>1</v>
      </c>
      <c r="L864" s="13" t="s">
        <v>8291</v>
      </c>
      <c r="M864" s="13" t="s">
        <v>9147</v>
      </c>
      <c r="N864" s="13">
        <v>24</v>
      </c>
      <c r="O864" s="56">
        <v>7144.4</v>
      </c>
      <c r="P864" s="13" t="s">
        <v>8310</v>
      </c>
      <c r="Q864" s="13" t="s">
        <v>8314</v>
      </c>
      <c r="R864" s="57" t="s">
        <v>8336</v>
      </c>
      <c r="T864" s="12" t="s">
        <v>3212</v>
      </c>
      <c r="U864" s="13" t="str">
        <f t="shared" si="251"/>
        <v xml:space="preserve">  Alex</v>
      </c>
      <c r="V864" s="39">
        <f t="shared" si="236"/>
        <v>52.89</v>
      </c>
      <c r="W864" s="39" t="str">
        <f t="shared" si="237"/>
        <v>Obesity</v>
      </c>
      <c r="X864" s="39">
        <f t="shared" si="238"/>
        <v>4.96</v>
      </c>
      <c r="Y864" s="39" t="str">
        <f t="shared" si="239"/>
        <v>Normal</v>
      </c>
      <c r="Z864" s="39" t="str">
        <f t="shared" si="240"/>
        <v>Yes</v>
      </c>
      <c r="AA864" s="39" t="str">
        <f t="shared" si="241"/>
        <v>No</v>
      </c>
      <c r="AB864" s="39" t="str">
        <f t="shared" si="242"/>
        <v>No</v>
      </c>
      <c r="AC864" s="38">
        <f t="shared" si="243"/>
        <v>1</v>
      </c>
      <c r="AD864" s="39" t="str">
        <f t="shared" si="244"/>
        <v>No</v>
      </c>
      <c r="AE864" s="13" t="str">
        <f t="shared" si="245"/>
        <v>8-Aug-1999</v>
      </c>
      <c r="AF864" s="39">
        <f t="shared" si="246"/>
        <v>24</v>
      </c>
      <c r="AG864" s="58">
        <f t="shared" si="247"/>
        <v>7144.4</v>
      </c>
      <c r="AH864" s="39" t="str">
        <f t="shared" si="248"/>
        <v>tier - 2</v>
      </c>
      <c r="AI864" s="39" t="str">
        <f t="shared" si="249"/>
        <v>tier - 1</v>
      </c>
      <c r="AJ864" s="54" t="str">
        <f t="shared" si="250"/>
        <v>R1022</v>
      </c>
    </row>
    <row r="865" spans="2:36" ht="15.75" customHeight="1" x14ac:dyDescent="0.3">
      <c r="B865" s="12" t="s">
        <v>3215</v>
      </c>
      <c r="C865" s="13" t="s">
        <v>1304</v>
      </c>
      <c r="D865" s="13">
        <v>32.965000000000003</v>
      </c>
      <c r="E865" s="13" t="str">
        <f t="shared" si="234"/>
        <v>Obesity</v>
      </c>
      <c r="F865" s="13">
        <v>6.15</v>
      </c>
      <c r="G865" s="13" t="str">
        <f t="shared" si="235"/>
        <v>Prediabetes</v>
      </c>
      <c r="H865" s="13" t="s">
        <v>8293</v>
      </c>
      <c r="I865" s="13" t="s">
        <v>8291</v>
      </c>
      <c r="J865" s="13" t="s">
        <v>8291</v>
      </c>
      <c r="K865" s="27">
        <v>1</v>
      </c>
      <c r="L865" s="13" t="s">
        <v>8291</v>
      </c>
      <c r="M865" s="13" t="s">
        <v>9148</v>
      </c>
      <c r="N865" s="13">
        <v>39</v>
      </c>
      <c r="O865" s="56">
        <v>7144.86</v>
      </c>
      <c r="P865" s="13" t="s">
        <v>8310</v>
      </c>
      <c r="Q865" s="13" t="s">
        <v>8310</v>
      </c>
      <c r="R865" s="57" t="s">
        <v>8329</v>
      </c>
      <c r="T865" s="12" t="s">
        <v>3215</v>
      </c>
      <c r="U865" s="13" t="str">
        <f t="shared" si="251"/>
        <v xml:space="preserve">  Kathryn</v>
      </c>
      <c r="V865" s="39">
        <f t="shared" si="236"/>
        <v>32.965000000000003</v>
      </c>
      <c r="W865" s="39" t="str">
        <f t="shared" si="237"/>
        <v>Obesity</v>
      </c>
      <c r="X865" s="39">
        <f t="shared" si="238"/>
        <v>6.15</v>
      </c>
      <c r="Y865" s="39" t="str">
        <f t="shared" si="239"/>
        <v>Prediabetes</v>
      </c>
      <c r="Z865" s="39" t="str">
        <f t="shared" si="240"/>
        <v>Yes</v>
      </c>
      <c r="AA865" s="39" t="str">
        <f t="shared" si="241"/>
        <v>No</v>
      </c>
      <c r="AB865" s="39" t="str">
        <f t="shared" si="242"/>
        <v>No</v>
      </c>
      <c r="AC865" s="38">
        <f t="shared" si="243"/>
        <v>1</v>
      </c>
      <c r="AD865" s="39" t="str">
        <f t="shared" si="244"/>
        <v>No</v>
      </c>
      <c r="AE865" s="13" t="str">
        <f t="shared" si="245"/>
        <v>21-Nov-1984</v>
      </c>
      <c r="AF865" s="39">
        <f t="shared" si="246"/>
        <v>39</v>
      </c>
      <c r="AG865" s="58">
        <f t="shared" si="247"/>
        <v>7144.86</v>
      </c>
      <c r="AH865" s="39" t="str">
        <f t="shared" si="248"/>
        <v>tier - 2</v>
      </c>
      <c r="AI865" s="39" t="str">
        <f t="shared" si="249"/>
        <v>tier - 2</v>
      </c>
      <c r="AJ865" s="54" t="str">
        <f t="shared" si="250"/>
        <v>R1024</v>
      </c>
    </row>
    <row r="866" spans="2:36" ht="15.75" customHeight="1" x14ac:dyDescent="0.3">
      <c r="B866" s="12" t="s">
        <v>3218</v>
      </c>
      <c r="C866" s="13" t="s">
        <v>3220</v>
      </c>
      <c r="D866" s="13">
        <v>36.799999999999997</v>
      </c>
      <c r="E866" s="13" t="str">
        <f t="shared" si="234"/>
        <v>Obesity</v>
      </c>
      <c r="F866" s="13">
        <v>4.62</v>
      </c>
      <c r="G866" s="13" t="str">
        <f t="shared" si="235"/>
        <v>Normal</v>
      </c>
      <c r="H866" s="13" t="s">
        <v>8291</v>
      </c>
      <c r="I866" s="13" t="s">
        <v>8291</v>
      </c>
      <c r="J866" s="13" t="s">
        <v>8293</v>
      </c>
      <c r="K866" s="27">
        <v>1</v>
      </c>
      <c r="L866" s="13" t="s">
        <v>8291</v>
      </c>
      <c r="M866" s="13" t="s">
        <v>9149</v>
      </c>
      <c r="N866" s="13">
        <v>47</v>
      </c>
      <c r="O866" s="56">
        <v>7147.11</v>
      </c>
      <c r="P866" s="13" t="s">
        <v>8311</v>
      </c>
      <c r="Q866" s="13" t="s">
        <v>8310</v>
      </c>
      <c r="R866" s="57" t="s">
        <v>8321</v>
      </c>
      <c r="T866" s="12" t="s">
        <v>3218</v>
      </c>
      <c r="U866" s="13" t="str">
        <f t="shared" si="251"/>
        <v xml:space="preserve">  Jason L</v>
      </c>
      <c r="V866" s="39">
        <f t="shared" si="236"/>
        <v>36.799999999999997</v>
      </c>
      <c r="W866" s="39" t="str">
        <f t="shared" si="237"/>
        <v>Obesity</v>
      </c>
      <c r="X866" s="39">
        <f t="shared" si="238"/>
        <v>4.62</v>
      </c>
      <c r="Y866" s="39" t="str">
        <f t="shared" si="239"/>
        <v>Normal</v>
      </c>
      <c r="Z866" s="39" t="str">
        <f t="shared" si="240"/>
        <v>No</v>
      </c>
      <c r="AA866" s="39" t="str">
        <f t="shared" si="241"/>
        <v>No</v>
      </c>
      <c r="AB866" s="39" t="str">
        <f t="shared" si="242"/>
        <v>Yes</v>
      </c>
      <c r="AC866" s="38">
        <f t="shared" si="243"/>
        <v>1</v>
      </c>
      <c r="AD866" s="39" t="str">
        <f t="shared" si="244"/>
        <v>No</v>
      </c>
      <c r="AE866" s="13" t="str">
        <f t="shared" si="245"/>
        <v>24-Jun-1976</v>
      </c>
      <c r="AF866" s="39">
        <f t="shared" si="246"/>
        <v>47</v>
      </c>
      <c r="AG866" s="58">
        <f t="shared" si="247"/>
        <v>7147.11</v>
      </c>
      <c r="AH866" s="39" t="str">
        <f t="shared" si="248"/>
        <v>tier - 3</v>
      </c>
      <c r="AI866" s="39" t="str">
        <f t="shared" si="249"/>
        <v>tier - 2</v>
      </c>
      <c r="AJ866" s="54" t="str">
        <f t="shared" si="250"/>
        <v>R1011</v>
      </c>
    </row>
    <row r="867" spans="2:36" ht="15.75" customHeight="1" x14ac:dyDescent="0.3">
      <c r="B867" s="12" t="s">
        <v>3222</v>
      </c>
      <c r="C867" s="13" t="s">
        <v>3224</v>
      </c>
      <c r="D867" s="13">
        <v>34.299999999999997</v>
      </c>
      <c r="E867" s="13" t="str">
        <f t="shared" si="234"/>
        <v>Obesity</v>
      </c>
      <c r="F867" s="13">
        <v>4.87</v>
      </c>
      <c r="G867" s="13" t="str">
        <f t="shared" si="235"/>
        <v>Normal</v>
      </c>
      <c r="H867" s="13" t="s">
        <v>8291</v>
      </c>
      <c r="I867" s="13" t="s">
        <v>8291</v>
      </c>
      <c r="J867" s="13" t="s">
        <v>8291</v>
      </c>
      <c r="K867" s="27">
        <v>2</v>
      </c>
      <c r="L867" s="13" t="s">
        <v>8291</v>
      </c>
      <c r="M867" s="13" t="s">
        <v>9150</v>
      </c>
      <c r="N867" s="13">
        <v>45</v>
      </c>
      <c r="O867" s="56">
        <v>7147.47</v>
      </c>
      <c r="P867" s="13" t="s">
        <v>8310</v>
      </c>
      <c r="Q867" s="13" t="s">
        <v>8311</v>
      </c>
      <c r="R867" s="57" t="s">
        <v>8312</v>
      </c>
      <c r="T867" s="12" t="s">
        <v>3222</v>
      </c>
      <c r="U867" s="13" t="str">
        <f t="shared" si="251"/>
        <v xml:space="preserve">  Benjamin J</v>
      </c>
      <c r="V867" s="39">
        <f t="shared" si="236"/>
        <v>34.299999999999997</v>
      </c>
      <c r="W867" s="39" t="str">
        <f t="shared" si="237"/>
        <v>Obesity</v>
      </c>
      <c r="X867" s="39">
        <f t="shared" si="238"/>
        <v>4.87</v>
      </c>
      <c r="Y867" s="39" t="str">
        <f t="shared" si="239"/>
        <v>Normal</v>
      </c>
      <c r="Z867" s="39" t="str">
        <f t="shared" si="240"/>
        <v>No</v>
      </c>
      <c r="AA867" s="39" t="str">
        <f t="shared" si="241"/>
        <v>No</v>
      </c>
      <c r="AB867" s="39" t="str">
        <f t="shared" si="242"/>
        <v>No</v>
      </c>
      <c r="AC867" s="38">
        <f t="shared" si="243"/>
        <v>2</v>
      </c>
      <c r="AD867" s="39" t="str">
        <f t="shared" si="244"/>
        <v>No</v>
      </c>
      <c r="AE867" s="13" t="str">
        <f t="shared" si="245"/>
        <v>30-Jul-1978</v>
      </c>
      <c r="AF867" s="39">
        <f t="shared" si="246"/>
        <v>45</v>
      </c>
      <c r="AG867" s="58">
        <f t="shared" si="247"/>
        <v>7147.47</v>
      </c>
      <c r="AH867" s="39" t="str">
        <f t="shared" si="248"/>
        <v>tier - 2</v>
      </c>
      <c r="AI867" s="39" t="str">
        <f t="shared" si="249"/>
        <v>tier - 3</v>
      </c>
      <c r="AJ867" s="54" t="str">
        <f t="shared" si="250"/>
        <v>R1013</v>
      </c>
    </row>
    <row r="868" spans="2:36" ht="15.75" customHeight="1" x14ac:dyDescent="0.3">
      <c r="B868" s="12" t="s">
        <v>3226</v>
      </c>
      <c r="C868" s="13" t="s">
        <v>275</v>
      </c>
      <c r="D868" s="13">
        <v>35.244999999999997</v>
      </c>
      <c r="E868" s="13" t="str">
        <f t="shared" si="234"/>
        <v>Obesity</v>
      </c>
      <c r="F868" s="13">
        <v>4.63</v>
      </c>
      <c r="G868" s="13" t="str">
        <f t="shared" si="235"/>
        <v>Normal</v>
      </c>
      <c r="H868" s="13" t="s">
        <v>8291</v>
      </c>
      <c r="I868" s="13" t="s">
        <v>8291</v>
      </c>
      <c r="J868" s="13" t="s">
        <v>8291</v>
      </c>
      <c r="K868" s="27" t="s">
        <v>8292</v>
      </c>
      <c r="L868" s="13" t="s">
        <v>8291</v>
      </c>
      <c r="M868" s="13" t="s">
        <v>9151</v>
      </c>
      <c r="N868" s="13">
        <v>39</v>
      </c>
      <c r="O868" s="56">
        <v>7151.09</v>
      </c>
      <c r="P868" s="13" t="s">
        <v>8310</v>
      </c>
      <c r="Q868" s="13" t="s">
        <v>8310</v>
      </c>
      <c r="R868" s="57" t="s">
        <v>8321</v>
      </c>
      <c r="T868" s="12" t="s">
        <v>3226</v>
      </c>
      <c r="U868" s="13" t="str">
        <f t="shared" si="251"/>
        <v xml:space="preserve">  Steven M</v>
      </c>
      <c r="V868" s="39">
        <f t="shared" si="236"/>
        <v>35.244999999999997</v>
      </c>
      <c r="W868" s="39" t="str">
        <f t="shared" si="237"/>
        <v>Obesity</v>
      </c>
      <c r="X868" s="39">
        <f t="shared" si="238"/>
        <v>4.63</v>
      </c>
      <c r="Y868" s="39" t="str">
        <f t="shared" si="239"/>
        <v>Normal</v>
      </c>
      <c r="Z868" s="39" t="str">
        <f t="shared" si="240"/>
        <v>No</v>
      </c>
      <c r="AA868" s="39" t="str">
        <f t="shared" si="241"/>
        <v>No</v>
      </c>
      <c r="AB868" s="39" t="str">
        <f t="shared" si="242"/>
        <v>No</v>
      </c>
      <c r="AC868" s="38" t="str">
        <f t="shared" si="243"/>
        <v>No major surgery</v>
      </c>
      <c r="AD868" s="39" t="str">
        <f t="shared" si="244"/>
        <v>No</v>
      </c>
      <c r="AE868" s="13" t="str">
        <f t="shared" si="245"/>
        <v>29-Jun-1984</v>
      </c>
      <c r="AF868" s="39">
        <f t="shared" si="246"/>
        <v>39</v>
      </c>
      <c r="AG868" s="58">
        <f t="shared" si="247"/>
        <v>7151.09</v>
      </c>
      <c r="AH868" s="39" t="str">
        <f t="shared" si="248"/>
        <v>tier - 2</v>
      </c>
      <c r="AI868" s="39" t="str">
        <f t="shared" si="249"/>
        <v>tier - 2</v>
      </c>
      <c r="AJ868" s="54" t="str">
        <f t="shared" si="250"/>
        <v>R1011</v>
      </c>
    </row>
    <row r="869" spans="2:36" ht="15.75" customHeight="1" x14ac:dyDescent="0.3">
      <c r="B869" s="12" t="s">
        <v>3229</v>
      </c>
      <c r="C869" s="13" t="s">
        <v>3231</v>
      </c>
      <c r="D869" s="13">
        <v>26.23</v>
      </c>
      <c r="E869" s="13" t="str">
        <f t="shared" si="234"/>
        <v>Overweight</v>
      </c>
      <c r="F869" s="13">
        <v>11.93</v>
      </c>
      <c r="G869" s="13" t="str">
        <f t="shared" si="235"/>
        <v>Diabetes</v>
      </c>
      <c r="H869" s="13" t="s">
        <v>8291</v>
      </c>
      <c r="I869" s="13" t="s">
        <v>8291</v>
      </c>
      <c r="J869" s="13" t="s">
        <v>8291</v>
      </c>
      <c r="K869" s="27" t="s">
        <v>8292</v>
      </c>
      <c r="L869" s="13" t="s">
        <v>8291</v>
      </c>
      <c r="M869" s="13" t="s">
        <v>9152</v>
      </c>
      <c r="N869" s="13">
        <v>45</v>
      </c>
      <c r="O869" s="56">
        <v>7152.67</v>
      </c>
      <c r="P869" s="13" t="s">
        <v>8311</v>
      </c>
      <c r="Q869" s="13" t="s">
        <v>8310</v>
      </c>
      <c r="R869" s="57" t="s">
        <v>8312</v>
      </c>
      <c r="T869" s="12" t="s">
        <v>3229</v>
      </c>
      <c r="U869" s="13" t="str">
        <f t="shared" si="251"/>
        <v xml:space="preserve">  Erika</v>
      </c>
      <c r="V869" s="39">
        <f t="shared" si="236"/>
        <v>26.23</v>
      </c>
      <c r="W869" s="39" t="str">
        <f t="shared" si="237"/>
        <v>Overweight</v>
      </c>
      <c r="X869" s="39">
        <f t="shared" si="238"/>
        <v>11.93</v>
      </c>
      <c r="Y869" s="39" t="str">
        <f t="shared" si="239"/>
        <v>Diabetes</v>
      </c>
      <c r="Z869" s="39" t="str">
        <f t="shared" si="240"/>
        <v>No</v>
      </c>
      <c r="AA869" s="39" t="str">
        <f t="shared" si="241"/>
        <v>No</v>
      </c>
      <c r="AB869" s="39" t="str">
        <f t="shared" si="242"/>
        <v>No</v>
      </c>
      <c r="AC869" s="38" t="str">
        <f t="shared" si="243"/>
        <v>No major surgery</v>
      </c>
      <c r="AD869" s="39" t="str">
        <f t="shared" si="244"/>
        <v>No</v>
      </c>
      <c r="AE869" s="13" t="str">
        <f t="shared" si="245"/>
        <v>6-Sep-1978</v>
      </c>
      <c r="AF869" s="39">
        <f t="shared" si="246"/>
        <v>45</v>
      </c>
      <c r="AG869" s="58">
        <f t="shared" si="247"/>
        <v>7152.67</v>
      </c>
      <c r="AH869" s="39" t="str">
        <f t="shared" si="248"/>
        <v>tier - 3</v>
      </c>
      <c r="AI869" s="39" t="str">
        <f t="shared" si="249"/>
        <v>tier - 2</v>
      </c>
      <c r="AJ869" s="54" t="str">
        <f t="shared" si="250"/>
        <v>R1013</v>
      </c>
    </row>
    <row r="870" spans="2:36" ht="15.75" customHeight="1" x14ac:dyDescent="0.3">
      <c r="B870" s="12" t="s">
        <v>3233</v>
      </c>
      <c r="C870" s="13" t="s">
        <v>3235</v>
      </c>
      <c r="D870" s="13">
        <v>36.1</v>
      </c>
      <c r="E870" s="13" t="str">
        <f t="shared" si="234"/>
        <v>Obesity</v>
      </c>
      <c r="F870" s="13">
        <v>5.65</v>
      </c>
      <c r="G870" s="13" t="str">
        <f t="shared" si="235"/>
        <v>Normal</v>
      </c>
      <c r="H870" s="13" t="s">
        <v>8293</v>
      </c>
      <c r="I870" s="13" t="s">
        <v>8291</v>
      </c>
      <c r="J870" s="13" t="s">
        <v>8291</v>
      </c>
      <c r="K870" s="27">
        <v>2</v>
      </c>
      <c r="L870" s="13" t="s">
        <v>8291</v>
      </c>
      <c r="M870" s="13" t="s">
        <v>9153</v>
      </c>
      <c r="N870" s="13">
        <v>42</v>
      </c>
      <c r="O870" s="56">
        <v>7153.55</v>
      </c>
      <c r="P870" s="13" t="s">
        <v>8310</v>
      </c>
      <c r="Q870" s="13" t="s">
        <v>8314</v>
      </c>
      <c r="R870" s="57" t="s">
        <v>8317</v>
      </c>
      <c r="T870" s="12" t="s">
        <v>3233</v>
      </c>
      <c r="U870" s="13" t="str">
        <f t="shared" si="251"/>
        <v xml:space="preserve">  Chad</v>
      </c>
      <c r="V870" s="39">
        <f t="shared" si="236"/>
        <v>36.1</v>
      </c>
      <c r="W870" s="39" t="str">
        <f t="shared" si="237"/>
        <v>Obesity</v>
      </c>
      <c r="X870" s="39">
        <f t="shared" si="238"/>
        <v>5.65</v>
      </c>
      <c r="Y870" s="39" t="str">
        <f t="shared" si="239"/>
        <v>Normal</v>
      </c>
      <c r="Z870" s="39" t="str">
        <f t="shared" si="240"/>
        <v>Yes</v>
      </c>
      <c r="AA870" s="39" t="str">
        <f t="shared" si="241"/>
        <v>No</v>
      </c>
      <c r="AB870" s="39" t="str">
        <f t="shared" si="242"/>
        <v>No</v>
      </c>
      <c r="AC870" s="38">
        <f t="shared" si="243"/>
        <v>2</v>
      </c>
      <c r="AD870" s="39" t="str">
        <f t="shared" si="244"/>
        <v>No</v>
      </c>
      <c r="AE870" s="13" t="str">
        <f t="shared" si="245"/>
        <v>17-Jul-1981</v>
      </c>
      <c r="AF870" s="39">
        <f t="shared" si="246"/>
        <v>42</v>
      </c>
      <c r="AG870" s="58">
        <f t="shared" si="247"/>
        <v>7153.55</v>
      </c>
      <c r="AH870" s="39" t="str">
        <f t="shared" si="248"/>
        <v>tier - 2</v>
      </c>
      <c r="AI870" s="39" t="str">
        <f t="shared" si="249"/>
        <v>tier - 1</v>
      </c>
      <c r="AJ870" s="54" t="str">
        <f t="shared" si="250"/>
        <v>R1012</v>
      </c>
    </row>
    <row r="871" spans="2:36" ht="15.75" customHeight="1" x14ac:dyDescent="0.3">
      <c r="B871" s="12" t="s">
        <v>3237</v>
      </c>
      <c r="C871" s="13" t="s">
        <v>424</v>
      </c>
      <c r="D871" s="13">
        <v>37.1</v>
      </c>
      <c r="E871" s="13" t="str">
        <f t="shared" si="234"/>
        <v>Obesity</v>
      </c>
      <c r="F871" s="13">
        <v>11.21</v>
      </c>
      <c r="G871" s="13" t="str">
        <f t="shared" si="235"/>
        <v>Diabetes</v>
      </c>
      <c r="H871" s="13" t="s">
        <v>8293</v>
      </c>
      <c r="I871" s="13" t="s">
        <v>8291</v>
      </c>
      <c r="J871" s="13" t="s">
        <v>8293</v>
      </c>
      <c r="K871" s="27">
        <v>1</v>
      </c>
      <c r="L871" s="13" t="s">
        <v>8291</v>
      </c>
      <c r="M871" s="13" t="s">
        <v>9154</v>
      </c>
      <c r="N871" s="13">
        <v>43</v>
      </c>
      <c r="O871" s="56">
        <v>7160.09</v>
      </c>
      <c r="P871" s="13" t="s">
        <v>8310</v>
      </c>
      <c r="Q871" s="13" t="s">
        <v>8310</v>
      </c>
      <c r="R871" s="57" t="s">
        <v>8321</v>
      </c>
      <c r="T871" s="12" t="s">
        <v>3237</v>
      </c>
      <c r="U871" s="13" t="str">
        <f t="shared" si="251"/>
        <v xml:space="preserve">  Mark</v>
      </c>
      <c r="V871" s="39">
        <f t="shared" si="236"/>
        <v>37.1</v>
      </c>
      <c r="W871" s="39" t="str">
        <f t="shared" si="237"/>
        <v>Obesity</v>
      </c>
      <c r="X871" s="39">
        <f t="shared" si="238"/>
        <v>11.21</v>
      </c>
      <c r="Y871" s="39" t="str">
        <f t="shared" si="239"/>
        <v>Diabetes</v>
      </c>
      <c r="Z871" s="39" t="str">
        <f t="shared" si="240"/>
        <v>Yes</v>
      </c>
      <c r="AA871" s="39" t="str">
        <f t="shared" si="241"/>
        <v>No</v>
      </c>
      <c r="AB871" s="39" t="str">
        <f t="shared" si="242"/>
        <v>Yes</v>
      </c>
      <c r="AC871" s="38">
        <f t="shared" si="243"/>
        <v>1</v>
      </c>
      <c r="AD871" s="39" t="str">
        <f t="shared" si="244"/>
        <v>No</v>
      </c>
      <c r="AE871" s="13" t="str">
        <f t="shared" si="245"/>
        <v>22-Jun-1980</v>
      </c>
      <c r="AF871" s="39">
        <f t="shared" si="246"/>
        <v>43</v>
      </c>
      <c r="AG871" s="58">
        <f t="shared" si="247"/>
        <v>7160.09</v>
      </c>
      <c r="AH871" s="39" t="str">
        <f t="shared" si="248"/>
        <v>tier - 2</v>
      </c>
      <c r="AI871" s="39" t="str">
        <f t="shared" si="249"/>
        <v>tier - 2</v>
      </c>
      <c r="AJ871" s="54" t="str">
        <f t="shared" si="250"/>
        <v>R1011</v>
      </c>
    </row>
    <row r="872" spans="2:36" ht="15.75" customHeight="1" x14ac:dyDescent="0.3">
      <c r="B872" s="12" t="s">
        <v>3240</v>
      </c>
      <c r="C872" s="13" t="s">
        <v>56</v>
      </c>
      <c r="D872" s="13">
        <v>27.5</v>
      </c>
      <c r="E872" s="13" t="str">
        <f t="shared" si="234"/>
        <v>Overweight</v>
      </c>
      <c r="F872" s="13">
        <v>10.62</v>
      </c>
      <c r="G872" s="13" t="str">
        <f t="shared" si="235"/>
        <v>Diabetes</v>
      </c>
      <c r="H872" s="13" t="s">
        <v>8293</v>
      </c>
      <c r="I872" s="13" t="s">
        <v>8291</v>
      </c>
      <c r="J872" s="13" t="s">
        <v>8293</v>
      </c>
      <c r="K872" s="27">
        <v>1</v>
      </c>
      <c r="L872" s="13" t="s">
        <v>8291</v>
      </c>
      <c r="M872" s="13" t="s">
        <v>9155</v>
      </c>
      <c r="N872" s="13">
        <v>43</v>
      </c>
      <c r="O872" s="56">
        <v>7160.33</v>
      </c>
      <c r="P872" s="13" t="s">
        <v>8310</v>
      </c>
      <c r="Q872" s="13" t="s">
        <v>8314</v>
      </c>
      <c r="R872" s="57" t="s">
        <v>8312</v>
      </c>
      <c r="T872" s="12" t="s">
        <v>3240</v>
      </c>
      <c r="U872" s="13" t="str">
        <f t="shared" si="251"/>
        <v xml:space="preserve">  David</v>
      </c>
      <c r="V872" s="39">
        <f t="shared" si="236"/>
        <v>27.5</v>
      </c>
      <c r="W872" s="39" t="str">
        <f t="shared" si="237"/>
        <v>Overweight</v>
      </c>
      <c r="X872" s="39">
        <f t="shared" si="238"/>
        <v>10.62</v>
      </c>
      <c r="Y872" s="39" t="str">
        <f t="shared" si="239"/>
        <v>Diabetes</v>
      </c>
      <c r="Z872" s="39" t="str">
        <f t="shared" si="240"/>
        <v>Yes</v>
      </c>
      <c r="AA872" s="39" t="str">
        <f t="shared" si="241"/>
        <v>No</v>
      </c>
      <c r="AB872" s="39" t="str">
        <f t="shared" si="242"/>
        <v>Yes</v>
      </c>
      <c r="AC872" s="38">
        <f t="shared" si="243"/>
        <v>1</v>
      </c>
      <c r="AD872" s="39" t="str">
        <f t="shared" si="244"/>
        <v>No</v>
      </c>
      <c r="AE872" s="13" t="str">
        <f t="shared" si="245"/>
        <v>7-Oct-1980</v>
      </c>
      <c r="AF872" s="39">
        <f t="shared" si="246"/>
        <v>43</v>
      </c>
      <c r="AG872" s="58">
        <f t="shared" si="247"/>
        <v>7160.33</v>
      </c>
      <c r="AH872" s="39" t="str">
        <f t="shared" si="248"/>
        <v>tier - 2</v>
      </c>
      <c r="AI872" s="39" t="str">
        <f t="shared" si="249"/>
        <v>tier - 1</v>
      </c>
      <c r="AJ872" s="54" t="str">
        <f t="shared" si="250"/>
        <v>R1013</v>
      </c>
    </row>
    <row r="873" spans="2:36" ht="15.75" customHeight="1" x14ac:dyDescent="0.3">
      <c r="B873" s="12" t="s">
        <v>3243</v>
      </c>
      <c r="C873" s="13" t="s">
        <v>3245</v>
      </c>
      <c r="D873" s="13">
        <v>24.7</v>
      </c>
      <c r="E873" s="13" t="str">
        <f t="shared" si="234"/>
        <v>Healthy Weight</v>
      </c>
      <c r="F873" s="13">
        <v>10.7</v>
      </c>
      <c r="G873" s="13" t="str">
        <f t="shared" si="235"/>
        <v>Diabetes</v>
      </c>
      <c r="H873" s="13" t="s">
        <v>8293</v>
      </c>
      <c r="I873" s="13" t="s">
        <v>8291</v>
      </c>
      <c r="J873" s="13" t="s">
        <v>8293</v>
      </c>
      <c r="K873" s="27">
        <v>1</v>
      </c>
      <c r="L873" s="13" t="s">
        <v>8291</v>
      </c>
      <c r="M873" s="13" t="s">
        <v>9156</v>
      </c>
      <c r="N873" s="13">
        <v>43</v>
      </c>
      <c r="O873" s="56">
        <v>7162.01</v>
      </c>
      <c r="P873" s="13" t="s">
        <v>8310</v>
      </c>
      <c r="Q873" s="13" t="s">
        <v>8311</v>
      </c>
      <c r="R873" s="57" t="s">
        <v>8312</v>
      </c>
      <c r="T873" s="12" t="s">
        <v>3243</v>
      </c>
      <c r="U873" s="13" t="str">
        <f t="shared" si="251"/>
        <v xml:space="preserve">  Matthew R</v>
      </c>
      <c r="V873" s="39">
        <f t="shared" si="236"/>
        <v>24.7</v>
      </c>
      <c r="W873" s="39" t="str">
        <f t="shared" si="237"/>
        <v>Healthy Weight</v>
      </c>
      <c r="X873" s="39">
        <f t="shared" si="238"/>
        <v>10.7</v>
      </c>
      <c r="Y873" s="39" t="str">
        <f t="shared" si="239"/>
        <v>Diabetes</v>
      </c>
      <c r="Z873" s="39" t="str">
        <f t="shared" si="240"/>
        <v>Yes</v>
      </c>
      <c r="AA873" s="39" t="str">
        <f t="shared" si="241"/>
        <v>No</v>
      </c>
      <c r="AB873" s="39" t="str">
        <f t="shared" si="242"/>
        <v>Yes</v>
      </c>
      <c r="AC873" s="38">
        <f t="shared" si="243"/>
        <v>1</v>
      </c>
      <c r="AD873" s="39" t="str">
        <f t="shared" si="244"/>
        <v>No</v>
      </c>
      <c r="AE873" s="13" t="str">
        <f t="shared" si="245"/>
        <v>30-Sep-1980</v>
      </c>
      <c r="AF873" s="39">
        <f t="shared" si="246"/>
        <v>43</v>
      </c>
      <c r="AG873" s="58">
        <f t="shared" si="247"/>
        <v>7162.01</v>
      </c>
      <c r="AH873" s="39" t="str">
        <f t="shared" si="248"/>
        <v>tier - 2</v>
      </c>
      <c r="AI873" s="39" t="str">
        <f t="shared" si="249"/>
        <v>tier - 3</v>
      </c>
      <c r="AJ873" s="54" t="str">
        <f t="shared" si="250"/>
        <v>R1013</v>
      </c>
    </row>
    <row r="874" spans="2:36" ht="15.75" customHeight="1" x14ac:dyDescent="0.3">
      <c r="B874" s="12" t="s">
        <v>3247</v>
      </c>
      <c r="C874" s="13" t="s">
        <v>3249</v>
      </c>
      <c r="D874" s="13">
        <v>26.78</v>
      </c>
      <c r="E874" s="13" t="str">
        <f t="shared" si="234"/>
        <v>Overweight</v>
      </c>
      <c r="F874" s="13">
        <v>10.02</v>
      </c>
      <c r="G874" s="13" t="str">
        <f t="shared" si="235"/>
        <v>Diabetes</v>
      </c>
      <c r="H874" s="13" t="s">
        <v>8293</v>
      </c>
      <c r="I874" s="13" t="s">
        <v>8291</v>
      </c>
      <c r="J874" s="13" t="s">
        <v>8293</v>
      </c>
      <c r="K874" s="27">
        <v>1</v>
      </c>
      <c r="L874" s="13" t="s">
        <v>8291</v>
      </c>
      <c r="M874" s="13" t="s">
        <v>9157</v>
      </c>
      <c r="N874" s="13">
        <v>41</v>
      </c>
      <c r="O874" s="56">
        <v>7173.36</v>
      </c>
      <c r="P874" s="13" t="s">
        <v>8311</v>
      </c>
      <c r="Q874" s="13" t="s">
        <v>8310</v>
      </c>
      <c r="R874" s="57" t="s">
        <v>8326</v>
      </c>
      <c r="T874" s="12" t="s">
        <v>3247</v>
      </c>
      <c r="U874" s="13" t="str">
        <f t="shared" si="251"/>
        <v xml:space="preserve">  Orla</v>
      </c>
      <c r="V874" s="39">
        <f t="shared" si="236"/>
        <v>26.78</v>
      </c>
      <c r="W874" s="39" t="str">
        <f t="shared" si="237"/>
        <v>Overweight</v>
      </c>
      <c r="X874" s="39">
        <f t="shared" si="238"/>
        <v>10.02</v>
      </c>
      <c r="Y874" s="39" t="str">
        <f t="shared" si="239"/>
        <v>Diabetes</v>
      </c>
      <c r="Z874" s="39" t="str">
        <f t="shared" si="240"/>
        <v>Yes</v>
      </c>
      <c r="AA874" s="39" t="str">
        <f t="shared" si="241"/>
        <v>No</v>
      </c>
      <c r="AB874" s="39" t="str">
        <f t="shared" si="242"/>
        <v>Yes</v>
      </c>
      <c r="AC874" s="38">
        <f t="shared" si="243"/>
        <v>1</v>
      </c>
      <c r="AD874" s="39" t="str">
        <f t="shared" si="244"/>
        <v>No</v>
      </c>
      <c r="AE874" s="13" t="str">
        <f t="shared" si="245"/>
        <v>16-Aug-1982</v>
      </c>
      <c r="AF874" s="39">
        <f t="shared" si="246"/>
        <v>41</v>
      </c>
      <c r="AG874" s="58">
        <f t="shared" si="247"/>
        <v>7173.36</v>
      </c>
      <c r="AH874" s="39" t="str">
        <f t="shared" si="248"/>
        <v>tier - 3</v>
      </c>
      <c r="AI874" s="39" t="str">
        <f t="shared" si="249"/>
        <v>tier - 2</v>
      </c>
      <c r="AJ874" s="54" t="str">
        <f t="shared" si="250"/>
        <v>R1016</v>
      </c>
    </row>
    <row r="875" spans="2:36" ht="15.75" customHeight="1" x14ac:dyDescent="0.3">
      <c r="B875" s="12" t="s">
        <v>3251</v>
      </c>
      <c r="C875" s="13" t="s">
        <v>3253</v>
      </c>
      <c r="D875" s="13">
        <v>45.8</v>
      </c>
      <c r="E875" s="13" t="str">
        <f t="shared" si="234"/>
        <v>Obesity</v>
      </c>
      <c r="F875" s="13">
        <v>4.8499999999999996</v>
      </c>
      <c r="G875" s="13" t="str">
        <f t="shared" si="235"/>
        <v>Normal</v>
      </c>
      <c r="H875" s="13" t="s">
        <v>8291</v>
      </c>
      <c r="I875" s="13" t="s">
        <v>8291</v>
      </c>
      <c r="J875" s="13" t="s">
        <v>8291</v>
      </c>
      <c r="K875" s="27" t="s">
        <v>8292</v>
      </c>
      <c r="L875" s="13" t="s">
        <v>8291</v>
      </c>
      <c r="M875" s="13" t="s">
        <v>9158</v>
      </c>
      <c r="N875" s="13">
        <v>48</v>
      </c>
      <c r="O875" s="56">
        <v>7175.51</v>
      </c>
      <c r="P875" s="13" t="s">
        <v>8310</v>
      </c>
      <c r="Q875" s="13" t="s">
        <v>8311</v>
      </c>
      <c r="R875" s="57" t="s">
        <v>8312</v>
      </c>
      <c r="T875" s="12" t="s">
        <v>3251</v>
      </c>
      <c r="U875" s="13" t="str">
        <f t="shared" si="251"/>
        <v xml:space="preserve">  Shaista S</v>
      </c>
      <c r="V875" s="39">
        <f t="shared" si="236"/>
        <v>45.8</v>
      </c>
      <c r="W875" s="39" t="str">
        <f t="shared" si="237"/>
        <v>Obesity</v>
      </c>
      <c r="X875" s="39">
        <f t="shared" si="238"/>
        <v>4.8499999999999996</v>
      </c>
      <c r="Y875" s="39" t="str">
        <f t="shared" si="239"/>
        <v>Normal</v>
      </c>
      <c r="Z875" s="39" t="str">
        <f t="shared" si="240"/>
        <v>No</v>
      </c>
      <c r="AA875" s="39" t="str">
        <f t="shared" si="241"/>
        <v>No</v>
      </c>
      <c r="AB875" s="39" t="str">
        <f t="shared" si="242"/>
        <v>No</v>
      </c>
      <c r="AC875" s="38" t="str">
        <f t="shared" si="243"/>
        <v>No major surgery</v>
      </c>
      <c r="AD875" s="39" t="str">
        <f t="shared" si="244"/>
        <v>No</v>
      </c>
      <c r="AE875" s="13" t="str">
        <f t="shared" si="245"/>
        <v>19-Jul-1975</v>
      </c>
      <c r="AF875" s="39">
        <f t="shared" si="246"/>
        <v>48</v>
      </c>
      <c r="AG875" s="58">
        <f t="shared" si="247"/>
        <v>7175.51</v>
      </c>
      <c r="AH875" s="39" t="str">
        <f t="shared" si="248"/>
        <v>tier - 2</v>
      </c>
      <c r="AI875" s="39" t="str">
        <f t="shared" si="249"/>
        <v>tier - 3</v>
      </c>
      <c r="AJ875" s="54" t="str">
        <f t="shared" si="250"/>
        <v>R1013</v>
      </c>
    </row>
    <row r="876" spans="2:36" ht="15.75" customHeight="1" x14ac:dyDescent="0.3">
      <c r="B876" s="12" t="s">
        <v>3255</v>
      </c>
      <c r="C876" s="13" t="s">
        <v>1628</v>
      </c>
      <c r="D876" s="13">
        <v>29</v>
      </c>
      <c r="E876" s="13" t="str">
        <f t="shared" si="234"/>
        <v>Overweight</v>
      </c>
      <c r="F876" s="13">
        <v>4.3899999999999997</v>
      </c>
      <c r="G876" s="13" t="str">
        <f t="shared" si="235"/>
        <v>Normal</v>
      </c>
      <c r="H876" s="13" t="s">
        <v>8293</v>
      </c>
      <c r="I876" s="13" t="s">
        <v>8291</v>
      </c>
      <c r="J876" s="13" t="s">
        <v>8291</v>
      </c>
      <c r="K876" s="27">
        <v>2</v>
      </c>
      <c r="L876" s="13" t="s">
        <v>8291</v>
      </c>
      <c r="M876" s="13" t="s">
        <v>9159</v>
      </c>
      <c r="N876" s="13">
        <v>55</v>
      </c>
      <c r="O876" s="56">
        <v>7179.52</v>
      </c>
      <c r="P876" s="13" t="s">
        <v>8311</v>
      </c>
      <c r="Q876" s="13" t="s">
        <v>8311</v>
      </c>
      <c r="R876" s="57" t="s">
        <v>8312</v>
      </c>
      <c r="T876" s="12" t="s">
        <v>3255</v>
      </c>
      <c r="U876" s="13" t="str">
        <f t="shared" si="251"/>
        <v xml:space="preserve">  Emily</v>
      </c>
      <c r="V876" s="39">
        <f t="shared" si="236"/>
        <v>29</v>
      </c>
      <c r="W876" s="39" t="str">
        <f t="shared" si="237"/>
        <v>Overweight</v>
      </c>
      <c r="X876" s="39">
        <f t="shared" si="238"/>
        <v>4.3899999999999997</v>
      </c>
      <c r="Y876" s="39" t="str">
        <f t="shared" si="239"/>
        <v>Normal</v>
      </c>
      <c r="Z876" s="39" t="str">
        <f t="shared" si="240"/>
        <v>Yes</v>
      </c>
      <c r="AA876" s="39" t="str">
        <f t="shared" si="241"/>
        <v>No</v>
      </c>
      <c r="AB876" s="39" t="str">
        <f t="shared" si="242"/>
        <v>No</v>
      </c>
      <c r="AC876" s="38">
        <f t="shared" si="243"/>
        <v>2</v>
      </c>
      <c r="AD876" s="39" t="str">
        <f t="shared" si="244"/>
        <v>No</v>
      </c>
      <c r="AE876" s="13" t="str">
        <f t="shared" si="245"/>
        <v>26-Aug-1968</v>
      </c>
      <c r="AF876" s="39">
        <f t="shared" si="246"/>
        <v>55</v>
      </c>
      <c r="AG876" s="58">
        <f t="shared" si="247"/>
        <v>7179.52</v>
      </c>
      <c r="AH876" s="39" t="str">
        <f t="shared" si="248"/>
        <v>tier - 3</v>
      </c>
      <c r="AI876" s="39" t="str">
        <f t="shared" si="249"/>
        <v>tier - 3</v>
      </c>
      <c r="AJ876" s="54" t="str">
        <f t="shared" si="250"/>
        <v>R1013</v>
      </c>
    </row>
    <row r="877" spans="2:36" ht="15.75" customHeight="1" x14ac:dyDescent="0.3">
      <c r="B877" s="12" t="s">
        <v>3258</v>
      </c>
      <c r="C877" s="13" t="s">
        <v>3260</v>
      </c>
      <c r="D877" s="13">
        <v>33.534999999999997</v>
      </c>
      <c r="E877" s="13" t="str">
        <f t="shared" si="234"/>
        <v>Obesity</v>
      </c>
      <c r="F877" s="13">
        <v>8.24</v>
      </c>
      <c r="G877" s="13" t="str">
        <f t="shared" si="235"/>
        <v>Diabetes</v>
      </c>
      <c r="H877" s="13" t="s">
        <v>8293</v>
      </c>
      <c r="I877" s="13" t="s">
        <v>8291</v>
      </c>
      <c r="J877" s="13" t="s">
        <v>8291</v>
      </c>
      <c r="K877" s="27" t="s">
        <v>8292</v>
      </c>
      <c r="L877" s="13" t="s">
        <v>8291</v>
      </c>
      <c r="M877" s="13" t="s">
        <v>9160</v>
      </c>
      <c r="N877" s="13">
        <v>41</v>
      </c>
      <c r="O877" s="56">
        <v>7196.87</v>
      </c>
      <c r="P877" s="13" t="s">
        <v>8311</v>
      </c>
      <c r="Q877" s="13" t="s">
        <v>8310</v>
      </c>
      <c r="R877" s="57" t="s">
        <v>8321</v>
      </c>
      <c r="T877" s="12" t="s">
        <v>3258</v>
      </c>
      <c r="U877" s="13" t="str">
        <f t="shared" si="251"/>
        <v xml:space="preserve">  Julie A</v>
      </c>
      <c r="V877" s="39">
        <f t="shared" si="236"/>
        <v>33.534999999999997</v>
      </c>
      <c r="W877" s="39" t="str">
        <f t="shared" si="237"/>
        <v>Obesity</v>
      </c>
      <c r="X877" s="39">
        <f t="shared" si="238"/>
        <v>8.24</v>
      </c>
      <c r="Y877" s="39" t="str">
        <f t="shared" si="239"/>
        <v>Diabetes</v>
      </c>
      <c r="Z877" s="39" t="str">
        <f t="shared" si="240"/>
        <v>Yes</v>
      </c>
      <c r="AA877" s="39" t="str">
        <f t="shared" si="241"/>
        <v>No</v>
      </c>
      <c r="AB877" s="39" t="str">
        <f t="shared" si="242"/>
        <v>No</v>
      </c>
      <c r="AC877" s="38" t="str">
        <f t="shared" si="243"/>
        <v>No major surgery</v>
      </c>
      <c r="AD877" s="39" t="str">
        <f t="shared" si="244"/>
        <v>No</v>
      </c>
      <c r="AE877" s="13" t="str">
        <f t="shared" si="245"/>
        <v>14-Sep-1982</v>
      </c>
      <c r="AF877" s="39">
        <f t="shared" si="246"/>
        <v>41</v>
      </c>
      <c r="AG877" s="58">
        <f t="shared" si="247"/>
        <v>7196.87</v>
      </c>
      <c r="AH877" s="39" t="str">
        <f t="shared" si="248"/>
        <v>tier - 3</v>
      </c>
      <c r="AI877" s="39" t="str">
        <f t="shared" si="249"/>
        <v>tier - 2</v>
      </c>
      <c r="AJ877" s="54" t="str">
        <f t="shared" si="250"/>
        <v>R1011</v>
      </c>
    </row>
    <row r="878" spans="2:36" ht="15.75" customHeight="1" x14ac:dyDescent="0.3">
      <c r="B878" s="12" t="s">
        <v>3262</v>
      </c>
      <c r="C878" s="13" t="s">
        <v>3264</v>
      </c>
      <c r="D878" s="13">
        <v>32.774999999999999</v>
      </c>
      <c r="E878" s="13" t="str">
        <f t="shared" si="234"/>
        <v>Obesity</v>
      </c>
      <c r="F878" s="13">
        <v>9.77</v>
      </c>
      <c r="G878" s="13" t="str">
        <f t="shared" si="235"/>
        <v>Diabetes</v>
      </c>
      <c r="H878" s="13" t="s">
        <v>8293</v>
      </c>
      <c r="I878" s="13" t="s">
        <v>8291</v>
      </c>
      <c r="J878" s="13" t="s">
        <v>8291</v>
      </c>
      <c r="K878" s="27" t="s">
        <v>8292</v>
      </c>
      <c r="L878" s="13" t="s">
        <v>8291</v>
      </c>
      <c r="M878" s="13" t="s">
        <v>9012</v>
      </c>
      <c r="N878" s="13">
        <v>40</v>
      </c>
      <c r="O878" s="56">
        <v>7201.7</v>
      </c>
      <c r="P878" s="13" t="s">
        <v>8310</v>
      </c>
      <c r="Q878" s="13" t="s">
        <v>8311</v>
      </c>
      <c r="R878" s="57" t="s">
        <v>8317</v>
      </c>
      <c r="T878" s="12" t="s">
        <v>3262</v>
      </c>
      <c r="U878" s="13" t="str">
        <f t="shared" si="251"/>
        <v xml:space="preserve">  Megumi</v>
      </c>
      <c r="V878" s="39">
        <f t="shared" si="236"/>
        <v>32.774999999999999</v>
      </c>
      <c r="W878" s="39" t="str">
        <f t="shared" si="237"/>
        <v>Obesity</v>
      </c>
      <c r="X878" s="39">
        <f t="shared" si="238"/>
        <v>9.77</v>
      </c>
      <c r="Y878" s="39" t="str">
        <f t="shared" si="239"/>
        <v>Diabetes</v>
      </c>
      <c r="Z878" s="39" t="str">
        <f t="shared" si="240"/>
        <v>Yes</v>
      </c>
      <c r="AA878" s="39" t="str">
        <f t="shared" si="241"/>
        <v>No</v>
      </c>
      <c r="AB878" s="39" t="str">
        <f t="shared" si="242"/>
        <v>No</v>
      </c>
      <c r="AC878" s="38" t="str">
        <f t="shared" si="243"/>
        <v>No major surgery</v>
      </c>
      <c r="AD878" s="39" t="str">
        <f t="shared" si="244"/>
        <v>No</v>
      </c>
      <c r="AE878" s="13" t="str">
        <f t="shared" si="245"/>
        <v>11-Aug-1983</v>
      </c>
      <c r="AF878" s="39">
        <f t="shared" si="246"/>
        <v>40</v>
      </c>
      <c r="AG878" s="58">
        <f t="shared" si="247"/>
        <v>7201.7</v>
      </c>
      <c r="AH878" s="39" t="str">
        <f t="shared" si="248"/>
        <v>tier - 2</v>
      </c>
      <c r="AI878" s="39" t="str">
        <f t="shared" si="249"/>
        <v>tier - 3</v>
      </c>
      <c r="AJ878" s="54" t="str">
        <f t="shared" si="250"/>
        <v>R1012</v>
      </c>
    </row>
    <row r="879" spans="2:36" ht="15.75" customHeight="1" x14ac:dyDescent="0.3">
      <c r="B879" s="12" t="s">
        <v>3266</v>
      </c>
      <c r="C879" s="13" t="s">
        <v>3268</v>
      </c>
      <c r="D879" s="13">
        <v>37.51</v>
      </c>
      <c r="E879" s="13" t="str">
        <f t="shared" si="234"/>
        <v>Obesity</v>
      </c>
      <c r="F879" s="13">
        <v>5.5</v>
      </c>
      <c r="G879" s="13" t="str">
        <f t="shared" si="235"/>
        <v>Normal</v>
      </c>
      <c r="H879" s="13" t="s">
        <v>8293</v>
      </c>
      <c r="I879" s="13" t="s">
        <v>8291</v>
      </c>
      <c r="J879" s="13" t="s">
        <v>8291</v>
      </c>
      <c r="K879" s="27">
        <v>2</v>
      </c>
      <c r="L879" s="13" t="s">
        <v>8291</v>
      </c>
      <c r="M879" s="13" t="s">
        <v>9161</v>
      </c>
      <c r="N879" s="13">
        <v>40</v>
      </c>
      <c r="O879" s="56">
        <v>7209.49</v>
      </c>
      <c r="P879" s="13" t="s">
        <v>8310</v>
      </c>
      <c r="Q879" s="13" t="s">
        <v>8311</v>
      </c>
      <c r="R879" s="57" t="s">
        <v>8317</v>
      </c>
      <c r="T879" s="12" t="s">
        <v>3266</v>
      </c>
      <c r="U879" s="13" t="str">
        <f t="shared" si="251"/>
        <v xml:space="preserve">  Skylar</v>
      </c>
      <c r="V879" s="39">
        <f t="shared" si="236"/>
        <v>37.51</v>
      </c>
      <c r="W879" s="39" t="str">
        <f t="shared" si="237"/>
        <v>Obesity</v>
      </c>
      <c r="X879" s="39">
        <f t="shared" si="238"/>
        <v>5.5</v>
      </c>
      <c r="Y879" s="39" t="str">
        <f t="shared" si="239"/>
        <v>Normal</v>
      </c>
      <c r="Z879" s="39" t="str">
        <f t="shared" si="240"/>
        <v>Yes</v>
      </c>
      <c r="AA879" s="39" t="str">
        <f t="shared" si="241"/>
        <v>No</v>
      </c>
      <c r="AB879" s="39" t="str">
        <f t="shared" si="242"/>
        <v>No</v>
      </c>
      <c r="AC879" s="38">
        <f t="shared" si="243"/>
        <v>2</v>
      </c>
      <c r="AD879" s="39" t="str">
        <f t="shared" si="244"/>
        <v>No</v>
      </c>
      <c r="AE879" s="13" t="str">
        <f t="shared" si="245"/>
        <v>21-Nov-1983</v>
      </c>
      <c r="AF879" s="39">
        <f t="shared" si="246"/>
        <v>40</v>
      </c>
      <c r="AG879" s="58">
        <f t="shared" si="247"/>
        <v>7209.49</v>
      </c>
      <c r="AH879" s="39" t="str">
        <f t="shared" si="248"/>
        <v>tier - 2</v>
      </c>
      <c r="AI879" s="39" t="str">
        <f t="shared" si="249"/>
        <v>tier - 3</v>
      </c>
      <c r="AJ879" s="54" t="str">
        <f t="shared" si="250"/>
        <v>R1012</v>
      </c>
    </row>
    <row r="880" spans="2:36" ht="15.75" customHeight="1" x14ac:dyDescent="0.3">
      <c r="B880" s="12" t="s">
        <v>3270</v>
      </c>
      <c r="C880" s="13" t="s">
        <v>2457</v>
      </c>
      <c r="D880" s="13">
        <v>39.86</v>
      </c>
      <c r="E880" s="13" t="str">
        <f t="shared" si="234"/>
        <v>Obesity</v>
      </c>
      <c r="F880" s="13">
        <v>11.84</v>
      </c>
      <c r="G880" s="13" t="str">
        <f t="shared" si="235"/>
        <v>Diabetes</v>
      </c>
      <c r="H880" s="13" t="s">
        <v>8293</v>
      </c>
      <c r="I880" s="13" t="s">
        <v>8291</v>
      </c>
      <c r="J880" s="13" t="s">
        <v>8291</v>
      </c>
      <c r="K880" s="27">
        <v>1</v>
      </c>
      <c r="L880" s="13" t="s">
        <v>8291</v>
      </c>
      <c r="M880" s="13" t="s">
        <v>9162</v>
      </c>
      <c r="N880" s="13">
        <v>32</v>
      </c>
      <c r="O880" s="56">
        <v>7220.25</v>
      </c>
      <c r="P880" s="13" t="s">
        <v>8310</v>
      </c>
      <c r="Q880" s="13" t="s">
        <v>8310</v>
      </c>
      <c r="R880" s="57" t="s">
        <v>8332</v>
      </c>
      <c r="T880" s="12" t="s">
        <v>3270</v>
      </c>
      <c r="U880" s="13" t="str">
        <f t="shared" si="251"/>
        <v xml:space="preserve">  Victoria</v>
      </c>
      <c r="V880" s="39">
        <f t="shared" si="236"/>
        <v>39.86</v>
      </c>
      <c r="W880" s="39" t="str">
        <f t="shared" si="237"/>
        <v>Obesity</v>
      </c>
      <c r="X880" s="39">
        <f t="shared" si="238"/>
        <v>11.84</v>
      </c>
      <c r="Y880" s="39" t="str">
        <f t="shared" si="239"/>
        <v>Diabetes</v>
      </c>
      <c r="Z880" s="39" t="str">
        <f t="shared" si="240"/>
        <v>Yes</v>
      </c>
      <c r="AA880" s="39" t="str">
        <f t="shared" si="241"/>
        <v>No</v>
      </c>
      <c r="AB880" s="39" t="str">
        <f t="shared" si="242"/>
        <v>No</v>
      </c>
      <c r="AC880" s="38">
        <f t="shared" si="243"/>
        <v>1</v>
      </c>
      <c r="AD880" s="39" t="str">
        <f t="shared" si="244"/>
        <v>No</v>
      </c>
      <c r="AE880" s="13" t="str">
        <f t="shared" si="245"/>
        <v>28-Jun-1991</v>
      </c>
      <c r="AF880" s="39">
        <f t="shared" si="246"/>
        <v>32</v>
      </c>
      <c r="AG880" s="58">
        <f t="shared" si="247"/>
        <v>7220.25</v>
      </c>
      <c r="AH880" s="39" t="str">
        <f t="shared" si="248"/>
        <v>tier - 2</v>
      </c>
      <c r="AI880" s="39" t="str">
        <f t="shared" si="249"/>
        <v>tier - 2</v>
      </c>
      <c r="AJ880" s="54" t="str">
        <f t="shared" si="250"/>
        <v>R1021</v>
      </c>
    </row>
    <row r="881" spans="2:36" ht="15.75" customHeight="1" x14ac:dyDescent="0.3">
      <c r="B881" s="12" t="s">
        <v>3273</v>
      </c>
      <c r="C881" s="13" t="s">
        <v>3275</v>
      </c>
      <c r="D881" s="13">
        <v>42.13</v>
      </c>
      <c r="E881" s="13" t="str">
        <f t="shared" si="234"/>
        <v>Obesity</v>
      </c>
      <c r="F881" s="13">
        <v>4.66</v>
      </c>
      <c r="G881" s="13" t="str">
        <f t="shared" si="235"/>
        <v>Normal</v>
      </c>
      <c r="H881" s="13" t="s">
        <v>8291</v>
      </c>
      <c r="I881" s="13" t="s">
        <v>8291</v>
      </c>
      <c r="J881" s="13" t="s">
        <v>8291</v>
      </c>
      <c r="K881" s="27" t="s">
        <v>8292</v>
      </c>
      <c r="L881" s="13" t="s">
        <v>8291</v>
      </c>
      <c r="M881" s="13" t="s">
        <v>9163</v>
      </c>
      <c r="N881" s="13">
        <v>46</v>
      </c>
      <c r="O881" s="56">
        <v>7222.79</v>
      </c>
      <c r="P881" s="13" t="s">
        <v>8311</v>
      </c>
      <c r="Q881" s="13" t="s">
        <v>8311</v>
      </c>
      <c r="R881" s="57" t="s">
        <v>8317</v>
      </c>
      <c r="T881" s="12" t="s">
        <v>3273</v>
      </c>
      <c r="U881" s="13" t="str">
        <f t="shared" si="251"/>
        <v xml:space="preserve">  Amanda L</v>
      </c>
      <c r="V881" s="39">
        <f t="shared" si="236"/>
        <v>42.13</v>
      </c>
      <c r="W881" s="39" t="str">
        <f t="shared" si="237"/>
        <v>Obesity</v>
      </c>
      <c r="X881" s="39">
        <f t="shared" si="238"/>
        <v>4.66</v>
      </c>
      <c r="Y881" s="39" t="str">
        <f t="shared" si="239"/>
        <v>Normal</v>
      </c>
      <c r="Z881" s="39" t="str">
        <f t="shared" si="240"/>
        <v>No</v>
      </c>
      <c r="AA881" s="39" t="str">
        <f t="shared" si="241"/>
        <v>No</v>
      </c>
      <c r="AB881" s="39" t="str">
        <f t="shared" si="242"/>
        <v>No</v>
      </c>
      <c r="AC881" s="38" t="str">
        <f t="shared" si="243"/>
        <v>No major surgery</v>
      </c>
      <c r="AD881" s="39" t="str">
        <f t="shared" si="244"/>
        <v>No</v>
      </c>
      <c r="AE881" s="13" t="str">
        <f t="shared" si="245"/>
        <v>15-Sep-1977</v>
      </c>
      <c r="AF881" s="39">
        <f t="shared" si="246"/>
        <v>46</v>
      </c>
      <c r="AG881" s="58">
        <f t="shared" si="247"/>
        <v>7222.79</v>
      </c>
      <c r="AH881" s="39" t="str">
        <f t="shared" si="248"/>
        <v>tier - 3</v>
      </c>
      <c r="AI881" s="39" t="str">
        <f t="shared" si="249"/>
        <v>tier - 3</v>
      </c>
      <c r="AJ881" s="54" t="str">
        <f t="shared" si="250"/>
        <v>R1012</v>
      </c>
    </row>
    <row r="882" spans="2:36" ht="15.75" customHeight="1" x14ac:dyDescent="0.3">
      <c r="B882" s="12" t="s">
        <v>3277</v>
      </c>
      <c r="C882" s="13" t="s">
        <v>3279</v>
      </c>
      <c r="D882" s="13">
        <v>35.99</v>
      </c>
      <c r="E882" s="13" t="str">
        <f t="shared" si="234"/>
        <v>Obesity</v>
      </c>
      <c r="F882" s="13">
        <v>11.11</v>
      </c>
      <c r="G882" s="13" t="str">
        <f t="shared" si="235"/>
        <v>Diabetes</v>
      </c>
      <c r="H882" s="13" t="s">
        <v>8291</v>
      </c>
      <c r="I882" s="13" t="s">
        <v>8291</v>
      </c>
      <c r="J882" s="13" t="s">
        <v>8291</v>
      </c>
      <c r="K882" s="27" t="s">
        <v>8292</v>
      </c>
      <c r="L882" s="13" t="s">
        <v>8291</v>
      </c>
      <c r="M882" s="13" t="s">
        <v>8790</v>
      </c>
      <c r="N882" s="13">
        <v>37</v>
      </c>
      <c r="O882" s="56">
        <v>7228.22</v>
      </c>
      <c r="P882" s="13" t="s">
        <v>8310</v>
      </c>
      <c r="Q882" s="13" t="s">
        <v>8314</v>
      </c>
      <c r="R882" s="57" t="s">
        <v>8329</v>
      </c>
      <c r="T882" s="12" t="s">
        <v>3277</v>
      </c>
      <c r="U882" s="13" t="str">
        <f t="shared" si="251"/>
        <v xml:space="preserve">  Renee</v>
      </c>
      <c r="V882" s="39">
        <f t="shared" si="236"/>
        <v>35.99</v>
      </c>
      <c r="W882" s="39" t="str">
        <f t="shared" si="237"/>
        <v>Obesity</v>
      </c>
      <c r="X882" s="39">
        <f t="shared" si="238"/>
        <v>11.11</v>
      </c>
      <c r="Y882" s="39" t="str">
        <f t="shared" si="239"/>
        <v>Diabetes</v>
      </c>
      <c r="Z882" s="39" t="str">
        <f t="shared" si="240"/>
        <v>No</v>
      </c>
      <c r="AA882" s="39" t="str">
        <f t="shared" si="241"/>
        <v>No</v>
      </c>
      <c r="AB882" s="39" t="str">
        <f t="shared" si="242"/>
        <v>No</v>
      </c>
      <c r="AC882" s="38" t="str">
        <f t="shared" si="243"/>
        <v>No major surgery</v>
      </c>
      <c r="AD882" s="39" t="str">
        <f t="shared" si="244"/>
        <v>No</v>
      </c>
      <c r="AE882" s="13" t="str">
        <f t="shared" si="245"/>
        <v>13-Jul-1986</v>
      </c>
      <c r="AF882" s="39">
        <f t="shared" si="246"/>
        <v>37</v>
      </c>
      <c r="AG882" s="58">
        <f t="shared" si="247"/>
        <v>7228.22</v>
      </c>
      <c r="AH882" s="39" t="str">
        <f t="shared" si="248"/>
        <v>tier - 2</v>
      </c>
      <c r="AI882" s="39" t="str">
        <f t="shared" si="249"/>
        <v>tier - 1</v>
      </c>
      <c r="AJ882" s="54" t="str">
        <f t="shared" si="250"/>
        <v>R1024</v>
      </c>
    </row>
    <row r="883" spans="2:36" ht="15.75" customHeight="1" x14ac:dyDescent="0.3">
      <c r="B883" s="12" t="s">
        <v>3281</v>
      </c>
      <c r="C883" s="13" t="s">
        <v>3283</v>
      </c>
      <c r="D883" s="13">
        <v>35.200000000000003</v>
      </c>
      <c r="E883" s="13" t="str">
        <f t="shared" si="234"/>
        <v>Obesity</v>
      </c>
      <c r="F883" s="13">
        <v>7.72</v>
      </c>
      <c r="G883" s="13" t="str">
        <f t="shared" si="235"/>
        <v>Diabetes</v>
      </c>
      <c r="H883" s="13" t="s">
        <v>8293</v>
      </c>
      <c r="I883" s="13" t="s">
        <v>8291</v>
      </c>
      <c r="J883" s="13" t="s">
        <v>8293</v>
      </c>
      <c r="K883" s="27">
        <v>1</v>
      </c>
      <c r="L883" s="13" t="s">
        <v>8291</v>
      </c>
      <c r="M883" s="13" t="s">
        <v>9164</v>
      </c>
      <c r="N883" s="13">
        <v>37</v>
      </c>
      <c r="O883" s="56">
        <v>7243.81</v>
      </c>
      <c r="P883" s="13" t="s">
        <v>8310</v>
      </c>
      <c r="Q883" s="13" t="s">
        <v>8311</v>
      </c>
      <c r="R883" s="57" t="s">
        <v>8312</v>
      </c>
      <c r="T883" s="12" t="s">
        <v>3281</v>
      </c>
      <c r="U883" s="13" t="str">
        <f t="shared" si="251"/>
        <v xml:space="preserve">  Nellie A</v>
      </c>
      <c r="V883" s="39">
        <f t="shared" si="236"/>
        <v>35.200000000000003</v>
      </c>
      <c r="W883" s="39" t="str">
        <f t="shared" si="237"/>
        <v>Obesity</v>
      </c>
      <c r="X883" s="39">
        <f t="shared" si="238"/>
        <v>7.72</v>
      </c>
      <c r="Y883" s="39" t="str">
        <f t="shared" si="239"/>
        <v>Diabetes</v>
      </c>
      <c r="Z883" s="39" t="str">
        <f t="shared" si="240"/>
        <v>Yes</v>
      </c>
      <c r="AA883" s="39" t="str">
        <f t="shared" si="241"/>
        <v>No</v>
      </c>
      <c r="AB883" s="39" t="str">
        <f t="shared" si="242"/>
        <v>Yes</v>
      </c>
      <c r="AC883" s="38">
        <f t="shared" si="243"/>
        <v>1</v>
      </c>
      <c r="AD883" s="39" t="str">
        <f t="shared" si="244"/>
        <v>No</v>
      </c>
      <c r="AE883" s="13" t="str">
        <f t="shared" si="245"/>
        <v>2-Sep-1986</v>
      </c>
      <c r="AF883" s="39">
        <f t="shared" si="246"/>
        <v>37</v>
      </c>
      <c r="AG883" s="58">
        <f t="shared" si="247"/>
        <v>7243.81</v>
      </c>
      <c r="AH883" s="39" t="str">
        <f t="shared" si="248"/>
        <v>tier - 2</v>
      </c>
      <c r="AI883" s="39" t="str">
        <f t="shared" si="249"/>
        <v>tier - 3</v>
      </c>
      <c r="AJ883" s="54" t="str">
        <f t="shared" si="250"/>
        <v>R1013</v>
      </c>
    </row>
    <row r="884" spans="2:36" ht="15.75" customHeight="1" x14ac:dyDescent="0.3">
      <c r="B884" s="12" t="s">
        <v>3285</v>
      </c>
      <c r="C884" s="13" t="s">
        <v>3287</v>
      </c>
      <c r="D884" s="13">
        <v>29.91</v>
      </c>
      <c r="E884" s="13" t="b">
        <f t="shared" si="234"/>
        <v>0</v>
      </c>
      <c r="F884" s="13">
        <v>5.55</v>
      </c>
      <c r="G884" s="13" t="str">
        <f t="shared" si="235"/>
        <v>Normal</v>
      </c>
      <c r="H884" s="13" t="s">
        <v>8293</v>
      </c>
      <c r="I884" s="13" t="s">
        <v>8291</v>
      </c>
      <c r="J884" s="13" t="s">
        <v>8291</v>
      </c>
      <c r="K884" s="27">
        <v>2</v>
      </c>
      <c r="L884" s="13" t="s">
        <v>8291</v>
      </c>
      <c r="M884" s="13" t="s">
        <v>9165</v>
      </c>
      <c r="N884" s="13">
        <v>41</v>
      </c>
      <c r="O884" s="56">
        <v>7248.71</v>
      </c>
      <c r="P884" s="13" t="s">
        <v>8310</v>
      </c>
      <c r="Q884" s="13" t="s">
        <v>8314</v>
      </c>
      <c r="R884" s="57" t="s">
        <v>8312</v>
      </c>
      <c r="T884" s="12" t="s">
        <v>3285</v>
      </c>
      <c r="U884" s="13" t="str">
        <f t="shared" si="251"/>
        <v xml:space="preserve">  Tamara</v>
      </c>
      <c r="V884" s="39">
        <f t="shared" si="236"/>
        <v>29.91</v>
      </c>
      <c r="W884" s="39" t="b">
        <f t="shared" si="237"/>
        <v>0</v>
      </c>
      <c r="X884" s="39">
        <f t="shared" si="238"/>
        <v>5.55</v>
      </c>
      <c r="Y884" s="39" t="str">
        <f t="shared" si="239"/>
        <v>Normal</v>
      </c>
      <c r="Z884" s="39" t="str">
        <f t="shared" si="240"/>
        <v>Yes</v>
      </c>
      <c r="AA884" s="39" t="str">
        <f t="shared" si="241"/>
        <v>No</v>
      </c>
      <c r="AB884" s="39" t="str">
        <f t="shared" si="242"/>
        <v>No</v>
      </c>
      <c r="AC884" s="38">
        <f t="shared" si="243"/>
        <v>2</v>
      </c>
      <c r="AD884" s="39" t="str">
        <f t="shared" si="244"/>
        <v>No</v>
      </c>
      <c r="AE884" s="13" t="str">
        <f t="shared" si="245"/>
        <v>24-Jul-1982</v>
      </c>
      <c r="AF884" s="39">
        <f t="shared" si="246"/>
        <v>41</v>
      </c>
      <c r="AG884" s="58">
        <f t="shared" si="247"/>
        <v>7248.71</v>
      </c>
      <c r="AH884" s="39" t="str">
        <f t="shared" si="248"/>
        <v>tier - 2</v>
      </c>
      <c r="AI884" s="39" t="str">
        <f t="shared" si="249"/>
        <v>tier - 1</v>
      </c>
      <c r="AJ884" s="54" t="str">
        <f t="shared" si="250"/>
        <v>R1013</v>
      </c>
    </row>
    <row r="885" spans="2:36" ht="15.75" customHeight="1" x14ac:dyDescent="0.3">
      <c r="B885" s="12" t="s">
        <v>3289</v>
      </c>
      <c r="C885" s="13" t="s">
        <v>1088</v>
      </c>
      <c r="D885" s="13">
        <v>36.479999999999997</v>
      </c>
      <c r="E885" s="13" t="str">
        <f t="shared" si="234"/>
        <v>Obesity</v>
      </c>
      <c r="F885" s="13">
        <v>5.05</v>
      </c>
      <c r="G885" s="13" t="str">
        <f t="shared" si="235"/>
        <v>Normal</v>
      </c>
      <c r="H885" s="13" t="s">
        <v>8293</v>
      </c>
      <c r="I885" s="13" t="s">
        <v>8291</v>
      </c>
      <c r="J885" s="13" t="s">
        <v>8291</v>
      </c>
      <c r="K885" s="27">
        <v>1</v>
      </c>
      <c r="L885" s="13" t="s">
        <v>8291</v>
      </c>
      <c r="M885" s="13" t="s">
        <v>9166</v>
      </c>
      <c r="N885" s="13">
        <v>42</v>
      </c>
      <c r="O885" s="56">
        <v>7256.72</v>
      </c>
      <c r="P885" s="13" t="s">
        <v>8311</v>
      </c>
      <c r="Q885" s="13" t="s">
        <v>8310</v>
      </c>
      <c r="R885" s="57" t="s">
        <v>8317</v>
      </c>
      <c r="T885" s="12" t="s">
        <v>3289</v>
      </c>
      <c r="U885" s="13" t="str">
        <f t="shared" si="251"/>
        <v xml:space="preserve">  Joan</v>
      </c>
      <c r="V885" s="39">
        <f t="shared" si="236"/>
        <v>36.479999999999997</v>
      </c>
      <c r="W885" s="39" t="str">
        <f t="shared" si="237"/>
        <v>Obesity</v>
      </c>
      <c r="X885" s="39">
        <f t="shared" si="238"/>
        <v>5.05</v>
      </c>
      <c r="Y885" s="39" t="str">
        <f t="shared" si="239"/>
        <v>Normal</v>
      </c>
      <c r="Z885" s="39" t="str">
        <f t="shared" si="240"/>
        <v>Yes</v>
      </c>
      <c r="AA885" s="39" t="str">
        <f t="shared" si="241"/>
        <v>No</v>
      </c>
      <c r="AB885" s="39" t="str">
        <f t="shared" si="242"/>
        <v>No</v>
      </c>
      <c r="AC885" s="38">
        <f t="shared" si="243"/>
        <v>1</v>
      </c>
      <c r="AD885" s="39" t="str">
        <f t="shared" si="244"/>
        <v>No</v>
      </c>
      <c r="AE885" s="13" t="str">
        <f t="shared" si="245"/>
        <v>14-Aug-1981</v>
      </c>
      <c r="AF885" s="39">
        <f t="shared" si="246"/>
        <v>42</v>
      </c>
      <c r="AG885" s="58">
        <f t="shared" si="247"/>
        <v>7256.72</v>
      </c>
      <c r="AH885" s="39" t="str">
        <f t="shared" si="248"/>
        <v>tier - 3</v>
      </c>
      <c r="AI885" s="39" t="str">
        <f t="shared" si="249"/>
        <v>tier - 2</v>
      </c>
      <c r="AJ885" s="54" t="str">
        <f t="shared" si="250"/>
        <v>R1012</v>
      </c>
    </row>
    <row r="886" spans="2:36" ht="15.75" customHeight="1" x14ac:dyDescent="0.3">
      <c r="B886" s="12" t="s">
        <v>3292</v>
      </c>
      <c r="C886" s="13" t="s">
        <v>3294</v>
      </c>
      <c r="D886" s="13">
        <v>27.5</v>
      </c>
      <c r="E886" s="13" t="str">
        <f t="shared" si="234"/>
        <v>Overweight</v>
      </c>
      <c r="F886" s="13">
        <v>8.69</v>
      </c>
      <c r="G886" s="13" t="str">
        <f t="shared" si="235"/>
        <v>Diabetes</v>
      </c>
      <c r="H886" s="13" t="s">
        <v>8293</v>
      </c>
      <c r="I886" s="13" t="s">
        <v>8291</v>
      </c>
      <c r="J886" s="13" t="s">
        <v>8293</v>
      </c>
      <c r="K886" s="27">
        <v>1</v>
      </c>
      <c r="L886" s="13" t="s">
        <v>8291</v>
      </c>
      <c r="M886" s="13" t="s">
        <v>9167</v>
      </c>
      <c r="N886" s="13">
        <v>42</v>
      </c>
      <c r="O886" s="56">
        <v>7261.74</v>
      </c>
      <c r="P886" s="13" t="s">
        <v>8311</v>
      </c>
      <c r="Q886" s="13" t="s">
        <v>8311</v>
      </c>
      <c r="R886" s="57" t="s">
        <v>8317</v>
      </c>
      <c r="T886" s="12" t="s">
        <v>3292</v>
      </c>
      <c r="U886" s="13" t="str">
        <f t="shared" si="251"/>
        <v xml:space="preserve">  Aimee J</v>
      </c>
      <c r="V886" s="39">
        <f t="shared" si="236"/>
        <v>27.5</v>
      </c>
      <c r="W886" s="39" t="str">
        <f t="shared" si="237"/>
        <v>Overweight</v>
      </c>
      <c r="X886" s="39">
        <f t="shared" si="238"/>
        <v>8.69</v>
      </c>
      <c r="Y886" s="39" t="str">
        <f t="shared" si="239"/>
        <v>Diabetes</v>
      </c>
      <c r="Z886" s="39" t="str">
        <f t="shared" si="240"/>
        <v>Yes</v>
      </c>
      <c r="AA886" s="39" t="str">
        <f t="shared" si="241"/>
        <v>No</v>
      </c>
      <c r="AB886" s="39" t="str">
        <f t="shared" si="242"/>
        <v>Yes</v>
      </c>
      <c r="AC886" s="38">
        <f t="shared" si="243"/>
        <v>1</v>
      </c>
      <c r="AD886" s="39" t="str">
        <f t="shared" si="244"/>
        <v>No</v>
      </c>
      <c r="AE886" s="13" t="str">
        <f t="shared" si="245"/>
        <v>13-Jun-1981</v>
      </c>
      <c r="AF886" s="39">
        <f t="shared" si="246"/>
        <v>42</v>
      </c>
      <c r="AG886" s="58">
        <f t="shared" si="247"/>
        <v>7261.74</v>
      </c>
      <c r="AH886" s="39" t="str">
        <f t="shared" si="248"/>
        <v>tier - 3</v>
      </c>
      <c r="AI886" s="39" t="str">
        <f t="shared" si="249"/>
        <v>tier - 3</v>
      </c>
      <c r="AJ886" s="54" t="str">
        <f t="shared" si="250"/>
        <v>R1012</v>
      </c>
    </row>
    <row r="887" spans="2:36" ht="15.75" customHeight="1" x14ac:dyDescent="0.3">
      <c r="B887" s="12" t="s">
        <v>3296</v>
      </c>
      <c r="C887" s="13" t="s">
        <v>3298</v>
      </c>
      <c r="D887" s="13">
        <v>33.44</v>
      </c>
      <c r="E887" s="13" t="str">
        <f t="shared" si="234"/>
        <v>Obesity</v>
      </c>
      <c r="F887" s="13">
        <v>5.9</v>
      </c>
      <c r="G887" s="13" t="str">
        <f t="shared" si="235"/>
        <v>Prediabetes</v>
      </c>
      <c r="H887" s="13" t="s">
        <v>8293</v>
      </c>
      <c r="I887" s="13" t="s">
        <v>8291</v>
      </c>
      <c r="J887" s="13" t="s">
        <v>8291</v>
      </c>
      <c r="K887" s="27">
        <v>1</v>
      </c>
      <c r="L887" s="13" t="s">
        <v>8291</v>
      </c>
      <c r="M887" s="13" t="s">
        <v>9168</v>
      </c>
      <c r="N887" s="13">
        <v>50</v>
      </c>
      <c r="O887" s="56">
        <v>7265.58</v>
      </c>
      <c r="P887" s="13" t="s">
        <v>8310</v>
      </c>
      <c r="Q887" s="13" t="s">
        <v>8310</v>
      </c>
      <c r="R887" s="57" t="s">
        <v>8312</v>
      </c>
      <c r="T887" s="12" t="s">
        <v>3296</v>
      </c>
      <c r="U887" s="13" t="str">
        <f t="shared" si="251"/>
        <v xml:space="preserve">  Suzanne</v>
      </c>
      <c r="V887" s="39">
        <f t="shared" si="236"/>
        <v>33.44</v>
      </c>
      <c r="W887" s="39" t="str">
        <f t="shared" si="237"/>
        <v>Obesity</v>
      </c>
      <c r="X887" s="39">
        <f t="shared" si="238"/>
        <v>5.9</v>
      </c>
      <c r="Y887" s="39" t="str">
        <f t="shared" si="239"/>
        <v>Prediabetes</v>
      </c>
      <c r="Z887" s="39" t="str">
        <f t="shared" si="240"/>
        <v>Yes</v>
      </c>
      <c r="AA887" s="39" t="str">
        <f t="shared" si="241"/>
        <v>No</v>
      </c>
      <c r="AB887" s="39" t="str">
        <f t="shared" si="242"/>
        <v>No</v>
      </c>
      <c r="AC887" s="38">
        <f t="shared" si="243"/>
        <v>1</v>
      </c>
      <c r="AD887" s="39" t="str">
        <f t="shared" si="244"/>
        <v>No</v>
      </c>
      <c r="AE887" s="13" t="str">
        <f t="shared" si="245"/>
        <v>25-Oct-1973</v>
      </c>
      <c r="AF887" s="39">
        <f t="shared" si="246"/>
        <v>50</v>
      </c>
      <c r="AG887" s="58">
        <f t="shared" si="247"/>
        <v>7265.58</v>
      </c>
      <c r="AH887" s="39" t="str">
        <f t="shared" si="248"/>
        <v>tier - 2</v>
      </c>
      <c r="AI887" s="39" t="str">
        <f t="shared" si="249"/>
        <v>tier - 2</v>
      </c>
      <c r="AJ887" s="54" t="str">
        <f t="shared" si="250"/>
        <v>R1013</v>
      </c>
    </row>
    <row r="888" spans="2:36" ht="15.75" customHeight="1" x14ac:dyDescent="0.3">
      <c r="B888" s="12" t="s">
        <v>3300</v>
      </c>
      <c r="C888" s="13" t="s">
        <v>3302</v>
      </c>
      <c r="D888" s="13">
        <v>28.215</v>
      </c>
      <c r="E888" s="13" t="str">
        <f t="shared" si="234"/>
        <v>Overweight</v>
      </c>
      <c r="F888" s="13">
        <v>6.29</v>
      </c>
      <c r="G888" s="13" t="str">
        <f t="shared" si="235"/>
        <v>Prediabetes</v>
      </c>
      <c r="H888" s="13" t="s">
        <v>8293</v>
      </c>
      <c r="I888" s="13" t="s">
        <v>8291</v>
      </c>
      <c r="J888" s="13" t="s">
        <v>8291</v>
      </c>
      <c r="K888" s="27">
        <v>1</v>
      </c>
      <c r="L888" s="13" t="s">
        <v>8291</v>
      </c>
      <c r="M888" s="13" t="s">
        <v>9169</v>
      </c>
      <c r="N888" s="13">
        <v>42</v>
      </c>
      <c r="O888" s="56">
        <v>7265.7</v>
      </c>
      <c r="P888" s="13" t="s">
        <v>8311</v>
      </c>
      <c r="Q888" s="13" t="s">
        <v>8311</v>
      </c>
      <c r="R888" s="57" t="s">
        <v>8317</v>
      </c>
      <c r="T888" s="12" t="s">
        <v>3300</v>
      </c>
      <c r="U888" s="13" t="str">
        <f t="shared" si="251"/>
        <v xml:space="preserve">  Kristin A</v>
      </c>
      <c r="V888" s="39">
        <f t="shared" si="236"/>
        <v>28.215</v>
      </c>
      <c r="W888" s="39" t="str">
        <f t="shared" si="237"/>
        <v>Overweight</v>
      </c>
      <c r="X888" s="39">
        <f t="shared" si="238"/>
        <v>6.29</v>
      </c>
      <c r="Y888" s="39" t="str">
        <f t="shared" si="239"/>
        <v>Prediabetes</v>
      </c>
      <c r="Z888" s="39" t="str">
        <f t="shared" si="240"/>
        <v>Yes</v>
      </c>
      <c r="AA888" s="39" t="str">
        <f t="shared" si="241"/>
        <v>No</v>
      </c>
      <c r="AB888" s="39" t="str">
        <f t="shared" si="242"/>
        <v>No</v>
      </c>
      <c r="AC888" s="38">
        <f t="shared" si="243"/>
        <v>1</v>
      </c>
      <c r="AD888" s="39" t="str">
        <f t="shared" si="244"/>
        <v>No</v>
      </c>
      <c r="AE888" s="13" t="str">
        <f t="shared" si="245"/>
        <v>4-Aug-1981</v>
      </c>
      <c r="AF888" s="39">
        <f t="shared" si="246"/>
        <v>42</v>
      </c>
      <c r="AG888" s="58">
        <f t="shared" si="247"/>
        <v>7265.7</v>
      </c>
      <c r="AH888" s="39" t="str">
        <f t="shared" si="248"/>
        <v>tier - 3</v>
      </c>
      <c r="AI888" s="39" t="str">
        <f t="shared" si="249"/>
        <v>tier - 3</v>
      </c>
      <c r="AJ888" s="54" t="str">
        <f t="shared" si="250"/>
        <v>R1012</v>
      </c>
    </row>
    <row r="889" spans="2:36" ht="15.75" customHeight="1" x14ac:dyDescent="0.3">
      <c r="B889" s="12" t="s">
        <v>3304</v>
      </c>
      <c r="C889" s="13" t="s">
        <v>3306</v>
      </c>
      <c r="D889" s="13">
        <v>27.17</v>
      </c>
      <c r="E889" s="13" t="str">
        <f t="shared" si="234"/>
        <v>Overweight</v>
      </c>
      <c r="F889" s="13">
        <v>5.84</v>
      </c>
      <c r="G889" s="13" t="str">
        <f t="shared" si="235"/>
        <v>Prediabetes</v>
      </c>
      <c r="H889" s="13" t="s">
        <v>8293</v>
      </c>
      <c r="I889" s="13" t="s">
        <v>8291</v>
      </c>
      <c r="J889" s="13" t="s">
        <v>8291</v>
      </c>
      <c r="K889" s="27">
        <v>1</v>
      </c>
      <c r="L889" s="13" t="s">
        <v>8291</v>
      </c>
      <c r="M889" s="13" t="s">
        <v>9170</v>
      </c>
      <c r="N889" s="13">
        <v>47</v>
      </c>
      <c r="O889" s="56">
        <v>7273.02</v>
      </c>
      <c r="P889" s="13" t="s">
        <v>8310</v>
      </c>
      <c r="Q889" s="13" t="s">
        <v>8314</v>
      </c>
      <c r="R889" s="57" t="s">
        <v>8312</v>
      </c>
      <c r="T889" s="12" t="s">
        <v>3304</v>
      </c>
      <c r="U889" s="13" t="str">
        <f t="shared" si="251"/>
        <v xml:space="preserve">  Bronwyn</v>
      </c>
      <c r="V889" s="39">
        <f t="shared" si="236"/>
        <v>27.17</v>
      </c>
      <c r="W889" s="39" t="str">
        <f t="shared" si="237"/>
        <v>Overweight</v>
      </c>
      <c r="X889" s="39">
        <f t="shared" si="238"/>
        <v>5.84</v>
      </c>
      <c r="Y889" s="39" t="str">
        <f t="shared" si="239"/>
        <v>Prediabetes</v>
      </c>
      <c r="Z889" s="39" t="str">
        <f t="shared" si="240"/>
        <v>Yes</v>
      </c>
      <c r="AA889" s="39" t="str">
        <f t="shared" si="241"/>
        <v>No</v>
      </c>
      <c r="AB889" s="39" t="str">
        <f t="shared" si="242"/>
        <v>No</v>
      </c>
      <c r="AC889" s="38">
        <f t="shared" si="243"/>
        <v>1</v>
      </c>
      <c r="AD889" s="39" t="str">
        <f t="shared" si="244"/>
        <v>No</v>
      </c>
      <c r="AE889" s="13" t="str">
        <f t="shared" si="245"/>
        <v>18-Dec-1976</v>
      </c>
      <c r="AF889" s="39">
        <f t="shared" si="246"/>
        <v>47</v>
      </c>
      <c r="AG889" s="58">
        <f t="shared" si="247"/>
        <v>7273.02</v>
      </c>
      <c r="AH889" s="39" t="str">
        <f t="shared" si="248"/>
        <v>tier - 2</v>
      </c>
      <c r="AI889" s="39" t="str">
        <f t="shared" si="249"/>
        <v>tier - 1</v>
      </c>
      <c r="AJ889" s="54" t="str">
        <f t="shared" si="250"/>
        <v>R1013</v>
      </c>
    </row>
    <row r="890" spans="2:36" ht="15.75" customHeight="1" x14ac:dyDescent="0.3">
      <c r="B890" s="12" t="s">
        <v>3308</v>
      </c>
      <c r="C890" s="13" t="s">
        <v>3310</v>
      </c>
      <c r="D890" s="13">
        <v>35.380000000000003</v>
      </c>
      <c r="E890" s="13" t="str">
        <f t="shared" si="234"/>
        <v>Obesity</v>
      </c>
      <c r="F890" s="13">
        <v>6.12</v>
      </c>
      <c r="G890" s="13" t="str">
        <f t="shared" si="235"/>
        <v>Prediabetes</v>
      </c>
      <c r="H890" s="13" t="s">
        <v>8291</v>
      </c>
      <c r="I890" s="13" t="s">
        <v>8291</v>
      </c>
      <c r="J890" s="13" t="s">
        <v>8291</v>
      </c>
      <c r="K890" s="27" t="s">
        <v>8292</v>
      </c>
      <c r="L890" s="13" t="s">
        <v>8291</v>
      </c>
      <c r="M890" s="13" t="s">
        <v>9171</v>
      </c>
      <c r="N890" s="13">
        <v>38</v>
      </c>
      <c r="O890" s="56">
        <v>7281.51</v>
      </c>
      <c r="P890" s="13" t="s">
        <v>8310</v>
      </c>
      <c r="Q890" s="13" t="s">
        <v>8314</v>
      </c>
      <c r="R890" s="57" t="s">
        <v>8317</v>
      </c>
      <c r="T890" s="12" t="s">
        <v>3308</v>
      </c>
      <c r="U890" s="13" t="str">
        <f t="shared" si="251"/>
        <v xml:space="preserve">  Taylor J</v>
      </c>
      <c r="V890" s="39">
        <f t="shared" si="236"/>
        <v>35.380000000000003</v>
      </c>
      <c r="W890" s="39" t="str">
        <f t="shared" si="237"/>
        <v>Obesity</v>
      </c>
      <c r="X890" s="39">
        <f t="shared" si="238"/>
        <v>6.12</v>
      </c>
      <c r="Y890" s="39" t="str">
        <f t="shared" si="239"/>
        <v>Prediabetes</v>
      </c>
      <c r="Z890" s="39" t="str">
        <f t="shared" si="240"/>
        <v>No</v>
      </c>
      <c r="AA890" s="39" t="str">
        <f t="shared" si="241"/>
        <v>No</v>
      </c>
      <c r="AB890" s="39" t="str">
        <f t="shared" si="242"/>
        <v>No</v>
      </c>
      <c r="AC890" s="38" t="str">
        <f t="shared" si="243"/>
        <v>No major surgery</v>
      </c>
      <c r="AD890" s="39" t="str">
        <f t="shared" si="244"/>
        <v>No</v>
      </c>
      <c r="AE890" s="13" t="str">
        <f t="shared" si="245"/>
        <v>2-Nov-1985</v>
      </c>
      <c r="AF890" s="39">
        <f t="shared" si="246"/>
        <v>38</v>
      </c>
      <c r="AG890" s="58">
        <f t="shared" si="247"/>
        <v>7281.51</v>
      </c>
      <c r="AH890" s="39" t="str">
        <f t="shared" si="248"/>
        <v>tier - 2</v>
      </c>
      <c r="AI890" s="39" t="str">
        <f t="shared" si="249"/>
        <v>tier - 1</v>
      </c>
      <c r="AJ890" s="54" t="str">
        <f t="shared" si="250"/>
        <v>R1012</v>
      </c>
    </row>
    <row r="891" spans="2:36" ht="15.75" customHeight="1" x14ac:dyDescent="0.3">
      <c r="B891" s="12" t="s">
        <v>3312</v>
      </c>
      <c r="C891" s="13" t="s">
        <v>3314</v>
      </c>
      <c r="D891" s="13">
        <v>43.48</v>
      </c>
      <c r="E891" s="13" t="str">
        <f t="shared" si="234"/>
        <v>Obesity</v>
      </c>
      <c r="F891" s="13">
        <v>6.24</v>
      </c>
      <c r="G891" s="13" t="str">
        <f t="shared" si="235"/>
        <v>Prediabetes</v>
      </c>
      <c r="H891" s="13" t="s">
        <v>8291</v>
      </c>
      <c r="I891" s="13" t="s">
        <v>8291</v>
      </c>
      <c r="J891" s="13" t="s">
        <v>8291</v>
      </c>
      <c r="K891" s="27" t="s">
        <v>8292</v>
      </c>
      <c r="L891" s="13" t="s">
        <v>8291</v>
      </c>
      <c r="M891" s="13" t="s">
        <v>9172</v>
      </c>
      <c r="N891" s="13">
        <v>57</v>
      </c>
      <c r="O891" s="56">
        <v>7302.46</v>
      </c>
      <c r="P891" s="13" t="s">
        <v>8311</v>
      </c>
      <c r="Q891" s="13" t="s">
        <v>8314</v>
      </c>
      <c r="R891" s="57" t="s">
        <v>8317</v>
      </c>
      <c r="T891" s="12" t="s">
        <v>3312</v>
      </c>
      <c r="U891" s="13" t="str">
        <f t="shared" si="251"/>
        <v xml:space="preserve">  Kimberly M</v>
      </c>
      <c r="V891" s="39">
        <f t="shared" si="236"/>
        <v>43.48</v>
      </c>
      <c r="W891" s="39" t="str">
        <f t="shared" si="237"/>
        <v>Obesity</v>
      </c>
      <c r="X891" s="39">
        <f t="shared" si="238"/>
        <v>6.24</v>
      </c>
      <c r="Y891" s="39" t="str">
        <f t="shared" si="239"/>
        <v>Prediabetes</v>
      </c>
      <c r="Z891" s="39" t="str">
        <f t="shared" si="240"/>
        <v>No</v>
      </c>
      <c r="AA891" s="39" t="str">
        <f t="shared" si="241"/>
        <v>No</v>
      </c>
      <c r="AB891" s="39" t="str">
        <f t="shared" si="242"/>
        <v>No</v>
      </c>
      <c r="AC891" s="38" t="str">
        <f t="shared" si="243"/>
        <v>No major surgery</v>
      </c>
      <c r="AD891" s="39" t="str">
        <f t="shared" si="244"/>
        <v>No</v>
      </c>
      <c r="AE891" s="13" t="str">
        <f t="shared" si="245"/>
        <v>26-Dec-1966</v>
      </c>
      <c r="AF891" s="39">
        <f t="shared" si="246"/>
        <v>57</v>
      </c>
      <c r="AG891" s="58">
        <f t="shared" si="247"/>
        <v>7302.46</v>
      </c>
      <c r="AH891" s="39" t="str">
        <f t="shared" si="248"/>
        <v>tier - 3</v>
      </c>
      <c r="AI891" s="39" t="str">
        <f t="shared" si="249"/>
        <v>tier - 1</v>
      </c>
      <c r="AJ891" s="54" t="str">
        <f t="shared" si="250"/>
        <v>R1012</v>
      </c>
    </row>
    <row r="892" spans="2:36" ht="15.75" customHeight="1" x14ac:dyDescent="0.3">
      <c r="B892" s="12" t="s">
        <v>3316</v>
      </c>
      <c r="C892" s="13" t="s">
        <v>3318</v>
      </c>
      <c r="D892" s="13">
        <v>41.73</v>
      </c>
      <c r="E892" s="13" t="str">
        <f t="shared" si="234"/>
        <v>Obesity</v>
      </c>
      <c r="F892" s="13">
        <v>6.25</v>
      </c>
      <c r="G892" s="13" t="str">
        <f t="shared" si="235"/>
        <v>Prediabetes</v>
      </c>
      <c r="H892" s="13" t="s">
        <v>8291</v>
      </c>
      <c r="I892" s="13" t="s">
        <v>8291</v>
      </c>
      <c r="J892" s="13" t="s">
        <v>8291</v>
      </c>
      <c r="K892" s="27">
        <v>1</v>
      </c>
      <c r="L892" s="13" t="s">
        <v>8291</v>
      </c>
      <c r="M892" s="13" t="s">
        <v>9173</v>
      </c>
      <c r="N892" s="13">
        <v>58</v>
      </c>
      <c r="O892" s="56">
        <v>7304.65</v>
      </c>
      <c r="P892" s="13" t="s">
        <v>8311</v>
      </c>
      <c r="Q892" s="13" t="s">
        <v>8311</v>
      </c>
      <c r="R892" s="57" t="s">
        <v>8312</v>
      </c>
      <c r="T892" s="12" t="s">
        <v>3316</v>
      </c>
      <c r="U892" s="13" t="str">
        <f t="shared" si="251"/>
        <v xml:space="preserve">  Joshua E</v>
      </c>
      <c r="V892" s="39">
        <f t="shared" si="236"/>
        <v>41.73</v>
      </c>
      <c r="W892" s="39" t="str">
        <f t="shared" si="237"/>
        <v>Obesity</v>
      </c>
      <c r="X892" s="39">
        <f t="shared" si="238"/>
        <v>6.25</v>
      </c>
      <c r="Y892" s="39" t="str">
        <f t="shared" si="239"/>
        <v>Prediabetes</v>
      </c>
      <c r="Z892" s="39" t="str">
        <f t="shared" si="240"/>
        <v>No</v>
      </c>
      <c r="AA892" s="39" t="str">
        <f t="shared" si="241"/>
        <v>No</v>
      </c>
      <c r="AB892" s="39" t="str">
        <f t="shared" si="242"/>
        <v>No</v>
      </c>
      <c r="AC892" s="38">
        <f t="shared" si="243"/>
        <v>1</v>
      </c>
      <c r="AD892" s="39" t="str">
        <f t="shared" si="244"/>
        <v>No</v>
      </c>
      <c r="AE892" s="13" t="str">
        <f t="shared" si="245"/>
        <v>6-Jun-1965</v>
      </c>
      <c r="AF892" s="39">
        <f t="shared" si="246"/>
        <v>58</v>
      </c>
      <c r="AG892" s="58">
        <f t="shared" si="247"/>
        <v>7304.65</v>
      </c>
      <c r="AH892" s="39" t="str">
        <f t="shared" si="248"/>
        <v>tier - 3</v>
      </c>
      <c r="AI892" s="39" t="str">
        <f t="shared" si="249"/>
        <v>tier - 3</v>
      </c>
      <c r="AJ892" s="54" t="str">
        <f t="shared" si="250"/>
        <v>R1013</v>
      </c>
    </row>
    <row r="893" spans="2:36" ht="15.75" customHeight="1" x14ac:dyDescent="0.3">
      <c r="B893" s="12" t="s">
        <v>3320</v>
      </c>
      <c r="C893" s="13" t="s">
        <v>724</v>
      </c>
      <c r="D893" s="13">
        <v>28.9</v>
      </c>
      <c r="E893" s="13" t="str">
        <f t="shared" si="234"/>
        <v>Overweight</v>
      </c>
      <c r="F893" s="13">
        <v>11.96</v>
      </c>
      <c r="G893" s="13" t="str">
        <f t="shared" si="235"/>
        <v>Diabetes</v>
      </c>
      <c r="H893" s="13" t="s">
        <v>8291</v>
      </c>
      <c r="I893" s="13" t="s">
        <v>8291</v>
      </c>
      <c r="J893" s="13" t="s">
        <v>8291</v>
      </c>
      <c r="K893" s="27" t="s">
        <v>8292</v>
      </c>
      <c r="L893" s="13" t="s">
        <v>8291</v>
      </c>
      <c r="M893" s="13" t="s">
        <v>9174</v>
      </c>
      <c r="N893" s="13">
        <v>58</v>
      </c>
      <c r="O893" s="56">
        <v>7318.21</v>
      </c>
      <c r="P893" s="13" t="s">
        <v>8311</v>
      </c>
      <c r="Q893" s="13" t="s">
        <v>8314</v>
      </c>
      <c r="R893" s="57" t="s">
        <v>8312</v>
      </c>
      <c r="T893" s="12" t="s">
        <v>3320</v>
      </c>
      <c r="U893" s="13" t="str">
        <f t="shared" si="251"/>
        <v xml:space="preserve">  Jeffrey</v>
      </c>
      <c r="V893" s="39">
        <f t="shared" si="236"/>
        <v>28.9</v>
      </c>
      <c r="W893" s="39" t="str">
        <f t="shared" si="237"/>
        <v>Overweight</v>
      </c>
      <c r="X893" s="39">
        <f t="shared" si="238"/>
        <v>11.96</v>
      </c>
      <c r="Y893" s="39" t="str">
        <f t="shared" si="239"/>
        <v>Diabetes</v>
      </c>
      <c r="Z893" s="39" t="str">
        <f t="shared" si="240"/>
        <v>No</v>
      </c>
      <c r="AA893" s="39" t="str">
        <f t="shared" si="241"/>
        <v>No</v>
      </c>
      <c r="AB893" s="39" t="str">
        <f t="shared" si="242"/>
        <v>No</v>
      </c>
      <c r="AC893" s="38" t="str">
        <f t="shared" si="243"/>
        <v>No major surgery</v>
      </c>
      <c r="AD893" s="39" t="str">
        <f t="shared" si="244"/>
        <v>No</v>
      </c>
      <c r="AE893" s="13" t="str">
        <f t="shared" si="245"/>
        <v>25-Jun-1965</v>
      </c>
      <c r="AF893" s="39">
        <f t="shared" si="246"/>
        <v>58</v>
      </c>
      <c r="AG893" s="58">
        <f t="shared" si="247"/>
        <v>7318.21</v>
      </c>
      <c r="AH893" s="39" t="str">
        <f t="shared" si="248"/>
        <v>tier - 3</v>
      </c>
      <c r="AI893" s="39" t="str">
        <f t="shared" si="249"/>
        <v>tier - 1</v>
      </c>
      <c r="AJ893" s="54" t="str">
        <f t="shared" si="250"/>
        <v>R1013</v>
      </c>
    </row>
    <row r="894" spans="2:36" ht="15.75" customHeight="1" x14ac:dyDescent="0.3">
      <c r="B894" s="12" t="s">
        <v>3323</v>
      </c>
      <c r="C894" s="13" t="s">
        <v>3325</v>
      </c>
      <c r="D894" s="13">
        <v>25.74</v>
      </c>
      <c r="E894" s="13" t="str">
        <f t="shared" si="234"/>
        <v>Overweight</v>
      </c>
      <c r="F894" s="13">
        <v>7.69</v>
      </c>
      <c r="G894" s="13" t="str">
        <f t="shared" si="235"/>
        <v>Diabetes</v>
      </c>
      <c r="H894" s="13" t="s">
        <v>8291</v>
      </c>
      <c r="I894" s="13" t="s">
        <v>8291</v>
      </c>
      <c r="J894" s="13" t="s">
        <v>8291</v>
      </c>
      <c r="K894" s="27" t="s">
        <v>8292</v>
      </c>
      <c r="L894" s="13" t="s">
        <v>8291</v>
      </c>
      <c r="M894" s="13" t="s">
        <v>9175</v>
      </c>
      <c r="N894" s="13">
        <v>51</v>
      </c>
      <c r="O894" s="56">
        <v>7318.22</v>
      </c>
      <c r="P894" s="13" t="s">
        <v>8310</v>
      </c>
      <c r="Q894" s="13" t="s">
        <v>8311</v>
      </c>
      <c r="R894" s="57" t="s">
        <v>8317</v>
      </c>
      <c r="T894" s="12" t="s">
        <v>3323</v>
      </c>
      <c r="U894" s="13" t="str">
        <f t="shared" si="251"/>
        <v xml:space="preserve">  Andrew R</v>
      </c>
      <c r="V894" s="39">
        <f t="shared" si="236"/>
        <v>25.74</v>
      </c>
      <c r="W894" s="39" t="str">
        <f t="shared" si="237"/>
        <v>Overweight</v>
      </c>
      <c r="X894" s="39">
        <f t="shared" si="238"/>
        <v>7.69</v>
      </c>
      <c r="Y894" s="39" t="str">
        <f t="shared" si="239"/>
        <v>Diabetes</v>
      </c>
      <c r="Z894" s="39" t="str">
        <f t="shared" si="240"/>
        <v>No</v>
      </c>
      <c r="AA894" s="39" t="str">
        <f t="shared" si="241"/>
        <v>No</v>
      </c>
      <c r="AB894" s="39" t="str">
        <f t="shared" si="242"/>
        <v>No</v>
      </c>
      <c r="AC894" s="38" t="str">
        <f t="shared" si="243"/>
        <v>No major surgery</v>
      </c>
      <c r="AD894" s="39" t="str">
        <f t="shared" si="244"/>
        <v>No</v>
      </c>
      <c r="AE894" s="13" t="str">
        <f t="shared" si="245"/>
        <v>11-Aug-1972</v>
      </c>
      <c r="AF894" s="39">
        <f t="shared" si="246"/>
        <v>51</v>
      </c>
      <c r="AG894" s="58">
        <f t="shared" si="247"/>
        <v>7318.22</v>
      </c>
      <c r="AH894" s="39" t="str">
        <f t="shared" si="248"/>
        <v>tier - 2</v>
      </c>
      <c r="AI894" s="39" t="str">
        <f t="shared" si="249"/>
        <v>tier - 3</v>
      </c>
      <c r="AJ894" s="54" t="str">
        <f t="shared" si="250"/>
        <v>R1012</v>
      </c>
    </row>
    <row r="895" spans="2:36" ht="15.75" customHeight="1" x14ac:dyDescent="0.3">
      <c r="B895" s="12" t="s">
        <v>3327</v>
      </c>
      <c r="C895" s="13" t="s">
        <v>3329</v>
      </c>
      <c r="D895" s="13">
        <v>36.06</v>
      </c>
      <c r="E895" s="13" t="str">
        <f t="shared" si="234"/>
        <v>Obesity</v>
      </c>
      <c r="F895" s="13">
        <v>8.83</v>
      </c>
      <c r="G895" s="13" t="str">
        <f t="shared" si="235"/>
        <v>Diabetes</v>
      </c>
      <c r="H895" s="13" t="s">
        <v>8291</v>
      </c>
      <c r="I895" s="13" t="s">
        <v>8291</v>
      </c>
      <c r="J895" s="13" t="s">
        <v>8291</v>
      </c>
      <c r="K895" s="27" t="s">
        <v>8292</v>
      </c>
      <c r="L895" s="13" t="s">
        <v>8291</v>
      </c>
      <c r="M895" s="13" t="s">
        <v>9176</v>
      </c>
      <c r="N895" s="13">
        <v>58</v>
      </c>
      <c r="O895" s="56">
        <v>7322.86</v>
      </c>
      <c r="P895" s="13" t="s">
        <v>8311</v>
      </c>
      <c r="Q895" s="13" t="s">
        <v>8311</v>
      </c>
      <c r="R895" s="57" t="s">
        <v>8317</v>
      </c>
      <c r="T895" s="12" t="s">
        <v>3327</v>
      </c>
      <c r="U895" s="13" t="str">
        <f t="shared" si="251"/>
        <v xml:space="preserve">  Francisco J</v>
      </c>
      <c r="V895" s="39">
        <f t="shared" si="236"/>
        <v>36.06</v>
      </c>
      <c r="W895" s="39" t="str">
        <f t="shared" si="237"/>
        <v>Obesity</v>
      </c>
      <c r="X895" s="39">
        <f t="shared" si="238"/>
        <v>8.83</v>
      </c>
      <c r="Y895" s="39" t="str">
        <f t="shared" si="239"/>
        <v>Diabetes</v>
      </c>
      <c r="Z895" s="39" t="str">
        <f t="shared" si="240"/>
        <v>No</v>
      </c>
      <c r="AA895" s="39" t="str">
        <f t="shared" si="241"/>
        <v>No</v>
      </c>
      <c r="AB895" s="39" t="str">
        <f t="shared" si="242"/>
        <v>No</v>
      </c>
      <c r="AC895" s="38" t="str">
        <f t="shared" si="243"/>
        <v>No major surgery</v>
      </c>
      <c r="AD895" s="39" t="str">
        <f t="shared" si="244"/>
        <v>No</v>
      </c>
      <c r="AE895" s="13" t="str">
        <f t="shared" si="245"/>
        <v>11-Jul-1965</v>
      </c>
      <c r="AF895" s="39">
        <f t="shared" si="246"/>
        <v>58</v>
      </c>
      <c r="AG895" s="58">
        <f t="shared" si="247"/>
        <v>7322.86</v>
      </c>
      <c r="AH895" s="39" t="str">
        <f t="shared" si="248"/>
        <v>tier - 3</v>
      </c>
      <c r="AI895" s="39" t="str">
        <f t="shared" si="249"/>
        <v>tier - 3</v>
      </c>
      <c r="AJ895" s="54" t="str">
        <f t="shared" si="250"/>
        <v>R1012</v>
      </c>
    </row>
    <row r="896" spans="2:36" ht="15.75" customHeight="1" x14ac:dyDescent="0.3">
      <c r="B896" s="12" t="s">
        <v>3331</v>
      </c>
      <c r="C896" s="13" t="s">
        <v>3333</v>
      </c>
      <c r="D896" s="13">
        <v>43.28</v>
      </c>
      <c r="E896" s="13" t="str">
        <f t="shared" si="234"/>
        <v>Obesity</v>
      </c>
      <c r="F896" s="13">
        <v>4.41</v>
      </c>
      <c r="G896" s="13" t="str">
        <f t="shared" si="235"/>
        <v>Normal</v>
      </c>
      <c r="H896" s="13" t="s">
        <v>8291</v>
      </c>
      <c r="I896" s="13" t="s">
        <v>8291</v>
      </c>
      <c r="J896" s="13" t="s">
        <v>8291</v>
      </c>
      <c r="K896" s="27" t="s">
        <v>8292</v>
      </c>
      <c r="L896" s="13" t="s">
        <v>8291</v>
      </c>
      <c r="M896" s="13" t="s">
        <v>9177</v>
      </c>
      <c r="N896" s="13">
        <v>19</v>
      </c>
      <c r="O896" s="56">
        <v>7323.73</v>
      </c>
      <c r="P896" s="13" t="s">
        <v>8310</v>
      </c>
      <c r="Q896" s="13" t="s">
        <v>8310</v>
      </c>
      <c r="R896" s="57" t="s">
        <v>8329</v>
      </c>
      <c r="T896" s="12" t="s">
        <v>3331</v>
      </c>
      <c r="U896" s="13" t="str">
        <f t="shared" si="251"/>
        <v xml:space="preserve">  Rhonda</v>
      </c>
      <c r="V896" s="39">
        <f t="shared" si="236"/>
        <v>43.28</v>
      </c>
      <c r="W896" s="39" t="str">
        <f t="shared" si="237"/>
        <v>Obesity</v>
      </c>
      <c r="X896" s="39">
        <f t="shared" si="238"/>
        <v>4.41</v>
      </c>
      <c r="Y896" s="39" t="str">
        <f t="shared" si="239"/>
        <v>Normal</v>
      </c>
      <c r="Z896" s="39" t="str">
        <f t="shared" si="240"/>
        <v>No</v>
      </c>
      <c r="AA896" s="39" t="str">
        <f t="shared" si="241"/>
        <v>No</v>
      </c>
      <c r="AB896" s="39" t="str">
        <f t="shared" si="242"/>
        <v>No</v>
      </c>
      <c r="AC896" s="38" t="str">
        <f t="shared" si="243"/>
        <v>No major surgery</v>
      </c>
      <c r="AD896" s="39" t="str">
        <f t="shared" si="244"/>
        <v>No</v>
      </c>
      <c r="AE896" s="13" t="str">
        <f t="shared" si="245"/>
        <v>15-Nov-2004</v>
      </c>
      <c r="AF896" s="39">
        <f t="shared" si="246"/>
        <v>19</v>
      </c>
      <c r="AG896" s="58">
        <f t="shared" si="247"/>
        <v>7323.73</v>
      </c>
      <c r="AH896" s="39" t="str">
        <f t="shared" si="248"/>
        <v>tier - 2</v>
      </c>
      <c r="AI896" s="39" t="str">
        <f t="shared" si="249"/>
        <v>tier - 2</v>
      </c>
      <c r="AJ896" s="54" t="str">
        <f t="shared" si="250"/>
        <v>R1024</v>
      </c>
    </row>
    <row r="897" spans="2:36" ht="15.75" customHeight="1" x14ac:dyDescent="0.3">
      <c r="B897" s="12" t="s">
        <v>3335</v>
      </c>
      <c r="C897" s="13" t="s">
        <v>88</v>
      </c>
      <c r="D897" s="13">
        <v>28.785</v>
      </c>
      <c r="E897" s="13" t="str">
        <f t="shared" si="234"/>
        <v>Overweight</v>
      </c>
      <c r="F897" s="13">
        <v>9.1</v>
      </c>
      <c r="G897" s="13" t="str">
        <f t="shared" si="235"/>
        <v>Diabetes</v>
      </c>
      <c r="H897" s="13" t="s">
        <v>8293</v>
      </c>
      <c r="I897" s="13" t="s">
        <v>8291</v>
      </c>
      <c r="J897" s="13" t="s">
        <v>8293</v>
      </c>
      <c r="K897" s="27">
        <v>1</v>
      </c>
      <c r="L897" s="13" t="s">
        <v>8291</v>
      </c>
      <c r="M897" s="13" t="s">
        <v>9178</v>
      </c>
      <c r="N897" s="13">
        <v>44</v>
      </c>
      <c r="O897" s="56">
        <v>7325.05</v>
      </c>
      <c r="P897" s="13" t="s">
        <v>8310</v>
      </c>
      <c r="Q897" s="13" t="s">
        <v>8311</v>
      </c>
      <c r="R897" s="57" t="s">
        <v>8329</v>
      </c>
      <c r="T897" s="12" t="s">
        <v>3335</v>
      </c>
      <c r="U897" s="13" t="str">
        <f t="shared" si="251"/>
        <v xml:space="preserve">  John</v>
      </c>
      <c r="V897" s="39">
        <f t="shared" si="236"/>
        <v>28.785</v>
      </c>
      <c r="W897" s="39" t="str">
        <f t="shared" si="237"/>
        <v>Overweight</v>
      </c>
      <c r="X897" s="39">
        <f t="shared" si="238"/>
        <v>9.1</v>
      </c>
      <c r="Y897" s="39" t="str">
        <f t="shared" si="239"/>
        <v>Diabetes</v>
      </c>
      <c r="Z897" s="39" t="str">
        <f t="shared" si="240"/>
        <v>Yes</v>
      </c>
      <c r="AA897" s="39" t="str">
        <f t="shared" si="241"/>
        <v>No</v>
      </c>
      <c r="AB897" s="39" t="str">
        <f t="shared" si="242"/>
        <v>Yes</v>
      </c>
      <c r="AC897" s="38">
        <f t="shared" si="243"/>
        <v>1</v>
      </c>
      <c r="AD897" s="39" t="str">
        <f t="shared" si="244"/>
        <v>No</v>
      </c>
      <c r="AE897" s="13" t="str">
        <f t="shared" si="245"/>
        <v>19-Jun-1979</v>
      </c>
      <c r="AF897" s="39">
        <f t="shared" si="246"/>
        <v>44</v>
      </c>
      <c r="AG897" s="58">
        <f t="shared" si="247"/>
        <v>7325.05</v>
      </c>
      <c r="AH897" s="39" t="str">
        <f t="shared" si="248"/>
        <v>tier - 2</v>
      </c>
      <c r="AI897" s="39" t="str">
        <f t="shared" si="249"/>
        <v>tier - 3</v>
      </c>
      <c r="AJ897" s="54" t="str">
        <f t="shared" si="250"/>
        <v>R1024</v>
      </c>
    </row>
    <row r="898" spans="2:36" ht="15.75" customHeight="1" x14ac:dyDescent="0.3">
      <c r="B898" s="12" t="s">
        <v>3338</v>
      </c>
      <c r="C898" s="13" t="s">
        <v>3340</v>
      </c>
      <c r="D898" s="13">
        <v>25.46</v>
      </c>
      <c r="E898" s="13" t="str">
        <f t="shared" si="234"/>
        <v>Overweight</v>
      </c>
      <c r="F898" s="13">
        <v>11.52</v>
      </c>
      <c r="G898" s="13" t="str">
        <f t="shared" si="235"/>
        <v>Diabetes</v>
      </c>
      <c r="H898" s="13" t="s">
        <v>8293</v>
      </c>
      <c r="I898" s="13" t="s">
        <v>8291</v>
      </c>
      <c r="J898" s="13" t="s">
        <v>8293</v>
      </c>
      <c r="K898" s="27">
        <v>1</v>
      </c>
      <c r="L898" s="13" t="s">
        <v>8291</v>
      </c>
      <c r="M898" s="13" t="s">
        <v>9008</v>
      </c>
      <c r="N898" s="13">
        <v>39</v>
      </c>
      <c r="O898" s="56">
        <v>7325.47</v>
      </c>
      <c r="P898" s="13" t="s">
        <v>8310</v>
      </c>
      <c r="Q898" s="13" t="s">
        <v>8314</v>
      </c>
      <c r="R898" s="57" t="s">
        <v>8317</v>
      </c>
      <c r="T898" s="12" t="s">
        <v>3338</v>
      </c>
      <c r="U898" s="13" t="str">
        <f t="shared" si="251"/>
        <v xml:space="preserve">  Miles J</v>
      </c>
      <c r="V898" s="39">
        <f t="shared" si="236"/>
        <v>25.46</v>
      </c>
      <c r="W898" s="39" t="str">
        <f t="shared" si="237"/>
        <v>Overweight</v>
      </c>
      <c r="X898" s="39">
        <f t="shared" si="238"/>
        <v>11.52</v>
      </c>
      <c r="Y898" s="39" t="str">
        <f t="shared" si="239"/>
        <v>Diabetes</v>
      </c>
      <c r="Z898" s="39" t="str">
        <f t="shared" si="240"/>
        <v>Yes</v>
      </c>
      <c r="AA898" s="39" t="str">
        <f t="shared" si="241"/>
        <v>No</v>
      </c>
      <c r="AB898" s="39" t="str">
        <f t="shared" si="242"/>
        <v>Yes</v>
      </c>
      <c r="AC898" s="38">
        <f t="shared" si="243"/>
        <v>1</v>
      </c>
      <c r="AD898" s="39" t="str">
        <f t="shared" si="244"/>
        <v>No</v>
      </c>
      <c r="AE898" s="13" t="str">
        <f t="shared" si="245"/>
        <v>25-Jul-1984</v>
      </c>
      <c r="AF898" s="39">
        <f t="shared" si="246"/>
        <v>39</v>
      </c>
      <c r="AG898" s="58">
        <f t="shared" si="247"/>
        <v>7325.47</v>
      </c>
      <c r="AH898" s="39" t="str">
        <f t="shared" si="248"/>
        <v>tier - 2</v>
      </c>
      <c r="AI898" s="39" t="str">
        <f t="shared" si="249"/>
        <v>tier - 1</v>
      </c>
      <c r="AJ898" s="54" t="str">
        <f t="shared" si="250"/>
        <v>R1012</v>
      </c>
    </row>
    <row r="899" spans="2:36" ht="15.75" customHeight="1" x14ac:dyDescent="0.3">
      <c r="B899" s="12" t="s">
        <v>3342</v>
      </c>
      <c r="C899" s="13" t="s">
        <v>3344</v>
      </c>
      <c r="D899" s="13">
        <v>30.8</v>
      </c>
      <c r="E899" s="13" t="str">
        <f t="shared" si="234"/>
        <v>Obesity</v>
      </c>
      <c r="F899" s="13">
        <v>10.95</v>
      </c>
      <c r="G899" s="13" t="str">
        <f t="shared" si="235"/>
        <v>Diabetes</v>
      </c>
      <c r="H899" s="13" t="s">
        <v>8291</v>
      </c>
      <c r="I899" s="13" t="s">
        <v>8291</v>
      </c>
      <c r="J899" s="13" t="s">
        <v>8291</v>
      </c>
      <c r="K899" s="27" t="s">
        <v>8292</v>
      </c>
      <c r="L899" s="13" t="s">
        <v>8291</v>
      </c>
      <c r="M899" s="13" t="s">
        <v>9179</v>
      </c>
      <c r="N899" s="13">
        <v>44</v>
      </c>
      <c r="O899" s="56">
        <v>7337.75</v>
      </c>
      <c r="P899" s="13" t="s">
        <v>8310</v>
      </c>
      <c r="Q899" s="13" t="s">
        <v>8311</v>
      </c>
      <c r="R899" s="57" t="s">
        <v>8321</v>
      </c>
      <c r="T899" s="12" t="s">
        <v>3342</v>
      </c>
      <c r="U899" s="13" t="str">
        <f t="shared" si="251"/>
        <v xml:space="preserve">  Justyna I</v>
      </c>
      <c r="V899" s="39">
        <f t="shared" si="236"/>
        <v>30.8</v>
      </c>
      <c r="W899" s="39" t="str">
        <f t="shared" si="237"/>
        <v>Obesity</v>
      </c>
      <c r="X899" s="39">
        <f t="shared" si="238"/>
        <v>10.95</v>
      </c>
      <c r="Y899" s="39" t="str">
        <f t="shared" si="239"/>
        <v>Diabetes</v>
      </c>
      <c r="Z899" s="39" t="str">
        <f t="shared" si="240"/>
        <v>No</v>
      </c>
      <c r="AA899" s="39" t="str">
        <f t="shared" si="241"/>
        <v>No</v>
      </c>
      <c r="AB899" s="39" t="str">
        <f t="shared" si="242"/>
        <v>No</v>
      </c>
      <c r="AC899" s="38" t="str">
        <f t="shared" si="243"/>
        <v>No major surgery</v>
      </c>
      <c r="AD899" s="39" t="str">
        <f t="shared" si="244"/>
        <v>No</v>
      </c>
      <c r="AE899" s="13" t="str">
        <f t="shared" si="245"/>
        <v>19-Sep-1979</v>
      </c>
      <c r="AF899" s="39">
        <f t="shared" si="246"/>
        <v>44</v>
      </c>
      <c r="AG899" s="58">
        <f t="shared" si="247"/>
        <v>7337.75</v>
      </c>
      <c r="AH899" s="39" t="str">
        <f t="shared" si="248"/>
        <v>tier - 2</v>
      </c>
      <c r="AI899" s="39" t="str">
        <f t="shared" si="249"/>
        <v>tier - 3</v>
      </c>
      <c r="AJ899" s="54" t="str">
        <f t="shared" si="250"/>
        <v>R1011</v>
      </c>
    </row>
    <row r="900" spans="2:36" ht="15.75" customHeight="1" x14ac:dyDescent="0.3">
      <c r="B900" s="12" t="s">
        <v>3346</v>
      </c>
      <c r="C900" s="13" t="s">
        <v>3348</v>
      </c>
      <c r="D900" s="13">
        <v>28.88</v>
      </c>
      <c r="E900" s="13" t="str">
        <f t="shared" ref="E900:E963" si="252">IF(D900&lt;18.5,"Underweight", IF(AND(D900&gt;=18.5,D900&lt;=24.9),"Healthy Weight", IF(AND(D900&gt;=25,D900&lt;=29.9),"Overweight", IF(D900&gt;=30,"Obesity"))))</f>
        <v>Overweight</v>
      </c>
      <c r="F900" s="13">
        <v>11.5</v>
      </c>
      <c r="G900" s="13" t="str">
        <f t="shared" ref="G900:G963" si="253">IF(F900&lt;5.7,"Normal",IF(AND(F900&gt;=5.7,F900&lt;=6.4),"Prediabetes",IF(F900&gt;=6.5,"Diabetes")))</f>
        <v>Diabetes</v>
      </c>
      <c r="H900" s="13" t="s">
        <v>8291</v>
      </c>
      <c r="I900" s="13" t="s">
        <v>8291</v>
      </c>
      <c r="J900" s="13" t="s">
        <v>8291</v>
      </c>
      <c r="K900" s="27" t="s">
        <v>8292</v>
      </c>
      <c r="L900" s="13" t="s">
        <v>8291</v>
      </c>
      <c r="M900" s="13" t="s">
        <v>9180</v>
      </c>
      <c r="N900" s="13">
        <v>37</v>
      </c>
      <c r="O900" s="56">
        <v>7339.93</v>
      </c>
      <c r="P900" s="13" t="s">
        <v>8310</v>
      </c>
      <c r="Q900" s="13" t="s">
        <v>8310</v>
      </c>
      <c r="R900" s="57" t="s">
        <v>8317</v>
      </c>
      <c r="T900" s="12" t="s">
        <v>3346</v>
      </c>
      <c r="U900" s="13" t="str">
        <f t="shared" si="251"/>
        <v xml:space="preserve">  Lucille</v>
      </c>
      <c r="V900" s="39">
        <f t="shared" ref="V900:V963" si="254">VLOOKUP(T900,$B$3:$R$2338,3,FALSE)</f>
        <v>28.88</v>
      </c>
      <c r="W900" s="39" t="str">
        <f t="shared" ref="W900:W963" si="255">VLOOKUP(T900,$B$3:$R$2338,4,FALSE)</f>
        <v>Overweight</v>
      </c>
      <c r="X900" s="39">
        <f t="shared" ref="X900:X963" si="256">VLOOKUP(T900,$B$3:$R$2338,5,FALSE)</f>
        <v>11.5</v>
      </c>
      <c r="Y900" s="39" t="str">
        <f t="shared" ref="Y900:Y963" si="257">VLOOKUP(T900,$B$3:$R$2338,6,0)</f>
        <v>Diabetes</v>
      </c>
      <c r="Z900" s="39" t="str">
        <f t="shared" ref="Z900:Z963" si="258">VLOOKUP(T900,$B$3:$R$2338,7,0)</f>
        <v>No</v>
      </c>
      <c r="AA900" s="39" t="str">
        <f t="shared" ref="AA900:AA963" si="259">VLOOKUP(T900,$B$3:$R$2338,8,0)</f>
        <v>No</v>
      </c>
      <c r="AB900" s="39" t="str">
        <f t="shared" ref="AB900:AB963" si="260">VLOOKUP(T900,$B$3:$R$2338,9,0)</f>
        <v>No</v>
      </c>
      <c r="AC900" s="38" t="str">
        <f t="shared" ref="AC900:AC963" si="261">VLOOKUP(T900,$B$3:$R$2338,10,0)</f>
        <v>No major surgery</v>
      </c>
      <c r="AD900" s="39" t="str">
        <f t="shared" ref="AD900:AD963" si="262">VLOOKUP(T900,$B$3:$R$2338,11,0)</f>
        <v>No</v>
      </c>
      <c r="AE900" s="13" t="str">
        <f t="shared" ref="AE900:AE963" si="263">VLOOKUP(T900,$B$3:$R$2338,12,0)</f>
        <v>15-Jun-1986</v>
      </c>
      <c r="AF900" s="39">
        <f t="shared" ref="AF900:AF963" si="264">VLOOKUP(T900,$B$3:$R$2338,13,0)</f>
        <v>37</v>
      </c>
      <c r="AG900" s="58">
        <f t="shared" ref="AG900:AG963" si="265">VLOOKUP(T900,$B$3:$R$2338,14,0)</f>
        <v>7339.93</v>
      </c>
      <c r="AH900" s="39" t="str">
        <f t="shared" ref="AH900:AH963" si="266">VLOOKUP(T900,$B$3:$R$2338,15,0)</f>
        <v>tier - 2</v>
      </c>
      <c r="AI900" s="39" t="str">
        <f t="shared" ref="AI900:AI963" si="267">VLOOKUP(T900,B899:R3234,16,0)</f>
        <v>tier - 2</v>
      </c>
      <c r="AJ900" s="54" t="str">
        <f t="shared" ref="AJ900:AJ963" si="268">VLOOKUP(T900,$B$3:$R$2338,17,0)</f>
        <v>R1012</v>
      </c>
    </row>
    <row r="901" spans="2:36" ht="15.75" customHeight="1" x14ac:dyDescent="0.3">
      <c r="B901" s="12" t="s">
        <v>3349</v>
      </c>
      <c r="C901" s="13" t="s">
        <v>3351</v>
      </c>
      <c r="D901" s="13">
        <v>23</v>
      </c>
      <c r="E901" s="13" t="str">
        <f t="shared" si="252"/>
        <v>Healthy Weight</v>
      </c>
      <c r="F901" s="13">
        <v>9.8800000000000008</v>
      </c>
      <c r="G901" s="13" t="str">
        <f t="shared" si="253"/>
        <v>Diabetes</v>
      </c>
      <c r="H901" s="13" t="s">
        <v>8291</v>
      </c>
      <c r="I901" s="13" t="s">
        <v>8291</v>
      </c>
      <c r="J901" s="13" t="s">
        <v>8291</v>
      </c>
      <c r="K901" s="27" t="s">
        <v>8292</v>
      </c>
      <c r="L901" s="13" t="s">
        <v>8291</v>
      </c>
      <c r="M901" s="13" t="s">
        <v>9181</v>
      </c>
      <c r="N901" s="13">
        <v>46</v>
      </c>
      <c r="O901" s="56">
        <v>7345.08</v>
      </c>
      <c r="P901" s="13" t="s">
        <v>8310</v>
      </c>
      <c r="Q901" s="13" t="s">
        <v>8314</v>
      </c>
      <c r="R901" s="57" t="s">
        <v>8321</v>
      </c>
      <c r="T901" s="12" t="s">
        <v>3349</v>
      </c>
      <c r="U901" s="13" t="str">
        <f t="shared" ref="U901:U964" si="269">VLOOKUP(T901,$B$3:$R$2338,2,FALSE)</f>
        <v xml:space="preserve">  April</v>
      </c>
      <c r="V901" s="39">
        <f t="shared" si="254"/>
        <v>23</v>
      </c>
      <c r="W901" s="39" t="str">
        <f t="shared" si="255"/>
        <v>Healthy Weight</v>
      </c>
      <c r="X901" s="39">
        <f t="shared" si="256"/>
        <v>9.8800000000000008</v>
      </c>
      <c r="Y901" s="39" t="str">
        <f t="shared" si="257"/>
        <v>Diabetes</v>
      </c>
      <c r="Z901" s="39" t="str">
        <f t="shared" si="258"/>
        <v>No</v>
      </c>
      <c r="AA901" s="39" t="str">
        <f t="shared" si="259"/>
        <v>No</v>
      </c>
      <c r="AB901" s="39" t="str">
        <f t="shared" si="260"/>
        <v>No</v>
      </c>
      <c r="AC901" s="38" t="str">
        <f t="shared" si="261"/>
        <v>No major surgery</v>
      </c>
      <c r="AD901" s="39" t="str">
        <f t="shared" si="262"/>
        <v>No</v>
      </c>
      <c r="AE901" s="13" t="str">
        <f t="shared" si="263"/>
        <v>18-Dec-1977</v>
      </c>
      <c r="AF901" s="39">
        <f t="shared" si="264"/>
        <v>46</v>
      </c>
      <c r="AG901" s="58">
        <f t="shared" si="265"/>
        <v>7345.08</v>
      </c>
      <c r="AH901" s="39" t="str">
        <f t="shared" si="266"/>
        <v>tier - 2</v>
      </c>
      <c r="AI901" s="39" t="str">
        <f t="shared" si="267"/>
        <v>tier - 1</v>
      </c>
      <c r="AJ901" s="54" t="str">
        <f t="shared" si="268"/>
        <v>R1011</v>
      </c>
    </row>
    <row r="902" spans="2:36" ht="15.75" customHeight="1" x14ac:dyDescent="0.3">
      <c r="B902" s="12" t="s">
        <v>3353</v>
      </c>
      <c r="C902" s="13" t="s">
        <v>167</v>
      </c>
      <c r="D902" s="13">
        <v>38.25</v>
      </c>
      <c r="E902" s="13" t="str">
        <f t="shared" si="252"/>
        <v>Obesity</v>
      </c>
      <c r="F902" s="13">
        <v>6.2</v>
      </c>
      <c r="G902" s="13" t="str">
        <f t="shared" si="253"/>
        <v>Prediabetes</v>
      </c>
      <c r="H902" s="13" t="s">
        <v>8291</v>
      </c>
      <c r="I902" s="13" t="s">
        <v>8291</v>
      </c>
      <c r="J902" s="13" t="s">
        <v>8291</v>
      </c>
      <c r="K902" s="27">
        <v>1</v>
      </c>
      <c r="L902" s="13" t="s">
        <v>8291</v>
      </c>
      <c r="M902" s="13" t="s">
        <v>9182</v>
      </c>
      <c r="N902" s="13">
        <v>44</v>
      </c>
      <c r="O902" s="56">
        <v>7345.73</v>
      </c>
      <c r="P902" s="13" t="s">
        <v>8310</v>
      </c>
      <c r="Q902" s="13" t="s">
        <v>8314</v>
      </c>
      <c r="R902" s="57" t="s">
        <v>8312</v>
      </c>
      <c r="T902" s="12" t="s">
        <v>3353</v>
      </c>
      <c r="U902" s="13" t="str">
        <f t="shared" si="269"/>
        <v xml:space="preserve">  Robert</v>
      </c>
      <c r="V902" s="39">
        <f t="shared" si="254"/>
        <v>38.25</v>
      </c>
      <c r="W902" s="39" t="str">
        <f t="shared" si="255"/>
        <v>Obesity</v>
      </c>
      <c r="X902" s="39">
        <f t="shared" si="256"/>
        <v>6.2</v>
      </c>
      <c r="Y902" s="39" t="str">
        <f t="shared" si="257"/>
        <v>Prediabetes</v>
      </c>
      <c r="Z902" s="39" t="str">
        <f t="shared" si="258"/>
        <v>No</v>
      </c>
      <c r="AA902" s="39" t="str">
        <f t="shared" si="259"/>
        <v>No</v>
      </c>
      <c r="AB902" s="39" t="str">
        <f t="shared" si="260"/>
        <v>No</v>
      </c>
      <c r="AC902" s="38">
        <f t="shared" si="261"/>
        <v>1</v>
      </c>
      <c r="AD902" s="39" t="str">
        <f t="shared" si="262"/>
        <v>No</v>
      </c>
      <c r="AE902" s="13" t="str">
        <f t="shared" si="263"/>
        <v>26-Jun-1979</v>
      </c>
      <c r="AF902" s="39">
        <f t="shared" si="264"/>
        <v>44</v>
      </c>
      <c r="AG902" s="58">
        <f t="shared" si="265"/>
        <v>7345.73</v>
      </c>
      <c r="AH902" s="39" t="str">
        <f t="shared" si="266"/>
        <v>tier - 2</v>
      </c>
      <c r="AI902" s="39" t="str">
        <f t="shared" si="267"/>
        <v>tier - 1</v>
      </c>
      <c r="AJ902" s="54" t="str">
        <f t="shared" si="268"/>
        <v>R1013</v>
      </c>
    </row>
    <row r="903" spans="2:36" ht="15.75" customHeight="1" x14ac:dyDescent="0.3">
      <c r="B903" s="12" t="s">
        <v>3355</v>
      </c>
      <c r="C903" s="13" t="s">
        <v>3357</v>
      </c>
      <c r="D903" s="13">
        <v>39.25</v>
      </c>
      <c r="E903" s="13" t="str">
        <f t="shared" si="252"/>
        <v>Obesity</v>
      </c>
      <c r="F903" s="13">
        <v>8.41</v>
      </c>
      <c r="G903" s="13" t="str">
        <f t="shared" si="253"/>
        <v>Diabetes</v>
      </c>
      <c r="H903" s="13" t="s">
        <v>8293</v>
      </c>
      <c r="I903" s="13" t="s">
        <v>8291</v>
      </c>
      <c r="J903" s="13" t="s">
        <v>8291</v>
      </c>
      <c r="K903" s="27">
        <v>1</v>
      </c>
      <c r="L903" s="13" t="s">
        <v>8291</v>
      </c>
      <c r="M903" s="13" t="s">
        <v>9183</v>
      </c>
      <c r="N903" s="13">
        <v>46</v>
      </c>
      <c r="O903" s="56">
        <v>7348.14</v>
      </c>
      <c r="P903" s="13" t="s">
        <v>8310</v>
      </c>
      <c r="Q903" s="13" t="s">
        <v>8314</v>
      </c>
      <c r="R903" s="57" t="s">
        <v>8321</v>
      </c>
      <c r="T903" s="12" t="s">
        <v>3355</v>
      </c>
      <c r="U903" s="13" t="str">
        <f t="shared" si="269"/>
        <v xml:space="preserve">  Alyssa</v>
      </c>
      <c r="V903" s="39">
        <f t="shared" si="254"/>
        <v>39.25</v>
      </c>
      <c r="W903" s="39" t="str">
        <f t="shared" si="255"/>
        <v>Obesity</v>
      </c>
      <c r="X903" s="39">
        <f t="shared" si="256"/>
        <v>8.41</v>
      </c>
      <c r="Y903" s="39" t="str">
        <f t="shared" si="257"/>
        <v>Diabetes</v>
      </c>
      <c r="Z903" s="39" t="str">
        <f t="shared" si="258"/>
        <v>Yes</v>
      </c>
      <c r="AA903" s="39" t="str">
        <f t="shared" si="259"/>
        <v>No</v>
      </c>
      <c r="AB903" s="39" t="str">
        <f t="shared" si="260"/>
        <v>No</v>
      </c>
      <c r="AC903" s="38">
        <f t="shared" si="261"/>
        <v>1</v>
      </c>
      <c r="AD903" s="39" t="str">
        <f t="shared" si="262"/>
        <v>No</v>
      </c>
      <c r="AE903" s="13" t="str">
        <f t="shared" si="263"/>
        <v>1-Dec-1977</v>
      </c>
      <c r="AF903" s="39">
        <f t="shared" si="264"/>
        <v>46</v>
      </c>
      <c r="AG903" s="58">
        <f t="shared" si="265"/>
        <v>7348.14</v>
      </c>
      <c r="AH903" s="39" t="str">
        <f t="shared" si="266"/>
        <v>tier - 2</v>
      </c>
      <c r="AI903" s="39" t="str">
        <f t="shared" si="267"/>
        <v>tier - 1</v>
      </c>
      <c r="AJ903" s="54" t="str">
        <f t="shared" si="268"/>
        <v>R1011</v>
      </c>
    </row>
    <row r="904" spans="2:36" ht="15.75" customHeight="1" x14ac:dyDescent="0.3">
      <c r="B904" s="12" t="s">
        <v>3358</v>
      </c>
      <c r="C904" s="13" t="s">
        <v>3360</v>
      </c>
      <c r="D904" s="13">
        <v>26.6</v>
      </c>
      <c r="E904" s="13" t="str">
        <f t="shared" si="252"/>
        <v>Overweight</v>
      </c>
      <c r="F904" s="13">
        <v>5.07</v>
      </c>
      <c r="G904" s="13" t="str">
        <f t="shared" si="253"/>
        <v>Normal</v>
      </c>
      <c r="H904" s="13" t="s">
        <v>8293</v>
      </c>
      <c r="I904" s="13" t="s">
        <v>8291</v>
      </c>
      <c r="J904" s="13" t="s">
        <v>8291</v>
      </c>
      <c r="K904" s="27">
        <v>2</v>
      </c>
      <c r="L904" s="13" t="s">
        <v>8291</v>
      </c>
      <c r="M904" s="13" t="s">
        <v>9184</v>
      </c>
      <c r="N904" s="13">
        <v>30</v>
      </c>
      <c r="O904" s="56">
        <v>7349.12</v>
      </c>
      <c r="P904" s="13" t="s">
        <v>8310</v>
      </c>
      <c r="Q904" s="13" t="s">
        <v>8310</v>
      </c>
      <c r="R904" s="57" t="s">
        <v>8332</v>
      </c>
      <c r="T904" s="12" t="s">
        <v>3358</v>
      </c>
      <c r="U904" s="13" t="str">
        <f t="shared" si="269"/>
        <v xml:space="preserve">  Jessica E</v>
      </c>
      <c r="V904" s="39">
        <f t="shared" si="254"/>
        <v>26.6</v>
      </c>
      <c r="W904" s="39" t="str">
        <f t="shared" si="255"/>
        <v>Overweight</v>
      </c>
      <c r="X904" s="39">
        <f t="shared" si="256"/>
        <v>5.07</v>
      </c>
      <c r="Y904" s="39" t="str">
        <f t="shared" si="257"/>
        <v>Normal</v>
      </c>
      <c r="Z904" s="39" t="str">
        <f t="shared" si="258"/>
        <v>Yes</v>
      </c>
      <c r="AA904" s="39" t="str">
        <f t="shared" si="259"/>
        <v>No</v>
      </c>
      <c r="AB904" s="39" t="str">
        <f t="shared" si="260"/>
        <v>No</v>
      </c>
      <c r="AC904" s="38">
        <f t="shared" si="261"/>
        <v>2</v>
      </c>
      <c r="AD904" s="39" t="str">
        <f t="shared" si="262"/>
        <v>No</v>
      </c>
      <c r="AE904" s="13" t="str">
        <f t="shared" si="263"/>
        <v>5-Oct-1993</v>
      </c>
      <c r="AF904" s="39">
        <f t="shared" si="264"/>
        <v>30</v>
      </c>
      <c r="AG904" s="58">
        <f t="shared" si="265"/>
        <v>7349.12</v>
      </c>
      <c r="AH904" s="39" t="str">
        <f t="shared" si="266"/>
        <v>tier - 2</v>
      </c>
      <c r="AI904" s="39" t="str">
        <f t="shared" si="267"/>
        <v>tier - 2</v>
      </c>
      <c r="AJ904" s="54" t="str">
        <f t="shared" si="268"/>
        <v>R1021</v>
      </c>
    </row>
    <row r="905" spans="2:36" ht="15.75" customHeight="1" x14ac:dyDescent="0.3">
      <c r="B905" s="12" t="s">
        <v>3362</v>
      </c>
      <c r="C905" s="13" t="s">
        <v>2162</v>
      </c>
      <c r="D905" s="13">
        <v>35.700000000000003</v>
      </c>
      <c r="E905" s="13" t="str">
        <f t="shared" si="252"/>
        <v>Obesity</v>
      </c>
      <c r="F905" s="13">
        <v>4.0599999999999996</v>
      </c>
      <c r="G905" s="13" t="str">
        <f t="shared" si="253"/>
        <v>Normal</v>
      </c>
      <c r="H905" s="13" t="s">
        <v>8291</v>
      </c>
      <c r="I905" s="13" t="s">
        <v>8291</v>
      </c>
      <c r="J905" s="13" t="s">
        <v>8293</v>
      </c>
      <c r="K905" s="27">
        <v>1</v>
      </c>
      <c r="L905" s="13" t="s">
        <v>8291</v>
      </c>
      <c r="M905" s="13" t="s">
        <v>9185</v>
      </c>
      <c r="N905" s="13">
        <v>40</v>
      </c>
      <c r="O905" s="56">
        <v>7357.49</v>
      </c>
      <c r="P905" s="13" t="s">
        <v>8310</v>
      </c>
      <c r="Q905" s="13" t="s">
        <v>8310</v>
      </c>
      <c r="R905" s="57" t="s">
        <v>8317</v>
      </c>
      <c r="T905" s="12" t="s">
        <v>3362</v>
      </c>
      <c r="U905" s="13" t="str">
        <f t="shared" si="269"/>
        <v xml:space="preserve">  Patrick J</v>
      </c>
      <c r="V905" s="39">
        <f t="shared" si="254"/>
        <v>35.700000000000003</v>
      </c>
      <c r="W905" s="39" t="str">
        <f t="shared" si="255"/>
        <v>Obesity</v>
      </c>
      <c r="X905" s="39">
        <f t="shared" si="256"/>
        <v>4.0599999999999996</v>
      </c>
      <c r="Y905" s="39" t="str">
        <f t="shared" si="257"/>
        <v>Normal</v>
      </c>
      <c r="Z905" s="39" t="str">
        <f t="shared" si="258"/>
        <v>No</v>
      </c>
      <c r="AA905" s="39" t="str">
        <f t="shared" si="259"/>
        <v>No</v>
      </c>
      <c r="AB905" s="39" t="str">
        <f t="shared" si="260"/>
        <v>Yes</v>
      </c>
      <c r="AC905" s="38">
        <f t="shared" si="261"/>
        <v>1</v>
      </c>
      <c r="AD905" s="39" t="str">
        <f t="shared" si="262"/>
        <v>No</v>
      </c>
      <c r="AE905" s="13" t="str">
        <f t="shared" si="263"/>
        <v>21-Jun-1983</v>
      </c>
      <c r="AF905" s="39">
        <f t="shared" si="264"/>
        <v>40</v>
      </c>
      <c r="AG905" s="58">
        <f t="shared" si="265"/>
        <v>7357.49</v>
      </c>
      <c r="AH905" s="39" t="str">
        <f t="shared" si="266"/>
        <v>tier - 2</v>
      </c>
      <c r="AI905" s="39" t="str">
        <f t="shared" si="267"/>
        <v>tier - 2</v>
      </c>
      <c r="AJ905" s="54" t="str">
        <f t="shared" si="268"/>
        <v>R1012</v>
      </c>
    </row>
    <row r="906" spans="2:36" ht="15.75" customHeight="1" x14ac:dyDescent="0.3">
      <c r="B906" s="12" t="s">
        <v>3365</v>
      </c>
      <c r="C906" s="13" t="s">
        <v>3367</v>
      </c>
      <c r="D906" s="13">
        <v>20.100000000000001</v>
      </c>
      <c r="E906" s="13" t="str">
        <f t="shared" si="252"/>
        <v>Healthy Weight</v>
      </c>
      <c r="F906" s="13">
        <v>10.52</v>
      </c>
      <c r="G906" s="13" t="str">
        <f t="shared" si="253"/>
        <v>Diabetes</v>
      </c>
      <c r="H906" s="13" t="s">
        <v>8291</v>
      </c>
      <c r="I906" s="13" t="s">
        <v>8291</v>
      </c>
      <c r="J906" s="13" t="s">
        <v>8291</v>
      </c>
      <c r="K906" s="27" t="s">
        <v>8292</v>
      </c>
      <c r="L906" s="13" t="s">
        <v>8291</v>
      </c>
      <c r="M906" s="13" t="s">
        <v>9186</v>
      </c>
      <c r="N906" s="13">
        <v>42</v>
      </c>
      <c r="O906" s="56">
        <v>7358.18</v>
      </c>
      <c r="P906" s="13" t="s">
        <v>8310</v>
      </c>
      <c r="Q906" s="13" t="s">
        <v>8311</v>
      </c>
      <c r="R906" s="57" t="s">
        <v>8329</v>
      </c>
      <c r="T906" s="12" t="s">
        <v>3365</v>
      </c>
      <c r="U906" s="13" t="str">
        <f t="shared" si="269"/>
        <v xml:space="preserve">  Emilie</v>
      </c>
      <c r="V906" s="39">
        <f t="shared" si="254"/>
        <v>20.100000000000001</v>
      </c>
      <c r="W906" s="39" t="str">
        <f t="shared" si="255"/>
        <v>Healthy Weight</v>
      </c>
      <c r="X906" s="39">
        <f t="shared" si="256"/>
        <v>10.52</v>
      </c>
      <c r="Y906" s="39" t="str">
        <f t="shared" si="257"/>
        <v>Diabetes</v>
      </c>
      <c r="Z906" s="39" t="str">
        <f t="shared" si="258"/>
        <v>No</v>
      </c>
      <c r="AA906" s="39" t="str">
        <f t="shared" si="259"/>
        <v>No</v>
      </c>
      <c r="AB906" s="39" t="str">
        <f t="shared" si="260"/>
        <v>No</v>
      </c>
      <c r="AC906" s="38" t="str">
        <f t="shared" si="261"/>
        <v>No major surgery</v>
      </c>
      <c r="AD906" s="39" t="str">
        <f t="shared" si="262"/>
        <v>No</v>
      </c>
      <c r="AE906" s="13" t="str">
        <f t="shared" si="263"/>
        <v>16-Jul-1981</v>
      </c>
      <c r="AF906" s="39">
        <f t="shared" si="264"/>
        <v>42</v>
      </c>
      <c r="AG906" s="58">
        <f t="shared" si="265"/>
        <v>7358.18</v>
      </c>
      <c r="AH906" s="39" t="str">
        <f t="shared" si="266"/>
        <v>tier - 2</v>
      </c>
      <c r="AI906" s="39" t="str">
        <f t="shared" si="267"/>
        <v>tier - 3</v>
      </c>
      <c r="AJ906" s="54" t="str">
        <f t="shared" si="268"/>
        <v>R1024</v>
      </c>
    </row>
    <row r="907" spans="2:36" ht="15.75" customHeight="1" x14ac:dyDescent="0.3">
      <c r="B907" s="12" t="s">
        <v>3369</v>
      </c>
      <c r="C907" s="13" t="s">
        <v>3371</v>
      </c>
      <c r="D907" s="13">
        <v>22.23</v>
      </c>
      <c r="E907" s="13" t="str">
        <f t="shared" si="252"/>
        <v>Healthy Weight</v>
      </c>
      <c r="F907" s="13">
        <v>9.65</v>
      </c>
      <c r="G907" s="13" t="str">
        <f t="shared" si="253"/>
        <v>Diabetes</v>
      </c>
      <c r="H907" s="13" t="s">
        <v>8291</v>
      </c>
      <c r="I907" s="13" t="s">
        <v>8291</v>
      </c>
      <c r="J907" s="13" t="s">
        <v>8291</v>
      </c>
      <c r="K907" s="27" t="s">
        <v>8292</v>
      </c>
      <c r="L907" s="13" t="s">
        <v>8291</v>
      </c>
      <c r="M907" s="13" t="s">
        <v>9187</v>
      </c>
      <c r="N907" s="13">
        <v>58</v>
      </c>
      <c r="O907" s="56">
        <v>7362.31</v>
      </c>
      <c r="P907" s="13" t="s">
        <v>8311</v>
      </c>
      <c r="Q907" s="13" t="s">
        <v>8311</v>
      </c>
      <c r="R907" s="57" t="s">
        <v>8312</v>
      </c>
      <c r="T907" s="12" t="s">
        <v>3369</v>
      </c>
      <c r="U907" s="13" t="str">
        <f t="shared" si="269"/>
        <v xml:space="preserve">  Caitlin B</v>
      </c>
      <c r="V907" s="39">
        <f t="shared" si="254"/>
        <v>22.23</v>
      </c>
      <c r="W907" s="39" t="str">
        <f t="shared" si="255"/>
        <v>Healthy Weight</v>
      </c>
      <c r="X907" s="39">
        <f t="shared" si="256"/>
        <v>9.65</v>
      </c>
      <c r="Y907" s="39" t="str">
        <f t="shared" si="257"/>
        <v>Diabetes</v>
      </c>
      <c r="Z907" s="39" t="str">
        <f t="shared" si="258"/>
        <v>No</v>
      </c>
      <c r="AA907" s="39" t="str">
        <f t="shared" si="259"/>
        <v>No</v>
      </c>
      <c r="AB907" s="39" t="str">
        <f t="shared" si="260"/>
        <v>No</v>
      </c>
      <c r="AC907" s="38" t="str">
        <f t="shared" si="261"/>
        <v>No major surgery</v>
      </c>
      <c r="AD907" s="39" t="str">
        <f t="shared" si="262"/>
        <v>No</v>
      </c>
      <c r="AE907" s="13" t="str">
        <f t="shared" si="263"/>
        <v>9-Dec-1965</v>
      </c>
      <c r="AF907" s="39">
        <f t="shared" si="264"/>
        <v>58</v>
      </c>
      <c r="AG907" s="58">
        <f t="shared" si="265"/>
        <v>7362.31</v>
      </c>
      <c r="AH907" s="39" t="str">
        <f t="shared" si="266"/>
        <v>tier - 3</v>
      </c>
      <c r="AI907" s="39" t="str">
        <f t="shared" si="267"/>
        <v>tier - 3</v>
      </c>
      <c r="AJ907" s="54" t="str">
        <f t="shared" si="268"/>
        <v>R1013</v>
      </c>
    </row>
    <row r="908" spans="2:36" ht="15.75" customHeight="1" x14ac:dyDescent="0.3">
      <c r="B908" s="12" t="s">
        <v>3373</v>
      </c>
      <c r="C908" s="13" t="s">
        <v>3375</v>
      </c>
      <c r="D908" s="13">
        <v>36.47</v>
      </c>
      <c r="E908" s="13" t="str">
        <f t="shared" si="252"/>
        <v>Obesity</v>
      </c>
      <c r="F908" s="13">
        <v>6.21</v>
      </c>
      <c r="G908" s="13" t="str">
        <f t="shared" si="253"/>
        <v>Prediabetes</v>
      </c>
      <c r="H908" s="13" t="s">
        <v>8291</v>
      </c>
      <c r="I908" s="13" t="s">
        <v>8291</v>
      </c>
      <c r="J908" s="13" t="s">
        <v>8291</v>
      </c>
      <c r="K908" s="27" t="s">
        <v>8292</v>
      </c>
      <c r="L908" s="13" t="s">
        <v>8291</v>
      </c>
      <c r="M908" s="13" t="s">
        <v>9041</v>
      </c>
      <c r="N908" s="13">
        <v>42</v>
      </c>
      <c r="O908" s="56">
        <v>7371.77</v>
      </c>
      <c r="P908" s="13" t="s">
        <v>8310</v>
      </c>
      <c r="Q908" s="13" t="s">
        <v>8314</v>
      </c>
      <c r="R908" s="57" t="s">
        <v>8321</v>
      </c>
      <c r="T908" s="12" t="s">
        <v>3373</v>
      </c>
      <c r="U908" s="13" t="str">
        <f t="shared" si="269"/>
        <v xml:space="preserve">  Joseph W</v>
      </c>
      <c r="V908" s="39">
        <f t="shared" si="254"/>
        <v>36.47</v>
      </c>
      <c r="W908" s="39" t="str">
        <f t="shared" si="255"/>
        <v>Obesity</v>
      </c>
      <c r="X908" s="39">
        <f t="shared" si="256"/>
        <v>6.21</v>
      </c>
      <c r="Y908" s="39" t="str">
        <f t="shared" si="257"/>
        <v>Prediabetes</v>
      </c>
      <c r="Z908" s="39" t="str">
        <f t="shared" si="258"/>
        <v>No</v>
      </c>
      <c r="AA908" s="39" t="str">
        <f t="shared" si="259"/>
        <v>No</v>
      </c>
      <c r="AB908" s="39" t="str">
        <f t="shared" si="260"/>
        <v>No</v>
      </c>
      <c r="AC908" s="38" t="str">
        <f t="shared" si="261"/>
        <v>No major surgery</v>
      </c>
      <c r="AD908" s="39" t="str">
        <f t="shared" si="262"/>
        <v>No</v>
      </c>
      <c r="AE908" s="13" t="str">
        <f t="shared" si="263"/>
        <v>24-Nov-1981</v>
      </c>
      <c r="AF908" s="39">
        <f t="shared" si="264"/>
        <v>42</v>
      </c>
      <c r="AG908" s="58">
        <f t="shared" si="265"/>
        <v>7371.77</v>
      </c>
      <c r="AH908" s="39" t="str">
        <f t="shared" si="266"/>
        <v>tier - 2</v>
      </c>
      <c r="AI908" s="39" t="str">
        <f t="shared" si="267"/>
        <v>tier - 1</v>
      </c>
      <c r="AJ908" s="54" t="str">
        <f t="shared" si="268"/>
        <v>R1011</v>
      </c>
    </row>
    <row r="909" spans="2:36" ht="15.75" customHeight="1" x14ac:dyDescent="0.3">
      <c r="B909" s="12" t="s">
        <v>3377</v>
      </c>
      <c r="C909" s="13" t="s">
        <v>3131</v>
      </c>
      <c r="D909" s="13">
        <v>49.64</v>
      </c>
      <c r="E909" s="13" t="str">
        <f t="shared" si="252"/>
        <v>Obesity</v>
      </c>
      <c r="F909" s="13">
        <v>4.76</v>
      </c>
      <c r="G909" s="13" t="str">
        <f t="shared" si="253"/>
        <v>Normal</v>
      </c>
      <c r="H909" s="13" t="s">
        <v>8291</v>
      </c>
      <c r="I909" s="13" t="s">
        <v>8291</v>
      </c>
      <c r="J909" s="13" t="s">
        <v>8293</v>
      </c>
      <c r="K909" s="27">
        <v>1</v>
      </c>
      <c r="L909" s="13" t="s">
        <v>8291</v>
      </c>
      <c r="M909" s="13" t="s">
        <v>9188</v>
      </c>
      <c r="N909" s="13">
        <v>30</v>
      </c>
      <c r="O909" s="56">
        <v>7388.85</v>
      </c>
      <c r="P909" s="13" t="s">
        <v>8310</v>
      </c>
      <c r="Q909" s="13" t="s">
        <v>8310</v>
      </c>
      <c r="R909" s="57" t="s">
        <v>8335</v>
      </c>
      <c r="T909" s="12" t="s">
        <v>3377</v>
      </c>
      <c r="U909" s="13" t="str">
        <f t="shared" si="269"/>
        <v xml:space="preserve">  Wendy</v>
      </c>
      <c r="V909" s="39">
        <f t="shared" si="254"/>
        <v>49.64</v>
      </c>
      <c r="W909" s="39" t="str">
        <f t="shared" si="255"/>
        <v>Obesity</v>
      </c>
      <c r="X909" s="39">
        <f t="shared" si="256"/>
        <v>4.76</v>
      </c>
      <c r="Y909" s="39" t="str">
        <f t="shared" si="257"/>
        <v>Normal</v>
      </c>
      <c r="Z909" s="39" t="str">
        <f t="shared" si="258"/>
        <v>No</v>
      </c>
      <c r="AA909" s="39" t="str">
        <f t="shared" si="259"/>
        <v>No</v>
      </c>
      <c r="AB909" s="39" t="str">
        <f t="shared" si="260"/>
        <v>Yes</v>
      </c>
      <c r="AC909" s="38">
        <f t="shared" si="261"/>
        <v>1</v>
      </c>
      <c r="AD909" s="39" t="str">
        <f t="shared" si="262"/>
        <v>No</v>
      </c>
      <c r="AE909" s="13" t="str">
        <f t="shared" si="263"/>
        <v>22-Jul-1993</v>
      </c>
      <c r="AF909" s="39">
        <f t="shared" si="264"/>
        <v>30</v>
      </c>
      <c r="AG909" s="58">
        <f t="shared" si="265"/>
        <v>7388.85</v>
      </c>
      <c r="AH909" s="39" t="str">
        <f t="shared" si="266"/>
        <v>tier - 2</v>
      </c>
      <c r="AI909" s="39" t="str">
        <f t="shared" si="267"/>
        <v>tier - 2</v>
      </c>
      <c r="AJ909" s="54" t="str">
        <f t="shared" si="268"/>
        <v>R1026</v>
      </c>
    </row>
    <row r="910" spans="2:36" ht="15.75" customHeight="1" x14ac:dyDescent="0.3">
      <c r="B910" s="12" t="s">
        <v>3380</v>
      </c>
      <c r="C910" s="13" t="s">
        <v>3382</v>
      </c>
      <c r="D910" s="13">
        <v>36.799999999999997</v>
      </c>
      <c r="E910" s="13" t="str">
        <f t="shared" si="252"/>
        <v>Obesity</v>
      </c>
      <c r="F910" s="13">
        <v>5.73</v>
      </c>
      <c r="G910" s="13" t="str">
        <f t="shared" si="253"/>
        <v>Prediabetes</v>
      </c>
      <c r="H910" s="13" t="s">
        <v>8293</v>
      </c>
      <c r="I910" s="13" t="s">
        <v>8291</v>
      </c>
      <c r="J910" s="13" t="s">
        <v>8293</v>
      </c>
      <c r="K910" s="27">
        <v>1</v>
      </c>
      <c r="L910" s="13" t="s">
        <v>8291</v>
      </c>
      <c r="M910" s="13" t="s">
        <v>9189</v>
      </c>
      <c r="N910" s="13">
        <v>58</v>
      </c>
      <c r="O910" s="56">
        <v>7403.98</v>
      </c>
      <c r="P910" s="13" t="s">
        <v>8311</v>
      </c>
      <c r="Q910" s="13" t="s">
        <v>8310</v>
      </c>
      <c r="R910" s="57" t="s">
        <v>8312</v>
      </c>
      <c r="T910" s="12" t="s">
        <v>3380</v>
      </c>
      <c r="U910" s="13" t="str">
        <f t="shared" si="269"/>
        <v xml:space="preserve">  Leah L</v>
      </c>
      <c r="V910" s="39">
        <f t="shared" si="254"/>
        <v>36.799999999999997</v>
      </c>
      <c r="W910" s="39" t="str">
        <f t="shared" si="255"/>
        <v>Obesity</v>
      </c>
      <c r="X910" s="39">
        <f t="shared" si="256"/>
        <v>5.73</v>
      </c>
      <c r="Y910" s="39" t="str">
        <f t="shared" si="257"/>
        <v>Prediabetes</v>
      </c>
      <c r="Z910" s="39" t="str">
        <f t="shared" si="258"/>
        <v>Yes</v>
      </c>
      <c r="AA910" s="39" t="str">
        <f t="shared" si="259"/>
        <v>No</v>
      </c>
      <c r="AB910" s="39" t="str">
        <f t="shared" si="260"/>
        <v>Yes</v>
      </c>
      <c r="AC910" s="38">
        <f t="shared" si="261"/>
        <v>1</v>
      </c>
      <c r="AD910" s="39" t="str">
        <f t="shared" si="262"/>
        <v>No</v>
      </c>
      <c r="AE910" s="13" t="str">
        <f t="shared" si="263"/>
        <v>5-Dec-1965</v>
      </c>
      <c r="AF910" s="39">
        <f t="shared" si="264"/>
        <v>58</v>
      </c>
      <c r="AG910" s="58">
        <f t="shared" si="265"/>
        <v>7403.98</v>
      </c>
      <c r="AH910" s="39" t="str">
        <f t="shared" si="266"/>
        <v>tier - 3</v>
      </c>
      <c r="AI910" s="39" t="str">
        <f t="shared" si="267"/>
        <v>tier - 2</v>
      </c>
      <c r="AJ910" s="54" t="str">
        <f t="shared" si="268"/>
        <v>R1013</v>
      </c>
    </row>
    <row r="911" spans="2:36" ht="15.75" customHeight="1" x14ac:dyDescent="0.3">
      <c r="B911" s="12" t="s">
        <v>3384</v>
      </c>
      <c r="C911" s="13" t="s">
        <v>3386</v>
      </c>
      <c r="D911" s="13">
        <v>33.880000000000003</v>
      </c>
      <c r="E911" s="13" t="str">
        <f t="shared" si="252"/>
        <v>Obesity</v>
      </c>
      <c r="F911" s="13">
        <v>10.78</v>
      </c>
      <c r="G911" s="13" t="str">
        <f t="shared" si="253"/>
        <v>Diabetes</v>
      </c>
      <c r="H911" s="13" t="s">
        <v>8293</v>
      </c>
      <c r="I911" s="13" t="s">
        <v>8291</v>
      </c>
      <c r="J911" s="13" t="s">
        <v>8291</v>
      </c>
      <c r="K911" s="27" t="s">
        <v>8292</v>
      </c>
      <c r="L911" s="13" t="s">
        <v>8291</v>
      </c>
      <c r="M911" s="13" t="s">
        <v>9190</v>
      </c>
      <c r="N911" s="13">
        <v>40</v>
      </c>
      <c r="O911" s="56">
        <v>7418.52</v>
      </c>
      <c r="P911" s="13" t="s">
        <v>8310</v>
      </c>
      <c r="Q911" s="13" t="s">
        <v>8310</v>
      </c>
      <c r="R911" s="57" t="s">
        <v>8321</v>
      </c>
      <c r="T911" s="12" t="s">
        <v>3384</v>
      </c>
      <c r="U911" s="13" t="str">
        <f t="shared" si="269"/>
        <v xml:space="preserve">  Wayne L</v>
      </c>
      <c r="V911" s="39">
        <f t="shared" si="254"/>
        <v>33.880000000000003</v>
      </c>
      <c r="W911" s="39" t="str">
        <f t="shared" si="255"/>
        <v>Obesity</v>
      </c>
      <c r="X911" s="39">
        <f t="shared" si="256"/>
        <v>10.78</v>
      </c>
      <c r="Y911" s="39" t="str">
        <f t="shared" si="257"/>
        <v>Diabetes</v>
      </c>
      <c r="Z911" s="39" t="str">
        <f t="shared" si="258"/>
        <v>Yes</v>
      </c>
      <c r="AA911" s="39" t="str">
        <f t="shared" si="259"/>
        <v>No</v>
      </c>
      <c r="AB911" s="39" t="str">
        <f t="shared" si="260"/>
        <v>No</v>
      </c>
      <c r="AC911" s="38" t="str">
        <f t="shared" si="261"/>
        <v>No major surgery</v>
      </c>
      <c r="AD911" s="39" t="str">
        <f t="shared" si="262"/>
        <v>No</v>
      </c>
      <c r="AE911" s="13" t="str">
        <f t="shared" si="263"/>
        <v>19-Sep-1983</v>
      </c>
      <c r="AF911" s="39">
        <f t="shared" si="264"/>
        <v>40</v>
      </c>
      <c r="AG911" s="58">
        <f t="shared" si="265"/>
        <v>7418.52</v>
      </c>
      <c r="AH911" s="39" t="str">
        <f t="shared" si="266"/>
        <v>tier - 2</v>
      </c>
      <c r="AI911" s="39" t="str">
        <f t="shared" si="267"/>
        <v>tier - 2</v>
      </c>
      <c r="AJ911" s="54" t="str">
        <f t="shared" si="268"/>
        <v>R1011</v>
      </c>
    </row>
    <row r="912" spans="2:36" ht="15.75" customHeight="1" x14ac:dyDescent="0.3">
      <c r="B912" s="12" t="s">
        <v>3388</v>
      </c>
      <c r="C912" s="13" t="s">
        <v>1237</v>
      </c>
      <c r="D912" s="13">
        <v>32.01</v>
      </c>
      <c r="E912" s="13" t="str">
        <f t="shared" si="252"/>
        <v>Obesity</v>
      </c>
      <c r="F912" s="13">
        <v>5.08</v>
      </c>
      <c r="G912" s="13" t="str">
        <f t="shared" si="253"/>
        <v>Normal</v>
      </c>
      <c r="H912" s="13" t="s">
        <v>8293</v>
      </c>
      <c r="I912" s="13" t="s">
        <v>8291</v>
      </c>
      <c r="J912" s="13" t="s">
        <v>8291</v>
      </c>
      <c r="K912" s="27">
        <v>1</v>
      </c>
      <c r="L912" s="13" t="s">
        <v>8291</v>
      </c>
      <c r="M912" s="13" t="s">
        <v>9191</v>
      </c>
      <c r="N912" s="13">
        <v>45</v>
      </c>
      <c r="O912" s="56">
        <v>7419.48</v>
      </c>
      <c r="P912" s="13" t="s">
        <v>8310</v>
      </c>
      <c r="Q912" s="13" t="s">
        <v>8310</v>
      </c>
      <c r="R912" s="57" t="s">
        <v>8317</v>
      </c>
      <c r="T912" s="12" t="s">
        <v>3388</v>
      </c>
      <c r="U912" s="13" t="str">
        <f t="shared" si="269"/>
        <v xml:space="preserve">  Jason M</v>
      </c>
      <c r="V912" s="39">
        <f t="shared" si="254"/>
        <v>32.01</v>
      </c>
      <c r="W912" s="39" t="str">
        <f t="shared" si="255"/>
        <v>Obesity</v>
      </c>
      <c r="X912" s="39">
        <f t="shared" si="256"/>
        <v>5.08</v>
      </c>
      <c r="Y912" s="39" t="str">
        <f t="shared" si="257"/>
        <v>Normal</v>
      </c>
      <c r="Z912" s="39" t="str">
        <f t="shared" si="258"/>
        <v>Yes</v>
      </c>
      <c r="AA912" s="39" t="str">
        <f t="shared" si="259"/>
        <v>No</v>
      </c>
      <c r="AB912" s="39" t="str">
        <f t="shared" si="260"/>
        <v>No</v>
      </c>
      <c r="AC912" s="38">
        <f t="shared" si="261"/>
        <v>1</v>
      </c>
      <c r="AD912" s="39" t="str">
        <f t="shared" si="262"/>
        <v>No</v>
      </c>
      <c r="AE912" s="13" t="str">
        <f t="shared" si="263"/>
        <v>12-Nov-1978</v>
      </c>
      <c r="AF912" s="39">
        <f t="shared" si="264"/>
        <v>45</v>
      </c>
      <c r="AG912" s="58">
        <f t="shared" si="265"/>
        <v>7419.48</v>
      </c>
      <c r="AH912" s="39" t="str">
        <f t="shared" si="266"/>
        <v>tier - 2</v>
      </c>
      <c r="AI912" s="39" t="str">
        <f t="shared" si="267"/>
        <v>tier - 2</v>
      </c>
      <c r="AJ912" s="54" t="str">
        <f t="shared" si="268"/>
        <v>R1012</v>
      </c>
    </row>
    <row r="913" spans="2:36" ht="15.75" customHeight="1" x14ac:dyDescent="0.3">
      <c r="B913" s="12" t="s">
        <v>3391</v>
      </c>
      <c r="C913" s="13" t="s">
        <v>3393</v>
      </c>
      <c r="D913" s="13">
        <v>33.630000000000003</v>
      </c>
      <c r="E913" s="13" t="str">
        <f t="shared" si="252"/>
        <v>Obesity</v>
      </c>
      <c r="F913" s="13">
        <v>11.39</v>
      </c>
      <c r="G913" s="13" t="str">
        <f t="shared" si="253"/>
        <v>Diabetes</v>
      </c>
      <c r="H913" s="13" t="s">
        <v>8291</v>
      </c>
      <c r="I913" s="13" t="s">
        <v>8291</v>
      </c>
      <c r="J913" s="13" t="s">
        <v>8291</v>
      </c>
      <c r="K913" s="27" t="s">
        <v>8292</v>
      </c>
      <c r="L913" s="13" t="s">
        <v>8291</v>
      </c>
      <c r="M913" s="13" t="s">
        <v>9192</v>
      </c>
      <c r="N913" s="13">
        <v>45</v>
      </c>
      <c r="O913" s="56">
        <v>7421.19</v>
      </c>
      <c r="P913" s="13" t="s">
        <v>8310</v>
      </c>
      <c r="Q913" s="13" t="s">
        <v>8311</v>
      </c>
      <c r="R913" s="57" t="s">
        <v>8317</v>
      </c>
      <c r="T913" s="12" t="s">
        <v>3391</v>
      </c>
      <c r="U913" s="13" t="str">
        <f t="shared" si="269"/>
        <v xml:space="preserve">  Floris</v>
      </c>
      <c r="V913" s="39">
        <f t="shared" si="254"/>
        <v>33.630000000000003</v>
      </c>
      <c r="W913" s="39" t="str">
        <f t="shared" si="255"/>
        <v>Obesity</v>
      </c>
      <c r="X913" s="39">
        <f t="shared" si="256"/>
        <v>11.39</v>
      </c>
      <c r="Y913" s="39" t="str">
        <f t="shared" si="257"/>
        <v>Diabetes</v>
      </c>
      <c r="Z913" s="39" t="str">
        <f t="shared" si="258"/>
        <v>No</v>
      </c>
      <c r="AA913" s="39" t="str">
        <f t="shared" si="259"/>
        <v>No</v>
      </c>
      <c r="AB913" s="39" t="str">
        <f t="shared" si="260"/>
        <v>No</v>
      </c>
      <c r="AC913" s="38" t="str">
        <f t="shared" si="261"/>
        <v>No major surgery</v>
      </c>
      <c r="AD913" s="39" t="str">
        <f t="shared" si="262"/>
        <v>No</v>
      </c>
      <c r="AE913" s="13" t="str">
        <f t="shared" si="263"/>
        <v>2-Dec-1978</v>
      </c>
      <c r="AF913" s="39">
        <f t="shared" si="264"/>
        <v>45</v>
      </c>
      <c r="AG913" s="58">
        <f t="shared" si="265"/>
        <v>7421.19</v>
      </c>
      <c r="AH913" s="39" t="str">
        <f t="shared" si="266"/>
        <v>tier - 2</v>
      </c>
      <c r="AI913" s="39" t="str">
        <f t="shared" si="267"/>
        <v>tier - 3</v>
      </c>
      <c r="AJ913" s="54" t="str">
        <f t="shared" si="268"/>
        <v>R1012</v>
      </c>
    </row>
    <row r="914" spans="2:36" ht="15.75" customHeight="1" x14ac:dyDescent="0.3">
      <c r="B914" s="12" t="s">
        <v>3395</v>
      </c>
      <c r="C914" s="13" t="s">
        <v>3397</v>
      </c>
      <c r="D914" s="13">
        <v>34.865000000000002</v>
      </c>
      <c r="E914" s="13" t="str">
        <f t="shared" si="252"/>
        <v>Obesity</v>
      </c>
      <c r="F914" s="13">
        <v>5.35</v>
      </c>
      <c r="G914" s="13" t="str">
        <f t="shared" si="253"/>
        <v>Normal</v>
      </c>
      <c r="H914" s="13" t="s">
        <v>8293</v>
      </c>
      <c r="I914" s="13" t="s">
        <v>8291</v>
      </c>
      <c r="J914" s="13" t="s">
        <v>8291</v>
      </c>
      <c r="K914" s="27">
        <v>1</v>
      </c>
      <c r="L914" s="13" t="s">
        <v>8291</v>
      </c>
      <c r="M914" s="13" t="s">
        <v>9193</v>
      </c>
      <c r="N914" s="13">
        <v>46</v>
      </c>
      <c r="O914" s="56">
        <v>7441.05</v>
      </c>
      <c r="P914" s="13" t="s">
        <v>8311</v>
      </c>
      <c r="Q914" s="13" t="s">
        <v>8310</v>
      </c>
      <c r="R914" s="57" t="s">
        <v>8321</v>
      </c>
      <c r="T914" s="12" t="s">
        <v>3395</v>
      </c>
      <c r="U914" s="13" t="str">
        <f t="shared" si="269"/>
        <v xml:space="preserve">  Marc</v>
      </c>
      <c r="V914" s="39">
        <f t="shared" si="254"/>
        <v>34.865000000000002</v>
      </c>
      <c r="W914" s="39" t="str">
        <f t="shared" si="255"/>
        <v>Obesity</v>
      </c>
      <c r="X914" s="39">
        <f t="shared" si="256"/>
        <v>5.35</v>
      </c>
      <c r="Y914" s="39" t="str">
        <f t="shared" si="257"/>
        <v>Normal</v>
      </c>
      <c r="Z914" s="39" t="str">
        <f t="shared" si="258"/>
        <v>Yes</v>
      </c>
      <c r="AA914" s="39" t="str">
        <f t="shared" si="259"/>
        <v>No</v>
      </c>
      <c r="AB914" s="39" t="str">
        <f t="shared" si="260"/>
        <v>No</v>
      </c>
      <c r="AC914" s="38">
        <f t="shared" si="261"/>
        <v>1</v>
      </c>
      <c r="AD914" s="39" t="str">
        <f t="shared" si="262"/>
        <v>No</v>
      </c>
      <c r="AE914" s="13" t="str">
        <f t="shared" si="263"/>
        <v>25-Aug-1977</v>
      </c>
      <c r="AF914" s="39">
        <f t="shared" si="264"/>
        <v>46</v>
      </c>
      <c r="AG914" s="58">
        <f t="shared" si="265"/>
        <v>7441.05</v>
      </c>
      <c r="AH914" s="39" t="str">
        <f t="shared" si="266"/>
        <v>tier - 3</v>
      </c>
      <c r="AI914" s="39" t="str">
        <f t="shared" si="267"/>
        <v>tier - 2</v>
      </c>
      <c r="AJ914" s="54" t="str">
        <f t="shared" si="268"/>
        <v>R1011</v>
      </c>
    </row>
    <row r="915" spans="2:36" ht="15.75" customHeight="1" x14ac:dyDescent="0.3">
      <c r="B915" s="12" t="s">
        <v>3399</v>
      </c>
      <c r="C915" s="13" t="s">
        <v>1587</v>
      </c>
      <c r="D915" s="13">
        <v>43.11</v>
      </c>
      <c r="E915" s="13" t="str">
        <f t="shared" si="252"/>
        <v>Obesity</v>
      </c>
      <c r="F915" s="13">
        <v>5.6</v>
      </c>
      <c r="G915" s="13" t="str">
        <f t="shared" si="253"/>
        <v>Normal</v>
      </c>
      <c r="H915" s="13" t="s">
        <v>8291</v>
      </c>
      <c r="I915" s="13" t="s">
        <v>8291</v>
      </c>
      <c r="J915" s="13" t="s">
        <v>8291</v>
      </c>
      <c r="K915" s="27" t="s">
        <v>8292</v>
      </c>
      <c r="L915" s="13" t="s">
        <v>8291</v>
      </c>
      <c r="M915" s="13" t="s">
        <v>9194</v>
      </c>
      <c r="N915" s="13">
        <v>44</v>
      </c>
      <c r="O915" s="56">
        <v>7441.5</v>
      </c>
      <c r="P915" s="13" t="s">
        <v>8311</v>
      </c>
      <c r="Q915" s="13" t="s">
        <v>8310</v>
      </c>
      <c r="R915" s="57" t="s">
        <v>8321</v>
      </c>
      <c r="T915" s="12" t="s">
        <v>3399</v>
      </c>
      <c r="U915" s="13" t="str">
        <f t="shared" si="269"/>
        <v xml:space="preserve">  Christopher</v>
      </c>
      <c r="V915" s="39">
        <f t="shared" si="254"/>
        <v>43.11</v>
      </c>
      <c r="W915" s="39" t="str">
        <f t="shared" si="255"/>
        <v>Obesity</v>
      </c>
      <c r="X915" s="39">
        <f t="shared" si="256"/>
        <v>5.6</v>
      </c>
      <c r="Y915" s="39" t="str">
        <f t="shared" si="257"/>
        <v>Normal</v>
      </c>
      <c r="Z915" s="39" t="str">
        <f t="shared" si="258"/>
        <v>No</v>
      </c>
      <c r="AA915" s="39" t="str">
        <f t="shared" si="259"/>
        <v>No</v>
      </c>
      <c r="AB915" s="39" t="str">
        <f t="shared" si="260"/>
        <v>No</v>
      </c>
      <c r="AC915" s="38" t="str">
        <f t="shared" si="261"/>
        <v>No major surgery</v>
      </c>
      <c r="AD915" s="39" t="str">
        <f t="shared" si="262"/>
        <v>No</v>
      </c>
      <c r="AE915" s="13" t="str">
        <f t="shared" si="263"/>
        <v>1-Sep-1979</v>
      </c>
      <c r="AF915" s="39">
        <f t="shared" si="264"/>
        <v>44</v>
      </c>
      <c r="AG915" s="58">
        <f t="shared" si="265"/>
        <v>7441.5</v>
      </c>
      <c r="AH915" s="39" t="str">
        <f t="shared" si="266"/>
        <v>tier - 3</v>
      </c>
      <c r="AI915" s="39" t="str">
        <f t="shared" si="267"/>
        <v>tier - 2</v>
      </c>
      <c r="AJ915" s="54" t="str">
        <f t="shared" si="268"/>
        <v>R1011</v>
      </c>
    </row>
    <row r="916" spans="2:36" ht="15.75" customHeight="1" x14ac:dyDescent="0.3">
      <c r="B916" s="12" t="s">
        <v>3402</v>
      </c>
      <c r="C916" s="13" t="s">
        <v>339</v>
      </c>
      <c r="D916" s="13">
        <v>30.305</v>
      </c>
      <c r="E916" s="13" t="str">
        <f t="shared" si="252"/>
        <v>Obesity</v>
      </c>
      <c r="F916" s="13">
        <v>4.2699999999999996</v>
      </c>
      <c r="G916" s="13" t="str">
        <f t="shared" si="253"/>
        <v>Normal</v>
      </c>
      <c r="H916" s="13" t="s">
        <v>8293</v>
      </c>
      <c r="I916" s="13" t="s">
        <v>8291</v>
      </c>
      <c r="J916" s="13" t="s">
        <v>8291</v>
      </c>
      <c r="K916" s="27">
        <v>1</v>
      </c>
      <c r="L916" s="13" t="s">
        <v>8291</v>
      </c>
      <c r="M916" s="13" t="s">
        <v>9195</v>
      </c>
      <c r="N916" s="13">
        <v>43</v>
      </c>
      <c r="O916" s="56">
        <v>7443.64</v>
      </c>
      <c r="P916" s="13" t="s">
        <v>8310</v>
      </c>
      <c r="Q916" s="13" t="s">
        <v>8311</v>
      </c>
      <c r="R916" s="57" t="s">
        <v>8317</v>
      </c>
      <c r="T916" s="12" t="s">
        <v>3402</v>
      </c>
      <c r="U916" s="13" t="str">
        <f t="shared" si="269"/>
        <v xml:space="preserve">  Kevin</v>
      </c>
      <c r="V916" s="39">
        <f t="shared" si="254"/>
        <v>30.305</v>
      </c>
      <c r="W916" s="39" t="str">
        <f t="shared" si="255"/>
        <v>Obesity</v>
      </c>
      <c r="X916" s="39">
        <f t="shared" si="256"/>
        <v>4.2699999999999996</v>
      </c>
      <c r="Y916" s="39" t="str">
        <f t="shared" si="257"/>
        <v>Normal</v>
      </c>
      <c r="Z916" s="39" t="str">
        <f t="shared" si="258"/>
        <v>Yes</v>
      </c>
      <c r="AA916" s="39" t="str">
        <f t="shared" si="259"/>
        <v>No</v>
      </c>
      <c r="AB916" s="39" t="str">
        <f t="shared" si="260"/>
        <v>No</v>
      </c>
      <c r="AC916" s="38">
        <f t="shared" si="261"/>
        <v>1</v>
      </c>
      <c r="AD916" s="39" t="str">
        <f t="shared" si="262"/>
        <v>No</v>
      </c>
      <c r="AE916" s="13" t="str">
        <f t="shared" si="263"/>
        <v>7-Jul-1980</v>
      </c>
      <c r="AF916" s="39">
        <f t="shared" si="264"/>
        <v>43</v>
      </c>
      <c r="AG916" s="58">
        <f t="shared" si="265"/>
        <v>7443.64</v>
      </c>
      <c r="AH916" s="39" t="str">
        <f t="shared" si="266"/>
        <v>tier - 2</v>
      </c>
      <c r="AI916" s="39" t="str">
        <f t="shared" si="267"/>
        <v>tier - 3</v>
      </c>
      <c r="AJ916" s="54" t="str">
        <f t="shared" si="268"/>
        <v>R1012</v>
      </c>
    </row>
    <row r="917" spans="2:36" ht="15.75" customHeight="1" x14ac:dyDescent="0.3">
      <c r="B917" s="12" t="s">
        <v>3405</v>
      </c>
      <c r="C917" s="13" t="s">
        <v>3407</v>
      </c>
      <c r="D917" s="13">
        <v>25.175000000000001</v>
      </c>
      <c r="E917" s="13" t="str">
        <f t="shared" si="252"/>
        <v>Overweight</v>
      </c>
      <c r="F917" s="13">
        <v>5.57</v>
      </c>
      <c r="G917" s="13" t="str">
        <f t="shared" si="253"/>
        <v>Normal</v>
      </c>
      <c r="H917" s="13" t="s">
        <v>8293</v>
      </c>
      <c r="I917" s="13" t="s">
        <v>8291</v>
      </c>
      <c r="J917" s="13" t="s">
        <v>8291</v>
      </c>
      <c r="K917" s="27">
        <v>1</v>
      </c>
      <c r="L917" s="13" t="s">
        <v>8291</v>
      </c>
      <c r="M917" s="13" t="s">
        <v>9196</v>
      </c>
      <c r="N917" s="13">
        <v>46</v>
      </c>
      <c r="O917" s="56">
        <v>7445.92</v>
      </c>
      <c r="P917" s="13" t="s">
        <v>8311</v>
      </c>
      <c r="Q917" s="13" t="s">
        <v>8314</v>
      </c>
      <c r="R917" s="57" t="s">
        <v>8321</v>
      </c>
      <c r="T917" s="12" t="s">
        <v>3405</v>
      </c>
      <c r="U917" s="13" t="str">
        <f t="shared" si="269"/>
        <v xml:space="preserve">  Aharon N</v>
      </c>
      <c r="V917" s="39">
        <f t="shared" si="254"/>
        <v>25.175000000000001</v>
      </c>
      <c r="W917" s="39" t="str">
        <f t="shared" si="255"/>
        <v>Overweight</v>
      </c>
      <c r="X917" s="39">
        <f t="shared" si="256"/>
        <v>5.57</v>
      </c>
      <c r="Y917" s="39" t="str">
        <f t="shared" si="257"/>
        <v>Normal</v>
      </c>
      <c r="Z917" s="39" t="str">
        <f t="shared" si="258"/>
        <v>Yes</v>
      </c>
      <c r="AA917" s="39" t="str">
        <f t="shared" si="259"/>
        <v>No</v>
      </c>
      <c r="AB917" s="39" t="str">
        <f t="shared" si="260"/>
        <v>No</v>
      </c>
      <c r="AC917" s="38">
        <f t="shared" si="261"/>
        <v>1</v>
      </c>
      <c r="AD917" s="39" t="str">
        <f t="shared" si="262"/>
        <v>No</v>
      </c>
      <c r="AE917" s="13" t="str">
        <f t="shared" si="263"/>
        <v>25-Sep-1977</v>
      </c>
      <c r="AF917" s="39">
        <f t="shared" si="264"/>
        <v>46</v>
      </c>
      <c r="AG917" s="58">
        <f t="shared" si="265"/>
        <v>7445.92</v>
      </c>
      <c r="AH917" s="39" t="str">
        <f t="shared" si="266"/>
        <v>tier - 3</v>
      </c>
      <c r="AI917" s="39" t="str">
        <f t="shared" si="267"/>
        <v>tier - 1</v>
      </c>
      <c r="AJ917" s="54" t="str">
        <f t="shared" si="268"/>
        <v>R1011</v>
      </c>
    </row>
    <row r="918" spans="2:36" ht="15.75" customHeight="1" x14ac:dyDescent="0.3">
      <c r="B918" s="12" t="s">
        <v>3408</v>
      </c>
      <c r="C918" s="13" t="s">
        <v>3410</v>
      </c>
      <c r="D918" s="13">
        <v>26.8</v>
      </c>
      <c r="E918" s="13" t="str">
        <f t="shared" si="252"/>
        <v>Overweight</v>
      </c>
      <c r="F918" s="13">
        <v>5.68</v>
      </c>
      <c r="G918" s="13" t="str">
        <f t="shared" si="253"/>
        <v>Normal</v>
      </c>
      <c r="H918" s="13" t="s">
        <v>8293</v>
      </c>
      <c r="I918" s="13" t="s">
        <v>8291</v>
      </c>
      <c r="J918" s="13" t="s">
        <v>8291</v>
      </c>
      <c r="K918" s="27">
        <v>1</v>
      </c>
      <c r="L918" s="13" t="s">
        <v>8291</v>
      </c>
      <c r="M918" s="13" t="s">
        <v>9197</v>
      </c>
      <c r="N918" s="13">
        <v>46</v>
      </c>
      <c r="O918" s="56">
        <v>7448.4</v>
      </c>
      <c r="P918" s="13" t="s">
        <v>8311</v>
      </c>
      <c r="Q918" s="13" t="s">
        <v>8311</v>
      </c>
      <c r="R918" s="57" t="s">
        <v>8333</v>
      </c>
      <c r="T918" s="12" t="s">
        <v>3408</v>
      </c>
      <c r="U918" s="13" t="str">
        <f t="shared" si="269"/>
        <v xml:space="preserve">  Lawrence D</v>
      </c>
      <c r="V918" s="39">
        <f t="shared" si="254"/>
        <v>26.8</v>
      </c>
      <c r="W918" s="39" t="str">
        <f t="shared" si="255"/>
        <v>Overweight</v>
      </c>
      <c r="X918" s="39">
        <f t="shared" si="256"/>
        <v>5.68</v>
      </c>
      <c r="Y918" s="39" t="str">
        <f t="shared" si="257"/>
        <v>Normal</v>
      </c>
      <c r="Z918" s="39" t="str">
        <f t="shared" si="258"/>
        <v>Yes</v>
      </c>
      <c r="AA918" s="39" t="str">
        <f t="shared" si="259"/>
        <v>No</v>
      </c>
      <c r="AB918" s="39" t="str">
        <f t="shared" si="260"/>
        <v>No</v>
      </c>
      <c r="AC918" s="38">
        <f t="shared" si="261"/>
        <v>1</v>
      </c>
      <c r="AD918" s="39" t="str">
        <f t="shared" si="262"/>
        <v>No</v>
      </c>
      <c r="AE918" s="13" t="str">
        <f t="shared" si="263"/>
        <v>30-Sep-1977</v>
      </c>
      <c r="AF918" s="39">
        <f t="shared" si="264"/>
        <v>46</v>
      </c>
      <c r="AG918" s="58">
        <f t="shared" si="265"/>
        <v>7448.4</v>
      </c>
      <c r="AH918" s="39" t="str">
        <f t="shared" si="266"/>
        <v>tier - 3</v>
      </c>
      <c r="AI918" s="39" t="str">
        <f t="shared" si="267"/>
        <v>tier - 3</v>
      </c>
      <c r="AJ918" s="54" t="str">
        <f t="shared" si="268"/>
        <v>R1017</v>
      </c>
    </row>
    <row r="919" spans="2:36" ht="15.75" customHeight="1" x14ac:dyDescent="0.3">
      <c r="B919" s="12" t="s">
        <v>3412</v>
      </c>
      <c r="C919" s="13" t="s">
        <v>3414</v>
      </c>
      <c r="D919" s="13">
        <v>21.78</v>
      </c>
      <c r="E919" s="13" t="str">
        <f t="shared" si="252"/>
        <v>Healthy Weight</v>
      </c>
      <c r="F919" s="13">
        <v>5.3</v>
      </c>
      <c r="G919" s="13" t="str">
        <f t="shared" si="253"/>
        <v>Normal</v>
      </c>
      <c r="H919" s="13" t="s">
        <v>8291</v>
      </c>
      <c r="I919" s="13" t="s">
        <v>8293</v>
      </c>
      <c r="J919" s="13" t="s">
        <v>8291</v>
      </c>
      <c r="K919" s="27">
        <v>1</v>
      </c>
      <c r="L919" s="13" t="s">
        <v>8291</v>
      </c>
      <c r="M919" s="13" t="s">
        <v>9198</v>
      </c>
      <c r="N919" s="13">
        <v>22</v>
      </c>
      <c r="O919" s="56">
        <v>7450.36</v>
      </c>
      <c r="P919" s="13" t="s">
        <v>8310</v>
      </c>
      <c r="Q919" s="13" t="s">
        <v>8310</v>
      </c>
      <c r="R919" s="57" t="s">
        <v>8317</v>
      </c>
      <c r="T919" s="12" t="s">
        <v>3412</v>
      </c>
      <c r="U919" s="13" t="str">
        <f t="shared" si="269"/>
        <v xml:space="preserve">  Malcolm</v>
      </c>
      <c r="V919" s="39">
        <f t="shared" si="254"/>
        <v>21.78</v>
      </c>
      <c r="W919" s="39" t="str">
        <f t="shared" si="255"/>
        <v>Healthy Weight</v>
      </c>
      <c r="X919" s="39">
        <f t="shared" si="256"/>
        <v>5.3</v>
      </c>
      <c r="Y919" s="39" t="str">
        <f t="shared" si="257"/>
        <v>Normal</v>
      </c>
      <c r="Z919" s="39" t="str">
        <f t="shared" si="258"/>
        <v>No</v>
      </c>
      <c r="AA919" s="39" t="str">
        <f t="shared" si="259"/>
        <v>Yes</v>
      </c>
      <c r="AB919" s="39" t="str">
        <f t="shared" si="260"/>
        <v>No</v>
      </c>
      <c r="AC919" s="38">
        <f t="shared" si="261"/>
        <v>1</v>
      </c>
      <c r="AD919" s="39" t="str">
        <f t="shared" si="262"/>
        <v>No</v>
      </c>
      <c r="AE919" s="13" t="str">
        <f t="shared" si="263"/>
        <v>1-Jun-2001</v>
      </c>
      <c r="AF919" s="39">
        <f t="shared" si="264"/>
        <v>22</v>
      </c>
      <c r="AG919" s="58">
        <f t="shared" si="265"/>
        <v>7450.36</v>
      </c>
      <c r="AH919" s="39" t="str">
        <f t="shared" si="266"/>
        <v>tier - 2</v>
      </c>
      <c r="AI919" s="39" t="str">
        <f t="shared" si="267"/>
        <v>tier - 2</v>
      </c>
      <c r="AJ919" s="54" t="str">
        <f t="shared" si="268"/>
        <v>R1012</v>
      </c>
    </row>
    <row r="920" spans="2:36" ht="15.75" customHeight="1" x14ac:dyDescent="0.3">
      <c r="B920" s="12" t="s">
        <v>3415</v>
      </c>
      <c r="C920" s="13" t="s">
        <v>3417</v>
      </c>
      <c r="D920" s="13">
        <v>30.14</v>
      </c>
      <c r="E920" s="13" t="str">
        <f t="shared" si="252"/>
        <v>Obesity</v>
      </c>
      <c r="F920" s="13">
        <v>9.4499999999999993</v>
      </c>
      <c r="G920" s="13" t="str">
        <f t="shared" si="253"/>
        <v>Diabetes</v>
      </c>
      <c r="H920" s="13" t="s">
        <v>8293</v>
      </c>
      <c r="I920" s="13" t="s">
        <v>8291</v>
      </c>
      <c r="J920" s="13" t="s">
        <v>8291</v>
      </c>
      <c r="K920" s="27" t="s">
        <v>8292</v>
      </c>
      <c r="L920" s="13" t="s">
        <v>8291</v>
      </c>
      <c r="M920" s="13" t="s">
        <v>9199</v>
      </c>
      <c r="N920" s="13">
        <v>56</v>
      </c>
      <c r="O920" s="56">
        <v>7463.51</v>
      </c>
      <c r="P920" s="13" t="s">
        <v>8311</v>
      </c>
      <c r="Q920" s="13" t="s">
        <v>8311</v>
      </c>
      <c r="R920" s="57" t="s">
        <v>8312</v>
      </c>
      <c r="T920" s="12" t="s">
        <v>3415</v>
      </c>
      <c r="U920" s="13" t="str">
        <f t="shared" si="269"/>
        <v xml:space="preserve">  Anna E</v>
      </c>
      <c r="V920" s="39">
        <f t="shared" si="254"/>
        <v>30.14</v>
      </c>
      <c r="W920" s="39" t="str">
        <f t="shared" si="255"/>
        <v>Obesity</v>
      </c>
      <c r="X920" s="39">
        <f t="shared" si="256"/>
        <v>9.4499999999999993</v>
      </c>
      <c r="Y920" s="39" t="str">
        <f t="shared" si="257"/>
        <v>Diabetes</v>
      </c>
      <c r="Z920" s="39" t="str">
        <f t="shared" si="258"/>
        <v>Yes</v>
      </c>
      <c r="AA920" s="39" t="str">
        <f t="shared" si="259"/>
        <v>No</v>
      </c>
      <c r="AB920" s="39" t="str">
        <f t="shared" si="260"/>
        <v>No</v>
      </c>
      <c r="AC920" s="38" t="str">
        <f t="shared" si="261"/>
        <v>No major surgery</v>
      </c>
      <c r="AD920" s="39" t="str">
        <f t="shared" si="262"/>
        <v>No</v>
      </c>
      <c r="AE920" s="13" t="str">
        <f t="shared" si="263"/>
        <v>4-Aug-1967</v>
      </c>
      <c r="AF920" s="39">
        <f t="shared" si="264"/>
        <v>56</v>
      </c>
      <c r="AG920" s="58">
        <f t="shared" si="265"/>
        <v>7463.51</v>
      </c>
      <c r="AH920" s="39" t="str">
        <f t="shared" si="266"/>
        <v>tier - 3</v>
      </c>
      <c r="AI920" s="39" t="str">
        <f t="shared" si="267"/>
        <v>tier - 3</v>
      </c>
      <c r="AJ920" s="54" t="str">
        <f t="shared" si="268"/>
        <v>R1013</v>
      </c>
    </row>
    <row r="921" spans="2:36" ht="15.75" customHeight="1" x14ac:dyDescent="0.3">
      <c r="B921" s="12" t="s">
        <v>3419</v>
      </c>
      <c r="C921" s="13" t="s">
        <v>1625</v>
      </c>
      <c r="D921" s="13">
        <v>29.7</v>
      </c>
      <c r="E921" s="13" t="str">
        <f t="shared" si="252"/>
        <v>Overweight</v>
      </c>
      <c r="F921" s="13">
        <v>6.79</v>
      </c>
      <c r="G921" s="13" t="str">
        <f t="shared" si="253"/>
        <v>Diabetes</v>
      </c>
      <c r="H921" s="13" t="s">
        <v>8293</v>
      </c>
      <c r="I921" s="13" t="s">
        <v>8291</v>
      </c>
      <c r="J921" s="13" t="s">
        <v>8291</v>
      </c>
      <c r="K921" s="27" t="s">
        <v>8292</v>
      </c>
      <c r="L921" s="13" t="s">
        <v>8291</v>
      </c>
      <c r="M921" s="13" t="s">
        <v>9200</v>
      </c>
      <c r="N921" s="13">
        <v>27</v>
      </c>
      <c r="O921" s="56">
        <v>7487.38</v>
      </c>
      <c r="P921" s="13" t="s">
        <v>8310</v>
      </c>
      <c r="Q921" s="13" t="s">
        <v>8311</v>
      </c>
      <c r="R921" s="57" t="s">
        <v>8317</v>
      </c>
      <c r="T921" s="12" t="s">
        <v>3419</v>
      </c>
      <c r="U921" s="13" t="str">
        <f t="shared" si="269"/>
        <v xml:space="preserve">  Jenny</v>
      </c>
      <c r="V921" s="39">
        <f t="shared" si="254"/>
        <v>29.7</v>
      </c>
      <c r="W921" s="39" t="str">
        <f t="shared" si="255"/>
        <v>Overweight</v>
      </c>
      <c r="X921" s="39">
        <f t="shared" si="256"/>
        <v>6.79</v>
      </c>
      <c r="Y921" s="39" t="str">
        <f t="shared" si="257"/>
        <v>Diabetes</v>
      </c>
      <c r="Z921" s="39" t="str">
        <f t="shared" si="258"/>
        <v>Yes</v>
      </c>
      <c r="AA921" s="39" t="str">
        <f t="shared" si="259"/>
        <v>No</v>
      </c>
      <c r="AB921" s="39" t="str">
        <f t="shared" si="260"/>
        <v>No</v>
      </c>
      <c r="AC921" s="38" t="str">
        <f t="shared" si="261"/>
        <v>No major surgery</v>
      </c>
      <c r="AD921" s="39" t="str">
        <f t="shared" si="262"/>
        <v>No</v>
      </c>
      <c r="AE921" s="13" t="str">
        <f t="shared" si="263"/>
        <v>14-Jun-1996</v>
      </c>
      <c r="AF921" s="39">
        <f t="shared" si="264"/>
        <v>27</v>
      </c>
      <c r="AG921" s="58">
        <f t="shared" si="265"/>
        <v>7487.38</v>
      </c>
      <c r="AH921" s="39" t="str">
        <f t="shared" si="266"/>
        <v>tier - 2</v>
      </c>
      <c r="AI921" s="39" t="str">
        <f t="shared" si="267"/>
        <v>tier - 3</v>
      </c>
      <c r="AJ921" s="54" t="str">
        <f t="shared" si="268"/>
        <v>R1012</v>
      </c>
    </row>
    <row r="922" spans="2:36" ht="15.75" customHeight="1" x14ac:dyDescent="0.3">
      <c r="B922" s="12" t="s">
        <v>3422</v>
      </c>
      <c r="C922" s="13" t="s">
        <v>198</v>
      </c>
      <c r="D922" s="13">
        <v>32.395000000000003</v>
      </c>
      <c r="E922" s="13" t="str">
        <f t="shared" si="252"/>
        <v>Obesity</v>
      </c>
      <c r="F922" s="13">
        <v>11.1</v>
      </c>
      <c r="G922" s="13" t="str">
        <f t="shared" si="253"/>
        <v>Diabetes</v>
      </c>
      <c r="H922" s="13" t="s">
        <v>8293</v>
      </c>
      <c r="I922" s="13" t="s">
        <v>8291</v>
      </c>
      <c r="J922" s="13" t="s">
        <v>8291</v>
      </c>
      <c r="K922" s="27" t="s">
        <v>8292</v>
      </c>
      <c r="L922" s="13" t="s">
        <v>8291</v>
      </c>
      <c r="M922" s="13" t="s">
        <v>9201</v>
      </c>
      <c r="N922" s="13">
        <v>35</v>
      </c>
      <c r="O922" s="56">
        <v>7494.63</v>
      </c>
      <c r="P922" s="13" t="s">
        <v>8310</v>
      </c>
      <c r="Q922" s="13" t="s">
        <v>8311</v>
      </c>
      <c r="R922" s="57" t="s">
        <v>8328</v>
      </c>
      <c r="T922" s="12" t="s">
        <v>3422</v>
      </c>
      <c r="U922" s="13" t="str">
        <f t="shared" si="269"/>
        <v xml:space="preserve">  Melissa L</v>
      </c>
      <c r="V922" s="39">
        <f t="shared" si="254"/>
        <v>32.395000000000003</v>
      </c>
      <c r="W922" s="39" t="str">
        <f t="shared" si="255"/>
        <v>Obesity</v>
      </c>
      <c r="X922" s="39">
        <f t="shared" si="256"/>
        <v>11.1</v>
      </c>
      <c r="Y922" s="39" t="str">
        <f t="shared" si="257"/>
        <v>Diabetes</v>
      </c>
      <c r="Z922" s="39" t="str">
        <f t="shared" si="258"/>
        <v>Yes</v>
      </c>
      <c r="AA922" s="39" t="str">
        <f t="shared" si="259"/>
        <v>No</v>
      </c>
      <c r="AB922" s="39" t="str">
        <f t="shared" si="260"/>
        <v>No</v>
      </c>
      <c r="AC922" s="38" t="str">
        <f t="shared" si="261"/>
        <v>No major surgery</v>
      </c>
      <c r="AD922" s="39" t="str">
        <f t="shared" si="262"/>
        <v>No</v>
      </c>
      <c r="AE922" s="13" t="str">
        <f t="shared" si="263"/>
        <v>15-Dec-1988</v>
      </c>
      <c r="AF922" s="39">
        <f t="shared" si="264"/>
        <v>35</v>
      </c>
      <c r="AG922" s="58">
        <f t="shared" si="265"/>
        <v>7494.63</v>
      </c>
      <c r="AH922" s="39" t="str">
        <f t="shared" si="266"/>
        <v>tier - 2</v>
      </c>
      <c r="AI922" s="39" t="str">
        <f t="shared" si="267"/>
        <v>tier - 3</v>
      </c>
      <c r="AJ922" s="54" t="str">
        <f t="shared" si="268"/>
        <v>R1025</v>
      </c>
    </row>
    <row r="923" spans="2:36" ht="15.75" customHeight="1" x14ac:dyDescent="0.3">
      <c r="B923" s="12" t="s">
        <v>3425</v>
      </c>
      <c r="C923" s="13" t="s">
        <v>3427</v>
      </c>
      <c r="D923" s="13">
        <v>36.64</v>
      </c>
      <c r="E923" s="13" t="str">
        <f t="shared" si="252"/>
        <v>Obesity</v>
      </c>
      <c r="F923" s="13">
        <v>7.26</v>
      </c>
      <c r="G923" s="13" t="str">
        <f t="shared" si="253"/>
        <v>Diabetes</v>
      </c>
      <c r="H923" s="13" t="s">
        <v>8291</v>
      </c>
      <c r="I923" s="13" t="s">
        <v>8291</v>
      </c>
      <c r="J923" s="13" t="s">
        <v>8291</v>
      </c>
      <c r="K923" s="27" t="s">
        <v>8292</v>
      </c>
      <c r="L923" s="13" t="s">
        <v>8291</v>
      </c>
      <c r="M923" s="13" t="s">
        <v>9202</v>
      </c>
      <c r="N923" s="13">
        <v>26</v>
      </c>
      <c r="O923" s="56">
        <v>7504.3</v>
      </c>
      <c r="P923" s="13" t="s">
        <v>8310</v>
      </c>
      <c r="Q923" s="13" t="s">
        <v>8314</v>
      </c>
      <c r="R923" s="57" t="s">
        <v>8317</v>
      </c>
      <c r="T923" s="12" t="s">
        <v>3425</v>
      </c>
      <c r="U923" s="13" t="str">
        <f t="shared" si="269"/>
        <v xml:space="preserve">  Chia J</v>
      </c>
      <c r="V923" s="39">
        <f t="shared" si="254"/>
        <v>36.64</v>
      </c>
      <c r="W923" s="39" t="str">
        <f t="shared" si="255"/>
        <v>Obesity</v>
      </c>
      <c r="X923" s="39">
        <f t="shared" si="256"/>
        <v>7.26</v>
      </c>
      <c r="Y923" s="39" t="str">
        <f t="shared" si="257"/>
        <v>Diabetes</v>
      </c>
      <c r="Z923" s="39" t="str">
        <f t="shared" si="258"/>
        <v>No</v>
      </c>
      <c r="AA923" s="39" t="str">
        <f t="shared" si="259"/>
        <v>No</v>
      </c>
      <c r="AB923" s="39" t="str">
        <f t="shared" si="260"/>
        <v>No</v>
      </c>
      <c r="AC923" s="38" t="str">
        <f t="shared" si="261"/>
        <v>No major surgery</v>
      </c>
      <c r="AD923" s="39" t="str">
        <f t="shared" si="262"/>
        <v>No</v>
      </c>
      <c r="AE923" s="13" t="str">
        <f t="shared" si="263"/>
        <v>28-Oct-1997</v>
      </c>
      <c r="AF923" s="39">
        <f t="shared" si="264"/>
        <v>26</v>
      </c>
      <c r="AG923" s="58">
        <f t="shared" si="265"/>
        <v>7504.3</v>
      </c>
      <c r="AH923" s="39" t="str">
        <f t="shared" si="266"/>
        <v>tier - 2</v>
      </c>
      <c r="AI923" s="39" t="str">
        <f t="shared" si="267"/>
        <v>tier - 1</v>
      </c>
      <c r="AJ923" s="54" t="str">
        <f t="shared" si="268"/>
        <v>R1012</v>
      </c>
    </row>
    <row r="924" spans="2:36" ht="15.75" customHeight="1" x14ac:dyDescent="0.3">
      <c r="B924" s="12" t="s">
        <v>3429</v>
      </c>
      <c r="C924" s="13" t="s">
        <v>3431</v>
      </c>
      <c r="D924" s="13">
        <v>39.049999999999997</v>
      </c>
      <c r="E924" s="13" t="str">
        <f t="shared" si="252"/>
        <v>Obesity</v>
      </c>
      <c r="F924" s="13">
        <v>5.27</v>
      </c>
      <c r="G924" s="13" t="str">
        <f t="shared" si="253"/>
        <v>Normal</v>
      </c>
      <c r="H924" s="13" t="s">
        <v>8293</v>
      </c>
      <c r="I924" s="13" t="s">
        <v>8291</v>
      </c>
      <c r="J924" s="13" t="s">
        <v>8291</v>
      </c>
      <c r="K924" s="27">
        <v>1</v>
      </c>
      <c r="L924" s="13" t="s">
        <v>8291</v>
      </c>
      <c r="M924" s="13" t="s">
        <v>9203</v>
      </c>
      <c r="N924" s="13">
        <v>40</v>
      </c>
      <c r="O924" s="56">
        <v>7512.27</v>
      </c>
      <c r="P924" s="13" t="s">
        <v>8311</v>
      </c>
      <c r="Q924" s="13" t="s">
        <v>8310</v>
      </c>
      <c r="R924" s="57" t="s">
        <v>8321</v>
      </c>
      <c r="T924" s="12" t="s">
        <v>3429</v>
      </c>
      <c r="U924" s="13" t="str">
        <f t="shared" si="269"/>
        <v xml:space="preserve">  Laura A</v>
      </c>
      <c r="V924" s="39">
        <f t="shared" si="254"/>
        <v>39.049999999999997</v>
      </c>
      <c r="W924" s="39" t="str">
        <f t="shared" si="255"/>
        <v>Obesity</v>
      </c>
      <c r="X924" s="39">
        <f t="shared" si="256"/>
        <v>5.27</v>
      </c>
      <c r="Y924" s="39" t="str">
        <f t="shared" si="257"/>
        <v>Normal</v>
      </c>
      <c r="Z924" s="39" t="str">
        <f t="shared" si="258"/>
        <v>Yes</v>
      </c>
      <c r="AA924" s="39" t="str">
        <f t="shared" si="259"/>
        <v>No</v>
      </c>
      <c r="AB924" s="39" t="str">
        <f t="shared" si="260"/>
        <v>No</v>
      </c>
      <c r="AC924" s="38">
        <f t="shared" si="261"/>
        <v>1</v>
      </c>
      <c r="AD924" s="39" t="str">
        <f t="shared" si="262"/>
        <v>No</v>
      </c>
      <c r="AE924" s="13" t="str">
        <f t="shared" si="263"/>
        <v>10-Jul-1983</v>
      </c>
      <c r="AF924" s="39">
        <f t="shared" si="264"/>
        <v>40</v>
      </c>
      <c r="AG924" s="58">
        <f t="shared" si="265"/>
        <v>7512.27</v>
      </c>
      <c r="AH924" s="39" t="str">
        <f t="shared" si="266"/>
        <v>tier - 3</v>
      </c>
      <c r="AI924" s="39" t="str">
        <f t="shared" si="267"/>
        <v>tier - 2</v>
      </c>
      <c r="AJ924" s="54" t="str">
        <f t="shared" si="268"/>
        <v>R1011</v>
      </c>
    </row>
    <row r="925" spans="2:36" ht="15.75" customHeight="1" x14ac:dyDescent="0.3">
      <c r="B925" s="12" t="s">
        <v>3433</v>
      </c>
      <c r="C925" s="13" t="s">
        <v>3435</v>
      </c>
      <c r="D925" s="13">
        <v>33.1</v>
      </c>
      <c r="E925" s="13" t="str">
        <f t="shared" si="252"/>
        <v>Obesity</v>
      </c>
      <c r="F925" s="13">
        <v>5.46</v>
      </c>
      <c r="G925" s="13" t="str">
        <f t="shared" si="253"/>
        <v>Normal</v>
      </c>
      <c r="H925" s="13" t="s">
        <v>8293</v>
      </c>
      <c r="I925" s="13" t="s">
        <v>8291</v>
      </c>
      <c r="J925" s="13" t="s">
        <v>8291</v>
      </c>
      <c r="K925" s="27">
        <v>1</v>
      </c>
      <c r="L925" s="13" t="s">
        <v>8291</v>
      </c>
      <c r="M925" s="13" t="s">
        <v>9204</v>
      </c>
      <c r="N925" s="13">
        <v>45</v>
      </c>
      <c r="O925" s="56">
        <v>7518.03</v>
      </c>
      <c r="P925" s="13" t="s">
        <v>8310</v>
      </c>
      <c r="Q925" s="13" t="s">
        <v>8311</v>
      </c>
      <c r="R925" s="57" t="s">
        <v>8317</v>
      </c>
      <c r="T925" s="12" t="s">
        <v>3433</v>
      </c>
      <c r="U925" s="13" t="str">
        <f t="shared" si="269"/>
        <v xml:space="preserve">  Aditi</v>
      </c>
      <c r="V925" s="39">
        <f t="shared" si="254"/>
        <v>33.1</v>
      </c>
      <c r="W925" s="39" t="str">
        <f t="shared" si="255"/>
        <v>Obesity</v>
      </c>
      <c r="X925" s="39">
        <f t="shared" si="256"/>
        <v>5.46</v>
      </c>
      <c r="Y925" s="39" t="str">
        <f t="shared" si="257"/>
        <v>Normal</v>
      </c>
      <c r="Z925" s="39" t="str">
        <f t="shared" si="258"/>
        <v>Yes</v>
      </c>
      <c r="AA925" s="39" t="str">
        <f t="shared" si="259"/>
        <v>No</v>
      </c>
      <c r="AB925" s="39" t="str">
        <f t="shared" si="260"/>
        <v>No</v>
      </c>
      <c r="AC925" s="38">
        <f t="shared" si="261"/>
        <v>1</v>
      </c>
      <c r="AD925" s="39" t="str">
        <f t="shared" si="262"/>
        <v>No</v>
      </c>
      <c r="AE925" s="13" t="str">
        <f t="shared" si="263"/>
        <v>18-Oct-1978</v>
      </c>
      <c r="AF925" s="39">
        <f t="shared" si="264"/>
        <v>45</v>
      </c>
      <c r="AG925" s="58">
        <f t="shared" si="265"/>
        <v>7518.03</v>
      </c>
      <c r="AH925" s="39" t="str">
        <f t="shared" si="266"/>
        <v>tier - 2</v>
      </c>
      <c r="AI925" s="39" t="str">
        <f t="shared" si="267"/>
        <v>tier - 3</v>
      </c>
      <c r="AJ925" s="54" t="str">
        <f t="shared" si="268"/>
        <v>R1012</v>
      </c>
    </row>
    <row r="926" spans="2:36" ht="15.75" customHeight="1" x14ac:dyDescent="0.3">
      <c r="B926" s="12" t="s">
        <v>3437</v>
      </c>
      <c r="C926" s="13" t="s">
        <v>3439</v>
      </c>
      <c r="D926" s="13">
        <v>31.824999999999999</v>
      </c>
      <c r="E926" s="13" t="str">
        <f t="shared" si="252"/>
        <v>Obesity</v>
      </c>
      <c r="F926" s="13">
        <v>8.1300000000000008</v>
      </c>
      <c r="G926" s="13" t="str">
        <f t="shared" si="253"/>
        <v>Diabetes</v>
      </c>
      <c r="H926" s="13" t="s">
        <v>8291</v>
      </c>
      <c r="I926" s="13" t="s">
        <v>8291</v>
      </c>
      <c r="J926" s="13" t="s">
        <v>8291</v>
      </c>
      <c r="K926" s="27" t="s">
        <v>8292</v>
      </c>
      <c r="L926" s="13" t="s">
        <v>8291</v>
      </c>
      <c r="M926" s="13" t="s">
        <v>9205</v>
      </c>
      <c r="N926" s="13">
        <v>47</v>
      </c>
      <c r="O926" s="56">
        <v>7526.71</v>
      </c>
      <c r="P926" s="13" t="s">
        <v>8311</v>
      </c>
      <c r="Q926" s="13" t="s">
        <v>8314</v>
      </c>
      <c r="R926" s="57" t="s">
        <v>8317</v>
      </c>
      <c r="T926" s="12" t="s">
        <v>3437</v>
      </c>
      <c r="U926" s="13" t="str">
        <f t="shared" si="269"/>
        <v xml:space="preserve">  Leah A</v>
      </c>
      <c r="V926" s="39">
        <f t="shared" si="254"/>
        <v>31.824999999999999</v>
      </c>
      <c r="W926" s="39" t="str">
        <f t="shared" si="255"/>
        <v>Obesity</v>
      </c>
      <c r="X926" s="39">
        <f t="shared" si="256"/>
        <v>8.1300000000000008</v>
      </c>
      <c r="Y926" s="39" t="str">
        <f t="shared" si="257"/>
        <v>Diabetes</v>
      </c>
      <c r="Z926" s="39" t="str">
        <f t="shared" si="258"/>
        <v>No</v>
      </c>
      <c r="AA926" s="39" t="str">
        <f t="shared" si="259"/>
        <v>No</v>
      </c>
      <c r="AB926" s="39" t="str">
        <f t="shared" si="260"/>
        <v>No</v>
      </c>
      <c r="AC926" s="38" t="str">
        <f t="shared" si="261"/>
        <v>No major surgery</v>
      </c>
      <c r="AD926" s="39" t="str">
        <f t="shared" si="262"/>
        <v>No</v>
      </c>
      <c r="AE926" s="13" t="str">
        <f t="shared" si="263"/>
        <v>10-Oct-1976</v>
      </c>
      <c r="AF926" s="39">
        <f t="shared" si="264"/>
        <v>47</v>
      </c>
      <c r="AG926" s="58">
        <f t="shared" si="265"/>
        <v>7526.71</v>
      </c>
      <c r="AH926" s="39" t="str">
        <f t="shared" si="266"/>
        <v>tier - 3</v>
      </c>
      <c r="AI926" s="39" t="str">
        <f t="shared" si="267"/>
        <v>tier - 1</v>
      </c>
      <c r="AJ926" s="54" t="str">
        <f t="shared" si="268"/>
        <v>R1012</v>
      </c>
    </row>
    <row r="927" spans="2:36" ht="15.75" customHeight="1" x14ac:dyDescent="0.3">
      <c r="B927" s="12" t="s">
        <v>3441</v>
      </c>
      <c r="C927" s="13" t="s">
        <v>3443</v>
      </c>
      <c r="D927" s="13">
        <v>29</v>
      </c>
      <c r="E927" s="13" t="str">
        <f t="shared" si="252"/>
        <v>Overweight</v>
      </c>
      <c r="F927" s="13">
        <v>4.25</v>
      </c>
      <c r="G927" s="13" t="str">
        <f t="shared" si="253"/>
        <v>Normal</v>
      </c>
      <c r="H927" s="13" t="s">
        <v>8293</v>
      </c>
      <c r="I927" s="13" t="s">
        <v>8291</v>
      </c>
      <c r="J927" s="13" t="s">
        <v>8291</v>
      </c>
      <c r="K927" s="27">
        <v>1</v>
      </c>
      <c r="L927" s="13" t="s">
        <v>8291</v>
      </c>
      <c r="M927" s="13" t="s">
        <v>9206</v>
      </c>
      <c r="N927" s="13">
        <v>45</v>
      </c>
      <c r="O927" s="56">
        <v>7531.7</v>
      </c>
      <c r="P927" s="13" t="s">
        <v>8310</v>
      </c>
      <c r="Q927" s="13" t="s">
        <v>8314</v>
      </c>
      <c r="R927" s="57" t="s">
        <v>8312</v>
      </c>
      <c r="T927" s="12" t="s">
        <v>3441</v>
      </c>
      <c r="U927" s="13" t="str">
        <f t="shared" si="269"/>
        <v xml:space="preserve">  Marianne</v>
      </c>
      <c r="V927" s="39">
        <f t="shared" si="254"/>
        <v>29</v>
      </c>
      <c r="W927" s="39" t="str">
        <f t="shared" si="255"/>
        <v>Overweight</v>
      </c>
      <c r="X927" s="39">
        <f t="shared" si="256"/>
        <v>4.25</v>
      </c>
      <c r="Y927" s="39" t="str">
        <f t="shared" si="257"/>
        <v>Normal</v>
      </c>
      <c r="Z927" s="39" t="str">
        <f t="shared" si="258"/>
        <v>Yes</v>
      </c>
      <c r="AA927" s="39" t="str">
        <f t="shared" si="259"/>
        <v>No</v>
      </c>
      <c r="AB927" s="39" t="str">
        <f t="shared" si="260"/>
        <v>No</v>
      </c>
      <c r="AC927" s="38">
        <f t="shared" si="261"/>
        <v>1</v>
      </c>
      <c r="AD927" s="39" t="str">
        <f t="shared" si="262"/>
        <v>No</v>
      </c>
      <c r="AE927" s="13" t="str">
        <f t="shared" si="263"/>
        <v>14-Dec-1978</v>
      </c>
      <c r="AF927" s="39">
        <f t="shared" si="264"/>
        <v>45</v>
      </c>
      <c r="AG927" s="58">
        <f t="shared" si="265"/>
        <v>7531.7</v>
      </c>
      <c r="AH927" s="39" t="str">
        <f t="shared" si="266"/>
        <v>tier - 2</v>
      </c>
      <c r="AI927" s="39" t="str">
        <f t="shared" si="267"/>
        <v>tier - 1</v>
      </c>
      <c r="AJ927" s="54" t="str">
        <f t="shared" si="268"/>
        <v>R1013</v>
      </c>
    </row>
    <row r="928" spans="2:36" ht="15.75" customHeight="1" x14ac:dyDescent="0.3">
      <c r="B928" s="12" t="s">
        <v>3445</v>
      </c>
      <c r="C928" s="13" t="s">
        <v>3447</v>
      </c>
      <c r="D928" s="13">
        <v>30.495000000000001</v>
      </c>
      <c r="E928" s="13" t="str">
        <f t="shared" si="252"/>
        <v>Obesity</v>
      </c>
      <c r="F928" s="13">
        <v>8.68</v>
      </c>
      <c r="G928" s="13" t="str">
        <f t="shared" si="253"/>
        <v>Diabetes</v>
      </c>
      <c r="H928" s="13" t="s">
        <v>8291</v>
      </c>
      <c r="I928" s="13" t="s">
        <v>8291</v>
      </c>
      <c r="J928" s="13" t="s">
        <v>8291</v>
      </c>
      <c r="K928" s="27" t="s">
        <v>8292</v>
      </c>
      <c r="L928" s="13" t="s">
        <v>8291</v>
      </c>
      <c r="M928" s="13" t="s">
        <v>8895</v>
      </c>
      <c r="N928" s="13">
        <v>39</v>
      </c>
      <c r="O928" s="56">
        <v>7537.16</v>
      </c>
      <c r="P928" s="13" t="s">
        <v>8310</v>
      </c>
      <c r="Q928" s="13" t="s">
        <v>8310</v>
      </c>
      <c r="R928" s="57" t="s">
        <v>8317</v>
      </c>
      <c r="T928" s="12" t="s">
        <v>3445</v>
      </c>
      <c r="U928" s="13" t="str">
        <f t="shared" si="269"/>
        <v xml:space="preserve">  Carla</v>
      </c>
      <c r="V928" s="39">
        <f t="shared" si="254"/>
        <v>30.495000000000001</v>
      </c>
      <c r="W928" s="39" t="str">
        <f t="shared" si="255"/>
        <v>Obesity</v>
      </c>
      <c r="X928" s="39">
        <f t="shared" si="256"/>
        <v>8.68</v>
      </c>
      <c r="Y928" s="39" t="str">
        <f t="shared" si="257"/>
        <v>Diabetes</v>
      </c>
      <c r="Z928" s="39" t="str">
        <f t="shared" si="258"/>
        <v>No</v>
      </c>
      <c r="AA928" s="39" t="str">
        <f t="shared" si="259"/>
        <v>No</v>
      </c>
      <c r="AB928" s="39" t="str">
        <f t="shared" si="260"/>
        <v>No</v>
      </c>
      <c r="AC928" s="38" t="str">
        <f t="shared" si="261"/>
        <v>No major surgery</v>
      </c>
      <c r="AD928" s="39" t="str">
        <f t="shared" si="262"/>
        <v>No</v>
      </c>
      <c r="AE928" s="13" t="str">
        <f t="shared" si="263"/>
        <v>22-Aug-1984</v>
      </c>
      <c r="AF928" s="39">
        <f t="shared" si="264"/>
        <v>39</v>
      </c>
      <c r="AG928" s="58">
        <f t="shared" si="265"/>
        <v>7537.16</v>
      </c>
      <c r="AH928" s="39" t="str">
        <f t="shared" si="266"/>
        <v>tier - 2</v>
      </c>
      <c r="AI928" s="39" t="str">
        <f t="shared" si="267"/>
        <v>tier - 2</v>
      </c>
      <c r="AJ928" s="54" t="str">
        <f t="shared" si="268"/>
        <v>R1012</v>
      </c>
    </row>
    <row r="929" spans="2:36" ht="15.75" customHeight="1" x14ac:dyDescent="0.3">
      <c r="B929" s="12" t="s">
        <v>3449</v>
      </c>
      <c r="C929" s="13" t="s">
        <v>3451</v>
      </c>
      <c r="D929" s="13">
        <v>25.2</v>
      </c>
      <c r="E929" s="13" t="str">
        <f t="shared" si="252"/>
        <v>Overweight</v>
      </c>
      <c r="F929" s="13">
        <v>6.25</v>
      </c>
      <c r="G929" s="13" t="str">
        <f t="shared" si="253"/>
        <v>Prediabetes</v>
      </c>
      <c r="H929" s="13" t="s">
        <v>8293</v>
      </c>
      <c r="I929" s="13" t="s">
        <v>8291</v>
      </c>
      <c r="J929" s="13" t="s">
        <v>8291</v>
      </c>
      <c r="K929" s="27">
        <v>1</v>
      </c>
      <c r="L929" s="13" t="s">
        <v>8291</v>
      </c>
      <c r="M929" s="13" t="s">
        <v>9201</v>
      </c>
      <c r="N929" s="13">
        <v>35</v>
      </c>
      <c r="O929" s="56">
        <v>7538.52</v>
      </c>
      <c r="P929" s="13" t="s">
        <v>8310</v>
      </c>
      <c r="Q929" s="13" t="s">
        <v>8310</v>
      </c>
      <c r="R929" s="57" t="s">
        <v>8317</v>
      </c>
      <c r="T929" s="12" t="s">
        <v>3449</v>
      </c>
      <c r="U929" s="13" t="str">
        <f t="shared" si="269"/>
        <v xml:space="preserve">  Oksana</v>
      </c>
      <c r="V929" s="39">
        <f t="shared" si="254"/>
        <v>25.2</v>
      </c>
      <c r="W929" s="39" t="str">
        <f t="shared" si="255"/>
        <v>Overweight</v>
      </c>
      <c r="X929" s="39">
        <f t="shared" si="256"/>
        <v>6.25</v>
      </c>
      <c r="Y929" s="39" t="str">
        <f t="shared" si="257"/>
        <v>Prediabetes</v>
      </c>
      <c r="Z929" s="39" t="str">
        <f t="shared" si="258"/>
        <v>Yes</v>
      </c>
      <c r="AA929" s="39" t="str">
        <f t="shared" si="259"/>
        <v>No</v>
      </c>
      <c r="AB929" s="39" t="str">
        <f t="shared" si="260"/>
        <v>No</v>
      </c>
      <c r="AC929" s="38">
        <f t="shared" si="261"/>
        <v>1</v>
      </c>
      <c r="AD929" s="39" t="str">
        <f t="shared" si="262"/>
        <v>No</v>
      </c>
      <c r="AE929" s="13" t="str">
        <f t="shared" si="263"/>
        <v>15-Dec-1988</v>
      </c>
      <c r="AF929" s="39">
        <f t="shared" si="264"/>
        <v>35</v>
      </c>
      <c r="AG929" s="58">
        <f t="shared" si="265"/>
        <v>7538.52</v>
      </c>
      <c r="AH929" s="39" t="str">
        <f t="shared" si="266"/>
        <v>tier - 2</v>
      </c>
      <c r="AI929" s="39" t="str">
        <f t="shared" si="267"/>
        <v>tier - 2</v>
      </c>
      <c r="AJ929" s="54" t="str">
        <f t="shared" si="268"/>
        <v>R1012</v>
      </c>
    </row>
    <row r="930" spans="2:36" ht="15.75" customHeight="1" x14ac:dyDescent="0.3">
      <c r="B930" s="12" t="s">
        <v>3453</v>
      </c>
      <c r="C930" s="13" t="s">
        <v>2614</v>
      </c>
      <c r="D930" s="13">
        <v>22.77</v>
      </c>
      <c r="E930" s="13" t="str">
        <f t="shared" si="252"/>
        <v>Healthy Weight</v>
      </c>
      <c r="F930" s="13">
        <v>4.47</v>
      </c>
      <c r="G930" s="13" t="str">
        <f t="shared" si="253"/>
        <v>Normal</v>
      </c>
      <c r="H930" s="13" t="s">
        <v>8293</v>
      </c>
      <c r="I930" s="13" t="s">
        <v>8291</v>
      </c>
      <c r="J930" s="13" t="s">
        <v>8291</v>
      </c>
      <c r="K930" s="27">
        <v>1</v>
      </c>
      <c r="L930" s="13" t="s">
        <v>8291</v>
      </c>
      <c r="M930" s="13" t="s">
        <v>9207</v>
      </c>
      <c r="N930" s="13">
        <v>29</v>
      </c>
      <c r="O930" s="56">
        <v>7567.13</v>
      </c>
      <c r="P930" s="13" t="s">
        <v>8310</v>
      </c>
      <c r="Q930" s="13" t="s">
        <v>8310</v>
      </c>
      <c r="R930" s="57" t="s">
        <v>8332</v>
      </c>
      <c r="T930" s="12" t="s">
        <v>3453</v>
      </c>
      <c r="U930" s="13" t="str">
        <f t="shared" si="269"/>
        <v xml:space="preserve">  Rebecca B</v>
      </c>
      <c r="V930" s="39">
        <f t="shared" si="254"/>
        <v>22.77</v>
      </c>
      <c r="W930" s="39" t="str">
        <f t="shared" si="255"/>
        <v>Healthy Weight</v>
      </c>
      <c r="X930" s="39">
        <f t="shared" si="256"/>
        <v>4.47</v>
      </c>
      <c r="Y930" s="39" t="str">
        <f t="shared" si="257"/>
        <v>Normal</v>
      </c>
      <c r="Z930" s="39" t="str">
        <f t="shared" si="258"/>
        <v>Yes</v>
      </c>
      <c r="AA930" s="39" t="str">
        <f t="shared" si="259"/>
        <v>No</v>
      </c>
      <c r="AB930" s="39" t="str">
        <f t="shared" si="260"/>
        <v>No</v>
      </c>
      <c r="AC930" s="38">
        <f t="shared" si="261"/>
        <v>1</v>
      </c>
      <c r="AD930" s="39" t="str">
        <f t="shared" si="262"/>
        <v>No</v>
      </c>
      <c r="AE930" s="13" t="str">
        <f t="shared" si="263"/>
        <v>14-Aug-1994</v>
      </c>
      <c r="AF930" s="39">
        <f t="shared" si="264"/>
        <v>29</v>
      </c>
      <c r="AG930" s="58">
        <f t="shared" si="265"/>
        <v>7567.13</v>
      </c>
      <c r="AH930" s="39" t="str">
        <f t="shared" si="266"/>
        <v>tier - 2</v>
      </c>
      <c r="AI930" s="39" t="str">
        <f t="shared" si="267"/>
        <v>tier - 2</v>
      </c>
      <c r="AJ930" s="54" t="str">
        <f t="shared" si="268"/>
        <v>R1021</v>
      </c>
    </row>
    <row r="931" spans="2:36" ht="15.75" customHeight="1" x14ac:dyDescent="0.3">
      <c r="B931" s="12" t="s">
        <v>3456</v>
      </c>
      <c r="C931" s="13" t="s">
        <v>3458</v>
      </c>
      <c r="D931" s="13">
        <v>23.18</v>
      </c>
      <c r="E931" s="13" t="str">
        <f t="shared" si="252"/>
        <v>Healthy Weight</v>
      </c>
      <c r="F931" s="13">
        <v>8.31</v>
      </c>
      <c r="G931" s="13" t="str">
        <f t="shared" si="253"/>
        <v>Diabetes</v>
      </c>
      <c r="H931" s="13" t="s">
        <v>8291</v>
      </c>
      <c r="I931" s="13" t="s">
        <v>8291</v>
      </c>
      <c r="J931" s="13" t="s">
        <v>8291</v>
      </c>
      <c r="K931" s="27" t="s">
        <v>8292</v>
      </c>
      <c r="L931" s="13" t="s">
        <v>8291</v>
      </c>
      <c r="M931" s="13" t="s">
        <v>9208</v>
      </c>
      <c r="N931" s="13">
        <v>56</v>
      </c>
      <c r="O931" s="56">
        <v>7585.62</v>
      </c>
      <c r="P931" s="13" t="s">
        <v>8311</v>
      </c>
      <c r="Q931" s="13" t="s">
        <v>8310</v>
      </c>
      <c r="R931" s="57" t="s">
        <v>8312</v>
      </c>
      <c r="T931" s="12" t="s">
        <v>3456</v>
      </c>
      <c r="U931" s="13" t="str">
        <f t="shared" si="269"/>
        <v xml:space="preserve">  Maria A</v>
      </c>
      <c r="V931" s="39">
        <f t="shared" si="254"/>
        <v>23.18</v>
      </c>
      <c r="W931" s="39" t="str">
        <f t="shared" si="255"/>
        <v>Healthy Weight</v>
      </c>
      <c r="X931" s="39">
        <f t="shared" si="256"/>
        <v>8.31</v>
      </c>
      <c r="Y931" s="39" t="str">
        <f t="shared" si="257"/>
        <v>Diabetes</v>
      </c>
      <c r="Z931" s="39" t="str">
        <f t="shared" si="258"/>
        <v>No</v>
      </c>
      <c r="AA931" s="39" t="str">
        <f t="shared" si="259"/>
        <v>No</v>
      </c>
      <c r="AB931" s="39" t="str">
        <f t="shared" si="260"/>
        <v>No</v>
      </c>
      <c r="AC931" s="38" t="str">
        <f t="shared" si="261"/>
        <v>No major surgery</v>
      </c>
      <c r="AD931" s="39" t="str">
        <f t="shared" si="262"/>
        <v>No</v>
      </c>
      <c r="AE931" s="13" t="str">
        <f t="shared" si="263"/>
        <v>17-Jul-1967</v>
      </c>
      <c r="AF931" s="39">
        <f t="shared" si="264"/>
        <v>56</v>
      </c>
      <c r="AG931" s="58">
        <f t="shared" si="265"/>
        <v>7585.62</v>
      </c>
      <c r="AH931" s="39" t="str">
        <f t="shared" si="266"/>
        <v>tier - 3</v>
      </c>
      <c r="AI931" s="39" t="str">
        <f t="shared" si="267"/>
        <v>tier - 2</v>
      </c>
      <c r="AJ931" s="54" t="str">
        <f t="shared" si="268"/>
        <v>R1013</v>
      </c>
    </row>
    <row r="932" spans="2:36" ht="15.75" customHeight="1" x14ac:dyDescent="0.3">
      <c r="B932" s="12" t="s">
        <v>3460</v>
      </c>
      <c r="C932" s="13" t="s">
        <v>3462</v>
      </c>
      <c r="D932" s="13">
        <v>35.409999999999997</v>
      </c>
      <c r="E932" s="13" t="str">
        <f t="shared" si="252"/>
        <v>Obesity</v>
      </c>
      <c r="F932" s="13">
        <v>5.68</v>
      </c>
      <c r="G932" s="13" t="str">
        <f t="shared" si="253"/>
        <v>Normal</v>
      </c>
      <c r="H932" s="13" t="s">
        <v>8291</v>
      </c>
      <c r="I932" s="13" t="s">
        <v>8291</v>
      </c>
      <c r="J932" s="13" t="s">
        <v>8291</v>
      </c>
      <c r="K932" s="27" t="s">
        <v>8292</v>
      </c>
      <c r="L932" s="13" t="s">
        <v>8291</v>
      </c>
      <c r="M932" s="13" t="s">
        <v>9209</v>
      </c>
      <c r="N932" s="13">
        <v>26</v>
      </c>
      <c r="O932" s="56">
        <v>7607.03</v>
      </c>
      <c r="P932" s="13" t="s">
        <v>8310</v>
      </c>
      <c r="Q932" s="13" t="s">
        <v>8310</v>
      </c>
      <c r="R932" s="57" t="s">
        <v>8317</v>
      </c>
      <c r="T932" s="12" t="s">
        <v>3460</v>
      </c>
      <c r="U932" s="13" t="str">
        <f t="shared" si="269"/>
        <v xml:space="preserve">  Lisa M</v>
      </c>
      <c r="V932" s="39">
        <f t="shared" si="254"/>
        <v>35.409999999999997</v>
      </c>
      <c r="W932" s="39" t="str">
        <f t="shared" si="255"/>
        <v>Obesity</v>
      </c>
      <c r="X932" s="39">
        <f t="shared" si="256"/>
        <v>5.68</v>
      </c>
      <c r="Y932" s="39" t="str">
        <f t="shared" si="257"/>
        <v>Normal</v>
      </c>
      <c r="Z932" s="39" t="str">
        <f t="shared" si="258"/>
        <v>No</v>
      </c>
      <c r="AA932" s="39" t="str">
        <f t="shared" si="259"/>
        <v>No</v>
      </c>
      <c r="AB932" s="39" t="str">
        <f t="shared" si="260"/>
        <v>No</v>
      </c>
      <c r="AC932" s="38" t="str">
        <f t="shared" si="261"/>
        <v>No major surgery</v>
      </c>
      <c r="AD932" s="39" t="str">
        <f t="shared" si="262"/>
        <v>No</v>
      </c>
      <c r="AE932" s="13" t="str">
        <f t="shared" si="263"/>
        <v>30-Sep-1997</v>
      </c>
      <c r="AF932" s="39">
        <f t="shared" si="264"/>
        <v>26</v>
      </c>
      <c r="AG932" s="58">
        <f t="shared" si="265"/>
        <v>7607.03</v>
      </c>
      <c r="AH932" s="39" t="str">
        <f t="shared" si="266"/>
        <v>tier - 2</v>
      </c>
      <c r="AI932" s="39" t="str">
        <f t="shared" si="267"/>
        <v>tier - 2</v>
      </c>
      <c r="AJ932" s="54" t="str">
        <f t="shared" si="268"/>
        <v>R1012</v>
      </c>
    </row>
    <row r="933" spans="2:36" ht="15.75" customHeight="1" x14ac:dyDescent="0.3">
      <c r="B933" s="12" t="s">
        <v>3464</v>
      </c>
      <c r="C933" s="13" t="s">
        <v>3466</v>
      </c>
      <c r="D933" s="13">
        <v>32.11</v>
      </c>
      <c r="E933" s="13" t="str">
        <f t="shared" si="252"/>
        <v>Obesity</v>
      </c>
      <c r="F933" s="13">
        <v>4.75</v>
      </c>
      <c r="G933" s="13" t="str">
        <f t="shared" si="253"/>
        <v>Normal</v>
      </c>
      <c r="H933" s="13" t="s">
        <v>8293</v>
      </c>
      <c r="I933" s="13" t="s">
        <v>8291</v>
      </c>
      <c r="J933" s="13" t="s">
        <v>8291</v>
      </c>
      <c r="K933" s="27">
        <v>2</v>
      </c>
      <c r="L933" s="13" t="s">
        <v>8291</v>
      </c>
      <c r="M933" s="13" t="s">
        <v>9210</v>
      </c>
      <c r="N933" s="13">
        <v>55</v>
      </c>
      <c r="O933" s="56">
        <v>7609.6</v>
      </c>
      <c r="P933" s="13" t="s">
        <v>8311</v>
      </c>
      <c r="Q933" s="13" t="s">
        <v>8310</v>
      </c>
      <c r="R933" s="57" t="s">
        <v>8317</v>
      </c>
      <c r="T933" s="12" t="s">
        <v>3464</v>
      </c>
      <c r="U933" s="13" t="str">
        <f t="shared" si="269"/>
        <v xml:space="preserve">  Steve Jr</v>
      </c>
      <c r="V933" s="39">
        <f t="shared" si="254"/>
        <v>32.11</v>
      </c>
      <c r="W933" s="39" t="str">
        <f t="shared" si="255"/>
        <v>Obesity</v>
      </c>
      <c r="X933" s="39">
        <f t="shared" si="256"/>
        <v>4.75</v>
      </c>
      <c r="Y933" s="39" t="str">
        <f t="shared" si="257"/>
        <v>Normal</v>
      </c>
      <c r="Z933" s="39" t="str">
        <f t="shared" si="258"/>
        <v>Yes</v>
      </c>
      <c r="AA933" s="39" t="str">
        <f t="shared" si="259"/>
        <v>No</v>
      </c>
      <c r="AB933" s="39" t="str">
        <f t="shared" si="260"/>
        <v>No</v>
      </c>
      <c r="AC933" s="38">
        <f t="shared" si="261"/>
        <v>2</v>
      </c>
      <c r="AD933" s="39" t="str">
        <f t="shared" si="262"/>
        <v>No</v>
      </c>
      <c r="AE933" s="13" t="str">
        <f t="shared" si="263"/>
        <v>3-Jul-1968</v>
      </c>
      <c r="AF933" s="39">
        <f t="shared" si="264"/>
        <v>55</v>
      </c>
      <c r="AG933" s="58">
        <f t="shared" si="265"/>
        <v>7609.6</v>
      </c>
      <c r="AH933" s="39" t="str">
        <f t="shared" si="266"/>
        <v>tier - 3</v>
      </c>
      <c r="AI933" s="39" t="str">
        <f t="shared" si="267"/>
        <v>tier - 2</v>
      </c>
      <c r="AJ933" s="54" t="str">
        <f t="shared" si="268"/>
        <v>R1012</v>
      </c>
    </row>
    <row r="934" spans="2:36" ht="15.75" customHeight="1" x14ac:dyDescent="0.3">
      <c r="B934" s="12" t="s">
        <v>3468</v>
      </c>
      <c r="C934" s="13" t="s">
        <v>2618</v>
      </c>
      <c r="D934" s="13">
        <v>34.479999999999997</v>
      </c>
      <c r="E934" s="13" t="str">
        <f t="shared" si="252"/>
        <v>Obesity</v>
      </c>
      <c r="F934" s="13">
        <v>6.31</v>
      </c>
      <c r="G934" s="13" t="str">
        <f t="shared" si="253"/>
        <v>Prediabetes</v>
      </c>
      <c r="H934" s="13" t="s">
        <v>8291</v>
      </c>
      <c r="I934" s="13" t="s">
        <v>8291</v>
      </c>
      <c r="J934" s="13" t="s">
        <v>8293</v>
      </c>
      <c r="K934" s="27">
        <v>1</v>
      </c>
      <c r="L934" s="13" t="s">
        <v>8291</v>
      </c>
      <c r="M934" s="13" t="s">
        <v>9211</v>
      </c>
      <c r="N934" s="13">
        <v>27</v>
      </c>
      <c r="O934" s="56">
        <v>7623.13</v>
      </c>
      <c r="P934" s="13" t="s">
        <v>8310</v>
      </c>
      <c r="Q934" s="13" t="s">
        <v>8311</v>
      </c>
      <c r="R934" s="57" t="s">
        <v>8321</v>
      </c>
      <c r="T934" s="12" t="s">
        <v>3468</v>
      </c>
      <c r="U934" s="13" t="str">
        <f t="shared" si="269"/>
        <v xml:space="preserve">  Tiffany</v>
      </c>
      <c r="V934" s="39">
        <f t="shared" si="254"/>
        <v>34.479999999999997</v>
      </c>
      <c r="W934" s="39" t="str">
        <f t="shared" si="255"/>
        <v>Obesity</v>
      </c>
      <c r="X934" s="39">
        <f t="shared" si="256"/>
        <v>6.31</v>
      </c>
      <c r="Y934" s="39" t="str">
        <f t="shared" si="257"/>
        <v>Prediabetes</v>
      </c>
      <c r="Z934" s="39" t="str">
        <f t="shared" si="258"/>
        <v>No</v>
      </c>
      <c r="AA934" s="39" t="str">
        <f t="shared" si="259"/>
        <v>No</v>
      </c>
      <c r="AB934" s="39" t="str">
        <f t="shared" si="260"/>
        <v>Yes</v>
      </c>
      <c r="AC934" s="38">
        <f t="shared" si="261"/>
        <v>1</v>
      </c>
      <c r="AD934" s="39" t="str">
        <f t="shared" si="262"/>
        <v>No</v>
      </c>
      <c r="AE934" s="13" t="str">
        <f t="shared" si="263"/>
        <v>17-Sep-1996</v>
      </c>
      <c r="AF934" s="39">
        <f t="shared" si="264"/>
        <v>27</v>
      </c>
      <c r="AG934" s="58">
        <f t="shared" si="265"/>
        <v>7623.13</v>
      </c>
      <c r="AH934" s="39" t="str">
        <f t="shared" si="266"/>
        <v>tier - 2</v>
      </c>
      <c r="AI934" s="39" t="str">
        <f t="shared" si="267"/>
        <v>tier - 3</v>
      </c>
      <c r="AJ934" s="54" t="str">
        <f t="shared" si="268"/>
        <v>R1011</v>
      </c>
    </row>
    <row r="935" spans="2:36" ht="15.75" customHeight="1" x14ac:dyDescent="0.3">
      <c r="B935" s="12" t="s">
        <v>3471</v>
      </c>
      <c r="C935" s="13" t="s">
        <v>693</v>
      </c>
      <c r="D935" s="13">
        <v>34.39</v>
      </c>
      <c r="E935" s="13" t="str">
        <f t="shared" si="252"/>
        <v>Obesity</v>
      </c>
      <c r="F935" s="13">
        <v>6.28</v>
      </c>
      <c r="G935" s="13" t="str">
        <f t="shared" si="253"/>
        <v>Prediabetes</v>
      </c>
      <c r="H935" s="13" t="s">
        <v>8293</v>
      </c>
      <c r="I935" s="13" t="s">
        <v>8291</v>
      </c>
      <c r="J935" s="13" t="s">
        <v>8291</v>
      </c>
      <c r="K935" s="27">
        <v>1</v>
      </c>
      <c r="L935" s="13" t="s">
        <v>8291</v>
      </c>
      <c r="M935" s="13" t="s">
        <v>9212</v>
      </c>
      <c r="N935" s="13">
        <v>45</v>
      </c>
      <c r="O935" s="56">
        <v>7623.52</v>
      </c>
      <c r="P935" s="13" t="s">
        <v>8310</v>
      </c>
      <c r="Q935" s="13" t="s">
        <v>8314</v>
      </c>
      <c r="R935" s="57" t="s">
        <v>8321</v>
      </c>
      <c r="T935" s="12" t="s">
        <v>3471</v>
      </c>
      <c r="U935" s="13" t="str">
        <f t="shared" si="269"/>
        <v xml:space="preserve">  Greg</v>
      </c>
      <c r="V935" s="39">
        <f t="shared" si="254"/>
        <v>34.39</v>
      </c>
      <c r="W935" s="39" t="str">
        <f t="shared" si="255"/>
        <v>Obesity</v>
      </c>
      <c r="X935" s="39">
        <f t="shared" si="256"/>
        <v>6.28</v>
      </c>
      <c r="Y935" s="39" t="str">
        <f t="shared" si="257"/>
        <v>Prediabetes</v>
      </c>
      <c r="Z935" s="39" t="str">
        <f t="shared" si="258"/>
        <v>Yes</v>
      </c>
      <c r="AA935" s="39" t="str">
        <f t="shared" si="259"/>
        <v>No</v>
      </c>
      <c r="AB935" s="39" t="str">
        <f t="shared" si="260"/>
        <v>No</v>
      </c>
      <c r="AC935" s="38">
        <f t="shared" si="261"/>
        <v>1</v>
      </c>
      <c r="AD935" s="39" t="str">
        <f t="shared" si="262"/>
        <v>No</v>
      </c>
      <c r="AE935" s="13" t="str">
        <f t="shared" si="263"/>
        <v>28-Nov-1978</v>
      </c>
      <c r="AF935" s="39">
        <f t="shared" si="264"/>
        <v>45</v>
      </c>
      <c r="AG935" s="58">
        <f t="shared" si="265"/>
        <v>7623.52</v>
      </c>
      <c r="AH935" s="39" t="str">
        <f t="shared" si="266"/>
        <v>tier - 2</v>
      </c>
      <c r="AI935" s="39" t="str">
        <f t="shared" si="267"/>
        <v>tier - 1</v>
      </c>
      <c r="AJ935" s="54" t="str">
        <f t="shared" si="268"/>
        <v>R1011</v>
      </c>
    </row>
    <row r="936" spans="2:36" ht="15.75" customHeight="1" x14ac:dyDescent="0.3">
      <c r="B936" s="12" t="s">
        <v>3474</v>
      </c>
      <c r="C936" s="13" t="s">
        <v>3476</v>
      </c>
      <c r="D936" s="13">
        <v>26.4</v>
      </c>
      <c r="E936" s="13" t="str">
        <f t="shared" si="252"/>
        <v>Overweight</v>
      </c>
      <c r="F936" s="13">
        <v>9.2899999999999991</v>
      </c>
      <c r="G936" s="13" t="str">
        <f t="shared" si="253"/>
        <v>Diabetes</v>
      </c>
      <c r="H936" s="13" t="s">
        <v>8293</v>
      </c>
      <c r="I936" s="13" t="s">
        <v>8291</v>
      </c>
      <c r="J936" s="13" t="s">
        <v>8293</v>
      </c>
      <c r="K936" s="27">
        <v>1</v>
      </c>
      <c r="L936" s="13" t="s">
        <v>8291</v>
      </c>
      <c r="M936" s="13" t="s">
        <v>9213</v>
      </c>
      <c r="N936" s="13">
        <v>45</v>
      </c>
      <c r="O936" s="56">
        <v>7624.63</v>
      </c>
      <c r="P936" s="13" t="s">
        <v>8310</v>
      </c>
      <c r="Q936" s="13" t="s">
        <v>8314</v>
      </c>
      <c r="R936" s="57" t="s">
        <v>8321</v>
      </c>
      <c r="T936" s="12" t="s">
        <v>3474</v>
      </c>
      <c r="U936" s="13" t="str">
        <f t="shared" si="269"/>
        <v xml:space="preserve">  Dale</v>
      </c>
      <c r="V936" s="39">
        <f t="shared" si="254"/>
        <v>26.4</v>
      </c>
      <c r="W936" s="39" t="str">
        <f t="shared" si="255"/>
        <v>Overweight</v>
      </c>
      <c r="X936" s="39">
        <f t="shared" si="256"/>
        <v>9.2899999999999991</v>
      </c>
      <c r="Y936" s="39" t="str">
        <f t="shared" si="257"/>
        <v>Diabetes</v>
      </c>
      <c r="Z936" s="39" t="str">
        <f t="shared" si="258"/>
        <v>Yes</v>
      </c>
      <c r="AA936" s="39" t="str">
        <f t="shared" si="259"/>
        <v>No</v>
      </c>
      <c r="AB936" s="39" t="str">
        <f t="shared" si="260"/>
        <v>Yes</v>
      </c>
      <c r="AC936" s="38">
        <f t="shared" si="261"/>
        <v>1</v>
      </c>
      <c r="AD936" s="39" t="str">
        <f t="shared" si="262"/>
        <v>No</v>
      </c>
      <c r="AE936" s="13" t="str">
        <f t="shared" si="263"/>
        <v>6-Nov-1978</v>
      </c>
      <c r="AF936" s="39">
        <f t="shared" si="264"/>
        <v>45</v>
      </c>
      <c r="AG936" s="58">
        <f t="shared" si="265"/>
        <v>7624.63</v>
      </c>
      <c r="AH936" s="39" t="str">
        <f t="shared" si="266"/>
        <v>tier - 2</v>
      </c>
      <c r="AI936" s="39" t="str">
        <f t="shared" si="267"/>
        <v>tier - 1</v>
      </c>
      <c r="AJ936" s="54" t="str">
        <f t="shared" si="268"/>
        <v>R1011</v>
      </c>
    </row>
    <row r="937" spans="2:36" ht="15.75" customHeight="1" x14ac:dyDescent="0.3">
      <c r="B937" s="12" t="s">
        <v>3478</v>
      </c>
      <c r="C937" s="13" t="s">
        <v>3480</v>
      </c>
      <c r="D937" s="13">
        <v>28.1</v>
      </c>
      <c r="E937" s="13" t="str">
        <f t="shared" si="252"/>
        <v>Overweight</v>
      </c>
      <c r="F937" s="13">
        <v>5.79</v>
      </c>
      <c r="G937" s="13" t="str">
        <f t="shared" si="253"/>
        <v>Prediabetes</v>
      </c>
      <c r="H937" s="13" t="s">
        <v>8293</v>
      </c>
      <c r="I937" s="13" t="s">
        <v>8291</v>
      </c>
      <c r="J937" s="13" t="s">
        <v>8293</v>
      </c>
      <c r="K937" s="27">
        <v>1</v>
      </c>
      <c r="L937" s="13" t="s">
        <v>8291</v>
      </c>
      <c r="M937" s="13" t="s">
        <v>9128</v>
      </c>
      <c r="N937" s="13">
        <v>45</v>
      </c>
      <c r="O937" s="56">
        <v>7626.99</v>
      </c>
      <c r="P937" s="13" t="s">
        <v>8310</v>
      </c>
      <c r="Q937" s="13" t="s">
        <v>8310</v>
      </c>
      <c r="R937" s="57" t="s">
        <v>8321</v>
      </c>
      <c r="T937" s="12" t="s">
        <v>3478</v>
      </c>
      <c r="U937" s="13" t="str">
        <f t="shared" si="269"/>
        <v xml:space="preserve">  Brittany A</v>
      </c>
      <c r="V937" s="39">
        <f t="shared" si="254"/>
        <v>28.1</v>
      </c>
      <c r="W937" s="39" t="str">
        <f t="shared" si="255"/>
        <v>Overweight</v>
      </c>
      <c r="X937" s="39">
        <f t="shared" si="256"/>
        <v>5.79</v>
      </c>
      <c r="Y937" s="39" t="str">
        <f t="shared" si="257"/>
        <v>Prediabetes</v>
      </c>
      <c r="Z937" s="39" t="str">
        <f t="shared" si="258"/>
        <v>Yes</v>
      </c>
      <c r="AA937" s="39" t="str">
        <f t="shared" si="259"/>
        <v>No</v>
      </c>
      <c r="AB937" s="39" t="str">
        <f t="shared" si="260"/>
        <v>Yes</v>
      </c>
      <c r="AC937" s="38">
        <f t="shared" si="261"/>
        <v>1</v>
      </c>
      <c r="AD937" s="39" t="str">
        <f t="shared" si="262"/>
        <v>No</v>
      </c>
      <c r="AE937" s="13" t="str">
        <f t="shared" si="263"/>
        <v>29-Nov-1978</v>
      </c>
      <c r="AF937" s="39">
        <f t="shared" si="264"/>
        <v>45</v>
      </c>
      <c r="AG937" s="58">
        <f t="shared" si="265"/>
        <v>7626.99</v>
      </c>
      <c r="AH937" s="39" t="str">
        <f t="shared" si="266"/>
        <v>tier - 2</v>
      </c>
      <c r="AI937" s="39" t="str">
        <f t="shared" si="267"/>
        <v>tier - 2</v>
      </c>
      <c r="AJ937" s="54" t="str">
        <f t="shared" si="268"/>
        <v>R1011</v>
      </c>
    </row>
    <row r="938" spans="2:36" ht="15.75" customHeight="1" x14ac:dyDescent="0.3">
      <c r="B938" s="12" t="s">
        <v>3481</v>
      </c>
      <c r="C938" s="13" t="s">
        <v>3483</v>
      </c>
      <c r="D938" s="13">
        <v>27</v>
      </c>
      <c r="E938" s="13" t="str">
        <f t="shared" si="252"/>
        <v>Overweight</v>
      </c>
      <c r="F938" s="13">
        <v>4.54</v>
      </c>
      <c r="G938" s="13" t="str">
        <f t="shared" si="253"/>
        <v>Normal</v>
      </c>
      <c r="H938" s="13" t="s">
        <v>8293</v>
      </c>
      <c r="I938" s="13" t="s">
        <v>8291</v>
      </c>
      <c r="J938" s="13" t="s">
        <v>8291</v>
      </c>
      <c r="K938" s="27">
        <v>1</v>
      </c>
      <c r="L938" s="13" t="s">
        <v>8291</v>
      </c>
      <c r="M938" s="13" t="s">
        <v>9214</v>
      </c>
      <c r="N938" s="13">
        <v>45</v>
      </c>
      <c r="O938" s="56">
        <v>7633.72</v>
      </c>
      <c r="P938" s="13" t="s">
        <v>8310</v>
      </c>
      <c r="Q938" s="13" t="s">
        <v>8314</v>
      </c>
      <c r="R938" s="57" t="s">
        <v>8312</v>
      </c>
      <c r="T938" s="12" t="s">
        <v>3481</v>
      </c>
      <c r="U938" s="13" t="str">
        <f t="shared" si="269"/>
        <v xml:space="preserve">  Robert S</v>
      </c>
      <c r="V938" s="39">
        <f t="shared" si="254"/>
        <v>27</v>
      </c>
      <c r="W938" s="39" t="str">
        <f t="shared" si="255"/>
        <v>Overweight</v>
      </c>
      <c r="X938" s="39">
        <f t="shared" si="256"/>
        <v>4.54</v>
      </c>
      <c r="Y938" s="39" t="str">
        <f t="shared" si="257"/>
        <v>Normal</v>
      </c>
      <c r="Z938" s="39" t="str">
        <f t="shared" si="258"/>
        <v>Yes</v>
      </c>
      <c r="AA938" s="39" t="str">
        <f t="shared" si="259"/>
        <v>No</v>
      </c>
      <c r="AB938" s="39" t="str">
        <f t="shared" si="260"/>
        <v>No</v>
      </c>
      <c r="AC938" s="38">
        <f t="shared" si="261"/>
        <v>1</v>
      </c>
      <c r="AD938" s="39" t="str">
        <f t="shared" si="262"/>
        <v>No</v>
      </c>
      <c r="AE938" s="13" t="str">
        <f t="shared" si="263"/>
        <v>24-Aug-1978</v>
      </c>
      <c r="AF938" s="39">
        <f t="shared" si="264"/>
        <v>45</v>
      </c>
      <c r="AG938" s="58">
        <f t="shared" si="265"/>
        <v>7633.72</v>
      </c>
      <c r="AH938" s="39" t="str">
        <f t="shared" si="266"/>
        <v>tier - 2</v>
      </c>
      <c r="AI938" s="39" t="str">
        <f t="shared" si="267"/>
        <v>tier - 1</v>
      </c>
      <c r="AJ938" s="54" t="str">
        <f t="shared" si="268"/>
        <v>R1013</v>
      </c>
    </row>
    <row r="939" spans="2:36" ht="15.75" customHeight="1" x14ac:dyDescent="0.3">
      <c r="B939" s="12" t="s">
        <v>3485</v>
      </c>
      <c r="C939" s="13" t="s">
        <v>248</v>
      </c>
      <c r="D939" s="13">
        <v>28.594999999999999</v>
      </c>
      <c r="E939" s="13" t="str">
        <f t="shared" si="252"/>
        <v>Overweight</v>
      </c>
      <c r="F939" s="13">
        <v>4.68</v>
      </c>
      <c r="G939" s="13" t="str">
        <f t="shared" si="253"/>
        <v>Normal</v>
      </c>
      <c r="H939" s="13" t="s">
        <v>8293</v>
      </c>
      <c r="I939" s="13" t="s">
        <v>8291</v>
      </c>
      <c r="J939" s="13" t="s">
        <v>8291</v>
      </c>
      <c r="K939" s="27">
        <v>1</v>
      </c>
      <c r="L939" s="13" t="s">
        <v>8291</v>
      </c>
      <c r="M939" s="13" t="s">
        <v>9215</v>
      </c>
      <c r="N939" s="13">
        <v>22</v>
      </c>
      <c r="O939" s="56">
        <v>7636.92</v>
      </c>
      <c r="P939" s="13" t="s">
        <v>8310</v>
      </c>
      <c r="Q939" s="13" t="s">
        <v>8311</v>
      </c>
      <c r="R939" s="57" t="s">
        <v>8317</v>
      </c>
      <c r="T939" s="12" t="s">
        <v>3485</v>
      </c>
      <c r="U939" s="13" t="str">
        <f t="shared" si="269"/>
        <v xml:space="preserve">  Cameron</v>
      </c>
      <c r="V939" s="39">
        <f t="shared" si="254"/>
        <v>28.594999999999999</v>
      </c>
      <c r="W939" s="39" t="str">
        <f t="shared" si="255"/>
        <v>Overweight</v>
      </c>
      <c r="X939" s="39">
        <f t="shared" si="256"/>
        <v>4.68</v>
      </c>
      <c r="Y939" s="39" t="str">
        <f t="shared" si="257"/>
        <v>Normal</v>
      </c>
      <c r="Z939" s="39" t="str">
        <f t="shared" si="258"/>
        <v>Yes</v>
      </c>
      <c r="AA939" s="39" t="str">
        <f t="shared" si="259"/>
        <v>No</v>
      </c>
      <c r="AB939" s="39" t="str">
        <f t="shared" si="260"/>
        <v>No</v>
      </c>
      <c r="AC939" s="38">
        <f t="shared" si="261"/>
        <v>1</v>
      </c>
      <c r="AD939" s="39" t="str">
        <f t="shared" si="262"/>
        <v>No</v>
      </c>
      <c r="AE939" s="13" t="str">
        <f t="shared" si="263"/>
        <v>13-Dec-2001</v>
      </c>
      <c r="AF939" s="39">
        <f t="shared" si="264"/>
        <v>22</v>
      </c>
      <c r="AG939" s="58">
        <f t="shared" si="265"/>
        <v>7636.92</v>
      </c>
      <c r="AH939" s="39" t="str">
        <f t="shared" si="266"/>
        <v>tier - 2</v>
      </c>
      <c r="AI939" s="39" t="str">
        <f t="shared" si="267"/>
        <v>tier - 3</v>
      </c>
      <c r="AJ939" s="54" t="str">
        <f t="shared" si="268"/>
        <v>R1012</v>
      </c>
    </row>
    <row r="940" spans="2:36" ht="15.75" customHeight="1" x14ac:dyDescent="0.3">
      <c r="B940" s="12" t="s">
        <v>3488</v>
      </c>
      <c r="C940" s="13" t="s">
        <v>3490</v>
      </c>
      <c r="D940" s="13">
        <v>36.799999999999997</v>
      </c>
      <c r="E940" s="13" t="str">
        <f t="shared" si="252"/>
        <v>Obesity</v>
      </c>
      <c r="F940" s="13">
        <v>5.88</v>
      </c>
      <c r="G940" s="13" t="str">
        <f t="shared" si="253"/>
        <v>Prediabetes</v>
      </c>
      <c r="H940" s="13" t="s">
        <v>8291</v>
      </c>
      <c r="I940" s="13" t="s">
        <v>8291</v>
      </c>
      <c r="J940" s="13" t="s">
        <v>8291</v>
      </c>
      <c r="K940" s="27">
        <v>1</v>
      </c>
      <c r="L940" s="13" t="s">
        <v>8291</v>
      </c>
      <c r="M940" s="13" t="s">
        <v>9216</v>
      </c>
      <c r="N940" s="13">
        <v>43</v>
      </c>
      <c r="O940" s="56">
        <v>7639.42</v>
      </c>
      <c r="P940" s="13" t="s">
        <v>8310</v>
      </c>
      <c r="Q940" s="13" t="s">
        <v>8310</v>
      </c>
      <c r="R940" s="57" t="s">
        <v>8329</v>
      </c>
      <c r="T940" s="12" t="s">
        <v>3488</v>
      </c>
      <c r="U940" s="13" t="str">
        <f t="shared" si="269"/>
        <v xml:space="preserve">  Ulrike</v>
      </c>
      <c r="V940" s="39">
        <f t="shared" si="254"/>
        <v>36.799999999999997</v>
      </c>
      <c r="W940" s="39" t="str">
        <f t="shared" si="255"/>
        <v>Obesity</v>
      </c>
      <c r="X940" s="39">
        <f t="shared" si="256"/>
        <v>5.88</v>
      </c>
      <c r="Y940" s="39" t="str">
        <f t="shared" si="257"/>
        <v>Prediabetes</v>
      </c>
      <c r="Z940" s="39" t="str">
        <f t="shared" si="258"/>
        <v>No</v>
      </c>
      <c r="AA940" s="39" t="str">
        <f t="shared" si="259"/>
        <v>No</v>
      </c>
      <c r="AB940" s="39" t="str">
        <f t="shared" si="260"/>
        <v>No</v>
      </c>
      <c r="AC940" s="38">
        <f t="shared" si="261"/>
        <v>1</v>
      </c>
      <c r="AD940" s="39" t="str">
        <f t="shared" si="262"/>
        <v>No</v>
      </c>
      <c r="AE940" s="13" t="str">
        <f t="shared" si="263"/>
        <v>20-Jun-1980</v>
      </c>
      <c r="AF940" s="39">
        <f t="shared" si="264"/>
        <v>43</v>
      </c>
      <c r="AG940" s="58">
        <f t="shared" si="265"/>
        <v>7639.42</v>
      </c>
      <c r="AH940" s="39" t="str">
        <f t="shared" si="266"/>
        <v>tier - 2</v>
      </c>
      <c r="AI940" s="39" t="str">
        <f t="shared" si="267"/>
        <v>tier - 2</v>
      </c>
      <c r="AJ940" s="54" t="str">
        <f t="shared" si="268"/>
        <v>R1024</v>
      </c>
    </row>
    <row r="941" spans="2:36" ht="15.75" customHeight="1" x14ac:dyDescent="0.3">
      <c r="B941" s="12" t="s">
        <v>3491</v>
      </c>
      <c r="C941" s="13" t="s">
        <v>3493</v>
      </c>
      <c r="D941" s="13">
        <v>23.75</v>
      </c>
      <c r="E941" s="13" t="str">
        <f t="shared" si="252"/>
        <v>Healthy Weight</v>
      </c>
      <c r="F941" s="13">
        <v>5.42</v>
      </c>
      <c r="G941" s="13" t="str">
        <f t="shared" si="253"/>
        <v>Normal</v>
      </c>
      <c r="H941" s="13" t="s">
        <v>8293</v>
      </c>
      <c r="I941" s="13" t="s">
        <v>8291</v>
      </c>
      <c r="J941" s="13" t="s">
        <v>8293</v>
      </c>
      <c r="K941" s="27">
        <v>1</v>
      </c>
      <c r="L941" s="13" t="s">
        <v>8291</v>
      </c>
      <c r="M941" s="13" t="s">
        <v>9217</v>
      </c>
      <c r="N941" s="13">
        <v>43</v>
      </c>
      <c r="O941" s="56">
        <v>7640.31</v>
      </c>
      <c r="P941" s="13" t="s">
        <v>8310</v>
      </c>
      <c r="Q941" s="13" t="s">
        <v>8314</v>
      </c>
      <c r="R941" s="57" t="s">
        <v>8312</v>
      </c>
      <c r="T941" s="12" t="s">
        <v>3491</v>
      </c>
      <c r="U941" s="13" t="str">
        <f t="shared" si="269"/>
        <v xml:space="preserve">  Katlyn A</v>
      </c>
      <c r="V941" s="39">
        <f t="shared" si="254"/>
        <v>23.75</v>
      </c>
      <c r="W941" s="39" t="str">
        <f t="shared" si="255"/>
        <v>Healthy Weight</v>
      </c>
      <c r="X941" s="39">
        <f t="shared" si="256"/>
        <v>5.42</v>
      </c>
      <c r="Y941" s="39" t="str">
        <f t="shared" si="257"/>
        <v>Normal</v>
      </c>
      <c r="Z941" s="39" t="str">
        <f t="shared" si="258"/>
        <v>Yes</v>
      </c>
      <c r="AA941" s="39" t="str">
        <f t="shared" si="259"/>
        <v>No</v>
      </c>
      <c r="AB941" s="39" t="str">
        <f t="shared" si="260"/>
        <v>Yes</v>
      </c>
      <c r="AC941" s="38">
        <f t="shared" si="261"/>
        <v>1</v>
      </c>
      <c r="AD941" s="39" t="str">
        <f t="shared" si="262"/>
        <v>No</v>
      </c>
      <c r="AE941" s="13" t="str">
        <f t="shared" si="263"/>
        <v>24-Jul-1980</v>
      </c>
      <c r="AF941" s="39">
        <f t="shared" si="264"/>
        <v>43</v>
      </c>
      <c r="AG941" s="58">
        <f t="shared" si="265"/>
        <v>7640.31</v>
      </c>
      <c r="AH941" s="39" t="str">
        <f t="shared" si="266"/>
        <v>tier - 2</v>
      </c>
      <c r="AI941" s="39" t="str">
        <f t="shared" si="267"/>
        <v>tier - 1</v>
      </c>
      <c r="AJ941" s="54" t="str">
        <f t="shared" si="268"/>
        <v>R1013</v>
      </c>
    </row>
    <row r="942" spans="2:36" ht="15.75" customHeight="1" x14ac:dyDescent="0.3">
      <c r="B942" s="12" t="s">
        <v>3495</v>
      </c>
      <c r="C942" s="13" t="s">
        <v>3497</v>
      </c>
      <c r="D942" s="13">
        <v>35.619999999999997</v>
      </c>
      <c r="E942" s="13" t="str">
        <f t="shared" si="252"/>
        <v>Obesity</v>
      </c>
      <c r="F942" s="13">
        <v>4.16</v>
      </c>
      <c r="G942" s="13" t="str">
        <f t="shared" si="253"/>
        <v>Normal</v>
      </c>
      <c r="H942" s="13" t="s">
        <v>8291</v>
      </c>
      <c r="I942" s="13" t="s">
        <v>8291</v>
      </c>
      <c r="J942" s="13" t="s">
        <v>8291</v>
      </c>
      <c r="K942" s="27" t="s">
        <v>8292</v>
      </c>
      <c r="L942" s="13" t="s">
        <v>8291</v>
      </c>
      <c r="M942" s="13" t="s">
        <v>9218</v>
      </c>
      <c r="N942" s="13">
        <v>24</v>
      </c>
      <c r="O942" s="56">
        <v>7642.05</v>
      </c>
      <c r="P942" s="13" t="s">
        <v>8310</v>
      </c>
      <c r="Q942" s="13" t="s">
        <v>8310</v>
      </c>
      <c r="R942" s="57" t="s">
        <v>8335</v>
      </c>
      <c r="T942" s="12" t="s">
        <v>3495</v>
      </c>
      <c r="U942" s="13" t="str">
        <f t="shared" si="269"/>
        <v xml:space="preserve">  Morgan B</v>
      </c>
      <c r="V942" s="39">
        <f t="shared" si="254"/>
        <v>35.619999999999997</v>
      </c>
      <c r="W942" s="39" t="str">
        <f t="shared" si="255"/>
        <v>Obesity</v>
      </c>
      <c r="X942" s="39">
        <f t="shared" si="256"/>
        <v>4.16</v>
      </c>
      <c r="Y942" s="39" t="str">
        <f t="shared" si="257"/>
        <v>Normal</v>
      </c>
      <c r="Z942" s="39" t="str">
        <f t="shared" si="258"/>
        <v>No</v>
      </c>
      <c r="AA942" s="39" t="str">
        <f t="shared" si="259"/>
        <v>No</v>
      </c>
      <c r="AB942" s="39" t="str">
        <f t="shared" si="260"/>
        <v>No</v>
      </c>
      <c r="AC942" s="38" t="str">
        <f t="shared" si="261"/>
        <v>No major surgery</v>
      </c>
      <c r="AD942" s="39" t="str">
        <f t="shared" si="262"/>
        <v>No</v>
      </c>
      <c r="AE942" s="13" t="str">
        <f t="shared" si="263"/>
        <v>15-Jun-1999</v>
      </c>
      <c r="AF942" s="39">
        <f t="shared" si="264"/>
        <v>24</v>
      </c>
      <c r="AG942" s="58">
        <f t="shared" si="265"/>
        <v>7642.05</v>
      </c>
      <c r="AH942" s="39" t="str">
        <f t="shared" si="266"/>
        <v>tier - 2</v>
      </c>
      <c r="AI942" s="39" t="str">
        <f t="shared" si="267"/>
        <v>tier - 2</v>
      </c>
      <c r="AJ942" s="54" t="str">
        <f t="shared" si="268"/>
        <v>R1026</v>
      </c>
    </row>
    <row r="943" spans="2:36" ht="15.75" customHeight="1" x14ac:dyDescent="0.3">
      <c r="B943" s="12" t="s">
        <v>3499</v>
      </c>
      <c r="C943" s="13" t="s">
        <v>1532</v>
      </c>
      <c r="D943" s="13">
        <v>30.69</v>
      </c>
      <c r="E943" s="13" t="str">
        <f t="shared" si="252"/>
        <v>Obesity</v>
      </c>
      <c r="F943" s="13">
        <v>7.05</v>
      </c>
      <c r="G943" s="13" t="str">
        <f t="shared" si="253"/>
        <v>Diabetes</v>
      </c>
      <c r="H943" s="13" t="s">
        <v>8293</v>
      </c>
      <c r="I943" s="13" t="s">
        <v>8291</v>
      </c>
      <c r="J943" s="13" t="s">
        <v>8291</v>
      </c>
      <c r="K943" s="27">
        <v>2</v>
      </c>
      <c r="L943" s="13" t="s">
        <v>8291</v>
      </c>
      <c r="M943" s="13" t="s">
        <v>9219</v>
      </c>
      <c r="N943" s="13">
        <v>43</v>
      </c>
      <c r="O943" s="56">
        <v>7650.77</v>
      </c>
      <c r="P943" s="13" t="s">
        <v>8310</v>
      </c>
      <c r="Q943" s="13" t="s">
        <v>8310</v>
      </c>
      <c r="R943" s="57" t="s">
        <v>8329</v>
      </c>
      <c r="T943" s="12" t="s">
        <v>3499</v>
      </c>
      <c r="U943" s="13" t="str">
        <f t="shared" si="269"/>
        <v xml:space="preserve">  Peter</v>
      </c>
      <c r="V943" s="39">
        <f t="shared" si="254"/>
        <v>30.69</v>
      </c>
      <c r="W943" s="39" t="str">
        <f t="shared" si="255"/>
        <v>Obesity</v>
      </c>
      <c r="X943" s="39">
        <f t="shared" si="256"/>
        <v>7.05</v>
      </c>
      <c r="Y943" s="39" t="str">
        <f t="shared" si="257"/>
        <v>Diabetes</v>
      </c>
      <c r="Z943" s="39" t="str">
        <f t="shared" si="258"/>
        <v>Yes</v>
      </c>
      <c r="AA943" s="39" t="str">
        <f t="shared" si="259"/>
        <v>No</v>
      </c>
      <c r="AB943" s="39" t="str">
        <f t="shared" si="260"/>
        <v>No</v>
      </c>
      <c r="AC943" s="38">
        <f t="shared" si="261"/>
        <v>2</v>
      </c>
      <c r="AD943" s="39" t="str">
        <f t="shared" si="262"/>
        <v>No</v>
      </c>
      <c r="AE943" s="13" t="str">
        <f t="shared" si="263"/>
        <v>16-Oct-1980</v>
      </c>
      <c r="AF943" s="39">
        <f t="shared" si="264"/>
        <v>43</v>
      </c>
      <c r="AG943" s="58">
        <f t="shared" si="265"/>
        <v>7650.77</v>
      </c>
      <c r="AH943" s="39" t="str">
        <f t="shared" si="266"/>
        <v>tier - 2</v>
      </c>
      <c r="AI943" s="39" t="str">
        <f t="shared" si="267"/>
        <v>tier - 2</v>
      </c>
      <c r="AJ943" s="54" t="str">
        <f t="shared" si="268"/>
        <v>R1024</v>
      </c>
    </row>
    <row r="944" spans="2:36" ht="15.75" customHeight="1" x14ac:dyDescent="0.3">
      <c r="B944" s="12" t="s">
        <v>3502</v>
      </c>
      <c r="C944" s="13" t="s">
        <v>3504</v>
      </c>
      <c r="D944" s="13">
        <v>35.799999999999997</v>
      </c>
      <c r="E944" s="13" t="str">
        <f t="shared" si="252"/>
        <v>Obesity</v>
      </c>
      <c r="F944" s="13">
        <v>5.63</v>
      </c>
      <c r="G944" s="13" t="str">
        <f t="shared" si="253"/>
        <v>Normal</v>
      </c>
      <c r="H944" s="13" t="s">
        <v>8293</v>
      </c>
      <c r="I944" s="13" t="s">
        <v>8291</v>
      </c>
      <c r="J944" s="13" t="s">
        <v>8291</v>
      </c>
      <c r="K944" s="27">
        <v>2</v>
      </c>
      <c r="L944" s="13" t="s">
        <v>8291</v>
      </c>
      <c r="M944" s="13" t="s">
        <v>8867</v>
      </c>
      <c r="N944" s="13">
        <v>30</v>
      </c>
      <c r="O944" s="56">
        <v>7650.8</v>
      </c>
      <c r="P944" s="13" t="s">
        <v>8310</v>
      </c>
      <c r="Q944" s="13" t="s">
        <v>8310</v>
      </c>
      <c r="R944" s="57" t="s">
        <v>8317</v>
      </c>
      <c r="T944" s="12" t="s">
        <v>3502</v>
      </c>
      <c r="U944" s="13" t="str">
        <f t="shared" si="269"/>
        <v xml:space="preserve">  Chandler</v>
      </c>
      <c r="V944" s="39">
        <f t="shared" si="254"/>
        <v>35.799999999999997</v>
      </c>
      <c r="W944" s="39" t="str">
        <f t="shared" si="255"/>
        <v>Obesity</v>
      </c>
      <c r="X944" s="39">
        <f t="shared" si="256"/>
        <v>5.63</v>
      </c>
      <c r="Y944" s="39" t="str">
        <f t="shared" si="257"/>
        <v>Normal</v>
      </c>
      <c r="Z944" s="39" t="str">
        <f t="shared" si="258"/>
        <v>Yes</v>
      </c>
      <c r="AA944" s="39" t="str">
        <f t="shared" si="259"/>
        <v>No</v>
      </c>
      <c r="AB944" s="39" t="str">
        <f t="shared" si="260"/>
        <v>No</v>
      </c>
      <c r="AC944" s="38">
        <f t="shared" si="261"/>
        <v>2</v>
      </c>
      <c r="AD944" s="39" t="str">
        <f t="shared" si="262"/>
        <v>No</v>
      </c>
      <c r="AE944" s="13" t="str">
        <f t="shared" si="263"/>
        <v>10-Aug-1993</v>
      </c>
      <c r="AF944" s="39">
        <f t="shared" si="264"/>
        <v>30</v>
      </c>
      <c r="AG944" s="58">
        <f t="shared" si="265"/>
        <v>7650.8</v>
      </c>
      <c r="AH944" s="39" t="str">
        <f t="shared" si="266"/>
        <v>tier - 2</v>
      </c>
      <c r="AI944" s="39" t="str">
        <f t="shared" si="267"/>
        <v>tier - 2</v>
      </c>
      <c r="AJ944" s="54" t="str">
        <f t="shared" si="268"/>
        <v>R1012</v>
      </c>
    </row>
    <row r="945" spans="2:36" ht="15.75" customHeight="1" x14ac:dyDescent="0.3">
      <c r="B945" s="12" t="s">
        <v>3506</v>
      </c>
      <c r="C945" s="13" t="s">
        <v>3508</v>
      </c>
      <c r="D945" s="13">
        <v>28.785</v>
      </c>
      <c r="E945" s="13" t="str">
        <f t="shared" si="252"/>
        <v>Overweight</v>
      </c>
      <c r="F945" s="13">
        <v>4.24</v>
      </c>
      <c r="G945" s="13" t="str">
        <f t="shared" si="253"/>
        <v>Normal</v>
      </c>
      <c r="H945" s="13" t="s">
        <v>8293</v>
      </c>
      <c r="I945" s="13" t="s">
        <v>8291</v>
      </c>
      <c r="J945" s="13" t="s">
        <v>8291</v>
      </c>
      <c r="K945" s="27">
        <v>2</v>
      </c>
      <c r="L945" s="13" t="s">
        <v>8291</v>
      </c>
      <c r="M945" s="13" t="s">
        <v>9220</v>
      </c>
      <c r="N945" s="13">
        <v>25</v>
      </c>
      <c r="O945" s="56">
        <v>7652.26</v>
      </c>
      <c r="P945" s="13" t="s">
        <v>8310</v>
      </c>
      <c r="Q945" s="13" t="s">
        <v>8311</v>
      </c>
      <c r="R945" s="57" t="s">
        <v>8330</v>
      </c>
      <c r="T945" s="12" t="s">
        <v>3506</v>
      </c>
      <c r="U945" s="13" t="str">
        <f t="shared" si="269"/>
        <v xml:space="preserve">  Silvana M</v>
      </c>
      <c r="V945" s="39">
        <f t="shared" si="254"/>
        <v>28.785</v>
      </c>
      <c r="W945" s="39" t="str">
        <f t="shared" si="255"/>
        <v>Overweight</v>
      </c>
      <c r="X945" s="39">
        <f t="shared" si="256"/>
        <v>4.24</v>
      </c>
      <c r="Y945" s="39" t="str">
        <f t="shared" si="257"/>
        <v>Normal</v>
      </c>
      <c r="Z945" s="39" t="str">
        <f t="shared" si="258"/>
        <v>Yes</v>
      </c>
      <c r="AA945" s="39" t="str">
        <f t="shared" si="259"/>
        <v>No</v>
      </c>
      <c r="AB945" s="39" t="str">
        <f t="shared" si="260"/>
        <v>No</v>
      </c>
      <c r="AC945" s="38">
        <f t="shared" si="261"/>
        <v>2</v>
      </c>
      <c r="AD945" s="39" t="str">
        <f t="shared" si="262"/>
        <v>No</v>
      </c>
      <c r="AE945" s="13" t="str">
        <f t="shared" si="263"/>
        <v>30-Sep-1998</v>
      </c>
      <c r="AF945" s="39">
        <f t="shared" si="264"/>
        <v>25</v>
      </c>
      <c r="AG945" s="58">
        <f t="shared" si="265"/>
        <v>7652.26</v>
      </c>
      <c r="AH945" s="39" t="str">
        <f t="shared" si="266"/>
        <v>tier - 2</v>
      </c>
      <c r="AI945" s="39" t="str">
        <f t="shared" si="267"/>
        <v>tier - 3</v>
      </c>
      <c r="AJ945" s="54" t="str">
        <f t="shared" si="268"/>
        <v>R1023</v>
      </c>
    </row>
    <row r="946" spans="2:36" ht="15.75" customHeight="1" x14ac:dyDescent="0.3">
      <c r="B946" s="12" t="s">
        <v>3510</v>
      </c>
      <c r="C946" s="13" t="s">
        <v>3512</v>
      </c>
      <c r="D946" s="13">
        <v>28.594999999999999</v>
      </c>
      <c r="E946" s="13" t="str">
        <f t="shared" si="252"/>
        <v>Overweight</v>
      </c>
      <c r="F946" s="13">
        <v>4.96</v>
      </c>
      <c r="G946" s="13" t="str">
        <f t="shared" si="253"/>
        <v>Normal</v>
      </c>
      <c r="H946" s="13" t="s">
        <v>8293</v>
      </c>
      <c r="I946" s="13" t="s">
        <v>8291</v>
      </c>
      <c r="J946" s="13" t="s">
        <v>8291</v>
      </c>
      <c r="K946" s="27">
        <v>2</v>
      </c>
      <c r="L946" s="13" t="s">
        <v>8291</v>
      </c>
      <c r="M946" s="13" t="s">
        <v>9221</v>
      </c>
      <c r="N946" s="13">
        <v>58</v>
      </c>
      <c r="O946" s="56">
        <v>7657.69</v>
      </c>
      <c r="P946" s="13" t="s">
        <v>8311</v>
      </c>
      <c r="Q946" s="13" t="s">
        <v>8311</v>
      </c>
      <c r="R946" s="57" t="s">
        <v>8317</v>
      </c>
      <c r="T946" s="12" t="s">
        <v>3510</v>
      </c>
      <c r="U946" s="13" t="str">
        <f t="shared" si="269"/>
        <v xml:space="preserve">  Natty</v>
      </c>
      <c r="V946" s="39">
        <f t="shared" si="254"/>
        <v>28.594999999999999</v>
      </c>
      <c r="W946" s="39" t="str">
        <f t="shared" si="255"/>
        <v>Overweight</v>
      </c>
      <c r="X946" s="39">
        <f t="shared" si="256"/>
        <v>4.96</v>
      </c>
      <c r="Y946" s="39" t="str">
        <f t="shared" si="257"/>
        <v>Normal</v>
      </c>
      <c r="Z946" s="39" t="str">
        <f t="shared" si="258"/>
        <v>Yes</v>
      </c>
      <c r="AA946" s="39" t="str">
        <f t="shared" si="259"/>
        <v>No</v>
      </c>
      <c r="AB946" s="39" t="str">
        <f t="shared" si="260"/>
        <v>No</v>
      </c>
      <c r="AC946" s="38">
        <f t="shared" si="261"/>
        <v>2</v>
      </c>
      <c r="AD946" s="39" t="str">
        <f t="shared" si="262"/>
        <v>No</v>
      </c>
      <c r="AE946" s="13" t="str">
        <f t="shared" si="263"/>
        <v>27-Dec-1965</v>
      </c>
      <c r="AF946" s="39">
        <f t="shared" si="264"/>
        <v>58</v>
      </c>
      <c r="AG946" s="58">
        <f t="shared" si="265"/>
        <v>7657.69</v>
      </c>
      <c r="AH946" s="39" t="str">
        <f t="shared" si="266"/>
        <v>tier - 3</v>
      </c>
      <c r="AI946" s="39" t="str">
        <f t="shared" si="267"/>
        <v>tier - 3</v>
      </c>
      <c r="AJ946" s="54" t="str">
        <f t="shared" si="268"/>
        <v>R1012</v>
      </c>
    </row>
    <row r="947" spans="2:36" ht="15.75" customHeight="1" x14ac:dyDescent="0.3">
      <c r="B947" s="12" t="s">
        <v>3514</v>
      </c>
      <c r="C947" s="13" t="s">
        <v>3516</v>
      </c>
      <c r="D947" s="13">
        <v>48.75</v>
      </c>
      <c r="E947" s="13" t="str">
        <f t="shared" si="252"/>
        <v>Obesity</v>
      </c>
      <c r="F947" s="13">
        <v>4.34</v>
      </c>
      <c r="G947" s="13" t="str">
        <f t="shared" si="253"/>
        <v>Normal</v>
      </c>
      <c r="H947" s="13" t="s">
        <v>8291</v>
      </c>
      <c r="I947" s="13" t="s">
        <v>8291</v>
      </c>
      <c r="J947" s="13" t="s">
        <v>8291</v>
      </c>
      <c r="K947" s="27" t="s">
        <v>8292</v>
      </c>
      <c r="L947" s="13" t="s">
        <v>8291</v>
      </c>
      <c r="M947" s="13" t="s">
        <v>9222</v>
      </c>
      <c r="N947" s="13">
        <v>47</v>
      </c>
      <c r="O947" s="56">
        <v>7662.47</v>
      </c>
      <c r="P947" s="13" t="s">
        <v>8310</v>
      </c>
      <c r="Q947" s="13" t="s">
        <v>8314</v>
      </c>
      <c r="R947" s="57" t="s">
        <v>8321</v>
      </c>
      <c r="T947" s="12" t="s">
        <v>3514</v>
      </c>
      <c r="U947" s="13" t="str">
        <f t="shared" si="269"/>
        <v xml:space="preserve">  Nicholas T</v>
      </c>
      <c r="V947" s="39">
        <f t="shared" si="254"/>
        <v>48.75</v>
      </c>
      <c r="W947" s="39" t="str">
        <f t="shared" si="255"/>
        <v>Obesity</v>
      </c>
      <c r="X947" s="39">
        <f t="shared" si="256"/>
        <v>4.34</v>
      </c>
      <c r="Y947" s="39" t="str">
        <f t="shared" si="257"/>
        <v>Normal</v>
      </c>
      <c r="Z947" s="39" t="str">
        <f t="shared" si="258"/>
        <v>No</v>
      </c>
      <c r="AA947" s="39" t="str">
        <f t="shared" si="259"/>
        <v>No</v>
      </c>
      <c r="AB947" s="39" t="str">
        <f t="shared" si="260"/>
        <v>No</v>
      </c>
      <c r="AC947" s="38" t="str">
        <f t="shared" si="261"/>
        <v>No major surgery</v>
      </c>
      <c r="AD947" s="39" t="str">
        <f t="shared" si="262"/>
        <v>No</v>
      </c>
      <c r="AE947" s="13" t="str">
        <f t="shared" si="263"/>
        <v>9-Oct-1976</v>
      </c>
      <c r="AF947" s="39">
        <f t="shared" si="264"/>
        <v>47</v>
      </c>
      <c r="AG947" s="58">
        <f t="shared" si="265"/>
        <v>7662.47</v>
      </c>
      <c r="AH947" s="39" t="str">
        <f t="shared" si="266"/>
        <v>tier - 2</v>
      </c>
      <c r="AI947" s="39" t="str">
        <f t="shared" si="267"/>
        <v>tier - 1</v>
      </c>
      <c r="AJ947" s="54" t="str">
        <f t="shared" si="268"/>
        <v>R1011</v>
      </c>
    </row>
    <row r="948" spans="2:36" ht="15.75" customHeight="1" x14ac:dyDescent="0.3">
      <c r="B948" s="12" t="s">
        <v>3517</v>
      </c>
      <c r="C948" s="13" t="s">
        <v>355</v>
      </c>
      <c r="D948" s="13">
        <v>28.31</v>
      </c>
      <c r="E948" s="13" t="str">
        <f t="shared" si="252"/>
        <v>Overweight</v>
      </c>
      <c r="F948" s="13">
        <v>5.43</v>
      </c>
      <c r="G948" s="13" t="str">
        <f t="shared" si="253"/>
        <v>Normal</v>
      </c>
      <c r="H948" s="13" t="s">
        <v>8293</v>
      </c>
      <c r="I948" s="13" t="s">
        <v>8291</v>
      </c>
      <c r="J948" s="13" t="s">
        <v>8291</v>
      </c>
      <c r="K948" s="27">
        <v>2</v>
      </c>
      <c r="L948" s="13" t="s">
        <v>8291</v>
      </c>
      <c r="M948" s="13" t="s">
        <v>9223</v>
      </c>
      <c r="N948" s="13">
        <v>27</v>
      </c>
      <c r="O948" s="56">
        <v>7670.75</v>
      </c>
      <c r="P948" s="13" t="s">
        <v>8310</v>
      </c>
      <c r="Q948" s="13" t="s">
        <v>8310</v>
      </c>
      <c r="R948" s="57" t="s">
        <v>8336</v>
      </c>
      <c r="T948" s="12" t="s">
        <v>3517</v>
      </c>
      <c r="U948" s="13" t="str">
        <f t="shared" si="269"/>
        <v xml:space="preserve">  Rebecca</v>
      </c>
      <c r="V948" s="39">
        <f t="shared" si="254"/>
        <v>28.31</v>
      </c>
      <c r="W948" s="39" t="str">
        <f t="shared" si="255"/>
        <v>Overweight</v>
      </c>
      <c r="X948" s="39">
        <f t="shared" si="256"/>
        <v>5.43</v>
      </c>
      <c r="Y948" s="39" t="str">
        <f t="shared" si="257"/>
        <v>Normal</v>
      </c>
      <c r="Z948" s="39" t="str">
        <f t="shared" si="258"/>
        <v>Yes</v>
      </c>
      <c r="AA948" s="39" t="str">
        <f t="shared" si="259"/>
        <v>No</v>
      </c>
      <c r="AB948" s="39" t="str">
        <f t="shared" si="260"/>
        <v>No</v>
      </c>
      <c r="AC948" s="38">
        <f t="shared" si="261"/>
        <v>2</v>
      </c>
      <c r="AD948" s="39" t="str">
        <f t="shared" si="262"/>
        <v>No</v>
      </c>
      <c r="AE948" s="13" t="str">
        <f t="shared" si="263"/>
        <v>24-Nov-1996</v>
      </c>
      <c r="AF948" s="39">
        <f t="shared" si="264"/>
        <v>27</v>
      </c>
      <c r="AG948" s="58">
        <f t="shared" si="265"/>
        <v>7670.75</v>
      </c>
      <c r="AH948" s="39" t="str">
        <f t="shared" si="266"/>
        <v>tier - 2</v>
      </c>
      <c r="AI948" s="39" t="str">
        <f t="shared" si="267"/>
        <v>tier - 2</v>
      </c>
      <c r="AJ948" s="54" t="str">
        <f t="shared" si="268"/>
        <v>R1022</v>
      </c>
    </row>
    <row r="949" spans="2:36" ht="15.75" customHeight="1" x14ac:dyDescent="0.3">
      <c r="B949" s="12" t="s">
        <v>3520</v>
      </c>
      <c r="C949" s="13" t="s">
        <v>88</v>
      </c>
      <c r="D949" s="13">
        <v>38.39</v>
      </c>
      <c r="E949" s="13" t="str">
        <f t="shared" si="252"/>
        <v>Obesity</v>
      </c>
      <c r="F949" s="13">
        <v>8.33</v>
      </c>
      <c r="G949" s="13" t="str">
        <f t="shared" si="253"/>
        <v>Diabetes</v>
      </c>
      <c r="H949" s="13" t="s">
        <v>8293</v>
      </c>
      <c r="I949" s="13" t="s">
        <v>8291</v>
      </c>
      <c r="J949" s="13" t="s">
        <v>8291</v>
      </c>
      <c r="K949" s="27">
        <v>1</v>
      </c>
      <c r="L949" s="13" t="s">
        <v>8291</v>
      </c>
      <c r="M949" s="13" t="s">
        <v>9224</v>
      </c>
      <c r="N949" s="13">
        <v>28</v>
      </c>
      <c r="O949" s="56">
        <v>7676.4</v>
      </c>
      <c r="P949" s="13" t="s">
        <v>8310</v>
      </c>
      <c r="Q949" s="13" t="s">
        <v>8314</v>
      </c>
      <c r="R949" s="57" t="s">
        <v>8317</v>
      </c>
      <c r="T949" s="12" t="s">
        <v>3520</v>
      </c>
      <c r="U949" s="13" t="str">
        <f t="shared" si="269"/>
        <v xml:space="preserve">  John</v>
      </c>
      <c r="V949" s="39">
        <f t="shared" si="254"/>
        <v>38.39</v>
      </c>
      <c r="W949" s="39" t="str">
        <f t="shared" si="255"/>
        <v>Obesity</v>
      </c>
      <c r="X949" s="39">
        <f t="shared" si="256"/>
        <v>8.33</v>
      </c>
      <c r="Y949" s="39" t="str">
        <f t="shared" si="257"/>
        <v>Diabetes</v>
      </c>
      <c r="Z949" s="39" t="str">
        <f t="shared" si="258"/>
        <v>Yes</v>
      </c>
      <c r="AA949" s="39" t="str">
        <f t="shared" si="259"/>
        <v>No</v>
      </c>
      <c r="AB949" s="39" t="str">
        <f t="shared" si="260"/>
        <v>No</v>
      </c>
      <c r="AC949" s="38">
        <f t="shared" si="261"/>
        <v>1</v>
      </c>
      <c r="AD949" s="39" t="str">
        <f t="shared" si="262"/>
        <v>No</v>
      </c>
      <c r="AE949" s="13" t="str">
        <f t="shared" si="263"/>
        <v>13-Sep-1995</v>
      </c>
      <c r="AF949" s="39">
        <f t="shared" si="264"/>
        <v>28</v>
      </c>
      <c r="AG949" s="58">
        <f t="shared" si="265"/>
        <v>7676.4</v>
      </c>
      <c r="AH949" s="39" t="str">
        <f t="shared" si="266"/>
        <v>tier - 2</v>
      </c>
      <c r="AI949" s="39" t="str">
        <f t="shared" si="267"/>
        <v>tier - 1</v>
      </c>
      <c r="AJ949" s="54" t="str">
        <f t="shared" si="268"/>
        <v>R1012</v>
      </c>
    </row>
    <row r="950" spans="2:36" ht="15.75" customHeight="1" x14ac:dyDescent="0.3">
      <c r="B950" s="12" t="s">
        <v>3523</v>
      </c>
      <c r="C950" s="13" t="s">
        <v>3525</v>
      </c>
      <c r="D950" s="13">
        <v>25.87</v>
      </c>
      <c r="E950" s="13" t="str">
        <f t="shared" si="252"/>
        <v>Overweight</v>
      </c>
      <c r="F950" s="13">
        <v>5.63</v>
      </c>
      <c r="G950" s="13" t="str">
        <f t="shared" si="253"/>
        <v>Normal</v>
      </c>
      <c r="H950" s="13" t="s">
        <v>8293</v>
      </c>
      <c r="I950" s="13" t="s">
        <v>8291</v>
      </c>
      <c r="J950" s="13" t="s">
        <v>8291</v>
      </c>
      <c r="K950" s="27">
        <v>1</v>
      </c>
      <c r="L950" s="13" t="s">
        <v>8291</v>
      </c>
      <c r="M950" s="13" t="s">
        <v>9225</v>
      </c>
      <c r="N950" s="13">
        <v>52</v>
      </c>
      <c r="O950" s="56">
        <v>7680.92</v>
      </c>
      <c r="P950" s="13" t="s">
        <v>8310</v>
      </c>
      <c r="Q950" s="13" t="s">
        <v>8314</v>
      </c>
      <c r="R950" s="57" t="s">
        <v>8312</v>
      </c>
      <c r="T950" s="12" t="s">
        <v>3523</v>
      </c>
      <c r="U950" s="13" t="str">
        <f t="shared" si="269"/>
        <v xml:space="preserve">  Antony G</v>
      </c>
      <c r="V950" s="39">
        <f t="shared" si="254"/>
        <v>25.87</v>
      </c>
      <c r="W950" s="39" t="str">
        <f t="shared" si="255"/>
        <v>Overweight</v>
      </c>
      <c r="X950" s="39">
        <f t="shared" si="256"/>
        <v>5.63</v>
      </c>
      <c r="Y950" s="39" t="str">
        <f t="shared" si="257"/>
        <v>Normal</v>
      </c>
      <c r="Z950" s="39" t="str">
        <f t="shared" si="258"/>
        <v>Yes</v>
      </c>
      <c r="AA950" s="39" t="str">
        <f t="shared" si="259"/>
        <v>No</v>
      </c>
      <c r="AB950" s="39" t="str">
        <f t="shared" si="260"/>
        <v>No</v>
      </c>
      <c r="AC950" s="38">
        <f t="shared" si="261"/>
        <v>1</v>
      </c>
      <c r="AD950" s="39" t="str">
        <f t="shared" si="262"/>
        <v>No</v>
      </c>
      <c r="AE950" s="13" t="str">
        <f t="shared" si="263"/>
        <v>11-Oct-1971</v>
      </c>
      <c r="AF950" s="39">
        <f t="shared" si="264"/>
        <v>52</v>
      </c>
      <c r="AG950" s="58">
        <f t="shared" si="265"/>
        <v>7680.92</v>
      </c>
      <c r="AH950" s="39" t="str">
        <f t="shared" si="266"/>
        <v>tier - 2</v>
      </c>
      <c r="AI950" s="39" t="str">
        <f t="shared" si="267"/>
        <v>tier - 1</v>
      </c>
      <c r="AJ950" s="54" t="str">
        <f t="shared" si="268"/>
        <v>R1013</v>
      </c>
    </row>
    <row r="951" spans="2:36" ht="15.75" customHeight="1" x14ac:dyDescent="0.3">
      <c r="B951" s="12" t="s">
        <v>3526</v>
      </c>
      <c r="C951" s="13" t="s">
        <v>578</v>
      </c>
      <c r="D951" s="13">
        <v>43.7</v>
      </c>
      <c r="E951" s="13" t="str">
        <f t="shared" si="252"/>
        <v>Obesity</v>
      </c>
      <c r="F951" s="13">
        <v>7.23</v>
      </c>
      <c r="G951" s="13" t="str">
        <f t="shared" si="253"/>
        <v>Diabetes</v>
      </c>
      <c r="H951" s="13" t="s">
        <v>8291</v>
      </c>
      <c r="I951" s="13" t="s">
        <v>8291</v>
      </c>
      <c r="J951" s="13" t="s">
        <v>8291</v>
      </c>
      <c r="K951" s="27" t="s">
        <v>8292</v>
      </c>
      <c r="L951" s="13" t="s">
        <v>8291</v>
      </c>
      <c r="M951" s="13" t="s">
        <v>9226</v>
      </c>
      <c r="N951" s="13">
        <v>42</v>
      </c>
      <c r="O951" s="56">
        <v>7681.17</v>
      </c>
      <c r="P951" s="13" t="s">
        <v>8310</v>
      </c>
      <c r="Q951" s="13" t="s">
        <v>8310</v>
      </c>
      <c r="R951" s="57" t="s">
        <v>8334</v>
      </c>
      <c r="T951" s="12" t="s">
        <v>3526</v>
      </c>
      <c r="U951" s="13" t="str">
        <f t="shared" si="269"/>
        <v xml:space="preserve">  Eric</v>
      </c>
      <c r="V951" s="39">
        <f t="shared" si="254"/>
        <v>43.7</v>
      </c>
      <c r="W951" s="39" t="str">
        <f t="shared" si="255"/>
        <v>Obesity</v>
      </c>
      <c r="X951" s="39">
        <f t="shared" si="256"/>
        <v>7.23</v>
      </c>
      <c r="Y951" s="39" t="str">
        <f t="shared" si="257"/>
        <v>Diabetes</v>
      </c>
      <c r="Z951" s="39" t="str">
        <f t="shared" si="258"/>
        <v>No</v>
      </c>
      <c r="AA951" s="39" t="str">
        <f t="shared" si="259"/>
        <v>No</v>
      </c>
      <c r="AB951" s="39" t="str">
        <f t="shared" si="260"/>
        <v>No</v>
      </c>
      <c r="AC951" s="38" t="str">
        <f t="shared" si="261"/>
        <v>No major surgery</v>
      </c>
      <c r="AD951" s="39" t="str">
        <f t="shared" si="262"/>
        <v>No</v>
      </c>
      <c r="AE951" s="13" t="str">
        <f t="shared" si="263"/>
        <v>19-Dec-1981</v>
      </c>
      <c r="AF951" s="39">
        <f t="shared" si="264"/>
        <v>42</v>
      </c>
      <c r="AG951" s="58">
        <f t="shared" si="265"/>
        <v>7681.17</v>
      </c>
      <c r="AH951" s="39" t="str">
        <f t="shared" si="266"/>
        <v>tier - 2</v>
      </c>
      <c r="AI951" s="39" t="str">
        <f t="shared" si="267"/>
        <v>tier - 2</v>
      </c>
      <c r="AJ951" s="54" t="str">
        <f t="shared" si="268"/>
        <v>R1020</v>
      </c>
    </row>
    <row r="952" spans="2:36" ht="15.75" customHeight="1" x14ac:dyDescent="0.3">
      <c r="B952" s="12" t="s">
        <v>3529</v>
      </c>
      <c r="C952" s="13" t="s">
        <v>876</v>
      </c>
      <c r="D952" s="13">
        <v>40.945</v>
      </c>
      <c r="E952" s="13" t="str">
        <f t="shared" si="252"/>
        <v>Obesity</v>
      </c>
      <c r="F952" s="13">
        <v>10.57</v>
      </c>
      <c r="G952" s="13" t="str">
        <f t="shared" si="253"/>
        <v>Diabetes</v>
      </c>
      <c r="H952" s="13" t="s">
        <v>8291</v>
      </c>
      <c r="I952" s="13" t="s">
        <v>8291</v>
      </c>
      <c r="J952" s="13" t="s">
        <v>8291</v>
      </c>
      <c r="K952" s="27" t="s">
        <v>8292</v>
      </c>
      <c r="L952" s="13" t="s">
        <v>8291</v>
      </c>
      <c r="M952" s="13" t="s">
        <v>9227</v>
      </c>
      <c r="N952" s="13">
        <v>41</v>
      </c>
      <c r="O952" s="56">
        <v>7682.67</v>
      </c>
      <c r="P952" s="13" t="s">
        <v>8310</v>
      </c>
      <c r="Q952" s="13" t="s">
        <v>8314</v>
      </c>
      <c r="R952" s="57" t="s">
        <v>8312</v>
      </c>
      <c r="T952" s="12" t="s">
        <v>3529</v>
      </c>
      <c r="U952" s="13" t="str">
        <f t="shared" si="269"/>
        <v xml:space="preserve">  Erik</v>
      </c>
      <c r="V952" s="39">
        <f t="shared" si="254"/>
        <v>40.945</v>
      </c>
      <c r="W952" s="39" t="str">
        <f t="shared" si="255"/>
        <v>Obesity</v>
      </c>
      <c r="X952" s="39">
        <f t="shared" si="256"/>
        <v>10.57</v>
      </c>
      <c r="Y952" s="39" t="str">
        <f t="shared" si="257"/>
        <v>Diabetes</v>
      </c>
      <c r="Z952" s="39" t="str">
        <f t="shared" si="258"/>
        <v>No</v>
      </c>
      <c r="AA952" s="39" t="str">
        <f t="shared" si="259"/>
        <v>No</v>
      </c>
      <c r="AB952" s="39" t="str">
        <f t="shared" si="260"/>
        <v>No</v>
      </c>
      <c r="AC952" s="38" t="str">
        <f t="shared" si="261"/>
        <v>No major surgery</v>
      </c>
      <c r="AD952" s="39" t="str">
        <f t="shared" si="262"/>
        <v>No</v>
      </c>
      <c r="AE952" s="13" t="str">
        <f t="shared" si="263"/>
        <v>18-Dec-1982</v>
      </c>
      <c r="AF952" s="39">
        <f t="shared" si="264"/>
        <v>41</v>
      </c>
      <c r="AG952" s="58">
        <f t="shared" si="265"/>
        <v>7682.67</v>
      </c>
      <c r="AH952" s="39" t="str">
        <f t="shared" si="266"/>
        <v>tier - 2</v>
      </c>
      <c r="AI952" s="39" t="str">
        <f t="shared" si="267"/>
        <v>tier - 1</v>
      </c>
      <c r="AJ952" s="54" t="str">
        <f t="shared" si="268"/>
        <v>R1013</v>
      </c>
    </row>
    <row r="953" spans="2:36" ht="15.75" customHeight="1" x14ac:dyDescent="0.3">
      <c r="B953" s="12" t="s">
        <v>3532</v>
      </c>
      <c r="C953" s="13" t="s">
        <v>1786</v>
      </c>
      <c r="D953" s="13">
        <v>27.94</v>
      </c>
      <c r="E953" s="13" t="str">
        <f t="shared" si="252"/>
        <v>Overweight</v>
      </c>
      <c r="F953" s="13">
        <v>7.92</v>
      </c>
      <c r="G953" s="13" t="str">
        <f t="shared" si="253"/>
        <v>Diabetes</v>
      </c>
      <c r="H953" s="13" t="s">
        <v>8291</v>
      </c>
      <c r="I953" s="13" t="s">
        <v>8291</v>
      </c>
      <c r="J953" s="13" t="s">
        <v>8291</v>
      </c>
      <c r="K953" s="27" t="s">
        <v>8292</v>
      </c>
      <c r="L953" s="13" t="s">
        <v>8291</v>
      </c>
      <c r="M953" s="13" t="s">
        <v>9228</v>
      </c>
      <c r="N953" s="13">
        <v>36</v>
      </c>
      <c r="O953" s="56">
        <v>7684.62</v>
      </c>
      <c r="P953" s="13" t="s">
        <v>8310</v>
      </c>
      <c r="Q953" s="13" t="s">
        <v>8311</v>
      </c>
      <c r="R953" s="57" t="s">
        <v>8332</v>
      </c>
      <c r="T953" s="12" t="s">
        <v>3532</v>
      </c>
      <c r="U953" s="13" t="str">
        <f t="shared" si="269"/>
        <v xml:space="preserve">  Matthew T</v>
      </c>
      <c r="V953" s="39">
        <f t="shared" si="254"/>
        <v>27.94</v>
      </c>
      <c r="W953" s="39" t="str">
        <f t="shared" si="255"/>
        <v>Overweight</v>
      </c>
      <c r="X953" s="39">
        <f t="shared" si="256"/>
        <v>7.92</v>
      </c>
      <c r="Y953" s="39" t="str">
        <f t="shared" si="257"/>
        <v>Diabetes</v>
      </c>
      <c r="Z953" s="39" t="str">
        <f t="shared" si="258"/>
        <v>No</v>
      </c>
      <c r="AA953" s="39" t="str">
        <f t="shared" si="259"/>
        <v>No</v>
      </c>
      <c r="AB953" s="39" t="str">
        <f t="shared" si="260"/>
        <v>No</v>
      </c>
      <c r="AC953" s="38" t="str">
        <f t="shared" si="261"/>
        <v>No major surgery</v>
      </c>
      <c r="AD953" s="39" t="str">
        <f t="shared" si="262"/>
        <v>No</v>
      </c>
      <c r="AE953" s="13" t="str">
        <f t="shared" si="263"/>
        <v>12-Jul-1987</v>
      </c>
      <c r="AF953" s="39">
        <f t="shared" si="264"/>
        <v>36</v>
      </c>
      <c r="AG953" s="58">
        <f t="shared" si="265"/>
        <v>7684.62</v>
      </c>
      <c r="AH953" s="39" t="str">
        <f t="shared" si="266"/>
        <v>tier - 2</v>
      </c>
      <c r="AI953" s="39" t="str">
        <f t="shared" si="267"/>
        <v>tier - 3</v>
      </c>
      <c r="AJ953" s="54" t="str">
        <f t="shared" si="268"/>
        <v>R1021</v>
      </c>
    </row>
    <row r="954" spans="2:36" ht="15.75" customHeight="1" x14ac:dyDescent="0.3">
      <c r="B954" s="12" t="s">
        <v>3535</v>
      </c>
      <c r="C954" s="13" t="s">
        <v>3537</v>
      </c>
      <c r="D954" s="13">
        <v>31.9</v>
      </c>
      <c r="E954" s="13" t="str">
        <f t="shared" si="252"/>
        <v>Obesity</v>
      </c>
      <c r="F954" s="13">
        <v>10.119999999999999</v>
      </c>
      <c r="G954" s="13" t="str">
        <f t="shared" si="253"/>
        <v>Diabetes</v>
      </c>
      <c r="H954" s="13" t="s">
        <v>8291</v>
      </c>
      <c r="I954" s="13" t="s">
        <v>8291</v>
      </c>
      <c r="J954" s="13" t="s">
        <v>8291</v>
      </c>
      <c r="K954" s="27">
        <v>2</v>
      </c>
      <c r="L954" s="13" t="s">
        <v>8291</v>
      </c>
      <c r="M954" s="13" t="s">
        <v>9229</v>
      </c>
      <c r="N954" s="13">
        <v>45</v>
      </c>
      <c r="O954" s="56">
        <v>7726.85</v>
      </c>
      <c r="P954" s="13" t="s">
        <v>8314</v>
      </c>
      <c r="Q954" s="13" t="s">
        <v>8310</v>
      </c>
      <c r="R954" s="57" t="s">
        <v>8321</v>
      </c>
      <c r="T954" s="12" t="s">
        <v>3535</v>
      </c>
      <c r="U954" s="13" t="str">
        <f t="shared" si="269"/>
        <v xml:space="preserve">  Cassandra</v>
      </c>
      <c r="V954" s="39">
        <f t="shared" si="254"/>
        <v>31.9</v>
      </c>
      <c r="W954" s="39" t="str">
        <f t="shared" si="255"/>
        <v>Obesity</v>
      </c>
      <c r="X954" s="39">
        <f t="shared" si="256"/>
        <v>10.119999999999999</v>
      </c>
      <c r="Y954" s="39" t="str">
        <f t="shared" si="257"/>
        <v>Diabetes</v>
      </c>
      <c r="Z954" s="39" t="str">
        <f t="shared" si="258"/>
        <v>No</v>
      </c>
      <c r="AA954" s="39" t="str">
        <f t="shared" si="259"/>
        <v>No</v>
      </c>
      <c r="AB954" s="39" t="str">
        <f t="shared" si="260"/>
        <v>No</v>
      </c>
      <c r="AC954" s="38">
        <f t="shared" si="261"/>
        <v>2</v>
      </c>
      <c r="AD954" s="39" t="str">
        <f t="shared" si="262"/>
        <v>No</v>
      </c>
      <c r="AE954" s="13" t="str">
        <f t="shared" si="263"/>
        <v>29-Dec-1978</v>
      </c>
      <c r="AF954" s="39">
        <f t="shared" si="264"/>
        <v>45</v>
      </c>
      <c r="AG954" s="58">
        <f t="shared" si="265"/>
        <v>7726.85</v>
      </c>
      <c r="AH954" s="39" t="str">
        <f t="shared" si="266"/>
        <v>tier - 1</v>
      </c>
      <c r="AI954" s="39" t="str">
        <f t="shared" si="267"/>
        <v>tier - 2</v>
      </c>
      <c r="AJ954" s="54" t="str">
        <f t="shared" si="268"/>
        <v>R1011</v>
      </c>
    </row>
    <row r="955" spans="2:36" ht="15.75" customHeight="1" x14ac:dyDescent="0.3">
      <c r="B955" s="12" t="s">
        <v>3539</v>
      </c>
      <c r="C955" s="13" t="s">
        <v>3541</v>
      </c>
      <c r="D955" s="13">
        <v>31.64</v>
      </c>
      <c r="E955" s="13" t="str">
        <f t="shared" si="252"/>
        <v>Obesity</v>
      </c>
      <c r="F955" s="13">
        <v>7.91</v>
      </c>
      <c r="G955" s="13" t="str">
        <f t="shared" si="253"/>
        <v>Diabetes</v>
      </c>
      <c r="H955" s="13" t="s">
        <v>8291</v>
      </c>
      <c r="I955" s="13" t="s">
        <v>8291</v>
      </c>
      <c r="J955" s="13" t="s">
        <v>8291</v>
      </c>
      <c r="K955" s="27" t="s">
        <v>8292</v>
      </c>
      <c r="L955" s="13" t="s">
        <v>8291</v>
      </c>
      <c r="M955" s="13" t="s">
        <v>9230</v>
      </c>
      <c r="N955" s="13">
        <v>44</v>
      </c>
      <c r="O955" s="56">
        <v>7727.25</v>
      </c>
      <c r="P955" s="13" t="s">
        <v>8310</v>
      </c>
      <c r="Q955" s="13" t="s">
        <v>8311</v>
      </c>
      <c r="R955" s="57" t="s">
        <v>8317</v>
      </c>
      <c r="T955" s="12" t="s">
        <v>3539</v>
      </c>
      <c r="U955" s="13" t="str">
        <f t="shared" si="269"/>
        <v xml:space="preserve">  Rosemary C</v>
      </c>
      <c r="V955" s="39">
        <f t="shared" si="254"/>
        <v>31.64</v>
      </c>
      <c r="W955" s="39" t="str">
        <f t="shared" si="255"/>
        <v>Obesity</v>
      </c>
      <c r="X955" s="39">
        <f t="shared" si="256"/>
        <v>7.91</v>
      </c>
      <c r="Y955" s="39" t="str">
        <f t="shared" si="257"/>
        <v>Diabetes</v>
      </c>
      <c r="Z955" s="39" t="str">
        <f t="shared" si="258"/>
        <v>No</v>
      </c>
      <c r="AA955" s="39" t="str">
        <f t="shared" si="259"/>
        <v>No</v>
      </c>
      <c r="AB955" s="39" t="str">
        <f t="shared" si="260"/>
        <v>No</v>
      </c>
      <c r="AC955" s="38" t="str">
        <f t="shared" si="261"/>
        <v>No major surgery</v>
      </c>
      <c r="AD955" s="39" t="str">
        <f t="shared" si="262"/>
        <v>No</v>
      </c>
      <c r="AE955" s="13" t="str">
        <f t="shared" si="263"/>
        <v>2-Jun-1979</v>
      </c>
      <c r="AF955" s="39">
        <f t="shared" si="264"/>
        <v>44</v>
      </c>
      <c r="AG955" s="58">
        <f t="shared" si="265"/>
        <v>7727.25</v>
      </c>
      <c r="AH955" s="39" t="str">
        <f t="shared" si="266"/>
        <v>tier - 2</v>
      </c>
      <c r="AI955" s="39" t="str">
        <f t="shared" si="267"/>
        <v>tier - 3</v>
      </c>
      <c r="AJ955" s="54" t="str">
        <f t="shared" si="268"/>
        <v>R1012</v>
      </c>
    </row>
    <row r="956" spans="2:36" ht="15.75" customHeight="1" x14ac:dyDescent="0.3">
      <c r="B956" s="12" t="s">
        <v>3542</v>
      </c>
      <c r="C956" s="13" t="s">
        <v>3544</v>
      </c>
      <c r="D956" s="13">
        <v>46.7</v>
      </c>
      <c r="E956" s="13" t="str">
        <f t="shared" si="252"/>
        <v>Obesity</v>
      </c>
      <c r="F956" s="13">
        <v>10.9</v>
      </c>
      <c r="G956" s="13" t="str">
        <f t="shared" si="253"/>
        <v>Diabetes</v>
      </c>
      <c r="H956" s="13" t="s">
        <v>8291</v>
      </c>
      <c r="I956" s="13" t="s">
        <v>8291</v>
      </c>
      <c r="J956" s="13" t="s">
        <v>8291</v>
      </c>
      <c r="K956" s="27" t="s">
        <v>8292</v>
      </c>
      <c r="L956" s="13" t="s">
        <v>8291</v>
      </c>
      <c r="M956" s="13" t="s">
        <v>9231</v>
      </c>
      <c r="N956" s="13">
        <v>43</v>
      </c>
      <c r="O956" s="56">
        <v>7729.65</v>
      </c>
      <c r="P956" s="13" t="s">
        <v>8311</v>
      </c>
      <c r="Q956" s="13" t="s">
        <v>8314</v>
      </c>
      <c r="R956" s="57" t="s">
        <v>8326</v>
      </c>
      <c r="T956" s="12" t="s">
        <v>3542</v>
      </c>
      <c r="U956" s="13" t="str">
        <f t="shared" si="269"/>
        <v xml:space="preserve">  Carrie A</v>
      </c>
      <c r="V956" s="39">
        <f t="shared" si="254"/>
        <v>46.7</v>
      </c>
      <c r="W956" s="39" t="str">
        <f t="shared" si="255"/>
        <v>Obesity</v>
      </c>
      <c r="X956" s="39">
        <f t="shared" si="256"/>
        <v>10.9</v>
      </c>
      <c r="Y956" s="39" t="str">
        <f t="shared" si="257"/>
        <v>Diabetes</v>
      </c>
      <c r="Z956" s="39" t="str">
        <f t="shared" si="258"/>
        <v>No</v>
      </c>
      <c r="AA956" s="39" t="str">
        <f t="shared" si="259"/>
        <v>No</v>
      </c>
      <c r="AB956" s="39" t="str">
        <f t="shared" si="260"/>
        <v>No</v>
      </c>
      <c r="AC956" s="38" t="str">
        <f t="shared" si="261"/>
        <v>No major surgery</v>
      </c>
      <c r="AD956" s="39" t="str">
        <f t="shared" si="262"/>
        <v>No</v>
      </c>
      <c r="AE956" s="13" t="str">
        <f t="shared" si="263"/>
        <v>10-Sep-1980</v>
      </c>
      <c r="AF956" s="39">
        <f t="shared" si="264"/>
        <v>43</v>
      </c>
      <c r="AG956" s="58">
        <f t="shared" si="265"/>
        <v>7729.65</v>
      </c>
      <c r="AH956" s="39" t="str">
        <f t="shared" si="266"/>
        <v>tier - 3</v>
      </c>
      <c r="AI956" s="39" t="str">
        <f t="shared" si="267"/>
        <v>tier - 1</v>
      </c>
      <c r="AJ956" s="54" t="str">
        <f t="shared" si="268"/>
        <v>R1016</v>
      </c>
    </row>
    <row r="957" spans="2:36" ht="15.75" customHeight="1" x14ac:dyDescent="0.3">
      <c r="B957" s="12" t="s">
        <v>3546</v>
      </c>
      <c r="C957" s="13" t="s">
        <v>3548</v>
      </c>
      <c r="D957" s="13">
        <v>18.335000000000001</v>
      </c>
      <c r="E957" s="13" t="str">
        <f t="shared" si="252"/>
        <v>Underweight</v>
      </c>
      <c r="F957" s="13">
        <v>11.83</v>
      </c>
      <c r="G957" s="13" t="str">
        <f t="shared" si="253"/>
        <v>Diabetes</v>
      </c>
      <c r="H957" s="13" t="s">
        <v>8291</v>
      </c>
      <c r="I957" s="13" t="s">
        <v>8291</v>
      </c>
      <c r="J957" s="13" t="s">
        <v>8291</v>
      </c>
      <c r="K957" s="27" t="s">
        <v>8292</v>
      </c>
      <c r="L957" s="13" t="s">
        <v>8291</v>
      </c>
      <c r="M957" s="13" t="s">
        <v>9232</v>
      </c>
      <c r="N957" s="13">
        <v>45</v>
      </c>
      <c r="O957" s="56">
        <v>7731.43</v>
      </c>
      <c r="P957" s="13" t="s">
        <v>8311</v>
      </c>
      <c r="Q957" s="13" t="s">
        <v>8310</v>
      </c>
      <c r="R957" s="57" t="s">
        <v>8312</v>
      </c>
      <c r="T957" s="12" t="s">
        <v>3546</v>
      </c>
      <c r="U957" s="13" t="str">
        <f t="shared" si="269"/>
        <v xml:space="preserve">  Gerardo Sr</v>
      </c>
      <c r="V957" s="39">
        <f t="shared" si="254"/>
        <v>18.335000000000001</v>
      </c>
      <c r="W957" s="39" t="str">
        <f t="shared" si="255"/>
        <v>Underweight</v>
      </c>
      <c r="X957" s="39">
        <f t="shared" si="256"/>
        <v>11.83</v>
      </c>
      <c r="Y957" s="39" t="str">
        <f t="shared" si="257"/>
        <v>Diabetes</v>
      </c>
      <c r="Z957" s="39" t="str">
        <f t="shared" si="258"/>
        <v>No</v>
      </c>
      <c r="AA957" s="39" t="str">
        <f t="shared" si="259"/>
        <v>No</v>
      </c>
      <c r="AB957" s="39" t="str">
        <f t="shared" si="260"/>
        <v>No</v>
      </c>
      <c r="AC957" s="38" t="str">
        <f t="shared" si="261"/>
        <v>No major surgery</v>
      </c>
      <c r="AD957" s="39" t="str">
        <f t="shared" si="262"/>
        <v>No</v>
      </c>
      <c r="AE957" s="13" t="str">
        <f t="shared" si="263"/>
        <v>4-Dec-1978</v>
      </c>
      <c r="AF957" s="39">
        <f t="shared" si="264"/>
        <v>45</v>
      </c>
      <c r="AG957" s="58">
        <f t="shared" si="265"/>
        <v>7731.43</v>
      </c>
      <c r="AH957" s="39" t="str">
        <f t="shared" si="266"/>
        <v>tier - 3</v>
      </c>
      <c r="AI957" s="39" t="str">
        <f t="shared" si="267"/>
        <v>tier - 2</v>
      </c>
      <c r="AJ957" s="54" t="str">
        <f t="shared" si="268"/>
        <v>R1013</v>
      </c>
    </row>
    <row r="958" spans="2:36" ht="15.75" customHeight="1" x14ac:dyDescent="0.3">
      <c r="B958" s="12" t="s">
        <v>3550</v>
      </c>
      <c r="C958" s="13" t="s">
        <v>3245</v>
      </c>
      <c r="D958" s="13">
        <v>31.24</v>
      </c>
      <c r="E958" s="13" t="str">
        <f t="shared" si="252"/>
        <v>Obesity</v>
      </c>
      <c r="F958" s="13">
        <v>7.42</v>
      </c>
      <c r="G958" s="13" t="str">
        <f t="shared" si="253"/>
        <v>Diabetes</v>
      </c>
      <c r="H958" s="13" t="s">
        <v>8293</v>
      </c>
      <c r="I958" s="13" t="s">
        <v>8291</v>
      </c>
      <c r="J958" s="13" t="s">
        <v>8291</v>
      </c>
      <c r="K958" s="27">
        <v>2</v>
      </c>
      <c r="L958" s="13" t="s">
        <v>8291</v>
      </c>
      <c r="M958" s="13" t="s">
        <v>9233</v>
      </c>
      <c r="N958" s="13">
        <v>46</v>
      </c>
      <c r="O958" s="56">
        <v>7731.86</v>
      </c>
      <c r="P958" s="13" t="s">
        <v>8310</v>
      </c>
      <c r="Q958" s="13" t="s">
        <v>8311</v>
      </c>
      <c r="R958" s="57" t="s">
        <v>8317</v>
      </c>
      <c r="T958" s="12" t="s">
        <v>3550</v>
      </c>
      <c r="U958" s="13" t="str">
        <f t="shared" si="269"/>
        <v xml:space="preserve">  Matthew R</v>
      </c>
      <c r="V958" s="39">
        <f t="shared" si="254"/>
        <v>31.24</v>
      </c>
      <c r="W958" s="39" t="str">
        <f t="shared" si="255"/>
        <v>Obesity</v>
      </c>
      <c r="X958" s="39">
        <f t="shared" si="256"/>
        <v>7.42</v>
      </c>
      <c r="Y958" s="39" t="str">
        <f t="shared" si="257"/>
        <v>Diabetes</v>
      </c>
      <c r="Z958" s="39" t="str">
        <f t="shared" si="258"/>
        <v>Yes</v>
      </c>
      <c r="AA958" s="39" t="str">
        <f t="shared" si="259"/>
        <v>No</v>
      </c>
      <c r="AB958" s="39" t="str">
        <f t="shared" si="260"/>
        <v>No</v>
      </c>
      <c r="AC958" s="38">
        <f t="shared" si="261"/>
        <v>2</v>
      </c>
      <c r="AD958" s="39" t="str">
        <f t="shared" si="262"/>
        <v>No</v>
      </c>
      <c r="AE958" s="13" t="str">
        <f t="shared" si="263"/>
        <v>29-Aug-1977</v>
      </c>
      <c r="AF958" s="39">
        <f t="shared" si="264"/>
        <v>46</v>
      </c>
      <c r="AG958" s="58">
        <f t="shared" si="265"/>
        <v>7731.86</v>
      </c>
      <c r="AH958" s="39" t="str">
        <f t="shared" si="266"/>
        <v>tier - 2</v>
      </c>
      <c r="AI958" s="39" t="str">
        <f t="shared" si="267"/>
        <v>tier - 3</v>
      </c>
      <c r="AJ958" s="54" t="str">
        <f t="shared" si="268"/>
        <v>R1012</v>
      </c>
    </row>
    <row r="959" spans="2:36" ht="15.75" customHeight="1" x14ac:dyDescent="0.3">
      <c r="B959" s="12" t="s">
        <v>3553</v>
      </c>
      <c r="C959" s="13" t="s">
        <v>3555</v>
      </c>
      <c r="D959" s="13">
        <v>39.22</v>
      </c>
      <c r="E959" s="13" t="str">
        <f t="shared" si="252"/>
        <v>Obesity</v>
      </c>
      <c r="F959" s="13">
        <v>5.62</v>
      </c>
      <c r="G959" s="13" t="str">
        <f t="shared" si="253"/>
        <v>Normal</v>
      </c>
      <c r="H959" s="13" t="s">
        <v>8293</v>
      </c>
      <c r="I959" s="13" t="s">
        <v>8291</v>
      </c>
      <c r="J959" s="13" t="s">
        <v>8291</v>
      </c>
      <c r="K959" s="27">
        <v>1</v>
      </c>
      <c r="L959" s="13" t="s">
        <v>8291</v>
      </c>
      <c r="M959" s="13" t="s">
        <v>9234</v>
      </c>
      <c r="N959" s="13">
        <v>58</v>
      </c>
      <c r="O959" s="56">
        <v>7736.39</v>
      </c>
      <c r="P959" s="13" t="s">
        <v>8311</v>
      </c>
      <c r="Q959" s="13" t="s">
        <v>8310</v>
      </c>
      <c r="R959" s="57" t="s">
        <v>8312</v>
      </c>
      <c r="T959" s="12" t="s">
        <v>3553</v>
      </c>
      <c r="U959" s="13" t="str">
        <f t="shared" si="269"/>
        <v xml:space="preserve">  Meghan E</v>
      </c>
      <c r="V959" s="39">
        <f t="shared" si="254"/>
        <v>39.22</v>
      </c>
      <c r="W959" s="39" t="str">
        <f t="shared" si="255"/>
        <v>Obesity</v>
      </c>
      <c r="X959" s="39">
        <f t="shared" si="256"/>
        <v>5.62</v>
      </c>
      <c r="Y959" s="39" t="str">
        <f t="shared" si="257"/>
        <v>Normal</v>
      </c>
      <c r="Z959" s="39" t="str">
        <f t="shared" si="258"/>
        <v>Yes</v>
      </c>
      <c r="AA959" s="39" t="str">
        <f t="shared" si="259"/>
        <v>No</v>
      </c>
      <c r="AB959" s="39" t="str">
        <f t="shared" si="260"/>
        <v>No</v>
      </c>
      <c r="AC959" s="38">
        <f t="shared" si="261"/>
        <v>1</v>
      </c>
      <c r="AD959" s="39" t="str">
        <f t="shared" si="262"/>
        <v>No</v>
      </c>
      <c r="AE959" s="13" t="str">
        <f t="shared" si="263"/>
        <v>18-Jul-1965</v>
      </c>
      <c r="AF959" s="39">
        <f t="shared" si="264"/>
        <v>58</v>
      </c>
      <c r="AG959" s="58">
        <f t="shared" si="265"/>
        <v>7736.39</v>
      </c>
      <c r="AH959" s="39" t="str">
        <f t="shared" si="266"/>
        <v>tier - 3</v>
      </c>
      <c r="AI959" s="39" t="str">
        <f t="shared" si="267"/>
        <v>tier - 2</v>
      </c>
      <c r="AJ959" s="54" t="str">
        <f t="shared" si="268"/>
        <v>R1013</v>
      </c>
    </row>
    <row r="960" spans="2:36" ht="15.75" customHeight="1" x14ac:dyDescent="0.3">
      <c r="B960" s="12" t="s">
        <v>3557</v>
      </c>
      <c r="C960" s="13" t="s">
        <v>578</v>
      </c>
      <c r="D960" s="13">
        <v>24.414999999999999</v>
      </c>
      <c r="E960" s="13" t="str">
        <f t="shared" si="252"/>
        <v>Healthy Weight</v>
      </c>
      <c r="F960" s="13">
        <v>7.16</v>
      </c>
      <c r="G960" s="13" t="str">
        <f t="shared" si="253"/>
        <v>Diabetes</v>
      </c>
      <c r="H960" s="13" t="s">
        <v>8291</v>
      </c>
      <c r="I960" s="13" t="s">
        <v>8291</v>
      </c>
      <c r="J960" s="13" t="s">
        <v>8291</v>
      </c>
      <c r="K960" s="27" t="s">
        <v>8292</v>
      </c>
      <c r="L960" s="13" t="s">
        <v>8291</v>
      </c>
      <c r="M960" s="13" t="s">
        <v>9235</v>
      </c>
      <c r="N960" s="13">
        <v>45</v>
      </c>
      <c r="O960" s="56">
        <v>7740.34</v>
      </c>
      <c r="P960" s="13" t="s">
        <v>8314</v>
      </c>
      <c r="Q960" s="13" t="s">
        <v>8314</v>
      </c>
      <c r="R960" s="57" t="s">
        <v>8321</v>
      </c>
      <c r="T960" s="12" t="s">
        <v>3557</v>
      </c>
      <c r="U960" s="13" t="str">
        <f t="shared" si="269"/>
        <v xml:space="preserve">  Eric</v>
      </c>
      <c r="V960" s="39">
        <f t="shared" si="254"/>
        <v>24.414999999999999</v>
      </c>
      <c r="W960" s="39" t="str">
        <f t="shared" si="255"/>
        <v>Healthy Weight</v>
      </c>
      <c r="X960" s="39">
        <f t="shared" si="256"/>
        <v>7.16</v>
      </c>
      <c r="Y960" s="39" t="str">
        <f t="shared" si="257"/>
        <v>Diabetes</v>
      </c>
      <c r="Z960" s="39" t="str">
        <f t="shared" si="258"/>
        <v>No</v>
      </c>
      <c r="AA960" s="39" t="str">
        <f t="shared" si="259"/>
        <v>No</v>
      </c>
      <c r="AB960" s="39" t="str">
        <f t="shared" si="260"/>
        <v>No</v>
      </c>
      <c r="AC960" s="38" t="str">
        <f t="shared" si="261"/>
        <v>No major surgery</v>
      </c>
      <c r="AD960" s="39" t="str">
        <f t="shared" si="262"/>
        <v>No</v>
      </c>
      <c r="AE960" s="13" t="str">
        <f t="shared" si="263"/>
        <v>4-Sep-1978</v>
      </c>
      <c r="AF960" s="39">
        <f t="shared" si="264"/>
        <v>45</v>
      </c>
      <c r="AG960" s="58">
        <f t="shared" si="265"/>
        <v>7740.34</v>
      </c>
      <c r="AH960" s="39" t="str">
        <f t="shared" si="266"/>
        <v>tier - 1</v>
      </c>
      <c r="AI960" s="39" t="str">
        <f t="shared" si="267"/>
        <v>tier - 1</v>
      </c>
      <c r="AJ960" s="54" t="str">
        <f t="shared" si="268"/>
        <v>R1011</v>
      </c>
    </row>
    <row r="961" spans="2:36" ht="15.75" customHeight="1" x14ac:dyDescent="0.3">
      <c r="B961" s="12" t="s">
        <v>3559</v>
      </c>
      <c r="C961" s="13" t="s">
        <v>3561</v>
      </c>
      <c r="D961" s="13">
        <v>32.299999999999997</v>
      </c>
      <c r="E961" s="13" t="str">
        <f t="shared" si="252"/>
        <v>Obesity</v>
      </c>
      <c r="F961" s="13">
        <v>9.89</v>
      </c>
      <c r="G961" s="13" t="str">
        <f t="shared" si="253"/>
        <v>Diabetes</v>
      </c>
      <c r="H961" s="13" t="s">
        <v>8291</v>
      </c>
      <c r="I961" s="13" t="s">
        <v>8291</v>
      </c>
      <c r="J961" s="13" t="s">
        <v>8291</v>
      </c>
      <c r="K961" s="27" t="s">
        <v>8292</v>
      </c>
      <c r="L961" s="13" t="s">
        <v>8291</v>
      </c>
      <c r="M961" s="13" t="s">
        <v>9017</v>
      </c>
      <c r="N961" s="13">
        <v>47</v>
      </c>
      <c r="O961" s="56">
        <v>7742.11</v>
      </c>
      <c r="P961" s="13" t="s">
        <v>8311</v>
      </c>
      <c r="Q961" s="13" t="s">
        <v>8310</v>
      </c>
      <c r="R961" s="57" t="s">
        <v>8312</v>
      </c>
      <c r="T961" s="12" t="s">
        <v>3559</v>
      </c>
      <c r="U961" s="13" t="str">
        <f t="shared" si="269"/>
        <v xml:space="preserve">  Lisa B</v>
      </c>
      <c r="V961" s="39">
        <f t="shared" si="254"/>
        <v>32.299999999999997</v>
      </c>
      <c r="W961" s="39" t="str">
        <f t="shared" si="255"/>
        <v>Obesity</v>
      </c>
      <c r="X961" s="39">
        <f t="shared" si="256"/>
        <v>9.89</v>
      </c>
      <c r="Y961" s="39" t="str">
        <f t="shared" si="257"/>
        <v>Diabetes</v>
      </c>
      <c r="Z961" s="39" t="str">
        <f t="shared" si="258"/>
        <v>No</v>
      </c>
      <c r="AA961" s="39" t="str">
        <f t="shared" si="259"/>
        <v>No</v>
      </c>
      <c r="AB961" s="39" t="str">
        <f t="shared" si="260"/>
        <v>No</v>
      </c>
      <c r="AC961" s="38" t="str">
        <f t="shared" si="261"/>
        <v>No major surgery</v>
      </c>
      <c r="AD961" s="39" t="str">
        <f t="shared" si="262"/>
        <v>No</v>
      </c>
      <c r="AE961" s="13" t="str">
        <f t="shared" si="263"/>
        <v>12-Dec-1976</v>
      </c>
      <c r="AF961" s="39">
        <f t="shared" si="264"/>
        <v>47</v>
      </c>
      <c r="AG961" s="58">
        <f t="shared" si="265"/>
        <v>7742.11</v>
      </c>
      <c r="AH961" s="39" t="str">
        <f t="shared" si="266"/>
        <v>tier - 3</v>
      </c>
      <c r="AI961" s="39" t="str">
        <f t="shared" si="267"/>
        <v>tier - 2</v>
      </c>
      <c r="AJ961" s="54" t="str">
        <f t="shared" si="268"/>
        <v>R1013</v>
      </c>
    </row>
    <row r="962" spans="2:36" ht="15.75" customHeight="1" x14ac:dyDescent="0.3">
      <c r="B962" s="12" t="s">
        <v>3563</v>
      </c>
      <c r="C962" s="13" t="s">
        <v>3565</v>
      </c>
      <c r="D962" s="13">
        <v>39.94</v>
      </c>
      <c r="E962" s="13" t="str">
        <f t="shared" si="252"/>
        <v>Obesity</v>
      </c>
      <c r="F962" s="13">
        <v>5.14</v>
      </c>
      <c r="G962" s="13" t="str">
        <f t="shared" si="253"/>
        <v>Normal</v>
      </c>
      <c r="H962" s="13" t="s">
        <v>8291</v>
      </c>
      <c r="I962" s="13" t="s">
        <v>8291</v>
      </c>
      <c r="J962" s="13" t="s">
        <v>8291</v>
      </c>
      <c r="K962" s="27" t="s">
        <v>8292</v>
      </c>
      <c r="L962" s="13" t="s">
        <v>8291</v>
      </c>
      <c r="M962" s="13" t="s">
        <v>9039</v>
      </c>
      <c r="N962" s="13">
        <v>42</v>
      </c>
      <c r="O962" s="56">
        <v>7749.16</v>
      </c>
      <c r="P962" s="13" t="s">
        <v>8310</v>
      </c>
      <c r="Q962" s="13" t="s">
        <v>8314</v>
      </c>
      <c r="R962" s="57" t="s">
        <v>8317</v>
      </c>
      <c r="T962" s="12" t="s">
        <v>3563</v>
      </c>
      <c r="U962" s="13" t="str">
        <f t="shared" si="269"/>
        <v xml:space="preserve">  Jane R</v>
      </c>
      <c r="V962" s="39">
        <f t="shared" si="254"/>
        <v>39.94</v>
      </c>
      <c r="W962" s="39" t="str">
        <f t="shared" si="255"/>
        <v>Obesity</v>
      </c>
      <c r="X962" s="39">
        <f t="shared" si="256"/>
        <v>5.14</v>
      </c>
      <c r="Y962" s="39" t="str">
        <f t="shared" si="257"/>
        <v>Normal</v>
      </c>
      <c r="Z962" s="39" t="str">
        <f t="shared" si="258"/>
        <v>No</v>
      </c>
      <c r="AA962" s="39" t="str">
        <f t="shared" si="259"/>
        <v>No</v>
      </c>
      <c r="AB962" s="39" t="str">
        <f t="shared" si="260"/>
        <v>No</v>
      </c>
      <c r="AC962" s="38" t="str">
        <f t="shared" si="261"/>
        <v>No major surgery</v>
      </c>
      <c r="AD962" s="39" t="str">
        <f t="shared" si="262"/>
        <v>No</v>
      </c>
      <c r="AE962" s="13" t="str">
        <f t="shared" si="263"/>
        <v>30-Jun-1981</v>
      </c>
      <c r="AF962" s="39">
        <f t="shared" si="264"/>
        <v>42</v>
      </c>
      <c r="AG962" s="58">
        <f t="shared" si="265"/>
        <v>7749.16</v>
      </c>
      <c r="AH962" s="39" t="str">
        <f t="shared" si="266"/>
        <v>tier - 2</v>
      </c>
      <c r="AI962" s="39" t="str">
        <f t="shared" si="267"/>
        <v>tier - 1</v>
      </c>
      <c r="AJ962" s="54" t="str">
        <f t="shared" si="268"/>
        <v>R1012</v>
      </c>
    </row>
    <row r="963" spans="2:36" ht="15.75" customHeight="1" x14ac:dyDescent="0.3">
      <c r="B963" s="12" t="s">
        <v>3567</v>
      </c>
      <c r="C963" s="13" t="s">
        <v>2598</v>
      </c>
      <c r="D963" s="13">
        <v>30</v>
      </c>
      <c r="E963" s="13" t="str">
        <f t="shared" si="252"/>
        <v>Obesity</v>
      </c>
      <c r="F963" s="13">
        <v>5.61</v>
      </c>
      <c r="G963" s="13" t="str">
        <f t="shared" si="253"/>
        <v>Normal</v>
      </c>
      <c r="H963" s="13" t="s">
        <v>8293</v>
      </c>
      <c r="I963" s="13" t="s">
        <v>8291</v>
      </c>
      <c r="J963" s="13" t="s">
        <v>8293</v>
      </c>
      <c r="K963" s="27">
        <v>1</v>
      </c>
      <c r="L963" s="13" t="s">
        <v>8291</v>
      </c>
      <c r="M963" s="13" t="s">
        <v>9236</v>
      </c>
      <c r="N963" s="13">
        <v>26</v>
      </c>
      <c r="O963" s="56">
        <v>7763.06</v>
      </c>
      <c r="P963" s="13" t="s">
        <v>8310</v>
      </c>
      <c r="Q963" s="13" t="s">
        <v>8314</v>
      </c>
      <c r="R963" s="57" t="s">
        <v>8317</v>
      </c>
      <c r="T963" s="12" t="s">
        <v>3567</v>
      </c>
      <c r="U963" s="13" t="str">
        <f t="shared" si="269"/>
        <v xml:space="preserve">  Allison M</v>
      </c>
      <c r="V963" s="39">
        <f t="shared" si="254"/>
        <v>30</v>
      </c>
      <c r="W963" s="39" t="str">
        <f t="shared" si="255"/>
        <v>Obesity</v>
      </c>
      <c r="X963" s="39">
        <f t="shared" si="256"/>
        <v>5.61</v>
      </c>
      <c r="Y963" s="39" t="str">
        <f t="shared" si="257"/>
        <v>Normal</v>
      </c>
      <c r="Z963" s="39" t="str">
        <f t="shared" si="258"/>
        <v>Yes</v>
      </c>
      <c r="AA963" s="39" t="str">
        <f t="shared" si="259"/>
        <v>No</v>
      </c>
      <c r="AB963" s="39" t="str">
        <f t="shared" si="260"/>
        <v>Yes</v>
      </c>
      <c r="AC963" s="38">
        <f t="shared" si="261"/>
        <v>1</v>
      </c>
      <c r="AD963" s="39" t="str">
        <f t="shared" si="262"/>
        <v>No</v>
      </c>
      <c r="AE963" s="13" t="str">
        <f t="shared" si="263"/>
        <v>21-Dec-1997</v>
      </c>
      <c r="AF963" s="39">
        <f t="shared" si="264"/>
        <v>26</v>
      </c>
      <c r="AG963" s="58">
        <f t="shared" si="265"/>
        <v>7763.06</v>
      </c>
      <c r="AH963" s="39" t="str">
        <f t="shared" si="266"/>
        <v>tier - 2</v>
      </c>
      <c r="AI963" s="39" t="str">
        <f t="shared" si="267"/>
        <v>tier - 1</v>
      </c>
      <c r="AJ963" s="54" t="str">
        <f t="shared" si="268"/>
        <v>R1012</v>
      </c>
    </row>
    <row r="964" spans="2:36" ht="15.75" customHeight="1" x14ac:dyDescent="0.3">
      <c r="B964" s="12" t="s">
        <v>3570</v>
      </c>
      <c r="C964" s="13" t="s">
        <v>1547</v>
      </c>
      <c r="D964" s="13">
        <v>35.340000000000003</v>
      </c>
      <c r="E964" s="13" t="str">
        <f t="shared" ref="E964:E1027" si="270">IF(D964&lt;18.5,"Underweight", IF(AND(D964&gt;=18.5,D964&lt;=24.9),"Healthy Weight", IF(AND(D964&gt;=25,D964&lt;=29.9),"Overweight", IF(D964&gt;=30,"Obesity"))))</f>
        <v>Obesity</v>
      </c>
      <c r="F964" s="13">
        <v>5.51</v>
      </c>
      <c r="G964" s="13" t="str">
        <f t="shared" ref="G964:G1027" si="271">IF(F964&lt;5.7,"Normal",IF(AND(F964&gt;=5.7,F964&lt;=6.4),"Prediabetes",IF(F964&gt;=6.5,"Diabetes")))</f>
        <v>Normal</v>
      </c>
      <c r="H964" s="13" t="s">
        <v>8293</v>
      </c>
      <c r="I964" s="13" t="s">
        <v>8291</v>
      </c>
      <c r="J964" s="13" t="s">
        <v>8293</v>
      </c>
      <c r="K964" s="27">
        <v>1</v>
      </c>
      <c r="L964" s="13" t="s">
        <v>8291</v>
      </c>
      <c r="M964" s="13" t="s">
        <v>9237</v>
      </c>
      <c r="N964" s="13">
        <v>49</v>
      </c>
      <c r="O964" s="56">
        <v>7789.64</v>
      </c>
      <c r="P964" s="13" t="s">
        <v>8314</v>
      </c>
      <c r="Q964" s="13" t="s">
        <v>8311</v>
      </c>
      <c r="R964" s="57" t="s">
        <v>8312</v>
      </c>
      <c r="T964" s="12" t="s">
        <v>3570</v>
      </c>
      <c r="U964" s="13" t="str">
        <f t="shared" si="269"/>
        <v xml:space="preserve">  Sarah E</v>
      </c>
      <c r="V964" s="39">
        <f t="shared" ref="V964:V1027" si="272">VLOOKUP(T964,$B$3:$R$2338,3,FALSE)</f>
        <v>35.340000000000003</v>
      </c>
      <c r="W964" s="39" t="str">
        <f t="shared" ref="W964:W1027" si="273">VLOOKUP(T964,$B$3:$R$2338,4,FALSE)</f>
        <v>Obesity</v>
      </c>
      <c r="X964" s="39">
        <f t="shared" ref="X964:X1027" si="274">VLOOKUP(T964,$B$3:$R$2338,5,FALSE)</f>
        <v>5.51</v>
      </c>
      <c r="Y964" s="39" t="str">
        <f t="shared" ref="Y964:Y1027" si="275">VLOOKUP(T964,$B$3:$R$2338,6,0)</f>
        <v>Normal</v>
      </c>
      <c r="Z964" s="39" t="str">
        <f t="shared" ref="Z964:Z1027" si="276">VLOOKUP(T964,$B$3:$R$2338,7,0)</f>
        <v>Yes</v>
      </c>
      <c r="AA964" s="39" t="str">
        <f t="shared" ref="AA964:AA1027" si="277">VLOOKUP(T964,$B$3:$R$2338,8,0)</f>
        <v>No</v>
      </c>
      <c r="AB964" s="39" t="str">
        <f t="shared" ref="AB964:AB1027" si="278">VLOOKUP(T964,$B$3:$R$2338,9,0)</f>
        <v>Yes</v>
      </c>
      <c r="AC964" s="38">
        <f t="shared" ref="AC964:AC1027" si="279">VLOOKUP(T964,$B$3:$R$2338,10,0)</f>
        <v>1</v>
      </c>
      <c r="AD964" s="39" t="str">
        <f t="shared" ref="AD964:AD1027" si="280">VLOOKUP(T964,$B$3:$R$2338,11,0)</f>
        <v>No</v>
      </c>
      <c r="AE964" s="13" t="str">
        <f t="shared" ref="AE964:AE1027" si="281">VLOOKUP(T964,$B$3:$R$2338,12,0)</f>
        <v>6-Dec-1974</v>
      </c>
      <c r="AF964" s="39">
        <f t="shared" ref="AF964:AF1027" si="282">VLOOKUP(T964,$B$3:$R$2338,13,0)</f>
        <v>49</v>
      </c>
      <c r="AG964" s="58">
        <f t="shared" ref="AG964:AG1027" si="283">VLOOKUP(T964,$B$3:$R$2338,14,0)</f>
        <v>7789.64</v>
      </c>
      <c r="AH964" s="39" t="str">
        <f t="shared" ref="AH964:AH1027" si="284">VLOOKUP(T964,$B$3:$R$2338,15,0)</f>
        <v>tier - 1</v>
      </c>
      <c r="AI964" s="39" t="str">
        <f t="shared" ref="AI964:AI1027" si="285">VLOOKUP(T964,B963:R3298,16,0)</f>
        <v>tier - 3</v>
      </c>
      <c r="AJ964" s="54" t="str">
        <f t="shared" ref="AJ964:AJ1027" si="286">VLOOKUP(T964,$B$3:$R$2338,17,0)</f>
        <v>R1013</v>
      </c>
    </row>
    <row r="965" spans="2:36" ht="15.75" customHeight="1" x14ac:dyDescent="0.3">
      <c r="B965" s="12" t="s">
        <v>3573</v>
      </c>
      <c r="C965" s="13" t="s">
        <v>1208</v>
      </c>
      <c r="D965" s="13">
        <v>32.204999999999998</v>
      </c>
      <c r="E965" s="13" t="str">
        <f t="shared" si="270"/>
        <v>Obesity</v>
      </c>
      <c r="F965" s="13">
        <v>8.3800000000000008</v>
      </c>
      <c r="G965" s="13" t="str">
        <f t="shared" si="271"/>
        <v>Diabetes</v>
      </c>
      <c r="H965" s="13" t="s">
        <v>8293</v>
      </c>
      <c r="I965" s="13" t="s">
        <v>8291</v>
      </c>
      <c r="J965" s="13" t="s">
        <v>8291</v>
      </c>
      <c r="K965" s="27">
        <v>2</v>
      </c>
      <c r="L965" s="13" t="s">
        <v>8291</v>
      </c>
      <c r="M965" s="13" t="s">
        <v>9238</v>
      </c>
      <c r="N965" s="13">
        <v>24</v>
      </c>
      <c r="O965" s="56">
        <v>7794.68</v>
      </c>
      <c r="P965" s="13" t="s">
        <v>8310</v>
      </c>
      <c r="Q965" s="13" t="s">
        <v>8310</v>
      </c>
      <c r="R965" s="57" t="s">
        <v>8335</v>
      </c>
      <c r="T965" s="12" t="s">
        <v>3573</v>
      </c>
      <c r="U965" s="13" t="str">
        <f t="shared" ref="U965:U1028" si="287">VLOOKUP(T965,$B$3:$R$2338,2,FALSE)</f>
        <v xml:space="preserve">  Philip J</v>
      </c>
      <c r="V965" s="39">
        <f t="shared" si="272"/>
        <v>32.204999999999998</v>
      </c>
      <c r="W965" s="39" t="str">
        <f t="shared" si="273"/>
        <v>Obesity</v>
      </c>
      <c r="X965" s="39">
        <f t="shared" si="274"/>
        <v>8.3800000000000008</v>
      </c>
      <c r="Y965" s="39" t="str">
        <f t="shared" si="275"/>
        <v>Diabetes</v>
      </c>
      <c r="Z965" s="39" t="str">
        <f t="shared" si="276"/>
        <v>Yes</v>
      </c>
      <c r="AA965" s="39" t="str">
        <f t="shared" si="277"/>
        <v>No</v>
      </c>
      <c r="AB965" s="39" t="str">
        <f t="shared" si="278"/>
        <v>No</v>
      </c>
      <c r="AC965" s="38">
        <f t="shared" si="279"/>
        <v>2</v>
      </c>
      <c r="AD965" s="39" t="str">
        <f t="shared" si="280"/>
        <v>No</v>
      </c>
      <c r="AE965" s="13" t="str">
        <f t="shared" si="281"/>
        <v>25-Dec-1999</v>
      </c>
      <c r="AF965" s="39">
        <f t="shared" si="282"/>
        <v>24</v>
      </c>
      <c r="AG965" s="58">
        <f t="shared" si="283"/>
        <v>7794.68</v>
      </c>
      <c r="AH965" s="39" t="str">
        <f t="shared" si="284"/>
        <v>tier - 2</v>
      </c>
      <c r="AI965" s="39" t="str">
        <f t="shared" si="285"/>
        <v>tier - 2</v>
      </c>
      <c r="AJ965" s="54" t="str">
        <f t="shared" si="286"/>
        <v>R1026</v>
      </c>
    </row>
    <row r="966" spans="2:36" ht="15.75" customHeight="1" x14ac:dyDescent="0.3">
      <c r="B966" s="12" t="s">
        <v>3575</v>
      </c>
      <c r="C966" s="13" t="s">
        <v>3577</v>
      </c>
      <c r="D966" s="13">
        <v>33.880000000000003</v>
      </c>
      <c r="E966" s="13" t="str">
        <f t="shared" si="270"/>
        <v>Obesity</v>
      </c>
      <c r="F966" s="13">
        <v>4.68</v>
      </c>
      <c r="G966" s="13" t="str">
        <f t="shared" si="271"/>
        <v>Normal</v>
      </c>
      <c r="H966" s="13" t="s">
        <v>8291</v>
      </c>
      <c r="I966" s="13" t="s">
        <v>8293</v>
      </c>
      <c r="J966" s="13" t="s">
        <v>8291</v>
      </c>
      <c r="K966" s="27">
        <v>1</v>
      </c>
      <c r="L966" s="13" t="s">
        <v>8291</v>
      </c>
      <c r="M966" s="13" t="s">
        <v>9239</v>
      </c>
      <c r="N966" s="13">
        <v>26</v>
      </c>
      <c r="O966" s="56">
        <v>7803.77</v>
      </c>
      <c r="P966" s="13" t="s">
        <v>8310</v>
      </c>
      <c r="Q966" s="13" t="s">
        <v>8311</v>
      </c>
      <c r="R966" s="57" t="s">
        <v>8317</v>
      </c>
      <c r="T966" s="12" t="s">
        <v>3575</v>
      </c>
      <c r="U966" s="13" t="str">
        <f t="shared" si="287"/>
        <v xml:space="preserve">  Jillian A</v>
      </c>
      <c r="V966" s="39">
        <f t="shared" si="272"/>
        <v>33.880000000000003</v>
      </c>
      <c r="W966" s="39" t="str">
        <f t="shared" si="273"/>
        <v>Obesity</v>
      </c>
      <c r="X966" s="39">
        <f t="shared" si="274"/>
        <v>4.68</v>
      </c>
      <c r="Y966" s="39" t="str">
        <f t="shared" si="275"/>
        <v>Normal</v>
      </c>
      <c r="Z966" s="39" t="str">
        <f t="shared" si="276"/>
        <v>No</v>
      </c>
      <c r="AA966" s="39" t="str">
        <f t="shared" si="277"/>
        <v>Yes</v>
      </c>
      <c r="AB966" s="39" t="str">
        <f t="shared" si="278"/>
        <v>No</v>
      </c>
      <c r="AC966" s="38">
        <f t="shared" si="279"/>
        <v>1</v>
      </c>
      <c r="AD966" s="39" t="str">
        <f t="shared" si="280"/>
        <v>No</v>
      </c>
      <c r="AE966" s="13" t="str">
        <f t="shared" si="281"/>
        <v>2-Dec-1997</v>
      </c>
      <c r="AF966" s="39">
        <f t="shared" si="282"/>
        <v>26</v>
      </c>
      <c r="AG966" s="58">
        <f t="shared" si="283"/>
        <v>7803.77</v>
      </c>
      <c r="AH966" s="39" t="str">
        <f t="shared" si="284"/>
        <v>tier - 2</v>
      </c>
      <c r="AI966" s="39" t="str">
        <f t="shared" si="285"/>
        <v>tier - 3</v>
      </c>
      <c r="AJ966" s="54" t="str">
        <f t="shared" si="286"/>
        <v>R1012</v>
      </c>
    </row>
    <row r="967" spans="2:36" ht="15.75" customHeight="1" x14ac:dyDescent="0.3">
      <c r="B967" s="12" t="s">
        <v>3579</v>
      </c>
      <c r="C967" s="13" t="s">
        <v>3581</v>
      </c>
      <c r="D967" s="13">
        <v>26.63</v>
      </c>
      <c r="E967" s="13" t="str">
        <f t="shared" si="270"/>
        <v>Overweight</v>
      </c>
      <c r="F967" s="13">
        <v>4.3600000000000003</v>
      </c>
      <c r="G967" s="13" t="str">
        <f t="shared" si="271"/>
        <v>Normal</v>
      </c>
      <c r="H967" s="13" t="s">
        <v>8293</v>
      </c>
      <c r="I967" s="13" t="s">
        <v>8291</v>
      </c>
      <c r="J967" s="13" t="s">
        <v>8291</v>
      </c>
      <c r="K967" s="27">
        <v>2</v>
      </c>
      <c r="L967" s="13" t="s">
        <v>8291</v>
      </c>
      <c r="M967" s="13" t="s">
        <v>9240</v>
      </c>
      <c r="N967" s="13">
        <v>49</v>
      </c>
      <c r="O967" s="56">
        <v>7804.16</v>
      </c>
      <c r="P967" s="13" t="s">
        <v>8310</v>
      </c>
      <c r="Q967" s="13" t="s">
        <v>8311</v>
      </c>
      <c r="R967" s="57" t="s">
        <v>8312</v>
      </c>
      <c r="T967" s="12" t="s">
        <v>3579</v>
      </c>
      <c r="U967" s="13" t="str">
        <f t="shared" si="287"/>
        <v xml:space="preserve">  Laura D</v>
      </c>
      <c r="V967" s="39">
        <f t="shared" si="272"/>
        <v>26.63</v>
      </c>
      <c r="W967" s="39" t="str">
        <f t="shared" si="273"/>
        <v>Overweight</v>
      </c>
      <c r="X967" s="39">
        <f t="shared" si="274"/>
        <v>4.3600000000000003</v>
      </c>
      <c r="Y967" s="39" t="str">
        <f t="shared" si="275"/>
        <v>Normal</v>
      </c>
      <c r="Z967" s="39" t="str">
        <f t="shared" si="276"/>
        <v>Yes</v>
      </c>
      <c r="AA967" s="39" t="str">
        <f t="shared" si="277"/>
        <v>No</v>
      </c>
      <c r="AB967" s="39" t="str">
        <f t="shared" si="278"/>
        <v>No</v>
      </c>
      <c r="AC967" s="38">
        <f t="shared" si="279"/>
        <v>2</v>
      </c>
      <c r="AD967" s="39" t="str">
        <f t="shared" si="280"/>
        <v>No</v>
      </c>
      <c r="AE967" s="13" t="str">
        <f t="shared" si="281"/>
        <v>9-Nov-1974</v>
      </c>
      <c r="AF967" s="39">
        <f t="shared" si="282"/>
        <v>49</v>
      </c>
      <c r="AG967" s="58">
        <f t="shared" si="283"/>
        <v>7804.16</v>
      </c>
      <c r="AH967" s="39" t="str">
        <f t="shared" si="284"/>
        <v>tier - 2</v>
      </c>
      <c r="AI967" s="39" t="str">
        <f t="shared" si="285"/>
        <v>tier - 3</v>
      </c>
      <c r="AJ967" s="54" t="str">
        <f t="shared" si="286"/>
        <v>R1013</v>
      </c>
    </row>
    <row r="968" spans="2:36" ht="15.75" customHeight="1" x14ac:dyDescent="0.3">
      <c r="B968" s="12" t="s">
        <v>3583</v>
      </c>
      <c r="C968" s="13" t="s">
        <v>3585</v>
      </c>
      <c r="D968" s="13">
        <v>28.7</v>
      </c>
      <c r="E968" s="13" t="str">
        <f t="shared" si="270"/>
        <v>Overweight</v>
      </c>
      <c r="F968" s="13">
        <v>7.74</v>
      </c>
      <c r="G968" s="13" t="str">
        <f t="shared" si="271"/>
        <v>Diabetes</v>
      </c>
      <c r="H968" s="13" t="s">
        <v>8291</v>
      </c>
      <c r="I968" s="13" t="s">
        <v>8291</v>
      </c>
      <c r="J968" s="13" t="s">
        <v>8291</v>
      </c>
      <c r="K968" s="27" t="s">
        <v>8292</v>
      </c>
      <c r="L968" s="13" t="s">
        <v>8291</v>
      </c>
      <c r="M968" s="13" t="s">
        <v>9241</v>
      </c>
      <c r="N968" s="13">
        <v>32</v>
      </c>
      <c r="O968" s="56">
        <v>7812.67</v>
      </c>
      <c r="P968" s="13" t="s">
        <v>8310</v>
      </c>
      <c r="Q968" s="13" t="s">
        <v>8314</v>
      </c>
      <c r="R968" s="57" t="s">
        <v>8317</v>
      </c>
      <c r="T968" s="12" t="s">
        <v>3583</v>
      </c>
      <c r="U968" s="13" t="str">
        <f t="shared" si="287"/>
        <v xml:space="preserve">  Megan E</v>
      </c>
      <c r="V968" s="39">
        <f t="shared" si="272"/>
        <v>28.7</v>
      </c>
      <c r="W968" s="39" t="str">
        <f t="shared" si="273"/>
        <v>Overweight</v>
      </c>
      <c r="X968" s="39">
        <f t="shared" si="274"/>
        <v>7.74</v>
      </c>
      <c r="Y968" s="39" t="str">
        <f t="shared" si="275"/>
        <v>Diabetes</v>
      </c>
      <c r="Z968" s="39" t="str">
        <f t="shared" si="276"/>
        <v>No</v>
      </c>
      <c r="AA968" s="39" t="str">
        <f t="shared" si="277"/>
        <v>No</v>
      </c>
      <c r="AB968" s="39" t="str">
        <f t="shared" si="278"/>
        <v>No</v>
      </c>
      <c r="AC968" s="38" t="str">
        <f t="shared" si="279"/>
        <v>No major surgery</v>
      </c>
      <c r="AD968" s="39" t="str">
        <f t="shared" si="280"/>
        <v>No</v>
      </c>
      <c r="AE968" s="13" t="str">
        <f t="shared" si="281"/>
        <v>21-Dec-1991</v>
      </c>
      <c r="AF968" s="39">
        <f t="shared" si="282"/>
        <v>32</v>
      </c>
      <c r="AG968" s="58">
        <f t="shared" si="283"/>
        <v>7812.67</v>
      </c>
      <c r="AH968" s="39" t="str">
        <f t="shared" si="284"/>
        <v>tier - 2</v>
      </c>
      <c r="AI968" s="39" t="str">
        <f t="shared" si="285"/>
        <v>tier - 1</v>
      </c>
      <c r="AJ968" s="54" t="str">
        <f t="shared" si="286"/>
        <v>R1012</v>
      </c>
    </row>
    <row r="969" spans="2:36" ht="15.75" customHeight="1" x14ac:dyDescent="0.3">
      <c r="B969" s="12" t="s">
        <v>3587</v>
      </c>
      <c r="C969" s="13" t="s">
        <v>3589</v>
      </c>
      <c r="D969" s="13">
        <v>25.65</v>
      </c>
      <c r="E969" s="13" t="str">
        <f t="shared" si="270"/>
        <v>Overweight</v>
      </c>
      <c r="F969" s="13">
        <v>4.05</v>
      </c>
      <c r="G969" s="13" t="str">
        <f t="shared" si="271"/>
        <v>Normal</v>
      </c>
      <c r="H969" s="13" t="s">
        <v>8293</v>
      </c>
      <c r="I969" s="13" t="s">
        <v>8291</v>
      </c>
      <c r="J969" s="13" t="s">
        <v>8291</v>
      </c>
      <c r="K969" s="27">
        <v>2</v>
      </c>
      <c r="L969" s="13" t="s">
        <v>8291</v>
      </c>
      <c r="M969" s="13" t="s">
        <v>9242</v>
      </c>
      <c r="N969" s="13">
        <v>34</v>
      </c>
      <c r="O969" s="56">
        <v>7824.37</v>
      </c>
      <c r="P969" s="13" t="s">
        <v>8310</v>
      </c>
      <c r="Q969" s="13" t="s">
        <v>8310</v>
      </c>
      <c r="R969" s="57" t="s">
        <v>8317</v>
      </c>
      <c r="T969" s="12" t="s">
        <v>3587</v>
      </c>
      <c r="U969" s="13" t="str">
        <f t="shared" si="287"/>
        <v xml:space="preserve">  Shannon J</v>
      </c>
      <c r="V969" s="39">
        <f t="shared" si="272"/>
        <v>25.65</v>
      </c>
      <c r="W969" s="39" t="str">
        <f t="shared" si="273"/>
        <v>Overweight</v>
      </c>
      <c r="X969" s="39">
        <f t="shared" si="274"/>
        <v>4.05</v>
      </c>
      <c r="Y969" s="39" t="str">
        <f t="shared" si="275"/>
        <v>Normal</v>
      </c>
      <c r="Z969" s="39" t="str">
        <f t="shared" si="276"/>
        <v>Yes</v>
      </c>
      <c r="AA969" s="39" t="str">
        <f t="shared" si="277"/>
        <v>No</v>
      </c>
      <c r="AB969" s="39" t="str">
        <f t="shared" si="278"/>
        <v>No</v>
      </c>
      <c r="AC969" s="38">
        <f t="shared" si="279"/>
        <v>2</v>
      </c>
      <c r="AD969" s="39" t="str">
        <f t="shared" si="280"/>
        <v>No</v>
      </c>
      <c r="AE969" s="13" t="str">
        <f t="shared" si="281"/>
        <v>12-Oct-1989</v>
      </c>
      <c r="AF969" s="39">
        <f t="shared" si="282"/>
        <v>34</v>
      </c>
      <c r="AG969" s="58">
        <f t="shared" si="283"/>
        <v>7824.37</v>
      </c>
      <c r="AH969" s="39" t="str">
        <f t="shared" si="284"/>
        <v>tier - 2</v>
      </c>
      <c r="AI969" s="39" t="str">
        <f t="shared" si="285"/>
        <v>tier - 2</v>
      </c>
      <c r="AJ969" s="54" t="str">
        <f t="shared" si="286"/>
        <v>R1012</v>
      </c>
    </row>
    <row r="970" spans="2:36" ht="15.75" customHeight="1" x14ac:dyDescent="0.3">
      <c r="B970" s="12" t="s">
        <v>3591</v>
      </c>
      <c r="C970" s="13" t="s">
        <v>3593</v>
      </c>
      <c r="D970" s="13">
        <v>36.384999999999998</v>
      </c>
      <c r="E970" s="13" t="str">
        <f t="shared" si="270"/>
        <v>Obesity</v>
      </c>
      <c r="F970" s="13">
        <v>11.49</v>
      </c>
      <c r="G970" s="13" t="str">
        <f t="shared" si="271"/>
        <v>Diabetes</v>
      </c>
      <c r="H970" s="13" t="s">
        <v>8291</v>
      </c>
      <c r="I970" s="13" t="s">
        <v>8291</v>
      </c>
      <c r="J970" s="13" t="s">
        <v>8291</v>
      </c>
      <c r="K970" s="27" t="s">
        <v>8292</v>
      </c>
      <c r="L970" s="13" t="s">
        <v>8291</v>
      </c>
      <c r="M970" s="13" t="s">
        <v>8874</v>
      </c>
      <c r="N970" s="13">
        <v>22</v>
      </c>
      <c r="O970" s="56">
        <v>7844.8</v>
      </c>
      <c r="P970" s="13" t="s">
        <v>8310</v>
      </c>
      <c r="Q970" s="13" t="s">
        <v>8310</v>
      </c>
      <c r="R970" s="57" t="s">
        <v>8317</v>
      </c>
      <c r="T970" s="12" t="s">
        <v>3591</v>
      </c>
      <c r="U970" s="13" t="str">
        <f t="shared" si="287"/>
        <v xml:space="preserve">  Rachelle M</v>
      </c>
      <c r="V970" s="39">
        <f t="shared" si="272"/>
        <v>36.384999999999998</v>
      </c>
      <c r="W970" s="39" t="str">
        <f t="shared" si="273"/>
        <v>Obesity</v>
      </c>
      <c r="X970" s="39">
        <f t="shared" si="274"/>
        <v>11.49</v>
      </c>
      <c r="Y970" s="39" t="str">
        <f t="shared" si="275"/>
        <v>Diabetes</v>
      </c>
      <c r="Z970" s="39" t="str">
        <f t="shared" si="276"/>
        <v>No</v>
      </c>
      <c r="AA970" s="39" t="str">
        <f t="shared" si="277"/>
        <v>No</v>
      </c>
      <c r="AB970" s="39" t="str">
        <f t="shared" si="278"/>
        <v>No</v>
      </c>
      <c r="AC970" s="38" t="str">
        <f t="shared" si="279"/>
        <v>No major surgery</v>
      </c>
      <c r="AD970" s="39" t="str">
        <f t="shared" si="280"/>
        <v>No</v>
      </c>
      <c r="AE970" s="13" t="str">
        <f t="shared" si="281"/>
        <v>5-Oct-2001</v>
      </c>
      <c r="AF970" s="39">
        <f t="shared" si="282"/>
        <v>22</v>
      </c>
      <c r="AG970" s="58">
        <f t="shared" si="283"/>
        <v>7844.8</v>
      </c>
      <c r="AH970" s="39" t="str">
        <f t="shared" si="284"/>
        <v>tier - 2</v>
      </c>
      <c r="AI970" s="39" t="str">
        <f t="shared" si="285"/>
        <v>tier - 2</v>
      </c>
      <c r="AJ970" s="54" t="str">
        <f t="shared" si="286"/>
        <v>R1012</v>
      </c>
    </row>
    <row r="971" spans="2:36" ht="15.75" customHeight="1" x14ac:dyDescent="0.3">
      <c r="B971" s="12" t="s">
        <v>3595</v>
      </c>
      <c r="C971" s="13" t="s">
        <v>256</v>
      </c>
      <c r="D971" s="13">
        <v>34.69</v>
      </c>
      <c r="E971" s="13" t="str">
        <f t="shared" si="270"/>
        <v>Obesity</v>
      </c>
      <c r="F971" s="13">
        <v>5.65</v>
      </c>
      <c r="G971" s="13" t="str">
        <f t="shared" si="271"/>
        <v>Normal</v>
      </c>
      <c r="H971" s="13" t="s">
        <v>8291</v>
      </c>
      <c r="I971" s="13" t="s">
        <v>8291</v>
      </c>
      <c r="J971" s="13" t="s">
        <v>8291</v>
      </c>
      <c r="K971" s="27" t="s">
        <v>8292</v>
      </c>
      <c r="L971" s="13" t="s">
        <v>8291</v>
      </c>
      <c r="M971" s="13" t="s">
        <v>8369</v>
      </c>
      <c r="N971" s="13">
        <v>29</v>
      </c>
      <c r="O971" s="56">
        <v>7851.85</v>
      </c>
      <c r="P971" s="13" t="s">
        <v>8310</v>
      </c>
      <c r="Q971" s="13" t="s">
        <v>8311</v>
      </c>
      <c r="R971" s="57" t="s">
        <v>8317</v>
      </c>
      <c r="T971" s="12" t="s">
        <v>3595</v>
      </c>
      <c r="U971" s="13" t="str">
        <f t="shared" si="287"/>
        <v xml:space="preserve">  Casey</v>
      </c>
      <c r="V971" s="39">
        <f t="shared" si="272"/>
        <v>34.69</v>
      </c>
      <c r="W971" s="39" t="str">
        <f t="shared" si="273"/>
        <v>Obesity</v>
      </c>
      <c r="X971" s="39">
        <f t="shared" si="274"/>
        <v>5.65</v>
      </c>
      <c r="Y971" s="39" t="str">
        <f t="shared" si="275"/>
        <v>Normal</v>
      </c>
      <c r="Z971" s="39" t="str">
        <f t="shared" si="276"/>
        <v>No</v>
      </c>
      <c r="AA971" s="39" t="str">
        <f t="shared" si="277"/>
        <v>No</v>
      </c>
      <c r="AB971" s="39" t="str">
        <f t="shared" si="278"/>
        <v>No</v>
      </c>
      <c r="AC971" s="38" t="str">
        <f t="shared" si="279"/>
        <v>No major surgery</v>
      </c>
      <c r="AD971" s="39" t="str">
        <f t="shared" si="280"/>
        <v>No</v>
      </c>
      <c r="AE971" s="13" t="str">
        <f t="shared" si="281"/>
        <v>17-Nov-1994</v>
      </c>
      <c r="AF971" s="39">
        <f t="shared" si="282"/>
        <v>29</v>
      </c>
      <c r="AG971" s="58">
        <f t="shared" si="283"/>
        <v>7851.85</v>
      </c>
      <c r="AH971" s="39" t="str">
        <f t="shared" si="284"/>
        <v>tier - 2</v>
      </c>
      <c r="AI971" s="39" t="str">
        <f t="shared" si="285"/>
        <v>tier - 3</v>
      </c>
      <c r="AJ971" s="54" t="str">
        <f t="shared" si="286"/>
        <v>R1012</v>
      </c>
    </row>
    <row r="972" spans="2:36" ht="15.75" customHeight="1" x14ac:dyDescent="0.3">
      <c r="B972" s="12" t="s">
        <v>3598</v>
      </c>
      <c r="C972" s="13" t="s">
        <v>2341</v>
      </c>
      <c r="D972" s="13">
        <v>37.68</v>
      </c>
      <c r="E972" s="13" t="str">
        <f t="shared" si="270"/>
        <v>Obesity</v>
      </c>
      <c r="F972" s="13">
        <v>4.29</v>
      </c>
      <c r="G972" s="13" t="str">
        <f t="shared" si="271"/>
        <v>Normal</v>
      </c>
      <c r="H972" s="13" t="s">
        <v>8293</v>
      </c>
      <c r="I972" s="13" t="s">
        <v>8291</v>
      </c>
      <c r="J972" s="13" t="s">
        <v>8291</v>
      </c>
      <c r="K972" s="27" t="s">
        <v>8292</v>
      </c>
      <c r="L972" s="13" t="s">
        <v>8291</v>
      </c>
      <c r="M972" s="13" t="s">
        <v>9243</v>
      </c>
      <c r="N972" s="13">
        <v>61</v>
      </c>
      <c r="O972" s="56">
        <v>7896.41</v>
      </c>
      <c r="P972" s="13" t="s">
        <v>8311</v>
      </c>
      <c r="Q972" s="13" t="s">
        <v>8310</v>
      </c>
      <c r="R972" s="57" t="s">
        <v>8312</v>
      </c>
      <c r="T972" s="12" t="s">
        <v>3598</v>
      </c>
      <c r="U972" s="13" t="str">
        <f t="shared" si="287"/>
        <v xml:space="preserve">  Jessica L</v>
      </c>
      <c r="V972" s="39">
        <f t="shared" si="272"/>
        <v>37.68</v>
      </c>
      <c r="W972" s="39" t="str">
        <f t="shared" si="273"/>
        <v>Obesity</v>
      </c>
      <c r="X972" s="39">
        <f t="shared" si="274"/>
        <v>4.29</v>
      </c>
      <c r="Y972" s="39" t="str">
        <f t="shared" si="275"/>
        <v>Normal</v>
      </c>
      <c r="Z972" s="39" t="str">
        <f t="shared" si="276"/>
        <v>Yes</v>
      </c>
      <c r="AA972" s="39" t="str">
        <f t="shared" si="277"/>
        <v>No</v>
      </c>
      <c r="AB972" s="39" t="str">
        <f t="shared" si="278"/>
        <v>No</v>
      </c>
      <c r="AC972" s="38" t="str">
        <f t="shared" si="279"/>
        <v>No major surgery</v>
      </c>
      <c r="AD972" s="39" t="str">
        <f t="shared" si="280"/>
        <v>No</v>
      </c>
      <c r="AE972" s="13" t="str">
        <f t="shared" si="281"/>
        <v>10-Oct-1962</v>
      </c>
      <c r="AF972" s="39">
        <f t="shared" si="282"/>
        <v>61</v>
      </c>
      <c r="AG972" s="58">
        <f t="shared" si="283"/>
        <v>7896.41</v>
      </c>
      <c r="AH972" s="39" t="str">
        <f t="shared" si="284"/>
        <v>tier - 3</v>
      </c>
      <c r="AI972" s="39" t="str">
        <f t="shared" si="285"/>
        <v>tier - 2</v>
      </c>
      <c r="AJ972" s="54" t="str">
        <f t="shared" si="286"/>
        <v>R1013</v>
      </c>
    </row>
    <row r="973" spans="2:36" ht="15.75" customHeight="1" x14ac:dyDescent="0.3">
      <c r="B973" s="12" t="s">
        <v>3601</v>
      </c>
      <c r="C973" s="13" t="s">
        <v>3603</v>
      </c>
      <c r="D973" s="13">
        <v>35.49</v>
      </c>
      <c r="E973" s="13" t="str">
        <f t="shared" si="270"/>
        <v>Obesity</v>
      </c>
      <c r="F973" s="13">
        <v>4.74</v>
      </c>
      <c r="G973" s="13" t="str">
        <f t="shared" si="271"/>
        <v>Normal</v>
      </c>
      <c r="H973" s="13" t="s">
        <v>8293</v>
      </c>
      <c r="I973" s="13" t="s">
        <v>8291</v>
      </c>
      <c r="J973" s="13" t="s">
        <v>8293</v>
      </c>
      <c r="K973" s="27">
        <v>1</v>
      </c>
      <c r="L973" s="13" t="s">
        <v>8291</v>
      </c>
      <c r="M973" s="13" t="s">
        <v>9244</v>
      </c>
      <c r="N973" s="13">
        <v>46</v>
      </c>
      <c r="O973" s="56">
        <v>7935.29</v>
      </c>
      <c r="P973" s="13" t="s">
        <v>8310</v>
      </c>
      <c r="Q973" s="13" t="s">
        <v>8314</v>
      </c>
      <c r="R973" s="57" t="s">
        <v>8329</v>
      </c>
      <c r="T973" s="12" t="s">
        <v>3601</v>
      </c>
      <c r="U973" s="13" t="str">
        <f t="shared" si="287"/>
        <v xml:space="preserve">  Brandon F</v>
      </c>
      <c r="V973" s="39">
        <f t="shared" si="272"/>
        <v>35.49</v>
      </c>
      <c r="W973" s="39" t="str">
        <f t="shared" si="273"/>
        <v>Obesity</v>
      </c>
      <c r="X973" s="39">
        <f t="shared" si="274"/>
        <v>4.74</v>
      </c>
      <c r="Y973" s="39" t="str">
        <f t="shared" si="275"/>
        <v>Normal</v>
      </c>
      <c r="Z973" s="39" t="str">
        <f t="shared" si="276"/>
        <v>Yes</v>
      </c>
      <c r="AA973" s="39" t="str">
        <f t="shared" si="277"/>
        <v>No</v>
      </c>
      <c r="AB973" s="39" t="str">
        <f t="shared" si="278"/>
        <v>Yes</v>
      </c>
      <c r="AC973" s="38">
        <f t="shared" si="279"/>
        <v>1</v>
      </c>
      <c r="AD973" s="39" t="str">
        <f t="shared" si="280"/>
        <v>No</v>
      </c>
      <c r="AE973" s="13" t="str">
        <f t="shared" si="281"/>
        <v>20-Jul-1977</v>
      </c>
      <c r="AF973" s="39">
        <f t="shared" si="282"/>
        <v>46</v>
      </c>
      <c r="AG973" s="58">
        <f t="shared" si="283"/>
        <v>7935.29</v>
      </c>
      <c r="AH973" s="39" t="str">
        <f t="shared" si="284"/>
        <v>tier - 2</v>
      </c>
      <c r="AI973" s="39" t="str">
        <f t="shared" si="285"/>
        <v>tier - 1</v>
      </c>
      <c r="AJ973" s="54" t="str">
        <f t="shared" si="286"/>
        <v>R1024</v>
      </c>
    </row>
    <row r="974" spans="2:36" ht="15.75" customHeight="1" x14ac:dyDescent="0.3">
      <c r="B974" s="12" t="s">
        <v>3605</v>
      </c>
      <c r="C974" s="13" t="s">
        <v>1579</v>
      </c>
      <c r="D974" s="13">
        <v>44.7</v>
      </c>
      <c r="E974" s="13" t="str">
        <f t="shared" si="270"/>
        <v>Obesity</v>
      </c>
      <c r="F974" s="13">
        <v>7.6</v>
      </c>
      <c r="G974" s="13" t="str">
        <f t="shared" si="271"/>
        <v>Diabetes</v>
      </c>
      <c r="H974" s="13" t="s">
        <v>8293</v>
      </c>
      <c r="I974" s="13" t="s">
        <v>8291</v>
      </c>
      <c r="J974" s="13" t="s">
        <v>8291</v>
      </c>
      <c r="K974" s="27">
        <v>2</v>
      </c>
      <c r="L974" s="13" t="s">
        <v>8291</v>
      </c>
      <c r="M974" s="13" t="s">
        <v>9245</v>
      </c>
      <c r="N974" s="13">
        <v>36</v>
      </c>
      <c r="O974" s="56">
        <v>7948.22</v>
      </c>
      <c r="P974" s="13" t="s">
        <v>8310</v>
      </c>
      <c r="Q974" s="13" t="s">
        <v>8311</v>
      </c>
      <c r="R974" s="57" t="s">
        <v>8328</v>
      </c>
      <c r="T974" s="12" t="s">
        <v>3605</v>
      </c>
      <c r="U974" s="13" t="str">
        <f t="shared" si="287"/>
        <v xml:space="preserve">  Melissa</v>
      </c>
      <c r="V974" s="39">
        <f t="shared" si="272"/>
        <v>44.7</v>
      </c>
      <c r="W974" s="39" t="str">
        <f t="shared" si="273"/>
        <v>Obesity</v>
      </c>
      <c r="X974" s="39">
        <f t="shared" si="274"/>
        <v>7.6</v>
      </c>
      <c r="Y974" s="39" t="str">
        <f t="shared" si="275"/>
        <v>Diabetes</v>
      </c>
      <c r="Z974" s="39" t="str">
        <f t="shared" si="276"/>
        <v>Yes</v>
      </c>
      <c r="AA974" s="39" t="str">
        <f t="shared" si="277"/>
        <v>No</v>
      </c>
      <c r="AB974" s="39" t="str">
        <f t="shared" si="278"/>
        <v>No</v>
      </c>
      <c r="AC974" s="38">
        <f t="shared" si="279"/>
        <v>2</v>
      </c>
      <c r="AD974" s="39" t="str">
        <f t="shared" si="280"/>
        <v>No</v>
      </c>
      <c r="AE974" s="13" t="str">
        <f t="shared" si="281"/>
        <v>29-Oct-1987</v>
      </c>
      <c r="AF974" s="39">
        <f t="shared" si="282"/>
        <v>36</v>
      </c>
      <c r="AG974" s="58">
        <f t="shared" si="283"/>
        <v>7948.22</v>
      </c>
      <c r="AH974" s="39" t="str">
        <f t="shared" si="284"/>
        <v>tier - 2</v>
      </c>
      <c r="AI974" s="39" t="str">
        <f t="shared" si="285"/>
        <v>tier - 3</v>
      </c>
      <c r="AJ974" s="54" t="str">
        <f t="shared" si="286"/>
        <v>R1025</v>
      </c>
    </row>
    <row r="975" spans="2:36" ht="15.75" customHeight="1" x14ac:dyDescent="0.3">
      <c r="B975" s="12" t="s">
        <v>3608</v>
      </c>
      <c r="C975" s="13" t="s">
        <v>3610</v>
      </c>
      <c r="D975" s="13">
        <v>38.380000000000003</v>
      </c>
      <c r="E975" s="13" t="str">
        <f t="shared" si="270"/>
        <v>Obesity</v>
      </c>
      <c r="F975" s="13">
        <v>8.5</v>
      </c>
      <c r="G975" s="13" t="str">
        <f t="shared" si="271"/>
        <v>Diabetes</v>
      </c>
      <c r="H975" s="13" t="s">
        <v>8293</v>
      </c>
      <c r="I975" s="13" t="s">
        <v>8291</v>
      </c>
      <c r="J975" s="13" t="s">
        <v>8291</v>
      </c>
      <c r="K975" s="27">
        <v>2</v>
      </c>
      <c r="L975" s="13" t="s">
        <v>8291</v>
      </c>
      <c r="M975" s="13" t="s">
        <v>9246</v>
      </c>
      <c r="N975" s="13">
        <v>57</v>
      </c>
      <c r="O975" s="56">
        <v>7953.72</v>
      </c>
      <c r="P975" s="13" t="s">
        <v>8311</v>
      </c>
      <c r="Q975" s="13" t="s">
        <v>8311</v>
      </c>
      <c r="R975" s="57" t="s">
        <v>8317</v>
      </c>
      <c r="T975" s="12" t="s">
        <v>3608</v>
      </c>
      <c r="U975" s="13" t="str">
        <f t="shared" si="287"/>
        <v xml:space="preserve">  Danielle N</v>
      </c>
      <c r="V975" s="39">
        <f t="shared" si="272"/>
        <v>38.380000000000003</v>
      </c>
      <c r="W975" s="39" t="str">
        <f t="shared" si="273"/>
        <v>Obesity</v>
      </c>
      <c r="X975" s="39">
        <f t="shared" si="274"/>
        <v>8.5</v>
      </c>
      <c r="Y975" s="39" t="str">
        <f t="shared" si="275"/>
        <v>Diabetes</v>
      </c>
      <c r="Z975" s="39" t="str">
        <f t="shared" si="276"/>
        <v>Yes</v>
      </c>
      <c r="AA975" s="39" t="str">
        <f t="shared" si="277"/>
        <v>No</v>
      </c>
      <c r="AB975" s="39" t="str">
        <f t="shared" si="278"/>
        <v>No</v>
      </c>
      <c r="AC975" s="38">
        <f t="shared" si="279"/>
        <v>2</v>
      </c>
      <c r="AD975" s="39" t="str">
        <f t="shared" si="280"/>
        <v>No</v>
      </c>
      <c r="AE975" s="13" t="str">
        <f t="shared" si="281"/>
        <v>9-Jul-1966</v>
      </c>
      <c r="AF975" s="39">
        <f t="shared" si="282"/>
        <v>57</v>
      </c>
      <c r="AG975" s="58">
        <f t="shared" si="283"/>
        <v>7953.72</v>
      </c>
      <c r="AH975" s="39" t="str">
        <f t="shared" si="284"/>
        <v>tier - 3</v>
      </c>
      <c r="AI975" s="39" t="str">
        <f t="shared" si="285"/>
        <v>tier - 3</v>
      </c>
      <c r="AJ975" s="54" t="str">
        <f t="shared" si="286"/>
        <v>R1012</v>
      </c>
    </row>
    <row r="976" spans="2:36" ht="15.75" customHeight="1" x14ac:dyDescent="0.3">
      <c r="B976" s="12" t="s">
        <v>3612</v>
      </c>
      <c r="C976" s="13" t="s">
        <v>620</v>
      </c>
      <c r="D976" s="13">
        <v>35.244999999999997</v>
      </c>
      <c r="E976" s="13" t="str">
        <f t="shared" si="270"/>
        <v>Obesity</v>
      </c>
      <c r="F976" s="13">
        <v>11.22</v>
      </c>
      <c r="G976" s="13" t="str">
        <f t="shared" si="271"/>
        <v>Diabetes</v>
      </c>
      <c r="H976" s="13" t="s">
        <v>8293</v>
      </c>
      <c r="I976" s="13" t="s">
        <v>8291</v>
      </c>
      <c r="J976" s="13" t="s">
        <v>8291</v>
      </c>
      <c r="K976" s="27" t="s">
        <v>8292</v>
      </c>
      <c r="L976" s="13" t="s">
        <v>8291</v>
      </c>
      <c r="M976" s="13" t="s">
        <v>9247</v>
      </c>
      <c r="N976" s="13">
        <v>42</v>
      </c>
      <c r="O976" s="56">
        <v>7954.52</v>
      </c>
      <c r="P976" s="13" t="s">
        <v>8310</v>
      </c>
      <c r="Q976" s="13" t="s">
        <v>8310</v>
      </c>
      <c r="R976" s="57" t="s">
        <v>8321</v>
      </c>
      <c r="T976" s="12" t="s">
        <v>3612</v>
      </c>
      <c r="U976" s="13" t="str">
        <f t="shared" si="287"/>
        <v xml:space="preserve">  Matthew</v>
      </c>
      <c r="V976" s="39">
        <f t="shared" si="272"/>
        <v>35.244999999999997</v>
      </c>
      <c r="W976" s="39" t="str">
        <f t="shared" si="273"/>
        <v>Obesity</v>
      </c>
      <c r="X976" s="39">
        <f t="shared" si="274"/>
        <v>11.22</v>
      </c>
      <c r="Y976" s="39" t="str">
        <f t="shared" si="275"/>
        <v>Diabetes</v>
      </c>
      <c r="Z976" s="39" t="str">
        <f t="shared" si="276"/>
        <v>Yes</v>
      </c>
      <c r="AA976" s="39" t="str">
        <f t="shared" si="277"/>
        <v>No</v>
      </c>
      <c r="AB976" s="39" t="str">
        <f t="shared" si="278"/>
        <v>No</v>
      </c>
      <c r="AC976" s="38" t="str">
        <f t="shared" si="279"/>
        <v>No major surgery</v>
      </c>
      <c r="AD976" s="39" t="str">
        <f t="shared" si="280"/>
        <v>No</v>
      </c>
      <c r="AE976" s="13" t="str">
        <f t="shared" si="281"/>
        <v>28-Dec-1981</v>
      </c>
      <c r="AF976" s="39">
        <f t="shared" si="282"/>
        <v>42</v>
      </c>
      <c r="AG976" s="58">
        <f t="shared" si="283"/>
        <v>7954.52</v>
      </c>
      <c r="AH976" s="39" t="str">
        <f t="shared" si="284"/>
        <v>tier - 2</v>
      </c>
      <c r="AI976" s="39" t="str">
        <f t="shared" si="285"/>
        <v>tier - 2</v>
      </c>
      <c r="AJ976" s="54" t="str">
        <f t="shared" si="286"/>
        <v>R1011</v>
      </c>
    </row>
    <row r="977" spans="2:36" ht="15.75" customHeight="1" x14ac:dyDescent="0.3">
      <c r="B977" s="12" t="s">
        <v>3615</v>
      </c>
      <c r="C977" s="13" t="s">
        <v>3617</v>
      </c>
      <c r="D977" s="13">
        <v>49.84</v>
      </c>
      <c r="E977" s="13" t="str">
        <f t="shared" si="270"/>
        <v>Obesity</v>
      </c>
      <c r="F977" s="13">
        <v>5.0999999999999996</v>
      </c>
      <c r="G977" s="13" t="str">
        <f t="shared" si="271"/>
        <v>Normal</v>
      </c>
      <c r="H977" s="13" t="s">
        <v>8293</v>
      </c>
      <c r="I977" s="13" t="s">
        <v>8291</v>
      </c>
      <c r="J977" s="13" t="s">
        <v>8293</v>
      </c>
      <c r="K977" s="27">
        <v>1</v>
      </c>
      <c r="L977" s="13" t="s">
        <v>8291</v>
      </c>
      <c r="M977" s="13" t="s">
        <v>9248</v>
      </c>
      <c r="N977" s="13">
        <v>53</v>
      </c>
      <c r="O977" s="56">
        <v>7958.13</v>
      </c>
      <c r="P977" s="13" t="s">
        <v>8310</v>
      </c>
      <c r="Q977" s="13" t="s">
        <v>8310</v>
      </c>
      <c r="R977" s="57" t="s">
        <v>8312</v>
      </c>
      <c r="T977" s="12" t="s">
        <v>3615</v>
      </c>
      <c r="U977" s="13" t="str">
        <f t="shared" si="287"/>
        <v xml:space="preserve">  Bettina</v>
      </c>
      <c r="V977" s="39">
        <f t="shared" si="272"/>
        <v>49.84</v>
      </c>
      <c r="W977" s="39" t="str">
        <f t="shared" si="273"/>
        <v>Obesity</v>
      </c>
      <c r="X977" s="39">
        <f t="shared" si="274"/>
        <v>5.0999999999999996</v>
      </c>
      <c r="Y977" s="39" t="str">
        <f t="shared" si="275"/>
        <v>Normal</v>
      </c>
      <c r="Z977" s="39" t="str">
        <f t="shared" si="276"/>
        <v>Yes</v>
      </c>
      <c r="AA977" s="39" t="str">
        <f t="shared" si="277"/>
        <v>No</v>
      </c>
      <c r="AB977" s="39" t="str">
        <f t="shared" si="278"/>
        <v>Yes</v>
      </c>
      <c r="AC977" s="38">
        <f t="shared" si="279"/>
        <v>1</v>
      </c>
      <c r="AD977" s="39" t="str">
        <f t="shared" si="280"/>
        <v>No</v>
      </c>
      <c r="AE977" s="13" t="str">
        <f t="shared" si="281"/>
        <v>19-Jun-1970</v>
      </c>
      <c r="AF977" s="39">
        <f t="shared" si="282"/>
        <v>53</v>
      </c>
      <c r="AG977" s="58">
        <f t="shared" si="283"/>
        <v>7958.13</v>
      </c>
      <c r="AH977" s="39" t="str">
        <f t="shared" si="284"/>
        <v>tier - 2</v>
      </c>
      <c r="AI977" s="39" t="str">
        <f t="shared" si="285"/>
        <v>tier - 2</v>
      </c>
      <c r="AJ977" s="54" t="str">
        <f t="shared" si="286"/>
        <v>R1013</v>
      </c>
    </row>
    <row r="978" spans="2:36" ht="15.75" customHeight="1" x14ac:dyDescent="0.3">
      <c r="B978" s="12" t="s">
        <v>3618</v>
      </c>
      <c r="C978" s="13" t="s">
        <v>2622</v>
      </c>
      <c r="D978" s="13">
        <v>49.06</v>
      </c>
      <c r="E978" s="13" t="str">
        <f t="shared" si="270"/>
        <v>Obesity</v>
      </c>
      <c r="F978" s="13">
        <v>5.43</v>
      </c>
      <c r="G978" s="13" t="str">
        <f t="shared" si="271"/>
        <v>Normal</v>
      </c>
      <c r="H978" s="13" t="s">
        <v>8293</v>
      </c>
      <c r="I978" s="13" t="s">
        <v>8291</v>
      </c>
      <c r="J978" s="13" t="s">
        <v>8291</v>
      </c>
      <c r="K978" s="27">
        <v>1</v>
      </c>
      <c r="L978" s="13" t="s">
        <v>8291</v>
      </c>
      <c r="M978" s="13" t="s">
        <v>9249</v>
      </c>
      <c r="N978" s="13">
        <v>48</v>
      </c>
      <c r="O978" s="56">
        <v>7966.81</v>
      </c>
      <c r="P978" s="13" t="s">
        <v>8310</v>
      </c>
      <c r="Q978" s="13" t="s">
        <v>8310</v>
      </c>
      <c r="R978" s="57" t="s">
        <v>8312</v>
      </c>
      <c r="T978" s="12" t="s">
        <v>3618</v>
      </c>
      <c r="U978" s="13" t="str">
        <f t="shared" si="287"/>
        <v xml:space="preserve">  Alexander</v>
      </c>
      <c r="V978" s="39">
        <f t="shared" si="272"/>
        <v>49.06</v>
      </c>
      <c r="W978" s="39" t="str">
        <f t="shared" si="273"/>
        <v>Obesity</v>
      </c>
      <c r="X978" s="39">
        <f t="shared" si="274"/>
        <v>5.43</v>
      </c>
      <c r="Y978" s="39" t="str">
        <f t="shared" si="275"/>
        <v>Normal</v>
      </c>
      <c r="Z978" s="39" t="str">
        <f t="shared" si="276"/>
        <v>Yes</v>
      </c>
      <c r="AA978" s="39" t="str">
        <f t="shared" si="277"/>
        <v>No</v>
      </c>
      <c r="AB978" s="39" t="str">
        <f t="shared" si="278"/>
        <v>No</v>
      </c>
      <c r="AC978" s="38">
        <f t="shared" si="279"/>
        <v>1</v>
      </c>
      <c r="AD978" s="39" t="str">
        <f t="shared" si="280"/>
        <v>No</v>
      </c>
      <c r="AE978" s="13" t="str">
        <f t="shared" si="281"/>
        <v>10-Aug-1975</v>
      </c>
      <c r="AF978" s="39">
        <f t="shared" si="282"/>
        <v>48</v>
      </c>
      <c r="AG978" s="58">
        <f t="shared" si="283"/>
        <v>7966.81</v>
      </c>
      <c r="AH978" s="39" t="str">
        <f t="shared" si="284"/>
        <v>tier - 2</v>
      </c>
      <c r="AI978" s="39" t="str">
        <f t="shared" si="285"/>
        <v>tier - 2</v>
      </c>
      <c r="AJ978" s="54" t="str">
        <f t="shared" si="286"/>
        <v>R1013</v>
      </c>
    </row>
    <row r="979" spans="2:36" ht="15.75" customHeight="1" x14ac:dyDescent="0.3">
      <c r="B979" s="12" t="s">
        <v>3621</v>
      </c>
      <c r="C979" s="13" t="s">
        <v>3623</v>
      </c>
      <c r="D979" s="13">
        <v>30.88</v>
      </c>
      <c r="E979" s="13" t="str">
        <f t="shared" si="270"/>
        <v>Obesity</v>
      </c>
      <c r="F979" s="13">
        <v>5.82</v>
      </c>
      <c r="G979" s="13" t="str">
        <f t="shared" si="271"/>
        <v>Prediabetes</v>
      </c>
      <c r="H979" s="13" t="s">
        <v>8291</v>
      </c>
      <c r="I979" s="13" t="s">
        <v>8291</v>
      </c>
      <c r="J979" s="13" t="s">
        <v>8291</v>
      </c>
      <c r="K979" s="27">
        <v>2</v>
      </c>
      <c r="L979" s="13" t="s">
        <v>8291</v>
      </c>
      <c r="M979" s="13" t="s">
        <v>9250</v>
      </c>
      <c r="N979" s="13">
        <v>51</v>
      </c>
      <c r="O979" s="56">
        <v>7980.34</v>
      </c>
      <c r="P979" s="13" t="s">
        <v>8310</v>
      </c>
      <c r="Q979" s="13" t="s">
        <v>8310</v>
      </c>
      <c r="R979" s="57" t="s">
        <v>8312</v>
      </c>
      <c r="T979" s="12" t="s">
        <v>3621</v>
      </c>
      <c r="U979" s="13" t="str">
        <f t="shared" si="287"/>
        <v xml:space="preserve">  Holli</v>
      </c>
      <c r="V979" s="39">
        <f t="shared" si="272"/>
        <v>30.88</v>
      </c>
      <c r="W979" s="39" t="str">
        <f t="shared" si="273"/>
        <v>Obesity</v>
      </c>
      <c r="X979" s="39">
        <f t="shared" si="274"/>
        <v>5.82</v>
      </c>
      <c r="Y979" s="39" t="str">
        <f t="shared" si="275"/>
        <v>Prediabetes</v>
      </c>
      <c r="Z979" s="39" t="str">
        <f t="shared" si="276"/>
        <v>No</v>
      </c>
      <c r="AA979" s="39" t="str">
        <f t="shared" si="277"/>
        <v>No</v>
      </c>
      <c r="AB979" s="39" t="str">
        <f t="shared" si="278"/>
        <v>No</v>
      </c>
      <c r="AC979" s="38">
        <f t="shared" si="279"/>
        <v>2</v>
      </c>
      <c r="AD979" s="39" t="str">
        <f t="shared" si="280"/>
        <v>No</v>
      </c>
      <c r="AE979" s="13" t="str">
        <f t="shared" si="281"/>
        <v>23-Nov-1972</v>
      </c>
      <c r="AF979" s="39">
        <f t="shared" si="282"/>
        <v>51</v>
      </c>
      <c r="AG979" s="58">
        <f t="shared" si="283"/>
        <v>7980.34</v>
      </c>
      <c r="AH979" s="39" t="str">
        <f t="shared" si="284"/>
        <v>tier - 2</v>
      </c>
      <c r="AI979" s="39" t="str">
        <f t="shared" si="285"/>
        <v>tier - 2</v>
      </c>
      <c r="AJ979" s="54" t="str">
        <f t="shared" si="286"/>
        <v>R1013</v>
      </c>
    </row>
    <row r="980" spans="2:36" ht="15.75" customHeight="1" x14ac:dyDescent="0.3">
      <c r="B980" s="12" t="s">
        <v>3625</v>
      </c>
      <c r="C980" s="13" t="s">
        <v>3627</v>
      </c>
      <c r="D980" s="13">
        <v>33.35</v>
      </c>
      <c r="E980" s="13" t="str">
        <f t="shared" si="270"/>
        <v>Obesity</v>
      </c>
      <c r="F980" s="13">
        <v>6.05</v>
      </c>
      <c r="G980" s="13" t="str">
        <f t="shared" si="271"/>
        <v>Prediabetes</v>
      </c>
      <c r="H980" s="13" t="s">
        <v>8291</v>
      </c>
      <c r="I980" s="13" t="s">
        <v>8291</v>
      </c>
      <c r="J980" s="13" t="s">
        <v>8293</v>
      </c>
      <c r="K980" s="27">
        <v>1</v>
      </c>
      <c r="L980" s="13" t="s">
        <v>8291</v>
      </c>
      <c r="M980" s="13" t="s">
        <v>9251</v>
      </c>
      <c r="N980" s="13">
        <v>40</v>
      </c>
      <c r="O980" s="56">
        <v>7985.82</v>
      </c>
      <c r="P980" s="13" t="s">
        <v>8310</v>
      </c>
      <c r="Q980" s="13" t="s">
        <v>8314</v>
      </c>
      <c r="R980" s="57" t="s">
        <v>8329</v>
      </c>
      <c r="T980" s="12" t="s">
        <v>3625</v>
      </c>
      <c r="U980" s="13" t="str">
        <f t="shared" si="287"/>
        <v xml:space="preserve">  Heather C</v>
      </c>
      <c r="V980" s="39">
        <f t="shared" si="272"/>
        <v>33.35</v>
      </c>
      <c r="W980" s="39" t="str">
        <f t="shared" si="273"/>
        <v>Obesity</v>
      </c>
      <c r="X980" s="39">
        <f t="shared" si="274"/>
        <v>6.05</v>
      </c>
      <c r="Y980" s="39" t="str">
        <f t="shared" si="275"/>
        <v>Prediabetes</v>
      </c>
      <c r="Z980" s="39" t="str">
        <f t="shared" si="276"/>
        <v>No</v>
      </c>
      <c r="AA980" s="39" t="str">
        <f t="shared" si="277"/>
        <v>No</v>
      </c>
      <c r="AB980" s="39" t="str">
        <f t="shared" si="278"/>
        <v>Yes</v>
      </c>
      <c r="AC980" s="38">
        <f t="shared" si="279"/>
        <v>1</v>
      </c>
      <c r="AD980" s="39" t="str">
        <f t="shared" si="280"/>
        <v>No</v>
      </c>
      <c r="AE980" s="13" t="str">
        <f t="shared" si="281"/>
        <v>28-Aug-1983</v>
      </c>
      <c r="AF980" s="39">
        <f t="shared" si="282"/>
        <v>40</v>
      </c>
      <c r="AG980" s="58">
        <f t="shared" si="283"/>
        <v>7985.82</v>
      </c>
      <c r="AH980" s="39" t="str">
        <f t="shared" si="284"/>
        <v>tier - 2</v>
      </c>
      <c r="AI980" s="39" t="str">
        <f t="shared" si="285"/>
        <v>tier - 1</v>
      </c>
      <c r="AJ980" s="54" t="str">
        <f t="shared" si="286"/>
        <v>R1024</v>
      </c>
    </row>
    <row r="981" spans="2:36" ht="15.75" customHeight="1" x14ac:dyDescent="0.3">
      <c r="B981" s="12" t="s">
        <v>3628</v>
      </c>
      <c r="C981" s="13" t="s">
        <v>1172</v>
      </c>
      <c r="D981" s="13">
        <v>38</v>
      </c>
      <c r="E981" s="13" t="str">
        <f t="shared" si="270"/>
        <v>Obesity</v>
      </c>
      <c r="F981" s="13">
        <v>6.38</v>
      </c>
      <c r="G981" s="13" t="str">
        <f t="shared" si="271"/>
        <v>Prediabetes</v>
      </c>
      <c r="H981" s="13" t="s">
        <v>8293</v>
      </c>
      <c r="I981" s="13" t="s">
        <v>8291</v>
      </c>
      <c r="J981" s="13" t="s">
        <v>8291</v>
      </c>
      <c r="K981" s="27">
        <v>1</v>
      </c>
      <c r="L981" s="13" t="s">
        <v>8291</v>
      </c>
      <c r="M981" s="13" t="s">
        <v>9252</v>
      </c>
      <c r="N981" s="13">
        <v>40</v>
      </c>
      <c r="O981" s="56">
        <v>7986.48</v>
      </c>
      <c r="P981" s="13" t="s">
        <v>8310</v>
      </c>
      <c r="Q981" s="13" t="s">
        <v>8311</v>
      </c>
      <c r="R981" s="57" t="s">
        <v>8329</v>
      </c>
      <c r="T981" s="12" t="s">
        <v>3628</v>
      </c>
      <c r="U981" s="13" t="str">
        <f t="shared" si="287"/>
        <v xml:space="preserve">  Kyle</v>
      </c>
      <c r="V981" s="39">
        <f t="shared" si="272"/>
        <v>38</v>
      </c>
      <c r="W981" s="39" t="str">
        <f t="shared" si="273"/>
        <v>Obesity</v>
      </c>
      <c r="X981" s="39">
        <f t="shared" si="274"/>
        <v>6.38</v>
      </c>
      <c r="Y981" s="39" t="str">
        <f t="shared" si="275"/>
        <v>Prediabetes</v>
      </c>
      <c r="Z981" s="39" t="str">
        <f t="shared" si="276"/>
        <v>Yes</v>
      </c>
      <c r="AA981" s="39" t="str">
        <f t="shared" si="277"/>
        <v>No</v>
      </c>
      <c r="AB981" s="39" t="str">
        <f t="shared" si="278"/>
        <v>No</v>
      </c>
      <c r="AC981" s="38">
        <f t="shared" si="279"/>
        <v>1</v>
      </c>
      <c r="AD981" s="39" t="str">
        <f t="shared" si="280"/>
        <v>No</v>
      </c>
      <c r="AE981" s="13" t="str">
        <f t="shared" si="281"/>
        <v>20-Aug-1983</v>
      </c>
      <c r="AF981" s="39">
        <f t="shared" si="282"/>
        <v>40</v>
      </c>
      <c r="AG981" s="58">
        <f t="shared" si="283"/>
        <v>7986.48</v>
      </c>
      <c r="AH981" s="39" t="str">
        <f t="shared" si="284"/>
        <v>tier - 2</v>
      </c>
      <c r="AI981" s="39" t="str">
        <f t="shared" si="285"/>
        <v>tier - 3</v>
      </c>
      <c r="AJ981" s="54" t="str">
        <f t="shared" si="286"/>
        <v>R1024</v>
      </c>
    </row>
    <row r="982" spans="2:36" ht="15.75" customHeight="1" x14ac:dyDescent="0.3">
      <c r="B982" s="12" t="s">
        <v>3631</v>
      </c>
      <c r="C982" s="13" t="s">
        <v>194</v>
      </c>
      <c r="D982" s="13">
        <v>36.08</v>
      </c>
      <c r="E982" s="13" t="str">
        <f t="shared" si="270"/>
        <v>Obesity</v>
      </c>
      <c r="F982" s="13">
        <v>5.73</v>
      </c>
      <c r="G982" s="13" t="str">
        <f t="shared" si="271"/>
        <v>Prediabetes</v>
      </c>
      <c r="H982" s="13" t="s">
        <v>8293</v>
      </c>
      <c r="I982" s="13" t="s">
        <v>8291</v>
      </c>
      <c r="J982" s="13" t="s">
        <v>8291</v>
      </c>
      <c r="K982" s="27">
        <v>1</v>
      </c>
      <c r="L982" s="13" t="s">
        <v>8291</v>
      </c>
      <c r="M982" s="13" t="s">
        <v>9253</v>
      </c>
      <c r="N982" s="13">
        <v>61</v>
      </c>
      <c r="O982" s="56">
        <v>8004.96</v>
      </c>
      <c r="P982" s="13" t="s">
        <v>8311</v>
      </c>
      <c r="Q982" s="13" t="s">
        <v>8314</v>
      </c>
      <c r="R982" s="57" t="s">
        <v>8312</v>
      </c>
      <c r="T982" s="12" t="s">
        <v>3631</v>
      </c>
      <c r="U982" s="13" t="str">
        <f t="shared" si="287"/>
        <v xml:space="preserve">  Thomas J</v>
      </c>
      <c r="V982" s="39">
        <f t="shared" si="272"/>
        <v>36.08</v>
      </c>
      <c r="W982" s="39" t="str">
        <f t="shared" si="273"/>
        <v>Obesity</v>
      </c>
      <c r="X982" s="39">
        <f t="shared" si="274"/>
        <v>5.73</v>
      </c>
      <c r="Y982" s="39" t="str">
        <f t="shared" si="275"/>
        <v>Prediabetes</v>
      </c>
      <c r="Z982" s="39" t="str">
        <f t="shared" si="276"/>
        <v>Yes</v>
      </c>
      <c r="AA982" s="39" t="str">
        <f t="shared" si="277"/>
        <v>No</v>
      </c>
      <c r="AB982" s="39" t="str">
        <f t="shared" si="278"/>
        <v>No</v>
      </c>
      <c r="AC982" s="38">
        <f t="shared" si="279"/>
        <v>1</v>
      </c>
      <c r="AD982" s="39" t="str">
        <f t="shared" si="280"/>
        <v>No</v>
      </c>
      <c r="AE982" s="13" t="str">
        <f t="shared" si="281"/>
        <v>22-Aug-1962</v>
      </c>
      <c r="AF982" s="39">
        <f t="shared" si="282"/>
        <v>61</v>
      </c>
      <c r="AG982" s="58">
        <f t="shared" si="283"/>
        <v>8004.96</v>
      </c>
      <c r="AH982" s="39" t="str">
        <f t="shared" si="284"/>
        <v>tier - 3</v>
      </c>
      <c r="AI982" s="39" t="str">
        <f t="shared" si="285"/>
        <v>tier - 1</v>
      </c>
      <c r="AJ982" s="54" t="str">
        <f t="shared" si="286"/>
        <v>R1013</v>
      </c>
    </row>
    <row r="983" spans="2:36" ht="15.75" customHeight="1" x14ac:dyDescent="0.3">
      <c r="B983" s="12" t="s">
        <v>3634</v>
      </c>
      <c r="C983" s="13" t="s">
        <v>887</v>
      </c>
      <c r="D983" s="13">
        <v>35.700000000000003</v>
      </c>
      <c r="E983" s="13" t="str">
        <f t="shared" si="270"/>
        <v>Obesity</v>
      </c>
      <c r="F983" s="13">
        <v>5.47</v>
      </c>
      <c r="G983" s="13" t="str">
        <f t="shared" si="271"/>
        <v>Normal</v>
      </c>
      <c r="H983" s="13" t="s">
        <v>8293</v>
      </c>
      <c r="I983" s="13" t="s">
        <v>8291</v>
      </c>
      <c r="J983" s="13" t="s">
        <v>8291</v>
      </c>
      <c r="K983" s="27">
        <v>1</v>
      </c>
      <c r="L983" s="13" t="s">
        <v>8291</v>
      </c>
      <c r="M983" s="13" t="s">
        <v>9254</v>
      </c>
      <c r="N983" s="13">
        <v>28</v>
      </c>
      <c r="O983" s="56">
        <v>8014.62</v>
      </c>
      <c r="P983" s="13" t="s">
        <v>8310</v>
      </c>
      <c r="Q983" s="13" t="s">
        <v>8311</v>
      </c>
      <c r="R983" s="57" t="s">
        <v>8317</v>
      </c>
      <c r="T983" s="12" t="s">
        <v>3634</v>
      </c>
      <c r="U983" s="13" t="str">
        <f t="shared" si="287"/>
        <v xml:space="preserve">  Chris</v>
      </c>
      <c r="V983" s="39">
        <f t="shared" si="272"/>
        <v>35.700000000000003</v>
      </c>
      <c r="W983" s="39" t="str">
        <f t="shared" si="273"/>
        <v>Obesity</v>
      </c>
      <c r="X983" s="39">
        <f t="shared" si="274"/>
        <v>5.47</v>
      </c>
      <c r="Y983" s="39" t="str">
        <f t="shared" si="275"/>
        <v>Normal</v>
      </c>
      <c r="Z983" s="39" t="str">
        <f t="shared" si="276"/>
        <v>Yes</v>
      </c>
      <c r="AA983" s="39" t="str">
        <f t="shared" si="277"/>
        <v>No</v>
      </c>
      <c r="AB983" s="39" t="str">
        <f t="shared" si="278"/>
        <v>No</v>
      </c>
      <c r="AC983" s="38">
        <f t="shared" si="279"/>
        <v>1</v>
      </c>
      <c r="AD983" s="39" t="str">
        <f t="shared" si="280"/>
        <v>No</v>
      </c>
      <c r="AE983" s="13" t="str">
        <f t="shared" si="281"/>
        <v>18-Sep-1995</v>
      </c>
      <c r="AF983" s="39">
        <f t="shared" si="282"/>
        <v>28</v>
      </c>
      <c r="AG983" s="58">
        <f t="shared" si="283"/>
        <v>8014.62</v>
      </c>
      <c r="AH983" s="39" t="str">
        <f t="shared" si="284"/>
        <v>tier - 2</v>
      </c>
      <c r="AI983" s="39" t="str">
        <f t="shared" si="285"/>
        <v>tier - 3</v>
      </c>
      <c r="AJ983" s="54" t="str">
        <f t="shared" si="286"/>
        <v>R1012</v>
      </c>
    </row>
    <row r="984" spans="2:36" ht="15.75" customHeight="1" x14ac:dyDescent="0.3">
      <c r="B984" s="12" t="s">
        <v>3637</v>
      </c>
      <c r="C984" s="13" t="s">
        <v>3639</v>
      </c>
      <c r="D984" s="13">
        <v>34.01</v>
      </c>
      <c r="E984" s="13" t="str">
        <f t="shared" si="270"/>
        <v>Obesity</v>
      </c>
      <c r="F984" s="13">
        <v>11.3</v>
      </c>
      <c r="G984" s="13" t="str">
        <f t="shared" si="271"/>
        <v>Diabetes</v>
      </c>
      <c r="H984" s="13" t="s">
        <v>8291</v>
      </c>
      <c r="I984" s="13" t="s">
        <v>8291</v>
      </c>
      <c r="J984" s="13" t="s">
        <v>8291</v>
      </c>
      <c r="K984" s="27" t="s">
        <v>8292</v>
      </c>
      <c r="L984" s="13" t="s">
        <v>8291</v>
      </c>
      <c r="M984" s="13" t="s">
        <v>9255</v>
      </c>
      <c r="N984" s="13">
        <v>43</v>
      </c>
      <c r="O984" s="56">
        <v>8017.06</v>
      </c>
      <c r="P984" s="13" t="s">
        <v>8310</v>
      </c>
      <c r="Q984" s="13" t="s">
        <v>8310</v>
      </c>
      <c r="R984" s="57" t="s">
        <v>8317</v>
      </c>
      <c r="T984" s="12" t="s">
        <v>3637</v>
      </c>
      <c r="U984" s="13" t="str">
        <f t="shared" si="287"/>
        <v xml:space="preserve">  Graham</v>
      </c>
      <c r="V984" s="39">
        <f t="shared" si="272"/>
        <v>34.01</v>
      </c>
      <c r="W984" s="39" t="str">
        <f t="shared" si="273"/>
        <v>Obesity</v>
      </c>
      <c r="X984" s="39">
        <f t="shared" si="274"/>
        <v>11.3</v>
      </c>
      <c r="Y984" s="39" t="str">
        <f t="shared" si="275"/>
        <v>Diabetes</v>
      </c>
      <c r="Z984" s="39" t="str">
        <f t="shared" si="276"/>
        <v>No</v>
      </c>
      <c r="AA984" s="39" t="str">
        <f t="shared" si="277"/>
        <v>No</v>
      </c>
      <c r="AB984" s="39" t="str">
        <f t="shared" si="278"/>
        <v>No</v>
      </c>
      <c r="AC984" s="38" t="str">
        <f t="shared" si="279"/>
        <v>No major surgery</v>
      </c>
      <c r="AD984" s="39" t="str">
        <f t="shared" si="280"/>
        <v>No</v>
      </c>
      <c r="AE984" s="13" t="str">
        <f t="shared" si="281"/>
        <v>8-Nov-1980</v>
      </c>
      <c r="AF984" s="39">
        <f t="shared" si="282"/>
        <v>43</v>
      </c>
      <c r="AG984" s="58">
        <f t="shared" si="283"/>
        <v>8017.06</v>
      </c>
      <c r="AH984" s="39" t="str">
        <f t="shared" si="284"/>
        <v>tier - 2</v>
      </c>
      <c r="AI984" s="39" t="str">
        <f t="shared" si="285"/>
        <v>tier - 2</v>
      </c>
      <c r="AJ984" s="54" t="str">
        <f t="shared" si="286"/>
        <v>R1012</v>
      </c>
    </row>
    <row r="985" spans="2:36" ht="15.75" customHeight="1" x14ac:dyDescent="0.3">
      <c r="B985" s="12" t="s">
        <v>3641</v>
      </c>
      <c r="C985" s="13" t="s">
        <v>3643</v>
      </c>
      <c r="D985" s="13">
        <v>31.54</v>
      </c>
      <c r="E985" s="13" t="str">
        <f t="shared" si="270"/>
        <v>Obesity</v>
      </c>
      <c r="F985" s="13">
        <v>6.72</v>
      </c>
      <c r="G985" s="13" t="str">
        <f t="shared" si="271"/>
        <v>Diabetes</v>
      </c>
      <c r="H985" s="13" t="s">
        <v>8291</v>
      </c>
      <c r="I985" s="13" t="s">
        <v>8291</v>
      </c>
      <c r="J985" s="13" t="s">
        <v>8291</v>
      </c>
      <c r="K985" s="27" t="s">
        <v>8292</v>
      </c>
      <c r="L985" s="13" t="s">
        <v>8291</v>
      </c>
      <c r="M985" s="13" t="s">
        <v>9256</v>
      </c>
      <c r="N985" s="13">
        <v>34</v>
      </c>
      <c r="O985" s="56">
        <v>8021.11</v>
      </c>
      <c r="P985" s="13" t="s">
        <v>8310</v>
      </c>
      <c r="Q985" s="13" t="s">
        <v>8314</v>
      </c>
      <c r="R985" s="57" t="s">
        <v>8317</v>
      </c>
      <c r="T985" s="12" t="s">
        <v>3641</v>
      </c>
      <c r="U985" s="13" t="str">
        <f t="shared" si="287"/>
        <v xml:space="preserve">  Garrett</v>
      </c>
      <c r="V985" s="39">
        <f t="shared" si="272"/>
        <v>31.54</v>
      </c>
      <c r="W985" s="39" t="str">
        <f t="shared" si="273"/>
        <v>Obesity</v>
      </c>
      <c r="X985" s="39">
        <f t="shared" si="274"/>
        <v>6.72</v>
      </c>
      <c r="Y985" s="39" t="str">
        <f t="shared" si="275"/>
        <v>Diabetes</v>
      </c>
      <c r="Z985" s="39" t="str">
        <f t="shared" si="276"/>
        <v>No</v>
      </c>
      <c r="AA985" s="39" t="str">
        <f t="shared" si="277"/>
        <v>No</v>
      </c>
      <c r="AB985" s="39" t="str">
        <f t="shared" si="278"/>
        <v>No</v>
      </c>
      <c r="AC985" s="38" t="str">
        <f t="shared" si="279"/>
        <v>No major surgery</v>
      </c>
      <c r="AD985" s="39" t="str">
        <f t="shared" si="280"/>
        <v>No</v>
      </c>
      <c r="AE985" s="13" t="str">
        <f t="shared" si="281"/>
        <v>3-Nov-1989</v>
      </c>
      <c r="AF985" s="39">
        <f t="shared" si="282"/>
        <v>34</v>
      </c>
      <c r="AG985" s="58">
        <f t="shared" si="283"/>
        <v>8021.11</v>
      </c>
      <c r="AH985" s="39" t="str">
        <f t="shared" si="284"/>
        <v>tier - 2</v>
      </c>
      <c r="AI985" s="39" t="str">
        <f t="shared" si="285"/>
        <v>tier - 1</v>
      </c>
      <c r="AJ985" s="54" t="str">
        <f t="shared" si="286"/>
        <v>R1012</v>
      </c>
    </row>
    <row r="986" spans="2:36" ht="15.75" customHeight="1" x14ac:dyDescent="0.3">
      <c r="B986" s="12" t="s">
        <v>3645</v>
      </c>
      <c r="C986" s="13" t="s">
        <v>906</v>
      </c>
      <c r="D986" s="13">
        <v>23.3</v>
      </c>
      <c r="E986" s="13" t="str">
        <f t="shared" si="270"/>
        <v>Healthy Weight</v>
      </c>
      <c r="F986" s="13">
        <v>5.36</v>
      </c>
      <c r="G986" s="13" t="str">
        <f t="shared" si="271"/>
        <v>Normal</v>
      </c>
      <c r="H986" s="13" t="s">
        <v>8293</v>
      </c>
      <c r="I986" s="13" t="s">
        <v>8291</v>
      </c>
      <c r="J986" s="13" t="s">
        <v>8291</v>
      </c>
      <c r="K986" s="27">
        <v>1</v>
      </c>
      <c r="L986" s="13" t="s">
        <v>8291</v>
      </c>
      <c r="M986" s="13" t="s">
        <v>9257</v>
      </c>
      <c r="N986" s="13">
        <v>45</v>
      </c>
      <c r="O986" s="56">
        <v>8023.14</v>
      </c>
      <c r="P986" s="13" t="s">
        <v>8310</v>
      </c>
      <c r="Q986" s="13" t="s">
        <v>8311</v>
      </c>
      <c r="R986" s="57" t="s">
        <v>8317</v>
      </c>
      <c r="T986" s="12" t="s">
        <v>3645</v>
      </c>
      <c r="U986" s="13" t="str">
        <f t="shared" si="287"/>
        <v xml:space="preserve">  Andrew</v>
      </c>
      <c r="V986" s="39">
        <f t="shared" si="272"/>
        <v>23.3</v>
      </c>
      <c r="W986" s="39" t="str">
        <f t="shared" si="273"/>
        <v>Healthy Weight</v>
      </c>
      <c r="X986" s="39">
        <f t="shared" si="274"/>
        <v>5.36</v>
      </c>
      <c r="Y986" s="39" t="str">
        <f t="shared" si="275"/>
        <v>Normal</v>
      </c>
      <c r="Z986" s="39" t="str">
        <f t="shared" si="276"/>
        <v>Yes</v>
      </c>
      <c r="AA986" s="39" t="str">
        <f t="shared" si="277"/>
        <v>No</v>
      </c>
      <c r="AB986" s="39" t="str">
        <f t="shared" si="278"/>
        <v>No</v>
      </c>
      <c r="AC986" s="38">
        <f t="shared" si="279"/>
        <v>1</v>
      </c>
      <c r="AD986" s="39" t="str">
        <f t="shared" si="280"/>
        <v>No</v>
      </c>
      <c r="AE986" s="13" t="str">
        <f t="shared" si="281"/>
        <v>17-Jul-1978</v>
      </c>
      <c r="AF986" s="39">
        <f t="shared" si="282"/>
        <v>45</v>
      </c>
      <c r="AG986" s="58">
        <f t="shared" si="283"/>
        <v>8023.14</v>
      </c>
      <c r="AH986" s="39" t="str">
        <f t="shared" si="284"/>
        <v>tier - 2</v>
      </c>
      <c r="AI986" s="39" t="str">
        <f t="shared" si="285"/>
        <v>tier - 3</v>
      </c>
      <c r="AJ986" s="54" t="str">
        <f t="shared" si="286"/>
        <v>R1012</v>
      </c>
    </row>
    <row r="987" spans="2:36" ht="15.75" customHeight="1" x14ac:dyDescent="0.3">
      <c r="B987" s="12" t="s">
        <v>3648</v>
      </c>
      <c r="C987" s="13" t="s">
        <v>3650</v>
      </c>
      <c r="D987" s="13">
        <v>27.75</v>
      </c>
      <c r="E987" s="13" t="str">
        <f t="shared" si="270"/>
        <v>Overweight</v>
      </c>
      <c r="F987" s="13">
        <v>9.8800000000000008</v>
      </c>
      <c r="G987" s="13" t="str">
        <f t="shared" si="271"/>
        <v>Diabetes</v>
      </c>
      <c r="H987" s="13" t="s">
        <v>8291</v>
      </c>
      <c r="I987" s="13" t="s">
        <v>8291</v>
      </c>
      <c r="J987" s="13" t="s">
        <v>8291</v>
      </c>
      <c r="K987" s="27" t="s">
        <v>8292</v>
      </c>
      <c r="L987" s="13" t="s">
        <v>8291</v>
      </c>
      <c r="M987" s="13" t="s">
        <v>9258</v>
      </c>
      <c r="N987" s="13">
        <v>47</v>
      </c>
      <c r="O987" s="56">
        <v>8026.67</v>
      </c>
      <c r="P987" s="13" t="s">
        <v>8310</v>
      </c>
      <c r="Q987" s="13" t="s">
        <v>8310</v>
      </c>
      <c r="R987" s="57" t="s">
        <v>8317</v>
      </c>
      <c r="T987" s="12" t="s">
        <v>3648</v>
      </c>
      <c r="U987" s="13" t="str">
        <f t="shared" si="287"/>
        <v xml:space="preserve">  Annabelle M</v>
      </c>
      <c r="V987" s="39">
        <f t="shared" si="272"/>
        <v>27.75</v>
      </c>
      <c r="W987" s="39" t="str">
        <f t="shared" si="273"/>
        <v>Overweight</v>
      </c>
      <c r="X987" s="39">
        <f t="shared" si="274"/>
        <v>9.8800000000000008</v>
      </c>
      <c r="Y987" s="39" t="str">
        <f t="shared" si="275"/>
        <v>Diabetes</v>
      </c>
      <c r="Z987" s="39" t="str">
        <f t="shared" si="276"/>
        <v>No</v>
      </c>
      <c r="AA987" s="39" t="str">
        <f t="shared" si="277"/>
        <v>No</v>
      </c>
      <c r="AB987" s="39" t="str">
        <f t="shared" si="278"/>
        <v>No</v>
      </c>
      <c r="AC987" s="38" t="str">
        <f t="shared" si="279"/>
        <v>No major surgery</v>
      </c>
      <c r="AD987" s="39" t="str">
        <f t="shared" si="280"/>
        <v>No</v>
      </c>
      <c r="AE987" s="13" t="str">
        <f t="shared" si="281"/>
        <v>20-Dec-1976</v>
      </c>
      <c r="AF987" s="39">
        <f t="shared" si="282"/>
        <v>47</v>
      </c>
      <c r="AG987" s="58">
        <f t="shared" si="283"/>
        <v>8026.67</v>
      </c>
      <c r="AH987" s="39" t="str">
        <f t="shared" si="284"/>
        <v>tier - 2</v>
      </c>
      <c r="AI987" s="39" t="str">
        <f t="shared" si="285"/>
        <v>tier - 2</v>
      </c>
      <c r="AJ987" s="54" t="str">
        <f t="shared" si="286"/>
        <v>R1012</v>
      </c>
    </row>
    <row r="988" spans="2:36" ht="15.75" customHeight="1" x14ac:dyDescent="0.3">
      <c r="B988" s="12" t="s">
        <v>3652</v>
      </c>
      <c r="C988" s="13" t="s">
        <v>3654</v>
      </c>
      <c r="D988" s="13">
        <v>42.46</v>
      </c>
      <c r="E988" s="13" t="str">
        <f t="shared" si="270"/>
        <v>Obesity</v>
      </c>
      <c r="F988" s="13">
        <v>4.1100000000000003</v>
      </c>
      <c r="G988" s="13" t="str">
        <f t="shared" si="271"/>
        <v>Normal</v>
      </c>
      <c r="H988" s="13" t="s">
        <v>8291</v>
      </c>
      <c r="I988" s="13" t="s">
        <v>8291</v>
      </c>
      <c r="J988" s="13" t="s">
        <v>8291</v>
      </c>
      <c r="K988" s="27" t="s">
        <v>8292</v>
      </c>
      <c r="L988" s="13" t="s">
        <v>8291</v>
      </c>
      <c r="M988" s="13" t="s">
        <v>9259</v>
      </c>
      <c r="N988" s="13">
        <v>46</v>
      </c>
      <c r="O988" s="56">
        <v>8027.97</v>
      </c>
      <c r="P988" s="13" t="s">
        <v>8311</v>
      </c>
      <c r="Q988" s="13" t="s">
        <v>8310</v>
      </c>
      <c r="R988" s="57" t="s">
        <v>8321</v>
      </c>
      <c r="T988" s="12" t="s">
        <v>3652</v>
      </c>
      <c r="U988" s="13" t="str">
        <f t="shared" si="287"/>
        <v xml:space="preserve">  Daniel T</v>
      </c>
      <c r="V988" s="39">
        <f t="shared" si="272"/>
        <v>42.46</v>
      </c>
      <c r="W988" s="39" t="str">
        <f t="shared" si="273"/>
        <v>Obesity</v>
      </c>
      <c r="X988" s="39">
        <f t="shared" si="274"/>
        <v>4.1100000000000003</v>
      </c>
      <c r="Y988" s="39" t="str">
        <f t="shared" si="275"/>
        <v>Normal</v>
      </c>
      <c r="Z988" s="39" t="str">
        <f t="shared" si="276"/>
        <v>No</v>
      </c>
      <c r="AA988" s="39" t="str">
        <f t="shared" si="277"/>
        <v>No</v>
      </c>
      <c r="AB988" s="39" t="str">
        <f t="shared" si="278"/>
        <v>No</v>
      </c>
      <c r="AC988" s="38" t="str">
        <f t="shared" si="279"/>
        <v>No major surgery</v>
      </c>
      <c r="AD988" s="39" t="str">
        <f t="shared" si="280"/>
        <v>No</v>
      </c>
      <c r="AE988" s="13" t="str">
        <f t="shared" si="281"/>
        <v>6-Nov-1977</v>
      </c>
      <c r="AF988" s="39">
        <f t="shared" si="282"/>
        <v>46</v>
      </c>
      <c r="AG988" s="58">
        <f t="shared" si="283"/>
        <v>8027.97</v>
      </c>
      <c r="AH988" s="39" t="str">
        <f t="shared" si="284"/>
        <v>tier - 3</v>
      </c>
      <c r="AI988" s="39" t="str">
        <f t="shared" si="285"/>
        <v>tier - 2</v>
      </c>
      <c r="AJ988" s="54" t="str">
        <f t="shared" si="286"/>
        <v>R1011</v>
      </c>
    </row>
    <row r="989" spans="2:36" ht="15.75" customHeight="1" x14ac:dyDescent="0.3">
      <c r="B989" s="12" t="s">
        <v>3656</v>
      </c>
      <c r="C989" s="13" t="s">
        <v>3658</v>
      </c>
      <c r="D989" s="13">
        <v>54.47</v>
      </c>
      <c r="E989" s="13" t="str">
        <f t="shared" si="270"/>
        <v>Obesity</v>
      </c>
      <c r="F989" s="13">
        <v>7.48</v>
      </c>
      <c r="G989" s="13" t="str">
        <f t="shared" si="271"/>
        <v>Diabetes</v>
      </c>
      <c r="H989" s="13" t="s">
        <v>8291</v>
      </c>
      <c r="I989" s="13" t="s">
        <v>8291</v>
      </c>
      <c r="J989" s="13" t="s">
        <v>8291</v>
      </c>
      <c r="K989" s="27" t="s">
        <v>8292</v>
      </c>
      <c r="L989" s="13" t="s">
        <v>8291</v>
      </c>
      <c r="M989" s="13" t="s">
        <v>9260</v>
      </c>
      <c r="N989" s="13">
        <v>20</v>
      </c>
      <c r="O989" s="56">
        <v>8035.64</v>
      </c>
      <c r="P989" s="13" t="s">
        <v>8310</v>
      </c>
      <c r="Q989" s="13" t="s">
        <v>8310</v>
      </c>
      <c r="R989" s="57" t="s">
        <v>8317</v>
      </c>
      <c r="T989" s="12" t="s">
        <v>3656</v>
      </c>
      <c r="U989" s="13" t="str">
        <f t="shared" si="287"/>
        <v xml:space="preserve">  Deanne</v>
      </c>
      <c r="V989" s="39">
        <f t="shared" si="272"/>
        <v>54.47</v>
      </c>
      <c r="W989" s="39" t="str">
        <f t="shared" si="273"/>
        <v>Obesity</v>
      </c>
      <c r="X989" s="39">
        <f t="shared" si="274"/>
        <v>7.48</v>
      </c>
      <c r="Y989" s="39" t="str">
        <f t="shared" si="275"/>
        <v>Diabetes</v>
      </c>
      <c r="Z989" s="39" t="str">
        <f t="shared" si="276"/>
        <v>No</v>
      </c>
      <c r="AA989" s="39" t="str">
        <f t="shared" si="277"/>
        <v>No</v>
      </c>
      <c r="AB989" s="39" t="str">
        <f t="shared" si="278"/>
        <v>No</v>
      </c>
      <c r="AC989" s="38" t="str">
        <f t="shared" si="279"/>
        <v>No major surgery</v>
      </c>
      <c r="AD989" s="39" t="str">
        <f t="shared" si="280"/>
        <v>No</v>
      </c>
      <c r="AE989" s="13" t="str">
        <f t="shared" si="281"/>
        <v>12-Dec-2003</v>
      </c>
      <c r="AF989" s="39">
        <f t="shared" si="282"/>
        <v>20</v>
      </c>
      <c r="AG989" s="58">
        <f t="shared" si="283"/>
        <v>8035.64</v>
      </c>
      <c r="AH989" s="39" t="str">
        <f t="shared" si="284"/>
        <v>tier - 2</v>
      </c>
      <c r="AI989" s="39" t="str">
        <f t="shared" si="285"/>
        <v>tier - 2</v>
      </c>
      <c r="AJ989" s="54" t="str">
        <f t="shared" si="286"/>
        <v>R1012</v>
      </c>
    </row>
    <row r="990" spans="2:36" ht="15.75" customHeight="1" x14ac:dyDescent="0.3">
      <c r="B990" s="12" t="s">
        <v>3660</v>
      </c>
      <c r="C990" s="13" t="s">
        <v>991</v>
      </c>
      <c r="D990" s="13">
        <v>24.93</v>
      </c>
      <c r="E990" s="13" t="b">
        <f t="shared" si="270"/>
        <v>0</v>
      </c>
      <c r="F990" s="13">
        <v>9.18</v>
      </c>
      <c r="G990" s="13" t="str">
        <f t="shared" si="271"/>
        <v>Diabetes</v>
      </c>
      <c r="H990" s="13" t="s">
        <v>8293</v>
      </c>
      <c r="I990" s="13" t="s">
        <v>8291</v>
      </c>
      <c r="J990" s="13" t="s">
        <v>8293</v>
      </c>
      <c r="K990" s="27">
        <v>1</v>
      </c>
      <c r="L990" s="13" t="s">
        <v>8291</v>
      </c>
      <c r="M990" s="13" t="s">
        <v>9261</v>
      </c>
      <c r="N990" s="13">
        <v>38</v>
      </c>
      <c r="O990" s="56">
        <v>8059.06</v>
      </c>
      <c r="P990" s="13" t="s">
        <v>8310</v>
      </c>
      <c r="Q990" s="13" t="s">
        <v>8311</v>
      </c>
      <c r="R990" s="57" t="s">
        <v>8317</v>
      </c>
      <c r="T990" s="12" t="s">
        <v>3660</v>
      </c>
      <c r="U990" s="13" t="str">
        <f t="shared" si="287"/>
        <v xml:space="preserve">  Carrie</v>
      </c>
      <c r="V990" s="39">
        <f t="shared" si="272"/>
        <v>24.93</v>
      </c>
      <c r="W990" s="39" t="b">
        <f t="shared" si="273"/>
        <v>0</v>
      </c>
      <c r="X990" s="39">
        <f t="shared" si="274"/>
        <v>9.18</v>
      </c>
      <c r="Y990" s="39" t="str">
        <f t="shared" si="275"/>
        <v>Diabetes</v>
      </c>
      <c r="Z990" s="39" t="str">
        <f t="shared" si="276"/>
        <v>Yes</v>
      </c>
      <c r="AA990" s="39" t="str">
        <f t="shared" si="277"/>
        <v>No</v>
      </c>
      <c r="AB990" s="39" t="str">
        <f t="shared" si="278"/>
        <v>Yes</v>
      </c>
      <c r="AC990" s="38">
        <f t="shared" si="279"/>
        <v>1</v>
      </c>
      <c r="AD990" s="39" t="str">
        <f t="shared" si="280"/>
        <v>No</v>
      </c>
      <c r="AE990" s="13" t="str">
        <f t="shared" si="281"/>
        <v>28-Nov-1985</v>
      </c>
      <c r="AF990" s="39">
        <f t="shared" si="282"/>
        <v>38</v>
      </c>
      <c r="AG990" s="58">
        <f t="shared" si="283"/>
        <v>8059.06</v>
      </c>
      <c r="AH990" s="39" t="str">
        <f t="shared" si="284"/>
        <v>tier - 2</v>
      </c>
      <c r="AI990" s="39" t="str">
        <f t="shared" si="285"/>
        <v>tier - 3</v>
      </c>
      <c r="AJ990" s="54" t="str">
        <f t="shared" si="286"/>
        <v>R1012</v>
      </c>
    </row>
    <row r="991" spans="2:36" ht="15.75" customHeight="1" x14ac:dyDescent="0.3">
      <c r="B991" s="12" t="s">
        <v>3662</v>
      </c>
      <c r="C991" s="13" t="s">
        <v>3298</v>
      </c>
      <c r="D991" s="13">
        <v>48.12</v>
      </c>
      <c r="E991" s="13" t="str">
        <f t="shared" si="270"/>
        <v>Obesity</v>
      </c>
      <c r="F991" s="13">
        <v>4.51</v>
      </c>
      <c r="G991" s="13" t="str">
        <f t="shared" si="271"/>
        <v>Normal</v>
      </c>
      <c r="H991" s="13" t="s">
        <v>8293</v>
      </c>
      <c r="I991" s="13" t="s">
        <v>8291</v>
      </c>
      <c r="J991" s="13" t="s">
        <v>8291</v>
      </c>
      <c r="K991" s="27">
        <v>1</v>
      </c>
      <c r="L991" s="13" t="s">
        <v>8291</v>
      </c>
      <c r="M991" s="13" t="s">
        <v>9262</v>
      </c>
      <c r="N991" s="13">
        <v>41</v>
      </c>
      <c r="O991" s="56">
        <v>8059.68</v>
      </c>
      <c r="P991" s="13" t="s">
        <v>8310</v>
      </c>
      <c r="Q991" s="13" t="s">
        <v>8311</v>
      </c>
      <c r="R991" s="57" t="s">
        <v>8317</v>
      </c>
      <c r="T991" s="12" t="s">
        <v>3662</v>
      </c>
      <c r="U991" s="13" t="str">
        <f t="shared" si="287"/>
        <v xml:space="preserve">  Suzanne</v>
      </c>
      <c r="V991" s="39">
        <f t="shared" si="272"/>
        <v>48.12</v>
      </c>
      <c r="W991" s="39" t="str">
        <f t="shared" si="273"/>
        <v>Obesity</v>
      </c>
      <c r="X991" s="39">
        <f t="shared" si="274"/>
        <v>4.51</v>
      </c>
      <c r="Y991" s="39" t="str">
        <f t="shared" si="275"/>
        <v>Normal</v>
      </c>
      <c r="Z991" s="39" t="str">
        <f t="shared" si="276"/>
        <v>Yes</v>
      </c>
      <c r="AA991" s="39" t="str">
        <f t="shared" si="277"/>
        <v>No</v>
      </c>
      <c r="AB991" s="39" t="str">
        <f t="shared" si="278"/>
        <v>No</v>
      </c>
      <c r="AC991" s="38">
        <f t="shared" si="279"/>
        <v>1</v>
      </c>
      <c r="AD991" s="39" t="str">
        <f t="shared" si="280"/>
        <v>No</v>
      </c>
      <c r="AE991" s="13" t="str">
        <f t="shared" si="281"/>
        <v>27-Dec-1982</v>
      </c>
      <c r="AF991" s="39">
        <f t="shared" si="282"/>
        <v>41</v>
      </c>
      <c r="AG991" s="58">
        <f t="shared" si="283"/>
        <v>8059.68</v>
      </c>
      <c r="AH991" s="39" t="str">
        <f t="shared" si="284"/>
        <v>tier - 2</v>
      </c>
      <c r="AI991" s="39" t="str">
        <f t="shared" si="285"/>
        <v>tier - 3</v>
      </c>
      <c r="AJ991" s="54" t="str">
        <f t="shared" si="286"/>
        <v>R1012</v>
      </c>
    </row>
    <row r="992" spans="2:36" ht="15.75" customHeight="1" x14ac:dyDescent="0.3">
      <c r="B992" s="12" t="s">
        <v>3665</v>
      </c>
      <c r="C992" s="13" t="s">
        <v>3667</v>
      </c>
      <c r="D992" s="13">
        <v>24.91</v>
      </c>
      <c r="E992" s="13" t="b">
        <f t="shared" si="270"/>
        <v>0</v>
      </c>
      <c r="F992" s="13">
        <v>7.33</v>
      </c>
      <c r="G992" s="13" t="str">
        <f t="shared" si="271"/>
        <v>Diabetes</v>
      </c>
      <c r="H992" s="13" t="s">
        <v>8293</v>
      </c>
      <c r="I992" s="13" t="s">
        <v>8291</v>
      </c>
      <c r="J992" s="13" t="s">
        <v>8293</v>
      </c>
      <c r="K992" s="27">
        <v>1</v>
      </c>
      <c r="L992" s="13" t="s">
        <v>8291</v>
      </c>
      <c r="M992" s="13" t="s">
        <v>9263</v>
      </c>
      <c r="N992" s="13">
        <v>53</v>
      </c>
      <c r="O992" s="56">
        <v>8062.31</v>
      </c>
      <c r="P992" s="13" t="s">
        <v>8310</v>
      </c>
      <c r="Q992" s="13" t="s">
        <v>8314</v>
      </c>
      <c r="R992" s="57" t="s">
        <v>8312</v>
      </c>
      <c r="T992" s="12" t="s">
        <v>3665</v>
      </c>
      <c r="U992" s="13" t="str">
        <f t="shared" si="287"/>
        <v xml:space="preserve">  Jasmine P</v>
      </c>
      <c r="V992" s="39">
        <f t="shared" si="272"/>
        <v>24.91</v>
      </c>
      <c r="W992" s="39" t="b">
        <f t="shared" si="273"/>
        <v>0</v>
      </c>
      <c r="X992" s="39">
        <f t="shared" si="274"/>
        <v>7.33</v>
      </c>
      <c r="Y992" s="39" t="str">
        <f t="shared" si="275"/>
        <v>Diabetes</v>
      </c>
      <c r="Z992" s="39" t="str">
        <f t="shared" si="276"/>
        <v>Yes</v>
      </c>
      <c r="AA992" s="39" t="str">
        <f t="shared" si="277"/>
        <v>No</v>
      </c>
      <c r="AB992" s="39" t="str">
        <f t="shared" si="278"/>
        <v>Yes</v>
      </c>
      <c r="AC992" s="38">
        <f t="shared" si="279"/>
        <v>1</v>
      </c>
      <c r="AD992" s="39" t="str">
        <f t="shared" si="280"/>
        <v>No</v>
      </c>
      <c r="AE992" s="13" t="str">
        <f t="shared" si="281"/>
        <v>12-Dec-1970</v>
      </c>
      <c r="AF992" s="39">
        <f t="shared" si="282"/>
        <v>53</v>
      </c>
      <c r="AG992" s="58">
        <f t="shared" si="283"/>
        <v>8062.31</v>
      </c>
      <c r="AH992" s="39" t="str">
        <f t="shared" si="284"/>
        <v>tier - 2</v>
      </c>
      <c r="AI992" s="39" t="str">
        <f t="shared" si="285"/>
        <v>tier - 1</v>
      </c>
      <c r="AJ992" s="54" t="str">
        <f t="shared" si="286"/>
        <v>R1013</v>
      </c>
    </row>
    <row r="993" spans="2:36" ht="15.75" customHeight="1" x14ac:dyDescent="0.3">
      <c r="B993" s="12" t="s">
        <v>3669</v>
      </c>
      <c r="C993" s="13" t="s">
        <v>323</v>
      </c>
      <c r="D993" s="13">
        <v>27.645</v>
      </c>
      <c r="E993" s="13" t="str">
        <f t="shared" si="270"/>
        <v>Overweight</v>
      </c>
      <c r="F993" s="13">
        <v>10.56</v>
      </c>
      <c r="G993" s="13" t="str">
        <f t="shared" si="271"/>
        <v>Diabetes</v>
      </c>
      <c r="H993" s="13" t="s">
        <v>8291</v>
      </c>
      <c r="I993" s="13" t="s">
        <v>8291</v>
      </c>
      <c r="J993" s="13" t="s">
        <v>8291</v>
      </c>
      <c r="K993" s="27" t="s">
        <v>8292</v>
      </c>
      <c r="L993" s="13" t="s">
        <v>8291</v>
      </c>
      <c r="M993" s="13" t="s">
        <v>9264</v>
      </c>
      <c r="N993" s="13">
        <v>48</v>
      </c>
      <c r="O993" s="56">
        <v>8062.76</v>
      </c>
      <c r="P993" s="13" t="s">
        <v>8311</v>
      </c>
      <c r="Q993" s="13" t="s">
        <v>8311</v>
      </c>
      <c r="R993" s="57" t="s">
        <v>8321</v>
      </c>
      <c r="T993" s="12" t="s">
        <v>3669</v>
      </c>
      <c r="U993" s="13" t="str">
        <f t="shared" si="287"/>
        <v xml:space="preserve">  Jennifer</v>
      </c>
      <c r="V993" s="39">
        <f t="shared" si="272"/>
        <v>27.645</v>
      </c>
      <c r="W993" s="39" t="str">
        <f t="shared" si="273"/>
        <v>Overweight</v>
      </c>
      <c r="X993" s="39">
        <f t="shared" si="274"/>
        <v>10.56</v>
      </c>
      <c r="Y993" s="39" t="str">
        <f t="shared" si="275"/>
        <v>Diabetes</v>
      </c>
      <c r="Z993" s="39" t="str">
        <f t="shared" si="276"/>
        <v>No</v>
      </c>
      <c r="AA993" s="39" t="str">
        <f t="shared" si="277"/>
        <v>No</v>
      </c>
      <c r="AB993" s="39" t="str">
        <f t="shared" si="278"/>
        <v>No</v>
      </c>
      <c r="AC993" s="38" t="str">
        <f t="shared" si="279"/>
        <v>No major surgery</v>
      </c>
      <c r="AD993" s="39" t="str">
        <f t="shared" si="280"/>
        <v>No</v>
      </c>
      <c r="AE993" s="13" t="str">
        <f t="shared" si="281"/>
        <v>28-Jun-1975</v>
      </c>
      <c r="AF993" s="39">
        <f t="shared" si="282"/>
        <v>48</v>
      </c>
      <c r="AG993" s="58">
        <f t="shared" si="283"/>
        <v>8062.76</v>
      </c>
      <c r="AH993" s="39" t="str">
        <f t="shared" si="284"/>
        <v>tier - 3</v>
      </c>
      <c r="AI993" s="39" t="str">
        <f t="shared" si="285"/>
        <v>tier - 3</v>
      </c>
      <c r="AJ993" s="54" t="str">
        <f t="shared" si="286"/>
        <v>R1011</v>
      </c>
    </row>
    <row r="994" spans="2:36" ht="15.75" customHeight="1" x14ac:dyDescent="0.3">
      <c r="B994" s="12" t="s">
        <v>3672</v>
      </c>
      <c r="C994" s="13" t="s">
        <v>3674</v>
      </c>
      <c r="D994" s="13">
        <v>33.700000000000003</v>
      </c>
      <c r="E994" s="13" t="str">
        <f t="shared" si="270"/>
        <v>Obesity</v>
      </c>
      <c r="F994" s="13">
        <v>4.01</v>
      </c>
      <c r="G994" s="13" t="str">
        <f t="shared" si="271"/>
        <v>Normal</v>
      </c>
      <c r="H994" s="13" t="s">
        <v>8291</v>
      </c>
      <c r="I994" s="13" t="s">
        <v>8291</v>
      </c>
      <c r="J994" s="13" t="s">
        <v>8291</v>
      </c>
      <c r="K994" s="27">
        <v>2</v>
      </c>
      <c r="L994" s="13" t="s">
        <v>8291</v>
      </c>
      <c r="M994" s="13" t="s">
        <v>9265</v>
      </c>
      <c r="N994" s="13">
        <v>58</v>
      </c>
      <c r="O994" s="56">
        <v>8067.83</v>
      </c>
      <c r="P994" s="13" t="s">
        <v>8311</v>
      </c>
      <c r="Q994" s="13" t="s">
        <v>8314</v>
      </c>
      <c r="R994" s="57" t="s">
        <v>8312</v>
      </c>
      <c r="T994" s="12" t="s">
        <v>3672</v>
      </c>
      <c r="U994" s="13" t="str">
        <f t="shared" si="287"/>
        <v xml:space="preserve">  Tracie</v>
      </c>
      <c r="V994" s="39">
        <f t="shared" si="272"/>
        <v>33.700000000000003</v>
      </c>
      <c r="W994" s="39" t="str">
        <f t="shared" si="273"/>
        <v>Obesity</v>
      </c>
      <c r="X994" s="39">
        <f t="shared" si="274"/>
        <v>4.01</v>
      </c>
      <c r="Y994" s="39" t="str">
        <f t="shared" si="275"/>
        <v>Normal</v>
      </c>
      <c r="Z994" s="39" t="str">
        <f t="shared" si="276"/>
        <v>No</v>
      </c>
      <c r="AA994" s="39" t="str">
        <f t="shared" si="277"/>
        <v>No</v>
      </c>
      <c r="AB994" s="39" t="str">
        <f t="shared" si="278"/>
        <v>No</v>
      </c>
      <c r="AC994" s="38">
        <f t="shared" si="279"/>
        <v>2</v>
      </c>
      <c r="AD994" s="39" t="str">
        <f t="shared" si="280"/>
        <v>No</v>
      </c>
      <c r="AE994" s="13" t="str">
        <f t="shared" si="281"/>
        <v>11-Aug-1965</v>
      </c>
      <c r="AF994" s="39">
        <f t="shared" si="282"/>
        <v>58</v>
      </c>
      <c r="AG994" s="58">
        <f t="shared" si="283"/>
        <v>8067.83</v>
      </c>
      <c r="AH994" s="39" t="str">
        <f t="shared" si="284"/>
        <v>tier - 3</v>
      </c>
      <c r="AI994" s="39" t="str">
        <f t="shared" si="285"/>
        <v>tier - 1</v>
      </c>
      <c r="AJ994" s="54" t="str">
        <f t="shared" si="286"/>
        <v>R1013</v>
      </c>
    </row>
    <row r="995" spans="2:36" ht="15.75" customHeight="1" x14ac:dyDescent="0.3">
      <c r="B995" s="12" t="s">
        <v>3676</v>
      </c>
      <c r="C995" s="13" t="s">
        <v>3678</v>
      </c>
      <c r="D995" s="13">
        <v>38.93</v>
      </c>
      <c r="E995" s="13" t="str">
        <f t="shared" si="270"/>
        <v>Obesity</v>
      </c>
      <c r="F995" s="13">
        <v>5.64</v>
      </c>
      <c r="G995" s="13" t="str">
        <f t="shared" si="271"/>
        <v>Normal</v>
      </c>
      <c r="H995" s="13" t="s">
        <v>8293</v>
      </c>
      <c r="I995" s="13" t="s">
        <v>8291</v>
      </c>
      <c r="J995" s="13" t="s">
        <v>8291</v>
      </c>
      <c r="K995" s="27">
        <v>1</v>
      </c>
      <c r="L995" s="13" t="s">
        <v>8291</v>
      </c>
      <c r="M995" s="13" t="s">
        <v>9266</v>
      </c>
      <c r="N995" s="13">
        <v>48</v>
      </c>
      <c r="O995" s="56">
        <v>8068.19</v>
      </c>
      <c r="P995" s="13" t="s">
        <v>8311</v>
      </c>
      <c r="Q995" s="13" t="s">
        <v>8310</v>
      </c>
      <c r="R995" s="57" t="s">
        <v>8321</v>
      </c>
      <c r="T995" s="12" t="s">
        <v>3676</v>
      </c>
      <c r="U995" s="13" t="str">
        <f t="shared" si="287"/>
        <v xml:space="preserve">  Tristan D</v>
      </c>
      <c r="V995" s="39">
        <f t="shared" si="272"/>
        <v>38.93</v>
      </c>
      <c r="W995" s="39" t="str">
        <f t="shared" si="273"/>
        <v>Obesity</v>
      </c>
      <c r="X995" s="39">
        <f t="shared" si="274"/>
        <v>5.64</v>
      </c>
      <c r="Y995" s="39" t="str">
        <f t="shared" si="275"/>
        <v>Normal</v>
      </c>
      <c r="Z995" s="39" t="str">
        <f t="shared" si="276"/>
        <v>Yes</v>
      </c>
      <c r="AA995" s="39" t="str">
        <f t="shared" si="277"/>
        <v>No</v>
      </c>
      <c r="AB995" s="39" t="str">
        <f t="shared" si="278"/>
        <v>No</v>
      </c>
      <c r="AC995" s="38">
        <f t="shared" si="279"/>
        <v>1</v>
      </c>
      <c r="AD995" s="39" t="str">
        <f t="shared" si="280"/>
        <v>No</v>
      </c>
      <c r="AE995" s="13" t="str">
        <f t="shared" si="281"/>
        <v>15-Dec-1975</v>
      </c>
      <c r="AF995" s="39">
        <f t="shared" si="282"/>
        <v>48</v>
      </c>
      <c r="AG995" s="58">
        <f t="shared" si="283"/>
        <v>8068.19</v>
      </c>
      <c r="AH995" s="39" t="str">
        <f t="shared" si="284"/>
        <v>tier - 3</v>
      </c>
      <c r="AI995" s="39" t="str">
        <f t="shared" si="285"/>
        <v>tier - 2</v>
      </c>
      <c r="AJ995" s="54" t="str">
        <f t="shared" si="286"/>
        <v>R1011</v>
      </c>
    </row>
    <row r="996" spans="2:36" ht="15.75" customHeight="1" x14ac:dyDescent="0.3">
      <c r="B996" s="12" t="s">
        <v>3679</v>
      </c>
      <c r="C996" s="13" t="s">
        <v>3681</v>
      </c>
      <c r="D996" s="13">
        <v>32.774999999999999</v>
      </c>
      <c r="E996" s="13" t="str">
        <f t="shared" si="270"/>
        <v>Obesity</v>
      </c>
      <c r="F996" s="13">
        <v>8.02</v>
      </c>
      <c r="G996" s="13" t="str">
        <f t="shared" si="271"/>
        <v>Diabetes</v>
      </c>
      <c r="H996" s="13" t="s">
        <v>8293</v>
      </c>
      <c r="I996" s="13" t="s">
        <v>8291</v>
      </c>
      <c r="J996" s="13" t="s">
        <v>8291</v>
      </c>
      <c r="K996" s="27">
        <v>2</v>
      </c>
      <c r="L996" s="13" t="s">
        <v>8291</v>
      </c>
      <c r="M996" s="13" t="s">
        <v>9267</v>
      </c>
      <c r="N996" s="13">
        <v>58</v>
      </c>
      <c r="O996" s="56">
        <v>8071.57</v>
      </c>
      <c r="P996" s="13" t="s">
        <v>8311</v>
      </c>
      <c r="Q996" s="13" t="s">
        <v>8314</v>
      </c>
      <c r="R996" s="57" t="s">
        <v>8321</v>
      </c>
      <c r="T996" s="12" t="s">
        <v>3679</v>
      </c>
      <c r="U996" s="13" t="str">
        <f t="shared" si="287"/>
        <v xml:space="preserve">  Peiweng</v>
      </c>
      <c r="V996" s="39">
        <f t="shared" si="272"/>
        <v>32.774999999999999</v>
      </c>
      <c r="W996" s="39" t="str">
        <f t="shared" si="273"/>
        <v>Obesity</v>
      </c>
      <c r="X996" s="39">
        <f t="shared" si="274"/>
        <v>8.02</v>
      </c>
      <c r="Y996" s="39" t="str">
        <f t="shared" si="275"/>
        <v>Diabetes</v>
      </c>
      <c r="Z996" s="39" t="str">
        <f t="shared" si="276"/>
        <v>Yes</v>
      </c>
      <c r="AA996" s="39" t="str">
        <f t="shared" si="277"/>
        <v>No</v>
      </c>
      <c r="AB996" s="39" t="str">
        <f t="shared" si="278"/>
        <v>No</v>
      </c>
      <c r="AC996" s="38">
        <f t="shared" si="279"/>
        <v>2</v>
      </c>
      <c r="AD996" s="39" t="str">
        <f t="shared" si="280"/>
        <v>No</v>
      </c>
      <c r="AE996" s="13" t="str">
        <f t="shared" si="281"/>
        <v>21-Oct-1965</v>
      </c>
      <c r="AF996" s="39">
        <f t="shared" si="282"/>
        <v>58</v>
      </c>
      <c r="AG996" s="58">
        <f t="shared" si="283"/>
        <v>8071.57</v>
      </c>
      <c r="AH996" s="39" t="str">
        <f t="shared" si="284"/>
        <v>tier - 3</v>
      </c>
      <c r="AI996" s="39" t="str">
        <f t="shared" si="285"/>
        <v>tier - 1</v>
      </c>
      <c r="AJ996" s="54" t="str">
        <f t="shared" si="286"/>
        <v>R1011</v>
      </c>
    </row>
    <row r="997" spans="2:36" ht="15.75" customHeight="1" x14ac:dyDescent="0.3">
      <c r="B997" s="12" t="s">
        <v>3683</v>
      </c>
      <c r="C997" s="13" t="s">
        <v>3685</v>
      </c>
      <c r="D997" s="13">
        <v>29.83</v>
      </c>
      <c r="E997" s="13" t="str">
        <f t="shared" si="270"/>
        <v>Overweight</v>
      </c>
      <c r="F997" s="13">
        <v>7.2</v>
      </c>
      <c r="G997" s="13" t="str">
        <f t="shared" si="271"/>
        <v>Diabetes</v>
      </c>
      <c r="H997" s="13" t="s">
        <v>8293</v>
      </c>
      <c r="I997" s="13" t="s">
        <v>8291</v>
      </c>
      <c r="J997" s="13" t="s">
        <v>8291</v>
      </c>
      <c r="K997" s="27" t="s">
        <v>8292</v>
      </c>
      <c r="L997" s="13" t="s">
        <v>8291</v>
      </c>
      <c r="M997" s="13" t="s">
        <v>9268</v>
      </c>
      <c r="N997" s="13">
        <v>30</v>
      </c>
      <c r="O997" s="56">
        <v>8077.41</v>
      </c>
      <c r="P997" s="13" t="s">
        <v>8310</v>
      </c>
      <c r="Q997" s="13" t="s">
        <v>8314</v>
      </c>
      <c r="R997" s="57" t="s">
        <v>8335</v>
      </c>
      <c r="T997" s="12" t="s">
        <v>3683</v>
      </c>
      <c r="U997" s="13" t="str">
        <f t="shared" si="287"/>
        <v xml:space="preserve">  Theresa M</v>
      </c>
      <c r="V997" s="39">
        <f t="shared" si="272"/>
        <v>29.83</v>
      </c>
      <c r="W997" s="39" t="str">
        <f t="shared" si="273"/>
        <v>Overweight</v>
      </c>
      <c r="X997" s="39">
        <f t="shared" si="274"/>
        <v>7.2</v>
      </c>
      <c r="Y997" s="39" t="str">
        <f t="shared" si="275"/>
        <v>Diabetes</v>
      </c>
      <c r="Z997" s="39" t="str">
        <f t="shared" si="276"/>
        <v>Yes</v>
      </c>
      <c r="AA997" s="39" t="str">
        <f t="shared" si="277"/>
        <v>No</v>
      </c>
      <c r="AB997" s="39" t="str">
        <f t="shared" si="278"/>
        <v>No</v>
      </c>
      <c r="AC997" s="38" t="str">
        <f t="shared" si="279"/>
        <v>No major surgery</v>
      </c>
      <c r="AD997" s="39" t="str">
        <f t="shared" si="280"/>
        <v>No</v>
      </c>
      <c r="AE997" s="13" t="str">
        <f t="shared" si="281"/>
        <v>7-Nov-1993</v>
      </c>
      <c r="AF997" s="39">
        <f t="shared" si="282"/>
        <v>30</v>
      </c>
      <c r="AG997" s="58">
        <f t="shared" si="283"/>
        <v>8077.41</v>
      </c>
      <c r="AH997" s="39" t="str">
        <f t="shared" si="284"/>
        <v>tier - 2</v>
      </c>
      <c r="AI997" s="39" t="str">
        <f t="shared" si="285"/>
        <v>tier - 1</v>
      </c>
      <c r="AJ997" s="54" t="str">
        <f t="shared" si="286"/>
        <v>R1026</v>
      </c>
    </row>
    <row r="998" spans="2:36" ht="15.75" customHeight="1" x14ac:dyDescent="0.3">
      <c r="B998" s="12" t="s">
        <v>3687</v>
      </c>
      <c r="C998" s="13" t="s">
        <v>3689</v>
      </c>
      <c r="D998" s="13">
        <v>28.31</v>
      </c>
      <c r="E998" s="13" t="str">
        <f t="shared" si="270"/>
        <v>Overweight</v>
      </c>
      <c r="F998" s="13">
        <v>4.55</v>
      </c>
      <c r="G998" s="13" t="str">
        <f t="shared" si="271"/>
        <v>Normal</v>
      </c>
      <c r="H998" s="13" t="s">
        <v>8291</v>
      </c>
      <c r="I998" s="13" t="s">
        <v>8293</v>
      </c>
      <c r="J998" s="13" t="s">
        <v>8291</v>
      </c>
      <c r="K998" s="27">
        <v>1</v>
      </c>
      <c r="L998" s="13" t="s">
        <v>8291</v>
      </c>
      <c r="M998" s="13" t="s">
        <v>9269</v>
      </c>
      <c r="N998" s="13">
        <v>22</v>
      </c>
      <c r="O998" s="56">
        <v>8081.26</v>
      </c>
      <c r="P998" s="13" t="s">
        <v>8310</v>
      </c>
      <c r="Q998" s="13" t="s">
        <v>8310</v>
      </c>
      <c r="R998" s="57" t="s">
        <v>8317</v>
      </c>
      <c r="T998" s="12" t="s">
        <v>3687</v>
      </c>
      <c r="U998" s="13" t="str">
        <f t="shared" si="287"/>
        <v xml:space="preserve">  Daniel J</v>
      </c>
      <c r="V998" s="39">
        <f t="shared" si="272"/>
        <v>28.31</v>
      </c>
      <c r="W998" s="39" t="str">
        <f t="shared" si="273"/>
        <v>Overweight</v>
      </c>
      <c r="X998" s="39">
        <f t="shared" si="274"/>
        <v>4.55</v>
      </c>
      <c r="Y998" s="39" t="str">
        <f t="shared" si="275"/>
        <v>Normal</v>
      </c>
      <c r="Z998" s="39" t="str">
        <f t="shared" si="276"/>
        <v>No</v>
      </c>
      <c r="AA998" s="39" t="str">
        <f t="shared" si="277"/>
        <v>Yes</v>
      </c>
      <c r="AB998" s="39" t="str">
        <f t="shared" si="278"/>
        <v>No</v>
      </c>
      <c r="AC998" s="38">
        <f t="shared" si="279"/>
        <v>1</v>
      </c>
      <c r="AD998" s="39" t="str">
        <f t="shared" si="280"/>
        <v>No</v>
      </c>
      <c r="AE998" s="13" t="str">
        <f t="shared" si="281"/>
        <v>28-Aug-2001</v>
      </c>
      <c r="AF998" s="39">
        <f t="shared" si="282"/>
        <v>22</v>
      </c>
      <c r="AG998" s="58">
        <f t="shared" si="283"/>
        <v>8081.26</v>
      </c>
      <c r="AH998" s="39" t="str">
        <f t="shared" si="284"/>
        <v>tier - 2</v>
      </c>
      <c r="AI998" s="39" t="str">
        <f t="shared" si="285"/>
        <v>tier - 2</v>
      </c>
      <c r="AJ998" s="54" t="str">
        <f t="shared" si="286"/>
        <v>R1012</v>
      </c>
    </row>
    <row r="999" spans="2:36" ht="15.75" customHeight="1" x14ac:dyDescent="0.3">
      <c r="B999" s="12" t="s">
        <v>3690</v>
      </c>
      <c r="C999" s="13" t="s">
        <v>3692</v>
      </c>
      <c r="D999" s="13">
        <v>29.79</v>
      </c>
      <c r="E999" s="13" t="str">
        <f t="shared" si="270"/>
        <v>Overweight</v>
      </c>
      <c r="F999" s="13">
        <v>9.0299999999999994</v>
      </c>
      <c r="G999" s="13" t="str">
        <f t="shared" si="271"/>
        <v>Diabetes</v>
      </c>
      <c r="H999" s="13" t="s">
        <v>8291</v>
      </c>
      <c r="I999" s="13" t="s">
        <v>8291</v>
      </c>
      <c r="J999" s="13" t="s">
        <v>8291</v>
      </c>
      <c r="K999" s="27" t="s">
        <v>8292</v>
      </c>
      <c r="L999" s="13" t="s">
        <v>8291</v>
      </c>
      <c r="M999" s="13" t="s">
        <v>9270</v>
      </c>
      <c r="N999" s="13">
        <v>29</v>
      </c>
      <c r="O999" s="56">
        <v>8081.74</v>
      </c>
      <c r="P999" s="13" t="s">
        <v>8310</v>
      </c>
      <c r="Q999" s="13" t="s">
        <v>8310</v>
      </c>
      <c r="R999" s="57" t="s">
        <v>8335</v>
      </c>
      <c r="T999" s="12" t="s">
        <v>3690</v>
      </c>
      <c r="U999" s="13" t="str">
        <f t="shared" si="287"/>
        <v xml:space="preserve">  Courtney M</v>
      </c>
      <c r="V999" s="39">
        <f t="shared" si="272"/>
        <v>29.79</v>
      </c>
      <c r="W999" s="39" t="str">
        <f t="shared" si="273"/>
        <v>Overweight</v>
      </c>
      <c r="X999" s="39">
        <f t="shared" si="274"/>
        <v>9.0299999999999994</v>
      </c>
      <c r="Y999" s="39" t="str">
        <f t="shared" si="275"/>
        <v>Diabetes</v>
      </c>
      <c r="Z999" s="39" t="str">
        <f t="shared" si="276"/>
        <v>No</v>
      </c>
      <c r="AA999" s="39" t="str">
        <f t="shared" si="277"/>
        <v>No</v>
      </c>
      <c r="AB999" s="39" t="str">
        <f t="shared" si="278"/>
        <v>No</v>
      </c>
      <c r="AC999" s="38" t="str">
        <f t="shared" si="279"/>
        <v>No major surgery</v>
      </c>
      <c r="AD999" s="39" t="str">
        <f t="shared" si="280"/>
        <v>No</v>
      </c>
      <c r="AE999" s="13" t="str">
        <f t="shared" si="281"/>
        <v>12-Oct-1994</v>
      </c>
      <c r="AF999" s="39">
        <f t="shared" si="282"/>
        <v>29</v>
      </c>
      <c r="AG999" s="58">
        <f t="shared" si="283"/>
        <v>8081.74</v>
      </c>
      <c r="AH999" s="39" t="str">
        <f t="shared" si="284"/>
        <v>tier - 2</v>
      </c>
      <c r="AI999" s="39" t="str">
        <f t="shared" si="285"/>
        <v>tier - 2</v>
      </c>
      <c r="AJ999" s="54" t="str">
        <f t="shared" si="286"/>
        <v>R1026</v>
      </c>
    </row>
    <row r="1000" spans="2:36" ht="15.75" customHeight="1" x14ac:dyDescent="0.3">
      <c r="B1000" s="12" t="s">
        <v>3694</v>
      </c>
      <c r="C1000" s="13" t="s">
        <v>3696</v>
      </c>
      <c r="D1000" s="13">
        <v>36.6</v>
      </c>
      <c r="E1000" s="13" t="str">
        <f t="shared" si="270"/>
        <v>Obesity</v>
      </c>
      <c r="F1000" s="13">
        <v>5.2</v>
      </c>
      <c r="G1000" s="13" t="str">
        <f t="shared" si="271"/>
        <v>Normal</v>
      </c>
      <c r="H1000" s="13" t="s">
        <v>8293</v>
      </c>
      <c r="I1000" s="13" t="s">
        <v>8291</v>
      </c>
      <c r="J1000" s="13" t="s">
        <v>8293</v>
      </c>
      <c r="K1000" s="27">
        <v>1</v>
      </c>
      <c r="L1000" s="13" t="s">
        <v>8291</v>
      </c>
      <c r="M1000" s="13" t="s">
        <v>9271</v>
      </c>
      <c r="N1000" s="13">
        <v>48</v>
      </c>
      <c r="O1000" s="56">
        <v>8083.92</v>
      </c>
      <c r="P1000" s="13" t="s">
        <v>8311</v>
      </c>
      <c r="Q1000" s="13" t="s">
        <v>8311</v>
      </c>
      <c r="R1000" s="57" t="s">
        <v>8312</v>
      </c>
      <c r="T1000" s="12" t="s">
        <v>3694</v>
      </c>
      <c r="U1000" s="13" t="str">
        <f t="shared" si="287"/>
        <v xml:space="preserve">  Jose A</v>
      </c>
      <c r="V1000" s="39">
        <f t="shared" si="272"/>
        <v>36.6</v>
      </c>
      <c r="W1000" s="39" t="str">
        <f t="shared" si="273"/>
        <v>Obesity</v>
      </c>
      <c r="X1000" s="39">
        <f t="shared" si="274"/>
        <v>5.2</v>
      </c>
      <c r="Y1000" s="39" t="str">
        <f t="shared" si="275"/>
        <v>Normal</v>
      </c>
      <c r="Z1000" s="39" t="str">
        <f t="shared" si="276"/>
        <v>Yes</v>
      </c>
      <c r="AA1000" s="39" t="str">
        <f t="shared" si="277"/>
        <v>No</v>
      </c>
      <c r="AB1000" s="39" t="str">
        <f t="shared" si="278"/>
        <v>Yes</v>
      </c>
      <c r="AC1000" s="38">
        <f t="shared" si="279"/>
        <v>1</v>
      </c>
      <c r="AD1000" s="39" t="str">
        <f t="shared" si="280"/>
        <v>No</v>
      </c>
      <c r="AE1000" s="13" t="str">
        <f t="shared" si="281"/>
        <v>21-Dec-1975</v>
      </c>
      <c r="AF1000" s="39">
        <f t="shared" si="282"/>
        <v>48</v>
      </c>
      <c r="AG1000" s="58">
        <f t="shared" si="283"/>
        <v>8083.92</v>
      </c>
      <c r="AH1000" s="39" t="str">
        <f t="shared" si="284"/>
        <v>tier - 3</v>
      </c>
      <c r="AI1000" s="39" t="str">
        <f t="shared" si="285"/>
        <v>tier - 3</v>
      </c>
      <c r="AJ1000" s="54" t="str">
        <f t="shared" si="286"/>
        <v>R1013</v>
      </c>
    </row>
    <row r="1001" spans="2:36" ht="15.75" customHeight="1" x14ac:dyDescent="0.3">
      <c r="B1001" s="12" t="s">
        <v>3697</v>
      </c>
      <c r="C1001" s="13" t="s">
        <v>1728</v>
      </c>
      <c r="D1001" s="13">
        <v>35.93</v>
      </c>
      <c r="E1001" s="13" t="str">
        <f t="shared" si="270"/>
        <v>Obesity</v>
      </c>
      <c r="F1001" s="13">
        <v>8.3000000000000007</v>
      </c>
      <c r="G1001" s="13" t="str">
        <f t="shared" si="271"/>
        <v>Diabetes</v>
      </c>
      <c r="H1001" s="13" t="s">
        <v>8293</v>
      </c>
      <c r="I1001" s="13" t="s">
        <v>8291</v>
      </c>
      <c r="J1001" s="13" t="s">
        <v>8291</v>
      </c>
      <c r="K1001" s="27" t="s">
        <v>8292</v>
      </c>
      <c r="L1001" s="13" t="s">
        <v>8291</v>
      </c>
      <c r="M1001" s="13" t="s">
        <v>9272</v>
      </c>
      <c r="N1001" s="13">
        <v>56</v>
      </c>
      <c r="O1001" s="56">
        <v>8091.3</v>
      </c>
      <c r="P1001" s="13" t="s">
        <v>8311</v>
      </c>
      <c r="Q1001" s="13" t="s">
        <v>8314</v>
      </c>
      <c r="R1001" s="57" t="s">
        <v>8317</v>
      </c>
      <c r="T1001" s="12" t="s">
        <v>3697</v>
      </c>
      <c r="U1001" s="13" t="str">
        <f t="shared" si="287"/>
        <v xml:space="preserve">  Lauren</v>
      </c>
      <c r="V1001" s="39">
        <f t="shared" si="272"/>
        <v>35.93</v>
      </c>
      <c r="W1001" s="39" t="str">
        <f t="shared" si="273"/>
        <v>Obesity</v>
      </c>
      <c r="X1001" s="39">
        <f t="shared" si="274"/>
        <v>8.3000000000000007</v>
      </c>
      <c r="Y1001" s="39" t="str">
        <f t="shared" si="275"/>
        <v>Diabetes</v>
      </c>
      <c r="Z1001" s="39" t="str">
        <f t="shared" si="276"/>
        <v>Yes</v>
      </c>
      <c r="AA1001" s="39" t="str">
        <f t="shared" si="277"/>
        <v>No</v>
      </c>
      <c r="AB1001" s="39" t="str">
        <f t="shared" si="278"/>
        <v>No</v>
      </c>
      <c r="AC1001" s="38" t="str">
        <f t="shared" si="279"/>
        <v>No major surgery</v>
      </c>
      <c r="AD1001" s="39" t="str">
        <f t="shared" si="280"/>
        <v>No</v>
      </c>
      <c r="AE1001" s="13" t="str">
        <f t="shared" si="281"/>
        <v>10-Jun-1967</v>
      </c>
      <c r="AF1001" s="39">
        <f t="shared" si="282"/>
        <v>56</v>
      </c>
      <c r="AG1001" s="58">
        <f t="shared" si="283"/>
        <v>8091.3</v>
      </c>
      <c r="AH1001" s="39" t="str">
        <f t="shared" si="284"/>
        <v>tier - 3</v>
      </c>
      <c r="AI1001" s="39" t="str">
        <f t="shared" si="285"/>
        <v>tier - 1</v>
      </c>
      <c r="AJ1001" s="54" t="str">
        <f t="shared" si="286"/>
        <v>R1012</v>
      </c>
    </row>
    <row r="1002" spans="2:36" ht="15.75" customHeight="1" x14ac:dyDescent="0.3">
      <c r="B1002" s="12" t="s">
        <v>3700</v>
      </c>
      <c r="C1002" s="13" t="s">
        <v>3702</v>
      </c>
      <c r="D1002" s="13">
        <v>28.6</v>
      </c>
      <c r="E1002" s="13" t="str">
        <f t="shared" si="270"/>
        <v>Overweight</v>
      </c>
      <c r="F1002" s="13">
        <v>5.56</v>
      </c>
      <c r="G1002" s="13" t="str">
        <f t="shared" si="271"/>
        <v>Normal</v>
      </c>
      <c r="H1002" s="13" t="s">
        <v>8293</v>
      </c>
      <c r="I1002" s="13" t="s">
        <v>8291</v>
      </c>
      <c r="J1002" s="13" t="s">
        <v>8293</v>
      </c>
      <c r="K1002" s="27">
        <v>1</v>
      </c>
      <c r="L1002" s="13" t="s">
        <v>8291</v>
      </c>
      <c r="M1002" s="13" t="s">
        <v>9273</v>
      </c>
      <c r="N1002" s="13">
        <v>50</v>
      </c>
      <c r="O1002" s="56">
        <v>8112.59</v>
      </c>
      <c r="P1002" s="13" t="s">
        <v>8310</v>
      </c>
      <c r="Q1002" s="13" t="s">
        <v>8310</v>
      </c>
      <c r="R1002" s="57" t="s">
        <v>8312</v>
      </c>
      <c r="T1002" s="12" t="s">
        <v>3700</v>
      </c>
      <c r="U1002" s="13" t="str">
        <f t="shared" si="287"/>
        <v xml:space="preserve">  Jonathon M</v>
      </c>
      <c r="V1002" s="39">
        <f t="shared" si="272"/>
        <v>28.6</v>
      </c>
      <c r="W1002" s="39" t="str">
        <f t="shared" si="273"/>
        <v>Overweight</v>
      </c>
      <c r="X1002" s="39">
        <f t="shared" si="274"/>
        <v>5.56</v>
      </c>
      <c r="Y1002" s="39" t="str">
        <f t="shared" si="275"/>
        <v>Normal</v>
      </c>
      <c r="Z1002" s="39" t="str">
        <f t="shared" si="276"/>
        <v>Yes</v>
      </c>
      <c r="AA1002" s="39" t="str">
        <f t="shared" si="277"/>
        <v>No</v>
      </c>
      <c r="AB1002" s="39" t="str">
        <f t="shared" si="278"/>
        <v>Yes</v>
      </c>
      <c r="AC1002" s="38">
        <f t="shared" si="279"/>
        <v>1</v>
      </c>
      <c r="AD1002" s="39" t="str">
        <f t="shared" si="280"/>
        <v>No</v>
      </c>
      <c r="AE1002" s="13" t="str">
        <f t="shared" si="281"/>
        <v>11-Oct-1973</v>
      </c>
      <c r="AF1002" s="39">
        <f t="shared" si="282"/>
        <v>50</v>
      </c>
      <c r="AG1002" s="58">
        <f t="shared" si="283"/>
        <v>8112.59</v>
      </c>
      <c r="AH1002" s="39" t="str">
        <f t="shared" si="284"/>
        <v>tier - 2</v>
      </c>
      <c r="AI1002" s="39" t="str">
        <f t="shared" si="285"/>
        <v>tier - 2</v>
      </c>
      <c r="AJ1002" s="54" t="str">
        <f t="shared" si="286"/>
        <v>R1013</v>
      </c>
    </row>
    <row r="1003" spans="2:36" ht="15.75" customHeight="1" x14ac:dyDescent="0.3">
      <c r="B1003" s="12" t="s">
        <v>3703</v>
      </c>
      <c r="C1003" s="13" t="s">
        <v>3705</v>
      </c>
      <c r="D1003" s="13">
        <v>39.17</v>
      </c>
      <c r="E1003" s="13" t="str">
        <f t="shared" si="270"/>
        <v>Obesity</v>
      </c>
      <c r="F1003" s="13">
        <v>4.1500000000000004</v>
      </c>
      <c r="G1003" s="13" t="str">
        <f t="shared" si="271"/>
        <v>Normal</v>
      </c>
      <c r="H1003" s="13" t="s">
        <v>8291</v>
      </c>
      <c r="I1003" s="13" t="s">
        <v>8291</v>
      </c>
      <c r="J1003" s="13" t="s">
        <v>8291</v>
      </c>
      <c r="K1003" s="27" t="s">
        <v>8292</v>
      </c>
      <c r="L1003" s="13" t="s">
        <v>8291</v>
      </c>
      <c r="M1003" s="13" t="s">
        <v>9274</v>
      </c>
      <c r="N1003" s="13">
        <v>45</v>
      </c>
      <c r="O1003" s="56">
        <v>8116.27</v>
      </c>
      <c r="P1003" s="13" t="s">
        <v>8311</v>
      </c>
      <c r="Q1003" s="13" t="s">
        <v>8314</v>
      </c>
      <c r="R1003" s="57" t="s">
        <v>8317</v>
      </c>
      <c r="T1003" s="12" t="s">
        <v>3703</v>
      </c>
      <c r="U1003" s="13" t="str">
        <f t="shared" si="287"/>
        <v xml:space="preserve">  Stephanie A</v>
      </c>
      <c r="V1003" s="39">
        <f t="shared" si="272"/>
        <v>39.17</v>
      </c>
      <c r="W1003" s="39" t="str">
        <f t="shared" si="273"/>
        <v>Obesity</v>
      </c>
      <c r="X1003" s="39">
        <f t="shared" si="274"/>
        <v>4.1500000000000004</v>
      </c>
      <c r="Y1003" s="39" t="str">
        <f t="shared" si="275"/>
        <v>Normal</v>
      </c>
      <c r="Z1003" s="39" t="str">
        <f t="shared" si="276"/>
        <v>No</v>
      </c>
      <c r="AA1003" s="39" t="str">
        <f t="shared" si="277"/>
        <v>No</v>
      </c>
      <c r="AB1003" s="39" t="str">
        <f t="shared" si="278"/>
        <v>No</v>
      </c>
      <c r="AC1003" s="38" t="str">
        <f t="shared" si="279"/>
        <v>No major surgery</v>
      </c>
      <c r="AD1003" s="39" t="str">
        <f t="shared" si="280"/>
        <v>No</v>
      </c>
      <c r="AE1003" s="13" t="str">
        <f t="shared" si="281"/>
        <v>1-Sep-1978</v>
      </c>
      <c r="AF1003" s="39">
        <f t="shared" si="282"/>
        <v>45</v>
      </c>
      <c r="AG1003" s="58">
        <f t="shared" si="283"/>
        <v>8116.27</v>
      </c>
      <c r="AH1003" s="39" t="str">
        <f t="shared" si="284"/>
        <v>tier - 3</v>
      </c>
      <c r="AI1003" s="39" t="str">
        <f t="shared" si="285"/>
        <v>tier - 1</v>
      </c>
      <c r="AJ1003" s="54" t="str">
        <f t="shared" si="286"/>
        <v>R1012</v>
      </c>
    </row>
    <row r="1004" spans="2:36" ht="15.75" customHeight="1" x14ac:dyDescent="0.3">
      <c r="B1004" s="12" t="s">
        <v>3707</v>
      </c>
      <c r="C1004" s="13" t="s">
        <v>331</v>
      </c>
      <c r="D1004" s="13">
        <v>26.41</v>
      </c>
      <c r="E1004" s="13" t="str">
        <f t="shared" si="270"/>
        <v>Overweight</v>
      </c>
      <c r="F1004" s="13">
        <v>5.99</v>
      </c>
      <c r="G1004" s="13" t="str">
        <f t="shared" si="271"/>
        <v>Prediabetes</v>
      </c>
      <c r="H1004" s="13" t="s">
        <v>8293</v>
      </c>
      <c r="I1004" s="13" t="s">
        <v>8291</v>
      </c>
      <c r="J1004" s="13" t="s">
        <v>8293</v>
      </c>
      <c r="K1004" s="27">
        <v>1</v>
      </c>
      <c r="L1004" s="13" t="s">
        <v>8291</v>
      </c>
      <c r="M1004" s="13" t="s">
        <v>9275</v>
      </c>
      <c r="N1004" s="13">
        <v>50</v>
      </c>
      <c r="O1004" s="56">
        <v>8116.68</v>
      </c>
      <c r="P1004" s="13" t="s">
        <v>8311</v>
      </c>
      <c r="Q1004" s="13" t="s">
        <v>8314</v>
      </c>
      <c r="R1004" s="57" t="s">
        <v>8321</v>
      </c>
      <c r="T1004" s="12" t="s">
        <v>3707</v>
      </c>
      <c r="U1004" s="13" t="str">
        <f t="shared" si="287"/>
        <v xml:space="preserve">  Patrick</v>
      </c>
      <c r="V1004" s="39">
        <f t="shared" si="272"/>
        <v>26.41</v>
      </c>
      <c r="W1004" s="39" t="str">
        <f t="shared" si="273"/>
        <v>Overweight</v>
      </c>
      <c r="X1004" s="39">
        <f t="shared" si="274"/>
        <v>5.99</v>
      </c>
      <c r="Y1004" s="39" t="str">
        <f t="shared" si="275"/>
        <v>Prediabetes</v>
      </c>
      <c r="Z1004" s="39" t="str">
        <f t="shared" si="276"/>
        <v>Yes</v>
      </c>
      <c r="AA1004" s="39" t="str">
        <f t="shared" si="277"/>
        <v>No</v>
      </c>
      <c r="AB1004" s="39" t="str">
        <f t="shared" si="278"/>
        <v>Yes</v>
      </c>
      <c r="AC1004" s="38">
        <f t="shared" si="279"/>
        <v>1</v>
      </c>
      <c r="AD1004" s="39" t="str">
        <f t="shared" si="280"/>
        <v>No</v>
      </c>
      <c r="AE1004" s="13" t="str">
        <f t="shared" si="281"/>
        <v>16-Dec-1973</v>
      </c>
      <c r="AF1004" s="39">
        <f t="shared" si="282"/>
        <v>50</v>
      </c>
      <c r="AG1004" s="58">
        <f t="shared" si="283"/>
        <v>8116.68</v>
      </c>
      <c r="AH1004" s="39" t="str">
        <f t="shared" si="284"/>
        <v>tier - 3</v>
      </c>
      <c r="AI1004" s="39" t="str">
        <f t="shared" si="285"/>
        <v>tier - 1</v>
      </c>
      <c r="AJ1004" s="54" t="str">
        <f t="shared" si="286"/>
        <v>R1011</v>
      </c>
    </row>
    <row r="1005" spans="2:36" ht="15.75" customHeight="1" x14ac:dyDescent="0.3">
      <c r="B1005" s="12" t="s">
        <v>3710</v>
      </c>
      <c r="C1005" s="13" t="s">
        <v>3712</v>
      </c>
      <c r="D1005" s="13">
        <v>30.63</v>
      </c>
      <c r="E1005" s="13" t="str">
        <f t="shared" si="270"/>
        <v>Obesity</v>
      </c>
      <c r="F1005" s="13">
        <v>5.8</v>
      </c>
      <c r="G1005" s="13" t="str">
        <f t="shared" si="271"/>
        <v>Prediabetes</v>
      </c>
      <c r="H1005" s="13" t="s">
        <v>8293</v>
      </c>
      <c r="I1005" s="13" t="s">
        <v>8291</v>
      </c>
      <c r="J1005" s="13" t="s">
        <v>8291</v>
      </c>
      <c r="K1005" s="27" t="s">
        <v>8292</v>
      </c>
      <c r="L1005" s="13" t="s">
        <v>8291</v>
      </c>
      <c r="M1005" s="13" t="s">
        <v>9276</v>
      </c>
      <c r="N1005" s="13">
        <v>50</v>
      </c>
      <c r="O1005" s="56">
        <v>8124.41</v>
      </c>
      <c r="P1005" s="13" t="s">
        <v>8311</v>
      </c>
      <c r="Q1005" s="13" t="s">
        <v>8314</v>
      </c>
      <c r="R1005" s="57" t="s">
        <v>8312</v>
      </c>
      <c r="T1005" s="12" t="s">
        <v>3710</v>
      </c>
      <c r="U1005" s="13" t="str">
        <f t="shared" si="287"/>
        <v xml:space="preserve">  Krista</v>
      </c>
      <c r="V1005" s="39">
        <f t="shared" si="272"/>
        <v>30.63</v>
      </c>
      <c r="W1005" s="39" t="str">
        <f t="shared" si="273"/>
        <v>Obesity</v>
      </c>
      <c r="X1005" s="39">
        <f t="shared" si="274"/>
        <v>5.8</v>
      </c>
      <c r="Y1005" s="39" t="str">
        <f t="shared" si="275"/>
        <v>Prediabetes</v>
      </c>
      <c r="Z1005" s="39" t="str">
        <f t="shared" si="276"/>
        <v>Yes</v>
      </c>
      <c r="AA1005" s="39" t="str">
        <f t="shared" si="277"/>
        <v>No</v>
      </c>
      <c r="AB1005" s="39" t="str">
        <f t="shared" si="278"/>
        <v>No</v>
      </c>
      <c r="AC1005" s="38" t="str">
        <f t="shared" si="279"/>
        <v>No major surgery</v>
      </c>
      <c r="AD1005" s="39" t="str">
        <f t="shared" si="280"/>
        <v>No</v>
      </c>
      <c r="AE1005" s="13" t="str">
        <f t="shared" si="281"/>
        <v>30-Aug-1973</v>
      </c>
      <c r="AF1005" s="39">
        <f t="shared" si="282"/>
        <v>50</v>
      </c>
      <c r="AG1005" s="58">
        <f t="shared" si="283"/>
        <v>8124.41</v>
      </c>
      <c r="AH1005" s="39" t="str">
        <f t="shared" si="284"/>
        <v>tier - 3</v>
      </c>
      <c r="AI1005" s="39" t="str">
        <f t="shared" si="285"/>
        <v>tier - 1</v>
      </c>
      <c r="AJ1005" s="54" t="str">
        <f t="shared" si="286"/>
        <v>R1013</v>
      </c>
    </row>
    <row r="1006" spans="2:36" ht="15.75" customHeight="1" x14ac:dyDescent="0.3">
      <c r="B1006" s="12" t="s">
        <v>3714</v>
      </c>
      <c r="C1006" s="13" t="s">
        <v>3716</v>
      </c>
      <c r="D1006" s="13">
        <v>31.73</v>
      </c>
      <c r="E1006" s="13" t="str">
        <f t="shared" si="270"/>
        <v>Obesity</v>
      </c>
      <c r="F1006" s="13">
        <v>7.32</v>
      </c>
      <c r="G1006" s="13" t="str">
        <f t="shared" si="271"/>
        <v>Diabetes</v>
      </c>
      <c r="H1006" s="13" t="s">
        <v>8293</v>
      </c>
      <c r="I1006" s="13" t="s">
        <v>8291</v>
      </c>
      <c r="J1006" s="13" t="s">
        <v>8291</v>
      </c>
      <c r="K1006" s="27">
        <v>2</v>
      </c>
      <c r="L1006" s="13" t="s">
        <v>8291</v>
      </c>
      <c r="M1006" s="13" t="s">
        <v>9277</v>
      </c>
      <c r="N1006" s="13">
        <v>50</v>
      </c>
      <c r="O1006" s="56">
        <v>8125.78</v>
      </c>
      <c r="P1006" s="13" t="s">
        <v>8310</v>
      </c>
      <c r="Q1006" s="13" t="s">
        <v>8310</v>
      </c>
      <c r="R1006" s="57" t="s">
        <v>8312</v>
      </c>
      <c r="T1006" s="12" t="s">
        <v>3714</v>
      </c>
      <c r="U1006" s="13" t="str">
        <f t="shared" si="287"/>
        <v xml:space="preserve">  Jenessa</v>
      </c>
      <c r="V1006" s="39">
        <f t="shared" si="272"/>
        <v>31.73</v>
      </c>
      <c r="W1006" s="39" t="str">
        <f t="shared" si="273"/>
        <v>Obesity</v>
      </c>
      <c r="X1006" s="39">
        <f t="shared" si="274"/>
        <v>7.32</v>
      </c>
      <c r="Y1006" s="39" t="str">
        <f t="shared" si="275"/>
        <v>Diabetes</v>
      </c>
      <c r="Z1006" s="39" t="str">
        <f t="shared" si="276"/>
        <v>Yes</v>
      </c>
      <c r="AA1006" s="39" t="str">
        <f t="shared" si="277"/>
        <v>No</v>
      </c>
      <c r="AB1006" s="39" t="str">
        <f t="shared" si="278"/>
        <v>No</v>
      </c>
      <c r="AC1006" s="38">
        <f t="shared" si="279"/>
        <v>2</v>
      </c>
      <c r="AD1006" s="39" t="str">
        <f t="shared" si="280"/>
        <v>No</v>
      </c>
      <c r="AE1006" s="13" t="str">
        <f t="shared" si="281"/>
        <v>3-Sep-1973</v>
      </c>
      <c r="AF1006" s="39">
        <f t="shared" si="282"/>
        <v>50</v>
      </c>
      <c r="AG1006" s="58">
        <f t="shared" si="283"/>
        <v>8125.78</v>
      </c>
      <c r="AH1006" s="39" t="str">
        <f t="shared" si="284"/>
        <v>tier - 2</v>
      </c>
      <c r="AI1006" s="39" t="str">
        <f t="shared" si="285"/>
        <v>tier - 2</v>
      </c>
      <c r="AJ1006" s="54" t="str">
        <f t="shared" si="286"/>
        <v>R1013</v>
      </c>
    </row>
    <row r="1007" spans="2:36" ht="15.75" customHeight="1" x14ac:dyDescent="0.3">
      <c r="B1007" s="12" t="s">
        <v>3718</v>
      </c>
      <c r="C1007" s="13" t="s">
        <v>155</v>
      </c>
      <c r="D1007" s="13">
        <v>30.7</v>
      </c>
      <c r="E1007" s="13" t="str">
        <f t="shared" si="270"/>
        <v>Obesity</v>
      </c>
      <c r="F1007" s="13">
        <v>5.16</v>
      </c>
      <c r="G1007" s="13" t="str">
        <f t="shared" si="271"/>
        <v>Normal</v>
      </c>
      <c r="H1007" s="13" t="s">
        <v>8291</v>
      </c>
      <c r="I1007" s="13" t="s">
        <v>8291</v>
      </c>
      <c r="J1007" s="13" t="s">
        <v>8291</v>
      </c>
      <c r="K1007" s="27">
        <v>2</v>
      </c>
      <c r="L1007" s="13" t="s">
        <v>8291</v>
      </c>
      <c r="M1007" s="13" t="s">
        <v>9278</v>
      </c>
      <c r="N1007" s="13">
        <v>33</v>
      </c>
      <c r="O1007" s="56">
        <v>8157.92</v>
      </c>
      <c r="P1007" s="13" t="s">
        <v>8310</v>
      </c>
      <c r="Q1007" s="13" t="s">
        <v>8311</v>
      </c>
      <c r="R1007" s="57" t="s">
        <v>8328</v>
      </c>
      <c r="T1007" s="12" t="s">
        <v>3718</v>
      </c>
      <c r="U1007" s="13" t="str">
        <f t="shared" si="287"/>
        <v xml:space="preserve">  Ryan M</v>
      </c>
      <c r="V1007" s="39">
        <f t="shared" si="272"/>
        <v>30.7</v>
      </c>
      <c r="W1007" s="39" t="str">
        <f t="shared" si="273"/>
        <v>Obesity</v>
      </c>
      <c r="X1007" s="39">
        <f t="shared" si="274"/>
        <v>5.16</v>
      </c>
      <c r="Y1007" s="39" t="str">
        <f t="shared" si="275"/>
        <v>Normal</v>
      </c>
      <c r="Z1007" s="39" t="str">
        <f t="shared" si="276"/>
        <v>No</v>
      </c>
      <c r="AA1007" s="39" t="str">
        <f t="shared" si="277"/>
        <v>No</v>
      </c>
      <c r="AB1007" s="39" t="str">
        <f t="shared" si="278"/>
        <v>No</v>
      </c>
      <c r="AC1007" s="38">
        <f t="shared" si="279"/>
        <v>2</v>
      </c>
      <c r="AD1007" s="39" t="str">
        <f t="shared" si="280"/>
        <v>No</v>
      </c>
      <c r="AE1007" s="13" t="str">
        <f t="shared" si="281"/>
        <v>21-Jun-1990</v>
      </c>
      <c r="AF1007" s="39">
        <f t="shared" si="282"/>
        <v>33</v>
      </c>
      <c r="AG1007" s="58">
        <f t="shared" si="283"/>
        <v>8157.92</v>
      </c>
      <c r="AH1007" s="39" t="str">
        <f t="shared" si="284"/>
        <v>tier - 2</v>
      </c>
      <c r="AI1007" s="39" t="str">
        <f t="shared" si="285"/>
        <v>tier - 3</v>
      </c>
      <c r="AJ1007" s="54" t="str">
        <f t="shared" si="286"/>
        <v>R1025</v>
      </c>
    </row>
    <row r="1008" spans="2:36" ht="15.75" customHeight="1" x14ac:dyDescent="0.3">
      <c r="B1008" s="12" t="s">
        <v>3721</v>
      </c>
      <c r="C1008" s="13" t="s">
        <v>385</v>
      </c>
      <c r="D1008" s="13">
        <v>25.934999999999999</v>
      </c>
      <c r="E1008" s="13" t="str">
        <f t="shared" si="270"/>
        <v>Overweight</v>
      </c>
      <c r="F1008" s="13">
        <v>5.96</v>
      </c>
      <c r="G1008" s="13" t="str">
        <f t="shared" si="271"/>
        <v>Prediabetes</v>
      </c>
      <c r="H1008" s="13" t="s">
        <v>8293</v>
      </c>
      <c r="I1008" s="13" t="s">
        <v>8291</v>
      </c>
      <c r="J1008" s="13" t="s">
        <v>8291</v>
      </c>
      <c r="K1008" s="27">
        <v>2</v>
      </c>
      <c r="L1008" s="13" t="s">
        <v>8291</v>
      </c>
      <c r="M1008" s="13" t="s">
        <v>9279</v>
      </c>
      <c r="N1008" s="13">
        <v>41</v>
      </c>
      <c r="O1008" s="56">
        <v>8162.72</v>
      </c>
      <c r="P1008" s="13" t="s">
        <v>8311</v>
      </c>
      <c r="Q1008" s="13" t="s">
        <v>8311</v>
      </c>
      <c r="R1008" s="57" t="s">
        <v>8317</v>
      </c>
      <c r="T1008" s="12" t="s">
        <v>3721</v>
      </c>
      <c r="U1008" s="13" t="str">
        <f t="shared" si="287"/>
        <v xml:space="preserve">  Thomas</v>
      </c>
      <c r="V1008" s="39">
        <f t="shared" si="272"/>
        <v>25.934999999999999</v>
      </c>
      <c r="W1008" s="39" t="str">
        <f t="shared" si="273"/>
        <v>Overweight</v>
      </c>
      <c r="X1008" s="39">
        <f t="shared" si="274"/>
        <v>5.96</v>
      </c>
      <c r="Y1008" s="39" t="str">
        <f t="shared" si="275"/>
        <v>Prediabetes</v>
      </c>
      <c r="Z1008" s="39" t="str">
        <f t="shared" si="276"/>
        <v>Yes</v>
      </c>
      <c r="AA1008" s="39" t="str">
        <f t="shared" si="277"/>
        <v>No</v>
      </c>
      <c r="AB1008" s="39" t="str">
        <f t="shared" si="278"/>
        <v>No</v>
      </c>
      <c r="AC1008" s="38">
        <f t="shared" si="279"/>
        <v>2</v>
      </c>
      <c r="AD1008" s="39" t="str">
        <f t="shared" si="280"/>
        <v>No</v>
      </c>
      <c r="AE1008" s="13" t="str">
        <f t="shared" si="281"/>
        <v>28-Jun-1982</v>
      </c>
      <c r="AF1008" s="39">
        <f t="shared" si="282"/>
        <v>41</v>
      </c>
      <c r="AG1008" s="58">
        <f t="shared" si="283"/>
        <v>8162.72</v>
      </c>
      <c r="AH1008" s="39" t="str">
        <f t="shared" si="284"/>
        <v>tier - 3</v>
      </c>
      <c r="AI1008" s="39" t="str">
        <f t="shared" si="285"/>
        <v>tier - 3</v>
      </c>
      <c r="AJ1008" s="54" t="str">
        <f t="shared" si="286"/>
        <v>R1012</v>
      </c>
    </row>
    <row r="1009" spans="2:36" ht="15.75" customHeight="1" x14ac:dyDescent="0.3">
      <c r="B1009" s="12" t="s">
        <v>3724</v>
      </c>
      <c r="C1009" s="13" t="s">
        <v>3726</v>
      </c>
      <c r="D1009" s="13">
        <v>35.9</v>
      </c>
      <c r="E1009" s="13" t="str">
        <f t="shared" si="270"/>
        <v>Obesity</v>
      </c>
      <c r="F1009" s="13">
        <v>4.8499999999999996</v>
      </c>
      <c r="G1009" s="13" t="str">
        <f t="shared" si="271"/>
        <v>Normal</v>
      </c>
      <c r="H1009" s="13" t="s">
        <v>8293</v>
      </c>
      <c r="I1009" s="13" t="s">
        <v>8291</v>
      </c>
      <c r="J1009" s="13" t="s">
        <v>8293</v>
      </c>
      <c r="K1009" s="27">
        <v>1</v>
      </c>
      <c r="L1009" s="13" t="s">
        <v>8291</v>
      </c>
      <c r="M1009" s="13" t="s">
        <v>9280</v>
      </c>
      <c r="N1009" s="13">
        <v>60</v>
      </c>
      <c r="O1009" s="56">
        <v>8177.9</v>
      </c>
      <c r="P1009" s="13" t="s">
        <v>8311</v>
      </c>
      <c r="Q1009" s="13" t="s">
        <v>8314</v>
      </c>
      <c r="R1009" s="57" t="s">
        <v>8312</v>
      </c>
      <c r="T1009" s="12" t="s">
        <v>3724</v>
      </c>
      <c r="U1009" s="13" t="str">
        <f t="shared" si="287"/>
        <v xml:space="preserve">  Amanda N</v>
      </c>
      <c r="V1009" s="39">
        <f t="shared" si="272"/>
        <v>35.9</v>
      </c>
      <c r="W1009" s="39" t="str">
        <f t="shared" si="273"/>
        <v>Obesity</v>
      </c>
      <c r="X1009" s="39">
        <f t="shared" si="274"/>
        <v>4.8499999999999996</v>
      </c>
      <c r="Y1009" s="39" t="str">
        <f t="shared" si="275"/>
        <v>Normal</v>
      </c>
      <c r="Z1009" s="39" t="str">
        <f t="shared" si="276"/>
        <v>Yes</v>
      </c>
      <c r="AA1009" s="39" t="str">
        <f t="shared" si="277"/>
        <v>No</v>
      </c>
      <c r="AB1009" s="39" t="str">
        <f t="shared" si="278"/>
        <v>Yes</v>
      </c>
      <c r="AC1009" s="38">
        <f t="shared" si="279"/>
        <v>1</v>
      </c>
      <c r="AD1009" s="39" t="str">
        <f t="shared" si="280"/>
        <v>No</v>
      </c>
      <c r="AE1009" s="13" t="str">
        <f t="shared" si="281"/>
        <v>5-Nov-1963</v>
      </c>
      <c r="AF1009" s="39">
        <f t="shared" si="282"/>
        <v>60</v>
      </c>
      <c r="AG1009" s="58">
        <f t="shared" si="283"/>
        <v>8177.9</v>
      </c>
      <c r="AH1009" s="39" t="str">
        <f t="shared" si="284"/>
        <v>tier - 3</v>
      </c>
      <c r="AI1009" s="39" t="str">
        <f t="shared" si="285"/>
        <v>tier - 1</v>
      </c>
      <c r="AJ1009" s="54" t="str">
        <f t="shared" si="286"/>
        <v>R1013</v>
      </c>
    </row>
    <row r="1010" spans="2:36" ht="15.75" customHeight="1" x14ac:dyDescent="0.3">
      <c r="B1010" s="12" t="s">
        <v>3728</v>
      </c>
      <c r="C1010" s="13" t="s">
        <v>3730</v>
      </c>
      <c r="D1010" s="13">
        <v>26.7</v>
      </c>
      <c r="E1010" s="13" t="str">
        <f t="shared" si="270"/>
        <v>Overweight</v>
      </c>
      <c r="F1010" s="13">
        <v>5.09</v>
      </c>
      <c r="G1010" s="13" t="str">
        <f t="shared" si="271"/>
        <v>Normal</v>
      </c>
      <c r="H1010" s="13" t="s">
        <v>8293</v>
      </c>
      <c r="I1010" s="13" t="s">
        <v>8291</v>
      </c>
      <c r="J1010" s="13" t="s">
        <v>8293</v>
      </c>
      <c r="K1010" s="27">
        <v>1</v>
      </c>
      <c r="L1010" s="13" t="s">
        <v>8291</v>
      </c>
      <c r="M1010" s="13" t="s">
        <v>8958</v>
      </c>
      <c r="N1010" s="13">
        <v>40</v>
      </c>
      <c r="O1010" s="56">
        <v>8179.51</v>
      </c>
      <c r="P1010" s="13" t="s">
        <v>8310</v>
      </c>
      <c r="Q1010" s="13" t="s">
        <v>8310</v>
      </c>
      <c r="R1010" s="57" t="s">
        <v>8334</v>
      </c>
      <c r="T1010" s="12" t="s">
        <v>3728</v>
      </c>
      <c r="U1010" s="13" t="str">
        <f t="shared" si="287"/>
        <v xml:space="preserve">  Teresa P</v>
      </c>
      <c r="V1010" s="39">
        <f t="shared" si="272"/>
        <v>26.7</v>
      </c>
      <c r="W1010" s="39" t="str">
        <f t="shared" si="273"/>
        <v>Overweight</v>
      </c>
      <c r="X1010" s="39">
        <f t="shared" si="274"/>
        <v>5.09</v>
      </c>
      <c r="Y1010" s="39" t="str">
        <f t="shared" si="275"/>
        <v>Normal</v>
      </c>
      <c r="Z1010" s="39" t="str">
        <f t="shared" si="276"/>
        <v>Yes</v>
      </c>
      <c r="AA1010" s="39" t="str">
        <f t="shared" si="277"/>
        <v>No</v>
      </c>
      <c r="AB1010" s="39" t="str">
        <f t="shared" si="278"/>
        <v>Yes</v>
      </c>
      <c r="AC1010" s="38">
        <f t="shared" si="279"/>
        <v>1</v>
      </c>
      <c r="AD1010" s="39" t="str">
        <f t="shared" si="280"/>
        <v>No</v>
      </c>
      <c r="AE1010" s="13" t="str">
        <f t="shared" si="281"/>
        <v>8-Jun-1983</v>
      </c>
      <c r="AF1010" s="39">
        <f t="shared" si="282"/>
        <v>40</v>
      </c>
      <c r="AG1010" s="58">
        <f t="shared" si="283"/>
        <v>8179.51</v>
      </c>
      <c r="AH1010" s="39" t="str">
        <f t="shared" si="284"/>
        <v>tier - 2</v>
      </c>
      <c r="AI1010" s="39" t="str">
        <f t="shared" si="285"/>
        <v>tier - 2</v>
      </c>
      <c r="AJ1010" s="54" t="str">
        <f t="shared" si="286"/>
        <v>R1020</v>
      </c>
    </row>
    <row r="1011" spans="2:36" ht="15.75" customHeight="1" x14ac:dyDescent="0.3">
      <c r="B1011" s="12" t="s">
        <v>3731</v>
      </c>
      <c r="C1011" s="13" t="s">
        <v>3733</v>
      </c>
      <c r="D1011" s="13">
        <v>33.71</v>
      </c>
      <c r="E1011" s="13" t="str">
        <f t="shared" si="270"/>
        <v>Obesity</v>
      </c>
      <c r="F1011" s="13">
        <v>4.9400000000000004</v>
      </c>
      <c r="G1011" s="13" t="str">
        <f t="shared" si="271"/>
        <v>Normal</v>
      </c>
      <c r="H1011" s="13" t="s">
        <v>8291</v>
      </c>
      <c r="I1011" s="13" t="s">
        <v>8291</v>
      </c>
      <c r="J1011" s="13" t="s">
        <v>8291</v>
      </c>
      <c r="K1011" s="27" t="s">
        <v>8292</v>
      </c>
      <c r="L1011" s="13" t="s">
        <v>8291</v>
      </c>
      <c r="M1011" s="13" t="s">
        <v>9281</v>
      </c>
      <c r="N1011" s="13">
        <v>26</v>
      </c>
      <c r="O1011" s="56">
        <v>8182.89</v>
      </c>
      <c r="P1011" s="13" t="s">
        <v>8310</v>
      </c>
      <c r="Q1011" s="13" t="s">
        <v>8314</v>
      </c>
      <c r="R1011" s="57" t="s">
        <v>8335</v>
      </c>
      <c r="T1011" s="12" t="s">
        <v>3731</v>
      </c>
      <c r="U1011" s="13" t="str">
        <f t="shared" si="287"/>
        <v xml:space="preserve">  Dorian</v>
      </c>
      <c r="V1011" s="39">
        <f t="shared" si="272"/>
        <v>33.71</v>
      </c>
      <c r="W1011" s="39" t="str">
        <f t="shared" si="273"/>
        <v>Obesity</v>
      </c>
      <c r="X1011" s="39">
        <f t="shared" si="274"/>
        <v>4.9400000000000004</v>
      </c>
      <c r="Y1011" s="39" t="str">
        <f t="shared" si="275"/>
        <v>Normal</v>
      </c>
      <c r="Z1011" s="39" t="str">
        <f t="shared" si="276"/>
        <v>No</v>
      </c>
      <c r="AA1011" s="39" t="str">
        <f t="shared" si="277"/>
        <v>No</v>
      </c>
      <c r="AB1011" s="39" t="str">
        <f t="shared" si="278"/>
        <v>No</v>
      </c>
      <c r="AC1011" s="38" t="str">
        <f t="shared" si="279"/>
        <v>No major surgery</v>
      </c>
      <c r="AD1011" s="39" t="str">
        <f t="shared" si="280"/>
        <v>No</v>
      </c>
      <c r="AE1011" s="13" t="str">
        <f t="shared" si="281"/>
        <v>21-Oct-1997</v>
      </c>
      <c r="AF1011" s="39">
        <f t="shared" si="282"/>
        <v>26</v>
      </c>
      <c r="AG1011" s="58">
        <f t="shared" si="283"/>
        <v>8182.89</v>
      </c>
      <c r="AH1011" s="39" t="str">
        <f t="shared" si="284"/>
        <v>tier - 2</v>
      </c>
      <c r="AI1011" s="39" t="str">
        <f t="shared" si="285"/>
        <v>tier - 1</v>
      </c>
      <c r="AJ1011" s="54" t="str">
        <f t="shared" si="286"/>
        <v>R1026</v>
      </c>
    </row>
    <row r="1012" spans="2:36" ht="15.75" customHeight="1" x14ac:dyDescent="0.3">
      <c r="B1012" s="12" t="s">
        <v>3735</v>
      </c>
      <c r="C1012" s="13" t="s">
        <v>736</v>
      </c>
      <c r="D1012" s="13">
        <v>41.91</v>
      </c>
      <c r="E1012" s="13" t="str">
        <f t="shared" si="270"/>
        <v>Obesity</v>
      </c>
      <c r="F1012" s="13">
        <v>4.92</v>
      </c>
      <c r="G1012" s="13" t="str">
        <f t="shared" si="271"/>
        <v>Normal</v>
      </c>
      <c r="H1012" s="13" t="s">
        <v>8293</v>
      </c>
      <c r="I1012" s="13" t="s">
        <v>8291</v>
      </c>
      <c r="J1012" s="13" t="s">
        <v>8291</v>
      </c>
      <c r="K1012" s="27">
        <v>2</v>
      </c>
      <c r="L1012" s="13" t="s">
        <v>8291</v>
      </c>
      <c r="M1012" s="13" t="s">
        <v>9282</v>
      </c>
      <c r="N1012" s="13">
        <v>61</v>
      </c>
      <c r="O1012" s="56">
        <v>8188.12</v>
      </c>
      <c r="P1012" s="13" t="s">
        <v>8311</v>
      </c>
      <c r="Q1012" s="13" t="s">
        <v>8311</v>
      </c>
      <c r="R1012" s="57" t="s">
        <v>8312</v>
      </c>
      <c r="T1012" s="12" t="s">
        <v>3735</v>
      </c>
      <c r="U1012" s="13" t="str">
        <f t="shared" si="287"/>
        <v xml:space="preserve">  Amy</v>
      </c>
      <c r="V1012" s="39">
        <f t="shared" si="272"/>
        <v>41.91</v>
      </c>
      <c r="W1012" s="39" t="str">
        <f t="shared" si="273"/>
        <v>Obesity</v>
      </c>
      <c r="X1012" s="39">
        <f t="shared" si="274"/>
        <v>4.92</v>
      </c>
      <c r="Y1012" s="39" t="str">
        <f t="shared" si="275"/>
        <v>Normal</v>
      </c>
      <c r="Z1012" s="39" t="str">
        <f t="shared" si="276"/>
        <v>Yes</v>
      </c>
      <c r="AA1012" s="39" t="str">
        <f t="shared" si="277"/>
        <v>No</v>
      </c>
      <c r="AB1012" s="39" t="str">
        <f t="shared" si="278"/>
        <v>No</v>
      </c>
      <c r="AC1012" s="38">
        <f t="shared" si="279"/>
        <v>2</v>
      </c>
      <c r="AD1012" s="39" t="str">
        <f t="shared" si="280"/>
        <v>No</v>
      </c>
      <c r="AE1012" s="13" t="str">
        <f t="shared" si="281"/>
        <v>23-Nov-1962</v>
      </c>
      <c r="AF1012" s="39">
        <f t="shared" si="282"/>
        <v>61</v>
      </c>
      <c r="AG1012" s="58">
        <f t="shared" si="283"/>
        <v>8188.12</v>
      </c>
      <c r="AH1012" s="39" t="str">
        <f t="shared" si="284"/>
        <v>tier - 3</v>
      </c>
      <c r="AI1012" s="39" t="str">
        <f t="shared" si="285"/>
        <v>tier - 3</v>
      </c>
      <c r="AJ1012" s="54" t="str">
        <f t="shared" si="286"/>
        <v>R1013</v>
      </c>
    </row>
    <row r="1013" spans="2:36" ht="15.75" customHeight="1" x14ac:dyDescent="0.3">
      <c r="B1013" s="12" t="s">
        <v>3738</v>
      </c>
      <c r="C1013" s="13" t="s">
        <v>3740</v>
      </c>
      <c r="D1013" s="13">
        <v>39.82</v>
      </c>
      <c r="E1013" s="13" t="str">
        <f t="shared" si="270"/>
        <v>Obesity</v>
      </c>
      <c r="F1013" s="13">
        <v>6.05</v>
      </c>
      <c r="G1013" s="13" t="str">
        <f t="shared" si="271"/>
        <v>Prediabetes</v>
      </c>
      <c r="H1013" s="13" t="s">
        <v>8293</v>
      </c>
      <c r="I1013" s="13" t="s">
        <v>8291</v>
      </c>
      <c r="J1013" s="13" t="s">
        <v>8291</v>
      </c>
      <c r="K1013" s="27">
        <v>2</v>
      </c>
      <c r="L1013" s="13" t="s">
        <v>8291</v>
      </c>
      <c r="M1013" s="13" t="s">
        <v>9283</v>
      </c>
      <c r="N1013" s="13">
        <v>45</v>
      </c>
      <c r="O1013" s="56">
        <v>8211.1</v>
      </c>
      <c r="P1013" s="13" t="s">
        <v>8310</v>
      </c>
      <c r="Q1013" s="13" t="s">
        <v>8311</v>
      </c>
      <c r="R1013" s="57" t="s">
        <v>8312</v>
      </c>
      <c r="T1013" s="12" t="s">
        <v>3738</v>
      </c>
      <c r="U1013" s="13" t="str">
        <f t="shared" si="287"/>
        <v xml:space="preserve">  Aberu</v>
      </c>
      <c r="V1013" s="39">
        <f t="shared" si="272"/>
        <v>39.82</v>
      </c>
      <c r="W1013" s="39" t="str">
        <f t="shared" si="273"/>
        <v>Obesity</v>
      </c>
      <c r="X1013" s="39">
        <f t="shared" si="274"/>
        <v>6.05</v>
      </c>
      <c r="Y1013" s="39" t="str">
        <f t="shared" si="275"/>
        <v>Prediabetes</v>
      </c>
      <c r="Z1013" s="39" t="str">
        <f t="shared" si="276"/>
        <v>Yes</v>
      </c>
      <c r="AA1013" s="39" t="str">
        <f t="shared" si="277"/>
        <v>No</v>
      </c>
      <c r="AB1013" s="39" t="str">
        <f t="shared" si="278"/>
        <v>No</v>
      </c>
      <c r="AC1013" s="38">
        <f t="shared" si="279"/>
        <v>2</v>
      </c>
      <c r="AD1013" s="39" t="str">
        <f t="shared" si="280"/>
        <v>No</v>
      </c>
      <c r="AE1013" s="13" t="str">
        <f t="shared" si="281"/>
        <v>24-Oct-1978</v>
      </c>
      <c r="AF1013" s="39">
        <f t="shared" si="282"/>
        <v>45</v>
      </c>
      <c r="AG1013" s="58">
        <f t="shared" si="283"/>
        <v>8211.1</v>
      </c>
      <c r="AH1013" s="39" t="str">
        <f t="shared" si="284"/>
        <v>tier - 2</v>
      </c>
      <c r="AI1013" s="39" t="str">
        <f t="shared" si="285"/>
        <v>tier - 3</v>
      </c>
      <c r="AJ1013" s="54" t="str">
        <f t="shared" si="286"/>
        <v>R1013</v>
      </c>
    </row>
    <row r="1014" spans="2:36" ht="15.75" customHeight="1" x14ac:dyDescent="0.3">
      <c r="B1014" s="12" t="s">
        <v>3742</v>
      </c>
      <c r="C1014" s="13" t="s">
        <v>976</v>
      </c>
      <c r="D1014" s="13">
        <v>28.12</v>
      </c>
      <c r="E1014" s="13" t="str">
        <f t="shared" si="270"/>
        <v>Overweight</v>
      </c>
      <c r="F1014" s="13">
        <v>4.67</v>
      </c>
      <c r="G1014" s="13" t="str">
        <f t="shared" si="271"/>
        <v>Normal</v>
      </c>
      <c r="H1014" s="13" t="s">
        <v>8291</v>
      </c>
      <c r="I1014" s="13" t="s">
        <v>8291</v>
      </c>
      <c r="J1014" s="13" t="s">
        <v>8291</v>
      </c>
      <c r="K1014" s="27">
        <v>2</v>
      </c>
      <c r="L1014" s="13" t="s">
        <v>8291</v>
      </c>
      <c r="M1014" s="13" t="s">
        <v>9284</v>
      </c>
      <c r="N1014" s="13">
        <v>45</v>
      </c>
      <c r="O1014" s="56">
        <v>8219.2000000000007</v>
      </c>
      <c r="P1014" s="13" t="s">
        <v>8310</v>
      </c>
      <c r="Q1014" s="13" t="s">
        <v>8310</v>
      </c>
      <c r="R1014" s="57" t="s">
        <v>8312</v>
      </c>
      <c r="T1014" s="12" t="s">
        <v>3742</v>
      </c>
      <c r="U1014" s="13" t="str">
        <f t="shared" si="287"/>
        <v xml:space="preserve">  Ashley</v>
      </c>
      <c r="V1014" s="39">
        <f t="shared" si="272"/>
        <v>28.12</v>
      </c>
      <c r="W1014" s="39" t="str">
        <f t="shared" si="273"/>
        <v>Overweight</v>
      </c>
      <c r="X1014" s="39">
        <f t="shared" si="274"/>
        <v>4.67</v>
      </c>
      <c r="Y1014" s="39" t="str">
        <f t="shared" si="275"/>
        <v>Normal</v>
      </c>
      <c r="Z1014" s="39" t="str">
        <f t="shared" si="276"/>
        <v>No</v>
      </c>
      <c r="AA1014" s="39" t="str">
        <f t="shared" si="277"/>
        <v>No</v>
      </c>
      <c r="AB1014" s="39" t="str">
        <f t="shared" si="278"/>
        <v>No</v>
      </c>
      <c r="AC1014" s="38">
        <f t="shared" si="279"/>
        <v>2</v>
      </c>
      <c r="AD1014" s="39" t="str">
        <f t="shared" si="280"/>
        <v>No</v>
      </c>
      <c r="AE1014" s="13" t="str">
        <f t="shared" si="281"/>
        <v>30-Jun-1978</v>
      </c>
      <c r="AF1014" s="39">
        <f t="shared" si="282"/>
        <v>45</v>
      </c>
      <c r="AG1014" s="58">
        <f t="shared" si="283"/>
        <v>8219.2000000000007</v>
      </c>
      <c r="AH1014" s="39" t="str">
        <f t="shared" si="284"/>
        <v>tier - 2</v>
      </c>
      <c r="AI1014" s="39" t="str">
        <f t="shared" si="285"/>
        <v>tier - 2</v>
      </c>
      <c r="AJ1014" s="54" t="str">
        <f t="shared" si="286"/>
        <v>R1013</v>
      </c>
    </row>
    <row r="1015" spans="2:36" ht="15.75" customHeight="1" x14ac:dyDescent="0.3">
      <c r="B1015" s="12" t="s">
        <v>3745</v>
      </c>
      <c r="C1015" s="13" t="s">
        <v>3417</v>
      </c>
      <c r="D1015" s="13">
        <v>26.98</v>
      </c>
      <c r="E1015" s="13" t="str">
        <f t="shared" si="270"/>
        <v>Overweight</v>
      </c>
      <c r="F1015" s="13">
        <v>9.81</v>
      </c>
      <c r="G1015" s="13" t="str">
        <f t="shared" si="271"/>
        <v>Diabetes</v>
      </c>
      <c r="H1015" s="13" t="s">
        <v>8293</v>
      </c>
      <c r="I1015" s="13" t="s">
        <v>8291</v>
      </c>
      <c r="J1015" s="13" t="s">
        <v>8291</v>
      </c>
      <c r="K1015" s="27" t="s">
        <v>8292</v>
      </c>
      <c r="L1015" s="13" t="s">
        <v>8291</v>
      </c>
      <c r="M1015" s="13" t="s">
        <v>9285</v>
      </c>
      <c r="N1015" s="13">
        <v>47</v>
      </c>
      <c r="O1015" s="56">
        <v>8232.64</v>
      </c>
      <c r="P1015" s="13" t="s">
        <v>8310</v>
      </c>
      <c r="Q1015" s="13" t="s">
        <v>8311</v>
      </c>
      <c r="R1015" s="57" t="s">
        <v>8312</v>
      </c>
      <c r="T1015" s="12" t="s">
        <v>3745</v>
      </c>
      <c r="U1015" s="13" t="str">
        <f t="shared" si="287"/>
        <v xml:space="preserve">  Anna E</v>
      </c>
      <c r="V1015" s="39">
        <f t="shared" si="272"/>
        <v>26.98</v>
      </c>
      <c r="W1015" s="39" t="str">
        <f t="shared" si="273"/>
        <v>Overweight</v>
      </c>
      <c r="X1015" s="39">
        <f t="shared" si="274"/>
        <v>9.81</v>
      </c>
      <c r="Y1015" s="39" t="str">
        <f t="shared" si="275"/>
        <v>Diabetes</v>
      </c>
      <c r="Z1015" s="39" t="str">
        <f t="shared" si="276"/>
        <v>Yes</v>
      </c>
      <c r="AA1015" s="39" t="str">
        <f t="shared" si="277"/>
        <v>No</v>
      </c>
      <c r="AB1015" s="39" t="str">
        <f t="shared" si="278"/>
        <v>No</v>
      </c>
      <c r="AC1015" s="38" t="str">
        <f t="shared" si="279"/>
        <v>No major surgery</v>
      </c>
      <c r="AD1015" s="39" t="str">
        <f t="shared" si="280"/>
        <v>No</v>
      </c>
      <c r="AE1015" s="13" t="str">
        <f t="shared" si="281"/>
        <v>3-Sep-1976</v>
      </c>
      <c r="AF1015" s="39">
        <f t="shared" si="282"/>
        <v>47</v>
      </c>
      <c r="AG1015" s="58">
        <f t="shared" si="283"/>
        <v>8232.64</v>
      </c>
      <c r="AH1015" s="39" t="str">
        <f t="shared" si="284"/>
        <v>tier - 2</v>
      </c>
      <c r="AI1015" s="39" t="str">
        <f t="shared" si="285"/>
        <v>tier - 3</v>
      </c>
      <c r="AJ1015" s="54" t="str">
        <f t="shared" si="286"/>
        <v>R1013</v>
      </c>
    </row>
    <row r="1016" spans="2:36" ht="15.75" customHeight="1" x14ac:dyDescent="0.3">
      <c r="B1016" s="12" t="s">
        <v>3748</v>
      </c>
      <c r="C1016" s="13" t="s">
        <v>3750</v>
      </c>
      <c r="D1016" s="13">
        <v>27.2</v>
      </c>
      <c r="E1016" s="13" t="str">
        <f t="shared" si="270"/>
        <v>Overweight</v>
      </c>
      <c r="F1016" s="13">
        <v>6.06</v>
      </c>
      <c r="G1016" s="13" t="str">
        <f t="shared" si="271"/>
        <v>Prediabetes</v>
      </c>
      <c r="H1016" s="13" t="s">
        <v>8293</v>
      </c>
      <c r="I1016" s="13" t="s">
        <v>8291</v>
      </c>
      <c r="J1016" s="13" t="s">
        <v>8291</v>
      </c>
      <c r="K1016" s="27">
        <v>2</v>
      </c>
      <c r="L1016" s="13" t="s">
        <v>8291</v>
      </c>
      <c r="M1016" s="13" t="s">
        <v>9286</v>
      </c>
      <c r="N1016" s="13">
        <v>47</v>
      </c>
      <c r="O1016" s="56">
        <v>8233.1</v>
      </c>
      <c r="P1016" s="13" t="s">
        <v>8310</v>
      </c>
      <c r="Q1016" s="13" t="s">
        <v>8310</v>
      </c>
      <c r="R1016" s="57" t="s">
        <v>8312</v>
      </c>
      <c r="T1016" s="12" t="s">
        <v>3748</v>
      </c>
      <c r="U1016" s="13" t="str">
        <f t="shared" si="287"/>
        <v xml:space="preserve">  Tania K</v>
      </c>
      <c r="V1016" s="39">
        <f t="shared" si="272"/>
        <v>27.2</v>
      </c>
      <c r="W1016" s="39" t="str">
        <f t="shared" si="273"/>
        <v>Overweight</v>
      </c>
      <c r="X1016" s="39">
        <f t="shared" si="274"/>
        <v>6.06</v>
      </c>
      <c r="Y1016" s="39" t="str">
        <f t="shared" si="275"/>
        <v>Prediabetes</v>
      </c>
      <c r="Z1016" s="39" t="str">
        <f t="shared" si="276"/>
        <v>Yes</v>
      </c>
      <c r="AA1016" s="39" t="str">
        <f t="shared" si="277"/>
        <v>No</v>
      </c>
      <c r="AB1016" s="39" t="str">
        <f t="shared" si="278"/>
        <v>No</v>
      </c>
      <c r="AC1016" s="38">
        <f t="shared" si="279"/>
        <v>2</v>
      </c>
      <c r="AD1016" s="39" t="str">
        <f t="shared" si="280"/>
        <v>No</v>
      </c>
      <c r="AE1016" s="13" t="str">
        <f t="shared" si="281"/>
        <v>30-Jun-1976</v>
      </c>
      <c r="AF1016" s="39">
        <f t="shared" si="282"/>
        <v>47</v>
      </c>
      <c r="AG1016" s="58">
        <f t="shared" si="283"/>
        <v>8233.1</v>
      </c>
      <c r="AH1016" s="39" t="str">
        <f t="shared" si="284"/>
        <v>tier - 2</v>
      </c>
      <c r="AI1016" s="39" t="str">
        <f t="shared" si="285"/>
        <v>tier - 2</v>
      </c>
      <c r="AJ1016" s="54" t="str">
        <f t="shared" si="286"/>
        <v>R1013</v>
      </c>
    </row>
    <row r="1017" spans="2:36" ht="15.75" customHeight="1" x14ac:dyDescent="0.3">
      <c r="B1017" s="12" t="s">
        <v>3752</v>
      </c>
      <c r="C1017" s="13" t="s">
        <v>2001</v>
      </c>
      <c r="D1017" s="13">
        <v>25.3</v>
      </c>
      <c r="E1017" s="13" t="str">
        <f t="shared" si="270"/>
        <v>Overweight</v>
      </c>
      <c r="F1017" s="13">
        <v>5.19</v>
      </c>
      <c r="G1017" s="13" t="str">
        <f t="shared" si="271"/>
        <v>Normal</v>
      </c>
      <c r="H1017" s="13" t="s">
        <v>8293</v>
      </c>
      <c r="I1017" s="13" t="s">
        <v>8291</v>
      </c>
      <c r="J1017" s="13" t="s">
        <v>8291</v>
      </c>
      <c r="K1017" s="27">
        <v>2</v>
      </c>
      <c r="L1017" s="13" t="s">
        <v>8291</v>
      </c>
      <c r="M1017" s="13" t="s">
        <v>9287</v>
      </c>
      <c r="N1017" s="13">
        <v>47</v>
      </c>
      <c r="O1017" s="56">
        <v>8240.59</v>
      </c>
      <c r="P1017" s="13" t="s">
        <v>8310</v>
      </c>
      <c r="Q1017" s="13" t="s">
        <v>8310</v>
      </c>
      <c r="R1017" s="57" t="s">
        <v>8312</v>
      </c>
      <c r="T1017" s="12" t="s">
        <v>3752</v>
      </c>
      <c r="U1017" s="13" t="str">
        <f t="shared" si="287"/>
        <v xml:space="preserve">  Ashley E</v>
      </c>
      <c r="V1017" s="39">
        <f t="shared" si="272"/>
        <v>25.3</v>
      </c>
      <c r="W1017" s="39" t="str">
        <f t="shared" si="273"/>
        <v>Overweight</v>
      </c>
      <c r="X1017" s="39">
        <f t="shared" si="274"/>
        <v>5.19</v>
      </c>
      <c r="Y1017" s="39" t="str">
        <f t="shared" si="275"/>
        <v>Normal</v>
      </c>
      <c r="Z1017" s="39" t="str">
        <f t="shared" si="276"/>
        <v>Yes</v>
      </c>
      <c r="AA1017" s="39" t="str">
        <f t="shared" si="277"/>
        <v>No</v>
      </c>
      <c r="AB1017" s="39" t="str">
        <f t="shared" si="278"/>
        <v>No</v>
      </c>
      <c r="AC1017" s="38">
        <f t="shared" si="279"/>
        <v>2</v>
      </c>
      <c r="AD1017" s="39" t="str">
        <f t="shared" si="280"/>
        <v>No</v>
      </c>
      <c r="AE1017" s="13" t="str">
        <f t="shared" si="281"/>
        <v>2-Sep-1976</v>
      </c>
      <c r="AF1017" s="39">
        <f t="shared" si="282"/>
        <v>47</v>
      </c>
      <c r="AG1017" s="58">
        <f t="shared" si="283"/>
        <v>8240.59</v>
      </c>
      <c r="AH1017" s="39" t="str">
        <f t="shared" si="284"/>
        <v>tier - 2</v>
      </c>
      <c r="AI1017" s="39" t="str">
        <f t="shared" si="285"/>
        <v>tier - 2</v>
      </c>
      <c r="AJ1017" s="54" t="str">
        <f t="shared" si="286"/>
        <v>R1013</v>
      </c>
    </row>
    <row r="1018" spans="2:36" ht="15.75" customHeight="1" x14ac:dyDescent="0.3">
      <c r="B1018" s="12" t="s">
        <v>3755</v>
      </c>
      <c r="C1018" s="13" t="s">
        <v>631</v>
      </c>
      <c r="D1018" s="13">
        <v>30.25</v>
      </c>
      <c r="E1018" s="13" t="str">
        <f t="shared" si="270"/>
        <v>Obesity</v>
      </c>
      <c r="F1018" s="13">
        <v>10.16</v>
      </c>
      <c r="G1018" s="13" t="str">
        <f t="shared" si="271"/>
        <v>Diabetes</v>
      </c>
      <c r="H1018" s="13" t="s">
        <v>8291</v>
      </c>
      <c r="I1018" s="13" t="s">
        <v>8291</v>
      </c>
      <c r="J1018" s="13" t="s">
        <v>8291</v>
      </c>
      <c r="K1018" s="27" t="s">
        <v>8292</v>
      </c>
      <c r="L1018" s="13" t="s">
        <v>8291</v>
      </c>
      <c r="M1018" s="13" t="s">
        <v>8807</v>
      </c>
      <c r="N1018" s="13">
        <v>41</v>
      </c>
      <c r="O1018" s="56">
        <v>8252.2800000000007</v>
      </c>
      <c r="P1018" s="13" t="s">
        <v>8310</v>
      </c>
      <c r="Q1018" s="13" t="s">
        <v>8310</v>
      </c>
      <c r="R1018" s="57" t="s">
        <v>8329</v>
      </c>
      <c r="T1018" s="12" t="s">
        <v>3755</v>
      </c>
      <c r="U1018" s="13" t="str">
        <f t="shared" si="287"/>
        <v xml:space="preserve">  Aleksandra</v>
      </c>
      <c r="V1018" s="39">
        <f t="shared" si="272"/>
        <v>30.25</v>
      </c>
      <c r="W1018" s="39" t="str">
        <f t="shared" si="273"/>
        <v>Obesity</v>
      </c>
      <c r="X1018" s="39">
        <f t="shared" si="274"/>
        <v>10.16</v>
      </c>
      <c r="Y1018" s="39" t="str">
        <f t="shared" si="275"/>
        <v>Diabetes</v>
      </c>
      <c r="Z1018" s="39" t="str">
        <f t="shared" si="276"/>
        <v>No</v>
      </c>
      <c r="AA1018" s="39" t="str">
        <f t="shared" si="277"/>
        <v>No</v>
      </c>
      <c r="AB1018" s="39" t="str">
        <f t="shared" si="278"/>
        <v>No</v>
      </c>
      <c r="AC1018" s="38" t="str">
        <f t="shared" si="279"/>
        <v>No major surgery</v>
      </c>
      <c r="AD1018" s="39" t="str">
        <f t="shared" si="280"/>
        <v>No</v>
      </c>
      <c r="AE1018" s="13" t="str">
        <f t="shared" si="281"/>
        <v>27-Sep-1982</v>
      </c>
      <c r="AF1018" s="39">
        <f t="shared" si="282"/>
        <v>41</v>
      </c>
      <c r="AG1018" s="58">
        <f t="shared" si="283"/>
        <v>8252.2800000000007</v>
      </c>
      <c r="AH1018" s="39" t="str">
        <f t="shared" si="284"/>
        <v>tier - 2</v>
      </c>
      <c r="AI1018" s="39" t="str">
        <f t="shared" si="285"/>
        <v>tier - 2</v>
      </c>
      <c r="AJ1018" s="54" t="str">
        <f t="shared" si="286"/>
        <v>R1024</v>
      </c>
    </row>
    <row r="1019" spans="2:36" ht="15.75" customHeight="1" x14ac:dyDescent="0.3">
      <c r="B1019" s="12" t="s">
        <v>3758</v>
      </c>
      <c r="C1019" s="13" t="s">
        <v>3760</v>
      </c>
      <c r="D1019" s="13">
        <v>54</v>
      </c>
      <c r="E1019" s="13" t="str">
        <f t="shared" si="270"/>
        <v>Obesity</v>
      </c>
      <c r="F1019" s="13">
        <v>4.68</v>
      </c>
      <c r="G1019" s="13" t="str">
        <f t="shared" si="271"/>
        <v>Normal</v>
      </c>
      <c r="H1019" s="13" t="s">
        <v>8293</v>
      </c>
      <c r="I1019" s="13" t="s">
        <v>8293</v>
      </c>
      <c r="J1019" s="13" t="s">
        <v>8291</v>
      </c>
      <c r="K1019" s="27">
        <v>2</v>
      </c>
      <c r="L1019" s="13" t="s">
        <v>8291</v>
      </c>
      <c r="M1019" s="13" t="s">
        <v>9288</v>
      </c>
      <c r="N1019" s="13">
        <v>59</v>
      </c>
      <c r="O1019" s="56">
        <v>8268</v>
      </c>
      <c r="P1019" s="13" t="s">
        <v>8311</v>
      </c>
      <c r="Q1019" s="13" t="s">
        <v>8311</v>
      </c>
      <c r="R1019" s="57" t="s">
        <v>8312</v>
      </c>
      <c r="T1019" s="12" t="s">
        <v>3758</v>
      </c>
      <c r="U1019" s="13" t="str">
        <f t="shared" si="287"/>
        <v xml:space="preserve">  Valery L</v>
      </c>
      <c r="V1019" s="39">
        <f t="shared" si="272"/>
        <v>54</v>
      </c>
      <c r="W1019" s="39" t="str">
        <f t="shared" si="273"/>
        <v>Obesity</v>
      </c>
      <c r="X1019" s="39">
        <f t="shared" si="274"/>
        <v>4.68</v>
      </c>
      <c r="Y1019" s="39" t="str">
        <f t="shared" si="275"/>
        <v>Normal</v>
      </c>
      <c r="Z1019" s="39" t="str">
        <f t="shared" si="276"/>
        <v>Yes</v>
      </c>
      <c r="AA1019" s="39" t="str">
        <f t="shared" si="277"/>
        <v>Yes</v>
      </c>
      <c r="AB1019" s="39" t="str">
        <f t="shared" si="278"/>
        <v>No</v>
      </c>
      <c r="AC1019" s="38">
        <f t="shared" si="279"/>
        <v>2</v>
      </c>
      <c r="AD1019" s="39" t="str">
        <f t="shared" si="280"/>
        <v>No</v>
      </c>
      <c r="AE1019" s="13" t="str">
        <f t="shared" si="281"/>
        <v>5-Sep-1964</v>
      </c>
      <c r="AF1019" s="39">
        <f t="shared" si="282"/>
        <v>59</v>
      </c>
      <c r="AG1019" s="58">
        <f t="shared" si="283"/>
        <v>8268</v>
      </c>
      <c r="AH1019" s="39" t="str">
        <f t="shared" si="284"/>
        <v>tier - 3</v>
      </c>
      <c r="AI1019" s="39" t="str">
        <f t="shared" si="285"/>
        <v>tier - 3</v>
      </c>
      <c r="AJ1019" s="54" t="str">
        <f t="shared" si="286"/>
        <v>R1013</v>
      </c>
    </row>
    <row r="1020" spans="2:36" ht="15.75" customHeight="1" x14ac:dyDescent="0.3">
      <c r="B1020" s="12" t="s">
        <v>3762</v>
      </c>
      <c r="C1020" s="13" t="s">
        <v>3764</v>
      </c>
      <c r="D1020" s="13">
        <v>51.86</v>
      </c>
      <c r="E1020" s="13" t="str">
        <f t="shared" si="270"/>
        <v>Obesity</v>
      </c>
      <c r="F1020" s="13">
        <v>5.32</v>
      </c>
      <c r="G1020" s="13" t="str">
        <f t="shared" si="271"/>
        <v>Normal</v>
      </c>
      <c r="H1020" s="13" t="s">
        <v>8293</v>
      </c>
      <c r="I1020" s="13" t="s">
        <v>8291</v>
      </c>
      <c r="J1020" s="13" t="s">
        <v>8291</v>
      </c>
      <c r="K1020" s="27" t="s">
        <v>8292</v>
      </c>
      <c r="L1020" s="13" t="s">
        <v>8291</v>
      </c>
      <c r="M1020" s="13" t="s">
        <v>9289</v>
      </c>
      <c r="N1020" s="13">
        <v>49</v>
      </c>
      <c r="O1020" s="56">
        <v>8269.0400000000009</v>
      </c>
      <c r="P1020" s="13" t="s">
        <v>8310</v>
      </c>
      <c r="Q1020" s="13" t="s">
        <v>8314</v>
      </c>
      <c r="R1020" s="57" t="s">
        <v>8321</v>
      </c>
      <c r="T1020" s="12" t="s">
        <v>3762</v>
      </c>
      <c r="U1020" s="13" t="str">
        <f t="shared" si="287"/>
        <v xml:space="preserve">  Joanna G</v>
      </c>
      <c r="V1020" s="39">
        <f t="shared" si="272"/>
        <v>51.86</v>
      </c>
      <c r="W1020" s="39" t="str">
        <f t="shared" si="273"/>
        <v>Obesity</v>
      </c>
      <c r="X1020" s="39">
        <f t="shared" si="274"/>
        <v>5.32</v>
      </c>
      <c r="Y1020" s="39" t="str">
        <f t="shared" si="275"/>
        <v>Normal</v>
      </c>
      <c r="Z1020" s="39" t="str">
        <f t="shared" si="276"/>
        <v>Yes</v>
      </c>
      <c r="AA1020" s="39" t="str">
        <f t="shared" si="277"/>
        <v>No</v>
      </c>
      <c r="AB1020" s="39" t="str">
        <f t="shared" si="278"/>
        <v>No</v>
      </c>
      <c r="AC1020" s="38" t="str">
        <f t="shared" si="279"/>
        <v>No major surgery</v>
      </c>
      <c r="AD1020" s="39" t="str">
        <f t="shared" si="280"/>
        <v>No</v>
      </c>
      <c r="AE1020" s="13" t="str">
        <f t="shared" si="281"/>
        <v>5-Aug-1974</v>
      </c>
      <c r="AF1020" s="39">
        <f t="shared" si="282"/>
        <v>49</v>
      </c>
      <c r="AG1020" s="58">
        <f t="shared" si="283"/>
        <v>8269.0400000000009</v>
      </c>
      <c r="AH1020" s="39" t="str">
        <f t="shared" si="284"/>
        <v>tier - 2</v>
      </c>
      <c r="AI1020" s="39" t="str">
        <f t="shared" si="285"/>
        <v>tier - 1</v>
      </c>
      <c r="AJ1020" s="54" t="str">
        <f t="shared" si="286"/>
        <v>R1011</v>
      </c>
    </row>
    <row r="1021" spans="2:36" ht="15.75" customHeight="1" x14ac:dyDescent="0.3">
      <c r="B1021" s="12" t="s">
        <v>3766</v>
      </c>
      <c r="C1021" s="13" t="s">
        <v>3768</v>
      </c>
      <c r="D1021" s="13">
        <v>31.39</v>
      </c>
      <c r="E1021" s="13" t="str">
        <f t="shared" si="270"/>
        <v>Obesity</v>
      </c>
      <c r="F1021" s="13">
        <v>6.99</v>
      </c>
      <c r="G1021" s="13" t="str">
        <f t="shared" si="271"/>
        <v>Diabetes</v>
      </c>
      <c r="H1021" s="13" t="s">
        <v>8291</v>
      </c>
      <c r="I1021" s="13" t="s">
        <v>8291</v>
      </c>
      <c r="J1021" s="13" t="s">
        <v>8291</v>
      </c>
      <c r="K1021" s="27" t="s">
        <v>8292</v>
      </c>
      <c r="L1021" s="13" t="s">
        <v>8291</v>
      </c>
      <c r="M1021" s="13" t="s">
        <v>9290</v>
      </c>
      <c r="N1021" s="13">
        <v>23</v>
      </c>
      <c r="O1021" s="56">
        <v>8271.4599999999991</v>
      </c>
      <c r="P1021" s="13" t="s">
        <v>8310</v>
      </c>
      <c r="Q1021" s="13" t="s">
        <v>8314</v>
      </c>
      <c r="R1021" s="57" t="s">
        <v>8330</v>
      </c>
      <c r="T1021" s="12" t="s">
        <v>3766</v>
      </c>
      <c r="U1021" s="13" t="str">
        <f t="shared" si="287"/>
        <v xml:space="preserve">  Stefanie F</v>
      </c>
      <c r="V1021" s="39">
        <f t="shared" si="272"/>
        <v>31.39</v>
      </c>
      <c r="W1021" s="39" t="str">
        <f t="shared" si="273"/>
        <v>Obesity</v>
      </c>
      <c r="X1021" s="39">
        <f t="shared" si="274"/>
        <v>6.99</v>
      </c>
      <c r="Y1021" s="39" t="str">
        <f t="shared" si="275"/>
        <v>Diabetes</v>
      </c>
      <c r="Z1021" s="39" t="str">
        <f t="shared" si="276"/>
        <v>No</v>
      </c>
      <c r="AA1021" s="39" t="str">
        <f t="shared" si="277"/>
        <v>No</v>
      </c>
      <c r="AB1021" s="39" t="str">
        <f t="shared" si="278"/>
        <v>No</v>
      </c>
      <c r="AC1021" s="38" t="str">
        <f t="shared" si="279"/>
        <v>No major surgery</v>
      </c>
      <c r="AD1021" s="39" t="str">
        <f t="shared" si="280"/>
        <v>No</v>
      </c>
      <c r="AE1021" s="13" t="str">
        <f t="shared" si="281"/>
        <v>28-Nov-2000</v>
      </c>
      <c r="AF1021" s="39">
        <f t="shared" si="282"/>
        <v>23</v>
      </c>
      <c r="AG1021" s="58">
        <f t="shared" si="283"/>
        <v>8271.4599999999991</v>
      </c>
      <c r="AH1021" s="39" t="str">
        <f t="shared" si="284"/>
        <v>tier - 2</v>
      </c>
      <c r="AI1021" s="39" t="str">
        <f t="shared" si="285"/>
        <v>tier - 1</v>
      </c>
      <c r="AJ1021" s="54" t="str">
        <f t="shared" si="286"/>
        <v>R1023</v>
      </c>
    </row>
    <row r="1022" spans="2:36" ht="15.75" customHeight="1" x14ac:dyDescent="0.3">
      <c r="B1022" s="12" t="s">
        <v>3770</v>
      </c>
      <c r="C1022" s="13" t="s">
        <v>40</v>
      </c>
      <c r="D1022" s="13">
        <v>39.97</v>
      </c>
      <c r="E1022" s="13" t="str">
        <f t="shared" si="270"/>
        <v>Obesity</v>
      </c>
      <c r="F1022" s="13">
        <v>5.55</v>
      </c>
      <c r="G1022" s="13" t="str">
        <f t="shared" si="271"/>
        <v>Normal</v>
      </c>
      <c r="H1022" s="13" t="s">
        <v>8291</v>
      </c>
      <c r="I1022" s="13" t="s">
        <v>8291</v>
      </c>
      <c r="J1022" s="13" t="s">
        <v>8291</v>
      </c>
      <c r="K1022" s="27" t="s">
        <v>8292</v>
      </c>
      <c r="L1022" s="13" t="s">
        <v>8291</v>
      </c>
      <c r="M1022" s="13" t="s">
        <v>9291</v>
      </c>
      <c r="N1022" s="13">
        <v>49</v>
      </c>
      <c r="O1022" s="56">
        <v>8277.52</v>
      </c>
      <c r="P1022" s="13" t="s">
        <v>8310</v>
      </c>
      <c r="Q1022" s="13" t="s">
        <v>8310</v>
      </c>
      <c r="R1022" s="57" t="s">
        <v>8321</v>
      </c>
      <c r="T1022" s="12" t="s">
        <v>3770</v>
      </c>
      <c r="U1022" s="13" t="str">
        <f t="shared" si="287"/>
        <v xml:space="preserve">  Stephen</v>
      </c>
      <c r="V1022" s="39">
        <f t="shared" si="272"/>
        <v>39.97</v>
      </c>
      <c r="W1022" s="39" t="str">
        <f t="shared" si="273"/>
        <v>Obesity</v>
      </c>
      <c r="X1022" s="39">
        <f t="shared" si="274"/>
        <v>5.55</v>
      </c>
      <c r="Y1022" s="39" t="str">
        <f t="shared" si="275"/>
        <v>Normal</v>
      </c>
      <c r="Z1022" s="39" t="str">
        <f t="shared" si="276"/>
        <v>No</v>
      </c>
      <c r="AA1022" s="39" t="str">
        <f t="shared" si="277"/>
        <v>No</v>
      </c>
      <c r="AB1022" s="39" t="str">
        <f t="shared" si="278"/>
        <v>No</v>
      </c>
      <c r="AC1022" s="38" t="str">
        <f t="shared" si="279"/>
        <v>No major surgery</v>
      </c>
      <c r="AD1022" s="39" t="str">
        <f t="shared" si="280"/>
        <v>No</v>
      </c>
      <c r="AE1022" s="13" t="str">
        <f t="shared" si="281"/>
        <v>26-Sep-1974</v>
      </c>
      <c r="AF1022" s="39">
        <f t="shared" si="282"/>
        <v>49</v>
      </c>
      <c r="AG1022" s="58">
        <f t="shared" si="283"/>
        <v>8277.52</v>
      </c>
      <c r="AH1022" s="39" t="str">
        <f t="shared" si="284"/>
        <v>tier - 2</v>
      </c>
      <c r="AI1022" s="39" t="str">
        <f t="shared" si="285"/>
        <v>tier - 2</v>
      </c>
      <c r="AJ1022" s="54" t="str">
        <f t="shared" si="286"/>
        <v>R1011</v>
      </c>
    </row>
    <row r="1023" spans="2:36" ht="15.75" customHeight="1" x14ac:dyDescent="0.3">
      <c r="B1023" s="12" t="s">
        <v>3773</v>
      </c>
      <c r="C1023" s="13" t="s">
        <v>3775</v>
      </c>
      <c r="D1023" s="13">
        <v>41.23</v>
      </c>
      <c r="E1023" s="13" t="str">
        <f t="shared" si="270"/>
        <v>Obesity</v>
      </c>
      <c r="F1023" s="13">
        <v>6.94</v>
      </c>
      <c r="G1023" s="13" t="str">
        <f t="shared" si="271"/>
        <v>Diabetes</v>
      </c>
      <c r="H1023" s="13" t="s">
        <v>8291</v>
      </c>
      <c r="I1023" s="13" t="s">
        <v>8291</v>
      </c>
      <c r="J1023" s="13" t="s">
        <v>8291</v>
      </c>
      <c r="K1023" s="27" t="s">
        <v>8292</v>
      </c>
      <c r="L1023" s="13" t="s">
        <v>8291</v>
      </c>
      <c r="M1023" s="13" t="s">
        <v>9292</v>
      </c>
      <c r="N1023" s="13">
        <v>49</v>
      </c>
      <c r="O1023" s="56">
        <v>8280.6200000000008</v>
      </c>
      <c r="P1023" s="13" t="s">
        <v>8310</v>
      </c>
      <c r="Q1023" s="13" t="s">
        <v>8310</v>
      </c>
      <c r="R1023" s="57" t="s">
        <v>8312</v>
      </c>
      <c r="T1023" s="12" t="s">
        <v>3773</v>
      </c>
      <c r="U1023" s="13" t="str">
        <f t="shared" si="287"/>
        <v xml:space="preserve">  Liza J</v>
      </c>
      <c r="V1023" s="39">
        <f t="shared" si="272"/>
        <v>41.23</v>
      </c>
      <c r="W1023" s="39" t="str">
        <f t="shared" si="273"/>
        <v>Obesity</v>
      </c>
      <c r="X1023" s="39">
        <f t="shared" si="274"/>
        <v>6.94</v>
      </c>
      <c r="Y1023" s="39" t="str">
        <f t="shared" si="275"/>
        <v>Diabetes</v>
      </c>
      <c r="Z1023" s="39" t="str">
        <f t="shared" si="276"/>
        <v>No</v>
      </c>
      <c r="AA1023" s="39" t="str">
        <f t="shared" si="277"/>
        <v>No</v>
      </c>
      <c r="AB1023" s="39" t="str">
        <f t="shared" si="278"/>
        <v>No</v>
      </c>
      <c r="AC1023" s="38" t="str">
        <f t="shared" si="279"/>
        <v>No major surgery</v>
      </c>
      <c r="AD1023" s="39" t="str">
        <f t="shared" si="280"/>
        <v>No</v>
      </c>
      <c r="AE1023" s="13" t="str">
        <f t="shared" si="281"/>
        <v>22-Dec-1974</v>
      </c>
      <c r="AF1023" s="39">
        <f t="shared" si="282"/>
        <v>49</v>
      </c>
      <c r="AG1023" s="58">
        <f t="shared" si="283"/>
        <v>8280.6200000000008</v>
      </c>
      <c r="AH1023" s="39" t="str">
        <f t="shared" si="284"/>
        <v>tier - 2</v>
      </c>
      <c r="AI1023" s="39" t="str">
        <f t="shared" si="285"/>
        <v>tier - 2</v>
      </c>
      <c r="AJ1023" s="54" t="str">
        <f t="shared" si="286"/>
        <v>R1013</v>
      </c>
    </row>
    <row r="1024" spans="2:36" ht="15.75" customHeight="1" x14ac:dyDescent="0.3">
      <c r="B1024" s="12" t="s">
        <v>3777</v>
      </c>
      <c r="C1024" s="13" t="s">
        <v>3779</v>
      </c>
      <c r="D1024" s="13">
        <v>49.45</v>
      </c>
      <c r="E1024" s="13" t="str">
        <f t="shared" si="270"/>
        <v>Obesity</v>
      </c>
      <c r="F1024" s="13">
        <v>4.2</v>
      </c>
      <c r="G1024" s="13" t="str">
        <f t="shared" si="271"/>
        <v>Normal</v>
      </c>
      <c r="H1024" s="13" t="s">
        <v>8293</v>
      </c>
      <c r="I1024" s="13" t="s">
        <v>8291</v>
      </c>
      <c r="J1024" s="13" t="s">
        <v>8291</v>
      </c>
      <c r="K1024" s="27" t="s">
        <v>8292</v>
      </c>
      <c r="L1024" s="13" t="s">
        <v>8291</v>
      </c>
      <c r="M1024" s="13" t="s">
        <v>9293</v>
      </c>
      <c r="N1024" s="13">
        <v>49</v>
      </c>
      <c r="O1024" s="56">
        <v>8283.68</v>
      </c>
      <c r="P1024" s="13" t="s">
        <v>8310</v>
      </c>
      <c r="Q1024" s="13" t="s">
        <v>8311</v>
      </c>
      <c r="R1024" s="57" t="s">
        <v>8312</v>
      </c>
      <c r="T1024" s="12" t="s">
        <v>3777</v>
      </c>
      <c r="U1024" s="13" t="str">
        <f t="shared" si="287"/>
        <v xml:space="preserve">  Ian M</v>
      </c>
      <c r="V1024" s="39">
        <f t="shared" si="272"/>
        <v>49.45</v>
      </c>
      <c r="W1024" s="39" t="str">
        <f t="shared" si="273"/>
        <v>Obesity</v>
      </c>
      <c r="X1024" s="39">
        <f t="shared" si="274"/>
        <v>4.2</v>
      </c>
      <c r="Y1024" s="39" t="str">
        <f t="shared" si="275"/>
        <v>Normal</v>
      </c>
      <c r="Z1024" s="39" t="str">
        <f t="shared" si="276"/>
        <v>Yes</v>
      </c>
      <c r="AA1024" s="39" t="str">
        <f t="shared" si="277"/>
        <v>No</v>
      </c>
      <c r="AB1024" s="39" t="str">
        <f t="shared" si="278"/>
        <v>No</v>
      </c>
      <c r="AC1024" s="38" t="str">
        <f t="shared" si="279"/>
        <v>No major surgery</v>
      </c>
      <c r="AD1024" s="39" t="str">
        <f t="shared" si="280"/>
        <v>No</v>
      </c>
      <c r="AE1024" s="13" t="str">
        <f t="shared" si="281"/>
        <v>6-Jun-1974</v>
      </c>
      <c r="AF1024" s="39">
        <f t="shared" si="282"/>
        <v>49</v>
      </c>
      <c r="AG1024" s="58">
        <f t="shared" si="283"/>
        <v>8283.68</v>
      </c>
      <c r="AH1024" s="39" t="str">
        <f t="shared" si="284"/>
        <v>tier - 2</v>
      </c>
      <c r="AI1024" s="39" t="str">
        <f t="shared" si="285"/>
        <v>tier - 3</v>
      </c>
      <c r="AJ1024" s="54" t="str">
        <f t="shared" si="286"/>
        <v>R1013</v>
      </c>
    </row>
    <row r="1025" spans="2:36" ht="15.75" customHeight="1" x14ac:dyDescent="0.3">
      <c r="B1025" s="12" t="s">
        <v>3781</v>
      </c>
      <c r="C1025" s="13" t="s">
        <v>3783</v>
      </c>
      <c r="D1025" s="13">
        <v>41.04</v>
      </c>
      <c r="E1025" s="13" t="str">
        <f t="shared" si="270"/>
        <v>Obesity</v>
      </c>
      <c r="F1025" s="13">
        <v>5.59</v>
      </c>
      <c r="G1025" s="13" t="str">
        <f t="shared" si="271"/>
        <v>Normal</v>
      </c>
      <c r="H1025" s="13" t="s">
        <v>8291</v>
      </c>
      <c r="I1025" s="13" t="s">
        <v>8291</v>
      </c>
      <c r="J1025" s="13" t="s">
        <v>8291</v>
      </c>
      <c r="K1025" s="27" t="s">
        <v>8292</v>
      </c>
      <c r="L1025" s="13" t="s">
        <v>8291</v>
      </c>
      <c r="M1025" s="13" t="s">
        <v>9294</v>
      </c>
      <c r="N1025" s="13">
        <v>45</v>
      </c>
      <c r="O1025" s="56">
        <v>8302.5400000000009</v>
      </c>
      <c r="P1025" s="13" t="s">
        <v>8311</v>
      </c>
      <c r="Q1025" s="13" t="s">
        <v>8311</v>
      </c>
      <c r="R1025" s="57" t="s">
        <v>8326</v>
      </c>
      <c r="T1025" s="12" t="s">
        <v>3781</v>
      </c>
      <c r="U1025" s="13" t="str">
        <f t="shared" si="287"/>
        <v xml:space="preserve">  Claudia L</v>
      </c>
      <c r="V1025" s="39">
        <f t="shared" si="272"/>
        <v>41.04</v>
      </c>
      <c r="W1025" s="39" t="str">
        <f t="shared" si="273"/>
        <v>Obesity</v>
      </c>
      <c r="X1025" s="39">
        <f t="shared" si="274"/>
        <v>5.59</v>
      </c>
      <c r="Y1025" s="39" t="str">
        <f t="shared" si="275"/>
        <v>Normal</v>
      </c>
      <c r="Z1025" s="39" t="str">
        <f t="shared" si="276"/>
        <v>No</v>
      </c>
      <c r="AA1025" s="39" t="str">
        <f t="shared" si="277"/>
        <v>No</v>
      </c>
      <c r="AB1025" s="39" t="str">
        <f t="shared" si="278"/>
        <v>No</v>
      </c>
      <c r="AC1025" s="38" t="str">
        <f t="shared" si="279"/>
        <v>No major surgery</v>
      </c>
      <c r="AD1025" s="39" t="str">
        <f t="shared" si="280"/>
        <v>No</v>
      </c>
      <c r="AE1025" s="13" t="str">
        <f t="shared" si="281"/>
        <v>26-Jun-1978</v>
      </c>
      <c r="AF1025" s="39">
        <f t="shared" si="282"/>
        <v>45</v>
      </c>
      <c r="AG1025" s="58">
        <f t="shared" si="283"/>
        <v>8302.5400000000009</v>
      </c>
      <c r="AH1025" s="39" t="str">
        <f t="shared" si="284"/>
        <v>tier - 3</v>
      </c>
      <c r="AI1025" s="39" t="str">
        <f t="shared" si="285"/>
        <v>tier - 3</v>
      </c>
      <c r="AJ1025" s="54" t="str">
        <f t="shared" si="286"/>
        <v>R1016</v>
      </c>
    </row>
    <row r="1026" spans="2:36" ht="15.75" customHeight="1" x14ac:dyDescent="0.3">
      <c r="B1026" s="12" t="s">
        <v>3785</v>
      </c>
      <c r="C1026" s="13" t="s">
        <v>3787</v>
      </c>
      <c r="D1026" s="13">
        <v>27.93</v>
      </c>
      <c r="E1026" s="13" t="str">
        <f t="shared" si="270"/>
        <v>Overweight</v>
      </c>
      <c r="F1026" s="13">
        <v>9.9600000000000009</v>
      </c>
      <c r="G1026" s="13" t="str">
        <f t="shared" si="271"/>
        <v>Diabetes</v>
      </c>
      <c r="H1026" s="13" t="s">
        <v>8291</v>
      </c>
      <c r="I1026" s="13" t="s">
        <v>8291</v>
      </c>
      <c r="J1026" s="13" t="s">
        <v>8291</v>
      </c>
      <c r="K1026" s="27" t="s">
        <v>8292</v>
      </c>
      <c r="L1026" s="13" t="s">
        <v>8291</v>
      </c>
      <c r="M1026" s="13" t="s">
        <v>9295</v>
      </c>
      <c r="N1026" s="13">
        <v>44</v>
      </c>
      <c r="O1026" s="56">
        <v>8310.84</v>
      </c>
      <c r="P1026" s="13" t="s">
        <v>8310</v>
      </c>
      <c r="Q1026" s="13" t="s">
        <v>8310</v>
      </c>
      <c r="R1026" s="57" t="s">
        <v>8317</v>
      </c>
      <c r="T1026" s="12" t="s">
        <v>3785</v>
      </c>
      <c r="U1026" s="13" t="str">
        <f t="shared" si="287"/>
        <v xml:space="preserve">  Jessica M</v>
      </c>
      <c r="V1026" s="39">
        <f t="shared" si="272"/>
        <v>27.93</v>
      </c>
      <c r="W1026" s="39" t="str">
        <f t="shared" si="273"/>
        <v>Overweight</v>
      </c>
      <c r="X1026" s="39">
        <f t="shared" si="274"/>
        <v>9.9600000000000009</v>
      </c>
      <c r="Y1026" s="39" t="str">
        <f t="shared" si="275"/>
        <v>Diabetes</v>
      </c>
      <c r="Z1026" s="39" t="str">
        <f t="shared" si="276"/>
        <v>No</v>
      </c>
      <c r="AA1026" s="39" t="str">
        <f t="shared" si="277"/>
        <v>No</v>
      </c>
      <c r="AB1026" s="39" t="str">
        <f t="shared" si="278"/>
        <v>No</v>
      </c>
      <c r="AC1026" s="38" t="str">
        <f t="shared" si="279"/>
        <v>No major surgery</v>
      </c>
      <c r="AD1026" s="39" t="str">
        <f t="shared" si="280"/>
        <v>No</v>
      </c>
      <c r="AE1026" s="13" t="str">
        <f t="shared" si="281"/>
        <v>7-Aug-1979</v>
      </c>
      <c r="AF1026" s="39">
        <f t="shared" si="282"/>
        <v>44</v>
      </c>
      <c r="AG1026" s="58">
        <f t="shared" si="283"/>
        <v>8310.84</v>
      </c>
      <c r="AH1026" s="39" t="str">
        <f t="shared" si="284"/>
        <v>tier - 2</v>
      </c>
      <c r="AI1026" s="39" t="str">
        <f t="shared" si="285"/>
        <v>tier - 2</v>
      </c>
      <c r="AJ1026" s="54" t="str">
        <f t="shared" si="286"/>
        <v>R1012</v>
      </c>
    </row>
    <row r="1027" spans="2:36" ht="15.75" customHeight="1" x14ac:dyDescent="0.3">
      <c r="B1027" s="12" t="s">
        <v>3789</v>
      </c>
      <c r="C1027" s="13" t="s">
        <v>3791</v>
      </c>
      <c r="D1027" s="13">
        <v>21.01</v>
      </c>
      <c r="E1027" s="13" t="str">
        <f t="shared" si="270"/>
        <v>Healthy Weight</v>
      </c>
      <c r="F1027" s="13">
        <v>7.37</v>
      </c>
      <c r="G1027" s="13" t="str">
        <f t="shared" si="271"/>
        <v>Diabetes</v>
      </c>
      <c r="H1027" s="13" t="s">
        <v>8291</v>
      </c>
      <c r="I1027" s="13" t="s">
        <v>8291</v>
      </c>
      <c r="J1027" s="13" t="s">
        <v>8291</v>
      </c>
      <c r="K1027" s="27" t="s">
        <v>8292</v>
      </c>
      <c r="L1027" s="13" t="s">
        <v>8291</v>
      </c>
      <c r="M1027" s="13" t="s">
        <v>8713</v>
      </c>
      <c r="N1027" s="13">
        <v>30</v>
      </c>
      <c r="O1027" s="56">
        <v>8314.65</v>
      </c>
      <c r="P1027" s="13" t="s">
        <v>8310</v>
      </c>
      <c r="Q1027" s="13" t="s">
        <v>8314</v>
      </c>
      <c r="R1027" s="57" t="s">
        <v>8317</v>
      </c>
      <c r="T1027" s="12" t="s">
        <v>3789</v>
      </c>
      <c r="U1027" s="13" t="str">
        <f t="shared" si="287"/>
        <v xml:space="preserve">  Billy Jr</v>
      </c>
      <c r="V1027" s="39">
        <f t="shared" si="272"/>
        <v>21.01</v>
      </c>
      <c r="W1027" s="39" t="str">
        <f t="shared" si="273"/>
        <v>Healthy Weight</v>
      </c>
      <c r="X1027" s="39">
        <f t="shared" si="274"/>
        <v>7.37</v>
      </c>
      <c r="Y1027" s="39" t="str">
        <f t="shared" si="275"/>
        <v>Diabetes</v>
      </c>
      <c r="Z1027" s="39" t="str">
        <f t="shared" si="276"/>
        <v>No</v>
      </c>
      <c r="AA1027" s="39" t="str">
        <f t="shared" si="277"/>
        <v>No</v>
      </c>
      <c r="AB1027" s="39" t="str">
        <f t="shared" si="278"/>
        <v>No</v>
      </c>
      <c r="AC1027" s="38" t="str">
        <f t="shared" si="279"/>
        <v>No major surgery</v>
      </c>
      <c r="AD1027" s="39" t="str">
        <f t="shared" si="280"/>
        <v>No</v>
      </c>
      <c r="AE1027" s="13" t="str">
        <f t="shared" si="281"/>
        <v>22-Jun-1993</v>
      </c>
      <c r="AF1027" s="39">
        <f t="shared" si="282"/>
        <v>30</v>
      </c>
      <c r="AG1027" s="58">
        <f t="shared" si="283"/>
        <v>8314.65</v>
      </c>
      <c r="AH1027" s="39" t="str">
        <f t="shared" si="284"/>
        <v>tier - 2</v>
      </c>
      <c r="AI1027" s="39" t="str">
        <f t="shared" si="285"/>
        <v>tier - 1</v>
      </c>
      <c r="AJ1027" s="54" t="str">
        <f t="shared" si="286"/>
        <v>R1012</v>
      </c>
    </row>
    <row r="1028" spans="2:36" ht="15.75" customHeight="1" x14ac:dyDescent="0.3">
      <c r="B1028" s="12" t="s">
        <v>3793</v>
      </c>
      <c r="C1028" s="13" t="s">
        <v>56</v>
      </c>
      <c r="D1028" s="13">
        <v>52.37</v>
      </c>
      <c r="E1028" s="13" t="str">
        <f t="shared" ref="E1028:E1091" si="288">IF(D1028&lt;18.5,"Underweight", IF(AND(D1028&gt;=18.5,D1028&lt;=24.9),"Healthy Weight", IF(AND(D1028&gt;=25,D1028&lt;=29.9),"Overweight", IF(D1028&gt;=30,"Obesity"))))</f>
        <v>Obesity</v>
      </c>
      <c r="F1028" s="13">
        <v>5.0599999999999996</v>
      </c>
      <c r="G1028" s="13" t="str">
        <f t="shared" ref="G1028:G1091" si="289">IF(F1028&lt;5.7,"Normal",IF(AND(F1028&gt;=5.7,F1028&lt;=6.4),"Prediabetes",IF(F1028&gt;=6.5,"Diabetes")))</f>
        <v>Normal</v>
      </c>
      <c r="H1028" s="13" t="s">
        <v>8293</v>
      </c>
      <c r="I1028" s="13" t="s">
        <v>8293</v>
      </c>
      <c r="J1028" s="13" t="s">
        <v>8291</v>
      </c>
      <c r="K1028" s="27">
        <v>2</v>
      </c>
      <c r="L1028" s="13" t="s">
        <v>8291</v>
      </c>
      <c r="M1028" s="13" t="s">
        <v>9296</v>
      </c>
      <c r="N1028" s="13">
        <v>47</v>
      </c>
      <c r="O1028" s="56">
        <v>8334.4599999999991</v>
      </c>
      <c r="P1028" s="13" t="s">
        <v>8311</v>
      </c>
      <c r="Q1028" s="13" t="s">
        <v>8310</v>
      </c>
      <c r="R1028" s="57" t="s">
        <v>8326</v>
      </c>
      <c r="T1028" s="12" t="s">
        <v>3793</v>
      </c>
      <c r="U1028" s="13" t="str">
        <f t="shared" si="287"/>
        <v xml:space="preserve">  David</v>
      </c>
      <c r="V1028" s="39">
        <f t="shared" ref="V1028:V1091" si="290">VLOOKUP(T1028,$B$3:$R$2338,3,FALSE)</f>
        <v>52.37</v>
      </c>
      <c r="W1028" s="39" t="str">
        <f t="shared" ref="W1028:W1091" si="291">VLOOKUP(T1028,$B$3:$R$2338,4,FALSE)</f>
        <v>Obesity</v>
      </c>
      <c r="X1028" s="39">
        <f t="shared" ref="X1028:X1091" si="292">VLOOKUP(T1028,$B$3:$R$2338,5,FALSE)</f>
        <v>5.0599999999999996</v>
      </c>
      <c r="Y1028" s="39" t="str">
        <f t="shared" ref="Y1028:Y1091" si="293">VLOOKUP(T1028,$B$3:$R$2338,6,0)</f>
        <v>Normal</v>
      </c>
      <c r="Z1028" s="39" t="str">
        <f t="shared" ref="Z1028:Z1091" si="294">VLOOKUP(T1028,$B$3:$R$2338,7,0)</f>
        <v>Yes</v>
      </c>
      <c r="AA1028" s="39" t="str">
        <f t="shared" ref="AA1028:AA1091" si="295">VLOOKUP(T1028,$B$3:$R$2338,8,0)</f>
        <v>Yes</v>
      </c>
      <c r="AB1028" s="39" t="str">
        <f t="shared" ref="AB1028:AB1091" si="296">VLOOKUP(T1028,$B$3:$R$2338,9,0)</f>
        <v>No</v>
      </c>
      <c r="AC1028" s="38">
        <f t="shared" ref="AC1028:AC1091" si="297">VLOOKUP(T1028,$B$3:$R$2338,10,0)</f>
        <v>2</v>
      </c>
      <c r="AD1028" s="39" t="str">
        <f t="shared" ref="AD1028:AD1091" si="298">VLOOKUP(T1028,$B$3:$R$2338,11,0)</f>
        <v>No</v>
      </c>
      <c r="AE1028" s="13" t="str">
        <f t="shared" ref="AE1028:AE1091" si="299">VLOOKUP(T1028,$B$3:$R$2338,12,0)</f>
        <v>12-Jul-1976</v>
      </c>
      <c r="AF1028" s="39">
        <f t="shared" ref="AF1028:AF1091" si="300">VLOOKUP(T1028,$B$3:$R$2338,13,0)</f>
        <v>47</v>
      </c>
      <c r="AG1028" s="58">
        <f t="shared" ref="AG1028:AG1091" si="301">VLOOKUP(T1028,$B$3:$R$2338,14,0)</f>
        <v>8334.4599999999991</v>
      </c>
      <c r="AH1028" s="39" t="str">
        <f t="shared" ref="AH1028:AH1091" si="302">VLOOKUP(T1028,$B$3:$R$2338,15,0)</f>
        <v>tier - 3</v>
      </c>
      <c r="AI1028" s="39" t="str">
        <f t="shared" ref="AI1028:AI1091" si="303">VLOOKUP(T1028,B1027:R3362,16,0)</f>
        <v>tier - 2</v>
      </c>
      <c r="AJ1028" s="54" t="str">
        <f t="shared" ref="AJ1028:AJ1091" si="304">VLOOKUP(T1028,$B$3:$R$2338,17,0)</f>
        <v>R1016</v>
      </c>
    </row>
    <row r="1029" spans="2:36" ht="15.75" customHeight="1" x14ac:dyDescent="0.3">
      <c r="B1029" s="12" t="s">
        <v>3796</v>
      </c>
      <c r="C1029" s="13" t="s">
        <v>3798</v>
      </c>
      <c r="D1029" s="13">
        <v>40.369999999999997</v>
      </c>
      <c r="E1029" s="13" t="str">
        <f t="shared" si="288"/>
        <v>Obesity</v>
      </c>
      <c r="F1029" s="13">
        <v>8.2100000000000009</v>
      </c>
      <c r="G1029" s="13" t="str">
        <f t="shared" si="289"/>
        <v>Diabetes</v>
      </c>
      <c r="H1029" s="13" t="s">
        <v>8291</v>
      </c>
      <c r="I1029" s="13" t="s">
        <v>8291</v>
      </c>
      <c r="J1029" s="13" t="s">
        <v>8291</v>
      </c>
      <c r="K1029" s="27" t="s">
        <v>8292</v>
      </c>
      <c r="L1029" s="13" t="s">
        <v>8291</v>
      </c>
      <c r="M1029" s="13" t="s">
        <v>9297</v>
      </c>
      <c r="N1029" s="13">
        <v>47</v>
      </c>
      <c r="O1029" s="56">
        <v>8334.59</v>
      </c>
      <c r="P1029" s="13" t="s">
        <v>8311</v>
      </c>
      <c r="Q1029" s="13" t="s">
        <v>8310</v>
      </c>
      <c r="R1029" s="57" t="s">
        <v>8326</v>
      </c>
      <c r="T1029" s="12" t="s">
        <v>3796</v>
      </c>
      <c r="U1029" s="13" t="str">
        <f t="shared" ref="U1029:U1092" si="305">VLOOKUP(T1029,$B$3:$R$2338,2,FALSE)</f>
        <v xml:space="preserve">  Tim</v>
      </c>
      <c r="V1029" s="39">
        <f t="shared" si="290"/>
        <v>40.369999999999997</v>
      </c>
      <c r="W1029" s="39" t="str">
        <f t="shared" si="291"/>
        <v>Obesity</v>
      </c>
      <c r="X1029" s="39">
        <f t="shared" si="292"/>
        <v>8.2100000000000009</v>
      </c>
      <c r="Y1029" s="39" t="str">
        <f t="shared" si="293"/>
        <v>Diabetes</v>
      </c>
      <c r="Z1029" s="39" t="str">
        <f t="shared" si="294"/>
        <v>No</v>
      </c>
      <c r="AA1029" s="39" t="str">
        <f t="shared" si="295"/>
        <v>No</v>
      </c>
      <c r="AB1029" s="39" t="str">
        <f t="shared" si="296"/>
        <v>No</v>
      </c>
      <c r="AC1029" s="38" t="str">
        <f t="shared" si="297"/>
        <v>No major surgery</v>
      </c>
      <c r="AD1029" s="39" t="str">
        <f t="shared" si="298"/>
        <v>No</v>
      </c>
      <c r="AE1029" s="13" t="str">
        <f t="shared" si="299"/>
        <v>20-Jul-1976</v>
      </c>
      <c r="AF1029" s="39">
        <f t="shared" si="300"/>
        <v>47</v>
      </c>
      <c r="AG1029" s="58">
        <f t="shared" si="301"/>
        <v>8334.59</v>
      </c>
      <c r="AH1029" s="39" t="str">
        <f t="shared" si="302"/>
        <v>tier - 3</v>
      </c>
      <c r="AI1029" s="39" t="str">
        <f t="shared" si="303"/>
        <v>tier - 2</v>
      </c>
      <c r="AJ1029" s="54" t="str">
        <f t="shared" si="304"/>
        <v>R1016</v>
      </c>
    </row>
    <row r="1030" spans="2:36" ht="15.75" customHeight="1" x14ac:dyDescent="0.3">
      <c r="B1030" s="12" t="s">
        <v>3800</v>
      </c>
      <c r="C1030" s="13" t="s">
        <v>3802</v>
      </c>
      <c r="D1030" s="13">
        <v>41.47</v>
      </c>
      <c r="E1030" s="13" t="str">
        <f t="shared" si="288"/>
        <v>Obesity</v>
      </c>
      <c r="F1030" s="13">
        <v>10.34</v>
      </c>
      <c r="G1030" s="13" t="str">
        <f t="shared" si="289"/>
        <v>Diabetes</v>
      </c>
      <c r="H1030" s="13" t="s">
        <v>8291</v>
      </c>
      <c r="I1030" s="13" t="s">
        <v>8291</v>
      </c>
      <c r="J1030" s="13" t="s">
        <v>8291</v>
      </c>
      <c r="K1030" s="27">
        <v>2</v>
      </c>
      <c r="L1030" s="13" t="s">
        <v>8291</v>
      </c>
      <c r="M1030" s="13" t="s">
        <v>9298</v>
      </c>
      <c r="N1030" s="13">
        <v>47</v>
      </c>
      <c r="O1030" s="56">
        <v>8342.91</v>
      </c>
      <c r="P1030" s="13" t="s">
        <v>8311</v>
      </c>
      <c r="Q1030" s="13" t="s">
        <v>8314</v>
      </c>
      <c r="R1030" s="57" t="s">
        <v>8326</v>
      </c>
      <c r="T1030" s="12" t="s">
        <v>3800</v>
      </c>
      <c r="U1030" s="13" t="str">
        <f t="shared" si="305"/>
        <v xml:space="preserve">  Emma M</v>
      </c>
      <c r="V1030" s="39">
        <f t="shared" si="290"/>
        <v>41.47</v>
      </c>
      <c r="W1030" s="39" t="str">
        <f t="shared" si="291"/>
        <v>Obesity</v>
      </c>
      <c r="X1030" s="39">
        <f t="shared" si="292"/>
        <v>10.34</v>
      </c>
      <c r="Y1030" s="39" t="str">
        <f t="shared" si="293"/>
        <v>Diabetes</v>
      </c>
      <c r="Z1030" s="39" t="str">
        <f t="shared" si="294"/>
        <v>No</v>
      </c>
      <c r="AA1030" s="39" t="str">
        <f t="shared" si="295"/>
        <v>No</v>
      </c>
      <c r="AB1030" s="39" t="str">
        <f t="shared" si="296"/>
        <v>No</v>
      </c>
      <c r="AC1030" s="38">
        <f t="shared" si="297"/>
        <v>2</v>
      </c>
      <c r="AD1030" s="39" t="str">
        <f t="shared" si="298"/>
        <v>No</v>
      </c>
      <c r="AE1030" s="13" t="str">
        <f t="shared" si="299"/>
        <v>7-Jul-1976</v>
      </c>
      <c r="AF1030" s="39">
        <f t="shared" si="300"/>
        <v>47</v>
      </c>
      <c r="AG1030" s="58">
        <f t="shared" si="301"/>
        <v>8342.91</v>
      </c>
      <c r="AH1030" s="39" t="str">
        <f t="shared" si="302"/>
        <v>tier - 3</v>
      </c>
      <c r="AI1030" s="39" t="str">
        <f t="shared" si="303"/>
        <v>tier - 1</v>
      </c>
      <c r="AJ1030" s="54" t="str">
        <f t="shared" si="304"/>
        <v>R1016</v>
      </c>
    </row>
    <row r="1031" spans="2:36" ht="15.75" customHeight="1" x14ac:dyDescent="0.3">
      <c r="B1031" s="12" t="s">
        <v>3804</v>
      </c>
      <c r="C1031" s="13" t="s">
        <v>3798</v>
      </c>
      <c r="D1031" s="13">
        <v>33.725000000000001</v>
      </c>
      <c r="E1031" s="13" t="str">
        <f t="shared" si="288"/>
        <v>Obesity</v>
      </c>
      <c r="F1031" s="13">
        <v>5.51</v>
      </c>
      <c r="G1031" s="13" t="str">
        <f t="shared" si="289"/>
        <v>Normal</v>
      </c>
      <c r="H1031" s="13" t="s">
        <v>8293</v>
      </c>
      <c r="I1031" s="13" t="s">
        <v>8291</v>
      </c>
      <c r="J1031" s="13" t="s">
        <v>8291</v>
      </c>
      <c r="K1031" s="27">
        <v>2</v>
      </c>
      <c r="L1031" s="13" t="s">
        <v>8291</v>
      </c>
      <c r="M1031" s="13" t="s">
        <v>9299</v>
      </c>
      <c r="N1031" s="13">
        <v>47</v>
      </c>
      <c r="O1031" s="56">
        <v>8347.16</v>
      </c>
      <c r="P1031" s="13" t="s">
        <v>8310</v>
      </c>
      <c r="Q1031" s="13" t="s">
        <v>8314</v>
      </c>
      <c r="R1031" s="57" t="s">
        <v>8312</v>
      </c>
      <c r="T1031" s="12" t="s">
        <v>3804</v>
      </c>
      <c r="U1031" s="13" t="str">
        <f t="shared" si="305"/>
        <v xml:space="preserve">  Tim</v>
      </c>
      <c r="V1031" s="39">
        <f t="shared" si="290"/>
        <v>33.725000000000001</v>
      </c>
      <c r="W1031" s="39" t="str">
        <f t="shared" si="291"/>
        <v>Obesity</v>
      </c>
      <c r="X1031" s="39">
        <f t="shared" si="292"/>
        <v>5.51</v>
      </c>
      <c r="Y1031" s="39" t="str">
        <f t="shared" si="293"/>
        <v>Normal</v>
      </c>
      <c r="Z1031" s="39" t="str">
        <f t="shared" si="294"/>
        <v>Yes</v>
      </c>
      <c r="AA1031" s="39" t="str">
        <f t="shared" si="295"/>
        <v>No</v>
      </c>
      <c r="AB1031" s="39" t="str">
        <f t="shared" si="296"/>
        <v>No</v>
      </c>
      <c r="AC1031" s="38">
        <f t="shared" si="297"/>
        <v>2</v>
      </c>
      <c r="AD1031" s="39" t="str">
        <f t="shared" si="298"/>
        <v>No</v>
      </c>
      <c r="AE1031" s="13" t="str">
        <f t="shared" si="299"/>
        <v>12-Jun-1976</v>
      </c>
      <c r="AF1031" s="39">
        <f t="shared" si="300"/>
        <v>47</v>
      </c>
      <c r="AG1031" s="58">
        <f t="shared" si="301"/>
        <v>8347.16</v>
      </c>
      <c r="AH1031" s="39" t="str">
        <f t="shared" si="302"/>
        <v>tier - 2</v>
      </c>
      <c r="AI1031" s="39" t="str">
        <f t="shared" si="303"/>
        <v>tier - 1</v>
      </c>
      <c r="AJ1031" s="54" t="str">
        <f t="shared" si="304"/>
        <v>R1013</v>
      </c>
    </row>
    <row r="1032" spans="2:36" ht="15.75" customHeight="1" x14ac:dyDescent="0.3">
      <c r="B1032" s="12" t="s">
        <v>3807</v>
      </c>
      <c r="C1032" s="13" t="s">
        <v>331</v>
      </c>
      <c r="D1032" s="13">
        <v>28.1</v>
      </c>
      <c r="E1032" s="13" t="str">
        <f t="shared" si="288"/>
        <v>Overweight</v>
      </c>
      <c r="F1032" s="13">
        <v>11.2</v>
      </c>
      <c r="G1032" s="13" t="str">
        <f t="shared" si="289"/>
        <v>Diabetes</v>
      </c>
      <c r="H1032" s="13" t="s">
        <v>8291</v>
      </c>
      <c r="I1032" s="13" t="s">
        <v>8291</v>
      </c>
      <c r="J1032" s="13" t="s">
        <v>8291</v>
      </c>
      <c r="K1032" s="27" t="s">
        <v>8292</v>
      </c>
      <c r="L1032" s="13" t="s">
        <v>8291</v>
      </c>
      <c r="M1032" s="13" t="s">
        <v>9300</v>
      </c>
      <c r="N1032" s="13">
        <v>60</v>
      </c>
      <c r="O1032" s="56">
        <v>8355.5400000000009</v>
      </c>
      <c r="P1032" s="13" t="s">
        <v>8311</v>
      </c>
      <c r="Q1032" s="13" t="s">
        <v>8311</v>
      </c>
      <c r="R1032" s="57" t="s">
        <v>8317</v>
      </c>
      <c r="T1032" s="12" t="s">
        <v>3807</v>
      </c>
      <c r="U1032" s="13" t="str">
        <f t="shared" si="305"/>
        <v xml:space="preserve">  Patrick</v>
      </c>
      <c r="V1032" s="39">
        <f t="shared" si="290"/>
        <v>28.1</v>
      </c>
      <c r="W1032" s="39" t="str">
        <f t="shared" si="291"/>
        <v>Overweight</v>
      </c>
      <c r="X1032" s="39">
        <f t="shared" si="292"/>
        <v>11.2</v>
      </c>
      <c r="Y1032" s="39" t="str">
        <f t="shared" si="293"/>
        <v>Diabetes</v>
      </c>
      <c r="Z1032" s="39" t="str">
        <f t="shared" si="294"/>
        <v>No</v>
      </c>
      <c r="AA1032" s="39" t="str">
        <f t="shared" si="295"/>
        <v>No</v>
      </c>
      <c r="AB1032" s="39" t="str">
        <f t="shared" si="296"/>
        <v>No</v>
      </c>
      <c r="AC1032" s="38" t="str">
        <f t="shared" si="297"/>
        <v>No major surgery</v>
      </c>
      <c r="AD1032" s="39" t="str">
        <f t="shared" si="298"/>
        <v>No</v>
      </c>
      <c r="AE1032" s="13" t="str">
        <f t="shared" si="299"/>
        <v>21-Sep-1963</v>
      </c>
      <c r="AF1032" s="39">
        <f t="shared" si="300"/>
        <v>60</v>
      </c>
      <c r="AG1032" s="58">
        <f t="shared" si="301"/>
        <v>8355.5400000000009</v>
      </c>
      <c r="AH1032" s="39" t="str">
        <f t="shared" si="302"/>
        <v>tier - 3</v>
      </c>
      <c r="AI1032" s="39" t="str">
        <f t="shared" si="303"/>
        <v>tier - 3</v>
      </c>
      <c r="AJ1032" s="54" t="str">
        <f t="shared" si="304"/>
        <v>R1012</v>
      </c>
    </row>
    <row r="1033" spans="2:36" ht="15.75" customHeight="1" x14ac:dyDescent="0.3">
      <c r="B1033" s="12" t="s">
        <v>3810</v>
      </c>
      <c r="C1033" s="13" t="s">
        <v>3812</v>
      </c>
      <c r="D1033" s="13">
        <v>37.43</v>
      </c>
      <c r="E1033" s="13" t="str">
        <f t="shared" si="288"/>
        <v>Obesity</v>
      </c>
      <c r="F1033" s="13">
        <v>4.3499999999999996</v>
      </c>
      <c r="G1033" s="13" t="str">
        <f t="shared" si="289"/>
        <v>Normal</v>
      </c>
      <c r="H1033" s="13" t="s">
        <v>8293</v>
      </c>
      <c r="I1033" s="13" t="s">
        <v>8291</v>
      </c>
      <c r="J1033" s="13" t="s">
        <v>8293</v>
      </c>
      <c r="K1033" s="27">
        <v>1</v>
      </c>
      <c r="L1033" s="13" t="s">
        <v>8291</v>
      </c>
      <c r="M1033" s="13" t="s">
        <v>9301</v>
      </c>
      <c r="N1033" s="13">
        <v>52</v>
      </c>
      <c r="O1033" s="56">
        <v>8396.6200000000008</v>
      </c>
      <c r="P1033" s="13" t="s">
        <v>8310</v>
      </c>
      <c r="Q1033" s="13" t="s">
        <v>8311</v>
      </c>
      <c r="R1033" s="57" t="s">
        <v>8312</v>
      </c>
      <c r="T1033" s="12" t="s">
        <v>3810</v>
      </c>
      <c r="U1033" s="13" t="str">
        <f t="shared" si="305"/>
        <v xml:space="preserve">  Bridget K</v>
      </c>
      <c r="V1033" s="39">
        <f t="shared" si="290"/>
        <v>37.43</v>
      </c>
      <c r="W1033" s="39" t="str">
        <f t="shared" si="291"/>
        <v>Obesity</v>
      </c>
      <c r="X1033" s="39">
        <f t="shared" si="292"/>
        <v>4.3499999999999996</v>
      </c>
      <c r="Y1033" s="39" t="str">
        <f t="shared" si="293"/>
        <v>Normal</v>
      </c>
      <c r="Z1033" s="39" t="str">
        <f t="shared" si="294"/>
        <v>Yes</v>
      </c>
      <c r="AA1033" s="39" t="str">
        <f t="shared" si="295"/>
        <v>No</v>
      </c>
      <c r="AB1033" s="39" t="str">
        <f t="shared" si="296"/>
        <v>Yes</v>
      </c>
      <c r="AC1033" s="38">
        <f t="shared" si="297"/>
        <v>1</v>
      </c>
      <c r="AD1033" s="39" t="str">
        <f t="shared" si="298"/>
        <v>No</v>
      </c>
      <c r="AE1033" s="13" t="str">
        <f t="shared" si="299"/>
        <v>4-Sep-1971</v>
      </c>
      <c r="AF1033" s="39">
        <f t="shared" si="300"/>
        <v>52</v>
      </c>
      <c r="AG1033" s="58">
        <f t="shared" si="301"/>
        <v>8396.6200000000008</v>
      </c>
      <c r="AH1033" s="39" t="str">
        <f t="shared" si="302"/>
        <v>tier - 2</v>
      </c>
      <c r="AI1033" s="39" t="str">
        <f t="shared" si="303"/>
        <v>tier - 3</v>
      </c>
      <c r="AJ1033" s="54" t="str">
        <f t="shared" si="304"/>
        <v>R1013</v>
      </c>
    </row>
    <row r="1034" spans="2:36" ht="15.75" customHeight="1" x14ac:dyDescent="0.3">
      <c r="B1034" s="12" t="s">
        <v>3814</v>
      </c>
      <c r="C1034" s="13" t="s">
        <v>3816</v>
      </c>
      <c r="D1034" s="13">
        <v>23.7</v>
      </c>
      <c r="E1034" s="13" t="str">
        <f t="shared" si="288"/>
        <v>Healthy Weight</v>
      </c>
      <c r="F1034" s="13">
        <v>10.45</v>
      </c>
      <c r="G1034" s="13" t="str">
        <f t="shared" si="289"/>
        <v>Diabetes</v>
      </c>
      <c r="H1034" s="13" t="s">
        <v>8291</v>
      </c>
      <c r="I1034" s="13" t="s">
        <v>8291</v>
      </c>
      <c r="J1034" s="13" t="s">
        <v>8291</v>
      </c>
      <c r="K1034" s="27" t="s">
        <v>8292</v>
      </c>
      <c r="L1034" s="13" t="s">
        <v>8291</v>
      </c>
      <c r="M1034" s="13" t="s">
        <v>9302</v>
      </c>
      <c r="N1034" s="13">
        <v>52</v>
      </c>
      <c r="O1034" s="56">
        <v>8400.01</v>
      </c>
      <c r="P1034" s="13" t="s">
        <v>8310</v>
      </c>
      <c r="Q1034" s="13" t="s">
        <v>8311</v>
      </c>
      <c r="R1034" s="57" t="s">
        <v>8312</v>
      </c>
      <c r="T1034" s="12" t="s">
        <v>3814</v>
      </c>
      <c r="U1034" s="13" t="str">
        <f t="shared" si="305"/>
        <v xml:space="preserve">  Gabriel</v>
      </c>
      <c r="V1034" s="39">
        <f t="shared" si="290"/>
        <v>23.7</v>
      </c>
      <c r="W1034" s="39" t="str">
        <f t="shared" si="291"/>
        <v>Healthy Weight</v>
      </c>
      <c r="X1034" s="39">
        <f t="shared" si="292"/>
        <v>10.45</v>
      </c>
      <c r="Y1034" s="39" t="str">
        <f t="shared" si="293"/>
        <v>Diabetes</v>
      </c>
      <c r="Z1034" s="39" t="str">
        <f t="shared" si="294"/>
        <v>No</v>
      </c>
      <c r="AA1034" s="39" t="str">
        <f t="shared" si="295"/>
        <v>No</v>
      </c>
      <c r="AB1034" s="39" t="str">
        <f t="shared" si="296"/>
        <v>No</v>
      </c>
      <c r="AC1034" s="38" t="str">
        <f t="shared" si="297"/>
        <v>No major surgery</v>
      </c>
      <c r="AD1034" s="39" t="str">
        <f t="shared" si="298"/>
        <v>No</v>
      </c>
      <c r="AE1034" s="13" t="str">
        <f t="shared" si="299"/>
        <v>18-Sep-1971</v>
      </c>
      <c r="AF1034" s="39">
        <f t="shared" si="300"/>
        <v>52</v>
      </c>
      <c r="AG1034" s="58">
        <f t="shared" si="301"/>
        <v>8400.01</v>
      </c>
      <c r="AH1034" s="39" t="str">
        <f t="shared" si="302"/>
        <v>tier - 2</v>
      </c>
      <c r="AI1034" s="39" t="str">
        <f t="shared" si="303"/>
        <v>tier - 3</v>
      </c>
      <c r="AJ1034" s="54" t="str">
        <f t="shared" si="304"/>
        <v>R1013</v>
      </c>
    </row>
    <row r="1035" spans="2:36" ht="15.75" customHeight="1" x14ac:dyDescent="0.3">
      <c r="B1035" s="12" t="s">
        <v>3818</v>
      </c>
      <c r="C1035" s="13" t="s">
        <v>3820</v>
      </c>
      <c r="D1035" s="13">
        <v>24.795000000000002</v>
      </c>
      <c r="E1035" s="13" t="str">
        <f t="shared" si="288"/>
        <v>Healthy Weight</v>
      </c>
      <c r="F1035" s="13">
        <v>4.07</v>
      </c>
      <c r="G1035" s="13" t="str">
        <f t="shared" si="289"/>
        <v>Normal</v>
      </c>
      <c r="H1035" s="13" t="s">
        <v>8293</v>
      </c>
      <c r="I1035" s="13" t="s">
        <v>8291</v>
      </c>
      <c r="J1035" s="13" t="s">
        <v>8293</v>
      </c>
      <c r="K1035" s="27">
        <v>1</v>
      </c>
      <c r="L1035" s="13" t="s">
        <v>8291</v>
      </c>
      <c r="M1035" s="13" t="s">
        <v>9303</v>
      </c>
      <c r="N1035" s="13">
        <v>44</v>
      </c>
      <c r="O1035" s="56">
        <v>8410.0499999999993</v>
      </c>
      <c r="P1035" s="13" t="s">
        <v>8310</v>
      </c>
      <c r="Q1035" s="13" t="s">
        <v>8310</v>
      </c>
      <c r="R1035" s="57" t="s">
        <v>8317</v>
      </c>
      <c r="T1035" s="12" t="s">
        <v>3818</v>
      </c>
      <c r="U1035" s="13" t="str">
        <f t="shared" si="305"/>
        <v xml:space="preserve">  Natasha</v>
      </c>
      <c r="V1035" s="39">
        <f t="shared" si="290"/>
        <v>24.795000000000002</v>
      </c>
      <c r="W1035" s="39" t="str">
        <f t="shared" si="291"/>
        <v>Healthy Weight</v>
      </c>
      <c r="X1035" s="39">
        <f t="shared" si="292"/>
        <v>4.07</v>
      </c>
      <c r="Y1035" s="39" t="str">
        <f t="shared" si="293"/>
        <v>Normal</v>
      </c>
      <c r="Z1035" s="39" t="str">
        <f t="shared" si="294"/>
        <v>Yes</v>
      </c>
      <c r="AA1035" s="39" t="str">
        <f t="shared" si="295"/>
        <v>No</v>
      </c>
      <c r="AB1035" s="39" t="str">
        <f t="shared" si="296"/>
        <v>Yes</v>
      </c>
      <c r="AC1035" s="38">
        <f t="shared" si="297"/>
        <v>1</v>
      </c>
      <c r="AD1035" s="39" t="str">
        <f t="shared" si="298"/>
        <v>No</v>
      </c>
      <c r="AE1035" s="13" t="str">
        <f t="shared" si="299"/>
        <v>11-Jun-1979</v>
      </c>
      <c r="AF1035" s="39">
        <f t="shared" si="300"/>
        <v>44</v>
      </c>
      <c r="AG1035" s="58">
        <f t="shared" si="301"/>
        <v>8410.0499999999993</v>
      </c>
      <c r="AH1035" s="39" t="str">
        <f t="shared" si="302"/>
        <v>tier - 2</v>
      </c>
      <c r="AI1035" s="39" t="str">
        <f t="shared" si="303"/>
        <v>tier - 2</v>
      </c>
      <c r="AJ1035" s="54" t="str">
        <f t="shared" si="304"/>
        <v>R1012</v>
      </c>
    </row>
    <row r="1036" spans="2:36" ht="15.75" customHeight="1" x14ac:dyDescent="0.3">
      <c r="B1036" s="12" t="s">
        <v>3822</v>
      </c>
      <c r="C1036" s="13" t="s">
        <v>3824</v>
      </c>
      <c r="D1036" s="13">
        <v>31.9</v>
      </c>
      <c r="E1036" s="13" t="str">
        <f t="shared" si="288"/>
        <v>Obesity</v>
      </c>
      <c r="F1036" s="13">
        <v>8.34</v>
      </c>
      <c r="G1036" s="13" t="str">
        <f t="shared" si="289"/>
        <v>Diabetes</v>
      </c>
      <c r="H1036" s="13" t="s">
        <v>8291</v>
      </c>
      <c r="I1036" s="13" t="s">
        <v>8291</v>
      </c>
      <c r="J1036" s="13" t="s">
        <v>8291</v>
      </c>
      <c r="K1036" s="27" t="s">
        <v>8292</v>
      </c>
      <c r="L1036" s="13" t="s">
        <v>8291</v>
      </c>
      <c r="M1036" s="13" t="s">
        <v>9304</v>
      </c>
      <c r="N1036" s="13">
        <v>46</v>
      </c>
      <c r="O1036" s="56">
        <v>8413.4599999999991</v>
      </c>
      <c r="P1036" s="13" t="s">
        <v>8311</v>
      </c>
      <c r="Q1036" s="13" t="s">
        <v>8314</v>
      </c>
      <c r="R1036" s="57" t="s">
        <v>8317</v>
      </c>
      <c r="T1036" s="12" t="s">
        <v>3822</v>
      </c>
      <c r="U1036" s="13" t="str">
        <f t="shared" si="305"/>
        <v xml:space="preserve">  Abby A</v>
      </c>
      <c r="V1036" s="39">
        <f t="shared" si="290"/>
        <v>31.9</v>
      </c>
      <c r="W1036" s="39" t="str">
        <f t="shared" si="291"/>
        <v>Obesity</v>
      </c>
      <c r="X1036" s="39">
        <f t="shared" si="292"/>
        <v>8.34</v>
      </c>
      <c r="Y1036" s="39" t="str">
        <f t="shared" si="293"/>
        <v>Diabetes</v>
      </c>
      <c r="Z1036" s="39" t="str">
        <f t="shared" si="294"/>
        <v>No</v>
      </c>
      <c r="AA1036" s="39" t="str">
        <f t="shared" si="295"/>
        <v>No</v>
      </c>
      <c r="AB1036" s="39" t="str">
        <f t="shared" si="296"/>
        <v>No</v>
      </c>
      <c r="AC1036" s="38" t="str">
        <f t="shared" si="297"/>
        <v>No major surgery</v>
      </c>
      <c r="AD1036" s="39" t="str">
        <f t="shared" si="298"/>
        <v>No</v>
      </c>
      <c r="AE1036" s="13" t="str">
        <f t="shared" si="299"/>
        <v>4-Sep-1977</v>
      </c>
      <c r="AF1036" s="39">
        <f t="shared" si="300"/>
        <v>46</v>
      </c>
      <c r="AG1036" s="58">
        <f t="shared" si="301"/>
        <v>8413.4599999999991</v>
      </c>
      <c r="AH1036" s="39" t="str">
        <f t="shared" si="302"/>
        <v>tier - 3</v>
      </c>
      <c r="AI1036" s="39" t="str">
        <f t="shared" si="303"/>
        <v>tier - 1</v>
      </c>
      <c r="AJ1036" s="54" t="str">
        <f t="shared" si="304"/>
        <v>R1012</v>
      </c>
    </row>
    <row r="1037" spans="2:36" ht="15.75" customHeight="1" x14ac:dyDescent="0.3">
      <c r="B1037" s="12" t="s">
        <v>3825</v>
      </c>
      <c r="C1037" s="13" t="s">
        <v>1491</v>
      </c>
      <c r="D1037" s="13">
        <v>32.68</v>
      </c>
      <c r="E1037" s="13" t="str">
        <f t="shared" si="288"/>
        <v>Obesity</v>
      </c>
      <c r="F1037" s="13">
        <v>7.41</v>
      </c>
      <c r="G1037" s="13" t="str">
        <f t="shared" si="289"/>
        <v>Diabetes</v>
      </c>
      <c r="H1037" s="13" t="s">
        <v>8291</v>
      </c>
      <c r="I1037" s="13" t="s">
        <v>8291</v>
      </c>
      <c r="J1037" s="13" t="s">
        <v>8291</v>
      </c>
      <c r="K1037" s="27" t="s">
        <v>8292</v>
      </c>
      <c r="L1037" s="13" t="s">
        <v>8291</v>
      </c>
      <c r="M1037" s="13" t="s">
        <v>9305</v>
      </c>
      <c r="N1037" s="13">
        <v>48</v>
      </c>
      <c r="O1037" s="56">
        <v>8428.07</v>
      </c>
      <c r="P1037" s="13" t="s">
        <v>8311</v>
      </c>
      <c r="Q1037" s="13" t="s">
        <v>8310</v>
      </c>
      <c r="R1037" s="57" t="s">
        <v>8317</v>
      </c>
      <c r="T1037" s="12" t="s">
        <v>3825</v>
      </c>
      <c r="U1037" s="13" t="str">
        <f t="shared" si="305"/>
        <v xml:space="preserve">  Michelle</v>
      </c>
      <c r="V1037" s="39">
        <f t="shared" si="290"/>
        <v>32.68</v>
      </c>
      <c r="W1037" s="39" t="str">
        <f t="shared" si="291"/>
        <v>Obesity</v>
      </c>
      <c r="X1037" s="39">
        <f t="shared" si="292"/>
        <v>7.41</v>
      </c>
      <c r="Y1037" s="39" t="str">
        <f t="shared" si="293"/>
        <v>Diabetes</v>
      </c>
      <c r="Z1037" s="39" t="str">
        <f t="shared" si="294"/>
        <v>No</v>
      </c>
      <c r="AA1037" s="39" t="str">
        <f t="shared" si="295"/>
        <v>No</v>
      </c>
      <c r="AB1037" s="39" t="str">
        <f t="shared" si="296"/>
        <v>No</v>
      </c>
      <c r="AC1037" s="38" t="str">
        <f t="shared" si="297"/>
        <v>No major surgery</v>
      </c>
      <c r="AD1037" s="39" t="str">
        <f t="shared" si="298"/>
        <v>No</v>
      </c>
      <c r="AE1037" s="13" t="str">
        <f t="shared" si="299"/>
        <v>28-Sep-1975</v>
      </c>
      <c r="AF1037" s="39">
        <f t="shared" si="300"/>
        <v>48</v>
      </c>
      <c r="AG1037" s="58">
        <f t="shared" si="301"/>
        <v>8428.07</v>
      </c>
      <c r="AH1037" s="39" t="str">
        <f t="shared" si="302"/>
        <v>tier - 3</v>
      </c>
      <c r="AI1037" s="39" t="str">
        <f t="shared" si="303"/>
        <v>tier - 2</v>
      </c>
      <c r="AJ1037" s="54" t="str">
        <f t="shared" si="304"/>
        <v>R1012</v>
      </c>
    </row>
    <row r="1038" spans="2:36" ht="15.75" customHeight="1" x14ac:dyDescent="0.3">
      <c r="B1038" s="12" t="s">
        <v>3828</v>
      </c>
      <c r="C1038" s="13" t="s">
        <v>3830</v>
      </c>
      <c r="D1038" s="13">
        <v>47.13</v>
      </c>
      <c r="E1038" s="13" t="str">
        <f t="shared" si="288"/>
        <v>Obesity</v>
      </c>
      <c r="F1038" s="13">
        <v>4.3099999999999996</v>
      </c>
      <c r="G1038" s="13" t="str">
        <f t="shared" si="289"/>
        <v>Normal</v>
      </c>
      <c r="H1038" s="13" t="s">
        <v>8291</v>
      </c>
      <c r="I1038" s="13" t="s">
        <v>8291</v>
      </c>
      <c r="J1038" s="13" t="s">
        <v>8291</v>
      </c>
      <c r="K1038" s="27" t="s">
        <v>8292</v>
      </c>
      <c r="L1038" s="13" t="s">
        <v>8291</v>
      </c>
      <c r="M1038" s="13" t="s">
        <v>9306</v>
      </c>
      <c r="N1038" s="13">
        <v>60</v>
      </c>
      <c r="O1038" s="56">
        <v>8440.0499999999993</v>
      </c>
      <c r="P1038" s="13" t="s">
        <v>8311</v>
      </c>
      <c r="Q1038" s="13" t="s">
        <v>8310</v>
      </c>
      <c r="R1038" s="57" t="s">
        <v>8312</v>
      </c>
      <c r="T1038" s="12" t="s">
        <v>3828</v>
      </c>
      <c r="U1038" s="13" t="str">
        <f t="shared" si="305"/>
        <v xml:space="preserve">  Mckendree</v>
      </c>
      <c r="V1038" s="39">
        <f t="shared" si="290"/>
        <v>47.13</v>
      </c>
      <c r="W1038" s="39" t="str">
        <f t="shared" si="291"/>
        <v>Obesity</v>
      </c>
      <c r="X1038" s="39">
        <f t="shared" si="292"/>
        <v>4.3099999999999996</v>
      </c>
      <c r="Y1038" s="39" t="str">
        <f t="shared" si="293"/>
        <v>Normal</v>
      </c>
      <c r="Z1038" s="39" t="str">
        <f t="shared" si="294"/>
        <v>No</v>
      </c>
      <c r="AA1038" s="39" t="str">
        <f t="shared" si="295"/>
        <v>No</v>
      </c>
      <c r="AB1038" s="39" t="str">
        <f t="shared" si="296"/>
        <v>No</v>
      </c>
      <c r="AC1038" s="38" t="str">
        <f t="shared" si="297"/>
        <v>No major surgery</v>
      </c>
      <c r="AD1038" s="39" t="str">
        <f t="shared" si="298"/>
        <v>No</v>
      </c>
      <c r="AE1038" s="13" t="str">
        <f t="shared" si="299"/>
        <v>24-Sep-1963</v>
      </c>
      <c r="AF1038" s="39">
        <f t="shared" si="300"/>
        <v>60</v>
      </c>
      <c r="AG1038" s="58">
        <f t="shared" si="301"/>
        <v>8440.0499999999993</v>
      </c>
      <c r="AH1038" s="39" t="str">
        <f t="shared" si="302"/>
        <v>tier - 3</v>
      </c>
      <c r="AI1038" s="39" t="str">
        <f t="shared" si="303"/>
        <v>tier - 2</v>
      </c>
      <c r="AJ1038" s="54" t="str">
        <f t="shared" si="304"/>
        <v>R1013</v>
      </c>
    </row>
    <row r="1039" spans="2:36" ht="15.75" customHeight="1" x14ac:dyDescent="0.3">
      <c r="B1039" s="12" t="s">
        <v>3832</v>
      </c>
      <c r="C1039" s="13" t="s">
        <v>2146</v>
      </c>
      <c r="D1039" s="13">
        <v>36.67</v>
      </c>
      <c r="E1039" s="13" t="str">
        <f t="shared" si="288"/>
        <v>Obesity</v>
      </c>
      <c r="F1039" s="13">
        <v>10.83</v>
      </c>
      <c r="G1039" s="13" t="str">
        <f t="shared" si="289"/>
        <v>Diabetes</v>
      </c>
      <c r="H1039" s="13" t="s">
        <v>8291</v>
      </c>
      <c r="I1039" s="13" t="s">
        <v>8291</v>
      </c>
      <c r="J1039" s="13" t="s">
        <v>8291</v>
      </c>
      <c r="K1039" s="27" t="s">
        <v>8292</v>
      </c>
      <c r="L1039" s="13" t="s">
        <v>8291</v>
      </c>
      <c r="M1039" s="13" t="s">
        <v>9307</v>
      </c>
      <c r="N1039" s="13">
        <v>51</v>
      </c>
      <c r="O1039" s="56">
        <v>8442.67</v>
      </c>
      <c r="P1039" s="13" t="s">
        <v>8310</v>
      </c>
      <c r="Q1039" s="13" t="s">
        <v>8311</v>
      </c>
      <c r="R1039" s="57" t="s">
        <v>8312</v>
      </c>
      <c r="T1039" s="12" t="s">
        <v>3832</v>
      </c>
      <c r="U1039" s="13" t="str">
        <f t="shared" si="305"/>
        <v xml:space="preserve">  Tara</v>
      </c>
      <c r="V1039" s="39">
        <f t="shared" si="290"/>
        <v>36.67</v>
      </c>
      <c r="W1039" s="39" t="str">
        <f t="shared" si="291"/>
        <v>Obesity</v>
      </c>
      <c r="X1039" s="39">
        <f t="shared" si="292"/>
        <v>10.83</v>
      </c>
      <c r="Y1039" s="39" t="str">
        <f t="shared" si="293"/>
        <v>Diabetes</v>
      </c>
      <c r="Z1039" s="39" t="str">
        <f t="shared" si="294"/>
        <v>No</v>
      </c>
      <c r="AA1039" s="39" t="str">
        <f t="shared" si="295"/>
        <v>No</v>
      </c>
      <c r="AB1039" s="39" t="str">
        <f t="shared" si="296"/>
        <v>No</v>
      </c>
      <c r="AC1039" s="38" t="str">
        <f t="shared" si="297"/>
        <v>No major surgery</v>
      </c>
      <c r="AD1039" s="39" t="str">
        <f t="shared" si="298"/>
        <v>No</v>
      </c>
      <c r="AE1039" s="13" t="str">
        <f t="shared" si="299"/>
        <v>9-Sep-1972</v>
      </c>
      <c r="AF1039" s="39">
        <f t="shared" si="300"/>
        <v>51</v>
      </c>
      <c r="AG1039" s="58">
        <f t="shared" si="301"/>
        <v>8442.67</v>
      </c>
      <c r="AH1039" s="39" t="str">
        <f t="shared" si="302"/>
        <v>tier - 2</v>
      </c>
      <c r="AI1039" s="39" t="str">
        <f t="shared" si="303"/>
        <v>tier - 3</v>
      </c>
      <c r="AJ1039" s="54" t="str">
        <f t="shared" si="304"/>
        <v>R1013</v>
      </c>
    </row>
    <row r="1040" spans="2:36" ht="15.75" customHeight="1" x14ac:dyDescent="0.3">
      <c r="B1040" s="12" t="s">
        <v>3835</v>
      </c>
      <c r="C1040" s="13" t="s">
        <v>271</v>
      </c>
      <c r="D1040" s="13">
        <v>33.630000000000003</v>
      </c>
      <c r="E1040" s="13" t="str">
        <f t="shared" si="288"/>
        <v>Obesity</v>
      </c>
      <c r="F1040" s="13">
        <v>11.31</v>
      </c>
      <c r="G1040" s="13" t="str">
        <f t="shared" si="289"/>
        <v>Diabetes</v>
      </c>
      <c r="H1040" s="13" t="s">
        <v>8291</v>
      </c>
      <c r="I1040" s="13" t="s">
        <v>8291</v>
      </c>
      <c r="J1040" s="13" t="s">
        <v>8291</v>
      </c>
      <c r="K1040" s="27" t="s">
        <v>8292</v>
      </c>
      <c r="L1040" s="13" t="s">
        <v>8291</v>
      </c>
      <c r="M1040" s="13" t="s">
        <v>9308</v>
      </c>
      <c r="N1040" s="13">
        <v>51</v>
      </c>
      <c r="O1040" s="56">
        <v>8444.4699999999993</v>
      </c>
      <c r="P1040" s="13" t="s">
        <v>8311</v>
      </c>
      <c r="Q1040" s="13" t="s">
        <v>8314</v>
      </c>
      <c r="R1040" s="57" t="s">
        <v>8321</v>
      </c>
      <c r="T1040" s="12" t="s">
        <v>3835</v>
      </c>
      <c r="U1040" s="13" t="str">
        <f t="shared" si="305"/>
        <v xml:space="preserve">  Daniel</v>
      </c>
      <c r="V1040" s="39">
        <f t="shared" si="290"/>
        <v>33.630000000000003</v>
      </c>
      <c r="W1040" s="39" t="str">
        <f t="shared" si="291"/>
        <v>Obesity</v>
      </c>
      <c r="X1040" s="39">
        <f t="shared" si="292"/>
        <v>11.31</v>
      </c>
      <c r="Y1040" s="39" t="str">
        <f t="shared" si="293"/>
        <v>Diabetes</v>
      </c>
      <c r="Z1040" s="39" t="str">
        <f t="shared" si="294"/>
        <v>No</v>
      </c>
      <c r="AA1040" s="39" t="str">
        <f t="shared" si="295"/>
        <v>No</v>
      </c>
      <c r="AB1040" s="39" t="str">
        <f t="shared" si="296"/>
        <v>No</v>
      </c>
      <c r="AC1040" s="38" t="str">
        <f t="shared" si="297"/>
        <v>No major surgery</v>
      </c>
      <c r="AD1040" s="39" t="str">
        <f t="shared" si="298"/>
        <v>No</v>
      </c>
      <c r="AE1040" s="13" t="str">
        <f t="shared" si="299"/>
        <v>4-Sep-1972</v>
      </c>
      <c r="AF1040" s="39">
        <f t="shared" si="300"/>
        <v>51</v>
      </c>
      <c r="AG1040" s="58">
        <f t="shared" si="301"/>
        <v>8444.4699999999993</v>
      </c>
      <c r="AH1040" s="39" t="str">
        <f t="shared" si="302"/>
        <v>tier - 3</v>
      </c>
      <c r="AI1040" s="39" t="str">
        <f t="shared" si="303"/>
        <v>tier - 1</v>
      </c>
      <c r="AJ1040" s="54" t="str">
        <f t="shared" si="304"/>
        <v>R1011</v>
      </c>
    </row>
    <row r="1041" spans="2:36" ht="15.75" customHeight="1" x14ac:dyDescent="0.3">
      <c r="B1041" s="12" t="s">
        <v>3838</v>
      </c>
      <c r="C1041" s="13" t="s">
        <v>3840</v>
      </c>
      <c r="D1041" s="13">
        <v>32.67</v>
      </c>
      <c r="E1041" s="13" t="str">
        <f t="shared" si="288"/>
        <v>Obesity</v>
      </c>
      <c r="F1041" s="13">
        <v>11.81</v>
      </c>
      <c r="G1041" s="13" t="str">
        <f t="shared" si="289"/>
        <v>Diabetes</v>
      </c>
      <c r="H1041" s="13" t="s">
        <v>8293</v>
      </c>
      <c r="I1041" s="13" t="s">
        <v>8291</v>
      </c>
      <c r="J1041" s="13" t="s">
        <v>8291</v>
      </c>
      <c r="K1041" s="27" t="s">
        <v>8292</v>
      </c>
      <c r="L1041" s="13" t="s">
        <v>8291</v>
      </c>
      <c r="M1041" s="13" t="s">
        <v>9309</v>
      </c>
      <c r="N1041" s="13">
        <v>57</v>
      </c>
      <c r="O1041" s="56">
        <v>8448.66</v>
      </c>
      <c r="P1041" s="13" t="s">
        <v>8311</v>
      </c>
      <c r="Q1041" s="13" t="s">
        <v>8314</v>
      </c>
      <c r="R1041" s="57" t="s">
        <v>8312</v>
      </c>
      <c r="T1041" s="12" t="s">
        <v>3838</v>
      </c>
      <c r="U1041" s="13" t="str">
        <f t="shared" si="305"/>
        <v xml:space="preserve">  Joshua P</v>
      </c>
      <c r="V1041" s="39">
        <f t="shared" si="290"/>
        <v>32.67</v>
      </c>
      <c r="W1041" s="39" t="str">
        <f t="shared" si="291"/>
        <v>Obesity</v>
      </c>
      <c r="X1041" s="39">
        <f t="shared" si="292"/>
        <v>11.81</v>
      </c>
      <c r="Y1041" s="39" t="str">
        <f t="shared" si="293"/>
        <v>Diabetes</v>
      </c>
      <c r="Z1041" s="39" t="str">
        <f t="shared" si="294"/>
        <v>Yes</v>
      </c>
      <c r="AA1041" s="39" t="str">
        <f t="shared" si="295"/>
        <v>No</v>
      </c>
      <c r="AB1041" s="39" t="str">
        <f t="shared" si="296"/>
        <v>No</v>
      </c>
      <c r="AC1041" s="38" t="str">
        <f t="shared" si="297"/>
        <v>No major surgery</v>
      </c>
      <c r="AD1041" s="39" t="str">
        <f t="shared" si="298"/>
        <v>No</v>
      </c>
      <c r="AE1041" s="13" t="str">
        <f t="shared" si="299"/>
        <v>12-Jun-1966</v>
      </c>
      <c r="AF1041" s="39">
        <f t="shared" si="300"/>
        <v>57</v>
      </c>
      <c r="AG1041" s="58">
        <f t="shared" si="301"/>
        <v>8448.66</v>
      </c>
      <c r="AH1041" s="39" t="str">
        <f t="shared" si="302"/>
        <v>tier - 3</v>
      </c>
      <c r="AI1041" s="39" t="str">
        <f t="shared" si="303"/>
        <v>tier - 1</v>
      </c>
      <c r="AJ1041" s="54" t="str">
        <f t="shared" si="304"/>
        <v>R1013</v>
      </c>
    </row>
    <row r="1042" spans="2:36" ht="15.75" customHeight="1" x14ac:dyDescent="0.3">
      <c r="B1042" s="12" t="s">
        <v>3842</v>
      </c>
      <c r="C1042" s="13" t="s">
        <v>1045</v>
      </c>
      <c r="D1042" s="13">
        <v>33.299999999999997</v>
      </c>
      <c r="E1042" s="13" t="str">
        <f t="shared" si="288"/>
        <v>Obesity</v>
      </c>
      <c r="F1042" s="13">
        <v>8.26</v>
      </c>
      <c r="G1042" s="13" t="str">
        <f t="shared" si="289"/>
        <v>Diabetes</v>
      </c>
      <c r="H1042" s="13" t="s">
        <v>8293</v>
      </c>
      <c r="I1042" s="13" t="s">
        <v>8291</v>
      </c>
      <c r="J1042" s="13" t="s">
        <v>8291</v>
      </c>
      <c r="K1042" s="27">
        <v>2</v>
      </c>
      <c r="L1042" s="13" t="s">
        <v>8291</v>
      </c>
      <c r="M1042" s="13" t="s">
        <v>9310</v>
      </c>
      <c r="N1042" s="13">
        <v>39</v>
      </c>
      <c r="O1042" s="56">
        <v>8450.82</v>
      </c>
      <c r="P1042" s="13" t="s">
        <v>8310</v>
      </c>
      <c r="Q1042" s="13" t="s">
        <v>8310</v>
      </c>
      <c r="R1042" s="57" t="s">
        <v>8328</v>
      </c>
      <c r="T1042" s="12" t="s">
        <v>3842</v>
      </c>
      <c r="U1042" s="13" t="str">
        <f t="shared" si="305"/>
        <v xml:space="preserve">  Erin C</v>
      </c>
      <c r="V1042" s="39">
        <f t="shared" si="290"/>
        <v>33.299999999999997</v>
      </c>
      <c r="W1042" s="39" t="str">
        <f t="shared" si="291"/>
        <v>Obesity</v>
      </c>
      <c r="X1042" s="39">
        <f t="shared" si="292"/>
        <v>8.26</v>
      </c>
      <c r="Y1042" s="39" t="str">
        <f t="shared" si="293"/>
        <v>Diabetes</v>
      </c>
      <c r="Z1042" s="39" t="str">
        <f t="shared" si="294"/>
        <v>Yes</v>
      </c>
      <c r="AA1042" s="39" t="str">
        <f t="shared" si="295"/>
        <v>No</v>
      </c>
      <c r="AB1042" s="39" t="str">
        <f t="shared" si="296"/>
        <v>No</v>
      </c>
      <c r="AC1042" s="38">
        <f t="shared" si="297"/>
        <v>2</v>
      </c>
      <c r="AD1042" s="39" t="str">
        <f t="shared" si="298"/>
        <v>No</v>
      </c>
      <c r="AE1042" s="13" t="str">
        <f t="shared" si="299"/>
        <v>19-Jun-1984</v>
      </c>
      <c r="AF1042" s="39">
        <f t="shared" si="300"/>
        <v>39</v>
      </c>
      <c r="AG1042" s="58">
        <f t="shared" si="301"/>
        <v>8450.82</v>
      </c>
      <c r="AH1042" s="39" t="str">
        <f t="shared" si="302"/>
        <v>tier - 2</v>
      </c>
      <c r="AI1042" s="39" t="str">
        <f t="shared" si="303"/>
        <v>tier - 2</v>
      </c>
      <c r="AJ1042" s="54" t="str">
        <f t="shared" si="304"/>
        <v>R1025</v>
      </c>
    </row>
    <row r="1043" spans="2:36" ht="15.75" customHeight="1" x14ac:dyDescent="0.3">
      <c r="B1043" s="12" t="s">
        <v>3845</v>
      </c>
      <c r="C1043" s="13" t="s">
        <v>3847</v>
      </c>
      <c r="D1043" s="13">
        <v>30.78</v>
      </c>
      <c r="E1043" s="13" t="str">
        <f t="shared" si="288"/>
        <v>Obesity</v>
      </c>
      <c r="F1043" s="13">
        <v>10.74</v>
      </c>
      <c r="G1043" s="13" t="str">
        <f t="shared" si="289"/>
        <v>Diabetes</v>
      </c>
      <c r="H1043" s="13" t="s">
        <v>8293</v>
      </c>
      <c r="I1043" s="13" t="s">
        <v>8291</v>
      </c>
      <c r="J1043" s="13" t="s">
        <v>8291</v>
      </c>
      <c r="K1043" s="27">
        <v>2</v>
      </c>
      <c r="L1043" s="13" t="s">
        <v>8291</v>
      </c>
      <c r="M1043" s="13" t="s">
        <v>9311</v>
      </c>
      <c r="N1043" s="13">
        <v>51</v>
      </c>
      <c r="O1043" s="56">
        <v>8457.82</v>
      </c>
      <c r="P1043" s="13" t="s">
        <v>8310</v>
      </c>
      <c r="Q1043" s="13" t="s">
        <v>8311</v>
      </c>
      <c r="R1043" s="57" t="s">
        <v>8321</v>
      </c>
      <c r="T1043" s="12" t="s">
        <v>3845</v>
      </c>
      <c r="U1043" s="13" t="str">
        <f t="shared" si="305"/>
        <v xml:space="preserve">  Shure</v>
      </c>
      <c r="V1043" s="39">
        <f t="shared" si="290"/>
        <v>30.78</v>
      </c>
      <c r="W1043" s="39" t="str">
        <f t="shared" si="291"/>
        <v>Obesity</v>
      </c>
      <c r="X1043" s="39">
        <f t="shared" si="292"/>
        <v>10.74</v>
      </c>
      <c r="Y1043" s="39" t="str">
        <f t="shared" si="293"/>
        <v>Diabetes</v>
      </c>
      <c r="Z1043" s="39" t="str">
        <f t="shared" si="294"/>
        <v>Yes</v>
      </c>
      <c r="AA1043" s="39" t="str">
        <f t="shared" si="295"/>
        <v>No</v>
      </c>
      <c r="AB1043" s="39" t="str">
        <f t="shared" si="296"/>
        <v>No</v>
      </c>
      <c r="AC1043" s="38">
        <f t="shared" si="297"/>
        <v>2</v>
      </c>
      <c r="AD1043" s="39" t="str">
        <f t="shared" si="298"/>
        <v>No</v>
      </c>
      <c r="AE1043" s="13" t="str">
        <f t="shared" si="299"/>
        <v>26-Dec-1972</v>
      </c>
      <c r="AF1043" s="39">
        <f t="shared" si="300"/>
        <v>51</v>
      </c>
      <c r="AG1043" s="58">
        <f t="shared" si="301"/>
        <v>8457.82</v>
      </c>
      <c r="AH1043" s="39" t="str">
        <f t="shared" si="302"/>
        <v>tier - 2</v>
      </c>
      <c r="AI1043" s="39" t="str">
        <f t="shared" si="303"/>
        <v>tier - 3</v>
      </c>
      <c r="AJ1043" s="54" t="str">
        <f t="shared" si="304"/>
        <v>R1011</v>
      </c>
    </row>
    <row r="1044" spans="2:36" ht="15.75" customHeight="1" x14ac:dyDescent="0.3">
      <c r="B1044" s="12" t="s">
        <v>3849</v>
      </c>
      <c r="C1044" s="13" t="s">
        <v>639</v>
      </c>
      <c r="D1044" s="13">
        <v>28.975000000000001</v>
      </c>
      <c r="E1044" s="13" t="str">
        <f t="shared" si="288"/>
        <v>Overweight</v>
      </c>
      <c r="F1044" s="13">
        <v>7.69</v>
      </c>
      <c r="G1044" s="13" t="str">
        <f t="shared" si="289"/>
        <v>Diabetes</v>
      </c>
      <c r="H1044" s="13" t="s">
        <v>8293</v>
      </c>
      <c r="I1044" s="13" t="s">
        <v>8291</v>
      </c>
      <c r="J1044" s="13" t="s">
        <v>8291</v>
      </c>
      <c r="K1044" s="27" t="s">
        <v>8292</v>
      </c>
      <c r="L1044" s="13" t="s">
        <v>8291</v>
      </c>
      <c r="M1044" s="13" t="s">
        <v>9312</v>
      </c>
      <c r="N1044" s="13">
        <v>31</v>
      </c>
      <c r="O1044" s="56">
        <v>8466.35</v>
      </c>
      <c r="P1044" s="13" t="s">
        <v>8310</v>
      </c>
      <c r="Q1044" s="13" t="s">
        <v>8310</v>
      </c>
      <c r="R1044" s="57" t="s">
        <v>8317</v>
      </c>
      <c r="T1044" s="12" t="s">
        <v>3849</v>
      </c>
      <c r="U1044" s="13" t="str">
        <f t="shared" si="305"/>
        <v xml:space="preserve">  Richard</v>
      </c>
      <c r="V1044" s="39">
        <f t="shared" si="290"/>
        <v>28.975000000000001</v>
      </c>
      <c r="W1044" s="39" t="str">
        <f t="shared" si="291"/>
        <v>Overweight</v>
      </c>
      <c r="X1044" s="39">
        <f t="shared" si="292"/>
        <v>7.69</v>
      </c>
      <c r="Y1044" s="39" t="str">
        <f t="shared" si="293"/>
        <v>Diabetes</v>
      </c>
      <c r="Z1044" s="39" t="str">
        <f t="shared" si="294"/>
        <v>Yes</v>
      </c>
      <c r="AA1044" s="39" t="str">
        <f t="shared" si="295"/>
        <v>No</v>
      </c>
      <c r="AB1044" s="39" t="str">
        <f t="shared" si="296"/>
        <v>No</v>
      </c>
      <c r="AC1044" s="38" t="str">
        <f t="shared" si="297"/>
        <v>No major surgery</v>
      </c>
      <c r="AD1044" s="39" t="str">
        <f t="shared" si="298"/>
        <v>No</v>
      </c>
      <c r="AE1044" s="13" t="str">
        <f t="shared" si="299"/>
        <v>9-Sep-1992</v>
      </c>
      <c r="AF1044" s="39">
        <f t="shared" si="300"/>
        <v>31</v>
      </c>
      <c r="AG1044" s="58">
        <f t="shared" si="301"/>
        <v>8466.35</v>
      </c>
      <c r="AH1044" s="39" t="str">
        <f t="shared" si="302"/>
        <v>tier - 2</v>
      </c>
      <c r="AI1044" s="39" t="str">
        <f t="shared" si="303"/>
        <v>tier - 2</v>
      </c>
      <c r="AJ1044" s="54" t="str">
        <f t="shared" si="304"/>
        <v>R1012</v>
      </c>
    </row>
    <row r="1045" spans="2:36" ht="15.75" customHeight="1" x14ac:dyDescent="0.3">
      <c r="B1045" s="12" t="s">
        <v>3851</v>
      </c>
      <c r="C1045" s="13" t="s">
        <v>3853</v>
      </c>
      <c r="D1045" s="13">
        <v>33.4</v>
      </c>
      <c r="E1045" s="13" t="str">
        <f t="shared" si="288"/>
        <v>Obesity</v>
      </c>
      <c r="F1045" s="13">
        <v>4.84</v>
      </c>
      <c r="G1045" s="13" t="str">
        <f t="shared" si="289"/>
        <v>Normal</v>
      </c>
      <c r="H1045" s="13" t="s">
        <v>8291</v>
      </c>
      <c r="I1045" s="13" t="s">
        <v>8291</v>
      </c>
      <c r="J1045" s="13" t="s">
        <v>8291</v>
      </c>
      <c r="K1045" s="27" t="s">
        <v>8292</v>
      </c>
      <c r="L1045" s="13" t="s">
        <v>8291</v>
      </c>
      <c r="M1045" s="13" t="s">
        <v>9313</v>
      </c>
      <c r="N1045" s="13">
        <v>30</v>
      </c>
      <c r="O1045" s="56">
        <v>8471.65</v>
      </c>
      <c r="P1045" s="13" t="s">
        <v>8310</v>
      </c>
      <c r="Q1045" s="13" t="s">
        <v>8314</v>
      </c>
      <c r="R1045" s="57" t="s">
        <v>8317</v>
      </c>
      <c r="T1045" s="12" t="s">
        <v>3851</v>
      </c>
      <c r="U1045" s="13" t="str">
        <f t="shared" si="305"/>
        <v xml:space="preserve">  Brenda</v>
      </c>
      <c r="V1045" s="39">
        <f t="shared" si="290"/>
        <v>33.4</v>
      </c>
      <c r="W1045" s="39" t="str">
        <f t="shared" si="291"/>
        <v>Obesity</v>
      </c>
      <c r="X1045" s="39">
        <f t="shared" si="292"/>
        <v>4.84</v>
      </c>
      <c r="Y1045" s="39" t="str">
        <f t="shared" si="293"/>
        <v>Normal</v>
      </c>
      <c r="Z1045" s="39" t="str">
        <f t="shared" si="294"/>
        <v>No</v>
      </c>
      <c r="AA1045" s="39" t="str">
        <f t="shared" si="295"/>
        <v>No</v>
      </c>
      <c r="AB1045" s="39" t="str">
        <f t="shared" si="296"/>
        <v>No</v>
      </c>
      <c r="AC1045" s="38" t="str">
        <f t="shared" si="297"/>
        <v>No major surgery</v>
      </c>
      <c r="AD1045" s="39" t="str">
        <f t="shared" si="298"/>
        <v>No</v>
      </c>
      <c r="AE1045" s="13" t="str">
        <f t="shared" si="299"/>
        <v>10-Nov-1993</v>
      </c>
      <c r="AF1045" s="39">
        <f t="shared" si="300"/>
        <v>30</v>
      </c>
      <c r="AG1045" s="58">
        <f t="shared" si="301"/>
        <v>8471.65</v>
      </c>
      <c r="AH1045" s="39" t="str">
        <f t="shared" si="302"/>
        <v>tier - 2</v>
      </c>
      <c r="AI1045" s="39" t="str">
        <f t="shared" si="303"/>
        <v>tier - 1</v>
      </c>
      <c r="AJ1045" s="54" t="str">
        <f t="shared" si="304"/>
        <v>R1012</v>
      </c>
    </row>
    <row r="1046" spans="2:36" ht="15.75" customHeight="1" x14ac:dyDescent="0.3">
      <c r="B1046" s="12" t="s">
        <v>3855</v>
      </c>
      <c r="C1046" s="13" t="s">
        <v>3857</v>
      </c>
      <c r="D1046" s="13">
        <v>21.5</v>
      </c>
      <c r="E1046" s="13" t="str">
        <f t="shared" si="288"/>
        <v>Healthy Weight</v>
      </c>
      <c r="F1046" s="13">
        <v>9.77</v>
      </c>
      <c r="G1046" s="13" t="str">
        <f t="shared" si="289"/>
        <v>Diabetes</v>
      </c>
      <c r="H1046" s="13" t="s">
        <v>8293</v>
      </c>
      <c r="I1046" s="13" t="s">
        <v>8291</v>
      </c>
      <c r="J1046" s="13" t="s">
        <v>8291</v>
      </c>
      <c r="K1046" s="27" t="s">
        <v>8292</v>
      </c>
      <c r="L1046" s="13" t="s">
        <v>8291</v>
      </c>
      <c r="M1046" s="13" t="s">
        <v>9314</v>
      </c>
      <c r="N1046" s="13">
        <v>46</v>
      </c>
      <c r="O1046" s="56">
        <v>8515.76</v>
      </c>
      <c r="P1046" s="13" t="s">
        <v>8310</v>
      </c>
      <c r="Q1046" s="13" t="s">
        <v>8310</v>
      </c>
      <c r="R1046" s="57" t="s">
        <v>8312</v>
      </c>
      <c r="T1046" s="12" t="s">
        <v>3855</v>
      </c>
      <c r="U1046" s="13" t="str">
        <f t="shared" si="305"/>
        <v xml:space="preserve">  Joseph M</v>
      </c>
      <c r="V1046" s="39">
        <f t="shared" si="290"/>
        <v>21.5</v>
      </c>
      <c r="W1046" s="39" t="str">
        <f t="shared" si="291"/>
        <v>Healthy Weight</v>
      </c>
      <c r="X1046" s="39">
        <f t="shared" si="292"/>
        <v>9.77</v>
      </c>
      <c r="Y1046" s="39" t="str">
        <f t="shared" si="293"/>
        <v>Diabetes</v>
      </c>
      <c r="Z1046" s="39" t="str">
        <f t="shared" si="294"/>
        <v>Yes</v>
      </c>
      <c r="AA1046" s="39" t="str">
        <f t="shared" si="295"/>
        <v>No</v>
      </c>
      <c r="AB1046" s="39" t="str">
        <f t="shared" si="296"/>
        <v>No</v>
      </c>
      <c r="AC1046" s="38" t="str">
        <f t="shared" si="297"/>
        <v>No major surgery</v>
      </c>
      <c r="AD1046" s="39" t="str">
        <f t="shared" si="298"/>
        <v>No</v>
      </c>
      <c r="AE1046" s="13" t="str">
        <f t="shared" si="299"/>
        <v>26-Dec-1977</v>
      </c>
      <c r="AF1046" s="39">
        <f t="shared" si="300"/>
        <v>46</v>
      </c>
      <c r="AG1046" s="58">
        <f t="shared" si="301"/>
        <v>8515.76</v>
      </c>
      <c r="AH1046" s="39" t="str">
        <f t="shared" si="302"/>
        <v>tier - 2</v>
      </c>
      <c r="AI1046" s="39" t="str">
        <f t="shared" si="303"/>
        <v>tier - 2</v>
      </c>
      <c r="AJ1046" s="54" t="str">
        <f t="shared" si="304"/>
        <v>R1013</v>
      </c>
    </row>
    <row r="1047" spans="2:36" ht="15.75" customHeight="1" x14ac:dyDescent="0.3">
      <c r="B1047" s="12" t="s">
        <v>3859</v>
      </c>
      <c r="C1047" s="13" t="s">
        <v>3861</v>
      </c>
      <c r="D1047" s="13">
        <v>38.14</v>
      </c>
      <c r="E1047" s="13" t="str">
        <f t="shared" si="288"/>
        <v>Obesity</v>
      </c>
      <c r="F1047" s="13">
        <v>5.84</v>
      </c>
      <c r="G1047" s="13" t="str">
        <f t="shared" si="289"/>
        <v>Prediabetes</v>
      </c>
      <c r="H1047" s="13" t="s">
        <v>8291</v>
      </c>
      <c r="I1047" s="13" t="s">
        <v>8291</v>
      </c>
      <c r="J1047" s="13" t="s">
        <v>8291</v>
      </c>
      <c r="K1047" s="27" t="s">
        <v>8292</v>
      </c>
      <c r="L1047" s="13" t="s">
        <v>8291</v>
      </c>
      <c r="M1047" s="13" t="s">
        <v>9315</v>
      </c>
      <c r="N1047" s="13">
        <v>46</v>
      </c>
      <c r="O1047" s="56">
        <v>8516.83</v>
      </c>
      <c r="P1047" s="13" t="s">
        <v>8310</v>
      </c>
      <c r="Q1047" s="13" t="s">
        <v>8314</v>
      </c>
      <c r="R1047" s="57" t="s">
        <v>8312</v>
      </c>
      <c r="T1047" s="12" t="s">
        <v>3859</v>
      </c>
      <c r="U1047" s="13" t="str">
        <f t="shared" si="305"/>
        <v xml:space="preserve">  Stephen J</v>
      </c>
      <c r="V1047" s="39">
        <f t="shared" si="290"/>
        <v>38.14</v>
      </c>
      <c r="W1047" s="39" t="str">
        <f t="shared" si="291"/>
        <v>Obesity</v>
      </c>
      <c r="X1047" s="39">
        <f t="shared" si="292"/>
        <v>5.84</v>
      </c>
      <c r="Y1047" s="39" t="str">
        <f t="shared" si="293"/>
        <v>Prediabetes</v>
      </c>
      <c r="Z1047" s="39" t="str">
        <f t="shared" si="294"/>
        <v>No</v>
      </c>
      <c r="AA1047" s="39" t="str">
        <f t="shared" si="295"/>
        <v>No</v>
      </c>
      <c r="AB1047" s="39" t="str">
        <f t="shared" si="296"/>
        <v>No</v>
      </c>
      <c r="AC1047" s="38" t="str">
        <f t="shared" si="297"/>
        <v>No major surgery</v>
      </c>
      <c r="AD1047" s="39" t="str">
        <f t="shared" si="298"/>
        <v>No</v>
      </c>
      <c r="AE1047" s="13" t="str">
        <f t="shared" si="299"/>
        <v>21-Jun-1977</v>
      </c>
      <c r="AF1047" s="39">
        <f t="shared" si="300"/>
        <v>46</v>
      </c>
      <c r="AG1047" s="58">
        <f t="shared" si="301"/>
        <v>8516.83</v>
      </c>
      <c r="AH1047" s="39" t="str">
        <f t="shared" si="302"/>
        <v>tier - 2</v>
      </c>
      <c r="AI1047" s="39" t="str">
        <f t="shared" si="303"/>
        <v>tier - 1</v>
      </c>
      <c r="AJ1047" s="54" t="str">
        <f t="shared" si="304"/>
        <v>R1013</v>
      </c>
    </row>
    <row r="1048" spans="2:36" ht="15.75" customHeight="1" x14ac:dyDescent="0.3">
      <c r="B1048" s="12" t="s">
        <v>3863</v>
      </c>
      <c r="C1048" s="13" t="s">
        <v>3865</v>
      </c>
      <c r="D1048" s="13">
        <v>35.42</v>
      </c>
      <c r="E1048" s="13" t="str">
        <f t="shared" si="288"/>
        <v>Obesity</v>
      </c>
      <c r="F1048" s="13">
        <v>8.6999999999999993</v>
      </c>
      <c r="G1048" s="13" t="str">
        <f t="shared" si="289"/>
        <v>Diabetes</v>
      </c>
      <c r="H1048" s="13" t="s">
        <v>8293</v>
      </c>
      <c r="I1048" s="13" t="s">
        <v>8291</v>
      </c>
      <c r="J1048" s="13" t="s">
        <v>8291</v>
      </c>
      <c r="K1048" s="27">
        <v>1</v>
      </c>
      <c r="L1048" s="13" t="s">
        <v>8291</v>
      </c>
      <c r="M1048" s="13" t="s">
        <v>9316</v>
      </c>
      <c r="N1048" s="13">
        <v>46</v>
      </c>
      <c r="O1048" s="56">
        <v>8520.0300000000007</v>
      </c>
      <c r="P1048" s="13" t="s">
        <v>8310</v>
      </c>
      <c r="Q1048" s="13" t="s">
        <v>8311</v>
      </c>
      <c r="R1048" s="57" t="s">
        <v>8321</v>
      </c>
      <c r="T1048" s="12" t="s">
        <v>3863</v>
      </c>
      <c r="U1048" s="13" t="str">
        <f t="shared" si="305"/>
        <v xml:space="preserve">  Kathya</v>
      </c>
      <c r="V1048" s="39">
        <f t="shared" si="290"/>
        <v>35.42</v>
      </c>
      <c r="W1048" s="39" t="str">
        <f t="shared" si="291"/>
        <v>Obesity</v>
      </c>
      <c r="X1048" s="39">
        <f t="shared" si="292"/>
        <v>8.6999999999999993</v>
      </c>
      <c r="Y1048" s="39" t="str">
        <f t="shared" si="293"/>
        <v>Diabetes</v>
      </c>
      <c r="Z1048" s="39" t="str">
        <f t="shared" si="294"/>
        <v>Yes</v>
      </c>
      <c r="AA1048" s="39" t="str">
        <f t="shared" si="295"/>
        <v>No</v>
      </c>
      <c r="AB1048" s="39" t="str">
        <f t="shared" si="296"/>
        <v>No</v>
      </c>
      <c r="AC1048" s="38">
        <f t="shared" si="297"/>
        <v>1</v>
      </c>
      <c r="AD1048" s="39" t="str">
        <f t="shared" si="298"/>
        <v>No</v>
      </c>
      <c r="AE1048" s="13" t="str">
        <f t="shared" si="299"/>
        <v>29-Dec-1977</v>
      </c>
      <c r="AF1048" s="39">
        <f t="shared" si="300"/>
        <v>46</v>
      </c>
      <c r="AG1048" s="58">
        <f t="shared" si="301"/>
        <v>8520.0300000000007</v>
      </c>
      <c r="AH1048" s="39" t="str">
        <f t="shared" si="302"/>
        <v>tier - 2</v>
      </c>
      <c r="AI1048" s="39" t="str">
        <f t="shared" si="303"/>
        <v>tier - 3</v>
      </c>
      <c r="AJ1048" s="54" t="str">
        <f t="shared" si="304"/>
        <v>R1011</v>
      </c>
    </row>
    <row r="1049" spans="2:36" ht="15.75" customHeight="1" x14ac:dyDescent="0.3">
      <c r="B1049" s="12" t="s">
        <v>3867</v>
      </c>
      <c r="C1049" s="13" t="s">
        <v>3869</v>
      </c>
      <c r="D1049" s="13">
        <v>35.625</v>
      </c>
      <c r="E1049" s="13" t="str">
        <f t="shared" si="288"/>
        <v>Obesity</v>
      </c>
      <c r="F1049" s="13">
        <v>10.79</v>
      </c>
      <c r="G1049" s="13" t="str">
        <f t="shared" si="289"/>
        <v>Diabetes</v>
      </c>
      <c r="H1049" s="13" t="s">
        <v>8291</v>
      </c>
      <c r="I1049" s="13" t="s">
        <v>8291</v>
      </c>
      <c r="J1049" s="13" t="s">
        <v>8291</v>
      </c>
      <c r="K1049" s="27" t="s">
        <v>8292</v>
      </c>
      <c r="L1049" s="13" t="s">
        <v>8291</v>
      </c>
      <c r="M1049" s="13" t="s">
        <v>9317</v>
      </c>
      <c r="N1049" s="13">
        <v>44</v>
      </c>
      <c r="O1049" s="56">
        <v>8522</v>
      </c>
      <c r="P1049" s="13" t="s">
        <v>8310</v>
      </c>
      <c r="Q1049" s="13" t="s">
        <v>8310</v>
      </c>
      <c r="R1049" s="57" t="s">
        <v>8321</v>
      </c>
      <c r="T1049" s="12" t="s">
        <v>3867</v>
      </c>
      <c r="U1049" s="13" t="str">
        <f t="shared" si="305"/>
        <v xml:space="preserve">  Wesley</v>
      </c>
      <c r="V1049" s="39">
        <f t="shared" si="290"/>
        <v>35.625</v>
      </c>
      <c r="W1049" s="39" t="str">
        <f t="shared" si="291"/>
        <v>Obesity</v>
      </c>
      <c r="X1049" s="39">
        <f t="shared" si="292"/>
        <v>10.79</v>
      </c>
      <c r="Y1049" s="39" t="str">
        <f t="shared" si="293"/>
        <v>Diabetes</v>
      </c>
      <c r="Z1049" s="39" t="str">
        <f t="shared" si="294"/>
        <v>No</v>
      </c>
      <c r="AA1049" s="39" t="str">
        <f t="shared" si="295"/>
        <v>No</v>
      </c>
      <c r="AB1049" s="39" t="str">
        <f t="shared" si="296"/>
        <v>No</v>
      </c>
      <c r="AC1049" s="38" t="str">
        <f t="shared" si="297"/>
        <v>No major surgery</v>
      </c>
      <c r="AD1049" s="39" t="str">
        <f t="shared" si="298"/>
        <v>No</v>
      </c>
      <c r="AE1049" s="13" t="str">
        <f t="shared" si="299"/>
        <v>13-Aug-1979</v>
      </c>
      <c r="AF1049" s="39">
        <f t="shared" si="300"/>
        <v>44</v>
      </c>
      <c r="AG1049" s="58">
        <f t="shared" si="301"/>
        <v>8522</v>
      </c>
      <c r="AH1049" s="39" t="str">
        <f t="shared" si="302"/>
        <v>tier - 2</v>
      </c>
      <c r="AI1049" s="39" t="str">
        <f t="shared" si="303"/>
        <v>tier - 2</v>
      </c>
      <c r="AJ1049" s="54" t="str">
        <f t="shared" si="304"/>
        <v>R1011</v>
      </c>
    </row>
    <row r="1050" spans="2:36" ht="15.75" customHeight="1" x14ac:dyDescent="0.3">
      <c r="B1050" s="12" t="s">
        <v>3871</v>
      </c>
      <c r="C1050" s="13" t="s">
        <v>3798</v>
      </c>
      <c r="D1050" s="13">
        <v>45.51</v>
      </c>
      <c r="E1050" s="13" t="str">
        <f t="shared" si="288"/>
        <v>Obesity</v>
      </c>
      <c r="F1050" s="13">
        <v>4.32</v>
      </c>
      <c r="G1050" s="13" t="str">
        <f t="shared" si="289"/>
        <v>Normal</v>
      </c>
      <c r="H1050" s="13" t="s">
        <v>8291</v>
      </c>
      <c r="I1050" s="13" t="s">
        <v>8291</v>
      </c>
      <c r="J1050" s="13" t="s">
        <v>8291</v>
      </c>
      <c r="K1050" s="27">
        <v>1</v>
      </c>
      <c r="L1050" s="13" t="s">
        <v>8291</v>
      </c>
      <c r="M1050" s="13" t="s">
        <v>9318</v>
      </c>
      <c r="N1050" s="13">
        <v>46</v>
      </c>
      <c r="O1050" s="56">
        <v>8527.5300000000007</v>
      </c>
      <c r="P1050" s="13" t="s">
        <v>8310</v>
      </c>
      <c r="Q1050" s="13" t="s">
        <v>8310</v>
      </c>
      <c r="R1050" s="57" t="s">
        <v>8312</v>
      </c>
      <c r="T1050" s="12" t="s">
        <v>3871</v>
      </c>
      <c r="U1050" s="13" t="str">
        <f t="shared" si="305"/>
        <v xml:space="preserve">  Tim</v>
      </c>
      <c r="V1050" s="39">
        <f t="shared" si="290"/>
        <v>45.51</v>
      </c>
      <c r="W1050" s="39" t="str">
        <f t="shared" si="291"/>
        <v>Obesity</v>
      </c>
      <c r="X1050" s="39">
        <f t="shared" si="292"/>
        <v>4.32</v>
      </c>
      <c r="Y1050" s="39" t="str">
        <f t="shared" si="293"/>
        <v>Normal</v>
      </c>
      <c r="Z1050" s="39" t="str">
        <f t="shared" si="294"/>
        <v>No</v>
      </c>
      <c r="AA1050" s="39" t="str">
        <f t="shared" si="295"/>
        <v>No</v>
      </c>
      <c r="AB1050" s="39" t="str">
        <f t="shared" si="296"/>
        <v>No</v>
      </c>
      <c r="AC1050" s="38">
        <f t="shared" si="297"/>
        <v>1</v>
      </c>
      <c r="AD1050" s="39" t="str">
        <f t="shared" si="298"/>
        <v>No</v>
      </c>
      <c r="AE1050" s="13" t="str">
        <f t="shared" si="299"/>
        <v>26-Jul-1977</v>
      </c>
      <c r="AF1050" s="39">
        <f t="shared" si="300"/>
        <v>46</v>
      </c>
      <c r="AG1050" s="58">
        <f t="shared" si="301"/>
        <v>8527.5300000000007</v>
      </c>
      <c r="AH1050" s="39" t="str">
        <f t="shared" si="302"/>
        <v>tier - 2</v>
      </c>
      <c r="AI1050" s="39" t="str">
        <f t="shared" si="303"/>
        <v>tier - 2</v>
      </c>
      <c r="AJ1050" s="54" t="str">
        <f t="shared" si="304"/>
        <v>R1013</v>
      </c>
    </row>
    <row r="1051" spans="2:36" ht="15.75" customHeight="1" x14ac:dyDescent="0.3">
      <c r="B1051" s="12" t="s">
        <v>3874</v>
      </c>
      <c r="C1051" s="13" t="s">
        <v>3876</v>
      </c>
      <c r="D1051" s="13">
        <v>37.1</v>
      </c>
      <c r="E1051" s="13" t="str">
        <f t="shared" si="288"/>
        <v>Obesity</v>
      </c>
      <c r="F1051" s="13">
        <v>7.19</v>
      </c>
      <c r="G1051" s="13" t="str">
        <f t="shared" si="289"/>
        <v>Diabetes</v>
      </c>
      <c r="H1051" s="13" t="s">
        <v>8293</v>
      </c>
      <c r="I1051" s="13" t="s">
        <v>8291</v>
      </c>
      <c r="J1051" s="13" t="s">
        <v>8291</v>
      </c>
      <c r="K1051" s="27" t="s">
        <v>8292</v>
      </c>
      <c r="L1051" s="13" t="s">
        <v>8291</v>
      </c>
      <c r="M1051" s="13" t="s">
        <v>9319</v>
      </c>
      <c r="N1051" s="13">
        <v>40</v>
      </c>
      <c r="O1051" s="56">
        <v>8534.67</v>
      </c>
      <c r="P1051" s="13" t="s">
        <v>8310</v>
      </c>
      <c r="Q1051" s="13" t="s">
        <v>8311</v>
      </c>
      <c r="R1051" s="57" t="s">
        <v>8329</v>
      </c>
      <c r="T1051" s="12" t="s">
        <v>3874</v>
      </c>
      <c r="U1051" s="13" t="str">
        <f t="shared" si="305"/>
        <v xml:space="preserve">  Jamie L</v>
      </c>
      <c r="V1051" s="39">
        <f t="shared" si="290"/>
        <v>37.1</v>
      </c>
      <c r="W1051" s="39" t="str">
        <f t="shared" si="291"/>
        <v>Obesity</v>
      </c>
      <c r="X1051" s="39">
        <f t="shared" si="292"/>
        <v>7.19</v>
      </c>
      <c r="Y1051" s="39" t="str">
        <f t="shared" si="293"/>
        <v>Diabetes</v>
      </c>
      <c r="Z1051" s="39" t="str">
        <f t="shared" si="294"/>
        <v>Yes</v>
      </c>
      <c r="AA1051" s="39" t="str">
        <f t="shared" si="295"/>
        <v>No</v>
      </c>
      <c r="AB1051" s="39" t="str">
        <f t="shared" si="296"/>
        <v>No</v>
      </c>
      <c r="AC1051" s="38" t="str">
        <f t="shared" si="297"/>
        <v>No major surgery</v>
      </c>
      <c r="AD1051" s="39" t="str">
        <f t="shared" si="298"/>
        <v>No</v>
      </c>
      <c r="AE1051" s="13" t="str">
        <f t="shared" si="299"/>
        <v>24-Jul-1983</v>
      </c>
      <c r="AF1051" s="39">
        <f t="shared" si="300"/>
        <v>40</v>
      </c>
      <c r="AG1051" s="58">
        <f t="shared" si="301"/>
        <v>8534.67</v>
      </c>
      <c r="AH1051" s="39" t="str">
        <f t="shared" si="302"/>
        <v>tier - 2</v>
      </c>
      <c r="AI1051" s="39" t="str">
        <f t="shared" si="303"/>
        <v>tier - 3</v>
      </c>
      <c r="AJ1051" s="54" t="str">
        <f t="shared" si="304"/>
        <v>R1024</v>
      </c>
    </row>
    <row r="1052" spans="2:36" ht="15.75" customHeight="1" x14ac:dyDescent="0.3">
      <c r="B1052" s="12" t="s">
        <v>3878</v>
      </c>
      <c r="C1052" s="13" t="s">
        <v>3880</v>
      </c>
      <c r="D1052" s="13">
        <v>30.5</v>
      </c>
      <c r="E1052" s="13" t="str">
        <f t="shared" si="288"/>
        <v>Obesity</v>
      </c>
      <c r="F1052" s="13">
        <v>11.94</v>
      </c>
      <c r="G1052" s="13" t="str">
        <f t="shared" si="289"/>
        <v>Diabetes</v>
      </c>
      <c r="H1052" s="13" t="s">
        <v>8293</v>
      </c>
      <c r="I1052" s="13" t="s">
        <v>8291</v>
      </c>
      <c r="J1052" s="13" t="s">
        <v>8291</v>
      </c>
      <c r="K1052" s="27" t="s">
        <v>8292</v>
      </c>
      <c r="L1052" s="13" t="s">
        <v>8291</v>
      </c>
      <c r="M1052" s="13" t="s">
        <v>9320</v>
      </c>
      <c r="N1052" s="13">
        <v>42</v>
      </c>
      <c r="O1052" s="56">
        <v>8538.2900000000009</v>
      </c>
      <c r="P1052" s="13" t="s">
        <v>8310</v>
      </c>
      <c r="Q1052" s="13" t="s">
        <v>8311</v>
      </c>
      <c r="R1052" s="57" t="s">
        <v>8329</v>
      </c>
      <c r="T1052" s="12" t="s">
        <v>3878</v>
      </c>
      <c r="U1052" s="13" t="str">
        <f t="shared" si="305"/>
        <v xml:space="preserve">  Alexandra</v>
      </c>
      <c r="V1052" s="39">
        <f t="shared" si="290"/>
        <v>30.5</v>
      </c>
      <c r="W1052" s="39" t="str">
        <f t="shared" si="291"/>
        <v>Obesity</v>
      </c>
      <c r="X1052" s="39">
        <f t="shared" si="292"/>
        <v>11.94</v>
      </c>
      <c r="Y1052" s="39" t="str">
        <f t="shared" si="293"/>
        <v>Diabetes</v>
      </c>
      <c r="Z1052" s="39" t="str">
        <f t="shared" si="294"/>
        <v>Yes</v>
      </c>
      <c r="AA1052" s="39" t="str">
        <f t="shared" si="295"/>
        <v>No</v>
      </c>
      <c r="AB1052" s="39" t="str">
        <f t="shared" si="296"/>
        <v>No</v>
      </c>
      <c r="AC1052" s="38" t="str">
        <f t="shared" si="297"/>
        <v>No major surgery</v>
      </c>
      <c r="AD1052" s="39" t="str">
        <f t="shared" si="298"/>
        <v>No</v>
      </c>
      <c r="AE1052" s="13" t="str">
        <f t="shared" si="299"/>
        <v>27-Dec-1981</v>
      </c>
      <c r="AF1052" s="39">
        <f t="shared" si="300"/>
        <v>42</v>
      </c>
      <c r="AG1052" s="58">
        <f t="shared" si="301"/>
        <v>8538.2900000000009</v>
      </c>
      <c r="AH1052" s="39" t="str">
        <f t="shared" si="302"/>
        <v>tier - 2</v>
      </c>
      <c r="AI1052" s="39" t="str">
        <f t="shared" si="303"/>
        <v>tier - 3</v>
      </c>
      <c r="AJ1052" s="54" t="str">
        <f t="shared" si="304"/>
        <v>R1024</v>
      </c>
    </row>
    <row r="1053" spans="2:36" ht="15.75" customHeight="1" x14ac:dyDescent="0.3">
      <c r="B1053" s="12" t="s">
        <v>3882</v>
      </c>
      <c r="C1053" s="13" t="s">
        <v>2618</v>
      </c>
      <c r="D1053" s="13">
        <v>28.16</v>
      </c>
      <c r="E1053" s="13" t="str">
        <f t="shared" si="288"/>
        <v>Overweight</v>
      </c>
      <c r="F1053" s="13">
        <v>5.56</v>
      </c>
      <c r="G1053" s="13" t="str">
        <f t="shared" si="289"/>
        <v>Normal</v>
      </c>
      <c r="H1053" s="13" t="s">
        <v>8291</v>
      </c>
      <c r="I1053" s="13" t="s">
        <v>8291</v>
      </c>
      <c r="J1053" s="13" t="s">
        <v>8291</v>
      </c>
      <c r="K1053" s="27">
        <v>2</v>
      </c>
      <c r="L1053" s="13" t="s">
        <v>8291</v>
      </c>
      <c r="M1053" s="13" t="s">
        <v>9321</v>
      </c>
      <c r="N1053" s="13">
        <v>48</v>
      </c>
      <c r="O1053" s="56">
        <v>8539.67</v>
      </c>
      <c r="P1053" s="13" t="s">
        <v>8310</v>
      </c>
      <c r="Q1053" s="13" t="s">
        <v>8311</v>
      </c>
      <c r="R1053" s="57" t="s">
        <v>8321</v>
      </c>
      <c r="T1053" s="12" t="s">
        <v>3882</v>
      </c>
      <c r="U1053" s="13" t="str">
        <f t="shared" si="305"/>
        <v xml:space="preserve">  Tiffany</v>
      </c>
      <c r="V1053" s="39">
        <f t="shared" si="290"/>
        <v>28.16</v>
      </c>
      <c r="W1053" s="39" t="str">
        <f t="shared" si="291"/>
        <v>Overweight</v>
      </c>
      <c r="X1053" s="39">
        <f t="shared" si="292"/>
        <v>5.56</v>
      </c>
      <c r="Y1053" s="39" t="str">
        <f t="shared" si="293"/>
        <v>Normal</v>
      </c>
      <c r="Z1053" s="39" t="str">
        <f t="shared" si="294"/>
        <v>No</v>
      </c>
      <c r="AA1053" s="39" t="str">
        <f t="shared" si="295"/>
        <v>No</v>
      </c>
      <c r="AB1053" s="39" t="str">
        <f t="shared" si="296"/>
        <v>No</v>
      </c>
      <c r="AC1053" s="38">
        <f t="shared" si="297"/>
        <v>2</v>
      </c>
      <c r="AD1053" s="39" t="str">
        <f t="shared" si="298"/>
        <v>No</v>
      </c>
      <c r="AE1053" s="13" t="str">
        <f t="shared" si="299"/>
        <v>6-Nov-1975</v>
      </c>
      <c r="AF1053" s="39">
        <f t="shared" si="300"/>
        <v>48</v>
      </c>
      <c r="AG1053" s="58">
        <f t="shared" si="301"/>
        <v>8539.67</v>
      </c>
      <c r="AH1053" s="39" t="str">
        <f t="shared" si="302"/>
        <v>tier - 2</v>
      </c>
      <c r="AI1053" s="39" t="str">
        <f t="shared" si="303"/>
        <v>tier - 3</v>
      </c>
      <c r="AJ1053" s="54" t="str">
        <f t="shared" si="304"/>
        <v>R1011</v>
      </c>
    </row>
    <row r="1054" spans="2:36" ht="15.75" customHeight="1" x14ac:dyDescent="0.3">
      <c r="B1054" s="12" t="s">
        <v>3885</v>
      </c>
      <c r="C1054" s="13" t="s">
        <v>3887</v>
      </c>
      <c r="D1054" s="13">
        <v>29.1</v>
      </c>
      <c r="E1054" s="13" t="str">
        <f t="shared" si="288"/>
        <v>Overweight</v>
      </c>
      <c r="F1054" s="13">
        <v>5.64</v>
      </c>
      <c r="G1054" s="13" t="str">
        <f t="shared" si="289"/>
        <v>Normal</v>
      </c>
      <c r="H1054" s="13" t="s">
        <v>8293</v>
      </c>
      <c r="I1054" s="13" t="s">
        <v>8291</v>
      </c>
      <c r="J1054" s="13" t="s">
        <v>8291</v>
      </c>
      <c r="K1054" s="27" t="s">
        <v>8292</v>
      </c>
      <c r="L1054" s="13" t="s">
        <v>8291</v>
      </c>
      <c r="M1054" s="13" t="s">
        <v>9322</v>
      </c>
      <c r="N1054" s="13">
        <v>40</v>
      </c>
      <c r="O1054" s="56">
        <v>8547.69</v>
      </c>
      <c r="P1054" s="13" t="s">
        <v>8310</v>
      </c>
      <c r="Q1054" s="13" t="s">
        <v>8314</v>
      </c>
      <c r="R1054" s="57" t="s">
        <v>8312</v>
      </c>
      <c r="T1054" s="12" t="s">
        <v>3885</v>
      </c>
      <c r="U1054" s="13" t="str">
        <f t="shared" si="305"/>
        <v xml:space="preserve">  Rebecca J</v>
      </c>
      <c r="V1054" s="39">
        <f t="shared" si="290"/>
        <v>29.1</v>
      </c>
      <c r="W1054" s="39" t="str">
        <f t="shared" si="291"/>
        <v>Overweight</v>
      </c>
      <c r="X1054" s="39">
        <f t="shared" si="292"/>
        <v>5.64</v>
      </c>
      <c r="Y1054" s="39" t="str">
        <f t="shared" si="293"/>
        <v>Normal</v>
      </c>
      <c r="Z1054" s="39" t="str">
        <f t="shared" si="294"/>
        <v>Yes</v>
      </c>
      <c r="AA1054" s="39" t="str">
        <f t="shared" si="295"/>
        <v>No</v>
      </c>
      <c r="AB1054" s="39" t="str">
        <f t="shared" si="296"/>
        <v>No</v>
      </c>
      <c r="AC1054" s="38" t="str">
        <f t="shared" si="297"/>
        <v>No major surgery</v>
      </c>
      <c r="AD1054" s="39" t="str">
        <f t="shared" si="298"/>
        <v>No</v>
      </c>
      <c r="AE1054" s="13" t="str">
        <f t="shared" si="299"/>
        <v>12-Dec-1983</v>
      </c>
      <c r="AF1054" s="39">
        <f t="shared" si="300"/>
        <v>40</v>
      </c>
      <c r="AG1054" s="58">
        <f t="shared" si="301"/>
        <v>8547.69</v>
      </c>
      <c r="AH1054" s="39" t="str">
        <f t="shared" si="302"/>
        <v>tier - 2</v>
      </c>
      <c r="AI1054" s="39" t="str">
        <f t="shared" si="303"/>
        <v>tier - 1</v>
      </c>
      <c r="AJ1054" s="54" t="str">
        <f t="shared" si="304"/>
        <v>R1013</v>
      </c>
    </row>
    <row r="1055" spans="2:36" ht="15.75" customHeight="1" x14ac:dyDescent="0.3">
      <c r="B1055" s="12" t="s">
        <v>3889</v>
      </c>
      <c r="C1055" s="13" t="s">
        <v>3891</v>
      </c>
      <c r="D1055" s="13">
        <v>30.22</v>
      </c>
      <c r="E1055" s="13" t="str">
        <f t="shared" si="288"/>
        <v>Obesity</v>
      </c>
      <c r="F1055" s="13">
        <v>4.6500000000000004</v>
      </c>
      <c r="G1055" s="13" t="str">
        <f t="shared" si="289"/>
        <v>Normal</v>
      </c>
      <c r="H1055" s="13" t="s">
        <v>8291</v>
      </c>
      <c r="I1055" s="13" t="s">
        <v>8291</v>
      </c>
      <c r="J1055" s="13" t="s">
        <v>8291</v>
      </c>
      <c r="K1055" s="27" t="s">
        <v>8292</v>
      </c>
      <c r="L1055" s="13" t="s">
        <v>8291</v>
      </c>
      <c r="M1055" s="13" t="s">
        <v>9323</v>
      </c>
      <c r="N1055" s="13">
        <v>48</v>
      </c>
      <c r="O1055" s="56">
        <v>8551.35</v>
      </c>
      <c r="P1055" s="13" t="s">
        <v>8310</v>
      </c>
      <c r="Q1055" s="13" t="s">
        <v>8310</v>
      </c>
      <c r="R1055" s="57" t="s">
        <v>8321</v>
      </c>
      <c r="T1055" s="12" t="s">
        <v>3889</v>
      </c>
      <c r="U1055" s="13" t="str">
        <f t="shared" si="305"/>
        <v xml:space="preserve">  Austin T</v>
      </c>
      <c r="V1055" s="39">
        <f t="shared" si="290"/>
        <v>30.22</v>
      </c>
      <c r="W1055" s="39" t="str">
        <f t="shared" si="291"/>
        <v>Obesity</v>
      </c>
      <c r="X1055" s="39">
        <f t="shared" si="292"/>
        <v>4.6500000000000004</v>
      </c>
      <c r="Y1055" s="39" t="str">
        <f t="shared" si="293"/>
        <v>Normal</v>
      </c>
      <c r="Z1055" s="39" t="str">
        <f t="shared" si="294"/>
        <v>No</v>
      </c>
      <c r="AA1055" s="39" t="str">
        <f t="shared" si="295"/>
        <v>No</v>
      </c>
      <c r="AB1055" s="39" t="str">
        <f t="shared" si="296"/>
        <v>No</v>
      </c>
      <c r="AC1055" s="38" t="str">
        <f t="shared" si="297"/>
        <v>No major surgery</v>
      </c>
      <c r="AD1055" s="39" t="str">
        <f t="shared" si="298"/>
        <v>No</v>
      </c>
      <c r="AE1055" s="13" t="str">
        <f t="shared" si="299"/>
        <v>6-Aug-1975</v>
      </c>
      <c r="AF1055" s="39">
        <f t="shared" si="300"/>
        <v>48</v>
      </c>
      <c r="AG1055" s="58">
        <f t="shared" si="301"/>
        <v>8551.35</v>
      </c>
      <c r="AH1055" s="39" t="str">
        <f t="shared" si="302"/>
        <v>tier - 2</v>
      </c>
      <c r="AI1055" s="39" t="str">
        <f t="shared" si="303"/>
        <v>tier - 2</v>
      </c>
      <c r="AJ1055" s="54" t="str">
        <f t="shared" si="304"/>
        <v>R1011</v>
      </c>
    </row>
    <row r="1056" spans="2:36" ht="15.75" customHeight="1" x14ac:dyDescent="0.3">
      <c r="B1056" s="12" t="s">
        <v>3893</v>
      </c>
      <c r="C1056" s="13" t="s">
        <v>3895</v>
      </c>
      <c r="D1056" s="13">
        <v>24.29</v>
      </c>
      <c r="E1056" s="13" t="str">
        <f t="shared" si="288"/>
        <v>Healthy Weight</v>
      </c>
      <c r="F1056" s="13">
        <v>9.0500000000000007</v>
      </c>
      <c r="G1056" s="13" t="str">
        <f t="shared" si="289"/>
        <v>Diabetes</v>
      </c>
      <c r="H1056" s="13" t="s">
        <v>8291</v>
      </c>
      <c r="I1056" s="13" t="s">
        <v>8291</v>
      </c>
      <c r="J1056" s="13" t="s">
        <v>8291</v>
      </c>
      <c r="K1056" s="27" t="s">
        <v>8292</v>
      </c>
      <c r="L1056" s="13" t="s">
        <v>8291</v>
      </c>
      <c r="M1056" s="13" t="s">
        <v>9324</v>
      </c>
      <c r="N1056" s="13">
        <v>48</v>
      </c>
      <c r="O1056" s="56">
        <v>8556.91</v>
      </c>
      <c r="P1056" s="13" t="s">
        <v>8310</v>
      </c>
      <c r="Q1056" s="13" t="s">
        <v>8314</v>
      </c>
      <c r="R1056" s="57" t="s">
        <v>8321</v>
      </c>
      <c r="T1056" s="12" t="s">
        <v>3893</v>
      </c>
      <c r="U1056" s="13" t="str">
        <f t="shared" si="305"/>
        <v xml:space="preserve">  Jamie T</v>
      </c>
      <c r="V1056" s="39">
        <f t="shared" si="290"/>
        <v>24.29</v>
      </c>
      <c r="W1056" s="39" t="str">
        <f t="shared" si="291"/>
        <v>Healthy Weight</v>
      </c>
      <c r="X1056" s="39">
        <f t="shared" si="292"/>
        <v>9.0500000000000007</v>
      </c>
      <c r="Y1056" s="39" t="str">
        <f t="shared" si="293"/>
        <v>Diabetes</v>
      </c>
      <c r="Z1056" s="39" t="str">
        <f t="shared" si="294"/>
        <v>No</v>
      </c>
      <c r="AA1056" s="39" t="str">
        <f t="shared" si="295"/>
        <v>No</v>
      </c>
      <c r="AB1056" s="39" t="str">
        <f t="shared" si="296"/>
        <v>No</v>
      </c>
      <c r="AC1056" s="38" t="str">
        <f t="shared" si="297"/>
        <v>No major surgery</v>
      </c>
      <c r="AD1056" s="39" t="str">
        <f t="shared" si="298"/>
        <v>No</v>
      </c>
      <c r="AE1056" s="13" t="str">
        <f t="shared" si="299"/>
        <v>21-Aug-1975</v>
      </c>
      <c r="AF1056" s="39">
        <f t="shared" si="300"/>
        <v>48</v>
      </c>
      <c r="AG1056" s="58">
        <f t="shared" si="301"/>
        <v>8556.91</v>
      </c>
      <c r="AH1056" s="39" t="str">
        <f t="shared" si="302"/>
        <v>tier - 2</v>
      </c>
      <c r="AI1056" s="39" t="str">
        <f t="shared" si="303"/>
        <v>tier - 1</v>
      </c>
      <c r="AJ1056" s="54" t="str">
        <f t="shared" si="304"/>
        <v>R1011</v>
      </c>
    </row>
    <row r="1057" spans="2:36" ht="15.75" customHeight="1" x14ac:dyDescent="0.3">
      <c r="B1057" s="12" t="s">
        <v>3897</v>
      </c>
      <c r="C1057" s="13" t="s">
        <v>1786</v>
      </c>
      <c r="D1057" s="13">
        <v>29.39</v>
      </c>
      <c r="E1057" s="13" t="str">
        <f t="shared" si="288"/>
        <v>Overweight</v>
      </c>
      <c r="F1057" s="13">
        <v>4.5199999999999996</v>
      </c>
      <c r="G1057" s="13" t="str">
        <f t="shared" si="289"/>
        <v>Normal</v>
      </c>
      <c r="H1057" s="13" t="s">
        <v>8293</v>
      </c>
      <c r="I1057" s="13" t="s">
        <v>8291</v>
      </c>
      <c r="J1057" s="13" t="s">
        <v>8291</v>
      </c>
      <c r="K1057" s="27" t="s">
        <v>8292</v>
      </c>
      <c r="L1057" s="13" t="s">
        <v>8291</v>
      </c>
      <c r="M1057" s="13" t="s">
        <v>9325</v>
      </c>
      <c r="N1057" s="13">
        <v>35</v>
      </c>
      <c r="O1057" s="56">
        <v>8567.25</v>
      </c>
      <c r="P1057" s="13" t="s">
        <v>8310</v>
      </c>
      <c r="Q1057" s="13" t="s">
        <v>8314</v>
      </c>
      <c r="R1057" s="57" t="s">
        <v>8317</v>
      </c>
      <c r="T1057" s="12" t="s">
        <v>3897</v>
      </c>
      <c r="U1057" s="13" t="str">
        <f t="shared" si="305"/>
        <v xml:space="preserve">  Matthew T</v>
      </c>
      <c r="V1057" s="39">
        <f t="shared" si="290"/>
        <v>29.39</v>
      </c>
      <c r="W1057" s="39" t="str">
        <f t="shared" si="291"/>
        <v>Overweight</v>
      </c>
      <c r="X1057" s="39">
        <f t="shared" si="292"/>
        <v>4.5199999999999996</v>
      </c>
      <c r="Y1057" s="39" t="str">
        <f t="shared" si="293"/>
        <v>Normal</v>
      </c>
      <c r="Z1057" s="39" t="str">
        <f t="shared" si="294"/>
        <v>Yes</v>
      </c>
      <c r="AA1057" s="39" t="str">
        <f t="shared" si="295"/>
        <v>No</v>
      </c>
      <c r="AB1057" s="39" t="str">
        <f t="shared" si="296"/>
        <v>No</v>
      </c>
      <c r="AC1057" s="38" t="str">
        <f t="shared" si="297"/>
        <v>No major surgery</v>
      </c>
      <c r="AD1057" s="39" t="str">
        <f t="shared" si="298"/>
        <v>No</v>
      </c>
      <c r="AE1057" s="13" t="str">
        <f t="shared" si="299"/>
        <v>21-Sep-1988</v>
      </c>
      <c r="AF1057" s="39">
        <f t="shared" si="300"/>
        <v>35</v>
      </c>
      <c r="AG1057" s="58">
        <f t="shared" si="301"/>
        <v>8567.25</v>
      </c>
      <c r="AH1057" s="39" t="str">
        <f t="shared" si="302"/>
        <v>tier - 2</v>
      </c>
      <c r="AI1057" s="39" t="str">
        <f t="shared" si="303"/>
        <v>tier - 1</v>
      </c>
      <c r="AJ1057" s="54" t="str">
        <f t="shared" si="304"/>
        <v>R1012</v>
      </c>
    </row>
    <row r="1058" spans="2:36" ht="15.75" customHeight="1" x14ac:dyDescent="0.3">
      <c r="B1058" s="12" t="s">
        <v>3900</v>
      </c>
      <c r="C1058" s="13" t="s">
        <v>1628</v>
      </c>
      <c r="D1058" s="13">
        <v>25.66</v>
      </c>
      <c r="E1058" s="13" t="str">
        <f t="shared" si="288"/>
        <v>Overweight</v>
      </c>
      <c r="F1058" s="13">
        <v>4.62</v>
      </c>
      <c r="G1058" s="13" t="str">
        <f t="shared" si="289"/>
        <v>Normal</v>
      </c>
      <c r="H1058" s="13" t="s">
        <v>8293</v>
      </c>
      <c r="I1058" s="13" t="s">
        <v>8291</v>
      </c>
      <c r="J1058" s="13" t="s">
        <v>8291</v>
      </c>
      <c r="K1058" s="27">
        <v>1</v>
      </c>
      <c r="L1058" s="13" t="s">
        <v>8291</v>
      </c>
      <c r="M1058" s="13" t="s">
        <v>9326</v>
      </c>
      <c r="N1058" s="13">
        <v>48</v>
      </c>
      <c r="O1058" s="56">
        <v>8569.86</v>
      </c>
      <c r="P1058" s="13" t="s">
        <v>8310</v>
      </c>
      <c r="Q1058" s="13" t="s">
        <v>8311</v>
      </c>
      <c r="R1058" s="57" t="s">
        <v>8312</v>
      </c>
      <c r="T1058" s="12" t="s">
        <v>3900</v>
      </c>
      <c r="U1058" s="13" t="str">
        <f t="shared" si="305"/>
        <v xml:space="preserve">  Emily</v>
      </c>
      <c r="V1058" s="39">
        <f t="shared" si="290"/>
        <v>25.66</v>
      </c>
      <c r="W1058" s="39" t="str">
        <f t="shared" si="291"/>
        <v>Overweight</v>
      </c>
      <c r="X1058" s="39">
        <f t="shared" si="292"/>
        <v>4.62</v>
      </c>
      <c r="Y1058" s="39" t="str">
        <f t="shared" si="293"/>
        <v>Normal</v>
      </c>
      <c r="Z1058" s="39" t="str">
        <f t="shared" si="294"/>
        <v>Yes</v>
      </c>
      <c r="AA1058" s="39" t="str">
        <f t="shared" si="295"/>
        <v>No</v>
      </c>
      <c r="AB1058" s="39" t="str">
        <f t="shared" si="296"/>
        <v>No</v>
      </c>
      <c r="AC1058" s="38">
        <f t="shared" si="297"/>
        <v>1</v>
      </c>
      <c r="AD1058" s="39" t="str">
        <f t="shared" si="298"/>
        <v>No</v>
      </c>
      <c r="AE1058" s="13" t="str">
        <f t="shared" si="299"/>
        <v>26-Sep-1975</v>
      </c>
      <c r="AF1058" s="39">
        <f t="shared" si="300"/>
        <v>48</v>
      </c>
      <c r="AG1058" s="58">
        <f t="shared" si="301"/>
        <v>8569.86</v>
      </c>
      <c r="AH1058" s="39" t="str">
        <f t="shared" si="302"/>
        <v>tier - 2</v>
      </c>
      <c r="AI1058" s="39" t="str">
        <f t="shared" si="303"/>
        <v>tier - 3</v>
      </c>
      <c r="AJ1058" s="54" t="str">
        <f t="shared" si="304"/>
        <v>R1013</v>
      </c>
    </row>
    <row r="1059" spans="2:36" ht="15.75" customHeight="1" x14ac:dyDescent="0.3">
      <c r="B1059" s="12" t="s">
        <v>3903</v>
      </c>
      <c r="C1059" s="13" t="s">
        <v>3905</v>
      </c>
      <c r="D1059" s="13">
        <v>39.11</v>
      </c>
      <c r="E1059" s="13" t="str">
        <f t="shared" si="288"/>
        <v>Obesity</v>
      </c>
      <c r="F1059" s="13">
        <v>5.87</v>
      </c>
      <c r="G1059" s="13" t="str">
        <f t="shared" si="289"/>
        <v>Prediabetes</v>
      </c>
      <c r="H1059" s="13" t="s">
        <v>8291</v>
      </c>
      <c r="I1059" s="13" t="s">
        <v>8291</v>
      </c>
      <c r="J1059" s="13" t="s">
        <v>8291</v>
      </c>
      <c r="K1059" s="27" t="s">
        <v>8292</v>
      </c>
      <c r="L1059" s="13" t="s">
        <v>8291</v>
      </c>
      <c r="M1059" s="13" t="s">
        <v>9327</v>
      </c>
      <c r="N1059" s="13">
        <v>41</v>
      </c>
      <c r="O1059" s="56">
        <v>8572.0400000000009</v>
      </c>
      <c r="P1059" s="13" t="s">
        <v>8310</v>
      </c>
      <c r="Q1059" s="13" t="s">
        <v>8310</v>
      </c>
      <c r="R1059" s="57" t="s">
        <v>8332</v>
      </c>
      <c r="T1059" s="12" t="s">
        <v>3903</v>
      </c>
      <c r="U1059" s="13" t="str">
        <f t="shared" si="305"/>
        <v xml:space="preserve">  Gillian</v>
      </c>
      <c r="V1059" s="39">
        <f t="shared" si="290"/>
        <v>39.11</v>
      </c>
      <c r="W1059" s="39" t="str">
        <f t="shared" si="291"/>
        <v>Obesity</v>
      </c>
      <c r="X1059" s="39">
        <f t="shared" si="292"/>
        <v>5.87</v>
      </c>
      <c r="Y1059" s="39" t="str">
        <f t="shared" si="293"/>
        <v>Prediabetes</v>
      </c>
      <c r="Z1059" s="39" t="str">
        <f t="shared" si="294"/>
        <v>No</v>
      </c>
      <c r="AA1059" s="39" t="str">
        <f t="shared" si="295"/>
        <v>No</v>
      </c>
      <c r="AB1059" s="39" t="str">
        <f t="shared" si="296"/>
        <v>No</v>
      </c>
      <c r="AC1059" s="38" t="str">
        <f t="shared" si="297"/>
        <v>No major surgery</v>
      </c>
      <c r="AD1059" s="39" t="str">
        <f t="shared" si="298"/>
        <v>No</v>
      </c>
      <c r="AE1059" s="13" t="str">
        <f t="shared" si="299"/>
        <v>6-Dec-1982</v>
      </c>
      <c r="AF1059" s="39">
        <f t="shared" si="300"/>
        <v>41</v>
      </c>
      <c r="AG1059" s="58">
        <f t="shared" si="301"/>
        <v>8572.0400000000009</v>
      </c>
      <c r="AH1059" s="39" t="str">
        <f t="shared" si="302"/>
        <v>tier - 2</v>
      </c>
      <c r="AI1059" s="39" t="str">
        <f t="shared" si="303"/>
        <v>tier - 2</v>
      </c>
      <c r="AJ1059" s="54" t="str">
        <f t="shared" si="304"/>
        <v>R1021</v>
      </c>
    </row>
    <row r="1060" spans="2:36" ht="15.75" customHeight="1" x14ac:dyDescent="0.3">
      <c r="B1060" s="12" t="s">
        <v>3907</v>
      </c>
      <c r="C1060" s="13" t="s">
        <v>3909</v>
      </c>
      <c r="D1060" s="13">
        <v>43.78</v>
      </c>
      <c r="E1060" s="13" t="str">
        <f t="shared" si="288"/>
        <v>Obesity</v>
      </c>
      <c r="F1060" s="13">
        <v>5.71</v>
      </c>
      <c r="G1060" s="13" t="str">
        <f t="shared" si="289"/>
        <v>Prediabetes</v>
      </c>
      <c r="H1060" s="13" t="s">
        <v>8291</v>
      </c>
      <c r="I1060" s="13" t="s">
        <v>8291</v>
      </c>
      <c r="J1060" s="13" t="s">
        <v>8291</v>
      </c>
      <c r="K1060" s="27">
        <v>1</v>
      </c>
      <c r="L1060" s="13" t="s">
        <v>8291</v>
      </c>
      <c r="M1060" s="13" t="s">
        <v>9328</v>
      </c>
      <c r="N1060" s="13">
        <v>36</v>
      </c>
      <c r="O1060" s="56">
        <v>8573.2999999999993</v>
      </c>
      <c r="P1060" s="13" t="s">
        <v>8310</v>
      </c>
      <c r="Q1060" s="13" t="s">
        <v>8310</v>
      </c>
      <c r="R1060" s="57" t="s">
        <v>8332</v>
      </c>
      <c r="T1060" s="12" t="s">
        <v>3907</v>
      </c>
      <c r="U1060" s="13" t="str">
        <f t="shared" si="305"/>
        <v xml:space="preserve">  Brenn E</v>
      </c>
      <c r="V1060" s="39">
        <f t="shared" si="290"/>
        <v>43.78</v>
      </c>
      <c r="W1060" s="39" t="str">
        <f t="shared" si="291"/>
        <v>Obesity</v>
      </c>
      <c r="X1060" s="39">
        <f t="shared" si="292"/>
        <v>5.71</v>
      </c>
      <c r="Y1060" s="39" t="str">
        <f t="shared" si="293"/>
        <v>Prediabetes</v>
      </c>
      <c r="Z1060" s="39" t="str">
        <f t="shared" si="294"/>
        <v>No</v>
      </c>
      <c r="AA1060" s="39" t="str">
        <f t="shared" si="295"/>
        <v>No</v>
      </c>
      <c r="AB1060" s="39" t="str">
        <f t="shared" si="296"/>
        <v>No</v>
      </c>
      <c r="AC1060" s="38">
        <f t="shared" si="297"/>
        <v>1</v>
      </c>
      <c r="AD1060" s="39" t="str">
        <f t="shared" si="298"/>
        <v>No</v>
      </c>
      <c r="AE1060" s="13" t="str">
        <f t="shared" si="299"/>
        <v>11-Nov-1987</v>
      </c>
      <c r="AF1060" s="39">
        <f t="shared" si="300"/>
        <v>36</v>
      </c>
      <c r="AG1060" s="58">
        <f t="shared" si="301"/>
        <v>8573.2999999999993</v>
      </c>
      <c r="AH1060" s="39" t="str">
        <f t="shared" si="302"/>
        <v>tier - 2</v>
      </c>
      <c r="AI1060" s="39" t="str">
        <f t="shared" si="303"/>
        <v>tier - 2</v>
      </c>
      <c r="AJ1060" s="54" t="str">
        <f t="shared" si="304"/>
        <v>R1021</v>
      </c>
    </row>
    <row r="1061" spans="2:36" ht="15.75" customHeight="1" x14ac:dyDescent="0.3">
      <c r="B1061" s="12" t="s">
        <v>3910</v>
      </c>
      <c r="C1061" s="13" t="s">
        <v>3462</v>
      </c>
      <c r="D1061" s="13">
        <v>24.35</v>
      </c>
      <c r="E1061" s="13" t="str">
        <f t="shared" si="288"/>
        <v>Healthy Weight</v>
      </c>
      <c r="F1061" s="13">
        <v>9.08</v>
      </c>
      <c r="G1061" s="13" t="str">
        <f t="shared" si="289"/>
        <v>Diabetes</v>
      </c>
      <c r="H1061" s="13" t="s">
        <v>8291</v>
      </c>
      <c r="I1061" s="13" t="s">
        <v>8291</v>
      </c>
      <c r="J1061" s="13" t="s">
        <v>8291</v>
      </c>
      <c r="K1061" s="27" t="s">
        <v>8292</v>
      </c>
      <c r="L1061" s="13" t="s">
        <v>8291</v>
      </c>
      <c r="M1061" s="13" t="s">
        <v>9329</v>
      </c>
      <c r="N1061" s="13">
        <v>40</v>
      </c>
      <c r="O1061" s="56">
        <v>8582.2999999999993</v>
      </c>
      <c r="P1061" s="13" t="s">
        <v>8310</v>
      </c>
      <c r="Q1061" s="13" t="s">
        <v>8314</v>
      </c>
      <c r="R1061" s="57" t="s">
        <v>8312</v>
      </c>
      <c r="T1061" s="12" t="s">
        <v>3910</v>
      </c>
      <c r="U1061" s="13" t="str">
        <f t="shared" si="305"/>
        <v xml:space="preserve">  Lisa M</v>
      </c>
      <c r="V1061" s="39">
        <f t="shared" si="290"/>
        <v>24.35</v>
      </c>
      <c r="W1061" s="39" t="str">
        <f t="shared" si="291"/>
        <v>Healthy Weight</v>
      </c>
      <c r="X1061" s="39">
        <f t="shared" si="292"/>
        <v>9.08</v>
      </c>
      <c r="Y1061" s="39" t="str">
        <f t="shared" si="293"/>
        <v>Diabetes</v>
      </c>
      <c r="Z1061" s="39" t="str">
        <f t="shared" si="294"/>
        <v>No</v>
      </c>
      <c r="AA1061" s="39" t="str">
        <f t="shared" si="295"/>
        <v>No</v>
      </c>
      <c r="AB1061" s="39" t="str">
        <f t="shared" si="296"/>
        <v>No</v>
      </c>
      <c r="AC1061" s="38" t="str">
        <f t="shared" si="297"/>
        <v>No major surgery</v>
      </c>
      <c r="AD1061" s="39" t="str">
        <f t="shared" si="298"/>
        <v>No</v>
      </c>
      <c r="AE1061" s="13" t="str">
        <f t="shared" si="299"/>
        <v>30-Dec-1983</v>
      </c>
      <c r="AF1061" s="39">
        <f t="shared" si="300"/>
        <v>40</v>
      </c>
      <c r="AG1061" s="58">
        <f t="shared" si="301"/>
        <v>8582.2999999999993</v>
      </c>
      <c r="AH1061" s="39" t="str">
        <f t="shared" si="302"/>
        <v>tier - 2</v>
      </c>
      <c r="AI1061" s="39" t="str">
        <f t="shared" si="303"/>
        <v>tier - 1</v>
      </c>
      <c r="AJ1061" s="54" t="str">
        <f t="shared" si="304"/>
        <v>R1013</v>
      </c>
    </row>
    <row r="1062" spans="2:36" ht="15.75" customHeight="1" x14ac:dyDescent="0.3">
      <c r="B1062" s="12" t="s">
        <v>3913</v>
      </c>
      <c r="C1062" s="13" t="s">
        <v>809</v>
      </c>
      <c r="D1062" s="13">
        <v>40.299999999999997</v>
      </c>
      <c r="E1062" s="13" t="str">
        <f t="shared" si="288"/>
        <v>Obesity</v>
      </c>
      <c r="F1062" s="13">
        <v>5.3</v>
      </c>
      <c r="G1062" s="13" t="str">
        <f t="shared" si="289"/>
        <v>Normal</v>
      </c>
      <c r="H1062" s="13" t="s">
        <v>8293</v>
      </c>
      <c r="I1062" s="13" t="s">
        <v>8291</v>
      </c>
      <c r="J1062" s="13" t="s">
        <v>8291</v>
      </c>
      <c r="K1062" s="27">
        <v>2</v>
      </c>
      <c r="L1062" s="13" t="s">
        <v>8291</v>
      </c>
      <c r="M1062" s="13" t="s">
        <v>9330</v>
      </c>
      <c r="N1062" s="13">
        <v>40</v>
      </c>
      <c r="O1062" s="56">
        <v>8596.83</v>
      </c>
      <c r="P1062" s="13" t="s">
        <v>8310</v>
      </c>
      <c r="Q1062" s="13" t="s">
        <v>8311</v>
      </c>
      <c r="R1062" s="57" t="s">
        <v>8312</v>
      </c>
      <c r="T1062" s="12" t="s">
        <v>3913</v>
      </c>
      <c r="U1062" s="13" t="str">
        <f t="shared" si="305"/>
        <v xml:space="preserve">  Matt</v>
      </c>
      <c r="V1062" s="39">
        <f t="shared" si="290"/>
        <v>40.299999999999997</v>
      </c>
      <c r="W1062" s="39" t="str">
        <f t="shared" si="291"/>
        <v>Obesity</v>
      </c>
      <c r="X1062" s="39">
        <f t="shared" si="292"/>
        <v>5.3</v>
      </c>
      <c r="Y1062" s="39" t="str">
        <f t="shared" si="293"/>
        <v>Normal</v>
      </c>
      <c r="Z1062" s="39" t="str">
        <f t="shared" si="294"/>
        <v>Yes</v>
      </c>
      <c r="AA1062" s="39" t="str">
        <f t="shared" si="295"/>
        <v>No</v>
      </c>
      <c r="AB1062" s="39" t="str">
        <f t="shared" si="296"/>
        <v>No</v>
      </c>
      <c r="AC1062" s="38">
        <f t="shared" si="297"/>
        <v>2</v>
      </c>
      <c r="AD1062" s="39" t="str">
        <f t="shared" si="298"/>
        <v>No</v>
      </c>
      <c r="AE1062" s="13" t="str">
        <f t="shared" si="299"/>
        <v>25-Jul-1983</v>
      </c>
      <c r="AF1062" s="39">
        <f t="shared" si="300"/>
        <v>40</v>
      </c>
      <c r="AG1062" s="58">
        <f t="shared" si="301"/>
        <v>8596.83</v>
      </c>
      <c r="AH1062" s="39" t="str">
        <f t="shared" si="302"/>
        <v>tier - 2</v>
      </c>
      <c r="AI1062" s="39" t="str">
        <f t="shared" si="303"/>
        <v>tier - 3</v>
      </c>
      <c r="AJ1062" s="54" t="str">
        <f t="shared" si="304"/>
        <v>R1013</v>
      </c>
    </row>
    <row r="1063" spans="2:36" ht="15.75" customHeight="1" x14ac:dyDescent="0.3">
      <c r="B1063" s="12" t="s">
        <v>3916</v>
      </c>
      <c r="C1063" s="13" t="s">
        <v>3918</v>
      </c>
      <c r="D1063" s="13">
        <v>32.774999999999999</v>
      </c>
      <c r="E1063" s="13" t="str">
        <f t="shared" si="288"/>
        <v>Obesity</v>
      </c>
      <c r="F1063" s="13">
        <v>11.76</v>
      </c>
      <c r="G1063" s="13" t="str">
        <f t="shared" si="289"/>
        <v>Diabetes</v>
      </c>
      <c r="H1063" s="13" t="s">
        <v>8293</v>
      </c>
      <c r="I1063" s="13" t="s">
        <v>8291</v>
      </c>
      <c r="J1063" s="13" t="s">
        <v>8291</v>
      </c>
      <c r="K1063" s="27" t="s">
        <v>8292</v>
      </c>
      <c r="L1063" s="13" t="s">
        <v>8291</v>
      </c>
      <c r="M1063" s="13" t="s">
        <v>9331</v>
      </c>
      <c r="N1063" s="13">
        <v>50</v>
      </c>
      <c r="O1063" s="56">
        <v>8601.33</v>
      </c>
      <c r="P1063" s="13" t="s">
        <v>8310</v>
      </c>
      <c r="Q1063" s="13" t="s">
        <v>8314</v>
      </c>
      <c r="R1063" s="57" t="s">
        <v>8312</v>
      </c>
      <c r="T1063" s="12" t="s">
        <v>3916</v>
      </c>
      <c r="U1063" s="13" t="str">
        <f t="shared" si="305"/>
        <v xml:space="preserve">  Thomas A</v>
      </c>
      <c r="V1063" s="39">
        <f t="shared" si="290"/>
        <v>32.774999999999999</v>
      </c>
      <c r="W1063" s="39" t="str">
        <f t="shared" si="291"/>
        <v>Obesity</v>
      </c>
      <c r="X1063" s="39">
        <f t="shared" si="292"/>
        <v>11.76</v>
      </c>
      <c r="Y1063" s="39" t="str">
        <f t="shared" si="293"/>
        <v>Diabetes</v>
      </c>
      <c r="Z1063" s="39" t="str">
        <f t="shared" si="294"/>
        <v>Yes</v>
      </c>
      <c r="AA1063" s="39" t="str">
        <f t="shared" si="295"/>
        <v>No</v>
      </c>
      <c r="AB1063" s="39" t="str">
        <f t="shared" si="296"/>
        <v>No</v>
      </c>
      <c r="AC1063" s="38" t="str">
        <f t="shared" si="297"/>
        <v>No major surgery</v>
      </c>
      <c r="AD1063" s="39" t="str">
        <f t="shared" si="298"/>
        <v>No</v>
      </c>
      <c r="AE1063" s="13" t="str">
        <f t="shared" si="299"/>
        <v>11-Jul-1973</v>
      </c>
      <c r="AF1063" s="39">
        <f t="shared" si="300"/>
        <v>50</v>
      </c>
      <c r="AG1063" s="58">
        <f t="shared" si="301"/>
        <v>8601.33</v>
      </c>
      <c r="AH1063" s="39" t="str">
        <f t="shared" si="302"/>
        <v>tier - 2</v>
      </c>
      <c r="AI1063" s="39" t="str">
        <f t="shared" si="303"/>
        <v>tier - 1</v>
      </c>
      <c r="AJ1063" s="54" t="str">
        <f t="shared" si="304"/>
        <v>R1013</v>
      </c>
    </row>
    <row r="1064" spans="2:36" ht="15.75" customHeight="1" x14ac:dyDescent="0.3">
      <c r="B1064" s="12" t="s">
        <v>3920</v>
      </c>
      <c r="C1064" s="13" t="s">
        <v>3922</v>
      </c>
      <c r="D1064" s="13">
        <v>39.6</v>
      </c>
      <c r="E1064" s="13" t="str">
        <f t="shared" si="288"/>
        <v>Obesity</v>
      </c>
      <c r="F1064" s="13">
        <v>5.1100000000000003</v>
      </c>
      <c r="G1064" s="13" t="str">
        <f t="shared" si="289"/>
        <v>Normal</v>
      </c>
      <c r="H1064" s="13" t="s">
        <v>8293</v>
      </c>
      <c r="I1064" s="13" t="s">
        <v>8291</v>
      </c>
      <c r="J1064" s="13" t="s">
        <v>8291</v>
      </c>
      <c r="K1064" s="27">
        <v>2</v>
      </c>
      <c r="L1064" s="13" t="s">
        <v>8291</v>
      </c>
      <c r="M1064" s="13" t="s">
        <v>9332</v>
      </c>
      <c r="N1064" s="13">
        <v>46</v>
      </c>
      <c r="O1064" s="56">
        <v>8603.82</v>
      </c>
      <c r="P1064" s="13" t="s">
        <v>8310</v>
      </c>
      <c r="Q1064" s="13" t="s">
        <v>8314</v>
      </c>
      <c r="R1064" s="57" t="s">
        <v>8325</v>
      </c>
      <c r="T1064" s="12" t="s">
        <v>3920</v>
      </c>
      <c r="U1064" s="13" t="str">
        <f t="shared" si="305"/>
        <v xml:space="preserve">  Kevin J</v>
      </c>
      <c r="V1064" s="39">
        <f t="shared" si="290"/>
        <v>39.6</v>
      </c>
      <c r="W1064" s="39" t="str">
        <f t="shared" si="291"/>
        <v>Obesity</v>
      </c>
      <c r="X1064" s="39">
        <f t="shared" si="292"/>
        <v>5.1100000000000003</v>
      </c>
      <c r="Y1064" s="39" t="str">
        <f t="shared" si="293"/>
        <v>Normal</v>
      </c>
      <c r="Z1064" s="39" t="str">
        <f t="shared" si="294"/>
        <v>Yes</v>
      </c>
      <c r="AA1064" s="39" t="str">
        <f t="shared" si="295"/>
        <v>No</v>
      </c>
      <c r="AB1064" s="39" t="str">
        <f t="shared" si="296"/>
        <v>No</v>
      </c>
      <c r="AC1064" s="38">
        <f t="shared" si="297"/>
        <v>2</v>
      </c>
      <c r="AD1064" s="39" t="str">
        <f t="shared" si="298"/>
        <v>No</v>
      </c>
      <c r="AE1064" s="13" t="str">
        <f t="shared" si="299"/>
        <v>24-Sep-1977</v>
      </c>
      <c r="AF1064" s="39">
        <f t="shared" si="300"/>
        <v>46</v>
      </c>
      <c r="AG1064" s="58">
        <f t="shared" si="301"/>
        <v>8603.82</v>
      </c>
      <c r="AH1064" s="39" t="str">
        <f t="shared" si="302"/>
        <v>tier - 2</v>
      </c>
      <c r="AI1064" s="39" t="str">
        <f t="shared" si="303"/>
        <v>tier - 1</v>
      </c>
      <c r="AJ1064" s="54" t="str">
        <f t="shared" si="304"/>
        <v>R1019</v>
      </c>
    </row>
    <row r="1065" spans="2:36" ht="15.75" customHeight="1" x14ac:dyDescent="0.3">
      <c r="B1065" s="12" t="s">
        <v>3924</v>
      </c>
      <c r="C1065" s="13" t="s">
        <v>3926</v>
      </c>
      <c r="D1065" s="13">
        <v>30.97</v>
      </c>
      <c r="E1065" s="13" t="str">
        <f t="shared" si="288"/>
        <v>Obesity</v>
      </c>
      <c r="F1065" s="13">
        <v>5.54</v>
      </c>
      <c r="G1065" s="13" t="str">
        <f t="shared" si="289"/>
        <v>Normal</v>
      </c>
      <c r="H1065" s="13" t="s">
        <v>8291</v>
      </c>
      <c r="I1065" s="13" t="s">
        <v>8291</v>
      </c>
      <c r="J1065" s="13" t="s">
        <v>8291</v>
      </c>
      <c r="K1065" s="27">
        <v>2</v>
      </c>
      <c r="L1065" s="13" t="s">
        <v>8291</v>
      </c>
      <c r="M1065" s="13" t="s">
        <v>9333</v>
      </c>
      <c r="N1065" s="13">
        <v>46</v>
      </c>
      <c r="O1065" s="56">
        <v>8604.48</v>
      </c>
      <c r="P1065" s="13" t="s">
        <v>8311</v>
      </c>
      <c r="Q1065" s="13" t="s">
        <v>8310</v>
      </c>
      <c r="R1065" s="57" t="s">
        <v>8326</v>
      </c>
      <c r="T1065" s="12" t="s">
        <v>3924</v>
      </c>
      <c r="U1065" s="13" t="str">
        <f t="shared" si="305"/>
        <v xml:space="preserve">  William H</v>
      </c>
      <c r="V1065" s="39">
        <f t="shared" si="290"/>
        <v>30.97</v>
      </c>
      <c r="W1065" s="39" t="str">
        <f t="shared" si="291"/>
        <v>Obesity</v>
      </c>
      <c r="X1065" s="39">
        <f t="shared" si="292"/>
        <v>5.54</v>
      </c>
      <c r="Y1065" s="39" t="str">
        <f t="shared" si="293"/>
        <v>Normal</v>
      </c>
      <c r="Z1065" s="39" t="str">
        <f t="shared" si="294"/>
        <v>No</v>
      </c>
      <c r="AA1065" s="39" t="str">
        <f t="shared" si="295"/>
        <v>No</v>
      </c>
      <c r="AB1065" s="39" t="str">
        <f t="shared" si="296"/>
        <v>No</v>
      </c>
      <c r="AC1065" s="38">
        <f t="shared" si="297"/>
        <v>2</v>
      </c>
      <c r="AD1065" s="39" t="str">
        <f t="shared" si="298"/>
        <v>No</v>
      </c>
      <c r="AE1065" s="13" t="str">
        <f t="shared" si="299"/>
        <v>12-Nov-1977</v>
      </c>
      <c r="AF1065" s="39">
        <f t="shared" si="300"/>
        <v>46</v>
      </c>
      <c r="AG1065" s="58">
        <f t="shared" si="301"/>
        <v>8604.48</v>
      </c>
      <c r="AH1065" s="39" t="str">
        <f t="shared" si="302"/>
        <v>tier - 3</v>
      </c>
      <c r="AI1065" s="39" t="str">
        <f t="shared" si="303"/>
        <v>tier - 2</v>
      </c>
      <c r="AJ1065" s="54" t="str">
        <f t="shared" si="304"/>
        <v>R1016</v>
      </c>
    </row>
    <row r="1066" spans="2:36" ht="15.75" customHeight="1" x14ac:dyDescent="0.3">
      <c r="B1066" s="12" t="s">
        <v>3927</v>
      </c>
      <c r="C1066" s="13" t="s">
        <v>3929</v>
      </c>
      <c r="D1066" s="13">
        <v>27.645</v>
      </c>
      <c r="E1066" s="13" t="str">
        <f t="shared" si="288"/>
        <v>Overweight</v>
      </c>
      <c r="F1066" s="13">
        <v>8.8699999999999992</v>
      </c>
      <c r="G1066" s="13" t="str">
        <f t="shared" si="289"/>
        <v>Diabetes</v>
      </c>
      <c r="H1066" s="13" t="s">
        <v>8293</v>
      </c>
      <c r="I1066" s="13" t="s">
        <v>8291</v>
      </c>
      <c r="J1066" s="13" t="s">
        <v>8291</v>
      </c>
      <c r="K1066" s="27" t="s">
        <v>8292</v>
      </c>
      <c r="L1066" s="13" t="s">
        <v>8291</v>
      </c>
      <c r="M1066" s="13" t="s">
        <v>9334</v>
      </c>
      <c r="N1066" s="13">
        <v>46</v>
      </c>
      <c r="O1066" s="56">
        <v>8605.36</v>
      </c>
      <c r="P1066" s="13" t="s">
        <v>8310</v>
      </c>
      <c r="Q1066" s="13" t="s">
        <v>8310</v>
      </c>
      <c r="R1066" s="57" t="s">
        <v>8312</v>
      </c>
      <c r="T1066" s="12" t="s">
        <v>3927</v>
      </c>
      <c r="U1066" s="13" t="str">
        <f t="shared" si="305"/>
        <v xml:space="preserve">  Gal</v>
      </c>
      <c r="V1066" s="39">
        <f t="shared" si="290"/>
        <v>27.645</v>
      </c>
      <c r="W1066" s="39" t="str">
        <f t="shared" si="291"/>
        <v>Overweight</v>
      </c>
      <c r="X1066" s="39">
        <f t="shared" si="292"/>
        <v>8.8699999999999992</v>
      </c>
      <c r="Y1066" s="39" t="str">
        <f t="shared" si="293"/>
        <v>Diabetes</v>
      </c>
      <c r="Z1066" s="39" t="str">
        <f t="shared" si="294"/>
        <v>Yes</v>
      </c>
      <c r="AA1066" s="39" t="str">
        <f t="shared" si="295"/>
        <v>No</v>
      </c>
      <c r="AB1066" s="39" t="str">
        <f t="shared" si="296"/>
        <v>No</v>
      </c>
      <c r="AC1066" s="38" t="str">
        <f t="shared" si="297"/>
        <v>No major surgery</v>
      </c>
      <c r="AD1066" s="39" t="str">
        <f t="shared" si="298"/>
        <v>No</v>
      </c>
      <c r="AE1066" s="13" t="str">
        <f t="shared" si="299"/>
        <v>15-Oct-1977</v>
      </c>
      <c r="AF1066" s="39">
        <f t="shared" si="300"/>
        <v>46</v>
      </c>
      <c r="AG1066" s="58">
        <f t="shared" si="301"/>
        <v>8605.36</v>
      </c>
      <c r="AH1066" s="39" t="str">
        <f t="shared" si="302"/>
        <v>tier - 2</v>
      </c>
      <c r="AI1066" s="39" t="str">
        <f t="shared" si="303"/>
        <v>tier - 2</v>
      </c>
      <c r="AJ1066" s="54" t="str">
        <f t="shared" si="304"/>
        <v>R1013</v>
      </c>
    </row>
    <row r="1067" spans="2:36" ht="15.75" customHeight="1" x14ac:dyDescent="0.3">
      <c r="B1067" s="12" t="s">
        <v>3931</v>
      </c>
      <c r="C1067" s="13" t="s">
        <v>3933</v>
      </c>
      <c r="D1067" s="13">
        <v>34.43</v>
      </c>
      <c r="E1067" s="13" t="str">
        <f t="shared" si="288"/>
        <v>Obesity</v>
      </c>
      <c r="F1067" s="13">
        <v>5.96</v>
      </c>
      <c r="G1067" s="13" t="str">
        <f t="shared" si="289"/>
        <v>Prediabetes</v>
      </c>
      <c r="H1067" s="13" t="s">
        <v>8293</v>
      </c>
      <c r="I1067" s="13" t="s">
        <v>8291</v>
      </c>
      <c r="J1067" s="13" t="s">
        <v>8291</v>
      </c>
      <c r="K1067" s="27">
        <v>2</v>
      </c>
      <c r="L1067" s="13" t="s">
        <v>8291</v>
      </c>
      <c r="M1067" s="13" t="s">
        <v>9335</v>
      </c>
      <c r="N1067" s="13">
        <v>44</v>
      </c>
      <c r="O1067" s="56">
        <v>8606.2199999999993</v>
      </c>
      <c r="P1067" s="13" t="s">
        <v>8314</v>
      </c>
      <c r="Q1067" s="13" t="s">
        <v>8310</v>
      </c>
      <c r="R1067" s="57" t="s">
        <v>8331</v>
      </c>
      <c r="T1067" s="12" t="s">
        <v>3931</v>
      </c>
      <c r="U1067" s="13" t="str">
        <f t="shared" si="305"/>
        <v xml:space="preserve">  Anton</v>
      </c>
      <c r="V1067" s="39">
        <f t="shared" si="290"/>
        <v>34.43</v>
      </c>
      <c r="W1067" s="39" t="str">
        <f t="shared" si="291"/>
        <v>Obesity</v>
      </c>
      <c r="X1067" s="39">
        <f t="shared" si="292"/>
        <v>5.96</v>
      </c>
      <c r="Y1067" s="39" t="str">
        <f t="shared" si="293"/>
        <v>Prediabetes</v>
      </c>
      <c r="Z1067" s="39" t="str">
        <f t="shared" si="294"/>
        <v>Yes</v>
      </c>
      <c r="AA1067" s="39" t="str">
        <f t="shared" si="295"/>
        <v>No</v>
      </c>
      <c r="AB1067" s="39" t="str">
        <f t="shared" si="296"/>
        <v>No</v>
      </c>
      <c r="AC1067" s="38">
        <f t="shared" si="297"/>
        <v>2</v>
      </c>
      <c r="AD1067" s="39" t="str">
        <f t="shared" si="298"/>
        <v>No</v>
      </c>
      <c r="AE1067" s="13" t="str">
        <f t="shared" si="299"/>
        <v>17-Jul-1979</v>
      </c>
      <c r="AF1067" s="39">
        <f t="shared" si="300"/>
        <v>44</v>
      </c>
      <c r="AG1067" s="58">
        <f t="shared" si="301"/>
        <v>8606.2199999999993</v>
      </c>
      <c r="AH1067" s="39" t="str">
        <f t="shared" si="302"/>
        <v>tier - 1</v>
      </c>
      <c r="AI1067" s="39" t="str">
        <f t="shared" si="303"/>
        <v>tier - 2</v>
      </c>
      <c r="AJ1067" s="54" t="str">
        <f t="shared" si="304"/>
        <v>R1014</v>
      </c>
    </row>
    <row r="1068" spans="2:36" ht="15.75" customHeight="1" x14ac:dyDescent="0.3">
      <c r="B1068" s="12" t="s">
        <v>3935</v>
      </c>
      <c r="C1068" s="13" t="s">
        <v>3937</v>
      </c>
      <c r="D1068" s="13">
        <v>39.6</v>
      </c>
      <c r="E1068" s="13" t="str">
        <f t="shared" si="288"/>
        <v>Obesity</v>
      </c>
      <c r="F1068" s="13">
        <v>4.4400000000000004</v>
      </c>
      <c r="G1068" s="13" t="str">
        <f t="shared" si="289"/>
        <v>Normal</v>
      </c>
      <c r="H1068" s="13" t="s">
        <v>8293</v>
      </c>
      <c r="I1068" s="13" t="s">
        <v>8291</v>
      </c>
      <c r="J1068" s="13" t="s">
        <v>8293</v>
      </c>
      <c r="K1068" s="27">
        <v>1</v>
      </c>
      <c r="L1068" s="13" t="s">
        <v>8291</v>
      </c>
      <c r="M1068" s="13" t="s">
        <v>9336</v>
      </c>
      <c r="N1068" s="13">
        <v>46</v>
      </c>
      <c r="O1068" s="56">
        <v>8615.2999999999993</v>
      </c>
      <c r="P1068" s="13" t="s">
        <v>8310</v>
      </c>
      <c r="Q1068" s="13" t="s">
        <v>8311</v>
      </c>
      <c r="R1068" s="57" t="s">
        <v>8321</v>
      </c>
      <c r="T1068" s="12" t="s">
        <v>3935</v>
      </c>
      <c r="U1068" s="13" t="str">
        <f t="shared" si="305"/>
        <v xml:space="preserve">  Yazmin</v>
      </c>
      <c r="V1068" s="39">
        <f t="shared" si="290"/>
        <v>39.6</v>
      </c>
      <c r="W1068" s="39" t="str">
        <f t="shared" si="291"/>
        <v>Obesity</v>
      </c>
      <c r="X1068" s="39">
        <f t="shared" si="292"/>
        <v>4.4400000000000004</v>
      </c>
      <c r="Y1068" s="39" t="str">
        <f t="shared" si="293"/>
        <v>Normal</v>
      </c>
      <c r="Z1068" s="39" t="str">
        <f t="shared" si="294"/>
        <v>Yes</v>
      </c>
      <c r="AA1068" s="39" t="str">
        <f t="shared" si="295"/>
        <v>No</v>
      </c>
      <c r="AB1068" s="39" t="str">
        <f t="shared" si="296"/>
        <v>Yes</v>
      </c>
      <c r="AC1068" s="38">
        <f t="shared" si="297"/>
        <v>1</v>
      </c>
      <c r="AD1068" s="39" t="str">
        <f t="shared" si="298"/>
        <v>No</v>
      </c>
      <c r="AE1068" s="13" t="str">
        <f t="shared" si="299"/>
        <v>2-Sep-1977</v>
      </c>
      <c r="AF1068" s="39">
        <f t="shared" si="300"/>
        <v>46</v>
      </c>
      <c r="AG1068" s="58">
        <f t="shared" si="301"/>
        <v>8615.2999999999993</v>
      </c>
      <c r="AH1068" s="39" t="str">
        <f t="shared" si="302"/>
        <v>tier - 2</v>
      </c>
      <c r="AI1068" s="39" t="str">
        <f t="shared" si="303"/>
        <v>tier - 3</v>
      </c>
      <c r="AJ1068" s="54" t="str">
        <f t="shared" si="304"/>
        <v>R1011</v>
      </c>
    </row>
    <row r="1069" spans="2:36" ht="15.75" customHeight="1" x14ac:dyDescent="0.3">
      <c r="B1069" s="12" t="s">
        <v>3939</v>
      </c>
      <c r="C1069" s="13" t="s">
        <v>3941</v>
      </c>
      <c r="D1069" s="13">
        <v>22.1</v>
      </c>
      <c r="E1069" s="13" t="str">
        <f t="shared" si="288"/>
        <v>Healthy Weight</v>
      </c>
      <c r="F1069" s="13">
        <v>4.6500000000000004</v>
      </c>
      <c r="G1069" s="13" t="str">
        <f t="shared" si="289"/>
        <v>Normal</v>
      </c>
      <c r="H1069" s="13" t="s">
        <v>8293</v>
      </c>
      <c r="I1069" s="13" t="s">
        <v>8291</v>
      </c>
      <c r="J1069" s="13" t="s">
        <v>8291</v>
      </c>
      <c r="K1069" s="27">
        <v>2</v>
      </c>
      <c r="L1069" s="13" t="s">
        <v>8291</v>
      </c>
      <c r="M1069" s="13" t="s">
        <v>9337</v>
      </c>
      <c r="N1069" s="13">
        <v>48</v>
      </c>
      <c r="O1069" s="56">
        <v>8627.5400000000009</v>
      </c>
      <c r="P1069" s="13" t="s">
        <v>8310</v>
      </c>
      <c r="Q1069" s="13" t="s">
        <v>8310</v>
      </c>
      <c r="R1069" s="57" t="s">
        <v>8333</v>
      </c>
      <c r="T1069" s="12" t="s">
        <v>3939</v>
      </c>
      <c r="U1069" s="13" t="str">
        <f t="shared" si="305"/>
        <v xml:space="preserve">  Florian</v>
      </c>
      <c r="V1069" s="39">
        <f t="shared" si="290"/>
        <v>22.1</v>
      </c>
      <c r="W1069" s="39" t="str">
        <f t="shared" si="291"/>
        <v>Healthy Weight</v>
      </c>
      <c r="X1069" s="39">
        <f t="shared" si="292"/>
        <v>4.6500000000000004</v>
      </c>
      <c r="Y1069" s="39" t="str">
        <f t="shared" si="293"/>
        <v>Normal</v>
      </c>
      <c r="Z1069" s="39" t="str">
        <f t="shared" si="294"/>
        <v>Yes</v>
      </c>
      <c r="AA1069" s="39" t="str">
        <f t="shared" si="295"/>
        <v>No</v>
      </c>
      <c r="AB1069" s="39" t="str">
        <f t="shared" si="296"/>
        <v>No</v>
      </c>
      <c r="AC1069" s="38">
        <f t="shared" si="297"/>
        <v>2</v>
      </c>
      <c r="AD1069" s="39" t="str">
        <f t="shared" si="298"/>
        <v>No</v>
      </c>
      <c r="AE1069" s="13" t="str">
        <f t="shared" si="299"/>
        <v>3-Aug-1975</v>
      </c>
      <c r="AF1069" s="39">
        <f t="shared" si="300"/>
        <v>48</v>
      </c>
      <c r="AG1069" s="58">
        <f t="shared" si="301"/>
        <v>8627.5400000000009</v>
      </c>
      <c r="AH1069" s="39" t="str">
        <f t="shared" si="302"/>
        <v>tier - 2</v>
      </c>
      <c r="AI1069" s="39" t="str">
        <f t="shared" si="303"/>
        <v>tier - 2</v>
      </c>
      <c r="AJ1069" s="54" t="str">
        <f t="shared" si="304"/>
        <v>R1017</v>
      </c>
    </row>
    <row r="1070" spans="2:36" ht="15.75" customHeight="1" x14ac:dyDescent="0.3">
      <c r="B1070" s="12" t="s">
        <v>3943</v>
      </c>
      <c r="C1070" s="13" t="s">
        <v>2917</v>
      </c>
      <c r="D1070" s="13">
        <v>33.25</v>
      </c>
      <c r="E1070" s="13" t="str">
        <f t="shared" si="288"/>
        <v>Obesity</v>
      </c>
      <c r="F1070" s="13">
        <v>5.64</v>
      </c>
      <c r="G1070" s="13" t="str">
        <f t="shared" si="289"/>
        <v>Normal</v>
      </c>
      <c r="H1070" s="13" t="s">
        <v>8293</v>
      </c>
      <c r="I1070" s="13" t="s">
        <v>8291</v>
      </c>
      <c r="J1070" s="13" t="s">
        <v>8293</v>
      </c>
      <c r="K1070" s="27">
        <v>1</v>
      </c>
      <c r="L1070" s="13" t="s">
        <v>8291</v>
      </c>
      <c r="M1070" s="13" t="s">
        <v>9267</v>
      </c>
      <c r="N1070" s="13">
        <v>58</v>
      </c>
      <c r="O1070" s="56">
        <v>8665.09</v>
      </c>
      <c r="P1070" s="13" t="s">
        <v>8311</v>
      </c>
      <c r="Q1070" s="13" t="s">
        <v>8310</v>
      </c>
      <c r="R1070" s="57" t="s">
        <v>8317</v>
      </c>
      <c r="T1070" s="12" t="s">
        <v>3943</v>
      </c>
      <c r="U1070" s="13" t="str">
        <f t="shared" si="305"/>
        <v xml:space="preserve">  Karen L</v>
      </c>
      <c r="V1070" s="39">
        <f t="shared" si="290"/>
        <v>33.25</v>
      </c>
      <c r="W1070" s="39" t="str">
        <f t="shared" si="291"/>
        <v>Obesity</v>
      </c>
      <c r="X1070" s="39">
        <f t="shared" si="292"/>
        <v>5.64</v>
      </c>
      <c r="Y1070" s="39" t="str">
        <f t="shared" si="293"/>
        <v>Normal</v>
      </c>
      <c r="Z1070" s="39" t="str">
        <f t="shared" si="294"/>
        <v>Yes</v>
      </c>
      <c r="AA1070" s="39" t="str">
        <f t="shared" si="295"/>
        <v>No</v>
      </c>
      <c r="AB1070" s="39" t="str">
        <f t="shared" si="296"/>
        <v>Yes</v>
      </c>
      <c r="AC1070" s="38">
        <f t="shared" si="297"/>
        <v>1</v>
      </c>
      <c r="AD1070" s="39" t="str">
        <f t="shared" si="298"/>
        <v>No</v>
      </c>
      <c r="AE1070" s="13" t="str">
        <f t="shared" si="299"/>
        <v>21-Oct-1965</v>
      </c>
      <c r="AF1070" s="39">
        <f t="shared" si="300"/>
        <v>58</v>
      </c>
      <c r="AG1070" s="58">
        <f t="shared" si="301"/>
        <v>8665.09</v>
      </c>
      <c r="AH1070" s="39" t="str">
        <f t="shared" si="302"/>
        <v>tier - 3</v>
      </c>
      <c r="AI1070" s="39" t="str">
        <f t="shared" si="303"/>
        <v>tier - 2</v>
      </c>
      <c r="AJ1070" s="54" t="str">
        <f t="shared" si="304"/>
        <v>R1012</v>
      </c>
    </row>
    <row r="1071" spans="2:36" ht="15.75" customHeight="1" x14ac:dyDescent="0.3">
      <c r="B1071" s="12" t="s">
        <v>3946</v>
      </c>
      <c r="C1071" s="13" t="s">
        <v>36</v>
      </c>
      <c r="D1071" s="13">
        <v>33.33</v>
      </c>
      <c r="E1071" s="13" t="str">
        <f t="shared" si="288"/>
        <v>Obesity</v>
      </c>
      <c r="F1071" s="13">
        <v>10.19</v>
      </c>
      <c r="G1071" s="13" t="str">
        <f t="shared" si="289"/>
        <v>Diabetes</v>
      </c>
      <c r="H1071" s="13" t="s">
        <v>8291</v>
      </c>
      <c r="I1071" s="13" t="s">
        <v>8291</v>
      </c>
      <c r="J1071" s="13" t="s">
        <v>8291</v>
      </c>
      <c r="K1071" s="27" t="s">
        <v>8292</v>
      </c>
      <c r="L1071" s="13" t="s">
        <v>8291</v>
      </c>
      <c r="M1071" s="13" t="s">
        <v>9338</v>
      </c>
      <c r="N1071" s="13">
        <v>54</v>
      </c>
      <c r="O1071" s="56">
        <v>8665.14</v>
      </c>
      <c r="P1071" s="13" t="s">
        <v>8310</v>
      </c>
      <c r="Q1071" s="13" t="s">
        <v>8311</v>
      </c>
      <c r="R1071" s="57" t="s">
        <v>8312</v>
      </c>
      <c r="T1071" s="12" t="s">
        <v>3946</v>
      </c>
      <c r="U1071" s="13" t="str">
        <f t="shared" si="305"/>
        <v xml:space="preserve">  Scott</v>
      </c>
      <c r="V1071" s="39">
        <f t="shared" si="290"/>
        <v>33.33</v>
      </c>
      <c r="W1071" s="39" t="str">
        <f t="shared" si="291"/>
        <v>Obesity</v>
      </c>
      <c r="X1071" s="39">
        <f t="shared" si="292"/>
        <v>10.19</v>
      </c>
      <c r="Y1071" s="39" t="str">
        <f t="shared" si="293"/>
        <v>Diabetes</v>
      </c>
      <c r="Z1071" s="39" t="str">
        <f t="shared" si="294"/>
        <v>No</v>
      </c>
      <c r="AA1071" s="39" t="str">
        <f t="shared" si="295"/>
        <v>No</v>
      </c>
      <c r="AB1071" s="39" t="str">
        <f t="shared" si="296"/>
        <v>No</v>
      </c>
      <c r="AC1071" s="38" t="str">
        <f t="shared" si="297"/>
        <v>No major surgery</v>
      </c>
      <c r="AD1071" s="39" t="str">
        <f t="shared" si="298"/>
        <v>No</v>
      </c>
      <c r="AE1071" s="13" t="str">
        <f t="shared" si="299"/>
        <v>10-Aug-1969</v>
      </c>
      <c r="AF1071" s="39">
        <f t="shared" si="300"/>
        <v>54</v>
      </c>
      <c r="AG1071" s="58">
        <f t="shared" si="301"/>
        <v>8665.14</v>
      </c>
      <c r="AH1071" s="39" t="str">
        <f t="shared" si="302"/>
        <v>tier - 2</v>
      </c>
      <c r="AI1071" s="39" t="str">
        <f t="shared" si="303"/>
        <v>tier - 3</v>
      </c>
      <c r="AJ1071" s="54" t="str">
        <f t="shared" si="304"/>
        <v>R1013</v>
      </c>
    </row>
    <row r="1072" spans="2:36" ht="15.75" customHeight="1" x14ac:dyDescent="0.3">
      <c r="B1072" s="12" t="s">
        <v>3949</v>
      </c>
      <c r="C1072" s="13" t="s">
        <v>3951</v>
      </c>
      <c r="D1072" s="13">
        <v>30.5</v>
      </c>
      <c r="E1072" s="13" t="str">
        <f t="shared" si="288"/>
        <v>Obesity</v>
      </c>
      <c r="F1072" s="13">
        <v>10.79</v>
      </c>
      <c r="G1072" s="13" t="str">
        <f t="shared" si="289"/>
        <v>Diabetes</v>
      </c>
      <c r="H1072" s="13" t="s">
        <v>8291</v>
      </c>
      <c r="I1072" s="13" t="s">
        <v>8291</v>
      </c>
      <c r="J1072" s="13" t="s">
        <v>8291</v>
      </c>
      <c r="K1072" s="27" t="s">
        <v>8292</v>
      </c>
      <c r="L1072" s="13" t="s">
        <v>8291</v>
      </c>
      <c r="M1072" s="13" t="s">
        <v>9339</v>
      </c>
      <c r="N1072" s="13">
        <v>49</v>
      </c>
      <c r="O1072" s="56">
        <v>8671.19</v>
      </c>
      <c r="P1072" s="13" t="s">
        <v>8310</v>
      </c>
      <c r="Q1072" s="13" t="s">
        <v>8314</v>
      </c>
      <c r="R1072" s="57" t="s">
        <v>8317</v>
      </c>
      <c r="T1072" s="12" t="s">
        <v>3949</v>
      </c>
      <c r="U1072" s="13" t="str">
        <f t="shared" si="305"/>
        <v xml:space="preserve">  Claire</v>
      </c>
      <c r="V1072" s="39">
        <f t="shared" si="290"/>
        <v>30.5</v>
      </c>
      <c r="W1072" s="39" t="str">
        <f t="shared" si="291"/>
        <v>Obesity</v>
      </c>
      <c r="X1072" s="39">
        <f t="shared" si="292"/>
        <v>10.79</v>
      </c>
      <c r="Y1072" s="39" t="str">
        <f t="shared" si="293"/>
        <v>Diabetes</v>
      </c>
      <c r="Z1072" s="39" t="str">
        <f t="shared" si="294"/>
        <v>No</v>
      </c>
      <c r="AA1072" s="39" t="str">
        <f t="shared" si="295"/>
        <v>No</v>
      </c>
      <c r="AB1072" s="39" t="str">
        <f t="shared" si="296"/>
        <v>No</v>
      </c>
      <c r="AC1072" s="38" t="str">
        <f t="shared" si="297"/>
        <v>No major surgery</v>
      </c>
      <c r="AD1072" s="39" t="str">
        <f t="shared" si="298"/>
        <v>No</v>
      </c>
      <c r="AE1072" s="13" t="str">
        <f t="shared" si="299"/>
        <v>16-Aug-1974</v>
      </c>
      <c r="AF1072" s="39">
        <f t="shared" si="300"/>
        <v>49</v>
      </c>
      <c r="AG1072" s="58">
        <f t="shared" si="301"/>
        <v>8671.19</v>
      </c>
      <c r="AH1072" s="39" t="str">
        <f t="shared" si="302"/>
        <v>tier - 2</v>
      </c>
      <c r="AI1072" s="39" t="str">
        <f t="shared" si="303"/>
        <v>tier - 1</v>
      </c>
      <c r="AJ1072" s="54" t="str">
        <f t="shared" si="304"/>
        <v>R1012</v>
      </c>
    </row>
    <row r="1073" spans="2:36" ht="15.75" customHeight="1" x14ac:dyDescent="0.3">
      <c r="B1073" s="12" t="s">
        <v>3952</v>
      </c>
      <c r="C1073" s="13" t="s">
        <v>3954</v>
      </c>
      <c r="D1073" s="13">
        <v>30.3</v>
      </c>
      <c r="E1073" s="13" t="str">
        <f t="shared" si="288"/>
        <v>Obesity</v>
      </c>
      <c r="F1073" s="13">
        <v>4.24</v>
      </c>
      <c r="G1073" s="13" t="str">
        <f t="shared" si="289"/>
        <v>Normal</v>
      </c>
      <c r="H1073" s="13" t="s">
        <v>8291</v>
      </c>
      <c r="I1073" s="13" t="s">
        <v>8291</v>
      </c>
      <c r="J1073" s="13" t="s">
        <v>8291</v>
      </c>
      <c r="K1073" s="27" t="s">
        <v>8292</v>
      </c>
      <c r="L1073" s="13" t="s">
        <v>8291</v>
      </c>
      <c r="M1073" s="13" t="s">
        <v>9273</v>
      </c>
      <c r="N1073" s="13">
        <v>50</v>
      </c>
      <c r="O1073" s="56">
        <v>8688.86</v>
      </c>
      <c r="P1073" s="13" t="s">
        <v>8310</v>
      </c>
      <c r="Q1073" s="13" t="s">
        <v>8314</v>
      </c>
      <c r="R1073" s="57" t="s">
        <v>8333</v>
      </c>
      <c r="T1073" s="12" t="s">
        <v>3952</v>
      </c>
      <c r="U1073" s="13" t="str">
        <f t="shared" si="305"/>
        <v xml:space="preserve">  Lynn M</v>
      </c>
      <c r="V1073" s="39">
        <f t="shared" si="290"/>
        <v>30.3</v>
      </c>
      <c r="W1073" s="39" t="str">
        <f t="shared" si="291"/>
        <v>Obesity</v>
      </c>
      <c r="X1073" s="39">
        <f t="shared" si="292"/>
        <v>4.24</v>
      </c>
      <c r="Y1073" s="39" t="str">
        <f t="shared" si="293"/>
        <v>Normal</v>
      </c>
      <c r="Z1073" s="39" t="str">
        <f t="shared" si="294"/>
        <v>No</v>
      </c>
      <c r="AA1073" s="39" t="str">
        <f t="shared" si="295"/>
        <v>No</v>
      </c>
      <c r="AB1073" s="39" t="str">
        <f t="shared" si="296"/>
        <v>No</v>
      </c>
      <c r="AC1073" s="38" t="str">
        <f t="shared" si="297"/>
        <v>No major surgery</v>
      </c>
      <c r="AD1073" s="39" t="str">
        <f t="shared" si="298"/>
        <v>No</v>
      </c>
      <c r="AE1073" s="13" t="str">
        <f t="shared" si="299"/>
        <v>11-Oct-1973</v>
      </c>
      <c r="AF1073" s="39">
        <f t="shared" si="300"/>
        <v>50</v>
      </c>
      <c r="AG1073" s="58">
        <f t="shared" si="301"/>
        <v>8688.86</v>
      </c>
      <c r="AH1073" s="39" t="str">
        <f t="shared" si="302"/>
        <v>tier - 2</v>
      </c>
      <c r="AI1073" s="39" t="str">
        <f t="shared" si="303"/>
        <v>tier - 1</v>
      </c>
      <c r="AJ1073" s="54" t="str">
        <f t="shared" si="304"/>
        <v>R1017</v>
      </c>
    </row>
    <row r="1074" spans="2:36" ht="15.75" customHeight="1" x14ac:dyDescent="0.3">
      <c r="B1074" s="12" t="s">
        <v>3956</v>
      </c>
      <c r="C1074" s="13" t="s">
        <v>1344</v>
      </c>
      <c r="D1074" s="13">
        <v>26.22</v>
      </c>
      <c r="E1074" s="13" t="str">
        <f t="shared" si="288"/>
        <v>Overweight</v>
      </c>
      <c r="F1074" s="13">
        <v>5.83</v>
      </c>
      <c r="G1074" s="13" t="str">
        <f t="shared" si="289"/>
        <v>Prediabetes</v>
      </c>
      <c r="H1074" s="13" t="s">
        <v>8291</v>
      </c>
      <c r="I1074" s="13" t="s">
        <v>8291</v>
      </c>
      <c r="J1074" s="13" t="s">
        <v>8291</v>
      </c>
      <c r="K1074" s="27">
        <v>2</v>
      </c>
      <c r="L1074" s="13" t="s">
        <v>8291</v>
      </c>
      <c r="M1074" s="13" t="s">
        <v>9340</v>
      </c>
      <c r="N1074" s="13">
        <v>43</v>
      </c>
      <c r="O1074" s="56">
        <v>8701.84</v>
      </c>
      <c r="P1074" s="13" t="s">
        <v>8310</v>
      </c>
      <c r="Q1074" s="13" t="s">
        <v>8311</v>
      </c>
      <c r="R1074" s="57" t="s">
        <v>8332</v>
      </c>
      <c r="T1074" s="12" t="s">
        <v>3956</v>
      </c>
      <c r="U1074" s="13" t="str">
        <f t="shared" si="305"/>
        <v xml:space="preserve">  Sharon</v>
      </c>
      <c r="V1074" s="39">
        <f t="shared" si="290"/>
        <v>26.22</v>
      </c>
      <c r="W1074" s="39" t="str">
        <f t="shared" si="291"/>
        <v>Overweight</v>
      </c>
      <c r="X1074" s="39">
        <f t="shared" si="292"/>
        <v>5.83</v>
      </c>
      <c r="Y1074" s="39" t="str">
        <f t="shared" si="293"/>
        <v>Prediabetes</v>
      </c>
      <c r="Z1074" s="39" t="str">
        <f t="shared" si="294"/>
        <v>No</v>
      </c>
      <c r="AA1074" s="39" t="str">
        <f t="shared" si="295"/>
        <v>No</v>
      </c>
      <c r="AB1074" s="39" t="str">
        <f t="shared" si="296"/>
        <v>No</v>
      </c>
      <c r="AC1074" s="38">
        <f t="shared" si="297"/>
        <v>2</v>
      </c>
      <c r="AD1074" s="39" t="str">
        <f t="shared" si="298"/>
        <v>No</v>
      </c>
      <c r="AE1074" s="13" t="str">
        <f t="shared" si="299"/>
        <v>28-Oct-1980</v>
      </c>
      <c r="AF1074" s="39">
        <f t="shared" si="300"/>
        <v>43</v>
      </c>
      <c r="AG1074" s="58">
        <f t="shared" si="301"/>
        <v>8701.84</v>
      </c>
      <c r="AH1074" s="39" t="str">
        <f t="shared" si="302"/>
        <v>tier - 2</v>
      </c>
      <c r="AI1074" s="39" t="str">
        <f t="shared" si="303"/>
        <v>tier - 3</v>
      </c>
      <c r="AJ1074" s="54" t="str">
        <f t="shared" si="304"/>
        <v>R1021</v>
      </c>
    </row>
    <row r="1075" spans="2:36" ht="15.75" customHeight="1" x14ac:dyDescent="0.3">
      <c r="B1075" s="12" t="s">
        <v>3959</v>
      </c>
      <c r="C1075" s="13" t="s">
        <v>3961</v>
      </c>
      <c r="D1075" s="13">
        <v>29.99</v>
      </c>
      <c r="E1075" s="13" t="b">
        <f t="shared" si="288"/>
        <v>0</v>
      </c>
      <c r="F1075" s="13">
        <v>11.85</v>
      </c>
      <c r="G1075" s="13" t="str">
        <f t="shared" si="289"/>
        <v>Diabetes</v>
      </c>
      <c r="H1075" s="13" t="s">
        <v>8291</v>
      </c>
      <c r="I1075" s="13" t="s">
        <v>8291</v>
      </c>
      <c r="J1075" s="13" t="s">
        <v>8291</v>
      </c>
      <c r="K1075" s="27" t="s">
        <v>8292</v>
      </c>
      <c r="L1075" s="13" t="s">
        <v>8291</v>
      </c>
      <c r="M1075" s="13" t="s">
        <v>9341</v>
      </c>
      <c r="N1075" s="13">
        <v>50</v>
      </c>
      <c r="O1075" s="56">
        <v>8703.4599999999991</v>
      </c>
      <c r="P1075" s="13" t="s">
        <v>8311</v>
      </c>
      <c r="Q1075" s="13" t="s">
        <v>8311</v>
      </c>
      <c r="R1075" s="57" t="s">
        <v>8321</v>
      </c>
      <c r="T1075" s="12" t="s">
        <v>3959</v>
      </c>
      <c r="U1075" s="13" t="str">
        <f t="shared" si="305"/>
        <v xml:space="preserve">  Candice</v>
      </c>
      <c r="V1075" s="39">
        <f t="shared" si="290"/>
        <v>29.99</v>
      </c>
      <c r="W1075" s="39" t="b">
        <f t="shared" si="291"/>
        <v>0</v>
      </c>
      <c r="X1075" s="39">
        <f t="shared" si="292"/>
        <v>11.85</v>
      </c>
      <c r="Y1075" s="39" t="str">
        <f t="shared" si="293"/>
        <v>Diabetes</v>
      </c>
      <c r="Z1075" s="39" t="str">
        <f t="shared" si="294"/>
        <v>No</v>
      </c>
      <c r="AA1075" s="39" t="str">
        <f t="shared" si="295"/>
        <v>No</v>
      </c>
      <c r="AB1075" s="39" t="str">
        <f t="shared" si="296"/>
        <v>No</v>
      </c>
      <c r="AC1075" s="38" t="str">
        <f t="shared" si="297"/>
        <v>No major surgery</v>
      </c>
      <c r="AD1075" s="39" t="str">
        <f t="shared" si="298"/>
        <v>No</v>
      </c>
      <c r="AE1075" s="13" t="str">
        <f t="shared" si="299"/>
        <v>25-Jun-1973</v>
      </c>
      <c r="AF1075" s="39">
        <f t="shared" si="300"/>
        <v>50</v>
      </c>
      <c r="AG1075" s="58">
        <f t="shared" si="301"/>
        <v>8703.4599999999991</v>
      </c>
      <c r="AH1075" s="39" t="str">
        <f t="shared" si="302"/>
        <v>tier - 3</v>
      </c>
      <c r="AI1075" s="39" t="str">
        <f t="shared" si="303"/>
        <v>tier - 3</v>
      </c>
      <c r="AJ1075" s="54" t="str">
        <f t="shared" si="304"/>
        <v>R1011</v>
      </c>
    </row>
    <row r="1076" spans="2:36" ht="15.75" customHeight="1" x14ac:dyDescent="0.3">
      <c r="B1076" s="12" t="s">
        <v>3963</v>
      </c>
      <c r="C1076" s="13" t="s">
        <v>3965</v>
      </c>
      <c r="D1076" s="13">
        <v>36.380000000000003</v>
      </c>
      <c r="E1076" s="13" t="str">
        <f t="shared" si="288"/>
        <v>Obesity</v>
      </c>
      <c r="F1076" s="13">
        <v>5.98</v>
      </c>
      <c r="G1076" s="13" t="str">
        <f t="shared" si="289"/>
        <v>Prediabetes</v>
      </c>
      <c r="H1076" s="13" t="s">
        <v>8291</v>
      </c>
      <c r="I1076" s="13" t="s">
        <v>8291</v>
      </c>
      <c r="J1076" s="13" t="s">
        <v>8291</v>
      </c>
      <c r="K1076" s="27">
        <v>1</v>
      </c>
      <c r="L1076" s="13" t="s">
        <v>8291</v>
      </c>
      <c r="M1076" s="13" t="s">
        <v>9342</v>
      </c>
      <c r="N1076" s="13">
        <v>47</v>
      </c>
      <c r="O1076" s="56">
        <v>8733.23</v>
      </c>
      <c r="P1076" s="13" t="s">
        <v>8310</v>
      </c>
      <c r="Q1076" s="13" t="s">
        <v>8311</v>
      </c>
      <c r="R1076" s="57" t="s">
        <v>8317</v>
      </c>
      <c r="T1076" s="12" t="s">
        <v>3963</v>
      </c>
      <c r="U1076" s="13" t="str">
        <f t="shared" si="305"/>
        <v xml:space="preserve">  Jennifer D</v>
      </c>
      <c r="V1076" s="39">
        <f t="shared" si="290"/>
        <v>36.380000000000003</v>
      </c>
      <c r="W1076" s="39" t="str">
        <f t="shared" si="291"/>
        <v>Obesity</v>
      </c>
      <c r="X1076" s="39">
        <f t="shared" si="292"/>
        <v>5.98</v>
      </c>
      <c r="Y1076" s="39" t="str">
        <f t="shared" si="293"/>
        <v>Prediabetes</v>
      </c>
      <c r="Z1076" s="39" t="str">
        <f t="shared" si="294"/>
        <v>No</v>
      </c>
      <c r="AA1076" s="39" t="str">
        <f t="shared" si="295"/>
        <v>No</v>
      </c>
      <c r="AB1076" s="39" t="str">
        <f t="shared" si="296"/>
        <v>No</v>
      </c>
      <c r="AC1076" s="38">
        <f t="shared" si="297"/>
        <v>1</v>
      </c>
      <c r="AD1076" s="39" t="str">
        <f t="shared" si="298"/>
        <v>No</v>
      </c>
      <c r="AE1076" s="13" t="str">
        <f t="shared" si="299"/>
        <v>17-Jun-1976</v>
      </c>
      <c r="AF1076" s="39">
        <f t="shared" si="300"/>
        <v>47</v>
      </c>
      <c r="AG1076" s="58">
        <f t="shared" si="301"/>
        <v>8733.23</v>
      </c>
      <c r="AH1076" s="39" t="str">
        <f t="shared" si="302"/>
        <v>tier - 2</v>
      </c>
      <c r="AI1076" s="39" t="str">
        <f t="shared" si="303"/>
        <v>tier - 3</v>
      </c>
      <c r="AJ1076" s="54" t="str">
        <f t="shared" si="304"/>
        <v>R1012</v>
      </c>
    </row>
    <row r="1077" spans="2:36" ht="15.75" customHeight="1" x14ac:dyDescent="0.3">
      <c r="B1077" s="12" t="s">
        <v>3967</v>
      </c>
      <c r="C1077" s="13" t="s">
        <v>578</v>
      </c>
      <c r="D1077" s="13">
        <v>31.16</v>
      </c>
      <c r="E1077" s="13" t="str">
        <f t="shared" si="288"/>
        <v>Obesity</v>
      </c>
      <c r="F1077" s="13">
        <v>4.26</v>
      </c>
      <c r="G1077" s="13" t="str">
        <f t="shared" si="289"/>
        <v>Normal</v>
      </c>
      <c r="H1077" s="13" t="s">
        <v>8293</v>
      </c>
      <c r="I1077" s="13" t="s">
        <v>8291</v>
      </c>
      <c r="J1077" s="13" t="s">
        <v>8293</v>
      </c>
      <c r="K1077" s="27">
        <v>1</v>
      </c>
      <c r="L1077" s="13" t="s">
        <v>8291</v>
      </c>
      <c r="M1077" s="13" t="s">
        <v>9343</v>
      </c>
      <c r="N1077" s="13">
        <v>24</v>
      </c>
      <c r="O1077" s="56">
        <v>8747.68</v>
      </c>
      <c r="P1077" s="13" t="s">
        <v>8310</v>
      </c>
      <c r="Q1077" s="13" t="s">
        <v>8311</v>
      </c>
      <c r="R1077" s="57" t="s">
        <v>8321</v>
      </c>
      <c r="T1077" s="12" t="s">
        <v>3967</v>
      </c>
      <c r="U1077" s="13" t="str">
        <f t="shared" si="305"/>
        <v xml:space="preserve">  Eric</v>
      </c>
      <c r="V1077" s="39">
        <f t="shared" si="290"/>
        <v>31.16</v>
      </c>
      <c r="W1077" s="39" t="str">
        <f t="shared" si="291"/>
        <v>Obesity</v>
      </c>
      <c r="X1077" s="39">
        <f t="shared" si="292"/>
        <v>4.26</v>
      </c>
      <c r="Y1077" s="39" t="str">
        <f t="shared" si="293"/>
        <v>Normal</v>
      </c>
      <c r="Z1077" s="39" t="str">
        <f t="shared" si="294"/>
        <v>Yes</v>
      </c>
      <c r="AA1077" s="39" t="str">
        <f t="shared" si="295"/>
        <v>No</v>
      </c>
      <c r="AB1077" s="39" t="str">
        <f t="shared" si="296"/>
        <v>Yes</v>
      </c>
      <c r="AC1077" s="38">
        <f t="shared" si="297"/>
        <v>1</v>
      </c>
      <c r="AD1077" s="39" t="str">
        <f t="shared" si="298"/>
        <v>No</v>
      </c>
      <c r="AE1077" s="13" t="str">
        <f t="shared" si="299"/>
        <v>23-Aug-1999</v>
      </c>
      <c r="AF1077" s="39">
        <f t="shared" si="300"/>
        <v>24</v>
      </c>
      <c r="AG1077" s="58">
        <f t="shared" si="301"/>
        <v>8747.68</v>
      </c>
      <c r="AH1077" s="39" t="str">
        <f t="shared" si="302"/>
        <v>tier - 2</v>
      </c>
      <c r="AI1077" s="39" t="str">
        <f t="shared" si="303"/>
        <v>tier - 3</v>
      </c>
      <c r="AJ1077" s="54" t="str">
        <f t="shared" si="304"/>
        <v>R1011</v>
      </c>
    </row>
    <row r="1078" spans="2:36" ht="15.75" customHeight="1" x14ac:dyDescent="0.3">
      <c r="B1078" s="12" t="s">
        <v>3970</v>
      </c>
      <c r="C1078" s="13" t="s">
        <v>2084</v>
      </c>
      <c r="D1078" s="13">
        <v>25.55</v>
      </c>
      <c r="E1078" s="13" t="str">
        <f t="shared" si="288"/>
        <v>Overweight</v>
      </c>
      <c r="F1078" s="13">
        <v>4.96</v>
      </c>
      <c r="G1078" s="13" t="str">
        <f t="shared" si="289"/>
        <v>Normal</v>
      </c>
      <c r="H1078" s="13" t="s">
        <v>8293</v>
      </c>
      <c r="I1078" s="13" t="s">
        <v>8291</v>
      </c>
      <c r="J1078" s="13" t="s">
        <v>8291</v>
      </c>
      <c r="K1078" s="27">
        <v>1</v>
      </c>
      <c r="L1078" s="13" t="s">
        <v>8291</v>
      </c>
      <c r="M1078" s="13" t="s">
        <v>9344</v>
      </c>
      <c r="N1078" s="13">
        <v>54</v>
      </c>
      <c r="O1078" s="56">
        <v>8760.1200000000008</v>
      </c>
      <c r="P1078" s="13" t="s">
        <v>8310</v>
      </c>
      <c r="Q1078" s="13" t="s">
        <v>8314</v>
      </c>
      <c r="R1078" s="57" t="s">
        <v>8312</v>
      </c>
      <c r="T1078" s="12" t="s">
        <v>3970</v>
      </c>
      <c r="U1078" s="13" t="str">
        <f t="shared" si="305"/>
        <v xml:space="preserve">  Bryan</v>
      </c>
      <c r="V1078" s="39">
        <f t="shared" si="290"/>
        <v>25.55</v>
      </c>
      <c r="W1078" s="39" t="str">
        <f t="shared" si="291"/>
        <v>Overweight</v>
      </c>
      <c r="X1078" s="39">
        <f t="shared" si="292"/>
        <v>4.96</v>
      </c>
      <c r="Y1078" s="39" t="str">
        <f t="shared" si="293"/>
        <v>Normal</v>
      </c>
      <c r="Z1078" s="39" t="str">
        <f t="shared" si="294"/>
        <v>Yes</v>
      </c>
      <c r="AA1078" s="39" t="str">
        <f t="shared" si="295"/>
        <v>No</v>
      </c>
      <c r="AB1078" s="39" t="str">
        <f t="shared" si="296"/>
        <v>No</v>
      </c>
      <c r="AC1078" s="38">
        <f t="shared" si="297"/>
        <v>1</v>
      </c>
      <c r="AD1078" s="39" t="str">
        <f t="shared" si="298"/>
        <v>No</v>
      </c>
      <c r="AE1078" s="13" t="str">
        <f t="shared" si="299"/>
        <v>9-Sep-1969</v>
      </c>
      <c r="AF1078" s="39">
        <f t="shared" si="300"/>
        <v>54</v>
      </c>
      <c r="AG1078" s="58">
        <f t="shared" si="301"/>
        <v>8760.1200000000008</v>
      </c>
      <c r="AH1078" s="39" t="str">
        <f t="shared" si="302"/>
        <v>tier - 2</v>
      </c>
      <c r="AI1078" s="39" t="str">
        <f t="shared" si="303"/>
        <v>tier - 1</v>
      </c>
      <c r="AJ1078" s="54" t="str">
        <f t="shared" si="304"/>
        <v>R1013</v>
      </c>
    </row>
    <row r="1079" spans="2:36" ht="15.75" customHeight="1" x14ac:dyDescent="0.3">
      <c r="B1079" s="12" t="s">
        <v>3973</v>
      </c>
      <c r="C1079" s="13" t="s">
        <v>3975</v>
      </c>
      <c r="D1079" s="13">
        <v>28.77</v>
      </c>
      <c r="E1079" s="13" t="str">
        <f t="shared" si="288"/>
        <v>Overweight</v>
      </c>
      <c r="F1079" s="13">
        <v>4</v>
      </c>
      <c r="G1079" s="13" t="str">
        <f t="shared" si="289"/>
        <v>Normal</v>
      </c>
      <c r="H1079" s="13" t="s">
        <v>8293</v>
      </c>
      <c r="I1079" s="13" t="s">
        <v>8291</v>
      </c>
      <c r="J1079" s="13" t="s">
        <v>8291</v>
      </c>
      <c r="K1079" s="27" t="s">
        <v>8292</v>
      </c>
      <c r="L1079" s="13" t="s">
        <v>8291</v>
      </c>
      <c r="M1079" s="13" t="s">
        <v>9345</v>
      </c>
      <c r="N1079" s="13">
        <v>49</v>
      </c>
      <c r="O1079" s="56">
        <v>8765.25</v>
      </c>
      <c r="P1079" s="13" t="s">
        <v>8310</v>
      </c>
      <c r="Q1079" s="13" t="s">
        <v>8311</v>
      </c>
      <c r="R1079" s="57" t="s">
        <v>8317</v>
      </c>
      <c r="T1079" s="12" t="s">
        <v>3973</v>
      </c>
      <c r="U1079" s="13" t="str">
        <f t="shared" si="305"/>
        <v xml:space="preserve">  Devon R</v>
      </c>
      <c r="V1079" s="39">
        <f t="shared" si="290"/>
        <v>28.77</v>
      </c>
      <c r="W1079" s="39" t="str">
        <f t="shared" si="291"/>
        <v>Overweight</v>
      </c>
      <c r="X1079" s="39">
        <f t="shared" si="292"/>
        <v>4</v>
      </c>
      <c r="Y1079" s="39" t="str">
        <f t="shared" si="293"/>
        <v>Normal</v>
      </c>
      <c r="Z1079" s="39" t="str">
        <f t="shared" si="294"/>
        <v>Yes</v>
      </c>
      <c r="AA1079" s="39" t="str">
        <f t="shared" si="295"/>
        <v>No</v>
      </c>
      <c r="AB1079" s="39" t="str">
        <f t="shared" si="296"/>
        <v>No</v>
      </c>
      <c r="AC1079" s="38" t="str">
        <f t="shared" si="297"/>
        <v>No major surgery</v>
      </c>
      <c r="AD1079" s="39" t="str">
        <f t="shared" si="298"/>
        <v>No</v>
      </c>
      <c r="AE1079" s="13" t="str">
        <f t="shared" si="299"/>
        <v>6-Sep-1974</v>
      </c>
      <c r="AF1079" s="39">
        <f t="shared" si="300"/>
        <v>49</v>
      </c>
      <c r="AG1079" s="58">
        <f t="shared" si="301"/>
        <v>8765.25</v>
      </c>
      <c r="AH1079" s="39" t="str">
        <f t="shared" si="302"/>
        <v>tier - 2</v>
      </c>
      <c r="AI1079" s="39" t="str">
        <f t="shared" si="303"/>
        <v>tier - 3</v>
      </c>
      <c r="AJ1079" s="54" t="str">
        <f t="shared" si="304"/>
        <v>R1012</v>
      </c>
    </row>
    <row r="1080" spans="2:36" ht="15.75" customHeight="1" x14ac:dyDescent="0.3">
      <c r="B1080" s="12" t="s">
        <v>3976</v>
      </c>
      <c r="C1080" s="13" t="s">
        <v>3978</v>
      </c>
      <c r="D1080" s="13">
        <v>23.14</v>
      </c>
      <c r="E1080" s="13" t="str">
        <f t="shared" si="288"/>
        <v>Healthy Weight</v>
      </c>
      <c r="F1080" s="13">
        <v>4.1500000000000004</v>
      </c>
      <c r="G1080" s="13" t="str">
        <f t="shared" si="289"/>
        <v>Normal</v>
      </c>
      <c r="H1080" s="13" t="s">
        <v>8293</v>
      </c>
      <c r="I1080" s="13" t="s">
        <v>8291</v>
      </c>
      <c r="J1080" s="13" t="s">
        <v>8291</v>
      </c>
      <c r="K1080" s="27">
        <v>1</v>
      </c>
      <c r="L1080" s="13" t="s">
        <v>8291</v>
      </c>
      <c r="M1080" s="13" t="s">
        <v>9346</v>
      </c>
      <c r="N1080" s="13">
        <v>52</v>
      </c>
      <c r="O1080" s="56">
        <v>8782.4699999999993</v>
      </c>
      <c r="P1080" s="13" t="s">
        <v>8310</v>
      </c>
      <c r="Q1080" s="13" t="s">
        <v>8311</v>
      </c>
      <c r="R1080" s="57" t="s">
        <v>8321</v>
      </c>
      <c r="T1080" s="12" t="s">
        <v>3976</v>
      </c>
      <c r="U1080" s="13" t="str">
        <f t="shared" si="305"/>
        <v xml:space="preserve">  Elena</v>
      </c>
      <c r="V1080" s="39">
        <f t="shared" si="290"/>
        <v>23.14</v>
      </c>
      <c r="W1080" s="39" t="str">
        <f t="shared" si="291"/>
        <v>Healthy Weight</v>
      </c>
      <c r="X1080" s="39">
        <f t="shared" si="292"/>
        <v>4.1500000000000004</v>
      </c>
      <c r="Y1080" s="39" t="str">
        <f t="shared" si="293"/>
        <v>Normal</v>
      </c>
      <c r="Z1080" s="39" t="str">
        <f t="shared" si="294"/>
        <v>Yes</v>
      </c>
      <c r="AA1080" s="39" t="str">
        <f t="shared" si="295"/>
        <v>No</v>
      </c>
      <c r="AB1080" s="39" t="str">
        <f t="shared" si="296"/>
        <v>No</v>
      </c>
      <c r="AC1080" s="38">
        <f t="shared" si="297"/>
        <v>1</v>
      </c>
      <c r="AD1080" s="39" t="str">
        <f t="shared" si="298"/>
        <v>No</v>
      </c>
      <c r="AE1080" s="13" t="str">
        <f t="shared" si="299"/>
        <v>23-Aug-1971</v>
      </c>
      <c r="AF1080" s="39">
        <f t="shared" si="300"/>
        <v>52</v>
      </c>
      <c r="AG1080" s="58">
        <f t="shared" si="301"/>
        <v>8782.4699999999993</v>
      </c>
      <c r="AH1080" s="39" t="str">
        <f t="shared" si="302"/>
        <v>tier - 2</v>
      </c>
      <c r="AI1080" s="39" t="str">
        <f t="shared" si="303"/>
        <v>tier - 3</v>
      </c>
      <c r="AJ1080" s="54" t="str">
        <f t="shared" si="304"/>
        <v>R1011</v>
      </c>
    </row>
    <row r="1081" spans="2:36" ht="15.75" customHeight="1" x14ac:dyDescent="0.3">
      <c r="B1081" s="12" t="s">
        <v>3980</v>
      </c>
      <c r="C1081" s="13" t="s">
        <v>887</v>
      </c>
      <c r="D1081" s="13">
        <v>39.6</v>
      </c>
      <c r="E1081" s="13" t="str">
        <f t="shared" si="288"/>
        <v>Obesity</v>
      </c>
      <c r="F1081" s="13">
        <v>11.36</v>
      </c>
      <c r="G1081" s="13" t="str">
        <f t="shared" si="289"/>
        <v>Diabetes</v>
      </c>
      <c r="H1081" s="13" t="s">
        <v>8291</v>
      </c>
      <c r="I1081" s="13" t="s">
        <v>8291</v>
      </c>
      <c r="J1081" s="13" t="s">
        <v>8291</v>
      </c>
      <c r="K1081" s="27" t="s">
        <v>8292</v>
      </c>
      <c r="L1081" s="13" t="s">
        <v>8291</v>
      </c>
      <c r="M1081" s="13" t="s">
        <v>9347</v>
      </c>
      <c r="N1081" s="13">
        <v>52</v>
      </c>
      <c r="O1081" s="56">
        <v>8798.59</v>
      </c>
      <c r="P1081" s="13" t="s">
        <v>8310</v>
      </c>
      <c r="Q1081" s="13" t="s">
        <v>8314</v>
      </c>
      <c r="R1081" s="57" t="s">
        <v>8321</v>
      </c>
      <c r="T1081" s="12" t="s">
        <v>3980</v>
      </c>
      <c r="U1081" s="13" t="str">
        <f t="shared" si="305"/>
        <v xml:space="preserve">  Chris</v>
      </c>
      <c r="V1081" s="39">
        <f t="shared" si="290"/>
        <v>39.6</v>
      </c>
      <c r="W1081" s="39" t="str">
        <f t="shared" si="291"/>
        <v>Obesity</v>
      </c>
      <c r="X1081" s="39">
        <f t="shared" si="292"/>
        <v>11.36</v>
      </c>
      <c r="Y1081" s="39" t="str">
        <f t="shared" si="293"/>
        <v>Diabetes</v>
      </c>
      <c r="Z1081" s="39" t="str">
        <f t="shared" si="294"/>
        <v>No</v>
      </c>
      <c r="AA1081" s="39" t="str">
        <f t="shared" si="295"/>
        <v>No</v>
      </c>
      <c r="AB1081" s="39" t="str">
        <f t="shared" si="296"/>
        <v>No</v>
      </c>
      <c r="AC1081" s="38" t="str">
        <f t="shared" si="297"/>
        <v>No major surgery</v>
      </c>
      <c r="AD1081" s="39" t="str">
        <f t="shared" si="298"/>
        <v>No</v>
      </c>
      <c r="AE1081" s="13" t="str">
        <f t="shared" si="299"/>
        <v>18-Jun-1971</v>
      </c>
      <c r="AF1081" s="39">
        <f t="shared" si="300"/>
        <v>52</v>
      </c>
      <c r="AG1081" s="58">
        <f t="shared" si="301"/>
        <v>8798.59</v>
      </c>
      <c r="AH1081" s="39" t="str">
        <f t="shared" si="302"/>
        <v>tier - 2</v>
      </c>
      <c r="AI1081" s="39" t="str">
        <f t="shared" si="303"/>
        <v>tier - 1</v>
      </c>
      <c r="AJ1081" s="54" t="str">
        <f t="shared" si="304"/>
        <v>R1011</v>
      </c>
    </row>
    <row r="1082" spans="2:36" ht="15.75" customHeight="1" x14ac:dyDescent="0.3">
      <c r="B1082" s="12" t="s">
        <v>3983</v>
      </c>
      <c r="C1082" s="13" t="s">
        <v>3985</v>
      </c>
      <c r="D1082" s="13">
        <v>29.2</v>
      </c>
      <c r="E1082" s="13" t="str">
        <f t="shared" si="288"/>
        <v>Overweight</v>
      </c>
      <c r="F1082" s="13">
        <v>7.53</v>
      </c>
      <c r="G1082" s="13" t="str">
        <f t="shared" si="289"/>
        <v>Diabetes</v>
      </c>
      <c r="H1082" s="13" t="s">
        <v>8291</v>
      </c>
      <c r="I1082" s="13" t="s">
        <v>8291</v>
      </c>
      <c r="J1082" s="13" t="s">
        <v>8291</v>
      </c>
      <c r="K1082" s="27" t="s">
        <v>8292</v>
      </c>
      <c r="L1082" s="13" t="s">
        <v>8291</v>
      </c>
      <c r="M1082" s="13" t="s">
        <v>9348</v>
      </c>
      <c r="N1082" s="13">
        <v>58</v>
      </c>
      <c r="O1082" s="56">
        <v>8800.49</v>
      </c>
      <c r="P1082" s="13" t="s">
        <v>8311</v>
      </c>
      <c r="Q1082" s="13" t="s">
        <v>8310</v>
      </c>
      <c r="R1082" s="57" t="s">
        <v>8312</v>
      </c>
      <c r="T1082" s="12" t="s">
        <v>3983</v>
      </c>
      <c r="U1082" s="13" t="str">
        <f t="shared" si="305"/>
        <v xml:space="preserve">  Bert</v>
      </c>
      <c r="V1082" s="39">
        <f t="shared" si="290"/>
        <v>29.2</v>
      </c>
      <c r="W1082" s="39" t="str">
        <f t="shared" si="291"/>
        <v>Overweight</v>
      </c>
      <c r="X1082" s="39">
        <f t="shared" si="292"/>
        <v>7.53</v>
      </c>
      <c r="Y1082" s="39" t="str">
        <f t="shared" si="293"/>
        <v>Diabetes</v>
      </c>
      <c r="Z1082" s="39" t="str">
        <f t="shared" si="294"/>
        <v>No</v>
      </c>
      <c r="AA1082" s="39" t="str">
        <f t="shared" si="295"/>
        <v>No</v>
      </c>
      <c r="AB1082" s="39" t="str">
        <f t="shared" si="296"/>
        <v>No</v>
      </c>
      <c r="AC1082" s="38" t="str">
        <f t="shared" si="297"/>
        <v>No major surgery</v>
      </c>
      <c r="AD1082" s="39" t="str">
        <f t="shared" si="298"/>
        <v>No</v>
      </c>
      <c r="AE1082" s="13" t="str">
        <f t="shared" si="299"/>
        <v>29-Aug-1965</v>
      </c>
      <c r="AF1082" s="39">
        <f t="shared" si="300"/>
        <v>58</v>
      </c>
      <c r="AG1082" s="58">
        <f t="shared" si="301"/>
        <v>8800.49</v>
      </c>
      <c r="AH1082" s="39" t="str">
        <f t="shared" si="302"/>
        <v>tier - 3</v>
      </c>
      <c r="AI1082" s="39" t="str">
        <f t="shared" si="303"/>
        <v>tier - 2</v>
      </c>
      <c r="AJ1082" s="54" t="str">
        <f t="shared" si="304"/>
        <v>R1013</v>
      </c>
    </row>
    <row r="1083" spans="2:36" ht="15.75" customHeight="1" x14ac:dyDescent="0.3">
      <c r="B1083" s="12" t="s">
        <v>3987</v>
      </c>
      <c r="C1083" s="13" t="s">
        <v>3989</v>
      </c>
      <c r="D1083" s="13">
        <v>32.774999999999999</v>
      </c>
      <c r="E1083" s="13" t="str">
        <f t="shared" si="288"/>
        <v>Obesity</v>
      </c>
      <c r="F1083" s="13">
        <v>7.95</v>
      </c>
      <c r="G1083" s="13" t="str">
        <f t="shared" si="289"/>
        <v>Diabetes</v>
      </c>
      <c r="H1083" s="13" t="s">
        <v>8291</v>
      </c>
      <c r="I1083" s="13" t="s">
        <v>8291</v>
      </c>
      <c r="J1083" s="13" t="s">
        <v>8291</v>
      </c>
      <c r="K1083" s="27" t="s">
        <v>8292</v>
      </c>
      <c r="L1083" s="13" t="s">
        <v>8291</v>
      </c>
      <c r="M1083" s="13" t="s">
        <v>9349</v>
      </c>
      <c r="N1083" s="13">
        <v>22</v>
      </c>
      <c r="O1083" s="56">
        <v>8821.8799999999992</v>
      </c>
      <c r="P1083" s="13" t="s">
        <v>8310</v>
      </c>
      <c r="Q1083" s="13" t="s">
        <v>8311</v>
      </c>
      <c r="R1083" s="57" t="s">
        <v>8330</v>
      </c>
      <c r="T1083" s="12" t="s">
        <v>3987</v>
      </c>
      <c r="U1083" s="13" t="str">
        <f t="shared" si="305"/>
        <v xml:space="preserve">  John P</v>
      </c>
      <c r="V1083" s="39">
        <f t="shared" si="290"/>
        <v>32.774999999999999</v>
      </c>
      <c r="W1083" s="39" t="str">
        <f t="shared" si="291"/>
        <v>Obesity</v>
      </c>
      <c r="X1083" s="39">
        <f t="shared" si="292"/>
        <v>7.95</v>
      </c>
      <c r="Y1083" s="39" t="str">
        <f t="shared" si="293"/>
        <v>Diabetes</v>
      </c>
      <c r="Z1083" s="39" t="str">
        <f t="shared" si="294"/>
        <v>No</v>
      </c>
      <c r="AA1083" s="39" t="str">
        <f t="shared" si="295"/>
        <v>No</v>
      </c>
      <c r="AB1083" s="39" t="str">
        <f t="shared" si="296"/>
        <v>No</v>
      </c>
      <c r="AC1083" s="38" t="str">
        <f t="shared" si="297"/>
        <v>No major surgery</v>
      </c>
      <c r="AD1083" s="39" t="str">
        <f t="shared" si="298"/>
        <v>No</v>
      </c>
      <c r="AE1083" s="13" t="str">
        <f t="shared" si="299"/>
        <v>7-Nov-2001</v>
      </c>
      <c r="AF1083" s="39">
        <f t="shared" si="300"/>
        <v>22</v>
      </c>
      <c r="AG1083" s="58">
        <f t="shared" si="301"/>
        <v>8821.8799999999992</v>
      </c>
      <c r="AH1083" s="39" t="str">
        <f t="shared" si="302"/>
        <v>tier - 2</v>
      </c>
      <c r="AI1083" s="39" t="str">
        <f t="shared" si="303"/>
        <v>tier - 3</v>
      </c>
      <c r="AJ1083" s="54" t="str">
        <f t="shared" si="304"/>
        <v>R1023</v>
      </c>
    </row>
    <row r="1084" spans="2:36" ht="15.75" customHeight="1" x14ac:dyDescent="0.3">
      <c r="B1084" s="12" t="s">
        <v>3991</v>
      </c>
      <c r="C1084" s="13" t="s">
        <v>2131</v>
      </c>
      <c r="D1084" s="13">
        <v>24.035</v>
      </c>
      <c r="E1084" s="13" t="str">
        <f t="shared" si="288"/>
        <v>Healthy Weight</v>
      </c>
      <c r="F1084" s="13">
        <v>8.5</v>
      </c>
      <c r="G1084" s="13" t="str">
        <f t="shared" si="289"/>
        <v>Diabetes</v>
      </c>
      <c r="H1084" s="13" t="s">
        <v>8291</v>
      </c>
      <c r="I1084" s="13" t="s">
        <v>8291</v>
      </c>
      <c r="J1084" s="13" t="s">
        <v>8291</v>
      </c>
      <c r="K1084" s="27" t="s">
        <v>8292</v>
      </c>
      <c r="L1084" s="13" t="s">
        <v>8291</v>
      </c>
      <c r="M1084" s="13" t="s">
        <v>9350</v>
      </c>
      <c r="N1084" s="13">
        <v>47</v>
      </c>
      <c r="O1084" s="56">
        <v>8823.2800000000007</v>
      </c>
      <c r="P1084" s="13" t="s">
        <v>8310</v>
      </c>
      <c r="Q1084" s="13" t="s">
        <v>8314</v>
      </c>
      <c r="R1084" s="57" t="s">
        <v>8321</v>
      </c>
      <c r="T1084" s="12" t="s">
        <v>3991</v>
      </c>
      <c r="U1084" s="13" t="str">
        <f t="shared" si="305"/>
        <v xml:space="preserve">  Daniel P</v>
      </c>
      <c r="V1084" s="39">
        <f t="shared" si="290"/>
        <v>24.035</v>
      </c>
      <c r="W1084" s="39" t="str">
        <f t="shared" si="291"/>
        <v>Healthy Weight</v>
      </c>
      <c r="X1084" s="39">
        <f t="shared" si="292"/>
        <v>8.5</v>
      </c>
      <c r="Y1084" s="39" t="str">
        <f t="shared" si="293"/>
        <v>Diabetes</v>
      </c>
      <c r="Z1084" s="39" t="str">
        <f t="shared" si="294"/>
        <v>No</v>
      </c>
      <c r="AA1084" s="39" t="str">
        <f t="shared" si="295"/>
        <v>No</v>
      </c>
      <c r="AB1084" s="39" t="str">
        <f t="shared" si="296"/>
        <v>No</v>
      </c>
      <c r="AC1084" s="38" t="str">
        <f t="shared" si="297"/>
        <v>No major surgery</v>
      </c>
      <c r="AD1084" s="39" t="str">
        <f t="shared" si="298"/>
        <v>No</v>
      </c>
      <c r="AE1084" s="13" t="str">
        <f t="shared" si="299"/>
        <v>14-Jun-1976</v>
      </c>
      <c r="AF1084" s="39">
        <f t="shared" si="300"/>
        <v>47</v>
      </c>
      <c r="AG1084" s="58">
        <f t="shared" si="301"/>
        <v>8823.2800000000007</v>
      </c>
      <c r="AH1084" s="39" t="str">
        <f t="shared" si="302"/>
        <v>tier - 2</v>
      </c>
      <c r="AI1084" s="39" t="str">
        <f t="shared" si="303"/>
        <v>tier - 1</v>
      </c>
      <c r="AJ1084" s="54" t="str">
        <f t="shared" si="304"/>
        <v>R1011</v>
      </c>
    </row>
    <row r="1085" spans="2:36" ht="15.75" customHeight="1" x14ac:dyDescent="0.3">
      <c r="B1085" s="12" t="s">
        <v>3994</v>
      </c>
      <c r="C1085" s="13" t="s">
        <v>3996</v>
      </c>
      <c r="D1085" s="13">
        <v>30.55</v>
      </c>
      <c r="E1085" s="13" t="str">
        <f t="shared" si="288"/>
        <v>Obesity</v>
      </c>
      <c r="F1085" s="13">
        <v>5.89</v>
      </c>
      <c r="G1085" s="13" t="str">
        <f t="shared" si="289"/>
        <v>Prediabetes</v>
      </c>
      <c r="H1085" s="13" t="s">
        <v>8291</v>
      </c>
      <c r="I1085" s="13" t="s">
        <v>8291</v>
      </c>
      <c r="J1085" s="13" t="s">
        <v>8293</v>
      </c>
      <c r="K1085" s="27">
        <v>1</v>
      </c>
      <c r="L1085" s="13" t="s">
        <v>8291</v>
      </c>
      <c r="M1085" s="13" t="s">
        <v>9351</v>
      </c>
      <c r="N1085" s="13">
        <v>47</v>
      </c>
      <c r="O1085" s="56">
        <v>8823.99</v>
      </c>
      <c r="P1085" s="13" t="s">
        <v>8310</v>
      </c>
      <c r="Q1085" s="13" t="s">
        <v>8311</v>
      </c>
      <c r="R1085" s="57" t="s">
        <v>8329</v>
      </c>
      <c r="T1085" s="12" t="s">
        <v>3994</v>
      </c>
      <c r="U1085" s="13" t="str">
        <f t="shared" si="305"/>
        <v xml:space="preserve">  Lisa K</v>
      </c>
      <c r="V1085" s="39">
        <f t="shared" si="290"/>
        <v>30.55</v>
      </c>
      <c r="W1085" s="39" t="str">
        <f t="shared" si="291"/>
        <v>Obesity</v>
      </c>
      <c r="X1085" s="39">
        <f t="shared" si="292"/>
        <v>5.89</v>
      </c>
      <c r="Y1085" s="39" t="str">
        <f t="shared" si="293"/>
        <v>Prediabetes</v>
      </c>
      <c r="Z1085" s="39" t="str">
        <f t="shared" si="294"/>
        <v>No</v>
      </c>
      <c r="AA1085" s="39" t="str">
        <f t="shared" si="295"/>
        <v>No</v>
      </c>
      <c r="AB1085" s="39" t="str">
        <f t="shared" si="296"/>
        <v>Yes</v>
      </c>
      <c r="AC1085" s="38">
        <f t="shared" si="297"/>
        <v>1</v>
      </c>
      <c r="AD1085" s="39" t="str">
        <f t="shared" si="298"/>
        <v>No</v>
      </c>
      <c r="AE1085" s="13" t="str">
        <f t="shared" si="299"/>
        <v>19-Oct-1976</v>
      </c>
      <c r="AF1085" s="39">
        <f t="shared" si="300"/>
        <v>47</v>
      </c>
      <c r="AG1085" s="58">
        <f t="shared" si="301"/>
        <v>8823.99</v>
      </c>
      <c r="AH1085" s="39" t="str">
        <f t="shared" si="302"/>
        <v>tier - 2</v>
      </c>
      <c r="AI1085" s="39" t="str">
        <f t="shared" si="303"/>
        <v>tier - 3</v>
      </c>
      <c r="AJ1085" s="54" t="str">
        <f t="shared" si="304"/>
        <v>R1024</v>
      </c>
    </row>
    <row r="1086" spans="2:36" ht="15.75" customHeight="1" x14ac:dyDescent="0.3">
      <c r="B1086" s="12" t="s">
        <v>3998</v>
      </c>
      <c r="C1086" s="13" t="s">
        <v>4000</v>
      </c>
      <c r="D1086" s="13">
        <v>28.81</v>
      </c>
      <c r="E1086" s="13" t="str">
        <f t="shared" si="288"/>
        <v>Overweight</v>
      </c>
      <c r="F1086" s="13">
        <v>8.76</v>
      </c>
      <c r="G1086" s="13" t="str">
        <f t="shared" si="289"/>
        <v>Diabetes</v>
      </c>
      <c r="H1086" s="13" t="s">
        <v>8291</v>
      </c>
      <c r="I1086" s="13" t="s">
        <v>8291</v>
      </c>
      <c r="J1086" s="13" t="s">
        <v>8291</v>
      </c>
      <c r="K1086" s="27">
        <v>2</v>
      </c>
      <c r="L1086" s="13" t="s">
        <v>8291</v>
      </c>
      <c r="M1086" s="13" t="s">
        <v>9352</v>
      </c>
      <c r="N1086" s="13">
        <v>35</v>
      </c>
      <c r="O1086" s="56">
        <v>8824.27</v>
      </c>
      <c r="P1086" s="13" t="s">
        <v>8310</v>
      </c>
      <c r="Q1086" s="13" t="s">
        <v>8314</v>
      </c>
      <c r="R1086" s="57" t="s">
        <v>8328</v>
      </c>
      <c r="T1086" s="12" t="s">
        <v>3998</v>
      </c>
      <c r="U1086" s="13" t="str">
        <f t="shared" si="305"/>
        <v xml:space="preserve">  Kristine</v>
      </c>
      <c r="V1086" s="39">
        <f t="shared" si="290"/>
        <v>28.81</v>
      </c>
      <c r="W1086" s="39" t="str">
        <f t="shared" si="291"/>
        <v>Overweight</v>
      </c>
      <c r="X1086" s="39">
        <f t="shared" si="292"/>
        <v>8.76</v>
      </c>
      <c r="Y1086" s="39" t="str">
        <f t="shared" si="293"/>
        <v>Diabetes</v>
      </c>
      <c r="Z1086" s="39" t="str">
        <f t="shared" si="294"/>
        <v>No</v>
      </c>
      <c r="AA1086" s="39" t="str">
        <f t="shared" si="295"/>
        <v>No</v>
      </c>
      <c r="AB1086" s="39" t="str">
        <f t="shared" si="296"/>
        <v>No</v>
      </c>
      <c r="AC1086" s="38">
        <f t="shared" si="297"/>
        <v>2</v>
      </c>
      <c r="AD1086" s="39" t="str">
        <f t="shared" si="298"/>
        <v>No</v>
      </c>
      <c r="AE1086" s="13" t="str">
        <f t="shared" si="299"/>
        <v>22-Aug-1988</v>
      </c>
      <c r="AF1086" s="39">
        <f t="shared" si="300"/>
        <v>35</v>
      </c>
      <c r="AG1086" s="58">
        <f t="shared" si="301"/>
        <v>8824.27</v>
      </c>
      <c r="AH1086" s="39" t="str">
        <f t="shared" si="302"/>
        <v>tier - 2</v>
      </c>
      <c r="AI1086" s="39" t="str">
        <f t="shared" si="303"/>
        <v>tier - 1</v>
      </c>
      <c r="AJ1086" s="54" t="str">
        <f t="shared" si="304"/>
        <v>R1025</v>
      </c>
    </row>
    <row r="1087" spans="2:36" ht="15.75" customHeight="1" x14ac:dyDescent="0.3">
      <c r="B1087" s="12" t="s">
        <v>4002</v>
      </c>
      <c r="C1087" s="13" t="s">
        <v>4004</v>
      </c>
      <c r="D1087" s="13">
        <v>31.66</v>
      </c>
      <c r="E1087" s="13" t="str">
        <f t="shared" si="288"/>
        <v>Obesity</v>
      </c>
      <c r="F1087" s="13">
        <v>4.1100000000000003</v>
      </c>
      <c r="G1087" s="13" t="str">
        <f t="shared" si="289"/>
        <v>Normal</v>
      </c>
      <c r="H1087" s="13" t="s">
        <v>8291</v>
      </c>
      <c r="I1087" s="13" t="s">
        <v>8291</v>
      </c>
      <c r="J1087" s="13" t="s">
        <v>8291</v>
      </c>
      <c r="K1087" s="27" t="s">
        <v>8292</v>
      </c>
      <c r="L1087" s="13" t="s">
        <v>8291</v>
      </c>
      <c r="M1087" s="13" t="s">
        <v>9353</v>
      </c>
      <c r="N1087" s="13">
        <v>47</v>
      </c>
      <c r="O1087" s="56">
        <v>8825.09</v>
      </c>
      <c r="P1087" s="13" t="s">
        <v>8310</v>
      </c>
      <c r="Q1087" s="13" t="s">
        <v>8311</v>
      </c>
      <c r="R1087" s="57" t="s">
        <v>8321</v>
      </c>
      <c r="T1087" s="12" t="s">
        <v>4002</v>
      </c>
      <c r="U1087" s="13" t="str">
        <f t="shared" si="305"/>
        <v xml:space="preserve">  Paul A</v>
      </c>
      <c r="V1087" s="39">
        <f t="shared" si="290"/>
        <v>31.66</v>
      </c>
      <c r="W1087" s="39" t="str">
        <f t="shared" si="291"/>
        <v>Obesity</v>
      </c>
      <c r="X1087" s="39">
        <f t="shared" si="292"/>
        <v>4.1100000000000003</v>
      </c>
      <c r="Y1087" s="39" t="str">
        <f t="shared" si="293"/>
        <v>Normal</v>
      </c>
      <c r="Z1087" s="39" t="str">
        <f t="shared" si="294"/>
        <v>No</v>
      </c>
      <c r="AA1087" s="39" t="str">
        <f t="shared" si="295"/>
        <v>No</v>
      </c>
      <c r="AB1087" s="39" t="str">
        <f t="shared" si="296"/>
        <v>No</v>
      </c>
      <c r="AC1087" s="38" t="str">
        <f t="shared" si="297"/>
        <v>No major surgery</v>
      </c>
      <c r="AD1087" s="39" t="str">
        <f t="shared" si="298"/>
        <v>No</v>
      </c>
      <c r="AE1087" s="13" t="str">
        <f t="shared" si="299"/>
        <v>14-Jul-1976</v>
      </c>
      <c r="AF1087" s="39">
        <f t="shared" si="300"/>
        <v>47</v>
      </c>
      <c r="AG1087" s="58">
        <f t="shared" si="301"/>
        <v>8825.09</v>
      </c>
      <c r="AH1087" s="39" t="str">
        <f t="shared" si="302"/>
        <v>tier - 2</v>
      </c>
      <c r="AI1087" s="39" t="str">
        <f t="shared" si="303"/>
        <v>tier - 3</v>
      </c>
      <c r="AJ1087" s="54" t="str">
        <f t="shared" si="304"/>
        <v>R1011</v>
      </c>
    </row>
    <row r="1088" spans="2:36" ht="15.75" customHeight="1" x14ac:dyDescent="0.3">
      <c r="B1088" s="12" t="s">
        <v>4006</v>
      </c>
      <c r="C1088" s="13" t="s">
        <v>2084</v>
      </c>
      <c r="D1088" s="13">
        <v>28.215</v>
      </c>
      <c r="E1088" s="13" t="str">
        <f t="shared" si="288"/>
        <v>Overweight</v>
      </c>
      <c r="F1088" s="13">
        <v>7.56</v>
      </c>
      <c r="G1088" s="13" t="str">
        <f t="shared" si="289"/>
        <v>Diabetes</v>
      </c>
      <c r="H1088" s="13" t="s">
        <v>8293</v>
      </c>
      <c r="I1088" s="13" t="s">
        <v>8291</v>
      </c>
      <c r="J1088" s="13" t="s">
        <v>8291</v>
      </c>
      <c r="K1088" s="27">
        <v>1</v>
      </c>
      <c r="L1088" s="13" t="s">
        <v>8291</v>
      </c>
      <c r="M1088" s="13" t="s">
        <v>9354</v>
      </c>
      <c r="N1088" s="13">
        <v>51</v>
      </c>
      <c r="O1088" s="56">
        <v>8827.2099999999991</v>
      </c>
      <c r="P1088" s="13" t="s">
        <v>8311</v>
      </c>
      <c r="Q1088" s="13" t="s">
        <v>8314</v>
      </c>
      <c r="R1088" s="57" t="s">
        <v>8317</v>
      </c>
      <c r="T1088" s="12" t="s">
        <v>4006</v>
      </c>
      <c r="U1088" s="13" t="str">
        <f t="shared" si="305"/>
        <v xml:space="preserve">  Bryan</v>
      </c>
      <c r="V1088" s="39">
        <f t="shared" si="290"/>
        <v>28.215</v>
      </c>
      <c r="W1088" s="39" t="str">
        <f t="shared" si="291"/>
        <v>Overweight</v>
      </c>
      <c r="X1088" s="39">
        <f t="shared" si="292"/>
        <v>7.56</v>
      </c>
      <c r="Y1088" s="39" t="str">
        <f t="shared" si="293"/>
        <v>Diabetes</v>
      </c>
      <c r="Z1088" s="39" t="str">
        <f t="shared" si="294"/>
        <v>Yes</v>
      </c>
      <c r="AA1088" s="39" t="str">
        <f t="shared" si="295"/>
        <v>No</v>
      </c>
      <c r="AB1088" s="39" t="str">
        <f t="shared" si="296"/>
        <v>No</v>
      </c>
      <c r="AC1088" s="38">
        <f t="shared" si="297"/>
        <v>1</v>
      </c>
      <c r="AD1088" s="39" t="str">
        <f t="shared" si="298"/>
        <v>No</v>
      </c>
      <c r="AE1088" s="13" t="str">
        <f t="shared" si="299"/>
        <v>14-Nov-1972</v>
      </c>
      <c r="AF1088" s="39">
        <f t="shared" si="300"/>
        <v>51</v>
      </c>
      <c r="AG1088" s="58">
        <f t="shared" si="301"/>
        <v>8827.2099999999991</v>
      </c>
      <c r="AH1088" s="39" t="str">
        <f t="shared" si="302"/>
        <v>tier - 3</v>
      </c>
      <c r="AI1088" s="39" t="str">
        <f t="shared" si="303"/>
        <v>tier - 1</v>
      </c>
      <c r="AJ1088" s="54" t="str">
        <f t="shared" si="304"/>
        <v>R1012</v>
      </c>
    </row>
    <row r="1089" spans="2:36" ht="15.75" customHeight="1" x14ac:dyDescent="0.3">
      <c r="B1089" s="12" t="s">
        <v>4009</v>
      </c>
      <c r="C1089" s="13" t="s">
        <v>887</v>
      </c>
      <c r="D1089" s="13">
        <v>26.12</v>
      </c>
      <c r="E1089" s="13" t="str">
        <f t="shared" si="288"/>
        <v>Overweight</v>
      </c>
      <c r="F1089" s="13">
        <v>4.17</v>
      </c>
      <c r="G1089" s="13" t="str">
        <f t="shared" si="289"/>
        <v>Normal</v>
      </c>
      <c r="H1089" s="13" t="s">
        <v>8293</v>
      </c>
      <c r="I1089" s="13" t="s">
        <v>8291</v>
      </c>
      <c r="J1089" s="13" t="s">
        <v>8293</v>
      </c>
      <c r="K1089" s="27">
        <v>1</v>
      </c>
      <c r="L1089" s="13" t="s">
        <v>8291</v>
      </c>
      <c r="M1089" s="13" t="s">
        <v>9355</v>
      </c>
      <c r="N1089" s="13">
        <v>51</v>
      </c>
      <c r="O1089" s="56">
        <v>8835.26</v>
      </c>
      <c r="P1089" s="13" t="s">
        <v>8311</v>
      </c>
      <c r="Q1089" s="13" t="s">
        <v>8310</v>
      </c>
      <c r="R1089" s="57" t="s">
        <v>8317</v>
      </c>
      <c r="T1089" s="12" t="s">
        <v>4009</v>
      </c>
      <c r="U1089" s="13" t="str">
        <f t="shared" si="305"/>
        <v xml:space="preserve">  Chris</v>
      </c>
      <c r="V1089" s="39">
        <f t="shared" si="290"/>
        <v>26.12</v>
      </c>
      <c r="W1089" s="39" t="str">
        <f t="shared" si="291"/>
        <v>Overweight</v>
      </c>
      <c r="X1089" s="39">
        <f t="shared" si="292"/>
        <v>4.17</v>
      </c>
      <c r="Y1089" s="39" t="str">
        <f t="shared" si="293"/>
        <v>Normal</v>
      </c>
      <c r="Z1089" s="39" t="str">
        <f t="shared" si="294"/>
        <v>Yes</v>
      </c>
      <c r="AA1089" s="39" t="str">
        <f t="shared" si="295"/>
        <v>No</v>
      </c>
      <c r="AB1089" s="39" t="str">
        <f t="shared" si="296"/>
        <v>Yes</v>
      </c>
      <c r="AC1089" s="38">
        <f t="shared" si="297"/>
        <v>1</v>
      </c>
      <c r="AD1089" s="39" t="str">
        <f t="shared" si="298"/>
        <v>No</v>
      </c>
      <c r="AE1089" s="13" t="str">
        <f t="shared" si="299"/>
        <v>22-Nov-1972</v>
      </c>
      <c r="AF1089" s="39">
        <f t="shared" si="300"/>
        <v>51</v>
      </c>
      <c r="AG1089" s="58">
        <f t="shared" si="301"/>
        <v>8835.26</v>
      </c>
      <c r="AH1089" s="39" t="str">
        <f t="shared" si="302"/>
        <v>tier - 3</v>
      </c>
      <c r="AI1089" s="39" t="str">
        <f t="shared" si="303"/>
        <v>tier - 2</v>
      </c>
      <c r="AJ1089" s="54" t="str">
        <f t="shared" si="304"/>
        <v>R1012</v>
      </c>
    </row>
    <row r="1090" spans="2:36" ht="15.75" customHeight="1" x14ac:dyDescent="0.3">
      <c r="B1090" s="12" t="s">
        <v>4012</v>
      </c>
      <c r="C1090" s="13" t="s">
        <v>4014</v>
      </c>
      <c r="D1090" s="13">
        <v>36.630000000000003</v>
      </c>
      <c r="E1090" s="13" t="str">
        <f t="shared" si="288"/>
        <v>Obesity</v>
      </c>
      <c r="F1090" s="13">
        <v>11.42</v>
      </c>
      <c r="G1090" s="13" t="str">
        <f t="shared" si="289"/>
        <v>Diabetes</v>
      </c>
      <c r="H1090" s="13" t="s">
        <v>8291</v>
      </c>
      <c r="I1090" s="13" t="s">
        <v>8291</v>
      </c>
      <c r="J1090" s="13" t="s">
        <v>8291</v>
      </c>
      <c r="K1090" s="27">
        <v>2</v>
      </c>
      <c r="L1090" s="13" t="s">
        <v>8291</v>
      </c>
      <c r="M1090" s="13" t="s">
        <v>9356</v>
      </c>
      <c r="N1090" s="13">
        <v>49</v>
      </c>
      <c r="O1090" s="56">
        <v>8871.15</v>
      </c>
      <c r="P1090" s="13" t="s">
        <v>8310</v>
      </c>
      <c r="Q1090" s="13" t="s">
        <v>8311</v>
      </c>
      <c r="R1090" s="57" t="s">
        <v>8312</v>
      </c>
      <c r="T1090" s="12" t="s">
        <v>4012</v>
      </c>
      <c r="U1090" s="13" t="str">
        <f t="shared" si="305"/>
        <v xml:space="preserve">  Milah B</v>
      </c>
      <c r="V1090" s="39">
        <f t="shared" si="290"/>
        <v>36.630000000000003</v>
      </c>
      <c r="W1090" s="39" t="str">
        <f t="shared" si="291"/>
        <v>Obesity</v>
      </c>
      <c r="X1090" s="39">
        <f t="shared" si="292"/>
        <v>11.42</v>
      </c>
      <c r="Y1090" s="39" t="str">
        <f t="shared" si="293"/>
        <v>Diabetes</v>
      </c>
      <c r="Z1090" s="39" t="str">
        <f t="shared" si="294"/>
        <v>No</v>
      </c>
      <c r="AA1090" s="39" t="str">
        <f t="shared" si="295"/>
        <v>No</v>
      </c>
      <c r="AB1090" s="39" t="str">
        <f t="shared" si="296"/>
        <v>No</v>
      </c>
      <c r="AC1090" s="38">
        <f t="shared" si="297"/>
        <v>2</v>
      </c>
      <c r="AD1090" s="39" t="str">
        <f t="shared" si="298"/>
        <v>No</v>
      </c>
      <c r="AE1090" s="13" t="str">
        <f t="shared" si="299"/>
        <v>18-Jun-1974</v>
      </c>
      <c r="AF1090" s="39">
        <f t="shared" si="300"/>
        <v>49</v>
      </c>
      <c r="AG1090" s="58">
        <f t="shared" si="301"/>
        <v>8871.15</v>
      </c>
      <c r="AH1090" s="39" t="str">
        <f t="shared" si="302"/>
        <v>tier - 2</v>
      </c>
      <c r="AI1090" s="39" t="str">
        <f t="shared" si="303"/>
        <v>tier - 3</v>
      </c>
      <c r="AJ1090" s="54" t="str">
        <f t="shared" si="304"/>
        <v>R1013</v>
      </c>
    </row>
    <row r="1091" spans="2:36" ht="15.75" customHeight="1" x14ac:dyDescent="0.3">
      <c r="B1091" s="12" t="s">
        <v>4016</v>
      </c>
      <c r="C1091" s="13" t="s">
        <v>4018</v>
      </c>
      <c r="D1091" s="13">
        <v>33.344999999999999</v>
      </c>
      <c r="E1091" s="13" t="str">
        <f t="shared" si="288"/>
        <v>Obesity</v>
      </c>
      <c r="F1091" s="13">
        <v>7.33</v>
      </c>
      <c r="G1091" s="13" t="str">
        <f t="shared" si="289"/>
        <v>Diabetes</v>
      </c>
      <c r="H1091" s="13" t="s">
        <v>8291</v>
      </c>
      <c r="I1091" s="13" t="s">
        <v>8291</v>
      </c>
      <c r="J1091" s="13" t="s">
        <v>8291</v>
      </c>
      <c r="K1091" s="27">
        <v>2</v>
      </c>
      <c r="L1091" s="13" t="s">
        <v>8291</v>
      </c>
      <c r="M1091" s="13" t="s">
        <v>9357</v>
      </c>
      <c r="N1091" s="13">
        <v>50</v>
      </c>
      <c r="O1091" s="56">
        <v>8890.59</v>
      </c>
      <c r="P1091" s="13" t="s">
        <v>8310</v>
      </c>
      <c r="Q1091" s="13" t="s">
        <v>8311</v>
      </c>
      <c r="R1091" s="57" t="s">
        <v>8317</v>
      </c>
      <c r="T1091" s="12" t="s">
        <v>4016</v>
      </c>
      <c r="U1091" s="13" t="str">
        <f t="shared" si="305"/>
        <v xml:space="preserve">  Annette M</v>
      </c>
      <c r="V1091" s="39">
        <f t="shared" si="290"/>
        <v>33.344999999999999</v>
      </c>
      <c r="W1091" s="39" t="str">
        <f t="shared" si="291"/>
        <v>Obesity</v>
      </c>
      <c r="X1091" s="39">
        <f t="shared" si="292"/>
        <v>7.33</v>
      </c>
      <c r="Y1091" s="39" t="str">
        <f t="shared" si="293"/>
        <v>Diabetes</v>
      </c>
      <c r="Z1091" s="39" t="str">
        <f t="shared" si="294"/>
        <v>No</v>
      </c>
      <c r="AA1091" s="39" t="str">
        <f t="shared" si="295"/>
        <v>No</v>
      </c>
      <c r="AB1091" s="39" t="str">
        <f t="shared" si="296"/>
        <v>No</v>
      </c>
      <c r="AC1091" s="38">
        <f t="shared" si="297"/>
        <v>2</v>
      </c>
      <c r="AD1091" s="39" t="str">
        <f t="shared" si="298"/>
        <v>No</v>
      </c>
      <c r="AE1091" s="13" t="str">
        <f t="shared" si="299"/>
        <v>9-Sep-1973</v>
      </c>
      <c r="AF1091" s="39">
        <f t="shared" si="300"/>
        <v>50</v>
      </c>
      <c r="AG1091" s="58">
        <f t="shared" si="301"/>
        <v>8890.59</v>
      </c>
      <c r="AH1091" s="39" t="str">
        <f t="shared" si="302"/>
        <v>tier - 2</v>
      </c>
      <c r="AI1091" s="39" t="str">
        <f t="shared" si="303"/>
        <v>tier - 3</v>
      </c>
      <c r="AJ1091" s="54" t="str">
        <f t="shared" si="304"/>
        <v>R1012</v>
      </c>
    </row>
    <row r="1092" spans="2:36" ht="15.75" customHeight="1" x14ac:dyDescent="0.3">
      <c r="B1092" s="12" t="s">
        <v>4020</v>
      </c>
      <c r="C1092" s="13" t="s">
        <v>4022</v>
      </c>
      <c r="D1092" s="13">
        <v>27.11</v>
      </c>
      <c r="E1092" s="13" t="str">
        <f t="shared" ref="E1092:E1155" si="306">IF(D1092&lt;18.5,"Underweight", IF(AND(D1092&gt;=18.5,D1092&lt;=24.9),"Healthy Weight", IF(AND(D1092&gt;=25,D1092&lt;=29.9),"Overweight", IF(D1092&gt;=30,"Obesity"))))</f>
        <v>Overweight</v>
      </c>
      <c r="F1092" s="13">
        <v>6.7</v>
      </c>
      <c r="G1092" s="13" t="str">
        <f t="shared" ref="G1092:G1155" si="307">IF(F1092&lt;5.7,"Normal",IF(AND(F1092&gt;=5.7,F1092&lt;=6.4),"Prediabetes",IF(F1092&gt;=6.5,"Diabetes")))</f>
        <v>Diabetes</v>
      </c>
      <c r="H1092" s="13" t="s">
        <v>8291</v>
      </c>
      <c r="I1092" s="13" t="s">
        <v>8291</v>
      </c>
      <c r="J1092" s="13" t="s">
        <v>8291</v>
      </c>
      <c r="K1092" s="27" t="s">
        <v>8292</v>
      </c>
      <c r="L1092" s="13" t="s">
        <v>8291</v>
      </c>
      <c r="M1092" s="13" t="s">
        <v>9358</v>
      </c>
      <c r="N1092" s="13">
        <v>45</v>
      </c>
      <c r="O1092" s="56">
        <v>8891.14</v>
      </c>
      <c r="P1092" s="13" t="s">
        <v>8310</v>
      </c>
      <c r="Q1092" s="13" t="s">
        <v>8311</v>
      </c>
      <c r="R1092" s="57" t="s">
        <v>8333</v>
      </c>
      <c r="T1092" s="12" t="s">
        <v>4020</v>
      </c>
      <c r="U1092" s="13" t="str">
        <f t="shared" si="305"/>
        <v xml:space="preserve">  Yoko</v>
      </c>
      <c r="V1092" s="39">
        <f t="shared" ref="V1092:V1155" si="308">VLOOKUP(T1092,$B$3:$R$2338,3,FALSE)</f>
        <v>27.11</v>
      </c>
      <c r="W1092" s="39" t="str">
        <f t="shared" ref="W1092:W1155" si="309">VLOOKUP(T1092,$B$3:$R$2338,4,FALSE)</f>
        <v>Overweight</v>
      </c>
      <c r="X1092" s="39">
        <f t="shared" ref="X1092:X1155" si="310">VLOOKUP(T1092,$B$3:$R$2338,5,FALSE)</f>
        <v>6.7</v>
      </c>
      <c r="Y1092" s="39" t="str">
        <f t="shared" ref="Y1092:Y1155" si="311">VLOOKUP(T1092,$B$3:$R$2338,6,0)</f>
        <v>Diabetes</v>
      </c>
      <c r="Z1092" s="39" t="str">
        <f t="shared" ref="Z1092:Z1155" si="312">VLOOKUP(T1092,$B$3:$R$2338,7,0)</f>
        <v>No</v>
      </c>
      <c r="AA1092" s="39" t="str">
        <f t="shared" ref="AA1092:AA1155" si="313">VLOOKUP(T1092,$B$3:$R$2338,8,0)</f>
        <v>No</v>
      </c>
      <c r="AB1092" s="39" t="str">
        <f t="shared" ref="AB1092:AB1155" si="314">VLOOKUP(T1092,$B$3:$R$2338,9,0)</f>
        <v>No</v>
      </c>
      <c r="AC1092" s="38" t="str">
        <f t="shared" ref="AC1092:AC1155" si="315">VLOOKUP(T1092,$B$3:$R$2338,10,0)</f>
        <v>No major surgery</v>
      </c>
      <c r="AD1092" s="39" t="str">
        <f t="shared" ref="AD1092:AD1155" si="316">VLOOKUP(T1092,$B$3:$R$2338,11,0)</f>
        <v>No</v>
      </c>
      <c r="AE1092" s="13" t="str">
        <f t="shared" ref="AE1092:AE1155" si="317">VLOOKUP(T1092,$B$3:$R$2338,12,0)</f>
        <v>16-Dec-1978</v>
      </c>
      <c r="AF1092" s="39">
        <f t="shared" ref="AF1092:AF1155" si="318">VLOOKUP(T1092,$B$3:$R$2338,13,0)</f>
        <v>45</v>
      </c>
      <c r="AG1092" s="58">
        <f t="shared" ref="AG1092:AG1155" si="319">VLOOKUP(T1092,$B$3:$R$2338,14,0)</f>
        <v>8891.14</v>
      </c>
      <c r="AH1092" s="39" t="str">
        <f t="shared" ref="AH1092:AH1155" si="320">VLOOKUP(T1092,$B$3:$R$2338,15,0)</f>
        <v>tier - 2</v>
      </c>
      <c r="AI1092" s="39" t="str">
        <f t="shared" ref="AI1092:AI1155" si="321">VLOOKUP(T1092,B1091:R3426,16,0)</f>
        <v>tier - 3</v>
      </c>
      <c r="AJ1092" s="54" t="str">
        <f t="shared" ref="AJ1092:AJ1155" si="322">VLOOKUP(T1092,$B$3:$R$2338,17,0)</f>
        <v>R1017</v>
      </c>
    </row>
    <row r="1093" spans="2:36" ht="15.75" customHeight="1" x14ac:dyDescent="0.3">
      <c r="B1093" s="12" t="s">
        <v>4024</v>
      </c>
      <c r="C1093" s="13" t="s">
        <v>4026</v>
      </c>
      <c r="D1093" s="13">
        <v>26.6</v>
      </c>
      <c r="E1093" s="13" t="str">
        <f t="shared" si="306"/>
        <v>Overweight</v>
      </c>
      <c r="F1093" s="13">
        <v>5.27</v>
      </c>
      <c r="G1093" s="13" t="str">
        <f t="shared" si="307"/>
        <v>Normal</v>
      </c>
      <c r="H1093" s="13" t="s">
        <v>8293</v>
      </c>
      <c r="I1093" s="13" t="s">
        <v>8291</v>
      </c>
      <c r="J1093" s="13" t="s">
        <v>8293</v>
      </c>
      <c r="K1093" s="27">
        <v>1</v>
      </c>
      <c r="L1093" s="13" t="s">
        <v>8291</v>
      </c>
      <c r="M1093" s="13" t="s">
        <v>9359</v>
      </c>
      <c r="N1093" s="13">
        <v>26</v>
      </c>
      <c r="O1093" s="56">
        <v>8906.14</v>
      </c>
      <c r="P1093" s="13" t="s">
        <v>8310</v>
      </c>
      <c r="Q1093" s="13" t="s">
        <v>8310</v>
      </c>
      <c r="R1093" s="57" t="s">
        <v>8317</v>
      </c>
      <c r="T1093" s="12" t="s">
        <v>4024</v>
      </c>
      <c r="U1093" s="13" t="str">
        <f t="shared" ref="U1093:U1156" si="323">VLOOKUP(T1093,$B$3:$R$2338,2,FALSE)</f>
        <v xml:space="preserve">  Laura</v>
      </c>
      <c r="V1093" s="39">
        <f t="shared" si="308"/>
        <v>26.6</v>
      </c>
      <c r="W1093" s="39" t="str">
        <f t="shared" si="309"/>
        <v>Overweight</v>
      </c>
      <c r="X1093" s="39">
        <f t="shared" si="310"/>
        <v>5.27</v>
      </c>
      <c r="Y1093" s="39" t="str">
        <f t="shared" si="311"/>
        <v>Normal</v>
      </c>
      <c r="Z1093" s="39" t="str">
        <f t="shared" si="312"/>
        <v>Yes</v>
      </c>
      <c r="AA1093" s="39" t="str">
        <f t="shared" si="313"/>
        <v>No</v>
      </c>
      <c r="AB1093" s="39" t="str">
        <f t="shared" si="314"/>
        <v>Yes</v>
      </c>
      <c r="AC1093" s="38">
        <f t="shared" si="315"/>
        <v>1</v>
      </c>
      <c r="AD1093" s="39" t="str">
        <f t="shared" si="316"/>
        <v>No</v>
      </c>
      <c r="AE1093" s="13" t="str">
        <f t="shared" si="317"/>
        <v>28-Nov-1997</v>
      </c>
      <c r="AF1093" s="39">
        <f t="shared" si="318"/>
        <v>26</v>
      </c>
      <c r="AG1093" s="58">
        <f t="shared" si="319"/>
        <v>8906.14</v>
      </c>
      <c r="AH1093" s="39" t="str">
        <f t="shared" si="320"/>
        <v>tier - 2</v>
      </c>
      <c r="AI1093" s="39" t="str">
        <f t="shared" si="321"/>
        <v>tier - 2</v>
      </c>
      <c r="AJ1093" s="54" t="str">
        <f t="shared" si="322"/>
        <v>R1012</v>
      </c>
    </row>
    <row r="1094" spans="2:36" ht="15.75" customHeight="1" x14ac:dyDescent="0.3">
      <c r="B1094" s="12" t="s">
        <v>4028</v>
      </c>
      <c r="C1094" s="13" t="s">
        <v>4030</v>
      </c>
      <c r="D1094" s="13">
        <v>30.41</v>
      </c>
      <c r="E1094" s="13" t="str">
        <f t="shared" si="306"/>
        <v>Obesity</v>
      </c>
      <c r="F1094" s="13">
        <v>7.72</v>
      </c>
      <c r="G1094" s="13" t="str">
        <f t="shared" si="307"/>
        <v>Diabetes</v>
      </c>
      <c r="H1094" s="13" t="s">
        <v>8291</v>
      </c>
      <c r="I1094" s="13" t="s">
        <v>8291</v>
      </c>
      <c r="J1094" s="13" t="s">
        <v>8291</v>
      </c>
      <c r="K1094" s="27" t="s">
        <v>8292</v>
      </c>
      <c r="L1094" s="13" t="s">
        <v>8291</v>
      </c>
      <c r="M1094" s="13" t="s">
        <v>9360</v>
      </c>
      <c r="N1094" s="13">
        <v>56</v>
      </c>
      <c r="O1094" s="56">
        <v>8908.4699999999993</v>
      </c>
      <c r="P1094" s="13" t="s">
        <v>8311</v>
      </c>
      <c r="Q1094" s="13" t="s">
        <v>8310</v>
      </c>
      <c r="R1094" s="57" t="s">
        <v>8312</v>
      </c>
      <c r="T1094" s="12" t="s">
        <v>4028</v>
      </c>
      <c r="U1094" s="13" t="str">
        <f t="shared" si="323"/>
        <v xml:space="preserve">  Tess A</v>
      </c>
      <c r="V1094" s="39">
        <f t="shared" si="308"/>
        <v>30.41</v>
      </c>
      <c r="W1094" s="39" t="str">
        <f t="shared" si="309"/>
        <v>Obesity</v>
      </c>
      <c r="X1094" s="39">
        <f t="shared" si="310"/>
        <v>7.72</v>
      </c>
      <c r="Y1094" s="39" t="str">
        <f t="shared" si="311"/>
        <v>Diabetes</v>
      </c>
      <c r="Z1094" s="39" t="str">
        <f t="shared" si="312"/>
        <v>No</v>
      </c>
      <c r="AA1094" s="39" t="str">
        <f t="shared" si="313"/>
        <v>No</v>
      </c>
      <c r="AB1094" s="39" t="str">
        <f t="shared" si="314"/>
        <v>No</v>
      </c>
      <c r="AC1094" s="38" t="str">
        <f t="shared" si="315"/>
        <v>No major surgery</v>
      </c>
      <c r="AD1094" s="39" t="str">
        <f t="shared" si="316"/>
        <v>No</v>
      </c>
      <c r="AE1094" s="13" t="str">
        <f t="shared" si="317"/>
        <v>6-Sep-1967</v>
      </c>
      <c r="AF1094" s="39">
        <f t="shared" si="318"/>
        <v>56</v>
      </c>
      <c r="AG1094" s="58">
        <f t="shared" si="319"/>
        <v>8908.4699999999993</v>
      </c>
      <c r="AH1094" s="39" t="str">
        <f t="shared" si="320"/>
        <v>tier - 3</v>
      </c>
      <c r="AI1094" s="39" t="str">
        <f t="shared" si="321"/>
        <v>tier - 2</v>
      </c>
      <c r="AJ1094" s="54" t="str">
        <f t="shared" si="322"/>
        <v>R1013</v>
      </c>
    </row>
    <row r="1095" spans="2:36" ht="15.75" customHeight="1" x14ac:dyDescent="0.3">
      <c r="B1095" s="12" t="s">
        <v>4031</v>
      </c>
      <c r="C1095" s="13" t="s">
        <v>4033</v>
      </c>
      <c r="D1095" s="13">
        <v>28.98</v>
      </c>
      <c r="E1095" s="13" t="str">
        <f t="shared" si="306"/>
        <v>Overweight</v>
      </c>
      <c r="F1095" s="13">
        <v>8.68</v>
      </c>
      <c r="G1095" s="13" t="str">
        <f t="shared" si="307"/>
        <v>Diabetes</v>
      </c>
      <c r="H1095" s="13" t="s">
        <v>8291</v>
      </c>
      <c r="I1095" s="13" t="s">
        <v>8291</v>
      </c>
      <c r="J1095" s="13" t="s">
        <v>8291</v>
      </c>
      <c r="K1095" s="27">
        <v>2</v>
      </c>
      <c r="L1095" s="13" t="s">
        <v>8291</v>
      </c>
      <c r="M1095" s="13" t="s">
        <v>9361</v>
      </c>
      <c r="N1095" s="13">
        <v>48</v>
      </c>
      <c r="O1095" s="56">
        <v>8930.93</v>
      </c>
      <c r="P1095" s="13" t="s">
        <v>8310</v>
      </c>
      <c r="Q1095" s="13" t="s">
        <v>8310</v>
      </c>
      <c r="R1095" s="57" t="s">
        <v>8317</v>
      </c>
      <c r="T1095" s="12" t="s">
        <v>4031</v>
      </c>
      <c r="U1095" s="13" t="str">
        <f t="shared" si="323"/>
        <v xml:space="preserve">  William G</v>
      </c>
      <c r="V1095" s="39">
        <f t="shared" si="308"/>
        <v>28.98</v>
      </c>
      <c r="W1095" s="39" t="str">
        <f t="shared" si="309"/>
        <v>Overweight</v>
      </c>
      <c r="X1095" s="39">
        <f t="shared" si="310"/>
        <v>8.68</v>
      </c>
      <c r="Y1095" s="39" t="str">
        <f t="shared" si="311"/>
        <v>Diabetes</v>
      </c>
      <c r="Z1095" s="39" t="str">
        <f t="shared" si="312"/>
        <v>No</v>
      </c>
      <c r="AA1095" s="39" t="str">
        <f t="shared" si="313"/>
        <v>No</v>
      </c>
      <c r="AB1095" s="39" t="str">
        <f t="shared" si="314"/>
        <v>No</v>
      </c>
      <c r="AC1095" s="38">
        <f t="shared" si="315"/>
        <v>2</v>
      </c>
      <c r="AD1095" s="39" t="str">
        <f t="shared" si="316"/>
        <v>No</v>
      </c>
      <c r="AE1095" s="13" t="str">
        <f t="shared" si="317"/>
        <v>7-Jul-1975</v>
      </c>
      <c r="AF1095" s="39">
        <f t="shared" si="318"/>
        <v>48</v>
      </c>
      <c r="AG1095" s="58">
        <f t="shared" si="319"/>
        <v>8930.93</v>
      </c>
      <c r="AH1095" s="39" t="str">
        <f t="shared" si="320"/>
        <v>tier - 2</v>
      </c>
      <c r="AI1095" s="39" t="str">
        <f t="shared" si="321"/>
        <v>tier - 2</v>
      </c>
      <c r="AJ1095" s="54" t="str">
        <f t="shared" si="322"/>
        <v>R1012</v>
      </c>
    </row>
    <row r="1096" spans="2:36" ht="15.75" customHeight="1" x14ac:dyDescent="0.3">
      <c r="B1096" s="12" t="s">
        <v>4035</v>
      </c>
      <c r="C1096" s="13" t="s">
        <v>4037</v>
      </c>
      <c r="D1096" s="13">
        <v>31.24</v>
      </c>
      <c r="E1096" s="13" t="str">
        <f t="shared" si="306"/>
        <v>Obesity</v>
      </c>
      <c r="F1096" s="13">
        <v>9.8000000000000007</v>
      </c>
      <c r="G1096" s="13" t="str">
        <f t="shared" si="307"/>
        <v>Diabetes</v>
      </c>
      <c r="H1096" s="13" t="s">
        <v>8291</v>
      </c>
      <c r="I1096" s="13" t="s">
        <v>8291</v>
      </c>
      <c r="J1096" s="13" t="s">
        <v>8291</v>
      </c>
      <c r="K1096" s="27" t="s">
        <v>8292</v>
      </c>
      <c r="L1096" s="13" t="s">
        <v>8291</v>
      </c>
      <c r="M1096" s="13" t="s">
        <v>9362</v>
      </c>
      <c r="N1096" s="13">
        <v>51</v>
      </c>
      <c r="O1096" s="56">
        <v>8932.08</v>
      </c>
      <c r="P1096" s="13" t="s">
        <v>8310</v>
      </c>
      <c r="Q1096" s="13" t="s">
        <v>8314</v>
      </c>
      <c r="R1096" s="57" t="s">
        <v>8321</v>
      </c>
      <c r="T1096" s="12" t="s">
        <v>4035</v>
      </c>
      <c r="U1096" s="13" t="str">
        <f t="shared" si="323"/>
        <v xml:space="preserve">  Paige</v>
      </c>
      <c r="V1096" s="39">
        <f t="shared" si="308"/>
        <v>31.24</v>
      </c>
      <c r="W1096" s="39" t="str">
        <f t="shared" si="309"/>
        <v>Obesity</v>
      </c>
      <c r="X1096" s="39">
        <f t="shared" si="310"/>
        <v>9.8000000000000007</v>
      </c>
      <c r="Y1096" s="39" t="str">
        <f t="shared" si="311"/>
        <v>Diabetes</v>
      </c>
      <c r="Z1096" s="39" t="str">
        <f t="shared" si="312"/>
        <v>No</v>
      </c>
      <c r="AA1096" s="39" t="str">
        <f t="shared" si="313"/>
        <v>No</v>
      </c>
      <c r="AB1096" s="39" t="str">
        <f t="shared" si="314"/>
        <v>No</v>
      </c>
      <c r="AC1096" s="38" t="str">
        <f t="shared" si="315"/>
        <v>No major surgery</v>
      </c>
      <c r="AD1096" s="39" t="str">
        <f t="shared" si="316"/>
        <v>No</v>
      </c>
      <c r="AE1096" s="13" t="str">
        <f t="shared" si="317"/>
        <v>6-Jun-1972</v>
      </c>
      <c r="AF1096" s="39">
        <f t="shared" si="318"/>
        <v>51</v>
      </c>
      <c r="AG1096" s="58">
        <f t="shared" si="319"/>
        <v>8932.08</v>
      </c>
      <c r="AH1096" s="39" t="str">
        <f t="shared" si="320"/>
        <v>tier - 2</v>
      </c>
      <c r="AI1096" s="39" t="str">
        <f t="shared" si="321"/>
        <v>tier - 1</v>
      </c>
      <c r="AJ1096" s="54" t="str">
        <f t="shared" si="322"/>
        <v>R1011</v>
      </c>
    </row>
    <row r="1097" spans="2:36" ht="15.75" customHeight="1" x14ac:dyDescent="0.3">
      <c r="B1097" s="12" t="s">
        <v>4039</v>
      </c>
      <c r="C1097" s="13" t="s">
        <v>3117</v>
      </c>
      <c r="D1097" s="13">
        <v>31.54</v>
      </c>
      <c r="E1097" s="13" t="str">
        <f t="shared" si="306"/>
        <v>Obesity</v>
      </c>
      <c r="F1097" s="13">
        <v>4.4400000000000004</v>
      </c>
      <c r="G1097" s="13" t="str">
        <f t="shared" si="307"/>
        <v>Normal</v>
      </c>
      <c r="H1097" s="13" t="s">
        <v>8291</v>
      </c>
      <c r="I1097" s="13" t="s">
        <v>8291</v>
      </c>
      <c r="J1097" s="13" t="s">
        <v>8291</v>
      </c>
      <c r="K1097" s="27" t="s">
        <v>8292</v>
      </c>
      <c r="L1097" s="13" t="s">
        <v>8291</v>
      </c>
      <c r="M1097" s="13" t="s">
        <v>9363</v>
      </c>
      <c r="N1097" s="13">
        <v>47</v>
      </c>
      <c r="O1097" s="56">
        <v>8944.1200000000008</v>
      </c>
      <c r="P1097" s="13" t="s">
        <v>8311</v>
      </c>
      <c r="Q1097" s="13" t="s">
        <v>8310</v>
      </c>
      <c r="R1097" s="57" t="s">
        <v>8312</v>
      </c>
      <c r="T1097" s="12" t="s">
        <v>4039</v>
      </c>
      <c r="U1097" s="13" t="str">
        <f t="shared" si="323"/>
        <v xml:space="preserve">  Matthew J</v>
      </c>
      <c r="V1097" s="39">
        <f t="shared" si="308"/>
        <v>31.54</v>
      </c>
      <c r="W1097" s="39" t="str">
        <f t="shared" si="309"/>
        <v>Obesity</v>
      </c>
      <c r="X1097" s="39">
        <f t="shared" si="310"/>
        <v>4.4400000000000004</v>
      </c>
      <c r="Y1097" s="39" t="str">
        <f t="shared" si="311"/>
        <v>Normal</v>
      </c>
      <c r="Z1097" s="39" t="str">
        <f t="shared" si="312"/>
        <v>No</v>
      </c>
      <c r="AA1097" s="39" t="str">
        <f t="shared" si="313"/>
        <v>No</v>
      </c>
      <c r="AB1097" s="39" t="str">
        <f t="shared" si="314"/>
        <v>No</v>
      </c>
      <c r="AC1097" s="38" t="str">
        <f t="shared" si="315"/>
        <v>No major surgery</v>
      </c>
      <c r="AD1097" s="39" t="str">
        <f t="shared" si="316"/>
        <v>No</v>
      </c>
      <c r="AE1097" s="13" t="str">
        <f t="shared" si="317"/>
        <v>25-Dec-1976</v>
      </c>
      <c r="AF1097" s="39">
        <f t="shared" si="318"/>
        <v>47</v>
      </c>
      <c r="AG1097" s="58">
        <f t="shared" si="319"/>
        <v>8944.1200000000008</v>
      </c>
      <c r="AH1097" s="39" t="str">
        <f t="shared" si="320"/>
        <v>tier - 3</v>
      </c>
      <c r="AI1097" s="39" t="str">
        <f t="shared" si="321"/>
        <v>tier - 2</v>
      </c>
      <c r="AJ1097" s="54" t="str">
        <f t="shared" si="322"/>
        <v>R1013</v>
      </c>
    </row>
    <row r="1098" spans="2:36" ht="15.75" customHeight="1" x14ac:dyDescent="0.3">
      <c r="B1098" s="12" t="s">
        <v>4041</v>
      </c>
      <c r="C1098" s="13" t="s">
        <v>620</v>
      </c>
      <c r="D1098" s="13">
        <v>38.6</v>
      </c>
      <c r="E1098" s="13" t="str">
        <f t="shared" si="306"/>
        <v>Obesity</v>
      </c>
      <c r="F1098" s="13">
        <v>7.19</v>
      </c>
      <c r="G1098" s="13" t="str">
        <f t="shared" si="307"/>
        <v>Diabetes</v>
      </c>
      <c r="H1098" s="13" t="s">
        <v>8293</v>
      </c>
      <c r="I1098" s="13" t="s">
        <v>8291</v>
      </c>
      <c r="J1098" s="13" t="s">
        <v>8291</v>
      </c>
      <c r="K1098" s="27">
        <v>2</v>
      </c>
      <c r="L1098" s="13" t="s">
        <v>8291</v>
      </c>
      <c r="M1098" s="13" t="s">
        <v>9364</v>
      </c>
      <c r="N1098" s="13">
        <v>31</v>
      </c>
      <c r="O1098" s="56">
        <v>8954.99</v>
      </c>
      <c r="P1098" s="13" t="s">
        <v>8310</v>
      </c>
      <c r="Q1098" s="13" t="s">
        <v>8311</v>
      </c>
      <c r="R1098" s="57" t="s">
        <v>8335</v>
      </c>
      <c r="T1098" s="12" t="s">
        <v>4041</v>
      </c>
      <c r="U1098" s="13" t="str">
        <f t="shared" si="323"/>
        <v xml:space="preserve">  Matthew</v>
      </c>
      <c r="V1098" s="39">
        <f t="shared" si="308"/>
        <v>38.6</v>
      </c>
      <c r="W1098" s="39" t="str">
        <f t="shared" si="309"/>
        <v>Obesity</v>
      </c>
      <c r="X1098" s="39">
        <f t="shared" si="310"/>
        <v>7.19</v>
      </c>
      <c r="Y1098" s="39" t="str">
        <f t="shared" si="311"/>
        <v>Diabetes</v>
      </c>
      <c r="Z1098" s="39" t="str">
        <f t="shared" si="312"/>
        <v>Yes</v>
      </c>
      <c r="AA1098" s="39" t="str">
        <f t="shared" si="313"/>
        <v>No</v>
      </c>
      <c r="AB1098" s="39" t="str">
        <f t="shared" si="314"/>
        <v>No</v>
      </c>
      <c r="AC1098" s="38">
        <f t="shared" si="315"/>
        <v>2</v>
      </c>
      <c r="AD1098" s="39" t="str">
        <f t="shared" si="316"/>
        <v>No</v>
      </c>
      <c r="AE1098" s="13" t="str">
        <f t="shared" si="317"/>
        <v>27-Sep-1992</v>
      </c>
      <c r="AF1098" s="39">
        <f t="shared" si="318"/>
        <v>31</v>
      </c>
      <c r="AG1098" s="58">
        <f t="shared" si="319"/>
        <v>8954.99</v>
      </c>
      <c r="AH1098" s="39" t="str">
        <f t="shared" si="320"/>
        <v>tier - 2</v>
      </c>
      <c r="AI1098" s="39" t="str">
        <f t="shared" si="321"/>
        <v>tier - 3</v>
      </c>
      <c r="AJ1098" s="54" t="str">
        <f t="shared" si="322"/>
        <v>R1026</v>
      </c>
    </row>
    <row r="1099" spans="2:36" ht="15.75" customHeight="1" x14ac:dyDescent="0.3">
      <c r="B1099" s="12" t="s">
        <v>4044</v>
      </c>
      <c r="C1099" s="13" t="s">
        <v>4046</v>
      </c>
      <c r="D1099" s="13">
        <v>37.950000000000003</v>
      </c>
      <c r="E1099" s="13" t="str">
        <f t="shared" si="306"/>
        <v>Obesity</v>
      </c>
      <c r="F1099" s="13">
        <v>6.06</v>
      </c>
      <c r="G1099" s="13" t="str">
        <f t="shared" si="307"/>
        <v>Prediabetes</v>
      </c>
      <c r="H1099" s="13" t="s">
        <v>8291</v>
      </c>
      <c r="I1099" s="13" t="s">
        <v>8291</v>
      </c>
      <c r="J1099" s="13" t="s">
        <v>8291</v>
      </c>
      <c r="K1099" s="27" t="s">
        <v>8292</v>
      </c>
      <c r="L1099" s="13" t="s">
        <v>8291</v>
      </c>
      <c r="M1099" s="13" t="s">
        <v>9000</v>
      </c>
      <c r="N1099" s="13">
        <v>49</v>
      </c>
      <c r="O1099" s="56">
        <v>8964.06</v>
      </c>
      <c r="P1099" s="13" t="s">
        <v>8311</v>
      </c>
      <c r="Q1099" s="13" t="s">
        <v>8310</v>
      </c>
      <c r="R1099" s="57" t="s">
        <v>8326</v>
      </c>
      <c r="T1099" s="12" t="s">
        <v>4044</v>
      </c>
      <c r="U1099" s="13" t="str">
        <f t="shared" si="323"/>
        <v xml:space="preserve">  Maria</v>
      </c>
      <c r="V1099" s="39">
        <f t="shared" si="308"/>
        <v>37.950000000000003</v>
      </c>
      <c r="W1099" s="39" t="str">
        <f t="shared" si="309"/>
        <v>Obesity</v>
      </c>
      <c r="X1099" s="39">
        <f t="shared" si="310"/>
        <v>6.06</v>
      </c>
      <c r="Y1099" s="39" t="str">
        <f t="shared" si="311"/>
        <v>Prediabetes</v>
      </c>
      <c r="Z1099" s="39" t="str">
        <f t="shared" si="312"/>
        <v>No</v>
      </c>
      <c r="AA1099" s="39" t="str">
        <f t="shared" si="313"/>
        <v>No</v>
      </c>
      <c r="AB1099" s="39" t="str">
        <f t="shared" si="314"/>
        <v>No</v>
      </c>
      <c r="AC1099" s="38" t="str">
        <f t="shared" si="315"/>
        <v>No major surgery</v>
      </c>
      <c r="AD1099" s="39" t="str">
        <f t="shared" si="316"/>
        <v>No</v>
      </c>
      <c r="AE1099" s="13" t="str">
        <f t="shared" si="317"/>
        <v>17-Aug-1974</v>
      </c>
      <c r="AF1099" s="39">
        <f t="shared" si="318"/>
        <v>49</v>
      </c>
      <c r="AG1099" s="58">
        <f t="shared" si="319"/>
        <v>8964.06</v>
      </c>
      <c r="AH1099" s="39" t="str">
        <f t="shared" si="320"/>
        <v>tier - 3</v>
      </c>
      <c r="AI1099" s="39" t="str">
        <f t="shared" si="321"/>
        <v>tier - 2</v>
      </c>
      <c r="AJ1099" s="54" t="str">
        <f t="shared" si="322"/>
        <v>R1016</v>
      </c>
    </row>
    <row r="1100" spans="2:36" ht="15.75" customHeight="1" x14ac:dyDescent="0.3">
      <c r="B1100" s="12" t="s">
        <v>4048</v>
      </c>
      <c r="C1100" s="13" t="s">
        <v>4050</v>
      </c>
      <c r="D1100" s="13">
        <v>38.97</v>
      </c>
      <c r="E1100" s="13" t="str">
        <f t="shared" si="306"/>
        <v>Obesity</v>
      </c>
      <c r="F1100" s="13">
        <v>5.12</v>
      </c>
      <c r="G1100" s="13" t="str">
        <f t="shared" si="307"/>
        <v>Normal</v>
      </c>
      <c r="H1100" s="13" t="s">
        <v>8291</v>
      </c>
      <c r="I1100" s="13" t="s">
        <v>8291</v>
      </c>
      <c r="J1100" s="13" t="s">
        <v>8291</v>
      </c>
      <c r="K1100" s="27" t="s">
        <v>8292</v>
      </c>
      <c r="L1100" s="13" t="s">
        <v>8291</v>
      </c>
      <c r="M1100" s="13" t="s">
        <v>9365</v>
      </c>
      <c r="N1100" s="13">
        <v>40</v>
      </c>
      <c r="O1100" s="56">
        <v>8965.7999999999993</v>
      </c>
      <c r="P1100" s="13" t="s">
        <v>8310</v>
      </c>
      <c r="Q1100" s="13" t="s">
        <v>8311</v>
      </c>
      <c r="R1100" s="57" t="s">
        <v>8317</v>
      </c>
      <c r="T1100" s="12" t="s">
        <v>4048</v>
      </c>
      <c r="U1100" s="13" t="str">
        <f t="shared" si="323"/>
        <v xml:space="preserve">  Stephanie D</v>
      </c>
      <c r="V1100" s="39">
        <f t="shared" si="308"/>
        <v>38.97</v>
      </c>
      <c r="W1100" s="39" t="str">
        <f t="shared" si="309"/>
        <v>Obesity</v>
      </c>
      <c r="X1100" s="39">
        <f t="shared" si="310"/>
        <v>5.12</v>
      </c>
      <c r="Y1100" s="39" t="str">
        <f t="shared" si="311"/>
        <v>Normal</v>
      </c>
      <c r="Z1100" s="39" t="str">
        <f t="shared" si="312"/>
        <v>No</v>
      </c>
      <c r="AA1100" s="39" t="str">
        <f t="shared" si="313"/>
        <v>No</v>
      </c>
      <c r="AB1100" s="39" t="str">
        <f t="shared" si="314"/>
        <v>No</v>
      </c>
      <c r="AC1100" s="38" t="str">
        <f t="shared" si="315"/>
        <v>No major surgery</v>
      </c>
      <c r="AD1100" s="39" t="str">
        <f t="shared" si="316"/>
        <v>No</v>
      </c>
      <c r="AE1100" s="13" t="str">
        <f t="shared" si="317"/>
        <v>15-Jul-1983</v>
      </c>
      <c r="AF1100" s="39">
        <f t="shared" si="318"/>
        <v>40</v>
      </c>
      <c r="AG1100" s="58">
        <f t="shared" si="319"/>
        <v>8965.7999999999993</v>
      </c>
      <c r="AH1100" s="39" t="str">
        <f t="shared" si="320"/>
        <v>tier - 2</v>
      </c>
      <c r="AI1100" s="39" t="str">
        <f t="shared" si="321"/>
        <v>tier - 3</v>
      </c>
      <c r="AJ1100" s="54" t="str">
        <f t="shared" si="322"/>
        <v>R1012</v>
      </c>
    </row>
    <row r="1101" spans="2:36" ht="15.75" customHeight="1" x14ac:dyDescent="0.3">
      <c r="B1101" s="12" t="s">
        <v>4052</v>
      </c>
      <c r="C1101" s="13" t="s">
        <v>2618</v>
      </c>
      <c r="D1101" s="13">
        <v>21.2</v>
      </c>
      <c r="E1101" s="13" t="str">
        <f t="shared" si="306"/>
        <v>Healthy Weight</v>
      </c>
      <c r="F1101" s="13">
        <v>10.72</v>
      </c>
      <c r="G1101" s="13" t="str">
        <f t="shared" si="307"/>
        <v>Diabetes</v>
      </c>
      <c r="H1101" s="13" t="s">
        <v>8291</v>
      </c>
      <c r="I1101" s="13" t="s">
        <v>8291</v>
      </c>
      <c r="J1101" s="13" t="s">
        <v>8291</v>
      </c>
      <c r="K1101" s="27" t="s">
        <v>8292</v>
      </c>
      <c r="L1101" s="13" t="s">
        <v>8291</v>
      </c>
      <c r="M1101" s="13" t="s">
        <v>9366</v>
      </c>
      <c r="N1101" s="13">
        <v>49</v>
      </c>
      <c r="O1101" s="56">
        <v>8968.33</v>
      </c>
      <c r="P1101" s="13" t="s">
        <v>8311</v>
      </c>
      <c r="Q1101" s="13" t="s">
        <v>8310</v>
      </c>
      <c r="R1101" s="57" t="s">
        <v>8321</v>
      </c>
      <c r="T1101" s="12" t="s">
        <v>4052</v>
      </c>
      <c r="U1101" s="13" t="str">
        <f t="shared" si="323"/>
        <v xml:space="preserve">  Tiffany</v>
      </c>
      <c r="V1101" s="39">
        <f t="shared" si="308"/>
        <v>21.2</v>
      </c>
      <c r="W1101" s="39" t="str">
        <f t="shared" si="309"/>
        <v>Healthy Weight</v>
      </c>
      <c r="X1101" s="39">
        <f t="shared" si="310"/>
        <v>10.72</v>
      </c>
      <c r="Y1101" s="39" t="str">
        <f t="shared" si="311"/>
        <v>Diabetes</v>
      </c>
      <c r="Z1101" s="39" t="str">
        <f t="shared" si="312"/>
        <v>No</v>
      </c>
      <c r="AA1101" s="39" t="str">
        <f t="shared" si="313"/>
        <v>No</v>
      </c>
      <c r="AB1101" s="39" t="str">
        <f t="shared" si="314"/>
        <v>No</v>
      </c>
      <c r="AC1101" s="38" t="str">
        <f t="shared" si="315"/>
        <v>No major surgery</v>
      </c>
      <c r="AD1101" s="39" t="str">
        <f t="shared" si="316"/>
        <v>No</v>
      </c>
      <c r="AE1101" s="13" t="str">
        <f t="shared" si="317"/>
        <v>8-Sep-1974</v>
      </c>
      <c r="AF1101" s="39">
        <f t="shared" si="318"/>
        <v>49</v>
      </c>
      <c r="AG1101" s="58">
        <f t="shared" si="319"/>
        <v>8968.33</v>
      </c>
      <c r="AH1101" s="39" t="str">
        <f t="shared" si="320"/>
        <v>tier - 3</v>
      </c>
      <c r="AI1101" s="39" t="str">
        <f t="shared" si="321"/>
        <v>tier - 2</v>
      </c>
      <c r="AJ1101" s="54" t="str">
        <f t="shared" si="322"/>
        <v>R1011</v>
      </c>
    </row>
    <row r="1102" spans="2:36" ht="15.75" customHeight="1" x14ac:dyDescent="0.3">
      <c r="B1102" s="12" t="s">
        <v>4055</v>
      </c>
      <c r="C1102" s="13" t="s">
        <v>4057</v>
      </c>
      <c r="D1102" s="13">
        <v>23.96</v>
      </c>
      <c r="E1102" s="13" t="str">
        <f t="shared" si="306"/>
        <v>Healthy Weight</v>
      </c>
      <c r="F1102" s="13">
        <v>9.58</v>
      </c>
      <c r="G1102" s="13" t="str">
        <f t="shared" si="307"/>
        <v>Diabetes</v>
      </c>
      <c r="H1102" s="13" t="s">
        <v>8293</v>
      </c>
      <c r="I1102" s="13" t="s">
        <v>8291</v>
      </c>
      <c r="J1102" s="13" t="s">
        <v>8293</v>
      </c>
      <c r="K1102" s="27">
        <v>1</v>
      </c>
      <c r="L1102" s="13" t="s">
        <v>8291</v>
      </c>
      <c r="M1102" s="13" t="s">
        <v>9367</v>
      </c>
      <c r="N1102" s="13">
        <v>49</v>
      </c>
      <c r="O1102" s="56">
        <v>8978.19</v>
      </c>
      <c r="P1102" s="13" t="s">
        <v>8310</v>
      </c>
      <c r="Q1102" s="13" t="s">
        <v>8310</v>
      </c>
      <c r="R1102" s="57" t="s">
        <v>8312</v>
      </c>
      <c r="T1102" s="12" t="s">
        <v>4055</v>
      </c>
      <c r="U1102" s="13" t="str">
        <f t="shared" si="323"/>
        <v xml:space="preserve">  Sara M</v>
      </c>
      <c r="V1102" s="39">
        <f t="shared" si="308"/>
        <v>23.96</v>
      </c>
      <c r="W1102" s="39" t="str">
        <f t="shared" si="309"/>
        <v>Healthy Weight</v>
      </c>
      <c r="X1102" s="39">
        <f t="shared" si="310"/>
        <v>9.58</v>
      </c>
      <c r="Y1102" s="39" t="str">
        <f t="shared" si="311"/>
        <v>Diabetes</v>
      </c>
      <c r="Z1102" s="39" t="str">
        <f t="shared" si="312"/>
        <v>Yes</v>
      </c>
      <c r="AA1102" s="39" t="str">
        <f t="shared" si="313"/>
        <v>No</v>
      </c>
      <c r="AB1102" s="39" t="str">
        <f t="shared" si="314"/>
        <v>Yes</v>
      </c>
      <c r="AC1102" s="38">
        <f t="shared" si="315"/>
        <v>1</v>
      </c>
      <c r="AD1102" s="39" t="str">
        <f t="shared" si="316"/>
        <v>No</v>
      </c>
      <c r="AE1102" s="13" t="str">
        <f t="shared" si="317"/>
        <v>21-Jul-1974</v>
      </c>
      <c r="AF1102" s="39">
        <f t="shared" si="318"/>
        <v>49</v>
      </c>
      <c r="AG1102" s="58">
        <f t="shared" si="319"/>
        <v>8978.19</v>
      </c>
      <c r="AH1102" s="39" t="str">
        <f t="shared" si="320"/>
        <v>tier - 2</v>
      </c>
      <c r="AI1102" s="39" t="str">
        <f t="shared" si="321"/>
        <v>tier - 2</v>
      </c>
      <c r="AJ1102" s="54" t="str">
        <f t="shared" si="322"/>
        <v>R1013</v>
      </c>
    </row>
    <row r="1103" spans="2:36" ht="15.75" customHeight="1" x14ac:dyDescent="0.3">
      <c r="B1103" s="12" t="s">
        <v>4058</v>
      </c>
      <c r="C1103" s="13" t="s">
        <v>4060</v>
      </c>
      <c r="D1103" s="13">
        <v>35.93</v>
      </c>
      <c r="E1103" s="13" t="str">
        <f t="shared" si="306"/>
        <v>Obesity</v>
      </c>
      <c r="F1103" s="13">
        <v>6.4</v>
      </c>
      <c r="G1103" s="13" t="str">
        <f t="shared" si="307"/>
        <v>Prediabetes</v>
      </c>
      <c r="H1103" s="13" t="s">
        <v>8293</v>
      </c>
      <c r="I1103" s="13" t="s">
        <v>8291</v>
      </c>
      <c r="J1103" s="13" t="s">
        <v>8291</v>
      </c>
      <c r="K1103" s="27">
        <v>1</v>
      </c>
      <c r="L1103" s="13" t="s">
        <v>8291</v>
      </c>
      <c r="M1103" s="13" t="s">
        <v>9273</v>
      </c>
      <c r="N1103" s="13">
        <v>50</v>
      </c>
      <c r="O1103" s="56">
        <v>8988.16</v>
      </c>
      <c r="P1103" s="13" t="s">
        <v>8310</v>
      </c>
      <c r="Q1103" s="13" t="s">
        <v>8314</v>
      </c>
      <c r="R1103" s="57" t="s">
        <v>8317</v>
      </c>
      <c r="T1103" s="12" t="s">
        <v>4058</v>
      </c>
      <c r="U1103" s="13" t="str">
        <f t="shared" si="323"/>
        <v xml:space="preserve">  Scott A</v>
      </c>
      <c r="V1103" s="39">
        <f t="shared" si="308"/>
        <v>35.93</v>
      </c>
      <c r="W1103" s="39" t="str">
        <f t="shared" si="309"/>
        <v>Obesity</v>
      </c>
      <c r="X1103" s="39">
        <f t="shared" si="310"/>
        <v>6.4</v>
      </c>
      <c r="Y1103" s="39" t="str">
        <f t="shared" si="311"/>
        <v>Prediabetes</v>
      </c>
      <c r="Z1103" s="39" t="str">
        <f t="shared" si="312"/>
        <v>Yes</v>
      </c>
      <c r="AA1103" s="39" t="str">
        <f t="shared" si="313"/>
        <v>No</v>
      </c>
      <c r="AB1103" s="39" t="str">
        <f t="shared" si="314"/>
        <v>No</v>
      </c>
      <c r="AC1103" s="38">
        <f t="shared" si="315"/>
        <v>1</v>
      </c>
      <c r="AD1103" s="39" t="str">
        <f t="shared" si="316"/>
        <v>No</v>
      </c>
      <c r="AE1103" s="13" t="str">
        <f t="shared" si="317"/>
        <v>11-Oct-1973</v>
      </c>
      <c r="AF1103" s="39">
        <f t="shared" si="318"/>
        <v>50</v>
      </c>
      <c r="AG1103" s="58">
        <f t="shared" si="319"/>
        <v>8988.16</v>
      </c>
      <c r="AH1103" s="39" t="str">
        <f t="shared" si="320"/>
        <v>tier - 2</v>
      </c>
      <c r="AI1103" s="39" t="str">
        <f t="shared" si="321"/>
        <v>tier - 1</v>
      </c>
      <c r="AJ1103" s="54" t="str">
        <f t="shared" si="322"/>
        <v>R1012</v>
      </c>
    </row>
    <row r="1104" spans="2:36" ht="15.75" customHeight="1" x14ac:dyDescent="0.3">
      <c r="B1104" s="12" t="s">
        <v>4062</v>
      </c>
      <c r="C1104" s="13" t="s">
        <v>1728</v>
      </c>
      <c r="D1104" s="13">
        <v>26.11</v>
      </c>
      <c r="E1104" s="13" t="str">
        <f t="shared" si="306"/>
        <v>Overweight</v>
      </c>
      <c r="F1104" s="13">
        <v>6.8</v>
      </c>
      <c r="G1104" s="13" t="str">
        <f t="shared" si="307"/>
        <v>Diabetes</v>
      </c>
      <c r="H1104" s="13" t="s">
        <v>8293</v>
      </c>
      <c r="I1104" s="13" t="s">
        <v>8291</v>
      </c>
      <c r="J1104" s="13" t="s">
        <v>8291</v>
      </c>
      <c r="K1104" s="27">
        <v>2</v>
      </c>
      <c r="L1104" s="13" t="s">
        <v>8291</v>
      </c>
      <c r="M1104" s="13" t="s">
        <v>9368</v>
      </c>
      <c r="N1104" s="13">
        <v>44</v>
      </c>
      <c r="O1104" s="56">
        <v>8998.43</v>
      </c>
      <c r="P1104" s="13" t="s">
        <v>8310</v>
      </c>
      <c r="Q1104" s="13" t="s">
        <v>8314</v>
      </c>
      <c r="R1104" s="57" t="s">
        <v>8328</v>
      </c>
      <c r="T1104" s="12" t="s">
        <v>4062</v>
      </c>
      <c r="U1104" s="13" t="str">
        <f t="shared" si="323"/>
        <v xml:space="preserve">  Lauren</v>
      </c>
      <c r="V1104" s="39">
        <f t="shared" si="308"/>
        <v>26.11</v>
      </c>
      <c r="W1104" s="39" t="str">
        <f t="shared" si="309"/>
        <v>Overweight</v>
      </c>
      <c r="X1104" s="39">
        <f t="shared" si="310"/>
        <v>6.8</v>
      </c>
      <c r="Y1104" s="39" t="str">
        <f t="shared" si="311"/>
        <v>Diabetes</v>
      </c>
      <c r="Z1104" s="39" t="str">
        <f t="shared" si="312"/>
        <v>Yes</v>
      </c>
      <c r="AA1104" s="39" t="str">
        <f t="shared" si="313"/>
        <v>No</v>
      </c>
      <c r="AB1104" s="39" t="str">
        <f t="shared" si="314"/>
        <v>No</v>
      </c>
      <c r="AC1104" s="38">
        <f t="shared" si="315"/>
        <v>2</v>
      </c>
      <c r="AD1104" s="39" t="str">
        <f t="shared" si="316"/>
        <v>No</v>
      </c>
      <c r="AE1104" s="13" t="str">
        <f t="shared" si="317"/>
        <v>16-Dec-1979</v>
      </c>
      <c r="AF1104" s="39">
        <f t="shared" si="318"/>
        <v>44</v>
      </c>
      <c r="AG1104" s="58">
        <f t="shared" si="319"/>
        <v>8998.43</v>
      </c>
      <c r="AH1104" s="39" t="str">
        <f t="shared" si="320"/>
        <v>tier - 2</v>
      </c>
      <c r="AI1104" s="39" t="str">
        <f t="shared" si="321"/>
        <v>tier - 1</v>
      </c>
      <c r="AJ1104" s="54" t="str">
        <f t="shared" si="322"/>
        <v>R1025</v>
      </c>
    </row>
    <row r="1105" spans="2:36" ht="15.75" customHeight="1" x14ac:dyDescent="0.3">
      <c r="B1105" s="12" t="s">
        <v>4065</v>
      </c>
      <c r="C1105" s="13" t="s">
        <v>36</v>
      </c>
      <c r="D1105" s="13">
        <v>32.299999999999997</v>
      </c>
      <c r="E1105" s="13" t="str">
        <f t="shared" si="306"/>
        <v>Obesity</v>
      </c>
      <c r="F1105" s="13">
        <v>9.48</v>
      </c>
      <c r="G1105" s="13" t="str">
        <f t="shared" si="307"/>
        <v>Diabetes</v>
      </c>
      <c r="H1105" s="13" t="s">
        <v>8291</v>
      </c>
      <c r="I1105" s="13" t="s">
        <v>8291</v>
      </c>
      <c r="J1105" s="13" t="s">
        <v>8291</v>
      </c>
      <c r="K1105" s="27">
        <v>2</v>
      </c>
      <c r="L1105" s="13" t="s">
        <v>8291</v>
      </c>
      <c r="M1105" s="13" t="s">
        <v>9369</v>
      </c>
      <c r="N1105" s="13">
        <v>30</v>
      </c>
      <c r="O1105" s="56">
        <v>9010.2000000000007</v>
      </c>
      <c r="P1105" s="13" t="s">
        <v>8310</v>
      </c>
      <c r="Q1105" s="13" t="s">
        <v>8311</v>
      </c>
      <c r="R1105" s="57" t="s">
        <v>8335</v>
      </c>
      <c r="T1105" s="12" t="s">
        <v>4065</v>
      </c>
      <c r="U1105" s="13" t="str">
        <f t="shared" si="323"/>
        <v xml:space="preserve">  Scott</v>
      </c>
      <c r="V1105" s="39">
        <f t="shared" si="308"/>
        <v>32.299999999999997</v>
      </c>
      <c r="W1105" s="39" t="str">
        <f t="shared" si="309"/>
        <v>Obesity</v>
      </c>
      <c r="X1105" s="39">
        <f t="shared" si="310"/>
        <v>9.48</v>
      </c>
      <c r="Y1105" s="39" t="str">
        <f t="shared" si="311"/>
        <v>Diabetes</v>
      </c>
      <c r="Z1105" s="39" t="str">
        <f t="shared" si="312"/>
        <v>No</v>
      </c>
      <c r="AA1105" s="39" t="str">
        <f t="shared" si="313"/>
        <v>No</v>
      </c>
      <c r="AB1105" s="39" t="str">
        <f t="shared" si="314"/>
        <v>No</v>
      </c>
      <c r="AC1105" s="38">
        <f t="shared" si="315"/>
        <v>2</v>
      </c>
      <c r="AD1105" s="39" t="str">
        <f t="shared" si="316"/>
        <v>No</v>
      </c>
      <c r="AE1105" s="13" t="str">
        <f t="shared" si="317"/>
        <v>1-Dec-1993</v>
      </c>
      <c r="AF1105" s="39">
        <f t="shared" si="318"/>
        <v>30</v>
      </c>
      <c r="AG1105" s="58">
        <f t="shared" si="319"/>
        <v>9010.2000000000007</v>
      </c>
      <c r="AH1105" s="39" t="str">
        <f t="shared" si="320"/>
        <v>tier - 2</v>
      </c>
      <c r="AI1105" s="39" t="str">
        <f t="shared" si="321"/>
        <v>tier - 3</v>
      </c>
      <c r="AJ1105" s="54" t="str">
        <f t="shared" si="322"/>
        <v>R1026</v>
      </c>
    </row>
    <row r="1106" spans="2:36" ht="15.75" customHeight="1" x14ac:dyDescent="0.3">
      <c r="B1106" s="12" t="s">
        <v>4067</v>
      </c>
      <c r="C1106" s="13" t="s">
        <v>4069</v>
      </c>
      <c r="D1106" s="13">
        <v>28.69</v>
      </c>
      <c r="E1106" s="13" t="str">
        <f t="shared" si="306"/>
        <v>Overweight</v>
      </c>
      <c r="F1106" s="13">
        <v>7.45</v>
      </c>
      <c r="G1106" s="13" t="str">
        <f t="shared" si="307"/>
        <v>Diabetes</v>
      </c>
      <c r="H1106" s="13" t="s">
        <v>8291</v>
      </c>
      <c r="I1106" s="13" t="s">
        <v>8291</v>
      </c>
      <c r="J1106" s="13" t="s">
        <v>8291</v>
      </c>
      <c r="K1106" s="27">
        <v>2</v>
      </c>
      <c r="L1106" s="13" t="s">
        <v>8291</v>
      </c>
      <c r="M1106" s="13" t="s">
        <v>9370</v>
      </c>
      <c r="N1106" s="13">
        <v>51</v>
      </c>
      <c r="O1106" s="56">
        <v>9048.0300000000007</v>
      </c>
      <c r="P1106" s="13" t="s">
        <v>8310</v>
      </c>
      <c r="Q1106" s="13" t="s">
        <v>8310</v>
      </c>
      <c r="R1106" s="57" t="s">
        <v>8312</v>
      </c>
      <c r="T1106" s="12" t="s">
        <v>4067</v>
      </c>
      <c r="U1106" s="13" t="str">
        <f t="shared" si="323"/>
        <v xml:space="preserve">  Brian A</v>
      </c>
      <c r="V1106" s="39">
        <f t="shared" si="308"/>
        <v>28.69</v>
      </c>
      <c r="W1106" s="39" t="str">
        <f t="shared" si="309"/>
        <v>Overweight</v>
      </c>
      <c r="X1106" s="39">
        <f t="shared" si="310"/>
        <v>7.45</v>
      </c>
      <c r="Y1106" s="39" t="str">
        <f t="shared" si="311"/>
        <v>Diabetes</v>
      </c>
      <c r="Z1106" s="39" t="str">
        <f t="shared" si="312"/>
        <v>No</v>
      </c>
      <c r="AA1106" s="39" t="str">
        <f t="shared" si="313"/>
        <v>No</v>
      </c>
      <c r="AB1106" s="39" t="str">
        <f t="shared" si="314"/>
        <v>No</v>
      </c>
      <c r="AC1106" s="38">
        <f t="shared" si="315"/>
        <v>2</v>
      </c>
      <c r="AD1106" s="39" t="str">
        <f t="shared" si="316"/>
        <v>No</v>
      </c>
      <c r="AE1106" s="13" t="str">
        <f t="shared" si="317"/>
        <v>7-Dec-1972</v>
      </c>
      <c r="AF1106" s="39">
        <f t="shared" si="318"/>
        <v>51</v>
      </c>
      <c r="AG1106" s="58">
        <f t="shared" si="319"/>
        <v>9048.0300000000007</v>
      </c>
      <c r="AH1106" s="39" t="str">
        <f t="shared" si="320"/>
        <v>tier - 2</v>
      </c>
      <c r="AI1106" s="39" t="str">
        <f t="shared" si="321"/>
        <v>tier - 2</v>
      </c>
      <c r="AJ1106" s="54" t="str">
        <f t="shared" si="322"/>
        <v>R1013</v>
      </c>
    </row>
    <row r="1107" spans="2:36" ht="15.75" customHeight="1" x14ac:dyDescent="0.3">
      <c r="B1107" s="12" t="s">
        <v>4071</v>
      </c>
      <c r="C1107" s="13" t="s">
        <v>4073</v>
      </c>
      <c r="D1107" s="13">
        <v>31.28</v>
      </c>
      <c r="E1107" s="13" t="str">
        <f t="shared" si="306"/>
        <v>Obesity</v>
      </c>
      <c r="F1107" s="13">
        <v>6.94</v>
      </c>
      <c r="G1107" s="13" t="str">
        <f t="shared" si="307"/>
        <v>Diabetes</v>
      </c>
      <c r="H1107" s="13" t="s">
        <v>8293</v>
      </c>
      <c r="I1107" s="13" t="s">
        <v>8291</v>
      </c>
      <c r="J1107" s="13" t="s">
        <v>8291</v>
      </c>
      <c r="K1107" s="27">
        <v>1</v>
      </c>
      <c r="L1107" s="13" t="s">
        <v>8291</v>
      </c>
      <c r="M1107" s="13" t="s">
        <v>9371</v>
      </c>
      <c r="N1107" s="13">
        <v>51</v>
      </c>
      <c r="O1107" s="56">
        <v>9058.73</v>
      </c>
      <c r="P1107" s="13" t="s">
        <v>8311</v>
      </c>
      <c r="Q1107" s="13" t="s">
        <v>8310</v>
      </c>
      <c r="R1107" s="57" t="s">
        <v>8312</v>
      </c>
      <c r="T1107" s="12" t="s">
        <v>4071</v>
      </c>
      <c r="U1107" s="13" t="str">
        <f t="shared" si="323"/>
        <v xml:space="preserve">  Kaitlin R</v>
      </c>
      <c r="V1107" s="39">
        <f t="shared" si="308"/>
        <v>31.28</v>
      </c>
      <c r="W1107" s="39" t="str">
        <f t="shared" si="309"/>
        <v>Obesity</v>
      </c>
      <c r="X1107" s="39">
        <f t="shared" si="310"/>
        <v>6.94</v>
      </c>
      <c r="Y1107" s="39" t="str">
        <f t="shared" si="311"/>
        <v>Diabetes</v>
      </c>
      <c r="Z1107" s="39" t="str">
        <f t="shared" si="312"/>
        <v>Yes</v>
      </c>
      <c r="AA1107" s="39" t="str">
        <f t="shared" si="313"/>
        <v>No</v>
      </c>
      <c r="AB1107" s="39" t="str">
        <f t="shared" si="314"/>
        <v>No</v>
      </c>
      <c r="AC1107" s="38">
        <f t="shared" si="315"/>
        <v>1</v>
      </c>
      <c r="AD1107" s="39" t="str">
        <f t="shared" si="316"/>
        <v>No</v>
      </c>
      <c r="AE1107" s="13" t="str">
        <f t="shared" si="317"/>
        <v>2-Dec-1972</v>
      </c>
      <c r="AF1107" s="39">
        <f t="shared" si="318"/>
        <v>51</v>
      </c>
      <c r="AG1107" s="58">
        <f t="shared" si="319"/>
        <v>9058.73</v>
      </c>
      <c r="AH1107" s="39" t="str">
        <f t="shared" si="320"/>
        <v>tier - 3</v>
      </c>
      <c r="AI1107" s="39" t="str">
        <f t="shared" si="321"/>
        <v>tier - 2</v>
      </c>
      <c r="AJ1107" s="54" t="str">
        <f t="shared" si="322"/>
        <v>R1013</v>
      </c>
    </row>
    <row r="1108" spans="2:36" ht="15.75" customHeight="1" x14ac:dyDescent="0.3">
      <c r="B1108" s="12" t="s">
        <v>4075</v>
      </c>
      <c r="C1108" s="13" t="s">
        <v>4077</v>
      </c>
      <c r="D1108" s="13">
        <v>30.21</v>
      </c>
      <c r="E1108" s="13" t="str">
        <f t="shared" si="306"/>
        <v>Obesity</v>
      </c>
      <c r="F1108" s="13">
        <v>7.83</v>
      </c>
      <c r="G1108" s="13" t="str">
        <f t="shared" si="307"/>
        <v>Diabetes</v>
      </c>
      <c r="H1108" s="13" t="s">
        <v>8291</v>
      </c>
      <c r="I1108" s="13" t="s">
        <v>8291</v>
      </c>
      <c r="J1108" s="13" t="s">
        <v>8291</v>
      </c>
      <c r="K1108" s="27" t="s">
        <v>8292</v>
      </c>
      <c r="L1108" s="13" t="s">
        <v>8291</v>
      </c>
      <c r="M1108" s="13" t="s">
        <v>9372</v>
      </c>
      <c r="N1108" s="13">
        <v>46</v>
      </c>
      <c r="O1108" s="56">
        <v>9095.07</v>
      </c>
      <c r="P1108" s="13" t="s">
        <v>8310</v>
      </c>
      <c r="Q1108" s="13" t="s">
        <v>8310</v>
      </c>
      <c r="R1108" s="57" t="s">
        <v>8329</v>
      </c>
      <c r="T1108" s="12" t="s">
        <v>4075</v>
      </c>
      <c r="U1108" s="13" t="str">
        <f t="shared" si="323"/>
        <v xml:space="preserve">  Mohammad</v>
      </c>
      <c r="V1108" s="39">
        <f t="shared" si="308"/>
        <v>30.21</v>
      </c>
      <c r="W1108" s="39" t="str">
        <f t="shared" si="309"/>
        <v>Obesity</v>
      </c>
      <c r="X1108" s="39">
        <f t="shared" si="310"/>
        <v>7.83</v>
      </c>
      <c r="Y1108" s="39" t="str">
        <f t="shared" si="311"/>
        <v>Diabetes</v>
      </c>
      <c r="Z1108" s="39" t="str">
        <f t="shared" si="312"/>
        <v>No</v>
      </c>
      <c r="AA1108" s="39" t="str">
        <f t="shared" si="313"/>
        <v>No</v>
      </c>
      <c r="AB1108" s="39" t="str">
        <f t="shared" si="314"/>
        <v>No</v>
      </c>
      <c r="AC1108" s="38" t="str">
        <f t="shared" si="315"/>
        <v>No major surgery</v>
      </c>
      <c r="AD1108" s="39" t="str">
        <f t="shared" si="316"/>
        <v>No</v>
      </c>
      <c r="AE1108" s="13" t="str">
        <f t="shared" si="317"/>
        <v>4-Nov-1977</v>
      </c>
      <c r="AF1108" s="39">
        <f t="shared" si="318"/>
        <v>46</v>
      </c>
      <c r="AG1108" s="58">
        <f t="shared" si="319"/>
        <v>9095.07</v>
      </c>
      <c r="AH1108" s="39" t="str">
        <f t="shared" si="320"/>
        <v>tier - 2</v>
      </c>
      <c r="AI1108" s="39" t="str">
        <f t="shared" si="321"/>
        <v>tier - 2</v>
      </c>
      <c r="AJ1108" s="54" t="str">
        <f t="shared" si="322"/>
        <v>R1024</v>
      </c>
    </row>
    <row r="1109" spans="2:36" ht="15.75" customHeight="1" x14ac:dyDescent="0.3">
      <c r="B1109" s="12" t="s">
        <v>4079</v>
      </c>
      <c r="C1109" s="13" t="s">
        <v>474</v>
      </c>
      <c r="D1109" s="13">
        <v>38.28</v>
      </c>
      <c r="E1109" s="13" t="str">
        <f t="shared" si="306"/>
        <v>Obesity</v>
      </c>
      <c r="F1109" s="13">
        <v>10.17</v>
      </c>
      <c r="G1109" s="13" t="str">
        <f t="shared" si="307"/>
        <v>Diabetes</v>
      </c>
      <c r="H1109" s="13" t="s">
        <v>8293</v>
      </c>
      <c r="I1109" s="13" t="s">
        <v>8291</v>
      </c>
      <c r="J1109" s="13" t="s">
        <v>8291</v>
      </c>
      <c r="K1109" s="27" t="s">
        <v>8292</v>
      </c>
      <c r="L1109" s="13" t="s">
        <v>8291</v>
      </c>
      <c r="M1109" s="13" t="s">
        <v>9373</v>
      </c>
      <c r="N1109" s="13">
        <v>58</v>
      </c>
      <c r="O1109" s="56">
        <v>9095.94</v>
      </c>
      <c r="P1109" s="13" t="s">
        <v>8311</v>
      </c>
      <c r="Q1109" s="13" t="s">
        <v>8314</v>
      </c>
      <c r="R1109" s="57" t="s">
        <v>8321</v>
      </c>
      <c r="T1109" s="12" t="s">
        <v>4079</v>
      </c>
      <c r="U1109" s="13" t="str">
        <f t="shared" si="323"/>
        <v xml:space="preserve">  Charlie</v>
      </c>
      <c r="V1109" s="39">
        <f t="shared" si="308"/>
        <v>38.28</v>
      </c>
      <c r="W1109" s="39" t="str">
        <f t="shared" si="309"/>
        <v>Obesity</v>
      </c>
      <c r="X1109" s="39">
        <f t="shared" si="310"/>
        <v>10.17</v>
      </c>
      <c r="Y1109" s="39" t="str">
        <f t="shared" si="311"/>
        <v>Diabetes</v>
      </c>
      <c r="Z1109" s="39" t="str">
        <f t="shared" si="312"/>
        <v>Yes</v>
      </c>
      <c r="AA1109" s="39" t="str">
        <f t="shared" si="313"/>
        <v>No</v>
      </c>
      <c r="AB1109" s="39" t="str">
        <f t="shared" si="314"/>
        <v>No</v>
      </c>
      <c r="AC1109" s="38" t="str">
        <f t="shared" si="315"/>
        <v>No major surgery</v>
      </c>
      <c r="AD1109" s="39" t="str">
        <f t="shared" si="316"/>
        <v>No</v>
      </c>
      <c r="AE1109" s="13" t="str">
        <f t="shared" si="317"/>
        <v>9-Nov-1965</v>
      </c>
      <c r="AF1109" s="39">
        <f t="shared" si="318"/>
        <v>58</v>
      </c>
      <c r="AG1109" s="58">
        <f t="shared" si="319"/>
        <v>9095.94</v>
      </c>
      <c r="AH1109" s="39" t="str">
        <f t="shared" si="320"/>
        <v>tier - 3</v>
      </c>
      <c r="AI1109" s="39" t="str">
        <f t="shared" si="321"/>
        <v>tier - 1</v>
      </c>
      <c r="AJ1109" s="54" t="str">
        <f t="shared" si="322"/>
        <v>R1011</v>
      </c>
    </row>
    <row r="1110" spans="2:36" ht="15.75" customHeight="1" x14ac:dyDescent="0.3">
      <c r="B1110" s="12" t="s">
        <v>4082</v>
      </c>
      <c r="C1110" s="13" t="s">
        <v>2254</v>
      </c>
      <c r="D1110" s="13">
        <v>29.9</v>
      </c>
      <c r="E1110" s="13" t="str">
        <f t="shared" si="306"/>
        <v>Overweight</v>
      </c>
      <c r="F1110" s="13">
        <v>8.9600000000000009</v>
      </c>
      <c r="G1110" s="13" t="str">
        <f t="shared" si="307"/>
        <v>Diabetes</v>
      </c>
      <c r="H1110" s="13" t="s">
        <v>8293</v>
      </c>
      <c r="I1110" s="13" t="s">
        <v>8291</v>
      </c>
      <c r="J1110" s="13" t="s">
        <v>8291</v>
      </c>
      <c r="K1110" s="27" t="s">
        <v>8292</v>
      </c>
      <c r="L1110" s="13" t="s">
        <v>8291</v>
      </c>
      <c r="M1110" s="13" t="s">
        <v>9374</v>
      </c>
      <c r="N1110" s="13">
        <v>46</v>
      </c>
      <c r="O1110" s="56">
        <v>9101.7999999999993</v>
      </c>
      <c r="P1110" s="13" t="s">
        <v>8310</v>
      </c>
      <c r="Q1110" s="13" t="s">
        <v>8314</v>
      </c>
      <c r="R1110" s="57" t="s">
        <v>8321</v>
      </c>
      <c r="T1110" s="12" t="s">
        <v>4082</v>
      </c>
      <c r="U1110" s="13" t="str">
        <f t="shared" si="323"/>
        <v xml:space="preserve">  Brent</v>
      </c>
      <c r="V1110" s="39">
        <f t="shared" si="308"/>
        <v>29.9</v>
      </c>
      <c r="W1110" s="39" t="str">
        <f t="shared" si="309"/>
        <v>Overweight</v>
      </c>
      <c r="X1110" s="39">
        <f t="shared" si="310"/>
        <v>8.9600000000000009</v>
      </c>
      <c r="Y1110" s="39" t="str">
        <f t="shared" si="311"/>
        <v>Diabetes</v>
      </c>
      <c r="Z1110" s="39" t="str">
        <f t="shared" si="312"/>
        <v>Yes</v>
      </c>
      <c r="AA1110" s="39" t="str">
        <f t="shared" si="313"/>
        <v>No</v>
      </c>
      <c r="AB1110" s="39" t="str">
        <f t="shared" si="314"/>
        <v>No</v>
      </c>
      <c r="AC1110" s="38" t="str">
        <f t="shared" si="315"/>
        <v>No major surgery</v>
      </c>
      <c r="AD1110" s="39" t="str">
        <f t="shared" si="316"/>
        <v>No</v>
      </c>
      <c r="AE1110" s="13" t="str">
        <f t="shared" si="317"/>
        <v>2-Dec-1977</v>
      </c>
      <c r="AF1110" s="39">
        <f t="shared" si="318"/>
        <v>46</v>
      </c>
      <c r="AG1110" s="58">
        <f t="shared" si="319"/>
        <v>9101.7999999999993</v>
      </c>
      <c r="AH1110" s="39" t="str">
        <f t="shared" si="320"/>
        <v>tier - 2</v>
      </c>
      <c r="AI1110" s="39" t="str">
        <f t="shared" si="321"/>
        <v>tier - 1</v>
      </c>
      <c r="AJ1110" s="54" t="str">
        <f t="shared" si="322"/>
        <v>R1011</v>
      </c>
    </row>
    <row r="1111" spans="2:36" ht="15.75" customHeight="1" x14ac:dyDescent="0.3">
      <c r="B1111" s="12" t="s">
        <v>4085</v>
      </c>
      <c r="C1111" s="13" t="s">
        <v>4087</v>
      </c>
      <c r="D1111" s="13">
        <v>23.18</v>
      </c>
      <c r="E1111" s="13" t="str">
        <f t="shared" si="306"/>
        <v>Healthy Weight</v>
      </c>
      <c r="F1111" s="13">
        <v>6.96</v>
      </c>
      <c r="G1111" s="13" t="str">
        <f t="shared" si="307"/>
        <v>Diabetes</v>
      </c>
      <c r="H1111" s="13" t="s">
        <v>8293</v>
      </c>
      <c r="I1111" s="13" t="s">
        <v>8291</v>
      </c>
      <c r="J1111" s="13" t="s">
        <v>8291</v>
      </c>
      <c r="K1111" s="27">
        <v>2</v>
      </c>
      <c r="L1111" s="13" t="s">
        <v>8291</v>
      </c>
      <c r="M1111" s="13" t="s">
        <v>9375</v>
      </c>
      <c r="N1111" s="13">
        <v>53</v>
      </c>
      <c r="O1111" s="56">
        <v>9140.9500000000007</v>
      </c>
      <c r="P1111" s="13" t="s">
        <v>8311</v>
      </c>
      <c r="Q1111" s="13" t="s">
        <v>8311</v>
      </c>
      <c r="R1111" s="57" t="s">
        <v>8312</v>
      </c>
      <c r="T1111" s="12" t="s">
        <v>4085</v>
      </c>
      <c r="U1111" s="13" t="str">
        <f t="shared" si="323"/>
        <v xml:space="preserve">  Kelli M</v>
      </c>
      <c r="V1111" s="39">
        <f t="shared" si="308"/>
        <v>23.18</v>
      </c>
      <c r="W1111" s="39" t="str">
        <f t="shared" si="309"/>
        <v>Healthy Weight</v>
      </c>
      <c r="X1111" s="39">
        <f t="shared" si="310"/>
        <v>6.96</v>
      </c>
      <c r="Y1111" s="39" t="str">
        <f t="shared" si="311"/>
        <v>Diabetes</v>
      </c>
      <c r="Z1111" s="39" t="str">
        <f t="shared" si="312"/>
        <v>Yes</v>
      </c>
      <c r="AA1111" s="39" t="str">
        <f t="shared" si="313"/>
        <v>No</v>
      </c>
      <c r="AB1111" s="39" t="str">
        <f t="shared" si="314"/>
        <v>No</v>
      </c>
      <c r="AC1111" s="38">
        <f t="shared" si="315"/>
        <v>2</v>
      </c>
      <c r="AD1111" s="39" t="str">
        <f t="shared" si="316"/>
        <v>No</v>
      </c>
      <c r="AE1111" s="13" t="str">
        <f t="shared" si="317"/>
        <v>12-Aug-1970</v>
      </c>
      <c r="AF1111" s="39">
        <f t="shared" si="318"/>
        <v>53</v>
      </c>
      <c r="AG1111" s="58">
        <f t="shared" si="319"/>
        <v>9140.9500000000007</v>
      </c>
      <c r="AH1111" s="39" t="str">
        <f t="shared" si="320"/>
        <v>tier - 3</v>
      </c>
      <c r="AI1111" s="39" t="str">
        <f t="shared" si="321"/>
        <v>tier - 3</v>
      </c>
      <c r="AJ1111" s="54" t="str">
        <f t="shared" si="322"/>
        <v>R1013</v>
      </c>
    </row>
    <row r="1112" spans="2:36" ht="15.75" customHeight="1" x14ac:dyDescent="0.3">
      <c r="B1112" s="12" t="s">
        <v>4089</v>
      </c>
      <c r="C1112" s="13" t="s">
        <v>4091</v>
      </c>
      <c r="D1112" s="13">
        <v>33.020000000000003</v>
      </c>
      <c r="E1112" s="13" t="str">
        <f t="shared" si="306"/>
        <v>Obesity</v>
      </c>
      <c r="F1112" s="13">
        <v>5.07</v>
      </c>
      <c r="G1112" s="13" t="str">
        <f t="shared" si="307"/>
        <v>Normal</v>
      </c>
      <c r="H1112" s="13" t="s">
        <v>8293</v>
      </c>
      <c r="I1112" s="13" t="s">
        <v>8291</v>
      </c>
      <c r="J1112" s="13" t="s">
        <v>8291</v>
      </c>
      <c r="K1112" s="27" t="s">
        <v>8292</v>
      </c>
      <c r="L1112" s="13" t="s">
        <v>8291</v>
      </c>
      <c r="M1112" s="13" t="s">
        <v>9376</v>
      </c>
      <c r="N1112" s="13">
        <v>53</v>
      </c>
      <c r="O1112" s="56">
        <v>9144.57</v>
      </c>
      <c r="P1112" s="13" t="s">
        <v>8311</v>
      </c>
      <c r="Q1112" s="13" t="s">
        <v>8310</v>
      </c>
      <c r="R1112" s="57" t="s">
        <v>8321</v>
      </c>
      <c r="T1112" s="12" t="s">
        <v>4089</v>
      </c>
      <c r="U1112" s="13" t="str">
        <f t="shared" si="323"/>
        <v xml:space="preserve">  Sheridan H</v>
      </c>
      <c r="V1112" s="39">
        <f t="shared" si="308"/>
        <v>33.020000000000003</v>
      </c>
      <c r="W1112" s="39" t="str">
        <f t="shared" si="309"/>
        <v>Obesity</v>
      </c>
      <c r="X1112" s="39">
        <f t="shared" si="310"/>
        <v>5.07</v>
      </c>
      <c r="Y1112" s="39" t="str">
        <f t="shared" si="311"/>
        <v>Normal</v>
      </c>
      <c r="Z1112" s="39" t="str">
        <f t="shared" si="312"/>
        <v>Yes</v>
      </c>
      <c r="AA1112" s="39" t="str">
        <f t="shared" si="313"/>
        <v>No</v>
      </c>
      <c r="AB1112" s="39" t="str">
        <f t="shared" si="314"/>
        <v>No</v>
      </c>
      <c r="AC1112" s="38" t="str">
        <f t="shared" si="315"/>
        <v>No major surgery</v>
      </c>
      <c r="AD1112" s="39" t="str">
        <f t="shared" si="316"/>
        <v>No</v>
      </c>
      <c r="AE1112" s="13" t="str">
        <f t="shared" si="317"/>
        <v>18-Oct-1970</v>
      </c>
      <c r="AF1112" s="39">
        <f t="shared" si="318"/>
        <v>53</v>
      </c>
      <c r="AG1112" s="58">
        <f t="shared" si="319"/>
        <v>9144.57</v>
      </c>
      <c r="AH1112" s="39" t="str">
        <f t="shared" si="320"/>
        <v>tier - 3</v>
      </c>
      <c r="AI1112" s="39" t="str">
        <f t="shared" si="321"/>
        <v>tier - 2</v>
      </c>
      <c r="AJ1112" s="54" t="str">
        <f t="shared" si="322"/>
        <v>R1011</v>
      </c>
    </row>
    <row r="1113" spans="2:36" ht="15.75" customHeight="1" x14ac:dyDescent="0.3">
      <c r="B1113" s="12" t="s">
        <v>4093</v>
      </c>
      <c r="C1113" s="13" t="s">
        <v>4095</v>
      </c>
      <c r="D1113" s="13">
        <v>27.29</v>
      </c>
      <c r="E1113" s="13" t="str">
        <f t="shared" si="306"/>
        <v>Overweight</v>
      </c>
      <c r="F1113" s="13">
        <v>5.85</v>
      </c>
      <c r="G1113" s="13" t="str">
        <f t="shared" si="307"/>
        <v>Prediabetes</v>
      </c>
      <c r="H1113" s="13" t="s">
        <v>8291</v>
      </c>
      <c r="I1113" s="13" t="s">
        <v>8291</v>
      </c>
      <c r="J1113" s="13" t="s">
        <v>8291</v>
      </c>
      <c r="K1113" s="27">
        <v>2</v>
      </c>
      <c r="L1113" s="13" t="s">
        <v>8291</v>
      </c>
      <c r="M1113" s="13" t="s">
        <v>9377</v>
      </c>
      <c r="N1113" s="13">
        <v>41</v>
      </c>
      <c r="O1113" s="56">
        <v>9147.5</v>
      </c>
      <c r="P1113" s="13" t="s">
        <v>8310</v>
      </c>
      <c r="Q1113" s="13" t="s">
        <v>8314</v>
      </c>
      <c r="R1113" s="57" t="s">
        <v>8317</v>
      </c>
      <c r="T1113" s="12" t="s">
        <v>4093</v>
      </c>
      <c r="U1113" s="13" t="str">
        <f t="shared" si="323"/>
        <v xml:space="preserve">  Sarah M</v>
      </c>
      <c r="V1113" s="39">
        <f t="shared" si="308"/>
        <v>27.29</v>
      </c>
      <c r="W1113" s="39" t="str">
        <f t="shared" si="309"/>
        <v>Overweight</v>
      </c>
      <c r="X1113" s="39">
        <f t="shared" si="310"/>
        <v>5.85</v>
      </c>
      <c r="Y1113" s="39" t="str">
        <f t="shared" si="311"/>
        <v>Prediabetes</v>
      </c>
      <c r="Z1113" s="39" t="str">
        <f t="shared" si="312"/>
        <v>No</v>
      </c>
      <c r="AA1113" s="39" t="str">
        <f t="shared" si="313"/>
        <v>No</v>
      </c>
      <c r="AB1113" s="39" t="str">
        <f t="shared" si="314"/>
        <v>No</v>
      </c>
      <c r="AC1113" s="38">
        <f t="shared" si="315"/>
        <v>2</v>
      </c>
      <c r="AD1113" s="39" t="str">
        <f t="shared" si="316"/>
        <v>No</v>
      </c>
      <c r="AE1113" s="13" t="str">
        <f t="shared" si="317"/>
        <v>8-Dec-1982</v>
      </c>
      <c r="AF1113" s="39">
        <f t="shared" si="318"/>
        <v>41</v>
      </c>
      <c r="AG1113" s="58">
        <f t="shared" si="319"/>
        <v>9147.5</v>
      </c>
      <c r="AH1113" s="39" t="str">
        <f t="shared" si="320"/>
        <v>tier - 2</v>
      </c>
      <c r="AI1113" s="39" t="str">
        <f t="shared" si="321"/>
        <v>tier - 1</v>
      </c>
      <c r="AJ1113" s="54" t="str">
        <f t="shared" si="322"/>
        <v>R1012</v>
      </c>
    </row>
    <row r="1114" spans="2:36" ht="15.75" customHeight="1" x14ac:dyDescent="0.3">
      <c r="B1114" s="12" t="s">
        <v>4097</v>
      </c>
      <c r="C1114" s="13" t="s">
        <v>323</v>
      </c>
      <c r="D1114" s="13">
        <v>23.18</v>
      </c>
      <c r="E1114" s="13" t="str">
        <f t="shared" si="306"/>
        <v>Healthy Weight</v>
      </c>
      <c r="F1114" s="13">
        <v>10.56</v>
      </c>
      <c r="G1114" s="13" t="str">
        <f t="shared" si="307"/>
        <v>Diabetes</v>
      </c>
      <c r="H1114" s="13" t="s">
        <v>8291</v>
      </c>
      <c r="I1114" s="13" t="s">
        <v>8291</v>
      </c>
      <c r="J1114" s="13" t="s">
        <v>8291</v>
      </c>
      <c r="K1114" s="27">
        <v>2</v>
      </c>
      <c r="L1114" s="13" t="s">
        <v>8291</v>
      </c>
      <c r="M1114" s="13" t="s">
        <v>9378</v>
      </c>
      <c r="N1114" s="13">
        <v>33</v>
      </c>
      <c r="O1114" s="56">
        <v>9159.51</v>
      </c>
      <c r="P1114" s="13" t="s">
        <v>8310</v>
      </c>
      <c r="Q1114" s="13" t="s">
        <v>8310</v>
      </c>
      <c r="R1114" s="57" t="s">
        <v>8332</v>
      </c>
      <c r="T1114" s="12" t="s">
        <v>4097</v>
      </c>
      <c r="U1114" s="13" t="str">
        <f t="shared" si="323"/>
        <v xml:space="preserve">  Jennifer</v>
      </c>
      <c r="V1114" s="39">
        <f t="shared" si="308"/>
        <v>23.18</v>
      </c>
      <c r="W1114" s="39" t="str">
        <f t="shared" si="309"/>
        <v>Healthy Weight</v>
      </c>
      <c r="X1114" s="39">
        <f t="shared" si="310"/>
        <v>10.56</v>
      </c>
      <c r="Y1114" s="39" t="str">
        <f t="shared" si="311"/>
        <v>Diabetes</v>
      </c>
      <c r="Z1114" s="39" t="str">
        <f t="shared" si="312"/>
        <v>No</v>
      </c>
      <c r="AA1114" s="39" t="str">
        <f t="shared" si="313"/>
        <v>No</v>
      </c>
      <c r="AB1114" s="39" t="str">
        <f t="shared" si="314"/>
        <v>No</v>
      </c>
      <c r="AC1114" s="38">
        <f t="shared" si="315"/>
        <v>2</v>
      </c>
      <c r="AD1114" s="39" t="str">
        <f t="shared" si="316"/>
        <v>No</v>
      </c>
      <c r="AE1114" s="13" t="str">
        <f t="shared" si="317"/>
        <v>23-Aug-1990</v>
      </c>
      <c r="AF1114" s="39">
        <f t="shared" si="318"/>
        <v>33</v>
      </c>
      <c r="AG1114" s="58">
        <f t="shared" si="319"/>
        <v>9159.51</v>
      </c>
      <c r="AH1114" s="39" t="str">
        <f t="shared" si="320"/>
        <v>tier - 2</v>
      </c>
      <c r="AI1114" s="39" t="str">
        <f t="shared" si="321"/>
        <v>tier - 2</v>
      </c>
      <c r="AJ1114" s="54" t="str">
        <f t="shared" si="322"/>
        <v>R1021</v>
      </c>
    </row>
    <row r="1115" spans="2:36" ht="15.75" customHeight="1" x14ac:dyDescent="0.3">
      <c r="B1115" s="12" t="s">
        <v>4099</v>
      </c>
      <c r="C1115" s="13" t="s">
        <v>4101</v>
      </c>
      <c r="D1115" s="13">
        <v>32.659999999999997</v>
      </c>
      <c r="E1115" s="13" t="str">
        <f t="shared" si="306"/>
        <v>Obesity</v>
      </c>
      <c r="F1115" s="13">
        <v>8.92</v>
      </c>
      <c r="G1115" s="13" t="str">
        <f t="shared" si="307"/>
        <v>Diabetes</v>
      </c>
      <c r="H1115" s="13" t="s">
        <v>8293</v>
      </c>
      <c r="I1115" s="13" t="s">
        <v>8291</v>
      </c>
      <c r="J1115" s="13" t="s">
        <v>8291</v>
      </c>
      <c r="K1115" s="27" t="s">
        <v>8292</v>
      </c>
      <c r="L1115" s="13" t="s">
        <v>8291</v>
      </c>
      <c r="M1115" s="13" t="s">
        <v>9379</v>
      </c>
      <c r="N1115" s="13">
        <v>53</v>
      </c>
      <c r="O1115" s="56">
        <v>9171.75</v>
      </c>
      <c r="P1115" s="13" t="s">
        <v>8310</v>
      </c>
      <c r="Q1115" s="13" t="s">
        <v>8310</v>
      </c>
      <c r="R1115" s="57" t="s">
        <v>8317</v>
      </c>
      <c r="T1115" s="12" t="s">
        <v>4099</v>
      </c>
      <c r="U1115" s="13" t="str">
        <f t="shared" si="323"/>
        <v xml:space="preserve">  Laura J</v>
      </c>
      <c r="V1115" s="39">
        <f t="shared" si="308"/>
        <v>32.659999999999997</v>
      </c>
      <c r="W1115" s="39" t="str">
        <f t="shared" si="309"/>
        <v>Obesity</v>
      </c>
      <c r="X1115" s="39">
        <f t="shared" si="310"/>
        <v>8.92</v>
      </c>
      <c r="Y1115" s="39" t="str">
        <f t="shared" si="311"/>
        <v>Diabetes</v>
      </c>
      <c r="Z1115" s="39" t="str">
        <f t="shared" si="312"/>
        <v>Yes</v>
      </c>
      <c r="AA1115" s="39" t="str">
        <f t="shared" si="313"/>
        <v>No</v>
      </c>
      <c r="AB1115" s="39" t="str">
        <f t="shared" si="314"/>
        <v>No</v>
      </c>
      <c r="AC1115" s="38" t="str">
        <f t="shared" si="315"/>
        <v>No major surgery</v>
      </c>
      <c r="AD1115" s="39" t="str">
        <f t="shared" si="316"/>
        <v>No</v>
      </c>
      <c r="AE1115" s="13" t="str">
        <f t="shared" si="317"/>
        <v>24-Oct-1970</v>
      </c>
      <c r="AF1115" s="39">
        <f t="shared" si="318"/>
        <v>53</v>
      </c>
      <c r="AG1115" s="58">
        <f t="shared" si="319"/>
        <v>9171.75</v>
      </c>
      <c r="AH1115" s="39" t="str">
        <f t="shared" si="320"/>
        <v>tier - 2</v>
      </c>
      <c r="AI1115" s="39" t="str">
        <f t="shared" si="321"/>
        <v>tier - 2</v>
      </c>
      <c r="AJ1115" s="54" t="str">
        <f t="shared" si="322"/>
        <v>R1012</v>
      </c>
    </row>
    <row r="1116" spans="2:36" ht="15.75" customHeight="1" x14ac:dyDescent="0.3">
      <c r="B1116" s="12" t="s">
        <v>4103</v>
      </c>
      <c r="C1116" s="13" t="s">
        <v>385</v>
      </c>
      <c r="D1116" s="13">
        <v>30.78</v>
      </c>
      <c r="E1116" s="13" t="str">
        <f t="shared" si="306"/>
        <v>Obesity</v>
      </c>
      <c r="F1116" s="13">
        <v>8.6300000000000008</v>
      </c>
      <c r="G1116" s="13" t="str">
        <f t="shared" si="307"/>
        <v>Diabetes</v>
      </c>
      <c r="H1116" s="13" t="s">
        <v>8291</v>
      </c>
      <c r="I1116" s="13" t="s">
        <v>8291</v>
      </c>
      <c r="J1116" s="13" t="s">
        <v>8291</v>
      </c>
      <c r="K1116" s="27" t="s">
        <v>8292</v>
      </c>
      <c r="L1116" s="13" t="s">
        <v>8291</v>
      </c>
      <c r="M1116" s="13" t="s">
        <v>9380</v>
      </c>
      <c r="N1116" s="13">
        <v>52</v>
      </c>
      <c r="O1116" s="56">
        <v>9174.14</v>
      </c>
      <c r="P1116" s="13" t="s">
        <v>8311</v>
      </c>
      <c r="Q1116" s="13" t="s">
        <v>8314</v>
      </c>
      <c r="R1116" s="57" t="s">
        <v>8317</v>
      </c>
      <c r="T1116" s="12" t="s">
        <v>4103</v>
      </c>
      <c r="U1116" s="13" t="str">
        <f t="shared" si="323"/>
        <v xml:space="preserve">  Thomas</v>
      </c>
      <c r="V1116" s="39">
        <f t="shared" si="308"/>
        <v>30.78</v>
      </c>
      <c r="W1116" s="39" t="str">
        <f t="shared" si="309"/>
        <v>Obesity</v>
      </c>
      <c r="X1116" s="39">
        <f t="shared" si="310"/>
        <v>8.6300000000000008</v>
      </c>
      <c r="Y1116" s="39" t="str">
        <f t="shared" si="311"/>
        <v>Diabetes</v>
      </c>
      <c r="Z1116" s="39" t="str">
        <f t="shared" si="312"/>
        <v>No</v>
      </c>
      <c r="AA1116" s="39" t="str">
        <f t="shared" si="313"/>
        <v>No</v>
      </c>
      <c r="AB1116" s="39" t="str">
        <f t="shared" si="314"/>
        <v>No</v>
      </c>
      <c r="AC1116" s="38" t="str">
        <f t="shared" si="315"/>
        <v>No major surgery</v>
      </c>
      <c r="AD1116" s="39" t="str">
        <f t="shared" si="316"/>
        <v>No</v>
      </c>
      <c r="AE1116" s="13" t="str">
        <f t="shared" si="317"/>
        <v>29-Dec-1971</v>
      </c>
      <c r="AF1116" s="39">
        <f t="shared" si="318"/>
        <v>52</v>
      </c>
      <c r="AG1116" s="58">
        <f t="shared" si="319"/>
        <v>9174.14</v>
      </c>
      <c r="AH1116" s="39" t="str">
        <f t="shared" si="320"/>
        <v>tier - 3</v>
      </c>
      <c r="AI1116" s="39" t="str">
        <f t="shared" si="321"/>
        <v>tier - 1</v>
      </c>
      <c r="AJ1116" s="54" t="str">
        <f t="shared" si="322"/>
        <v>R1012</v>
      </c>
    </row>
    <row r="1117" spans="2:36" ht="15.75" customHeight="1" x14ac:dyDescent="0.3">
      <c r="B1117" s="12" t="s">
        <v>4106</v>
      </c>
      <c r="C1117" s="13" t="s">
        <v>4108</v>
      </c>
      <c r="D1117" s="13">
        <v>47.2</v>
      </c>
      <c r="E1117" s="13" t="str">
        <f t="shared" si="306"/>
        <v>Obesity</v>
      </c>
      <c r="F1117" s="13">
        <v>6.29</v>
      </c>
      <c r="G1117" s="13" t="str">
        <f t="shared" si="307"/>
        <v>Prediabetes</v>
      </c>
      <c r="H1117" s="13" t="s">
        <v>8293</v>
      </c>
      <c r="I1117" s="13" t="s">
        <v>8291</v>
      </c>
      <c r="J1117" s="13" t="s">
        <v>8293</v>
      </c>
      <c r="K1117" s="27">
        <v>1</v>
      </c>
      <c r="L1117" s="13" t="s">
        <v>8291</v>
      </c>
      <c r="M1117" s="13" t="s">
        <v>9381</v>
      </c>
      <c r="N1117" s="13">
        <v>50</v>
      </c>
      <c r="O1117" s="56">
        <v>9182.17</v>
      </c>
      <c r="P1117" s="13" t="s">
        <v>8310</v>
      </c>
      <c r="Q1117" s="13" t="s">
        <v>8311</v>
      </c>
      <c r="R1117" s="57" t="s">
        <v>8321</v>
      </c>
      <c r="T1117" s="12" t="s">
        <v>4106</v>
      </c>
      <c r="U1117" s="13" t="str">
        <f t="shared" si="323"/>
        <v xml:space="preserve">  Gisele</v>
      </c>
      <c r="V1117" s="39">
        <f t="shared" si="308"/>
        <v>47.2</v>
      </c>
      <c r="W1117" s="39" t="str">
        <f t="shared" si="309"/>
        <v>Obesity</v>
      </c>
      <c r="X1117" s="39">
        <f t="shared" si="310"/>
        <v>6.29</v>
      </c>
      <c r="Y1117" s="39" t="str">
        <f t="shared" si="311"/>
        <v>Prediabetes</v>
      </c>
      <c r="Z1117" s="39" t="str">
        <f t="shared" si="312"/>
        <v>Yes</v>
      </c>
      <c r="AA1117" s="39" t="str">
        <f t="shared" si="313"/>
        <v>No</v>
      </c>
      <c r="AB1117" s="39" t="str">
        <f t="shared" si="314"/>
        <v>Yes</v>
      </c>
      <c r="AC1117" s="38">
        <f t="shared" si="315"/>
        <v>1</v>
      </c>
      <c r="AD1117" s="39" t="str">
        <f t="shared" si="316"/>
        <v>No</v>
      </c>
      <c r="AE1117" s="13" t="str">
        <f t="shared" si="317"/>
        <v>25-Dec-1973</v>
      </c>
      <c r="AF1117" s="39">
        <f t="shared" si="318"/>
        <v>50</v>
      </c>
      <c r="AG1117" s="58">
        <f t="shared" si="319"/>
        <v>9182.17</v>
      </c>
      <c r="AH1117" s="39" t="str">
        <f t="shared" si="320"/>
        <v>tier - 2</v>
      </c>
      <c r="AI1117" s="39" t="str">
        <f t="shared" si="321"/>
        <v>tier - 3</v>
      </c>
      <c r="AJ1117" s="54" t="str">
        <f t="shared" si="322"/>
        <v>R1011</v>
      </c>
    </row>
    <row r="1118" spans="2:36" ht="15.75" customHeight="1" x14ac:dyDescent="0.3">
      <c r="B1118" s="12" t="s">
        <v>4110</v>
      </c>
      <c r="C1118" s="13" t="s">
        <v>4112</v>
      </c>
      <c r="D1118" s="13">
        <v>31.6</v>
      </c>
      <c r="E1118" s="13" t="str">
        <f t="shared" si="306"/>
        <v>Obesity</v>
      </c>
      <c r="F1118" s="13">
        <v>5.75</v>
      </c>
      <c r="G1118" s="13" t="str">
        <f t="shared" si="307"/>
        <v>Prediabetes</v>
      </c>
      <c r="H1118" s="13" t="s">
        <v>8291</v>
      </c>
      <c r="I1118" s="13" t="s">
        <v>8291</v>
      </c>
      <c r="J1118" s="13" t="s">
        <v>8291</v>
      </c>
      <c r="K1118" s="27">
        <v>2</v>
      </c>
      <c r="L1118" s="13" t="s">
        <v>8291</v>
      </c>
      <c r="M1118" s="13" t="s">
        <v>9382</v>
      </c>
      <c r="N1118" s="13">
        <v>47</v>
      </c>
      <c r="O1118" s="56">
        <v>9193.84</v>
      </c>
      <c r="P1118" s="13" t="s">
        <v>8310</v>
      </c>
      <c r="Q1118" s="13" t="s">
        <v>8314</v>
      </c>
      <c r="R1118" s="57" t="s">
        <v>8317</v>
      </c>
      <c r="T1118" s="12" t="s">
        <v>4110</v>
      </c>
      <c r="U1118" s="13" t="str">
        <f t="shared" si="323"/>
        <v xml:space="preserve">  Myra L</v>
      </c>
      <c r="V1118" s="39">
        <f t="shared" si="308"/>
        <v>31.6</v>
      </c>
      <c r="W1118" s="39" t="str">
        <f t="shared" si="309"/>
        <v>Obesity</v>
      </c>
      <c r="X1118" s="39">
        <f t="shared" si="310"/>
        <v>5.75</v>
      </c>
      <c r="Y1118" s="39" t="str">
        <f t="shared" si="311"/>
        <v>Prediabetes</v>
      </c>
      <c r="Z1118" s="39" t="str">
        <f t="shared" si="312"/>
        <v>No</v>
      </c>
      <c r="AA1118" s="39" t="str">
        <f t="shared" si="313"/>
        <v>No</v>
      </c>
      <c r="AB1118" s="39" t="str">
        <f t="shared" si="314"/>
        <v>No</v>
      </c>
      <c r="AC1118" s="38">
        <f t="shared" si="315"/>
        <v>2</v>
      </c>
      <c r="AD1118" s="39" t="str">
        <f t="shared" si="316"/>
        <v>No</v>
      </c>
      <c r="AE1118" s="13" t="str">
        <f t="shared" si="317"/>
        <v>10-Sep-1976</v>
      </c>
      <c r="AF1118" s="39">
        <f t="shared" si="318"/>
        <v>47</v>
      </c>
      <c r="AG1118" s="58">
        <f t="shared" si="319"/>
        <v>9193.84</v>
      </c>
      <c r="AH1118" s="39" t="str">
        <f t="shared" si="320"/>
        <v>tier - 2</v>
      </c>
      <c r="AI1118" s="39" t="str">
        <f t="shared" si="321"/>
        <v>tier - 1</v>
      </c>
      <c r="AJ1118" s="54" t="str">
        <f t="shared" si="322"/>
        <v>R1012</v>
      </c>
    </row>
    <row r="1119" spans="2:36" ht="15.75" customHeight="1" x14ac:dyDescent="0.3">
      <c r="B1119" s="12" t="s">
        <v>4114</v>
      </c>
      <c r="C1119" s="13" t="s">
        <v>4116</v>
      </c>
      <c r="D1119" s="13">
        <v>33.914999999999999</v>
      </c>
      <c r="E1119" s="13" t="str">
        <f t="shared" si="306"/>
        <v>Obesity</v>
      </c>
      <c r="F1119" s="13">
        <v>6.66</v>
      </c>
      <c r="G1119" s="13" t="str">
        <f t="shared" si="307"/>
        <v>Diabetes</v>
      </c>
      <c r="H1119" s="13" t="s">
        <v>8293</v>
      </c>
      <c r="I1119" s="13" t="s">
        <v>8291</v>
      </c>
      <c r="J1119" s="13" t="s">
        <v>8291</v>
      </c>
      <c r="K1119" s="27">
        <v>1</v>
      </c>
      <c r="L1119" s="13" t="s">
        <v>8291</v>
      </c>
      <c r="M1119" s="13" t="s">
        <v>8940</v>
      </c>
      <c r="N1119" s="13">
        <v>37</v>
      </c>
      <c r="O1119" s="56">
        <v>9210.06</v>
      </c>
      <c r="P1119" s="13" t="s">
        <v>8310</v>
      </c>
      <c r="Q1119" s="13" t="s">
        <v>8311</v>
      </c>
      <c r="R1119" s="57" t="s">
        <v>8332</v>
      </c>
      <c r="T1119" s="12" t="s">
        <v>4114</v>
      </c>
      <c r="U1119" s="13" t="str">
        <f t="shared" si="323"/>
        <v xml:space="preserve">  Melissa M</v>
      </c>
      <c r="V1119" s="39">
        <f t="shared" si="308"/>
        <v>33.914999999999999</v>
      </c>
      <c r="W1119" s="39" t="str">
        <f t="shared" si="309"/>
        <v>Obesity</v>
      </c>
      <c r="X1119" s="39">
        <f t="shared" si="310"/>
        <v>6.66</v>
      </c>
      <c r="Y1119" s="39" t="str">
        <f t="shared" si="311"/>
        <v>Diabetes</v>
      </c>
      <c r="Z1119" s="39" t="str">
        <f t="shared" si="312"/>
        <v>Yes</v>
      </c>
      <c r="AA1119" s="39" t="str">
        <f t="shared" si="313"/>
        <v>No</v>
      </c>
      <c r="AB1119" s="39" t="str">
        <f t="shared" si="314"/>
        <v>No</v>
      </c>
      <c r="AC1119" s="38">
        <f t="shared" si="315"/>
        <v>1</v>
      </c>
      <c r="AD1119" s="39" t="str">
        <f t="shared" si="316"/>
        <v>No</v>
      </c>
      <c r="AE1119" s="13" t="str">
        <f t="shared" si="317"/>
        <v>25-Dec-1986</v>
      </c>
      <c r="AF1119" s="39">
        <f t="shared" si="318"/>
        <v>37</v>
      </c>
      <c r="AG1119" s="58">
        <f t="shared" si="319"/>
        <v>9210.06</v>
      </c>
      <c r="AH1119" s="39" t="str">
        <f t="shared" si="320"/>
        <v>tier - 2</v>
      </c>
      <c r="AI1119" s="39" t="str">
        <f t="shared" si="321"/>
        <v>tier - 3</v>
      </c>
      <c r="AJ1119" s="54" t="str">
        <f t="shared" si="322"/>
        <v>R1021</v>
      </c>
    </row>
    <row r="1120" spans="2:36" ht="15.75" customHeight="1" x14ac:dyDescent="0.3">
      <c r="B1120" s="12" t="s">
        <v>4118</v>
      </c>
      <c r="C1120" s="13" t="s">
        <v>4120</v>
      </c>
      <c r="D1120" s="13">
        <v>23.54</v>
      </c>
      <c r="E1120" s="13" t="str">
        <f t="shared" si="306"/>
        <v>Healthy Weight</v>
      </c>
      <c r="F1120" s="13">
        <v>5.0999999999999996</v>
      </c>
      <c r="G1120" s="13" t="str">
        <f t="shared" si="307"/>
        <v>Normal</v>
      </c>
      <c r="H1120" s="13" t="s">
        <v>8291</v>
      </c>
      <c r="I1120" s="13" t="s">
        <v>8291</v>
      </c>
      <c r="J1120" s="13" t="s">
        <v>8291</v>
      </c>
      <c r="K1120" s="27">
        <v>2</v>
      </c>
      <c r="L1120" s="13" t="s">
        <v>8291</v>
      </c>
      <c r="M1120" s="13" t="s">
        <v>9383</v>
      </c>
      <c r="N1120" s="13">
        <v>42</v>
      </c>
      <c r="O1120" s="56">
        <v>9222.4</v>
      </c>
      <c r="P1120" s="13" t="s">
        <v>8310</v>
      </c>
      <c r="Q1120" s="13" t="s">
        <v>8311</v>
      </c>
      <c r="R1120" s="57" t="s">
        <v>8325</v>
      </c>
      <c r="T1120" s="12" t="s">
        <v>4118</v>
      </c>
      <c r="U1120" s="13" t="str">
        <f t="shared" si="323"/>
        <v xml:space="preserve">  Eleanor F</v>
      </c>
      <c r="V1120" s="39">
        <f t="shared" si="308"/>
        <v>23.54</v>
      </c>
      <c r="W1120" s="39" t="str">
        <f t="shared" si="309"/>
        <v>Healthy Weight</v>
      </c>
      <c r="X1120" s="39">
        <f t="shared" si="310"/>
        <v>5.0999999999999996</v>
      </c>
      <c r="Y1120" s="39" t="str">
        <f t="shared" si="311"/>
        <v>Normal</v>
      </c>
      <c r="Z1120" s="39" t="str">
        <f t="shared" si="312"/>
        <v>No</v>
      </c>
      <c r="AA1120" s="39" t="str">
        <f t="shared" si="313"/>
        <v>No</v>
      </c>
      <c r="AB1120" s="39" t="str">
        <f t="shared" si="314"/>
        <v>No</v>
      </c>
      <c r="AC1120" s="38">
        <f t="shared" si="315"/>
        <v>2</v>
      </c>
      <c r="AD1120" s="39" t="str">
        <f t="shared" si="316"/>
        <v>No</v>
      </c>
      <c r="AE1120" s="13" t="str">
        <f t="shared" si="317"/>
        <v>5-Dec-1981</v>
      </c>
      <c r="AF1120" s="39">
        <f t="shared" si="318"/>
        <v>42</v>
      </c>
      <c r="AG1120" s="58">
        <f t="shared" si="319"/>
        <v>9222.4</v>
      </c>
      <c r="AH1120" s="39" t="str">
        <f t="shared" si="320"/>
        <v>tier - 2</v>
      </c>
      <c r="AI1120" s="39" t="str">
        <f t="shared" si="321"/>
        <v>tier - 3</v>
      </c>
      <c r="AJ1120" s="54" t="str">
        <f t="shared" si="322"/>
        <v>R1019</v>
      </c>
    </row>
    <row r="1121" spans="2:36" ht="15.75" customHeight="1" x14ac:dyDescent="0.3">
      <c r="B1121" s="12" t="s">
        <v>4122</v>
      </c>
      <c r="C1121" s="13" t="s">
        <v>902</v>
      </c>
      <c r="D1121" s="13">
        <v>27.074999999999999</v>
      </c>
      <c r="E1121" s="13" t="str">
        <f t="shared" si="306"/>
        <v>Overweight</v>
      </c>
      <c r="F1121" s="13">
        <v>4.41</v>
      </c>
      <c r="G1121" s="13" t="str">
        <f t="shared" si="307"/>
        <v>Normal</v>
      </c>
      <c r="H1121" s="13" t="s">
        <v>8291</v>
      </c>
      <c r="I1121" s="13" t="s">
        <v>8291</v>
      </c>
      <c r="J1121" s="13" t="s">
        <v>8291</v>
      </c>
      <c r="K1121" s="27">
        <v>2</v>
      </c>
      <c r="L1121" s="13" t="s">
        <v>8291</v>
      </c>
      <c r="M1121" s="13" t="s">
        <v>9384</v>
      </c>
      <c r="N1121" s="13">
        <v>48</v>
      </c>
      <c r="O1121" s="56">
        <v>9225.26</v>
      </c>
      <c r="P1121" s="13" t="s">
        <v>8311</v>
      </c>
      <c r="Q1121" s="13" t="s">
        <v>8311</v>
      </c>
      <c r="R1121" s="57" t="s">
        <v>8324</v>
      </c>
      <c r="T1121" s="12" t="s">
        <v>4122</v>
      </c>
      <c r="U1121" s="13" t="str">
        <f t="shared" si="323"/>
        <v xml:space="preserve">  Elizabeth</v>
      </c>
      <c r="V1121" s="39">
        <f t="shared" si="308"/>
        <v>27.074999999999999</v>
      </c>
      <c r="W1121" s="39" t="str">
        <f t="shared" si="309"/>
        <v>Overweight</v>
      </c>
      <c r="X1121" s="39">
        <f t="shared" si="310"/>
        <v>4.41</v>
      </c>
      <c r="Y1121" s="39" t="str">
        <f t="shared" si="311"/>
        <v>Normal</v>
      </c>
      <c r="Z1121" s="39" t="str">
        <f t="shared" si="312"/>
        <v>No</v>
      </c>
      <c r="AA1121" s="39" t="str">
        <f t="shared" si="313"/>
        <v>No</v>
      </c>
      <c r="AB1121" s="39" t="str">
        <f t="shared" si="314"/>
        <v>No</v>
      </c>
      <c r="AC1121" s="38">
        <f t="shared" si="315"/>
        <v>2</v>
      </c>
      <c r="AD1121" s="39" t="str">
        <f t="shared" si="316"/>
        <v>No</v>
      </c>
      <c r="AE1121" s="13" t="str">
        <f t="shared" si="317"/>
        <v>6-Dec-1975</v>
      </c>
      <c r="AF1121" s="39">
        <f t="shared" si="318"/>
        <v>48</v>
      </c>
      <c r="AG1121" s="58">
        <f t="shared" si="319"/>
        <v>9225.26</v>
      </c>
      <c r="AH1121" s="39" t="str">
        <f t="shared" si="320"/>
        <v>tier - 3</v>
      </c>
      <c r="AI1121" s="39" t="str">
        <f t="shared" si="321"/>
        <v>tier - 3</v>
      </c>
      <c r="AJ1121" s="54" t="str">
        <f t="shared" si="322"/>
        <v>R1015</v>
      </c>
    </row>
    <row r="1122" spans="2:36" ht="15.75" customHeight="1" x14ac:dyDescent="0.3">
      <c r="B1122" s="12" t="s">
        <v>4125</v>
      </c>
      <c r="C1122" s="13" t="s">
        <v>4127</v>
      </c>
      <c r="D1122" s="13">
        <v>25.8</v>
      </c>
      <c r="E1122" s="13" t="str">
        <f t="shared" si="306"/>
        <v>Overweight</v>
      </c>
      <c r="F1122" s="13">
        <v>5.52</v>
      </c>
      <c r="G1122" s="13" t="str">
        <f t="shared" si="307"/>
        <v>Normal</v>
      </c>
      <c r="H1122" s="13" t="s">
        <v>8293</v>
      </c>
      <c r="I1122" s="13" t="s">
        <v>8291</v>
      </c>
      <c r="J1122" s="13" t="s">
        <v>8291</v>
      </c>
      <c r="K1122" s="27" t="s">
        <v>8292</v>
      </c>
      <c r="L1122" s="13" t="s">
        <v>8291</v>
      </c>
      <c r="M1122" s="13" t="s">
        <v>9130</v>
      </c>
      <c r="N1122" s="13">
        <v>43</v>
      </c>
      <c r="O1122" s="56">
        <v>9247.94</v>
      </c>
      <c r="P1122" s="13" t="s">
        <v>8310</v>
      </c>
      <c r="Q1122" s="13" t="s">
        <v>8314</v>
      </c>
      <c r="R1122" s="57" t="s">
        <v>8332</v>
      </c>
      <c r="T1122" s="12" t="s">
        <v>4125</v>
      </c>
      <c r="U1122" s="13" t="str">
        <f t="shared" si="323"/>
        <v xml:space="preserve">  Kenneth</v>
      </c>
      <c r="V1122" s="39">
        <f t="shared" si="308"/>
        <v>25.8</v>
      </c>
      <c r="W1122" s="39" t="str">
        <f t="shared" si="309"/>
        <v>Overweight</v>
      </c>
      <c r="X1122" s="39">
        <f t="shared" si="310"/>
        <v>5.52</v>
      </c>
      <c r="Y1122" s="39" t="str">
        <f t="shared" si="311"/>
        <v>Normal</v>
      </c>
      <c r="Z1122" s="39" t="str">
        <f t="shared" si="312"/>
        <v>Yes</v>
      </c>
      <c r="AA1122" s="39" t="str">
        <f t="shared" si="313"/>
        <v>No</v>
      </c>
      <c r="AB1122" s="39" t="str">
        <f t="shared" si="314"/>
        <v>No</v>
      </c>
      <c r="AC1122" s="38" t="str">
        <f t="shared" si="315"/>
        <v>No major surgery</v>
      </c>
      <c r="AD1122" s="39" t="str">
        <f t="shared" si="316"/>
        <v>No</v>
      </c>
      <c r="AE1122" s="13" t="str">
        <f t="shared" si="317"/>
        <v>5-Oct-1980</v>
      </c>
      <c r="AF1122" s="39">
        <f t="shared" si="318"/>
        <v>43</v>
      </c>
      <c r="AG1122" s="58">
        <f t="shared" si="319"/>
        <v>9247.94</v>
      </c>
      <c r="AH1122" s="39" t="str">
        <f t="shared" si="320"/>
        <v>tier - 2</v>
      </c>
      <c r="AI1122" s="39" t="str">
        <f t="shared" si="321"/>
        <v>tier - 1</v>
      </c>
      <c r="AJ1122" s="54" t="str">
        <f t="shared" si="322"/>
        <v>R1021</v>
      </c>
    </row>
    <row r="1123" spans="2:36" ht="15.75" customHeight="1" x14ac:dyDescent="0.3">
      <c r="B1123" s="12" t="s">
        <v>4129</v>
      </c>
      <c r="C1123" s="13" t="s">
        <v>4131</v>
      </c>
      <c r="D1123" s="13">
        <v>36.1</v>
      </c>
      <c r="E1123" s="13" t="str">
        <f t="shared" si="306"/>
        <v>Obesity</v>
      </c>
      <c r="F1123" s="13">
        <v>4.62</v>
      </c>
      <c r="G1123" s="13" t="str">
        <f t="shared" si="307"/>
        <v>Normal</v>
      </c>
      <c r="H1123" s="13" t="s">
        <v>8293</v>
      </c>
      <c r="I1123" s="13" t="s">
        <v>8291</v>
      </c>
      <c r="J1123" s="13" t="s">
        <v>8293</v>
      </c>
      <c r="K1123" s="27">
        <v>1</v>
      </c>
      <c r="L1123" s="13" t="s">
        <v>8291</v>
      </c>
      <c r="M1123" s="13" t="s">
        <v>9385</v>
      </c>
      <c r="N1123" s="13">
        <v>49</v>
      </c>
      <c r="O1123" s="56">
        <v>9249.5</v>
      </c>
      <c r="P1123" s="13" t="s">
        <v>8310</v>
      </c>
      <c r="Q1123" s="13" t="s">
        <v>8314</v>
      </c>
      <c r="R1123" s="57" t="s">
        <v>8317</v>
      </c>
      <c r="T1123" s="12" t="s">
        <v>4129</v>
      </c>
      <c r="U1123" s="13" t="str">
        <f t="shared" si="323"/>
        <v xml:space="preserve">  Robert G</v>
      </c>
      <c r="V1123" s="39">
        <f t="shared" si="308"/>
        <v>36.1</v>
      </c>
      <c r="W1123" s="39" t="str">
        <f t="shared" si="309"/>
        <v>Obesity</v>
      </c>
      <c r="X1123" s="39">
        <f t="shared" si="310"/>
        <v>4.62</v>
      </c>
      <c r="Y1123" s="39" t="str">
        <f t="shared" si="311"/>
        <v>Normal</v>
      </c>
      <c r="Z1123" s="39" t="str">
        <f t="shared" si="312"/>
        <v>Yes</v>
      </c>
      <c r="AA1123" s="39" t="str">
        <f t="shared" si="313"/>
        <v>No</v>
      </c>
      <c r="AB1123" s="39" t="str">
        <f t="shared" si="314"/>
        <v>Yes</v>
      </c>
      <c r="AC1123" s="38">
        <f t="shared" si="315"/>
        <v>1</v>
      </c>
      <c r="AD1123" s="39" t="str">
        <f t="shared" si="316"/>
        <v>No</v>
      </c>
      <c r="AE1123" s="13" t="str">
        <f t="shared" si="317"/>
        <v>21-Aug-1974</v>
      </c>
      <c r="AF1123" s="39">
        <f t="shared" si="318"/>
        <v>49</v>
      </c>
      <c r="AG1123" s="58">
        <f t="shared" si="319"/>
        <v>9249.5</v>
      </c>
      <c r="AH1123" s="39" t="str">
        <f t="shared" si="320"/>
        <v>tier - 2</v>
      </c>
      <c r="AI1123" s="39" t="str">
        <f t="shared" si="321"/>
        <v>tier - 1</v>
      </c>
      <c r="AJ1123" s="54" t="str">
        <f t="shared" si="322"/>
        <v>R1012</v>
      </c>
    </row>
    <row r="1124" spans="2:36" ht="15.75" customHeight="1" x14ac:dyDescent="0.3">
      <c r="B1124" s="12" t="s">
        <v>4133</v>
      </c>
      <c r="C1124" s="13" t="s">
        <v>4135</v>
      </c>
      <c r="D1124" s="13">
        <v>30.495000000000001</v>
      </c>
      <c r="E1124" s="13" t="str">
        <f t="shared" si="306"/>
        <v>Obesity</v>
      </c>
      <c r="F1124" s="13">
        <v>5.74</v>
      </c>
      <c r="G1124" s="13" t="str">
        <f t="shared" si="307"/>
        <v>Prediabetes</v>
      </c>
      <c r="H1124" s="13" t="s">
        <v>8293</v>
      </c>
      <c r="I1124" s="13" t="s">
        <v>8291</v>
      </c>
      <c r="J1124" s="13" t="s">
        <v>8293</v>
      </c>
      <c r="K1124" s="27">
        <v>1</v>
      </c>
      <c r="L1124" s="13" t="s">
        <v>8291</v>
      </c>
      <c r="M1124" s="13" t="s">
        <v>9386</v>
      </c>
      <c r="N1124" s="13">
        <v>52</v>
      </c>
      <c r="O1124" s="56">
        <v>9264.7999999999993</v>
      </c>
      <c r="P1124" s="13" t="s">
        <v>8310</v>
      </c>
      <c r="Q1124" s="13" t="s">
        <v>8314</v>
      </c>
      <c r="R1124" s="57" t="s">
        <v>8321</v>
      </c>
      <c r="T1124" s="12" t="s">
        <v>4133</v>
      </c>
      <c r="U1124" s="13" t="str">
        <f t="shared" si="323"/>
        <v xml:space="preserve">  Thomas C</v>
      </c>
      <c r="V1124" s="39">
        <f t="shared" si="308"/>
        <v>30.495000000000001</v>
      </c>
      <c r="W1124" s="39" t="str">
        <f t="shared" si="309"/>
        <v>Obesity</v>
      </c>
      <c r="X1124" s="39">
        <f t="shared" si="310"/>
        <v>5.74</v>
      </c>
      <c r="Y1124" s="39" t="str">
        <f t="shared" si="311"/>
        <v>Prediabetes</v>
      </c>
      <c r="Z1124" s="39" t="str">
        <f t="shared" si="312"/>
        <v>Yes</v>
      </c>
      <c r="AA1124" s="39" t="str">
        <f t="shared" si="313"/>
        <v>No</v>
      </c>
      <c r="AB1124" s="39" t="str">
        <f t="shared" si="314"/>
        <v>Yes</v>
      </c>
      <c r="AC1124" s="38">
        <f t="shared" si="315"/>
        <v>1</v>
      </c>
      <c r="AD1124" s="39" t="str">
        <f t="shared" si="316"/>
        <v>No</v>
      </c>
      <c r="AE1124" s="13" t="str">
        <f t="shared" si="317"/>
        <v>6-Aug-1971</v>
      </c>
      <c r="AF1124" s="39">
        <f t="shared" si="318"/>
        <v>52</v>
      </c>
      <c r="AG1124" s="58">
        <f t="shared" si="319"/>
        <v>9264.7999999999993</v>
      </c>
      <c r="AH1124" s="39" t="str">
        <f t="shared" si="320"/>
        <v>tier - 2</v>
      </c>
      <c r="AI1124" s="39" t="str">
        <f t="shared" si="321"/>
        <v>tier - 1</v>
      </c>
      <c r="AJ1124" s="54" t="str">
        <f t="shared" si="322"/>
        <v>R1011</v>
      </c>
    </row>
    <row r="1125" spans="2:36" ht="15.75" customHeight="1" x14ac:dyDescent="0.3">
      <c r="B1125" s="12" t="s">
        <v>4137</v>
      </c>
      <c r="C1125" s="13" t="s">
        <v>3117</v>
      </c>
      <c r="D1125" s="13">
        <v>21.4</v>
      </c>
      <c r="E1125" s="13" t="str">
        <f t="shared" si="306"/>
        <v>Healthy Weight</v>
      </c>
      <c r="F1125" s="13">
        <v>6.3</v>
      </c>
      <c r="G1125" s="13" t="str">
        <f t="shared" si="307"/>
        <v>Prediabetes</v>
      </c>
      <c r="H1125" s="13" t="s">
        <v>8293</v>
      </c>
      <c r="I1125" s="13" t="s">
        <v>8291</v>
      </c>
      <c r="J1125" s="13" t="s">
        <v>8293</v>
      </c>
      <c r="K1125" s="27">
        <v>1</v>
      </c>
      <c r="L1125" s="13" t="s">
        <v>8291</v>
      </c>
      <c r="M1125" s="13" t="s">
        <v>9387</v>
      </c>
      <c r="N1125" s="13">
        <v>50</v>
      </c>
      <c r="O1125" s="56">
        <v>9282.48</v>
      </c>
      <c r="P1125" s="13" t="s">
        <v>8311</v>
      </c>
      <c r="Q1125" s="13" t="s">
        <v>8310</v>
      </c>
      <c r="R1125" s="57" t="s">
        <v>8326</v>
      </c>
      <c r="T1125" s="12" t="s">
        <v>4137</v>
      </c>
      <c r="U1125" s="13" t="str">
        <f t="shared" si="323"/>
        <v xml:space="preserve">  Matthew J</v>
      </c>
      <c r="V1125" s="39">
        <f t="shared" si="308"/>
        <v>21.4</v>
      </c>
      <c r="W1125" s="39" t="str">
        <f t="shared" si="309"/>
        <v>Healthy Weight</v>
      </c>
      <c r="X1125" s="39">
        <f t="shared" si="310"/>
        <v>6.3</v>
      </c>
      <c r="Y1125" s="39" t="str">
        <f t="shared" si="311"/>
        <v>Prediabetes</v>
      </c>
      <c r="Z1125" s="39" t="str">
        <f t="shared" si="312"/>
        <v>Yes</v>
      </c>
      <c r="AA1125" s="39" t="str">
        <f t="shared" si="313"/>
        <v>No</v>
      </c>
      <c r="AB1125" s="39" t="str">
        <f t="shared" si="314"/>
        <v>Yes</v>
      </c>
      <c r="AC1125" s="38">
        <f t="shared" si="315"/>
        <v>1</v>
      </c>
      <c r="AD1125" s="39" t="str">
        <f t="shared" si="316"/>
        <v>No</v>
      </c>
      <c r="AE1125" s="13" t="str">
        <f t="shared" si="317"/>
        <v>27-Oct-1973</v>
      </c>
      <c r="AF1125" s="39">
        <f t="shared" si="318"/>
        <v>50</v>
      </c>
      <c r="AG1125" s="58">
        <f t="shared" si="319"/>
        <v>9282.48</v>
      </c>
      <c r="AH1125" s="39" t="str">
        <f t="shared" si="320"/>
        <v>tier - 3</v>
      </c>
      <c r="AI1125" s="39" t="str">
        <f t="shared" si="321"/>
        <v>tier - 2</v>
      </c>
      <c r="AJ1125" s="54" t="str">
        <f t="shared" si="322"/>
        <v>R1016</v>
      </c>
    </row>
    <row r="1126" spans="2:36" ht="15.75" customHeight="1" x14ac:dyDescent="0.3">
      <c r="B1126" s="12" t="s">
        <v>4140</v>
      </c>
      <c r="C1126" s="13" t="s">
        <v>4142</v>
      </c>
      <c r="D1126" s="13">
        <v>32.299999999999997</v>
      </c>
      <c r="E1126" s="13" t="str">
        <f t="shared" si="306"/>
        <v>Obesity</v>
      </c>
      <c r="F1126" s="13">
        <v>10.27</v>
      </c>
      <c r="G1126" s="13" t="str">
        <f t="shared" si="307"/>
        <v>Diabetes</v>
      </c>
      <c r="H1126" s="13" t="s">
        <v>8291</v>
      </c>
      <c r="I1126" s="13" t="s">
        <v>8291</v>
      </c>
      <c r="J1126" s="13" t="s">
        <v>8291</v>
      </c>
      <c r="K1126" s="27" t="s">
        <v>8292</v>
      </c>
      <c r="L1126" s="13" t="s">
        <v>8291</v>
      </c>
      <c r="M1126" s="13" t="s">
        <v>9388</v>
      </c>
      <c r="N1126" s="13">
        <v>52</v>
      </c>
      <c r="O1126" s="56">
        <v>9283.56</v>
      </c>
      <c r="P1126" s="13" t="s">
        <v>8310</v>
      </c>
      <c r="Q1126" s="13" t="s">
        <v>8311</v>
      </c>
      <c r="R1126" s="57" t="s">
        <v>8312</v>
      </c>
      <c r="T1126" s="12" t="s">
        <v>4140</v>
      </c>
      <c r="U1126" s="13" t="str">
        <f t="shared" si="323"/>
        <v xml:space="preserve">  Mallory D</v>
      </c>
      <c r="V1126" s="39">
        <f t="shared" si="308"/>
        <v>32.299999999999997</v>
      </c>
      <c r="W1126" s="39" t="str">
        <f t="shared" si="309"/>
        <v>Obesity</v>
      </c>
      <c r="X1126" s="39">
        <f t="shared" si="310"/>
        <v>10.27</v>
      </c>
      <c r="Y1126" s="39" t="str">
        <f t="shared" si="311"/>
        <v>Diabetes</v>
      </c>
      <c r="Z1126" s="39" t="str">
        <f t="shared" si="312"/>
        <v>No</v>
      </c>
      <c r="AA1126" s="39" t="str">
        <f t="shared" si="313"/>
        <v>No</v>
      </c>
      <c r="AB1126" s="39" t="str">
        <f t="shared" si="314"/>
        <v>No</v>
      </c>
      <c r="AC1126" s="38" t="str">
        <f t="shared" si="315"/>
        <v>No major surgery</v>
      </c>
      <c r="AD1126" s="39" t="str">
        <f t="shared" si="316"/>
        <v>No</v>
      </c>
      <c r="AE1126" s="13" t="str">
        <f t="shared" si="317"/>
        <v>2-Jul-1971</v>
      </c>
      <c r="AF1126" s="39">
        <f t="shared" si="318"/>
        <v>52</v>
      </c>
      <c r="AG1126" s="58">
        <f t="shared" si="319"/>
        <v>9283.56</v>
      </c>
      <c r="AH1126" s="39" t="str">
        <f t="shared" si="320"/>
        <v>tier - 2</v>
      </c>
      <c r="AI1126" s="39" t="str">
        <f t="shared" si="321"/>
        <v>tier - 3</v>
      </c>
      <c r="AJ1126" s="54" t="str">
        <f t="shared" si="322"/>
        <v>R1013</v>
      </c>
    </row>
    <row r="1127" spans="2:36" ht="15.75" customHeight="1" x14ac:dyDescent="0.3">
      <c r="B1127" s="12" t="s">
        <v>4144</v>
      </c>
      <c r="C1127" s="13" t="s">
        <v>1563</v>
      </c>
      <c r="D1127" s="13">
        <v>29.78</v>
      </c>
      <c r="E1127" s="13" t="str">
        <f t="shared" si="306"/>
        <v>Overweight</v>
      </c>
      <c r="F1127" s="13">
        <v>5.85</v>
      </c>
      <c r="G1127" s="13" t="str">
        <f t="shared" si="307"/>
        <v>Prediabetes</v>
      </c>
      <c r="H1127" s="13" t="s">
        <v>8291</v>
      </c>
      <c r="I1127" s="13" t="s">
        <v>8291</v>
      </c>
      <c r="J1127" s="13" t="s">
        <v>8293</v>
      </c>
      <c r="K1127" s="27">
        <v>1</v>
      </c>
      <c r="L1127" s="13" t="s">
        <v>8291</v>
      </c>
      <c r="M1127" s="13" t="s">
        <v>9389</v>
      </c>
      <c r="N1127" s="13">
        <v>54</v>
      </c>
      <c r="O1127" s="56">
        <v>9285.8700000000008</v>
      </c>
      <c r="P1127" s="13" t="s">
        <v>8310</v>
      </c>
      <c r="Q1127" s="13" t="s">
        <v>8311</v>
      </c>
      <c r="R1127" s="57" t="s">
        <v>8312</v>
      </c>
      <c r="T1127" s="12" t="s">
        <v>4144</v>
      </c>
      <c r="U1127" s="13" t="str">
        <f t="shared" si="323"/>
        <v xml:space="preserve">  Christopher D</v>
      </c>
      <c r="V1127" s="39">
        <f t="shared" si="308"/>
        <v>29.78</v>
      </c>
      <c r="W1127" s="39" t="str">
        <f t="shared" si="309"/>
        <v>Overweight</v>
      </c>
      <c r="X1127" s="39">
        <f t="shared" si="310"/>
        <v>5.85</v>
      </c>
      <c r="Y1127" s="39" t="str">
        <f t="shared" si="311"/>
        <v>Prediabetes</v>
      </c>
      <c r="Z1127" s="39" t="str">
        <f t="shared" si="312"/>
        <v>No</v>
      </c>
      <c r="AA1127" s="39" t="str">
        <f t="shared" si="313"/>
        <v>No</v>
      </c>
      <c r="AB1127" s="39" t="str">
        <f t="shared" si="314"/>
        <v>Yes</v>
      </c>
      <c r="AC1127" s="38">
        <f t="shared" si="315"/>
        <v>1</v>
      </c>
      <c r="AD1127" s="39" t="str">
        <f t="shared" si="316"/>
        <v>No</v>
      </c>
      <c r="AE1127" s="13" t="str">
        <f t="shared" si="317"/>
        <v>26-Nov-1969</v>
      </c>
      <c r="AF1127" s="39">
        <f t="shared" si="318"/>
        <v>54</v>
      </c>
      <c r="AG1127" s="58">
        <f t="shared" si="319"/>
        <v>9285.8700000000008</v>
      </c>
      <c r="AH1127" s="39" t="str">
        <f t="shared" si="320"/>
        <v>tier - 2</v>
      </c>
      <c r="AI1127" s="39" t="str">
        <f t="shared" si="321"/>
        <v>tier - 3</v>
      </c>
      <c r="AJ1127" s="54" t="str">
        <f t="shared" si="322"/>
        <v>R1013</v>
      </c>
    </row>
    <row r="1128" spans="2:36" ht="15.75" customHeight="1" x14ac:dyDescent="0.3">
      <c r="B1128" s="12" t="s">
        <v>4147</v>
      </c>
      <c r="C1128" s="13" t="s">
        <v>4149</v>
      </c>
      <c r="D1128" s="13">
        <v>34.76</v>
      </c>
      <c r="E1128" s="13" t="str">
        <f t="shared" si="306"/>
        <v>Obesity</v>
      </c>
      <c r="F1128" s="13">
        <v>5.92</v>
      </c>
      <c r="G1128" s="13" t="str">
        <f t="shared" si="307"/>
        <v>Prediabetes</v>
      </c>
      <c r="H1128" s="13" t="s">
        <v>8293</v>
      </c>
      <c r="I1128" s="13" t="s">
        <v>8291</v>
      </c>
      <c r="J1128" s="13" t="s">
        <v>8291</v>
      </c>
      <c r="K1128" s="27">
        <v>1</v>
      </c>
      <c r="L1128" s="13" t="s">
        <v>8291</v>
      </c>
      <c r="M1128" s="13" t="s">
        <v>9390</v>
      </c>
      <c r="N1128" s="13">
        <v>50</v>
      </c>
      <c r="O1128" s="56">
        <v>9288.0300000000007</v>
      </c>
      <c r="P1128" s="13" t="s">
        <v>8310</v>
      </c>
      <c r="Q1128" s="13" t="s">
        <v>8311</v>
      </c>
      <c r="R1128" s="57" t="s">
        <v>8327</v>
      </c>
      <c r="T1128" s="12" t="s">
        <v>4147</v>
      </c>
      <c r="U1128" s="13" t="str">
        <f t="shared" si="323"/>
        <v xml:space="preserve">  Jamie</v>
      </c>
      <c r="V1128" s="39">
        <f t="shared" si="308"/>
        <v>34.76</v>
      </c>
      <c r="W1128" s="39" t="str">
        <f t="shared" si="309"/>
        <v>Obesity</v>
      </c>
      <c r="X1128" s="39">
        <f t="shared" si="310"/>
        <v>5.92</v>
      </c>
      <c r="Y1128" s="39" t="str">
        <f t="shared" si="311"/>
        <v>Prediabetes</v>
      </c>
      <c r="Z1128" s="39" t="str">
        <f t="shared" si="312"/>
        <v>Yes</v>
      </c>
      <c r="AA1128" s="39" t="str">
        <f t="shared" si="313"/>
        <v>No</v>
      </c>
      <c r="AB1128" s="39" t="str">
        <f t="shared" si="314"/>
        <v>No</v>
      </c>
      <c r="AC1128" s="38">
        <f t="shared" si="315"/>
        <v>1</v>
      </c>
      <c r="AD1128" s="39" t="str">
        <f t="shared" si="316"/>
        <v>No</v>
      </c>
      <c r="AE1128" s="13" t="str">
        <f t="shared" si="317"/>
        <v>16-Oct-1973</v>
      </c>
      <c r="AF1128" s="39">
        <f t="shared" si="318"/>
        <v>50</v>
      </c>
      <c r="AG1128" s="58">
        <f t="shared" si="319"/>
        <v>9288.0300000000007</v>
      </c>
      <c r="AH1128" s="39" t="str">
        <f t="shared" si="320"/>
        <v>tier - 2</v>
      </c>
      <c r="AI1128" s="39" t="str">
        <f t="shared" si="321"/>
        <v>tier - 3</v>
      </c>
      <c r="AJ1128" s="54" t="str">
        <f t="shared" si="322"/>
        <v>R1018</v>
      </c>
    </row>
    <row r="1129" spans="2:36" ht="15.75" customHeight="1" x14ac:dyDescent="0.3">
      <c r="B1129" s="12" t="s">
        <v>4151</v>
      </c>
      <c r="C1129" s="13" t="s">
        <v>4153</v>
      </c>
      <c r="D1129" s="13">
        <v>18.335000000000001</v>
      </c>
      <c r="E1129" s="13" t="str">
        <f t="shared" si="306"/>
        <v>Underweight</v>
      </c>
      <c r="F1129" s="13">
        <v>10.01</v>
      </c>
      <c r="G1129" s="13" t="str">
        <f t="shared" si="307"/>
        <v>Diabetes</v>
      </c>
      <c r="H1129" s="13" t="s">
        <v>8293</v>
      </c>
      <c r="I1129" s="13" t="s">
        <v>8291</v>
      </c>
      <c r="J1129" s="13" t="s">
        <v>8291</v>
      </c>
      <c r="K1129" s="27">
        <v>2</v>
      </c>
      <c r="L1129" s="13" t="s">
        <v>8291</v>
      </c>
      <c r="M1129" s="13" t="s">
        <v>9391</v>
      </c>
      <c r="N1129" s="13">
        <v>50</v>
      </c>
      <c r="O1129" s="56">
        <v>9290.14</v>
      </c>
      <c r="P1129" s="13" t="s">
        <v>8311</v>
      </c>
      <c r="Q1129" s="13" t="s">
        <v>8311</v>
      </c>
      <c r="R1129" s="57" t="s">
        <v>8326</v>
      </c>
      <c r="T1129" s="12" t="s">
        <v>4151</v>
      </c>
      <c r="U1129" s="13" t="str">
        <f t="shared" si="323"/>
        <v xml:space="preserve">  Ariell</v>
      </c>
      <c r="V1129" s="39">
        <f t="shared" si="308"/>
        <v>18.335000000000001</v>
      </c>
      <c r="W1129" s="39" t="str">
        <f t="shared" si="309"/>
        <v>Underweight</v>
      </c>
      <c r="X1129" s="39">
        <f t="shared" si="310"/>
        <v>10.01</v>
      </c>
      <c r="Y1129" s="39" t="str">
        <f t="shared" si="311"/>
        <v>Diabetes</v>
      </c>
      <c r="Z1129" s="39" t="str">
        <f t="shared" si="312"/>
        <v>Yes</v>
      </c>
      <c r="AA1129" s="39" t="str">
        <f t="shared" si="313"/>
        <v>No</v>
      </c>
      <c r="AB1129" s="39" t="str">
        <f t="shared" si="314"/>
        <v>No</v>
      </c>
      <c r="AC1129" s="38">
        <f t="shared" si="315"/>
        <v>2</v>
      </c>
      <c r="AD1129" s="39" t="str">
        <f t="shared" si="316"/>
        <v>No</v>
      </c>
      <c r="AE1129" s="13" t="str">
        <f t="shared" si="317"/>
        <v>18-Sep-1973</v>
      </c>
      <c r="AF1129" s="39">
        <f t="shared" si="318"/>
        <v>50</v>
      </c>
      <c r="AG1129" s="58">
        <f t="shared" si="319"/>
        <v>9290.14</v>
      </c>
      <c r="AH1129" s="39" t="str">
        <f t="shared" si="320"/>
        <v>tier - 3</v>
      </c>
      <c r="AI1129" s="39" t="str">
        <f t="shared" si="321"/>
        <v>tier - 3</v>
      </c>
      <c r="AJ1129" s="54" t="str">
        <f t="shared" si="322"/>
        <v>R1016</v>
      </c>
    </row>
    <row r="1130" spans="2:36" ht="15.75" customHeight="1" x14ac:dyDescent="0.3">
      <c r="B1130" s="12" t="s">
        <v>4155</v>
      </c>
      <c r="C1130" s="13" t="s">
        <v>1587</v>
      </c>
      <c r="D1130" s="13">
        <v>32.299999999999997</v>
      </c>
      <c r="E1130" s="13" t="str">
        <f t="shared" si="306"/>
        <v>Obesity</v>
      </c>
      <c r="F1130" s="13">
        <v>9.59</v>
      </c>
      <c r="G1130" s="13" t="str">
        <f t="shared" si="307"/>
        <v>Diabetes</v>
      </c>
      <c r="H1130" s="13" t="s">
        <v>8291</v>
      </c>
      <c r="I1130" s="13" t="s">
        <v>8291</v>
      </c>
      <c r="J1130" s="13" t="s">
        <v>8291</v>
      </c>
      <c r="K1130" s="27" t="s">
        <v>8292</v>
      </c>
      <c r="L1130" s="13" t="s">
        <v>8291</v>
      </c>
      <c r="M1130" s="13" t="s">
        <v>9392</v>
      </c>
      <c r="N1130" s="13">
        <v>47</v>
      </c>
      <c r="O1130" s="56">
        <v>9301.89</v>
      </c>
      <c r="P1130" s="13" t="s">
        <v>8310</v>
      </c>
      <c r="Q1130" s="13" t="s">
        <v>8314</v>
      </c>
      <c r="R1130" s="57" t="s">
        <v>8317</v>
      </c>
      <c r="T1130" s="12" t="s">
        <v>4155</v>
      </c>
      <c r="U1130" s="13" t="str">
        <f t="shared" si="323"/>
        <v xml:space="preserve">  Christopher</v>
      </c>
      <c r="V1130" s="39">
        <f t="shared" si="308"/>
        <v>32.299999999999997</v>
      </c>
      <c r="W1130" s="39" t="str">
        <f t="shared" si="309"/>
        <v>Obesity</v>
      </c>
      <c r="X1130" s="39">
        <f t="shared" si="310"/>
        <v>9.59</v>
      </c>
      <c r="Y1130" s="39" t="str">
        <f t="shared" si="311"/>
        <v>Diabetes</v>
      </c>
      <c r="Z1130" s="39" t="str">
        <f t="shared" si="312"/>
        <v>No</v>
      </c>
      <c r="AA1130" s="39" t="str">
        <f t="shared" si="313"/>
        <v>No</v>
      </c>
      <c r="AB1130" s="39" t="str">
        <f t="shared" si="314"/>
        <v>No</v>
      </c>
      <c r="AC1130" s="38" t="str">
        <f t="shared" si="315"/>
        <v>No major surgery</v>
      </c>
      <c r="AD1130" s="39" t="str">
        <f t="shared" si="316"/>
        <v>No</v>
      </c>
      <c r="AE1130" s="13" t="str">
        <f t="shared" si="317"/>
        <v>3-Nov-1976</v>
      </c>
      <c r="AF1130" s="39">
        <f t="shared" si="318"/>
        <v>47</v>
      </c>
      <c r="AG1130" s="58">
        <f t="shared" si="319"/>
        <v>9301.89</v>
      </c>
      <c r="AH1130" s="39" t="str">
        <f t="shared" si="320"/>
        <v>tier - 2</v>
      </c>
      <c r="AI1130" s="39" t="str">
        <f t="shared" si="321"/>
        <v>tier - 1</v>
      </c>
      <c r="AJ1130" s="54" t="str">
        <f t="shared" si="322"/>
        <v>R1012</v>
      </c>
    </row>
    <row r="1131" spans="2:36" ht="15.75" customHeight="1" x14ac:dyDescent="0.3">
      <c r="B1131" s="12" t="s">
        <v>4158</v>
      </c>
      <c r="C1131" s="13" t="s">
        <v>205</v>
      </c>
      <c r="D1131" s="13">
        <v>27.74</v>
      </c>
      <c r="E1131" s="13" t="str">
        <f t="shared" si="306"/>
        <v>Overweight</v>
      </c>
      <c r="F1131" s="13">
        <v>10.37</v>
      </c>
      <c r="G1131" s="13" t="str">
        <f t="shared" si="307"/>
        <v>Diabetes</v>
      </c>
      <c r="H1131" s="13" t="s">
        <v>8291</v>
      </c>
      <c r="I1131" s="13" t="s">
        <v>8291</v>
      </c>
      <c r="J1131" s="13" t="s">
        <v>8291</v>
      </c>
      <c r="K1131" s="27" t="s">
        <v>8292</v>
      </c>
      <c r="L1131" s="13" t="s">
        <v>8291</v>
      </c>
      <c r="M1131" s="13" t="s">
        <v>9390</v>
      </c>
      <c r="N1131" s="13">
        <v>50</v>
      </c>
      <c r="O1131" s="56">
        <v>9304.7000000000007</v>
      </c>
      <c r="P1131" s="13" t="s">
        <v>8311</v>
      </c>
      <c r="Q1131" s="13" t="s">
        <v>8311</v>
      </c>
      <c r="R1131" s="57" t="s">
        <v>8312</v>
      </c>
      <c r="T1131" s="12" t="s">
        <v>4158</v>
      </c>
      <c r="U1131" s="13" t="str">
        <f t="shared" si="323"/>
        <v xml:space="preserve">  Ryan</v>
      </c>
      <c r="V1131" s="39">
        <f t="shared" si="308"/>
        <v>27.74</v>
      </c>
      <c r="W1131" s="39" t="str">
        <f t="shared" si="309"/>
        <v>Overweight</v>
      </c>
      <c r="X1131" s="39">
        <f t="shared" si="310"/>
        <v>10.37</v>
      </c>
      <c r="Y1131" s="39" t="str">
        <f t="shared" si="311"/>
        <v>Diabetes</v>
      </c>
      <c r="Z1131" s="39" t="str">
        <f t="shared" si="312"/>
        <v>No</v>
      </c>
      <c r="AA1131" s="39" t="str">
        <f t="shared" si="313"/>
        <v>No</v>
      </c>
      <c r="AB1131" s="39" t="str">
        <f t="shared" si="314"/>
        <v>No</v>
      </c>
      <c r="AC1131" s="38" t="str">
        <f t="shared" si="315"/>
        <v>No major surgery</v>
      </c>
      <c r="AD1131" s="39" t="str">
        <f t="shared" si="316"/>
        <v>No</v>
      </c>
      <c r="AE1131" s="13" t="str">
        <f t="shared" si="317"/>
        <v>16-Oct-1973</v>
      </c>
      <c r="AF1131" s="39">
        <f t="shared" si="318"/>
        <v>50</v>
      </c>
      <c r="AG1131" s="58">
        <f t="shared" si="319"/>
        <v>9304.7000000000007</v>
      </c>
      <c r="AH1131" s="39" t="str">
        <f t="shared" si="320"/>
        <v>tier - 3</v>
      </c>
      <c r="AI1131" s="39" t="str">
        <f t="shared" si="321"/>
        <v>tier - 3</v>
      </c>
      <c r="AJ1131" s="54" t="str">
        <f t="shared" si="322"/>
        <v>R1013</v>
      </c>
    </row>
    <row r="1132" spans="2:36" ht="15.75" customHeight="1" x14ac:dyDescent="0.3">
      <c r="B1132" s="12" t="s">
        <v>4161</v>
      </c>
      <c r="C1132" s="13" t="s">
        <v>4163</v>
      </c>
      <c r="D1132" s="13">
        <v>24</v>
      </c>
      <c r="E1132" s="13" t="str">
        <f t="shared" si="306"/>
        <v>Healthy Weight</v>
      </c>
      <c r="F1132" s="13">
        <v>4.01</v>
      </c>
      <c r="G1132" s="13" t="str">
        <f t="shared" si="307"/>
        <v>Normal</v>
      </c>
      <c r="H1132" s="13" t="s">
        <v>8293</v>
      </c>
      <c r="I1132" s="13" t="s">
        <v>8291</v>
      </c>
      <c r="J1132" s="13" t="s">
        <v>8291</v>
      </c>
      <c r="K1132" s="27">
        <v>1</v>
      </c>
      <c r="L1132" s="13" t="s">
        <v>8291</v>
      </c>
      <c r="M1132" s="13" t="s">
        <v>9393</v>
      </c>
      <c r="N1132" s="13">
        <v>60</v>
      </c>
      <c r="O1132" s="56">
        <v>9310.81</v>
      </c>
      <c r="P1132" s="13" t="s">
        <v>8311</v>
      </c>
      <c r="Q1132" s="13" t="s">
        <v>8314</v>
      </c>
      <c r="R1132" s="57" t="s">
        <v>8312</v>
      </c>
      <c r="T1132" s="12" t="s">
        <v>4161</v>
      </c>
      <c r="U1132" s="13" t="str">
        <f t="shared" si="323"/>
        <v xml:space="preserve">  Thomas B</v>
      </c>
      <c r="V1132" s="39">
        <f t="shared" si="308"/>
        <v>24</v>
      </c>
      <c r="W1132" s="39" t="str">
        <f t="shared" si="309"/>
        <v>Healthy Weight</v>
      </c>
      <c r="X1132" s="39">
        <f t="shared" si="310"/>
        <v>4.01</v>
      </c>
      <c r="Y1132" s="39" t="str">
        <f t="shared" si="311"/>
        <v>Normal</v>
      </c>
      <c r="Z1132" s="39" t="str">
        <f t="shared" si="312"/>
        <v>Yes</v>
      </c>
      <c r="AA1132" s="39" t="str">
        <f t="shared" si="313"/>
        <v>No</v>
      </c>
      <c r="AB1132" s="39" t="str">
        <f t="shared" si="314"/>
        <v>No</v>
      </c>
      <c r="AC1132" s="38">
        <f t="shared" si="315"/>
        <v>1</v>
      </c>
      <c r="AD1132" s="39" t="str">
        <f t="shared" si="316"/>
        <v>No</v>
      </c>
      <c r="AE1132" s="13" t="str">
        <f t="shared" si="317"/>
        <v>8-Jun-1963</v>
      </c>
      <c r="AF1132" s="39">
        <f t="shared" si="318"/>
        <v>60</v>
      </c>
      <c r="AG1132" s="58">
        <f t="shared" si="319"/>
        <v>9310.81</v>
      </c>
      <c r="AH1132" s="39" t="str">
        <f t="shared" si="320"/>
        <v>tier - 3</v>
      </c>
      <c r="AI1132" s="39" t="str">
        <f t="shared" si="321"/>
        <v>tier - 1</v>
      </c>
      <c r="AJ1132" s="54" t="str">
        <f t="shared" si="322"/>
        <v>R1013</v>
      </c>
    </row>
    <row r="1133" spans="2:36" ht="15.75" customHeight="1" x14ac:dyDescent="0.3">
      <c r="B1133" s="12" t="s">
        <v>4165</v>
      </c>
      <c r="C1133" s="13" t="s">
        <v>2015</v>
      </c>
      <c r="D1133" s="13">
        <v>31.78</v>
      </c>
      <c r="E1133" s="13" t="str">
        <f t="shared" si="306"/>
        <v>Obesity</v>
      </c>
      <c r="F1133" s="13">
        <v>4.24</v>
      </c>
      <c r="G1133" s="13" t="str">
        <f t="shared" si="307"/>
        <v>Normal</v>
      </c>
      <c r="H1133" s="13" t="s">
        <v>8293</v>
      </c>
      <c r="I1133" s="13" t="s">
        <v>8291</v>
      </c>
      <c r="J1133" s="13" t="s">
        <v>8293</v>
      </c>
      <c r="K1133" s="27">
        <v>1</v>
      </c>
      <c r="L1133" s="13" t="s">
        <v>8291</v>
      </c>
      <c r="M1133" s="13" t="s">
        <v>9394</v>
      </c>
      <c r="N1133" s="13">
        <v>46</v>
      </c>
      <c r="O1133" s="56">
        <v>9315.41</v>
      </c>
      <c r="P1133" s="13" t="s">
        <v>8310</v>
      </c>
      <c r="Q1133" s="13" t="s">
        <v>8314</v>
      </c>
      <c r="R1133" s="57" t="s">
        <v>8329</v>
      </c>
      <c r="T1133" s="12" t="s">
        <v>4165</v>
      </c>
      <c r="U1133" s="13" t="str">
        <f t="shared" si="323"/>
        <v xml:space="preserve">  Katie</v>
      </c>
      <c r="V1133" s="39">
        <f t="shared" si="308"/>
        <v>31.78</v>
      </c>
      <c r="W1133" s="39" t="str">
        <f t="shared" si="309"/>
        <v>Obesity</v>
      </c>
      <c r="X1133" s="39">
        <f t="shared" si="310"/>
        <v>4.24</v>
      </c>
      <c r="Y1133" s="39" t="str">
        <f t="shared" si="311"/>
        <v>Normal</v>
      </c>
      <c r="Z1133" s="39" t="str">
        <f t="shared" si="312"/>
        <v>Yes</v>
      </c>
      <c r="AA1133" s="39" t="str">
        <f t="shared" si="313"/>
        <v>No</v>
      </c>
      <c r="AB1133" s="39" t="str">
        <f t="shared" si="314"/>
        <v>Yes</v>
      </c>
      <c r="AC1133" s="38">
        <f t="shared" si="315"/>
        <v>1</v>
      </c>
      <c r="AD1133" s="39" t="str">
        <f t="shared" si="316"/>
        <v>No</v>
      </c>
      <c r="AE1133" s="13" t="str">
        <f t="shared" si="317"/>
        <v>12-Oct-1977</v>
      </c>
      <c r="AF1133" s="39">
        <f t="shared" si="318"/>
        <v>46</v>
      </c>
      <c r="AG1133" s="58">
        <f t="shared" si="319"/>
        <v>9315.41</v>
      </c>
      <c r="AH1133" s="39" t="str">
        <f t="shared" si="320"/>
        <v>tier - 2</v>
      </c>
      <c r="AI1133" s="39" t="str">
        <f t="shared" si="321"/>
        <v>tier - 1</v>
      </c>
      <c r="AJ1133" s="54" t="str">
        <f t="shared" si="322"/>
        <v>R1024</v>
      </c>
    </row>
    <row r="1134" spans="2:36" ht="15.75" customHeight="1" x14ac:dyDescent="0.3">
      <c r="B1134" s="12" t="s">
        <v>4168</v>
      </c>
      <c r="C1134" s="13" t="s">
        <v>4170</v>
      </c>
      <c r="D1134" s="13">
        <v>32.25</v>
      </c>
      <c r="E1134" s="13" t="str">
        <f t="shared" si="306"/>
        <v>Obesity</v>
      </c>
      <c r="F1134" s="13">
        <v>5.36</v>
      </c>
      <c r="G1134" s="13" t="str">
        <f t="shared" si="307"/>
        <v>Normal</v>
      </c>
      <c r="H1134" s="13" t="s">
        <v>8293</v>
      </c>
      <c r="I1134" s="13" t="s">
        <v>8291</v>
      </c>
      <c r="J1134" s="13" t="s">
        <v>8291</v>
      </c>
      <c r="K1134" s="27" t="s">
        <v>8292</v>
      </c>
      <c r="L1134" s="13" t="s">
        <v>8291</v>
      </c>
      <c r="M1134" s="13" t="s">
        <v>9395</v>
      </c>
      <c r="N1134" s="13">
        <v>35</v>
      </c>
      <c r="O1134" s="56">
        <v>9320.26</v>
      </c>
      <c r="P1134" s="13" t="s">
        <v>8310</v>
      </c>
      <c r="Q1134" s="13" t="s">
        <v>8314</v>
      </c>
      <c r="R1134" s="57" t="s">
        <v>8317</v>
      </c>
      <c r="T1134" s="12" t="s">
        <v>4168</v>
      </c>
      <c r="U1134" s="13" t="str">
        <f t="shared" si="323"/>
        <v xml:space="preserve">  Rachelle L</v>
      </c>
      <c r="V1134" s="39">
        <f t="shared" si="308"/>
        <v>32.25</v>
      </c>
      <c r="W1134" s="39" t="str">
        <f t="shared" si="309"/>
        <v>Obesity</v>
      </c>
      <c r="X1134" s="39">
        <f t="shared" si="310"/>
        <v>5.36</v>
      </c>
      <c r="Y1134" s="39" t="str">
        <f t="shared" si="311"/>
        <v>Normal</v>
      </c>
      <c r="Z1134" s="39" t="str">
        <f t="shared" si="312"/>
        <v>Yes</v>
      </c>
      <c r="AA1134" s="39" t="str">
        <f t="shared" si="313"/>
        <v>No</v>
      </c>
      <c r="AB1134" s="39" t="str">
        <f t="shared" si="314"/>
        <v>No</v>
      </c>
      <c r="AC1134" s="38" t="str">
        <f t="shared" si="315"/>
        <v>No major surgery</v>
      </c>
      <c r="AD1134" s="39" t="str">
        <f t="shared" si="316"/>
        <v>No</v>
      </c>
      <c r="AE1134" s="13" t="str">
        <f t="shared" si="317"/>
        <v>9-Jul-1988</v>
      </c>
      <c r="AF1134" s="39">
        <f t="shared" si="318"/>
        <v>35</v>
      </c>
      <c r="AG1134" s="58">
        <f t="shared" si="319"/>
        <v>9320.26</v>
      </c>
      <c r="AH1134" s="39" t="str">
        <f t="shared" si="320"/>
        <v>tier - 2</v>
      </c>
      <c r="AI1134" s="39" t="str">
        <f t="shared" si="321"/>
        <v>tier - 1</v>
      </c>
      <c r="AJ1134" s="54" t="str">
        <f t="shared" si="322"/>
        <v>R1012</v>
      </c>
    </row>
    <row r="1135" spans="2:36" ht="15.75" customHeight="1" x14ac:dyDescent="0.3">
      <c r="B1135" s="12" t="s">
        <v>4172</v>
      </c>
      <c r="C1135" s="13" t="s">
        <v>4174</v>
      </c>
      <c r="D1135" s="13">
        <v>30.114999999999998</v>
      </c>
      <c r="E1135" s="13" t="str">
        <f t="shared" si="306"/>
        <v>Obesity</v>
      </c>
      <c r="F1135" s="13">
        <v>4.99</v>
      </c>
      <c r="G1135" s="13" t="str">
        <f t="shared" si="307"/>
        <v>Normal</v>
      </c>
      <c r="H1135" s="13" t="s">
        <v>8291</v>
      </c>
      <c r="I1135" s="13" t="s">
        <v>8291</v>
      </c>
      <c r="J1135" s="13" t="s">
        <v>8291</v>
      </c>
      <c r="K1135" s="27">
        <v>2</v>
      </c>
      <c r="L1135" s="13" t="s">
        <v>8291</v>
      </c>
      <c r="M1135" s="13" t="s">
        <v>9396</v>
      </c>
      <c r="N1135" s="13">
        <v>27</v>
      </c>
      <c r="O1135" s="56">
        <v>9338.61</v>
      </c>
      <c r="P1135" s="13" t="s">
        <v>8310</v>
      </c>
      <c r="Q1135" s="13" t="s">
        <v>8314</v>
      </c>
      <c r="R1135" s="57" t="s">
        <v>8335</v>
      </c>
      <c r="T1135" s="12" t="s">
        <v>4172</v>
      </c>
      <c r="U1135" s="13" t="str">
        <f t="shared" si="323"/>
        <v xml:space="preserve">  Colleen</v>
      </c>
      <c r="V1135" s="39">
        <f t="shared" si="308"/>
        <v>30.114999999999998</v>
      </c>
      <c r="W1135" s="39" t="str">
        <f t="shared" si="309"/>
        <v>Obesity</v>
      </c>
      <c r="X1135" s="39">
        <f t="shared" si="310"/>
        <v>4.99</v>
      </c>
      <c r="Y1135" s="39" t="str">
        <f t="shared" si="311"/>
        <v>Normal</v>
      </c>
      <c r="Z1135" s="39" t="str">
        <f t="shared" si="312"/>
        <v>No</v>
      </c>
      <c r="AA1135" s="39" t="str">
        <f t="shared" si="313"/>
        <v>No</v>
      </c>
      <c r="AB1135" s="39" t="str">
        <f t="shared" si="314"/>
        <v>No</v>
      </c>
      <c r="AC1135" s="38">
        <f t="shared" si="315"/>
        <v>2</v>
      </c>
      <c r="AD1135" s="39" t="str">
        <f t="shared" si="316"/>
        <v>No</v>
      </c>
      <c r="AE1135" s="13" t="str">
        <f t="shared" si="317"/>
        <v>12-Oct-1996</v>
      </c>
      <c r="AF1135" s="39">
        <f t="shared" si="318"/>
        <v>27</v>
      </c>
      <c r="AG1135" s="58">
        <f t="shared" si="319"/>
        <v>9338.61</v>
      </c>
      <c r="AH1135" s="39" t="str">
        <f t="shared" si="320"/>
        <v>tier - 2</v>
      </c>
      <c r="AI1135" s="39" t="str">
        <f t="shared" si="321"/>
        <v>tier - 1</v>
      </c>
      <c r="AJ1135" s="54" t="str">
        <f t="shared" si="322"/>
        <v>R1026</v>
      </c>
    </row>
    <row r="1136" spans="2:36" ht="15.75" customHeight="1" x14ac:dyDescent="0.3">
      <c r="B1136" s="12" t="s">
        <v>4176</v>
      </c>
      <c r="C1136" s="13" t="s">
        <v>4178</v>
      </c>
      <c r="D1136" s="13">
        <v>22.41</v>
      </c>
      <c r="E1136" s="13" t="str">
        <f t="shared" si="306"/>
        <v>Healthy Weight</v>
      </c>
      <c r="F1136" s="13">
        <v>8.68</v>
      </c>
      <c r="G1136" s="13" t="str">
        <f t="shared" si="307"/>
        <v>Diabetes</v>
      </c>
      <c r="H1136" s="13" t="s">
        <v>8291</v>
      </c>
      <c r="I1136" s="13" t="s">
        <v>8291</v>
      </c>
      <c r="J1136" s="13" t="s">
        <v>8291</v>
      </c>
      <c r="K1136" s="27" t="s">
        <v>8292</v>
      </c>
      <c r="L1136" s="13" t="s">
        <v>8291</v>
      </c>
      <c r="M1136" s="13" t="s">
        <v>9397</v>
      </c>
      <c r="N1136" s="13">
        <v>35</v>
      </c>
      <c r="O1136" s="56">
        <v>9344.2000000000007</v>
      </c>
      <c r="P1136" s="13" t="s">
        <v>8310</v>
      </c>
      <c r="Q1136" s="13" t="s">
        <v>8314</v>
      </c>
      <c r="R1136" s="57" t="s">
        <v>8332</v>
      </c>
      <c r="T1136" s="12" t="s">
        <v>4176</v>
      </c>
      <c r="U1136" s="13" t="str">
        <f t="shared" si="323"/>
        <v xml:space="preserve">  Gregory A</v>
      </c>
      <c r="V1136" s="39">
        <f t="shared" si="308"/>
        <v>22.41</v>
      </c>
      <c r="W1136" s="39" t="str">
        <f t="shared" si="309"/>
        <v>Healthy Weight</v>
      </c>
      <c r="X1136" s="39">
        <f t="shared" si="310"/>
        <v>8.68</v>
      </c>
      <c r="Y1136" s="39" t="str">
        <f t="shared" si="311"/>
        <v>Diabetes</v>
      </c>
      <c r="Z1136" s="39" t="str">
        <f t="shared" si="312"/>
        <v>No</v>
      </c>
      <c r="AA1136" s="39" t="str">
        <f t="shared" si="313"/>
        <v>No</v>
      </c>
      <c r="AB1136" s="39" t="str">
        <f t="shared" si="314"/>
        <v>No</v>
      </c>
      <c r="AC1136" s="38" t="str">
        <f t="shared" si="315"/>
        <v>No major surgery</v>
      </c>
      <c r="AD1136" s="39" t="str">
        <f t="shared" si="316"/>
        <v>No</v>
      </c>
      <c r="AE1136" s="13" t="str">
        <f t="shared" si="317"/>
        <v>1-Jul-1988</v>
      </c>
      <c r="AF1136" s="39">
        <f t="shared" si="318"/>
        <v>35</v>
      </c>
      <c r="AG1136" s="58">
        <f t="shared" si="319"/>
        <v>9344.2000000000007</v>
      </c>
      <c r="AH1136" s="39" t="str">
        <f t="shared" si="320"/>
        <v>tier - 2</v>
      </c>
      <c r="AI1136" s="39" t="str">
        <f t="shared" si="321"/>
        <v>tier - 1</v>
      </c>
      <c r="AJ1136" s="54" t="str">
        <f t="shared" si="322"/>
        <v>R1021</v>
      </c>
    </row>
    <row r="1137" spans="2:36" ht="15.75" customHeight="1" x14ac:dyDescent="0.3">
      <c r="B1137" s="12" t="s">
        <v>4180</v>
      </c>
      <c r="C1137" s="13" t="s">
        <v>752</v>
      </c>
      <c r="D1137" s="13">
        <v>45.72</v>
      </c>
      <c r="E1137" s="13" t="str">
        <f t="shared" si="306"/>
        <v>Obesity</v>
      </c>
      <c r="F1137" s="13">
        <v>4.2300000000000004</v>
      </c>
      <c r="G1137" s="13" t="str">
        <f t="shared" si="307"/>
        <v>Normal</v>
      </c>
      <c r="H1137" s="13" t="s">
        <v>8293</v>
      </c>
      <c r="I1137" s="13" t="s">
        <v>8291</v>
      </c>
      <c r="J1137" s="13" t="s">
        <v>8291</v>
      </c>
      <c r="K1137" s="27" t="s">
        <v>8292</v>
      </c>
      <c r="L1137" s="13" t="s">
        <v>8291</v>
      </c>
      <c r="M1137" s="13" t="s">
        <v>9398</v>
      </c>
      <c r="N1137" s="13">
        <v>52</v>
      </c>
      <c r="O1137" s="56">
        <v>9361.33</v>
      </c>
      <c r="P1137" s="13" t="s">
        <v>8311</v>
      </c>
      <c r="Q1137" s="13" t="s">
        <v>8314</v>
      </c>
      <c r="R1137" s="57" t="s">
        <v>8326</v>
      </c>
      <c r="T1137" s="12" t="s">
        <v>4180</v>
      </c>
      <c r="U1137" s="13" t="str">
        <f t="shared" si="323"/>
        <v xml:space="preserve">  Lara</v>
      </c>
      <c r="V1137" s="39">
        <f t="shared" si="308"/>
        <v>45.72</v>
      </c>
      <c r="W1137" s="39" t="str">
        <f t="shared" si="309"/>
        <v>Obesity</v>
      </c>
      <c r="X1137" s="39">
        <f t="shared" si="310"/>
        <v>4.2300000000000004</v>
      </c>
      <c r="Y1137" s="39" t="str">
        <f t="shared" si="311"/>
        <v>Normal</v>
      </c>
      <c r="Z1137" s="39" t="str">
        <f t="shared" si="312"/>
        <v>Yes</v>
      </c>
      <c r="AA1137" s="39" t="str">
        <f t="shared" si="313"/>
        <v>No</v>
      </c>
      <c r="AB1137" s="39" t="str">
        <f t="shared" si="314"/>
        <v>No</v>
      </c>
      <c r="AC1137" s="38" t="str">
        <f t="shared" si="315"/>
        <v>No major surgery</v>
      </c>
      <c r="AD1137" s="39" t="str">
        <f t="shared" si="316"/>
        <v>No</v>
      </c>
      <c r="AE1137" s="13" t="str">
        <f t="shared" si="317"/>
        <v>8-Oct-1971</v>
      </c>
      <c r="AF1137" s="39">
        <f t="shared" si="318"/>
        <v>52</v>
      </c>
      <c r="AG1137" s="58">
        <f t="shared" si="319"/>
        <v>9361.33</v>
      </c>
      <c r="AH1137" s="39" t="str">
        <f t="shared" si="320"/>
        <v>tier - 3</v>
      </c>
      <c r="AI1137" s="39" t="str">
        <f t="shared" si="321"/>
        <v>tier - 1</v>
      </c>
      <c r="AJ1137" s="54" t="str">
        <f t="shared" si="322"/>
        <v>R1016</v>
      </c>
    </row>
    <row r="1138" spans="2:36" ht="15.75" customHeight="1" x14ac:dyDescent="0.3">
      <c r="B1138" s="12" t="s">
        <v>4183</v>
      </c>
      <c r="C1138" s="13" t="s">
        <v>267</v>
      </c>
      <c r="D1138" s="13">
        <v>25</v>
      </c>
      <c r="E1138" s="13" t="str">
        <f t="shared" si="306"/>
        <v>Overweight</v>
      </c>
      <c r="F1138" s="13">
        <v>5.32</v>
      </c>
      <c r="G1138" s="13" t="str">
        <f t="shared" si="307"/>
        <v>Normal</v>
      </c>
      <c r="H1138" s="13" t="s">
        <v>8293</v>
      </c>
      <c r="I1138" s="13" t="s">
        <v>8291</v>
      </c>
      <c r="J1138" s="13" t="s">
        <v>8291</v>
      </c>
      <c r="K1138" s="27">
        <v>2</v>
      </c>
      <c r="L1138" s="13" t="s">
        <v>8291</v>
      </c>
      <c r="M1138" s="13" t="s">
        <v>9399</v>
      </c>
      <c r="N1138" s="13">
        <v>54</v>
      </c>
      <c r="O1138" s="56">
        <v>9377.4500000000007</v>
      </c>
      <c r="P1138" s="13" t="s">
        <v>8310</v>
      </c>
      <c r="Q1138" s="13" t="s">
        <v>8311</v>
      </c>
      <c r="R1138" s="57" t="s">
        <v>8312</v>
      </c>
      <c r="T1138" s="12" t="s">
        <v>4183</v>
      </c>
      <c r="U1138" s="13" t="str">
        <f t="shared" si="323"/>
        <v xml:space="preserve">  Megan</v>
      </c>
      <c r="V1138" s="39">
        <f t="shared" si="308"/>
        <v>25</v>
      </c>
      <c r="W1138" s="39" t="str">
        <f t="shared" si="309"/>
        <v>Overweight</v>
      </c>
      <c r="X1138" s="39">
        <f t="shared" si="310"/>
        <v>5.32</v>
      </c>
      <c r="Y1138" s="39" t="str">
        <f t="shared" si="311"/>
        <v>Normal</v>
      </c>
      <c r="Z1138" s="39" t="str">
        <f t="shared" si="312"/>
        <v>Yes</v>
      </c>
      <c r="AA1138" s="39" t="str">
        <f t="shared" si="313"/>
        <v>No</v>
      </c>
      <c r="AB1138" s="39" t="str">
        <f t="shared" si="314"/>
        <v>No</v>
      </c>
      <c r="AC1138" s="38">
        <f t="shared" si="315"/>
        <v>2</v>
      </c>
      <c r="AD1138" s="39" t="str">
        <f t="shared" si="316"/>
        <v>No</v>
      </c>
      <c r="AE1138" s="13" t="str">
        <f t="shared" si="317"/>
        <v>24-Nov-1969</v>
      </c>
      <c r="AF1138" s="39">
        <f t="shared" si="318"/>
        <v>54</v>
      </c>
      <c r="AG1138" s="58">
        <f t="shared" si="319"/>
        <v>9377.4500000000007</v>
      </c>
      <c r="AH1138" s="39" t="str">
        <f t="shared" si="320"/>
        <v>tier - 2</v>
      </c>
      <c r="AI1138" s="39" t="str">
        <f t="shared" si="321"/>
        <v>tier - 3</v>
      </c>
      <c r="AJ1138" s="54" t="str">
        <f t="shared" si="322"/>
        <v>R1013</v>
      </c>
    </row>
    <row r="1139" spans="2:36" ht="15.75" customHeight="1" x14ac:dyDescent="0.3">
      <c r="B1139" s="12" t="s">
        <v>4186</v>
      </c>
      <c r="C1139" s="13" t="s">
        <v>4188</v>
      </c>
      <c r="D1139" s="13">
        <v>39.5</v>
      </c>
      <c r="E1139" s="13" t="str">
        <f t="shared" si="306"/>
        <v>Obesity</v>
      </c>
      <c r="F1139" s="13">
        <v>6.66</v>
      </c>
      <c r="G1139" s="13" t="str">
        <f t="shared" si="307"/>
        <v>Diabetes</v>
      </c>
      <c r="H1139" s="13" t="s">
        <v>8291</v>
      </c>
      <c r="I1139" s="13" t="s">
        <v>8291</v>
      </c>
      <c r="J1139" s="13" t="s">
        <v>8291</v>
      </c>
      <c r="K1139" s="27" t="s">
        <v>8292</v>
      </c>
      <c r="L1139" s="13" t="s">
        <v>8291</v>
      </c>
      <c r="M1139" s="13" t="s">
        <v>9400</v>
      </c>
      <c r="N1139" s="13">
        <v>52</v>
      </c>
      <c r="O1139" s="56">
        <v>9377.9</v>
      </c>
      <c r="P1139" s="13" t="s">
        <v>8310</v>
      </c>
      <c r="Q1139" s="13" t="s">
        <v>8314</v>
      </c>
      <c r="R1139" s="57" t="s">
        <v>8312</v>
      </c>
      <c r="T1139" s="12" t="s">
        <v>4186</v>
      </c>
      <c r="U1139" s="13" t="str">
        <f t="shared" si="323"/>
        <v xml:space="preserve">  Sara</v>
      </c>
      <c r="V1139" s="39">
        <f t="shared" si="308"/>
        <v>39.5</v>
      </c>
      <c r="W1139" s="39" t="str">
        <f t="shared" si="309"/>
        <v>Obesity</v>
      </c>
      <c r="X1139" s="39">
        <f t="shared" si="310"/>
        <v>6.66</v>
      </c>
      <c r="Y1139" s="39" t="str">
        <f t="shared" si="311"/>
        <v>Diabetes</v>
      </c>
      <c r="Z1139" s="39" t="str">
        <f t="shared" si="312"/>
        <v>No</v>
      </c>
      <c r="AA1139" s="39" t="str">
        <f t="shared" si="313"/>
        <v>No</v>
      </c>
      <c r="AB1139" s="39" t="str">
        <f t="shared" si="314"/>
        <v>No</v>
      </c>
      <c r="AC1139" s="38" t="str">
        <f t="shared" si="315"/>
        <v>No major surgery</v>
      </c>
      <c r="AD1139" s="39" t="str">
        <f t="shared" si="316"/>
        <v>No</v>
      </c>
      <c r="AE1139" s="13" t="str">
        <f t="shared" si="317"/>
        <v>26-Nov-1971</v>
      </c>
      <c r="AF1139" s="39">
        <f t="shared" si="318"/>
        <v>52</v>
      </c>
      <c r="AG1139" s="58">
        <f t="shared" si="319"/>
        <v>9377.9</v>
      </c>
      <c r="AH1139" s="39" t="str">
        <f t="shared" si="320"/>
        <v>tier - 2</v>
      </c>
      <c r="AI1139" s="39" t="str">
        <f t="shared" si="321"/>
        <v>tier - 1</v>
      </c>
      <c r="AJ1139" s="54" t="str">
        <f t="shared" si="322"/>
        <v>R1013</v>
      </c>
    </row>
    <row r="1140" spans="2:36" ht="15.75" customHeight="1" x14ac:dyDescent="0.3">
      <c r="B1140" s="12" t="s">
        <v>4190</v>
      </c>
      <c r="C1140" s="13" t="s">
        <v>4192</v>
      </c>
      <c r="D1140" s="13">
        <v>37.729999999999997</v>
      </c>
      <c r="E1140" s="13" t="str">
        <f t="shared" si="306"/>
        <v>Obesity</v>
      </c>
      <c r="F1140" s="13">
        <v>7.4</v>
      </c>
      <c r="G1140" s="13" t="str">
        <f t="shared" si="307"/>
        <v>Diabetes</v>
      </c>
      <c r="H1140" s="13" t="s">
        <v>8291</v>
      </c>
      <c r="I1140" s="13" t="s">
        <v>8291</v>
      </c>
      <c r="J1140" s="13" t="s">
        <v>8291</v>
      </c>
      <c r="K1140" s="27" t="s">
        <v>8292</v>
      </c>
      <c r="L1140" s="13" t="s">
        <v>8291</v>
      </c>
      <c r="M1140" s="13" t="s">
        <v>9401</v>
      </c>
      <c r="N1140" s="13">
        <v>48</v>
      </c>
      <c r="O1140" s="56">
        <v>9380.75</v>
      </c>
      <c r="P1140" s="13" t="s">
        <v>8310</v>
      </c>
      <c r="Q1140" s="13" t="s">
        <v>8310</v>
      </c>
      <c r="R1140" s="57" t="s">
        <v>8329</v>
      </c>
      <c r="T1140" s="12" t="s">
        <v>4190</v>
      </c>
      <c r="U1140" s="13" t="str">
        <f t="shared" si="323"/>
        <v xml:space="preserve">  Lucie J</v>
      </c>
      <c r="V1140" s="39">
        <f t="shared" si="308"/>
        <v>37.729999999999997</v>
      </c>
      <c r="W1140" s="39" t="str">
        <f t="shared" si="309"/>
        <v>Obesity</v>
      </c>
      <c r="X1140" s="39">
        <f t="shared" si="310"/>
        <v>7.4</v>
      </c>
      <c r="Y1140" s="39" t="str">
        <f t="shared" si="311"/>
        <v>Diabetes</v>
      </c>
      <c r="Z1140" s="39" t="str">
        <f t="shared" si="312"/>
        <v>No</v>
      </c>
      <c r="AA1140" s="39" t="str">
        <f t="shared" si="313"/>
        <v>No</v>
      </c>
      <c r="AB1140" s="39" t="str">
        <f t="shared" si="314"/>
        <v>No</v>
      </c>
      <c r="AC1140" s="38" t="str">
        <f t="shared" si="315"/>
        <v>No major surgery</v>
      </c>
      <c r="AD1140" s="39" t="str">
        <f t="shared" si="316"/>
        <v>No</v>
      </c>
      <c r="AE1140" s="13" t="str">
        <f t="shared" si="317"/>
        <v>2-Dec-1975</v>
      </c>
      <c r="AF1140" s="39">
        <f t="shared" si="318"/>
        <v>48</v>
      </c>
      <c r="AG1140" s="58">
        <f t="shared" si="319"/>
        <v>9380.75</v>
      </c>
      <c r="AH1140" s="39" t="str">
        <f t="shared" si="320"/>
        <v>tier - 2</v>
      </c>
      <c r="AI1140" s="39" t="str">
        <f t="shared" si="321"/>
        <v>tier - 2</v>
      </c>
      <c r="AJ1140" s="54" t="str">
        <f t="shared" si="322"/>
        <v>R1024</v>
      </c>
    </row>
    <row r="1141" spans="2:36" ht="15.75" customHeight="1" x14ac:dyDescent="0.3">
      <c r="B1141" s="12" t="s">
        <v>4194</v>
      </c>
      <c r="C1141" s="13" t="s">
        <v>4196</v>
      </c>
      <c r="D1141" s="13">
        <v>40.659999999999997</v>
      </c>
      <c r="E1141" s="13" t="str">
        <f t="shared" si="306"/>
        <v>Obesity</v>
      </c>
      <c r="F1141" s="13">
        <v>10.08</v>
      </c>
      <c r="G1141" s="13" t="str">
        <f t="shared" si="307"/>
        <v>Diabetes</v>
      </c>
      <c r="H1141" s="13" t="s">
        <v>8291</v>
      </c>
      <c r="I1141" s="13" t="s">
        <v>8291</v>
      </c>
      <c r="J1141" s="13" t="s">
        <v>8291</v>
      </c>
      <c r="K1141" s="27" t="s">
        <v>8292</v>
      </c>
      <c r="L1141" s="13" t="s">
        <v>8291</v>
      </c>
      <c r="M1141" s="13" t="s">
        <v>9380</v>
      </c>
      <c r="N1141" s="13">
        <v>52</v>
      </c>
      <c r="O1141" s="56">
        <v>9386.16</v>
      </c>
      <c r="P1141" s="13" t="s">
        <v>8311</v>
      </c>
      <c r="Q1141" s="13" t="s">
        <v>8310</v>
      </c>
      <c r="R1141" s="57" t="s">
        <v>8312</v>
      </c>
      <c r="T1141" s="12" t="s">
        <v>4194</v>
      </c>
      <c r="U1141" s="13" t="str">
        <f t="shared" si="323"/>
        <v xml:space="preserve">  Elizabeth S</v>
      </c>
      <c r="V1141" s="39">
        <f t="shared" si="308"/>
        <v>40.659999999999997</v>
      </c>
      <c r="W1141" s="39" t="str">
        <f t="shared" si="309"/>
        <v>Obesity</v>
      </c>
      <c r="X1141" s="39">
        <f t="shared" si="310"/>
        <v>10.08</v>
      </c>
      <c r="Y1141" s="39" t="str">
        <f t="shared" si="311"/>
        <v>Diabetes</v>
      </c>
      <c r="Z1141" s="39" t="str">
        <f t="shared" si="312"/>
        <v>No</v>
      </c>
      <c r="AA1141" s="39" t="str">
        <f t="shared" si="313"/>
        <v>No</v>
      </c>
      <c r="AB1141" s="39" t="str">
        <f t="shared" si="314"/>
        <v>No</v>
      </c>
      <c r="AC1141" s="38" t="str">
        <f t="shared" si="315"/>
        <v>No major surgery</v>
      </c>
      <c r="AD1141" s="39" t="str">
        <f t="shared" si="316"/>
        <v>No</v>
      </c>
      <c r="AE1141" s="13" t="str">
        <f t="shared" si="317"/>
        <v>29-Dec-1971</v>
      </c>
      <c r="AF1141" s="39">
        <f t="shared" si="318"/>
        <v>52</v>
      </c>
      <c r="AG1141" s="58">
        <f t="shared" si="319"/>
        <v>9386.16</v>
      </c>
      <c r="AH1141" s="39" t="str">
        <f t="shared" si="320"/>
        <v>tier - 3</v>
      </c>
      <c r="AI1141" s="39" t="str">
        <f t="shared" si="321"/>
        <v>tier - 2</v>
      </c>
      <c r="AJ1141" s="54" t="str">
        <f t="shared" si="322"/>
        <v>R1013</v>
      </c>
    </row>
    <row r="1142" spans="2:36" ht="15.75" customHeight="1" x14ac:dyDescent="0.3">
      <c r="B1142" s="12" t="s">
        <v>4198</v>
      </c>
      <c r="C1142" s="13" t="s">
        <v>4200</v>
      </c>
      <c r="D1142" s="13">
        <v>34.200000000000003</v>
      </c>
      <c r="E1142" s="13" t="str">
        <f t="shared" si="306"/>
        <v>Obesity</v>
      </c>
      <c r="F1142" s="13">
        <v>8.58</v>
      </c>
      <c r="G1142" s="13" t="str">
        <f t="shared" si="307"/>
        <v>Diabetes</v>
      </c>
      <c r="H1142" s="13" t="s">
        <v>8291</v>
      </c>
      <c r="I1142" s="13" t="s">
        <v>8291</v>
      </c>
      <c r="J1142" s="13" t="s">
        <v>8291</v>
      </c>
      <c r="K1142" s="27" t="s">
        <v>8292</v>
      </c>
      <c r="L1142" s="13" t="s">
        <v>8291</v>
      </c>
      <c r="M1142" s="13" t="s">
        <v>9402</v>
      </c>
      <c r="N1142" s="13">
        <v>52</v>
      </c>
      <c r="O1142" s="56">
        <v>9391.35</v>
      </c>
      <c r="P1142" s="13" t="s">
        <v>8311</v>
      </c>
      <c r="Q1142" s="13" t="s">
        <v>8311</v>
      </c>
      <c r="R1142" s="57" t="s">
        <v>8321</v>
      </c>
      <c r="T1142" s="12" t="s">
        <v>4198</v>
      </c>
      <c r="U1142" s="13" t="str">
        <f t="shared" si="323"/>
        <v xml:space="preserve">  Carma S</v>
      </c>
      <c r="V1142" s="39">
        <f t="shared" si="308"/>
        <v>34.200000000000003</v>
      </c>
      <c r="W1142" s="39" t="str">
        <f t="shared" si="309"/>
        <v>Obesity</v>
      </c>
      <c r="X1142" s="39">
        <f t="shared" si="310"/>
        <v>8.58</v>
      </c>
      <c r="Y1142" s="39" t="str">
        <f t="shared" si="311"/>
        <v>Diabetes</v>
      </c>
      <c r="Z1142" s="39" t="str">
        <f t="shared" si="312"/>
        <v>No</v>
      </c>
      <c r="AA1142" s="39" t="str">
        <f t="shared" si="313"/>
        <v>No</v>
      </c>
      <c r="AB1142" s="39" t="str">
        <f t="shared" si="314"/>
        <v>No</v>
      </c>
      <c r="AC1142" s="38" t="str">
        <f t="shared" si="315"/>
        <v>No major surgery</v>
      </c>
      <c r="AD1142" s="39" t="str">
        <f t="shared" si="316"/>
        <v>No</v>
      </c>
      <c r="AE1142" s="13" t="str">
        <f t="shared" si="317"/>
        <v>20-Oct-1971</v>
      </c>
      <c r="AF1142" s="39">
        <f t="shared" si="318"/>
        <v>52</v>
      </c>
      <c r="AG1142" s="58">
        <f t="shared" si="319"/>
        <v>9391.35</v>
      </c>
      <c r="AH1142" s="39" t="str">
        <f t="shared" si="320"/>
        <v>tier - 3</v>
      </c>
      <c r="AI1142" s="39" t="str">
        <f t="shared" si="321"/>
        <v>tier - 3</v>
      </c>
      <c r="AJ1142" s="54" t="str">
        <f t="shared" si="322"/>
        <v>R1011</v>
      </c>
    </row>
    <row r="1143" spans="2:36" ht="15.75" customHeight="1" x14ac:dyDescent="0.3">
      <c r="B1143" s="12" t="s">
        <v>4202</v>
      </c>
      <c r="C1143" s="13" t="s">
        <v>205</v>
      </c>
      <c r="D1143" s="13">
        <v>46.51</v>
      </c>
      <c r="E1143" s="13" t="str">
        <f t="shared" si="306"/>
        <v>Obesity</v>
      </c>
      <c r="F1143" s="13">
        <v>5.84</v>
      </c>
      <c r="G1143" s="13" t="str">
        <f t="shared" si="307"/>
        <v>Prediabetes</v>
      </c>
      <c r="H1143" s="13" t="s">
        <v>8291</v>
      </c>
      <c r="I1143" s="13" t="s">
        <v>8291</v>
      </c>
      <c r="J1143" s="13" t="s">
        <v>8291</v>
      </c>
      <c r="K1143" s="27">
        <v>1</v>
      </c>
      <c r="L1143" s="13" t="s">
        <v>8291</v>
      </c>
      <c r="M1143" s="13" t="s">
        <v>9403</v>
      </c>
      <c r="N1143" s="13">
        <v>47</v>
      </c>
      <c r="O1143" s="56">
        <v>9411.01</v>
      </c>
      <c r="P1143" s="13" t="s">
        <v>8310</v>
      </c>
      <c r="Q1143" s="13" t="s">
        <v>8311</v>
      </c>
      <c r="R1143" s="57" t="s">
        <v>8329</v>
      </c>
      <c r="T1143" s="12" t="s">
        <v>4202</v>
      </c>
      <c r="U1143" s="13" t="str">
        <f t="shared" si="323"/>
        <v xml:space="preserve">  Ryan</v>
      </c>
      <c r="V1143" s="39">
        <f t="shared" si="308"/>
        <v>46.51</v>
      </c>
      <c r="W1143" s="39" t="str">
        <f t="shared" si="309"/>
        <v>Obesity</v>
      </c>
      <c r="X1143" s="39">
        <f t="shared" si="310"/>
        <v>5.84</v>
      </c>
      <c r="Y1143" s="39" t="str">
        <f t="shared" si="311"/>
        <v>Prediabetes</v>
      </c>
      <c r="Z1143" s="39" t="str">
        <f t="shared" si="312"/>
        <v>No</v>
      </c>
      <c r="AA1143" s="39" t="str">
        <f t="shared" si="313"/>
        <v>No</v>
      </c>
      <c r="AB1143" s="39" t="str">
        <f t="shared" si="314"/>
        <v>No</v>
      </c>
      <c r="AC1143" s="38">
        <f t="shared" si="315"/>
        <v>1</v>
      </c>
      <c r="AD1143" s="39" t="str">
        <f t="shared" si="316"/>
        <v>No</v>
      </c>
      <c r="AE1143" s="13" t="str">
        <f t="shared" si="317"/>
        <v>17-Oct-1976</v>
      </c>
      <c r="AF1143" s="39">
        <f t="shared" si="318"/>
        <v>47</v>
      </c>
      <c r="AG1143" s="58">
        <f t="shared" si="319"/>
        <v>9411.01</v>
      </c>
      <c r="AH1143" s="39" t="str">
        <f t="shared" si="320"/>
        <v>tier - 2</v>
      </c>
      <c r="AI1143" s="39" t="str">
        <f t="shared" si="321"/>
        <v>tier - 3</v>
      </c>
      <c r="AJ1143" s="54" t="str">
        <f t="shared" si="322"/>
        <v>R1024</v>
      </c>
    </row>
    <row r="1144" spans="2:36" ht="15.75" customHeight="1" x14ac:dyDescent="0.3">
      <c r="B1144" s="12" t="s">
        <v>4205</v>
      </c>
      <c r="C1144" s="13" t="s">
        <v>271</v>
      </c>
      <c r="D1144" s="13">
        <v>28.88</v>
      </c>
      <c r="E1144" s="13" t="str">
        <f t="shared" si="306"/>
        <v>Overweight</v>
      </c>
      <c r="F1144" s="13">
        <v>4.8600000000000003</v>
      </c>
      <c r="G1144" s="13" t="str">
        <f t="shared" si="307"/>
        <v>Normal</v>
      </c>
      <c r="H1144" s="13" t="s">
        <v>8293</v>
      </c>
      <c r="I1144" s="13" t="s">
        <v>8291</v>
      </c>
      <c r="J1144" s="13" t="s">
        <v>8293</v>
      </c>
      <c r="K1144" s="27">
        <v>1</v>
      </c>
      <c r="L1144" s="13" t="s">
        <v>8291</v>
      </c>
      <c r="M1144" s="13" t="s">
        <v>9404</v>
      </c>
      <c r="N1144" s="13">
        <v>47</v>
      </c>
      <c r="O1144" s="56">
        <v>9414.92</v>
      </c>
      <c r="P1144" s="13" t="s">
        <v>8310</v>
      </c>
      <c r="Q1144" s="13" t="s">
        <v>8310</v>
      </c>
      <c r="R1144" s="57" t="s">
        <v>8321</v>
      </c>
      <c r="T1144" s="12" t="s">
        <v>4205</v>
      </c>
      <c r="U1144" s="13" t="str">
        <f t="shared" si="323"/>
        <v xml:space="preserve">  Daniel</v>
      </c>
      <c r="V1144" s="39">
        <f t="shared" si="308"/>
        <v>28.88</v>
      </c>
      <c r="W1144" s="39" t="str">
        <f t="shared" si="309"/>
        <v>Overweight</v>
      </c>
      <c r="X1144" s="39">
        <f t="shared" si="310"/>
        <v>4.8600000000000003</v>
      </c>
      <c r="Y1144" s="39" t="str">
        <f t="shared" si="311"/>
        <v>Normal</v>
      </c>
      <c r="Z1144" s="39" t="str">
        <f t="shared" si="312"/>
        <v>Yes</v>
      </c>
      <c r="AA1144" s="39" t="str">
        <f t="shared" si="313"/>
        <v>No</v>
      </c>
      <c r="AB1144" s="39" t="str">
        <f t="shared" si="314"/>
        <v>Yes</v>
      </c>
      <c r="AC1144" s="38">
        <f t="shared" si="315"/>
        <v>1</v>
      </c>
      <c r="AD1144" s="39" t="str">
        <f t="shared" si="316"/>
        <v>No</v>
      </c>
      <c r="AE1144" s="13" t="str">
        <f t="shared" si="317"/>
        <v>30-Oct-1976</v>
      </c>
      <c r="AF1144" s="39">
        <f t="shared" si="318"/>
        <v>47</v>
      </c>
      <c r="AG1144" s="58">
        <f t="shared" si="319"/>
        <v>9414.92</v>
      </c>
      <c r="AH1144" s="39" t="str">
        <f t="shared" si="320"/>
        <v>tier - 2</v>
      </c>
      <c r="AI1144" s="39" t="str">
        <f t="shared" si="321"/>
        <v>tier - 2</v>
      </c>
      <c r="AJ1144" s="54" t="str">
        <f t="shared" si="322"/>
        <v>R1011</v>
      </c>
    </row>
    <row r="1145" spans="2:36" ht="15.75" customHeight="1" x14ac:dyDescent="0.3">
      <c r="B1145" s="12" t="s">
        <v>4207</v>
      </c>
      <c r="C1145" s="13" t="s">
        <v>748</v>
      </c>
      <c r="D1145" s="13">
        <v>33.914999999999999</v>
      </c>
      <c r="E1145" s="13" t="str">
        <f t="shared" si="306"/>
        <v>Obesity</v>
      </c>
      <c r="F1145" s="13">
        <v>11.52</v>
      </c>
      <c r="G1145" s="13" t="str">
        <f t="shared" si="307"/>
        <v>Diabetes</v>
      </c>
      <c r="H1145" s="13" t="s">
        <v>8291</v>
      </c>
      <c r="I1145" s="13" t="s">
        <v>8291</v>
      </c>
      <c r="J1145" s="13" t="s">
        <v>8291</v>
      </c>
      <c r="K1145" s="27" t="s">
        <v>8292</v>
      </c>
      <c r="L1145" s="13" t="s">
        <v>8291</v>
      </c>
      <c r="M1145" s="13" t="s">
        <v>9392</v>
      </c>
      <c r="N1145" s="13">
        <v>47</v>
      </c>
      <c r="O1145" s="56">
        <v>9432.93</v>
      </c>
      <c r="P1145" s="13" t="s">
        <v>8310</v>
      </c>
      <c r="Q1145" s="13" t="s">
        <v>8314</v>
      </c>
      <c r="R1145" s="57" t="s">
        <v>8329</v>
      </c>
      <c r="T1145" s="12" t="s">
        <v>4207</v>
      </c>
      <c r="U1145" s="13" t="str">
        <f t="shared" si="323"/>
        <v xml:space="preserve">  Sarah</v>
      </c>
      <c r="V1145" s="39">
        <f t="shared" si="308"/>
        <v>33.914999999999999</v>
      </c>
      <c r="W1145" s="39" t="str">
        <f t="shared" si="309"/>
        <v>Obesity</v>
      </c>
      <c r="X1145" s="39">
        <f t="shared" si="310"/>
        <v>11.52</v>
      </c>
      <c r="Y1145" s="39" t="str">
        <f t="shared" si="311"/>
        <v>Diabetes</v>
      </c>
      <c r="Z1145" s="39" t="str">
        <f t="shared" si="312"/>
        <v>No</v>
      </c>
      <c r="AA1145" s="39" t="str">
        <f t="shared" si="313"/>
        <v>No</v>
      </c>
      <c r="AB1145" s="39" t="str">
        <f t="shared" si="314"/>
        <v>No</v>
      </c>
      <c r="AC1145" s="38" t="str">
        <f t="shared" si="315"/>
        <v>No major surgery</v>
      </c>
      <c r="AD1145" s="39" t="str">
        <f t="shared" si="316"/>
        <v>No</v>
      </c>
      <c r="AE1145" s="13" t="str">
        <f t="shared" si="317"/>
        <v>3-Nov-1976</v>
      </c>
      <c r="AF1145" s="39">
        <f t="shared" si="318"/>
        <v>47</v>
      </c>
      <c r="AG1145" s="58">
        <f t="shared" si="319"/>
        <v>9432.93</v>
      </c>
      <c r="AH1145" s="39" t="str">
        <f t="shared" si="320"/>
        <v>tier - 2</v>
      </c>
      <c r="AI1145" s="39" t="str">
        <f t="shared" si="321"/>
        <v>tier - 1</v>
      </c>
      <c r="AJ1145" s="54" t="str">
        <f t="shared" si="322"/>
        <v>R1024</v>
      </c>
    </row>
    <row r="1146" spans="2:36" ht="15.75" customHeight="1" x14ac:dyDescent="0.3">
      <c r="B1146" s="12" t="s">
        <v>4210</v>
      </c>
      <c r="C1146" s="13" t="s">
        <v>3117</v>
      </c>
      <c r="D1146" s="13">
        <v>24.32</v>
      </c>
      <c r="E1146" s="13" t="str">
        <f t="shared" si="306"/>
        <v>Healthy Weight</v>
      </c>
      <c r="F1146" s="13">
        <v>6.15</v>
      </c>
      <c r="G1146" s="13" t="str">
        <f t="shared" si="307"/>
        <v>Prediabetes</v>
      </c>
      <c r="H1146" s="13" t="s">
        <v>8293</v>
      </c>
      <c r="I1146" s="13" t="s">
        <v>8291</v>
      </c>
      <c r="J1146" s="13" t="s">
        <v>8293</v>
      </c>
      <c r="K1146" s="27">
        <v>1</v>
      </c>
      <c r="L1146" s="13" t="s">
        <v>8291</v>
      </c>
      <c r="M1146" s="13" t="s">
        <v>9405</v>
      </c>
      <c r="N1146" s="13">
        <v>49</v>
      </c>
      <c r="O1146" s="56">
        <v>9447.25</v>
      </c>
      <c r="P1146" s="13" t="s">
        <v>8310</v>
      </c>
      <c r="Q1146" s="13" t="s">
        <v>8314</v>
      </c>
      <c r="R1146" s="57" t="s">
        <v>8329</v>
      </c>
      <c r="T1146" s="12" t="s">
        <v>4210</v>
      </c>
      <c r="U1146" s="13" t="str">
        <f t="shared" si="323"/>
        <v xml:space="preserve">  Matthew J</v>
      </c>
      <c r="V1146" s="39">
        <f t="shared" si="308"/>
        <v>24.32</v>
      </c>
      <c r="W1146" s="39" t="str">
        <f t="shared" si="309"/>
        <v>Healthy Weight</v>
      </c>
      <c r="X1146" s="39">
        <f t="shared" si="310"/>
        <v>6.15</v>
      </c>
      <c r="Y1146" s="39" t="str">
        <f t="shared" si="311"/>
        <v>Prediabetes</v>
      </c>
      <c r="Z1146" s="39" t="str">
        <f t="shared" si="312"/>
        <v>Yes</v>
      </c>
      <c r="AA1146" s="39" t="str">
        <f t="shared" si="313"/>
        <v>No</v>
      </c>
      <c r="AB1146" s="39" t="str">
        <f t="shared" si="314"/>
        <v>Yes</v>
      </c>
      <c r="AC1146" s="38">
        <f t="shared" si="315"/>
        <v>1</v>
      </c>
      <c r="AD1146" s="39" t="str">
        <f t="shared" si="316"/>
        <v>No</v>
      </c>
      <c r="AE1146" s="13" t="str">
        <f t="shared" si="317"/>
        <v>27-Nov-1974</v>
      </c>
      <c r="AF1146" s="39">
        <f t="shared" si="318"/>
        <v>49</v>
      </c>
      <c r="AG1146" s="58">
        <f t="shared" si="319"/>
        <v>9447.25</v>
      </c>
      <c r="AH1146" s="39" t="str">
        <f t="shared" si="320"/>
        <v>tier - 2</v>
      </c>
      <c r="AI1146" s="39" t="str">
        <f t="shared" si="321"/>
        <v>tier - 1</v>
      </c>
      <c r="AJ1146" s="54" t="str">
        <f t="shared" si="322"/>
        <v>R1024</v>
      </c>
    </row>
    <row r="1147" spans="2:36" ht="15.75" customHeight="1" x14ac:dyDescent="0.3">
      <c r="B1147" s="12" t="s">
        <v>4213</v>
      </c>
      <c r="C1147" s="13" t="s">
        <v>4215</v>
      </c>
      <c r="D1147" s="13">
        <v>25.8</v>
      </c>
      <c r="E1147" s="13" t="str">
        <f t="shared" si="306"/>
        <v>Overweight</v>
      </c>
      <c r="F1147" s="13">
        <v>9.94</v>
      </c>
      <c r="G1147" s="13" t="str">
        <f t="shared" si="307"/>
        <v>Diabetes</v>
      </c>
      <c r="H1147" s="13" t="s">
        <v>8291</v>
      </c>
      <c r="I1147" s="13" t="s">
        <v>8291</v>
      </c>
      <c r="J1147" s="13" t="s">
        <v>8291</v>
      </c>
      <c r="K1147" s="27" t="s">
        <v>8292</v>
      </c>
      <c r="L1147" s="13" t="s">
        <v>8291</v>
      </c>
      <c r="M1147" s="13" t="s">
        <v>9406</v>
      </c>
      <c r="N1147" s="13">
        <v>49</v>
      </c>
      <c r="O1147" s="56">
        <v>9447.3799999999992</v>
      </c>
      <c r="P1147" s="13" t="s">
        <v>8310</v>
      </c>
      <c r="Q1147" s="13" t="s">
        <v>8311</v>
      </c>
      <c r="R1147" s="57" t="s">
        <v>8329</v>
      </c>
      <c r="T1147" s="12" t="s">
        <v>4213</v>
      </c>
      <c r="U1147" s="13" t="str">
        <f t="shared" si="323"/>
        <v xml:space="preserve">  Francesca</v>
      </c>
      <c r="V1147" s="39">
        <f t="shared" si="308"/>
        <v>25.8</v>
      </c>
      <c r="W1147" s="39" t="str">
        <f t="shared" si="309"/>
        <v>Overweight</v>
      </c>
      <c r="X1147" s="39">
        <f t="shared" si="310"/>
        <v>9.94</v>
      </c>
      <c r="Y1147" s="39" t="str">
        <f t="shared" si="311"/>
        <v>Diabetes</v>
      </c>
      <c r="Z1147" s="39" t="str">
        <f t="shared" si="312"/>
        <v>No</v>
      </c>
      <c r="AA1147" s="39" t="str">
        <f t="shared" si="313"/>
        <v>No</v>
      </c>
      <c r="AB1147" s="39" t="str">
        <f t="shared" si="314"/>
        <v>No</v>
      </c>
      <c r="AC1147" s="38" t="str">
        <f t="shared" si="315"/>
        <v>No major surgery</v>
      </c>
      <c r="AD1147" s="39" t="str">
        <f t="shared" si="316"/>
        <v>No</v>
      </c>
      <c r="AE1147" s="13" t="str">
        <f t="shared" si="317"/>
        <v>8-Jun-1974</v>
      </c>
      <c r="AF1147" s="39">
        <f t="shared" si="318"/>
        <v>49</v>
      </c>
      <c r="AG1147" s="58">
        <f t="shared" si="319"/>
        <v>9447.3799999999992</v>
      </c>
      <c r="AH1147" s="39" t="str">
        <f t="shared" si="320"/>
        <v>tier - 2</v>
      </c>
      <c r="AI1147" s="39" t="str">
        <f t="shared" si="321"/>
        <v>tier - 3</v>
      </c>
      <c r="AJ1147" s="54" t="str">
        <f t="shared" si="322"/>
        <v>R1024</v>
      </c>
    </row>
    <row r="1148" spans="2:36" ht="15.75" customHeight="1" x14ac:dyDescent="0.3">
      <c r="B1148" s="12" t="s">
        <v>4217</v>
      </c>
      <c r="C1148" s="13" t="s">
        <v>100</v>
      </c>
      <c r="D1148" s="13">
        <v>21.56</v>
      </c>
      <c r="E1148" s="13" t="str">
        <f t="shared" si="306"/>
        <v>Healthy Weight</v>
      </c>
      <c r="F1148" s="13">
        <v>10.56</v>
      </c>
      <c r="G1148" s="13" t="str">
        <f t="shared" si="307"/>
        <v>Diabetes</v>
      </c>
      <c r="H1148" s="13" t="s">
        <v>8291</v>
      </c>
      <c r="I1148" s="13" t="s">
        <v>8291</v>
      </c>
      <c r="J1148" s="13" t="s">
        <v>8291</v>
      </c>
      <c r="K1148" s="27" t="s">
        <v>8292</v>
      </c>
      <c r="L1148" s="13" t="s">
        <v>8291</v>
      </c>
      <c r="M1148" s="13" t="s">
        <v>9407</v>
      </c>
      <c r="N1148" s="13">
        <v>36</v>
      </c>
      <c r="O1148" s="56">
        <v>9448.42</v>
      </c>
      <c r="P1148" s="13" t="s">
        <v>8310</v>
      </c>
      <c r="Q1148" s="13" t="s">
        <v>8311</v>
      </c>
      <c r="R1148" s="57" t="s">
        <v>8332</v>
      </c>
      <c r="T1148" s="12" t="s">
        <v>4217</v>
      </c>
      <c r="U1148" s="13" t="str">
        <f t="shared" si="323"/>
        <v xml:space="preserve">  Nicole</v>
      </c>
      <c r="V1148" s="39">
        <f t="shared" si="308"/>
        <v>21.56</v>
      </c>
      <c r="W1148" s="39" t="str">
        <f t="shared" si="309"/>
        <v>Healthy Weight</v>
      </c>
      <c r="X1148" s="39">
        <f t="shared" si="310"/>
        <v>10.56</v>
      </c>
      <c r="Y1148" s="39" t="str">
        <f t="shared" si="311"/>
        <v>Diabetes</v>
      </c>
      <c r="Z1148" s="39" t="str">
        <f t="shared" si="312"/>
        <v>No</v>
      </c>
      <c r="AA1148" s="39" t="str">
        <f t="shared" si="313"/>
        <v>No</v>
      </c>
      <c r="AB1148" s="39" t="str">
        <f t="shared" si="314"/>
        <v>No</v>
      </c>
      <c r="AC1148" s="38" t="str">
        <f t="shared" si="315"/>
        <v>No major surgery</v>
      </c>
      <c r="AD1148" s="39" t="str">
        <f t="shared" si="316"/>
        <v>No</v>
      </c>
      <c r="AE1148" s="13" t="str">
        <f t="shared" si="317"/>
        <v>14-Nov-1987</v>
      </c>
      <c r="AF1148" s="39">
        <f t="shared" si="318"/>
        <v>36</v>
      </c>
      <c r="AG1148" s="58">
        <f t="shared" si="319"/>
        <v>9448.42</v>
      </c>
      <c r="AH1148" s="39" t="str">
        <f t="shared" si="320"/>
        <v>tier - 2</v>
      </c>
      <c r="AI1148" s="39" t="str">
        <f t="shared" si="321"/>
        <v>tier - 3</v>
      </c>
      <c r="AJ1148" s="54" t="str">
        <f t="shared" si="322"/>
        <v>R1021</v>
      </c>
    </row>
    <row r="1149" spans="2:36" ht="15.75" customHeight="1" x14ac:dyDescent="0.3">
      <c r="B1149" s="12" t="s">
        <v>4220</v>
      </c>
      <c r="C1149" s="13" t="s">
        <v>4222</v>
      </c>
      <c r="D1149" s="13">
        <v>31.6</v>
      </c>
      <c r="E1149" s="13" t="str">
        <f t="shared" si="306"/>
        <v>Obesity</v>
      </c>
      <c r="F1149" s="13">
        <v>6.79</v>
      </c>
      <c r="G1149" s="13" t="str">
        <f t="shared" si="307"/>
        <v>Diabetes</v>
      </c>
      <c r="H1149" s="13" t="s">
        <v>8291</v>
      </c>
      <c r="I1149" s="13" t="s">
        <v>8291</v>
      </c>
      <c r="J1149" s="13" t="s">
        <v>8291</v>
      </c>
      <c r="K1149" s="27" t="s">
        <v>8292</v>
      </c>
      <c r="L1149" s="13" t="s">
        <v>8291</v>
      </c>
      <c r="M1149" s="13" t="s">
        <v>9335</v>
      </c>
      <c r="N1149" s="13">
        <v>44</v>
      </c>
      <c r="O1149" s="56">
        <v>9453.92</v>
      </c>
      <c r="P1149" s="13" t="s">
        <v>8310</v>
      </c>
      <c r="Q1149" s="13" t="s">
        <v>8310</v>
      </c>
      <c r="R1149" s="57" t="s">
        <v>8332</v>
      </c>
      <c r="T1149" s="12" t="s">
        <v>4220</v>
      </c>
      <c r="U1149" s="13" t="str">
        <f t="shared" si="323"/>
        <v xml:space="preserve">  Toshiyuki</v>
      </c>
      <c r="V1149" s="39">
        <f t="shared" si="308"/>
        <v>31.6</v>
      </c>
      <c r="W1149" s="39" t="str">
        <f t="shared" si="309"/>
        <v>Obesity</v>
      </c>
      <c r="X1149" s="39">
        <f t="shared" si="310"/>
        <v>6.79</v>
      </c>
      <c r="Y1149" s="39" t="str">
        <f t="shared" si="311"/>
        <v>Diabetes</v>
      </c>
      <c r="Z1149" s="39" t="str">
        <f t="shared" si="312"/>
        <v>No</v>
      </c>
      <c r="AA1149" s="39" t="str">
        <f t="shared" si="313"/>
        <v>No</v>
      </c>
      <c r="AB1149" s="39" t="str">
        <f t="shared" si="314"/>
        <v>No</v>
      </c>
      <c r="AC1149" s="38" t="str">
        <f t="shared" si="315"/>
        <v>No major surgery</v>
      </c>
      <c r="AD1149" s="39" t="str">
        <f t="shared" si="316"/>
        <v>No</v>
      </c>
      <c r="AE1149" s="13" t="str">
        <f t="shared" si="317"/>
        <v>17-Jul-1979</v>
      </c>
      <c r="AF1149" s="39">
        <f t="shared" si="318"/>
        <v>44</v>
      </c>
      <c r="AG1149" s="58">
        <f t="shared" si="319"/>
        <v>9453.92</v>
      </c>
      <c r="AH1149" s="39" t="str">
        <f t="shared" si="320"/>
        <v>tier - 2</v>
      </c>
      <c r="AI1149" s="39" t="str">
        <f t="shared" si="321"/>
        <v>tier - 2</v>
      </c>
      <c r="AJ1149" s="54" t="str">
        <f t="shared" si="322"/>
        <v>R1021</v>
      </c>
    </row>
    <row r="1150" spans="2:36" ht="15.75" customHeight="1" x14ac:dyDescent="0.3">
      <c r="B1150" s="12" t="s">
        <v>4224</v>
      </c>
      <c r="C1150" s="13" t="s">
        <v>4226</v>
      </c>
      <c r="D1150" s="13">
        <v>42.93</v>
      </c>
      <c r="E1150" s="13" t="str">
        <f t="shared" si="306"/>
        <v>Obesity</v>
      </c>
      <c r="F1150" s="13">
        <v>4.8</v>
      </c>
      <c r="G1150" s="13" t="str">
        <f t="shared" si="307"/>
        <v>Normal</v>
      </c>
      <c r="H1150" s="13" t="s">
        <v>8291</v>
      </c>
      <c r="I1150" s="13" t="s">
        <v>8291</v>
      </c>
      <c r="J1150" s="13" t="s">
        <v>8291</v>
      </c>
      <c r="K1150" s="27">
        <v>1</v>
      </c>
      <c r="L1150" s="13" t="s">
        <v>8291</v>
      </c>
      <c r="M1150" s="13" t="s">
        <v>9408</v>
      </c>
      <c r="N1150" s="13">
        <v>54</v>
      </c>
      <c r="O1150" s="56">
        <v>9487.64</v>
      </c>
      <c r="P1150" s="13" t="s">
        <v>8310</v>
      </c>
      <c r="Q1150" s="13" t="s">
        <v>8310</v>
      </c>
      <c r="R1150" s="57" t="s">
        <v>8312</v>
      </c>
      <c r="T1150" s="12" t="s">
        <v>4224</v>
      </c>
      <c r="U1150" s="13" t="str">
        <f t="shared" si="323"/>
        <v xml:space="preserve">  Tom L</v>
      </c>
      <c r="V1150" s="39">
        <f t="shared" si="308"/>
        <v>42.93</v>
      </c>
      <c r="W1150" s="39" t="str">
        <f t="shared" si="309"/>
        <v>Obesity</v>
      </c>
      <c r="X1150" s="39">
        <f t="shared" si="310"/>
        <v>4.8</v>
      </c>
      <c r="Y1150" s="39" t="str">
        <f t="shared" si="311"/>
        <v>Normal</v>
      </c>
      <c r="Z1150" s="39" t="str">
        <f t="shared" si="312"/>
        <v>No</v>
      </c>
      <c r="AA1150" s="39" t="str">
        <f t="shared" si="313"/>
        <v>No</v>
      </c>
      <c r="AB1150" s="39" t="str">
        <f t="shared" si="314"/>
        <v>No</v>
      </c>
      <c r="AC1150" s="38">
        <f t="shared" si="315"/>
        <v>1</v>
      </c>
      <c r="AD1150" s="39" t="str">
        <f t="shared" si="316"/>
        <v>No</v>
      </c>
      <c r="AE1150" s="13" t="str">
        <f t="shared" si="317"/>
        <v>4-Jun-1969</v>
      </c>
      <c r="AF1150" s="39">
        <f t="shared" si="318"/>
        <v>54</v>
      </c>
      <c r="AG1150" s="58">
        <f t="shared" si="319"/>
        <v>9487.64</v>
      </c>
      <c r="AH1150" s="39" t="str">
        <f t="shared" si="320"/>
        <v>tier - 2</v>
      </c>
      <c r="AI1150" s="39" t="str">
        <f t="shared" si="321"/>
        <v>tier - 2</v>
      </c>
      <c r="AJ1150" s="54" t="str">
        <f t="shared" si="322"/>
        <v>R1013</v>
      </c>
    </row>
    <row r="1151" spans="2:36" ht="15.75" customHeight="1" x14ac:dyDescent="0.3">
      <c r="B1151" s="12" t="s">
        <v>4228</v>
      </c>
      <c r="C1151" s="13" t="s">
        <v>404</v>
      </c>
      <c r="D1151" s="13">
        <v>26.72</v>
      </c>
      <c r="E1151" s="13" t="str">
        <f t="shared" si="306"/>
        <v>Overweight</v>
      </c>
      <c r="F1151" s="13">
        <v>5.75</v>
      </c>
      <c r="G1151" s="13" t="str">
        <f t="shared" si="307"/>
        <v>Prediabetes</v>
      </c>
      <c r="H1151" s="13" t="s">
        <v>8291</v>
      </c>
      <c r="I1151" s="13" t="s">
        <v>8291</v>
      </c>
      <c r="J1151" s="13" t="s">
        <v>8291</v>
      </c>
      <c r="K1151" s="27">
        <v>2</v>
      </c>
      <c r="L1151" s="13" t="s">
        <v>8291</v>
      </c>
      <c r="M1151" s="13" t="s">
        <v>9409</v>
      </c>
      <c r="N1151" s="13">
        <v>47</v>
      </c>
      <c r="O1151" s="56">
        <v>9500.57</v>
      </c>
      <c r="P1151" s="13" t="s">
        <v>8310</v>
      </c>
      <c r="Q1151" s="13" t="s">
        <v>8311</v>
      </c>
      <c r="R1151" s="57" t="s">
        <v>8333</v>
      </c>
      <c r="T1151" s="12" t="s">
        <v>4228</v>
      </c>
      <c r="U1151" s="13" t="str">
        <f t="shared" si="323"/>
        <v xml:space="preserve">  Brian</v>
      </c>
      <c r="V1151" s="39">
        <f t="shared" si="308"/>
        <v>26.72</v>
      </c>
      <c r="W1151" s="39" t="str">
        <f t="shared" si="309"/>
        <v>Overweight</v>
      </c>
      <c r="X1151" s="39">
        <f t="shared" si="310"/>
        <v>5.75</v>
      </c>
      <c r="Y1151" s="39" t="str">
        <f t="shared" si="311"/>
        <v>Prediabetes</v>
      </c>
      <c r="Z1151" s="39" t="str">
        <f t="shared" si="312"/>
        <v>No</v>
      </c>
      <c r="AA1151" s="39" t="str">
        <f t="shared" si="313"/>
        <v>No</v>
      </c>
      <c r="AB1151" s="39" t="str">
        <f t="shared" si="314"/>
        <v>No</v>
      </c>
      <c r="AC1151" s="38">
        <f t="shared" si="315"/>
        <v>2</v>
      </c>
      <c r="AD1151" s="39" t="str">
        <f t="shared" si="316"/>
        <v>No</v>
      </c>
      <c r="AE1151" s="13" t="str">
        <f t="shared" si="317"/>
        <v>28-Nov-1976</v>
      </c>
      <c r="AF1151" s="39">
        <f t="shared" si="318"/>
        <v>47</v>
      </c>
      <c r="AG1151" s="58">
        <f t="shared" si="319"/>
        <v>9500.57</v>
      </c>
      <c r="AH1151" s="39" t="str">
        <f t="shared" si="320"/>
        <v>tier - 2</v>
      </c>
      <c r="AI1151" s="39" t="str">
        <f t="shared" si="321"/>
        <v>tier - 3</v>
      </c>
      <c r="AJ1151" s="54" t="str">
        <f t="shared" si="322"/>
        <v>R1017</v>
      </c>
    </row>
    <row r="1152" spans="2:36" ht="15.75" customHeight="1" x14ac:dyDescent="0.3">
      <c r="B1152" s="12" t="s">
        <v>4231</v>
      </c>
      <c r="C1152" s="13" t="s">
        <v>620</v>
      </c>
      <c r="D1152" s="13">
        <v>26.67</v>
      </c>
      <c r="E1152" s="13" t="str">
        <f t="shared" si="306"/>
        <v>Overweight</v>
      </c>
      <c r="F1152" s="13">
        <v>5.81</v>
      </c>
      <c r="G1152" s="13" t="str">
        <f t="shared" si="307"/>
        <v>Prediabetes</v>
      </c>
      <c r="H1152" s="13" t="s">
        <v>8291</v>
      </c>
      <c r="I1152" s="13" t="s">
        <v>8291</v>
      </c>
      <c r="J1152" s="13" t="s">
        <v>8291</v>
      </c>
      <c r="K1152" s="27">
        <v>2</v>
      </c>
      <c r="L1152" s="13" t="s">
        <v>8291</v>
      </c>
      <c r="M1152" s="13" t="s">
        <v>9410</v>
      </c>
      <c r="N1152" s="13">
        <v>54</v>
      </c>
      <c r="O1152" s="56">
        <v>9504.31</v>
      </c>
      <c r="P1152" s="13" t="s">
        <v>8311</v>
      </c>
      <c r="Q1152" s="13" t="s">
        <v>8310</v>
      </c>
      <c r="R1152" s="57" t="s">
        <v>8312</v>
      </c>
      <c r="T1152" s="12" t="s">
        <v>4231</v>
      </c>
      <c r="U1152" s="13" t="str">
        <f t="shared" si="323"/>
        <v xml:space="preserve">  Matthew</v>
      </c>
      <c r="V1152" s="39">
        <f t="shared" si="308"/>
        <v>26.67</v>
      </c>
      <c r="W1152" s="39" t="str">
        <f t="shared" si="309"/>
        <v>Overweight</v>
      </c>
      <c r="X1152" s="39">
        <f t="shared" si="310"/>
        <v>5.81</v>
      </c>
      <c r="Y1152" s="39" t="str">
        <f t="shared" si="311"/>
        <v>Prediabetes</v>
      </c>
      <c r="Z1152" s="39" t="str">
        <f t="shared" si="312"/>
        <v>No</v>
      </c>
      <c r="AA1152" s="39" t="str">
        <f t="shared" si="313"/>
        <v>No</v>
      </c>
      <c r="AB1152" s="39" t="str">
        <f t="shared" si="314"/>
        <v>No</v>
      </c>
      <c r="AC1152" s="38">
        <f t="shared" si="315"/>
        <v>2</v>
      </c>
      <c r="AD1152" s="39" t="str">
        <f t="shared" si="316"/>
        <v>No</v>
      </c>
      <c r="AE1152" s="13" t="str">
        <f t="shared" si="317"/>
        <v>24-Aug-1969</v>
      </c>
      <c r="AF1152" s="39">
        <f t="shared" si="318"/>
        <v>54</v>
      </c>
      <c r="AG1152" s="58">
        <f t="shared" si="319"/>
        <v>9504.31</v>
      </c>
      <c r="AH1152" s="39" t="str">
        <f t="shared" si="320"/>
        <v>tier - 3</v>
      </c>
      <c r="AI1152" s="39" t="str">
        <f t="shared" si="321"/>
        <v>tier - 2</v>
      </c>
      <c r="AJ1152" s="54" t="str">
        <f t="shared" si="322"/>
        <v>R1013</v>
      </c>
    </row>
    <row r="1153" spans="2:36" ht="15.75" customHeight="1" x14ac:dyDescent="0.3">
      <c r="B1153" s="12" t="s">
        <v>4234</v>
      </c>
      <c r="C1153" s="13" t="s">
        <v>4236</v>
      </c>
      <c r="D1153" s="13">
        <v>42.68</v>
      </c>
      <c r="E1153" s="13" t="str">
        <f t="shared" si="306"/>
        <v>Obesity</v>
      </c>
      <c r="F1153" s="13">
        <v>9.2799999999999994</v>
      </c>
      <c r="G1153" s="13" t="str">
        <f t="shared" si="307"/>
        <v>Diabetes</v>
      </c>
      <c r="H1153" s="13" t="s">
        <v>8291</v>
      </c>
      <c r="I1153" s="13" t="s">
        <v>8291</v>
      </c>
      <c r="J1153" s="13" t="s">
        <v>8291</v>
      </c>
      <c r="K1153" s="27">
        <v>2</v>
      </c>
      <c r="L1153" s="13" t="s">
        <v>8291</v>
      </c>
      <c r="M1153" s="13" t="s">
        <v>9411</v>
      </c>
      <c r="N1153" s="13">
        <v>31</v>
      </c>
      <c r="O1153" s="56">
        <v>9507.68</v>
      </c>
      <c r="P1153" s="13" t="s">
        <v>8310</v>
      </c>
      <c r="Q1153" s="13" t="s">
        <v>8314</v>
      </c>
      <c r="R1153" s="57" t="s">
        <v>8317</v>
      </c>
      <c r="T1153" s="12" t="s">
        <v>4234</v>
      </c>
      <c r="U1153" s="13" t="str">
        <f t="shared" si="323"/>
        <v xml:space="preserve">  Julee</v>
      </c>
      <c r="V1153" s="39">
        <f t="shared" si="308"/>
        <v>42.68</v>
      </c>
      <c r="W1153" s="39" t="str">
        <f t="shared" si="309"/>
        <v>Obesity</v>
      </c>
      <c r="X1153" s="39">
        <f t="shared" si="310"/>
        <v>9.2799999999999994</v>
      </c>
      <c r="Y1153" s="39" t="str">
        <f t="shared" si="311"/>
        <v>Diabetes</v>
      </c>
      <c r="Z1153" s="39" t="str">
        <f t="shared" si="312"/>
        <v>No</v>
      </c>
      <c r="AA1153" s="39" t="str">
        <f t="shared" si="313"/>
        <v>No</v>
      </c>
      <c r="AB1153" s="39" t="str">
        <f t="shared" si="314"/>
        <v>No</v>
      </c>
      <c r="AC1153" s="38">
        <f t="shared" si="315"/>
        <v>2</v>
      </c>
      <c r="AD1153" s="39" t="str">
        <f t="shared" si="316"/>
        <v>No</v>
      </c>
      <c r="AE1153" s="13" t="str">
        <f t="shared" si="317"/>
        <v>22-Aug-1992</v>
      </c>
      <c r="AF1153" s="39">
        <f t="shared" si="318"/>
        <v>31</v>
      </c>
      <c r="AG1153" s="58">
        <f t="shared" si="319"/>
        <v>9507.68</v>
      </c>
      <c r="AH1153" s="39" t="str">
        <f t="shared" si="320"/>
        <v>tier - 2</v>
      </c>
      <c r="AI1153" s="39" t="str">
        <f t="shared" si="321"/>
        <v>tier - 1</v>
      </c>
      <c r="AJ1153" s="54" t="str">
        <f t="shared" si="322"/>
        <v>R1012</v>
      </c>
    </row>
    <row r="1154" spans="2:36" ht="15.75" customHeight="1" x14ac:dyDescent="0.3">
      <c r="B1154" s="12" t="s">
        <v>4238</v>
      </c>
      <c r="C1154" s="13" t="s">
        <v>4240</v>
      </c>
      <c r="D1154" s="13">
        <v>24.31</v>
      </c>
      <c r="E1154" s="13" t="str">
        <f t="shared" si="306"/>
        <v>Healthy Weight</v>
      </c>
      <c r="F1154" s="13">
        <v>6.37</v>
      </c>
      <c r="G1154" s="13" t="str">
        <f t="shared" si="307"/>
        <v>Prediabetes</v>
      </c>
      <c r="H1154" s="13" t="s">
        <v>8291</v>
      </c>
      <c r="I1154" s="13" t="s">
        <v>8291</v>
      </c>
      <c r="J1154" s="13" t="s">
        <v>8291</v>
      </c>
      <c r="K1154" s="27" t="s">
        <v>8292</v>
      </c>
      <c r="L1154" s="13" t="s">
        <v>8291</v>
      </c>
      <c r="M1154" s="13" t="s">
        <v>9412</v>
      </c>
      <c r="N1154" s="13">
        <v>52</v>
      </c>
      <c r="O1154" s="56">
        <v>9528.9</v>
      </c>
      <c r="P1154" s="13" t="s">
        <v>8310</v>
      </c>
      <c r="Q1154" s="13" t="s">
        <v>8310</v>
      </c>
      <c r="R1154" s="57" t="s">
        <v>8321</v>
      </c>
      <c r="T1154" s="12" t="s">
        <v>4238</v>
      </c>
      <c r="U1154" s="13" t="str">
        <f t="shared" si="323"/>
        <v xml:space="preserve">  Christopher M</v>
      </c>
      <c r="V1154" s="39">
        <f t="shared" si="308"/>
        <v>24.31</v>
      </c>
      <c r="W1154" s="39" t="str">
        <f t="shared" si="309"/>
        <v>Healthy Weight</v>
      </c>
      <c r="X1154" s="39">
        <f t="shared" si="310"/>
        <v>6.37</v>
      </c>
      <c r="Y1154" s="39" t="str">
        <f t="shared" si="311"/>
        <v>Prediabetes</v>
      </c>
      <c r="Z1154" s="39" t="str">
        <f t="shared" si="312"/>
        <v>No</v>
      </c>
      <c r="AA1154" s="39" t="str">
        <f t="shared" si="313"/>
        <v>No</v>
      </c>
      <c r="AB1154" s="39" t="str">
        <f t="shared" si="314"/>
        <v>No</v>
      </c>
      <c r="AC1154" s="38" t="str">
        <f t="shared" si="315"/>
        <v>No major surgery</v>
      </c>
      <c r="AD1154" s="39" t="str">
        <f t="shared" si="316"/>
        <v>No</v>
      </c>
      <c r="AE1154" s="13" t="str">
        <f t="shared" si="317"/>
        <v>29-Nov-1971</v>
      </c>
      <c r="AF1154" s="39">
        <f t="shared" si="318"/>
        <v>52</v>
      </c>
      <c r="AG1154" s="58">
        <f t="shared" si="319"/>
        <v>9528.9</v>
      </c>
      <c r="AH1154" s="39" t="str">
        <f t="shared" si="320"/>
        <v>tier - 2</v>
      </c>
      <c r="AI1154" s="39" t="str">
        <f t="shared" si="321"/>
        <v>tier - 2</v>
      </c>
      <c r="AJ1154" s="54" t="str">
        <f t="shared" si="322"/>
        <v>R1011</v>
      </c>
    </row>
    <row r="1155" spans="2:36" ht="15.75" customHeight="1" x14ac:dyDescent="0.3">
      <c r="B1155" s="12" t="s">
        <v>4241</v>
      </c>
      <c r="C1155" s="13" t="s">
        <v>4243</v>
      </c>
      <c r="D1155" s="13">
        <v>44.75</v>
      </c>
      <c r="E1155" s="13" t="str">
        <f t="shared" si="306"/>
        <v>Obesity</v>
      </c>
      <c r="F1155" s="13">
        <v>5.09</v>
      </c>
      <c r="G1155" s="13" t="str">
        <f t="shared" si="307"/>
        <v>Normal</v>
      </c>
      <c r="H1155" s="13" t="s">
        <v>8293</v>
      </c>
      <c r="I1155" s="13" t="s">
        <v>8291</v>
      </c>
      <c r="J1155" s="13" t="s">
        <v>8291</v>
      </c>
      <c r="K1155" s="27" t="s">
        <v>8292</v>
      </c>
      <c r="L1155" s="13" t="s">
        <v>8291</v>
      </c>
      <c r="M1155" s="13" t="s">
        <v>9413</v>
      </c>
      <c r="N1155" s="13">
        <v>50</v>
      </c>
      <c r="O1155" s="56">
        <v>9538.65</v>
      </c>
      <c r="P1155" s="13" t="s">
        <v>8310</v>
      </c>
      <c r="Q1155" s="13" t="s">
        <v>8311</v>
      </c>
      <c r="R1155" s="57" t="s">
        <v>8332</v>
      </c>
      <c r="T1155" s="12" t="s">
        <v>4241</v>
      </c>
      <c r="U1155" s="13" t="str">
        <f t="shared" si="323"/>
        <v xml:space="preserve">  Ciaran</v>
      </c>
      <c r="V1155" s="39">
        <f t="shared" si="308"/>
        <v>44.75</v>
      </c>
      <c r="W1155" s="39" t="str">
        <f t="shared" si="309"/>
        <v>Obesity</v>
      </c>
      <c r="X1155" s="39">
        <f t="shared" si="310"/>
        <v>5.09</v>
      </c>
      <c r="Y1155" s="39" t="str">
        <f t="shared" si="311"/>
        <v>Normal</v>
      </c>
      <c r="Z1155" s="39" t="str">
        <f t="shared" si="312"/>
        <v>Yes</v>
      </c>
      <c r="AA1155" s="39" t="str">
        <f t="shared" si="313"/>
        <v>No</v>
      </c>
      <c r="AB1155" s="39" t="str">
        <f t="shared" si="314"/>
        <v>No</v>
      </c>
      <c r="AC1155" s="38" t="str">
        <f t="shared" si="315"/>
        <v>No major surgery</v>
      </c>
      <c r="AD1155" s="39" t="str">
        <f t="shared" si="316"/>
        <v>No</v>
      </c>
      <c r="AE1155" s="13" t="str">
        <f t="shared" si="317"/>
        <v>21-Dec-1973</v>
      </c>
      <c r="AF1155" s="39">
        <f t="shared" si="318"/>
        <v>50</v>
      </c>
      <c r="AG1155" s="58">
        <f t="shared" si="319"/>
        <v>9538.65</v>
      </c>
      <c r="AH1155" s="39" t="str">
        <f t="shared" si="320"/>
        <v>tier - 2</v>
      </c>
      <c r="AI1155" s="39" t="str">
        <f t="shared" si="321"/>
        <v>tier - 3</v>
      </c>
      <c r="AJ1155" s="54" t="str">
        <f t="shared" si="322"/>
        <v>R1021</v>
      </c>
    </row>
    <row r="1156" spans="2:36" ht="15.75" customHeight="1" x14ac:dyDescent="0.3">
      <c r="B1156" s="12" t="s">
        <v>4245</v>
      </c>
      <c r="C1156" s="13" t="s">
        <v>1925</v>
      </c>
      <c r="D1156" s="13">
        <v>30.78</v>
      </c>
      <c r="E1156" s="13" t="str">
        <f t="shared" ref="E1156:E1219" si="324">IF(D1156&lt;18.5,"Underweight", IF(AND(D1156&gt;=18.5,D1156&lt;=24.9),"Healthy Weight", IF(AND(D1156&gt;=25,D1156&lt;=29.9),"Overweight", IF(D1156&gt;=30,"Obesity"))))</f>
        <v>Obesity</v>
      </c>
      <c r="F1156" s="13">
        <v>7.94</v>
      </c>
      <c r="G1156" s="13" t="str">
        <f t="shared" ref="G1156:G1219" si="325">IF(F1156&lt;5.7,"Normal",IF(AND(F1156&gt;=5.7,F1156&lt;=6.4),"Prediabetes",IF(F1156&gt;=6.5,"Diabetes")))</f>
        <v>Diabetes</v>
      </c>
      <c r="H1156" s="13" t="s">
        <v>8291</v>
      </c>
      <c r="I1156" s="13" t="s">
        <v>8291</v>
      </c>
      <c r="J1156" s="13" t="s">
        <v>8291</v>
      </c>
      <c r="K1156" s="27">
        <v>2</v>
      </c>
      <c r="L1156" s="13" t="s">
        <v>8291</v>
      </c>
      <c r="M1156" s="13" t="s">
        <v>9414</v>
      </c>
      <c r="N1156" s="13">
        <v>48</v>
      </c>
      <c r="O1156" s="56">
        <v>9540.17</v>
      </c>
      <c r="P1156" s="13" t="s">
        <v>8310</v>
      </c>
      <c r="Q1156" s="13" t="s">
        <v>8310</v>
      </c>
      <c r="R1156" s="57" t="s">
        <v>8329</v>
      </c>
      <c r="T1156" s="12" t="s">
        <v>4245</v>
      </c>
      <c r="U1156" s="13" t="str">
        <f t="shared" si="323"/>
        <v xml:space="preserve">  Kara</v>
      </c>
      <c r="V1156" s="39">
        <f t="shared" ref="V1156:V1219" si="326">VLOOKUP(T1156,$B$3:$R$2338,3,FALSE)</f>
        <v>30.78</v>
      </c>
      <c r="W1156" s="39" t="str">
        <f t="shared" ref="W1156:W1219" si="327">VLOOKUP(T1156,$B$3:$R$2338,4,FALSE)</f>
        <v>Obesity</v>
      </c>
      <c r="X1156" s="39">
        <f t="shared" ref="X1156:X1219" si="328">VLOOKUP(T1156,$B$3:$R$2338,5,FALSE)</f>
        <v>7.94</v>
      </c>
      <c r="Y1156" s="39" t="str">
        <f t="shared" ref="Y1156:Y1219" si="329">VLOOKUP(T1156,$B$3:$R$2338,6,0)</f>
        <v>Diabetes</v>
      </c>
      <c r="Z1156" s="39" t="str">
        <f t="shared" ref="Z1156:Z1219" si="330">VLOOKUP(T1156,$B$3:$R$2338,7,0)</f>
        <v>No</v>
      </c>
      <c r="AA1156" s="39" t="str">
        <f t="shared" ref="AA1156:AA1219" si="331">VLOOKUP(T1156,$B$3:$R$2338,8,0)</f>
        <v>No</v>
      </c>
      <c r="AB1156" s="39" t="str">
        <f t="shared" ref="AB1156:AB1219" si="332">VLOOKUP(T1156,$B$3:$R$2338,9,0)</f>
        <v>No</v>
      </c>
      <c r="AC1156" s="38">
        <f t="shared" ref="AC1156:AC1219" si="333">VLOOKUP(T1156,$B$3:$R$2338,10,0)</f>
        <v>2</v>
      </c>
      <c r="AD1156" s="39" t="str">
        <f t="shared" ref="AD1156:AD1219" si="334">VLOOKUP(T1156,$B$3:$R$2338,11,0)</f>
        <v>No</v>
      </c>
      <c r="AE1156" s="13" t="str">
        <f t="shared" ref="AE1156:AE1219" si="335">VLOOKUP(T1156,$B$3:$R$2338,12,0)</f>
        <v>28-Jul-1975</v>
      </c>
      <c r="AF1156" s="39">
        <f t="shared" ref="AF1156:AF1219" si="336">VLOOKUP(T1156,$B$3:$R$2338,13,0)</f>
        <v>48</v>
      </c>
      <c r="AG1156" s="58">
        <f t="shared" ref="AG1156:AG1219" si="337">VLOOKUP(T1156,$B$3:$R$2338,14,0)</f>
        <v>9540.17</v>
      </c>
      <c r="AH1156" s="39" t="str">
        <f t="shared" ref="AH1156:AH1219" si="338">VLOOKUP(T1156,$B$3:$R$2338,15,0)</f>
        <v>tier - 2</v>
      </c>
      <c r="AI1156" s="39" t="str">
        <f t="shared" ref="AI1156:AI1219" si="339">VLOOKUP(T1156,B1155:R3490,16,0)</f>
        <v>tier - 2</v>
      </c>
      <c r="AJ1156" s="54" t="str">
        <f t="shared" ref="AJ1156:AJ1219" si="340">VLOOKUP(T1156,$B$3:$R$2338,17,0)</f>
        <v>R1024</v>
      </c>
    </row>
    <row r="1157" spans="2:36" ht="15.75" customHeight="1" x14ac:dyDescent="0.3">
      <c r="B1157" s="12" t="s">
        <v>4248</v>
      </c>
      <c r="C1157" s="13" t="s">
        <v>4250</v>
      </c>
      <c r="D1157" s="13">
        <v>21.86</v>
      </c>
      <c r="E1157" s="13" t="str">
        <f t="shared" si="324"/>
        <v>Healthy Weight</v>
      </c>
      <c r="F1157" s="13">
        <v>10.95</v>
      </c>
      <c r="G1157" s="13" t="str">
        <f t="shared" si="325"/>
        <v>Diabetes</v>
      </c>
      <c r="H1157" s="13" t="s">
        <v>8291</v>
      </c>
      <c r="I1157" s="13" t="s">
        <v>8291</v>
      </c>
      <c r="J1157" s="13" t="s">
        <v>8291</v>
      </c>
      <c r="K1157" s="27" t="s">
        <v>8292</v>
      </c>
      <c r="L1157" s="13" t="s">
        <v>8291</v>
      </c>
      <c r="M1157" s="13" t="s">
        <v>9415</v>
      </c>
      <c r="N1157" s="13">
        <v>51</v>
      </c>
      <c r="O1157" s="56">
        <v>9541.7000000000007</v>
      </c>
      <c r="P1157" s="13" t="s">
        <v>8310</v>
      </c>
      <c r="Q1157" s="13" t="s">
        <v>8314</v>
      </c>
      <c r="R1157" s="57" t="s">
        <v>8329</v>
      </c>
      <c r="T1157" s="12" t="s">
        <v>4248</v>
      </c>
      <c r="U1157" s="13" t="str">
        <f t="shared" ref="U1157:U1220" si="341">VLOOKUP(T1157,$B$3:$R$2338,2,FALSE)</f>
        <v xml:space="preserve">  Makie</v>
      </c>
      <c r="V1157" s="39">
        <f t="shared" si="326"/>
        <v>21.86</v>
      </c>
      <c r="W1157" s="39" t="str">
        <f t="shared" si="327"/>
        <v>Healthy Weight</v>
      </c>
      <c r="X1157" s="39">
        <f t="shared" si="328"/>
        <v>10.95</v>
      </c>
      <c r="Y1157" s="39" t="str">
        <f t="shared" si="329"/>
        <v>Diabetes</v>
      </c>
      <c r="Z1157" s="39" t="str">
        <f t="shared" si="330"/>
        <v>No</v>
      </c>
      <c r="AA1157" s="39" t="str">
        <f t="shared" si="331"/>
        <v>No</v>
      </c>
      <c r="AB1157" s="39" t="str">
        <f t="shared" si="332"/>
        <v>No</v>
      </c>
      <c r="AC1157" s="38" t="str">
        <f t="shared" si="333"/>
        <v>No major surgery</v>
      </c>
      <c r="AD1157" s="39" t="str">
        <f t="shared" si="334"/>
        <v>No</v>
      </c>
      <c r="AE1157" s="13" t="str">
        <f t="shared" si="335"/>
        <v>22-Sep-1972</v>
      </c>
      <c r="AF1157" s="39">
        <f t="shared" si="336"/>
        <v>51</v>
      </c>
      <c r="AG1157" s="58">
        <f t="shared" si="337"/>
        <v>9541.7000000000007</v>
      </c>
      <c r="AH1157" s="39" t="str">
        <f t="shared" si="338"/>
        <v>tier - 2</v>
      </c>
      <c r="AI1157" s="39" t="str">
        <f t="shared" si="339"/>
        <v>tier - 1</v>
      </c>
      <c r="AJ1157" s="54" t="str">
        <f t="shared" si="340"/>
        <v>R1024</v>
      </c>
    </row>
    <row r="1158" spans="2:36" ht="15.75" customHeight="1" x14ac:dyDescent="0.3">
      <c r="B1158" s="12" t="s">
        <v>4252</v>
      </c>
      <c r="C1158" s="13" t="s">
        <v>4254</v>
      </c>
      <c r="D1158" s="13">
        <v>49.09</v>
      </c>
      <c r="E1158" s="13" t="str">
        <f t="shared" si="324"/>
        <v>Obesity</v>
      </c>
      <c r="F1158" s="13">
        <v>6.3</v>
      </c>
      <c r="G1158" s="13" t="str">
        <f t="shared" si="325"/>
        <v>Prediabetes</v>
      </c>
      <c r="H1158" s="13" t="s">
        <v>8293</v>
      </c>
      <c r="I1158" s="13" t="s">
        <v>8291</v>
      </c>
      <c r="J1158" s="13" t="s">
        <v>8291</v>
      </c>
      <c r="K1158" s="27" t="s">
        <v>8292</v>
      </c>
      <c r="L1158" s="13" t="s">
        <v>8291</v>
      </c>
      <c r="M1158" s="13" t="s">
        <v>9415</v>
      </c>
      <c r="N1158" s="13">
        <v>51</v>
      </c>
      <c r="O1158" s="56">
        <v>9549.57</v>
      </c>
      <c r="P1158" s="13" t="s">
        <v>8310</v>
      </c>
      <c r="Q1158" s="13" t="s">
        <v>8314</v>
      </c>
      <c r="R1158" s="57" t="s">
        <v>8312</v>
      </c>
      <c r="T1158" s="12" t="s">
        <v>4252</v>
      </c>
      <c r="U1158" s="13" t="str">
        <f t="shared" si="341"/>
        <v xml:space="preserve">  Emily E</v>
      </c>
      <c r="V1158" s="39">
        <f t="shared" si="326"/>
        <v>49.09</v>
      </c>
      <c r="W1158" s="39" t="str">
        <f t="shared" si="327"/>
        <v>Obesity</v>
      </c>
      <c r="X1158" s="39">
        <f t="shared" si="328"/>
        <v>6.3</v>
      </c>
      <c r="Y1158" s="39" t="str">
        <f t="shared" si="329"/>
        <v>Prediabetes</v>
      </c>
      <c r="Z1158" s="39" t="str">
        <f t="shared" si="330"/>
        <v>Yes</v>
      </c>
      <c r="AA1158" s="39" t="str">
        <f t="shared" si="331"/>
        <v>No</v>
      </c>
      <c r="AB1158" s="39" t="str">
        <f t="shared" si="332"/>
        <v>No</v>
      </c>
      <c r="AC1158" s="38" t="str">
        <f t="shared" si="333"/>
        <v>No major surgery</v>
      </c>
      <c r="AD1158" s="39" t="str">
        <f t="shared" si="334"/>
        <v>No</v>
      </c>
      <c r="AE1158" s="13" t="str">
        <f t="shared" si="335"/>
        <v>22-Sep-1972</v>
      </c>
      <c r="AF1158" s="39">
        <f t="shared" si="336"/>
        <v>51</v>
      </c>
      <c r="AG1158" s="58">
        <f t="shared" si="337"/>
        <v>9549.57</v>
      </c>
      <c r="AH1158" s="39" t="str">
        <f t="shared" si="338"/>
        <v>tier - 2</v>
      </c>
      <c r="AI1158" s="39" t="str">
        <f t="shared" si="339"/>
        <v>tier - 1</v>
      </c>
      <c r="AJ1158" s="54" t="str">
        <f t="shared" si="340"/>
        <v>R1013</v>
      </c>
    </row>
    <row r="1159" spans="2:36" ht="15.75" customHeight="1" x14ac:dyDescent="0.3">
      <c r="B1159" s="12" t="s">
        <v>4256</v>
      </c>
      <c r="C1159" s="13" t="s">
        <v>4258</v>
      </c>
      <c r="D1159" s="13">
        <v>47.74</v>
      </c>
      <c r="E1159" s="13" t="str">
        <f t="shared" si="324"/>
        <v>Obesity</v>
      </c>
      <c r="F1159" s="13">
        <v>8.0500000000000007</v>
      </c>
      <c r="G1159" s="13" t="str">
        <f t="shared" si="325"/>
        <v>Diabetes</v>
      </c>
      <c r="H1159" s="13" t="s">
        <v>8293</v>
      </c>
      <c r="I1159" s="13" t="s">
        <v>8291</v>
      </c>
      <c r="J1159" s="13" t="s">
        <v>8291</v>
      </c>
      <c r="K1159" s="27">
        <v>2</v>
      </c>
      <c r="L1159" s="13" t="s">
        <v>8291</v>
      </c>
      <c r="M1159" s="13" t="s">
        <v>9416</v>
      </c>
      <c r="N1159" s="13">
        <v>49</v>
      </c>
      <c r="O1159" s="56">
        <v>9563.0300000000007</v>
      </c>
      <c r="P1159" s="13" t="s">
        <v>8311</v>
      </c>
      <c r="Q1159" s="13" t="s">
        <v>8314</v>
      </c>
      <c r="R1159" s="57" t="s">
        <v>8321</v>
      </c>
      <c r="T1159" s="12" t="s">
        <v>4256</v>
      </c>
      <c r="U1159" s="13" t="str">
        <f t="shared" si="341"/>
        <v xml:space="preserve">  Cary</v>
      </c>
      <c r="V1159" s="39">
        <f t="shared" si="326"/>
        <v>47.74</v>
      </c>
      <c r="W1159" s="39" t="str">
        <f t="shared" si="327"/>
        <v>Obesity</v>
      </c>
      <c r="X1159" s="39">
        <f t="shared" si="328"/>
        <v>8.0500000000000007</v>
      </c>
      <c r="Y1159" s="39" t="str">
        <f t="shared" si="329"/>
        <v>Diabetes</v>
      </c>
      <c r="Z1159" s="39" t="str">
        <f t="shared" si="330"/>
        <v>Yes</v>
      </c>
      <c r="AA1159" s="39" t="str">
        <f t="shared" si="331"/>
        <v>No</v>
      </c>
      <c r="AB1159" s="39" t="str">
        <f t="shared" si="332"/>
        <v>No</v>
      </c>
      <c r="AC1159" s="38">
        <f t="shared" si="333"/>
        <v>2</v>
      </c>
      <c r="AD1159" s="39" t="str">
        <f t="shared" si="334"/>
        <v>No</v>
      </c>
      <c r="AE1159" s="13" t="str">
        <f t="shared" si="335"/>
        <v>14-Aug-1974</v>
      </c>
      <c r="AF1159" s="39">
        <f t="shared" si="336"/>
        <v>49</v>
      </c>
      <c r="AG1159" s="58">
        <f t="shared" si="337"/>
        <v>9563.0300000000007</v>
      </c>
      <c r="AH1159" s="39" t="str">
        <f t="shared" si="338"/>
        <v>tier - 3</v>
      </c>
      <c r="AI1159" s="39" t="str">
        <f t="shared" si="339"/>
        <v>tier - 1</v>
      </c>
      <c r="AJ1159" s="54" t="str">
        <f t="shared" si="340"/>
        <v>R1011</v>
      </c>
    </row>
    <row r="1160" spans="2:36" ht="15.75" customHeight="1" x14ac:dyDescent="0.3">
      <c r="B1160" s="12" t="s">
        <v>4260</v>
      </c>
      <c r="C1160" s="13" t="s">
        <v>4262</v>
      </c>
      <c r="D1160" s="13">
        <v>30.2</v>
      </c>
      <c r="E1160" s="13" t="str">
        <f t="shared" si="324"/>
        <v>Obesity</v>
      </c>
      <c r="F1160" s="13">
        <v>9.8800000000000008</v>
      </c>
      <c r="G1160" s="13" t="str">
        <f t="shared" si="325"/>
        <v>Diabetes</v>
      </c>
      <c r="H1160" s="13" t="s">
        <v>8293</v>
      </c>
      <c r="I1160" s="13" t="s">
        <v>8291</v>
      </c>
      <c r="J1160" s="13" t="s">
        <v>8291</v>
      </c>
      <c r="K1160" s="27">
        <v>2</v>
      </c>
      <c r="L1160" s="13" t="s">
        <v>8291</v>
      </c>
      <c r="M1160" s="13" t="s">
        <v>9417</v>
      </c>
      <c r="N1160" s="13">
        <v>50</v>
      </c>
      <c r="O1160" s="56">
        <v>9566.99</v>
      </c>
      <c r="P1160" s="13" t="s">
        <v>8310</v>
      </c>
      <c r="Q1160" s="13" t="s">
        <v>8314</v>
      </c>
      <c r="R1160" s="57" t="s">
        <v>8317</v>
      </c>
      <c r="T1160" s="12" t="s">
        <v>4260</v>
      </c>
      <c r="U1160" s="13" t="str">
        <f t="shared" si="341"/>
        <v xml:space="preserve">  Steven</v>
      </c>
      <c r="V1160" s="39">
        <f t="shared" si="326"/>
        <v>30.2</v>
      </c>
      <c r="W1160" s="39" t="str">
        <f t="shared" si="327"/>
        <v>Obesity</v>
      </c>
      <c r="X1160" s="39">
        <f t="shared" si="328"/>
        <v>9.8800000000000008</v>
      </c>
      <c r="Y1160" s="39" t="str">
        <f t="shared" si="329"/>
        <v>Diabetes</v>
      </c>
      <c r="Z1160" s="39" t="str">
        <f t="shared" si="330"/>
        <v>Yes</v>
      </c>
      <c r="AA1160" s="39" t="str">
        <f t="shared" si="331"/>
        <v>No</v>
      </c>
      <c r="AB1160" s="39" t="str">
        <f t="shared" si="332"/>
        <v>No</v>
      </c>
      <c r="AC1160" s="38">
        <f t="shared" si="333"/>
        <v>2</v>
      </c>
      <c r="AD1160" s="39" t="str">
        <f t="shared" si="334"/>
        <v>No</v>
      </c>
      <c r="AE1160" s="13" t="str">
        <f t="shared" si="335"/>
        <v>1-Dec-1973</v>
      </c>
      <c r="AF1160" s="39">
        <f t="shared" si="336"/>
        <v>50</v>
      </c>
      <c r="AG1160" s="58">
        <f t="shared" si="337"/>
        <v>9566.99</v>
      </c>
      <c r="AH1160" s="39" t="str">
        <f t="shared" si="338"/>
        <v>tier - 2</v>
      </c>
      <c r="AI1160" s="39" t="str">
        <f t="shared" si="339"/>
        <v>tier - 1</v>
      </c>
      <c r="AJ1160" s="54" t="str">
        <f t="shared" si="340"/>
        <v>R1012</v>
      </c>
    </row>
    <row r="1161" spans="2:36" ht="15.75" customHeight="1" x14ac:dyDescent="0.3">
      <c r="B1161" s="12" t="s">
        <v>4264</v>
      </c>
      <c r="C1161" s="13" t="s">
        <v>4266</v>
      </c>
      <c r="D1161" s="13">
        <v>33.25</v>
      </c>
      <c r="E1161" s="13" t="str">
        <f t="shared" si="324"/>
        <v>Obesity</v>
      </c>
      <c r="F1161" s="13">
        <v>7.42</v>
      </c>
      <c r="G1161" s="13" t="str">
        <f t="shared" si="325"/>
        <v>Diabetes</v>
      </c>
      <c r="H1161" s="13" t="s">
        <v>8293</v>
      </c>
      <c r="I1161" s="13" t="s">
        <v>8291</v>
      </c>
      <c r="J1161" s="13" t="s">
        <v>8291</v>
      </c>
      <c r="K1161" s="27">
        <v>2</v>
      </c>
      <c r="L1161" s="13" t="s">
        <v>8291</v>
      </c>
      <c r="M1161" s="13" t="s">
        <v>9418</v>
      </c>
      <c r="N1161" s="13">
        <v>57</v>
      </c>
      <c r="O1161" s="56">
        <v>9582.5400000000009</v>
      </c>
      <c r="P1161" s="13" t="s">
        <v>8311</v>
      </c>
      <c r="Q1161" s="13" t="s">
        <v>8310</v>
      </c>
      <c r="R1161" s="57" t="s">
        <v>8312</v>
      </c>
      <c r="T1161" s="12" t="s">
        <v>4264</v>
      </c>
      <c r="U1161" s="13" t="str">
        <f t="shared" si="341"/>
        <v xml:space="preserve">  Jose Antonio Sr</v>
      </c>
      <c r="V1161" s="39">
        <f t="shared" si="326"/>
        <v>33.25</v>
      </c>
      <c r="W1161" s="39" t="str">
        <f t="shared" si="327"/>
        <v>Obesity</v>
      </c>
      <c r="X1161" s="39">
        <f t="shared" si="328"/>
        <v>7.42</v>
      </c>
      <c r="Y1161" s="39" t="str">
        <f t="shared" si="329"/>
        <v>Diabetes</v>
      </c>
      <c r="Z1161" s="39" t="str">
        <f t="shared" si="330"/>
        <v>Yes</v>
      </c>
      <c r="AA1161" s="39" t="str">
        <f t="shared" si="331"/>
        <v>No</v>
      </c>
      <c r="AB1161" s="39" t="str">
        <f t="shared" si="332"/>
        <v>No</v>
      </c>
      <c r="AC1161" s="38">
        <f t="shared" si="333"/>
        <v>2</v>
      </c>
      <c r="AD1161" s="39" t="str">
        <f t="shared" si="334"/>
        <v>No</v>
      </c>
      <c r="AE1161" s="13" t="str">
        <f t="shared" si="335"/>
        <v>4-Dec-1966</v>
      </c>
      <c r="AF1161" s="39">
        <f t="shared" si="336"/>
        <v>57</v>
      </c>
      <c r="AG1161" s="58">
        <f t="shared" si="337"/>
        <v>9582.5400000000009</v>
      </c>
      <c r="AH1161" s="39" t="str">
        <f t="shared" si="338"/>
        <v>tier - 3</v>
      </c>
      <c r="AI1161" s="39" t="str">
        <f t="shared" si="339"/>
        <v>tier - 2</v>
      </c>
      <c r="AJ1161" s="54" t="str">
        <f t="shared" si="340"/>
        <v>R1013</v>
      </c>
    </row>
    <row r="1162" spans="2:36" ht="15.75" customHeight="1" x14ac:dyDescent="0.3">
      <c r="B1162" s="12" t="s">
        <v>4268</v>
      </c>
      <c r="C1162" s="13" t="s">
        <v>4270</v>
      </c>
      <c r="D1162" s="13">
        <v>26.6</v>
      </c>
      <c r="E1162" s="13" t="str">
        <f t="shared" si="324"/>
        <v>Overweight</v>
      </c>
      <c r="F1162" s="13">
        <v>8.4499999999999993</v>
      </c>
      <c r="G1162" s="13" t="str">
        <f t="shared" si="325"/>
        <v>Diabetes</v>
      </c>
      <c r="H1162" s="13" t="s">
        <v>8293</v>
      </c>
      <c r="I1162" s="13" t="s">
        <v>8291</v>
      </c>
      <c r="J1162" s="13" t="s">
        <v>8291</v>
      </c>
      <c r="K1162" s="27">
        <v>1</v>
      </c>
      <c r="L1162" s="13" t="s">
        <v>8291</v>
      </c>
      <c r="M1162" s="13" t="s">
        <v>9419</v>
      </c>
      <c r="N1162" s="13">
        <v>50</v>
      </c>
      <c r="O1162" s="56">
        <v>9583.89</v>
      </c>
      <c r="P1162" s="13" t="s">
        <v>8310</v>
      </c>
      <c r="Q1162" s="13" t="s">
        <v>8311</v>
      </c>
      <c r="R1162" s="57" t="s">
        <v>8317</v>
      </c>
      <c r="T1162" s="12" t="s">
        <v>4268</v>
      </c>
      <c r="U1162" s="13" t="str">
        <f t="shared" si="341"/>
        <v xml:space="preserve">  Tatiana</v>
      </c>
      <c r="V1162" s="39">
        <f t="shared" si="326"/>
        <v>26.6</v>
      </c>
      <c r="W1162" s="39" t="str">
        <f t="shared" si="327"/>
        <v>Overweight</v>
      </c>
      <c r="X1162" s="39">
        <f t="shared" si="328"/>
        <v>8.4499999999999993</v>
      </c>
      <c r="Y1162" s="39" t="str">
        <f t="shared" si="329"/>
        <v>Diabetes</v>
      </c>
      <c r="Z1162" s="39" t="str">
        <f t="shared" si="330"/>
        <v>Yes</v>
      </c>
      <c r="AA1162" s="39" t="str">
        <f t="shared" si="331"/>
        <v>No</v>
      </c>
      <c r="AB1162" s="39" t="str">
        <f t="shared" si="332"/>
        <v>No</v>
      </c>
      <c r="AC1162" s="38">
        <f t="shared" si="333"/>
        <v>1</v>
      </c>
      <c r="AD1162" s="39" t="str">
        <f t="shared" si="334"/>
        <v>No</v>
      </c>
      <c r="AE1162" s="13" t="str">
        <f t="shared" si="335"/>
        <v>28-Nov-1973</v>
      </c>
      <c r="AF1162" s="39">
        <f t="shared" si="336"/>
        <v>50</v>
      </c>
      <c r="AG1162" s="58">
        <f t="shared" si="337"/>
        <v>9583.89</v>
      </c>
      <c r="AH1162" s="39" t="str">
        <f t="shared" si="338"/>
        <v>tier - 2</v>
      </c>
      <c r="AI1162" s="39" t="str">
        <f t="shared" si="339"/>
        <v>tier - 3</v>
      </c>
      <c r="AJ1162" s="54" t="str">
        <f t="shared" si="340"/>
        <v>R1012</v>
      </c>
    </row>
    <row r="1163" spans="2:36" ht="15.75" customHeight="1" x14ac:dyDescent="0.3">
      <c r="B1163" s="12" t="s">
        <v>4272</v>
      </c>
      <c r="C1163" s="13" t="s">
        <v>4274</v>
      </c>
      <c r="D1163" s="13">
        <v>26.35</v>
      </c>
      <c r="E1163" s="13" t="str">
        <f t="shared" si="324"/>
        <v>Overweight</v>
      </c>
      <c r="F1163" s="13">
        <v>6.21</v>
      </c>
      <c r="G1163" s="13" t="str">
        <f t="shared" si="325"/>
        <v>Prediabetes</v>
      </c>
      <c r="H1163" s="13" t="s">
        <v>8291</v>
      </c>
      <c r="I1163" s="13" t="s">
        <v>8291</v>
      </c>
      <c r="J1163" s="13" t="s">
        <v>8291</v>
      </c>
      <c r="K1163" s="27">
        <v>2</v>
      </c>
      <c r="L1163" s="13" t="s">
        <v>8291</v>
      </c>
      <c r="M1163" s="13" t="s">
        <v>8866</v>
      </c>
      <c r="N1163" s="13">
        <v>42</v>
      </c>
      <c r="O1163" s="56">
        <v>9584.0400000000009</v>
      </c>
      <c r="P1163" s="13" t="s">
        <v>8310</v>
      </c>
      <c r="Q1163" s="13" t="s">
        <v>8314</v>
      </c>
      <c r="R1163" s="57" t="s">
        <v>8332</v>
      </c>
      <c r="T1163" s="12" t="s">
        <v>4272</v>
      </c>
      <c r="U1163" s="13" t="str">
        <f t="shared" si="341"/>
        <v xml:space="preserve">  Dan T</v>
      </c>
      <c r="V1163" s="39">
        <f t="shared" si="326"/>
        <v>26.35</v>
      </c>
      <c r="W1163" s="39" t="str">
        <f t="shared" si="327"/>
        <v>Overweight</v>
      </c>
      <c r="X1163" s="39">
        <f t="shared" si="328"/>
        <v>6.21</v>
      </c>
      <c r="Y1163" s="39" t="str">
        <f t="shared" si="329"/>
        <v>Prediabetes</v>
      </c>
      <c r="Z1163" s="39" t="str">
        <f t="shared" si="330"/>
        <v>No</v>
      </c>
      <c r="AA1163" s="39" t="str">
        <f t="shared" si="331"/>
        <v>No</v>
      </c>
      <c r="AB1163" s="39" t="str">
        <f t="shared" si="332"/>
        <v>No</v>
      </c>
      <c r="AC1163" s="38">
        <f t="shared" si="333"/>
        <v>2</v>
      </c>
      <c r="AD1163" s="39" t="str">
        <f t="shared" si="334"/>
        <v>No</v>
      </c>
      <c r="AE1163" s="13" t="str">
        <f t="shared" si="335"/>
        <v>18-Oct-1981</v>
      </c>
      <c r="AF1163" s="39">
        <f t="shared" si="336"/>
        <v>42</v>
      </c>
      <c r="AG1163" s="58">
        <f t="shared" si="337"/>
        <v>9584.0400000000009</v>
      </c>
      <c r="AH1163" s="39" t="str">
        <f t="shared" si="338"/>
        <v>tier - 2</v>
      </c>
      <c r="AI1163" s="39" t="str">
        <f t="shared" si="339"/>
        <v>tier - 1</v>
      </c>
      <c r="AJ1163" s="54" t="str">
        <f t="shared" si="340"/>
        <v>R1021</v>
      </c>
    </row>
    <row r="1164" spans="2:36" ht="15.75" customHeight="1" x14ac:dyDescent="0.3">
      <c r="B1164" s="12" t="s">
        <v>4276</v>
      </c>
      <c r="C1164" s="13" t="s">
        <v>4278</v>
      </c>
      <c r="D1164" s="13">
        <v>39.994999999999997</v>
      </c>
      <c r="E1164" s="13" t="str">
        <f t="shared" si="324"/>
        <v>Obesity</v>
      </c>
      <c r="F1164" s="13">
        <v>4.6500000000000004</v>
      </c>
      <c r="G1164" s="13" t="str">
        <f t="shared" si="325"/>
        <v>Normal</v>
      </c>
      <c r="H1164" s="13" t="s">
        <v>8291</v>
      </c>
      <c r="I1164" s="13" t="s">
        <v>8291</v>
      </c>
      <c r="J1164" s="13" t="s">
        <v>8291</v>
      </c>
      <c r="K1164" s="27" t="s">
        <v>8292</v>
      </c>
      <c r="L1164" s="13" t="s">
        <v>8291</v>
      </c>
      <c r="M1164" s="13" t="s">
        <v>9420</v>
      </c>
      <c r="N1164" s="13">
        <v>59</v>
      </c>
      <c r="O1164" s="56">
        <v>9597.6299999999992</v>
      </c>
      <c r="P1164" s="13" t="s">
        <v>8311</v>
      </c>
      <c r="Q1164" s="13" t="s">
        <v>8311</v>
      </c>
      <c r="R1164" s="57" t="s">
        <v>8312</v>
      </c>
      <c r="T1164" s="12" t="s">
        <v>4276</v>
      </c>
      <c r="U1164" s="13" t="str">
        <f t="shared" si="341"/>
        <v xml:space="preserve">  Liisa A</v>
      </c>
      <c r="V1164" s="39">
        <f t="shared" si="326"/>
        <v>39.994999999999997</v>
      </c>
      <c r="W1164" s="39" t="str">
        <f t="shared" si="327"/>
        <v>Obesity</v>
      </c>
      <c r="X1164" s="39">
        <f t="shared" si="328"/>
        <v>4.6500000000000004</v>
      </c>
      <c r="Y1164" s="39" t="str">
        <f t="shared" si="329"/>
        <v>Normal</v>
      </c>
      <c r="Z1164" s="39" t="str">
        <f t="shared" si="330"/>
        <v>No</v>
      </c>
      <c r="AA1164" s="39" t="str">
        <f t="shared" si="331"/>
        <v>No</v>
      </c>
      <c r="AB1164" s="39" t="str">
        <f t="shared" si="332"/>
        <v>No</v>
      </c>
      <c r="AC1164" s="38" t="str">
        <f t="shared" si="333"/>
        <v>No major surgery</v>
      </c>
      <c r="AD1164" s="39" t="str">
        <f t="shared" si="334"/>
        <v>No</v>
      </c>
      <c r="AE1164" s="13" t="str">
        <f t="shared" si="335"/>
        <v>15-Dec-1964</v>
      </c>
      <c r="AF1164" s="39">
        <f t="shared" si="336"/>
        <v>59</v>
      </c>
      <c r="AG1164" s="58">
        <f t="shared" si="337"/>
        <v>9597.6299999999992</v>
      </c>
      <c r="AH1164" s="39" t="str">
        <f t="shared" si="338"/>
        <v>tier - 3</v>
      </c>
      <c r="AI1164" s="39" t="str">
        <f t="shared" si="339"/>
        <v>tier - 3</v>
      </c>
      <c r="AJ1164" s="54" t="str">
        <f t="shared" si="340"/>
        <v>R1013</v>
      </c>
    </row>
    <row r="1165" spans="2:36" ht="15.75" customHeight="1" x14ac:dyDescent="0.3">
      <c r="B1165" s="12" t="s">
        <v>4280</v>
      </c>
      <c r="C1165" s="13" t="s">
        <v>2799</v>
      </c>
      <c r="D1165" s="13">
        <v>22.92</v>
      </c>
      <c r="E1165" s="13" t="str">
        <f t="shared" si="324"/>
        <v>Healthy Weight</v>
      </c>
      <c r="F1165" s="13">
        <v>5.87</v>
      </c>
      <c r="G1165" s="13" t="str">
        <f t="shared" si="325"/>
        <v>Prediabetes</v>
      </c>
      <c r="H1165" s="13" t="s">
        <v>8293</v>
      </c>
      <c r="I1165" s="13" t="s">
        <v>8291</v>
      </c>
      <c r="J1165" s="13" t="s">
        <v>8291</v>
      </c>
      <c r="K1165" s="27">
        <v>1</v>
      </c>
      <c r="L1165" s="13" t="s">
        <v>8291</v>
      </c>
      <c r="M1165" s="13" t="s">
        <v>9421</v>
      </c>
      <c r="N1165" s="13">
        <v>51</v>
      </c>
      <c r="O1165" s="56">
        <v>9617.66</v>
      </c>
      <c r="P1165" s="13" t="s">
        <v>8311</v>
      </c>
      <c r="Q1165" s="13" t="s">
        <v>8311</v>
      </c>
      <c r="R1165" s="57" t="s">
        <v>8326</v>
      </c>
      <c r="T1165" s="12" t="s">
        <v>4280</v>
      </c>
      <c r="U1165" s="13" t="str">
        <f t="shared" si="341"/>
        <v xml:space="preserve">  Kathryn E</v>
      </c>
      <c r="V1165" s="39">
        <f t="shared" si="326"/>
        <v>22.92</v>
      </c>
      <c r="W1165" s="39" t="str">
        <f t="shared" si="327"/>
        <v>Healthy Weight</v>
      </c>
      <c r="X1165" s="39">
        <f t="shared" si="328"/>
        <v>5.87</v>
      </c>
      <c r="Y1165" s="39" t="str">
        <f t="shared" si="329"/>
        <v>Prediabetes</v>
      </c>
      <c r="Z1165" s="39" t="str">
        <f t="shared" si="330"/>
        <v>Yes</v>
      </c>
      <c r="AA1165" s="39" t="str">
        <f t="shared" si="331"/>
        <v>No</v>
      </c>
      <c r="AB1165" s="39" t="str">
        <f t="shared" si="332"/>
        <v>No</v>
      </c>
      <c r="AC1165" s="38">
        <f t="shared" si="333"/>
        <v>1</v>
      </c>
      <c r="AD1165" s="39" t="str">
        <f t="shared" si="334"/>
        <v>No</v>
      </c>
      <c r="AE1165" s="13" t="str">
        <f t="shared" si="335"/>
        <v>27-Dec-1972</v>
      </c>
      <c r="AF1165" s="39">
        <f t="shared" si="336"/>
        <v>51</v>
      </c>
      <c r="AG1165" s="58">
        <f t="shared" si="337"/>
        <v>9617.66</v>
      </c>
      <c r="AH1165" s="39" t="str">
        <f t="shared" si="338"/>
        <v>tier - 3</v>
      </c>
      <c r="AI1165" s="39" t="str">
        <f t="shared" si="339"/>
        <v>tier - 3</v>
      </c>
      <c r="AJ1165" s="54" t="str">
        <f t="shared" si="340"/>
        <v>R1016</v>
      </c>
    </row>
    <row r="1166" spans="2:36" ht="15.75" customHeight="1" x14ac:dyDescent="0.3">
      <c r="B1166" s="12" t="s">
        <v>4283</v>
      </c>
      <c r="C1166" s="13" t="s">
        <v>4285</v>
      </c>
      <c r="D1166" s="13">
        <v>24.78</v>
      </c>
      <c r="E1166" s="13" t="str">
        <f t="shared" si="324"/>
        <v>Healthy Weight</v>
      </c>
      <c r="F1166" s="13">
        <v>4.24</v>
      </c>
      <c r="G1166" s="13" t="str">
        <f t="shared" si="325"/>
        <v>Normal</v>
      </c>
      <c r="H1166" s="13" t="s">
        <v>8293</v>
      </c>
      <c r="I1166" s="13" t="s">
        <v>8291</v>
      </c>
      <c r="J1166" s="13" t="s">
        <v>8291</v>
      </c>
      <c r="K1166" s="27">
        <v>2</v>
      </c>
      <c r="L1166" s="13" t="s">
        <v>8291</v>
      </c>
      <c r="M1166" s="13" t="s">
        <v>9422</v>
      </c>
      <c r="N1166" s="13">
        <v>41</v>
      </c>
      <c r="O1166" s="56">
        <v>9619.18</v>
      </c>
      <c r="P1166" s="13" t="s">
        <v>8310</v>
      </c>
      <c r="Q1166" s="13" t="s">
        <v>8314</v>
      </c>
      <c r="R1166" s="57" t="s">
        <v>8328</v>
      </c>
      <c r="T1166" s="12" t="s">
        <v>4283</v>
      </c>
      <c r="U1166" s="13" t="str">
        <f t="shared" si="341"/>
        <v xml:space="preserve">  Maxwell</v>
      </c>
      <c r="V1166" s="39">
        <f t="shared" si="326"/>
        <v>24.78</v>
      </c>
      <c r="W1166" s="39" t="str">
        <f t="shared" si="327"/>
        <v>Healthy Weight</v>
      </c>
      <c r="X1166" s="39">
        <f t="shared" si="328"/>
        <v>4.24</v>
      </c>
      <c r="Y1166" s="39" t="str">
        <f t="shared" si="329"/>
        <v>Normal</v>
      </c>
      <c r="Z1166" s="39" t="str">
        <f t="shared" si="330"/>
        <v>Yes</v>
      </c>
      <c r="AA1166" s="39" t="str">
        <f t="shared" si="331"/>
        <v>No</v>
      </c>
      <c r="AB1166" s="39" t="str">
        <f t="shared" si="332"/>
        <v>No</v>
      </c>
      <c r="AC1166" s="38">
        <f t="shared" si="333"/>
        <v>2</v>
      </c>
      <c r="AD1166" s="39" t="str">
        <f t="shared" si="334"/>
        <v>No</v>
      </c>
      <c r="AE1166" s="13" t="str">
        <f t="shared" si="335"/>
        <v>29-Aug-1982</v>
      </c>
      <c r="AF1166" s="39">
        <f t="shared" si="336"/>
        <v>41</v>
      </c>
      <c r="AG1166" s="58">
        <f t="shared" si="337"/>
        <v>9619.18</v>
      </c>
      <c r="AH1166" s="39" t="str">
        <f t="shared" si="338"/>
        <v>tier - 2</v>
      </c>
      <c r="AI1166" s="39" t="str">
        <f t="shared" si="339"/>
        <v>tier - 1</v>
      </c>
      <c r="AJ1166" s="54" t="str">
        <f t="shared" si="340"/>
        <v>R1025</v>
      </c>
    </row>
    <row r="1167" spans="2:36" ht="15.75" customHeight="1" x14ac:dyDescent="0.3">
      <c r="B1167" s="12" t="s">
        <v>4287</v>
      </c>
      <c r="C1167" s="13" t="s">
        <v>4289</v>
      </c>
      <c r="D1167" s="13">
        <v>34.07</v>
      </c>
      <c r="E1167" s="13" t="str">
        <f t="shared" si="324"/>
        <v>Obesity</v>
      </c>
      <c r="F1167" s="13">
        <v>7.81</v>
      </c>
      <c r="G1167" s="13" t="str">
        <f t="shared" si="325"/>
        <v>Diabetes</v>
      </c>
      <c r="H1167" s="13" t="s">
        <v>8293</v>
      </c>
      <c r="I1167" s="13" t="s">
        <v>8291</v>
      </c>
      <c r="J1167" s="13" t="s">
        <v>8291</v>
      </c>
      <c r="K1167" s="27" t="s">
        <v>8292</v>
      </c>
      <c r="L1167" s="13" t="s">
        <v>8291</v>
      </c>
      <c r="M1167" s="13" t="s">
        <v>9423</v>
      </c>
      <c r="N1167" s="13">
        <v>48</v>
      </c>
      <c r="O1167" s="56">
        <v>9620.33</v>
      </c>
      <c r="P1167" s="13" t="s">
        <v>8311</v>
      </c>
      <c r="Q1167" s="13" t="s">
        <v>8311</v>
      </c>
      <c r="R1167" s="57" t="s">
        <v>8317</v>
      </c>
      <c r="T1167" s="12" t="s">
        <v>4287</v>
      </c>
      <c r="U1167" s="13" t="str">
        <f t="shared" si="341"/>
        <v xml:space="preserve">  Pascale</v>
      </c>
      <c r="V1167" s="39">
        <f t="shared" si="326"/>
        <v>34.07</v>
      </c>
      <c r="W1167" s="39" t="str">
        <f t="shared" si="327"/>
        <v>Obesity</v>
      </c>
      <c r="X1167" s="39">
        <f t="shared" si="328"/>
        <v>7.81</v>
      </c>
      <c r="Y1167" s="39" t="str">
        <f t="shared" si="329"/>
        <v>Diabetes</v>
      </c>
      <c r="Z1167" s="39" t="str">
        <f t="shared" si="330"/>
        <v>Yes</v>
      </c>
      <c r="AA1167" s="39" t="str">
        <f t="shared" si="331"/>
        <v>No</v>
      </c>
      <c r="AB1167" s="39" t="str">
        <f t="shared" si="332"/>
        <v>No</v>
      </c>
      <c r="AC1167" s="38" t="str">
        <f t="shared" si="333"/>
        <v>No major surgery</v>
      </c>
      <c r="AD1167" s="39" t="str">
        <f t="shared" si="334"/>
        <v>No</v>
      </c>
      <c r="AE1167" s="13" t="str">
        <f t="shared" si="335"/>
        <v>29-Oct-1975</v>
      </c>
      <c r="AF1167" s="39">
        <f t="shared" si="336"/>
        <v>48</v>
      </c>
      <c r="AG1167" s="58">
        <f t="shared" si="337"/>
        <v>9620.33</v>
      </c>
      <c r="AH1167" s="39" t="str">
        <f t="shared" si="338"/>
        <v>tier - 3</v>
      </c>
      <c r="AI1167" s="39" t="str">
        <f t="shared" si="339"/>
        <v>tier - 3</v>
      </c>
      <c r="AJ1167" s="54" t="str">
        <f t="shared" si="340"/>
        <v>R1012</v>
      </c>
    </row>
    <row r="1168" spans="2:36" ht="15.75" customHeight="1" x14ac:dyDescent="0.3">
      <c r="B1168" s="12" t="s">
        <v>4291</v>
      </c>
      <c r="C1168" s="13" t="s">
        <v>4293</v>
      </c>
      <c r="D1168" s="13">
        <v>30.14</v>
      </c>
      <c r="E1168" s="13" t="str">
        <f t="shared" si="324"/>
        <v>Obesity</v>
      </c>
      <c r="F1168" s="13">
        <v>9.85</v>
      </c>
      <c r="G1168" s="13" t="str">
        <f t="shared" si="325"/>
        <v>Diabetes</v>
      </c>
      <c r="H1168" s="13" t="s">
        <v>8291</v>
      </c>
      <c r="I1168" s="13" t="s">
        <v>8291</v>
      </c>
      <c r="J1168" s="13" t="s">
        <v>8291</v>
      </c>
      <c r="K1168" s="27" t="s">
        <v>8292</v>
      </c>
      <c r="L1168" s="13" t="s">
        <v>8291</v>
      </c>
      <c r="M1168" s="13" t="s">
        <v>9424</v>
      </c>
      <c r="N1168" s="13">
        <v>53</v>
      </c>
      <c r="O1168" s="56">
        <v>9625.92</v>
      </c>
      <c r="P1168" s="13" t="s">
        <v>8310</v>
      </c>
      <c r="Q1168" s="13" t="s">
        <v>8311</v>
      </c>
      <c r="R1168" s="57" t="s">
        <v>8321</v>
      </c>
      <c r="T1168" s="12" t="s">
        <v>4291</v>
      </c>
      <c r="U1168" s="13" t="str">
        <f t="shared" si="341"/>
        <v xml:space="preserve">  Becca</v>
      </c>
      <c r="V1168" s="39">
        <f t="shared" si="326"/>
        <v>30.14</v>
      </c>
      <c r="W1168" s="39" t="str">
        <f t="shared" si="327"/>
        <v>Obesity</v>
      </c>
      <c r="X1168" s="39">
        <f t="shared" si="328"/>
        <v>9.85</v>
      </c>
      <c r="Y1168" s="39" t="str">
        <f t="shared" si="329"/>
        <v>Diabetes</v>
      </c>
      <c r="Z1168" s="39" t="str">
        <f t="shared" si="330"/>
        <v>No</v>
      </c>
      <c r="AA1168" s="39" t="str">
        <f t="shared" si="331"/>
        <v>No</v>
      </c>
      <c r="AB1168" s="39" t="str">
        <f t="shared" si="332"/>
        <v>No</v>
      </c>
      <c r="AC1168" s="38" t="str">
        <f t="shared" si="333"/>
        <v>No major surgery</v>
      </c>
      <c r="AD1168" s="39" t="str">
        <f t="shared" si="334"/>
        <v>No</v>
      </c>
      <c r="AE1168" s="13" t="str">
        <f t="shared" si="335"/>
        <v>16-Dec-1970</v>
      </c>
      <c r="AF1168" s="39">
        <f t="shared" si="336"/>
        <v>53</v>
      </c>
      <c r="AG1168" s="58">
        <f t="shared" si="337"/>
        <v>9625.92</v>
      </c>
      <c r="AH1168" s="39" t="str">
        <f t="shared" si="338"/>
        <v>tier - 2</v>
      </c>
      <c r="AI1168" s="39" t="str">
        <f t="shared" si="339"/>
        <v>tier - 3</v>
      </c>
      <c r="AJ1168" s="54" t="str">
        <f t="shared" si="340"/>
        <v>R1011</v>
      </c>
    </row>
    <row r="1169" spans="2:36" ht="15.75" customHeight="1" x14ac:dyDescent="0.3">
      <c r="B1169" s="12" t="s">
        <v>4295</v>
      </c>
      <c r="C1169" s="13" t="s">
        <v>817</v>
      </c>
      <c r="D1169" s="13">
        <v>18.05</v>
      </c>
      <c r="E1169" s="13" t="str">
        <f t="shared" si="324"/>
        <v>Underweight</v>
      </c>
      <c r="F1169" s="13">
        <v>6.94</v>
      </c>
      <c r="G1169" s="13" t="str">
        <f t="shared" si="325"/>
        <v>Diabetes</v>
      </c>
      <c r="H1169" s="13" t="s">
        <v>8291</v>
      </c>
      <c r="I1169" s="13" t="s">
        <v>8291</v>
      </c>
      <c r="J1169" s="13" t="s">
        <v>8291</v>
      </c>
      <c r="K1169" s="27" t="s">
        <v>8292</v>
      </c>
      <c r="L1169" s="13" t="s">
        <v>8291</v>
      </c>
      <c r="M1169" s="13" t="s">
        <v>9425</v>
      </c>
      <c r="N1169" s="13">
        <v>25</v>
      </c>
      <c r="O1169" s="56">
        <v>9628.7900000000009</v>
      </c>
      <c r="P1169" s="13" t="s">
        <v>8310</v>
      </c>
      <c r="Q1169" s="13" t="s">
        <v>8310</v>
      </c>
      <c r="R1169" s="57" t="s">
        <v>8335</v>
      </c>
      <c r="T1169" s="12" t="s">
        <v>4295</v>
      </c>
      <c r="U1169" s="13" t="str">
        <f t="shared" si="341"/>
        <v xml:space="preserve">  Grace</v>
      </c>
      <c r="V1169" s="39">
        <f t="shared" si="326"/>
        <v>18.05</v>
      </c>
      <c r="W1169" s="39" t="str">
        <f t="shared" si="327"/>
        <v>Underweight</v>
      </c>
      <c r="X1169" s="39">
        <f t="shared" si="328"/>
        <v>6.94</v>
      </c>
      <c r="Y1169" s="39" t="str">
        <f t="shared" si="329"/>
        <v>Diabetes</v>
      </c>
      <c r="Z1169" s="39" t="str">
        <f t="shared" si="330"/>
        <v>No</v>
      </c>
      <c r="AA1169" s="39" t="str">
        <f t="shared" si="331"/>
        <v>No</v>
      </c>
      <c r="AB1169" s="39" t="str">
        <f t="shared" si="332"/>
        <v>No</v>
      </c>
      <c r="AC1169" s="38" t="str">
        <f t="shared" si="333"/>
        <v>No major surgery</v>
      </c>
      <c r="AD1169" s="39" t="str">
        <f t="shared" si="334"/>
        <v>No</v>
      </c>
      <c r="AE1169" s="13" t="str">
        <f t="shared" si="335"/>
        <v>23-Jun-1998</v>
      </c>
      <c r="AF1169" s="39">
        <f t="shared" si="336"/>
        <v>25</v>
      </c>
      <c r="AG1169" s="58">
        <f t="shared" si="337"/>
        <v>9628.7900000000009</v>
      </c>
      <c r="AH1169" s="39" t="str">
        <f t="shared" si="338"/>
        <v>tier - 2</v>
      </c>
      <c r="AI1169" s="39" t="str">
        <f t="shared" si="339"/>
        <v>tier - 2</v>
      </c>
      <c r="AJ1169" s="54" t="str">
        <f t="shared" si="340"/>
        <v>R1026</v>
      </c>
    </row>
    <row r="1170" spans="2:36" ht="15.75" customHeight="1" x14ac:dyDescent="0.3">
      <c r="B1170" s="12" t="s">
        <v>4298</v>
      </c>
      <c r="C1170" s="13" t="s">
        <v>163</v>
      </c>
      <c r="D1170" s="13">
        <v>37.4</v>
      </c>
      <c r="E1170" s="13" t="str">
        <f t="shared" si="324"/>
        <v>Obesity</v>
      </c>
      <c r="F1170" s="13">
        <v>11.3</v>
      </c>
      <c r="G1170" s="13" t="str">
        <f t="shared" si="325"/>
        <v>Diabetes</v>
      </c>
      <c r="H1170" s="13" t="s">
        <v>8293</v>
      </c>
      <c r="I1170" s="13" t="s">
        <v>8291</v>
      </c>
      <c r="J1170" s="13" t="s">
        <v>8291</v>
      </c>
      <c r="K1170" s="27">
        <v>2</v>
      </c>
      <c r="L1170" s="13" t="s">
        <v>8291</v>
      </c>
      <c r="M1170" s="13" t="s">
        <v>9426</v>
      </c>
      <c r="N1170" s="13">
        <v>44</v>
      </c>
      <c r="O1170" s="56">
        <v>9630.2999999999993</v>
      </c>
      <c r="P1170" s="13" t="s">
        <v>8310</v>
      </c>
      <c r="Q1170" s="13" t="s">
        <v>8310</v>
      </c>
      <c r="R1170" s="57" t="s">
        <v>8332</v>
      </c>
      <c r="T1170" s="12" t="s">
        <v>4298</v>
      </c>
      <c r="U1170" s="13" t="str">
        <f t="shared" si="341"/>
        <v xml:space="preserve">  Samantha</v>
      </c>
      <c r="V1170" s="39">
        <f t="shared" si="326"/>
        <v>37.4</v>
      </c>
      <c r="W1170" s="39" t="str">
        <f t="shared" si="327"/>
        <v>Obesity</v>
      </c>
      <c r="X1170" s="39">
        <f t="shared" si="328"/>
        <v>11.3</v>
      </c>
      <c r="Y1170" s="39" t="str">
        <f t="shared" si="329"/>
        <v>Diabetes</v>
      </c>
      <c r="Z1170" s="39" t="str">
        <f t="shared" si="330"/>
        <v>Yes</v>
      </c>
      <c r="AA1170" s="39" t="str">
        <f t="shared" si="331"/>
        <v>No</v>
      </c>
      <c r="AB1170" s="39" t="str">
        <f t="shared" si="332"/>
        <v>No</v>
      </c>
      <c r="AC1170" s="38">
        <f t="shared" si="333"/>
        <v>2</v>
      </c>
      <c r="AD1170" s="39" t="str">
        <f t="shared" si="334"/>
        <v>No</v>
      </c>
      <c r="AE1170" s="13" t="str">
        <f t="shared" si="335"/>
        <v>19-Dec-1979</v>
      </c>
      <c r="AF1170" s="39">
        <f t="shared" si="336"/>
        <v>44</v>
      </c>
      <c r="AG1170" s="58">
        <f t="shared" si="337"/>
        <v>9630.2999999999993</v>
      </c>
      <c r="AH1170" s="39" t="str">
        <f t="shared" si="338"/>
        <v>tier - 2</v>
      </c>
      <c r="AI1170" s="39" t="str">
        <f t="shared" si="339"/>
        <v>tier - 2</v>
      </c>
      <c r="AJ1170" s="54" t="str">
        <f t="shared" si="340"/>
        <v>R1021</v>
      </c>
    </row>
    <row r="1171" spans="2:36" ht="15.75" customHeight="1" x14ac:dyDescent="0.3">
      <c r="B1171" s="12" t="s">
        <v>4301</v>
      </c>
      <c r="C1171" s="13" t="s">
        <v>4303</v>
      </c>
      <c r="D1171" s="13">
        <v>25.75</v>
      </c>
      <c r="E1171" s="13" t="str">
        <f t="shared" si="324"/>
        <v>Overweight</v>
      </c>
      <c r="F1171" s="13">
        <v>9.23</v>
      </c>
      <c r="G1171" s="13" t="str">
        <f t="shared" si="325"/>
        <v>Diabetes</v>
      </c>
      <c r="H1171" s="13" t="s">
        <v>8291</v>
      </c>
      <c r="I1171" s="13" t="s">
        <v>8291</v>
      </c>
      <c r="J1171" s="13" t="s">
        <v>8291</v>
      </c>
      <c r="K1171" s="27" t="s">
        <v>8292</v>
      </c>
      <c r="L1171" s="13" t="s">
        <v>8291</v>
      </c>
      <c r="M1171" s="13" t="s">
        <v>9427</v>
      </c>
      <c r="N1171" s="13">
        <v>51</v>
      </c>
      <c r="O1171" s="56">
        <v>9630.4</v>
      </c>
      <c r="P1171" s="13" t="s">
        <v>8310</v>
      </c>
      <c r="Q1171" s="13" t="s">
        <v>8310</v>
      </c>
      <c r="R1171" s="57" t="s">
        <v>8321</v>
      </c>
      <c r="T1171" s="12" t="s">
        <v>4301</v>
      </c>
      <c r="U1171" s="13" t="str">
        <f t="shared" si="341"/>
        <v xml:space="preserve">  Nicole R</v>
      </c>
      <c r="V1171" s="39">
        <f t="shared" si="326"/>
        <v>25.75</v>
      </c>
      <c r="W1171" s="39" t="str">
        <f t="shared" si="327"/>
        <v>Overweight</v>
      </c>
      <c r="X1171" s="39">
        <f t="shared" si="328"/>
        <v>9.23</v>
      </c>
      <c r="Y1171" s="39" t="str">
        <f t="shared" si="329"/>
        <v>Diabetes</v>
      </c>
      <c r="Z1171" s="39" t="str">
        <f t="shared" si="330"/>
        <v>No</v>
      </c>
      <c r="AA1171" s="39" t="str">
        <f t="shared" si="331"/>
        <v>No</v>
      </c>
      <c r="AB1171" s="39" t="str">
        <f t="shared" si="332"/>
        <v>No</v>
      </c>
      <c r="AC1171" s="38" t="str">
        <f t="shared" si="333"/>
        <v>No major surgery</v>
      </c>
      <c r="AD1171" s="39" t="str">
        <f t="shared" si="334"/>
        <v>No</v>
      </c>
      <c r="AE1171" s="13" t="str">
        <f t="shared" si="335"/>
        <v>23-Oct-1972</v>
      </c>
      <c r="AF1171" s="39">
        <f t="shared" si="336"/>
        <v>51</v>
      </c>
      <c r="AG1171" s="58">
        <f t="shared" si="337"/>
        <v>9630.4</v>
      </c>
      <c r="AH1171" s="39" t="str">
        <f t="shared" si="338"/>
        <v>tier - 2</v>
      </c>
      <c r="AI1171" s="39" t="str">
        <f t="shared" si="339"/>
        <v>tier - 2</v>
      </c>
      <c r="AJ1171" s="54" t="str">
        <f t="shared" si="340"/>
        <v>R1011</v>
      </c>
    </row>
    <row r="1172" spans="2:36" ht="15.75" customHeight="1" x14ac:dyDescent="0.3">
      <c r="B1172" s="12" t="s">
        <v>4305</v>
      </c>
      <c r="C1172" s="13" t="s">
        <v>4307</v>
      </c>
      <c r="D1172" s="13">
        <v>32.299999999999997</v>
      </c>
      <c r="E1172" s="13" t="str">
        <f t="shared" si="324"/>
        <v>Obesity</v>
      </c>
      <c r="F1172" s="13">
        <v>4.37</v>
      </c>
      <c r="G1172" s="13" t="str">
        <f t="shared" si="325"/>
        <v>Normal</v>
      </c>
      <c r="H1172" s="13" t="s">
        <v>8291</v>
      </c>
      <c r="I1172" s="13" t="s">
        <v>8291</v>
      </c>
      <c r="J1172" s="13" t="s">
        <v>8291</v>
      </c>
      <c r="K1172" s="27">
        <v>2</v>
      </c>
      <c r="L1172" s="13" t="s">
        <v>8291</v>
      </c>
      <c r="M1172" s="13" t="s">
        <v>9428</v>
      </c>
      <c r="N1172" s="13">
        <v>55</v>
      </c>
      <c r="O1172" s="56">
        <v>9630.91</v>
      </c>
      <c r="P1172" s="13" t="s">
        <v>8311</v>
      </c>
      <c r="Q1172" s="13" t="s">
        <v>8310</v>
      </c>
      <c r="R1172" s="57" t="s">
        <v>8312</v>
      </c>
      <c r="T1172" s="12" t="s">
        <v>4305</v>
      </c>
      <c r="U1172" s="13" t="str">
        <f t="shared" si="341"/>
        <v xml:space="preserve">  David W</v>
      </c>
      <c r="V1172" s="39">
        <f t="shared" si="326"/>
        <v>32.299999999999997</v>
      </c>
      <c r="W1172" s="39" t="str">
        <f t="shared" si="327"/>
        <v>Obesity</v>
      </c>
      <c r="X1172" s="39">
        <f t="shared" si="328"/>
        <v>4.37</v>
      </c>
      <c r="Y1172" s="39" t="str">
        <f t="shared" si="329"/>
        <v>Normal</v>
      </c>
      <c r="Z1172" s="39" t="str">
        <f t="shared" si="330"/>
        <v>No</v>
      </c>
      <c r="AA1172" s="39" t="str">
        <f t="shared" si="331"/>
        <v>No</v>
      </c>
      <c r="AB1172" s="39" t="str">
        <f t="shared" si="332"/>
        <v>No</v>
      </c>
      <c r="AC1172" s="38">
        <f t="shared" si="333"/>
        <v>2</v>
      </c>
      <c r="AD1172" s="39" t="str">
        <f t="shared" si="334"/>
        <v>No</v>
      </c>
      <c r="AE1172" s="13" t="str">
        <f t="shared" si="335"/>
        <v>22-Jun-1968</v>
      </c>
      <c r="AF1172" s="39">
        <f t="shared" si="336"/>
        <v>55</v>
      </c>
      <c r="AG1172" s="58">
        <f t="shared" si="337"/>
        <v>9630.91</v>
      </c>
      <c r="AH1172" s="39" t="str">
        <f t="shared" si="338"/>
        <v>tier - 3</v>
      </c>
      <c r="AI1172" s="39" t="str">
        <f t="shared" si="339"/>
        <v>tier - 2</v>
      </c>
      <c r="AJ1172" s="54" t="str">
        <f t="shared" si="340"/>
        <v>R1013</v>
      </c>
    </row>
    <row r="1173" spans="2:36" ht="15.75" customHeight="1" x14ac:dyDescent="0.3">
      <c r="B1173" s="12" t="s">
        <v>4308</v>
      </c>
      <c r="C1173" s="13" t="s">
        <v>4310</v>
      </c>
      <c r="D1173" s="13">
        <v>28.61</v>
      </c>
      <c r="E1173" s="13" t="str">
        <f t="shared" si="324"/>
        <v>Overweight</v>
      </c>
      <c r="F1173" s="13">
        <v>5.76</v>
      </c>
      <c r="G1173" s="13" t="str">
        <f t="shared" si="325"/>
        <v>Prediabetes</v>
      </c>
      <c r="H1173" s="13" t="s">
        <v>8291</v>
      </c>
      <c r="I1173" s="13" t="s">
        <v>8291</v>
      </c>
      <c r="J1173" s="13" t="s">
        <v>8293</v>
      </c>
      <c r="K1173" s="27">
        <v>1</v>
      </c>
      <c r="L1173" s="13" t="s">
        <v>8291</v>
      </c>
      <c r="M1173" s="13" t="s">
        <v>9429</v>
      </c>
      <c r="N1173" s="13">
        <v>53</v>
      </c>
      <c r="O1173" s="56">
        <v>9634.5400000000009</v>
      </c>
      <c r="P1173" s="13" t="s">
        <v>8310</v>
      </c>
      <c r="Q1173" s="13" t="s">
        <v>8310</v>
      </c>
      <c r="R1173" s="57" t="s">
        <v>8321</v>
      </c>
      <c r="T1173" s="12" t="s">
        <v>4308</v>
      </c>
      <c r="U1173" s="13" t="str">
        <f t="shared" si="341"/>
        <v xml:space="preserve">  Grant</v>
      </c>
      <c r="V1173" s="39">
        <f t="shared" si="326"/>
        <v>28.61</v>
      </c>
      <c r="W1173" s="39" t="str">
        <f t="shared" si="327"/>
        <v>Overweight</v>
      </c>
      <c r="X1173" s="39">
        <f t="shared" si="328"/>
        <v>5.76</v>
      </c>
      <c r="Y1173" s="39" t="str">
        <f t="shared" si="329"/>
        <v>Prediabetes</v>
      </c>
      <c r="Z1173" s="39" t="str">
        <f t="shared" si="330"/>
        <v>No</v>
      </c>
      <c r="AA1173" s="39" t="str">
        <f t="shared" si="331"/>
        <v>No</v>
      </c>
      <c r="AB1173" s="39" t="str">
        <f t="shared" si="332"/>
        <v>Yes</v>
      </c>
      <c r="AC1173" s="38">
        <f t="shared" si="333"/>
        <v>1</v>
      </c>
      <c r="AD1173" s="39" t="str">
        <f t="shared" si="334"/>
        <v>No</v>
      </c>
      <c r="AE1173" s="13" t="str">
        <f t="shared" si="335"/>
        <v>30-Sep-1970</v>
      </c>
      <c r="AF1173" s="39">
        <f t="shared" si="336"/>
        <v>53</v>
      </c>
      <c r="AG1173" s="58">
        <f t="shared" si="337"/>
        <v>9634.5400000000009</v>
      </c>
      <c r="AH1173" s="39" t="str">
        <f t="shared" si="338"/>
        <v>tier - 2</v>
      </c>
      <c r="AI1173" s="39" t="str">
        <f t="shared" si="339"/>
        <v>tier - 2</v>
      </c>
      <c r="AJ1173" s="54" t="str">
        <f t="shared" si="340"/>
        <v>R1011</v>
      </c>
    </row>
    <row r="1174" spans="2:36" ht="15.75" customHeight="1" x14ac:dyDescent="0.3">
      <c r="B1174" s="12" t="s">
        <v>4312</v>
      </c>
      <c r="C1174" s="13" t="s">
        <v>4314</v>
      </c>
      <c r="D1174" s="13">
        <v>45.41</v>
      </c>
      <c r="E1174" s="13" t="str">
        <f t="shared" si="324"/>
        <v>Obesity</v>
      </c>
      <c r="F1174" s="13">
        <v>4.96</v>
      </c>
      <c r="G1174" s="13" t="str">
        <f t="shared" si="325"/>
        <v>Normal</v>
      </c>
      <c r="H1174" s="13" t="s">
        <v>8291</v>
      </c>
      <c r="I1174" s="13" t="s">
        <v>8291</v>
      </c>
      <c r="J1174" s="13" t="s">
        <v>8291</v>
      </c>
      <c r="K1174" s="27">
        <v>1</v>
      </c>
      <c r="L1174" s="13" t="s">
        <v>8291</v>
      </c>
      <c r="M1174" s="13" t="s">
        <v>9430</v>
      </c>
      <c r="N1174" s="13">
        <v>52</v>
      </c>
      <c r="O1174" s="56">
        <v>9644.25</v>
      </c>
      <c r="P1174" s="13" t="s">
        <v>8310</v>
      </c>
      <c r="Q1174" s="13" t="s">
        <v>8314</v>
      </c>
      <c r="R1174" s="57" t="s">
        <v>8317</v>
      </c>
      <c r="T1174" s="12" t="s">
        <v>4312</v>
      </c>
      <c r="U1174" s="13" t="str">
        <f t="shared" si="341"/>
        <v xml:space="preserve">  Sophia</v>
      </c>
      <c r="V1174" s="39">
        <f t="shared" si="326"/>
        <v>45.41</v>
      </c>
      <c r="W1174" s="39" t="str">
        <f t="shared" si="327"/>
        <v>Obesity</v>
      </c>
      <c r="X1174" s="39">
        <f t="shared" si="328"/>
        <v>4.96</v>
      </c>
      <c r="Y1174" s="39" t="str">
        <f t="shared" si="329"/>
        <v>Normal</v>
      </c>
      <c r="Z1174" s="39" t="str">
        <f t="shared" si="330"/>
        <v>No</v>
      </c>
      <c r="AA1174" s="39" t="str">
        <f t="shared" si="331"/>
        <v>No</v>
      </c>
      <c r="AB1174" s="39" t="str">
        <f t="shared" si="332"/>
        <v>No</v>
      </c>
      <c r="AC1174" s="38">
        <f t="shared" si="333"/>
        <v>1</v>
      </c>
      <c r="AD1174" s="39" t="str">
        <f t="shared" si="334"/>
        <v>No</v>
      </c>
      <c r="AE1174" s="13" t="str">
        <f t="shared" si="335"/>
        <v>19-Jul-1971</v>
      </c>
      <c r="AF1174" s="39">
        <f t="shared" si="336"/>
        <v>52</v>
      </c>
      <c r="AG1174" s="58">
        <f t="shared" si="337"/>
        <v>9644.25</v>
      </c>
      <c r="AH1174" s="39" t="str">
        <f t="shared" si="338"/>
        <v>tier - 2</v>
      </c>
      <c r="AI1174" s="39" t="str">
        <f t="shared" si="339"/>
        <v>tier - 1</v>
      </c>
      <c r="AJ1174" s="54" t="str">
        <f t="shared" si="340"/>
        <v>R1012</v>
      </c>
    </row>
    <row r="1175" spans="2:36" ht="15.75" customHeight="1" x14ac:dyDescent="0.3">
      <c r="B1175" s="12" t="s">
        <v>4315</v>
      </c>
      <c r="C1175" s="13" t="s">
        <v>4317</v>
      </c>
      <c r="D1175" s="13">
        <v>31.2</v>
      </c>
      <c r="E1175" s="13" t="str">
        <f t="shared" si="324"/>
        <v>Obesity</v>
      </c>
      <c r="F1175" s="13">
        <v>11.04</v>
      </c>
      <c r="G1175" s="13" t="str">
        <f t="shared" si="325"/>
        <v>Diabetes</v>
      </c>
      <c r="H1175" s="13" t="s">
        <v>8293</v>
      </c>
      <c r="I1175" s="13" t="s">
        <v>8291</v>
      </c>
      <c r="J1175" s="13" t="s">
        <v>8291</v>
      </c>
      <c r="K1175" s="27">
        <v>2</v>
      </c>
      <c r="L1175" s="13" t="s">
        <v>8291</v>
      </c>
      <c r="M1175" s="13" t="s">
        <v>9431</v>
      </c>
      <c r="N1175" s="13">
        <v>49</v>
      </c>
      <c r="O1175" s="56">
        <v>9653.81</v>
      </c>
      <c r="P1175" s="13" t="s">
        <v>8310</v>
      </c>
      <c r="Q1175" s="13" t="s">
        <v>8310</v>
      </c>
      <c r="R1175" s="57" t="s">
        <v>8321</v>
      </c>
      <c r="T1175" s="12" t="s">
        <v>4315</v>
      </c>
      <c r="U1175" s="13" t="str">
        <f t="shared" si="341"/>
        <v xml:space="preserve">  Christina</v>
      </c>
      <c r="V1175" s="39">
        <f t="shared" si="326"/>
        <v>31.2</v>
      </c>
      <c r="W1175" s="39" t="str">
        <f t="shared" si="327"/>
        <v>Obesity</v>
      </c>
      <c r="X1175" s="39">
        <f t="shared" si="328"/>
        <v>11.04</v>
      </c>
      <c r="Y1175" s="39" t="str">
        <f t="shared" si="329"/>
        <v>Diabetes</v>
      </c>
      <c r="Z1175" s="39" t="str">
        <f t="shared" si="330"/>
        <v>Yes</v>
      </c>
      <c r="AA1175" s="39" t="str">
        <f t="shared" si="331"/>
        <v>No</v>
      </c>
      <c r="AB1175" s="39" t="str">
        <f t="shared" si="332"/>
        <v>No</v>
      </c>
      <c r="AC1175" s="38">
        <f t="shared" si="333"/>
        <v>2</v>
      </c>
      <c r="AD1175" s="39" t="str">
        <f t="shared" si="334"/>
        <v>No</v>
      </c>
      <c r="AE1175" s="13" t="str">
        <f t="shared" si="335"/>
        <v>8-Jul-1974</v>
      </c>
      <c r="AF1175" s="39">
        <f t="shared" si="336"/>
        <v>49</v>
      </c>
      <c r="AG1175" s="58">
        <f t="shared" si="337"/>
        <v>9653.81</v>
      </c>
      <c r="AH1175" s="39" t="str">
        <f t="shared" si="338"/>
        <v>tier - 2</v>
      </c>
      <c r="AI1175" s="39" t="str">
        <f t="shared" si="339"/>
        <v>tier - 2</v>
      </c>
      <c r="AJ1175" s="54" t="str">
        <f t="shared" si="340"/>
        <v>R1011</v>
      </c>
    </row>
    <row r="1176" spans="2:36" ht="15.75" customHeight="1" x14ac:dyDescent="0.3">
      <c r="B1176" s="12" t="s">
        <v>4319</v>
      </c>
      <c r="C1176" s="13" t="s">
        <v>4321</v>
      </c>
      <c r="D1176" s="13">
        <v>29.83</v>
      </c>
      <c r="E1176" s="13" t="str">
        <f t="shared" si="324"/>
        <v>Overweight</v>
      </c>
      <c r="F1176" s="13">
        <v>7.81</v>
      </c>
      <c r="G1176" s="13" t="str">
        <f t="shared" si="325"/>
        <v>Diabetes</v>
      </c>
      <c r="H1176" s="13" t="s">
        <v>8293</v>
      </c>
      <c r="I1176" s="13" t="s">
        <v>8291</v>
      </c>
      <c r="J1176" s="13" t="s">
        <v>8291</v>
      </c>
      <c r="K1176" s="27">
        <v>1</v>
      </c>
      <c r="L1176" s="13" t="s">
        <v>8291</v>
      </c>
      <c r="M1176" s="13" t="s">
        <v>9432</v>
      </c>
      <c r="N1176" s="13">
        <v>42</v>
      </c>
      <c r="O1176" s="56">
        <v>9664.34</v>
      </c>
      <c r="P1176" s="13" t="s">
        <v>8310</v>
      </c>
      <c r="Q1176" s="13" t="s">
        <v>8311</v>
      </c>
      <c r="R1176" s="57" t="s">
        <v>8321</v>
      </c>
      <c r="T1176" s="12" t="s">
        <v>4319</v>
      </c>
      <c r="U1176" s="13" t="str">
        <f t="shared" si="341"/>
        <v xml:space="preserve">  Sam L</v>
      </c>
      <c r="V1176" s="39">
        <f t="shared" si="326"/>
        <v>29.83</v>
      </c>
      <c r="W1176" s="39" t="str">
        <f t="shared" si="327"/>
        <v>Overweight</v>
      </c>
      <c r="X1176" s="39">
        <f t="shared" si="328"/>
        <v>7.81</v>
      </c>
      <c r="Y1176" s="39" t="str">
        <f t="shared" si="329"/>
        <v>Diabetes</v>
      </c>
      <c r="Z1176" s="39" t="str">
        <f t="shared" si="330"/>
        <v>Yes</v>
      </c>
      <c r="AA1176" s="39" t="str">
        <f t="shared" si="331"/>
        <v>No</v>
      </c>
      <c r="AB1176" s="39" t="str">
        <f t="shared" si="332"/>
        <v>No</v>
      </c>
      <c r="AC1176" s="38">
        <f t="shared" si="333"/>
        <v>1</v>
      </c>
      <c r="AD1176" s="39" t="str">
        <f t="shared" si="334"/>
        <v>No</v>
      </c>
      <c r="AE1176" s="13" t="str">
        <f t="shared" si="335"/>
        <v>8-Aug-1981</v>
      </c>
      <c r="AF1176" s="39">
        <f t="shared" si="336"/>
        <v>42</v>
      </c>
      <c r="AG1176" s="58">
        <f t="shared" si="337"/>
        <v>9664.34</v>
      </c>
      <c r="AH1176" s="39" t="str">
        <f t="shared" si="338"/>
        <v>tier - 2</v>
      </c>
      <c r="AI1176" s="39" t="str">
        <f t="shared" si="339"/>
        <v>tier - 3</v>
      </c>
      <c r="AJ1176" s="54" t="str">
        <f t="shared" si="340"/>
        <v>R1011</v>
      </c>
    </row>
    <row r="1177" spans="2:36" ht="15.75" customHeight="1" x14ac:dyDescent="0.3">
      <c r="B1177" s="12" t="s">
        <v>4323</v>
      </c>
      <c r="C1177" s="13" t="s">
        <v>4325</v>
      </c>
      <c r="D1177" s="13">
        <v>29.06</v>
      </c>
      <c r="E1177" s="13" t="str">
        <f t="shared" si="324"/>
        <v>Overweight</v>
      </c>
      <c r="F1177" s="13">
        <v>4.55</v>
      </c>
      <c r="G1177" s="13" t="str">
        <f t="shared" si="325"/>
        <v>Normal</v>
      </c>
      <c r="H1177" s="13" t="s">
        <v>8291</v>
      </c>
      <c r="I1177" s="13" t="s">
        <v>8291</v>
      </c>
      <c r="J1177" s="13" t="s">
        <v>8291</v>
      </c>
      <c r="K1177" s="27" t="s">
        <v>8292</v>
      </c>
      <c r="L1177" s="13" t="s">
        <v>8291</v>
      </c>
      <c r="M1177" s="13" t="s">
        <v>9433</v>
      </c>
      <c r="N1177" s="13">
        <v>57</v>
      </c>
      <c r="O1177" s="56">
        <v>9684.2900000000009</v>
      </c>
      <c r="P1177" s="13" t="s">
        <v>8311</v>
      </c>
      <c r="Q1177" s="13" t="s">
        <v>8310</v>
      </c>
      <c r="R1177" s="57" t="s">
        <v>8312</v>
      </c>
      <c r="T1177" s="12" t="s">
        <v>4323</v>
      </c>
      <c r="U1177" s="13" t="str">
        <f t="shared" si="341"/>
        <v xml:space="preserve">  Haley R</v>
      </c>
      <c r="V1177" s="39">
        <f t="shared" si="326"/>
        <v>29.06</v>
      </c>
      <c r="W1177" s="39" t="str">
        <f t="shared" si="327"/>
        <v>Overweight</v>
      </c>
      <c r="X1177" s="39">
        <f t="shared" si="328"/>
        <v>4.55</v>
      </c>
      <c r="Y1177" s="39" t="str">
        <f t="shared" si="329"/>
        <v>Normal</v>
      </c>
      <c r="Z1177" s="39" t="str">
        <f t="shared" si="330"/>
        <v>No</v>
      </c>
      <c r="AA1177" s="39" t="str">
        <f t="shared" si="331"/>
        <v>No</v>
      </c>
      <c r="AB1177" s="39" t="str">
        <f t="shared" si="332"/>
        <v>No</v>
      </c>
      <c r="AC1177" s="38" t="str">
        <f t="shared" si="333"/>
        <v>No major surgery</v>
      </c>
      <c r="AD1177" s="39" t="str">
        <f t="shared" si="334"/>
        <v>No</v>
      </c>
      <c r="AE1177" s="13" t="str">
        <f t="shared" si="335"/>
        <v>16-Sep-1966</v>
      </c>
      <c r="AF1177" s="39">
        <f t="shared" si="336"/>
        <v>57</v>
      </c>
      <c r="AG1177" s="58">
        <f t="shared" si="337"/>
        <v>9684.2900000000009</v>
      </c>
      <c r="AH1177" s="39" t="str">
        <f t="shared" si="338"/>
        <v>tier - 3</v>
      </c>
      <c r="AI1177" s="39" t="str">
        <f t="shared" si="339"/>
        <v>tier - 2</v>
      </c>
      <c r="AJ1177" s="54" t="str">
        <f t="shared" si="340"/>
        <v>R1013</v>
      </c>
    </row>
    <row r="1178" spans="2:36" ht="15.75" customHeight="1" x14ac:dyDescent="0.3">
      <c r="B1178" s="12" t="s">
        <v>4327</v>
      </c>
      <c r="C1178" s="13" t="s">
        <v>4329</v>
      </c>
      <c r="D1178" s="13">
        <v>27.454999999999998</v>
      </c>
      <c r="E1178" s="13" t="str">
        <f t="shared" si="324"/>
        <v>Overweight</v>
      </c>
      <c r="F1178" s="13">
        <v>6.13</v>
      </c>
      <c r="G1178" s="13" t="str">
        <f t="shared" si="325"/>
        <v>Prediabetes</v>
      </c>
      <c r="H1178" s="13" t="s">
        <v>8291</v>
      </c>
      <c r="I1178" s="13" t="s">
        <v>8291</v>
      </c>
      <c r="J1178" s="13" t="s">
        <v>8291</v>
      </c>
      <c r="K1178" s="27">
        <v>2</v>
      </c>
      <c r="L1178" s="13" t="s">
        <v>8291</v>
      </c>
      <c r="M1178" s="13" t="s">
        <v>9434</v>
      </c>
      <c r="N1178" s="13">
        <v>59</v>
      </c>
      <c r="O1178" s="56">
        <v>9698.42</v>
      </c>
      <c r="P1178" s="13" t="s">
        <v>8311</v>
      </c>
      <c r="Q1178" s="13" t="s">
        <v>8311</v>
      </c>
      <c r="R1178" s="57" t="s">
        <v>8312</v>
      </c>
      <c r="T1178" s="12" t="s">
        <v>4327</v>
      </c>
      <c r="U1178" s="13" t="str">
        <f t="shared" si="341"/>
        <v xml:space="preserve">  Ethan</v>
      </c>
      <c r="V1178" s="39">
        <f t="shared" si="326"/>
        <v>27.454999999999998</v>
      </c>
      <c r="W1178" s="39" t="str">
        <f t="shared" si="327"/>
        <v>Overweight</v>
      </c>
      <c r="X1178" s="39">
        <f t="shared" si="328"/>
        <v>6.13</v>
      </c>
      <c r="Y1178" s="39" t="str">
        <f t="shared" si="329"/>
        <v>Prediabetes</v>
      </c>
      <c r="Z1178" s="39" t="str">
        <f t="shared" si="330"/>
        <v>No</v>
      </c>
      <c r="AA1178" s="39" t="str">
        <f t="shared" si="331"/>
        <v>No</v>
      </c>
      <c r="AB1178" s="39" t="str">
        <f t="shared" si="332"/>
        <v>No</v>
      </c>
      <c r="AC1178" s="38">
        <f t="shared" si="333"/>
        <v>2</v>
      </c>
      <c r="AD1178" s="39" t="str">
        <f t="shared" si="334"/>
        <v>No</v>
      </c>
      <c r="AE1178" s="13" t="str">
        <f t="shared" si="335"/>
        <v>7-Nov-1964</v>
      </c>
      <c r="AF1178" s="39">
        <f t="shared" si="336"/>
        <v>59</v>
      </c>
      <c r="AG1178" s="58">
        <f t="shared" si="337"/>
        <v>9698.42</v>
      </c>
      <c r="AH1178" s="39" t="str">
        <f t="shared" si="338"/>
        <v>tier - 3</v>
      </c>
      <c r="AI1178" s="39" t="str">
        <f t="shared" si="339"/>
        <v>tier - 3</v>
      </c>
      <c r="AJ1178" s="54" t="str">
        <f t="shared" si="340"/>
        <v>R1013</v>
      </c>
    </row>
    <row r="1179" spans="2:36" ht="15.75" customHeight="1" x14ac:dyDescent="0.3">
      <c r="B1179" s="12" t="s">
        <v>4331</v>
      </c>
      <c r="C1179" s="13" t="s">
        <v>4333</v>
      </c>
      <c r="D1179" s="13">
        <v>23.01</v>
      </c>
      <c r="E1179" s="13" t="str">
        <f t="shared" si="324"/>
        <v>Healthy Weight</v>
      </c>
      <c r="F1179" s="13">
        <v>6.04</v>
      </c>
      <c r="G1179" s="13" t="str">
        <f t="shared" si="325"/>
        <v>Prediabetes</v>
      </c>
      <c r="H1179" s="13" t="s">
        <v>8293</v>
      </c>
      <c r="I1179" s="13" t="s">
        <v>8291</v>
      </c>
      <c r="J1179" s="13" t="s">
        <v>8291</v>
      </c>
      <c r="K1179" s="27">
        <v>1</v>
      </c>
      <c r="L1179" s="13" t="s">
        <v>8291</v>
      </c>
      <c r="M1179" s="13" t="s">
        <v>9435</v>
      </c>
      <c r="N1179" s="13">
        <v>46</v>
      </c>
      <c r="O1179" s="56">
        <v>9704.67</v>
      </c>
      <c r="P1179" s="13" t="s">
        <v>8310</v>
      </c>
      <c r="Q1179" s="13" t="s">
        <v>8311</v>
      </c>
      <c r="R1179" s="57" t="s">
        <v>8329</v>
      </c>
      <c r="T1179" s="12" t="s">
        <v>4331</v>
      </c>
      <c r="U1179" s="13" t="str">
        <f t="shared" si="341"/>
        <v xml:space="preserve">  Andrew W</v>
      </c>
      <c r="V1179" s="39">
        <f t="shared" si="326"/>
        <v>23.01</v>
      </c>
      <c r="W1179" s="39" t="str">
        <f t="shared" si="327"/>
        <v>Healthy Weight</v>
      </c>
      <c r="X1179" s="39">
        <f t="shared" si="328"/>
        <v>6.04</v>
      </c>
      <c r="Y1179" s="39" t="str">
        <f t="shared" si="329"/>
        <v>Prediabetes</v>
      </c>
      <c r="Z1179" s="39" t="str">
        <f t="shared" si="330"/>
        <v>Yes</v>
      </c>
      <c r="AA1179" s="39" t="str">
        <f t="shared" si="331"/>
        <v>No</v>
      </c>
      <c r="AB1179" s="39" t="str">
        <f t="shared" si="332"/>
        <v>No</v>
      </c>
      <c r="AC1179" s="38">
        <f t="shared" si="333"/>
        <v>1</v>
      </c>
      <c r="AD1179" s="39" t="str">
        <f t="shared" si="334"/>
        <v>No</v>
      </c>
      <c r="AE1179" s="13" t="str">
        <f t="shared" si="335"/>
        <v>19-Sep-1977</v>
      </c>
      <c r="AF1179" s="39">
        <f t="shared" si="336"/>
        <v>46</v>
      </c>
      <c r="AG1179" s="58">
        <f t="shared" si="337"/>
        <v>9704.67</v>
      </c>
      <c r="AH1179" s="39" t="str">
        <f t="shared" si="338"/>
        <v>tier - 2</v>
      </c>
      <c r="AI1179" s="39" t="str">
        <f t="shared" si="339"/>
        <v>tier - 3</v>
      </c>
      <c r="AJ1179" s="54" t="str">
        <f t="shared" si="340"/>
        <v>R1024</v>
      </c>
    </row>
    <row r="1180" spans="2:36" ht="15.75" customHeight="1" x14ac:dyDescent="0.3">
      <c r="B1180" s="12" t="s">
        <v>4335</v>
      </c>
      <c r="C1180" s="13" t="s">
        <v>4337</v>
      </c>
      <c r="D1180" s="13">
        <v>31.39</v>
      </c>
      <c r="E1180" s="13" t="str">
        <f t="shared" si="324"/>
        <v>Obesity</v>
      </c>
      <c r="F1180" s="13">
        <v>8.85</v>
      </c>
      <c r="G1180" s="13" t="str">
        <f t="shared" si="325"/>
        <v>Diabetes</v>
      </c>
      <c r="H1180" s="13" t="s">
        <v>8293</v>
      </c>
      <c r="I1180" s="13" t="s">
        <v>8291</v>
      </c>
      <c r="J1180" s="13" t="s">
        <v>8291</v>
      </c>
      <c r="K1180" s="27" t="s">
        <v>8292</v>
      </c>
      <c r="L1180" s="13" t="s">
        <v>8291</v>
      </c>
      <c r="M1180" s="13" t="s">
        <v>9436</v>
      </c>
      <c r="N1180" s="13">
        <v>51</v>
      </c>
      <c r="O1180" s="56">
        <v>9710.7099999999991</v>
      </c>
      <c r="P1180" s="13" t="s">
        <v>8310</v>
      </c>
      <c r="Q1180" s="13" t="s">
        <v>8314</v>
      </c>
      <c r="R1180" s="57" t="s">
        <v>8332</v>
      </c>
      <c r="T1180" s="12" t="s">
        <v>4335</v>
      </c>
      <c r="U1180" s="13" t="str">
        <f t="shared" si="341"/>
        <v xml:space="preserve">  Mark G</v>
      </c>
      <c r="V1180" s="39">
        <f t="shared" si="326"/>
        <v>31.39</v>
      </c>
      <c r="W1180" s="39" t="str">
        <f t="shared" si="327"/>
        <v>Obesity</v>
      </c>
      <c r="X1180" s="39">
        <f t="shared" si="328"/>
        <v>8.85</v>
      </c>
      <c r="Y1180" s="39" t="str">
        <f t="shared" si="329"/>
        <v>Diabetes</v>
      </c>
      <c r="Z1180" s="39" t="str">
        <f t="shared" si="330"/>
        <v>Yes</v>
      </c>
      <c r="AA1180" s="39" t="str">
        <f t="shared" si="331"/>
        <v>No</v>
      </c>
      <c r="AB1180" s="39" t="str">
        <f t="shared" si="332"/>
        <v>No</v>
      </c>
      <c r="AC1180" s="38" t="str">
        <f t="shared" si="333"/>
        <v>No major surgery</v>
      </c>
      <c r="AD1180" s="39" t="str">
        <f t="shared" si="334"/>
        <v>No</v>
      </c>
      <c r="AE1180" s="13" t="str">
        <f t="shared" si="335"/>
        <v>10-Jul-1972</v>
      </c>
      <c r="AF1180" s="39">
        <f t="shared" si="336"/>
        <v>51</v>
      </c>
      <c r="AG1180" s="58">
        <f t="shared" si="337"/>
        <v>9710.7099999999991</v>
      </c>
      <c r="AH1180" s="39" t="str">
        <f t="shared" si="338"/>
        <v>tier - 2</v>
      </c>
      <c r="AI1180" s="39" t="str">
        <f t="shared" si="339"/>
        <v>tier - 1</v>
      </c>
      <c r="AJ1180" s="54" t="str">
        <f t="shared" si="340"/>
        <v>R1021</v>
      </c>
    </row>
    <row r="1181" spans="2:36" ht="15.75" customHeight="1" x14ac:dyDescent="0.3">
      <c r="B1181" s="12" t="s">
        <v>4339</v>
      </c>
      <c r="C1181" s="13" t="s">
        <v>4341</v>
      </c>
      <c r="D1181" s="13">
        <v>34.770000000000003</v>
      </c>
      <c r="E1181" s="13" t="str">
        <f t="shared" si="324"/>
        <v>Obesity</v>
      </c>
      <c r="F1181" s="13">
        <v>10.54</v>
      </c>
      <c r="G1181" s="13" t="str">
        <f t="shared" si="325"/>
        <v>Diabetes</v>
      </c>
      <c r="H1181" s="13" t="s">
        <v>8291</v>
      </c>
      <c r="I1181" s="13" t="s">
        <v>8291</v>
      </c>
      <c r="J1181" s="13" t="s">
        <v>8291</v>
      </c>
      <c r="K1181" s="27">
        <v>2</v>
      </c>
      <c r="L1181" s="13" t="s">
        <v>8291</v>
      </c>
      <c r="M1181" s="13" t="s">
        <v>9437</v>
      </c>
      <c r="N1181" s="13">
        <v>48</v>
      </c>
      <c r="O1181" s="56">
        <v>9715.84</v>
      </c>
      <c r="P1181" s="13" t="s">
        <v>8310</v>
      </c>
      <c r="Q1181" s="13" t="s">
        <v>8314</v>
      </c>
      <c r="R1181" s="57" t="s">
        <v>8329</v>
      </c>
      <c r="T1181" s="12" t="s">
        <v>4339</v>
      </c>
      <c r="U1181" s="13" t="str">
        <f t="shared" si="341"/>
        <v xml:space="preserve">  Kasey E</v>
      </c>
      <c r="V1181" s="39">
        <f t="shared" si="326"/>
        <v>34.770000000000003</v>
      </c>
      <c r="W1181" s="39" t="str">
        <f t="shared" si="327"/>
        <v>Obesity</v>
      </c>
      <c r="X1181" s="39">
        <f t="shared" si="328"/>
        <v>10.54</v>
      </c>
      <c r="Y1181" s="39" t="str">
        <f t="shared" si="329"/>
        <v>Diabetes</v>
      </c>
      <c r="Z1181" s="39" t="str">
        <f t="shared" si="330"/>
        <v>No</v>
      </c>
      <c r="AA1181" s="39" t="str">
        <f t="shared" si="331"/>
        <v>No</v>
      </c>
      <c r="AB1181" s="39" t="str">
        <f t="shared" si="332"/>
        <v>No</v>
      </c>
      <c r="AC1181" s="38">
        <f t="shared" si="333"/>
        <v>2</v>
      </c>
      <c r="AD1181" s="39" t="str">
        <f t="shared" si="334"/>
        <v>No</v>
      </c>
      <c r="AE1181" s="13" t="str">
        <f t="shared" si="335"/>
        <v>27-Jun-1975</v>
      </c>
      <c r="AF1181" s="39">
        <f t="shared" si="336"/>
        <v>48</v>
      </c>
      <c r="AG1181" s="58">
        <f t="shared" si="337"/>
        <v>9715.84</v>
      </c>
      <c r="AH1181" s="39" t="str">
        <f t="shared" si="338"/>
        <v>tier - 2</v>
      </c>
      <c r="AI1181" s="39" t="str">
        <f t="shared" si="339"/>
        <v>tier - 1</v>
      </c>
      <c r="AJ1181" s="54" t="str">
        <f t="shared" si="340"/>
        <v>R1024</v>
      </c>
    </row>
    <row r="1182" spans="2:36" ht="15.75" customHeight="1" x14ac:dyDescent="0.3">
      <c r="B1182" s="12" t="s">
        <v>4343</v>
      </c>
      <c r="C1182" s="13" t="s">
        <v>287</v>
      </c>
      <c r="D1182" s="13">
        <v>24.48</v>
      </c>
      <c r="E1182" s="13" t="str">
        <f t="shared" si="324"/>
        <v>Healthy Weight</v>
      </c>
      <c r="F1182" s="13">
        <v>4.37</v>
      </c>
      <c r="G1182" s="13" t="str">
        <f t="shared" si="325"/>
        <v>Normal</v>
      </c>
      <c r="H1182" s="13" t="s">
        <v>8293</v>
      </c>
      <c r="I1182" s="13" t="s">
        <v>8291</v>
      </c>
      <c r="J1182" s="13" t="s">
        <v>8291</v>
      </c>
      <c r="K1182" s="27">
        <v>2</v>
      </c>
      <c r="L1182" s="13" t="s">
        <v>8291</v>
      </c>
      <c r="M1182" s="13" t="s">
        <v>9438</v>
      </c>
      <c r="N1182" s="13">
        <v>53</v>
      </c>
      <c r="O1182" s="56">
        <v>9722.77</v>
      </c>
      <c r="P1182" s="13" t="s">
        <v>8311</v>
      </c>
      <c r="Q1182" s="13" t="s">
        <v>8314</v>
      </c>
      <c r="R1182" s="57" t="s">
        <v>8326</v>
      </c>
      <c r="T1182" s="12" t="s">
        <v>4343</v>
      </c>
      <c r="U1182" s="13" t="str">
        <f t="shared" si="341"/>
        <v xml:space="preserve">  Jeff</v>
      </c>
      <c r="V1182" s="39">
        <f t="shared" si="326"/>
        <v>24.48</v>
      </c>
      <c r="W1182" s="39" t="str">
        <f t="shared" si="327"/>
        <v>Healthy Weight</v>
      </c>
      <c r="X1182" s="39">
        <f t="shared" si="328"/>
        <v>4.37</v>
      </c>
      <c r="Y1182" s="39" t="str">
        <f t="shared" si="329"/>
        <v>Normal</v>
      </c>
      <c r="Z1182" s="39" t="str">
        <f t="shared" si="330"/>
        <v>Yes</v>
      </c>
      <c r="AA1182" s="39" t="str">
        <f t="shared" si="331"/>
        <v>No</v>
      </c>
      <c r="AB1182" s="39" t="str">
        <f t="shared" si="332"/>
        <v>No</v>
      </c>
      <c r="AC1182" s="38">
        <f t="shared" si="333"/>
        <v>2</v>
      </c>
      <c r="AD1182" s="39" t="str">
        <f t="shared" si="334"/>
        <v>No</v>
      </c>
      <c r="AE1182" s="13" t="str">
        <f t="shared" si="335"/>
        <v>12-Sep-1970</v>
      </c>
      <c r="AF1182" s="39">
        <f t="shared" si="336"/>
        <v>53</v>
      </c>
      <c r="AG1182" s="58">
        <f t="shared" si="337"/>
        <v>9722.77</v>
      </c>
      <c r="AH1182" s="39" t="str">
        <f t="shared" si="338"/>
        <v>tier - 3</v>
      </c>
      <c r="AI1182" s="39" t="str">
        <f t="shared" si="339"/>
        <v>tier - 1</v>
      </c>
      <c r="AJ1182" s="54" t="str">
        <f t="shared" si="340"/>
        <v>R1016</v>
      </c>
    </row>
    <row r="1183" spans="2:36" ht="15.75" customHeight="1" x14ac:dyDescent="0.3">
      <c r="B1183" s="12" t="s">
        <v>4346</v>
      </c>
      <c r="C1183" s="13" t="s">
        <v>736</v>
      </c>
      <c r="D1183" s="13">
        <v>22.61</v>
      </c>
      <c r="E1183" s="13" t="str">
        <f t="shared" si="324"/>
        <v>Healthy Weight</v>
      </c>
      <c r="F1183" s="13">
        <v>9.6300000000000008</v>
      </c>
      <c r="G1183" s="13" t="str">
        <f t="shared" si="325"/>
        <v>Diabetes</v>
      </c>
      <c r="H1183" s="13" t="s">
        <v>8291</v>
      </c>
      <c r="I1183" s="13" t="s">
        <v>8291</v>
      </c>
      <c r="J1183" s="13" t="s">
        <v>8291</v>
      </c>
      <c r="K1183" s="27">
        <v>2</v>
      </c>
      <c r="L1183" s="13" t="s">
        <v>8291</v>
      </c>
      <c r="M1183" s="13" t="s">
        <v>9439</v>
      </c>
      <c r="N1183" s="13">
        <v>53</v>
      </c>
      <c r="O1183" s="56">
        <v>9724.5300000000007</v>
      </c>
      <c r="P1183" s="13" t="s">
        <v>8311</v>
      </c>
      <c r="Q1183" s="13" t="s">
        <v>8314</v>
      </c>
      <c r="R1183" s="57" t="s">
        <v>8321</v>
      </c>
      <c r="T1183" s="12" t="s">
        <v>4346</v>
      </c>
      <c r="U1183" s="13" t="str">
        <f t="shared" si="341"/>
        <v xml:space="preserve">  Amy</v>
      </c>
      <c r="V1183" s="39">
        <f t="shared" si="326"/>
        <v>22.61</v>
      </c>
      <c r="W1183" s="39" t="str">
        <f t="shared" si="327"/>
        <v>Healthy Weight</v>
      </c>
      <c r="X1183" s="39">
        <f t="shared" si="328"/>
        <v>9.6300000000000008</v>
      </c>
      <c r="Y1183" s="39" t="str">
        <f t="shared" si="329"/>
        <v>Diabetes</v>
      </c>
      <c r="Z1183" s="39" t="str">
        <f t="shared" si="330"/>
        <v>No</v>
      </c>
      <c r="AA1183" s="39" t="str">
        <f t="shared" si="331"/>
        <v>No</v>
      </c>
      <c r="AB1183" s="39" t="str">
        <f t="shared" si="332"/>
        <v>No</v>
      </c>
      <c r="AC1183" s="38">
        <f t="shared" si="333"/>
        <v>2</v>
      </c>
      <c r="AD1183" s="39" t="str">
        <f t="shared" si="334"/>
        <v>No</v>
      </c>
      <c r="AE1183" s="13" t="str">
        <f t="shared" si="335"/>
        <v>18-Aug-1970</v>
      </c>
      <c r="AF1183" s="39">
        <f t="shared" si="336"/>
        <v>53</v>
      </c>
      <c r="AG1183" s="58">
        <f t="shared" si="337"/>
        <v>9724.5300000000007</v>
      </c>
      <c r="AH1183" s="39" t="str">
        <f t="shared" si="338"/>
        <v>tier - 3</v>
      </c>
      <c r="AI1183" s="39" t="str">
        <f t="shared" si="339"/>
        <v>tier - 1</v>
      </c>
      <c r="AJ1183" s="54" t="str">
        <f t="shared" si="340"/>
        <v>R1011</v>
      </c>
    </row>
    <row r="1184" spans="2:36" ht="15.75" customHeight="1" x14ac:dyDescent="0.3">
      <c r="B1184" s="12" t="s">
        <v>4349</v>
      </c>
      <c r="C1184" s="13" t="s">
        <v>112</v>
      </c>
      <c r="D1184" s="13">
        <v>34.299999999999997</v>
      </c>
      <c r="E1184" s="13" t="str">
        <f t="shared" si="324"/>
        <v>Obesity</v>
      </c>
      <c r="F1184" s="13">
        <v>10.37</v>
      </c>
      <c r="G1184" s="13" t="str">
        <f t="shared" si="325"/>
        <v>Diabetes</v>
      </c>
      <c r="H1184" s="13" t="s">
        <v>8291</v>
      </c>
      <c r="I1184" s="13" t="s">
        <v>8291</v>
      </c>
      <c r="J1184" s="13" t="s">
        <v>8291</v>
      </c>
      <c r="K1184" s="27" t="s">
        <v>8292</v>
      </c>
      <c r="L1184" s="13" t="s">
        <v>8291</v>
      </c>
      <c r="M1184" s="13" t="s">
        <v>9440</v>
      </c>
      <c r="N1184" s="13">
        <v>53</v>
      </c>
      <c r="O1184" s="56">
        <v>9748.91</v>
      </c>
      <c r="P1184" s="13" t="s">
        <v>8310</v>
      </c>
      <c r="Q1184" s="13" t="s">
        <v>8314</v>
      </c>
      <c r="R1184" s="57" t="s">
        <v>8312</v>
      </c>
      <c r="T1184" s="12" t="s">
        <v>4349</v>
      </c>
      <c r="U1184" s="13" t="str">
        <f t="shared" si="341"/>
        <v xml:space="preserve">  Adam</v>
      </c>
      <c r="V1184" s="39">
        <f t="shared" si="326"/>
        <v>34.299999999999997</v>
      </c>
      <c r="W1184" s="39" t="str">
        <f t="shared" si="327"/>
        <v>Obesity</v>
      </c>
      <c r="X1184" s="39">
        <f t="shared" si="328"/>
        <v>10.37</v>
      </c>
      <c r="Y1184" s="39" t="str">
        <f t="shared" si="329"/>
        <v>Diabetes</v>
      </c>
      <c r="Z1184" s="39" t="str">
        <f t="shared" si="330"/>
        <v>No</v>
      </c>
      <c r="AA1184" s="39" t="str">
        <f t="shared" si="331"/>
        <v>No</v>
      </c>
      <c r="AB1184" s="39" t="str">
        <f t="shared" si="332"/>
        <v>No</v>
      </c>
      <c r="AC1184" s="38" t="str">
        <f t="shared" si="333"/>
        <v>No major surgery</v>
      </c>
      <c r="AD1184" s="39" t="str">
        <f t="shared" si="334"/>
        <v>No</v>
      </c>
      <c r="AE1184" s="13" t="str">
        <f t="shared" si="335"/>
        <v>4-Jul-1970</v>
      </c>
      <c r="AF1184" s="39">
        <f t="shared" si="336"/>
        <v>53</v>
      </c>
      <c r="AG1184" s="58">
        <f t="shared" si="337"/>
        <v>9748.91</v>
      </c>
      <c r="AH1184" s="39" t="str">
        <f t="shared" si="338"/>
        <v>tier - 2</v>
      </c>
      <c r="AI1184" s="39" t="str">
        <f t="shared" si="339"/>
        <v>tier - 1</v>
      </c>
      <c r="AJ1184" s="54" t="str">
        <f t="shared" si="340"/>
        <v>R1013</v>
      </c>
    </row>
    <row r="1185" spans="2:36" ht="15.75" customHeight="1" x14ac:dyDescent="0.3">
      <c r="B1185" s="12" t="s">
        <v>4352</v>
      </c>
      <c r="C1185" s="13" t="s">
        <v>4354</v>
      </c>
      <c r="D1185" s="13">
        <v>46.09</v>
      </c>
      <c r="E1185" s="13" t="str">
        <f t="shared" si="324"/>
        <v>Obesity</v>
      </c>
      <c r="F1185" s="13">
        <v>5.44</v>
      </c>
      <c r="G1185" s="13" t="str">
        <f t="shared" si="325"/>
        <v>Normal</v>
      </c>
      <c r="H1185" s="13" t="s">
        <v>8291</v>
      </c>
      <c r="I1185" s="13" t="s">
        <v>8291</v>
      </c>
      <c r="J1185" s="13" t="s">
        <v>8291</v>
      </c>
      <c r="K1185" s="27">
        <v>2</v>
      </c>
      <c r="L1185" s="13" t="s">
        <v>8291</v>
      </c>
      <c r="M1185" s="13" t="s">
        <v>9441</v>
      </c>
      <c r="N1185" s="13">
        <v>22</v>
      </c>
      <c r="O1185" s="56">
        <v>9753.49</v>
      </c>
      <c r="P1185" s="13" t="s">
        <v>8310</v>
      </c>
      <c r="Q1185" s="13" t="s">
        <v>8310</v>
      </c>
      <c r="R1185" s="57" t="s">
        <v>8317</v>
      </c>
      <c r="T1185" s="12" t="s">
        <v>4352</v>
      </c>
      <c r="U1185" s="13" t="str">
        <f t="shared" si="341"/>
        <v xml:space="preserve">  Kristin M</v>
      </c>
      <c r="V1185" s="39">
        <f t="shared" si="326"/>
        <v>46.09</v>
      </c>
      <c r="W1185" s="39" t="str">
        <f t="shared" si="327"/>
        <v>Obesity</v>
      </c>
      <c r="X1185" s="39">
        <f t="shared" si="328"/>
        <v>5.44</v>
      </c>
      <c r="Y1185" s="39" t="str">
        <f t="shared" si="329"/>
        <v>Normal</v>
      </c>
      <c r="Z1185" s="39" t="str">
        <f t="shared" si="330"/>
        <v>No</v>
      </c>
      <c r="AA1185" s="39" t="str">
        <f t="shared" si="331"/>
        <v>No</v>
      </c>
      <c r="AB1185" s="39" t="str">
        <f t="shared" si="332"/>
        <v>No</v>
      </c>
      <c r="AC1185" s="38">
        <f t="shared" si="333"/>
        <v>2</v>
      </c>
      <c r="AD1185" s="39" t="str">
        <f t="shared" si="334"/>
        <v>No</v>
      </c>
      <c r="AE1185" s="13" t="str">
        <f t="shared" si="335"/>
        <v>14-Jul-2001</v>
      </c>
      <c r="AF1185" s="39">
        <f t="shared" si="336"/>
        <v>22</v>
      </c>
      <c r="AG1185" s="58">
        <f t="shared" si="337"/>
        <v>9753.49</v>
      </c>
      <c r="AH1185" s="39" t="str">
        <f t="shared" si="338"/>
        <v>tier - 2</v>
      </c>
      <c r="AI1185" s="39" t="str">
        <f t="shared" si="339"/>
        <v>tier - 2</v>
      </c>
      <c r="AJ1185" s="54" t="str">
        <f t="shared" si="340"/>
        <v>R1012</v>
      </c>
    </row>
    <row r="1186" spans="2:36" ht="15.75" customHeight="1" x14ac:dyDescent="0.3">
      <c r="B1186" s="12" t="s">
        <v>4355</v>
      </c>
      <c r="C1186" s="13" t="s">
        <v>4357</v>
      </c>
      <c r="D1186" s="13">
        <v>44.744999999999997</v>
      </c>
      <c r="E1186" s="13" t="str">
        <f t="shared" si="324"/>
        <v>Obesity</v>
      </c>
      <c r="F1186" s="13">
        <v>5.19</v>
      </c>
      <c r="G1186" s="13" t="str">
        <f t="shared" si="325"/>
        <v>Normal</v>
      </c>
      <c r="H1186" s="13" t="s">
        <v>8291</v>
      </c>
      <c r="I1186" s="13" t="s">
        <v>8291</v>
      </c>
      <c r="J1186" s="13" t="s">
        <v>8291</v>
      </c>
      <c r="K1186" s="27">
        <v>2</v>
      </c>
      <c r="L1186" s="13" t="s">
        <v>8291</v>
      </c>
      <c r="M1186" s="13" t="s">
        <v>9442</v>
      </c>
      <c r="N1186" s="13">
        <v>58</v>
      </c>
      <c r="O1186" s="56">
        <v>9764.08</v>
      </c>
      <c r="P1186" s="13" t="s">
        <v>8311</v>
      </c>
      <c r="Q1186" s="13" t="s">
        <v>8314</v>
      </c>
      <c r="R1186" s="57" t="s">
        <v>8317</v>
      </c>
      <c r="T1186" s="12" t="s">
        <v>4355</v>
      </c>
      <c r="U1186" s="13" t="str">
        <f t="shared" si="341"/>
        <v xml:space="preserve">  Mary-Lynn B</v>
      </c>
      <c r="V1186" s="39">
        <f t="shared" si="326"/>
        <v>44.744999999999997</v>
      </c>
      <c r="W1186" s="39" t="str">
        <f t="shared" si="327"/>
        <v>Obesity</v>
      </c>
      <c r="X1186" s="39">
        <f t="shared" si="328"/>
        <v>5.19</v>
      </c>
      <c r="Y1186" s="39" t="str">
        <f t="shared" si="329"/>
        <v>Normal</v>
      </c>
      <c r="Z1186" s="39" t="str">
        <f t="shared" si="330"/>
        <v>No</v>
      </c>
      <c r="AA1186" s="39" t="str">
        <f t="shared" si="331"/>
        <v>No</v>
      </c>
      <c r="AB1186" s="39" t="str">
        <f t="shared" si="332"/>
        <v>No</v>
      </c>
      <c r="AC1186" s="38">
        <f t="shared" si="333"/>
        <v>2</v>
      </c>
      <c r="AD1186" s="39" t="str">
        <f t="shared" si="334"/>
        <v>No</v>
      </c>
      <c r="AE1186" s="13" t="str">
        <f t="shared" si="335"/>
        <v>5-Sep-1965</v>
      </c>
      <c r="AF1186" s="39">
        <f t="shared" si="336"/>
        <v>58</v>
      </c>
      <c r="AG1186" s="58">
        <f t="shared" si="337"/>
        <v>9764.08</v>
      </c>
      <c r="AH1186" s="39" t="str">
        <f t="shared" si="338"/>
        <v>tier - 3</v>
      </c>
      <c r="AI1186" s="39" t="str">
        <f t="shared" si="339"/>
        <v>tier - 1</v>
      </c>
      <c r="AJ1186" s="54" t="str">
        <f t="shared" si="340"/>
        <v>R1012</v>
      </c>
    </row>
    <row r="1187" spans="2:36" ht="15.75" customHeight="1" x14ac:dyDescent="0.3">
      <c r="B1187" s="12" t="s">
        <v>4359</v>
      </c>
      <c r="C1187" s="13" t="s">
        <v>4361</v>
      </c>
      <c r="D1187" s="13">
        <v>26.33</v>
      </c>
      <c r="E1187" s="13" t="str">
        <f t="shared" si="324"/>
        <v>Overweight</v>
      </c>
      <c r="F1187" s="13">
        <v>11.8</v>
      </c>
      <c r="G1187" s="13" t="str">
        <f t="shared" si="325"/>
        <v>Diabetes</v>
      </c>
      <c r="H1187" s="13" t="s">
        <v>8293</v>
      </c>
      <c r="I1187" s="13" t="s">
        <v>8291</v>
      </c>
      <c r="J1187" s="13" t="s">
        <v>8291</v>
      </c>
      <c r="K1187" s="27">
        <v>1</v>
      </c>
      <c r="L1187" s="13" t="s">
        <v>8291</v>
      </c>
      <c r="M1187" s="13" t="s">
        <v>9443</v>
      </c>
      <c r="N1187" s="13">
        <v>50</v>
      </c>
      <c r="O1187" s="56">
        <v>9778.35</v>
      </c>
      <c r="P1187" s="13" t="s">
        <v>8310</v>
      </c>
      <c r="Q1187" s="13" t="s">
        <v>8310</v>
      </c>
      <c r="R1187" s="57" t="s">
        <v>8329</v>
      </c>
      <c r="T1187" s="12" t="s">
        <v>4359</v>
      </c>
      <c r="U1187" s="13" t="str">
        <f t="shared" si="341"/>
        <v xml:space="preserve">  Jamie A</v>
      </c>
      <c r="V1187" s="39">
        <f t="shared" si="326"/>
        <v>26.33</v>
      </c>
      <c r="W1187" s="39" t="str">
        <f t="shared" si="327"/>
        <v>Overweight</v>
      </c>
      <c r="X1187" s="39">
        <f t="shared" si="328"/>
        <v>11.8</v>
      </c>
      <c r="Y1187" s="39" t="str">
        <f t="shared" si="329"/>
        <v>Diabetes</v>
      </c>
      <c r="Z1187" s="39" t="str">
        <f t="shared" si="330"/>
        <v>Yes</v>
      </c>
      <c r="AA1187" s="39" t="str">
        <f t="shared" si="331"/>
        <v>No</v>
      </c>
      <c r="AB1187" s="39" t="str">
        <f t="shared" si="332"/>
        <v>No</v>
      </c>
      <c r="AC1187" s="38">
        <f t="shared" si="333"/>
        <v>1</v>
      </c>
      <c r="AD1187" s="39" t="str">
        <f t="shared" si="334"/>
        <v>No</v>
      </c>
      <c r="AE1187" s="13" t="str">
        <f t="shared" si="335"/>
        <v>7-Jul-1973</v>
      </c>
      <c r="AF1187" s="39">
        <f t="shared" si="336"/>
        <v>50</v>
      </c>
      <c r="AG1187" s="58">
        <f t="shared" si="337"/>
        <v>9778.35</v>
      </c>
      <c r="AH1187" s="39" t="str">
        <f t="shared" si="338"/>
        <v>tier - 2</v>
      </c>
      <c r="AI1187" s="39" t="str">
        <f t="shared" si="339"/>
        <v>tier - 2</v>
      </c>
      <c r="AJ1187" s="54" t="str">
        <f t="shared" si="340"/>
        <v>R1024</v>
      </c>
    </row>
    <row r="1188" spans="2:36" ht="15.75" customHeight="1" x14ac:dyDescent="0.3">
      <c r="B1188" s="12" t="s">
        <v>4363</v>
      </c>
      <c r="C1188" s="13" t="s">
        <v>4365</v>
      </c>
      <c r="D1188" s="13">
        <v>26.6</v>
      </c>
      <c r="E1188" s="13" t="str">
        <f t="shared" si="324"/>
        <v>Overweight</v>
      </c>
      <c r="F1188" s="13">
        <v>8.3800000000000008</v>
      </c>
      <c r="G1188" s="13" t="str">
        <f t="shared" si="325"/>
        <v>Diabetes</v>
      </c>
      <c r="H1188" s="13" t="s">
        <v>8291</v>
      </c>
      <c r="I1188" s="13" t="s">
        <v>8291</v>
      </c>
      <c r="J1188" s="13" t="s">
        <v>8291</v>
      </c>
      <c r="K1188" s="27">
        <v>2</v>
      </c>
      <c r="L1188" s="13" t="s">
        <v>8291</v>
      </c>
      <c r="M1188" s="13" t="s">
        <v>9444</v>
      </c>
      <c r="N1188" s="13">
        <v>27</v>
      </c>
      <c r="O1188" s="56">
        <v>9787.32</v>
      </c>
      <c r="P1188" s="13" t="s">
        <v>8310</v>
      </c>
      <c r="Q1188" s="13" t="s">
        <v>8311</v>
      </c>
      <c r="R1188" s="57" t="s">
        <v>8330</v>
      </c>
      <c r="T1188" s="12" t="s">
        <v>4363</v>
      </c>
      <c r="U1188" s="13" t="str">
        <f t="shared" si="341"/>
        <v xml:space="preserve">  Jeffrey A</v>
      </c>
      <c r="V1188" s="39">
        <f t="shared" si="326"/>
        <v>26.6</v>
      </c>
      <c r="W1188" s="39" t="str">
        <f t="shared" si="327"/>
        <v>Overweight</v>
      </c>
      <c r="X1188" s="39">
        <f t="shared" si="328"/>
        <v>8.3800000000000008</v>
      </c>
      <c r="Y1188" s="39" t="str">
        <f t="shared" si="329"/>
        <v>Diabetes</v>
      </c>
      <c r="Z1188" s="39" t="str">
        <f t="shared" si="330"/>
        <v>No</v>
      </c>
      <c r="AA1188" s="39" t="str">
        <f t="shared" si="331"/>
        <v>No</v>
      </c>
      <c r="AB1188" s="39" t="str">
        <f t="shared" si="332"/>
        <v>No</v>
      </c>
      <c r="AC1188" s="38">
        <f t="shared" si="333"/>
        <v>2</v>
      </c>
      <c r="AD1188" s="39" t="str">
        <f t="shared" si="334"/>
        <v>No</v>
      </c>
      <c r="AE1188" s="13" t="str">
        <f t="shared" si="335"/>
        <v>8-Aug-1996</v>
      </c>
      <c r="AF1188" s="39">
        <f t="shared" si="336"/>
        <v>27</v>
      </c>
      <c r="AG1188" s="58">
        <f t="shared" si="337"/>
        <v>9787.32</v>
      </c>
      <c r="AH1188" s="39" t="str">
        <f t="shared" si="338"/>
        <v>tier - 2</v>
      </c>
      <c r="AI1188" s="39" t="str">
        <f t="shared" si="339"/>
        <v>tier - 3</v>
      </c>
      <c r="AJ1188" s="54" t="str">
        <f t="shared" si="340"/>
        <v>R1023</v>
      </c>
    </row>
    <row r="1189" spans="2:36" ht="15.75" customHeight="1" x14ac:dyDescent="0.3">
      <c r="B1189" s="12" t="s">
        <v>4367</v>
      </c>
      <c r="C1189" s="13" t="s">
        <v>100</v>
      </c>
      <c r="D1189" s="13">
        <v>27.5</v>
      </c>
      <c r="E1189" s="13" t="str">
        <f t="shared" si="324"/>
        <v>Overweight</v>
      </c>
      <c r="F1189" s="13">
        <v>7.58</v>
      </c>
      <c r="G1189" s="13" t="str">
        <f t="shared" si="325"/>
        <v>Diabetes</v>
      </c>
      <c r="H1189" s="13" t="s">
        <v>8291</v>
      </c>
      <c r="I1189" s="13" t="s">
        <v>8291</v>
      </c>
      <c r="J1189" s="13" t="s">
        <v>8291</v>
      </c>
      <c r="K1189" s="27" t="s">
        <v>8292</v>
      </c>
      <c r="L1189" s="13" t="s">
        <v>8291</v>
      </c>
      <c r="M1189" s="13" t="s">
        <v>9445</v>
      </c>
      <c r="N1189" s="13">
        <v>46</v>
      </c>
      <c r="O1189" s="56">
        <v>9788.8700000000008</v>
      </c>
      <c r="P1189" s="13" t="s">
        <v>8311</v>
      </c>
      <c r="Q1189" s="13" t="s">
        <v>8310</v>
      </c>
      <c r="R1189" s="57" t="s">
        <v>8312</v>
      </c>
      <c r="T1189" s="12" t="s">
        <v>4367</v>
      </c>
      <c r="U1189" s="13" t="str">
        <f t="shared" si="341"/>
        <v xml:space="preserve">  Nicole</v>
      </c>
      <c r="V1189" s="39">
        <f t="shared" si="326"/>
        <v>27.5</v>
      </c>
      <c r="W1189" s="39" t="str">
        <f t="shared" si="327"/>
        <v>Overweight</v>
      </c>
      <c r="X1189" s="39">
        <f t="shared" si="328"/>
        <v>7.58</v>
      </c>
      <c r="Y1189" s="39" t="str">
        <f t="shared" si="329"/>
        <v>Diabetes</v>
      </c>
      <c r="Z1189" s="39" t="str">
        <f t="shared" si="330"/>
        <v>No</v>
      </c>
      <c r="AA1189" s="39" t="str">
        <f t="shared" si="331"/>
        <v>No</v>
      </c>
      <c r="AB1189" s="39" t="str">
        <f t="shared" si="332"/>
        <v>No</v>
      </c>
      <c r="AC1189" s="38" t="str">
        <f t="shared" si="333"/>
        <v>No major surgery</v>
      </c>
      <c r="AD1189" s="39" t="str">
        <f t="shared" si="334"/>
        <v>No</v>
      </c>
      <c r="AE1189" s="13" t="str">
        <f t="shared" si="335"/>
        <v>7-Jun-1977</v>
      </c>
      <c r="AF1189" s="39">
        <f t="shared" si="336"/>
        <v>46</v>
      </c>
      <c r="AG1189" s="58">
        <f t="shared" si="337"/>
        <v>9788.8700000000008</v>
      </c>
      <c r="AH1189" s="39" t="str">
        <f t="shared" si="338"/>
        <v>tier - 3</v>
      </c>
      <c r="AI1189" s="39" t="str">
        <f t="shared" si="339"/>
        <v>tier - 2</v>
      </c>
      <c r="AJ1189" s="54" t="str">
        <f t="shared" si="340"/>
        <v>R1013</v>
      </c>
    </row>
    <row r="1190" spans="2:36" ht="15.75" customHeight="1" x14ac:dyDescent="0.3">
      <c r="B1190" s="12" t="s">
        <v>4370</v>
      </c>
      <c r="C1190" s="13" t="s">
        <v>4372</v>
      </c>
      <c r="D1190" s="13">
        <v>41.55</v>
      </c>
      <c r="E1190" s="13" t="str">
        <f t="shared" si="324"/>
        <v>Obesity</v>
      </c>
      <c r="F1190" s="13">
        <v>4.6100000000000003</v>
      </c>
      <c r="G1190" s="13" t="str">
        <f t="shared" si="325"/>
        <v>Normal</v>
      </c>
      <c r="H1190" s="13" t="s">
        <v>8291</v>
      </c>
      <c r="I1190" s="13" t="s">
        <v>8291</v>
      </c>
      <c r="J1190" s="13" t="s">
        <v>8291</v>
      </c>
      <c r="K1190" s="27">
        <v>1</v>
      </c>
      <c r="L1190" s="13" t="s">
        <v>8291</v>
      </c>
      <c r="M1190" s="13" t="s">
        <v>9446</v>
      </c>
      <c r="N1190" s="13">
        <v>50</v>
      </c>
      <c r="O1190" s="56">
        <v>9800.89</v>
      </c>
      <c r="P1190" s="13" t="s">
        <v>8310</v>
      </c>
      <c r="Q1190" s="13" t="s">
        <v>8314</v>
      </c>
      <c r="R1190" s="57" t="s">
        <v>8312</v>
      </c>
      <c r="T1190" s="12" t="s">
        <v>4370</v>
      </c>
      <c r="U1190" s="13" t="str">
        <f t="shared" si="341"/>
        <v xml:space="preserve">  Audrey</v>
      </c>
      <c r="V1190" s="39">
        <f t="shared" si="326"/>
        <v>41.55</v>
      </c>
      <c r="W1190" s="39" t="str">
        <f t="shared" si="327"/>
        <v>Obesity</v>
      </c>
      <c r="X1190" s="39">
        <f t="shared" si="328"/>
        <v>4.6100000000000003</v>
      </c>
      <c r="Y1190" s="39" t="str">
        <f t="shared" si="329"/>
        <v>Normal</v>
      </c>
      <c r="Z1190" s="39" t="str">
        <f t="shared" si="330"/>
        <v>No</v>
      </c>
      <c r="AA1190" s="39" t="str">
        <f t="shared" si="331"/>
        <v>No</v>
      </c>
      <c r="AB1190" s="39" t="str">
        <f t="shared" si="332"/>
        <v>No</v>
      </c>
      <c r="AC1190" s="38">
        <f t="shared" si="333"/>
        <v>1</v>
      </c>
      <c r="AD1190" s="39" t="str">
        <f t="shared" si="334"/>
        <v>No</v>
      </c>
      <c r="AE1190" s="13" t="str">
        <f t="shared" si="335"/>
        <v>17-Sep-1973</v>
      </c>
      <c r="AF1190" s="39">
        <f t="shared" si="336"/>
        <v>50</v>
      </c>
      <c r="AG1190" s="58">
        <f t="shared" si="337"/>
        <v>9800.89</v>
      </c>
      <c r="AH1190" s="39" t="str">
        <f t="shared" si="338"/>
        <v>tier - 2</v>
      </c>
      <c r="AI1190" s="39" t="str">
        <f t="shared" si="339"/>
        <v>tier - 1</v>
      </c>
      <c r="AJ1190" s="54" t="str">
        <f t="shared" si="340"/>
        <v>R1013</v>
      </c>
    </row>
    <row r="1191" spans="2:36" ht="15.75" customHeight="1" x14ac:dyDescent="0.3">
      <c r="B1191" s="12" t="s">
        <v>4374</v>
      </c>
      <c r="C1191" s="13" t="s">
        <v>4376</v>
      </c>
      <c r="D1191" s="13">
        <v>41.47</v>
      </c>
      <c r="E1191" s="13" t="str">
        <f t="shared" si="324"/>
        <v>Obesity</v>
      </c>
      <c r="F1191" s="13">
        <v>4.7</v>
      </c>
      <c r="G1191" s="13" t="str">
        <f t="shared" si="325"/>
        <v>Normal</v>
      </c>
      <c r="H1191" s="13" t="s">
        <v>8293</v>
      </c>
      <c r="I1191" s="13" t="s">
        <v>8291</v>
      </c>
      <c r="J1191" s="13" t="s">
        <v>8293</v>
      </c>
      <c r="K1191" s="27">
        <v>1</v>
      </c>
      <c r="L1191" s="13" t="s">
        <v>8291</v>
      </c>
      <c r="M1191" s="13" t="s">
        <v>9447</v>
      </c>
      <c r="N1191" s="13">
        <v>51</v>
      </c>
      <c r="O1191" s="56">
        <v>9819.25</v>
      </c>
      <c r="P1191" s="13" t="s">
        <v>8310</v>
      </c>
      <c r="Q1191" s="13" t="s">
        <v>8310</v>
      </c>
      <c r="R1191" s="57" t="s">
        <v>8332</v>
      </c>
      <c r="T1191" s="12" t="s">
        <v>4374</v>
      </c>
      <c r="U1191" s="13" t="str">
        <f t="shared" si="341"/>
        <v xml:space="preserve">  Jacob</v>
      </c>
      <c r="V1191" s="39">
        <f t="shared" si="326"/>
        <v>41.47</v>
      </c>
      <c r="W1191" s="39" t="str">
        <f t="shared" si="327"/>
        <v>Obesity</v>
      </c>
      <c r="X1191" s="39">
        <f t="shared" si="328"/>
        <v>4.7</v>
      </c>
      <c r="Y1191" s="39" t="str">
        <f t="shared" si="329"/>
        <v>Normal</v>
      </c>
      <c r="Z1191" s="39" t="str">
        <f t="shared" si="330"/>
        <v>Yes</v>
      </c>
      <c r="AA1191" s="39" t="str">
        <f t="shared" si="331"/>
        <v>No</v>
      </c>
      <c r="AB1191" s="39" t="str">
        <f t="shared" si="332"/>
        <v>Yes</v>
      </c>
      <c r="AC1191" s="38">
        <f t="shared" si="333"/>
        <v>1</v>
      </c>
      <c r="AD1191" s="39" t="str">
        <f t="shared" si="334"/>
        <v>No</v>
      </c>
      <c r="AE1191" s="13" t="str">
        <f t="shared" si="335"/>
        <v>28-Jun-1972</v>
      </c>
      <c r="AF1191" s="39">
        <f t="shared" si="336"/>
        <v>51</v>
      </c>
      <c r="AG1191" s="58">
        <f t="shared" si="337"/>
        <v>9819.25</v>
      </c>
      <c r="AH1191" s="39" t="str">
        <f t="shared" si="338"/>
        <v>tier - 2</v>
      </c>
      <c r="AI1191" s="39" t="str">
        <f t="shared" si="339"/>
        <v>tier - 2</v>
      </c>
      <c r="AJ1191" s="54" t="str">
        <f t="shared" si="340"/>
        <v>R1021</v>
      </c>
    </row>
    <row r="1192" spans="2:36" ht="15.75" customHeight="1" x14ac:dyDescent="0.3">
      <c r="B1192" s="12" t="s">
        <v>4377</v>
      </c>
      <c r="C1192" s="13" t="s">
        <v>4379</v>
      </c>
      <c r="D1192" s="13">
        <v>24.795000000000002</v>
      </c>
      <c r="E1192" s="13" t="str">
        <f t="shared" si="324"/>
        <v>Healthy Weight</v>
      </c>
      <c r="F1192" s="13">
        <v>6.05</v>
      </c>
      <c r="G1192" s="13" t="str">
        <f t="shared" si="325"/>
        <v>Prediabetes</v>
      </c>
      <c r="H1192" s="13" t="s">
        <v>8293</v>
      </c>
      <c r="I1192" s="13" t="s">
        <v>8291</v>
      </c>
      <c r="J1192" s="13" t="s">
        <v>8291</v>
      </c>
      <c r="K1192" s="27" t="s">
        <v>8292</v>
      </c>
      <c r="L1192" s="13" t="s">
        <v>8291</v>
      </c>
      <c r="M1192" s="13" t="s">
        <v>9448</v>
      </c>
      <c r="N1192" s="13">
        <v>51</v>
      </c>
      <c r="O1192" s="56">
        <v>9836.2099999999991</v>
      </c>
      <c r="P1192" s="13" t="s">
        <v>8310</v>
      </c>
      <c r="Q1192" s="13" t="s">
        <v>8311</v>
      </c>
      <c r="R1192" s="57" t="s">
        <v>8332</v>
      </c>
      <c r="T1192" s="12" t="s">
        <v>4377</v>
      </c>
      <c r="U1192" s="13" t="str">
        <f t="shared" si="341"/>
        <v xml:space="preserve">  Daniel S</v>
      </c>
      <c r="V1192" s="39">
        <f t="shared" si="326"/>
        <v>24.795000000000002</v>
      </c>
      <c r="W1192" s="39" t="str">
        <f t="shared" si="327"/>
        <v>Healthy Weight</v>
      </c>
      <c r="X1192" s="39">
        <f t="shared" si="328"/>
        <v>6.05</v>
      </c>
      <c r="Y1192" s="39" t="str">
        <f t="shared" si="329"/>
        <v>Prediabetes</v>
      </c>
      <c r="Z1192" s="39" t="str">
        <f t="shared" si="330"/>
        <v>Yes</v>
      </c>
      <c r="AA1192" s="39" t="str">
        <f t="shared" si="331"/>
        <v>No</v>
      </c>
      <c r="AB1192" s="39" t="str">
        <f t="shared" si="332"/>
        <v>No</v>
      </c>
      <c r="AC1192" s="38" t="str">
        <f t="shared" si="333"/>
        <v>No major surgery</v>
      </c>
      <c r="AD1192" s="39" t="str">
        <f t="shared" si="334"/>
        <v>No</v>
      </c>
      <c r="AE1192" s="13" t="str">
        <f t="shared" si="335"/>
        <v>26-Sep-1972</v>
      </c>
      <c r="AF1192" s="39">
        <f t="shared" si="336"/>
        <v>51</v>
      </c>
      <c r="AG1192" s="58">
        <f t="shared" si="337"/>
        <v>9836.2099999999991</v>
      </c>
      <c r="AH1192" s="39" t="str">
        <f t="shared" si="338"/>
        <v>tier - 2</v>
      </c>
      <c r="AI1192" s="39" t="str">
        <f t="shared" si="339"/>
        <v>tier - 3</v>
      </c>
      <c r="AJ1192" s="54" t="str">
        <f t="shared" si="340"/>
        <v>R1021</v>
      </c>
    </row>
    <row r="1193" spans="2:36" ht="15.75" customHeight="1" x14ac:dyDescent="0.3">
      <c r="B1193" s="12" t="s">
        <v>4381</v>
      </c>
      <c r="C1193" s="13" t="s">
        <v>4383</v>
      </c>
      <c r="D1193" s="13">
        <v>29.48</v>
      </c>
      <c r="E1193" s="13" t="str">
        <f t="shared" si="324"/>
        <v>Overweight</v>
      </c>
      <c r="F1193" s="13">
        <v>5.63</v>
      </c>
      <c r="G1193" s="13" t="str">
        <f t="shared" si="325"/>
        <v>Normal</v>
      </c>
      <c r="H1193" s="13" t="s">
        <v>8293</v>
      </c>
      <c r="I1193" s="13" t="s">
        <v>8291</v>
      </c>
      <c r="J1193" s="13" t="s">
        <v>8293</v>
      </c>
      <c r="K1193" s="27">
        <v>1</v>
      </c>
      <c r="L1193" s="13" t="s">
        <v>8291</v>
      </c>
      <c r="M1193" s="13" t="s">
        <v>8812</v>
      </c>
      <c r="N1193" s="13">
        <v>31</v>
      </c>
      <c r="O1193" s="56">
        <v>9844.4500000000007</v>
      </c>
      <c r="P1193" s="13" t="s">
        <v>8310</v>
      </c>
      <c r="Q1193" s="13" t="s">
        <v>8314</v>
      </c>
      <c r="R1193" s="57" t="s">
        <v>8317</v>
      </c>
      <c r="T1193" s="12" t="s">
        <v>4381</v>
      </c>
      <c r="U1193" s="13" t="str">
        <f t="shared" si="341"/>
        <v xml:space="preserve">  Marc C</v>
      </c>
      <c r="V1193" s="39">
        <f t="shared" si="326"/>
        <v>29.48</v>
      </c>
      <c r="W1193" s="39" t="str">
        <f t="shared" si="327"/>
        <v>Overweight</v>
      </c>
      <c r="X1193" s="39">
        <f t="shared" si="328"/>
        <v>5.63</v>
      </c>
      <c r="Y1193" s="39" t="str">
        <f t="shared" si="329"/>
        <v>Normal</v>
      </c>
      <c r="Z1193" s="39" t="str">
        <f t="shared" si="330"/>
        <v>Yes</v>
      </c>
      <c r="AA1193" s="39" t="str">
        <f t="shared" si="331"/>
        <v>No</v>
      </c>
      <c r="AB1193" s="39" t="str">
        <f t="shared" si="332"/>
        <v>Yes</v>
      </c>
      <c r="AC1193" s="38">
        <f t="shared" si="333"/>
        <v>1</v>
      </c>
      <c r="AD1193" s="39" t="str">
        <f t="shared" si="334"/>
        <v>No</v>
      </c>
      <c r="AE1193" s="13" t="str">
        <f t="shared" si="335"/>
        <v>13-Aug-1992</v>
      </c>
      <c r="AF1193" s="39">
        <f t="shared" si="336"/>
        <v>31</v>
      </c>
      <c r="AG1193" s="58">
        <f t="shared" si="337"/>
        <v>9844.4500000000007</v>
      </c>
      <c r="AH1193" s="39" t="str">
        <f t="shared" si="338"/>
        <v>tier - 2</v>
      </c>
      <c r="AI1193" s="39" t="str">
        <f t="shared" si="339"/>
        <v>tier - 1</v>
      </c>
      <c r="AJ1193" s="54" t="str">
        <f t="shared" si="340"/>
        <v>R1012</v>
      </c>
    </row>
    <row r="1194" spans="2:36" ht="15.75" customHeight="1" x14ac:dyDescent="0.3">
      <c r="B1194" s="12" t="s">
        <v>4385</v>
      </c>
      <c r="C1194" s="13" t="s">
        <v>4387</v>
      </c>
      <c r="D1194" s="13">
        <v>28.09</v>
      </c>
      <c r="E1194" s="13" t="str">
        <f t="shared" si="324"/>
        <v>Overweight</v>
      </c>
      <c r="F1194" s="13">
        <v>6.06</v>
      </c>
      <c r="G1194" s="13" t="str">
        <f t="shared" si="325"/>
        <v>Prediabetes</v>
      </c>
      <c r="H1194" s="13" t="s">
        <v>8291</v>
      </c>
      <c r="I1194" s="13" t="s">
        <v>8291</v>
      </c>
      <c r="J1194" s="13" t="s">
        <v>8293</v>
      </c>
      <c r="K1194" s="27">
        <v>1</v>
      </c>
      <c r="L1194" s="13" t="s">
        <v>8291</v>
      </c>
      <c r="M1194" s="13" t="s">
        <v>9449</v>
      </c>
      <c r="N1194" s="13">
        <v>55</v>
      </c>
      <c r="O1194" s="56">
        <v>9850.43</v>
      </c>
      <c r="P1194" s="13" t="s">
        <v>8311</v>
      </c>
      <c r="Q1194" s="13" t="s">
        <v>8311</v>
      </c>
      <c r="R1194" s="57" t="s">
        <v>8321</v>
      </c>
      <c r="T1194" s="12" t="s">
        <v>4385</v>
      </c>
      <c r="U1194" s="13" t="str">
        <f t="shared" si="341"/>
        <v xml:space="preserve">  Mark S</v>
      </c>
      <c r="V1194" s="39">
        <f t="shared" si="326"/>
        <v>28.09</v>
      </c>
      <c r="W1194" s="39" t="str">
        <f t="shared" si="327"/>
        <v>Overweight</v>
      </c>
      <c r="X1194" s="39">
        <f t="shared" si="328"/>
        <v>6.06</v>
      </c>
      <c r="Y1194" s="39" t="str">
        <f t="shared" si="329"/>
        <v>Prediabetes</v>
      </c>
      <c r="Z1194" s="39" t="str">
        <f t="shared" si="330"/>
        <v>No</v>
      </c>
      <c r="AA1194" s="39" t="str">
        <f t="shared" si="331"/>
        <v>No</v>
      </c>
      <c r="AB1194" s="39" t="str">
        <f t="shared" si="332"/>
        <v>Yes</v>
      </c>
      <c r="AC1194" s="38">
        <f t="shared" si="333"/>
        <v>1</v>
      </c>
      <c r="AD1194" s="39" t="str">
        <f t="shared" si="334"/>
        <v>No</v>
      </c>
      <c r="AE1194" s="13" t="str">
        <f t="shared" si="335"/>
        <v>4-Nov-1968</v>
      </c>
      <c r="AF1194" s="39">
        <f t="shared" si="336"/>
        <v>55</v>
      </c>
      <c r="AG1194" s="58">
        <f t="shared" si="337"/>
        <v>9850.43</v>
      </c>
      <c r="AH1194" s="39" t="str">
        <f t="shared" si="338"/>
        <v>tier - 3</v>
      </c>
      <c r="AI1194" s="39" t="str">
        <f t="shared" si="339"/>
        <v>tier - 3</v>
      </c>
      <c r="AJ1194" s="54" t="str">
        <f t="shared" si="340"/>
        <v>R1011</v>
      </c>
    </row>
    <row r="1195" spans="2:36" ht="15.75" customHeight="1" x14ac:dyDescent="0.3">
      <c r="B1195" s="12" t="s">
        <v>4389</v>
      </c>
      <c r="C1195" s="13" t="s">
        <v>952</v>
      </c>
      <c r="D1195" s="13">
        <v>32.729999999999997</v>
      </c>
      <c r="E1195" s="13" t="str">
        <f t="shared" si="324"/>
        <v>Obesity</v>
      </c>
      <c r="F1195" s="13">
        <v>5.19</v>
      </c>
      <c r="G1195" s="13" t="str">
        <f t="shared" si="325"/>
        <v>Normal</v>
      </c>
      <c r="H1195" s="13" t="s">
        <v>8291</v>
      </c>
      <c r="I1195" s="13" t="s">
        <v>8291</v>
      </c>
      <c r="J1195" s="13" t="s">
        <v>8291</v>
      </c>
      <c r="K1195" s="27">
        <v>1</v>
      </c>
      <c r="L1195" s="13" t="s">
        <v>8291</v>
      </c>
      <c r="M1195" s="13" t="s">
        <v>9450</v>
      </c>
      <c r="N1195" s="13">
        <v>52</v>
      </c>
      <c r="O1195" s="56">
        <v>9855.1299999999992</v>
      </c>
      <c r="P1195" s="13" t="s">
        <v>8310</v>
      </c>
      <c r="Q1195" s="13" t="s">
        <v>8311</v>
      </c>
      <c r="R1195" s="57" t="s">
        <v>8312</v>
      </c>
      <c r="T1195" s="12" t="s">
        <v>4389</v>
      </c>
      <c r="U1195" s="13" t="str">
        <f t="shared" si="341"/>
        <v xml:space="preserve">  Dan</v>
      </c>
      <c r="V1195" s="39">
        <f t="shared" si="326"/>
        <v>32.729999999999997</v>
      </c>
      <c r="W1195" s="39" t="str">
        <f t="shared" si="327"/>
        <v>Obesity</v>
      </c>
      <c r="X1195" s="39">
        <f t="shared" si="328"/>
        <v>5.19</v>
      </c>
      <c r="Y1195" s="39" t="str">
        <f t="shared" si="329"/>
        <v>Normal</v>
      </c>
      <c r="Z1195" s="39" t="str">
        <f t="shared" si="330"/>
        <v>No</v>
      </c>
      <c r="AA1195" s="39" t="str">
        <f t="shared" si="331"/>
        <v>No</v>
      </c>
      <c r="AB1195" s="39" t="str">
        <f t="shared" si="332"/>
        <v>No</v>
      </c>
      <c r="AC1195" s="38">
        <f t="shared" si="333"/>
        <v>1</v>
      </c>
      <c r="AD1195" s="39" t="str">
        <f t="shared" si="334"/>
        <v>No</v>
      </c>
      <c r="AE1195" s="13" t="str">
        <f t="shared" si="335"/>
        <v>23-Oct-1971</v>
      </c>
      <c r="AF1195" s="39">
        <f t="shared" si="336"/>
        <v>52</v>
      </c>
      <c r="AG1195" s="58">
        <f t="shared" si="337"/>
        <v>9855.1299999999992</v>
      </c>
      <c r="AH1195" s="39" t="str">
        <f t="shared" si="338"/>
        <v>tier - 2</v>
      </c>
      <c r="AI1195" s="39" t="str">
        <f t="shared" si="339"/>
        <v>tier - 3</v>
      </c>
      <c r="AJ1195" s="54" t="str">
        <f t="shared" si="340"/>
        <v>R1013</v>
      </c>
    </row>
    <row r="1196" spans="2:36" ht="15.75" customHeight="1" x14ac:dyDescent="0.3">
      <c r="B1196" s="12" t="s">
        <v>4392</v>
      </c>
      <c r="C1196" s="13" t="s">
        <v>1340</v>
      </c>
      <c r="D1196" s="13">
        <v>27.36</v>
      </c>
      <c r="E1196" s="13" t="str">
        <f t="shared" si="324"/>
        <v>Overweight</v>
      </c>
      <c r="F1196" s="13">
        <v>8.9600000000000009</v>
      </c>
      <c r="G1196" s="13" t="str">
        <f t="shared" si="325"/>
        <v>Diabetes</v>
      </c>
      <c r="H1196" s="13" t="s">
        <v>8291</v>
      </c>
      <c r="I1196" s="13" t="s">
        <v>8291</v>
      </c>
      <c r="J1196" s="13" t="s">
        <v>8291</v>
      </c>
      <c r="K1196" s="27" t="s">
        <v>8292</v>
      </c>
      <c r="L1196" s="13" t="s">
        <v>8291</v>
      </c>
      <c r="M1196" s="13" t="s">
        <v>9451</v>
      </c>
      <c r="N1196" s="13">
        <v>52</v>
      </c>
      <c r="O1196" s="56">
        <v>9861.0300000000007</v>
      </c>
      <c r="P1196" s="13" t="s">
        <v>8310</v>
      </c>
      <c r="Q1196" s="13" t="s">
        <v>8310</v>
      </c>
      <c r="R1196" s="57" t="s">
        <v>8321</v>
      </c>
      <c r="T1196" s="12" t="s">
        <v>4392</v>
      </c>
      <c r="U1196" s="13" t="str">
        <f t="shared" si="341"/>
        <v xml:space="preserve">  Gabriela</v>
      </c>
      <c r="V1196" s="39">
        <f t="shared" si="326"/>
        <v>27.36</v>
      </c>
      <c r="W1196" s="39" t="str">
        <f t="shared" si="327"/>
        <v>Overweight</v>
      </c>
      <c r="X1196" s="39">
        <f t="shared" si="328"/>
        <v>8.9600000000000009</v>
      </c>
      <c r="Y1196" s="39" t="str">
        <f t="shared" si="329"/>
        <v>Diabetes</v>
      </c>
      <c r="Z1196" s="39" t="str">
        <f t="shared" si="330"/>
        <v>No</v>
      </c>
      <c r="AA1196" s="39" t="str">
        <f t="shared" si="331"/>
        <v>No</v>
      </c>
      <c r="AB1196" s="39" t="str">
        <f t="shared" si="332"/>
        <v>No</v>
      </c>
      <c r="AC1196" s="38" t="str">
        <f t="shared" si="333"/>
        <v>No major surgery</v>
      </c>
      <c r="AD1196" s="39" t="str">
        <f t="shared" si="334"/>
        <v>No</v>
      </c>
      <c r="AE1196" s="13" t="str">
        <f t="shared" si="335"/>
        <v>17-Jul-1971</v>
      </c>
      <c r="AF1196" s="39">
        <f t="shared" si="336"/>
        <v>52</v>
      </c>
      <c r="AG1196" s="58">
        <f t="shared" si="337"/>
        <v>9861.0300000000007</v>
      </c>
      <c r="AH1196" s="39" t="str">
        <f t="shared" si="338"/>
        <v>tier - 2</v>
      </c>
      <c r="AI1196" s="39" t="str">
        <f t="shared" si="339"/>
        <v>tier - 2</v>
      </c>
      <c r="AJ1196" s="54" t="str">
        <f t="shared" si="340"/>
        <v>R1011</v>
      </c>
    </row>
    <row r="1197" spans="2:36" ht="15.75" customHeight="1" x14ac:dyDescent="0.3">
      <c r="B1197" s="12" t="s">
        <v>4395</v>
      </c>
      <c r="C1197" s="13" t="s">
        <v>436</v>
      </c>
      <c r="D1197" s="13">
        <v>27.265000000000001</v>
      </c>
      <c r="E1197" s="13" t="str">
        <f t="shared" si="324"/>
        <v>Overweight</v>
      </c>
      <c r="F1197" s="13">
        <v>11.39</v>
      </c>
      <c r="G1197" s="13" t="str">
        <f t="shared" si="325"/>
        <v>Diabetes</v>
      </c>
      <c r="H1197" s="13" t="s">
        <v>8291</v>
      </c>
      <c r="I1197" s="13" t="s">
        <v>8291</v>
      </c>
      <c r="J1197" s="13" t="s">
        <v>8291</v>
      </c>
      <c r="K1197" s="27" t="s">
        <v>8292</v>
      </c>
      <c r="L1197" s="13" t="s">
        <v>8291</v>
      </c>
      <c r="M1197" s="13" t="s">
        <v>9452</v>
      </c>
      <c r="N1197" s="13">
        <v>54</v>
      </c>
      <c r="O1197" s="56">
        <v>9863.4699999999993</v>
      </c>
      <c r="P1197" s="13" t="s">
        <v>8311</v>
      </c>
      <c r="Q1197" s="13" t="s">
        <v>8311</v>
      </c>
      <c r="R1197" s="57" t="s">
        <v>8317</v>
      </c>
      <c r="T1197" s="12" t="s">
        <v>4395</v>
      </c>
      <c r="U1197" s="13" t="str">
        <f t="shared" si="341"/>
        <v xml:space="preserve">  Amanda</v>
      </c>
      <c r="V1197" s="39">
        <f t="shared" si="326"/>
        <v>27.265000000000001</v>
      </c>
      <c r="W1197" s="39" t="str">
        <f t="shared" si="327"/>
        <v>Overweight</v>
      </c>
      <c r="X1197" s="39">
        <f t="shared" si="328"/>
        <v>11.39</v>
      </c>
      <c r="Y1197" s="39" t="str">
        <f t="shared" si="329"/>
        <v>Diabetes</v>
      </c>
      <c r="Z1197" s="39" t="str">
        <f t="shared" si="330"/>
        <v>No</v>
      </c>
      <c r="AA1197" s="39" t="str">
        <f t="shared" si="331"/>
        <v>No</v>
      </c>
      <c r="AB1197" s="39" t="str">
        <f t="shared" si="332"/>
        <v>No</v>
      </c>
      <c r="AC1197" s="38" t="str">
        <f t="shared" si="333"/>
        <v>No major surgery</v>
      </c>
      <c r="AD1197" s="39" t="str">
        <f t="shared" si="334"/>
        <v>No</v>
      </c>
      <c r="AE1197" s="13" t="str">
        <f t="shared" si="335"/>
        <v>20-Oct-1969</v>
      </c>
      <c r="AF1197" s="39">
        <f t="shared" si="336"/>
        <v>54</v>
      </c>
      <c r="AG1197" s="58">
        <f t="shared" si="337"/>
        <v>9863.4699999999993</v>
      </c>
      <c r="AH1197" s="39" t="str">
        <f t="shared" si="338"/>
        <v>tier - 3</v>
      </c>
      <c r="AI1197" s="39" t="str">
        <f t="shared" si="339"/>
        <v>tier - 3</v>
      </c>
      <c r="AJ1197" s="54" t="str">
        <f t="shared" si="340"/>
        <v>R1012</v>
      </c>
    </row>
    <row r="1198" spans="2:36" ht="15.75" customHeight="1" x14ac:dyDescent="0.3">
      <c r="B1198" s="12" t="s">
        <v>4398</v>
      </c>
      <c r="C1198" s="13" t="s">
        <v>4400</v>
      </c>
      <c r="D1198" s="13">
        <v>48.07</v>
      </c>
      <c r="E1198" s="13" t="str">
        <f t="shared" si="324"/>
        <v>Obesity</v>
      </c>
      <c r="F1198" s="13">
        <v>4.0599999999999996</v>
      </c>
      <c r="G1198" s="13" t="str">
        <f t="shared" si="325"/>
        <v>Normal</v>
      </c>
      <c r="H1198" s="13" t="s">
        <v>8293</v>
      </c>
      <c r="I1198" s="13" t="s">
        <v>8291</v>
      </c>
      <c r="J1198" s="13" t="s">
        <v>8291</v>
      </c>
      <c r="K1198" s="27" t="s">
        <v>8292</v>
      </c>
      <c r="L1198" s="13" t="s">
        <v>8291</v>
      </c>
      <c r="M1198" s="13" t="s">
        <v>9453</v>
      </c>
      <c r="N1198" s="13">
        <v>52</v>
      </c>
      <c r="O1198" s="56">
        <v>9866.2999999999993</v>
      </c>
      <c r="P1198" s="13" t="s">
        <v>8310</v>
      </c>
      <c r="Q1198" s="13" t="s">
        <v>8311</v>
      </c>
      <c r="R1198" s="57" t="s">
        <v>8329</v>
      </c>
      <c r="T1198" s="12" t="s">
        <v>4398</v>
      </c>
      <c r="U1198" s="13" t="str">
        <f t="shared" si="341"/>
        <v xml:space="preserve">  Dara</v>
      </c>
      <c r="V1198" s="39">
        <f t="shared" si="326"/>
        <v>48.07</v>
      </c>
      <c r="W1198" s="39" t="str">
        <f t="shared" si="327"/>
        <v>Obesity</v>
      </c>
      <c r="X1198" s="39">
        <f t="shared" si="328"/>
        <v>4.0599999999999996</v>
      </c>
      <c r="Y1198" s="39" t="str">
        <f t="shared" si="329"/>
        <v>Normal</v>
      </c>
      <c r="Z1198" s="39" t="str">
        <f t="shared" si="330"/>
        <v>Yes</v>
      </c>
      <c r="AA1198" s="39" t="str">
        <f t="shared" si="331"/>
        <v>No</v>
      </c>
      <c r="AB1198" s="39" t="str">
        <f t="shared" si="332"/>
        <v>No</v>
      </c>
      <c r="AC1198" s="38" t="str">
        <f t="shared" si="333"/>
        <v>No major surgery</v>
      </c>
      <c r="AD1198" s="39" t="str">
        <f t="shared" si="334"/>
        <v>No</v>
      </c>
      <c r="AE1198" s="13" t="str">
        <f t="shared" si="335"/>
        <v>9-Nov-1971</v>
      </c>
      <c r="AF1198" s="39">
        <f t="shared" si="336"/>
        <v>52</v>
      </c>
      <c r="AG1198" s="58">
        <f t="shared" si="337"/>
        <v>9866.2999999999993</v>
      </c>
      <c r="AH1198" s="39" t="str">
        <f t="shared" si="338"/>
        <v>tier - 2</v>
      </c>
      <c r="AI1198" s="39" t="str">
        <f t="shared" si="339"/>
        <v>tier - 3</v>
      </c>
      <c r="AJ1198" s="54" t="str">
        <f t="shared" si="340"/>
        <v>R1024</v>
      </c>
    </row>
    <row r="1199" spans="2:36" ht="15.75" customHeight="1" x14ac:dyDescent="0.3">
      <c r="B1199" s="12" t="s">
        <v>4402</v>
      </c>
      <c r="C1199" s="13" t="s">
        <v>4404</v>
      </c>
      <c r="D1199" s="13">
        <v>30.8</v>
      </c>
      <c r="E1199" s="13" t="str">
        <f t="shared" si="324"/>
        <v>Obesity</v>
      </c>
      <c r="F1199" s="13">
        <v>5.23</v>
      </c>
      <c r="G1199" s="13" t="str">
        <f t="shared" si="325"/>
        <v>Normal</v>
      </c>
      <c r="H1199" s="13" t="s">
        <v>8293</v>
      </c>
      <c r="I1199" s="13" t="s">
        <v>8291</v>
      </c>
      <c r="J1199" s="13" t="s">
        <v>8291</v>
      </c>
      <c r="K1199" s="27" t="s">
        <v>8292</v>
      </c>
      <c r="L1199" s="13" t="s">
        <v>8291</v>
      </c>
      <c r="M1199" s="13" t="s">
        <v>9454</v>
      </c>
      <c r="N1199" s="13">
        <v>54</v>
      </c>
      <c r="O1199" s="56">
        <v>9869.81</v>
      </c>
      <c r="P1199" s="13" t="s">
        <v>8311</v>
      </c>
      <c r="Q1199" s="13" t="s">
        <v>8311</v>
      </c>
      <c r="R1199" s="57" t="s">
        <v>8317</v>
      </c>
      <c r="T1199" s="12" t="s">
        <v>4402</v>
      </c>
      <c r="U1199" s="13" t="str">
        <f t="shared" si="341"/>
        <v xml:space="preserve">  Rachelle R</v>
      </c>
      <c r="V1199" s="39">
        <f t="shared" si="326"/>
        <v>30.8</v>
      </c>
      <c r="W1199" s="39" t="str">
        <f t="shared" si="327"/>
        <v>Obesity</v>
      </c>
      <c r="X1199" s="39">
        <f t="shared" si="328"/>
        <v>5.23</v>
      </c>
      <c r="Y1199" s="39" t="str">
        <f t="shared" si="329"/>
        <v>Normal</v>
      </c>
      <c r="Z1199" s="39" t="str">
        <f t="shared" si="330"/>
        <v>Yes</v>
      </c>
      <c r="AA1199" s="39" t="str">
        <f t="shared" si="331"/>
        <v>No</v>
      </c>
      <c r="AB1199" s="39" t="str">
        <f t="shared" si="332"/>
        <v>No</v>
      </c>
      <c r="AC1199" s="38" t="str">
        <f t="shared" si="333"/>
        <v>No major surgery</v>
      </c>
      <c r="AD1199" s="39" t="str">
        <f t="shared" si="334"/>
        <v>No</v>
      </c>
      <c r="AE1199" s="13" t="str">
        <f t="shared" si="335"/>
        <v>13-Aug-1969</v>
      </c>
      <c r="AF1199" s="39">
        <f t="shared" si="336"/>
        <v>54</v>
      </c>
      <c r="AG1199" s="58">
        <f t="shared" si="337"/>
        <v>9869.81</v>
      </c>
      <c r="AH1199" s="39" t="str">
        <f t="shared" si="338"/>
        <v>tier - 3</v>
      </c>
      <c r="AI1199" s="39" t="str">
        <f t="shared" si="339"/>
        <v>tier - 3</v>
      </c>
      <c r="AJ1199" s="54" t="str">
        <f t="shared" si="340"/>
        <v>R1012</v>
      </c>
    </row>
    <row r="1200" spans="2:36" ht="15.75" customHeight="1" x14ac:dyDescent="0.3">
      <c r="B1200" s="12" t="s">
        <v>4406</v>
      </c>
      <c r="C1200" s="13" t="s">
        <v>4408</v>
      </c>
      <c r="D1200" s="13">
        <v>32.299999999999997</v>
      </c>
      <c r="E1200" s="13" t="str">
        <f t="shared" si="324"/>
        <v>Obesity</v>
      </c>
      <c r="F1200" s="13">
        <v>5.05</v>
      </c>
      <c r="G1200" s="13" t="str">
        <f t="shared" si="325"/>
        <v>Normal</v>
      </c>
      <c r="H1200" s="13" t="s">
        <v>8293</v>
      </c>
      <c r="I1200" s="13" t="s">
        <v>8291</v>
      </c>
      <c r="J1200" s="13" t="s">
        <v>8291</v>
      </c>
      <c r="K1200" s="27" t="s">
        <v>8292</v>
      </c>
      <c r="L1200" s="13" t="s">
        <v>8291</v>
      </c>
      <c r="M1200" s="13" t="s">
        <v>9455</v>
      </c>
      <c r="N1200" s="13">
        <v>25</v>
      </c>
      <c r="O1200" s="56">
        <v>9870.59</v>
      </c>
      <c r="P1200" s="13" t="s">
        <v>8310</v>
      </c>
      <c r="Q1200" s="13" t="s">
        <v>8310</v>
      </c>
      <c r="R1200" s="57" t="s">
        <v>8330</v>
      </c>
      <c r="T1200" s="12" t="s">
        <v>4406</v>
      </c>
      <c r="U1200" s="13" t="str">
        <f t="shared" si="341"/>
        <v xml:space="preserve">  Brenda J</v>
      </c>
      <c r="V1200" s="39">
        <f t="shared" si="326"/>
        <v>32.299999999999997</v>
      </c>
      <c r="W1200" s="39" t="str">
        <f t="shared" si="327"/>
        <v>Obesity</v>
      </c>
      <c r="X1200" s="39">
        <f t="shared" si="328"/>
        <v>5.05</v>
      </c>
      <c r="Y1200" s="39" t="str">
        <f t="shared" si="329"/>
        <v>Normal</v>
      </c>
      <c r="Z1200" s="39" t="str">
        <f t="shared" si="330"/>
        <v>Yes</v>
      </c>
      <c r="AA1200" s="39" t="str">
        <f t="shared" si="331"/>
        <v>No</v>
      </c>
      <c r="AB1200" s="39" t="str">
        <f t="shared" si="332"/>
        <v>No</v>
      </c>
      <c r="AC1200" s="38" t="str">
        <f t="shared" si="333"/>
        <v>No major surgery</v>
      </c>
      <c r="AD1200" s="39" t="str">
        <f t="shared" si="334"/>
        <v>No</v>
      </c>
      <c r="AE1200" s="13" t="str">
        <f t="shared" si="335"/>
        <v>6-Jul-1998</v>
      </c>
      <c r="AF1200" s="39">
        <f t="shared" si="336"/>
        <v>25</v>
      </c>
      <c r="AG1200" s="58">
        <f t="shared" si="337"/>
        <v>9870.59</v>
      </c>
      <c r="AH1200" s="39" t="str">
        <f t="shared" si="338"/>
        <v>tier - 2</v>
      </c>
      <c r="AI1200" s="39" t="str">
        <f t="shared" si="339"/>
        <v>tier - 2</v>
      </c>
      <c r="AJ1200" s="54" t="str">
        <f t="shared" si="340"/>
        <v>R1023</v>
      </c>
    </row>
    <row r="1201" spans="2:36" ht="15.75" customHeight="1" x14ac:dyDescent="0.3">
      <c r="B1201" s="12" t="s">
        <v>4410</v>
      </c>
      <c r="C1201" s="13" t="s">
        <v>3798</v>
      </c>
      <c r="D1201" s="13">
        <v>39.700000000000003</v>
      </c>
      <c r="E1201" s="13" t="str">
        <f t="shared" si="324"/>
        <v>Obesity</v>
      </c>
      <c r="F1201" s="13">
        <v>7.34</v>
      </c>
      <c r="G1201" s="13" t="str">
        <f t="shared" si="325"/>
        <v>Diabetes</v>
      </c>
      <c r="H1201" s="13" t="s">
        <v>8291</v>
      </c>
      <c r="I1201" s="13" t="s">
        <v>8291</v>
      </c>
      <c r="J1201" s="13" t="s">
        <v>8291</v>
      </c>
      <c r="K1201" s="27" t="s">
        <v>8292</v>
      </c>
      <c r="L1201" s="13" t="s">
        <v>8291</v>
      </c>
      <c r="M1201" s="13" t="s">
        <v>9456</v>
      </c>
      <c r="N1201" s="13">
        <v>52</v>
      </c>
      <c r="O1201" s="56">
        <v>9872.7000000000007</v>
      </c>
      <c r="P1201" s="13" t="s">
        <v>8310</v>
      </c>
      <c r="Q1201" s="13" t="s">
        <v>8310</v>
      </c>
      <c r="R1201" s="57" t="s">
        <v>8321</v>
      </c>
      <c r="T1201" s="12" t="s">
        <v>4410</v>
      </c>
      <c r="U1201" s="13" t="str">
        <f t="shared" si="341"/>
        <v xml:space="preserve">  Tim</v>
      </c>
      <c r="V1201" s="39">
        <f t="shared" si="326"/>
        <v>39.700000000000003</v>
      </c>
      <c r="W1201" s="39" t="str">
        <f t="shared" si="327"/>
        <v>Obesity</v>
      </c>
      <c r="X1201" s="39">
        <f t="shared" si="328"/>
        <v>7.34</v>
      </c>
      <c r="Y1201" s="39" t="str">
        <f t="shared" si="329"/>
        <v>Diabetes</v>
      </c>
      <c r="Z1201" s="39" t="str">
        <f t="shared" si="330"/>
        <v>No</v>
      </c>
      <c r="AA1201" s="39" t="str">
        <f t="shared" si="331"/>
        <v>No</v>
      </c>
      <c r="AB1201" s="39" t="str">
        <f t="shared" si="332"/>
        <v>No</v>
      </c>
      <c r="AC1201" s="38" t="str">
        <f t="shared" si="333"/>
        <v>No major surgery</v>
      </c>
      <c r="AD1201" s="39" t="str">
        <f t="shared" si="334"/>
        <v>No</v>
      </c>
      <c r="AE1201" s="13" t="str">
        <f t="shared" si="335"/>
        <v>22-Dec-1971</v>
      </c>
      <c r="AF1201" s="39">
        <f t="shared" si="336"/>
        <v>52</v>
      </c>
      <c r="AG1201" s="58">
        <f t="shared" si="337"/>
        <v>9872.7000000000007</v>
      </c>
      <c r="AH1201" s="39" t="str">
        <f t="shared" si="338"/>
        <v>tier - 2</v>
      </c>
      <c r="AI1201" s="39" t="str">
        <f t="shared" si="339"/>
        <v>tier - 2</v>
      </c>
      <c r="AJ1201" s="54" t="str">
        <f t="shared" si="340"/>
        <v>R1011</v>
      </c>
    </row>
    <row r="1202" spans="2:36" ht="15.75" customHeight="1" x14ac:dyDescent="0.3">
      <c r="B1202" s="12" t="s">
        <v>4413</v>
      </c>
      <c r="C1202" s="13" t="s">
        <v>4415</v>
      </c>
      <c r="D1202" s="13">
        <v>35.97</v>
      </c>
      <c r="E1202" s="13" t="str">
        <f t="shared" si="324"/>
        <v>Obesity</v>
      </c>
      <c r="F1202" s="13">
        <v>8.1300000000000008</v>
      </c>
      <c r="G1202" s="13" t="str">
        <f t="shared" si="325"/>
        <v>Diabetes</v>
      </c>
      <c r="H1202" s="13" t="s">
        <v>8291</v>
      </c>
      <c r="I1202" s="13" t="s">
        <v>8291</v>
      </c>
      <c r="J1202" s="13" t="s">
        <v>8291</v>
      </c>
      <c r="K1202" s="27" t="s">
        <v>8292</v>
      </c>
      <c r="L1202" s="13" t="s">
        <v>8291</v>
      </c>
      <c r="M1202" s="13" t="s">
        <v>9457</v>
      </c>
      <c r="N1202" s="13">
        <v>52</v>
      </c>
      <c r="O1202" s="56">
        <v>9875.68</v>
      </c>
      <c r="P1202" s="13" t="s">
        <v>8310</v>
      </c>
      <c r="Q1202" s="13" t="s">
        <v>8311</v>
      </c>
      <c r="R1202" s="57" t="s">
        <v>8329</v>
      </c>
      <c r="T1202" s="12" t="s">
        <v>4413</v>
      </c>
      <c r="U1202" s="13" t="str">
        <f t="shared" si="341"/>
        <v xml:space="preserve">  Sylvain</v>
      </c>
      <c r="V1202" s="39">
        <f t="shared" si="326"/>
        <v>35.97</v>
      </c>
      <c r="W1202" s="39" t="str">
        <f t="shared" si="327"/>
        <v>Obesity</v>
      </c>
      <c r="X1202" s="39">
        <f t="shared" si="328"/>
        <v>8.1300000000000008</v>
      </c>
      <c r="Y1202" s="39" t="str">
        <f t="shared" si="329"/>
        <v>Diabetes</v>
      </c>
      <c r="Z1202" s="39" t="str">
        <f t="shared" si="330"/>
        <v>No</v>
      </c>
      <c r="AA1202" s="39" t="str">
        <f t="shared" si="331"/>
        <v>No</v>
      </c>
      <c r="AB1202" s="39" t="str">
        <f t="shared" si="332"/>
        <v>No</v>
      </c>
      <c r="AC1202" s="38" t="str">
        <f t="shared" si="333"/>
        <v>No major surgery</v>
      </c>
      <c r="AD1202" s="39" t="str">
        <f t="shared" si="334"/>
        <v>No</v>
      </c>
      <c r="AE1202" s="13" t="str">
        <f t="shared" si="335"/>
        <v>3-Jul-1971</v>
      </c>
      <c r="AF1202" s="39">
        <f t="shared" si="336"/>
        <v>52</v>
      </c>
      <c r="AG1202" s="58">
        <f t="shared" si="337"/>
        <v>9875.68</v>
      </c>
      <c r="AH1202" s="39" t="str">
        <f t="shared" si="338"/>
        <v>tier - 2</v>
      </c>
      <c r="AI1202" s="39" t="str">
        <f t="shared" si="339"/>
        <v>tier - 3</v>
      </c>
      <c r="AJ1202" s="54" t="str">
        <f t="shared" si="340"/>
        <v>R1024</v>
      </c>
    </row>
    <row r="1203" spans="2:36" ht="15.75" customHeight="1" x14ac:dyDescent="0.3">
      <c r="B1203" s="12" t="s">
        <v>4417</v>
      </c>
      <c r="C1203" s="13" t="s">
        <v>3462</v>
      </c>
      <c r="D1203" s="13">
        <v>25.86</v>
      </c>
      <c r="E1203" s="13" t="str">
        <f t="shared" si="324"/>
        <v>Overweight</v>
      </c>
      <c r="F1203" s="13">
        <v>6.68</v>
      </c>
      <c r="G1203" s="13" t="str">
        <f t="shared" si="325"/>
        <v>Diabetes</v>
      </c>
      <c r="H1203" s="13" t="s">
        <v>8293</v>
      </c>
      <c r="I1203" s="13" t="s">
        <v>8291</v>
      </c>
      <c r="J1203" s="13" t="s">
        <v>8291</v>
      </c>
      <c r="K1203" s="27">
        <v>1</v>
      </c>
      <c r="L1203" s="13" t="s">
        <v>8291</v>
      </c>
      <c r="M1203" s="13" t="s">
        <v>9458</v>
      </c>
      <c r="N1203" s="13">
        <v>52</v>
      </c>
      <c r="O1203" s="56">
        <v>9877.61</v>
      </c>
      <c r="P1203" s="13" t="s">
        <v>8310</v>
      </c>
      <c r="Q1203" s="13" t="s">
        <v>8314</v>
      </c>
      <c r="R1203" s="57" t="s">
        <v>8312</v>
      </c>
      <c r="T1203" s="12" t="s">
        <v>4417</v>
      </c>
      <c r="U1203" s="13" t="str">
        <f t="shared" si="341"/>
        <v xml:space="preserve">  Lisa M</v>
      </c>
      <c r="V1203" s="39">
        <f t="shared" si="326"/>
        <v>25.86</v>
      </c>
      <c r="W1203" s="39" t="str">
        <f t="shared" si="327"/>
        <v>Overweight</v>
      </c>
      <c r="X1203" s="39">
        <f t="shared" si="328"/>
        <v>6.68</v>
      </c>
      <c r="Y1203" s="39" t="str">
        <f t="shared" si="329"/>
        <v>Diabetes</v>
      </c>
      <c r="Z1203" s="39" t="str">
        <f t="shared" si="330"/>
        <v>Yes</v>
      </c>
      <c r="AA1203" s="39" t="str">
        <f t="shared" si="331"/>
        <v>No</v>
      </c>
      <c r="AB1203" s="39" t="str">
        <f t="shared" si="332"/>
        <v>No</v>
      </c>
      <c r="AC1203" s="38">
        <f t="shared" si="333"/>
        <v>1</v>
      </c>
      <c r="AD1203" s="39" t="str">
        <f t="shared" si="334"/>
        <v>No</v>
      </c>
      <c r="AE1203" s="13" t="str">
        <f t="shared" si="335"/>
        <v>3-Oct-1971</v>
      </c>
      <c r="AF1203" s="39">
        <f t="shared" si="336"/>
        <v>52</v>
      </c>
      <c r="AG1203" s="58">
        <f t="shared" si="337"/>
        <v>9877.61</v>
      </c>
      <c r="AH1203" s="39" t="str">
        <f t="shared" si="338"/>
        <v>tier - 2</v>
      </c>
      <c r="AI1203" s="39" t="str">
        <f t="shared" si="339"/>
        <v>tier - 1</v>
      </c>
      <c r="AJ1203" s="54" t="str">
        <f t="shared" si="340"/>
        <v>R1013</v>
      </c>
    </row>
    <row r="1204" spans="2:36" ht="15.75" customHeight="1" x14ac:dyDescent="0.3">
      <c r="B1204" s="12" t="s">
        <v>4420</v>
      </c>
      <c r="C1204" s="13" t="s">
        <v>205</v>
      </c>
      <c r="D1204" s="13">
        <v>30.03</v>
      </c>
      <c r="E1204" s="13" t="str">
        <f t="shared" si="324"/>
        <v>Obesity</v>
      </c>
      <c r="F1204" s="13">
        <v>11.51</v>
      </c>
      <c r="G1204" s="13" t="str">
        <f t="shared" si="325"/>
        <v>Diabetes</v>
      </c>
      <c r="H1204" s="13" t="s">
        <v>8291</v>
      </c>
      <c r="I1204" s="13" t="s">
        <v>8291</v>
      </c>
      <c r="J1204" s="13" t="s">
        <v>8291</v>
      </c>
      <c r="K1204" s="27" t="s">
        <v>8292</v>
      </c>
      <c r="L1204" s="13" t="s">
        <v>8291</v>
      </c>
      <c r="M1204" s="13" t="s">
        <v>9459</v>
      </c>
      <c r="N1204" s="13">
        <v>52</v>
      </c>
      <c r="O1204" s="56">
        <v>9880.07</v>
      </c>
      <c r="P1204" s="13" t="s">
        <v>8310</v>
      </c>
      <c r="Q1204" s="13" t="s">
        <v>8311</v>
      </c>
      <c r="R1204" s="57" t="s">
        <v>8321</v>
      </c>
      <c r="T1204" s="12" t="s">
        <v>4420</v>
      </c>
      <c r="U1204" s="13" t="str">
        <f t="shared" si="341"/>
        <v xml:space="preserve">  Ryan</v>
      </c>
      <c r="V1204" s="39">
        <f t="shared" si="326"/>
        <v>30.03</v>
      </c>
      <c r="W1204" s="39" t="str">
        <f t="shared" si="327"/>
        <v>Obesity</v>
      </c>
      <c r="X1204" s="39">
        <f t="shared" si="328"/>
        <v>11.51</v>
      </c>
      <c r="Y1204" s="39" t="str">
        <f t="shared" si="329"/>
        <v>Diabetes</v>
      </c>
      <c r="Z1204" s="39" t="str">
        <f t="shared" si="330"/>
        <v>No</v>
      </c>
      <c r="AA1204" s="39" t="str">
        <f t="shared" si="331"/>
        <v>No</v>
      </c>
      <c r="AB1204" s="39" t="str">
        <f t="shared" si="332"/>
        <v>No</v>
      </c>
      <c r="AC1204" s="38" t="str">
        <f t="shared" si="333"/>
        <v>No major surgery</v>
      </c>
      <c r="AD1204" s="39" t="str">
        <f t="shared" si="334"/>
        <v>No</v>
      </c>
      <c r="AE1204" s="13" t="str">
        <f t="shared" si="335"/>
        <v>8-Nov-1971</v>
      </c>
      <c r="AF1204" s="39">
        <f t="shared" si="336"/>
        <v>52</v>
      </c>
      <c r="AG1204" s="58">
        <f t="shared" si="337"/>
        <v>9880.07</v>
      </c>
      <c r="AH1204" s="39" t="str">
        <f t="shared" si="338"/>
        <v>tier - 2</v>
      </c>
      <c r="AI1204" s="39" t="str">
        <f t="shared" si="339"/>
        <v>tier - 3</v>
      </c>
      <c r="AJ1204" s="54" t="str">
        <f t="shared" si="340"/>
        <v>R1011</v>
      </c>
    </row>
    <row r="1205" spans="2:36" ht="15.75" customHeight="1" x14ac:dyDescent="0.3">
      <c r="B1205" s="12" t="s">
        <v>4422</v>
      </c>
      <c r="C1205" s="13" t="s">
        <v>4424</v>
      </c>
      <c r="D1205" s="13">
        <v>25.76</v>
      </c>
      <c r="E1205" s="13" t="str">
        <f t="shared" si="324"/>
        <v>Overweight</v>
      </c>
      <c r="F1205" s="13">
        <v>6.02</v>
      </c>
      <c r="G1205" s="13" t="str">
        <f t="shared" si="325"/>
        <v>Prediabetes</v>
      </c>
      <c r="H1205" s="13" t="s">
        <v>8293</v>
      </c>
      <c r="I1205" s="13" t="s">
        <v>8291</v>
      </c>
      <c r="J1205" s="13" t="s">
        <v>8293</v>
      </c>
      <c r="K1205" s="27">
        <v>1</v>
      </c>
      <c r="L1205" s="13" t="s">
        <v>8291</v>
      </c>
      <c r="M1205" s="13" t="s">
        <v>9460</v>
      </c>
      <c r="N1205" s="13">
        <v>57</v>
      </c>
      <c r="O1205" s="56">
        <v>9890.23</v>
      </c>
      <c r="P1205" s="13" t="s">
        <v>8311</v>
      </c>
      <c r="Q1205" s="13" t="s">
        <v>8311</v>
      </c>
      <c r="R1205" s="57" t="s">
        <v>8312</v>
      </c>
      <c r="T1205" s="12" t="s">
        <v>4422</v>
      </c>
      <c r="U1205" s="13" t="str">
        <f t="shared" si="341"/>
        <v xml:space="preserve">  Kaitlin M</v>
      </c>
      <c r="V1205" s="39">
        <f t="shared" si="326"/>
        <v>25.76</v>
      </c>
      <c r="W1205" s="39" t="str">
        <f t="shared" si="327"/>
        <v>Overweight</v>
      </c>
      <c r="X1205" s="39">
        <f t="shared" si="328"/>
        <v>6.02</v>
      </c>
      <c r="Y1205" s="39" t="str">
        <f t="shared" si="329"/>
        <v>Prediabetes</v>
      </c>
      <c r="Z1205" s="39" t="str">
        <f t="shared" si="330"/>
        <v>Yes</v>
      </c>
      <c r="AA1205" s="39" t="str">
        <f t="shared" si="331"/>
        <v>No</v>
      </c>
      <c r="AB1205" s="39" t="str">
        <f t="shared" si="332"/>
        <v>Yes</v>
      </c>
      <c r="AC1205" s="38">
        <f t="shared" si="333"/>
        <v>1</v>
      </c>
      <c r="AD1205" s="39" t="str">
        <f t="shared" si="334"/>
        <v>No</v>
      </c>
      <c r="AE1205" s="13" t="str">
        <f t="shared" si="335"/>
        <v>5-Nov-1966</v>
      </c>
      <c r="AF1205" s="39">
        <f t="shared" si="336"/>
        <v>57</v>
      </c>
      <c r="AG1205" s="58">
        <f t="shared" si="337"/>
        <v>9890.23</v>
      </c>
      <c r="AH1205" s="39" t="str">
        <f t="shared" si="338"/>
        <v>tier - 3</v>
      </c>
      <c r="AI1205" s="39" t="str">
        <f t="shared" si="339"/>
        <v>tier - 3</v>
      </c>
      <c r="AJ1205" s="54" t="str">
        <f t="shared" si="340"/>
        <v>R1013</v>
      </c>
    </row>
    <row r="1206" spans="2:36" ht="15.75" customHeight="1" x14ac:dyDescent="0.3">
      <c r="B1206" s="12" t="s">
        <v>4426</v>
      </c>
      <c r="C1206" s="13" t="s">
        <v>4428</v>
      </c>
      <c r="D1206" s="13">
        <v>22.42</v>
      </c>
      <c r="E1206" s="13" t="str">
        <f t="shared" si="324"/>
        <v>Healthy Weight</v>
      </c>
      <c r="F1206" s="13">
        <v>7.96</v>
      </c>
      <c r="G1206" s="13" t="str">
        <f t="shared" si="325"/>
        <v>Diabetes</v>
      </c>
      <c r="H1206" s="13" t="s">
        <v>8291</v>
      </c>
      <c r="I1206" s="13" t="s">
        <v>8291</v>
      </c>
      <c r="J1206" s="13" t="s">
        <v>8291</v>
      </c>
      <c r="K1206" s="27" t="s">
        <v>8292</v>
      </c>
      <c r="L1206" s="13" t="s">
        <v>8291</v>
      </c>
      <c r="M1206" s="13" t="s">
        <v>9461</v>
      </c>
      <c r="N1206" s="13">
        <v>27</v>
      </c>
      <c r="O1206" s="56">
        <v>9894.69</v>
      </c>
      <c r="P1206" s="13" t="s">
        <v>8310</v>
      </c>
      <c r="Q1206" s="13" t="s">
        <v>8311</v>
      </c>
      <c r="R1206" s="57" t="s">
        <v>8317</v>
      </c>
      <c r="T1206" s="12" t="s">
        <v>4426</v>
      </c>
      <c r="U1206" s="13" t="str">
        <f t="shared" si="341"/>
        <v xml:space="preserve">  William R</v>
      </c>
      <c r="V1206" s="39">
        <f t="shared" si="326"/>
        <v>22.42</v>
      </c>
      <c r="W1206" s="39" t="str">
        <f t="shared" si="327"/>
        <v>Healthy Weight</v>
      </c>
      <c r="X1206" s="39">
        <f t="shared" si="328"/>
        <v>7.96</v>
      </c>
      <c r="Y1206" s="39" t="str">
        <f t="shared" si="329"/>
        <v>Diabetes</v>
      </c>
      <c r="Z1206" s="39" t="str">
        <f t="shared" si="330"/>
        <v>No</v>
      </c>
      <c r="AA1206" s="39" t="str">
        <f t="shared" si="331"/>
        <v>No</v>
      </c>
      <c r="AB1206" s="39" t="str">
        <f t="shared" si="332"/>
        <v>No</v>
      </c>
      <c r="AC1206" s="38" t="str">
        <f t="shared" si="333"/>
        <v>No major surgery</v>
      </c>
      <c r="AD1206" s="39" t="str">
        <f t="shared" si="334"/>
        <v>No</v>
      </c>
      <c r="AE1206" s="13" t="str">
        <f t="shared" si="335"/>
        <v>8-Jul-1996</v>
      </c>
      <c r="AF1206" s="39">
        <f t="shared" si="336"/>
        <v>27</v>
      </c>
      <c r="AG1206" s="58">
        <f t="shared" si="337"/>
        <v>9894.69</v>
      </c>
      <c r="AH1206" s="39" t="str">
        <f t="shared" si="338"/>
        <v>tier - 2</v>
      </c>
      <c r="AI1206" s="39" t="str">
        <f t="shared" si="339"/>
        <v>tier - 3</v>
      </c>
      <c r="AJ1206" s="54" t="str">
        <f t="shared" si="340"/>
        <v>R1012</v>
      </c>
    </row>
    <row r="1207" spans="2:36" ht="15.75" customHeight="1" x14ac:dyDescent="0.3">
      <c r="B1207" s="12" t="s">
        <v>4430</v>
      </c>
      <c r="C1207" s="13" t="s">
        <v>1329</v>
      </c>
      <c r="D1207" s="13">
        <v>33.18</v>
      </c>
      <c r="E1207" s="13" t="str">
        <f t="shared" si="324"/>
        <v>Obesity</v>
      </c>
      <c r="F1207" s="13">
        <v>6.01</v>
      </c>
      <c r="G1207" s="13" t="str">
        <f t="shared" si="325"/>
        <v>Prediabetes</v>
      </c>
      <c r="H1207" s="13" t="s">
        <v>8293</v>
      </c>
      <c r="I1207" s="13" t="s">
        <v>8291</v>
      </c>
      <c r="J1207" s="13" t="s">
        <v>8291</v>
      </c>
      <c r="K1207" s="27">
        <v>1</v>
      </c>
      <c r="L1207" s="13" t="s">
        <v>8291</v>
      </c>
      <c r="M1207" s="13" t="s">
        <v>9462</v>
      </c>
      <c r="N1207" s="13">
        <v>61</v>
      </c>
      <c r="O1207" s="56">
        <v>9907.83</v>
      </c>
      <c r="P1207" s="13" t="s">
        <v>8311</v>
      </c>
      <c r="Q1207" s="13" t="s">
        <v>8310</v>
      </c>
      <c r="R1207" s="57" t="s">
        <v>8312</v>
      </c>
      <c r="T1207" s="12" t="s">
        <v>4430</v>
      </c>
      <c r="U1207" s="13" t="str">
        <f t="shared" si="341"/>
        <v xml:space="preserve">  Bruce</v>
      </c>
      <c r="V1207" s="39">
        <f t="shared" si="326"/>
        <v>33.18</v>
      </c>
      <c r="W1207" s="39" t="str">
        <f t="shared" si="327"/>
        <v>Obesity</v>
      </c>
      <c r="X1207" s="39">
        <f t="shared" si="328"/>
        <v>6.01</v>
      </c>
      <c r="Y1207" s="39" t="str">
        <f t="shared" si="329"/>
        <v>Prediabetes</v>
      </c>
      <c r="Z1207" s="39" t="str">
        <f t="shared" si="330"/>
        <v>Yes</v>
      </c>
      <c r="AA1207" s="39" t="str">
        <f t="shared" si="331"/>
        <v>No</v>
      </c>
      <c r="AB1207" s="39" t="str">
        <f t="shared" si="332"/>
        <v>No</v>
      </c>
      <c r="AC1207" s="38">
        <f t="shared" si="333"/>
        <v>1</v>
      </c>
      <c r="AD1207" s="39" t="str">
        <f t="shared" si="334"/>
        <v>No</v>
      </c>
      <c r="AE1207" s="13" t="str">
        <f t="shared" si="335"/>
        <v>17-Aug-1962</v>
      </c>
      <c r="AF1207" s="39">
        <f t="shared" si="336"/>
        <v>61</v>
      </c>
      <c r="AG1207" s="58">
        <f t="shared" si="337"/>
        <v>9907.83</v>
      </c>
      <c r="AH1207" s="39" t="str">
        <f t="shared" si="338"/>
        <v>tier - 3</v>
      </c>
      <c r="AI1207" s="39" t="str">
        <f t="shared" si="339"/>
        <v>tier - 2</v>
      </c>
      <c r="AJ1207" s="54" t="str">
        <f t="shared" si="340"/>
        <v>R1013</v>
      </c>
    </row>
    <row r="1208" spans="2:36" ht="15.75" customHeight="1" x14ac:dyDescent="0.3">
      <c r="B1208" s="12" t="s">
        <v>4433</v>
      </c>
      <c r="C1208" s="13" t="s">
        <v>4435</v>
      </c>
      <c r="D1208" s="13">
        <v>43.04</v>
      </c>
      <c r="E1208" s="13" t="str">
        <f t="shared" si="324"/>
        <v>Obesity</v>
      </c>
      <c r="F1208" s="13">
        <v>5.9</v>
      </c>
      <c r="G1208" s="13" t="str">
        <f t="shared" si="325"/>
        <v>Prediabetes</v>
      </c>
      <c r="H1208" s="13" t="s">
        <v>8293</v>
      </c>
      <c r="I1208" s="13" t="s">
        <v>8291</v>
      </c>
      <c r="J1208" s="13" t="s">
        <v>8291</v>
      </c>
      <c r="K1208" s="27" t="s">
        <v>8292</v>
      </c>
      <c r="L1208" s="13" t="s">
        <v>8291</v>
      </c>
      <c r="M1208" s="13" t="s">
        <v>9463</v>
      </c>
      <c r="N1208" s="13">
        <v>51</v>
      </c>
      <c r="O1208" s="56">
        <v>9910.36</v>
      </c>
      <c r="P1208" s="13" t="s">
        <v>8310</v>
      </c>
      <c r="Q1208" s="13" t="s">
        <v>8311</v>
      </c>
      <c r="R1208" s="57" t="s">
        <v>8317</v>
      </c>
      <c r="T1208" s="12" t="s">
        <v>4433</v>
      </c>
      <c r="U1208" s="13" t="str">
        <f t="shared" si="341"/>
        <v xml:space="preserve">  Veronica</v>
      </c>
      <c r="V1208" s="39">
        <f t="shared" si="326"/>
        <v>43.04</v>
      </c>
      <c r="W1208" s="39" t="str">
        <f t="shared" si="327"/>
        <v>Obesity</v>
      </c>
      <c r="X1208" s="39">
        <f t="shared" si="328"/>
        <v>5.9</v>
      </c>
      <c r="Y1208" s="39" t="str">
        <f t="shared" si="329"/>
        <v>Prediabetes</v>
      </c>
      <c r="Z1208" s="39" t="str">
        <f t="shared" si="330"/>
        <v>Yes</v>
      </c>
      <c r="AA1208" s="39" t="str">
        <f t="shared" si="331"/>
        <v>No</v>
      </c>
      <c r="AB1208" s="39" t="str">
        <f t="shared" si="332"/>
        <v>No</v>
      </c>
      <c r="AC1208" s="38" t="str">
        <f t="shared" si="333"/>
        <v>No major surgery</v>
      </c>
      <c r="AD1208" s="39" t="str">
        <f t="shared" si="334"/>
        <v>No</v>
      </c>
      <c r="AE1208" s="13" t="str">
        <f t="shared" si="335"/>
        <v>14-Sep-1972</v>
      </c>
      <c r="AF1208" s="39">
        <f t="shared" si="336"/>
        <v>51</v>
      </c>
      <c r="AG1208" s="58">
        <f t="shared" si="337"/>
        <v>9910.36</v>
      </c>
      <c r="AH1208" s="39" t="str">
        <f t="shared" si="338"/>
        <v>tier - 2</v>
      </c>
      <c r="AI1208" s="39" t="str">
        <f t="shared" si="339"/>
        <v>tier - 3</v>
      </c>
      <c r="AJ1208" s="54" t="str">
        <f t="shared" si="340"/>
        <v>R1012</v>
      </c>
    </row>
    <row r="1209" spans="2:36" ht="15.75" customHeight="1" x14ac:dyDescent="0.3">
      <c r="B1209" s="12" t="s">
        <v>4437</v>
      </c>
      <c r="C1209" s="13" t="s">
        <v>4439</v>
      </c>
      <c r="D1209" s="13">
        <v>34.15</v>
      </c>
      <c r="E1209" s="13" t="str">
        <f t="shared" si="324"/>
        <v>Obesity</v>
      </c>
      <c r="F1209" s="13">
        <v>4.49</v>
      </c>
      <c r="G1209" s="13" t="str">
        <f t="shared" si="325"/>
        <v>Normal</v>
      </c>
      <c r="H1209" s="13" t="s">
        <v>8293</v>
      </c>
      <c r="I1209" s="13" t="s">
        <v>8291</v>
      </c>
      <c r="J1209" s="13" t="s">
        <v>8291</v>
      </c>
      <c r="K1209" s="27">
        <v>1</v>
      </c>
      <c r="L1209" s="13" t="s">
        <v>8291</v>
      </c>
      <c r="M1209" s="13" t="s">
        <v>9464</v>
      </c>
      <c r="N1209" s="13">
        <v>38</v>
      </c>
      <c r="O1209" s="56">
        <v>9930.64</v>
      </c>
      <c r="P1209" s="13" t="s">
        <v>8310</v>
      </c>
      <c r="Q1209" s="13" t="s">
        <v>8311</v>
      </c>
      <c r="R1209" s="57" t="s">
        <v>8328</v>
      </c>
      <c r="T1209" s="12" t="s">
        <v>4437</v>
      </c>
      <c r="U1209" s="13" t="str">
        <f t="shared" si="341"/>
        <v xml:space="preserve">  Warren</v>
      </c>
      <c r="V1209" s="39">
        <f t="shared" si="326"/>
        <v>34.15</v>
      </c>
      <c r="W1209" s="39" t="str">
        <f t="shared" si="327"/>
        <v>Obesity</v>
      </c>
      <c r="X1209" s="39">
        <f t="shared" si="328"/>
        <v>4.49</v>
      </c>
      <c r="Y1209" s="39" t="str">
        <f t="shared" si="329"/>
        <v>Normal</v>
      </c>
      <c r="Z1209" s="39" t="str">
        <f t="shared" si="330"/>
        <v>Yes</v>
      </c>
      <c r="AA1209" s="39" t="str">
        <f t="shared" si="331"/>
        <v>No</v>
      </c>
      <c r="AB1209" s="39" t="str">
        <f t="shared" si="332"/>
        <v>No</v>
      </c>
      <c r="AC1209" s="38">
        <f t="shared" si="333"/>
        <v>1</v>
      </c>
      <c r="AD1209" s="39" t="str">
        <f t="shared" si="334"/>
        <v>No</v>
      </c>
      <c r="AE1209" s="13" t="str">
        <f t="shared" si="335"/>
        <v>19-Aug-1985</v>
      </c>
      <c r="AF1209" s="39">
        <f t="shared" si="336"/>
        <v>38</v>
      </c>
      <c r="AG1209" s="58">
        <f t="shared" si="337"/>
        <v>9930.64</v>
      </c>
      <c r="AH1209" s="39" t="str">
        <f t="shared" si="338"/>
        <v>tier - 2</v>
      </c>
      <c r="AI1209" s="39" t="str">
        <f t="shared" si="339"/>
        <v>tier - 3</v>
      </c>
      <c r="AJ1209" s="54" t="str">
        <f t="shared" si="340"/>
        <v>R1025</v>
      </c>
    </row>
    <row r="1210" spans="2:36" ht="15.75" customHeight="1" x14ac:dyDescent="0.3">
      <c r="B1210" s="12" t="s">
        <v>4441</v>
      </c>
      <c r="C1210" s="13" t="s">
        <v>4443</v>
      </c>
      <c r="D1210" s="13">
        <v>25.78</v>
      </c>
      <c r="E1210" s="13" t="str">
        <f t="shared" si="324"/>
        <v>Overweight</v>
      </c>
      <c r="F1210" s="13">
        <v>6.25</v>
      </c>
      <c r="G1210" s="13" t="str">
        <f t="shared" si="325"/>
        <v>Prediabetes</v>
      </c>
      <c r="H1210" s="13" t="s">
        <v>8291</v>
      </c>
      <c r="I1210" s="13" t="s">
        <v>8291</v>
      </c>
      <c r="J1210" s="13" t="s">
        <v>8291</v>
      </c>
      <c r="K1210" s="27" t="s">
        <v>8292</v>
      </c>
      <c r="L1210" s="13" t="s">
        <v>8291</v>
      </c>
      <c r="M1210" s="13" t="s">
        <v>9465</v>
      </c>
      <c r="N1210" s="13">
        <v>40</v>
      </c>
      <c r="O1210" s="56">
        <v>9931.9599999999991</v>
      </c>
      <c r="P1210" s="13" t="s">
        <v>8310</v>
      </c>
      <c r="Q1210" s="13" t="s">
        <v>8310</v>
      </c>
      <c r="R1210" s="57" t="s">
        <v>8317</v>
      </c>
      <c r="T1210" s="12" t="s">
        <v>4441</v>
      </c>
      <c r="U1210" s="13" t="str">
        <f t="shared" si="341"/>
        <v xml:space="preserve">  Daniela</v>
      </c>
      <c r="V1210" s="39">
        <f t="shared" si="326"/>
        <v>25.78</v>
      </c>
      <c r="W1210" s="39" t="str">
        <f t="shared" si="327"/>
        <v>Overweight</v>
      </c>
      <c r="X1210" s="39">
        <f t="shared" si="328"/>
        <v>6.25</v>
      </c>
      <c r="Y1210" s="39" t="str">
        <f t="shared" si="329"/>
        <v>Prediabetes</v>
      </c>
      <c r="Z1210" s="39" t="str">
        <f t="shared" si="330"/>
        <v>No</v>
      </c>
      <c r="AA1210" s="39" t="str">
        <f t="shared" si="331"/>
        <v>No</v>
      </c>
      <c r="AB1210" s="39" t="str">
        <f t="shared" si="332"/>
        <v>No</v>
      </c>
      <c r="AC1210" s="38" t="str">
        <f t="shared" si="333"/>
        <v>No major surgery</v>
      </c>
      <c r="AD1210" s="39" t="str">
        <f t="shared" si="334"/>
        <v>No</v>
      </c>
      <c r="AE1210" s="13" t="str">
        <f t="shared" si="335"/>
        <v>3-Dec-1983</v>
      </c>
      <c r="AF1210" s="39">
        <f t="shared" si="336"/>
        <v>40</v>
      </c>
      <c r="AG1210" s="58">
        <f t="shared" si="337"/>
        <v>9931.9599999999991</v>
      </c>
      <c r="AH1210" s="39" t="str">
        <f t="shared" si="338"/>
        <v>tier - 2</v>
      </c>
      <c r="AI1210" s="39" t="str">
        <f t="shared" si="339"/>
        <v>tier - 2</v>
      </c>
      <c r="AJ1210" s="54" t="str">
        <f t="shared" si="340"/>
        <v>R1012</v>
      </c>
    </row>
    <row r="1211" spans="2:36" ht="15.75" customHeight="1" x14ac:dyDescent="0.3">
      <c r="B1211" s="12" t="s">
        <v>4445</v>
      </c>
      <c r="C1211" s="13" t="s">
        <v>4447</v>
      </c>
      <c r="D1211" s="13">
        <v>21.02</v>
      </c>
      <c r="E1211" s="13" t="str">
        <f t="shared" si="324"/>
        <v>Healthy Weight</v>
      </c>
      <c r="F1211" s="13">
        <v>9.6199999999999992</v>
      </c>
      <c r="G1211" s="13" t="str">
        <f t="shared" si="325"/>
        <v>Diabetes</v>
      </c>
      <c r="H1211" s="13" t="s">
        <v>8293</v>
      </c>
      <c r="I1211" s="13" t="s">
        <v>8291</v>
      </c>
      <c r="J1211" s="13" t="s">
        <v>8293</v>
      </c>
      <c r="K1211" s="27">
        <v>1</v>
      </c>
      <c r="L1211" s="13" t="s">
        <v>8291</v>
      </c>
      <c r="M1211" s="13" t="s">
        <v>9466</v>
      </c>
      <c r="N1211" s="13">
        <v>59</v>
      </c>
      <c r="O1211" s="56">
        <v>9933.44</v>
      </c>
      <c r="P1211" s="13" t="s">
        <v>8311</v>
      </c>
      <c r="Q1211" s="13" t="s">
        <v>8311</v>
      </c>
      <c r="R1211" s="57" t="s">
        <v>8312</v>
      </c>
      <c r="T1211" s="12" t="s">
        <v>4445</v>
      </c>
      <c r="U1211" s="13" t="str">
        <f t="shared" si="341"/>
        <v xml:space="preserve">  Deirdre A</v>
      </c>
      <c r="V1211" s="39">
        <f t="shared" si="326"/>
        <v>21.02</v>
      </c>
      <c r="W1211" s="39" t="str">
        <f t="shared" si="327"/>
        <v>Healthy Weight</v>
      </c>
      <c r="X1211" s="39">
        <f t="shared" si="328"/>
        <v>9.6199999999999992</v>
      </c>
      <c r="Y1211" s="39" t="str">
        <f t="shared" si="329"/>
        <v>Diabetes</v>
      </c>
      <c r="Z1211" s="39" t="str">
        <f t="shared" si="330"/>
        <v>Yes</v>
      </c>
      <c r="AA1211" s="39" t="str">
        <f t="shared" si="331"/>
        <v>No</v>
      </c>
      <c r="AB1211" s="39" t="str">
        <f t="shared" si="332"/>
        <v>Yes</v>
      </c>
      <c r="AC1211" s="38">
        <f t="shared" si="333"/>
        <v>1</v>
      </c>
      <c r="AD1211" s="39" t="str">
        <f t="shared" si="334"/>
        <v>No</v>
      </c>
      <c r="AE1211" s="13" t="str">
        <f t="shared" si="335"/>
        <v>11-Sep-1964</v>
      </c>
      <c r="AF1211" s="39">
        <f t="shared" si="336"/>
        <v>59</v>
      </c>
      <c r="AG1211" s="58">
        <f t="shared" si="337"/>
        <v>9933.44</v>
      </c>
      <c r="AH1211" s="39" t="str">
        <f t="shared" si="338"/>
        <v>tier - 3</v>
      </c>
      <c r="AI1211" s="39" t="str">
        <f t="shared" si="339"/>
        <v>tier - 3</v>
      </c>
      <c r="AJ1211" s="54" t="str">
        <f t="shared" si="340"/>
        <v>R1013</v>
      </c>
    </row>
    <row r="1212" spans="2:36" ht="15.75" customHeight="1" x14ac:dyDescent="0.3">
      <c r="B1212" s="12" t="s">
        <v>4448</v>
      </c>
      <c r="C1212" s="13" t="s">
        <v>4450</v>
      </c>
      <c r="D1212" s="13">
        <v>37.51</v>
      </c>
      <c r="E1212" s="13" t="str">
        <f t="shared" si="324"/>
        <v>Obesity</v>
      </c>
      <c r="F1212" s="13">
        <v>11.06</v>
      </c>
      <c r="G1212" s="13" t="str">
        <f t="shared" si="325"/>
        <v>Diabetes</v>
      </c>
      <c r="H1212" s="13" t="s">
        <v>8291</v>
      </c>
      <c r="I1212" s="13" t="s">
        <v>8291</v>
      </c>
      <c r="J1212" s="13" t="s">
        <v>8291</v>
      </c>
      <c r="K1212" s="27">
        <v>2</v>
      </c>
      <c r="L1212" s="13" t="s">
        <v>8291</v>
      </c>
      <c r="M1212" s="13" t="s">
        <v>9467</v>
      </c>
      <c r="N1212" s="13">
        <v>52</v>
      </c>
      <c r="O1212" s="56">
        <v>9957.7199999999993</v>
      </c>
      <c r="P1212" s="13" t="s">
        <v>8310</v>
      </c>
      <c r="Q1212" s="13" t="s">
        <v>8311</v>
      </c>
      <c r="R1212" s="57" t="s">
        <v>8327</v>
      </c>
      <c r="T1212" s="12" t="s">
        <v>4448</v>
      </c>
      <c r="U1212" s="13" t="str">
        <f t="shared" si="341"/>
        <v xml:space="preserve">  Mathias</v>
      </c>
      <c r="V1212" s="39">
        <f t="shared" si="326"/>
        <v>37.51</v>
      </c>
      <c r="W1212" s="39" t="str">
        <f t="shared" si="327"/>
        <v>Obesity</v>
      </c>
      <c r="X1212" s="39">
        <f t="shared" si="328"/>
        <v>11.06</v>
      </c>
      <c r="Y1212" s="39" t="str">
        <f t="shared" si="329"/>
        <v>Diabetes</v>
      </c>
      <c r="Z1212" s="39" t="str">
        <f t="shared" si="330"/>
        <v>No</v>
      </c>
      <c r="AA1212" s="39" t="str">
        <f t="shared" si="331"/>
        <v>No</v>
      </c>
      <c r="AB1212" s="39" t="str">
        <f t="shared" si="332"/>
        <v>No</v>
      </c>
      <c r="AC1212" s="38">
        <f t="shared" si="333"/>
        <v>2</v>
      </c>
      <c r="AD1212" s="39" t="str">
        <f t="shared" si="334"/>
        <v>No</v>
      </c>
      <c r="AE1212" s="13" t="str">
        <f t="shared" si="335"/>
        <v>26-Dec-1971</v>
      </c>
      <c r="AF1212" s="39">
        <f t="shared" si="336"/>
        <v>52</v>
      </c>
      <c r="AG1212" s="58">
        <f t="shared" si="337"/>
        <v>9957.7199999999993</v>
      </c>
      <c r="AH1212" s="39" t="str">
        <f t="shared" si="338"/>
        <v>tier - 2</v>
      </c>
      <c r="AI1212" s="39" t="str">
        <f t="shared" si="339"/>
        <v>tier - 3</v>
      </c>
      <c r="AJ1212" s="54" t="str">
        <f t="shared" si="340"/>
        <v>R1018</v>
      </c>
    </row>
    <row r="1213" spans="2:36" ht="15.75" customHeight="1" x14ac:dyDescent="0.3">
      <c r="B1213" s="12" t="s">
        <v>4452</v>
      </c>
      <c r="C1213" s="13" t="s">
        <v>620</v>
      </c>
      <c r="D1213" s="13">
        <v>25.745000000000001</v>
      </c>
      <c r="E1213" s="13" t="str">
        <f t="shared" si="324"/>
        <v>Overweight</v>
      </c>
      <c r="F1213" s="13">
        <v>6.11</v>
      </c>
      <c r="G1213" s="13" t="str">
        <f t="shared" si="325"/>
        <v>Prediabetes</v>
      </c>
      <c r="H1213" s="13" t="s">
        <v>8293</v>
      </c>
      <c r="I1213" s="13" t="s">
        <v>8291</v>
      </c>
      <c r="J1213" s="13" t="s">
        <v>8291</v>
      </c>
      <c r="K1213" s="27" t="s">
        <v>8292</v>
      </c>
      <c r="L1213" s="13" t="s">
        <v>8291</v>
      </c>
      <c r="M1213" s="13" t="s">
        <v>9468</v>
      </c>
      <c r="N1213" s="13">
        <v>52</v>
      </c>
      <c r="O1213" s="56">
        <v>9964.06</v>
      </c>
      <c r="P1213" s="13" t="s">
        <v>8310</v>
      </c>
      <c r="Q1213" s="13" t="s">
        <v>8310</v>
      </c>
      <c r="R1213" s="57" t="s">
        <v>8325</v>
      </c>
      <c r="T1213" s="12" t="s">
        <v>4452</v>
      </c>
      <c r="U1213" s="13" t="str">
        <f t="shared" si="341"/>
        <v xml:space="preserve">  Matthew</v>
      </c>
      <c r="V1213" s="39">
        <f t="shared" si="326"/>
        <v>25.745000000000001</v>
      </c>
      <c r="W1213" s="39" t="str">
        <f t="shared" si="327"/>
        <v>Overweight</v>
      </c>
      <c r="X1213" s="39">
        <f t="shared" si="328"/>
        <v>6.11</v>
      </c>
      <c r="Y1213" s="39" t="str">
        <f t="shared" si="329"/>
        <v>Prediabetes</v>
      </c>
      <c r="Z1213" s="39" t="str">
        <f t="shared" si="330"/>
        <v>Yes</v>
      </c>
      <c r="AA1213" s="39" t="str">
        <f t="shared" si="331"/>
        <v>No</v>
      </c>
      <c r="AB1213" s="39" t="str">
        <f t="shared" si="332"/>
        <v>No</v>
      </c>
      <c r="AC1213" s="38" t="str">
        <f t="shared" si="333"/>
        <v>No major surgery</v>
      </c>
      <c r="AD1213" s="39" t="str">
        <f t="shared" si="334"/>
        <v>No</v>
      </c>
      <c r="AE1213" s="13" t="str">
        <f t="shared" si="335"/>
        <v>6-Oct-1971</v>
      </c>
      <c r="AF1213" s="39">
        <f t="shared" si="336"/>
        <v>52</v>
      </c>
      <c r="AG1213" s="58">
        <f t="shared" si="337"/>
        <v>9964.06</v>
      </c>
      <c r="AH1213" s="39" t="str">
        <f t="shared" si="338"/>
        <v>tier - 2</v>
      </c>
      <c r="AI1213" s="39" t="str">
        <f t="shared" si="339"/>
        <v>tier - 2</v>
      </c>
      <c r="AJ1213" s="54" t="str">
        <f t="shared" si="340"/>
        <v>R1019</v>
      </c>
    </row>
    <row r="1214" spans="2:36" ht="15.75" customHeight="1" x14ac:dyDescent="0.3">
      <c r="B1214" s="12" t="s">
        <v>4454</v>
      </c>
      <c r="C1214" s="13" t="s">
        <v>4456</v>
      </c>
      <c r="D1214" s="13">
        <v>31.35</v>
      </c>
      <c r="E1214" s="13" t="str">
        <f t="shared" si="324"/>
        <v>Obesity</v>
      </c>
      <c r="F1214" s="13">
        <v>11.49</v>
      </c>
      <c r="G1214" s="13" t="str">
        <f t="shared" si="325"/>
        <v>Diabetes</v>
      </c>
      <c r="H1214" s="13" t="s">
        <v>8291</v>
      </c>
      <c r="I1214" s="13" t="s">
        <v>8291</v>
      </c>
      <c r="J1214" s="13" t="s">
        <v>8291</v>
      </c>
      <c r="K1214" s="27">
        <v>2</v>
      </c>
      <c r="L1214" s="13" t="s">
        <v>8291</v>
      </c>
      <c r="M1214" s="13" t="s">
        <v>9469</v>
      </c>
      <c r="N1214" s="13">
        <v>53</v>
      </c>
      <c r="O1214" s="56">
        <v>9991.0400000000009</v>
      </c>
      <c r="P1214" s="13" t="s">
        <v>8310</v>
      </c>
      <c r="Q1214" s="13" t="s">
        <v>8311</v>
      </c>
      <c r="R1214" s="57" t="s">
        <v>8317</v>
      </c>
      <c r="T1214" s="12" t="s">
        <v>4454</v>
      </c>
      <c r="U1214" s="13" t="str">
        <f t="shared" si="341"/>
        <v xml:space="preserve">  Kurt</v>
      </c>
      <c r="V1214" s="39">
        <f t="shared" si="326"/>
        <v>31.35</v>
      </c>
      <c r="W1214" s="39" t="str">
        <f t="shared" si="327"/>
        <v>Obesity</v>
      </c>
      <c r="X1214" s="39">
        <f t="shared" si="328"/>
        <v>11.49</v>
      </c>
      <c r="Y1214" s="39" t="str">
        <f t="shared" si="329"/>
        <v>Diabetes</v>
      </c>
      <c r="Z1214" s="39" t="str">
        <f t="shared" si="330"/>
        <v>No</v>
      </c>
      <c r="AA1214" s="39" t="str">
        <f t="shared" si="331"/>
        <v>No</v>
      </c>
      <c r="AB1214" s="39" t="str">
        <f t="shared" si="332"/>
        <v>No</v>
      </c>
      <c r="AC1214" s="38">
        <f t="shared" si="333"/>
        <v>2</v>
      </c>
      <c r="AD1214" s="39" t="str">
        <f t="shared" si="334"/>
        <v>No</v>
      </c>
      <c r="AE1214" s="13" t="str">
        <f t="shared" si="335"/>
        <v>11-Aug-1970</v>
      </c>
      <c r="AF1214" s="39">
        <f t="shared" si="336"/>
        <v>53</v>
      </c>
      <c r="AG1214" s="58">
        <f t="shared" si="337"/>
        <v>9991.0400000000009</v>
      </c>
      <c r="AH1214" s="39" t="str">
        <f t="shared" si="338"/>
        <v>tier - 2</v>
      </c>
      <c r="AI1214" s="39" t="str">
        <f t="shared" si="339"/>
        <v>tier - 3</v>
      </c>
      <c r="AJ1214" s="54" t="str">
        <f t="shared" si="340"/>
        <v>R1012</v>
      </c>
    </row>
    <row r="1215" spans="2:36" ht="15.75" customHeight="1" x14ac:dyDescent="0.3">
      <c r="B1215" s="12" t="s">
        <v>4458</v>
      </c>
      <c r="C1215" s="13" t="s">
        <v>616</v>
      </c>
      <c r="D1215" s="13">
        <v>29.83</v>
      </c>
      <c r="E1215" s="13" t="str">
        <f t="shared" si="324"/>
        <v>Overweight</v>
      </c>
      <c r="F1215" s="13">
        <v>8.68</v>
      </c>
      <c r="G1215" s="13" t="str">
        <f t="shared" si="325"/>
        <v>Diabetes</v>
      </c>
      <c r="H1215" s="13" t="s">
        <v>8291</v>
      </c>
      <c r="I1215" s="13" t="s">
        <v>8291</v>
      </c>
      <c r="J1215" s="13" t="s">
        <v>8291</v>
      </c>
      <c r="K1215" s="27">
        <v>2</v>
      </c>
      <c r="L1215" s="13" t="s">
        <v>8291</v>
      </c>
      <c r="M1215" s="13" t="s">
        <v>9470</v>
      </c>
      <c r="N1215" s="13">
        <v>35</v>
      </c>
      <c r="O1215" s="56">
        <v>10011.44</v>
      </c>
      <c r="P1215" s="13" t="s">
        <v>8311</v>
      </c>
      <c r="Q1215" s="13" t="s">
        <v>8311</v>
      </c>
      <c r="R1215" s="57" t="s">
        <v>8335</v>
      </c>
      <c r="T1215" s="12" t="s">
        <v>4458</v>
      </c>
      <c r="U1215" s="13" t="str">
        <f t="shared" si="341"/>
        <v xml:space="preserve">  Samuel</v>
      </c>
      <c r="V1215" s="39">
        <f t="shared" si="326"/>
        <v>29.83</v>
      </c>
      <c r="W1215" s="39" t="str">
        <f t="shared" si="327"/>
        <v>Overweight</v>
      </c>
      <c r="X1215" s="39">
        <f t="shared" si="328"/>
        <v>8.68</v>
      </c>
      <c r="Y1215" s="39" t="str">
        <f t="shared" si="329"/>
        <v>Diabetes</v>
      </c>
      <c r="Z1215" s="39" t="str">
        <f t="shared" si="330"/>
        <v>No</v>
      </c>
      <c r="AA1215" s="39" t="str">
        <f t="shared" si="331"/>
        <v>No</v>
      </c>
      <c r="AB1215" s="39" t="str">
        <f t="shared" si="332"/>
        <v>No</v>
      </c>
      <c r="AC1215" s="38">
        <f t="shared" si="333"/>
        <v>2</v>
      </c>
      <c r="AD1215" s="39" t="str">
        <f t="shared" si="334"/>
        <v>No</v>
      </c>
      <c r="AE1215" s="13" t="str">
        <f t="shared" si="335"/>
        <v>3-Jul-1988</v>
      </c>
      <c r="AF1215" s="39">
        <f t="shared" si="336"/>
        <v>35</v>
      </c>
      <c r="AG1215" s="58">
        <f t="shared" si="337"/>
        <v>10011.44</v>
      </c>
      <c r="AH1215" s="39" t="str">
        <f t="shared" si="338"/>
        <v>tier - 3</v>
      </c>
      <c r="AI1215" s="39" t="str">
        <f t="shared" si="339"/>
        <v>tier - 3</v>
      </c>
      <c r="AJ1215" s="54" t="str">
        <f t="shared" si="340"/>
        <v>R1026</v>
      </c>
    </row>
    <row r="1216" spans="2:36" ht="15.75" customHeight="1" x14ac:dyDescent="0.3">
      <c r="B1216" s="12" t="s">
        <v>4461</v>
      </c>
      <c r="C1216" s="13" t="s">
        <v>1628</v>
      </c>
      <c r="D1216" s="13">
        <v>25.49</v>
      </c>
      <c r="E1216" s="13" t="str">
        <f t="shared" si="324"/>
        <v>Overweight</v>
      </c>
      <c r="F1216" s="13">
        <v>5.68</v>
      </c>
      <c r="G1216" s="13" t="str">
        <f t="shared" si="325"/>
        <v>Normal</v>
      </c>
      <c r="H1216" s="13" t="s">
        <v>8293</v>
      </c>
      <c r="I1216" s="13" t="s">
        <v>8291</v>
      </c>
      <c r="J1216" s="13" t="s">
        <v>8293</v>
      </c>
      <c r="K1216" s="27">
        <v>1</v>
      </c>
      <c r="L1216" s="13" t="s">
        <v>8291</v>
      </c>
      <c r="M1216" s="13" t="s">
        <v>9471</v>
      </c>
      <c r="N1216" s="13">
        <v>44</v>
      </c>
      <c r="O1216" s="56">
        <v>10027.15</v>
      </c>
      <c r="P1216" s="13" t="s">
        <v>8311</v>
      </c>
      <c r="Q1216" s="13" t="s">
        <v>8314</v>
      </c>
      <c r="R1216" s="57" t="s">
        <v>8332</v>
      </c>
      <c r="T1216" s="12" t="s">
        <v>4461</v>
      </c>
      <c r="U1216" s="13" t="str">
        <f t="shared" si="341"/>
        <v xml:space="preserve">  Emily</v>
      </c>
      <c r="V1216" s="39">
        <f t="shared" si="326"/>
        <v>25.49</v>
      </c>
      <c r="W1216" s="39" t="str">
        <f t="shared" si="327"/>
        <v>Overweight</v>
      </c>
      <c r="X1216" s="39">
        <f t="shared" si="328"/>
        <v>5.68</v>
      </c>
      <c r="Y1216" s="39" t="str">
        <f t="shared" si="329"/>
        <v>Normal</v>
      </c>
      <c r="Z1216" s="39" t="str">
        <f t="shared" si="330"/>
        <v>Yes</v>
      </c>
      <c r="AA1216" s="39" t="str">
        <f t="shared" si="331"/>
        <v>No</v>
      </c>
      <c r="AB1216" s="39" t="str">
        <f t="shared" si="332"/>
        <v>Yes</v>
      </c>
      <c r="AC1216" s="38">
        <f t="shared" si="333"/>
        <v>1</v>
      </c>
      <c r="AD1216" s="39" t="str">
        <f t="shared" si="334"/>
        <v>No</v>
      </c>
      <c r="AE1216" s="13" t="str">
        <f t="shared" si="335"/>
        <v>28-Dec-1979</v>
      </c>
      <c r="AF1216" s="39">
        <f t="shared" si="336"/>
        <v>44</v>
      </c>
      <c r="AG1216" s="58">
        <f t="shared" si="337"/>
        <v>10027.15</v>
      </c>
      <c r="AH1216" s="39" t="str">
        <f t="shared" si="338"/>
        <v>tier - 3</v>
      </c>
      <c r="AI1216" s="39" t="str">
        <f t="shared" si="339"/>
        <v>tier - 1</v>
      </c>
      <c r="AJ1216" s="54" t="str">
        <f t="shared" si="340"/>
        <v>R1021</v>
      </c>
    </row>
    <row r="1217" spans="2:36" ht="15.75" customHeight="1" x14ac:dyDescent="0.3">
      <c r="B1217" s="12" t="s">
        <v>4464</v>
      </c>
      <c r="C1217" s="13" t="s">
        <v>2618</v>
      </c>
      <c r="D1217" s="13">
        <v>34.1</v>
      </c>
      <c r="E1217" s="13" t="str">
        <f t="shared" si="324"/>
        <v>Obesity</v>
      </c>
      <c r="F1217" s="13">
        <v>8.4499999999999993</v>
      </c>
      <c r="G1217" s="13" t="str">
        <f t="shared" si="325"/>
        <v>Diabetes</v>
      </c>
      <c r="H1217" s="13" t="s">
        <v>8291</v>
      </c>
      <c r="I1217" s="13" t="s">
        <v>8291</v>
      </c>
      <c r="J1217" s="13" t="s">
        <v>8291</v>
      </c>
      <c r="K1217" s="27" t="s">
        <v>8292</v>
      </c>
      <c r="L1217" s="13" t="s">
        <v>8291</v>
      </c>
      <c r="M1217" s="13" t="s">
        <v>9472</v>
      </c>
      <c r="N1217" s="13">
        <v>49</v>
      </c>
      <c r="O1217" s="56">
        <v>10043.25</v>
      </c>
      <c r="P1217" s="13" t="s">
        <v>8311</v>
      </c>
      <c r="Q1217" s="13" t="s">
        <v>8310</v>
      </c>
      <c r="R1217" s="57" t="s">
        <v>8329</v>
      </c>
      <c r="T1217" s="12" t="s">
        <v>4464</v>
      </c>
      <c r="U1217" s="13" t="str">
        <f t="shared" si="341"/>
        <v xml:space="preserve">  Tiffany</v>
      </c>
      <c r="V1217" s="39">
        <f t="shared" si="326"/>
        <v>34.1</v>
      </c>
      <c r="W1217" s="39" t="str">
        <f t="shared" si="327"/>
        <v>Obesity</v>
      </c>
      <c r="X1217" s="39">
        <f t="shared" si="328"/>
        <v>8.4499999999999993</v>
      </c>
      <c r="Y1217" s="39" t="str">
        <f t="shared" si="329"/>
        <v>Diabetes</v>
      </c>
      <c r="Z1217" s="39" t="str">
        <f t="shared" si="330"/>
        <v>No</v>
      </c>
      <c r="AA1217" s="39" t="str">
        <f t="shared" si="331"/>
        <v>No</v>
      </c>
      <c r="AB1217" s="39" t="str">
        <f t="shared" si="332"/>
        <v>No</v>
      </c>
      <c r="AC1217" s="38" t="str">
        <f t="shared" si="333"/>
        <v>No major surgery</v>
      </c>
      <c r="AD1217" s="39" t="str">
        <f t="shared" si="334"/>
        <v>No</v>
      </c>
      <c r="AE1217" s="13" t="str">
        <f t="shared" si="335"/>
        <v>30-Aug-1974</v>
      </c>
      <c r="AF1217" s="39">
        <f t="shared" si="336"/>
        <v>49</v>
      </c>
      <c r="AG1217" s="58">
        <f t="shared" si="337"/>
        <v>10043.25</v>
      </c>
      <c r="AH1217" s="39" t="str">
        <f t="shared" si="338"/>
        <v>tier - 3</v>
      </c>
      <c r="AI1217" s="39" t="str">
        <f t="shared" si="339"/>
        <v>tier - 2</v>
      </c>
      <c r="AJ1217" s="54" t="str">
        <f t="shared" si="340"/>
        <v>R1024</v>
      </c>
    </row>
    <row r="1218" spans="2:36" ht="15.75" customHeight="1" x14ac:dyDescent="0.3">
      <c r="B1218" s="12" t="s">
        <v>4467</v>
      </c>
      <c r="C1218" s="13" t="s">
        <v>4469</v>
      </c>
      <c r="D1218" s="13">
        <v>25.84</v>
      </c>
      <c r="E1218" s="13" t="str">
        <f t="shared" si="324"/>
        <v>Overweight</v>
      </c>
      <c r="F1218" s="13">
        <v>8.51</v>
      </c>
      <c r="G1218" s="13" t="str">
        <f t="shared" si="325"/>
        <v>Diabetes</v>
      </c>
      <c r="H1218" s="13" t="s">
        <v>8291</v>
      </c>
      <c r="I1218" s="13" t="s">
        <v>8291</v>
      </c>
      <c r="J1218" s="13" t="s">
        <v>8291</v>
      </c>
      <c r="K1218" s="27">
        <v>2</v>
      </c>
      <c r="L1218" s="13" t="s">
        <v>8291</v>
      </c>
      <c r="M1218" s="13" t="s">
        <v>9473</v>
      </c>
      <c r="N1218" s="13">
        <v>54</v>
      </c>
      <c r="O1218" s="56">
        <v>10065.41</v>
      </c>
      <c r="P1218" s="13" t="s">
        <v>8311</v>
      </c>
      <c r="Q1218" s="13" t="s">
        <v>8310</v>
      </c>
      <c r="R1218" s="57" t="s">
        <v>8321</v>
      </c>
      <c r="T1218" s="12" t="s">
        <v>4467</v>
      </c>
      <c r="U1218" s="13" t="str">
        <f t="shared" si="341"/>
        <v xml:space="preserve">  Alex F</v>
      </c>
      <c r="V1218" s="39">
        <f t="shared" si="326"/>
        <v>25.84</v>
      </c>
      <c r="W1218" s="39" t="str">
        <f t="shared" si="327"/>
        <v>Overweight</v>
      </c>
      <c r="X1218" s="39">
        <f t="shared" si="328"/>
        <v>8.51</v>
      </c>
      <c r="Y1218" s="39" t="str">
        <f t="shared" si="329"/>
        <v>Diabetes</v>
      </c>
      <c r="Z1218" s="39" t="str">
        <f t="shared" si="330"/>
        <v>No</v>
      </c>
      <c r="AA1218" s="39" t="str">
        <f t="shared" si="331"/>
        <v>No</v>
      </c>
      <c r="AB1218" s="39" t="str">
        <f t="shared" si="332"/>
        <v>No</v>
      </c>
      <c r="AC1218" s="38">
        <f t="shared" si="333"/>
        <v>2</v>
      </c>
      <c r="AD1218" s="39" t="str">
        <f t="shared" si="334"/>
        <v>No</v>
      </c>
      <c r="AE1218" s="13" t="str">
        <f t="shared" si="335"/>
        <v>22-Aug-1969</v>
      </c>
      <c r="AF1218" s="39">
        <f t="shared" si="336"/>
        <v>54</v>
      </c>
      <c r="AG1218" s="58">
        <f t="shared" si="337"/>
        <v>10065.41</v>
      </c>
      <c r="AH1218" s="39" t="str">
        <f t="shared" si="338"/>
        <v>tier - 3</v>
      </c>
      <c r="AI1218" s="39" t="str">
        <f t="shared" si="339"/>
        <v>tier - 2</v>
      </c>
      <c r="AJ1218" s="54" t="str">
        <f t="shared" si="340"/>
        <v>R1011</v>
      </c>
    </row>
    <row r="1219" spans="2:36" ht="15.75" customHeight="1" x14ac:dyDescent="0.3">
      <c r="B1219" s="12" t="s">
        <v>4471</v>
      </c>
      <c r="C1219" s="13" t="s">
        <v>4473</v>
      </c>
      <c r="D1219" s="13">
        <v>20.6</v>
      </c>
      <c r="E1219" s="13" t="str">
        <f t="shared" si="324"/>
        <v>Healthy Weight</v>
      </c>
      <c r="F1219" s="13">
        <v>7.62</v>
      </c>
      <c r="G1219" s="13" t="str">
        <f t="shared" si="325"/>
        <v>Diabetes</v>
      </c>
      <c r="H1219" s="13" t="s">
        <v>8291</v>
      </c>
      <c r="I1219" s="13" t="s">
        <v>8291</v>
      </c>
      <c r="J1219" s="13" t="s">
        <v>8291</v>
      </c>
      <c r="K1219" s="27" t="s">
        <v>8292</v>
      </c>
      <c r="L1219" s="13" t="s">
        <v>8291</v>
      </c>
      <c r="M1219" s="13" t="s">
        <v>9474</v>
      </c>
      <c r="N1219" s="13">
        <v>54</v>
      </c>
      <c r="O1219" s="56">
        <v>10072.06</v>
      </c>
      <c r="P1219" s="13" t="s">
        <v>8311</v>
      </c>
      <c r="Q1219" s="13" t="s">
        <v>8314</v>
      </c>
      <c r="R1219" s="57" t="s">
        <v>8333</v>
      </c>
      <c r="T1219" s="12" t="s">
        <v>4471</v>
      </c>
      <c r="U1219" s="13" t="str">
        <f t="shared" si="341"/>
        <v xml:space="preserve">  Alice</v>
      </c>
      <c r="V1219" s="39">
        <f t="shared" si="326"/>
        <v>20.6</v>
      </c>
      <c r="W1219" s="39" t="str">
        <f t="shared" si="327"/>
        <v>Healthy Weight</v>
      </c>
      <c r="X1219" s="39">
        <f t="shared" si="328"/>
        <v>7.62</v>
      </c>
      <c r="Y1219" s="39" t="str">
        <f t="shared" si="329"/>
        <v>Diabetes</v>
      </c>
      <c r="Z1219" s="39" t="str">
        <f t="shared" si="330"/>
        <v>No</v>
      </c>
      <c r="AA1219" s="39" t="str">
        <f t="shared" si="331"/>
        <v>No</v>
      </c>
      <c r="AB1219" s="39" t="str">
        <f t="shared" si="332"/>
        <v>No</v>
      </c>
      <c r="AC1219" s="38" t="str">
        <f t="shared" si="333"/>
        <v>No major surgery</v>
      </c>
      <c r="AD1219" s="39" t="str">
        <f t="shared" si="334"/>
        <v>No</v>
      </c>
      <c r="AE1219" s="13" t="str">
        <f t="shared" si="335"/>
        <v>27-Oct-1969</v>
      </c>
      <c r="AF1219" s="39">
        <f t="shared" si="336"/>
        <v>54</v>
      </c>
      <c r="AG1219" s="58">
        <f t="shared" si="337"/>
        <v>10072.06</v>
      </c>
      <c r="AH1219" s="39" t="str">
        <f t="shared" si="338"/>
        <v>tier - 3</v>
      </c>
      <c r="AI1219" s="39" t="str">
        <f t="shared" si="339"/>
        <v>tier - 1</v>
      </c>
      <c r="AJ1219" s="54" t="str">
        <f t="shared" si="340"/>
        <v>R1017</v>
      </c>
    </row>
    <row r="1220" spans="2:36" ht="15.75" customHeight="1" x14ac:dyDescent="0.3">
      <c r="B1220" s="12" t="s">
        <v>4475</v>
      </c>
      <c r="C1220" s="13" t="s">
        <v>2598</v>
      </c>
      <c r="D1220" s="13">
        <v>28.88</v>
      </c>
      <c r="E1220" s="13" t="str">
        <f t="shared" ref="E1220:E1283" si="342">IF(D1220&lt;18.5,"Underweight", IF(AND(D1220&gt;=18.5,D1220&lt;=24.9),"Healthy Weight", IF(AND(D1220&gt;=25,D1220&lt;=29.9),"Overweight", IF(D1220&gt;=30,"Obesity"))))</f>
        <v>Overweight</v>
      </c>
      <c r="F1220" s="13">
        <v>10.18</v>
      </c>
      <c r="G1220" s="13" t="str">
        <f t="shared" ref="G1220:G1283" si="343">IF(F1220&lt;5.7,"Normal",IF(AND(F1220&gt;=5.7,F1220&lt;=6.4),"Prediabetes",IF(F1220&gt;=6.5,"Diabetes")))</f>
        <v>Diabetes</v>
      </c>
      <c r="H1220" s="13" t="s">
        <v>8291</v>
      </c>
      <c r="I1220" s="13" t="s">
        <v>8291</v>
      </c>
      <c r="J1220" s="13" t="s">
        <v>8291</v>
      </c>
      <c r="K1220" s="27" t="s">
        <v>8292</v>
      </c>
      <c r="L1220" s="13" t="s">
        <v>8291</v>
      </c>
      <c r="M1220" s="13" t="s">
        <v>9475</v>
      </c>
      <c r="N1220" s="13">
        <v>54</v>
      </c>
      <c r="O1220" s="56">
        <v>10085.85</v>
      </c>
      <c r="P1220" s="13" t="s">
        <v>8311</v>
      </c>
      <c r="Q1220" s="13" t="s">
        <v>8311</v>
      </c>
      <c r="R1220" s="57" t="s">
        <v>8321</v>
      </c>
      <c r="T1220" s="12" t="s">
        <v>4475</v>
      </c>
      <c r="U1220" s="13" t="str">
        <f t="shared" si="341"/>
        <v xml:space="preserve">  Allison M</v>
      </c>
      <c r="V1220" s="39">
        <f t="shared" ref="V1220:V1283" si="344">VLOOKUP(T1220,$B$3:$R$2338,3,FALSE)</f>
        <v>28.88</v>
      </c>
      <c r="W1220" s="39" t="str">
        <f t="shared" ref="W1220:W1283" si="345">VLOOKUP(T1220,$B$3:$R$2338,4,FALSE)</f>
        <v>Overweight</v>
      </c>
      <c r="X1220" s="39">
        <f t="shared" ref="X1220:X1283" si="346">VLOOKUP(T1220,$B$3:$R$2338,5,FALSE)</f>
        <v>10.18</v>
      </c>
      <c r="Y1220" s="39" t="str">
        <f t="shared" ref="Y1220:Y1283" si="347">VLOOKUP(T1220,$B$3:$R$2338,6,0)</f>
        <v>Diabetes</v>
      </c>
      <c r="Z1220" s="39" t="str">
        <f t="shared" ref="Z1220:Z1283" si="348">VLOOKUP(T1220,$B$3:$R$2338,7,0)</f>
        <v>No</v>
      </c>
      <c r="AA1220" s="39" t="str">
        <f t="shared" ref="AA1220:AA1283" si="349">VLOOKUP(T1220,$B$3:$R$2338,8,0)</f>
        <v>No</v>
      </c>
      <c r="AB1220" s="39" t="str">
        <f t="shared" ref="AB1220:AB1283" si="350">VLOOKUP(T1220,$B$3:$R$2338,9,0)</f>
        <v>No</v>
      </c>
      <c r="AC1220" s="38" t="str">
        <f t="shared" ref="AC1220:AC1283" si="351">VLOOKUP(T1220,$B$3:$R$2338,10,0)</f>
        <v>No major surgery</v>
      </c>
      <c r="AD1220" s="39" t="str">
        <f t="shared" ref="AD1220:AD1283" si="352">VLOOKUP(T1220,$B$3:$R$2338,11,0)</f>
        <v>No</v>
      </c>
      <c r="AE1220" s="13" t="str">
        <f t="shared" ref="AE1220:AE1283" si="353">VLOOKUP(T1220,$B$3:$R$2338,12,0)</f>
        <v>3-Jul-1969</v>
      </c>
      <c r="AF1220" s="39">
        <f t="shared" ref="AF1220:AF1283" si="354">VLOOKUP(T1220,$B$3:$R$2338,13,0)</f>
        <v>54</v>
      </c>
      <c r="AG1220" s="58">
        <f t="shared" ref="AG1220:AG1283" si="355">VLOOKUP(T1220,$B$3:$R$2338,14,0)</f>
        <v>10085.85</v>
      </c>
      <c r="AH1220" s="39" t="str">
        <f t="shared" ref="AH1220:AH1283" si="356">VLOOKUP(T1220,$B$3:$R$2338,15,0)</f>
        <v>tier - 3</v>
      </c>
      <c r="AI1220" s="39" t="str">
        <f t="shared" ref="AI1220:AI1283" si="357">VLOOKUP(T1220,B1219:R3554,16,0)</f>
        <v>tier - 3</v>
      </c>
      <c r="AJ1220" s="54" t="str">
        <f t="shared" ref="AJ1220:AJ1283" si="358">VLOOKUP(T1220,$B$3:$R$2338,17,0)</f>
        <v>R1011</v>
      </c>
    </row>
    <row r="1221" spans="2:36" ht="15.75" customHeight="1" x14ac:dyDescent="0.3">
      <c r="B1221" s="12" t="s">
        <v>4477</v>
      </c>
      <c r="C1221" s="13" t="s">
        <v>4479</v>
      </c>
      <c r="D1221" s="13">
        <v>28.24</v>
      </c>
      <c r="E1221" s="13" t="str">
        <f t="shared" si="342"/>
        <v>Overweight</v>
      </c>
      <c r="F1221" s="13">
        <v>5.36</v>
      </c>
      <c r="G1221" s="13" t="str">
        <f t="shared" si="343"/>
        <v>Normal</v>
      </c>
      <c r="H1221" s="13" t="s">
        <v>8291</v>
      </c>
      <c r="I1221" s="13" t="s">
        <v>8291</v>
      </c>
      <c r="J1221" s="13" t="s">
        <v>8291</v>
      </c>
      <c r="K1221" s="27" t="s">
        <v>8292</v>
      </c>
      <c r="L1221" s="13" t="s">
        <v>8291</v>
      </c>
      <c r="M1221" s="13" t="s">
        <v>9476</v>
      </c>
      <c r="N1221" s="13">
        <v>47</v>
      </c>
      <c r="O1221" s="56">
        <v>10096.969999999999</v>
      </c>
      <c r="P1221" s="13" t="s">
        <v>8311</v>
      </c>
      <c r="Q1221" s="13" t="s">
        <v>8310</v>
      </c>
      <c r="R1221" s="57" t="s">
        <v>8321</v>
      </c>
      <c r="T1221" s="12" t="s">
        <v>4477</v>
      </c>
      <c r="U1221" s="13" t="str">
        <f t="shared" ref="U1221:U1284" si="359">VLOOKUP(T1221,$B$3:$R$2338,2,FALSE)</f>
        <v xml:space="preserve">  Johannes Fiskerstand</v>
      </c>
      <c r="V1221" s="39">
        <f t="shared" si="344"/>
        <v>28.24</v>
      </c>
      <c r="W1221" s="39" t="str">
        <f t="shared" si="345"/>
        <v>Overweight</v>
      </c>
      <c r="X1221" s="39">
        <f t="shared" si="346"/>
        <v>5.36</v>
      </c>
      <c r="Y1221" s="39" t="str">
        <f t="shared" si="347"/>
        <v>Normal</v>
      </c>
      <c r="Z1221" s="39" t="str">
        <f t="shared" si="348"/>
        <v>No</v>
      </c>
      <c r="AA1221" s="39" t="str">
        <f t="shared" si="349"/>
        <v>No</v>
      </c>
      <c r="AB1221" s="39" t="str">
        <f t="shared" si="350"/>
        <v>No</v>
      </c>
      <c r="AC1221" s="38" t="str">
        <f t="shared" si="351"/>
        <v>No major surgery</v>
      </c>
      <c r="AD1221" s="39" t="str">
        <f t="shared" si="352"/>
        <v>No</v>
      </c>
      <c r="AE1221" s="13" t="str">
        <f t="shared" si="353"/>
        <v>19-Dec-1976</v>
      </c>
      <c r="AF1221" s="39">
        <f t="shared" si="354"/>
        <v>47</v>
      </c>
      <c r="AG1221" s="58">
        <f t="shared" si="355"/>
        <v>10096.969999999999</v>
      </c>
      <c r="AH1221" s="39" t="str">
        <f t="shared" si="356"/>
        <v>tier - 3</v>
      </c>
      <c r="AI1221" s="39" t="str">
        <f t="shared" si="357"/>
        <v>tier - 2</v>
      </c>
      <c r="AJ1221" s="54" t="str">
        <f t="shared" si="358"/>
        <v>R1011</v>
      </c>
    </row>
    <row r="1222" spans="2:36" ht="15.75" customHeight="1" x14ac:dyDescent="0.3">
      <c r="B1222" s="12" t="s">
        <v>4481</v>
      </c>
      <c r="C1222" s="13" t="s">
        <v>40</v>
      </c>
      <c r="D1222" s="13">
        <v>25.46</v>
      </c>
      <c r="E1222" s="13" t="str">
        <f t="shared" si="342"/>
        <v>Overweight</v>
      </c>
      <c r="F1222" s="13">
        <v>11.78</v>
      </c>
      <c r="G1222" s="13" t="str">
        <f t="shared" si="343"/>
        <v>Diabetes</v>
      </c>
      <c r="H1222" s="13" t="s">
        <v>8293</v>
      </c>
      <c r="I1222" s="13" t="s">
        <v>8291</v>
      </c>
      <c r="J1222" s="13" t="s">
        <v>8291</v>
      </c>
      <c r="K1222" s="27">
        <v>1</v>
      </c>
      <c r="L1222" s="13" t="s">
        <v>8291</v>
      </c>
      <c r="M1222" s="13" t="s">
        <v>9477</v>
      </c>
      <c r="N1222" s="13">
        <v>51</v>
      </c>
      <c r="O1222" s="56">
        <v>10106.129999999999</v>
      </c>
      <c r="P1222" s="13" t="s">
        <v>8311</v>
      </c>
      <c r="Q1222" s="13" t="s">
        <v>8314</v>
      </c>
      <c r="R1222" s="57" t="s">
        <v>8329</v>
      </c>
      <c r="T1222" s="12" t="s">
        <v>4481</v>
      </c>
      <c r="U1222" s="13" t="str">
        <f t="shared" si="359"/>
        <v xml:space="preserve">  Stephen</v>
      </c>
      <c r="V1222" s="39">
        <f t="shared" si="344"/>
        <v>25.46</v>
      </c>
      <c r="W1222" s="39" t="str">
        <f t="shared" si="345"/>
        <v>Overweight</v>
      </c>
      <c r="X1222" s="39">
        <f t="shared" si="346"/>
        <v>11.78</v>
      </c>
      <c r="Y1222" s="39" t="str">
        <f t="shared" si="347"/>
        <v>Diabetes</v>
      </c>
      <c r="Z1222" s="39" t="str">
        <f t="shared" si="348"/>
        <v>Yes</v>
      </c>
      <c r="AA1222" s="39" t="str">
        <f t="shared" si="349"/>
        <v>No</v>
      </c>
      <c r="AB1222" s="39" t="str">
        <f t="shared" si="350"/>
        <v>No</v>
      </c>
      <c r="AC1222" s="38">
        <f t="shared" si="351"/>
        <v>1</v>
      </c>
      <c r="AD1222" s="39" t="str">
        <f t="shared" si="352"/>
        <v>No</v>
      </c>
      <c r="AE1222" s="13" t="str">
        <f t="shared" si="353"/>
        <v>19-Oct-1972</v>
      </c>
      <c r="AF1222" s="39">
        <f t="shared" si="354"/>
        <v>51</v>
      </c>
      <c r="AG1222" s="58">
        <f t="shared" si="355"/>
        <v>10106.129999999999</v>
      </c>
      <c r="AH1222" s="39" t="str">
        <f t="shared" si="356"/>
        <v>tier - 3</v>
      </c>
      <c r="AI1222" s="39" t="str">
        <f t="shared" si="357"/>
        <v>tier - 1</v>
      </c>
      <c r="AJ1222" s="54" t="str">
        <f t="shared" si="358"/>
        <v>R1024</v>
      </c>
    </row>
    <row r="1223" spans="2:36" ht="15.75" customHeight="1" x14ac:dyDescent="0.3">
      <c r="B1223" s="12" t="s">
        <v>4484</v>
      </c>
      <c r="C1223" s="13" t="s">
        <v>4486</v>
      </c>
      <c r="D1223" s="13">
        <v>29.64</v>
      </c>
      <c r="E1223" s="13" t="str">
        <f t="shared" si="342"/>
        <v>Overweight</v>
      </c>
      <c r="F1223" s="13">
        <v>10.82</v>
      </c>
      <c r="G1223" s="13" t="str">
        <f t="shared" si="343"/>
        <v>Diabetes</v>
      </c>
      <c r="H1223" s="13" t="s">
        <v>8293</v>
      </c>
      <c r="I1223" s="13" t="s">
        <v>8291</v>
      </c>
      <c r="J1223" s="13" t="s">
        <v>8291</v>
      </c>
      <c r="K1223" s="27" t="s">
        <v>8292</v>
      </c>
      <c r="L1223" s="13" t="s">
        <v>8291</v>
      </c>
      <c r="M1223" s="13" t="s">
        <v>9478</v>
      </c>
      <c r="N1223" s="13">
        <v>51</v>
      </c>
      <c r="O1223" s="56">
        <v>10107.219999999999</v>
      </c>
      <c r="P1223" s="13" t="s">
        <v>8311</v>
      </c>
      <c r="Q1223" s="13" t="s">
        <v>8314</v>
      </c>
      <c r="R1223" s="57" t="s">
        <v>8312</v>
      </c>
      <c r="T1223" s="12" t="s">
        <v>4484</v>
      </c>
      <c r="U1223" s="13" t="str">
        <f t="shared" si="359"/>
        <v xml:space="preserve">  Jon M</v>
      </c>
      <c r="V1223" s="39">
        <f t="shared" si="344"/>
        <v>29.64</v>
      </c>
      <c r="W1223" s="39" t="str">
        <f t="shared" si="345"/>
        <v>Overweight</v>
      </c>
      <c r="X1223" s="39">
        <f t="shared" si="346"/>
        <v>10.82</v>
      </c>
      <c r="Y1223" s="39" t="str">
        <f t="shared" si="347"/>
        <v>Diabetes</v>
      </c>
      <c r="Z1223" s="39" t="str">
        <f t="shared" si="348"/>
        <v>Yes</v>
      </c>
      <c r="AA1223" s="39" t="str">
        <f t="shared" si="349"/>
        <v>No</v>
      </c>
      <c r="AB1223" s="39" t="str">
        <f t="shared" si="350"/>
        <v>No</v>
      </c>
      <c r="AC1223" s="38" t="str">
        <f t="shared" si="351"/>
        <v>No major surgery</v>
      </c>
      <c r="AD1223" s="39" t="str">
        <f t="shared" si="352"/>
        <v>No</v>
      </c>
      <c r="AE1223" s="13" t="str">
        <f t="shared" si="353"/>
        <v>8-Aug-1972</v>
      </c>
      <c r="AF1223" s="39">
        <f t="shared" si="354"/>
        <v>51</v>
      </c>
      <c r="AG1223" s="58">
        <f t="shared" si="355"/>
        <v>10107.219999999999</v>
      </c>
      <c r="AH1223" s="39" t="str">
        <f t="shared" si="356"/>
        <v>tier - 3</v>
      </c>
      <c r="AI1223" s="39" t="str">
        <f t="shared" si="357"/>
        <v>tier - 1</v>
      </c>
      <c r="AJ1223" s="54" t="str">
        <f t="shared" si="358"/>
        <v>R1013</v>
      </c>
    </row>
    <row r="1224" spans="2:36" ht="15.75" customHeight="1" x14ac:dyDescent="0.3">
      <c r="B1224" s="12" t="s">
        <v>4488</v>
      </c>
      <c r="C1224" s="13" t="s">
        <v>4490</v>
      </c>
      <c r="D1224" s="13">
        <v>31.27</v>
      </c>
      <c r="E1224" s="13" t="str">
        <f t="shared" si="342"/>
        <v>Obesity</v>
      </c>
      <c r="F1224" s="13">
        <v>7.73</v>
      </c>
      <c r="G1224" s="13" t="str">
        <f t="shared" si="343"/>
        <v>Diabetes</v>
      </c>
      <c r="H1224" s="13" t="s">
        <v>8293</v>
      </c>
      <c r="I1224" s="13" t="s">
        <v>8291</v>
      </c>
      <c r="J1224" s="13" t="s">
        <v>8291</v>
      </c>
      <c r="K1224" s="27">
        <v>1</v>
      </c>
      <c r="L1224" s="13" t="s">
        <v>8291</v>
      </c>
      <c r="M1224" s="13" t="s">
        <v>9479</v>
      </c>
      <c r="N1224" s="13">
        <v>48</v>
      </c>
      <c r="O1224" s="56">
        <v>10115.01</v>
      </c>
      <c r="P1224" s="13" t="s">
        <v>8311</v>
      </c>
      <c r="Q1224" s="13" t="s">
        <v>8311</v>
      </c>
      <c r="R1224" s="57" t="s">
        <v>8317</v>
      </c>
      <c r="T1224" s="12" t="s">
        <v>4488</v>
      </c>
      <c r="U1224" s="13" t="str">
        <f t="shared" si="359"/>
        <v xml:space="preserve">  Fasil</v>
      </c>
      <c r="V1224" s="39">
        <f t="shared" si="344"/>
        <v>31.27</v>
      </c>
      <c r="W1224" s="39" t="str">
        <f t="shared" si="345"/>
        <v>Obesity</v>
      </c>
      <c r="X1224" s="39">
        <f t="shared" si="346"/>
        <v>7.73</v>
      </c>
      <c r="Y1224" s="39" t="str">
        <f t="shared" si="347"/>
        <v>Diabetes</v>
      </c>
      <c r="Z1224" s="39" t="str">
        <f t="shared" si="348"/>
        <v>Yes</v>
      </c>
      <c r="AA1224" s="39" t="str">
        <f t="shared" si="349"/>
        <v>No</v>
      </c>
      <c r="AB1224" s="39" t="str">
        <f t="shared" si="350"/>
        <v>No</v>
      </c>
      <c r="AC1224" s="38">
        <f t="shared" si="351"/>
        <v>1</v>
      </c>
      <c r="AD1224" s="39" t="str">
        <f t="shared" si="352"/>
        <v>No</v>
      </c>
      <c r="AE1224" s="13" t="str">
        <f t="shared" si="353"/>
        <v>2-Jul-1975</v>
      </c>
      <c r="AF1224" s="39">
        <f t="shared" si="354"/>
        <v>48</v>
      </c>
      <c r="AG1224" s="58">
        <f t="shared" si="355"/>
        <v>10115.01</v>
      </c>
      <c r="AH1224" s="39" t="str">
        <f t="shared" si="356"/>
        <v>tier - 3</v>
      </c>
      <c r="AI1224" s="39" t="str">
        <f t="shared" si="357"/>
        <v>tier - 3</v>
      </c>
      <c r="AJ1224" s="54" t="str">
        <f t="shared" si="358"/>
        <v>R1012</v>
      </c>
    </row>
    <row r="1225" spans="2:36" ht="15.75" customHeight="1" x14ac:dyDescent="0.3">
      <c r="B1225" s="12" t="s">
        <v>4492</v>
      </c>
      <c r="C1225" s="13" t="s">
        <v>2281</v>
      </c>
      <c r="D1225" s="13">
        <v>19.95</v>
      </c>
      <c r="E1225" s="13" t="str">
        <f t="shared" si="342"/>
        <v>Healthy Weight</v>
      </c>
      <c r="F1225" s="13">
        <v>6.24</v>
      </c>
      <c r="G1225" s="13" t="str">
        <f t="shared" si="343"/>
        <v>Prediabetes</v>
      </c>
      <c r="H1225" s="13" t="s">
        <v>8293</v>
      </c>
      <c r="I1225" s="13" t="s">
        <v>8291</v>
      </c>
      <c r="J1225" s="13" t="s">
        <v>8291</v>
      </c>
      <c r="K1225" s="27" t="s">
        <v>8292</v>
      </c>
      <c r="L1225" s="13" t="s">
        <v>8291</v>
      </c>
      <c r="M1225" s="13" t="s">
        <v>9480</v>
      </c>
      <c r="N1225" s="13">
        <v>51</v>
      </c>
      <c r="O1225" s="56">
        <v>10118.42</v>
      </c>
      <c r="P1225" s="13" t="s">
        <v>8311</v>
      </c>
      <c r="Q1225" s="13" t="s">
        <v>8311</v>
      </c>
      <c r="R1225" s="57" t="s">
        <v>8321</v>
      </c>
      <c r="T1225" s="12" t="s">
        <v>4492</v>
      </c>
      <c r="U1225" s="13" t="str">
        <f t="shared" si="359"/>
        <v xml:space="preserve">  Megan C</v>
      </c>
      <c r="V1225" s="39">
        <f t="shared" si="344"/>
        <v>19.95</v>
      </c>
      <c r="W1225" s="39" t="str">
        <f t="shared" si="345"/>
        <v>Healthy Weight</v>
      </c>
      <c r="X1225" s="39">
        <f t="shared" si="346"/>
        <v>6.24</v>
      </c>
      <c r="Y1225" s="39" t="str">
        <f t="shared" si="347"/>
        <v>Prediabetes</v>
      </c>
      <c r="Z1225" s="39" t="str">
        <f t="shared" si="348"/>
        <v>Yes</v>
      </c>
      <c r="AA1225" s="39" t="str">
        <f t="shared" si="349"/>
        <v>No</v>
      </c>
      <c r="AB1225" s="39" t="str">
        <f t="shared" si="350"/>
        <v>No</v>
      </c>
      <c r="AC1225" s="38" t="str">
        <f t="shared" si="351"/>
        <v>No major surgery</v>
      </c>
      <c r="AD1225" s="39" t="str">
        <f t="shared" si="352"/>
        <v>No</v>
      </c>
      <c r="AE1225" s="13" t="str">
        <f t="shared" si="353"/>
        <v>16-Nov-1972</v>
      </c>
      <c r="AF1225" s="39">
        <f t="shared" si="354"/>
        <v>51</v>
      </c>
      <c r="AG1225" s="58">
        <f t="shared" si="355"/>
        <v>10118.42</v>
      </c>
      <c r="AH1225" s="39" t="str">
        <f t="shared" si="356"/>
        <v>tier - 3</v>
      </c>
      <c r="AI1225" s="39" t="str">
        <f t="shared" si="357"/>
        <v>tier - 3</v>
      </c>
      <c r="AJ1225" s="54" t="str">
        <f t="shared" si="358"/>
        <v>R1011</v>
      </c>
    </row>
    <row r="1226" spans="2:36" ht="15.75" customHeight="1" x14ac:dyDescent="0.3">
      <c r="B1226" s="12" t="s">
        <v>4495</v>
      </c>
      <c r="C1226" s="13" t="s">
        <v>4497</v>
      </c>
      <c r="D1226" s="13">
        <v>21.3</v>
      </c>
      <c r="E1226" s="13" t="str">
        <f t="shared" si="342"/>
        <v>Healthy Weight</v>
      </c>
      <c r="F1226" s="13">
        <v>10.42</v>
      </c>
      <c r="G1226" s="13" t="str">
        <f t="shared" si="343"/>
        <v>Diabetes</v>
      </c>
      <c r="H1226" s="13" t="s">
        <v>8291</v>
      </c>
      <c r="I1226" s="13" t="s">
        <v>8291</v>
      </c>
      <c r="J1226" s="13" t="s">
        <v>8291</v>
      </c>
      <c r="K1226" s="27">
        <v>2</v>
      </c>
      <c r="L1226" s="13" t="s">
        <v>8291</v>
      </c>
      <c r="M1226" s="13" t="s">
        <v>9481</v>
      </c>
      <c r="N1226" s="13">
        <v>26</v>
      </c>
      <c r="O1226" s="56">
        <v>10139.84</v>
      </c>
      <c r="P1226" s="13" t="s">
        <v>8311</v>
      </c>
      <c r="Q1226" s="13" t="s">
        <v>8310</v>
      </c>
      <c r="R1226" s="57" t="s">
        <v>8317</v>
      </c>
      <c r="T1226" s="12" t="s">
        <v>4495</v>
      </c>
      <c r="U1226" s="13" t="str">
        <f t="shared" si="359"/>
        <v xml:space="preserve">  Lisa J</v>
      </c>
      <c r="V1226" s="39">
        <f t="shared" si="344"/>
        <v>21.3</v>
      </c>
      <c r="W1226" s="39" t="str">
        <f t="shared" si="345"/>
        <v>Healthy Weight</v>
      </c>
      <c r="X1226" s="39">
        <f t="shared" si="346"/>
        <v>10.42</v>
      </c>
      <c r="Y1226" s="39" t="str">
        <f t="shared" si="347"/>
        <v>Diabetes</v>
      </c>
      <c r="Z1226" s="39" t="str">
        <f t="shared" si="348"/>
        <v>No</v>
      </c>
      <c r="AA1226" s="39" t="str">
        <f t="shared" si="349"/>
        <v>No</v>
      </c>
      <c r="AB1226" s="39" t="str">
        <f t="shared" si="350"/>
        <v>No</v>
      </c>
      <c r="AC1226" s="38">
        <f t="shared" si="351"/>
        <v>2</v>
      </c>
      <c r="AD1226" s="39" t="str">
        <f t="shared" si="352"/>
        <v>No</v>
      </c>
      <c r="AE1226" s="13" t="str">
        <f t="shared" si="353"/>
        <v>5-Sep-1997</v>
      </c>
      <c r="AF1226" s="39">
        <f t="shared" si="354"/>
        <v>26</v>
      </c>
      <c r="AG1226" s="58">
        <f t="shared" si="355"/>
        <v>10139.84</v>
      </c>
      <c r="AH1226" s="39" t="str">
        <f t="shared" si="356"/>
        <v>tier - 3</v>
      </c>
      <c r="AI1226" s="39" t="str">
        <f t="shared" si="357"/>
        <v>tier - 2</v>
      </c>
      <c r="AJ1226" s="54" t="str">
        <f t="shared" si="358"/>
        <v>R1012</v>
      </c>
    </row>
    <row r="1227" spans="2:36" ht="15.75" customHeight="1" x14ac:dyDescent="0.3">
      <c r="B1227" s="12" t="s">
        <v>4499</v>
      </c>
      <c r="C1227" s="13" t="s">
        <v>4501</v>
      </c>
      <c r="D1227" s="13">
        <v>31.635000000000002</v>
      </c>
      <c r="E1227" s="13" t="str">
        <f t="shared" si="342"/>
        <v>Obesity</v>
      </c>
      <c r="F1227" s="13">
        <v>11.11</v>
      </c>
      <c r="G1227" s="13" t="str">
        <f t="shared" si="343"/>
        <v>Diabetes</v>
      </c>
      <c r="H1227" s="13" t="s">
        <v>8291</v>
      </c>
      <c r="I1227" s="13" t="s">
        <v>8291</v>
      </c>
      <c r="J1227" s="13" t="s">
        <v>8291</v>
      </c>
      <c r="K1227" s="27" t="s">
        <v>8292</v>
      </c>
      <c r="L1227" s="13" t="s">
        <v>8291</v>
      </c>
      <c r="M1227" s="13" t="s">
        <v>9482</v>
      </c>
      <c r="N1227" s="13">
        <v>49</v>
      </c>
      <c r="O1227" s="56">
        <v>10141.14</v>
      </c>
      <c r="P1227" s="13" t="s">
        <v>8311</v>
      </c>
      <c r="Q1227" s="13" t="s">
        <v>8314</v>
      </c>
      <c r="R1227" s="57" t="s">
        <v>8326</v>
      </c>
      <c r="T1227" s="12" t="s">
        <v>4499</v>
      </c>
      <c r="U1227" s="13" t="str">
        <f t="shared" si="359"/>
        <v xml:space="preserve">  Doron P</v>
      </c>
      <c r="V1227" s="39">
        <f t="shared" si="344"/>
        <v>31.635000000000002</v>
      </c>
      <c r="W1227" s="39" t="str">
        <f t="shared" si="345"/>
        <v>Obesity</v>
      </c>
      <c r="X1227" s="39">
        <f t="shared" si="346"/>
        <v>11.11</v>
      </c>
      <c r="Y1227" s="39" t="str">
        <f t="shared" si="347"/>
        <v>Diabetes</v>
      </c>
      <c r="Z1227" s="39" t="str">
        <f t="shared" si="348"/>
        <v>No</v>
      </c>
      <c r="AA1227" s="39" t="str">
        <f t="shared" si="349"/>
        <v>No</v>
      </c>
      <c r="AB1227" s="39" t="str">
        <f t="shared" si="350"/>
        <v>No</v>
      </c>
      <c r="AC1227" s="38" t="str">
        <f t="shared" si="351"/>
        <v>No major surgery</v>
      </c>
      <c r="AD1227" s="39" t="str">
        <f t="shared" si="352"/>
        <v>No</v>
      </c>
      <c r="AE1227" s="13" t="str">
        <f t="shared" si="353"/>
        <v>30-Dec-1974</v>
      </c>
      <c r="AF1227" s="39">
        <f t="shared" si="354"/>
        <v>49</v>
      </c>
      <c r="AG1227" s="58">
        <f t="shared" si="355"/>
        <v>10141.14</v>
      </c>
      <c r="AH1227" s="39" t="str">
        <f t="shared" si="356"/>
        <v>tier - 3</v>
      </c>
      <c r="AI1227" s="39" t="str">
        <f t="shared" si="357"/>
        <v>tier - 1</v>
      </c>
      <c r="AJ1227" s="54" t="str">
        <f t="shared" si="358"/>
        <v>R1016</v>
      </c>
    </row>
    <row r="1228" spans="2:36" ht="15.75" customHeight="1" x14ac:dyDescent="0.3">
      <c r="B1228" s="12" t="s">
        <v>4502</v>
      </c>
      <c r="C1228" s="13" t="s">
        <v>4504</v>
      </c>
      <c r="D1228" s="13">
        <v>23.9</v>
      </c>
      <c r="E1228" s="13" t="str">
        <f t="shared" si="342"/>
        <v>Healthy Weight</v>
      </c>
      <c r="F1228" s="13">
        <v>7.67</v>
      </c>
      <c r="G1228" s="13" t="str">
        <f t="shared" si="343"/>
        <v>Diabetes</v>
      </c>
      <c r="H1228" s="13" t="s">
        <v>8293</v>
      </c>
      <c r="I1228" s="13" t="s">
        <v>8291</v>
      </c>
      <c r="J1228" s="13" t="s">
        <v>8291</v>
      </c>
      <c r="K1228" s="27">
        <v>2</v>
      </c>
      <c r="L1228" s="13" t="s">
        <v>8291</v>
      </c>
      <c r="M1228" s="13" t="s">
        <v>9483</v>
      </c>
      <c r="N1228" s="13">
        <v>42</v>
      </c>
      <c r="O1228" s="56">
        <v>10146.129999999999</v>
      </c>
      <c r="P1228" s="13" t="s">
        <v>8311</v>
      </c>
      <c r="Q1228" s="13" t="s">
        <v>8314</v>
      </c>
      <c r="R1228" s="57" t="s">
        <v>8328</v>
      </c>
      <c r="T1228" s="12" t="s">
        <v>4502</v>
      </c>
      <c r="U1228" s="13" t="str">
        <f t="shared" si="359"/>
        <v xml:space="preserve">  Katharina</v>
      </c>
      <c r="V1228" s="39">
        <f t="shared" si="344"/>
        <v>23.9</v>
      </c>
      <c r="W1228" s="39" t="str">
        <f t="shared" si="345"/>
        <v>Healthy Weight</v>
      </c>
      <c r="X1228" s="39">
        <f t="shared" si="346"/>
        <v>7.67</v>
      </c>
      <c r="Y1228" s="39" t="str">
        <f t="shared" si="347"/>
        <v>Diabetes</v>
      </c>
      <c r="Z1228" s="39" t="str">
        <f t="shared" si="348"/>
        <v>Yes</v>
      </c>
      <c r="AA1228" s="39" t="str">
        <f t="shared" si="349"/>
        <v>No</v>
      </c>
      <c r="AB1228" s="39" t="str">
        <f t="shared" si="350"/>
        <v>No</v>
      </c>
      <c r="AC1228" s="38">
        <f t="shared" si="351"/>
        <v>2</v>
      </c>
      <c r="AD1228" s="39" t="str">
        <f t="shared" si="352"/>
        <v>No</v>
      </c>
      <c r="AE1228" s="13" t="str">
        <f t="shared" si="353"/>
        <v>12-Jun-1981</v>
      </c>
      <c r="AF1228" s="39">
        <f t="shared" si="354"/>
        <v>42</v>
      </c>
      <c r="AG1228" s="58">
        <f t="shared" si="355"/>
        <v>10146.129999999999</v>
      </c>
      <c r="AH1228" s="39" t="str">
        <f t="shared" si="356"/>
        <v>tier - 3</v>
      </c>
      <c r="AI1228" s="39" t="str">
        <f t="shared" si="357"/>
        <v>tier - 1</v>
      </c>
      <c r="AJ1228" s="54" t="str">
        <f t="shared" si="358"/>
        <v>R1025</v>
      </c>
    </row>
    <row r="1229" spans="2:36" ht="15.75" customHeight="1" x14ac:dyDescent="0.3">
      <c r="B1229" s="12" t="s">
        <v>4505</v>
      </c>
      <c r="C1229" s="13" t="s">
        <v>4507</v>
      </c>
      <c r="D1229" s="13">
        <v>34.15</v>
      </c>
      <c r="E1229" s="13" t="str">
        <f t="shared" si="342"/>
        <v>Obesity</v>
      </c>
      <c r="F1229" s="13">
        <v>6.15</v>
      </c>
      <c r="G1229" s="13" t="str">
        <f t="shared" si="343"/>
        <v>Prediabetes</v>
      </c>
      <c r="H1229" s="13" t="s">
        <v>8291</v>
      </c>
      <c r="I1229" s="13" t="s">
        <v>8291</v>
      </c>
      <c r="J1229" s="13" t="s">
        <v>8291</v>
      </c>
      <c r="K1229" s="27" t="s">
        <v>8292</v>
      </c>
      <c r="L1229" s="13" t="s">
        <v>8291</v>
      </c>
      <c r="M1229" s="13" t="s">
        <v>9484</v>
      </c>
      <c r="N1229" s="13">
        <v>50</v>
      </c>
      <c r="O1229" s="56">
        <v>10156.780000000001</v>
      </c>
      <c r="P1229" s="13" t="s">
        <v>8311</v>
      </c>
      <c r="Q1229" s="13" t="s">
        <v>8310</v>
      </c>
      <c r="R1229" s="57" t="s">
        <v>8317</v>
      </c>
      <c r="T1229" s="12" t="s">
        <v>4505</v>
      </c>
      <c r="U1229" s="13" t="str">
        <f t="shared" si="359"/>
        <v xml:space="preserve">  Carl</v>
      </c>
      <c r="V1229" s="39">
        <f t="shared" si="344"/>
        <v>34.15</v>
      </c>
      <c r="W1229" s="39" t="str">
        <f t="shared" si="345"/>
        <v>Obesity</v>
      </c>
      <c r="X1229" s="39">
        <f t="shared" si="346"/>
        <v>6.15</v>
      </c>
      <c r="Y1229" s="39" t="str">
        <f t="shared" si="347"/>
        <v>Prediabetes</v>
      </c>
      <c r="Z1229" s="39" t="str">
        <f t="shared" si="348"/>
        <v>No</v>
      </c>
      <c r="AA1229" s="39" t="str">
        <f t="shared" si="349"/>
        <v>No</v>
      </c>
      <c r="AB1229" s="39" t="str">
        <f t="shared" si="350"/>
        <v>No</v>
      </c>
      <c r="AC1229" s="38" t="str">
        <f t="shared" si="351"/>
        <v>No major surgery</v>
      </c>
      <c r="AD1229" s="39" t="str">
        <f t="shared" si="352"/>
        <v>No</v>
      </c>
      <c r="AE1229" s="13" t="str">
        <f t="shared" si="353"/>
        <v>13-Oct-1973</v>
      </c>
      <c r="AF1229" s="39">
        <f t="shared" si="354"/>
        <v>50</v>
      </c>
      <c r="AG1229" s="58">
        <f t="shared" si="355"/>
        <v>10156.780000000001</v>
      </c>
      <c r="AH1229" s="39" t="str">
        <f t="shared" si="356"/>
        <v>tier - 3</v>
      </c>
      <c r="AI1229" s="39" t="str">
        <f t="shared" si="357"/>
        <v>tier - 2</v>
      </c>
      <c r="AJ1229" s="54" t="str">
        <f t="shared" si="358"/>
        <v>R1012</v>
      </c>
    </row>
    <row r="1230" spans="2:36" ht="15.75" customHeight="1" x14ac:dyDescent="0.3">
      <c r="B1230" s="12" t="s">
        <v>4509</v>
      </c>
      <c r="C1230" s="13" t="s">
        <v>4511</v>
      </c>
      <c r="D1230" s="13">
        <v>28.71</v>
      </c>
      <c r="E1230" s="13" t="str">
        <f t="shared" si="342"/>
        <v>Overweight</v>
      </c>
      <c r="F1230" s="13">
        <v>5.71</v>
      </c>
      <c r="G1230" s="13" t="str">
        <f t="shared" si="343"/>
        <v>Prediabetes</v>
      </c>
      <c r="H1230" s="13" t="s">
        <v>8291</v>
      </c>
      <c r="I1230" s="13" t="s">
        <v>8291</v>
      </c>
      <c r="J1230" s="13" t="s">
        <v>8291</v>
      </c>
      <c r="K1230" s="27" t="s">
        <v>8292</v>
      </c>
      <c r="L1230" s="13" t="s">
        <v>8291</v>
      </c>
      <c r="M1230" s="13" t="s">
        <v>9436</v>
      </c>
      <c r="N1230" s="13">
        <v>51</v>
      </c>
      <c r="O1230" s="56">
        <v>10160.870000000001</v>
      </c>
      <c r="P1230" s="13" t="s">
        <v>8311</v>
      </c>
      <c r="Q1230" s="13" t="s">
        <v>8311</v>
      </c>
      <c r="R1230" s="57" t="s">
        <v>8328</v>
      </c>
      <c r="T1230" s="12" t="s">
        <v>4509</v>
      </c>
      <c r="U1230" s="13" t="str">
        <f t="shared" si="359"/>
        <v xml:space="preserve">  Kelsey J</v>
      </c>
      <c r="V1230" s="39">
        <f t="shared" si="344"/>
        <v>28.71</v>
      </c>
      <c r="W1230" s="39" t="str">
        <f t="shared" si="345"/>
        <v>Overweight</v>
      </c>
      <c r="X1230" s="39">
        <f t="shared" si="346"/>
        <v>5.71</v>
      </c>
      <c r="Y1230" s="39" t="str">
        <f t="shared" si="347"/>
        <v>Prediabetes</v>
      </c>
      <c r="Z1230" s="39" t="str">
        <f t="shared" si="348"/>
        <v>No</v>
      </c>
      <c r="AA1230" s="39" t="str">
        <f t="shared" si="349"/>
        <v>No</v>
      </c>
      <c r="AB1230" s="39" t="str">
        <f t="shared" si="350"/>
        <v>No</v>
      </c>
      <c r="AC1230" s="38" t="str">
        <f t="shared" si="351"/>
        <v>No major surgery</v>
      </c>
      <c r="AD1230" s="39" t="str">
        <f t="shared" si="352"/>
        <v>No</v>
      </c>
      <c r="AE1230" s="13" t="str">
        <f t="shared" si="353"/>
        <v>10-Jul-1972</v>
      </c>
      <c r="AF1230" s="39">
        <f t="shared" si="354"/>
        <v>51</v>
      </c>
      <c r="AG1230" s="58">
        <f t="shared" si="355"/>
        <v>10160.870000000001</v>
      </c>
      <c r="AH1230" s="39" t="str">
        <f t="shared" si="356"/>
        <v>tier - 3</v>
      </c>
      <c r="AI1230" s="39" t="str">
        <f t="shared" si="357"/>
        <v>tier - 3</v>
      </c>
      <c r="AJ1230" s="54" t="str">
        <f t="shared" si="358"/>
        <v>R1025</v>
      </c>
    </row>
    <row r="1231" spans="2:36" ht="15.75" customHeight="1" x14ac:dyDescent="0.3">
      <c r="B1231" s="12" t="s">
        <v>4513</v>
      </c>
      <c r="C1231" s="13" t="s">
        <v>4515</v>
      </c>
      <c r="D1231" s="13">
        <v>36.700000000000003</v>
      </c>
      <c r="E1231" s="13" t="str">
        <f t="shared" si="342"/>
        <v>Obesity</v>
      </c>
      <c r="F1231" s="13">
        <v>8.6999999999999993</v>
      </c>
      <c r="G1231" s="13" t="str">
        <f t="shared" si="343"/>
        <v>Diabetes</v>
      </c>
      <c r="H1231" s="13" t="s">
        <v>8293</v>
      </c>
      <c r="I1231" s="13" t="s">
        <v>8291</v>
      </c>
      <c r="J1231" s="13" t="s">
        <v>8291</v>
      </c>
      <c r="K1231" s="27">
        <v>2</v>
      </c>
      <c r="L1231" s="13" t="s">
        <v>8291</v>
      </c>
      <c r="M1231" s="13" t="s">
        <v>9485</v>
      </c>
      <c r="N1231" s="13">
        <v>38</v>
      </c>
      <c r="O1231" s="56">
        <v>10191.82</v>
      </c>
      <c r="P1231" s="13" t="s">
        <v>8311</v>
      </c>
      <c r="Q1231" s="13" t="s">
        <v>8310</v>
      </c>
      <c r="R1231" s="57" t="s">
        <v>8335</v>
      </c>
      <c r="T1231" s="12" t="s">
        <v>4513</v>
      </c>
      <c r="U1231" s="13" t="str">
        <f t="shared" si="359"/>
        <v xml:space="preserve">  Stephen A</v>
      </c>
      <c r="V1231" s="39">
        <f t="shared" si="344"/>
        <v>36.700000000000003</v>
      </c>
      <c r="W1231" s="39" t="str">
        <f t="shared" si="345"/>
        <v>Obesity</v>
      </c>
      <c r="X1231" s="39">
        <f t="shared" si="346"/>
        <v>8.6999999999999993</v>
      </c>
      <c r="Y1231" s="39" t="str">
        <f t="shared" si="347"/>
        <v>Diabetes</v>
      </c>
      <c r="Z1231" s="39" t="str">
        <f t="shared" si="348"/>
        <v>Yes</v>
      </c>
      <c r="AA1231" s="39" t="str">
        <f t="shared" si="349"/>
        <v>No</v>
      </c>
      <c r="AB1231" s="39" t="str">
        <f t="shared" si="350"/>
        <v>No</v>
      </c>
      <c r="AC1231" s="38">
        <f t="shared" si="351"/>
        <v>2</v>
      </c>
      <c r="AD1231" s="39" t="str">
        <f t="shared" si="352"/>
        <v>No</v>
      </c>
      <c r="AE1231" s="13" t="str">
        <f t="shared" si="353"/>
        <v>16-Oct-1985</v>
      </c>
      <c r="AF1231" s="39">
        <f t="shared" si="354"/>
        <v>38</v>
      </c>
      <c r="AG1231" s="58">
        <f t="shared" si="355"/>
        <v>10191.82</v>
      </c>
      <c r="AH1231" s="39" t="str">
        <f t="shared" si="356"/>
        <v>tier - 3</v>
      </c>
      <c r="AI1231" s="39" t="str">
        <f t="shared" si="357"/>
        <v>tier - 2</v>
      </c>
      <c r="AJ1231" s="54" t="str">
        <f t="shared" si="358"/>
        <v>R1026</v>
      </c>
    </row>
    <row r="1232" spans="2:36" ht="15.75" customHeight="1" x14ac:dyDescent="0.3">
      <c r="B1232" s="12" t="s">
        <v>4517</v>
      </c>
      <c r="C1232" s="13" t="s">
        <v>952</v>
      </c>
      <c r="D1232" s="13">
        <v>34.1</v>
      </c>
      <c r="E1232" s="13" t="str">
        <f t="shared" si="342"/>
        <v>Obesity</v>
      </c>
      <c r="F1232" s="13">
        <v>9.0399999999999991</v>
      </c>
      <c r="G1232" s="13" t="str">
        <f t="shared" si="343"/>
        <v>Diabetes</v>
      </c>
      <c r="H1232" s="13" t="s">
        <v>8293</v>
      </c>
      <c r="I1232" s="13" t="s">
        <v>8291</v>
      </c>
      <c r="J1232" s="13" t="s">
        <v>8291</v>
      </c>
      <c r="K1232" s="27">
        <v>2</v>
      </c>
      <c r="L1232" s="13" t="s">
        <v>8291</v>
      </c>
      <c r="M1232" s="13" t="s">
        <v>9486</v>
      </c>
      <c r="N1232" s="13">
        <v>53</v>
      </c>
      <c r="O1232" s="56">
        <v>10197.77</v>
      </c>
      <c r="P1232" s="13" t="s">
        <v>8311</v>
      </c>
      <c r="Q1232" s="13" t="s">
        <v>8314</v>
      </c>
      <c r="R1232" s="57" t="s">
        <v>8329</v>
      </c>
      <c r="T1232" s="12" t="s">
        <v>4517</v>
      </c>
      <c r="U1232" s="13" t="str">
        <f t="shared" si="359"/>
        <v xml:space="preserve">  Dan</v>
      </c>
      <c r="V1232" s="39">
        <f t="shared" si="344"/>
        <v>34.1</v>
      </c>
      <c r="W1232" s="39" t="str">
        <f t="shared" si="345"/>
        <v>Obesity</v>
      </c>
      <c r="X1232" s="39">
        <f t="shared" si="346"/>
        <v>9.0399999999999991</v>
      </c>
      <c r="Y1232" s="39" t="str">
        <f t="shared" si="347"/>
        <v>Diabetes</v>
      </c>
      <c r="Z1232" s="39" t="str">
        <f t="shared" si="348"/>
        <v>Yes</v>
      </c>
      <c r="AA1232" s="39" t="str">
        <f t="shared" si="349"/>
        <v>No</v>
      </c>
      <c r="AB1232" s="39" t="str">
        <f t="shared" si="350"/>
        <v>No</v>
      </c>
      <c r="AC1232" s="38">
        <f t="shared" si="351"/>
        <v>2</v>
      </c>
      <c r="AD1232" s="39" t="str">
        <f t="shared" si="352"/>
        <v>No</v>
      </c>
      <c r="AE1232" s="13" t="str">
        <f t="shared" si="353"/>
        <v>24-Dec-1970</v>
      </c>
      <c r="AF1232" s="39">
        <f t="shared" si="354"/>
        <v>53</v>
      </c>
      <c r="AG1232" s="58">
        <f t="shared" si="355"/>
        <v>10197.77</v>
      </c>
      <c r="AH1232" s="39" t="str">
        <f t="shared" si="356"/>
        <v>tier - 3</v>
      </c>
      <c r="AI1232" s="39" t="str">
        <f t="shared" si="357"/>
        <v>tier - 1</v>
      </c>
      <c r="AJ1232" s="54" t="str">
        <f t="shared" si="358"/>
        <v>R1024</v>
      </c>
    </row>
    <row r="1233" spans="2:36" ht="15.75" customHeight="1" x14ac:dyDescent="0.3">
      <c r="B1233" s="12" t="s">
        <v>4520</v>
      </c>
      <c r="C1233" s="13" t="s">
        <v>4522</v>
      </c>
      <c r="D1233" s="13">
        <v>25.7</v>
      </c>
      <c r="E1233" s="13" t="str">
        <f t="shared" si="342"/>
        <v>Overweight</v>
      </c>
      <c r="F1233" s="13">
        <v>5.61</v>
      </c>
      <c r="G1233" s="13" t="str">
        <f t="shared" si="343"/>
        <v>Normal</v>
      </c>
      <c r="H1233" s="13" t="s">
        <v>8291</v>
      </c>
      <c r="I1233" s="13" t="s">
        <v>8291</v>
      </c>
      <c r="J1233" s="13" t="s">
        <v>8291</v>
      </c>
      <c r="K1233" s="27" t="s">
        <v>8292</v>
      </c>
      <c r="L1233" s="13" t="s">
        <v>8291</v>
      </c>
      <c r="M1233" s="13" t="s">
        <v>9487</v>
      </c>
      <c r="N1233" s="13">
        <v>56</v>
      </c>
      <c r="O1233" s="56">
        <v>10214.64</v>
      </c>
      <c r="P1233" s="13" t="s">
        <v>8311</v>
      </c>
      <c r="Q1233" s="13" t="s">
        <v>8310</v>
      </c>
      <c r="R1233" s="57" t="s">
        <v>8321</v>
      </c>
      <c r="T1233" s="12" t="s">
        <v>4520</v>
      </c>
      <c r="U1233" s="13" t="str">
        <f t="shared" si="359"/>
        <v xml:space="preserve">  Katie C</v>
      </c>
      <c r="V1233" s="39">
        <f t="shared" si="344"/>
        <v>25.7</v>
      </c>
      <c r="W1233" s="39" t="str">
        <f t="shared" si="345"/>
        <v>Overweight</v>
      </c>
      <c r="X1233" s="39">
        <f t="shared" si="346"/>
        <v>5.61</v>
      </c>
      <c r="Y1233" s="39" t="str">
        <f t="shared" si="347"/>
        <v>Normal</v>
      </c>
      <c r="Z1233" s="39" t="str">
        <f t="shared" si="348"/>
        <v>No</v>
      </c>
      <c r="AA1233" s="39" t="str">
        <f t="shared" si="349"/>
        <v>No</v>
      </c>
      <c r="AB1233" s="39" t="str">
        <f t="shared" si="350"/>
        <v>No</v>
      </c>
      <c r="AC1233" s="38" t="str">
        <f t="shared" si="351"/>
        <v>No major surgery</v>
      </c>
      <c r="AD1233" s="39" t="str">
        <f t="shared" si="352"/>
        <v>No</v>
      </c>
      <c r="AE1233" s="13" t="str">
        <f t="shared" si="353"/>
        <v>26-Sep-1967</v>
      </c>
      <c r="AF1233" s="39">
        <f t="shared" si="354"/>
        <v>56</v>
      </c>
      <c r="AG1233" s="58">
        <f t="shared" si="355"/>
        <v>10214.64</v>
      </c>
      <c r="AH1233" s="39" t="str">
        <f t="shared" si="356"/>
        <v>tier - 3</v>
      </c>
      <c r="AI1233" s="39" t="str">
        <f t="shared" si="357"/>
        <v>tier - 2</v>
      </c>
      <c r="AJ1233" s="54" t="str">
        <f t="shared" si="358"/>
        <v>R1011</v>
      </c>
    </row>
    <row r="1234" spans="2:36" ht="15.75" customHeight="1" x14ac:dyDescent="0.3">
      <c r="B1234" s="12" t="s">
        <v>4524</v>
      </c>
      <c r="C1234" s="13" t="s">
        <v>4526</v>
      </c>
      <c r="D1234" s="13">
        <v>21.68</v>
      </c>
      <c r="E1234" s="13" t="str">
        <f t="shared" si="342"/>
        <v>Healthy Weight</v>
      </c>
      <c r="F1234" s="13">
        <v>8.1199999999999992</v>
      </c>
      <c r="G1234" s="13" t="str">
        <f t="shared" si="343"/>
        <v>Diabetes</v>
      </c>
      <c r="H1234" s="13" t="s">
        <v>8291</v>
      </c>
      <c r="I1234" s="13" t="s">
        <v>8291</v>
      </c>
      <c r="J1234" s="13" t="s">
        <v>8291</v>
      </c>
      <c r="K1234" s="27" t="s">
        <v>8292</v>
      </c>
      <c r="L1234" s="13" t="s">
        <v>8291</v>
      </c>
      <c r="M1234" s="13" t="s">
        <v>9488</v>
      </c>
      <c r="N1234" s="13">
        <v>56</v>
      </c>
      <c r="O1234" s="56">
        <v>10226.280000000001</v>
      </c>
      <c r="P1234" s="13" t="s">
        <v>8311</v>
      </c>
      <c r="Q1234" s="13" t="s">
        <v>8311</v>
      </c>
      <c r="R1234" s="57" t="s">
        <v>8312</v>
      </c>
      <c r="T1234" s="12" t="s">
        <v>4524</v>
      </c>
      <c r="U1234" s="13" t="str">
        <f t="shared" si="359"/>
        <v xml:space="preserve">  Melissa K</v>
      </c>
      <c r="V1234" s="39">
        <f t="shared" si="344"/>
        <v>21.68</v>
      </c>
      <c r="W1234" s="39" t="str">
        <f t="shared" si="345"/>
        <v>Healthy Weight</v>
      </c>
      <c r="X1234" s="39">
        <f t="shared" si="346"/>
        <v>8.1199999999999992</v>
      </c>
      <c r="Y1234" s="39" t="str">
        <f t="shared" si="347"/>
        <v>Diabetes</v>
      </c>
      <c r="Z1234" s="39" t="str">
        <f t="shared" si="348"/>
        <v>No</v>
      </c>
      <c r="AA1234" s="39" t="str">
        <f t="shared" si="349"/>
        <v>No</v>
      </c>
      <c r="AB1234" s="39" t="str">
        <f t="shared" si="350"/>
        <v>No</v>
      </c>
      <c r="AC1234" s="38" t="str">
        <f t="shared" si="351"/>
        <v>No major surgery</v>
      </c>
      <c r="AD1234" s="39" t="str">
        <f t="shared" si="352"/>
        <v>No</v>
      </c>
      <c r="AE1234" s="13" t="str">
        <f t="shared" si="353"/>
        <v>28-Jun-1967</v>
      </c>
      <c r="AF1234" s="39">
        <f t="shared" si="354"/>
        <v>56</v>
      </c>
      <c r="AG1234" s="58">
        <f t="shared" si="355"/>
        <v>10226.280000000001</v>
      </c>
      <c r="AH1234" s="39" t="str">
        <f t="shared" si="356"/>
        <v>tier - 3</v>
      </c>
      <c r="AI1234" s="39" t="str">
        <f t="shared" si="357"/>
        <v>tier - 3</v>
      </c>
      <c r="AJ1234" s="54" t="str">
        <f t="shared" si="358"/>
        <v>R1013</v>
      </c>
    </row>
    <row r="1235" spans="2:36" ht="15.75" customHeight="1" x14ac:dyDescent="0.3">
      <c r="B1235" s="12" t="s">
        <v>4528</v>
      </c>
      <c r="C1235" s="13" t="s">
        <v>4530</v>
      </c>
      <c r="D1235" s="13">
        <v>25.175000000000001</v>
      </c>
      <c r="E1235" s="13" t="str">
        <f t="shared" si="342"/>
        <v>Overweight</v>
      </c>
      <c r="F1235" s="13">
        <v>4.74</v>
      </c>
      <c r="G1235" s="13" t="str">
        <f t="shared" si="343"/>
        <v>Normal</v>
      </c>
      <c r="H1235" s="13" t="s">
        <v>8291</v>
      </c>
      <c r="I1235" s="13" t="s">
        <v>8291</v>
      </c>
      <c r="J1235" s="13" t="s">
        <v>8291</v>
      </c>
      <c r="K1235" s="27" t="s">
        <v>8292</v>
      </c>
      <c r="L1235" s="13" t="s">
        <v>8291</v>
      </c>
      <c r="M1235" s="13" t="s">
        <v>9489</v>
      </c>
      <c r="N1235" s="13">
        <v>55</v>
      </c>
      <c r="O1235" s="56">
        <v>10231.5</v>
      </c>
      <c r="P1235" s="13" t="s">
        <v>8311</v>
      </c>
      <c r="Q1235" s="13" t="s">
        <v>8314</v>
      </c>
      <c r="R1235" s="57" t="s">
        <v>8317</v>
      </c>
      <c r="T1235" s="12" t="s">
        <v>4528</v>
      </c>
      <c r="U1235" s="13" t="str">
        <f t="shared" si="359"/>
        <v xml:space="preserve">  Kara H</v>
      </c>
      <c r="V1235" s="39">
        <f t="shared" si="344"/>
        <v>25.175000000000001</v>
      </c>
      <c r="W1235" s="39" t="str">
        <f t="shared" si="345"/>
        <v>Overweight</v>
      </c>
      <c r="X1235" s="39">
        <f t="shared" si="346"/>
        <v>4.74</v>
      </c>
      <c r="Y1235" s="39" t="str">
        <f t="shared" si="347"/>
        <v>Normal</v>
      </c>
      <c r="Z1235" s="39" t="str">
        <f t="shared" si="348"/>
        <v>No</v>
      </c>
      <c r="AA1235" s="39" t="str">
        <f t="shared" si="349"/>
        <v>No</v>
      </c>
      <c r="AB1235" s="39" t="str">
        <f t="shared" si="350"/>
        <v>No</v>
      </c>
      <c r="AC1235" s="38" t="str">
        <f t="shared" si="351"/>
        <v>No major surgery</v>
      </c>
      <c r="AD1235" s="39" t="str">
        <f t="shared" si="352"/>
        <v>No</v>
      </c>
      <c r="AE1235" s="13" t="str">
        <f t="shared" si="353"/>
        <v>23-Sep-1968</v>
      </c>
      <c r="AF1235" s="39">
        <f t="shared" si="354"/>
        <v>55</v>
      </c>
      <c r="AG1235" s="58">
        <f t="shared" si="355"/>
        <v>10231.5</v>
      </c>
      <c r="AH1235" s="39" t="str">
        <f t="shared" si="356"/>
        <v>tier - 3</v>
      </c>
      <c r="AI1235" s="39" t="str">
        <f t="shared" si="357"/>
        <v>tier - 1</v>
      </c>
      <c r="AJ1235" s="54" t="str">
        <f t="shared" si="358"/>
        <v>R1012</v>
      </c>
    </row>
    <row r="1236" spans="2:36" ht="15.75" customHeight="1" x14ac:dyDescent="0.3">
      <c r="B1236" s="12" t="s">
        <v>4532</v>
      </c>
      <c r="C1236" s="13" t="s">
        <v>4534</v>
      </c>
      <c r="D1236" s="13">
        <v>44.77</v>
      </c>
      <c r="E1236" s="13" t="str">
        <f t="shared" si="342"/>
        <v>Obesity</v>
      </c>
      <c r="F1236" s="13">
        <v>4.0599999999999996</v>
      </c>
      <c r="G1236" s="13" t="str">
        <f t="shared" si="343"/>
        <v>Normal</v>
      </c>
      <c r="H1236" s="13" t="s">
        <v>8291</v>
      </c>
      <c r="I1236" s="13" t="s">
        <v>8291</v>
      </c>
      <c r="J1236" s="13" t="s">
        <v>8291</v>
      </c>
      <c r="K1236" s="27">
        <v>2</v>
      </c>
      <c r="L1236" s="13" t="s">
        <v>8291</v>
      </c>
      <c r="M1236" s="13" t="s">
        <v>9490</v>
      </c>
      <c r="N1236" s="13">
        <v>48</v>
      </c>
      <c r="O1236" s="56">
        <v>10259.129999999999</v>
      </c>
      <c r="P1236" s="13" t="s">
        <v>8311</v>
      </c>
      <c r="Q1236" s="13" t="s">
        <v>8310</v>
      </c>
      <c r="R1236" s="57" t="s">
        <v>8321</v>
      </c>
      <c r="T1236" s="12" t="s">
        <v>4532</v>
      </c>
      <c r="U1236" s="13" t="str">
        <f t="shared" si="359"/>
        <v xml:space="preserve">  Juan Carlos</v>
      </c>
      <c r="V1236" s="39">
        <f t="shared" si="344"/>
        <v>44.77</v>
      </c>
      <c r="W1236" s="39" t="str">
        <f t="shared" si="345"/>
        <v>Obesity</v>
      </c>
      <c r="X1236" s="39">
        <f t="shared" si="346"/>
        <v>4.0599999999999996</v>
      </c>
      <c r="Y1236" s="39" t="str">
        <f t="shared" si="347"/>
        <v>Normal</v>
      </c>
      <c r="Z1236" s="39" t="str">
        <f t="shared" si="348"/>
        <v>No</v>
      </c>
      <c r="AA1236" s="39" t="str">
        <f t="shared" si="349"/>
        <v>No</v>
      </c>
      <c r="AB1236" s="39" t="str">
        <f t="shared" si="350"/>
        <v>No</v>
      </c>
      <c r="AC1236" s="38">
        <f t="shared" si="351"/>
        <v>2</v>
      </c>
      <c r="AD1236" s="39" t="str">
        <f t="shared" si="352"/>
        <v>No</v>
      </c>
      <c r="AE1236" s="13" t="str">
        <f t="shared" si="353"/>
        <v>15-Aug-1975</v>
      </c>
      <c r="AF1236" s="39">
        <f t="shared" si="354"/>
        <v>48</v>
      </c>
      <c r="AG1236" s="58">
        <f t="shared" si="355"/>
        <v>10259.129999999999</v>
      </c>
      <c r="AH1236" s="39" t="str">
        <f t="shared" si="356"/>
        <v>tier - 3</v>
      </c>
      <c r="AI1236" s="39" t="str">
        <f t="shared" si="357"/>
        <v>tier - 2</v>
      </c>
      <c r="AJ1236" s="54" t="str">
        <f t="shared" si="358"/>
        <v>R1011</v>
      </c>
    </row>
    <row r="1237" spans="2:36" ht="15.75" customHeight="1" x14ac:dyDescent="0.3">
      <c r="B1237" s="12" t="s">
        <v>4536</v>
      </c>
      <c r="C1237" s="13" t="s">
        <v>4538</v>
      </c>
      <c r="D1237" s="13">
        <v>37.07</v>
      </c>
      <c r="E1237" s="13" t="str">
        <f t="shared" si="342"/>
        <v>Obesity</v>
      </c>
      <c r="F1237" s="13">
        <v>5.69</v>
      </c>
      <c r="G1237" s="13" t="str">
        <f t="shared" si="343"/>
        <v>Normal</v>
      </c>
      <c r="H1237" s="13" t="s">
        <v>8291</v>
      </c>
      <c r="I1237" s="13" t="s">
        <v>8291</v>
      </c>
      <c r="J1237" s="13" t="s">
        <v>8291</v>
      </c>
      <c r="K1237" s="27">
        <v>2</v>
      </c>
      <c r="L1237" s="13" t="s">
        <v>8291</v>
      </c>
      <c r="M1237" s="13" t="s">
        <v>9491</v>
      </c>
      <c r="N1237" s="13">
        <v>50</v>
      </c>
      <c r="O1237" s="56">
        <v>10264.44</v>
      </c>
      <c r="P1237" s="13" t="s">
        <v>8311</v>
      </c>
      <c r="Q1237" s="13" t="s">
        <v>8310</v>
      </c>
      <c r="R1237" s="57" t="s">
        <v>8317</v>
      </c>
      <c r="T1237" s="12" t="s">
        <v>4536</v>
      </c>
      <c r="U1237" s="13" t="str">
        <f t="shared" si="359"/>
        <v xml:space="preserve">  John III</v>
      </c>
      <c r="V1237" s="39">
        <f t="shared" si="344"/>
        <v>37.07</v>
      </c>
      <c r="W1237" s="39" t="str">
        <f t="shared" si="345"/>
        <v>Obesity</v>
      </c>
      <c r="X1237" s="39">
        <f t="shared" si="346"/>
        <v>5.69</v>
      </c>
      <c r="Y1237" s="39" t="str">
        <f t="shared" si="347"/>
        <v>Normal</v>
      </c>
      <c r="Z1237" s="39" t="str">
        <f t="shared" si="348"/>
        <v>No</v>
      </c>
      <c r="AA1237" s="39" t="str">
        <f t="shared" si="349"/>
        <v>No</v>
      </c>
      <c r="AB1237" s="39" t="str">
        <f t="shared" si="350"/>
        <v>No</v>
      </c>
      <c r="AC1237" s="38">
        <f t="shared" si="351"/>
        <v>2</v>
      </c>
      <c r="AD1237" s="39" t="str">
        <f t="shared" si="352"/>
        <v>No</v>
      </c>
      <c r="AE1237" s="13" t="str">
        <f t="shared" si="353"/>
        <v>5-Sep-1973</v>
      </c>
      <c r="AF1237" s="39">
        <f t="shared" si="354"/>
        <v>50</v>
      </c>
      <c r="AG1237" s="58">
        <f t="shared" si="355"/>
        <v>10264.44</v>
      </c>
      <c r="AH1237" s="39" t="str">
        <f t="shared" si="356"/>
        <v>tier - 3</v>
      </c>
      <c r="AI1237" s="39" t="str">
        <f t="shared" si="357"/>
        <v>tier - 2</v>
      </c>
      <c r="AJ1237" s="54" t="str">
        <f t="shared" si="358"/>
        <v>R1012</v>
      </c>
    </row>
    <row r="1238" spans="2:36" ht="15.75" customHeight="1" x14ac:dyDescent="0.3">
      <c r="B1238" s="12" t="s">
        <v>4539</v>
      </c>
      <c r="C1238" s="13" t="s">
        <v>4095</v>
      </c>
      <c r="D1238" s="13">
        <v>39.799999999999997</v>
      </c>
      <c r="E1238" s="13" t="str">
        <f t="shared" si="342"/>
        <v>Obesity</v>
      </c>
      <c r="F1238" s="13">
        <v>5.66</v>
      </c>
      <c r="G1238" s="13" t="str">
        <f t="shared" si="343"/>
        <v>Normal</v>
      </c>
      <c r="H1238" s="13" t="s">
        <v>8291</v>
      </c>
      <c r="I1238" s="13" t="s">
        <v>8291</v>
      </c>
      <c r="J1238" s="13" t="s">
        <v>8293</v>
      </c>
      <c r="K1238" s="27">
        <v>1</v>
      </c>
      <c r="L1238" s="13" t="s">
        <v>8291</v>
      </c>
      <c r="M1238" s="13" t="s">
        <v>9492</v>
      </c>
      <c r="N1238" s="13">
        <v>50</v>
      </c>
      <c r="O1238" s="56">
        <v>10269.459999999999</v>
      </c>
      <c r="P1238" s="13" t="s">
        <v>8311</v>
      </c>
      <c r="Q1238" s="13" t="s">
        <v>8311</v>
      </c>
      <c r="R1238" s="57" t="s">
        <v>8317</v>
      </c>
      <c r="T1238" s="12" t="s">
        <v>4539</v>
      </c>
      <c r="U1238" s="13" t="str">
        <f t="shared" si="359"/>
        <v xml:space="preserve">  Sarah M</v>
      </c>
      <c r="V1238" s="39">
        <f t="shared" si="344"/>
        <v>39.799999999999997</v>
      </c>
      <c r="W1238" s="39" t="str">
        <f t="shared" si="345"/>
        <v>Obesity</v>
      </c>
      <c r="X1238" s="39">
        <f t="shared" si="346"/>
        <v>5.66</v>
      </c>
      <c r="Y1238" s="39" t="str">
        <f t="shared" si="347"/>
        <v>Normal</v>
      </c>
      <c r="Z1238" s="39" t="str">
        <f t="shared" si="348"/>
        <v>No</v>
      </c>
      <c r="AA1238" s="39" t="str">
        <f t="shared" si="349"/>
        <v>No</v>
      </c>
      <c r="AB1238" s="39" t="str">
        <f t="shared" si="350"/>
        <v>Yes</v>
      </c>
      <c r="AC1238" s="38">
        <f t="shared" si="351"/>
        <v>1</v>
      </c>
      <c r="AD1238" s="39" t="str">
        <f t="shared" si="352"/>
        <v>No</v>
      </c>
      <c r="AE1238" s="13" t="str">
        <f t="shared" si="353"/>
        <v>27-Nov-1973</v>
      </c>
      <c r="AF1238" s="39">
        <f t="shared" si="354"/>
        <v>50</v>
      </c>
      <c r="AG1238" s="58">
        <f t="shared" si="355"/>
        <v>10269.459999999999</v>
      </c>
      <c r="AH1238" s="39" t="str">
        <f t="shared" si="356"/>
        <v>tier - 3</v>
      </c>
      <c r="AI1238" s="39" t="str">
        <f t="shared" si="357"/>
        <v>tier - 3</v>
      </c>
      <c r="AJ1238" s="54" t="str">
        <f t="shared" si="358"/>
        <v>R1012</v>
      </c>
    </row>
    <row r="1239" spans="2:36" ht="15.75" customHeight="1" x14ac:dyDescent="0.3">
      <c r="B1239" s="12" t="s">
        <v>4542</v>
      </c>
      <c r="C1239" s="13" t="s">
        <v>4544</v>
      </c>
      <c r="D1239" s="13">
        <v>26.36</v>
      </c>
      <c r="E1239" s="13" t="str">
        <f t="shared" si="342"/>
        <v>Overweight</v>
      </c>
      <c r="F1239" s="13">
        <v>4.32</v>
      </c>
      <c r="G1239" s="13" t="str">
        <f t="shared" si="343"/>
        <v>Normal</v>
      </c>
      <c r="H1239" s="13" t="s">
        <v>8291</v>
      </c>
      <c r="I1239" s="13" t="s">
        <v>8291</v>
      </c>
      <c r="J1239" s="13" t="s">
        <v>8293</v>
      </c>
      <c r="K1239" s="27">
        <v>1</v>
      </c>
      <c r="L1239" s="13" t="s">
        <v>8291</v>
      </c>
      <c r="M1239" s="13" t="s">
        <v>9493</v>
      </c>
      <c r="N1239" s="13">
        <v>53</v>
      </c>
      <c r="O1239" s="56">
        <v>10274.33</v>
      </c>
      <c r="P1239" s="13" t="s">
        <v>8311</v>
      </c>
      <c r="Q1239" s="13" t="s">
        <v>8314</v>
      </c>
      <c r="R1239" s="57" t="s">
        <v>8329</v>
      </c>
      <c r="T1239" s="12" t="s">
        <v>4542</v>
      </c>
      <c r="U1239" s="13" t="str">
        <f t="shared" si="359"/>
        <v xml:space="preserve">  Kristin C</v>
      </c>
      <c r="V1239" s="39">
        <f t="shared" si="344"/>
        <v>26.36</v>
      </c>
      <c r="W1239" s="39" t="str">
        <f t="shared" si="345"/>
        <v>Overweight</v>
      </c>
      <c r="X1239" s="39">
        <f t="shared" si="346"/>
        <v>4.32</v>
      </c>
      <c r="Y1239" s="39" t="str">
        <f t="shared" si="347"/>
        <v>Normal</v>
      </c>
      <c r="Z1239" s="39" t="str">
        <f t="shared" si="348"/>
        <v>No</v>
      </c>
      <c r="AA1239" s="39" t="str">
        <f t="shared" si="349"/>
        <v>No</v>
      </c>
      <c r="AB1239" s="39" t="str">
        <f t="shared" si="350"/>
        <v>Yes</v>
      </c>
      <c r="AC1239" s="38">
        <f t="shared" si="351"/>
        <v>1</v>
      </c>
      <c r="AD1239" s="39" t="str">
        <f t="shared" si="352"/>
        <v>No</v>
      </c>
      <c r="AE1239" s="13" t="str">
        <f t="shared" si="353"/>
        <v>21-Jun-1970</v>
      </c>
      <c r="AF1239" s="39">
        <f t="shared" si="354"/>
        <v>53</v>
      </c>
      <c r="AG1239" s="58">
        <f t="shared" si="355"/>
        <v>10274.33</v>
      </c>
      <c r="AH1239" s="39" t="str">
        <f t="shared" si="356"/>
        <v>tier - 3</v>
      </c>
      <c r="AI1239" s="39" t="str">
        <f t="shared" si="357"/>
        <v>tier - 1</v>
      </c>
      <c r="AJ1239" s="54" t="str">
        <f t="shared" si="358"/>
        <v>R1024</v>
      </c>
    </row>
    <row r="1240" spans="2:36" ht="15.75" customHeight="1" x14ac:dyDescent="0.3">
      <c r="B1240" s="12" t="s">
        <v>4546</v>
      </c>
      <c r="C1240" s="13" t="s">
        <v>4548</v>
      </c>
      <c r="D1240" s="13">
        <v>29.925000000000001</v>
      </c>
      <c r="E1240" s="13" t="b">
        <f t="shared" si="342"/>
        <v>0</v>
      </c>
      <c r="F1240" s="13">
        <v>8.2899999999999991</v>
      </c>
      <c r="G1240" s="13" t="str">
        <f t="shared" si="343"/>
        <v>Diabetes</v>
      </c>
      <c r="H1240" s="13" t="s">
        <v>8291</v>
      </c>
      <c r="I1240" s="13" t="s">
        <v>8291</v>
      </c>
      <c r="J1240" s="13" t="s">
        <v>8291</v>
      </c>
      <c r="K1240" s="27">
        <v>2</v>
      </c>
      <c r="L1240" s="13" t="s">
        <v>8291</v>
      </c>
      <c r="M1240" s="13" t="s">
        <v>9494</v>
      </c>
      <c r="N1240" s="13">
        <v>35</v>
      </c>
      <c r="O1240" s="56">
        <v>10276.99</v>
      </c>
      <c r="P1240" s="13" t="s">
        <v>8311</v>
      </c>
      <c r="Q1240" s="13" t="s">
        <v>8314</v>
      </c>
      <c r="R1240" s="57" t="s">
        <v>8332</v>
      </c>
      <c r="T1240" s="12" t="s">
        <v>4546</v>
      </c>
      <c r="U1240" s="13" t="str">
        <f t="shared" si="359"/>
        <v xml:space="preserve">  Casey M</v>
      </c>
      <c r="V1240" s="39">
        <f t="shared" si="344"/>
        <v>29.925000000000001</v>
      </c>
      <c r="W1240" s="39" t="b">
        <f t="shared" si="345"/>
        <v>0</v>
      </c>
      <c r="X1240" s="39">
        <f t="shared" si="346"/>
        <v>8.2899999999999991</v>
      </c>
      <c r="Y1240" s="39" t="str">
        <f t="shared" si="347"/>
        <v>Diabetes</v>
      </c>
      <c r="Z1240" s="39" t="str">
        <f t="shared" si="348"/>
        <v>No</v>
      </c>
      <c r="AA1240" s="39" t="str">
        <f t="shared" si="349"/>
        <v>No</v>
      </c>
      <c r="AB1240" s="39" t="str">
        <f t="shared" si="350"/>
        <v>No</v>
      </c>
      <c r="AC1240" s="38">
        <f t="shared" si="351"/>
        <v>2</v>
      </c>
      <c r="AD1240" s="39" t="str">
        <f t="shared" si="352"/>
        <v>No</v>
      </c>
      <c r="AE1240" s="13" t="str">
        <f t="shared" si="353"/>
        <v>14-Sep-1988</v>
      </c>
      <c r="AF1240" s="39">
        <f t="shared" si="354"/>
        <v>35</v>
      </c>
      <c r="AG1240" s="58">
        <f t="shared" si="355"/>
        <v>10276.99</v>
      </c>
      <c r="AH1240" s="39" t="str">
        <f t="shared" si="356"/>
        <v>tier - 3</v>
      </c>
      <c r="AI1240" s="39" t="str">
        <f t="shared" si="357"/>
        <v>tier - 1</v>
      </c>
      <c r="AJ1240" s="54" t="str">
        <f t="shared" si="358"/>
        <v>R1021</v>
      </c>
    </row>
    <row r="1241" spans="2:36" ht="15.75" customHeight="1" x14ac:dyDescent="0.3">
      <c r="B1241" s="12" t="s">
        <v>4550</v>
      </c>
      <c r="C1241" s="13" t="s">
        <v>616</v>
      </c>
      <c r="D1241" s="13">
        <v>37.29</v>
      </c>
      <c r="E1241" s="13" t="str">
        <f t="shared" si="342"/>
        <v>Obesity</v>
      </c>
      <c r="F1241" s="13">
        <v>10.46</v>
      </c>
      <c r="G1241" s="13" t="str">
        <f t="shared" si="343"/>
        <v>Diabetes</v>
      </c>
      <c r="H1241" s="13" t="s">
        <v>8291</v>
      </c>
      <c r="I1241" s="13" t="s">
        <v>8291</v>
      </c>
      <c r="J1241" s="13" t="s">
        <v>8291</v>
      </c>
      <c r="K1241" s="27" t="s">
        <v>8292</v>
      </c>
      <c r="L1241" s="13" t="s">
        <v>8291</v>
      </c>
      <c r="M1241" s="13" t="s">
        <v>9306</v>
      </c>
      <c r="N1241" s="13">
        <v>60</v>
      </c>
      <c r="O1241" s="56">
        <v>10308.040000000001</v>
      </c>
      <c r="P1241" s="13" t="s">
        <v>8311</v>
      </c>
      <c r="Q1241" s="13" t="s">
        <v>8314</v>
      </c>
      <c r="R1241" s="57" t="s">
        <v>8312</v>
      </c>
      <c r="T1241" s="12" t="s">
        <v>4550</v>
      </c>
      <c r="U1241" s="13" t="str">
        <f t="shared" si="359"/>
        <v xml:space="preserve">  Samuel</v>
      </c>
      <c r="V1241" s="39">
        <f t="shared" si="344"/>
        <v>37.29</v>
      </c>
      <c r="W1241" s="39" t="str">
        <f t="shared" si="345"/>
        <v>Obesity</v>
      </c>
      <c r="X1241" s="39">
        <f t="shared" si="346"/>
        <v>10.46</v>
      </c>
      <c r="Y1241" s="39" t="str">
        <f t="shared" si="347"/>
        <v>Diabetes</v>
      </c>
      <c r="Z1241" s="39" t="str">
        <f t="shared" si="348"/>
        <v>No</v>
      </c>
      <c r="AA1241" s="39" t="str">
        <f t="shared" si="349"/>
        <v>No</v>
      </c>
      <c r="AB1241" s="39" t="str">
        <f t="shared" si="350"/>
        <v>No</v>
      </c>
      <c r="AC1241" s="38" t="str">
        <f t="shared" si="351"/>
        <v>No major surgery</v>
      </c>
      <c r="AD1241" s="39" t="str">
        <f t="shared" si="352"/>
        <v>No</v>
      </c>
      <c r="AE1241" s="13" t="str">
        <f t="shared" si="353"/>
        <v>24-Sep-1963</v>
      </c>
      <c r="AF1241" s="39">
        <f t="shared" si="354"/>
        <v>60</v>
      </c>
      <c r="AG1241" s="58">
        <f t="shared" si="355"/>
        <v>10308.040000000001</v>
      </c>
      <c r="AH1241" s="39" t="str">
        <f t="shared" si="356"/>
        <v>tier - 3</v>
      </c>
      <c r="AI1241" s="39" t="str">
        <f t="shared" si="357"/>
        <v>tier - 1</v>
      </c>
      <c r="AJ1241" s="54" t="str">
        <f t="shared" si="358"/>
        <v>R1013</v>
      </c>
    </row>
    <row r="1242" spans="2:36" ht="15.75" customHeight="1" x14ac:dyDescent="0.3">
      <c r="B1242" s="12" t="s">
        <v>4553</v>
      </c>
      <c r="C1242" s="13" t="s">
        <v>4555</v>
      </c>
      <c r="D1242" s="13">
        <v>30.2</v>
      </c>
      <c r="E1242" s="13" t="str">
        <f t="shared" si="342"/>
        <v>Obesity</v>
      </c>
      <c r="F1242" s="13">
        <v>11.96</v>
      </c>
      <c r="G1242" s="13" t="str">
        <f t="shared" si="343"/>
        <v>Diabetes</v>
      </c>
      <c r="H1242" s="13" t="s">
        <v>8291</v>
      </c>
      <c r="I1242" s="13" t="s">
        <v>8291</v>
      </c>
      <c r="J1242" s="13" t="s">
        <v>8291</v>
      </c>
      <c r="K1242" s="27" t="s">
        <v>8292</v>
      </c>
      <c r="L1242" s="13" t="s">
        <v>8291</v>
      </c>
      <c r="M1242" s="13" t="s">
        <v>9495</v>
      </c>
      <c r="N1242" s="13">
        <v>61</v>
      </c>
      <c r="O1242" s="56">
        <v>10310.780000000001</v>
      </c>
      <c r="P1242" s="13" t="s">
        <v>8311</v>
      </c>
      <c r="Q1242" s="13" t="s">
        <v>8311</v>
      </c>
      <c r="R1242" s="57" t="s">
        <v>8317</v>
      </c>
      <c r="T1242" s="12" t="s">
        <v>4553</v>
      </c>
      <c r="U1242" s="13" t="str">
        <f t="shared" si="359"/>
        <v xml:space="preserve">  Braulio</v>
      </c>
      <c r="V1242" s="39">
        <f t="shared" si="344"/>
        <v>30.2</v>
      </c>
      <c r="W1242" s="39" t="str">
        <f t="shared" si="345"/>
        <v>Obesity</v>
      </c>
      <c r="X1242" s="39">
        <f t="shared" si="346"/>
        <v>11.96</v>
      </c>
      <c r="Y1242" s="39" t="str">
        <f t="shared" si="347"/>
        <v>Diabetes</v>
      </c>
      <c r="Z1242" s="39" t="str">
        <f t="shared" si="348"/>
        <v>No</v>
      </c>
      <c r="AA1242" s="39" t="str">
        <f t="shared" si="349"/>
        <v>No</v>
      </c>
      <c r="AB1242" s="39" t="str">
        <f t="shared" si="350"/>
        <v>No</v>
      </c>
      <c r="AC1242" s="38" t="str">
        <f t="shared" si="351"/>
        <v>No major surgery</v>
      </c>
      <c r="AD1242" s="39" t="str">
        <f t="shared" si="352"/>
        <v>No</v>
      </c>
      <c r="AE1242" s="13" t="str">
        <f t="shared" si="353"/>
        <v>12-Jul-1962</v>
      </c>
      <c r="AF1242" s="39">
        <f t="shared" si="354"/>
        <v>61</v>
      </c>
      <c r="AG1242" s="58">
        <f t="shared" si="355"/>
        <v>10310.780000000001</v>
      </c>
      <c r="AH1242" s="39" t="str">
        <f t="shared" si="356"/>
        <v>tier - 3</v>
      </c>
      <c r="AI1242" s="39" t="str">
        <f t="shared" si="357"/>
        <v>tier - 3</v>
      </c>
      <c r="AJ1242" s="54" t="str">
        <f t="shared" si="358"/>
        <v>R1012</v>
      </c>
    </row>
    <row r="1243" spans="2:36" ht="15.75" customHeight="1" x14ac:dyDescent="0.3">
      <c r="B1243" s="12" t="s">
        <v>4557</v>
      </c>
      <c r="C1243" s="13" t="s">
        <v>4559</v>
      </c>
      <c r="D1243" s="13">
        <v>24.225000000000001</v>
      </c>
      <c r="E1243" s="13" t="str">
        <f t="shared" si="342"/>
        <v>Healthy Weight</v>
      </c>
      <c r="F1243" s="13">
        <v>4.25</v>
      </c>
      <c r="G1243" s="13" t="str">
        <f t="shared" si="343"/>
        <v>Normal</v>
      </c>
      <c r="H1243" s="13" t="s">
        <v>8293</v>
      </c>
      <c r="I1243" s="13" t="s">
        <v>8291</v>
      </c>
      <c r="J1243" s="13" t="s">
        <v>8293</v>
      </c>
      <c r="K1243" s="27">
        <v>1</v>
      </c>
      <c r="L1243" s="13" t="s">
        <v>8291</v>
      </c>
      <c r="M1243" s="13" t="s">
        <v>8587</v>
      </c>
      <c r="N1243" s="13">
        <v>32</v>
      </c>
      <c r="O1243" s="56">
        <v>10315.91</v>
      </c>
      <c r="P1243" s="13" t="s">
        <v>8311</v>
      </c>
      <c r="Q1243" s="13" t="s">
        <v>8310</v>
      </c>
      <c r="R1243" s="57" t="s">
        <v>8317</v>
      </c>
      <c r="T1243" s="12" t="s">
        <v>4557</v>
      </c>
      <c r="U1243" s="13" t="str">
        <f t="shared" si="359"/>
        <v xml:space="preserve">  Anne-Marie</v>
      </c>
      <c r="V1243" s="39">
        <f t="shared" si="344"/>
        <v>24.225000000000001</v>
      </c>
      <c r="W1243" s="39" t="str">
        <f t="shared" si="345"/>
        <v>Healthy Weight</v>
      </c>
      <c r="X1243" s="39">
        <f t="shared" si="346"/>
        <v>4.25</v>
      </c>
      <c r="Y1243" s="39" t="str">
        <f t="shared" si="347"/>
        <v>Normal</v>
      </c>
      <c r="Z1243" s="39" t="str">
        <f t="shared" si="348"/>
        <v>Yes</v>
      </c>
      <c r="AA1243" s="39" t="str">
        <f t="shared" si="349"/>
        <v>No</v>
      </c>
      <c r="AB1243" s="39" t="str">
        <f t="shared" si="350"/>
        <v>Yes</v>
      </c>
      <c r="AC1243" s="38">
        <f t="shared" si="351"/>
        <v>1</v>
      </c>
      <c r="AD1243" s="39" t="str">
        <f t="shared" si="352"/>
        <v>No</v>
      </c>
      <c r="AE1243" s="13" t="str">
        <f t="shared" si="353"/>
        <v>17-Nov-1991</v>
      </c>
      <c r="AF1243" s="39">
        <f t="shared" si="354"/>
        <v>32</v>
      </c>
      <c r="AG1243" s="58">
        <f t="shared" si="355"/>
        <v>10315.91</v>
      </c>
      <c r="AH1243" s="39" t="str">
        <f t="shared" si="356"/>
        <v>tier - 3</v>
      </c>
      <c r="AI1243" s="39" t="str">
        <f t="shared" si="357"/>
        <v>tier - 2</v>
      </c>
      <c r="AJ1243" s="54" t="str">
        <f t="shared" si="358"/>
        <v>R1012</v>
      </c>
    </row>
    <row r="1244" spans="2:36" ht="15.75" customHeight="1" x14ac:dyDescent="0.3">
      <c r="B1244" s="12" t="s">
        <v>4561</v>
      </c>
      <c r="C1244" s="13" t="s">
        <v>4563</v>
      </c>
      <c r="D1244" s="13">
        <v>31.445</v>
      </c>
      <c r="E1244" s="13" t="str">
        <f t="shared" si="342"/>
        <v>Obesity</v>
      </c>
      <c r="F1244" s="13">
        <v>8.33</v>
      </c>
      <c r="G1244" s="13" t="str">
        <f t="shared" si="343"/>
        <v>Diabetes</v>
      </c>
      <c r="H1244" s="13" t="s">
        <v>8291</v>
      </c>
      <c r="I1244" s="13" t="s">
        <v>8291</v>
      </c>
      <c r="J1244" s="13" t="s">
        <v>8291</v>
      </c>
      <c r="K1244" s="27" t="s">
        <v>8292</v>
      </c>
      <c r="L1244" s="13" t="s">
        <v>8291</v>
      </c>
      <c r="M1244" s="13" t="s">
        <v>9496</v>
      </c>
      <c r="N1244" s="13">
        <v>32</v>
      </c>
      <c r="O1244" s="56">
        <v>10322.9</v>
      </c>
      <c r="P1244" s="13" t="s">
        <v>8311</v>
      </c>
      <c r="Q1244" s="13" t="s">
        <v>8314</v>
      </c>
      <c r="R1244" s="57" t="s">
        <v>8335</v>
      </c>
      <c r="T1244" s="12" t="s">
        <v>4561</v>
      </c>
      <c r="U1244" s="13" t="str">
        <f t="shared" si="359"/>
        <v xml:space="preserve">  Samuel K</v>
      </c>
      <c r="V1244" s="39">
        <f t="shared" si="344"/>
        <v>31.445</v>
      </c>
      <c r="W1244" s="39" t="str">
        <f t="shared" si="345"/>
        <v>Obesity</v>
      </c>
      <c r="X1244" s="39">
        <f t="shared" si="346"/>
        <v>8.33</v>
      </c>
      <c r="Y1244" s="39" t="str">
        <f t="shared" si="347"/>
        <v>Diabetes</v>
      </c>
      <c r="Z1244" s="39" t="str">
        <f t="shared" si="348"/>
        <v>No</v>
      </c>
      <c r="AA1244" s="39" t="str">
        <f t="shared" si="349"/>
        <v>No</v>
      </c>
      <c r="AB1244" s="39" t="str">
        <f t="shared" si="350"/>
        <v>No</v>
      </c>
      <c r="AC1244" s="38" t="str">
        <f t="shared" si="351"/>
        <v>No major surgery</v>
      </c>
      <c r="AD1244" s="39" t="str">
        <f t="shared" si="352"/>
        <v>No</v>
      </c>
      <c r="AE1244" s="13" t="str">
        <f t="shared" si="353"/>
        <v>21-Aug-1991</v>
      </c>
      <c r="AF1244" s="39">
        <f t="shared" si="354"/>
        <v>32</v>
      </c>
      <c r="AG1244" s="58">
        <f t="shared" si="355"/>
        <v>10322.9</v>
      </c>
      <c r="AH1244" s="39" t="str">
        <f t="shared" si="356"/>
        <v>tier - 3</v>
      </c>
      <c r="AI1244" s="39" t="str">
        <f t="shared" si="357"/>
        <v>tier - 1</v>
      </c>
      <c r="AJ1244" s="54" t="str">
        <f t="shared" si="358"/>
        <v>R1026</v>
      </c>
    </row>
    <row r="1245" spans="2:36" ht="15.75" customHeight="1" x14ac:dyDescent="0.3">
      <c r="B1245" s="12" t="s">
        <v>4565</v>
      </c>
      <c r="C1245" s="13" t="s">
        <v>4567</v>
      </c>
      <c r="D1245" s="13">
        <v>38.880000000000003</v>
      </c>
      <c r="E1245" s="13" t="str">
        <f t="shared" si="342"/>
        <v>Obesity</v>
      </c>
      <c r="F1245" s="13">
        <v>4.29</v>
      </c>
      <c r="G1245" s="13" t="str">
        <f t="shared" si="343"/>
        <v>Normal</v>
      </c>
      <c r="H1245" s="13" t="s">
        <v>8291</v>
      </c>
      <c r="I1245" s="13" t="s">
        <v>8291</v>
      </c>
      <c r="J1245" s="13" t="s">
        <v>8291</v>
      </c>
      <c r="K1245" s="27">
        <v>1</v>
      </c>
      <c r="L1245" s="13" t="s">
        <v>8291</v>
      </c>
      <c r="M1245" s="13" t="s">
        <v>9070</v>
      </c>
      <c r="N1245" s="13">
        <v>53</v>
      </c>
      <c r="O1245" s="56">
        <v>10325.209999999999</v>
      </c>
      <c r="P1245" s="13" t="s">
        <v>8311</v>
      </c>
      <c r="Q1245" s="13" t="s">
        <v>8311</v>
      </c>
      <c r="R1245" s="57" t="s">
        <v>8321</v>
      </c>
      <c r="T1245" s="12" t="s">
        <v>4565</v>
      </c>
      <c r="U1245" s="13" t="str">
        <f t="shared" si="359"/>
        <v xml:space="preserve">  Yuki</v>
      </c>
      <c r="V1245" s="39">
        <f t="shared" si="344"/>
        <v>38.880000000000003</v>
      </c>
      <c r="W1245" s="39" t="str">
        <f t="shared" si="345"/>
        <v>Obesity</v>
      </c>
      <c r="X1245" s="39">
        <f t="shared" si="346"/>
        <v>4.29</v>
      </c>
      <c r="Y1245" s="39" t="str">
        <f t="shared" si="347"/>
        <v>Normal</v>
      </c>
      <c r="Z1245" s="39" t="str">
        <f t="shared" si="348"/>
        <v>No</v>
      </c>
      <c r="AA1245" s="39" t="str">
        <f t="shared" si="349"/>
        <v>No</v>
      </c>
      <c r="AB1245" s="39" t="str">
        <f t="shared" si="350"/>
        <v>No</v>
      </c>
      <c r="AC1245" s="38">
        <f t="shared" si="351"/>
        <v>1</v>
      </c>
      <c r="AD1245" s="39" t="str">
        <f t="shared" si="352"/>
        <v>No</v>
      </c>
      <c r="AE1245" s="13" t="str">
        <f t="shared" si="353"/>
        <v>1-Dec-1970</v>
      </c>
      <c r="AF1245" s="39">
        <f t="shared" si="354"/>
        <v>53</v>
      </c>
      <c r="AG1245" s="58">
        <f t="shared" si="355"/>
        <v>10325.209999999999</v>
      </c>
      <c r="AH1245" s="39" t="str">
        <f t="shared" si="356"/>
        <v>tier - 3</v>
      </c>
      <c r="AI1245" s="39" t="str">
        <f t="shared" si="357"/>
        <v>tier - 3</v>
      </c>
      <c r="AJ1245" s="54" t="str">
        <f t="shared" si="358"/>
        <v>R1011</v>
      </c>
    </row>
    <row r="1246" spans="2:36" ht="15.75" customHeight="1" x14ac:dyDescent="0.3">
      <c r="B1246" s="12" t="s">
        <v>4568</v>
      </c>
      <c r="C1246" s="13" t="s">
        <v>4570</v>
      </c>
      <c r="D1246" s="13">
        <v>43.89</v>
      </c>
      <c r="E1246" s="13" t="str">
        <f t="shared" si="342"/>
        <v>Obesity</v>
      </c>
      <c r="F1246" s="13">
        <v>6.32</v>
      </c>
      <c r="G1246" s="13" t="str">
        <f t="shared" si="343"/>
        <v>Prediabetes</v>
      </c>
      <c r="H1246" s="13" t="s">
        <v>8293</v>
      </c>
      <c r="I1246" s="13" t="s">
        <v>8291</v>
      </c>
      <c r="J1246" s="13" t="s">
        <v>8291</v>
      </c>
      <c r="K1246" s="27" t="s">
        <v>8292</v>
      </c>
      <c r="L1246" s="13" t="s">
        <v>8291</v>
      </c>
      <c r="M1246" s="13" t="s">
        <v>9497</v>
      </c>
      <c r="N1246" s="13">
        <v>41</v>
      </c>
      <c r="O1246" s="56">
        <v>10329.06</v>
      </c>
      <c r="P1246" s="13" t="s">
        <v>8311</v>
      </c>
      <c r="Q1246" s="13" t="s">
        <v>8314</v>
      </c>
      <c r="R1246" s="57" t="s">
        <v>8332</v>
      </c>
      <c r="T1246" s="12" t="s">
        <v>4568</v>
      </c>
      <c r="U1246" s="13" t="str">
        <f t="shared" si="359"/>
        <v xml:space="preserve">  Rafer</v>
      </c>
      <c r="V1246" s="39">
        <f t="shared" si="344"/>
        <v>43.89</v>
      </c>
      <c r="W1246" s="39" t="str">
        <f t="shared" si="345"/>
        <v>Obesity</v>
      </c>
      <c r="X1246" s="39">
        <f t="shared" si="346"/>
        <v>6.32</v>
      </c>
      <c r="Y1246" s="39" t="str">
        <f t="shared" si="347"/>
        <v>Prediabetes</v>
      </c>
      <c r="Z1246" s="39" t="str">
        <f t="shared" si="348"/>
        <v>Yes</v>
      </c>
      <c r="AA1246" s="39" t="str">
        <f t="shared" si="349"/>
        <v>No</v>
      </c>
      <c r="AB1246" s="39" t="str">
        <f t="shared" si="350"/>
        <v>No</v>
      </c>
      <c r="AC1246" s="38" t="str">
        <f t="shared" si="351"/>
        <v>No major surgery</v>
      </c>
      <c r="AD1246" s="39" t="str">
        <f t="shared" si="352"/>
        <v>No</v>
      </c>
      <c r="AE1246" s="13" t="str">
        <f t="shared" si="353"/>
        <v>21-Jul-1982</v>
      </c>
      <c r="AF1246" s="39">
        <f t="shared" si="354"/>
        <v>41</v>
      </c>
      <c r="AG1246" s="58">
        <f t="shared" si="355"/>
        <v>10329.06</v>
      </c>
      <c r="AH1246" s="39" t="str">
        <f t="shared" si="356"/>
        <v>tier - 3</v>
      </c>
      <c r="AI1246" s="39" t="str">
        <f t="shared" si="357"/>
        <v>tier - 1</v>
      </c>
      <c r="AJ1246" s="54" t="str">
        <f t="shared" si="358"/>
        <v>R1021</v>
      </c>
    </row>
    <row r="1247" spans="2:36" ht="15.75" customHeight="1" x14ac:dyDescent="0.3">
      <c r="B1247" s="12" t="s">
        <v>4572</v>
      </c>
      <c r="C1247" s="13" t="s">
        <v>3951</v>
      </c>
      <c r="D1247" s="13">
        <v>25.6</v>
      </c>
      <c r="E1247" s="13" t="str">
        <f t="shared" si="342"/>
        <v>Overweight</v>
      </c>
      <c r="F1247" s="13">
        <v>5.65</v>
      </c>
      <c r="G1247" s="13" t="str">
        <f t="shared" si="343"/>
        <v>Normal</v>
      </c>
      <c r="H1247" s="13" t="s">
        <v>8291</v>
      </c>
      <c r="I1247" s="13" t="s">
        <v>8291</v>
      </c>
      <c r="J1247" s="13" t="s">
        <v>8291</v>
      </c>
      <c r="K1247" s="27">
        <v>2</v>
      </c>
      <c r="L1247" s="13" t="s">
        <v>8291</v>
      </c>
      <c r="M1247" s="13" t="s">
        <v>9498</v>
      </c>
      <c r="N1247" s="13">
        <v>55</v>
      </c>
      <c r="O1247" s="56">
        <v>10338.93</v>
      </c>
      <c r="P1247" s="13" t="s">
        <v>8311</v>
      </c>
      <c r="Q1247" s="13" t="s">
        <v>8314</v>
      </c>
      <c r="R1247" s="57" t="s">
        <v>8312</v>
      </c>
      <c r="T1247" s="12" t="s">
        <v>4572</v>
      </c>
      <c r="U1247" s="13" t="str">
        <f t="shared" si="359"/>
        <v xml:space="preserve">  Claire</v>
      </c>
      <c r="V1247" s="39">
        <f t="shared" si="344"/>
        <v>25.6</v>
      </c>
      <c r="W1247" s="39" t="str">
        <f t="shared" si="345"/>
        <v>Overweight</v>
      </c>
      <c r="X1247" s="39">
        <f t="shared" si="346"/>
        <v>5.65</v>
      </c>
      <c r="Y1247" s="39" t="str">
        <f t="shared" si="347"/>
        <v>Normal</v>
      </c>
      <c r="Z1247" s="39" t="str">
        <f t="shared" si="348"/>
        <v>No</v>
      </c>
      <c r="AA1247" s="39" t="str">
        <f t="shared" si="349"/>
        <v>No</v>
      </c>
      <c r="AB1247" s="39" t="str">
        <f t="shared" si="350"/>
        <v>No</v>
      </c>
      <c r="AC1247" s="38">
        <f t="shared" si="351"/>
        <v>2</v>
      </c>
      <c r="AD1247" s="39" t="str">
        <f t="shared" si="352"/>
        <v>No</v>
      </c>
      <c r="AE1247" s="13" t="str">
        <f t="shared" si="353"/>
        <v>19-Jul-1968</v>
      </c>
      <c r="AF1247" s="39">
        <f t="shared" si="354"/>
        <v>55</v>
      </c>
      <c r="AG1247" s="58">
        <f t="shared" si="355"/>
        <v>10338.93</v>
      </c>
      <c r="AH1247" s="39" t="str">
        <f t="shared" si="356"/>
        <v>tier - 3</v>
      </c>
      <c r="AI1247" s="39" t="str">
        <f t="shared" si="357"/>
        <v>tier - 1</v>
      </c>
      <c r="AJ1247" s="54" t="str">
        <f t="shared" si="358"/>
        <v>R1013</v>
      </c>
    </row>
    <row r="1248" spans="2:36" ht="15.75" customHeight="1" x14ac:dyDescent="0.3">
      <c r="B1248" s="12" t="s">
        <v>4575</v>
      </c>
      <c r="C1248" s="13" t="s">
        <v>4577</v>
      </c>
      <c r="D1248" s="13">
        <v>29.545000000000002</v>
      </c>
      <c r="E1248" s="13" t="str">
        <f t="shared" si="342"/>
        <v>Overweight</v>
      </c>
      <c r="F1248" s="13">
        <v>8.41</v>
      </c>
      <c r="G1248" s="13" t="str">
        <f t="shared" si="343"/>
        <v>Diabetes</v>
      </c>
      <c r="H1248" s="13" t="s">
        <v>8293</v>
      </c>
      <c r="I1248" s="13" t="s">
        <v>8291</v>
      </c>
      <c r="J1248" s="13" t="s">
        <v>8291</v>
      </c>
      <c r="K1248" s="27">
        <v>1</v>
      </c>
      <c r="L1248" s="13" t="s">
        <v>8291</v>
      </c>
      <c r="M1248" s="13" t="s">
        <v>9499</v>
      </c>
      <c r="N1248" s="13">
        <v>50</v>
      </c>
      <c r="O1248" s="56">
        <v>10345.93</v>
      </c>
      <c r="P1248" s="13" t="s">
        <v>8311</v>
      </c>
      <c r="Q1248" s="13" t="s">
        <v>8310</v>
      </c>
      <c r="R1248" s="57" t="s">
        <v>8332</v>
      </c>
      <c r="T1248" s="12" t="s">
        <v>4575</v>
      </c>
      <c r="U1248" s="13" t="str">
        <f t="shared" si="359"/>
        <v xml:space="preserve">  Erynn J</v>
      </c>
      <c r="V1248" s="39">
        <f t="shared" si="344"/>
        <v>29.545000000000002</v>
      </c>
      <c r="W1248" s="39" t="str">
        <f t="shared" si="345"/>
        <v>Overweight</v>
      </c>
      <c r="X1248" s="39">
        <f t="shared" si="346"/>
        <v>8.41</v>
      </c>
      <c r="Y1248" s="39" t="str">
        <f t="shared" si="347"/>
        <v>Diabetes</v>
      </c>
      <c r="Z1248" s="39" t="str">
        <f t="shared" si="348"/>
        <v>Yes</v>
      </c>
      <c r="AA1248" s="39" t="str">
        <f t="shared" si="349"/>
        <v>No</v>
      </c>
      <c r="AB1248" s="39" t="str">
        <f t="shared" si="350"/>
        <v>No</v>
      </c>
      <c r="AC1248" s="38">
        <f t="shared" si="351"/>
        <v>1</v>
      </c>
      <c r="AD1248" s="39" t="str">
        <f t="shared" si="352"/>
        <v>No</v>
      </c>
      <c r="AE1248" s="13" t="str">
        <f t="shared" si="353"/>
        <v>8-Aug-1973</v>
      </c>
      <c r="AF1248" s="39">
        <f t="shared" si="354"/>
        <v>50</v>
      </c>
      <c r="AG1248" s="58">
        <f t="shared" si="355"/>
        <v>10345.93</v>
      </c>
      <c r="AH1248" s="39" t="str">
        <f t="shared" si="356"/>
        <v>tier - 3</v>
      </c>
      <c r="AI1248" s="39" t="str">
        <f t="shared" si="357"/>
        <v>tier - 2</v>
      </c>
      <c r="AJ1248" s="54" t="str">
        <f t="shared" si="358"/>
        <v>R1021</v>
      </c>
    </row>
    <row r="1249" spans="2:36" ht="15.75" customHeight="1" x14ac:dyDescent="0.3">
      <c r="B1249" s="12" t="s">
        <v>4578</v>
      </c>
      <c r="C1249" s="13" t="s">
        <v>4580</v>
      </c>
      <c r="D1249" s="13">
        <v>23.25</v>
      </c>
      <c r="E1249" s="13" t="str">
        <f t="shared" si="342"/>
        <v>Healthy Weight</v>
      </c>
      <c r="F1249" s="13">
        <v>11.96</v>
      </c>
      <c r="G1249" s="13" t="str">
        <f t="shared" si="343"/>
        <v>Diabetes</v>
      </c>
      <c r="H1249" s="13" t="s">
        <v>8293</v>
      </c>
      <c r="I1249" s="13" t="s">
        <v>8291</v>
      </c>
      <c r="J1249" s="13" t="s">
        <v>8291</v>
      </c>
      <c r="K1249" s="27" t="s">
        <v>8292</v>
      </c>
      <c r="L1249" s="13" t="s">
        <v>8291</v>
      </c>
      <c r="M1249" s="13" t="s">
        <v>9500</v>
      </c>
      <c r="N1249" s="13">
        <v>49</v>
      </c>
      <c r="O1249" s="56">
        <v>10352.48</v>
      </c>
      <c r="P1249" s="13" t="s">
        <v>8311</v>
      </c>
      <c r="Q1249" s="13" t="s">
        <v>8314</v>
      </c>
      <c r="R1249" s="57" t="s">
        <v>8317</v>
      </c>
      <c r="T1249" s="12" t="s">
        <v>4578</v>
      </c>
      <c r="U1249" s="13" t="str">
        <f t="shared" si="359"/>
        <v xml:space="preserve">  Mahesh</v>
      </c>
      <c r="V1249" s="39">
        <f t="shared" si="344"/>
        <v>23.25</v>
      </c>
      <c r="W1249" s="39" t="str">
        <f t="shared" si="345"/>
        <v>Healthy Weight</v>
      </c>
      <c r="X1249" s="39">
        <f t="shared" si="346"/>
        <v>11.96</v>
      </c>
      <c r="Y1249" s="39" t="str">
        <f t="shared" si="347"/>
        <v>Diabetes</v>
      </c>
      <c r="Z1249" s="39" t="str">
        <f t="shared" si="348"/>
        <v>Yes</v>
      </c>
      <c r="AA1249" s="39" t="str">
        <f t="shared" si="349"/>
        <v>No</v>
      </c>
      <c r="AB1249" s="39" t="str">
        <f t="shared" si="350"/>
        <v>No</v>
      </c>
      <c r="AC1249" s="38" t="str">
        <f t="shared" si="351"/>
        <v>No major surgery</v>
      </c>
      <c r="AD1249" s="39" t="str">
        <f t="shared" si="352"/>
        <v>No</v>
      </c>
      <c r="AE1249" s="13" t="str">
        <f t="shared" si="353"/>
        <v>29-Sep-1974</v>
      </c>
      <c r="AF1249" s="39">
        <f t="shared" si="354"/>
        <v>49</v>
      </c>
      <c r="AG1249" s="58">
        <f t="shared" si="355"/>
        <v>10352.48</v>
      </c>
      <c r="AH1249" s="39" t="str">
        <f t="shared" si="356"/>
        <v>tier - 3</v>
      </c>
      <c r="AI1249" s="39" t="str">
        <f t="shared" si="357"/>
        <v>tier - 1</v>
      </c>
      <c r="AJ1249" s="54" t="str">
        <f t="shared" si="358"/>
        <v>R1012</v>
      </c>
    </row>
    <row r="1250" spans="2:36" ht="15.75" customHeight="1" x14ac:dyDescent="0.3">
      <c r="B1250" s="12" t="s">
        <v>4582</v>
      </c>
      <c r="C1250" s="13" t="s">
        <v>4584</v>
      </c>
      <c r="D1250" s="13">
        <v>43.95</v>
      </c>
      <c r="E1250" s="13" t="str">
        <f t="shared" si="342"/>
        <v>Obesity</v>
      </c>
      <c r="F1250" s="13">
        <v>5.17</v>
      </c>
      <c r="G1250" s="13" t="str">
        <f t="shared" si="343"/>
        <v>Normal</v>
      </c>
      <c r="H1250" s="13" t="s">
        <v>8293</v>
      </c>
      <c r="I1250" s="13" t="s">
        <v>8291</v>
      </c>
      <c r="J1250" s="13" t="s">
        <v>8293</v>
      </c>
      <c r="K1250" s="27">
        <v>1</v>
      </c>
      <c r="L1250" s="13" t="s">
        <v>8291</v>
      </c>
      <c r="M1250" s="13" t="s">
        <v>9501</v>
      </c>
      <c r="N1250" s="13">
        <v>54</v>
      </c>
      <c r="O1250" s="56">
        <v>10355.64</v>
      </c>
      <c r="P1250" s="13" t="s">
        <v>8311</v>
      </c>
      <c r="Q1250" s="13" t="s">
        <v>8314</v>
      </c>
      <c r="R1250" s="57" t="s">
        <v>8317</v>
      </c>
      <c r="T1250" s="12" t="s">
        <v>4582</v>
      </c>
      <c r="U1250" s="13" t="str">
        <f t="shared" si="359"/>
        <v xml:space="preserve">  Stanley</v>
      </c>
      <c r="V1250" s="39">
        <f t="shared" si="344"/>
        <v>43.95</v>
      </c>
      <c r="W1250" s="39" t="str">
        <f t="shared" si="345"/>
        <v>Obesity</v>
      </c>
      <c r="X1250" s="39">
        <f t="shared" si="346"/>
        <v>5.17</v>
      </c>
      <c r="Y1250" s="39" t="str">
        <f t="shared" si="347"/>
        <v>Normal</v>
      </c>
      <c r="Z1250" s="39" t="str">
        <f t="shared" si="348"/>
        <v>Yes</v>
      </c>
      <c r="AA1250" s="39" t="str">
        <f t="shared" si="349"/>
        <v>No</v>
      </c>
      <c r="AB1250" s="39" t="str">
        <f t="shared" si="350"/>
        <v>Yes</v>
      </c>
      <c r="AC1250" s="38">
        <f t="shared" si="351"/>
        <v>1</v>
      </c>
      <c r="AD1250" s="39" t="str">
        <f t="shared" si="352"/>
        <v>No</v>
      </c>
      <c r="AE1250" s="13" t="str">
        <f t="shared" si="353"/>
        <v>17-Jun-1969</v>
      </c>
      <c r="AF1250" s="39">
        <f t="shared" si="354"/>
        <v>54</v>
      </c>
      <c r="AG1250" s="58">
        <f t="shared" si="355"/>
        <v>10355.64</v>
      </c>
      <c r="AH1250" s="39" t="str">
        <f t="shared" si="356"/>
        <v>tier - 3</v>
      </c>
      <c r="AI1250" s="39" t="str">
        <f t="shared" si="357"/>
        <v>tier - 1</v>
      </c>
      <c r="AJ1250" s="54" t="str">
        <f t="shared" si="358"/>
        <v>R1012</v>
      </c>
    </row>
    <row r="1251" spans="2:36" ht="15.75" customHeight="1" x14ac:dyDescent="0.3">
      <c r="B1251" s="12" t="s">
        <v>4586</v>
      </c>
      <c r="C1251" s="13" t="s">
        <v>1543</v>
      </c>
      <c r="D1251" s="13">
        <v>21.85</v>
      </c>
      <c r="E1251" s="13" t="str">
        <f t="shared" si="342"/>
        <v>Healthy Weight</v>
      </c>
      <c r="F1251" s="13">
        <v>8.76</v>
      </c>
      <c r="G1251" s="13" t="str">
        <f t="shared" si="343"/>
        <v>Diabetes</v>
      </c>
      <c r="H1251" s="13" t="s">
        <v>8291</v>
      </c>
      <c r="I1251" s="13" t="s">
        <v>8291</v>
      </c>
      <c r="J1251" s="13" t="s">
        <v>8291</v>
      </c>
      <c r="K1251" s="27" t="s">
        <v>8292</v>
      </c>
      <c r="L1251" s="13" t="s">
        <v>8291</v>
      </c>
      <c r="M1251" s="13" t="s">
        <v>9502</v>
      </c>
      <c r="N1251" s="13">
        <v>52</v>
      </c>
      <c r="O1251" s="56">
        <v>10356.67</v>
      </c>
      <c r="P1251" s="13" t="s">
        <v>8311</v>
      </c>
      <c r="Q1251" s="13" t="s">
        <v>8314</v>
      </c>
      <c r="R1251" s="57" t="s">
        <v>8328</v>
      </c>
      <c r="T1251" s="12" t="s">
        <v>4586</v>
      </c>
      <c r="U1251" s="13" t="str">
        <f t="shared" si="359"/>
        <v xml:space="preserve">  Gregory</v>
      </c>
      <c r="V1251" s="39">
        <f t="shared" si="344"/>
        <v>21.85</v>
      </c>
      <c r="W1251" s="39" t="str">
        <f t="shared" si="345"/>
        <v>Healthy Weight</v>
      </c>
      <c r="X1251" s="39">
        <f t="shared" si="346"/>
        <v>8.76</v>
      </c>
      <c r="Y1251" s="39" t="str">
        <f t="shared" si="347"/>
        <v>Diabetes</v>
      </c>
      <c r="Z1251" s="39" t="str">
        <f t="shared" si="348"/>
        <v>No</v>
      </c>
      <c r="AA1251" s="39" t="str">
        <f t="shared" si="349"/>
        <v>No</v>
      </c>
      <c r="AB1251" s="39" t="str">
        <f t="shared" si="350"/>
        <v>No</v>
      </c>
      <c r="AC1251" s="38" t="str">
        <f t="shared" si="351"/>
        <v>No major surgery</v>
      </c>
      <c r="AD1251" s="39" t="str">
        <f t="shared" si="352"/>
        <v>No</v>
      </c>
      <c r="AE1251" s="13" t="str">
        <f t="shared" si="353"/>
        <v>6-Sep-1971</v>
      </c>
      <c r="AF1251" s="39">
        <f t="shared" si="354"/>
        <v>52</v>
      </c>
      <c r="AG1251" s="58">
        <f t="shared" si="355"/>
        <v>10356.67</v>
      </c>
      <c r="AH1251" s="39" t="str">
        <f t="shared" si="356"/>
        <v>tier - 3</v>
      </c>
      <c r="AI1251" s="39" t="str">
        <f t="shared" si="357"/>
        <v>tier - 1</v>
      </c>
      <c r="AJ1251" s="54" t="str">
        <f t="shared" si="358"/>
        <v>R1025</v>
      </c>
    </row>
    <row r="1252" spans="2:36" ht="15.75" customHeight="1" x14ac:dyDescent="0.3">
      <c r="B1252" s="12" t="s">
        <v>4589</v>
      </c>
      <c r="C1252" s="13" t="s">
        <v>578</v>
      </c>
      <c r="D1252" s="13">
        <v>25.73</v>
      </c>
      <c r="E1252" s="13" t="str">
        <f t="shared" si="342"/>
        <v>Overweight</v>
      </c>
      <c r="F1252" s="13">
        <v>7.99</v>
      </c>
      <c r="G1252" s="13" t="str">
        <f t="shared" si="343"/>
        <v>Diabetes</v>
      </c>
      <c r="H1252" s="13" t="s">
        <v>8291</v>
      </c>
      <c r="I1252" s="13" t="s">
        <v>8291</v>
      </c>
      <c r="J1252" s="13" t="s">
        <v>8291</v>
      </c>
      <c r="K1252" s="27">
        <v>2</v>
      </c>
      <c r="L1252" s="13" t="s">
        <v>8291</v>
      </c>
      <c r="M1252" s="13" t="s">
        <v>9503</v>
      </c>
      <c r="N1252" s="13">
        <v>50</v>
      </c>
      <c r="O1252" s="56">
        <v>10370.91</v>
      </c>
      <c r="P1252" s="13" t="s">
        <v>8311</v>
      </c>
      <c r="Q1252" s="13" t="s">
        <v>8311</v>
      </c>
      <c r="R1252" s="57" t="s">
        <v>8329</v>
      </c>
      <c r="T1252" s="12" t="s">
        <v>4589</v>
      </c>
      <c r="U1252" s="13" t="str">
        <f t="shared" si="359"/>
        <v xml:space="preserve">  Eric</v>
      </c>
      <c r="V1252" s="39">
        <f t="shared" si="344"/>
        <v>25.73</v>
      </c>
      <c r="W1252" s="39" t="str">
        <f t="shared" si="345"/>
        <v>Overweight</v>
      </c>
      <c r="X1252" s="39">
        <f t="shared" si="346"/>
        <v>7.99</v>
      </c>
      <c r="Y1252" s="39" t="str">
        <f t="shared" si="347"/>
        <v>Diabetes</v>
      </c>
      <c r="Z1252" s="39" t="str">
        <f t="shared" si="348"/>
        <v>No</v>
      </c>
      <c r="AA1252" s="39" t="str">
        <f t="shared" si="349"/>
        <v>No</v>
      </c>
      <c r="AB1252" s="39" t="str">
        <f t="shared" si="350"/>
        <v>No</v>
      </c>
      <c r="AC1252" s="38">
        <f t="shared" si="351"/>
        <v>2</v>
      </c>
      <c r="AD1252" s="39" t="str">
        <f t="shared" si="352"/>
        <v>No</v>
      </c>
      <c r="AE1252" s="13" t="str">
        <f t="shared" si="353"/>
        <v>29-Sep-1973</v>
      </c>
      <c r="AF1252" s="39">
        <f t="shared" si="354"/>
        <v>50</v>
      </c>
      <c r="AG1252" s="58">
        <f t="shared" si="355"/>
        <v>10370.91</v>
      </c>
      <c r="AH1252" s="39" t="str">
        <f t="shared" si="356"/>
        <v>tier - 3</v>
      </c>
      <c r="AI1252" s="39" t="str">
        <f t="shared" si="357"/>
        <v>tier - 3</v>
      </c>
      <c r="AJ1252" s="54" t="str">
        <f t="shared" si="358"/>
        <v>R1024</v>
      </c>
    </row>
    <row r="1253" spans="2:36" ht="15.75" customHeight="1" x14ac:dyDescent="0.3">
      <c r="B1253" s="12" t="s">
        <v>4592</v>
      </c>
      <c r="C1253" s="13" t="s">
        <v>4594</v>
      </c>
      <c r="D1253" s="13">
        <v>32.229999999999997</v>
      </c>
      <c r="E1253" s="13" t="str">
        <f t="shared" si="342"/>
        <v>Obesity</v>
      </c>
      <c r="F1253" s="13">
        <v>8.59</v>
      </c>
      <c r="G1253" s="13" t="str">
        <f t="shared" si="343"/>
        <v>Diabetes</v>
      </c>
      <c r="H1253" s="13" t="s">
        <v>8291</v>
      </c>
      <c r="I1253" s="13" t="s">
        <v>8291</v>
      </c>
      <c r="J1253" s="13" t="s">
        <v>8291</v>
      </c>
      <c r="K1253" s="27" t="s">
        <v>8292</v>
      </c>
      <c r="L1253" s="13" t="s">
        <v>8291</v>
      </c>
      <c r="M1253" s="13" t="s">
        <v>9504</v>
      </c>
      <c r="N1253" s="13">
        <v>50</v>
      </c>
      <c r="O1253" s="56">
        <v>10381.48</v>
      </c>
      <c r="P1253" s="13" t="s">
        <v>8311</v>
      </c>
      <c r="Q1253" s="13" t="s">
        <v>8311</v>
      </c>
      <c r="R1253" s="57" t="s">
        <v>8312</v>
      </c>
      <c r="T1253" s="12" t="s">
        <v>4592</v>
      </c>
      <c r="U1253" s="13" t="str">
        <f t="shared" si="359"/>
        <v xml:space="preserve">  Rachel M</v>
      </c>
      <c r="V1253" s="39">
        <f t="shared" si="344"/>
        <v>32.229999999999997</v>
      </c>
      <c r="W1253" s="39" t="str">
        <f t="shared" si="345"/>
        <v>Obesity</v>
      </c>
      <c r="X1253" s="39">
        <f t="shared" si="346"/>
        <v>8.59</v>
      </c>
      <c r="Y1253" s="39" t="str">
        <f t="shared" si="347"/>
        <v>Diabetes</v>
      </c>
      <c r="Z1253" s="39" t="str">
        <f t="shared" si="348"/>
        <v>No</v>
      </c>
      <c r="AA1253" s="39" t="str">
        <f t="shared" si="349"/>
        <v>No</v>
      </c>
      <c r="AB1253" s="39" t="str">
        <f t="shared" si="350"/>
        <v>No</v>
      </c>
      <c r="AC1253" s="38" t="str">
        <f t="shared" si="351"/>
        <v>No major surgery</v>
      </c>
      <c r="AD1253" s="39" t="str">
        <f t="shared" si="352"/>
        <v>No</v>
      </c>
      <c r="AE1253" s="13" t="str">
        <f t="shared" si="353"/>
        <v>19-Sep-1973</v>
      </c>
      <c r="AF1253" s="39">
        <f t="shared" si="354"/>
        <v>50</v>
      </c>
      <c r="AG1253" s="58">
        <f t="shared" si="355"/>
        <v>10381.48</v>
      </c>
      <c r="AH1253" s="39" t="str">
        <f t="shared" si="356"/>
        <v>tier - 3</v>
      </c>
      <c r="AI1253" s="39" t="str">
        <f t="shared" si="357"/>
        <v>tier - 3</v>
      </c>
      <c r="AJ1253" s="54" t="str">
        <f t="shared" si="358"/>
        <v>R1013</v>
      </c>
    </row>
    <row r="1254" spans="2:36" ht="15.75" customHeight="1" x14ac:dyDescent="0.3">
      <c r="B1254" s="12" t="s">
        <v>4596</v>
      </c>
      <c r="C1254" s="13" t="s">
        <v>4598</v>
      </c>
      <c r="D1254" s="13">
        <v>32.204999999999998</v>
      </c>
      <c r="E1254" s="13" t="str">
        <f t="shared" si="342"/>
        <v>Obesity</v>
      </c>
      <c r="F1254" s="13">
        <v>6.14</v>
      </c>
      <c r="G1254" s="13" t="str">
        <f t="shared" si="343"/>
        <v>Prediabetes</v>
      </c>
      <c r="H1254" s="13" t="s">
        <v>8291</v>
      </c>
      <c r="I1254" s="13" t="s">
        <v>8291</v>
      </c>
      <c r="J1254" s="13" t="s">
        <v>8291</v>
      </c>
      <c r="K1254" s="27">
        <v>2</v>
      </c>
      <c r="L1254" s="13" t="s">
        <v>8291</v>
      </c>
      <c r="M1254" s="13" t="s">
        <v>9505</v>
      </c>
      <c r="N1254" s="13">
        <v>54</v>
      </c>
      <c r="O1254" s="56">
        <v>10403.27</v>
      </c>
      <c r="P1254" s="13" t="s">
        <v>8311</v>
      </c>
      <c r="Q1254" s="13" t="s">
        <v>8310</v>
      </c>
      <c r="R1254" s="57" t="s">
        <v>8334</v>
      </c>
      <c r="T1254" s="12" t="s">
        <v>4596</v>
      </c>
      <c r="U1254" s="13" t="str">
        <f t="shared" si="359"/>
        <v xml:space="preserve">  Fritz</v>
      </c>
      <c r="V1254" s="39">
        <f t="shared" si="344"/>
        <v>32.204999999999998</v>
      </c>
      <c r="W1254" s="39" t="str">
        <f t="shared" si="345"/>
        <v>Obesity</v>
      </c>
      <c r="X1254" s="39">
        <f t="shared" si="346"/>
        <v>6.14</v>
      </c>
      <c r="Y1254" s="39" t="str">
        <f t="shared" si="347"/>
        <v>Prediabetes</v>
      </c>
      <c r="Z1254" s="39" t="str">
        <f t="shared" si="348"/>
        <v>No</v>
      </c>
      <c r="AA1254" s="39" t="str">
        <f t="shared" si="349"/>
        <v>No</v>
      </c>
      <c r="AB1254" s="39" t="str">
        <f t="shared" si="350"/>
        <v>No</v>
      </c>
      <c r="AC1254" s="38">
        <f t="shared" si="351"/>
        <v>2</v>
      </c>
      <c r="AD1254" s="39" t="str">
        <f t="shared" si="352"/>
        <v>No</v>
      </c>
      <c r="AE1254" s="13" t="str">
        <f t="shared" si="353"/>
        <v>7-Jul-1969</v>
      </c>
      <c r="AF1254" s="39">
        <f t="shared" si="354"/>
        <v>54</v>
      </c>
      <c r="AG1254" s="58">
        <f t="shared" si="355"/>
        <v>10403.27</v>
      </c>
      <c r="AH1254" s="39" t="str">
        <f t="shared" si="356"/>
        <v>tier - 3</v>
      </c>
      <c r="AI1254" s="39" t="str">
        <f t="shared" si="357"/>
        <v>tier - 2</v>
      </c>
      <c r="AJ1254" s="54" t="str">
        <f t="shared" si="358"/>
        <v>R1020</v>
      </c>
    </row>
    <row r="1255" spans="2:36" ht="15.75" customHeight="1" x14ac:dyDescent="0.3">
      <c r="B1255" s="12" t="s">
        <v>4600</v>
      </c>
      <c r="C1255" s="13" t="s">
        <v>2349</v>
      </c>
      <c r="D1255" s="13">
        <v>26.41</v>
      </c>
      <c r="E1255" s="13" t="str">
        <f t="shared" si="342"/>
        <v>Overweight</v>
      </c>
      <c r="F1255" s="13">
        <v>4.08</v>
      </c>
      <c r="G1255" s="13" t="str">
        <f t="shared" si="343"/>
        <v>Normal</v>
      </c>
      <c r="H1255" s="13" t="s">
        <v>8291</v>
      </c>
      <c r="I1255" s="13" t="s">
        <v>8291</v>
      </c>
      <c r="J1255" s="13" t="s">
        <v>8291</v>
      </c>
      <c r="K1255" s="27">
        <v>2</v>
      </c>
      <c r="L1255" s="13" t="s">
        <v>8291</v>
      </c>
      <c r="M1255" s="13" t="s">
        <v>9506</v>
      </c>
      <c r="N1255" s="13">
        <v>48</v>
      </c>
      <c r="O1255" s="56">
        <v>10407.09</v>
      </c>
      <c r="P1255" s="13" t="s">
        <v>8311</v>
      </c>
      <c r="Q1255" s="13" t="s">
        <v>8314</v>
      </c>
      <c r="R1255" s="57" t="s">
        <v>8324</v>
      </c>
      <c r="T1255" s="12" t="s">
        <v>4600</v>
      </c>
      <c r="U1255" s="13" t="str">
        <f t="shared" si="359"/>
        <v xml:space="preserve">  Brad</v>
      </c>
      <c r="V1255" s="39">
        <f t="shared" si="344"/>
        <v>26.41</v>
      </c>
      <c r="W1255" s="39" t="str">
        <f t="shared" si="345"/>
        <v>Overweight</v>
      </c>
      <c r="X1255" s="39">
        <f t="shared" si="346"/>
        <v>4.08</v>
      </c>
      <c r="Y1255" s="39" t="str">
        <f t="shared" si="347"/>
        <v>Normal</v>
      </c>
      <c r="Z1255" s="39" t="str">
        <f t="shared" si="348"/>
        <v>No</v>
      </c>
      <c r="AA1255" s="39" t="str">
        <f t="shared" si="349"/>
        <v>No</v>
      </c>
      <c r="AB1255" s="39" t="str">
        <f t="shared" si="350"/>
        <v>No</v>
      </c>
      <c r="AC1255" s="38">
        <f t="shared" si="351"/>
        <v>2</v>
      </c>
      <c r="AD1255" s="39" t="str">
        <f t="shared" si="352"/>
        <v>No</v>
      </c>
      <c r="AE1255" s="13" t="str">
        <f t="shared" si="353"/>
        <v>5-Jun-1975</v>
      </c>
      <c r="AF1255" s="39">
        <f t="shared" si="354"/>
        <v>48</v>
      </c>
      <c r="AG1255" s="58">
        <f t="shared" si="355"/>
        <v>10407.09</v>
      </c>
      <c r="AH1255" s="39" t="str">
        <f t="shared" si="356"/>
        <v>tier - 3</v>
      </c>
      <c r="AI1255" s="39" t="str">
        <f t="shared" si="357"/>
        <v>tier - 1</v>
      </c>
      <c r="AJ1255" s="54" t="str">
        <f t="shared" si="358"/>
        <v>R1015</v>
      </c>
    </row>
    <row r="1256" spans="2:36" ht="15.75" customHeight="1" x14ac:dyDescent="0.3">
      <c r="B1256" s="12" t="s">
        <v>4603</v>
      </c>
      <c r="C1256" s="13" t="s">
        <v>4605</v>
      </c>
      <c r="D1256" s="13">
        <v>30.2</v>
      </c>
      <c r="E1256" s="13" t="str">
        <f t="shared" si="342"/>
        <v>Obesity</v>
      </c>
      <c r="F1256" s="13">
        <v>6.25</v>
      </c>
      <c r="G1256" s="13" t="str">
        <f t="shared" si="343"/>
        <v>Prediabetes</v>
      </c>
      <c r="H1256" s="13" t="s">
        <v>8293</v>
      </c>
      <c r="I1256" s="13" t="s">
        <v>8291</v>
      </c>
      <c r="J1256" s="13" t="s">
        <v>8291</v>
      </c>
      <c r="K1256" s="27" t="s">
        <v>8292</v>
      </c>
      <c r="L1256" s="13" t="s">
        <v>8291</v>
      </c>
      <c r="M1256" s="13" t="s">
        <v>9507</v>
      </c>
      <c r="N1256" s="13">
        <v>43</v>
      </c>
      <c r="O1256" s="56">
        <v>10407.98</v>
      </c>
      <c r="P1256" s="13" t="s">
        <v>8311</v>
      </c>
      <c r="Q1256" s="13" t="s">
        <v>8314</v>
      </c>
      <c r="R1256" s="57" t="s">
        <v>8332</v>
      </c>
      <c r="T1256" s="12" t="s">
        <v>4603</v>
      </c>
      <c r="U1256" s="13" t="str">
        <f t="shared" si="359"/>
        <v xml:space="preserve">  Claire M</v>
      </c>
      <c r="V1256" s="39">
        <f t="shared" si="344"/>
        <v>30.2</v>
      </c>
      <c r="W1256" s="39" t="str">
        <f t="shared" si="345"/>
        <v>Obesity</v>
      </c>
      <c r="X1256" s="39">
        <f t="shared" si="346"/>
        <v>6.25</v>
      </c>
      <c r="Y1256" s="39" t="str">
        <f t="shared" si="347"/>
        <v>Prediabetes</v>
      </c>
      <c r="Z1256" s="39" t="str">
        <f t="shared" si="348"/>
        <v>Yes</v>
      </c>
      <c r="AA1256" s="39" t="str">
        <f t="shared" si="349"/>
        <v>No</v>
      </c>
      <c r="AB1256" s="39" t="str">
        <f t="shared" si="350"/>
        <v>No</v>
      </c>
      <c r="AC1256" s="38" t="str">
        <f t="shared" si="351"/>
        <v>No major surgery</v>
      </c>
      <c r="AD1256" s="39" t="str">
        <f t="shared" si="352"/>
        <v>No</v>
      </c>
      <c r="AE1256" s="13" t="str">
        <f t="shared" si="353"/>
        <v>24-Oct-1980</v>
      </c>
      <c r="AF1256" s="39">
        <f t="shared" si="354"/>
        <v>43</v>
      </c>
      <c r="AG1256" s="58">
        <f t="shared" si="355"/>
        <v>10407.98</v>
      </c>
      <c r="AH1256" s="39" t="str">
        <f t="shared" si="356"/>
        <v>tier - 3</v>
      </c>
      <c r="AI1256" s="39" t="str">
        <f t="shared" si="357"/>
        <v>tier - 1</v>
      </c>
      <c r="AJ1256" s="54" t="str">
        <f t="shared" si="358"/>
        <v>R1021</v>
      </c>
    </row>
    <row r="1257" spans="2:36" ht="15.75" customHeight="1" x14ac:dyDescent="0.3">
      <c r="B1257" s="12" t="s">
        <v>4607</v>
      </c>
      <c r="C1257" s="13" t="s">
        <v>323</v>
      </c>
      <c r="D1257" s="13">
        <v>31.26</v>
      </c>
      <c r="E1257" s="13" t="str">
        <f t="shared" si="342"/>
        <v>Obesity</v>
      </c>
      <c r="F1257" s="13">
        <v>5.94</v>
      </c>
      <c r="G1257" s="13" t="str">
        <f t="shared" si="343"/>
        <v>Prediabetes</v>
      </c>
      <c r="H1257" s="13" t="s">
        <v>8293</v>
      </c>
      <c r="I1257" s="13" t="s">
        <v>8291</v>
      </c>
      <c r="J1257" s="13" t="s">
        <v>8291</v>
      </c>
      <c r="K1257" s="27">
        <v>1</v>
      </c>
      <c r="L1257" s="13" t="s">
        <v>8291</v>
      </c>
      <c r="M1257" s="13" t="s">
        <v>9273</v>
      </c>
      <c r="N1257" s="13">
        <v>50</v>
      </c>
      <c r="O1257" s="56">
        <v>10419.59</v>
      </c>
      <c r="P1257" s="13" t="s">
        <v>8311</v>
      </c>
      <c r="Q1257" s="13" t="s">
        <v>8310</v>
      </c>
      <c r="R1257" s="57" t="s">
        <v>8328</v>
      </c>
      <c r="T1257" s="12" t="s">
        <v>4607</v>
      </c>
      <c r="U1257" s="13" t="str">
        <f t="shared" si="359"/>
        <v xml:space="preserve">  Jennifer</v>
      </c>
      <c r="V1257" s="39">
        <f t="shared" si="344"/>
        <v>31.26</v>
      </c>
      <c r="W1257" s="39" t="str">
        <f t="shared" si="345"/>
        <v>Obesity</v>
      </c>
      <c r="X1257" s="39">
        <f t="shared" si="346"/>
        <v>5.94</v>
      </c>
      <c r="Y1257" s="39" t="str">
        <f t="shared" si="347"/>
        <v>Prediabetes</v>
      </c>
      <c r="Z1257" s="39" t="str">
        <f t="shared" si="348"/>
        <v>Yes</v>
      </c>
      <c r="AA1257" s="39" t="str">
        <f t="shared" si="349"/>
        <v>No</v>
      </c>
      <c r="AB1257" s="39" t="str">
        <f t="shared" si="350"/>
        <v>No</v>
      </c>
      <c r="AC1257" s="38">
        <f t="shared" si="351"/>
        <v>1</v>
      </c>
      <c r="AD1257" s="39" t="str">
        <f t="shared" si="352"/>
        <v>No</v>
      </c>
      <c r="AE1257" s="13" t="str">
        <f t="shared" si="353"/>
        <v>11-Oct-1973</v>
      </c>
      <c r="AF1257" s="39">
        <f t="shared" si="354"/>
        <v>50</v>
      </c>
      <c r="AG1257" s="58">
        <f t="shared" si="355"/>
        <v>10419.59</v>
      </c>
      <c r="AH1257" s="39" t="str">
        <f t="shared" si="356"/>
        <v>tier - 3</v>
      </c>
      <c r="AI1257" s="39" t="str">
        <f t="shared" si="357"/>
        <v>tier - 2</v>
      </c>
      <c r="AJ1257" s="54" t="str">
        <f t="shared" si="358"/>
        <v>R1025</v>
      </c>
    </row>
    <row r="1258" spans="2:36" ht="15.75" customHeight="1" x14ac:dyDescent="0.3">
      <c r="B1258" s="12" t="s">
        <v>4610</v>
      </c>
      <c r="C1258" s="13" t="s">
        <v>4612</v>
      </c>
      <c r="D1258" s="13">
        <v>33.725000000000001</v>
      </c>
      <c r="E1258" s="13" t="str">
        <f t="shared" si="342"/>
        <v>Obesity</v>
      </c>
      <c r="F1258" s="13">
        <v>6.45</v>
      </c>
      <c r="G1258" s="13" t="b">
        <f t="shared" si="343"/>
        <v>0</v>
      </c>
      <c r="H1258" s="13" t="s">
        <v>8293</v>
      </c>
      <c r="I1258" s="13" t="s">
        <v>8291</v>
      </c>
      <c r="J1258" s="13" t="s">
        <v>8291</v>
      </c>
      <c r="K1258" s="27" t="s">
        <v>8292</v>
      </c>
      <c r="L1258" s="13" t="s">
        <v>8291</v>
      </c>
      <c r="M1258" s="13" t="s">
        <v>9508</v>
      </c>
      <c r="N1258" s="13">
        <v>44</v>
      </c>
      <c r="O1258" s="56">
        <v>10419.65</v>
      </c>
      <c r="P1258" s="13" t="s">
        <v>8311</v>
      </c>
      <c r="Q1258" s="13" t="s">
        <v>8310</v>
      </c>
      <c r="R1258" s="57" t="s">
        <v>8328</v>
      </c>
      <c r="T1258" s="12" t="s">
        <v>4610</v>
      </c>
      <c r="U1258" s="13" t="str">
        <f t="shared" si="359"/>
        <v xml:space="preserve">  Maria S</v>
      </c>
      <c r="V1258" s="39">
        <f t="shared" si="344"/>
        <v>33.725000000000001</v>
      </c>
      <c r="W1258" s="39" t="str">
        <f t="shared" si="345"/>
        <v>Obesity</v>
      </c>
      <c r="X1258" s="39">
        <f t="shared" si="346"/>
        <v>6.45</v>
      </c>
      <c r="Y1258" s="39" t="b">
        <f t="shared" si="347"/>
        <v>0</v>
      </c>
      <c r="Z1258" s="39" t="str">
        <f t="shared" si="348"/>
        <v>Yes</v>
      </c>
      <c r="AA1258" s="39" t="str">
        <f t="shared" si="349"/>
        <v>No</v>
      </c>
      <c r="AB1258" s="39" t="str">
        <f t="shared" si="350"/>
        <v>No</v>
      </c>
      <c r="AC1258" s="38" t="str">
        <f t="shared" si="351"/>
        <v>No major surgery</v>
      </c>
      <c r="AD1258" s="39" t="str">
        <f t="shared" si="352"/>
        <v>No</v>
      </c>
      <c r="AE1258" s="13" t="str">
        <f t="shared" si="353"/>
        <v>25-Nov-1979</v>
      </c>
      <c r="AF1258" s="39">
        <f t="shared" si="354"/>
        <v>44</v>
      </c>
      <c r="AG1258" s="58">
        <f t="shared" si="355"/>
        <v>10419.65</v>
      </c>
      <c r="AH1258" s="39" t="str">
        <f t="shared" si="356"/>
        <v>tier - 3</v>
      </c>
      <c r="AI1258" s="39" t="str">
        <f t="shared" si="357"/>
        <v>tier - 2</v>
      </c>
      <c r="AJ1258" s="54" t="str">
        <f t="shared" si="358"/>
        <v>R1025</v>
      </c>
    </row>
    <row r="1259" spans="2:36" ht="15.75" customHeight="1" x14ac:dyDescent="0.3">
      <c r="B1259" s="12" t="s">
        <v>4614</v>
      </c>
      <c r="C1259" s="13" t="s">
        <v>4616</v>
      </c>
      <c r="D1259" s="13">
        <v>28.9</v>
      </c>
      <c r="E1259" s="13" t="str">
        <f t="shared" si="342"/>
        <v>Overweight</v>
      </c>
      <c r="F1259" s="13">
        <v>5.74</v>
      </c>
      <c r="G1259" s="13" t="str">
        <f t="shared" si="343"/>
        <v>Prediabetes</v>
      </c>
      <c r="H1259" s="13" t="s">
        <v>8293</v>
      </c>
      <c r="I1259" s="13" t="s">
        <v>8291</v>
      </c>
      <c r="J1259" s="13" t="s">
        <v>8291</v>
      </c>
      <c r="K1259" s="27" t="s">
        <v>8292</v>
      </c>
      <c r="L1259" s="13" t="s">
        <v>8291</v>
      </c>
      <c r="M1259" s="13" t="s">
        <v>9509</v>
      </c>
      <c r="N1259" s="13">
        <v>55</v>
      </c>
      <c r="O1259" s="56">
        <v>10422.92</v>
      </c>
      <c r="P1259" s="13" t="s">
        <v>8311</v>
      </c>
      <c r="Q1259" s="13" t="s">
        <v>8314</v>
      </c>
      <c r="R1259" s="57" t="s">
        <v>8333</v>
      </c>
      <c r="T1259" s="12" t="s">
        <v>4614</v>
      </c>
      <c r="U1259" s="13" t="str">
        <f t="shared" si="359"/>
        <v xml:space="preserve">  Katherine E</v>
      </c>
      <c r="V1259" s="39">
        <f t="shared" si="344"/>
        <v>28.9</v>
      </c>
      <c r="W1259" s="39" t="str">
        <f t="shared" si="345"/>
        <v>Overweight</v>
      </c>
      <c r="X1259" s="39">
        <f t="shared" si="346"/>
        <v>5.74</v>
      </c>
      <c r="Y1259" s="39" t="str">
        <f t="shared" si="347"/>
        <v>Prediabetes</v>
      </c>
      <c r="Z1259" s="39" t="str">
        <f t="shared" si="348"/>
        <v>Yes</v>
      </c>
      <c r="AA1259" s="39" t="str">
        <f t="shared" si="349"/>
        <v>No</v>
      </c>
      <c r="AB1259" s="39" t="str">
        <f t="shared" si="350"/>
        <v>No</v>
      </c>
      <c r="AC1259" s="38" t="str">
        <f t="shared" si="351"/>
        <v>No major surgery</v>
      </c>
      <c r="AD1259" s="39" t="str">
        <f t="shared" si="352"/>
        <v>No</v>
      </c>
      <c r="AE1259" s="13" t="str">
        <f t="shared" si="353"/>
        <v>27-Dec-1968</v>
      </c>
      <c r="AF1259" s="39">
        <f t="shared" si="354"/>
        <v>55</v>
      </c>
      <c r="AG1259" s="58">
        <f t="shared" si="355"/>
        <v>10422.92</v>
      </c>
      <c r="AH1259" s="39" t="str">
        <f t="shared" si="356"/>
        <v>tier - 3</v>
      </c>
      <c r="AI1259" s="39" t="str">
        <f t="shared" si="357"/>
        <v>tier - 1</v>
      </c>
      <c r="AJ1259" s="54" t="str">
        <f t="shared" si="358"/>
        <v>R1017</v>
      </c>
    </row>
    <row r="1260" spans="2:36" ht="15.75" customHeight="1" x14ac:dyDescent="0.3">
      <c r="B1260" s="12" t="s">
        <v>4618</v>
      </c>
      <c r="C1260" s="13" t="s">
        <v>612</v>
      </c>
      <c r="D1260" s="13">
        <v>45.69</v>
      </c>
      <c r="E1260" s="13" t="str">
        <f t="shared" si="342"/>
        <v>Obesity</v>
      </c>
      <c r="F1260" s="13">
        <v>4.43</v>
      </c>
      <c r="G1260" s="13" t="str">
        <f t="shared" si="343"/>
        <v>Normal</v>
      </c>
      <c r="H1260" s="13" t="s">
        <v>8293</v>
      </c>
      <c r="I1260" s="13" t="s">
        <v>8291</v>
      </c>
      <c r="J1260" s="13" t="s">
        <v>8291</v>
      </c>
      <c r="K1260" s="27" t="s">
        <v>8292</v>
      </c>
      <c r="L1260" s="13" t="s">
        <v>8291</v>
      </c>
      <c r="M1260" s="13" t="s">
        <v>9510</v>
      </c>
      <c r="N1260" s="13">
        <v>55</v>
      </c>
      <c r="O1260" s="56">
        <v>10435.07</v>
      </c>
      <c r="P1260" s="13" t="s">
        <v>8311</v>
      </c>
      <c r="Q1260" s="13" t="s">
        <v>8314</v>
      </c>
      <c r="R1260" s="57" t="s">
        <v>8326</v>
      </c>
      <c r="T1260" s="12" t="s">
        <v>4618</v>
      </c>
      <c r="U1260" s="13" t="str">
        <f t="shared" si="359"/>
        <v xml:space="preserve">  Michael</v>
      </c>
      <c r="V1260" s="39">
        <f t="shared" si="344"/>
        <v>45.69</v>
      </c>
      <c r="W1260" s="39" t="str">
        <f t="shared" si="345"/>
        <v>Obesity</v>
      </c>
      <c r="X1260" s="39">
        <f t="shared" si="346"/>
        <v>4.43</v>
      </c>
      <c r="Y1260" s="39" t="str">
        <f t="shared" si="347"/>
        <v>Normal</v>
      </c>
      <c r="Z1260" s="39" t="str">
        <f t="shared" si="348"/>
        <v>Yes</v>
      </c>
      <c r="AA1260" s="39" t="str">
        <f t="shared" si="349"/>
        <v>No</v>
      </c>
      <c r="AB1260" s="39" t="str">
        <f t="shared" si="350"/>
        <v>No</v>
      </c>
      <c r="AC1260" s="38" t="str">
        <f t="shared" si="351"/>
        <v>No major surgery</v>
      </c>
      <c r="AD1260" s="39" t="str">
        <f t="shared" si="352"/>
        <v>No</v>
      </c>
      <c r="AE1260" s="13" t="str">
        <f t="shared" si="353"/>
        <v>23-Aug-1968</v>
      </c>
      <c r="AF1260" s="39">
        <f t="shared" si="354"/>
        <v>55</v>
      </c>
      <c r="AG1260" s="58">
        <f t="shared" si="355"/>
        <v>10435.07</v>
      </c>
      <c r="AH1260" s="39" t="str">
        <f t="shared" si="356"/>
        <v>tier - 3</v>
      </c>
      <c r="AI1260" s="39" t="str">
        <f t="shared" si="357"/>
        <v>tier - 1</v>
      </c>
      <c r="AJ1260" s="54" t="str">
        <f t="shared" si="358"/>
        <v>R1016</v>
      </c>
    </row>
    <row r="1261" spans="2:36" ht="15.75" customHeight="1" x14ac:dyDescent="0.3">
      <c r="B1261" s="12" t="s">
        <v>4621</v>
      </c>
      <c r="C1261" s="13" t="s">
        <v>4623</v>
      </c>
      <c r="D1261" s="13">
        <v>21.03</v>
      </c>
      <c r="E1261" s="13" t="str">
        <f t="shared" si="342"/>
        <v>Healthy Weight</v>
      </c>
      <c r="F1261" s="13">
        <v>6.5</v>
      </c>
      <c r="G1261" s="13" t="str">
        <f t="shared" si="343"/>
        <v>Diabetes</v>
      </c>
      <c r="H1261" s="13" t="s">
        <v>8291</v>
      </c>
      <c r="I1261" s="13" t="s">
        <v>8291</v>
      </c>
      <c r="J1261" s="13" t="s">
        <v>8291</v>
      </c>
      <c r="K1261" s="27" t="s">
        <v>8292</v>
      </c>
      <c r="L1261" s="13" t="s">
        <v>8291</v>
      </c>
      <c r="M1261" s="13" t="s">
        <v>9511</v>
      </c>
      <c r="N1261" s="13">
        <v>55</v>
      </c>
      <c r="O1261" s="56">
        <v>10436.1</v>
      </c>
      <c r="P1261" s="13" t="s">
        <v>8311</v>
      </c>
      <c r="Q1261" s="13" t="s">
        <v>8311</v>
      </c>
      <c r="R1261" s="57" t="s">
        <v>8321</v>
      </c>
      <c r="T1261" s="12" t="s">
        <v>4621</v>
      </c>
      <c r="U1261" s="13" t="str">
        <f t="shared" si="359"/>
        <v xml:space="preserve">  Roxanne</v>
      </c>
      <c r="V1261" s="39">
        <f t="shared" si="344"/>
        <v>21.03</v>
      </c>
      <c r="W1261" s="39" t="str">
        <f t="shared" si="345"/>
        <v>Healthy Weight</v>
      </c>
      <c r="X1261" s="39">
        <f t="shared" si="346"/>
        <v>6.5</v>
      </c>
      <c r="Y1261" s="39" t="str">
        <f t="shared" si="347"/>
        <v>Diabetes</v>
      </c>
      <c r="Z1261" s="39" t="str">
        <f t="shared" si="348"/>
        <v>No</v>
      </c>
      <c r="AA1261" s="39" t="str">
        <f t="shared" si="349"/>
        <v>No</v>
      </c>
      <c r="AB1261" s="39" t="str">
        <f t="shared" si="350"/>
        <v>No</v>
      </c>
      <c r="AC1261" s="38" t="str">
        <f t="shared" si="351"/>
        <v>No major surgery</v>
      </c>
      <c r="AD1261" s="39" t="str">
        <f t="shared" si="352"/>
        <v>No</v>
      </c>
      <c r="AE1261" s="13" t="str">
        <f t="shared" si="353"/>
        <v>29-Aug-1968</v>
      </c>
      <c r="AF1261" s="39">
        <f t="shared" si="354"/>
        <v>55</v>
      </c>
      <c r="AG1261" s="58">
        <f t="shared" si="355"/>
        <v>10436.1</v>
      </c>
      <c r="AH1261" s="39" t="str">
        <f t="shared" si="356"/>
        <v>tier - 3</v>
      </c>
      <c r="AI1261" s="39" t="str">
        <f t="shared" si="357"/>
        <v>tier - 3</v>
      </c>
      <c r="AJ1261" s="54" t="str">
        <f t="shared" si="358"/>
        <v>R1011</v>
      </c>
    </row>
    <row r="1262" spans="2:36" ht="15.75" customHeight="1" x14ac:dyDescent="0.3">
      <c r="B1262" s="12" t="s">
        <v>4625</v>
      </c>
      <c r="C1262" s="13" t="s">
        <v>4627</v>
      </c>
      <c r="D1262" s="13">
        <v>37</v>
      </c>
      <c r="E1262" s="13" t="str">
        <f t="shared" si="342"/>
        <v>Obesity</v>
      </c>
      <c r="F1262" s="13">
        <v>8.75</v>
      </c>
      <c r="G1262" s="13" t="str">
        <f t="shared" si="343"/>
        <v>Diabetes</v>
      </c>
      <c r="H1262" s="13" t="s">
        <v>8291</v>
      </c>
      <c r="I1262" s="13" t="s">
        <v>8291</v>
      </c>
      <c r="J1262" s="13" t="s">
        <v>8291</v>
      </c>
      <c r="K1262" s="27" t="s">
        <v>8292</v>
      </c>
      <c r="L1262" s="13" t="s">
        <v>8291</v>
      </c>
      <c r="M1262" s="13" t="s">
        <v>9512</v>
      </c>
      <c r="N1262" s="13">
        <v>55</v>
      </c>
      <c r="O1262" s="56">
        <v>10450.549999999999</v>
      </c>
      <c r="P1262" s="13" t="s">
        <v>8311</v>
      </c>
      <c r="Q1262" s="13" t="s">
        <v>8314</v>
      </c>
      <c r="R1262" s="57" t="s">
        <v>8321</v>
      </c>
      <c r="T1262" s="12" t="s">
        <v>4625</v>
      </c>
      <c r="U1262" s="13" t="str">
        <f t="shared" si="359"/>
        <v xml:space="preserve">  Israel</v>
      </c>
      <c r="V1262" s="39">
        <f t="shared" si="344"/>
        <v>37</v>
      </c>
      <c r="W1262" s="39" t="str">
        <f t="shared" si="345"/>
        <v>Obesity</v>
      </c>
      <c r="X1262" s="39">
        <f t="shared" si="346"/>
        <v>8.75</v>
      </c>
      <c r="Y1262" s="39" t="str">
        <f t="shared" si="347"/>
        <v>Diabetes</v>
      </c>
      <c r="Z1262" s="39" t="str">
        <f t="shared" si="348"/>
        <v>No</v>
      </c>
      <c r="AA1262" s="39" t="str">
        <f t="shared" si="349"/>
        <v>No</v>
      </c>
      <c r="AB1262" s="39" t="str">
        <f t="shared" si="350"/>
        <v>No</v>
      </c>
      <c r="AC1262" s="38" t="str">
        <f t="shared" si="351"/>
        <v>No major surgery</v>
      </c>
      <c r="AD1262" s="39" t="str">
        <f t="shared" si="352"/>
        <v>No</v>
      </c>
      <c r="AE1262" s="13" t="str">
        <f t="shared" si="353"/>
        <v>8-Nov-1968</v>
      </c>
      <c r="AF1262" s="39">
        <f t="shared" si="354"/>
        <v>55</v>
      </c>
      <c r="AG1262" s="58">
        <f t="shared" si="355"/>
        <v>10450.549999999999</v>
      </c>
      <c r="AH1262" s="39" t="str">
        <f t="shared" si="356"/>
        <v>tier - 3</v>
      </c>
      <c r="AI1262" s="39" t="str">
        <f t="shared" si="357"/>
        <v>tier - 1</v>
      </c>
      <c r="AJ1262" s="54" t="str">
        <f t="shared" si="358"/>
        <v>R1011</v>
      </c>
    </row>
    <row r="1263" spans="2:36" ht="15.75" customHeight="1" x14ac:dyDescent="0.3">
      <c r="B1263" s="12" t="s">
        <v>4629</v>
      </c>
      <c r="C1263" s="13" t="s">
        <v>4631</v>
      </c>
      <c r="D1263" s="13">
        <v>25.4</v>
      </c>
      <c r="E1263" s="13" t="str">
        <f t="shared" si="342"/>
        <v>Overweight</v>
      </c>
      <c r="F1263" s="13">
        <v>11.96</v>
      </c>
      <c r="G1263" s="13" t="str">
        <f t="shared" si="343"/>
        <v>Diabetes</v>
      </c>
      <c r="H1263" s="13" t="s">
        <v>8291</v>
      </c>
      <c r="I1263" s="13" t="s">
        <v>8291</v>
      </c>
      <c r="J1263" s="13" t="s">
        <v>8291</v>
      </c>
      <c r="K1263" s="27" t="s">
        <v>8292</v>
      </c>
      <c r="L1263" s="13" t="s">
        <v>8291</v>
      </c>
      <c r="M1263" s="13" t="s">
        <v>9513</v>
      </c>
      <c r="N1263" s="13">
        <v>59</v>
      </c>
      <c r="O1263" s="56">
        <v>10455.1</v>
      </c>
      <c r="P1263" s="13" t="s">
        <v>8311</v>
      </c>
      <c r="Q1263" s="13" t="s">
        <v>8314</v>
      </c>
      <c r="R1263" s="57" t="s">
        <v>8317</v>
      </c>
      <c r="T1263" s="12" t="s">
        <v>4629</v>
      </c>
      <c r="U1263" s="13" t="str">
        <f t="shared" si="359"/>
        <v xml:space="preserve">  Samalya</v>
      </c>
      <c r="V1263" s="39">
        <f t="shared" si="344"/>
        <v>25.4</v>
      </c>
      <c r="W1263" s="39" t="str">
        <f t="shared" si="345"/>
        <v>Overweight</v>
      </c>
      <c r="X1263" s="39">
        <f t="shared" si="346"/>
        <v>11.96</v>
      </c>
      <c r="Y1263" s="39" t="str">
        <f t="shared" si="347"/>
        <v>Diabetes</v>
      </c>
      <c r="Z1263" s="39" t="str">
        <f t="shared" si="348"/>
        <v>No</v>
      </c>
      <c r="AA1263" s="39" t="str">
        <f t="shared" si="349"/>
        <v>No</v>
      </c>
      <c r="AB1263" s="39" t="str">
        <f t="shared" si="350"/>
        <v>No</v>
      </c>
      <c r="AC1263" s="38" t="str">
        <f t="shared" si="351"/>
        <v>No major surgery</v>
      </c>
      <c r="AD1263" s="39" t="str">
        <f t="shared" si="352"/>
        <v>No</v>
      </c>
      <c r="AE1263" s="13" t="str">
        <f t="shared" si="353"/>
        <v>14-Oct-1964</v>
      </c>
      <c r="AF1263" s="39">
        <f t="shared" si="354"/>
        <v>59</v>
      </c>
      <c r="AG1263" s="58">
        <f t="shared" si="355"/>
        <v>10455.1</v>
      </c>
      <c r="AH1263" s="39" t="str">
        <f t="shared" si="356"/>
        <v>tier - 3</v>
      </c>
      <c r="AI1263" s="39" t="str">
        <f t="shared" si="357"/>
        <v>tier - 1</v>
      </c>
      <c r="AJ1263" s="54" t="str">
        <f t="shared" si="358"/>
        <v>R1012</v>
      </c>
    </row>
    <row r="1264" spans="2:36" ht="15.75" customHeight="1" x14ac:dyDescent="0.3">
      <c r="B1264" s="12" t="s">
        <v>4632</v>
      </c>
      <c r="C1264" s="13" t="s">
        <v>1532</v>
      </c>
      <c r="D1264" s="13">
        <v>32.299999999999997</v>
      </c>
      <c r="E1264" s="13" t="str">
        <f t="shared" si="342"/>
        <v>Obesity</v>
      </c>
      <c r="F1264" s="13">
        <v>10.54</v>
      </c>
      <c r="G1264" s="13" t="str">
        <f t="shared" si="343"/>
        <v>Diabetes</v>
      </c>
      <c r="H1264" s="13" t="s">
        <v>8291</v>
      </c>
      <c r="I1264" s="13" t="s">
        <v>8291</v>
      </c>
      <c r="J1264" s="13" t="s">
        <v>8291</v>
      </c>
      <c r="K1264" s="27" t="s">
        <v>8292</v>
      </c>
      <c r="L1264" s="13" t="s">
        <v>8291</v>
      </c>
      <c r="M1264" s="13" t="s">
        <v>9514</v>
      </c>
      <c r="N1264" s="13">
        <v>47</v>
      </c>
      <c r="O1264" s="56">
        <v>10455.14</v>
      </c>
      <c r="P1264" s="13" t="s">
        <v>8311</v>
      </c>
      <c r="Q1264" s="13" t="s">
        <v>8310</v>
      </c>
      <c r="R1264" s="57" t="s">
        <v>8332</v>
      </c>
      <c r="T1264" s="12" t="s">
        <v>4632</v>
      </c>
      <c r="U1264" s="13" t="str">
        <f t="shared" si="359"/>
        <v xml:space="preserve">  Peter</v>
      </c>
      <c r="V1264" s="39">
        <f t="shared" si="344"/>
        <v>32.299999999999997</v>
      </c>
      <c r="W1264" s="39" t="str">
        <f t="shared" si="345"/>
        <v>Obesity</v>
      </c>
      <c r="X1264" s="39">
        <f t="shared" si="346"/>
        <v>10.54</v>
      </c>
      <c r="Y1264" s="39" t="str">
        <f t="shared" si="347"/>
        <v>Diabetes</v>
      </c>
      <c r="Z1264" s="39" t="str">
        <f t="shared" si="348"/>
        <v>No</v>
      </c>
      <c r="AA1264" s="39" t="str">
        <f t="shared" si="349"/>
        <v>No</v>
      </c>
      <c r="AB1264" s="39" t="str">
        <f t="shared" si="350"/>
        <v>No</v>
      </c>
      <c r="AC1264" s="38" t="str">
        <f t="shared" si="351"/>
        <v>No major surgery</v>
      </c>
      <c r="AD1264" s="39" t="str">
        <f t="shared" si="352"/>
        <v>No</v>
      </c>
      <c r="AE1264" s="13" t="str">
        <f t="shared" si="353"/>
        <v>3-Aug-1976</v>
      </c>
      <c r="AF1264" s="39">
        <f t="shared" si="354"/>
        <v>47</v>
      </c>
      <c r="AG1264" s="58">
        <f t="shared" si="355"/>
        <v>10455.14</v>
      </c>
      <c r="AH1264" s="39" t="str">
        <f t="shared" si="356"/>
        <v>tier - 3</v>
      </c>
      <c r="AI1264" s="39" t="str">
        <f t="shared" si="357"/>
        <v>tier - 2</v>
      </c>
      <c r="AJ1264" s="54" t="str">
        <f t="shared" si="358"/>
        <v>R1021</v>
      </c>
    </row>
    <row r="1265" spans="2:36" ht="15.75" customHeight="1" x14ac:dyDescent="0.3">
      <c r="B1265" s="12" t="s">
        <v>4635</v>
      </c>
      <c r="C1265" s="13" t="s">
        <v>4637</v>
      </c>
      <c r="D1265" s="13">
        <v>23.94</v>
      </c>
      <c r="E1265" s="13" t="str">
        <f t="shared" si="342"/>
        <v>Healthy Weight</v>
      </c>
      <c r="F1265" s="13">
        <v>4.54</v>
      </c>
      <c r="G1265" s="13" t="str">
        <f t="shared" si="343"/>
        <v>Normal</v>
      </c>
      <c r="H1265" s="13" t="s">
        <v>8293</v>
      </c>
      <c r="I1265" s="13" t="s">
        <v>8291</v>
      </c>
      <c r="J1265" s="13" t="s">
        <v>8293</v>
      </c>
      <c r="K1265" s="27">
        <v>1</v>
      </c>
      <c r="L1265" s="13" t="s">
        <v>8291</v>
      </c>
      <c r="M1265" s="13" t="s">
        <v>9515</v>
      </c>
      <c r="N1265" s="13">
        <v>59</v>
      </c>
      <c r="O1265" s="56">
        <v>10459.19</v>
      </c>
      <c r="P1265" s="13" t="s">
        <v>8311</v>
      </c>
      <c r="Q1265" s="13" t="s">
        <v>8314</v>
      </c>
      <c r="R1265" s="57" t="s">
        <v>8312</v>
      </c>
      <c r="T1265" s="12" t="s">
        <v>4635</v>
      </c>
      <c r="U1265" s="13" t="str">
        <f t="shared" si="359"/>
        <v xml:space="preserve">  Alicia</v>
      </c>
      <c r="V1265" s="39">
        <f t="shared" si="344"/>
        <v>23.94</v>
      </c>
      <c r="W1265" s="39" t="str">
        <f t="shared" si="345"/>
        <v>Healthy Weight</v>
      </c>
      <c r="X1265" s="39">
        <f t="shared" si="346"/>
        <v>4.54</v>
      </c>
      <c r="Y1265" s="39" t="str">
        <f t="shared" si="347"/>
        <v>Normal</v>
      </c>
      <c r="Z1265" s="39" t="str">
        <f t="shared" si="348"/>
        <v>Yes</v>
      </c>
      <c r="AA1265" s="39" t="str">
        <f t="shared" si="349"/>
        <v>No</v>
      </c>
      <c r="AB1265" s="39" t="str">
        <f t="shared" si="350"/>
        <v>Yes</v>
      </c>
      <c r="AC1265" s="38">
        <f t="shared" si="351"/>
        <v>1</v>
      </c>
      <c r="AD1265" s="39" t="str">
        <f t="shared" si="352"/>
        <v>No</v>
      </c>
      <c r="AE1265" s="13" t="str">
        <f t="shared" si="353"/>
        <v>27-Jul-1964</v>
      </c>
      <c r="AF1265" s="39">
        <f t="shared" si="354"/>
        <v>59</v>
      </c>
      <c r="AG1265" s="58">
        <f t="shared" si="355"/>
        <v>10459.19</v>
      </c>
      <c r="AH1265" s="39" t="str">
        <f t="shared" si="356"/>
        <v>tier - 3</v>
      </c>
      <c r="AI1265" s="39" t="str">
        <f t="shared" si="357"/>
        <v>tier - 1</v>
      </c>
      <c r="AJ1265" s="54" t="str">
        <f t="shared" si="358"/>
        <v>R1013</v>
      </c>
    </row>
    <row r="1266" spans="2:36" ht="15.75" customHeight="1" x14ac:dyDescent="0.3">
      <c r="B1266" s="12" t="s">
        <v>4639</v>
      </c>
      <c r="C1266" s="13" t="s">
        <v>4641</v>
      </c>
      <c r="D1266" s="13">
        <v>46.4</v>
      </c>
      <c r="E1266" s="13" t="str">
        <f t="shared" si="342"/>
        <v>Obesity</v>
      </c>
      <c r="F1266" s="13">
        <v>5.71</v>
      </c>
      <c r="G1266" s="13" t="str">
        <f t="shared" si="343"/>
        <v>Prediabetes</v>
      </c>
      <c r="H1266" s="13" t="s">
        <v>8291</v>
      </c>
      <c r="I1266" s="13" t="s">
        <v>8291</v>
      </c>
      <c r="J1266" s="13" t="s">
        <v>8291</v>
      </c>
      <c r="K1266" s="27" t="s">
        <v>8292</v>
      </c>
      <c r="L1266" s="13" t="s">
        <v>8291</v>
      </c>
      <c r="M1266" s="13" t="s">
        <v>9516</v>
      </c>
      <c r="N1266" s="13">
        <v>54</v>
      </c>
      <c r="O1266" s="56">
        <v>10461.98</v>
      </c>
      <c r="P1266" s="13" t="s">
        <v>8311</v>
      </c>
      <c r="Q1266" s="13" t="s">
        <v>8314</v>
      </c>
      <c r="R1266" s="57" t="s">
        <v>8317</v>
      </c>
      <c r="T1266" s="12" t="s">
        <v>4639</v>
      </c>
      <c r="U1266" s="13" t="str">
        <f t="shared" si="359"/>
        <v xml:space="preserve">  Sarah K</v>
      </c>
      <c r="V1266" s="39">
        <f t="shared" si="344"/>
        <v>46.4</v>
      </c>
      <c r="W1266" s="39" t="str">
        <f t="shared" si="345"/>
        <v>Obesity</v>
      </c>
      <c r="X1266" s="39">
        <f t="shared" si="346"/>
        <v>5.71</v>
      </c>
      <c r="Y1266" s="39" t="str">
        <f t="shared" si="347"/>
        <v>Prediabetes</v>
      </c>
      <c r="Z1266" s="39" t="str">
        <f t="shared" si="348"/>
        <v>No</v>
      </c>
      <c r="AA1266" s="39" t="str">
        <f t="shared" si="349"/>
        <v>No</v>
      </c>
      <c r="AB1266" s="39" t="str">
        <f t="shared" si="350"/>
        <v>No</v>
      </c>
      <c r="AC1266" s="38" t="str">
        <f t="shared" si="351"/>
        <v>No major surgery</v>
      </c>
      <c r="AD1266" s="39" t="str">
        <f t="shared" si="352"/>
        <v>No</v>
      </c>
      <c r="AE1266" s="13" t="str">
        <f t="shared" si="353"/>
        <v>22-Sep-1969</v>
      </c>
      <c r="AF1266" s="39">
        <f t="shared" si="354"/>
        <v>54</v>
      </c>
      <c r="AG1266" s="58">
        <f t="shared" si="355"/>
        <v>10461.98</v>
      </c>
      <c r="AH1266" s="39" t="str">
        <f t="shared" si="356"/>
        <v>tier - 3</v>
      </c>
      <c r="AI1266" s="39" t="str">
        <f t="shared" si="357"/>
        <v>tier - 1</v>
      </c>
      <c r="AJ1266" s="54" t="str">
        <f t="shared" si="358"/>
        <v>R1012</v>
      </c>
    </row>
    <row r="1267" spans="2:36" ht="15.75" customHeight="1" x14ac:dyDescent="0.3">
      <c r="B1267" s="12" t="s">
        <v>4643</v>
      </c>
      <c r="C1267" s="13" t="s">
        <v>4645</v>
      </c>
      <c r="D1267" s="13">
        <v>40.375</v>
      </c>
      <c r="E1267" s="13" t="str">
        <f t="shared" si="342"/>
        <v>Obesity</v>
      </c>
      <c r="F1267" s="13">
        <v>6.25</v>
      </c>
      <c r="G1267" s="13" t="str">
        <f t="shared" si="343"/>
        <v>Prediabetes</v>
      </c>
      <c r="H1267" s="13" t="s">
        <v>8293</v>
      </c>
      <c r="I1267" s="13" t="s">
        <v>8291</v>
      </c>
      <c r="J1267" s="13" t="s">
        <v>8291</v>
      </c>
      <c r="K1267" s="27" t="s">
        <v>8292</v>
      </c>
      <c r="L1267" s="13" t="s">
        <v>8291</v>
      </c>
      <c r="M1267" s="13" t="s">
        <v>9517</v>
      </c>
      <c r="N1267" s="13">
        <v>36</v>
      </c>
      <c r="O1267" s="56">
        <v>10464.83</v>
      </c>
      <c r="P1267" s="13" t="s">
        <v>8311</v>
      </c>
      <c r="Q1267" s="13" t="s">
        <v>8314</v>
      </c>
      <c r="R1267" s="57" t="s">
        <v>8317</v>
      </c>
      <c r="T1267" s="12" t="s">
        <v>4643</v>
      </c>
      <c r="U1267" s="13" t="str">
        <f t="shared" si="359"/>
        <v xml:space="preserve">  Guomin</v>
      </c>
      <c r="V1267" s="39">
        <f t="shared" si="344"/>
        <v>40.375</v>
      </c>
      <c r="W1267" s="39" t="str">
        <f t="shared" si="345"/>
        <v>Obesity</v>
      </c>
      <c r="X1267" s="39">
        <f t="shared" si="346"/>
        <v>6.25</v>
      </c>
      <c r="Y1267" s="39" t="str">
        <f t="shared" si="347"/>
        <v>Prediabetes</v>
      </c>
      <c r="Z1267" s="39" t="str">
        <f t="shared" si="348"/>
        <v>Yes</v>
      </c>
      <c r="AA1267" s="39" t="str">
        <f t="shared" si="349"/>
        <v>No</v>
      </c>
      <c r="AB1267" s="39" t="str">
        <f t="shared" si="350"/>
        <v>No</v>
      </c>
      <c r="AC1267" s="38" t="str">
        <f t="shared" si="351"/>
        <v>No major surgery</v>
      </c>
      <c r="AD1267" s="39" t="str">
        <f t="shared" si="352"/>
        <v>No</v>
      </c>
      <c r="AE1267" s="13" t="str">
        <f t="shared" si="353"/>
        <v>28-Jun-1987</v>
      </c>
      <c r="AF1267" s="39">
        <f t="shared" si="354"/>
        <v>36</v>
      </c>
      <c r="AG1267" s="58">
        <f t="shared" si="355"/>
        <v>10464.83</v>
      </c>
      <c r="AH1267" s="39" t="str">
        <f t="shared" si="356"/>
        <v>tier - 3</v>
      </c>
      <c r="AI1267" s="39" t="str">
        <f t="shared" si="357"/>
        <v>tier - 1</v>
      </c>
      <c r="AJ1267" s="54" t="str">
        <f t="shared" si="358"/>
        <v>R1012</v>
      </c>
    </row>
    <row r="1268" spans="2:36" ht="15.75" customHeight="1" x14ac:dyDescent="0.3">
      <c r="B1268" s="12" t="s">
        <v>4647</v>
      </c>
      <c r="C1268" s="13" t="s">
        <v>4649</v>
      </c>
      <c r="D1268" s="13">
        <v>28.7</v>
      </c>
      <c r="E1268" s="13" t="str">
        <f t="shared" si="342"/>
        <v>Overweight</v>
      </c>
      <c r="F1268" s="13">
        <v>9.4700000000000006</v>
      </c>
      <c r="G1268" s="13" t="str">
        <f t="shared" si="343"/>
        <v>Diabetes</v>
      </c>
      <c r="H1268" s="13" t="s">
        <v>8291</v>
      </c>
      <c r="I1268" s="13" t="s">
        <v>8291</v>
      </c>
      <c r="J1268" s="13" t="s">
        <v>8291</v>
      </c>
      <c r="K1268" s="27">
        <v>2</v>
      </c>
      <c r="L1268" s="13" t="s">
        <v>8291</v>
      </c>
      <c r="M1268" s="13" t="s">
        <v>9518</v>
      </c>
      <c r="N1268" s="13">
        <v>45</v>
      </c>
      <c r="O1268" s="56">
        <v>10486.55</v>
      </c>
      <c r="P1268" s="13" t="s">
        <v>8311</v>
      </c>
      <c r="Q1268" s="13" t="s">
        <v>8311</v>
      </c>
      <c r="R1268" s="57" t="s">
        <v>8328</v>
      </c>
      <c r="T1268" s="12" t="s">
        <v>4647</v>
      </c>
      <c r="U1268" s="13" t="str">
        <f t="shared" si="359"/>
        <v xml:space="preserve">  Javier</v>
      </c>
      <c r="V1268" s="39">
        <f t="shared" si="344"/>
        <v>28.7</v>
      </c>
      <c r="W1268" s="39" t="str">
        <f t="shared" si="345"/>
        <v>Overweight</v>
      </c>
      <c r="X1268" s="39">
        <f t="shared" si="346"/>
        <v>9.4700000000000006</v>
      </c>
      <c r="Y1268" s="39" t="str">
        <f t="shared" si="347"/>
        <v>Diabetes</v>
      </c>
      <c r="Z1268" s="39" t="str">
        <f t="shared" si="348"/>
        <v>No</v>
      </c>
      <c r="AA1268" s="39" t="str">
        <f t="shared" si="349"/>
        <v>No</v>
      </c>
      <c r="AB1268" s="39" t="str">
        <f t="shared" si="350"/>
        <v>No</v>
      </c>
      <c r="AC1268" s="38">
        <f t="shared" si="351"/>
        <v>2</v>
      </c>
      <c r="AD1268" s="39" t="str">
        <f t="shared" si="352"/>
        <v>No</v>
      </c>
      <c r="AE1268" s="13" t="str">
        <f t="shared" si="353"/>
        <v>21-Aug-1978</v>
      </c>
      <c r="AF1268" s="39">
        <f t="shared" si="354"/>
        <v>45</v>
      </c>
      <c r="AG1268" s="58">
        <f t="shared" si="355"/>
        <v>10486.55</v>
      </c>
      <c r="AH1268" s="39" t="str">
        <f t="shared" si="356"/>
        <v>tier - 3</v>
      </c>
      <c r="AI1268" s="39" t="str">
        <f t="shared" si="357"/>
        <v>tier - 3</v>
      </c>
      <c r="AJ1268" s="54" t="str">
        <f t="shared" si="358"/>
        <v>R1025</v>
      </c>
    </row>
    <row r="1269" spans="2:36" ht="15.75" customHeight="1" x14ac:dyDescent="0.3">
      <c r="B1269" s="12" t="s">
        <v>4651</v>
      </c>
      <c r="C1269" s="13" t="s">
        <v>809</v>
      </c>
      <c r="D1269" s="13">
        <v>26.63</v>
      </c>
      <c r="E1269" s="13" t="str">
        <f t="shared" si="342"/>
        <v>Overweight</v>
      </c>
      <c r="F1269" s="13">
        <v>5.7</v>
      </c>
      <c r="G1269" s="13" t="str">
        <f t="shared" si="343"/>
        <v>Prediabetes</v>
      </c>
      <c r="H1269" s="13" t="s">
        <v>8291</v>
      </c>
      <c r="I1269" s="13" t="s">
        <v>8291</v>
      </c>
      <c r="J1269" s="13" t="s">
        <v>8291</v>
      </c>
      <c r="K1269" s="27" t="s">
        <v>8292</v>
      </c>
      <c r="L1269" s="13" t="s">
        <v>8291</v>
      </c>
      <c r="M1269" s="13" t="s">
        <v>9477</v>
      </c>
      <c r="N1269" s="13">
        <v>51</v>
      </c>
      <c r="O1269" s="56">
        <v>10493.95</v>
      </c>
      <c r="P1269" s="13" t="s">
        <v>8311</v>
      </c>
      <c r="Q1269" s="13" t="s">
        <v>8314</v>
      </c>
      <c r="R1269" s="57" t="s">
        <v>8317</v>
      </c>
      <c r="T1269" s="12" t="s">
        <v>4651</v>
      </c>
      <c r="U1269" s="13" t="str">
        <f t="shared" si="359"/>
        <v xml:space="preserve">  Matt</v>
      </c>
      <c r="V1269" s="39">
        <f t="shared" si="344"/>
        <v>26.63</v>
      </c>
      <c r="W1269" s="39" t="str">
        <f t="shared" si="345"/>
        <v>Overweight</v>
      </c>
      <c r="X1269" s="39">
        <f t="shared" si="346"/>
        <v>5.7</v>
      </c>
      <c r="Y1269" s="39" t="str">
        <f t="shared" si="347"/>
        <v>Prediabetes</v>
      </c>
      <c r="Z1269" s="39" t="str">
        <f t="shared" si="348"/>
        <v>No</v>
      </c>
      <c r="AA1269" s="39" t="str">
        <f t="shared" si="349"/>
        <v>No</v>
      </c>
      <c r="AB1269" s="39" t="str">
        <f t="shared" si="350"/>
        <v>No</v>
      </c>
      <c r="AC1269" s="38" t="str">
        <f t="shared" si="351"/>
        <v>No major surgery</v>
      </c>
      <c r="AD1269" s="39" t="str">
        <f t="shared" si="352"/>
        <v>No</v>
      </c>
      <c r="AE1269" s="13" t="str">
        <f t="shared" si="353"/>
        <v>19-Oct-1972</v>
      </c>
      <c r="AF1269" s="39">
        <f t="shared" si="354"/>
        <v>51</v>
      </c>
      <c r="AG1269" s="58">
        <f t="shared" si="355"/>
        <v>10493.95</v>
      </c>
      <c r="AH1269" s="39" t="str">
        <f t="shared" si="356"/>
        <v>tier - 3</v>
      </c>
      <c r="AI1269" s="39" t="str">
        <f t="shared" si="357"/>
        <v>tier - 1</v>
      </c>
      <c r="AJ1269" s="54" t="str">
        <f t="shared" si="358"/>
        <v>R1012</v>
      </c>
    </row>
    <row r="1270" spans="2:36" ht="15.75" customHeight="1" x14ac:dyDescent="0.3">
      <c r="B1270" s="12" t="s">
        <v>4654</v>
      </c>
      <c r="C1270" s="13" t="s">
        <v>4656</v>
      </c>
      <c r="D1270" s="13">
        <v>22.515000000000001</v>
      </c>
      <c r="E1270" s="13" t="str">
        <f t="shared" si="342"/>
        <v>Healthy Weight</v>
      </c>
      <c r="F1270" s="13">
        <v>11.18</v>
      </c>
      <c r="G1270" s="13" t="str">
        <f t="shared" si="343"/>
        <v>Diabetes</v>
      </c>
      <c r="H1270" s="13" t="s">
        <v>8291</v>
      </c>
      <c r="I1270" s="13" t="s">
        <v>8291</v>
      </c>
      <c r="J1270" s="13" t="s">
        <v>8291</v>
      </c>
      <c r="K1270" s="27">
        <v>2</v>
      </c>
      <c r="L1270" s="13" t="s">
        <v>8291</v>
      </c>
      <c r="M1270" s="13" t="s">
        <v>9519</v>
      </c>
      <c r="N1270" s="13">
        <v>46</v>
      </c>
      <c r="O1270" s="56">
        <v>10495.6</v>
      </c>
      <c r="P1270" s="13" t="s">
        <v>8311</v>
      </c>
      <c r="Q1270" s="13" t="s">
        <v>8314</v>
      </c>
      <c r="R1270" s="57" t="s">
        <v>8317</v>
      </c>
      <c r="T1270" s="12" t="s">
        <v>4654</v>
      </c>
      <c r="U1270" s="13" t="str">
        <f t="shared" si="359"/>
        <v xml:space="preserve">  Thomas S</v>
      </c>
      <c r="V1270" s="39">
        <f t="shared" si="344"/>
        <v>22.515000000000001</v>
      </c>
      <c r="W1270" s="39" t="str">
        <f t="shared" si="345"/>
        <v>Healthy Weight</v>
      </c>
      <c r="X1270" s="39">
        <f t="shared" si="346"/>
        <v>11.18</v>
      </c>
      <c r="Y1270" s="39" t="str">
        <f t="shared" si="347"/>
        <v>Diabetes</v>
      </c>
      <c r="Z1270" s="39" t="str">
        <f t="shared" si="348"/>
        <v>No</v>
      </c>
      <c r="AA1270" s="39" t="str">
        <f t="shared" si="349"/>
        <v>No</v>
      </c>
      <c r="AB1270" s="39" t="str">
        <f t="shared" si="350"/>
        <v>No</v>
      </c>
      <c r="AC1270" s="38">
        <f t="shared" si="351"/>
        <v>2</v>
      </c>
      <c r="AD1270" s="39" t="str">
        <f t="shared" si="352"/>
        <v>No</v>
      </c>
      <c r="AE1270" s="13" t="str">
        <f t="shared" si="353"/>
        <v>25-Oct-1977</v>
      </c>
      <c r="AF1270" s="39">
        <f t="shared" si="354"/>
        <v>46</v>
      </c>
      <c r="AG1270" s="58">
        <f t="shared" si="355"/>
        <v>10495.6</v>
      </c>
      <c r="AH1270" s="39" t="str">
        <f t="shared" si="356"/>
        <v>tier - 3</v>
      </c>
      <c r="AI1270" s="39" t="str">
        <f t="shared" si="357"/>
        <v>tier - 1</v>
      </c>
      <c r="AJ1270" s="54" t="str">
        <f t="shared" si="358"/>
        <v>R1012</v>
      </c>
    </row>
    <row r="1271" spans="2:36" ht="15.75" customHeight="1" x14ac:dyDescent="0.3">
      <c r="B1271" s="12" t="s">
        <v>4658</v>
      </c>
      <c r="C1271" s="13" t="s">
        <v>4660</v>
      </c>
      <c r="D1271" s="13">
        <v>36.575000000000003</v>
      </c>
      <c r="E1271" s="13" t="str">
        <f t="shared" si="342"/>
        <v>Obesity</v>
      </c>
      <c r="F1271" s="13">
        <v>10.98</v>
      </c>
      <c r="G1271" s="13" t="str">
        <f t="shared" si="343"/>
        <v>Diabetes</v>
      </c>
      <c r="H1271" s="13" t="s">
        <v>8291</v>
      </c>
      <c r="I1271" s="13" t="s">
        <v>8291</v>
      </c>
      <c r="J1271" s="13" t="s">
        <v>8291</v>
      </c>
      <c r="K1271" s="27" t="s">
        <v>8292</v>
      </c>
      <c r="L1271" s="13" t="s">
        <v>8291</v>
      </c>
      <c r="M1271" s="13" t="s">
        <v>9520</v>
      </c>
      <c r="N1271" s="13">
        <v>52</v>
      </c>
      <c r="O1271" s="56">
        <v>10546.48</v>
      </c>
      <c r="P1271" s="13" t="s">
        <v>8311</v>
      </c>
      <c r="Q1271" s="13" t="s">
        <v>8311</v>
      </c>
      <c r="R1271" s="57" t="s">
        <v>8321</v>
      </c>
      <c r="T1271" s="12" t="s">
        <v>4658</v>
      </c>
      <c r="U1271" s="13" t="str">
        <f t="shared" si="359"/>
        <v xml:space="preserve">  Martha Patricia</v>
      </c>
      <c r="V1271" s="39">
        <f t="shared" si="344"/>
        <v>36.575000000000003</v>
      </c>
      <c r="W1271" s="39" t="str">
        <f t="shared" si="345"/>
        <v>Obesity</v>
      </c>
      <c r="X1271" s="39">
        <f t="shared" si="346"/>
        <v>10.98</v>
      </c>
      <c r="Y1271" s="39" t="str">
        <f t="shared" si="347"/>
        <v>Diabetes</v>
      </c>
      <c r="Z1271" s="39" t="str">
        <f t="shared" si="348"/>
        <v>No</v>
      </c>
      <c r="AA1271" s="39" t="str">
        <f t="shared" si="349"/>
        <v>No</v>
      </c>
      <c r="AB1271" s="39" t="str">
        <f t="shared" si="350"/>
        <v>No</v>
      </c>
      <c r="AC1271" s="38" t="str">
        <f t="shared" si="351"/>
        <v>No major surgery</v>
      </c>
      <c r="AD1271" s="39" t="str">
        <f t="shared" si="352"/>
        <v>No</v>
      </c>
      <c r="AE1271" s="13" t="str">
        <f t="shared" si="353"/>
        <v>26-Sep-1971</v>
      </c>
      <c r="AF1271" s="39">
        <f t="shared" si="354"/>
        <v>52</v>
      </c>
      <c r="AG1271" s="58">
        <f t="shared" si="355"/>
        <v>10546.48</v>
      </c>
      <c r="AH1271" s="39" t="str">
        <f t="shared" si="356"/>
        <v>tier - 3</v>
      </c>
      <c r="AI1271" s="39" t="str">
        <f t="shared" si="357"/>
        <v>tier - 3</v>
      </c>
      <c r="AJ1271" s="54" t="str">
        <f t="shared" si="358"/>
        <v>R1011</v>
      </c>
    </row>
    <row r="1272" spans="2:36" ht="15.75" customHeight="1" x14ac:dyDescent="0.3">
      <c r="B1272" s="12" t="s">
        <v>4662</v>
      </c>
      <c r="C1272" s="13" t="s">
        <v>4637</v>
      </c>
      <c r="D1272" s="13">
        <v>23.66</v>
      </c>
      <c r="E1272" s="13" t="str">
        <f t="shared" si="342"/>
        <v>Healthy Weight</v>
      </c>
      <c r="F1272" s="13">
        <v>5.1100000000000003</v>
      </c>
      <c r="G1272" s="13" t="str">
        <f t="shared" si="343"/>
        <v>Normal</v>
      </c>
      <c r="H1272" s="13" t="s">
        <v>8293</v>
      </c>
      <c r="I1272" s="13" t="s">
        <v>8291</v>
      </c>
      <c r="J1272" s="13" t="s">
        <v>8293</v>
      </c>
      <c r="K1272" s="27">
        <v>1</v>
      </c>
      <c r="L1272" s="13" t="s">
        <v>8291</v>
      </c>
      <c r="M1272" s="13" t="s">
        <v>9521</v>
      </c>
      <c r="N1272" s="13">
        <v>52</v>
      </c>
      <c r="O1272" s="56">
        <v>10560.49</v>
      </c>
      <c r="P1272" s="13" t="s">
        <v>8311</v>
      </c>
      <c r="Q1272" s="13" t="s">
        <v>8310</v>
      </c>
      <c r="R1272" s="57" t="s">
        <v>8312</v>
      </c>
      <c r="T1272" s="12" t="s">
        <v>4662</v>
      </c>
      <c r="U1272" s="13" t="str">
        <f t="shared" si="359"/>
        <v xml:space="preserve">  Alicia</v>
      </c>
      <c r="V1272" s="39">
        <f t="shared" si="344"/>
        <v>23.66</v>
      </c>
      <c r="W1272" s="39" t="str">
        <f t="shared" si="345"/>
        <v>Healthy Weight</v>
      </c>
      <c r="X1272" s="39">
        <f t="shared" si="346"/>
        <v>5.1100000000000003</v>
      </c>
      <c r="Y1272" s="39" t="str">
        <f t="shared" si="347"/>
        <v>Normal</v>
      </c>
      <c r="Z1272" s="39" t="str">
        <f t="shared" si="348"/>
        <v>Yes</v>
      </c>
      <c r="AA1272" s="39" t="str">
        <f t="shared" si="349"/>
        <v>No</v>
      </c>
      <c r="AB1272" s="39" t="str">
        <f t="shared" si="350"/>
        <v>Yes</v>
      </c>
      <c r="AC1272" s="38">
        <f t="shared" si="351"/>
        <v>1</v>
      </c>
      <c r="AD1272" s="39" t="str">
        <f t="shared" si="352"/>
        <v>No</v>
      </c>
      <c r="AE1272" s="13" t="str">
        <f t="shared" si="353"/>
        <v>29-Jun-1971</v>
      </c>
      <c r="AF1272" s="39">
        <f t="shared" si="354"/>
        <v>52</v>
      </c>
      <c r="AG1272" s="58">
        <f t="shared" si="355"/>
        <v>10560.49</v>
      </c>
      <c r="AH1272" s="39" t="str">
        <f t="shared" si="356"/>
        <v>tier - 3</v>
      </c>
      <c r="AI1272" s="39" t="str">
        <f t="shared" si="357"/>
        <v>tier - 2</v>
      </c>
      <c r="AJ1272" s="54" t="str">
        <f t="shared" si="358"/>
        <v>R1013</v>
      </c>
    </row>
    <row r="1273" spans="2:36" ht="15.75" customHeight="1" x14ac:dyDescent="0.3">
      <c r="B1273" s="12" t="s">
        <v>4665</v>
      </c>
      <c r="C1273" s="13" t="s">
        <v>4667</v>
      </c>
      <c r="D1273" s="13">
        <v>18.62</v>
      </c>
      <c r="E1273" s="13" t="str">
        <f t="shared" si="342"/>
        <v>Healthy Weight</v>
      </c>
      <c r="F1273" s="13">
        <v>10.24</v>
      </c>
      <c r="G1273" s="13" t="str">
        <f t="shared" si="343"/>
        <v>Diabetes</v>
      </c>
      <c r="H1273" s="13" t="s">
        <v>8291</v>
      </c>
      <c r="I1273" s="13" t="s">
        <v>8291</v>
      </c>
      <c r="J1273" s="13" t="s">
        <v>8291</v>
      </c>
      <c r="K1273" s="27" t="s">
        <v>8292</v>
      </c>
      <c r="L1273" s="13" t="s">
        <v>8291</v>
      </c>
      <c r="M1273" s="13" t="s">
        <v>9522</v>
      </c>
      <c r="N1273" s="13">
        <v>54</v>
      </c>
      <c r="O1273" s="56">
        <v>10564.88</v>
      </c>
      <c r="P1273" s="13" t="s">
        <v>8311</v>
      </c>
      <c r="Q1273" s="13" t="s">
        <v>8314</v>
      </c>
      <c r="R1273" s="57" t="s">
        <v>8329</v>
      </c>
      <c r="T1273" s="12" t="s">
        <v>4665</v>
      </c>
      <c r="U1273" s="13" t="str">
        <f t="shared" si="359"/>
        <v xml:space="preserve">  Jennifer V</v>
      </c>
      <c r="V1273" s="39">
        <f t="shared" si="344"/>
        <v>18.62</v>
      </c>
      <c r="W1273" s="39" t="str">
        <f t="shared" si="345"/>
        <v>Healthy Weight</v>
      </c>
      <c r="X1273" s="39">
        <f t="shared" si="346"/>
        <v>10.24</v>
      </c>
      <c r="Y1273" s="39" t="str">
        <f t="shared" si="347"/>
        <v>Diabetes</v>
      </c>
      <c r="Z1273" s="39" t="str">
        <f t="shared" si="348"/>
        <v>No</v>
      </c>
      <c r="AA1273" s="39" t="str">
        <f t="shared" si="349"/>
        <v>No</v>
      </c>
      <c r="AB1273" s="39" t="str">
        <f t="shared" si="350"/>
        <v>No</v>
      </c>
      <c r="AC1273" s="38" t="str">
        <f t="shared" si="351"/>
        <v>No major surgery</v>
      </c>
      <c r="AD1273" s="39" t="str">
        <f t="shared" si="352"/>
        <v>No</v>
      </c>
      <c r="AE1273" s="13" t="str">
        <f t="shared" si="353"/>
        <v>17-Jul-1969</v>
      </c>
      <c r="AF1273" s="39">
        <f t="shared" si="354"/>
        <v>54</v>
      </c>
      <c r="AG1273" s="58">
        <f t="shared" si="355"/>
        <v>10564.88</v>
      </c>
      <c r="AH1273" s="39" t="str">
        <f t="shared" si="356"/>
        <v>tier - 3</v>
      </c>
      <c r="AI1273" s="39" t="str">
        <f t="shared" si="357"/>
        <v>tier - 1</v>
      </c>
      <c r="AJ1273" s="54" t="str">
        <f t="shared" si="358"/>
        <v>R1024</v>
      </c>
    </row>
    <row r="1274" spans="2:36" ht="15.75" customHeight="1" x14ac:dyDescent="0.3">
      <c r="B1274" s="12" t="s">
        <v>4668</v>
      </c>
      <c r="C1274" s="13" t="s">
        <v>4670</v>
      </c>
      <c r="D1274" s="13">
        <v>19.190000000000001</v>
      </c>
      <c r="E1274" s="13" t="str">
        <f t="shared" si="342"/>
        <v>Healthy Weight</v>
      </c>
      <c r="F1274" s="13">
        <v>7.71</v>
      </c>
      <c r="G1274" s="13" t="str">
        <f t="shared" si="343"/>
        <v>Diabetes</v>
      </c>
      <c r="H1274" s="13" t="s">
        <v>8293</v>
      </c>
      <c r="I1274" s="13" t="s">
        <v>8291</v>
      </c>
      <c r="J1274" s="13" t="s">
        <v>8291</v>
      </c>
      <c r="K1274" s="27">
        <v>1</v>
      </c>
      <c r="L1274" s="13" t="s">
        <v>8291</v>
      </c>
      <c r="M1274" s="13" t="s">
        <v>9523</v>
      </c>
      <c r="N1274" s="13">
        <v>57</v>
      </c>
      <c r="O1274" s="56">
        <v>10577.09</v>
      </c>
      <c r="P1274" s="13" t="s">
        <v>8311</v>
      </c>
      <c r="Q1274" s="13" t="s">
        <v>8311</v>
      </c>
      <c r="R1274" s="57" t="s">
        <v>8321</v>
      </c>
      <c r="T1274" s="12" t="s">
        <v>4668</v>
      </c>
      <c r="U1274" s="13" t="str">
        <f t="shared" si="359"/>
        <v xml:space="preserve">  Michael W</v>
      </c>
      <c r="V1274" s="39">
        <f t="shared" si="344"/>
        <v>19.190000000000001</v>
      </c>
      <c r="W1274" s="39" t="str">
        <f t="shared" si="345"/>
        <v>Healthy Weight</v>
      </c>
      <c r="X1274" s="39">
        <f t="shared" si="346"/>
        <v>7.71</v>
      </c>
      <c r="Y1274" s="39" t="str">
        <f t="shared" si="347"/>
        <v>Diabetes</v>
      </c>
      <c r="Z1274" s="39" t="str">
        <f t="shared" si="348"/>
        <v>Yes</v>
      </c>
      <c r="AA1274" s="39" t="str">
        <f t="shared" si="349"/>
        <v>No</v>
      </c>
      <c r="AB1274" s="39" t="str">
        <f t="shared" si="350"/>
        <v>No</v>
      </c>
      <c r="AC1274" s="38">
        <f t="shared" si="351"/>
        <v>1</v>
      </c>
      <c r="AD1274" s="39" t="str">
        <f t="shared" si="352"/>
        <v>No</v>
      </c>
      <c r="AE1274" s="13" t="str">
        <f t="shared" si="353"/>
        <v>11-Dec-1966</v>
      </c>
      <c r="AF1274" s="39">
        <f t="shared" si="354"/>
        <v>57</v>
      </c>
      <c r="AG1274" s="58">
        <f t="shared" si="355"/>
        <v>10577.09</v>
      </c>
      <c r="AH1274" s="39" t="str">
        <f t="shared" si="356"/>
        <v>tier - 3</v>
      </c>
      <c r="AI1274" s="39" t="str">
        <f t="shared" si="357"/>
        <v>tier - 3</v>
      </c>
      <c r="AJ1274" s="54" t="str">
        <f t="shared" si="358"/>
        <v>R1011</v>
      </c>
    </row>
    <row r="1275" spans="2:36" ht="15.75" customHeight="1" x14ac:dyDescent="0.3">
      <c r="B1275" s="12" t="s">
        <v>4671</v>
      </c>
      <c r="C1275" s="13" t="s">
        <v>4673</v>
      </c>
      <c r="D1275" s="13">
        <v>27.5</v>
      </c>
      <c r="E1275" s="13" t="str">
        <f t="shared" si="342"/>
        <v>Overweight</v>
      </c>
      <c r="F1275" s="13">
        <v>6.03</v>
      </c>
      <c r="G1275" s="13" t="str">
        <f t="shared" si="343"/>
        <v>Prediabetes</v>
      </c>
      <c r="H1275" s="13" t="s">
        <v>8291</v>
      </c>
      <c r="I1275" s="13" t="s">
        <v>8291</v>
      </c>
      <c r="J1275" s="13" t="s">
        <v>8291</v>
      </c>
      <c r="K1275" s="27" t="s">
        <v>8292</v>
      </c>
      <c r="L1275" s="13" t="s">
        <v>8291</v>
      </c>
      <c r="M1275" s="13" t="s">
        <v>9524</v>
      </c>
      <c r="N1275" s="13">
        <v>54</v>
      </c>
      <c r="O1275" s="56">
        <v>10579.71</v>
      </c>
      <c r="P1275" s="13" t="s">
        <v>8311</v>
      </c>
      <c r="Q1275" s="13" t="s">
        <v>8311</v>
      </c>
      <c r="R1275" s="57" t="s">
        <v>8312</v>
      </c>
      <c r="T1275" s="12" t="s">
        <v>4671</v>
      </c>
      <c r="U1275" s="13" t="str">
        <f t="shared" si="359"/>
        <v xml:space="preserve">  Eddie C</v>
      </c>
      <c r="V1275" s="39">
        <f t="shared" si="344"/>
        <v>27.5</v>
      </c>
      <c r="W1275" s="39" t="str">
        <f t="shared" si="345"/>
        <v>Overweight</v>
      </c>
      <c r="X1275" s="39">
        <f t="shared" si="346"/>
        <v>6.03</v>
      </c>
      <c r="Y1275" s="39" t="str">
        <f t="shared" si="347"/>
        <v>Prediabetes</v>
      </c>
      <c r="Z1275" s="39" t="str">
        <f t="shared" si="348"/>
        <v>No</v>
      </c>
      <c r="AA1275" s="39" t="str">
        <f t="shared" si="349"/>
        <v>No</v>
      </c>
      <c r="AB1275" s="39" t="str">
        <f t="shared" si="350"/>
        <v>No</v>
      </c>
      <c r="AC1275" s="38" t="str">
        <f t="shared" si="351"/>
        <v>No major surgery</v>
      </c>
      <c r="AD1275" s="39" t="str">
        <f t="shared" si="352"/>
        <v>No</v>
      </c>
      <c r="AE1275" s="13" t="str">
        <f t="shared" si="353"/>
        <v>25-Dec-1969</v>
      </c>
      <c r="AF1275" s="39">
        <f t="shared" si="354"/>
        <v>54</v>
      </c>
      <c r="AG1275" s="58">
        <f t="shared" si="355"/>
        <v>10579.71</v>
      </c>
      <c r="AH1275" s="39" t="str">
        <f t="shared" si="356"/>
        <v>tier - 3</v>
      </c>
      <c r="AI1275" s="39" t="str">
        <f t="shared" si="357"/>
        <v>tier - 3</v>
      </c>
      <c r="AJ1275" s="54" t="str">
        <f t="shared" si="358"/>
        <v>R1013</v>
      </c>
    </row>
    <row r="1276" spans="2:36" ht="15.75" customHeight="1" x14ac:dyDescent="0.3">
      <c r="B1276" s="12" t="s">
        <v>4675</v>
      </c>
      <c r="C1276" s="13" t="s">
        <v>4677</v>
      </c>
      <c r="D1276" s="13">
        <v>27.36</v>
      </c>
      <c r="E1276" s="13" t="str">
        <f t="shared" si="342"/>
        <v>Overweight</v>
      </c>
      <c r="F1276" s="13">
        <v>5.96</v>
      </c>
      <c r="G1276" s="13" t="str">
        <f t="shared" si="343"/>
        <v>Prediabetes</v>
      </c>
      <c r="H1276" s="13" t="s">
        <v>8291</v>
      </c>
      <c r="I1276" s="13" t="s">
        <v>8291</v>
      </c>
      <c r="J1276" s="13" t="s">
        <v>8293</v>
      </c>
      <c r="K1276" s="27">
        <v>1</v>
      </c>
      <c r="L1276" s="13" t="s">
        <v>8291</v>
      </c>
      <c r="M1276" s="13" t="s">
        <v>9525</v>
      </c>
      <c r="N1276" s="13">
        <v>57</v>
      </c>
      <c r="O1276" s="56">
        <v>10594.23</v>
      </c>
      <c r="P1276" s="13" t="s">
        <v>8311</v>
      </c>
      <c r="Q1276" s="13" t="s">
        <v>8311</v>
      </c>
      <c r="R1276" s="57" t="s">
        <v>8312</v>
      </c>
      <c r="T1276" s="12" t="s">
        <v>4675</v>
      </c>
      <c r="U1276" s="13" t="str">
        <f t="shared" si="359"/>
        <v xml:space="preserve">  Maxime M</v>
      </c>
      <c r="V1276" s="39">
        <f t="shared" si="344"/>
        <v>27.36</v>
      </c>
      <c r="W1276" s="39" t="str">
        <f t="shared" si="345"/>
        <v>Overweight</v>
      </c>
      <c r="X1276" s="39">
        <f t="shared" si="346"/>
        <v>5.96</v>
      </c>
      <c r="Y1276" s="39" t="str">
        <f t="shared" si="347"/>
        <v>Prediabetes</v>
      </c>
      <c r="Z1276" s="39" t="str">
        <f t="shared" si="348"/>
        <v>No</v>
      </c>
      <c r="AA1276" s="39" t="str">
        <f t="shared" si="349"/>
        <v>No</v>
      </c>
      <c r="AB1276" s="39" t="str">
        <f t="shared" si="350"/>
        <v>Yes</v>
      </c>
      <c r="AC1276" s="38">
        <f t="shared" si="351"/>
        <v>1</v>
      </c>
      <c r="AD1276" s="39" t="str">
        <f t="shared" si="352"/>
        <v>No</v>
      </c>
      <c r="AE1276" s="13" t="str">
        <f t="shared" si="353"/>
        <v>3-Nov-1966</v>
      </c>
      <c r="AF1276" s="39">
        <f t="shared" si="354"/>
        <v>57</v>
      </c>
      <c r="AG1276" s="58">
        <f t="shared" si="355"/>
        <v>10594.23</v>
      </c>
      <c r="AH1276" s="39" t="str">
        <f t="shared" si="356"/>
        <v>tier - 3</v>
      </c>
      <c r="AI1276" s="39" t="str">
        <f t="shared" si="357"/>
        <v>tier - 3</v>
      </c>
      <c r="AJ1276" s="54" t="str">
        <f t="shared" si="358"/>
        <v>R1013</v>
      </c>
    </row>
    <row r="1277" spans="2:36" ht="15.75" customHeight="1" x14ac:dyDescent="0.3">
      <c r="B1277" s="12" t="s">
        <v>4679</v>
      </c>
      <c r="C1277" s="13" t="s">
        <v>2158</v>
      </c>
      <c r="D1277" s="13">
        <v>20.350000000000001</v>
      </c>
      <c r="E1277" s="13" t="str">
        <f t="shared" si="342"/>
        <v>Healthy Weight</v>
      </c>
      <c r="F1277" s="13">
        <v>4.16</v>
      </c>
      <c r="G1277" s="13" t="str">
        <f t="shared" si="343"/>
        <v>Normal</v>
      </c>
      <c r="H1277" s="13" t="s">
        <v>8291</v>
      </c>
      <c r="I1277" s="13" t="s">
        <v>8291</v>
      </c>
      <c r="J1277" s="13" t="s">
        <v>8291</v>
      </c>
      <c r="K1277" s="27" t="s">
        <v>8292</v>
      </c>
      <c r="L1277" s="13" t="s">
        <v>8291</v>
      </c>
      <c r="M1277" s="13" t="s">
        <v>9526</v>
      </c>
      <c r="N1277" s="13">
        <v>56</v>
      </c>
      <c r="O1277" s="56">
        <v>10594.5</v>
      </c>
      <c r="P1277" s="13" t="s">
        <v>8311</v>
      </c>
      <c r="Q1277" s="13" t="s">
        <v>8314</v>
      </c>
      <c r="R1277" s="57" t="s">
        <v>8317</v>
      </c>
      <c r="T1277" s="12" t="s">
        <v>4679</v>
      </c>
      <c r="U1277" s="13" t="str">
        <f t="shared" si="359"/>
        <v xml:space="preserve">  Mark D</v>
      </c>
      <c r="V1277" s="39">
        <f t="shared" si="344"/>
        <v>20.350000000000001</v>
      </c>
      <c r="W1277" s="39" t="str">
        <f t="shared" si="345"/>
        <v>Healthy Weight</v>
      </c>
      <c r="X1277" s="39">
        <f t="shared" si="346"/>
        <v>4.16</v>
      </c>
      <c r="Y1277" s="39" t="str">
        <f t="shared" si="347"/>
        <v>Normal</v>
      </c>
      <c r="Z1277" s="39" t="str">
        <f t="shared" si="348"/>
        <v>No</v>
      </c>
      <c r="AA1277" s="39" t="str">
        <f t="shared" si="349"/>
        <v>No</v>
      </c>
      <c r="AB1277" s="39" t="str">
        <f t="shared" si="350"/>
        <v>No</v>
      </c>
      <c r="AC1277" s="38" t="str">
        <f t="shared" si="351"/>
        <v>No major surgery</v>
      </c>
      <c r="AD1277" s="39" t="str">
        <f t="shared" si="352"/>
        <v>No</v>
      </c>
      <c r="AE1277" s="13" t="str">
        <f t="shared" si="353"/>
        <v>29-Nov-1967</v>
      </c>
      <c r="AF1277" s="39">
        <f t="shared" si="354"/>
        <v>56</v>
      </c>
      <c r="AG1277" s="58">
        <f t="shared" si="355"/>
        <v>10594.5</v>
      </c>
      <c r="AH1277" s="39" t="str">
        <f t="shared" si="356"/>
        <v>tier - 3</v>
      </c>
      <c r="AI1277" s="39" t="str">
        <f t="shared" si="357"/>
        <v>tier - 1</v>
      </c>
      <c r="AJ1277" s="54" t="str">
        <f t="shared" si="358"/>
        <v>R1012</v>
      </c>
    </row>
    <row r="1278" spans="2:36" ht="15.75" customHeight="1" x14ac:dyDescent="0.3">
      <c r="B1278" s="12" t="s">
        <v>4682</v>
      </c>
      <c r="C1278" s="13" t="s">
        <v>112</v>
      </c>
      <c r="D1278" s="13">
        <v>24.035</v>
      </c>
      <c r="E1278" s="13" t="str">
        <f t="shared" si="342"/>
        <v>Healthy Weight</v>
      </c>
      <c r="F1278" s="13">
        <v>6.11</v>
      </c>
      <c r="G1278" s="13" t="str">
        <f t="shared" si="343"/>
        <v>Prediabetes</v>
      </c>
      <c r="H1278" s="13" t="s">
        <v>8291</v>
      </c>
      <c r="I1278" s="13" t="s">
        <v>8291</v>
      </c>
      <c r="J1278" s="13" t="s">
        <v>8291</v>
      </c>
      <c r="K1278" s="27" t="s">
        <v>8292</v>
      </c>
      <c r="L1278" s="13" t="s">
        <v>8291</v>
      </c>
      <c r="M1278" s="13" t="s">
        <v>9527</v>
      </c>
      <c r="N1278" s="13">
        <v>51</v>
      </c>
      <c r="O1278" s="56">
        <v>10600.55</v>
      </c>
      <c r="P1278" s="13" t="s">
        <v>8311</v>
      </c>
      <c r="Q1278" s="13" t="s">
        <v>8314</v>
      </c>
      <c r="R1278" s="57" t="s">
        <v>8317</v>
      </c>
      <c r="T1278" s="12" t="s">
        <v>4682</v>
      </c>
      <c r="U1278" s="13" t="str">
        <f t="shared" si="359"/>
        <v xml:space="preserve">  Adam</v>
      </c>
      <c r="V1278" s="39">
        <f t="shared" si="344"/>
        <v>24.035</v>
      </c>
      <c r="W1278" s="39" t="str">
        <f t="shared" si="345"/>
        <v>Healthy Weight</v>
      </c>
      <c r="X1278" s="39">
        <f t="shared" si="346"/>
        <v>6.11</v>
      </c>
      <c r="Y1278" s="39" t="str">
        <f t="shared" si="347"/>
        <v>Prediabetes</v>
      </c>
      <c r="Z1278" s="39" t="str">
        <f t="shared" si="348"/>
        <v>No</v>
      </c>
      <c r="AA1278" s="39" t="str">
        <f t="shared" si="349"/>
        <v>No</v>
      </c>
      <c r="AB1278" s="39" t="str">
        <f t="shared" si="350"/>
        <v>No</v>
      </c>
      <c r="AC1278" s="38" t="str">
        <f t="shared" si="351"/>
        <v>No major surgery</v>
      </c>
      <c r="AD1278" s="39" t="str">
        <f t="shared" si="352"/>
        <v>No</v>
      </c>
      <c r="AE1278" s="13" t="str">
        <f t="shared" si="353"/>
        <v>14-Dec-1972</v>
      </c>
      <c r="AF1278" s="39">
        <f t="shared" si="354"/>
        <v>51</v>
      </c>
      <c r="AG1278" s="58">
        <f t="shared" si="355"/>
        <v>10600.55</v>
      </c>
      <c r="AH1278" s="39" t="str">
        <f t="shared" si="356"/>
        <v>tier - 3</v>
      </c>
      <c r="AI1278" s="39" t="str">
        <f t="shared" si="357"/>
        <v>tier - 1</v>
      </c>
      <c r="AJ1278" s="54" t="str">
        <f t="shared" si="358"/>
        <v>R1012</v>
      </c>
    </row>
    <row r="1279" spans="2:36" ht="15.75" customHeight="1" x14ac:dyDescent="0.3">
      <c r="B1279" s="12" t="s">
        <v>4685</v>
      </c>
      <c r="C1279" s="13" t="s">
        <v>4687</v>
      </c>
      <c r="D1279" s="13">
        <v>23.56</v>
      </c>
      <c r="E1279" s="13" t="str">
        <f t="shared" si="342"/>
        <v>Healthy Weight</v>
      </c>
      <c r="F1279" s="13">
        <v>5.97</v>
      </c>
      <c r="G1279" s="13" t="str">
        <f t="shared" si="343"/>
        <v>Prediabetes</v>
      </c>
      <c r="H1279" s="13" t="s">
        <v>8291</v>
      </c>
      <c r="I1279" s="13" t="s">
        <v>8291</v>
      </c>
      <c r="J1279" s="13" t="s">
        <v>8291</v>
      </c>
      <c r="K1279" s="27" t="s">
        <v>8292</v>
      </c>
      <c r="L1279" s="13" t="s">
        <v>8291</v>
      </c>
      <c r="M1279" s="13" t="s">
        <v>9528</v>
      </c>
      <c r="N1279" s="13">
        <v>57</v>
      </c>
      <c r="O1279" s="56">
        <v>10601.41</v>
      </c>
      <c r="P1279" s="13" t="s">
        <v>8311</v>
      </c>
      <c r="Q1279" s="13" t="s">
        <v>8310</v>
      </c>
      <c r="R1279" s="57" t="s">
        <v>8321</v>
      </c>
      <c r="T1279" s="12" t="s">
        <v>4685</v>
      </c>
      <c r="U1279" s="13" t="str">
        <f t="shared" si="359"/>
        <v xml:space="preserve">  Justin M</v>
      </c>
      <c r="V1279" s="39">
        <f t="shared" si="344"/>
        <v>23.56</v>
      </c>
      <c r="W1279" s="39" t="str">
        <f t="shared" si="345"/>
        <v>Healthy Weight</v>
      </c>
      <c r="X1279" s="39">
        <f t="shared" si="346"/>
        <v>5.97</v>
      </c>
      <c r="Y1279" s="39" t="str">
        <f t="shared" si="347"/>
        <v>Prediabetes</v>
      </c>
      <c r="Z1279" s="39" t="str">
        <f t="shared" si="348"/>
        <v>No</v>
      </c>
      <c r="AA1279" s="39" t="str">
        <f t="shared" si="349"/>
        <v>No</v>
      </c>
      <c r="AB1279" s="39" t="str">
        <f t="shared" si="350"/>
        <v>No</v>
      </c>
      <c r="AC1279" s="38" t="str">
        <f t="shared" si="351"/>
        <v>No major surgery</v>
      </c>
      <c r="AD1279" s="39" t="str">
        <f t="shared" si="352"/>
        <v>No</v>
      </c>
      <c r="AE1279" s="13" t="str">
        <f t="shared" si="353"/>
        <v>20-Jul-1966</v>
      </c>
      <c r="AF1279" s="39">
        <f t="shared" si="354"/>
        <v>57</v>
      </c>
      <c r="AG1279" s="58">
        <f t="shared" si="355"/>
        <v>10601.41</v>
      </c>
      <c r="AH1279" s="39" t="str">
        <f t="shared" si="356"/>
        <v>tier - 3</v>
      </c>
      <c r="AI1279" s="39" t="str">
        <f t="shared" si="357"/>
        <v>tier - 2</v>
      </c>
      <c r="AJ1279" s="54" t="str">
        <f t="shared" si="358"/>
        <v>R1011</v>
      </c>
    </row>
    <row r="1280" spans="2:36" ht="15.75" customHeight="1" x14ac:dyDescent="0.3">
      <c r="B1280" s="12" t="s">
        <v>4688</v>
      </c>
      <c r="C1280" s="13" t="s">
        <v>4690</v>
      </c>
      <c r="D1280" s="13">
        <v>27.17</v>
      </c>
      <c r="E1280" s="13" t="str">
        <f t="shared" si="342"/>
        <v>Overweight</v>
      </c>
      <c r="F1280" s="13">
        <v>10.81</v>
      </c>
      <c r="G1280" s="13" t="str">
        <f t="shared" si="343"/>
        <v>Diabetes</v>
      </c>
      <c r="H1280" s="13" t="s">
        <v>8291</v>
      </c>
      <c r="I1280" s="13" t="s">
        <v>8291</v>
      </c>
      <c r="J1280" s="13" t="s">
        <v>8291</v>
      </c>
      <c r="K1280" s="27">
        <v>2</v>
      </c>
      <c r="L1280" s="13" t="s">
        <v>8291</v>
      </c>
      <c r="M1280" s="13" t="s">
        <v>9529</v>
      </c>
      <c r="N1280" s="13">
        <v>56</v>
      </c>
      <c r="O1280" s="56">
        <v>10601.63</v>
      </c>
      <c r="P1280" s="13" t="s">
        <v>8311</v>
      </c>
      <c r="Q1280" s="13" t="s">
        <v>8310</v>
      </c>
      <c r="R1280" s="57" t="s">
        <v>8317</v>
      </c>
      <c r="T1280" s="12" t="s">
        <v>4688</v>
      </c>
      <c r="U1280" s="13" t="str">
        <f t="shared" si="359"/>
        <v xml:space="preserve">  Svetlana V</v>
      </c>
      <c r="V1280" s="39">
        <f t="shared" si="344"/>
        <v>27.17</v>
      </c>
      <c r="W1280" s="39" t="str">
        <f t="shared" si="345"/>
        <v>Overweight</v>
      </c>
      <c r="X1280" s="39">
        <f t="shared" si="346"/>
        <v>10.81</v>
      </c>
      <c r="Y1280" s="39" t="str">
        <f t="shared" si="347"/>
        <v>Diabetes</v>
      </c>
      <c r="Z1280" s="39" t="str">
        <f t="shared" si="348"/>
        <v>No</v>
      </c>
      <c r="AA1280" s="39" t="str">
        <f t="shared" si="349"/>
        <v>No</v>
      </c>
      <c r="AB1280" s="39" t="str">
        <f t="shared" si="350"/>
        <v>No</v>
      </c>
      <c r="AC1280" s="38">
        <f t="shared" si="351"/>
        <v>2</v>
      </c>
      <c r="AD1280" s="39" t="str">
        <f t="shared" si="352"/>
        <v>No</v>
      </c>
      <c r="AE1280" s="13" t="str">
        <f t="shared" si="353"/>
        <v>23-Jun-1967</v>
      </c>
      <c r="AF1280" s="39">
        <f t="shared" si="354"/>
        <v>56</v>
      </c>
      <c r="AG1280" s="58">
        <f t="shared" si="355"/>
        <v>10601.63</v>
      </c>
      <c r="AH1280" s="39" t="str">
        <f t="shared" si="356"/>
        <v>tier - 3</v>
      </c>
      <c r="AI1280" s="39" t="str">
        <f t="shared" si="357"/>
        <v>tier - 2</v>
      </c>
      <c r="AJ1280" s="54" t="str">
        <f t="shared" si="358"/>
        <v>R1012</v>
      </c>
    </row>
    <row r="1281" spans="2:36" ht="15.75" customHeight="1" x14ac:dyDescent="0.3">
      <c r="B1281" s="12" t="s">
        <v>4692</v>
      </c>
      <c r="C1281" s="13" t="s">
        <v>4694</v>
      </c>
      <c r="D1281" s="13">
        <v>34.32</v>
      </c>
      <c r="E1281" s="13" t="str">
        <f t="shared" si="342"/>
        <v>Obesity</v>
      </c>
      <c r="F1281" s="13">
        <v>5.7</v>
      </c>
      <c r="G1281" s="13" t="str">
        <f t="shared" si="343"/>
        <v>Prediabetes</v>
      </c>
      <c r="H1281" s="13" t="s">
        <v>8293</v>
      </c>
      <c r="I1281" s="13" t="s">
        <v>8291</v>
      </c>
      <c r="J1281" s="13" t="s">
        <v>8293</v>
      </c>
      <c r="K1281" s="27">
        <v>1</v>
      </c>
      <c r="L1281" s="13" t="s">
        <v>8291</v>
      </c>
      <c r="M1281" s="13" t="s">
        <v>9530</v>
      </c>
      <c r="N1281" s="13">
        <v>57</v>
      </c>
      <c r="O1281" s="56">
        <v>10602.39</v>
      </c>
      <c r="P1281" s="13" t="s">
        <v>8311</v>
      </c>
      <c r="Q1281" s="13" t="s">
        <v>8311</v>
      </c>
      <c r="R1281" s="57" t="s">
        <v>8321</v>
      </c>
      <c r="T1281" s="12" t="s">
        <v>4692</v>
      </c>
      <c r="U1281" s="13" t="str">
        <f t="shared" si="359"/>
        <v xml:space="preserve">  Jana L</v>
      </c>
      <c r="V1281" s="39">
        <f t="shared" si="344"/>
        <v>34.32</v>
      </c>
      <c r="W1281" s="39" t="str">
        <f t="shared" si="345"/>
        <v>Obesity</v>
      </c>
      <c r="X1281" s="39">
        <f t="shared" si="346"/>
        <v>5.7</v>
      </c>
      <c r="Y1281" s="39" t="str">
        <f t="shared" si="347"/>
        <v>Prediabetes</v>
      </c>
      <c r="Z1281" s="39" t="str">
        <f t="shared" si="348"/>
        <v>Yes</v>
      </c>
      <c r="AA1281" s="39" t="str">
        <f t="shared" si="349"/>
        <v>No</v>
      </c>
      <c r="AB1281" s="39" t="str">
        <f t="shared" si="350"/>
        <v>Yes</v>
      </c>
      <c r="AC1281" s="38">
        <f t="shared" si="351"/>
        <v>1</v>
      </c>
      <c r="AD1281" s="39" t="str">
        <f t="shared" si="352"/>
        <v>No</v>
      </c>
      <c r="AE1281" s="13" t="str">
        <f t="shared" si="353"/>
        <v>2-Jul-1966</v>
      </c>
      <c r="AF1281" s="39">
        <f t="shared" si="354"/>
        <v>57</v>
      </c>
      <c r="AG1281" s="58">
        <f t="shared" si="355"/>
        <v>10602.39</v>
      </c>
      <c r="AH1281" s="39" t="str">
        <f t="shared" si="356"/>
        <v>tier - 3</v>
      </c>
      <c r="AI1281" s="39" t="str">
        <f t="shared" si="357"/>
        <v>tier - 3</v>
      </c>
      <c r="AJ1281" s="54" t="str">
        <f t="shared" si="358"/>
        <v>R1011</v>
      </c>
    </row>
    <row r="1282" spans="2:36" ht="15.75" customHeight="1" x14ac:dyDescent="0.3">
      <c r="B1282" s="12" t="s">
        <v>4696</v>
      </c>
      <c r="C1282" s="13" t="s">
        <v>4026</v>
      </c>
      <c r="D1282" s="13">
        <v>23.87</v>
      </c>
      <c r="E1282" s="13" t="str">
        <f t="shared" si="342"/>
        <v>Healthy Weight</v>
      </c>
      <c r="F1282" s="13">
        <v>4.7699999999999996</v>
      </c>
      <c r="G1282" s="13" t="str">
        <f t="shared" si="343"/>
        <v>Normal</v>
      </c>
      <c r="H1282" s="13" t="s">
        <v>8293</v>
      </c>
      <c r="I1282" s="13" t="s">
        <v>8291</v>
      </c>
      <c r="J1282" s="13" t="s">
        <v>8293</v>
      </c>
      <c r="K1282" s="27">
        <v>1</v>
      </c>
      <c r="L1282" s="13" t="s">
        <v>8291</v>
      </c>
      <c r="M1282" s="13" t="s">
        <v>9531</v>
      </c>
      <c r="N1282" s="13">
        <v>58</v>
      </c>
      <c r="O1282" s="56">
        <v>10608.67</v>
      </c>
      <c r="P1282" s="13" t="s">
        <v>8311</v>
      </c>
      <c r="Q1282" s="13" t="s">
        <v>8311</v>
      </c>
      <c r="R1282" s="57" t="s">
        <v>8317</v>
      </c>
      <c r="T1282" s="12" t="s">
        <v>4696</v>
      </c>
      <c r="U1282" s="13" t="str">
        <f t="shared" si="359"/>
        <v xml:space="preserve">  Laura</v>
      </c>
      <c r="V1282" s="39">
        <f t="shared" si="344"/>
        <v>23.87</v>
      </c>
      <c r="W1282" s="39" t="str">
        <f t="shared" si="345"/>
        <v>Healthy Weight</v>
      </c>
      <c r="X1282" s="39">
        <f t="shared" si="346"/>
        <v>4.7699999999999996</v>
      </c>
      <c r="Y1282" s="39" t="str">
        <f t="shared" si="347"/>
        <v>Normal</v>
      </c>
      <c r="Z1282" s="39" t="str">
        <f t="shared" si="348"/>
        <v>Yes</v>
      </c>
      <c r="AA1282" s="39" t="str">
        <f t="shared" si="349"/>
        <v>No</v>
      </c>
      <c r="AB1282" s="39" t="str">
        <f t="shared" si="350"/>
        <v>Yes</v>
      </c>
      <c r="AC1282" s="38">
        <f t="shared" si="351"/>
        <v>1</v>
      </c>
      <c r="AD1282" s="39" t="str">
        <f t="shared" si="352"/>
        <v>No</v>
      </c>
      <c r="AE1282" s="13" t="str">
        <f t="shared" si="353"/>
        <v>27-Jun-1965</v>
      </c>
      <c r="AF1282" s="39">
        <f t="shared" si="354"/>
        <v>58</v>
      </c>
      <c r="AG1282" s="58">
        <f t="shared" si="355"/>
        <v>10608.67</v>
      </c>
      <c r="AH1282" s="39" t="str">
        <f t="shared" si="356"/>
        <v>tier - 3</v>
      </c>
      <c r="AI1282" s="39" t="str">
        <f t="shared" si="357"/>
        <v>tier - 3</v>
      </c>
      <c r="AJ1282" s="54" t="str">
        <f t="shared" si="358"/>
        <v>R1012</v>
      </c>
    </row>
    <row r="1283" spans="2:36" ht="15.75" customHeight="1" x14ac:dyDescent="0.3">
      <c r="B1283" s="12" t="s">
        <v>4699</v>
      </c>
      <c r="C1283" s="13" t="s">
        <v>4701</v>
      </c>
      <c r="D1283" s="13">
        <v>30.15</v>
      </c>
      <c r="E1283" s="13" t="str">
        <f t="shared" si="342"/>
        <v>Obesity</v>
      </c>
      <c r="F1283" s="13">
        <v>4.25</v>
      </c>
      <c r="G1283" s="13" t="str">
        <f t="shared" si="343"/>
        <v>Normal</v>
      </c>
      <c r="H1283" s="13" t="s">
        <v>8291</v>
      </c>
      <c r="I1283" s="13" t="s">
        <v>8291</v>
      </c>
      <c r="J1283" s="13" t="s">
        <v>8291</v>
      </c>
      <c r="K1283" s="27">
        <v>1</v>
      </c>
      <c r="L1283" s="13" t="s">
        <v>8291</v>
      </c>
      <c r="M1283" s="13" t="s">
        <v>9532</v>
      </c>
      <c r="N1283" s="13">
        <v>31</v>
      </c>
      <c r="O1283" s="56">
        <v>10617.04</v>
      </c>
      <c r="P1283" s="13" t="s">
        <v>8311</v>
      </c>
      <c r="Q1283" s="13" t="s">
        <v>8311</v>
      </c>
      <c r="R1283" s="57" t="s">
        <v>8335</v>
      </c>
      <c r="T1283" s="12" t="s">
        <v>4699</v>
      </c>
      <c r="U1283" s="13" t="str">
        <f t="shared" si="359"/>
        <v xml:space="preserve">  Torrey C III</v>
      </c>
      <c r="V1283" s="39">
        <f t="shared" si="344"/>
        <v>30.15</v>
      </c>
      <c r="W1283" s="39" t="str">
        <f t="shared" si="345"/>
        <v>Obesity</v>
      </c>
      <c r="X1283" s="39">
        <f t="shared" si="346"/>
        <v>4.25</v>
      </c>
      <c r="Y1283" s="39" t="str">
        <f t="shared" si="347"/>
        <v>Normal</v>
      </c>
      <c r="Z1283" s="39" t="str">
        <f t="shared" si="348"/>
        <v>No</v>
      </c>
      <c r="AA1283" s="39" t="str">
        <f t="shared" si="349"/>
        <v>No</v>
      </c>
      <c r="AB1283" s="39" t="str">
        <f t="shared" si="350"/>
        <v>No</v>
      </c>
      <c r="AC1283" s="38">
        <f t="shared" si="351"/>
        <v>1</v>
      </c>
      <c r="AD1283" s="39" t="str">
        <f t="shared" si="352"/>
        <v>No</v>
      </c>
      <c r="AE1283" s="13" t="str">
        <f t="shared" si="353"/>
        <v>23-Jul-1992</v>
      </c>
      <c r="AF1283" s="39">
        <f t="shared" si="354"/>
        <v>31</v>
      </c>
      <c r="AG1283" s="58">
        <f t="shared" si="355"/>
        <v>10617.04</v>
      </c>
      <c r="AH1283" s="39" t="str">
        <f t="shared" si="356"/>
        <v>tier - 3</v>
      </c>
      <c r="AI1283" s="39" t="str">
        <f t="shared" si="357"/>
        <v>tier - 3</v>
      </c>
      <c r="AJ1283" s="54" t="str">
        <f t="shared" si="358"/>
        <v>R1026</v>
      </c>
    </row>
    <row r="1284" spans="2:36" ht="15.75" customHeight="1" x14ac:dyDescent="0.3">
      <c r="B1284" s="12" t="s">
        <v>4703</v>
      </c>
      <c r="C1284" s="13" t="s">
        <v>608</v>
      </c>
      <c r="D1284" s="13">
        <v>26.36</v>
      </c>
      <c r="E1284" s="13" t="str">
        <f t="shared" ref="E1284:E1347" si="360">IF(D1284&lt;18.5,"Underweight", IF(AND(D1284&gt;=18.5,D1284&lt;=24.9),"Healthy Weight", IF(AND(D1284&gt;=25,D1284&lt;=29.9),"Overweight", IF(D1284&gt;=30,"Obesity"))))</f>
        <v>Overweight</v>
      </c>
      <c r="F1284" s="13">
        <v>5.52</v>
      </c>
      <c r="G1284" s="13" t="str">
        <f t="shared" ref="G1284:G1347" si="361">IF(F1284&lt;5.7,"Normal",IF(AND(F1284&gt;=5.7,F1284&lt;=6.4),"Prediabetes",IF(F1284&gt;=6.5,"Diabetes")))</f>
        <v>Normal</v>
      </c>
      <c r="H1284" s="13" t="s">
        <v>8291</v>
      </c>
      <c r="I1284" s="13" t="s">
        <v>8291</v>
      </c>
      <c r="J1284" s="13" t="s">
        <v>8291</v>
      </c>
      <c r="K1284" s="27" t="s">
        <v>8292</v>
      </c>
      <c r="L1284" s="13" t="s">
        <v>8291</v>
      </c>
      <c r="M1284" s="13" t="s">
        <v>8910</v>
      </c>
      <c r="N1284" s="13">
        <v>33</v>
      </c>
      <c r="O1284" s="56">
        <v>10620.26</v>
      </c>
      <c r="P1284" s="13" t="s">
        <v>8311</v>
      </c>
      <c r="Q1284" s="13" t="s">
        <v>8311</v>
      </c>
      <c r="R1284" s="57" t="s">
        <v>8317</v>
      </c>
      <c r="T1284" s="12" t="s">
        <v>4703</v>
      </c>
      <c r="U1284" s="13" t="str">
        <f t="shared" si="359"/>
        <v xml:space="preserve">  Paul</v>
      </c>
      <c r="V1284" s="39">
        <f t="shared" ref="V1284:V1347" si="362">VLOOKUP(T1284,$B$3:$R$2338,3,FALSE)</f>
        <v>26.36</v>
      </c>
      <c r="W1284" s="39" t="str">
        <f t="shared" ref="W1284:W1347" si="363">VLOOKUP(T1284,$B$3:$R$2338,4,FALSE)</f>
        <v>Overweight</v>
      </c>
      <c r="X1284" s="39">
        <f t="shared" ref="X1284:X1347" si="364">VLOOKUP(T1284,$B$3:$R$2338,5,FALSE)</f>
        <v>5.52</v>
      </c>
      <c r="Y1284" s="39" t="str">
        <f t="shared" ref="Y1284:Y1347" si="365">VLOOKUP(T1284,$B$3:$R$2338,6,0)</f>
        <v>Normal</v>
      </c>
      <c r="Z1284" s="39" t="str">
        <f t="shared" ref="Z1284:Z1347" si="366">VLOOKUP(T1284,$B$3:$R$2338,7,0)</f>
        <v>No</v>
      </c>
      <c r="AA1284" s="39" t="str">
        <f t="shared" ref="AA1284:AA1347" si="367">VLOOKUP(T1284,$B$3:$R$2338,8,0)</f>
        <v>No</v>
      </c>
      <c r="AB1284" s="39" t="str">
        <f t="shared" ref="AB1284:AB1347" si="368">VLOOKUP(T1284,$B$3:$R$2338,9,0)</f>
        <v>No</v>
      </c>
      <c r="AC1284" s="38" t="str">
        <f t="shared" ref="AC1284:AC1347" si="369">VLOOKUP(T1284,$B$3:$R$2338,10,0)</f>
        <v>No major surgery</v>
      </c>
      <c r="AD1284" s="39" t="str">
        <f t="shared" ref="AD1284:AD1347" si="370">VLOOKUP(T1284,$B$3:$R$2338,11,0)</f>
        <v>No</v>
      </c>
      <c r="AE1284" s="13" t="str">
        <f t="shared" ref="AE1284:AE1347" si="371">VLOOKUP(T1284,$B$3:$R$2338,12,0)</f>
        <v>6-Jul-1990</v>
      </c>
      <c r="AF1284" s="39">
        <f t="shared" ref="AF1284:AF1347" si="372">VLOOKUP(T1284,$B$3:$R$2338,13,0)</f>
        <v>33</v>
      </c>
      <c r="AG1284" s="58">
        <f t="shared" ref="AG1284:AG1347" si="373">VLOOKUP(T1284,$B$3:$R$2338,14,0)</f>
        <v>10620.26</v>
      </c>
      <c r="AH1284" s="39" t="str">
        <f t="shared" ref="AH1284:AH1347" si="374">VLOOKUP(T1284,$B$3:$R$2338,15,0)</f>
        <v>tier - 3</v>
      </c>
      <c r="AI1284" s="39" t="str">
        <f t="shared" ref="AI1284:AI1347" si="375">VLOOKUP(T1284,B1283:R3618,16,0)</f>
        <v>tier - 3</v>
      </c>
      <c r="AJ1284" s="54" t="str">
        <f t="shared" ref="AJ1284:AJ1347" si="376">VLOOKUP(T1284,$B$3:$R$2338,17,0)</f>
        <v>R1012</v>
      </c>
    </row>
    <row r="1285" spans="2:36" ht="15.75" customHeight="1" x14ac:dyDescent="0.3">
      <c r="B1285" s="12" t="s">
        <v>4706</v>
      </c>
      <c r="C1285" s="13" t="s">
        <v>3965</v>
      </c>
      <c r="D1285" s="13">
        <v>45.32</v>
      </c>
      <c r="E1285" s="13" t="str">
        <f t="shared" si="360"/>
        <v>Obesity</v>
      </c>
      <c r="F1285" s="13">
        <v>6.53</v>
      </c>
      <c r="G1285" s="13" t="str">
        <f t="shared" si="361"/>
        <v>Diabetes</v>
      </c>
      <c r="H1285" s="13" t="s">
        <v>8293</v>
      </c>
      <c r="I1285" s="13" t="s">
        <v>8291</v>
      </c>
      <c r="J1285" s="13" t="s">
        <v>8291</v>
      </c>
      <c r="K1285" s="27">
        <v>1</v>
      </c>
      <c r="L1285" s="13" t="s">
        <v>8291</v>
      </c>
      <c r="M1285" s="13" t="s">
        <v>9533</v>
      </c>
      <c r="N1285" s="13">
        <v>59</v>
      </c>
      <c r="O1285" s="56">
        <v>10627.81</v>
      </c>
      <c r="P1285" s="13" t="s">
        <v>8311</v>
      </c>
      <c r="Q1285" s="13" t="s">
        <v>8311</v>
      </c>
      <c r="R1285" s="57" t="s">
        <v>8312</v>
      </c>
      <c r="T1285" s="12" t="s">
        <v>4706</v>
      </c>
      <c r="U1285" s="13" t="str">
        <f t="shared" ref="U1285:U1348" si="377">VLOOKUP(T1285,$B$3:$R$2338,2,FALSE)</f>
        <v xml:space="preserve">  Jennifer D</v>
      </c>
      <c r="V1285" s="39">
        <f t="shared" si="362"/>
        <v>45.32</v>
      </c>
      <c r="W1285" s="39" t="str">
        <f t="shared" si="363"/>
        <v>Obesity</v>
      </c>
      <c r="X1285" s="39">
        <f t="shared" si="364"/>
        <v>6.53</v>
      </c>
      <c r="Y1285" s="39" t="str">
        <f t="shared" si="365"/>
        <v>Diabetes</v>
      </c>
      <c r="Z1285" s="39" t="str">
        <f t="shared" si="366"/>
        <v>Yes</v>
      </c>
      <c r="AA1285" s="39" t="str">
        <f t="shared" si="367"/>
        <v>No</v>
      </c>
      <c r="AB1285" s="39" t="str">
        <f t="shared" si="368"/>
        <v>No</v>
      </c>
      <c r="AC1285" s="38">
        <f t="shared" si="369"/>
        <v>1</v>
      </c>
      <c r="AD1285" s="39" t="str">
        <f t="shared" si="370"/>
        <v>No</v>
      </c>
      <c r="AE1285" s="13" t="str">
        <f t="shared" si="371"/>
        <v>8-Aug-1964</v>
      </c>
      <c r="AF1285" s="39">
        <f t="shared" si="372"/>
        <v>59</v>
      </c>
      <c r="AG1285" s="58">
        <f t="shared" si="373"/>
        <v>10627.81</v>
      </c>
      <c r="AH1285" s="39" t="str">
        <f t="shared" si="374"/>
        <v>tier - 3</v>
      </c>
      <c r="AI1285" s="39" t="str">
        <f t="shared" si="375"/>
        <v>tier - 3</v>
      </c>
      <c r="AJ1285" s="54" t="str">
        <f t="shared" si="376"/>
        <v>R1013</v>
      </c>
    </row>
    <row r="1286" spans="2:36" ht="15.75" customHeight="1" x14ac:dyDescent="0.3">
      <c r="B1286" s="12" t="s">
        <v>4709</v>
      </c>
      <c r="C1286" s="13" t="s">
        <v>876</v>
      </c>
      <c r="D1286" s="13">
        <v>31.93</v>
      </c>
      <c r="E1286" s="13" t="str">
        <f t="shared" si="360"/>
        <v>Obesity</v>
      </c>
      <c r="F1286" s="13">
        <v>4.82</v>
      </c>
      <c r="G1286" s="13" t="str">
        <f t="shared" si="361"/>
        <v>Normal</v>
      </c>
      <c r="H1286" s="13" t="s">
        <v>8293</v>
      </c>
      <c r="I1286" s="13" t="s">
        <v>8291</v>
      </c>
      <c r="J1286" s="13" t="s">
        <v>8291</v>
      </c>
      <c r="K1286" s="27">
        <v>1</v>
      </c>
      <c r="L1286" s="13" t="s">
        <v>8291</v>
      </c>
      <c r="M1286" s="13" t="s">
        <v>9534</v>
      </c>
      <c r="N1286" s="13">
        <v>47</v>
      </c>
      <c r="O1286" s="56">
        <v>10665.44</v>
      </c>
      <c r="P1286" s="13" t="s">
        <v>8311</v>
      </c>
      <c r="Q1286" s="13" t="s">
        <v>8310</v>
      </c>
      <c r="R1286" s="57" t="s">
        <v>8332</v>
      </c>
      <c r="T1286" s="12" t="s">
        <v>4709</v>
      </c>
      <c r="U1286" s="13" t="str">
        <f t="shared" si="377"/>
        <v xml:space="preserve">  Erik</v>
      </c>
      <c r="V1286" s="39">
        <f t="shared" si="362"/>
        <v>31.93</v>
      </c>
      <c r="W1286" s="39" t="str">
        <f t="shared" si="363"/>
        <v>Obesity</v>
      </c>
      <c r="X1286" s="39">
        <f t="shared" si="364"/>
        <v>4.82</v>
      </c>
      <c r="Y1286" s="39" t="str">
        <f t="shared" si="365"/>
        <v>Normal</v>
      </c>
      <c r="Z1286" s="39" t="str">
        <f t="shared" si="366"/>
        <v>Yes</v>
      </c>
      <c r="AA1286" s="39" t="str">
        <f t="shared" si="367"/>
        <v>No</v>
      </c>
      <c r="AB1286" s="39" t="str">
        <f t="shared" si="368"/>
        <v>No</v>
      </c>
      <c r="AC1286" s="38">
        <f t="shared" si="369"/>
        <v>1</v>
      </c>
      <c r="AD1286" s="39" t="str">
        <f t="shared" si="370"/>
        <v>No</v>
      </c>
      <c r="AE1286" s="13" t="str">
        <f t="shared" si="371"/>
        <v>22-Nov-1976</v>
      </c>
      <c r="AF1286" s="39">
        <f t="shared" si="372"/>
        <v>47</v>
      </c>
      <c r="AG1286" s="58">
        <f t="shared" si="373"/>
        <v>10665.44</v>
      </c>
      <c r="AH1286" s="39" t="str">
        <f t="shared" si="374"/>
        <v>tier - 3</v>
      </c>
      <c r="AI1286" s="39" t="str">
        <f t="shared" si="375"/>
        <v>tier - 2</v>
      </c>
      <c r="AJ1286" s="54" t="str">
        <f t="shared" si="376"/>
        <v>R1021</v>
      </c>
    </row>
    <row r="1287" spans="2:36" ht="15.75" customHeight="1" x14ac:dyDescent="0.3">
      <c r="B1287" s="12" t="s">
        <v>4711</v>
      </c>
      <c r="C1287" s="13" t="s">
        <v>4713</v>
      </c>
      <c r="D1287" s="13">
        <v>36</v>
      </c>
      <c r="E1287" s="13" t="str">
        <f t="shared" si="360"/>
        <v>Obesity</v>
      </c>
      <c r="F1287" s="13">
        <v>11.94</v>
      </c>
      <c r="G1287" s="13" t="str">
        <f t="shared" si="361"/>
        <v>Diabetes</v>
      </c>
      <c r="H1287" s="13" t="s">
        <v>8293</v>
      </c>
      <c r="I1287" s="13" t="s">
        <v>8291</v>
      </c>
      <c r="J1287" s="13" t="s">
        <v>8291</v>
      </c>
      <c r="K1287" s="27">
        <v>1</v>
      </c>
      <c r="L1287" s="13" t="s">
        <v>8291</v>
      </c>
      <c r="M1287" s="13" t="s">
        <v>9535</v>
      </c>
      <c r="N1287" s="13">
        <v>61</v>
      </c>
      <c r="O1287" s="56">
        <v>10676.83</v>
      </c>
      <c r="P1287" s="13" t="s">
        <v>8311</v>
      </c>
      <c r="Q1287" s="13" t="s">
        <v>8311</v>
      </c>
      <c r="R1287" s="57" t="s">
        <v>8312</v>
      </c>
      <c r="T1287" s="12" t="s">
        <v>4711</v>
      </c>
      <c r="U1287" s="13" t="str">
        <f t="shared" si="377"/>
        <v xml:space="preserve">  Lana J</v>
      </c>
      <c r="V1287" s="39">
        <f t="shared" si="362"/>
        <v>36</v>
      </c>
      <c r="W1287" s="39" t="str">
        <f t="shared" si="363"/>
        <v>Obesity</v>
      </c>
      <c r="X1287" s="39">
        <f t="shared" si="364"/>
        <v>11.94</v>
      </c>
      <c r="Y1287" s="39" t="str">
        <f t="shared" si="365"/>
        <v>Diabetes</v>
      </c>
      <c r="Z1287" s="39" t="str">
        <f t="shared" si="366"/>
        <v>Yes</v>
      </c>
      <c r="AA1287" s="39" t="str">
        <f t="shared" si="367"/>
        <v>No</v>
      </c>
      <c r="AB1287" s="39" t="str">
        <f t="shared" si="368"/>
        <v>No</v>
      </c>
      <c r="AC1287" s="38">
        <f t="shared" si="369"/>
        <v>1</v>
      </c>
      <c r="AD1287" s="39" t="str">
        <f t="shared" si="370"/>
        <v>No</v>
      </c>
      <c r="AE1287" s="13" t="str">
        <f t="shared" si="371"/>
        <v>7-Sep-1962</v>
      </c>
      <c r="AF1287" s="39">
        <f t="shared" si="372"/>
        <v>61</v>
      </c>
      <c r="AG1287" s="58">
        <f t="shared" si="373"/>
        <v>10676.83</v>
      </c>
      <c r="AH1287" s="39" t="str">
        <f t="shared" si="374"/>
        <v>tier - 3</v>
      </c>
      <c r="AI1287" s="39" t="str">
        <f t="shared" si="375"/>
        <v>tier - 3</v>
      </c>
      <c r="AJ1287" s="54" t="str">
        <f t="shared" si="376"/>
        <v>R1013</v>
      </c>
    </row>
    <row r="1288" spans="2:36" ht="15.75" customHeight="1" x14ac:dyDescent="0.3">
      <c r="B1288" s="12" t="s">
        <v>4715</v>
      </c>
      <c r="C1288" s="13" t="s">
        <v>4717</v>
      </c>
      <c r="D1288" s="13">
        <v>32</v>
      </c>
      <c r="E1288" s="13" t="str">
        <f t="shared" si="360"/>
        <v>Obesity</v>
      </c>
      <c r="F1288" s="13">
        <v>7.85</v>
      </c>
      <c r="G1288" s="13" t="str">
        <f t="shared" si="361"/>
        <v>Diabetes</v>
      </c>
      <c r="H1288" s="13" t="s">
        <v>8293</v>
      </c>
      <c r="I1288" s="13" t="s">
        <v>8291</v>
      </c>
      <c r="J1288" s="13" t="s">
        <v>8291</v>
      </c>
      <c r="K1288" s="27">
        <v>1</v>
      </c>
      <c r="L1288" s="13" t="s">
        <v>8291</v>
      </c>
      <c r="M1288" s="13" t="s">
        <v>9536</v>
      </c>
      <c r="N1288" s="13">
        <v>46</v>
      </c>
      <c r="O1288" s="56">
        <v>10690.11</v>
      </c>
      <c r="P1288" s="13" t="s">
        <v>8311</v>
      </c>
      <c r="Q1288" s="13" t="s">
        <v>8310</v>
      </c>
      <c r="R1288" s="57" t="s">
        <v>8332</v>
      </c>
      <c r="T1288" s="12" t="s">
        <v>4715</v>
      </c>
      <c r="U1288" s="13" t="str">
        <f t="shared" si="377"/>
        <v xml:space="preserve">  Rebecca E</v>
      </c>
      <c r="V1288" s="39">
        <f t="shared" si="362"/>
        <v>32</v>
      </c>
      <c r="W1288" s="39" t="str">
        <f t="shared" si="363"/>
        <v>Obesity</v>
      </c>
      <c r="X1288" s="39">
        <f t="shared" si="364"/>
        <v>7.85</v>
      </c>
      <c r="Y1288" s="39" t="str">
        <f t="shared" si="365"/>
        <v>Diabetes</v>
      </c>
      <c r="Z1288" s="39" t="str">
        <f t="shared" si="366"/>
        <v>Yes</v>
      </c>
      <c r="AA1288" s="39" t="str">
        <f t="shared" si="367"/>
        <v>No</v>
      </c>
      <c r="AB1288" s="39" t="str">
        <f t="shared" si="368"/>
        <v>No</v>
      </c>
      <c r="AC1288" s="38">
        <f t="shared" si="369"/>
        <v>1</v>
      </c>
      <c r="AD1288" s="39" t="str">
        <f t="shared" si="370"/>
        <v>No</v>
      </c>
      <c r="AE1288" s="13" t="str">
        <f t="shared" si="371"/>
        <v>2-Aug-1977</v>
      </c>
      <c r="AF1288" s="39">
        <f t="shared" si="372"/>
        <v>46</v>
      </c>
      <c r="AG1288" s="58">
        <f t="shared" si="373"/>
        <v>10690.11</v>
      </c>
      <c r="AH1288" s="39" t="str">
        <f t="shared" si="374"/>
        <v>tier - 3</v>
      </c>
      <c r="AI1288" s="39" t="str">
        <f t="shared" si="375"/>
        <v>tier - 2</v>
      </c>
      <c r="AJ1288" s="54" t="str">
        <f t="shared" si="376"/>
        <v>R1021</v>
      </c>
    </row>
    <row r="1289" spans="2:36" ht="15.75" customHeight="1" x14ac:dyDescent="0.3">
      <c r="B1289" s="12" t="s">
        <v>4719</v>
      </c>
      <c r="C1289" s="13" t="s">
        <v>4721</v>
      </c>
      <c r="D1289" s="13">
        <v>29.37</v>
      </c>
      <c r="E1289" s="13" t="str">
        <f t="shared" si="360"/>
        <v>Overweight</v>
      </c>
      <c r="F1289" s="13">
        <v>8.01</v>
      </c>
      <c r="G1289" s="13" t="str">
        <f t="shared" si="361"/>
        <v>Diabetes</v>
      </c>
      <c r="H1289" s="13" t="s">
        <v>8293</v>
      </c>
      <c r="I1289" s="13" t="s">
        <v>8291</v>
      </c>
      <c r="J1289" s="13" t="s">
        <v>8291</v>
      </c>
      <c r="K1289" s="27">
        <v>1</v>
      </c>
      <c r="L1289" s="13" t="s">
        <v>8291</v>
      </c>
      <c r="M1289" s="13" t="s">
        <v>9537</v>
      </c>
      <c r="N1289" s="13">
        <v>47</v>
      </c>
      <c r="O1289" s="56">
        <v>10698.38</v>
      </c>
      <c r="P1289" s="13" t="s">
        <v>8311</v>
      </c>
      <c r="Q1289" s="13" t="s">
        <v>8314</v>
      </c>
      <c r="R1289" s="57" t="s">
        <v>8328</v>
      </c>
      <c r="T1289" s="12" t="s">
        <v>4719</v>
      </c>
      <c r="U1289" s="13" t="str">
        <f t="shared" si="377"/>
        <v xml:space="preserve">  Katie M</v>
      </c>
      <c r="V1289" s="39">
        <f t="shared" si="362"/>
        <v>29.37</v>
      </c>
      <c r="W1289" s="39" t="str">
        <f t="shared" si="363"/>
        <v>Overweight</v>
      </c>
      <c r="X1289" s="39">
        <f t="shared" si="364"/>
        <v>8.01</v>
      </c>
      <c r="Y1289" s="39" t="str">
        <f t="shared" si="365"/>
        <v>Diabetes</v>
      </c>
      <c r="Z1289" s="39" t="str">
        <f t="shared" si="366"/>
        <v>Yes</v>
      </c>
      <c r="AA1289" s="39" t="str">
        <f t="shared" si="367"/>
        <v>No</v>
      </c>
      <c r="AB1289" s="39" t="str">
        <f t="shared" si="368"/>
        <v>No</v>
      </c>
      <c r="AC1289" s="38">
        <f t="shared" si="369"/>
        <v>1</v>
      </c>
      <c r="AD1289" s="39" t="str">
        <f t="shared" si="370"/>
        <v>No</v>
      </c>
      <c r="AE1289" s="13" t="str">
        <f t="shared" si="371"/>
        <v>30-Sep-1976</v>
      </c>
      <c r="AF1289" s="39">
        <f t="shared" si="372"/>
        <v>47</v>
      </c>
      <c r="AG1289" s="58">
        <f t="shared" si="373"/>
        <v>10698.38</v>
      </c>
      <c r="AH1289" s="39" t="str">
        <f t="shared" si="374"/>
        <v>tier - 3</v>
      </c>
      <c r="AI1289" s="39" t="str">
        <f t="shared" si="375"/>
        <v>tier - 1</v>
      </c>
      <c r="AJ1289" s="54" t="str">
        <f t="shared" si="376"/>
        <v>R1025</v>
      </c>
    </row>
    <row r="1290" spans="2:36" ht="15.75" customHeight="1" x14ac:dyDescent="0.3">
      <c r="B1290" s="12" t="s">
        <v>4723</v>
      </c>
      <c r="C1290" s="13" t="s">
        <v>4725</v>
      </c>
      <c r="D1290" s="13">
        <v>23.6</v>
      </c>
      <c r="E1290" s="13" t="str">
        <f t="shared" si="360"/>
        <v>Healthy Weight</v>
      </c>
      <c r="F1290" s="13">
        <v>7.4</v>
      </c>
      <c r="G1290" s="13" t="str">
        <f t="shared" si="361"/>
        <v>Diabetes</v>
      </c>
      <c r="H1290" s="13" t="s">
        <v>8293</v>
      </c>
      <c r="I1290" s="13" t="s">
        <v>8291</v>
      </c>
      <c r="J1290" s="13" t="s">
        <v>8291</v>
      </c>
      <c r="K1290" s="27">
        <v>1</v>
      </c>
      <c r="L1290" s="13" t="s">
        <v>8291</v>
      </c>
      <c r="M1290" s="13" t="s">
        <v>9538</v>
      </c>
      <c r="N1290" s="13">
        <v>51</v>
      </c>
      <c r="O1290" s="56">
        <v>10702.64</v>
      </c>
      <c r="P1290" s="13" t="s">
        <v>8311</v>
      </c>
      <c r="Q1290" s="13" t="s">
        <v>8311</v>
      </c>
      <c r="R1290" s="57" t="s">
        <v>8312</v>
      </c>
      <c r="T1290" s="12" t="s">
        <v>4723</v>
      </c>
      <c r="U1290" s="13" t="str">
        <f t="shared" si="377"/>
        <v xml:space="preserve">  Elizabeth A</v>
      </c>
      <c r="V1290" s="39">
        <f t="shared" si="362"/>
        <v>23.6</v>
      </c>
      <c r="W1290" s="39" t="str">
        <f t="shared" si="363"/>
        <v>Healthy Weight</v>
      </c>
      <c r="X1290" s="39">
        <f t="shared" si="364"/>
        <v>7.4</v>
      </c>
      <c r="Y1290" s="39" t="str">
        <f t="shared" si="365"/>
        <v>Diabetes</v>
      </c>
      <c r="Z1290" s="39" t="str">
        <f t="shared" si="366"/>
        <v>Yes</v>
      </c>
      <c r="AA1290" s="39" t="str">
        <f t="shared" si="367"/>
        <v>No</v>
      </c>
      <c r="AB1290" s="39" t="str">
        <f t="shared" si="368"/>
        <v>No</v>
      </c>
      <c r="AC1290" s="38">
        <f t="shared" si="369"/>
        <v>1</v>
      </c>
      <c r="AD1290" s="39" t="str">
        <f t="shared" si="370"/>
        <v>No</v>
      </c>
      <c r="AE1290" s="13" t="str">
        <f t="shared" si="371"/>
        <v>24-Oct-1972</v>
      </c>
      <c r="AF1290" s="39">
        <f t="shared" si="372"/>
        <v>51</v>
      </c>
      <c r="AG1290" s="58">
        <f t="shared" si="373"/>
        <v>10702.64</v>
      </c>
      <c r="AH1290" s="39" t="str">
        <f t="shared" si="374"/>
        <v>tier - 3</v>
      </c>
      <c r="AI1290" s="39" t="str">
        <f t="shared" si="375"/>
        <v>tier - 3</v>
      </c>
      <c r="AJ1290" s="54" t="str">
        <f t="shared" si="376"/>
        <v>R1013</v>
      </c>
    </row>
    <row r="1291" spans="2:36" ht="15.75" customHeight="1" x14ac:dyDescent="0.3">
      <c r="B1291" s="12" t="s">
        <v>4726</v>
      </c>
      <c r="C1291" s="13" t="s">
        <v>748</v>
      </c>
      <c r="D1291" s="13">
        <v>33.155000000000001</v>
      </c>
      <c r="E1291" s="13" t="str">
        <f t="shared" si="360"/>
        <v>Obesity</v>
      </c>
      <c r="F1291" s="13">
        <v>8.3800000000000008</v>
      </c>
      <c r="G1291" s="13" t="str">
        <f t="shared" si="361"/>
        <v>Diabetes</v>
      </c>
      <c r="H1291" s="13" t="s">
        <v>8293</v>
      </c>
      <c r="I1291" s="13" t="s">
        <v>8291</v>
      </c>
      <c r="J1291" s="13" t="s">
        <v>8291</v>
      </c>
      <c r="K1291" s="27" t="s">
        <v>8292</v>
      </c>
      <c r="L1291" s="13" t="s">
        <v>8291</v>
      </c>
      <c r="M1291" s="13" t="s">
        <v>9539</v>
      </c>
      <c r="N1291" s="13">
        <v>56</v>
      </c>
      <c r="O1291" s="56">
        <v>10704.47</v>
      </c>
      <c r="P1291" s="13" t="s">
        <v>8311</v>
      </c>
      <c r="Q1291" s="13" t="s">
        <v>8310</v>
      </c>
      <c r="R1291" s="57" t="s">
        <v>8321</v>
      </c>
      <c r="T1291" s="12" t="s">
        <v>4726</v>
      </c>
      <c r="U1291" s="13" t="str">
        <f t="shared" si="377"/>
        <v xml:space="preserve">  Sarah</v>
      </c>
      <c r="V1291" s="39">
        <f t="shared" si="362"/>
        <v>33.155000000000001</v>
      </c>
      <c r="W1291" s="39" t="str">
        <f t="shared" si="363"/>
        <v>Obesity</v>
      </c>
      <c r="X1291" s="39">
        <f t="shared" si="364"/>
        <v>8.3800000000000008</v>
      </c>
      <c r="Y1291" s="39" t="str">
        <f t="shared" si="365"/>
        <v>Diabetes</v>
      </c>
      <c r="Z1291" s="39" t="str">
        <f t="shared" si="366"/>
        <v>Yes</v>
      </c>
      <c r="AA1291" s="39" t="str">
        <f t="shared" si="367"/>
        <v>No</v>
      </c>
      <c r="AB1291" s="39" t="str">
        <f t="shared" si="368"/>
        <v>No</v>
      </c>
      <c r="AC1291" s="38" t="str">
        <f t="shared" si="369"/>
        <v>No major surgery</v>
      </c>
      <c r="AD1291" s="39" t="str">
        <f t="shared" si="370"/>
        <v>No</v>
      </c>
      <c r="AE1291" s="13" t="str">
        <f t="shared" si="371"/>
        <v>30-Jul-1967</v>
      </c>
      <c r="AF1291" s="39">
        <f t="shared" si="372"/>
        <v>56</v>
      </c>
      <c r="AG1291" s="58">
        <f t="shared" si="373"/>
        <v>10704.47</v>
      </c>
      <c r="AH1291" s="39" t="str">
        <f t="shared" si="374"/>
        <v>tier - 3</v>
      </c>
      <c r="AI1291" s="39" t="str">
        <f t="shared" si="375"/>
        <v>tier - 2</v>
      </c>
      <c r="AJ1291" s="54" t="str">
        <f t="shared" si="376"/>
        <v>R1011</v>
      </c>
    </row>
    <row r="1292" spans="2:36" ht="15.75" customHeight="1" x14ac:dyDescent="0.3">
      <c r="B1292" s="12" t="s">
        <v>4729</v>
      </c>
      <c r="C1292" s="13" t="s">
        <v>4731</v>
      </c>
      <c r="D1292" s="13">
        <v>24.32</v>
      </c>
      <c r="E1292" s="13" t="str">
        <f t="shared" si="360"/>
        <v>Healthy Weight</v>
      </c>
      <c r="F1292" s="13">
        <v>11.56</v>
      </c>
      <c r="G1292" s="13" t="str">
        <f t="shared" si="361"/>
        <v>Diabetes</v>
      </c>
      <c r="H1292" s="13" t="s">
        <v>8293</v>
      </c>
      <c r="I1292" s="13" t="s">
        <v>8291</v>
      </c>
      <c r="J1292" s="13" t="s">
        <v>8291</v>
      </c>
      <c r="K1292" s="27">
        <v>1</v>
      </c>
      <c r="L1292" s="13" t="s">
        <v>8291</v>
      </c>
      <c r="M1292" s="13" t="s">
        <v>9540</v>
      </c>
      <c r="N1292" s="13">
        <v>56</v>
      </c>
      <c r="O1292" s="56">
        <v>10713.64</v>
      </c>
      <c r="P1292" s="13" t="s">
        <v>8311</v>
      </c>
      <c r="Q1292" s="13" t="s">
        <v>8311</v>
      </c>
      <c r="R1292" s="57" t="s">
        <v>8321</v>
      </c>
      <c r="T1292" s="12" t="s">
        <v>4729</v>
      </c>
      <c r="U1292" s="13" t="str">
        <f t="shared" si="377"/>
        <v xml:space="preserve">  Annie J</v>
      </c>
      <c r="V1292" s="39">
        <f t="shared" si="362"/>
        <v>24.32</v>
      </c>
      <c r="W1292" s="39" t="str">
        <f t="shared" si="363"/>
        <v>Healthy Weight</v>
      </c>
      <c r="X1292" s="39">
        <f t="shared" si="364"/>
        <v>11.56</v>
      </c>
      <c r="Y1292" s="39" t="str">
        <f t="shared" si="365"/>
        <v>Diabetes</v>
      </c>
      <c r="Z1292" s="39" t="str">
        <f t="shared" si="366"/>
        <v>Yes</v>
      </c>
      <c r="AA1292" s="39" t="str">
        <f t="shared" si="367"/>
        <v>No</v>
      </c>
      <c r="AB1292" s="39" t="str">
        <f t="shared" si="368"/>
        <v>No</v>
      </c>
      <c r="AC1292" s="38">
        <f t="shared" si="369"/>
        <v>1</v>
      </c>
      <c r="AD1292" s="39" t="str">
        <f t="shared" si="370"/>
        <v>No</v>
      </c>
      <c r="AE1292" s="13" t="str">
        <f t="shared" si="371"/>
        <v>5-Oct-1967</v>
      </c>
      <c r="AF1292" s="39">
        <f t="shared" si="372"/>
        <v>56</v>
      </c>
      <c r="AG1292" s="58">
        <f t="shared" si="373"/>
        <v>10713.64</v>
      </c>
      <c r="AH1292" s="39" t="str">
        <f t="shared" si="374"/>
        <v>tier - 3</v>
      </c>
      <c r="AI1292" s="39" t="str">
        <f t="shared" si="375"/>
        <v>tier - 3</v>
      </c>
      <c r="AJ1292" s="54" t="str">
        <f t="shared" si="376"/>
        <v>R1011</v>
      </c>
    </row>
    <row r="1293" spans="2:36" ht="15.75" customHeight="1" x14ac:dyDescent="0.3">
      <c r="B1293" s="12" t="s">
        <v>4733</v>
      </c>
      <c r="C1293" s="13" t="s">
        <v>4735</v>
      </c>
      <c r="D1293" s="13">
        <v>36.299999999999997</v>
      </c>
      <c r="E1293" s="13" t="str">
        <f t="shared" si="360"/>
        <v>Obesity</v>
      </c>
      <c r="F1293" s="13">
        <v>4.6100000000000003</v>
      </c>
      <c r="G1293" s="13" t="str">
        <f t="shared" si="361"/>
        <v>Normal</v>
      </c>
      <c r="H1293" s="13" t="s">
        <v>8291</v>
      </c>
      <c r="I1293" s="13" t="s">
        <v>8291</v>
      </c>
      <c r="J1293" s="13" t="s">
        <v>8291</v>
      </c>
      <c r="K1293" s="27" t="s">
        <v>8292</v>
      </c>
      <c r="L1293" s="13" t="s">
        <v>8291</v>
      </c>
      <c r="M1293" s="13" t="s">
        <v>9541</v>
      </c>
      <c r="N1293" s="13">
        <v>31</v>
      </c>
      <c r="O1293" s="56">
        <v>10719.57</v>
      </c>
      <c r="P1293" s="13" t="s">
        <v>8311</v>
      </c>
      <c r="Q1293" s="13" t="s">
        <v>8314</v>
      </c>
      <c r="R1293" s="57" t="s">
        <v>8317</v>
      </c>
      <c r="T1293" s="12" t="s">
        <v>4733</v>
      </c>
      <c r="U1293" s="13" t="str">
        <f t="shared" si="377"/>
        <v xml:space="preserve">  Annie</v>
      </c>
      <c r="V1293" s="39">
        <f t="shared" si="362"/>
        <v>36.299999999999997</v>
      </c>
      <c r="W1293" s="39" t="str">
        <f t="shared" si="363"/>
        <v>Obesity</v>
      </c>
      <c r="X1293" s="39">
        <f t="shared" si="364"/>
        <v>4.6100000000000003</v>
      </c>
      <c r="Y1293" s="39" t="str">
        <f t="shared" si="365"/>
        <v>Normal</v>
      </c>
      <c r="Z1293" s="39" t="str">
        <f t="shared" si="366"/>
        <v>No</v>
      </c>
      <c r="AA1293" s="39" t="str">
        <f t="shared" si="367"/>
        <v>No</v>
      </c>
      <c r="AB1293" s="39" t="str">
        <f t="shared" si="368"/>
        <v>No</v>
      </c>
      <c r="AC1293" s="38" t="str">
        <f t="shared" si="369"/>
        <v>No major surgery</v>
      </c>
      <c r="AD1293" s="39" t="str">
        <f t="shared" si="370"/>
        <v>No</v>
      </c>
      <c r="AE1293" s="13" t="str">
        <f t="shared" si="371"/>
        <v>25-Jun-1992</v>
      </c>
      <c r="AF1293" s="39">
        <f t="shared" si="372"/>
        <v>31</v>
      </c>
      <c r="AG1293" s="58">
        <f t="shared" si="373"/>
        <v>10719.57</v>
      </c>
      <c r="AH1293" s="39" t="str">
        <f t="shared" si="374"/>
        <v>tier - 3</v>
      </c>
      <c r="AI1293" s="39" t="str">
        <f t="shared" si="375"/>
        <v>tier - 1</v>
      </c>
      <c r="AJ1293" s="54" t="str">
        <f t="shared" si="376"/>
        <v>R1012</v>
      </c>
    </row>
    <row r="1294" spans="2:36" ht="15.75" customHeight="1" x14ac:dyDescent="0.3">
      <c r="B1294" s="12" t="s">
        <v>4737</v>
      </c>
      <c r="C1294" s="13" t="s">
        <v>236</v>
      </c>
      <c r="D1294" s="13">
        <v>34.4</v>
      </c>
      <c r="E1294" s="13" t="str">
        <f t="shared" si="360"/>
        <v>Obesity</v>
      </c>
      <c r="F1294" s="13">
        <v>4.95</v>
      </c>
      <c r="G1294" s="13" t="str">
        <f t="shared" si="361"/>
        <v>Normal</v>
      </c>
      <c r="H1294" s="13" t="s">
        <v>8291</v>
      </c>
      <c r="I1294" s="13" t="s">
        <v>8291</v>
      </c>
      <c r="J1294" s="13" t="s">
        <v>8293</v>
      </c>
      <c r="K1294" s="27">
        <v>1</v>
      </c>
      <c r="L1294" s="13" t="s">
        <v>8291</v>
      </c>
      <c r="M1294" s="13" t="s">
        <v>9542</v>
      </c>
      <c r="N1294" s="13">
        <v>49</v>
      </c>
      <c r="O1294" s="56">
        <v>10736.87</v>
      </c>
      <c r="P1294" s="13" t="s">
        <v>8311</v>
      </c>
      <c r="Q1294" s="13" t="s">
        <v>8314</v>
      </c>
      <c r="R1294" s="57" t="s">
        <v>8326</v>
      </c>
      <c r="T1294" s="12" t="s">
        <v>4737</v>
      </c>
      <c r="U1294" s="13" t="str">
        <f t="shared" si="377"/>
        <v xml:space="preserve">  Lindsey</v>
      </c>
      <c r="V1294" s="39">
        <f t="shared" si="362"/>
        <v>34.4</v>
      </c>
      <c r="W1294" s="39" t="str">
        <f t="shared" si="363"/>
        <v>Obesity</v>
      </c>
      <c r="X1294" s="39">
        <f t="shared" si="364"/>
        <v>4.95</v>
      </c>
      <c r="Y1294" s="39" t="str">
        <f t="shared" si="365"/>
        <v>Normal</v>
      </c>
      <c r="Z1294" s="39" t="str">
        <f t="shared" si="366"/>
        <v>No</v>
      </c>
      <c r="AA1294" s="39" t="str">
        <f t="shared" si="367"/>
        <v>No</v>
      </c>
      <c r="AB1294" s="39" t="str">
        <f t="shared" si="368"/>
        <v>Yes</v>
      </c>
      <c r="AC1294" s="38">
        <f t="shared" si="369"/>
        <v>1</v>
      </c>
      <c r="AD1294" s="39" t="str">
        <f t="shared" si="370"/>
        <v>No</v>
      </c>
      <c r="AE1294" s="13" t="str">
        <f t="shared" si="371"/>
        <v>9-Dec-1974</v>
      </c>
      <c r="AF1294" s="39">
        <f t="shared" si="372"/>
        <v>49</v>
      </c>
      <c r="AG1294" s="58">
        <f t="shared" si="373"/>
        <v>10736.87</v>
      </c>
      <c r="AH1294" s="39" t="str">
        <f t="shared" si="374"/>
        <v>tier - 3</v>
      </c>
      <c r="AI1294" s="39" t="str">
        <f t="shared" si="375"/>
        <v>tier - 1</v>
      </c>
      <c r="AJ1294" s="54" t="str">
        <f t="shared" si="376"/>
        <v>R1016</v>
      </c>
    </row>
    <row r="1295" spans="2:36" ht="15.75" customHeight="1" x14ac:dyDescent="0.3">
      <c r="B1295" s="12" t="s">
        <v>4740</v>
      </c>
      <c r="C1295" s="13" t="s">
        <v>4026</v>
      </c>
      <c r="D1295" s="13">
        <v>30.9</v>
      </c>
      <c r="E1295" s="13" t="str">
        <f t="shared" si="360"/>
        <v>Obesity</v>
      </c>
      <c r="F1295" s="13">
        <v>5.04</v>
      </c>
      <c r="G1295" s="13" t="str">
        <f t="shared" si="361"/>
        <v>Normal</v>
      </c>
      <c r="H1295" s="13" t="s">
        <v>8291</v>
      </c>
      <c r="I1295" s="13" t="s">
        <v>8291</v>
      </c>
      <c r="J1295" s="13" t="s">
        <v>8291</v>
      </c>
      <c r="K1295" s="27" t="s">
        <v>8292</v>
      </c>
      <c r="L1295" s="13" t="s">
        <v>8291</v>
      </c>
      <c r="M1295" s="13" t="s">
        <v>9543</v>
      </c>
      <c r="N1295" s="13">
        <v>37</v>
      </c>
      <c r="O1295" s="56">
        <v>10749.02</v>
      </c>
      <c r="P1295" s="13" t="s">
        <v>8311</v>
      </c>
      <c r="Q1295" s="13" t="s">
        <v>8314</v>
      </c>
      <c r="R1295" s="57" t="s">
        <v>8335</v>
      </c>
      <c r="T1295" s="12" t="s">
        <v>4740</v>
      </c>
      <c r="U1295" s="13" t="str">
        <f t="shared" si="377"/>
        <v xml:space="preserve">  Laura</v>
      </c>
      <c r="V1295" s="39">
        <f t="shared" si="362"/>
        <v>30.9</v>
      </c>
      <c r="W1295" s="39" t="str">
        <f t="shared" si="363"/>
        <v>Obesity</v>
      </c>
      <c r="X1295" s="39">
        <f t="shared" si="364"/>
        <v>5.04</v>
      </c>
      <c r="Y1295" s="39" t="str">
        <f t="shared" si="365"/>
        <v>Normal</v>
      </c>
      <c r="Z1295" s="39" t="str">
        <f t="shared" si="366"/>
        <v>No</v>
      </c>
      <c r="AA1295" s="39" t="str">
        <f t="shared" si="367"/>
        <v>No</v>
      </c>
      <c r="AB1295" s="39" t="str">
        <f t="shared" si="368"/>
        <v>No</v>
      </c>
      <c r="AC1295" s="38" t="str">
        <f t="shared" si="369"/>
        <v>No major surgery</v>
      </c>
      <c r="AD1295" s="39" t="str">
        <f t="shared" si="370"/>
        <v>No</v>
      </c>
      <c r="AE1295" s="13" t="str">
        <f t="shared" si="371"/>
        <v>29-Aug-1986</v>
      </c>
      <c r="AF1295" s="39">
        <f t="shared" si="372"/>
        <v>37</v>
      </c>
      <c r="AG1295" s="58">
        <f t="shared" si="373"/>
        <v>10749.02</v>
      </c>
      <c r="AH1295" s="39" t="str">
        <f t="shared" si="374"/>
        <v>tier - 3</v>
      </c>
      <c r="AI1295" s="39" t="str">
        <f t="shared" si="375"/>
        <v>tier - 1</v>
      </c>
      <c r="AJ1295" s="54" t="str">
        <f t="shared" si="376"/>
        <v>R1026</v>
      </c>
    </row>
    <row r="1296" spans="2:36" ht="15.75" customHeight="1" x14ac:dyDescent="0.3">
      <c r="B1296" s="12" t="s">
        <v>4743</v>
      </c>
      <c r="C1296" s="13" t="s">
        <v>4745</v>
      </c>
      <c r="D1296" s="13">
        <v>28.6</v>
      </c>
      <c r="E1296" s="13" t="str">
        <f t="shared" si="360"/>
        <v>Overweight</v>
      </c>
      <c r="F1296" s="13">
        <v>5.42</v>
      </c>
      <c r="G1296" s="13" t="str">
        <f t="shared" si="361"/>
        <v>Normal</v>
      </c>
      <c r="H1296" s="13" t="s">
        <v>8291</v>
      </c>
      <c r="I1296" s="13" t="s">
        <v>8291</v>
      </c>
      <c r="J1296" s="13" t="s">
        <v>8291</v>
      </c>
      <c r="K1296" s="27" t="s">
        <v>8292</v>
      </c>
      <c r="L1296" s="13" t="s">
        <v>8291</v>
      </c>
      <c r="M1296" s="13" t="s">
        <v>8911</v>
      </c>
      <c r="N1296" s="13">
        <v>34</v>
      </c>
      <c r="O1296" s="56">
        <v>10769.75</v>
      </c>
      <c r="P1296" s="13" t="s">
        <v>8311</v>
      </c>
      <c r="Q1296" s="13" t="s">
        <v>8310</v>
      </c>
      <c r="R1296" s="57" t="s">
        <v>8336</v>
      </c>
      <c r="T1296" s="12" t="s">
        <v>4743</v>
      </c>
      <c r="U1296" s="13" t="str">
        <f t="shared" si="377"/>
        <v xml:space="preserve">  Amy T</v>
      </c>
      <c r="V1296" s="39">
        <f t="shared" si="362"/>
        <v>28.6</v>
      </c>
      <c r="W1296" s="39" t="str">
        <f t="shared" si="363"/>
        <v>Overweight</v>
      </c>
      <c r="X1296" s="39">
        <f t="shared" si="364"/>
        <v>5.42</v>
      </c>
      <c r="Y1296" s="39" t="str">
        <f t="shared" si="365"/>
        <v>Normal</v>
      </c>
      <c r="Z1296" s="39" t="str">
        <f t="shared" si="366"/>
        <v>No</v>
      </c>
      <c r="AA1296" s="39" t="str">
        <f t="shared" si="367"/>
        <v>No</v>
      </c>
      <c r="AB1296" s="39" t="str">
        <f t="shared" si="368"/>
        <v>No</v>
      </c>
      <c r="AC1296" s="38" t="str">
        <f t="shared" si="369"/>
        <v>No major surgery</v>
      </c>
      <c r="AD1296" s="39" t="str">
        <f t="shared" si="370"/>
        <v>No</v>
      </c>
      <c r="AE1296" s="13" t="str">
        <f t="shared" si="371"/>
        <v>25-Nov-1989</v>
      </c>
      <c r="AF1296" s="39">
        <f t="shared" si="372"/>
        <v>34</v>
      </c>
      <c r="AG1296" s="58">
        <f t="shared" si="373"/>
        <v>10769.75</v>
      </c>
      <c r="AH1296" s="39" t="str">
        <f t="shared" si="374"/>
        <v>tier - 3</v>
      </c>
      <c r="AI1296" s="39" t="str">
        <f t="shared" si="375"/>
        <v>tier - 2</v>
      </c>
      <c r="AJ1296" s="54" t="str">
        <f t="shared" si="376"/>
        <v>R1022</v>
      </c>
    </row>
    <row r="1297" spans="2:36" ht="15.75" customHeight="1" x14ac:dyDescent="0.3">
      <c r="B1297" s="12" t="s">
        <v>4747</v>
      </c>
      <c r="C1297" s="13" t="s">
        <v>4749</v>
      </c>
      <c r="D1297" s="13">
        <v>27.83</v>
      </c>
      <c r="E1297" s="13" t="str">
        <f t="shared" si="360"/>
        <v>Overweight</v>
      </c>
      <c r="F1297" s="13">
        <v>5.39</v>
      </c>
      <c r="G1297" s="13" t="str">
        <f t="shared" si="361"/>
        <v>Normal</v>
      </c>
      <c r="H1297" s="13" t="s">
        <v>8291</v>
      </c>
      <c r="I1297" s="13" t="s">
        <v>8291</v>
      </c>
      <c r="J1297" s="13" t="s">
        <v>8291</v>
      </c>
      <c r="K1297" s="27" t="s">
        <v>8292</v>
      </c>
      <c r="L1297" s="13" t="s">
        <v>8291</v>
      </c>
      <c r="M1297" s="13" t="s">
        <v>9544</v>
      </c>
      <c r="N1297" s="13">
        <v>56</v>
      </c>
      <c r="O1297" s="56">
        <v>10791.96</v>
      </c>
      <c r="P1297" s="13" t="s">
        <v>8311</v>
      </c>
      <c r="Q1297" s="13" t="s">
        <v>8310</v>
      </c>
      <c r="R1297" s="57" t="s">
        <v>8321</v>
      </c>
      <c r="T1297" s="12" t="s">
        <v>4747</v>
      </c>
      <c r="U1297" s="13" t="str">
        <f t="shared" si="377"/>
        <v xml:space="preserve">  Katarina D</v>
      </c>
      <c r="V1297" s="39">
        <f t="shared" si="362"/>
        <v>27.83</v>
      </c>
      <c r="W1297" s="39" t="str">
        <f t="shared" si="363"/>
        <v>Overweight</v>
      </c>
      <c r="X1297" s="39">
        <f t="shared" si="364"/>
        <v>5.39</v>
      </c>
      <c r="Y1297" s="39" t="str">
        <f t="shared" si="365"/>
        <v>Normal</v>
      </c>
      <c r="Z1297" s="39" t="str">
        <f t="shared" si="366"/>
        <v>No</v>
      </c>
      <c r="AA1297" s="39" t="str">
        <f t="shared" si="367"/>
        <v>No</v>
      </c>
      <c r="AB1297" s="39" t="str">
        <f t="shared" si="368"/>
        <v>No</v>
      </c>
      <c r="AC1297" s="38" t="str">
        <f t="shared" si="369"/>
        <v>No major surgery</v>
      </c>
      <c r="AD1297" s="39" t="str">
        <f t="shared" si="370"/>
        <v>No</v>
      </c>
      <c r="AE1297" s="13" t="str">
        <f t="shared" si="371"/>
        <v>11-Nov-1967</v>
      </c>
      <c r="AF1297" s="39">
        <f t="shared" si="372"/>
        <v>56</v>
      </c>
      <c r="AG1297" s="58">
        <f t="shared" si="373"/>
        <v>10791.96</v>
      </c>
      <c r="AH1297" s="39" t="str">
        <f t="shared" si="374"/>
        <v>tier - 3</v>
      </c>
      <c r="AI1297" s="39" t="str">
        <f t="shared" si="375"/>
        <v>tier - 2</v>
      </c>
      <c r="AJ1297" s="54" t="str">
        <f t="shared" si="376"/>
        <v>R1011</v>
      </c>
    </row>
    <row r="1298" spans="2:36" ht="15.75" customHeight="1" x14ac:dyDescent="0.3">
      <c r="B1298" s="12" t="s">
        <v>4751</v>
      </c>
      <c r="C1298" s="13" t="s">
        <v>4753</v>
      </c>
      <c r="D1298" s="13">
        <v>39.64</v>
      </c>
      <c r="E1298" s="13" t="str">
        <f t="shared" si="360"/>
        <v>Obesity</v>
      </c>
      <c r="F1298" s="13">
        <v>6</v>
      </c>
      <c r="G1298" s="13" t="str">
        <f t="shared" si="361"/>
        <v>Prediabetes</v>
      </c>
      <c r="H1298" s="13" t="s">
        <v>8291</v>
      </c>
      <c r="I1298" s="13" t="s">
        <v>8291</v>
      </c>
      <c r="J1298" s="13" t="s">
        <v>8293</v>
      </c>
      <c r="K1298" s="27">
        <v>1</v>
      </c>
      <c r="L1298" s="13" t="s">
        <v>8291</v>
      </c>
      <c r="M1298" s="13" t="s">
        <v>8612</v>
      </c>
      <c r="N1298" s="13">
        <v>24</v>
      </c>
      <c r="O1298" s="56">
        <v>10795.94</v>
      </c>
      <c r="P1298" s="13" t="s">
        <v>8311</v>
      </c>
      <c r="Q1298" s="13" t="s">
        <v>8314</v>
      </c>
      <c r="R1298" s="57" t="s">
        <v>8321</v>
      </c>
      <c r="T1298" s="12" t="s">
        <v>4751</v>
      </c>
      <c r="U1298" s="13" t="str">
        <f t="shared" si="377"/>
        <v xml:space="preserve">  B</v>
      </c>
      <c r="V1298" s="39">
        <f t="shared" si="362"/>
        <v>39.64</v>
      </c>
      <c r="W1298" s="39" t="str">
        <f t="shared" si="363"/>
        <v>Obesity</v>
      </c>
      <c r="X1298" s="39">
        <f t="shared" si="364"/>
        <v>6</v>
      </c>
      <c r="Y1298" s="39" t="str">
        <f t="shared" si="365"/>
        <v>Prediabetes</v>
      </c>
      <c r="Z1298" s="39" t="str">
        <f t="shared" si="366"/>
        <v>No</v>
      </c>
      <c r="AA1298" s="39" t="str">
        <f t="shared" si="367"/>
        <v>No</v>
      </c>
      <c r="AB1298" s="39" t="str">
        <f t="shared" si="368"/>
        <v>Yes</v>
      </c>
      <c r="AC1298" s="38">
        <f t="shared" si="369"/>
        <v>1</v>
      </c>
      <c r="AD1298" s="39" t="str">
        <f t="shared" si="370"/>
        <v>No</v>
      </c>
      <c r="AE1298" s="13" t="str">
        <f t="shared" si="371"/>
        <v>24-Dec-1999</v>
      </c>
      <c r="AF1298" s="39">
        <f t="shared" si="372"/>
        <v>24</v>
      </c>
      <c r="AG1298" s="58">
        <f t="shared" si="373"/>
        <v>10795.94</v>
      </c>
      <c r="AH1298" s="39" t="str">
        <f t="shared" si="374"/>
        <v>tier - 3</v>
      </c>
      <c r="AI1298" s="39" t="str">
        <f t="shared" si="375"/>
        <v>tier - 1</v>
      </c>
      <c r="AJ1298" s="54" t="str">
        <f t="shared" si="376"/>
        <v>R1011</v>
      </c>
    </row>
    <row r="1299" spans="2:36" ht="15.75" customHeight="1" x14ac:dyDescent="0.3">
      <c r="B1299" s="12" t="s">
        <v>4755</v>
      </c>
      <c r="C1299" s="13" t="s">
        <v>4757</v>
      </c>
      <c r="D1299" s="13">
        <v>38.479999999999997</v>
      </c>
      <c r="E1299" s="13" t="str">
        <f t="shared" si="360"/>
        <v>Obesity</v>
      </c>
      <c r="F1299" s="13">
        <v>6.02</v>
      </c>
      <c r="G1299" s="13" t="str">
        <f t="shared" si="361"/>
        <v>Prediabetes</v>
      </c>
      <c r="H1299" s="13" t="s">
        <v>8291</v>
      </c>
      <c r="I1299" s="13" t="s">
        <v>8291</v>
      </c>
      <c r="J1299" s="13" t="s">
        <v>8291</v>
      </c>
      <c r="K1299" s="27">
        <v>1</v>
      </c>
      <c r="L1299" s="13" t="s">
        <v>8291</v>
      </c>
      <c r="M1299" s="13" t="s">
        <v>9545</v>
      </c>
      <c r="N1299" s="13">
        <v>56</v>
      </c>
      <c r="O1299" s="56">
        <v>10796.35</v>
      </c>
      <c r="P1299" s="13" t="s">
        <v>8311</v>
      </c>
      <c r="Q1299" s="13" t="s">
        <v>8314</v>
      </c>
      <c r="R1299" s="57" t="s">
        <v>8325</v>
      </c>
      <c r="T1299" s="12" t="s">
        <v>4755</v>
      </c>
      <c r="U1299" s="13" t="str">
        <f t="shared" si="377"/>
        <v xml:space="preserve">  Alison</v>
      </c>
      <c r="V1299" s="39">
        <f t="shared" si="362"/>
        <v>38.479999999999997</v>
      </c>
      <c r="W1299" s="39" t="str">
        <f t="shared" si="363"/>
        <v>Obesity</v>
      </c>
      <c r="X1299" s="39">
        <f t="shared" si="364"/>
        <v>6.02</v>
      </c>
      <c r="Y1299" s="39" t="str">
        <f t="shared" si="365"/>
        <v>Prediabetes</v>
      </c>
      <c r="Z1299" s="39" t="str">
        <f t="shared" si="366"/>
        <v>No</v>
      </c>
      <c r="AA1299" s="39" t="str">
        <f t="shared" si="367"/>
        <v>No</v>
      </c>
      <c r="AB1299" s="39" t="str">
        <f t="shared" si="368"/>
        <v>No</v>
      </c>
      <c r="AC1299" s="38">
        <f t="shared" si="369"/>
        <v>1</v>
      </c>
      <c r="AD1299" s="39" t="str">
        <f t="shared" si="370"/>
        <v>No</v>
      </c>
      <c r="AE1299" s="13" t="str">
        <f t="shared" si="371"/>
        <v>23-Oct-1967</v>
      </c>
      <c r="AF1299" s="39">
        <f t="shared" si="372"/>
        <v>56</v>
      </c>
      <c r="AG1299" s="58">
        <f t="shared" si="373"/>
        <v>10796.35</v>
      </c>
      <c r="AH1299" s="39" t="str">
        <f t="shared" si="374"/>
        <v>tier - 3</v>
      </c>
      <c r="AI1299" s="39" t="str">
        <f t="shared" si="375"/>
        <v>tier - 1</v>
      </c>
      <c r="AJ1299" s="54" t="str">
        <f t="shared" si="376"/>
        <v>R1019</v>
      </c>
    </row>
    <row r="1300" spans="2:36" ht="15.75" customHeight="1" x14ac:dyDescent="0.3">
      <c r="B1300" s="12" t="s">
        <v>4759</v>
      </c>
      <c r="C1300" s="13" t="s">
        <v>4761</v>
      </c>
      <c r="D1300" s="13">
        <v>36.200000000000003</v>
      </c>
      <c r="E1300" s="13" t="str">
        <f t="shared" si="360"/>
        <v>Obesity</v>
      </c>
      <c r="F1300" s="13">
        <v>4.62</v>
      </c>
      <c r="G1300" s="13" t="str">
        <f t="shared" si="361"/>
        <v>Normal</v>
      </c>
      <c r="H1300" s="13" t="s">
        <v>8291</v>
      </c>
      <c r="I1300" s="13" t="s">
        <v>8291</v>
      </c>
      <c r="J1300" s="13" t="s">
        <v>8291</v>
      </c>
      <c r="K1300" s="27">
        <v>2</v>
      </c>
      <c r="L1300" s="13" t="s">
        <v>8291</v>
      </c>
      <c r="M1300" s="13" t="s">
        <v>9546</v>
      </c>
      <c r="N1300" s="13">
        <v>53</v>
      </c>
      <c r="O1300" s="56">
        <v>10797.34</v>
      </c>
      <c r="P1300" s="13" t="s">
        <v>8311</v>
      </c>
      <c r="Q1300" s="13" t="s">
        <v>8310</v>
      </c>
      <c r="R1300" s="57" t="s">
        <v>8330</v>
      </c>
      <c r="T1300" s="12" t="s">
        <v>4759</v>
      </c>
      <c r="U1300" s="13" t="str">
        <f t="shared" si="377"/>
        <v xml:space="preserve">  Neil K</v>
      </c>
      <c r="V1300" s="39">
        <f t="shared" si="362"/>
        <v>36.200000000000003</v>
      </c>
      <c r="W1300" s="39" t="str">
        <f t="shared" si="363"/>
        <v>Obesity</v>
      </c>
      <c r="X1300" s="39">
        <f t="shared" si="364"/>
        <v>4.62</v>
      </c>
      <c r="Y1300" s="39" t="str">
        <f t="shared" si="365"/>
        <v>Normal</v>
      </c>
      <c r="Z1300" s="39" t="str">
        <f t="shared" si="366"/>
        <v>No</v>
      </c>
      <c r="AA1300" s="39" t="str">
        <f t="shared" si="367"/>
        <v>No</v>
      </c>
      <c r="AB1300" s="39" t="str">
        <f t="shared" si="368"/>
        <v>No</v>
      </c>
      <c r="AC1300" s="38">
        <f t="shared" si="369"/>
        <v>2</v>
      </c>
      <c r="AD1300" s="39" t="str">
        <f t="shared" si="370"/>
        <v>No</v>
      </c>
      <c r="AE1300" s="13" t="str">
        <f t="shared" si="371"/>
        <v>28-Oct-1970</v>
      </c>
      <c r="AF1300" s="39">
        <f t="shared" si="372"/>
        <v>53</v>
      </c>
      <c r="AG1300" s="58">
        <f t="shared" si="373"/>
        <v>10797.34</v>
      </c>
      <c r="AH1300" s="39" t="str">
        <f t="shared" si="374"/>
        <v>tier - 3</v>
      </c>
      <c r="AI1300" s="39" t="str">
        <f t="shared" si="375"/>
        <v>tier - 2</v>
      </c>
      <c r="AJ1300" s="54" t="str">
        <f t="shared" si="376"/>
        <v>R1023</v>
      </c>
    </row>
    <row r="1301" spans="2:36" ht="15.75" customHeight="1" x14ac:dyDescent="0.3">
      <c r="B1301" s="12" t="s">
        <v>4763</v>
      </c>
      <c r="C1301" s="13" t="s">
        <v>4765</v>
      </c>
      <c r="D1301" s="13">
        <v>27.13</v>
      </c>
      <c r="E1301" s="13" t="str">
        <f t="shared" si="360"/>
        <v>Overweight</v>
      </c>
      <c r="F1301" s="13">
        <v>5.59</v>
      </c>
      <c r="G1301" s="13" t="str">
        <f t="shared" si="361"/>
        <v>Normal</v>
      </c>
      <c r="H1301" s="13" t="s">
        <v>8291</v>
      </c>
      <c r="I1301" s="13" t="s">
        <v>8291</v>
      </c>
      <c r="J1301" s="13" t="s">
        <v>8291</v>
      </c>
      <c r="K1301" s="27">
        <v>1</v>
      </c>
      <c r="L1301" s="13" t="s">
        <v>8291</v>
      </c>
      <c r="M1301" s="13" t="s">
        <v>9547</v>
      </c>
      <c r="N1301" s="13">
        <v>53</v>
      </c>
      <c r="O1301" s="56">
        <v>10806.84</v>
      </c>
      <c r="P1301" s="13" t="s">
        <v>8311</v>
      </c>
      <c r="Q1301" s="13" t="s">
        <v>8310</v>
      </c>
      <c r="R1301" s="57" t="s">
        <v>8321</v>
      </c>
      <c r="T1301" s="12" t="s">
        <v>4763</v>
      </c>
      <c r="U1301" s="13" t="str">
        <f t="shared" si="377"/>
        <v xml:space="preserve">  Anne Hunter</v>
      </c>
      <c r="V1301" s="39">
        <f t="shared" si="362"/>
        <v>27.13</v>
      </c>
      <c r="W1301" s="39" t="str">
        <f t="shared" si="363"/>
        <v>Overweight</v>
      </c>
      <c r="X1301" s="39">
        <f t="shared" si="364"/>
        <v>5.59</v>
      </c>
      <c r="Y1301" s="39" t="str">
        <f t="shared" si="365"/>
        <v>Normal</v>
      </c>
      <c r="Z1301" s="39" t="str">
        <f t="shared" si="366"/>
        <v>No</v>
      </c>
      <c r="AA1301" s="39" t="str">
        <f t="shared" si="367"/>
        <v>No</v>
      </c>
      <c r="AB1301" s="39" t="str">
        <f t="shared" si="368"/>
        <v>No</v>
      </c>
      <c r="AC1301" s="38">
        <f t="shared" si="369"/>
        <v>1</v>
      </c>
      <c r="AD1301" s="39" t="str">
        <f t="shared" si="370"/>
        <v>No</v>
      </c>
      <c r="AE1301" s="13" t="str">
        <f t="shared" si="371"/>
        <v>18-Dec-1970</v>
      </c>
      <c r="AF1301" s="39">
        <f t="shared" si="372"/>
        <v>53</v>
      </c>
      <c r="AG1301" s="58">
        <f t="shared" si="373"/>
        <v>10806.84</v>
      </c>
      <c r="AH1301" s="39" t="str">
        <f t="shared" si="374"/>
        <v>tier - 3</v>
      </c>
      <c r="AI1301" s="39" t="str">
        <f t="shared" si="375"/>
        <v>tier - 2</v>
      </c>
      <c r="AJ1301" s="54" t="str">
        <f t="shared" si="376"/>
        <v>R1011</v>
      </c>
    </row>
    <row r="1302" spans="2:36" ht="15.75" customHeight="1" x14ac:dyDescent="0.3">
      <c r="B1302" s="12" t="s">
        <v>4766</v>
      </c>
      <c r="C1302" s="13" t="s">
        <v>4768</v>
      </c>
      <c r="D1302" s="13">
        <v>20.75</v>
      </c>
      <c r="E1302" s="13" t="str">
        <f t="shared" si="360"/>
        <v>Healthy Weight</v>
      </c>
      <c r="F1302" s="13">
        <v>5.18</v>
      </c>
      <c r="G1302" s="13" t="str">
        <f t="shared" si="361"/>
        <v>Normal</v>
      </c>
      <c r="H1302" s="13" t="s">
        <v>8293</v>
      </c>
      <c r="I1302" s="13" t="s">
        <v>8291</v>
      </c>
      <c r="J1302" s="13" t="s">
        <v>8291</v>
      </c>
      <c r="K1302" s="27">
        <v>2</v>
      </c>
      <c r="L1302" s="13" t="s">
        <v>8291</v>
      </c>
      <c r="M1302" s="13" t="s">
        <v>9548</v>
      </c>
      <c r="N1302" s="13">
        <v>56</v>
      </c>
      <c r="O1302" s="56">
        <v>10807.49</v>
      </c>
      <c r="P1302" s="13" t="s">
        <v>8311</v>
      </c>
      <c r="Q1302" s="13" t="s">
        <v>8310</v>
      </c>
      <c r="R1302" s="57" t="s">
        <v>8312</v>
      </c>
      <c r="T1302" s="12" t="s">
        <v>4766</v>
      </c>
      <c r="U1302" s="13" t="str">
        <f t="shared" si="377"/>
        <v xml:space="preserve">  Sandra</v>
      </c>
      <c r="V1302" s="39">
        <f t="shared" si="362"/>
        <v>20.75</v>
      </c>
      <c r="W1302" s="39" t="str">
        <f t="shared" si="363"/>
        <v>Healthy Weight</v>
      </c>
      <c r="X1302" s="39">
        <f t="shared" si="364"/>
        <v>5.18</v>
      </c>
      <c r="Y1302" s="39" t="str">
        <f t="shared" si="365"/>
        <v>Normal</v>
      </c>
      <c r="Z1302" s="39" t="str">
        <f t="shared" si="366"/>
        <v>Yes</v>
      </c>
      <c r="AA1302" s="39" t="str">
        <f t="shared" si="367"/>
        <v>No</v>
      </c>
      <c r="AB1302" s="39" t="str">
        <f t="shared" si="368"/>
        <v>No</v>
      </c>
      <c r="AC1302" s="38">
        <f t="shared" si="369"/>
        <v>2</v>
      </c>
      <c r="AD1302" s="39" t="str">
        <f t="shared" si="370"/>
        <v>No</v>
      </c>
      <c r="AE1302" s="13" t="str">
        <f t="shared" si="371"/>
        <v>2-Oct-1967</v>
      </c>
      <c r="AF1302" s="39">
        <f t="shared" si="372"/>
        <v>56</v>
      </c>
      <c r="AG1302" s="58">
        <f t="shared" si="373"/>
        <v>10807.49</v>
      </c>
      <c r="AH1302" s="39" t="str">
        <f t="shared" si="374"/>
        <v>tier - 3</v>
      </c>
      <c r="AI1302" s="39" t="str">
        <f t="shared" si="375"/>
        <v>tier - 2</v>
      </c>
      <c r="AJ1302" s="54" t="str">
        <f t="shared" si="376"/>
        <v>R1013</v>
      </c>
    </row>
    <row r="1303" spans="2:36" ht="15.75" customHeight="1" x14ac:dyDescent="0.3">
      <c r="B1303" s="12" t="s">
        <v>4769</v>
      </c>
      <c r="C1303" s="13" t="s">
        <v>167</v>
      </c>
      <c r="D1303" s="13">
        <v>26.6</v>
      </c>
      <c r="E1303" s="13" t="str">
        <f t="shared" si="360"/>
        <v>Overweight</v>
      </c>
      <c r="F1303" s="13">
        <v>6.29</v>
      </c>
      <c r="G1303" s="13" t="str">
        <f t="shared" si="361"/>
        <v>Prediabetes</v>
      </c>
      <c r="H1303" s="13" t="s">
        <v>8291</v>
      </c>
      <c r="I1303" s="13" t="s">
        <v>8291</v>
      </c>
      <c r="J1303" s="13" t="s">
        <v>8291</v>
      </c>
      <c r="K1303" s="27">
        <v>2</v>
      </c>
      <c r="L1303" s="13" t="s">
        <v>8291</v>
      </c>
      <c r="M1303" s="13" t="s">
        <v>9549</v>
      </c>
      <c r="N1303" s="13">
        <v>55</v>
      </c>
      <c r="O1303" s="56">
        <v>10825.25</v>
      </c>
      <c r="P1303" s="13" t="s">
        <v>8311</v>
      </c>
      <c r="Q1303" s="13" t="s">
        <v>8311</v>
      </c>
      <c r="R1303" s="57" t="s">
        <v>8317</v>
      </c>
      <c r="T1303" s="12" t="s">
        <v>4769</v>
      </c>
      <c r="U1303" s="13" t="str">
        <f t="shared" si="377"/>
        <v xml:space="preserve">  Robert</v>
      </c>
      <c r="V1303" s="39">
        <f t="shared" si="362"/>
        <v>26.6</v>
      </c>
      <c r="W1303" s="39" t="str">
        <f t="shared" si="363"/>
        <v>Overweight</v>
      </c>
      <c r="X1303" s="39">
        <f t="shared" si="364"/>
        <v>6.29</v>
      </c>
      <c r="Y1303" s="39" t="str">
        <f t="shared" si="365"/>
        <v>Prediabetes</v>
      </c>
      <c r="Z1303" s="39" t="str">
        <f t="shared" si="366"/>
        <v>No</v>
      </c>
      <c r="AA1303" s="39" t="str">
        <f t="shared" si="367"/>
        <v>No</v>
      </c>
      <c r="AB1303" s="39" t="str">
        <f t="shared" si="368"/>
        <v>No</v>
      </c>
      <c r="AC1303" s="38">
        <f t="shared" si="369"/>
        <v>2</v>
      </c>
      <c r="AD1303" s="39" t="str">
        <f t="shared" si="370"/>
        <v>No</v>
      </c>
      <c r="AE1303" s="13" t="str">
        <f t="shared" si="371"/>
        <v>28-Jul-1968</v>
      </c>
      <c r="AF1303" s="39">
        <f t="shared" si="372"/>
        <v>55</v>
      </c>
      <c r="AG1303" s="58">
        <f t="shared" si="373"/>
        <v>10825.25</v>
      </c>
      <c r="AH1303" s="39" t="str">
        <f t="shared" si="374"/>
        <v>tier - 3</v>
      </c>
      <c r="AI1303" s="39" t="str">
        <f t="shared" si="375"/>
        <v>tier - 3</v>
      </c>
      <c r="AJ1303" s="54" t="str">
        <f t="shared" si="376"/>
        <v>R1012</v>
      </c>
    </row>
    <row r="1304" spans="2:36" ht="15.75" customHeight="1" x14ac:dyDescent="0.3">
      <c r="B1304" s="12" t="s">
        <v>4772</v>
      </c>
      <c r="C1304" s="13" t="s">
        <v>4774</v>
      </c>
      <c r="D1304" s="13">
        <v>25.3</v>
      </c>
      <c r="E1304" s="13" t="str">
        <f t="shared" si="360"/>
        <v>Overweight</v>
      </c>
      <c r="F1304" s="13">
        <v>4.49</v>
      </c>
      <c r="G1304" s="13" t="str">
        <f t="shared" si="361"/>
        <v>Normal</v>
      </c>
      <c r="H1304" s="13" t="s">
        <v>8291</v>
      </c>
      <c r="I1304" s="13" t="s">
        <v>8291</v>
      </c>
      <c r="J1304" s="13" t="s">
        <v>8291</v>
      </c>
      <c r="K1304" s="27">
        <v>2</v>
      </c>
      <c r="L1304" s="13" t="s">
        <v>8291</v>
      </c>
      <c r="M1304" s="13" t="s">
        <v>9550</v>
      </c>
      <c r="N1304" s="13">
        <v>52</v>
      </c>
      <c r="O1304" s="56">
        <v>10848.13</v>
      </c>
      <c r="P1304" s="13" t="s">
        <v>8311</v>
      </c>
      <c r="Q1304" s="13" t="s">
        <v>8311</v>
      </c>
      <c r="R1304" s="57" t="s">
        <v>8317</v>
      </c>
      <c r="T1304" s="12" t="s">
        <v>4772</v>
      </c>
      <c r="U1304" s="13" t="str">
        <f t="shared" si="377"/>
        <v xml:space="preserve">  Rodney</v>
      </c>
      <c r="V1304" s="39">
        <f t="shared" si="362"/>
        <v>25.3</v>
      </c>
      <c r="W1304" s="39" t="str">
        <f t="shared" si="363"/>
        <v>Overweight</v>
      </c>
      <c r="X1304" s="39">
        <f t="shared" si="364"/>
        <v>4.49</v>
      </c>
      <c r="Y1304" s="39" t="str">
        <f t="shared" si="365"/>
        <v>Normal</v>
      </c>
      <c r="Z1304" s="39" t="str">
        <f t="shared" si="366"/>
        <v>No</v>
      </c>
      <c r="AA1304" s="39" t="str">
        <f t="shared" si="367"/>
        <v>No</v>
      </c>
      <c r="AB1304" s="39" t="str">
        <f t="shared" si="368"/>
        <v>No</v>
      </c>
      <c r="AC1304" s="38">
        <f t="shared" si="369"/>
        <v>2</v>
      </c>
      <c r="AD1304" s="39" t="str">
        <f t="shared" si="370"/>
        <v>No</v>
      </c>
      <c r="AE1304" s="13" t="str">
        <f t="shared" si="371"/>
        <v>20-Dec-1971</v>
      </c>
      <c r="AF1304" s="39">
        <f t="shared" si="372"/>
        <v>52</v>
      </c>
      <c r="AG1304" s="58">
        <f t="shared" si="373"/>
        <v>10848.13</v>
      </c>
      <c r="AH1304" s="39" t="str">
        <f t="shared" si="374"/>
        <v>tier - 3</v>
      </c>
      <c r="AI1304" s="39" t="str">
        <f t="shared" si="375"/>
        <v>tier - 3</v>
      </c>
      <c r="AJ1304" s="54" t="str">
        <f t="shared" si="376"/>
        <v>R1012</v>
      </c>
    </row>
    <row r="1305" spans="2:36" ht="15.75" customHeight="1" x14ac:dyDescent="0.3">
      <c r="B1305" s="12" t="s">
        <v>4776</v>
      </c>
      <c r="C1305" s="13" t="s">
        <v>4778</v>
      </c>
      <c r="D1305" s="13">
        <v>18.84</v>
      </c>
      <c r="E1305" s="13" t="str">
        <f t="shared" si="360"/>
        <v>Healthy Weight</v>
      </c>
      <c r="F1305" s="13">
        <v>11.82</v>
      </c>
      <c r="G1305" s="13" t="str">
        <f t="shared" si="361"/>
        <v>Diabetes</v>
      </c>
      <c r="H1305" s="13" t="s">
        <v>8293</v>
      </c>
      <c r="I1305" s="13" t="s">
        <v>8291</v>
      </c>
      <c r="J1305" s="13" t="s">
        <v>8293</v>
      </c>
      <c r="K1305" s="27">
        <v>1</v>
      </c>
      <c r="L1305" s="13" t="s">
        <v>8291</v>
      </c>
      <c r="M1305" s="13" t="s">
        <v>9551</v>
      </c>
      <c r="N1305" s="13">
        <v>29</v>
      </c>
      <c r="O1305" s="56">
        <v>10886.66</v>
      </c>
      <c r="P1305" s="13" t="s">
        <v>8311</v>
      </c>
      <c r="Q1305" s="13" t="s">
        <v>8311</v>
      </c>
      <c r="R1305" s="57" t="s">
        <v>8317</v>
      </c>
      <c r="T1305" s="12" t="s">
        <v>4776</v>
      </c>
      <c r="U1305" s="13" t="str">
        <f t="shared" si="377"/>
        <v xml:space="preserve">  Carl R</v>
      </c>
      <c r="V1305" s="39">
        <f t="shared" si="362"/>
        <v>18.84</v>
      </c>
      <c r="W1305" s="39" t="str">
        <f t="shared" si="363"/>
        <v>Healthy Weight</v>
      </c>
      <c r="X1305" s="39">
        <f t="shared" si="364"/>
        <v>11.82</v>
      </c>
      <c r="Y1305" s="39" t="str">
        <f t="shared" si="365"/>
        <v>Diabetes</v>
      </c>
      <c r="Z1305" s="39" t="str">
        <f t="shared" si="366"/>
        <v>Yes</v>
      </c>
      <c r="AA1305" s="39" t="str">
        <f t="shared" si="367"/>
        <v>No</v>
      </c>
      <c r="AB1305" s="39" t="str">
        <f t="shared" si="368"/>
        <v>Yes</v>
      </c>
      <c r="AC1305" s="38">
        <f t="shared" si="369"/>
        <v>1</v>
      </c>
      <c r="AD1305" s="39" t="str">
        <f t="shared" si="370"/>
        <v>No</v>
      </c>
      <c r="AE1305" s="13" t="str">
        <f t="shared" si="371"/>
        <v>6-Sep-1994</v>
      </c>
      <c r="AF1305" s="39">
        <f t="shared" si="372"/>
        <v>29</v>
      </c>
      <c r="AG1305" s="58">
        <f t="shared" si="373"/>
        <v>10886.66</v>
      </c>
      <c r="AH1305" s="39" t="str">
        <f t="shared" si="374"/>
        <v>tier - 3</v>
      </c>
      <c r="AI1305" s="39" t="str">
        <f t="shared" si="375"/>
        <v>tier - 3</v>
      </c>
      <c r="AJ1305" s="54" t="str">
        <f t="shared" si="376"/>
        <v>R1012</v>
      </c>
    </row>
    <row r="1306" spans="2:36" ht="15.75" customHeight="1" x14ac:dyDescent="0.3">
      <c r="B1306" s="12" t="s">
        <v>4780</v>
      </c>
      <c r="C1306" s="13" t="s">
        <v>4782</v>
      </c>
      <c r="D1306" s="13">
        <v>19.57</v>
      </c>
      <c r="E1306" s="13" t="str">
        <f t="shared" si="360"/>
        <v>Healthy Weight</v>
      </c>
      <c r="F1306" s="13">
        <v>7.41</v>
      </c>
      <c r="G1306" s="13" t="str">
        <f t="shared" si="361"/>
        <v>Diabetes</v>
      </c>
      <c r="H1306" s="13" t="s">
        <v>8293</v>
      </c>
      <c r="I1306" s="13" t="s">
        <v>8291</v>
      </c>
      <c r="J1306" s="13" t="s">
        <v>8291</v>
      </c>
      <c r="K1306" s="27">
        <v>1</v>
      </c>
      <c r="L1306" s="13" t="s">
        <v>8291</v>
      </c>
      <c r="M1306" s="13" t="s">
        <v>9552</v>
      </c>
      <c r="N1306" s="13">
        <v>55</v>
      </c>
      <c r="O1306" s="56">
        <v>10923.93</v>
      </c>
      <c r="P1306" s="13" t="s">
        <v>8311</v>
      </c>
      <c r="Q1306" s="13" t="s">
        <v>8314</v>
      </c>
      <c r="R1306" s="57" t="s">
        <v>8329</v>
      </c>
      <c r="T1306" s="12" t="s">
        <v>4780</v>
      </c>
      <c r="U1306" s="13" t="str">
        <f t="shared" si="377"/>
        <v xml:space="preserve">  Maximilian</v>
      </c>
      <c r="V1306" s="39">
        <f t="shared" si="362"/>
        <v>19.57</v>
      </c>
      <c r="W1306" s="39" t="str">
        <f t="shared" si="363"/>
        <v>Healthy Weight</v>
      </c>
      <c r="X1306" s="39">
        <f t="shared" si="364"/>
        <v>7.41</v>
      </c>
      <c r="Y1306" s="39" t="str">
        <f t="shared" si="365"/>
        <v>Diabetes</v>
      </c>
      <c r="Z1306" s="39" t="str">
        <f t="shared" si="366"/>
        <v>Yes</v>
      </c>
      <c r="AA1306" s="39" t="str">
        <f t="shared" si="367"/>
        <v>No</v>
      </c>
      <c r="AB1306" s="39" t="str">
        <f t="shared" si="368"/>
        <v>No</v>
      </c>
      <c r="AC1306" s="38">
        <f t="shared" si="369"/>
        <v>1</v>
      </c>
      <c r="AD1306" s="39" t="str">
        <f t="shared" si="370"/>
        <v>No</v>
      </c>
      <c r="AE1306" s="13" t="str">
        <f t="shared" si="371"/>
        <v>13-Nov-1968</v>
      </c>
      <c r="AF1306" s="39">
        <f t="shared" si="372"/>
        <v>55</v>
      </c>
      <c r="AG1306" s="58">
        <f t="shared" si="373"/>
        <v>10923.93</v>
      </c>
      <c r="AH1306" s="39" t="str">
        <f t="shared" si="374"/>
        <v>tier - 3</v>
      </c>
      <c r="AI1306" s="39" t="str">
        <f t="shared" si="375"/>
        <v>tier - 1</v>
      </c>
      <c r="AJ1306" s="54" t="str">
        <f t="shared" si="376"/>
        <v>R1024</v>
      </c>
    </row>
    <row r="1307" spans="2:36" ht="15.75" customHeight="1" x14ac:dyDescent="0.3">
      <c r="B1307" s="12" t="s">
        <v>4784</v>
      </c>
      <c r="C1307" s="13" t="s">
        <v>876</v>
      </c>
      <c r="D1307" s="13">
        <v>30.495000000000001</v>
      </c>
      <c r="E1307" s="13" t="str">
        <f t="shared" si="360"/>
        <v>Obesity</v>
      </c>
      <c r="F1307" s="13">
        <v>5.97</v>
      </c>
      <c r="G1307" s="13" t="str">
        <f t="shared" si="361"/>
        <v>Prediabetes</v>
      </c>
      <c r="H1307" s="13" t="s">
        <v>8291</v>
      </c>
      <c r="I1307" s="13" t="s">
        <v>8291</v>
      </c>
      <c r="J1307" s="13" t="s">
        <v>8291</v>
      </c>
      <c r="K1307" s="27" t="s">
        <v>8292</v>
      </c>
      <c r="L1307" s="13" t="s">
        <v>8291</v>
      </c>
      <c r="M1307" s="13" t="s">
        <v>9553</v>
      </c>
      <c r="N1307" s="13">
        <v>55</v>
      </c>
      <c r="O1307" s="56">
        <v>10928.85</v>
      </c>
      <c r="P1307" s="13" t="s">
        <v>8311</v>
      </c>
      <c r="Q1307" s="13" t="s">
        <v>8311</v>
      </c>
      <c r="R1307" s="57" t="s">
        <v>8312</v>
      </c>
      <c r="T1307" s="12" t="s">
        <v>4784</v>
      </c>
      <c r="U1307" s="13" t="str">
        <f t="shared" si="377"/>
        <v xml:space="preserve">  Erik</v>
      </c>
      <c r="V1307" s="39">
        <f t="shared" si="362"/>
        <v>30.495000000000001</v>
      </c>
      <c r="W1307" s="39" t="str">
        <f t="shared" si="363"/>
        <v>Obesity</v>
      </c>
      <c r="X1307" s="39">
        <f t="shared" si="364"/>
        <v>5.97</v>
      </c>
      <c r="Y1307" s="39" t="str">
        <f t="shared" si="365"/>
        <v>Prediabetes</v>
      </c>
      <c r="Z1307" s="39" t="str">
        <f t="shared" si="366"/>
        <v>No</v>
      </c>
      <c r="AA1307" s="39" t="str">
        <f t="shared" si="367"/>
        <v>No</v>
      </c>
      <c r="AB1307" s="39" t="str">
        <f t="shared" si="368"/>
        <v>No</v>
      </c>
      <c r="AC1307" s="38" t="str">
        <f t="shared" si="369"/>
        <v>No major surgery</v>
      </c>
      <c r="AD1307" s="39" t="str">
        <f t="shared" si="370"/>
        <v>No</v>
      </c>
      <c r="AE1307" s="13" t="str">
        <f t="shared" si="371"/>
        <v>12-Nov-1968</v>
      </c>
      <c r="AF1307" s="39">
        <f t="shared" si="372"/>
        <v>55</v>
      </c>
      <c r="AG1307" s="58">
        <f t="shared" si="373"/>
        <v>10928.85</v>
      </c>
      <c r="AH1307" s="39" t="str">
        <f t="shared" si="374"/>
        <v>tier - 3</v>
      </c>
      <c r="AI1307" s="39" t="str">
        <f t="shared" si="375"/>
        <v>tier - 3</v>
      </c>
      <c r="AJ1307" s="54" t="str">
        <f t="shared" si="376"/>
        <v>R1013</v>
      </c>
    </row>
    <row r="1308" spans="2:36" ht="15.75" customHeight="1" x14ac:dyDescent="0.3">
      <c r="B1308" s="12" t="s">
        <v>4787</v>
      </c>
      <c r="C1308" s="13" t="s">
        <v>1587</v>
      </c>
      <c r="D1308" s="13">
        <v>30.114999999999998</v>
      </c>
      <c r="E1308" s="13" t="str">
        <f t="shared" si="360"/>
        <v>Obesity</v>
      </c>
      <c r="F1308" s="13">
        <v>5.74</v>
      </c>
      <c r="G1308" s="13" t="str">
        <f t="shared" si="361"/>
        <v>Prediabetes</v>
      </c>
      <c r="H1308" s="13" t="s">
        <v>8291</v>
      </c>
      <c r="I1308" s="13" t="s">
        <v>8291</v>
      </c>
      <c r="J1308" s="13" t="s">
        <v>8293</v>
      </c>
      <c r="K1308" s="27">
        <v>1</v>
      </c>
      <c r="L1308" s="13" t="s">
        <v>8291</v>
      </c>
      <c r="M1308" s="13" t="s">
        <v>9554</v>
      </c>
      <c r="N1308" s="13">
        <v>54</v>
      </c>
      <c r="O1308" s="56">
        <v>10942.13</v>
      </c>
      <c r="P1308" s="13" t="s">
        <v>8311</v>
      </c>
      <c r="Q1308" s="13" t="s">
        <v>8311</v>
      </c>
      <c r="R1308" s="57" t="s">
        <v>8317</v>
      </c>
      <c r="T1308" s="12" t="s">
        <v>4787</v>
      </c>
      <c r="U1308" s="13" t="str">
        <f t="shared" si="377"/>
        <v xml:space="preserve">  Christopher</v>
      </c>
      <c r="V1308" s="39">
        <f t="shared" si="362"/>
        <v>30.114999999999998</v>
      </c>
      <c r="W1308" s="39" t="str">
        <f t="shared" si="363"/>
        <v>Obesity</v>
      </c>
      <c r="X1308" s="39">
        <f t="shared" si="364"/>
        <v>5.74</v>
      </c>
      <c r="Y1308" s="39" t="str">
        <f t="shared" si="365"/>
        <v>Prediabetes</v>
      </c>
      <c r="Z1308" s="39" t="str">
        <f t="shared" si="366"/>
        <v>No</v>
      </c>
      <c r="AA1308" s="39" t="str">
        <f t="shared" si="367"/>
        <v>No</v>
      </c>
      <c r="AB1308" s="39" t="str">
        <f t="shared" si="368"/>
        <v>Yes</v>
      </c>
      <c r="AC1308" s="38">
        <f t="shared" si="369"/>
        <v>1</v>
      </c>
      <c r="AD1308" s="39" t="str">
        <f t="shared" si="370"/>
        <v>No</v>
      </c>
      <c r="AE1308" s="13" t="str">
        <f t="shared" si="371"/>
        <v>10-Nov-1969</v>
      </c>
      <c r="AF1308" s="39">
        <f t="shared" si="372"/>
        <v>54</v>
      </c>
      <c r="AG1308" s="58">
        <f t="shared" si="373"/>
        <v>10942.13</v>
      </c>
      <c r="AH1308" s="39" t="str">
        <f t="shared" si="374"/>
        <v>tier - 3</v>
      </c>
      <c r="AI1308" s="39" t="str">
        <f t="shared" si="375"/>
        <v>tier - 3</v>
      </c>
      <c r="AJ1308" s="54" t="str">
        <f t="shared" si="376"/>
        <v>R1012</v>
      </c>
    </row>
    <row r="1309" spans="2:36" ht="15.75" customHeight="1" x14ac:dyDescent="0.3">
      <c r="B1309" s="12" t="s">
        <v>4790</v>
      </c>
      <c r="C1309" s="13" t="s">
        <v>4792</v>
      </c>
      <c r="D1309" s="13">
        <v>24.78</v>
      </c>
      <c r="E1309" s="13" t="str">
        <f t="shared" si="360"/>
        <v>Healthy Weight</v>
      </c>
      <c r="F1309" s="13">
        <v>9.85</v>
      </c>
      <c r="G1309" s="13" t="str">
        <f t="shared" si="361"/>
        <v>Diabetes</v>
      </c>
      <c r="H1309" s="13" t="s">
        <v>8291</v>
      </c>
      <c r="I1309" s="13" t="s">
        <v>8291</v>
      </c>
      <c r="J1309" s="13" t="s">
        <v>8291</v>
      </c>
      <c r="K1309" s="27" t="s">
        <v>8292</v>
      </c>
      <c r="L1309" s="13" t="s">
        <v>8291</v>
      </c>
      <c r="M1309" s="13" t="s">
        <v>9555</v>
      </c>
      <c r="N1309" s="13">
        <v>58</v>
      </c>
      <c r="O1309" s="56">
        <v>10959.33</v>
      </c>
      <c r="P1309" s="13" t="s">
        <v>8311</v>
      </c>
      <c r="Q1309" s="13" t="s">
        <v>8311</v>
      </c>
      <c r="R1309" s="57" t="s">
        <v>8321</v>
      </c>
      <c r="T1309" s="12" t="s">
        <v>4790</v>
      </c>
      <c r="U1309" s="13" t="str">
        <f t="shared" si="377"/>
        <v xml:space="preserve">  Eirik</v>
      </c>
      <c r="V1309" s="39">
        <f t="shared" si="362"/>
        <v>24.78</v>
      </c>
      <c r="W1309" s="39" t="str">
        <f t="shared" si="363"/>
        <v>Healthy Weight</v>
      </c>
      <c r="X1309" s="39">
        <f t="shared" si="364"/>
        <v>9.85</v>
      </c>
      <c r="Y1309" s="39" t="str">
        <f t="shared" si="365"/>
        <v>Diabetes</v>
      </c>
      <c r="Z1309" s="39" t="str">
        <f t="shared" si="366"/>
        <v>No</v>
      </c>
      <c r="AA1309" s="39" t="str">
        <f t="shared" si="367"/>
        <v>No</v>
      </c>
      <c r="AB1309" s="39" t="str">
        <f t="shared" si="368"/>
        <v>No</v>
      </c>
      <c r="AC1309" s="38" t="str">
        <f t="shared" si="369"/>
        <v>No major surgery</v>
      </c>
      <c r="AD1309" s="39" t="str">
        <f t="shared" si="370"/>
        <v>No</v>
      </c>
      <c r="AE1309" s="13" t="str">
        <f t="shared" si="371"/>
        <v>4-Dec-1965</v>
      </c>
      <c r="AF1309" s="39">
        <f t="shared" si="372"/>
        <v>58</v>
      </c>
      <c r="AG1309" s="58">
        <f t="shared" si="373"/>
        <v>10959.33</v>
      </c>
      <c r="AH1309" s="39" t="str">
        <f t="shared" si="374"/>
        <v>tier - 3</v>
      </c>
      <c r="AI1309" s="39" t="str">
        <f t="shared" si="375"/>
        <v>tier - 3</v>
      </c>
      <c r="AJ1309" s="54" t="str">
        <f t="shared" si="376"/>
        <v>R1011</v>
      </c>
    </row>
    <row r="1310" spans="2:36" ht="15.75" customHeight="1" x14ac:dyDescent="0.3">
      <c r="B1310" s="12" t="s">
        <v>4794</v>
      </c>
      <c r="C1310" s="13" t="s">
        <v>4796</v>
      </c>
      <c r="D1310" s="13">
        <v>24.77</v>
      </c>
      <c r="E1310" s="13" t="str">
        <f t="shared" si="360"/>
        <v>Healthy Weight</v>
      </c>
      <c r="F1310" s="13">
        <v>7.59</v>
      </c>
      <c r="G1310" s="13" t="str">
        <f t="shared" si="361"/>
        <v>Diabetes</v>
      </c>
      <c r="H1310" s="13" t="s">
        <v>8291</v>
      </c>
      <c r="I1310" s="13" t="s">
        <v>8291</v>
      </c>
      <c r="J1310" s="13" t="s">
        <v>8291</v>
      </c>
      <c r="K1310" s="27" t="s">
        <v>8292</v>
      </c>
      <c r="L1310" s="13" t="s">
        <v>8291</v>
      </c>
      <c r="M1310" s="13" t="s">
        <v>9556</v>
      </c>
      <c r="N1310" s="13">
        <v>54</v>
      </c>
      <c r="O1310" s="56">
        <v>10959.69</v>
      </c>
      <c r="P1310" s="13" t="s">
        <v>8311</v>
      </c>
      <c r="Q1310" s="13" t="s">
        <v>8311</v>
      </c>
      <c r="R1310" s="57" t="s">
        <v>8317</v>
      </c>
      <c r="T1310" s="12" t="s">
        <v>4794</v>
      </c>
      <c r="U1310" s="13" t="str">
        <f t="shared" si="377"/>
        <v xml:space="preserve">  Rik</v>
      </c>
      <c r="V1310" s="39">
        <f t="shared" si="362"/>
        <v>24.77</v>
      </c>
      <c r="W1310" s="39" t="str">
        <f t="shared" si="363"/>
        <v>Healthy Weight</v>
      </c>
      <c r="X1310" s="39">
        <f t="shared" si="364"/>
        <v>7.59</v>
      </c>
      <c r="Y1310" s="39" t="str">
        <f t="shared" si="365"/>
        <v>Diabetes</v>
      </c>
      <c r="Z1310" s="39" t="str">
        <f t="shared" si="366"/>
        <v>No</v>
      </c>
      <c r="AA1310" s="39" t="str">
        <f t="shared" si="367"/>
        <v>No</v>
      </c>
      <c r="AB1310" s="39" t="str">
        <f t="shared" si="368"/>
        <v>No</v>
      </c>
      <c r="AC1310" s="38" t="str">
        <f t="shared" si="369"/>
        <v>No major surgery</v>
      </c>
      <c r="AD1310" s="39" t="str">
        <f t="shared" si="370"/>
        <v>No</v>
      </c>
      <c r="AE1310" s="13" t="str">
        <f t="shared" si="371"/>
        <v>14-Aug-1969</v>
      </c>
      <c r="AF1310" s="39">
        <f t="shared" si="372"/>
        <v>54</v>
      </c>
      <c r="AG1310" s="58">
        <f t="shared" si="373"/>
        <v>10959.69</v>
      </c>
      <c r="AH1310" s="39" t="str">
        <f t="shared" si="374"/>
        <v>tier - 3</v>
      </c>
      <c r="AI1310" s="39" t="str">
        <f t="shared" si="375"/>
        <v>tier - 3</v>
      </c>
      <c r="AJ1310" s="54" t="str">
        <f t="shared" si="376"/>
        <v>R1012</v>
      </c>
    </row>
    <row r="1311" spans="2:36" ht="15.75" customHeight="1" x14ac:dyDescent="0.3">
      <c r="B1311" s="12" t="s">
        <v>4798</v>
      </c>
      <c r="C1311" s="13" t="s">
        <v>3245</v>
      </c>
      <c r="D1311" s="13">
        <v>16.579999999999998</v>
      </c>
      <c r="E1311" s="13" t="str">
        <f t="shared" si="360"/>
        <v>Underweight</v>
      </c>
      <c r="F1311" s="13">
        <v>6.98</v>
      </c>
      <c r="G1311" s="13" t="str">
        <f t="shared" si="361"/>
        <v>Diabetes</v>
      </c>
      <c r="H1311" s="13" t="s">
        <v>8293</v>
      </c>
      <c r="I1311" s="13" t="s">
        <v>8291</v>
      </c>
      <c r="J1311" s="13" t="s">
        <v>8293</v>
      </c>
      <c r="K1311" s="27">
        <v>1</v>
      </c>
      <c r="L1311" s="13" t="s">
        <v>8291</v>
      </c>
      <c r="M1311" s="13" t="s">
        <v>9557</v>
      </c>
      <c r="N1311" s="13">
        <v>58</v>
      </c>
      <c r="O1311" s="56">
        <v>10965.45</v>
      </c>
      <c r="P1311" s="13" t="s">
        <v>8311</v>
      </c>
      <c r="Q1311" s="13" t="s">
        <v>8310</v>
      </c>
      <c r="R1311" s="57" t="s">
        <v>8321</v>
      </c>
      <c r="T1311" s="12" t="s">
        <v>4798</v>
      </c>
      <c r="U1311" s="13" t="str">
        <f t="shared" si="377"/>
        <v xml:space="preserve">  Matthew R</v>
      </c>
      <c r="V1311" s="39">
        <f t="shared" si="362"/>
        <v>16.579999999999998</v>
      </c>
      <c r="W1311" s="39" t="str">
        <f t="shared" si="363"/>
        <v>Underweight</v>
      </c>
      <c r="X1311" s="39">
        <f t="shared" si="364"/>
        <v>6.98</v>
      </c>
      <c r="Y1311" s="39" t="str">
        <f t="shared" si="365"/>
        <v>Diabetes</v>
      </c>
      <c r="Z1311" s="39" t="str">
        <f t="shared" si="366"/>
        <v>Yes</v>
      </c>
      <c r="AA1311" s="39" t="str">
        <f t="shared" si="367"/>
        <v>No</v>
      </c>
      <c r="AB1311" s="39" t="str">
        <f t="shared" si="368"/>
        <v>Yes</v>
      </c>
      <c r="AC1311" s="38">
        <f t="shared" si="369"/>
        <v>1</v>
      </c>
      <c r="AD1311" s="39" t="str">
        <f t="shared" si="370"/>
        <v>No</v>
      </c>
      <c r="AE1311" s="13" t="str">
        <f t="shared" si="371"/>
        <v>19-Jun-1965</v>
      </c>
      <c r="AF1311" s="39">
        <f t="shared" si="372"/>
        <v>58</v>
      </c>
      <c r="AG1311" s="58">
        <f t="shared" si="373"/>
        <v>10965.45</v>
      </c>
      <c r="AH1311" s="39" t="str">
        <f t="shared" si="374"/>
        <v>tier - 3</v>
      </c>
      <c r="AI1311" s="39" t="str">
        <f t="shared" si="375"/>
        <v>tier - 2</v>
      </c>
      <c r="AJ1311" s="54" t="str">
        <f t="shared" si="376"/>
        <v>R1011</v>
      </c>
    </row>
    <row r="1312" spans="2:36" ht="15.75" customHeight="1" x14ac:dyDescent="0.3">
      <c r="B1312" s="12" t="s">
        <v>4801</v>
      </c>
      <c r="C1312" s="13" t="s">
        <v>2322</v>
      </c>
      <c r="D1312" s="13">
        <v>38.17</v>
      </c>
      <c r="E1312" s="13" t="str">
        <f t="shared" si="360"/>
        <v>Obesity</v>
      </c>
      <c r="F1312" s="13">
        <v>4.7300000000000004</v>
      </c>
      <c r="G1312" s="13" t="str">
        <f t="shared" si="361"/>
        <v>Normal</v>
      </c>
      <c r="H1312" s="13" t="s">
        <v>8293</v>
      </c>
      <c r="I1312" s="13" t="s">
        <v>8291</v>
      </c>
      <c r="J1312" s="13" t="s">
        <v>8291</v>
      </c>
      <c r="K1312" s="27" t="s">
        <v>8292</v>
      </c>
      <c r="L1312" s="13" t="s">
        <v>8291</v>
      </c>
      <c r="M1312" s="13" t="s">
        <v>9246</v>
      </c>
      <c r="N1312" s="13">
        <v>57</v>
      </c>
      <c r="O1312" s="56">
        <v>10976.25</v>
      </c>
      <c r="P1312" s="13" t="s">
        <v>8311</v>
      </c>
      <c r="Q1312" s="13" t="s">
        <v>8310</v>
      </c>
      <c r="R1312" s="57" t="s">
        <v>8317</v>
      </c>
      <c r="T1312" s="12" t="s">
        <v>4801</v>
      </c>
      <c r="U1312" s="13" t="str">
        <f t="shared" si="377"/>
        <v xml:space="preserve">  Daniel G</v>
      </c>
      <c r="V1312" s="39">
        <f t="shared" si="362"/>
        <v>38.17</v>
      </c>
      <c r="W1312" s="39" t="str">
        <f t="shared" si="363"/>
        <v>Obesity</v>
      </c>
      <c r="X1312" s="39">
        <f t="shared" si="364"/>
        <v>4.7300000000000004</v>
      </c>
      <c r="Y1312" s="39" t="str">
        <f t="shared" si="365"/>
        <v>Normal</v>
      </c>
      <c r="Z1312" s="39" t="str">
        <f t="shared" si="366"/>
        <v>Yes</v>
      </c>
      <c r="AA1312" s="39" t="str">
        <f t="shared" si="367"/>
        <v>No</v>
      </c>
      <c r="AB1312" s="39" t="str">
        <f t="shared" si="368"/>
        <v>No</v>
      </c>
      <c r="AC1312" s="38" t="str">
        <f t="shared" si="369"/>
        <v>No major surgery</v>
      </c>
      <c r="AD1312" s="39" t="str">
        <f t="shared" si="370"/>
        <v>No</v>
      </c>
      <c r="AE1312" s="13" t="str">
        <f t="shared" si="371"/>
        <v>9-Jul-1966</v>
      </c>
      <c r="AF1312" s="39">
        <f t="shared" si="372"/>
        <v>57</v>
      </c>
      <c r="AG1312" s="58">
        <f t="shared" si="373"/>
        <v>10976.25</v>
      </c>
      <c r="AH1312" s="39" t="str">
        <f t="shared" si="374"/>
        <v>tier - 3</v>
      </c>
      <c r="AI1312" s="39" t="str">
        <f t="shared" si="375"/>
        <v>tier - 2</v>
      </c>
      <c r="AJ1312" s="54" t="str">
        <f t="shared" si="376"/>
        <v>R1012</v>
      </c>
    </row>
    <row r="1313" spans="2:36" ht="15.75" customHeight="1" x14ac:dyDescent="0.3">
      <c r="B1313" s="12" t="s">
        <v>4803</v>
      </c>
      <c r="C1313" s="13" t="s">
        <v>4805</v>
      </c>
      <c r="D1313" s="13">
        <v>39.424999999999997</v>
      </c>
      <c r="E1313" s="13" t="str">
        <f t="shared" si="360"/>
        <v>Obesity</v>
      </c>
      <c r="F1313" s="13">
        <v>4.76</v>
      </c>
      <c r="G1313" s="13" t="str">
        <f t="shared" si="361"/>
        <v>Normal</v>
      </c>
      <c r="H1313" s="13" t="s">
        <v>8293</v>
      </c>
      <c r="I1313" s="13" t="s">
        <v>8291</v>
      </c>
      <c r="J1313" s="13" t="s">
        <v>8291</v>
      </c>
      <c r="K1313" s="27" t="s">
        <v>8292</v>
      </c>
      <c r="L1313" s="13" t="s">
        <v>8291</v>
      </c>
      <c r="M1313" s="13" t="s">
        <v>9558</v>
      </c>
      <c r="N1313" s="13">
        <v>50</v>
      </c>
      <c r="O1313" s="56">
        <v>10977.21</v>
      </c>
      <c r="P1313" s="13" t="s">
        <v>8311</v>
      </c>
      <c r="Q1313" s="13" t="s">
        <v>8314</v>
      </c>
      <c r="R1313" s="57" t="s">
        <v>8312</v>
      </c>
      <c r="T1313" s="12" t="s">
        <v>4803</v>
      </c>
      <c r="U1313" s="13" t="str">
        <f t="shared" si="377"/>
        <v xml:space="preserve">  Yannick</v>
      </c>
      <c r="V1313" s="39">
        <f t="shared" si="362"/>
        <v>39.424999999999997</v>
      </c>
      <c r="W1313" s="39" t="str">
        <f t="shared" si="363"/>
        <v>Obesity</v>
      </c>
      <c r="X1313" s="39">
        <f t="shared" si="364"/>
        <v>4.76</v>
      </c>
      <c r="Y1313" s="39" t="str">
        <f t="shared" si="365"/>
        <v>Normal</v>
      </c>
      <c r="Z1313" s="39" t="str">
        <f t="shared" si="366"/>
        <v>Yes</v>
      </c>
      <c r="AA1313" s="39" t="str">
        <f t="shared" si="367"/>
        <v>No</v>
      </c>
      <c r="AB1313" s="39" t="str">
        <f t="shared" si="368"/>
        <v>No</v>
      </c>
      <c r="AC1313" s="38" t="str">
        <f t="shared" si="369"/>
        <v>No major surgery</v>
      </c>
      <c r="AD1313" s="39" t="str">
        <f t="shared" si="370"/>
        <v>No</v>
      </c>
      <c r="AE1313" s="13" t="str">
        <f t="shared" si="371"/>
        <v>21-Oct-1973</v>
      </c>
      <c r="AF1313" s="39">
        <f t="shared" si="372"/>
        <v>50</v>
      </c>
      <c r="AG1313" s="58">
        <f t="shared" si="373"/>
        <v>10977.21</v>
      </c>
      <c r="AH1313" s="39" t="str">
        <f t="shared" si="374"/>
        <v>tier - 3</v>
      </c>
      <c r="AI1313" s="39" t="str">
        <f t="shared" si="375"/>
        <v>tier - 1</v>
      </c>
      <c r="AJ1313" s="54" t="str">
        <f t="shared" si="376"/>
        <v>R1013</v>
      </c>
    </row>
    <row r="1314" spans="2:36" ht="15.75" customHeight="1" x14ac:dyDescent="0.3">
      <c r="B1314" s="12" t="s">
        <v>4807</v>
      </c>
      <c r="C1314" s="13" t="s">
        <v>4809</v>
      </c>
      <c r="D1314" s="13">
        <v>33.44</v>
      </c>
      <c r="E1314" s="13" t="str">
        <f t="shared" si="360"/>
        <v>Obesity</v>
      </c>
      <c r="F1314" s="13">
        <v>6.24</v>
      </c>
      <c r="G1314" s="13" t="str">
        <f t="shared" si="361"/>
        <v>Prediabetes</v>
      </c>
      <c r="H1314" s="13" t="s">
        <v>8293</v>
      </c>
      <c r="I1314" s="13" t="s">
        <v>8291</v>
      </c>
      <c r="J1314" s="13" t="s">
        <v>8291</v>
      </c>
      <c r="K1314" s="27" t="s">
        <v>8292</v>
      </c>
      <c r="L1314" s="13" t="s">
        <v>8291</v>
      </c>
      <c r="M1314" s="13" t="s">
        <v>9559</v>
      </c>
      <c r="N1314" s="13">
        <v>58</v>
      </c>
      <c r="O1314" s="56">
        <v>10982.5</v>
      </c>
      <c r="P1314" s="13" t="s">
        <v>8311</v>
      </c>
      <c r="Q1314" s="13" t="s">
        <v>8311</v>
      </c>
      <c r="R1314" s="57" t="s">
        <v>8312</v>
      </c>
      <c r="T1314" s="12" t="s">
        <v>4807</v>
      </c>
      <c r="U1314" s="13" t="str">
        <f t="shared" si="377"/>
        <v xml:space="preserve">  Sean R</v>
      </c>
      <c r="V1314" s="39">
        <f t="shared" si="362"/>
        <v>33.44</v>
      </c>
      <c r="W1314" s="39" t="str">
        <f t="shared" si="363"/>
        <v>Obesity</v>
      </c>
      <c r="X1314" s="39">
        <f t="shared" si="364"/>
        <v>6.24</v>
      </c>
      <c r="Y1314" s="39" t="str">
        <f t="shared" si="365"/>
        <v>Prediabetes</v>
      </c>
      <c r="Z1314" s="39" t="str">
        <f t="shared" si="366"/>
        <v>Yes</v>
      </c>
      <c r="AA1314" s="39" t="str">
        <f t="shared" si="367"/>
        <v>No</v>
      </c>
      <c r="AB1314" s="39" t="str">
        <f t="shared" si="368"/>
        <v>No</v>
      </c>
      <c r="AC1314" s="38" t="str">
        <f t="shared" si="369"/>
        <v>No major surgery</v>
      </c>
      <c r="AD1314" s="39" t="str">
        <f t="shared" si="370"/>
        <v>No</v>
      </c>
      <c r="AE1314" s="13" t="str">
        <f t="shared" si="371"/>
        <v>18-Dec-1965</v>
      </c>
      <c r="AF1314" s="39">
        <f t="shared" si="372"/>
        <v>58</v>
      </c>
      <c r="AG1314" s="58">
        <f t="shared" si="373"/>
        <v>10982.5</v>
      </c>
      <c r="AH1314" s="39" t="str">
        <f t="shared" si="374"/>
        <v>tier - 3</v>
      </c>
      <c r="AI1314" s="39" t="str">
        <f t="shared" si="375"/>
        <v>tier - 3</v>
      </c>
      <c r="AJ1314" s="54" t="str">
        <f t="shared" si="376"/>
        <v>R1013</v>
      </c>
    </row>
    <row r="1315" spans="2:36" ht="15.75" customHeight="1" x14ac:dyDescent="0.3">
      <c r="B1315" s="12" t="s">
        <v>4811</v>
      </c>
      <c r="C1315" s="13" t="s">
        <v>1532</v>
      </c>
      <c r="D1315" s="13">
        <v>33.344999999999999</v>
      </c>
      <c r="E1315" s="13" t="str">
        <f t="shared" si="360"/>
        <v>Obesity</v>
      </c>
      <c r="F1315" s="13">
        <v>5.44</v>
      </c>
      <c r="G1315" s="13" t="str">
        <f t="shared" si="361"/>
        <v>Normal</v>
      </c>
      <c r="H1315" s="13" t="s">
        <v>8293</v>
      </c>
      <c r="I1315" s="13" t="s">
        <v>8291</v>
      </c>
      <c r="J1315" s="13" t="s">
        <v>8291</v>
      </c>
      <c r="K1315" s="27" t="s">
        <v>8292</v>
      </c>
      <c r="L1315" s="13" t="s">
        <v>8291</v>
      </c>
      <c r="M1315" s="13" t="s">
        <v>9560</v>
      </c>
      <c r="N1315" s="13">
        <v>23</v>
      </c>
      <c r="O1315" s="56">
        <v>10991.58</v>
      </c>
      <c r="P1315" s="13" t="s">
        <v>8311</v>
      </c>
      <c r="Q1315" s="13" t="s">
        <v>8311</v>
      </c>
      <c r="R1315" s="57" t="s">
        <v>8317</v>
      </c>
      <c r="T1315" s="12" t="s">
        <v>4811</v>
      </c>
      <c r="U1315" s="13" t="str">
        <f t="shared" si="377"/>
        <v xml:space="preserve">  Peter</v>
      </c>
      <c r="V1315" s="39">
        <f t="shared" si="362"/>
        <v>33.344999999999999</v>
      </c>
      <c r="W1315" s="39" t="str">
        <f t="shared" si="363"/>
        <v>Obesity</v>
      </c>
      <c r="X1315" s="39">
        <f t="shared" si="364"/>
        <v>5.44</v>
      </c>
      <c r="Y1315" s="39" t="str">
        <f t="shared" si="365"/>
        <v>Normal</v>
      </c>
      <c r="Z1315" s="39" t="str">
        <f t="shared" si="366"/>
        <v>Yes</v>
      </c>
      <c r="AA1315" s="39" t="str">
        <f t="shared" si="367"/>
        <v>No</v>
      </c>
      <c r="AB1315" s="39" t="str">
        <f t="shared" si="368"/>
        <v>No</v>
      </c>
      <c r="AC1315" s="38" t="str">
        <f t="shared" si="369"/>
        <v>No major surgery</v>
      </c>
      <c r="AD1315" s="39" t="str">
        <f t="shared" si="370"/>
        <v>No</v>
      </c>
      <c r="AE1315" s="13" t="str">
        <f t="shared" si="371"/>
        <v>17-Sep-2000</v>
      </c>
      <c r="AF1315" s="39">
        <f t="shared" si="372"/>
        <v>23</v>
      </c>
      <c r="AG1315" s="58">
        <f t="shared" si="373"/>
        <v>10991.58</v>
      </c>
      <c r="AH1315" s="39" t="str">
        <f t="shared" si="374"/>
        <v>tier - 3</v>
      </c>
      <c r="AI1315" s="39" t="str">
        <f t="shared" si="375"/>
        <v>tier - 3</v>
      </c>
      <c r="AJ1315" s="54" t="str">
        <f t="shared" si="376"/>
        <v>R1012</v>
      </c>
    </row>
    <row r="1316" spans="2:36" ht="15.75" customHeight="1" x14ac:dyDescent="0.3">
      <c r="B1316" s="12" t="s">
        <v>4814</v>
      </c>
      <c r="C1316" s="13" t="s">
        <v>4816</v>
      </c>
      <c r="D1316" s="13">
        <v>38.79</v>
      </c>
      <c r="E1316" s="13" t="str">
        <f t="shared" si="360"/>
        <v>Obesity</v>
      </c>
      <c r="F1316" s="13">
        <v>5.08</v>
      </c>
      <c r="G1316" s="13" t="str">
        <f t="shared" si="361"/>
        <v>Normal</v>
      </c>
      <c r="H1316" s="13" t="s">
        <v>8291</v>
      </c>
      <c r="I1316" s="13" t="s">
        <v>8291</v>
      </c>
      <c r="J1316" s="13" t="s">
        <v>8293</v>
      </c>
      <c r="K1316" s="27">
        <v>1</v>
      </c>
      <c r="L1316" s="13" t="s">
        <v>8291</v>
      </c>
      <c r="M1316" s="13" t="s">
        <v>9561</v>
      </c>
      <c r="N1316" s="13">
        <v>55</v>
      </c>
      <c r="O1316" s="56">
        <v>11013.71</v>
      </c>
      <c r="P1316" s="13" t="s">
        <v>8311</v>
      </c>
      <c r="Q1316" s="13" t="s">
        <v>8314</v>
      </c>
      <c r="R1316" s="57" t="s">
        <v>8312</v>
      </c>
      <c r="T1316" s="12" t="s">
        <v>4814</v>
      </c>
      <c r="U1316" s="13" t="str">
        <f t="shared" si="377"/>
        <v xml:space="preserve">  Sara A</v>
      </c>
      <c r="V1316" s="39">
        <f t="shared" si="362"/>
        <v>38.79</v>
      </c>
      <c r="W1316" s="39" t="str">
        <f t="shared" si="363"/>
        <v>Obesity</v>
      </c>
      <c r="X1316" s="39">
        <f t="shared" si="364"/>
        <v>5.08</v>
      </c>
      <c r="Y1316" s="39" t="str">
        <f t="shared" si="365"/>
        <v>Normal</v>
      </c>
      <c r="Z1316" s="39" t="str">
        <f t="shared" si="366"/>
        <v>No</v>
      </c>
      <c r="AA1316" s="39" t="str">
        <f t="shared" si="367"/>
        <v>No</v>
      </c>
      <c r="AB1316" s="39" t="str">
        <f t="shared" si="368"/>
        <v>Yes</v>
      </c>
      <c r="AC1316" s="38">
        <f t="shared" si="369"/>
        <v>1</v>
      </c>
      <c r="AD1316" s="39" t="str">
        <f t="shared" si="370"/>
        <v>No</v>
      </c>
      <c r="AE1316" s="13" t="str">
        <f t="shared" si="371"/>
        <v>24-Oct-1968</v>
      </c>
      <c r="AF1316" s="39">
        <f t="shared" si="372"/>
        <v>55</v>
      </c>
      <c r="AG1316" s="58">
        <f t="shared" si="373"/>
        <v>11013.71</v>
      </c>
      <c r="AH1316" s="39" t="str">
        <f t="shared" si="374"/>
        <v>tier - 3</v>
      </c>
      <c r="AI1316" s="39" t="str">
        <f t="shared" si="375"/>
        <v>tier - 1</v>
      </c>
      <c r="AJ1316" s="54" t="str">
        <f t="shared" si="376"/>
        <v>R1013</v>
      </c>
    </row>
    <row r="1317" spans="2:36" ht="15.75" customHeight="1" x14ac:dyDescent="0.3">
      <c r="B1317" s="12" t="s">
        <v>4818</v>
      </c>
      <c r="C1317" s="13" t="s">
        <v>1045</v>
      </c>
      <c r="D1317" s="13">
        <v>30.684999999999999</v>
      </c>
      <c r="E1317" s="13" t="str">
        <f t="shared" si="360"/>
        <v>Obesity</v>
      </c>
      <c r="F1317" s="13">
        <v>4.87</v>
      </c>
      <c r="G1317" s="13" t="str">
        <f t="shared" si="361"/>
        <v>Normal</v>
      </c>
      <c r="H1317" s="13" t="s">
        <v>8291</v>
      </c>
      <c r="I1317" s="13" t="s">
        <v>8291</v>
      </c>
      <c r="J1317" s="13" t="s">
        <v>8293</v>
      </c>
      <c r="K1317" s="27">
        <v>1</v>
      </c>
      <c r="L1317" s="13" t="s">
        <v>8291</v>
      </c>
      <c r="M1317" s="13" t="s">
        <v>9562</v>
      </c>
      <c r="N1317" s="13">
        <v>49</v>
      </c>
      <c r="O1317" s="56">
        <v>11015.17</v>
      </c>
      <c r="P1317" s="13" t="s">
        <v>8311</v>
      </c>
      <c r="Q1317" s="13" t="s">
        <v>8314</v>
      </c>
      <c r="R1317" s="57" t="s">
        <v>8317</v>
      </c>
      <c r="T1317" s="12" t="s">
        <v>4818</v>
      </c>
      <c r="U1317" s="13" t="str">
        <f t="shared" si="377"/>
        <v xml:space="preserve">  Erin C</v>
      </c>
      <c r="V1317" s="39">
        <f t="shared" si="362"/>
        <v>30.684999999999999</v>
      </c>
      <c r="W1317" s="39" t="str">
        <f t="shared" si="363"/>
        <v>Obesity</v>
      </c>
      <c r="X1317" s="39">
        <f t="shared" si="364"/>
        <v>4.87</v>
      </c>
      <c r="Y1317" s="39" t="str">
        <f t="shared" si="365"/>
        <v>Normal</v>
      </c>
      <c r="Z1317" s="39" t="str">
        <f t="shared" si="366"/>
        <v>No</v>
      </c>
      <c r="AA1317" s="39" t="str">
        <f t="shared" si="367"/>
        <v>No</v>
      </c>
      <c r="AB1317" s="39" t="str">
        <f t="shared" si="368"/>
        <v>Yes</v>
      </c>
      <c r="AC1317" s="38">
        <f t="shared" si="369"/>
        <v>1</v>
      </c>
      <c r="AD1317" s="39" t="str">
        <f t="shared" si="370"/>
        <v>No</v>
      </c>
      <c r="AE1317" s="13" t="str">
        <f t="shared" si="371"/>
        <v>15-Dec-1974</v>
      </c>
      <c r="AF1317" s="39">
        <f t="shared" si="372"/>
        <v>49</v>
      </c>
      <c r="AG1317" s="58">
        <f t="shared" si="373"/>
        <v>11015.17</v>
      </c>
      <c r="AH1317" s="39" t="str">
        <f t="shared" si="374"/>
        <v>tier - 3</v>
      </c>
      <c r="AI1317" s="39" t="str">
        <f t="shared" si="375"/>
        <v>tier - 1</v>
      </c>
      <c r="AJ1317" s="54" t="str">
        <f t="shared" si="376"/>
        <v>R1012</v>
      </c>
    </row>
    <row r="1318" spans="2:36" ht="15.75" customHeight="1" x14ac:dyDescent="0.3">
      <c r="B1318" s="12" t="s">
        <v>4821</v>
      </c>
      <c r="C1318" s="13" t="s">
        <v>4823</v>
      </c>
      <c r="D1318" s="13">
        <v>22.135000000000002</v>
      </c>
      <c r="E1318" s="13" t="str">
        <f t="shared" si="360"/>
        <v>Healthy Weight</v>
      </c>
      <c r="F1318" s="13">
        <v>8.17</v>
      </c>
      <c r="G1318" s="13" t="str">
        <f t="shared" si="361"/>
        <v>Diabetes</v>
      </c>
      <c r="H1318" s="13" t="s">
        <v>8291</v>
      </c>
      <c r="I1318" s="13" t="s">
        <v>8291</v>
      </c>
      <c r="J1318" s="13" t="s">
        <v>8291</v>
      </c>
      <c r="K1318" s="27" t="s">
        <v>8292</v>
      </c>
      <c r="L1318" s="13" t="s">
        <v>8291</v>
      </c>
      <c r="M1318" s="13" t="s">
        <v>9563</v>
      </c>
      <c r="N1318" s="13">
        <v>32</v>
      </c>
      <c r="O1318" s="56">
        <v>11018.05</v>
      </c>
      <c r="P1318" s="13" t="s">
        <v>8311</v>
      </c>
      <c r="Q1318" s="13" t="s">
        <v>8310</v>
      </c>
      <c r="R1318" s="57" t="s">
        <v>8317</v>
      </c>
      <c r="T1318" s="12" t="s">
        <v>4821</v>
      </c>
      <c r="U1318" s="13" t="str">
        <f t="shared" si="377"/>
        <v xml:space="preserve">  Thibaud</v>
      </c>
      <c r="V1318" s="39">
        <f t="shared" si="362"/>
        <v>22.135000000000002</v>
      </c>
      <c r="W1318" s="39" t="str">
        <f t="shared" si="363"/>
        <v>Healthy Weight</v>
      </c>
      <c r="X1318" s="39">
        <f t="shared" si="364"/>
        <v>8.17</v>
      </c>
      <c r="Y1318" s="39" t="str">
        <f t="shared" si="365"/>
        <v>Diabetes</v>
      </c>
      <c r="Z1318" s="39" t="str">
        <f t="shared" si="366"/>
        <v>No</v>
      </c>
      <c r="AA1318" s="39" t="str">
        <f t="shared" si="367"/>
        <v>No</v>
      </c>
      <c r="AB1318" s="39" t="str">
        <f t="shared" si="368"/>
        <v>No</v>
      </c>
      <c r="AC1318" s="38" t="str">
        <f t="shared" si="369"/>
        <v>No major surgery</v>
      </c>
      <c r="AD1318" s="39" t="str">
        <f t="shared" si="370"/>
        <v>No</v>
      </c>
      <c r="AE1318" s="13" t="str">
        <f t="shared" si="371"/>
        <v>26-Jun-1991</v>
      </c>
      <c r="AF1318" s="39">
        <f t="shared" si="372"/>
        <v>32</v>
      </c>
      <c r="AG1318" s="58">
        <f t="shared" si="373"/>
        <v>11018.05</v>
      </c>
      <c r="AH1318" s="39" t="str">
        <f t="shared" si="374"/>
        <v>tier - 3</v>
      </c>
      <c r="AI1318" s="39" t="str">
        <f t="shared" si="375"/>
        <v>tier - 2</v>
      </c>
      <c r="AJ1318" s="54" t="str">
        <f t="shared" si="376"/>
        <v>R1012</v>
      </c>
    </row>
    <row r="1319" spans="2:36" ht="15.75" customHeight="1" x14ac:dyDescent="0.3">
      <c r="B1319" s="12" t="s">
        <v>4825</v>
      </c>
      <c r="C1319" s="13" t="s">
        <v>1876</v>
      </c>
      <c r="D1319" s="13">
        <v>33.33</v>
      </c>
      <c r="E1319" s="13" t="str">
        <f t="shared" si="360"/>
        <v>Obesity</v>
      </c>
      <c r="F1319" s="13">
        <v>7.61</v>
      </c>
      <c r="G1319" s="13" t="str">
        <f t="shared" si="361"/>
        <v>Diabetes</v>
      </c>
      <c r="H1319" s="13" t="s">
        <v>8291</v>
      </c>
      <c r="I1319" s="13" t="s">
        <v>8291</v>
      </c>
      <c r="J1319" s="13" t="s">
        <v>8291</v>
      </c>
      <c r="K1319" s="27" t="s">
        <v>8292</v>
      </c>
      <c r="L1319" s="13" t="s">
        <v>8291</v>
      </c>
      <c r="M1319" s="13" t="s">
        <v>9564</v>
      </c>
      <c r="N1319" s="13">
        <v>27</v>
      </c>
      <c r="O1319" s="56">
        <v>11028.56</v>
      </c>
      <c r="P1319" s="13" t="s">
        <v>8311</v>
      </c>
      <c r="Q1319" s="13" t="s">
        <v>8311</v>
      </c>
      <c r="R1319" s="57" t="s">
        <v>8317</v>
      </c>
      <c r="T1319" s="12" t="s">
        <v>4825</v>
      </c>
      <c r="U1319" s="13" t="str">
        <f t="shared" si="377"/>
        <v xml:space="preserve">  Lisa</v>
      </c>
      <c r="V1319" s="39">
        <f t="shared" si="362"/>
        <v>33.33</v>
      </c>
      <c r="W1319" s="39" t="str">
        <f t="shared" si="363"/>
        <v>Obesity</v>
      </c>
      <c r="X1319" s="39">
        <f t="shared" si="364"/>
        <v>7.61</v>
      </c>
      <c r="Y1319" s="39" t="str">
        <f t="shared" si="365"/>
        <v>Diabetes</v>
      </c>
      <c r="Z1319" s="39" t="str">
        <f t="shared" si="366"/>
        <v>No</v>
      </c>
      <c r="AA1319" s="39" t="str">
        <f t="shared" si="367"/>
        <v>No</v>
      </c>
      <c r="AB1319" s="39" t="str">
        <f t="shared" si="368"/>
        <v>No</v>
      </c>
      <c r="AC1319" s="38" t="str">
        <f t="shared" si="369"/>
        <v>No major surgery</v>
      </c>
      <c r="AD1319" s="39" t="str">
        <f t="shared" si="370"/>
        <v>No</v>
      </c>
      <c r="AE1319" s="13" t="str">
        <f t="shared" si="371"/>
        <v>21-Jul-1996</v>
      </c>
      <c r="AF1319" s="39">
        <f t="shared" si="372"/>
        <v>27</v>
      </c>
      <c r="AG1319" s="58">
        <f t="shared" si="373"/>
        <v>11028.56</v>
      </c>
      <c r="AH1319" s="39" t="str">
        <f t="shared" si="374"/>
        <v>tier - 3</v>
      </c>
      <c r="AI1319" s="39" t="str">
        <f t="shared" si="375"/>
        <v>tier - 3</v>
      </c>
      <c r="AJ1319" s="54" t="str">
        <f t="shared" si="376"/>
        <v>R1012</v>
      </c>
    </row>
    <row r="1320" spans="2:36" ht="15.75" customHeight="1" x14ac:dyDescent="0.3">
      <c r="B1320" s="12" t="s">
        <v>4828</v>
      </c>
      <c r="C1320" s="13" t="s">
        <v>4830</v>
      </c>
      <c r="D1320" s="13">
        <v>31.13</v>
      </c>
      <c r="E1320" s="13" t="str">
        <f t="shared" si="360"/>
        <v>Obesity</v>
      </c>
      <c r="F1320" s="13">
        <v>10.1</v>
      </c>
      <c r="G1320" s="13" t="str">
        <f t="shared" si="361"/>
        <v>Diabetes</v>
      </c>
      <c r="H1320" s="13" t="s">
        <v>8291</v>
      </c>
      <c r="I1320" s="13" t="s">
        <v>8291</v>
      </c>
      <c r="J1320" s="13" t="s">
        <v>8291</v>
      </c>
      <c r="K1320" s="27" t="s">
        <v>8292</v>
      </c>
      <c r="L1320" s="13" t="s">
        <v>8291</v>
      </c>
      <c r="M1320" s="13" t="s">
        <v>9565</v>
      </c>
      <c r="N1320" s="13">
        <v>49</v>
      </c>
      <c r="O1320" s="56">
        <v>11033.66</v>
      </c>
      <c r="P1320" s="13" t="s">
        <v>8311</v>
      </c>
      <c r="Q1320" s="13" t="s">
        <v>8311</v>
      </c>
      <c r="R1320" s="57" t="s">
        <v>8317</v>
      </c>
      <c r="T1320" s="12" t="s">
        <v>4828</v>
      </c>
      <c r="U1320" s="13" t="str">
        <f t="shared" si="377"/>
        <v xml:space="preserve">  Gretchen K</v>
      </c>
      <c r="V1320" s="39">
        <f t="shared" si="362"/>
        <v>31.13</v>
      </c>
      <c r="W1320" s="39" t="str">
        <f t="shared" si="363"/>
        <v>Obesity</v>
      </c>
      <c r="X1320" s="39">
        <f t="shared" si="364"/>
        <v>10.1</v>
      </c>
      <c r="Y1320" s="39" t="str">
        <f t="shared" si="365"/>
        <v>Diabetes</v>
      </c>
      <c r="Z1320" s="39" t="str">
        <f t="shared" si="366"/>
        <v>No</v>
      </c>
      <c r="AA1320" s="39" t="str">
        <f t="shared" si="367"/>
        <v>No</v>
      </c>
      <c r="AB1320" s="39" t="str">
        <f t="shared" si="368"/>
        <v>No</v>
      </c>
      <c r="AC1320" s="38" t="str">
        <f t="shared" si="369"/>
        <v>No major surgery</v>
      </c>
      <c r="AD1320" s="39" t="str">
        <f t="shared" si="370"/>
        <v>No</v>
      </c>
      <c r="AE1320" s="13" t="str">
        <f t="shared" si="371"/>
        <v>10-Dec-1974</v>
      </c>
      <c r="AF1320" s="39">
        <f t="shared" si="372"/>
        <v>49</v>
      </c>
      <c r="AG1320" s="58">
        <f t="shared" si="373"/>
        <v>11033.66</v>
      </c>
      <c r="AH1320" s="39" t="str">
        <f t="shared" si="374"/>
        <v>tier - 3</v>
      </c>
      <c r="AI1320" s="39" t="str">
        <f t="shared" si="375"/>
        <v>tier - 3</v>
      </c>
      <c r="AJ1320" s="54" t="str">
        <f t="shared" si="376"/>
        <v>R1012</v>
      </c>
    </row>
    <row r="1321" spans="2:36" ht="15.75" customHeight="1" x14ac:dyDescent="0.3">
      <c r="B1321" s="12" t="s">
        <v>4832</v>
      </c>
      <c r="C1321" s="13" t="s">
        <v>4834</v>
      </c>
      <c r="D1321" s="13">
        <v>28.9</v>
      </c>
      <c r="E1321" s="13" t="str">
        <f t="shared" si="360"/>
        <v>Overweight</v>
      </c>
      <c r="F1321" s="13">
        <v>11.24</v>
      </c>
      <c r="G1321" s="13" t="str">
        <f t="shared" si="361"/>
        <v>Diabetes</v>
      </c>
      <c r="H1321" s="13" t="s">
        <v>8291</v>
      </c>
      <c r="I1321" s="13" t="s">
        <v>8291</v>
      </c>
      <c r="J1321" s="13" t="s">
        <v>8291</v>
      </c>
      <c r="K1321" s="27" t="s">
        <v>8292</v>
      </c>
      <c r="L1321" s="13" t="s">
        <v>8291</v>
      </c>
      <c r="M1321" s="13" t="s">
        <v>9566</v>
      </c>
      <c r="N1321" s="13">
        <v>34</v>
      </c>
      <c r="O1321" s="56">
        <v>11037.51</v>
      </c>
      <c r="P1321" s="13" t="s">
        <v>8311</v>
      </c>
      <c r="Q1321" s="13" t="s">
        <v>8314</v>
      </c>
      <c r="R1321" s="57" t="s">
        <v>8317</v>
      </c>
      <c r="T1321" s="12" t="s">
        <v>4832</v>
      </c>
      <c r="U1321" s="13" t="str">
        <f t="shared" si="377"/>
        <v xml:space="preserve">  Martina</v>
      </c>
      <c r="V1321" s="39">
        <f t="shared" si="362"/>
        <v>28.9</v>
      </c>
      <c r="W1321" s="39" t="str">
        <f t="shared" si="363"/>
        <v>Overweight</v>
      </c>
      <c r="X1321" s="39">
        <f t="shared" si="364"/>
        <v>11.24</v>
      </c>
      <c r="Y1321" s="39" t="str">
        <f t="shared" si="365"/>
        <v>Diabetes</v>
      </c>
      <c r="Z1321" s="39" t="str">
        <f t="shared" si="366"/>
        <v>No</v>
      </c>
      <c r="AA1321" s="39" t="str">
        <f t="shared" si="367"/>
        <v>No</v>
      </c>
      <c r="AB1321" s="39" t="str">
        <f t="shared" si="368"/>
        <v>No</v>
      </c>
      <c r="AC1321" s="38" t="str">
        <f t="shared" si="369"/>
        <v>No major surgery</v>
      </c>
      <c r="AD1321" s="39" t="str">
        <f t="shared" si="370"/>
        <v>No</v>
      </c>
      <c r="AE1321" s="13" t="str">
        <f t="shared" si="371"/>
        <v>25-Oct-1989</v>
      </c>
      <c r="AF1321" s="39">
        <f t="shared" si="372"/>
        <v>34</v>
      </c>
      <c r="AG1321" s="58">
        <f t="shared" si="373"/>
        <v>11037.51</v>
      </c>
      <c r="AH1321" s="39" t="str">
        <f t="shared" si="374"/>
        <v>tier - 3</v>
      </c>
      <c r="AI1321" s="39" t="str">
        <f t="shared" si="375"/>
        <v>tier - 1</v>
      </c>
      <c r="AJ1321" s="54" t="str">
        <f t="shared" si="376"/>
        <v>R1012</v>
      </c>
    </row>
    <row r="1322" spans="2:36" ht="15.75" customHeight="1" x14ac:dyDescent="0.3">
      <c r="B1322" s="12" t="s">
        <v>4836</v>
      </c>
      <c r="C1322" s="13" t="s">
        <v>4838</v>
      </c>
      <c r="D1322" s="13">
        <v>43.31</v>
      </c>
      <c r="E1322" s="13" t="str">
        <f t="shared" si="360"/>
        <v>Obesity</v>
      </c>
      <c r="F1322" s="13">
        <v>6.1</v>
      </c>
      <c r="G1322" s="13" t="str">
        <f t="shared" si="361"/>
        <v>Prediabetes</v>
      </c>
      <c r="H1322" s="13" t="s">
        <v>8293</v>
      </c>
      <c r="I1322" s="13" t="s">
        <v>8293</v>
      </c>
      <c r="J1322" s="13" t="s">
        <v>8291</v>
      </c>
      <c r="K1322" s="27">
        <v>1</v>
      </c>
      <c r="L1322" s="13" t="s">
        <v>8291</v>
      </c>
      <c r="M1322" s="13" t="s">
        <v>9472</v>
      </c>
      <c r="N1322" s="13">
        <v>49</v>
      </c>
      <c r="O1322" s="56">
        <v>11037.85</v>
      </c>
      <c r="P1322" s="13" t="s">
        <v>8311</v>
      </c>
      <c r="Q1322" s="13" t="s">
        <v>8310</v>
      </c>
      <c r="R1322" s="57" t="s">
        <v>8328</v>
      </c>
      <c r="T1322" s="12" t="s">
        <v>4836</v>
      </c>
      <c r="U1322" s="13" t="str">
        <f t="shared" si="377"/>
        <v xml:space="preserve">  Dustin J</v>
      </c>
      <c r="V1322" s="39">
        <f t="shared" si="362"/>
        <v>43.31</v>
      </c>
      <c r="W1322" s="39" t="str">
        <f t="shared" si="363"/>
        <v>Obesity</v>
      </c>
      <c r="X1322" s="39">
        <f t="shared" si="364"/>
        <v>6.1</v>
      </c>
      <c r="Y1322" s="39" t="str">
        <f t="shared" si="365"/>
        <v>Prediabetes</v>
      </c>
      <c r="Z1322" s="39" t="str">
        <f t="shared" si="366"/>
        <v>Yes</v>
      </c>
      <c r="AA1322" s="39" t="str">
        <f t="shared" si="367"/>
        <v>Yes</v>
      </c>
      <c r="AB1322" s="39" t="str">
        <f t="shared" si="368"/>
        <v>No</v>
      </c>
      <c r="AC1322" s="38">
        <f t="shared" si="369"/>
        <v>1</v>
      </c>
      <c r="AD1322" s="39" t="str">
        <f t="shared" si="370"/>
        <v>No</v>
      </c>
      <c r="AE1322" s="13" t="str">
        <f t="shared" si="371"/>
        <v>30-Aug-1974</v>
      </c>
      <c r="AF1322" s="39">
        <f t="shared" si="372"/>
        <v>49</v>
      </c>
      <c r="AG1322" s="58">
        <f t="shared" si="373"/>
        <v>11037.85</v>
      </c>
      <c r="AH1322" s="39" t="str">
        <f t="shared" si="374"/>
        <v>tier - 3</v>
      </c>
      <c r="AI1322" s="39" t="str">
        <f t="shared" si="375"/>
        <v>tier - 2</v>
      </c>
      <c r="AJ1322" s="54" t="str">
        <f t="shared" si="376"/>
        <v>R1025</v>
      </c>
    </row>
    <row r="1323" spans="2:36" ht="15.75" customHeight="1" x14ac:dyDescent="0.3">
      <c r="B1323" s="12" t="s">
        <v>4840</v>
      </c>
      <c r="C1323" s="13" t="s">
        <v>24</v>
      </c>
      <c r="D1323" s="13">
        <v>22.8</v>
      </c>
      <c r="E1323" s="13" t="str">
        <f t="shared" si="360"/>
        <v>Healthy Weight</v>
      </c>
      <c r="F1323" s="13">
        <v>6.98</v>
      </c>
      <c r="G1323" s="13" t="str">
        <f t="shared" si="361"/>
        <v>Diabetes</v>
      </c>
      <c r="H1323" s="13" t="s">
        <v>8291</v>
      </c>
      <c r="I1323" s="13" t="s">
        <v>8291</v>
      </c>
      <c r="J1323" s="13" t="s">
        <v>8291</v>
      </c>
      <c r="K1323" s="27" t="s">
        <v>8292</v>
      </c>
      <c r="L1323" s="13" t="s">
        <v>8291</v>
      </c>
      <c r="M1323" s="13" t="s">
        <v>9567</v>
      </c>
      <c r="N1323" s="13">
        <v>22</v>
      </c>
      <c r="O1323" s="56">
        <v>11046.02</v>
      </c>
      <c r="P1323" s="13" t="s">
        <v>8311</v>
      </c>
      <c r="Q1323" s="13" t="s">
        <v>8314</v>
      </c>
      <c r="R1323" s="57" t="s">
        <v>8335</v>
      </c>
      <c r="T1323" s="12" t="s">
        <v>4840</v>
      </c>
      <c r="U1323" s="13" t="str">
        <f t="shared" si="377"/>
        <v xml:space="preserve">  Kelsey</v>
      </c>
      <c r="V1323" s="39">
        <f t="shared" si="362"/>
        <v>22.8</v>
      </c>
      <c r="W1323" s="39" t="str">
        <f t="shared" si="363"/>
        <v>Healthy Weight</v>
      </c>
      <c r="X1323" s="39">
        <f t="shared" si="364"/>
        <v>6.98</v>
      </c>
      <c r="Y1323" s="39" t="str">
        <f t="shared" si="365"/>
        <v>Diabetes</v>
      </c>
      <c r="Z1323" s="39" t="str">
        <f t="shared" si="366"/>
        <v>No</v>
      </c>
      <c r="AA1323" s="39" t="str">
        <f t="shared" si="367"/>
        <v>No</v>
      </c>
      <c r="AB1323" s="39" t="str">
        <f t="shared" si="368"/>
        <v>No</v>
      </c>
      <c r="AC1323" s="38" t="str">
        <f t="shared" si="369"/>
        <v>No major surgery</v>
      </c>
      <c r="AD1323" s="39" t="str">
        <f t="shared" si="370"/>
        <v>No</v>
      </c>
      <c r="AE1323" s="13" t="str">
        <f t="shared" si="371"/>
        <v>17-Dec-2001</v>
      </c>
      <c r="AF1323" s="39">
        <f t="shared" si="372"/>
        <v>22</v>
      </c>
      <c r="AG1323" s="58">
        <f t="shared" si="373"/>
        <v>11046.02</v>
      </c>
      <c r="AH1323" s="39" t="str">
        <f t="shared" si="374"/>
        <v>tier - 3</v>
      </c>
      <c r="AI1323" s="39" t="str">
        <f t="shared" si="375"/>
        <v>tier - 1</v>
      </c>
      <c r="AJ1323" s="54" t="str">
        <f t="shared" si="376"/>
        <v>R1026</v>
      </c>
    </row>
    <row r="1324" spans="2:36" ht="15.75" customHeight="1" x14ac:dyDescent="0.3">
      <c r="B1324" s="12" t="s">
        <v>4843</v>
      </c>
      <c r="C1324" s="13" t="s">
        <v>4845</v>
      </c>
      <c r="D1324" s="13">
        <v>19.09</v>
      </c>
      <c r="E1324" s="13" t="str">
        <f t="shared" si="360"/>
        <v>Healthy Weight</v>
      </c>
      <c r="F1324" s="13">
        <v>4</v>
      </c>
      <c r="G1324" s="13" t="str">
        <f t="shared" si="361"/>
        <v>Normal</v>
      </c>
      <c r="H1324" s="13" t="s">
        <v>8293</v>
      </c>
      <c r="I1324" s="13" t="s">
        <v>8291</v>
      </c>
      <c r="J1324" s="13" t="s">
        <v>8291</v>
      </c>
      <c r="K1324" s="27">
        <v>1</v>
      </c>
      <c r="L1324" s="13" t="s">
        <v>8291</v>
      </c>
      <c r="M1324" s="13" t="s">
        <v>9568</v>
      </c>
      <c r="N1324" s="13">
        <v>23</v>
      </c>
      <c r="O1324" s="56">
        <v>11068.7</v>
      </c>
      <c r="P1324" s="13" t="s">
        <v>8311</v>
      </c>
      <c r="Q1324" s="13" t="s">
        <v>8314</v>
      </c>
      <c r="R1324" s="57" t="s">
        <v>8321</v>
      </c>
      <c r="T1324" s="12" t="s">
        <v>4843</v>
      </c>
      <c r="U1324" s="13" t="str">
        <f t="shared" si="377"/>
        <v xml:space="preserve">  Daniel V</v>
      </c>
      <c r="V1324" s="39">
        <f t="shared" si="362"/>
        <v>19.09</v>
      </c>
      <c r="W1324" s="39" t="str">
        <f t="shared" si="363"/>
        <v>Healthy Weight</v>
      </c>
      <c r="X1324" s="39">
        <f t="shared" si="364"/>
        <v>4</v>
      </c>
      <c r="Y1324" s="39" t="str">
        <f t="shared" si="365"/>
        <v>Normal</v>
      </c>
      <c r="Z1324" s="39" t="str">
        <f t="shared" si="366"/>
        <v>Yes</v>
      </c>
      <c r="AA1324" s="39" t="str">
        <f t="shared" si="367"/>
        <v>No</v>
      </c>
      <c r="AB1324" s="39" t="str">
        <f t="shared" si="368"/>
        <v>No</v>
      </c>
      <c r="AC1324" s="38">
        <f t="shared" si="369"/>
        <v>1</v>
      </c>
      <c r="AD1324" s="39" t="str">
        <f t="shared" si="370"/>
        <v>No</v>
      </c>
      <c r="AE1324" s="13" t="str">
        <f t="shared" si="371"/>
        <v>18-Sep-2000</v>
      </c>
      <c r="AF1324" s="39">
        <f t="shared" si="372"/>
        <v>23</v>
      </c>
      <c r="AG1324" s="58">
        <f t="shared" si="373"/>
        <v>11068.7</v>
      </c>
      <c r="AH1324" s="39" t="str">
        <f t="shared" si="374"/>
        <v>tier - 3</v>
      </c>
      <c r="AI1324" s="39" t="str">
        <f t="shared" si="375"/>
        <v>tier - 1</v>
      </c>
      <c r="AJ1324" s="54" t="str">
        <f t="shared" si="376"/>
        <v>R1011</v>
      </c>
    </row>
    <row r="1325" spans="2:36" ht="15.75" customHeight="1" x14ac:dyDescent="0.3">
      <c r="B1325" s="12" t="s">
        <v>4847</v>
      </c>
      <c r="C1325" s="13" t="s">
        <v>4849</v>
      </c>
      <c r="D1325" s="13">
        <v>23.37</v>
      </c>
      <c r="E1325" s="13" t="str">
        <f t="shared" si="360"/>
        <v>Healthy Weight</v>
      </c>
      <c r="F1325" s="13">
        <v>4.2300000000000004</v>
      </c>
      <c r="G1325" s="13" t="str">
        <f t="shared" si="361"/>
        <v>Normal</v>
      </c>
      <c r="H1325" s="13" t="s">
        <v>8291</v>
      </c>
      <c r="I1325" s="13" t="s">
        <v>8291</v>
      </c>
      <c r="J1325" s="13" t="s">
        <v>8291</v>
      </c>
      <c r="K1325" s="27" t="s">
        <v>8292</v>
      </c>
      <c r="L1325" s="13" t="s">
        <v>8291</v>
      </c>
      <c r="M1325" s="13" t="s">
        <v>9453</v>
      </c>
      <c r="N1325" s="13">
        <v>52</v>
      </c>
      <c r="O1325" s="56">
        <v>11068.77</v>
      </c>
      <c r="P1325" s="13" t="s">
        <v>8311</v>
      </c>
      <c r="Q1325" s="13" t="s">
        <v>8310</v>
      </c>
      <c r="R1325" s="57" t="s">
        <v>8317</v>
      </c>
      <c r="T1325" s="12" t="s">
        <v>4847</v>
      </c>
      <c r="U1325" s="13" t="str">
        <f t="shared" si="377"/>
        <v xml:space="preserve">  Saeger</v>
      </c>
      <c r="V1325" s="39">
        <f t="shared" si="362"/>
        <v>23.37</v>
      </c>
      <c r="W1325" s="39" t="str">
        <f t="shared" si="363"/>
        <v>Healthy Weight</v>
      </c>
      <c r="X1325" s="39">
        <f t="shared" si="364"/>
        <v>4.2300000000000004</v>
      </c>
      <c r="Y1325" s="39" t="str">
        <f t="shared" si="365"/>
        <v>Normal</v>
      </c>
      <c r="Z1325" s="39" t="str">
        <f t="shared" si="366"/>
        <v>No</v>
      </c>
      <c r="AA1325" s="39" t="str">
        <f t="shared" si="367"/>
        <v>No</v>
      </c>
      <c r="AB1325" s="39" t="str">
        <f t="shared" si="368"/>
        <v>No</v>
      </c>
      <c r="AC1325" s="38" t="str">
        <f t="shared" si="369"/>
        <v>No major surgery</v>
      </c>
      <c r="AD1325" s="39" t="str">
        <f t="shared" si="370"/>
        <v>No</v>
      </c>
      <c r="AE1325" s="13" t="str">
        <f t="shared" si="371"/>
        <v>9-Nov-1971</v>
      </c>
      <c r="AF1325" s="39">
        <f t="shared" si="372"/>
        <v>52</v>
      </c>
      <c r="AG1325" s="58">
        <f t="shared" si="373"/>
        <v>11068.77</v>
      </c>
      <c r="AH1325" s="39" t="str">
        <f t="shared" si="374"/>
        <v>tier - 3</v>
      </c>
      <c r="AI1325" s="39" t="str">
        <f t="shared" si="375"/>
        <v>tier - 2</v>
      </c>
      <c r="AJ1325" s="54" t="str">
        <f t="shared" si="376"/>
        <v>R1012</v>
      </c>
    </row>
    <row r="1326" spans="2:36" ht="15.75" customHeight="1" x14ac:dyDescent="0.3">
      <c r="B1326" s="12" t="s">
        <v>4851</v>
      </c>
      <c r="C1326" s="13" t="s">
        <v>4853</v>
      </c>
      <c r="D1326" s="13">
        <v>33.44</v>
      </c>
      <c r="E1326" s="13" t="str">
        <f t="shared" si="360"/>
        <v>Obesity</v>
      </c>
      <c r="F1326" s="13">
        <v>4.72</v>
      </c>
      <c r="G1326" s="13" t="str">
        <f t="shared" si="361"/>
        <v>Normal</v>
      </c>
      <c r="H1326" s="13" t="s">
        <v>8293</v>
      </c>
      <c r="I1326" s="13" t="s">
        <v>8291</v>
      </c>
      <c r="J1326" s="13" t="s">
        <v>8291</v>
      </c>
      <c r="K1326" s="27" t="s">
        <v>8292</v>
      </c>
      <c r="L1326" s="13" t="s">
        <v>8291</v>
      </c>
      <c r="M1326" s="13" t="s">
        <v>9569</v>
      </c>
      <c r="N1326" s="13">
        <v>57</v>
      </c>
      <c r="O1326" s="56">
        <v>11070.54</v>
      </c>
      <c r="P1326" s="13" t="s">
        <v>8311</v>
      </c>
      <c r="Q1326" s="13" t="s">
        <v>8311</v>
      </c>
      <c r="R1326" s="57" t="s">
        <v>8321</v>
      </c>
      <c r="T1326" s="12" t="s">
        <v>4851</v>
      </c>
      <c r="U1326" s="13" t="str">
        <f t="shared" si="377"/>
        <v xml:space="preserve">  Buzunesh</v>
      </c>
      <c r="V1326" s="39">
        <f t="shared" si="362"/>
        <v>33.44</v>
      </c>
      <c r="W1326" s="39" t="str">
        <f t="shared" si="363"/>
        <v>Obesity</v>
      </c>
      <c r="X1326" s="39">
        <f t="shared" si="364"/>
        <v>4.72</v>
      </c>
      <c r="Y1326" s="39" t="str">
        <f t="shared" si="365"/>
        <v>Normal</v>
      </c>
      <c r="Z1326" s="39" t="str">
        <f t="shared" si="366"/>
        <v>Yes</v>
      </c>
      <c r="AA1326" s="39" t="str">
        <f t="shared" si="367"/>
        <v>No</v>
      </c>
      <c r="AB1326" s="39" t="str">
        <f t="shared" si="368"/>
        <v>No</v>
      </c>
      <c r="AC1326" s="38" t="str">
        <f t="shared" si="369"/>
        <v>No major surgery</v>
      </c>
      <c r="AD1326" s="39" t="str">
        <f t="shared" si="370"/>
        <v>No</v>
      </c>
      <c r="AE1326" s="13" t="str">
        <f t="shared" si="371"/>
        <v>7-Nov-1966</v>
      </c>
      <c r="AF1326" s="39">
        <f t="shared" si="372"/>
        <v>57</v>
      </c>
      <c r="AG1326" s="58">
        <f t="shared" si="373"/>
        <v>11070.54</v>
      </c>
      <c r="AH1326" s="39" t="str">
        <f t="shared" si="374"/>
        <v>tier - 3</v>
      </c>
      <c r="AI1326" s="39" t="str">
        <f t="shared" si="375"/>
        <v>tier - 3</v>
      </c>
      <c r="AJ1326" s="54" t="str">
        <f t="shared" si="376"/>
        <v>R1011</v>
      </c>
    </row>
    <row r="1327" spans="2:36" ht="15.75" customHeight="1" x14ac:dyDescent="0.3">
      <c r="B1327" s="12" t="s">
        <v>4855</v>
      </c>
      <c r="C1327" s="13" t="s">
        <v>4857</v>
      </c>
      <c r="D1327" s="13">
        <v>28.05</v>
      </c>
      <c r="E1327" s="13" t="str">
        <f t="shared" si="360"/>
        <v>Overweight</v>
      </c>
      <c r="F1327" s="13">
        <v>5.63</v>
      </c>
      <c r="G1327" s="13" t="str">
        <f t="shared" si="361"/>
        <v>Normal</v>
      </c>
      <c r="H1327" s="13" t="s">
        <v>8293</v>
      </c>
      <c r="I1327" s="13" t="s">
        <v>8291</v>
      </c>
      <c r="J1327" s="13" t="s">
        <v>8291</v>
      </c>
      <c r="K1327" s="27" t="s">
        <v>8292</v>
      </c>
      <c r="L1327" s="13" t="s">
        <v>8291</v>
      </c>
      <c r="M1327" s="13" t="s">
        <v>9570</v>
      </c>
      <c r="N1327" s="13">
        <v>57</v>
      </c>
      <c r="O1327" s="56">
        <v>11073.18</v>
      </c>
      <c r="P1327" s="13" t="s">
        <v>8311</v>
      </c>
      <c r="Q1327" s="13" t="s">
        <v>8311</v>
      </c>
      <c r="R1327" s="57" t="s">
        <v>8321</v>
      </c>
      <c r="T1327" s="12" t="s">
        <v>4855</v>
      </c>
      <c r="U1327" s="13" t="str">
        <f t="shared" si="377"/>
        <v xml:space="preserve">  Mirte</v>
      </c>
      <c r="V1327" s="39">
        <f t="shared" si="362"/>
        <v>28.05</v>
      </c>
      <c r="W1327" s="39" t="str">
        <f t="shared" si="363"/>
        <v>Overweight</v>
      </c>
      <c r="X1327" s="39">
        <f t="shared" si="364"/>
        <v>5.63</v>
      </c>
      <c r="Y1327" s="39" t="str">
        <f t="shared" si="365"/>
        <v>Normal</v>
      </c>
      <c r="Z1327" s="39" t="str">
        <f t="shared" si="366"/>
        <v>Yes</v>
      </c>
      <c r="AA1327" s="39" t="str">
        <f t="shared" si="367"/>
        <v>No</v>
      </c>
      <c r="AB1327" s="39" t="str">
        <f t="shared" si="368"/>
        <v>No</v>
      </c>
      <c r="AC1327" s="38" t="str">
        <f t="shared" si="369"/>
        <v>No major surgery</v>
      </c>
      <c r="AD1327" s="39" t="str">
        <f t="shared" si="370"/>
        <v>No</v>
      </c>
      <c r="AE1327" s="13" t="str">
        <f t="shared" si="371"/>
        <v>20-Nov-1966</v>
      </c>
      <c r="AF1327" s="39">
        <f t="shared" si="372"/>
        <v>57</v>
      </c>
      <c r="AG1327" s="58">
        <f t="shared" si="373"/>
        <v>11073.18</v>
      </c>
      <c r="AH1327" s="39" t="str">
        <f t="shared" si="374"/>
        <v>tier - 3</v>
      </c>
      <c r="AI1327" s="39" t="str">
        <f t="shared" si="375"/>
        <v>tier - 3</v>
      </c>
      <c r="AJ1327" s="54" t="str">
        <f t="shared" si="376"/>
        <v>R1011</v>
      </c>
    </row>
    <row r="1328" spans="2:36" ht="15.75" customHeight="1" x14ac:dyDescent="0.3">
      <c r="B1328" s="12" t="s">
        <v>4859</v>
      </c>
      <c r="C1328" s="13" t="s">
        <v>267</v>
      </c>
      <c r="D1328" s="13">
        <v>27.72</v>
      </c>
      <c r="E1328" s="13" t="str">
        <f t="shared" si="360"/>
        <v>Overweight</v>
      </c>
      <c r="F1328" s="13">
        <v>5.83</v>
      </c>
      <c r="G1328" s="13" t="str">
        <f t="shared" si="361"/>
        <v>Prediabetes</v>
      </c>
      <c r="H1328" s="13" t="s">
        <v>8293</v>
      </c>
      <c r="I1328" s="13" t="s">
        <v>8291</v>
      </c>
      <c r="J1328" s="13" t="s">
        <v>8291</v>
      </c>
      <c r="K1328" s="27" t="s">
        <v>8292</v>
      </c>
      <c r="L1328" s="13" t="s">
        <v>8291</v>
      </c>
      <c r="M1328" s="13" t="s">
        <v>9571</v>
      </c>
      <c r="N1328" s="13">
        <v>56</v>
      </c>
      <c r="O1328" s="56">
        <v>11082.58</v>
      </c>
      <c r="P1328" s="13" t="s">
        <v>8311</v>
      </c>
      <c r="Q1328" s="13" t="s">
        <v>8310</v>
      </c>
      <c r="R1328" s="57" t="s">
        <v>8317</v>
      </c>
      <c r="T1328" s="12" t="s">
        <v>4859</v>
      </c>
      <c r="U1328" s="13" t="str">
        <f t="shared" si="377"/>
        <v xml:space="preserve">  Megan</v>
      </c>
      <c r="V1328" s="39">
        <f t="shared" si="362"/>
        <v>27.72</v>
      </c>
      <c r="W1328" s="39" t="str">
        <f t="shared" si="363"/>
        <v>Overweight</v>
      </c>
      <c r="X1328" s="39">
        <f t="shared" si="364"/>
        <v>5.83</v>
      </c>
      <c r="Y1328" s="39" t="str">
        <f t="shared" si="365"/>
        <v>Prediabetes</v>
      </c>
      <c r="Z1328" s="39" t="str">
        <f t="shared" si="366"/>
        <v>Yes</v>
      </c>
      <c r="AA1328" s="39" t="str">
        <f t="shared" si="367"/>
        <v>No</v>
      </c>
      <c r="AB1328" s="39" t="str">
        <f t="shared" si="368"/>
        <v>No</v>
      </c>
      <c r="AC1328" s="38" t="str">
        <f t="shared" si="369"/>
        <v>No major surgery</v>
      </c>
      <c r="AD1328" s="39" t="str">
        <f t="shared" si="370"/>
        <v>No</v>
      </c>
      <c r="AE1328" s="13" t="str">
        <f t="shared" si="371"/>
        <v>4-Sep-1967</v>
      </c>
      <c r="AF1328" s="39">
        <f t="shared" si="372"/>
        <v>56</v>
      </c>
      <c r="AG1328" s="58">
        <f t="shared" si="373"/>
        <v>11082.58</v>
      </c>
      <c r="AH1328" s="39" t="str">
        <f t="shared" si="374"/>
        <v>tier - 3</v>
      </c>
      <c r="AI1328" s="39" t="str">
        <f t="shared" si="375"/>
        <v>tier - 2</v>
      </c>
      <c r="AJ1328" s="54" t="str">
        <f t="shared" si="376"/>
        <v>R1012</v>
      </c>
    </row>
    <row r="1329" spans="2:36" ht="15.75" customHeight="1" x14ac:dyDescent="0.3">
      <c r="B1329" s="12" t="s">
        <v>4862</v>
      </c>
      <c r="C1329" s="13" t="s">
        <v>4864</v>
      </c>
      <c r="D1329" s="13">
        <v>29.81</v>
      </c>
      <c r="E1329" s="13" t="str">
        <f t="shared" si="360"/>
        <v>Overweight</v>
      </c>
      <c r="F1329" s="13">
        <v>9.23</v>
      </c>
      <c r="G1329" s="13" t="str">
        <f t="shared" si="361"/>
        <v>Diabetes</v>
      </c>
      <c r="H1329" s="13" t="s">
        <v>8291</v>
      </c>
      <c r="I1329" s="13" t="s">
        <v>8291</v>
      </c>
      <c r="J1329" s="13" t="s">
        <v>8291</v>
      </c>
      <c r="K1329" s="27" t="s">
        <v>8292</v>
      </c>
      <c r="L1329" s="13" t="s">
        <v>8291</v>
      </c>
      <c r="M1329" s="13" t="s">
        <v>9572</v>
      </c>
      <c r="N1329" s="13">
        <v>51</v>
      </c>
      <c r="O1329" s="56">
        <v>11085.59</v>
      </c>
      <c r="P1329" s="13" t="s">
        <v>8311</v>
      </c>
      <c r="Q1329" s="13" t="s">
        <v>8310</v>
      </c>
      <c r="R1329" s="57" t="s">
        <v>8317</v>
      </c>
      <c r="T1329" s="12" t="s">
        <v>4862</v>
      </c>
      <c r="U1329" s="13" t="str">
        <f t="shared" si="377"/>
        <v xml:space="preserve">  Kerry A</v>
      </c>
      <c r="V1329" s="39">
        <f t="shared" si="362"/>
        <v>29.81</v>
      </c>
      <c r="W1329" s="39" t="str">
        <f t="shared" si="363"/>
        <v>Overweight</v>
      </c>
      <c r="X1329" s="39">
        <f t="shared" si="364"/>
        <v>9.23</v>
      </c>
      <c r="Y1329" s="39" t="str">
        <f t="shared" si="365"/>
        <v>Diabetes</v>
      </c>
      <c r="Z1329" s="39" t="str">
        <f t="shared" si="366"/>
        <v>No</v>
      </c>
      <c r="AA1329" s="39" t="str">
        <f t="shared" si="367"/>
        <v>No</v>
      </c>
      <c r="AB1329" s="39" t="str">
        <f t="shared" si="368"/>
        <v>No</v>
      </c>
      <c r="AC1329" s="38" t="str">
        <f t="shared" si="369"/>
        <v>No major surgery</v>
      </c>
      <c r="AD1329" s="39" t="str">
        <f t="shared" si="370"/>
        <v>No</v>
      </c>
      <c r="AE1329" s="13" t="str">
        <f t="shared" si="371"/>
        <v>7-Oct-1972</v>
      </c>
      <c r="AF1329" s="39">
        <f t="shared" si="372"/>
        <v>51</v>
      </c>
      <c r="AG1329" s="58">
        <f t="shared" si="373"/>
        <v>11085.59</v>
      </c>
      <c r="AH1329" s="39" t="str">
        <f t="shared" si="374"/>
        <v>tier - 3</v>
      </c>
      <c r="AI1329" s="39" t="str">
        <f t="shared" si="375"/>
        <v>tier - 2</v>
      </c>
      <c r="AJ1329" s="54" t="str">
        <f t="shared" si="376"/>
        <v>R1012</v>
      </c>
    </row>
    <row r="1330" spans="2:36" ht="15.75" customHeight="1" x14ac:dyDescent="0.3">
      <c r="B1330" s="12" t="s">
        <v>4866</v>
      </c>
      <c r="C1330" s="13" t="s">
        <v>1862</v>
      </c>
      <c r="D1330" s="13">
        <v>23.98</v>
      </c>
      <c r="E1330" s="13" t="str">
        <f t="shared" si="360"/>
        <v>Healthy Weight</v>
      </c>
      <c r="F1330" s="13">
        <v>9.89</v>
      </c>
      <c r="G1330" s="13" t="str">
        <f t="shared" si="361"/>
        <v>Diabetes</v>
      </c>
      <c r="H1330" s="13" t="s">
        <v>8291</v>
      </c>
      <c r="I1330" s="13" t="s">
        <v>8291</v>
      </c>
      <c r="J1330" s="13" t="s">
        <v>8291</v>
      </c>
      <c r="K1330" s="27" t="s">
        <v>8292</v>
      </c>
      <c r="L1330" s="13" t="s">
        <v>8291</v>
      </c>
      <c r="M1330" s="13" t="s">
        <v>9573</v>
      </c>
      <c r="N1330" s="13">
        <v>57</v>
      </c>
      <c r="O1330" s="56">
        <v>11090.72</v>
      </c>
      <c r="P1330" s="13" t="s">
        <v>8311</v>
      </c>
      <c r="Q1330" s="13" t="s">
        <v>8314</v>
      </c>
      <c r="R1330" s="57" t="s">
        <v>8312</v>
      </c>
      <c r="T1330" s="12" t="s">
        <v>4866</v>
      </c>
      <c r="U1330" s="13" t="str">
        <f t="shared" si="377"/>
        <v xml:space="preserve">  Kristin</v>
      </c>
      <c r="V1330" s="39">
        <f t="shared" si="362"/>
        <v>23.98</v>
      </c>
      <c r="W1330" s="39" t="str">
        <f t="shared" si="363"/>
        <v>Healthy Weight</v>
      </c>
      <c r="X1330" s="39">
        <f t="shared" si="364"/>
        <v>9.89</v>
      </c>
      <c r="Y1330" s="39" t="str">
        <f t="shared" si="365"/>
        <v>Diabetes</v>
      </c>
      <c r="Z1330" s="39" t="str">
        <f t="shared" si="366"/>
        <v>No</v>
      </c>
      <c r="AA1330" s="39" t="str">
        <f t="shared" si="367"/>
        <v>No</v>
      </c>
      <c r="AB1330" s="39" t="str">
        <f t="shared" si="368"/>
        <v>No</v>
      </c>
      <c r="AC1330" s="38" t="str">
        <f t="shared" si="369"/>
        <v>No major surgery</v>
      </c>
      <c r="AD1330" s="39" t="str">
        <f t="shared" si="370"/>
        <v>No</v>
      </c>
      <c r="AE1330" s="13" t="str">
        <f t="shared" si="371"/>
        <v>9-Sep-1966</v>
      </c>
      <c r="AF1330" s="39">
        <f t="shared" si="372"/>
        <v>57</v>
      </c>
      <c r="AG1330" s="58">
        <f t="shared" si="373"/>
        <v>11090.72</v>
      </c>
      <c r="AH1330" s="39" t="str">
        <f t="shared" si="374"/>
        <v>tier - 3</v>
      </c>
      <c r="AI1330" s="39" t="str">
        <f t="shared" si="375"/>
        <v>tier - 1</v>
      </c>
      <c r="AJ1330" s="54" t="str">
        <f t="shared" si="376"/>
        <v>R1013</v>
      </c>
    </row>
    <row r="1331" spans="2:36" ht="15.75" customHeight="1" x14ac:dyDescent="0.3">
      <c r="B1331" s="12" t="s">
        <v>4869</v>
      </c>
      <c r="C1331" s="13" t="s">
        <v>1555</v>
      </c>
      <c r="D1331" s="13">
        <v>17.34</v>
      </c>
      <c r="E1331" s="13" t="str">
        <f t="shared" si="360"/>
        <v>Underweight</v>
      </c>
      <c r="F1331" s="13">
        <v>12</v>
      </c>
      <c r="G1331" s="13" t="str">
        <f t="shared" si="361"/>
        <v>Diabetes</v>
      </c>
      <c r="H1331" s="13" t="s">
        <v>8291</v>
      </c>
      <c r="I1331" s="13" t="s">
        <v>8291</v>
      </c>
      <c r="J1331" s="13" t="s">
        <v>8291</v>
      </c>
      <c r="K1331" s="27" t="s">
        <v>8292</v>
      </c>
      <c r="L1331" s="13" t="s">
        <v>8291</v>
      </c>
      <c r="M1331" s="13" t="s">
        <v>9574</v>
      </c>
      <c r="N1331" s="13">
        <v>57</v>
      </c>
      <c r="O1331" s="56">
        <v>11093.62</v>
      </c>
      <c r="P1331" s="13" t="s">
        <v>8311</v>
      </c>
      <c r="Q1331" s="13" t="s">
        <v>8314</v>
      </c>
      <c r="R1331" s="57" t="s">
        <v>8312</v>
      </c>
      <c r="T1331" s="12" t="s">
        <v>4869</v>
      </c>
      <c r="U1331" s="13" t="str">
        <f t="shared" si="377"/>
        <v xml:space="preserve">  Christopher R</v>
      </c>
      <c r="V1331" s="39">
        <f t="shared" si="362"/>
        <v>17.34</v>
      </c>
      <c r="W1331" s="39" t="str">
        <f t="shared" si="363"/>
        <v>Underweight</v>
      </c>
      <c r="X1331" s="39">
        <f t="shared" si="364"/>
        <v>12</v>
      </c>
      <c r="Y1331" s="39" t="str">
        <f t="shared" si="365"/>
        <v>Diabetes</v>
      </c>
      <c r="Z1331" s="39" t="str">
        <f t="shared" si="366"/>
        <v>No</v>
      </c>
      <c r="AA1331" s="39" t="str">
        <f t="shared" si="367"/>
        <v>No</v>
      </c>
      <c r="AB1331" s="39" t="str">
        <f t="shared" si="368"/>
        <v>No</v>
      </c>
      <c r="AC1331" s="38" t="str">
        <f t="shared" si="369"/>
        <v>No major surgery</v>
      </c>
      <c r="AD1331" s="39" t="str">
        <f t="shared" si="370"/>
        <v>No</v>
      </c>
      <c r="AE1331" s="13" t="str">
        <f t="shared" si="371"/>
        <v>5-Jul-1966</v>
      </c>
      <c r="AF1331" s="39">
        <f t="shared" si="372"/>
        <v>57</v>
      </c>
      <c r="AG1331" s="58">
        <f t="shared" si="373"/>
        <v>11093.62</v>
      </c>
      <c r="AH1331" s="39" t="str">
        <f t="shared" si="374"/>
        <v>tier - 3</v>
      </c>
      <c r="AI1331" s="39" t="str">
        <f t="shared" si="375"/>
        <v>tier - 1</v>
      </c>
      <c r="AJ1331" s="54" t="str">
        <f t="shared" si="376"/>
        <v>R1013</v>
      </c>
    </row>
    <row r="1332" spans="2:36" ht="15.75" customHeight="1" x14ac:dyDescent="0.3">
      <c r="B1332" s="12" t="s">
        <v>4872</v>
      </c>
      <c r="C1332" s="13" t="s">
        <v>4725</v>
      </c>
      <c r="D1332" s="13">
        <v>40.39</v>
      </c>
      <c r="E1332" s="13" t="str">
        <f t="shared" si="360"/>
        <v>Obesity</v>
      </c>
      <c r="F1332" s="13">
        <v>4.24</v>
      </c>
      <c r="G1332" s="13" t="str">
        <f t="shared" si="361"/>
        <v>Normal</v>
      </c>
      <c r="H1332" s="13" t="s">
        <v>8293</v>
      </c>
      <c r="I1332" s="13" t="s">
        <v>8291</v>
      </c>
      <c r="J1332" s="13" t="s">
        <v>8293</v>
      </c>
      <c r="K1332" s="27">
        <v>1</v>
      </c>
      <c r="L1332" s="13" t="s">
        <v>8291</v>
      </c>
      <c r="M1332" s="13" t="s">
        <v>9575</v>
      </c>
      <c r="N1332" s="13">
        <v>43</v>
      </c>
      <c r="O1332" s="56">
        <v>11103.33</v>
      </c>
      <c r="P1332" s="13" t="s">
        <v>8311</v>
      </c>
      <c r="Q1332" s="13" t="s">
        <v>8314</v>
      </c>
      <c r="R1332" s="57" t="s">
        <v>8332</v>
      </c>
      <c r="T1332" s="12" t="s">
        <v>4872</v>
      </c>
      <c r="U1332" s="13" t="str">
        <f t="shared" si="377"/>
        <v xml:space="preserve">  Elizabeth A</v>
      </c>
      <c r="V1332" s="39">
        <f t="shared" si="362"/>
        <v>40.39</v>
      </c>
      <c r="W1332" s="39" t="str">
        <f t="shared" si="363"/>
        <v>Obesity</v>
      </c>
      <c r="X1332" s="39">
        <f t="shared" si="364"/>
        <v>4.24</v>
      </c>
      <c r="Y1332" s="39" t="str">
        <f t="shared" si="365"/>
        <v>Normal</v>
      </c>
      <c r="Z1332" s="39" t="str">
        <f t="shared" si="366"/>
        <v>Yes</v>
      </c>
      <c r="AA1332" s="39" t="str">
        <f t="shared" si="367"/>
        <v>No</v>
      </c>
      <c r="AB1332" s="39" t="str">
        <f t="shared" si="368"/>
        <v>Yes</v>
      </c>
      <c r="AC1332" s="38">
        <f t="shared" si="369"/>
        <v>1</v>
      </c>
      <c r="AD1332" s="39" t="str">
        <f t="shared" si="370"/>
        <v>No</v>
      </c>
      <c r="AE1332" s="13" t="str">
        <f t="shared" si="371"/>
        <v>20-Aug-1980</v>
      </c>
      <c r="AF1332" s="39">
        <f t="shared" si="372"/>
        <v>43</v>
      </c>
      <c r="AG1332" s="58">
        <f t="shared" si="373"/>
        <v>11103.33</v>
      </c>
      <c r="AH1332" s="39" t="str">
        <f t="shared" si="374"/>
        <v>tier - 3</v>
      </c>
      <c r="AI1332" s="39" t="str">
        <f t="shared" si="375"/>
        <v>tier - 1</v>
      </c>
      <c r="AJ1332" s="54" t="str">
        <f t="shared" si="376"/>
        <v>R1021</v>
      </c>
    </row>
    <row r="1333" spans="2:36" ht="15.75" customHeight="1" x14ac:dyDescent="0.3">
      <c r="B1333" s="12" t="s">
        <v>4875</v>
      </c>
      <c r="C1333" s="13" t="s">
        <v>906</v>
      </c>
      <c r="D1333" s="13">
        <v>25.96</v>
      </c>
      <c r="E1333" s="13" t="str">
        <f t="shared" si="360"/>
        <v>Overweight</v>
      </c>
      <c r="F1333" s="13">
        <v>4.68</v>
      </c>
      <c r="G1333" s="13" t="str">
        <f t="shared" si="361"/>
        <v>Normal</v>
      </c>
      <c r="H1333" s="13" t="s">
        <v>8293</v>
      </c>
      <c r="I1333" s="13" t="s">
        <v>8291</v>
      </c>
      <c r="J1333" s="13" t="s">
        <v>8293</v>
      </c>
      <c r="K1333" s="27">
        <v>1</v>
      </c>
      <c r="L1333" s="13" t="s">
        <v>8291</v>
      </c>
      <c r="M1333" s="13" t="s">
        <v>9576</v>
      </c>
      <c r="N1333" s="13">
        <v>54</v>
      </c>
      <c r="O1333" s="56">
        <v>11150.78</v>
      </c>
      <c r="P1333" s="13" t="s">
        <v>8311</v>
      </c>
      <c r="Q1333" s="13" t="s">
        <v>8310</v>
      </c>
      <c r="R1333" s="57" t="s">
        <v>8321</v>
      </c>
      <c r="T1333" s="12" t="s">
        <v>4875</v>
      </c>
      <c r="U1333" s="13" t="str">
        <f t="shared" si="377"/>
        <v xml:space="preserve">  Andrew</v>
      </c>
      <c r="V1333" s="39">
        <f t="shared" si="362"/>
        <v>25.96</v>
      </c>
      <c r="W1333" s="39" t="str">
        <f t="shared" si="363"/>
        <v>Overweight</v>
      </c>
      <c r="X1333" s="39">
        <f t="shared" si="364"/>
        <v>4.68</v>
      </c>
      <c r="Y1333" s="39" t="str">
        <f t="shared" si="365"/>
        <v>Normal</v>
      </c>
      <c r="Z1333" s="39" t="str">
        <f t="shared" si="366"/>
        <v>Yes</v>
      </c>
      <c r="AA1333" s="39" t="str">
        <f t="shared" si="367"/>
        <v>No</v>
      </c>
      <c r="AB1333" s="39" t="str">
        <f t="shared" si="368"/>
        <v>Yes</v>
      </c>
      <c r="AC1333" s="38">
        <f t="shared" si="369"/>
        <v>1</v>
      </c>
      <c r="AD1333" s="39" t="str">
        <f t="shared" si="370"/>
        <v>No</v>
      </c>
      <c r="AE1333" s="13" t="str">
        <f t="shared" si="371"/>
        <v>30-Nov-1969</v>
      </c>
      <c r="AF1333" s="39">
        <f t="shared" si="372"/>
        <v>54</v>
      </c>
      <c r="AG1333" s="58">
        <f t="shared" si="373"/>
        <v>11150.78</v>
      </c>
      <c r="AH1333" s="39" t="str">
        <f t="shared" si="374"/>
        <v>tier - 3</v>
      </c>
      <c r="AI1333" s="39" t="str">
        <f t="shared" si="375"/>
        <v>tier - 2</v>
      </c>
      <c r="AJ1333" s="54" t="str">
        <f t="shared" si="376"/>
        <v>R1011</v>
      </c>
    </row>
    <row r="1334" spans="2:36" ht="15.75" customHeight="1" x14ac:dyDescent="0.3">
      <c r="B1334" s="12" t="s">
        <v>4878</v>
      </c>
      <c r="C1334" s="13" t="s">
        <v>1893</v>
      </c>
      <c r="D1334" s="13">
        <v>17.68</v>
      </c>
      <c r="E1334" s="13" t="str">
        <f t="shared" si="360"/>
        <v>Underweight</v>
      </c>
      <c r="F1334" s="13">
        <v>8.57</v>
      </c>
      <c r="G1334" s="13" t="str">
        <f t="shared" si="361"/>
        <v>Diabetes</v>
      </c>
      <c r="H1334" s="13" t="s">
        <v>8293</v>
      </c>
      <c r="I1334" s="13" t="s">
        <v>8291</v>
      </c>
      <c r="J1334" s="13" t="s">
        <v>8293</v>
      </c>
      <c r="K1334" s="27">
        <v>1</v>
      </c>
      <c r="L1334" s="13" t="s">
        <v>8291</v>
      </c>
      <c r="M1334" s="13" t="s">
        <v>9577</v>
      </c>
      <c r="N1334" s="13">
        <v>54</v>
      </c>
      <c r="O1334" s="56">
        <v>11163.57</v>
      </c>
      <c r="P1334" s="13" t="s">
        <v>8311</v>
      </c>
      <c r="Q1334" s="13" t="s">
        <v>8310</v>
      </c>
      <c r="R1334" s="57" t="s">
        <v>8321</v>
      </c>
      <c r="T1334" s="12" t="s">
        <v>4878</v>
      </c>
      <c r="U1334" s="13" t="str">
        <f t="shared" si="377"/>
        <v xml:space="preserve">  Dawn M</v>
      </c>
      <c r="V1334" s="39">
        <f t="shared" si="362"/>
        <v>17.68</v>
      </c>
      <c r="W1334" s="39" t="str">
        <f t="shared" si="363"/>
        <v>Underweight</v>
      </c>
      <c r="X1334" s="39">
        <f t="shared" si="364"/>
        <v>8.57</v>
      </c>
      <c r="Y1334" s="39" t="str">
        <f t="shared" si="365"/>
        <v>Diabetes</v>
      </c>
      <c r="Z1334" s="39" t="str">
        <f t="shared" si="366"/>
        <v>Yes</v>
      </c>
      <c r="AA1334" s="39" t="str">
        <f t="shared" si="367"/>
        <v>No</v>
      </c>
      <c r="AB1334" s="39" t="str">
        <f t="shared" si="368"/>
        <v>Yes</v>
      </c>
      <c r="AC1334" s="38">
        <f t="shared" si="369"/>
        <v>1</v>
      </c>
      <c r="AD1334" s="39" t="str">
        <f t="shared" si="370"/>
        <v>No</v>
      </c>
      <c r="AE1334" s="13" t="str">
        <f t="shared" si="371"/>
        <v>25-Jun-1969</v>
      </c>
      <c r="AF1334" s="39">
        <f t="shared" si="372"/>
        <v>54</v>
      </c>
      <c r="AG1334" s="58">
        <f t="shared" si="373"/>
        <v>11163.57</v>
      </c>
      <c r="AH1334" s="39" t="str">
        <f t="shared" si="374"/>
        <v>tier - 3</v>
      </c>
      <c r="AI1334" s="39" t="str">
        <f t="shared" si="375"/>
        <v>tier - 2</v>
      </c>
      <c r="AJ1334" s="54" t="str">
        <f t="shared" si="376"/>
        <v>R1011</v>
      </c>
    </row>
    <row r="1335" spans="2:36" ht="15.75" customHeight="1" x14ac:dyDescent="0.3">
      <c r="B1335" s="12" t="s">
        <v>4881</v>
      </c>
      <c r="C1335" s="13" t="s">
        <v>4883</v>
      </c>
      <c r="D1335" s="13">
        <v>30.875</v>
      </c>
      <c r="E1335" s="13" t="str">
        <f t="shared" si="360"/>
        <v>Obesity</v>
      </c>
      <c r="F1335" s="13">
        <v>4.0999999999999996</v>
      </c>
      <c r="G1335" s="13" t="str">
        <f t="shared" si="361"/>
        <v>Normal</v>
      </c>
      <c r="H1335" s="13" t="s">
        <v>8291</v>
      </c>
      <c r="I1335" s="13" t="s">
        <v>8291</v>
      </c>
      <c r="J1335" s="13" t="s">
        <v>8291</v>
      </c>
      <c r="K1335" s="27" t="s">
        <v>8292</v>
      </c>
      <c r="L1335" s="13" t="s">
        <v>8291</v>
      </c>
      <c r="M1335" s="13" t="s">
        <v>9578</v>
      </c>
      <c r="N1335" s="13">
        <v>57</v>
      </c>
      <c r="O1335" s="56">
        <v>11165.42</v>
      </c>
      <c r="P1335" s="13" t="s">
        <v>8311</v>
      </c>
      <c r="Q1335" s="13" t="s">
        <v>8314</v>
      </c>
      <c r="R1335" s="57" t="s">
        <v>8326</v>
      </c>
      <c r="T1335" s="12" t="s">
        <v>4881</v>
      </c>
      <c r="U1335" s="13" t="str">
        <f t="shared" si="377"/>
        <v xml:space="preserve">  Jonathan P</v>
      </c>
      <c r="V1335" s="39">
        <f t="shared" si="362"/>
        <v>30.875</v>
      </c>
      <c r="W1335" s="39" t="str">
        <f t="shared" si="363"/>
        <v>Obesity</v>
      </c>
      <c r="X1335" s="39">
        <f t="shared" si="364"/>
        <v>4.0999999999999996</v>
      </c>
      <c r="Y1335" s="39" t="str">
        <f t="shared" si="365"/>
        <v>Normal</v>
      </c>
      <c r="Z1335" s="39" t="str">
        <f t="shared" si="366"/>
        <v>No</v>
      </c>
      <c r="AA1335" s="39" t="str">
        <f t="shared" si="367"/>
        <v>No</v>
      </c>
      <c r="AB1335" s="39" t="str">
        <f t="shared" si="368"/>
        <v>No</v>
      </c>
      <c r="AC1335" s="38" t="str">
        <f t="shared" si="369"/>
        <v>No major surgery</v>
      </c>
      <c r="AD1335" s="39" t="str">
        <f t="shared" si="370"/>
        <v>No</v>
      </c>
      <c r="AE1335" s="13" t="str">
        <f t="shared" si="371"/>
        <v>6-Aug-1966</v>
      </c>
      <c r="AF1335" s="39">
        <f t="shared" si="372"/>
        <v>57</v>
      </c>
      <c r="AG1335" s="58">
        <f t="shared" si="373"/>
        <v>11165.42</v>
      </c>
      <c r="AH1335" s="39" t="str">
        <f t="shared" si="374"/>
        <v>tier - 3</v>
      </c>
      <c r="AI1335" s="39" t="str">
        <f t="shared" si="375"/>
        <v>tier - 1</v>
      </c>
      <c r="AJ1335" s="54" t="str">
        <f t="shared" si="376"/>
        <v>R1016</v>
      </c>
    </row>
    <row r="1336" spans="2:36" ht="15.75" customHeight="1" x14ac:dyDescent="0.3">
      <c r="B1336" s="12" t="s">
        <v>4885</v>
      </c>
      <c r="C1336" s="13" t="s">
        <v>4887</v>
      </c>
      <c r="D1336" s="13">
        <v>30.81</v>
      </c>
      <c r="E1336" s="13" t="str">
        <f t="shared" si="360"/>
        <v>Obesity</v>
      </c>
      <c r="F1336" s="13">
        <v>4.49</v>
      </c>
      <c r="G1336" s="13" t="str">
        <f t="shared" si="361"/>
        <v>Normal</v>
      </c>
      <c r="H1336" s="13" t="s">
        <v>8291</v>
      </c>
      <c r="I1336" s="13" t="s">
        <v>8291</v>
      </c>
      <c r="J1336" s="13" t="s">
        <v>8291</v>
      </c>
      <c r="K1336" s="27" t="s">
        <v>8292</v>
      </c>
      <c r="L1336" s="13" t="s">
        <v>8291</v>
      </c>
      <c r="M1336" s="13" t="s">
        <v>9579</v>
      </c>
      <c r="N1336" s="13">
        <v>51</v>
      </c>
      <c r="O1336" s="56">
        <v>11186.2</v>
      </c>
      <c r="P1336" s="13" t="s">
        <v>8311</v>
      </c>
      <c r="Q1336" s="13" t="s">
        <v>8310</v>
      </c>
      <c r="R1336" s="57" t="s">
        <v>8332</v>
      </c>
      <c r="T1336" s="12" t="s">
        <v>4885</v>
      </c>
      <c r="U1336" s="13" t="str">
        <f t="shared" si="377"/>
        <v xml:space="preserve">  Gina</v>
      </c>
      <c r="V1336" s="39">
        <f t="shared" si="362"/>
        <v>30.81</v>
      </c>
      <c r="W1336" s="39" t="str">
        <f t="shared" si="363"/>
        <v>Obesity</v>
      </c>
      <c r="X1336" s="39">
        <f t="shared" si="364"/>
        <v>4.49</v>
      </c>
      <c r="Y1336" s="39" t="str">
        <f t="shared" si="365"/>
        <v>Normal</v>
      </c>
      <c r="Z1336" s="39" t="str">
        <f t="shared" si="366"/>
        <v>No</v>
      </c>
      <c r="AA1336" s="39" t="str">
        <f t="shared" si="367"/>
        <v>No</v>
      </c>
      <c r="AB1336" s="39" t="str">
        <f t="shared" si="368"/>
        <v>No</v>
      </c>
      <c r="AC1336" s="38" t="str">
        <f t="shared" si="369"/>
        <v>No major surgery</v>
      </c>
      <c r="AD1336" s="39" t="str">
        <f t="shared" si="370"/>
        <v>No</v>
      </c>
      <c r="AE1336" s="13" t="str">
        <f t="shared" si="371"/>
        <v>3-Sep-1972</v>
      </c>
      <c r="AF1336" s="39">
        <f t="shared" si="372"/>
        <v>51</v>
      </c>
      <c r="AG1336" s="58">
        <f t="shared" si="373"/>
        <v>11186.2</v>
      </c>
      <c r="AH1336" s="39" t="str">
        <f t="shared" si="374"/>
        <v>tier - 3</v>
      </c>
      <c r="AI1336" s="39" t="str">
        <f t="shared" si="375"/>
        <v>tier - 2</v>
      </c>
      <c r="AJ1336" s="54" t="str">
        <f t="shared" si="376"/>
        <v>R1021</v>
      </c>
    </row>
    <row r="1337" spans="2:36" ht="15.75" customHeight="1" x14ac:dyDescent="0.3">
      <c r="B1337" s="12" t="s">
        <v>4889</v>
      </c>
      <c r="C1337" s="13" t="s">
        <v>4891</v>
      </c>
      <c r="D1337" s="13">
        <v>36.85</v>
      </c>
      <c r="E1337" s="13" t="str">
        <f t="shared" si="360"/>
        <v>Obesity</v>
      </c>
      <c r="F1337" s="13">
        <v>8.8000000000000007</v>
      </c>
      <c r="G1337" s="13" t="str">
        <f t="shared" si="361"/>
        <v>Diabetes</v>
      </c>
      <c r="H1337" s="13" t="s">
        <v>8291</v>
      </c>
      <c r="I1337" s="13" t="s">
        <v>8291</v>
      </c>
      <c r="J1337" s="13" t="s">
        <v>8291</v>
      </c>
      <c r="K1337" s="27">
        <v>2</v>
      </c>
      <c r="L1337" s="13" t="s">
        <v>8291</v>
      </c>
      <c r="M1337" s="13" t="s">
        <v>9580</v>
      </c>
      <c r="N1337" s="13">
        <v>53</v>
      </c>
      <c r="O1337" s="56">
        <v>11187.66</v>
      </c>
      <c r="P1337" s="13" t="s">
        <v>8311</v>
      </c>
      <c r="Q1337" s="13" t="s">
        <v>8310</v>
      </c>
      <c r="R1337" s="57" t="s">
        <v>8317</v>
      </c>
      <c r="T1337" s="12" t="s">
        <v>4889</v>
      </c>
      <c r="U1337" s="13" t="str">
        <f t="shared" si="377"/>
        <v xml:space="preserve">  Dino</v>
      </c>
      <c r="V1337" s="39">
        <f t="shared" si="362"/>
        <v>36.85</v>
      </c>
      <c r="W1337" s="39" t="str">
        <f t="shared" si="363"/>
        <v>Obesity</v>
      </c>
      <c r="X1337" s="39">
        <f t="shared" si="364"/>
        <v>8.8000000000000007</v>
      </c>
      <c r="Y1337" s="39" t="str">
        <f t="shared" si="365"/>
        <v>Diabetes</v>
      </c>
      <c r="Z1337" s="39" t="str">
        <f t="shared" si="366"/>
        <v>No</v>
      </c>
      <c r="AA1337" s="39" t="str">
        <f t="shared" si="367"/>
        <v>No</v>
      </c>
      <c r="AB1337" s="39" t="str">
        <f t="shared" si="368"/>
        <v>No</v>
      </c>
      <c r="AC1337" s="38">
        <f t="shared" si="369"/>
        <v>2</v>
      </c>
      <c r="AD1337" s="39" t="str">
        <f t="shared" si="370"/>
        <v>No</v>
      </c>
      <c r="AE1337" s="13" t="str">
        <f t="shared" si="371"/>
        <v>14-Jun-1970</v>
      </c>
      <c r="AF1337" s="39">
        <f t="shared" si="372"/>
        <v>53</v>
      </c>
      <c r="AG1337" s="58">
        <f t="shared" si="373"/>
        <v>11187.66</v>
      </c>
      <c r="AH1337" s="39" t="str">
        <f t="shared" si="374"/>
        <v>tier - 3</v>
      </c>
      <c r="AI1337" s="39" t="str">
        <f t="shared" si="375"/>
        <v>tier - 2</v>
      </c>
      <c r="AJ1337" s="54" t="str">
        <f t="shared" si="376"/>
        <v>R1012</v>
      </c>
    </row>
    <row r="1338" spans="2:36" ht="15.75" customHeight="1" x14ac:dyDescent="0.3">
      <c r="B1338" s="12" t="s">
        <v>4893</v>
      </c>
      <c r="C1338" s="13" t="s">
        <v>4895</v>
      </c>
      <c r="D1338" s="13">
        <v>35.86</v>
      </c>
      <c r="E1338" s="13" t="str">
        <f t="shared" si="360"/>
        <v>Obesity</v>
      </c>
      <c r="F1338" s="13">
        <v>7.93</v>
      </c>
      <c r="G1338" s="13" t="str">
        <f t="shared" si="361"/>
        <v>Diabetes</v>
      </c>
      <c r="H1338" s="13" t="s">
        <v>8291</v>
      </c>
      <c r="I1338" s="13" t="s">
        <v>8291</v>
      </c>
      <c r="J1338" s="13" t="s">
        <v>8291</v>
      </c>
      <c r="K1338" s="27">
        <v>2</v>
      </c>
      <c r="L1338" s="13" t="s">
        <v>8291</v>
      </c>
      <c r="M1338" s="13" t="s">
        <v>9581</v>
      </c>
      <c r="N1338" s="13">
        <v>47</v>
      </c>
      <c r="O1338" s="56">
        <v>11217.35</v>
      </c>
      <c r="P1338" s="13" t="s">
        <v>8311</v>
      </c>
      <c r="Q1338" s="13" t="s">
        <v>8310</v>
      </c>
      <c r="R1338" s="57" t="s">
        <v>8328</v>
      </c>
      <c r="T1338" s="12" t="s">
        <v>4893</v>
      </c>
      <c r="U1338" s="13" t="str">
        <f t="shared" si="377"/>
        <v xml:space="preserve">  Jan</v>
      </c>
      <c r="V1338" s="39">
        <f t="shared" si="362"/>
        <v>35.86</v>
      </c>
      <c r="W1338" s="39" t="str">
        <f t="shared" si="363"/>
        <v>Obesity</v>
      </c>
      <c r="X1338" s="39">
        <f t="shared" si="364"/>
        <v>7.93</v>
      </c>
      <c r="Y1338" s="39" t="str">
        <f t="shared" si="365"/>
        <v>Diabetes</v>
      </c>
      <c r="Z1338" s="39" t="str">
        <f t="shared" si="366"/>
        <v>No</v>
      </c>
      <c r="AA1338" s="39" t="str">
        <f t="shared" si="367"/>
        <v>No</v>
      </c>
      <c r="AB1338" s="39" t="str">
        <f t="shared" si="368"/>
        <v>No</v>
      </c>
      <c r="AC1338" s="38">
        <f t="shared" si="369"/>
        <v>2</v>
      </c>
      <c r="AD1338" s="39" t="str">
        <f t="shared" si="370"/>
        <v>No</v>
      </c>
      <c r="AE1338" s="13" t="str">
        <f t="shared" si="371"/>
        <v>28-Jun-1976</v>
      </c>
      <c r="AF1338" s="39">
        <f t="shared" si="372"/>
        <v>47</v>
      </c>
      <c r="AG1338" s="58">
        <f t="shared" si="373"/>
        <v>11217.35</v>
      </c>
      <c r="AH1338" s="39" t="str">
        <f t="shared" si="374"/>
        <v>tier - 3</v>
      </c>
      <c r="AI1338" s="39" t="str">
        <f t="shared" si="375"/>
        <v>tier - 2</v>
      </c>
      <c r="AJ1338" s="54" t="str">
        <f t="shared" si="376"/>
        <v>R1025</v>
      </c>
    </row>
    <row r="1339" spans="2:36" ht="15.75" customHeight="1" x14ac:dyDescent="0.3">
      <c r="B1339" s="12" t="s">
        <v>4897</v>
      </c>
      <c r="C1339" s="13" t="s">
        <v>4899</v>
      </c>
      <c r="D1339" s="13">
        <v>30.3</v>
      </c>
      <c r="E1339" s="13" t="str">
        <f t="shared" si="360"/>
        <v>Obesity</v>
      </c>
      <c r="F1339" s="13">
        <v>9.4499999999999993</v>
      </c>
      <c r="G1339" s="13" t="str">
        <f t="shared" si="361"/>
        <v>Diabetes</v>
      </c>
      <c r="H1339" s="13" t="s">
        <v>8291</v>
      </c>
      <c r="I1339" s="13" t="s">
        <v>8291</v>
      </c>
      <c r="J1339" s="13" t="s">
        <v>8291</v>
      </c>
      <c r="K1339" s="27">
        <v>2</v>
      </c>
      <c r="L1339" s="13" t="s">
        <v>8291</v>
      </c>
      <c r="M1339" s="13" t="s">
        <v>9582</v>
      </c>
      <c r="N1339" s="13">
        <v>54</v>
      </c>
      <c r="O1339" s="56">
        <v>11244.38</v>
      </c>
      <c r="P1339" s="13" t="s">
        <v>8311</v>
      </c>
      <c r="Q1339" s="13" t="s">
        <v>8314</v>
      </c>
      <c r="R1339" s="57" t="s">
        <v>8326</v>
      </c>
      <c r="T1339" s="12" t="s">
        <v>4897</v>
      </c>
      <c r="U1339" s="13" t="str">
        <f t="shared" si="377"/>
        <v xml:space="preserve">  Jonathan E</v>
      </c>
      <c r="V1339" s="39">
        <f t="shared" si="362"/>
        <v>30.3</v>
      </c>
      <c r="W1339" s="39" t="str">
        <f t="shared" si="363"/>
        <v>Obesity</v>
      </c>
      <c r="X1339" s="39">
        <f t="shared" si="364"/>
        <v>9.4499999999999993</v>
      </c>
      <c r="Y1339" s="39" t="str">
        <f t="shared" si="365"/>
        <v>Diabetes</v>
      </c>
      <c r="Z1339" s="39" t="str">
        <f t="shared" si="366"/>
        <v>No</v>
      </c>
      <c r="AA1339" s="39" t="str">
        <f t="shared" si="367"/>
        <v>No</v>
      </c>
      <c r="AB1339" s="39" t="str">
        <f t="shared" si="368"/>
        <v>No</v>
      </c>
      <c r="AC1339" s="38">
        <f t="shared" si="369"/>
        <v>2</v>
      </c>
      <c r="AD1339" s="39" t="str">
        <f t="shared" si="370"/>
        <v>No</v>
      </c>
      <c r="AE1339" s="13" t="str">
        <f t="shared" si="371"/>
        <v>30-Dec-1969</v>
      </c>
      <c r="AF1339" s="39">
        <f t="shared" si="372"/>
        <v>54</v>
      </c>
      <c r="AG1339" s="58">
        <f t="shared" si="373"/>
        <v>11244.38</v>
      </c>
      <c r="AH1339" s="39" t="str">
        <f t="shared" si="374"/>
        <v>tier - 3</v>
      </c>
      <c r="AI1339" s="39" t="str">
        <f t="shared" si="375"/>
        <v>tier - 1</v>
      </c>
      <c r="AJ1339" s="54" t="str">
        <f t="shared" si="376"/>
        <v>R1016</v>
      </c>
    </row>
    <row r="1340" spans="2:36" ht="15.75" customHeight="1" x14ac:dyDescent="0.3">
      <c r="B1340" s="12" t="s">
        <v>4900</v>
      </c>
      <c r="C1340" s="13" t="s">
        <v>4902</v>
      </c>
      <c r="D1340" s="13">
        <v>32.015000000000001</v>
      </c>
      <c r="E1340" s="13" t="str">
        <f t="shared" si="360"/>
        <v>Obesity</v>
      </c>
      <c r="F1340" s="13">
        <v>7.67</v>
      </c>
      <c r="G1340" s="13" t="str">
        <f t="shared" si="361"/>
        <v>Diabetes</v>
      </c>
      <c r="H1340" s="13" t="s">
        <v>8291</v>
      </c>
      <c r="I1340" s="13" t="s">
        <v>8291</v>
      </c>
      <c r="J1340" s="13" t="s">
        <v>8291</v>
      </c>
      <c r="K1340" s="27" t="s">
        <v>8292</v>
      </c>
      <c r="L1340" s="13" t="s">
        <v>8291</v>
      </c>
      <c r="M1340" s="13" t="s">
        <v>9583</v>
      </c>
      <c r="N1340" s="13">
        <v>34</v>
      </c>
      <c r="O1340" s="56">
        <v>11250.43</v>
      </c>
      <c r="P1340" s="13" t="s">
        <v>8311</v>
      </c>
      <c r="Q1340" s="13" t="s">
        <v>8310</v>
      </c>
      <c r="R1340" s="57" t="s">
        <v>8335</v>
      </c>
      <c r="T1340" s="12" t="s">
        <v>4900</v>
      </c>
      <c r="U1340" s="13" t="str">
        <f t="shared" si="377"/>
        <v xml:space="preserve">  Mark A</v>
      </c>
      <c r="V1340" s="39">
        <f t="shared" si="362"/>
        <v>32.015000000000001</v>
      </c>
      <c r="W1340" s="39" t="str">
        <f t="shared" si="363"/>
        <v>Obesity</v>
      </c>
      <c r="X1340" s="39">
        <f t="shared" si="364"/>
        <v>7.67</v>
      </c>
      <c r="Y1340" s="39" t="str">
        <f t="shared" si="365"/>
        <v>Diabetes</v>
      </c>
      <c r="Z1340" s="39" t="str">
        <f t="shared" si="366"/>
        <v>No</v>
      </c>
      <c r="AA1340" s="39" t="str">
        <f t="shared" si="367"/>
        <v>No</v>
      </c>
      <c r="AB1340" s="39" t="str">
        <f t="shared" si="368"/>
        <v>No</v>
      </c>
      <c r="AC1340" s="38" t="str">
        <f t="shared" si="369"/>
        <v>No major surgery</v>
      </c>
      <c r="AD1340" s="39" t="str">
        <f t="shared" si="370"/>
        <v>No</v>
      </c>
      <c r="AE1340" s="13" t="str">
        <f t="shared" si="371"/>
        <v>17-Dec-1989</v>
      </c>
      <c r="AF1340" s="39">
        <f t="shared" si="372"/>
        <v>34</v>
      </c>
      <c r="AG1340" s="58">
        <f t="shared" si="373"/>
        <v>11250.43</v>
      </c>
      <c r="AH1340" s="39" t="str">
        <f t="shared" si="374"/>
        <v>tier - 3</v>
      </c>
      <c r="AI1340" s="39" t="str">
        <f t="shared" si="375"/>
        <v>tier - 2</v>
      </c>
      <c r="AJ1340" s="54" t="str">
        <f t="shared" si="376"/>
        <v>R1026</v>
      </c>
    </row>
    <row r="1341" spans="2:36" ht="15.75" customHeight="1" x14ac:dyDescent="0.3">
      <c r="B1341" s="12" t="s">
        <v>4904</v>
      </c>
      <c r="C1341" s="13" t="s">
        <v>2239</v>
      </c>
      <c r="D1341" s="13">
        <v>25.06</v>
      </c>
      <c r="E1341" s="13" t="str">
        <f t="shared" si="360"/>
        <v>Overweight</v>
      </c>
      <c r="F1341" s="13">
        <v>10.53</v>
      </c>
      <c r="G1341" s="13" t="str">
        <f t="shared" si="361"/>
        <v>Diabetes</v>
      </c>
      <c r="H1341" s="13" t="s">
        <v>8291</v>
      </c>
      <c r="I1341" s="13" t="s">
        <v>8291</v>
      </c>
      <c r="J1341" s="13" t="s">
        <v>8291</v>
      </c>
      <c r="K1341" s="27">
        <v>2</v>
      </c>
      <c r="L1341" s="13" t="s">
        <v>8291</v>
      </c>
      <c r="M1341" s="13" t="s">
        <v>9584</v>
      </c>
      <c r="N1341" s="13">
        <v>54</v>
      </c>
      <c r="O1341" s="56">
        <v>11253.42</v>
      </c>
      <c r="P1341" s="13" t="s">
        <v>8311</v>
      </c>
      <c r="Q1341" s="13" t="s">
        <v>8314</v>
      </c>
      <c r="R1341" s="57" t="s">
        <v>8321</v>
      </c>
      <c r="T1341" s="12" t="s">
        <v>4904</v>
      </c>
      <c r="U1341" s="13" t="str">
        <f t="shared" si="377"/>
        <v xml:space="preserve">  Mary</v>
      </c>
      <c r="V1341" s="39">
        <f t="shared" si="362"/>
        <v>25.06</v>
      </c>
      <c r="W1341" s="39" t="str">
        <f t="shared" si="363"/>
        <v>Overweight</v>
      </c>
      <c r="X1341" s="39">
        <f t="shared" si="364"/>
        <v>10.53</v>
      </c>
      <c r="Y1341" s="39" t="str">
        <f t="shared" si="365"/>
        <v>Diabetes</v>
      </c>
      <c r="Z1341" s="39" t="str">
        <f t="shared" si="366"/>
        <v>No</v>
      </c>
      <c r="AA1341" s="39" t="str">
        <f t="shared" si="367"/>
        <v>No</v>
      </c>
      <c r="AB1341" s="39" t="str">
        <f t="shared" si="368"/>
        <v>No</v>
      </c>
      <c r="AC1341" s="38">
        <f t="shared" si="369"/>
        <v>2</v>
      </c>
      <c r="AD1341" s="39" t="str">
        <f t="shared" si="370"/>
        <v>No</v>
      </c>
      <c r="AE1341" s="13" t="str">
        <f t="shared" si="371"/>
        <v>20-Aug-1969</v>
      </c>
      <c r="AF1341" s="39">
        <f t="shared" si="372"/>
        <v>54</v>
      </c>
      <c r="AG1341" s="58">
        <f t="shared" si="373"/>
        <v>11253.42</v>
      </c>
      <c r="AH1341" s="39" t="str">
        <f t="shared" si="374"/>
        <v>tier - 3</v>
      </c>
      <c r="AI1341" s="39" t="str">
        <f t="shared" si="375"/>
        <v>tier - 1</v>
      </c>
      <c r="AJ1341" s="54" t="str">
        <f t="shared" si="376"/>
        <v>R1011</v>
      </c>
    </row>
    <row r="1342" spans="2:36" ht="15.75" customHeight="1" x14ac:dyDescent="0.3">
      <c r="B1342" s="12" t="s">
        <v>4906</v>
      </c>
      <c r="C1342" s="13" t="s">
        <v>616</v>
      </c>
      <c r="D1342" s="13">
        <v>18.829999999999998</v>
      </c>
      <c r="E1342" s="13" t="str">
        <f t="shared" si="360"/>
        <v>Healthy Weight</v>
      </c>
      <c r="F1342" s="13">
        <v>10.08</v>
      </c>
      <c r="G1342" s="13" t="str">
        <f t="shared" si="361"/>
        <v>Diabetes</v>
      </c>
      <c r="H1342" s="13" t="s">
        <v>8293</v>
      </c>
      <c r="I1342" s="13" t="s">
        <v>8291</v>
      </c>
      <c r="J1342" s="13" t="s">
        <v>8291</v>
      </c>
      <c r="K1342" s="27" t="s">
        <v>8292</v>
      </c>
      <c r="L1342" s="13" t="s">
        <v>8291</v>
      </c>
      <c r="M1342" s="13" t="s">
        <v>9585</v>
      </c>
      <c r="N1342" s="13">
        <v>42</v>
      </c>
      <c r="O1342" s="56">
        <v>11255.29</v>
      </c>
      <c r="P1342" s="13" t="s">
        <v>8311</v>
      </c>
      <c r="Q1342" s="13" t="s">
        <v>8314</v>
      </c>
      <c r="R1342" s="57" t="s">
        <v>8335</v>
      </c>
      <c r="T1342" s="12" t="s">
        <v>4906</v>
      </c>
      <c r="U1342" s="13" t="str">
        <f t="shared" si="377"/>
        <v xml:space="preserve">  Samuel</v>
      </c>
      <c r="V1342" s="39">
        <f t="shared" si="362"/>
        <v>18.829999999999998</v>
      </c>
      <c r="W1342" s="39" t="str">
        <f t="shared" si="363"/>
        <v>Healthy Weight</v>
      </c>
      <c r="X1342" s="39">
        <f t="shared" si="364"/>
        <v>10.08</v>
      </c>
      <c r="Y1342" s="39" t="str">
        <f t="shared" si="365"/>
        <v>Diabetes</v>
      </c>
      <c r="Z1342" s="39" t="str">
        <f t="shared" si="366"/>
        <v>Yes</v>
      </c>
      <c r="AA1342" s="39" t="str">
        <f t="shared" si="367"/>
        <v>No</v>
      </c>
      <c r="AB1342" s="39" t="str">
        <f t="shared" si="368"/>
        <v>No</v>
      </c>
      <c r="AC1342" s="38" t="str">
        <f t="shared" si="369"/>
        <v>No major surgery</v>
      </c>
      <c r="AD1342" s="39" t="str">
        <f t="shared" si="370"/>
        <v>No</v>
      </c>
      <c r="AE1342" s="13" t="str">
        <f t="shared" si="371"/>
        <v>2-Oct-1981</v>
      </c>
      <c r="AF1342" s="39">
        <f t="shared" si="372"/>
        <v>42</v>
      </c>
      <c r="AG1342" s="58">
        <f t="shared" si="373"/>
        <v>11255.29</v>
      </c>
      <c r="AH1342" s="39" t="str">
        <f t="shared" si="374"/>
        <v>tier - 3</v>
      </c>
      <c r="AI1342" s="39" t="str">
        <f t="shared" si="375"/>
        <v>tier - 1</v>
      </c>
      <c r="AJ1342" s="54" t="str">
        <f t="shared" si="376"/>
        <v>R1026</v>
      </c>
    </row>
    <row r="1343" spans="2:36" ht="15.75" customHeight="1" x14ac:dyDescent="0.3">
      <c r="B1343" s="12" t="s">
        <v>4909</v>
      </c>
      <c r="C1343" s="13" t="s">
        <v>4911</v>
      </c>
      <c r="D1343" s="13">
        <v>47.52</v>
      </c>
      <c r="E1343" s="13" t="str">
        <f t="shared" si="360"/>
        <v>Obesity</v>
      </c>
      <c r="F1343" s="13">
        <v>11.39</v>
      </c>
      <c r="G1343" s="13" t="str">
        <f t="shared" si="361"/>
        <v>Diabetes</v>
      </c>
      <c r="H1343" s="13" t="s">
        <v>8293</v>
      </c>
      <c r="I1343" s="13" t="s">
        <v>8291</v>
      </c>
      <c r="J1343" s="13" t="s">
        <v>8291</v>
      </c>
      <c r="K1343" s="27">
        <v>1</v>
      </c>
      <c r="L1343" s="13" t="s">
        <v>8291</v>
      </c>
      <c r="M1343" s="13" t="s">
        <v>9586</v>
      </c>
      <c r="N1343" s="13">
        <v>54</v>
      </c>
      <c r="O1343" s="56">
        <v>11264.54</v>
      </c>
      <c r="P1343" s="13" t="s">
        <v>8311</v>
      </c>
      <c r="Q1343" s="13" t="s">
        <v>8310</v>
      </c>
      <c r="R1343" s="57" t="s">
        <v>8321</v>
      </c>
      <c r="T1343" s="12" t="s">
        <v>4909</v>
      </c>
      <c r="U1343" s="13" t="str">
        <f t="shared" si="377"/>
        <v xml:space="preserve">  Stan J</v>
      </c>
      <c r="V1343" s="39">
        <f t="shared" si="362"/>
        <v>47.52</v>
      </c>
      <c r="W1343" s="39" t="str">
        <f t="shared" si="363"/>
        <v>Obesity</v>
      </c>
      <c r="X1343" s="39">
        <f t="shared" si="364"/>
        <v>11.39</v>
      </c>
      <c r="Y1343" s="39" t="str">
        <f t="shared" si="365"/>
        <v>Diabetes</v>
      </c>
      <c r="Z1343" s="39" t="str">
        <f t="shared" si="366"/>
        <v>Yes</v>
      </c>
      <c r="AA1343" s="39" t="str">
        <f t="shared" si="367"/>
        <v>No</v>
      </c>
      <c r="AB1343" s="39" t="str">
        <f t="shared" si="368"/>
        <v>No</v>
      </c>
      <c r="AC1343" s="38">
        <f t="shared" si="369"/>
        <v>1</v>
      </c>
      <c r="AD1343" s="39" t="str">
        <f t="shared" si="370"/>
        <v>No</v>
      </c>
      <c r="AE1343" s="13" t="str">
        <f t="shared" si="371"/>
        <v>11-Oct-1969</v>
      </c>
      <c r="AF1343" s="39">
        <f t="shared" si="372"/>
        <v>54</v>
      </c>
      <c r="AG1343" s="58">
        <f t="shared" si="373"/>
        <v>11264.54</v>
      </c>
      <c r="AH1343" s="39" t="str">
        <f t="shared" si="374"/>
        <v>tier - 3</v>
      </c>
      <c r="AI1343" s="39" t="str">
        <f t="shared" si="375"/>
        <v>tier - 2</v>
      </c>
      <c r="AJ1343" s="54" t="str">
        <f t="shared" si="376"/>
        <v>R1011</v>
      </c>
    </row>
    <row r="1344" spans="2:36" ht="15.75" customHeight="1" x14ac:dyDescent="0.3">
      <c r="B1344" s="12" t="s">
        <v>4913</v>
      </c>
      <c r="C1344" s="13" t="s">
        <v>2341</v>
      </c>
      <c r="D1344" s="13">
        <v>37.82</v>
      </c>
      <c r="E1344" s="13" t="str">
        <f t="shared" si="360"/>
        <v>Obesity</v>
      </c>
      <c r="F1344" s="13">
        <v>6.36</v>
      </c>
      <c r="G1344" s="13" t="str">
        <f t="shared" si="361"/>
        <v>Prediabetes</v>
      </c>
      <c r="H1344" s="13" t="s">
        <v>8291</v>
      </c>
      <c r="I1344" s="13" t="s">
        <v>8291</v>
      </c>
      <c r="J1344" s="13" t="s">
        <v>8291</v>
      </c>
      <c r="K1344" s="27" t="s">
        <v>8292</v>
      </c>
      <c r="L1344" s="13" t="s">
        <v>8291</v>
      </c>
      <c r="M1344" s="13" t="s">
        <v>9467</v>
      </c>
      <c r="N1344" s="13">
        <v>52</v>
      </c>
      <c r="O1344" s="56">
        <v>11265.71</v>
      </c>
      <c r="P1344" s="13" t="s">
        <v>8311</v>
      </c>
      <c r="Q1344" s="13" t="s">
        <v>8314</v>
      </c>
      <c r="R1344" s="57" t="s">
        <v>8328</v>
      </c>
      <c r="T1344" s="12" t="s">
        <v>4913</v>
      </c>
      <c r="U1344" s="13" t="str">
        <f t="shared" si="377"/>
        <v xml:space="preserve">  Jessica L</v>
      </c>
      <c r="V1344" s="39">
        <f t="shared" si="362"/>
        <v>37.82</v>
      </c>
      <c r="W1344" s="39" t="str">
        <f t="shared" si="363"/>
        <v>Obesity</v>
      </c>
      <c r="X1344" s="39">
        <f t="shared" si="364"/>
        <v>6.36</v>
      </c>
      <c r="Y1344" s="39" t="str">
        <f t="shared" si="365"/>
        <v>Prediabetes</v>
      </c>
      <c r="Z1344" s="39" t="str">
        <f t="shared" si="366"/>
        <v>No</v>
      </c>
      <c r="AA1344" s="39" t="str">
        <f t="shared" si="367"/>
        <v>No</v>
      </c>
      <c r="AB1344" s="39" t="str">
        <f t="shared" si="368"/>
        <v>No</v>
      </c>
      <c r="AC1344" s="38" t="str">
        <f t="shared" si="369"/>
        <v>No major surgery</v>
      </c>
      <c r="AD1344" s="39" t="str">
        <f t="shared" si="370"/>
        <v>No</v>
      </c>
      <c r="AE1344" s="13" t="str">
        <f t="shared" si="371"/>
        <v>26-Dec-1971</v>
      </c>
      <c r="AF1344" s="39">
        <f t="shared" si="372"/>
        <v>52</v>
      </c>
      <c r="AG1344" s="58">
        <f t="shared" si="373"/>
        <v>11265.71</v>
      </c>
      <c r="AH1344" s="39" t="str">
        <f t="shared" si="374"/>
        <v>tier - 3</v>
      </c>
      <c r="AI1344" s="39" t="str">
        <f t="shared" si="375"/>
        <v>tier - 1</v>
      </c>
      <c r="AJ1344" s="54" t="str">
        <f t="shared" si="376"/>
        <v>R1025</v>
      </c>
    </row>
    <row r="1345" spans="2:36" ht="15.75" customHeight="1" x14ac:dyDescent="0.3">
      <c r="B1345" s="12" t="s">
        <v>4916</v>
      </c>
      <c r="C1345" s="13" t="s">
        <v>4918</v>
      </c>
      <c r="D1345" s="13">
        <v>44.16</v>
      </c>
      <c r="E1345" s="13" t="str">
        <f t="shared" si="360"/>
        <v>Obesity</v>
      </c>
      <c r="F1345" s="13">
        <v>5.31</v>
      </c>
      <c r="G1345" s="13" t="str">
        <f t="shared" si="361"/>
        <v>Normal</v>
      </c>
      <c r="H1345" s="13" t="s">
        <v>8293</v>
      </c>
      <c r="I1345" s="13" t="s">
        <v>8291</v>
      </c>
      <c r="J1345" s="13" t="s">
        <v>8291</v>
      </c>
      <c r="K1345" s="27" t="s">
        <v>8292</v>
      </c>
      <c r="L1345" s="13" t="s">
        <v>8291</v>
      </c>
      <c r="M1345" s="13" t="s">
        <v>8464</v>
      </c>
      <c r="N1345" s="13">
        <v>19</v>
      </c>
      <c r="O1345" s="56">
        <v>11272.33</v>
      </c>
      <c r="P1345" s="13" t="s">
        <v>8311</v>
      </c>
      <c r="Q1345" s="13" t="s">
        <v>8310</v>
      </c>
      <c r="R1345" s="57" t="s">
        <v>8325</v>
      </c>
      <c r="T1345" s="12" t="s">
        <v>4916</v>
      </c>
      <c r="U1345" s="13" t="str">
        <f t="shared" si="377"/>
        <v xml:space="preserve">  Krysta</v>
      </c>
      <c r="V1345" s="39">
        <f t="shared" si="362"/>
        <v>44.16</v>
      </c>
      <c r="W1345" s="39" t="str">
        <f t="shared" si="363"/>
        <v>Obesity</v>
      </c>
      <c r="X1345" s="39">
        <f t="shared" si="364"/>
        <v>5.31</v>
      </c>
      <c r="Y1345" s="39" t="str">
        <f t="shared" si="365"/>
        <v>Normal</v>
      </c>
      <c r="Z1345" s="39" t="str">
        <f t="shared" si="366"/>
        <v>Yes</v>
      </c>
      <c r="AA1345" s="39" t="str">
        <f t="shared" si="367"/>
        <v>No</v>
      </c>
      <c r="AB1345" s="39" t="str">
        <f t="shared" si="368"/>
        <v>No</v>
      </c>
      <c r="AC1345" s="38" t="str">
        <f t="shared" si="369"/>
        <v>No major surgery</v>
      </c>
      <c r="AD1345" s="39" t="str">
        <f t="shared" si="370"/>
        <v>No</v>
      </c>
      <c r="AE1345" s="13" t="str">
        <f t="shared" si="371"/>
        <v>4-Oct-2004</v>
      </c>
      <c r="AF1345" s="39">
        <f t="shared" si="372"/>
        <v>19</v>
      </c>
      <c r="AG1345" s="58">
        <f t="shared" si="373"/>
        <v>11272.33</v>
      </c>
      <c r="AH1345" s="39" t="str">
        <f t="shared" si="374"/>
        <v>tier - 3</v>
      </c>
      <c r="AI1345" s="39" t="str">
        <f t="shared" si="375"/>
        <v>tier - 2</v>
      </c>
      <c r="AJ1345" s="54" t="str">
        <f t="shared" si="376"/>
        <v>R1019</v>
      </c>
    </row>
    <row r="1346" spans="2:36" ht="15.75" customHeight="1" x14ac:dyDescent="0.3">
      <c r="B1346" s="12" t="s">
        <v>4920</v>
      </c>
      <c r="C1346" s="13" t="s">
        <v>4922</v>
      </c>
      <c r="D1346" s="13">
        <v>37.049999999999997</v>
      </c>
      <c r="E1346" s="13" t="str">
        <f t="shared" si="360"/>
        <v>Obesity</v>
      </c>
      <c r="F1346" s="13">
        <v>4.74</v>
      </c>
      <c r="G1346" s="13" t="str">
        <f t="shared" si="361"/>
        <v>Normal</v>
      </c>
      <c r="H1346" s="13" t="s">
        <v>8291</v>
      </c>
      <c r="I1346" s="13" t="s">
        <v>8291</v>
      </c>
      <c r="J1346" s="13" t="s">
        <v>8293</v>
      </c>
      <c r="K1346" s="27">
        <v>1</v>
      </c>
      <c r="L1346" s="13" t="s">
        <v>8291</v>
      </c>
      <c r="M1346" s="13" t="s">
        <v>9587</v>
      </c>
      <c r="N1346" s="13">
        <v>56</v>
      </c>
      <c r="O1346" s="56">
        <v>11286.54</v>
      </c>
      <c r="P1346" s="13" t="s">
        <v>8311</v>
      </c>
      <c r="Q1346" s="13" t="s">
        <v>8311</v>
      </c>
      <c r="R1346" s="57" t="s">
        <v>8329</v>
      </c>
      <c r="T1346" s="12" t="s">
        <v>4920</v>
      </c>
      <c r="U1346" s="13" t="str">
        <f t="shared" si="377"/>
        <v xml:space="preserve">  Natascia</v>
      </c>
      <c r="V1346" s="39">
        <f t="shared" si="362"/>
        <v>37.049999999999997</v>
      </c>
      <c r="W1346" s="39" t="str">
        <f t="shared" si="363"/>
        <v>Obesity</v>
      </c>
      <c r="X1346" s="39">
        <f t="shared" si="364"/>
        <v>4.74</v>
      </c>
      <c r="Y1346" s="39" t="str">
        <f t="shared" si="365"/>
        <v>Normal</v>
      </c>
      <c r="Z1346" s="39" t="str">
        <f t="shared" si="366"/>
        <v>No</v>
      </c>
      <c r="AA1346" s="39" t="str">
        <f t="shared" si="367"/>
        <v>No</v>
      </c>
      <c r="AB1346" s="39" t="str">
        <f t="shared" si="368"/>
        <v>Yes</v>
      </c>
      <c r="AC1346" s="38">
        <f t="shared" si="369"/>
        <v>1</v>
      </c>
      <c r="AD1346" s="39" t="str">
        <f t="shared" si="370"/>
        <v>No</v>
      </c>
      <c r="AE1346" s="13" t="str">
        <f t="shared" si="371"/>
        <v>14-Jun-1967</v>
      </c>
      <c r="AF1346" s="39">
        <f t="shared" si="372"/>
        <v>56</v>
      </c>
      <c r="AG1346" s="58">
        <f t="shared" si="373"/>
        <v>11286.54</v>
      </c>
      <c r="AH1346" s="39" t="str">
        <f t="shared" si="374"/>
        <v>tier - 3</v>
      </c>
      <c r="AI1346" s="39" t="str">
        <f t="shared" si="375"/>
        <v>tier - 3</v>
      </c>
      <c r="AJ1346" s="54" t="str">
        <f t="shared" si="376"/>
        <v>R1024</v>
      </c>
    </row>
    <row r="1347" spans="2:36" ht="15.75" customHeight="1" x14ac:dyDescent="0.3">
      <c r="B1347" s="12" t="s">
        <v>4924</v>
      </c>
      <c r="C1347" s="13" t="s">
        <v>1625</v>
      </c>
      <c r="D1347" s="13">
        <v>18.66</v>
      </c>
      <c r="E1347" s="13" t="str">
        <f t="shared" si="360"/>
        <v>Healthy Weight</v>
      </c>
      <c r="F1347" s="13">
        <v>11.35</v>
      </c>
      <c r="G1347" s="13" t="str">
        <f t="shared" si="361"/>
        <v>Diabetes</v>
      </c>
      <c r="H1347" s="13" t="s">
        <v>8291</v>
      </c>
      <c r="I1347" s="13" t="s">
        <v>8291</v>
      </c>
      <c r="J1347" s="13" t="s">
        <v>8291</v>
      </c>
      <c r="K1347" s="27" t="s">
        <v>8292</v>
      </c>
      <c r="L1347" s="13" t="s">
        <v>8291</v>
      </c>
      <c r="M1347" s="13" t="s">
        <v>9588</v>
      </c>
      <c r="N1347" s="13">
        <v>53</v>
      </c>
      <c r="O1347" s="56">
        <v>11289.11</v>
      </c>
      <c r="P1347" s="13" t="s">
        <v>8311</v>
      </c>
      <c r="Q1347" s="13" t="s">
        <v>8314</v>
      </c>
      <c r="R1347" s="57" t="s">
        <v>8317</v>
      </c>
      <c r="T1347" s="12" t="s">
        <v>4924</v>
      </c>
      <c r="U1347" s="13" t="str">
        <f t="shared" si="377"/>
        <v xml:space="preserve">  Jenny</v>
      </c>
      <c r="V1347" s="39">
        <f t="shared" si="362"/>
        <v>18.66</v>
      </c>
      <c r="W1347" s="39" t="str">
        <f t="shared" si="363"/>
        <v>Healthy Weight</v>
      </c>
      <c r="X1347" s="39">
        <f t="shared" si="364"/>
        <v>11.35</v>
      </c>
      <c r="Y1347" s="39" t="str">
        <f t="shared" si="365"/>
        <v>Diabetes</v>
      </c>
      <c r="Z1347" s="39" t="str">
        <f t="shared" si="366"/>
        <v>No</v>
      </c>
      <c r="AA1347" s="39" t="str">
        <f t="shared" si="367"/>
        <v>No</v>
      </c>
      <c r="AB1347" s="39" t="str">
        <f t="shared" si="368"/>
        <v>No</v>
      </c>
      <c r="AC1347" s="38" t="str">
        <f t="shared" si="369"/>
        <v>No major surgery</v>
      </c>
      <c r="AD1347" s="39" t="str">
        <f t="shared" si="370"/>
        <v>No</v>
      </c>
      <c r="AE1347" s="13" t="str">
        <f t="shared" si="371"/>
        <v>22-Jun-1970</v>
      </c>
      <c r="AF1347" s="39">
        <f t="shared" si="372"/>
        <v>53</v>
      </c>
      <c r="AG1347" s="58">
        <f t="shared" si="373"/>
        <v>11289.11</v>
      </c>
      <c r="AH1347" s="39" t="str">
        <f t="shared" si="374"/>
        <v>tier - 3</v>
      </c>
      <c r="AI1347" s="39" t="str">
        <f t="shared" si="375"/>
        <v>tier - 1</v>
      </c>
      <c r="AJ1347" s="54" t="str">
        <f t="shared" si="376"/>
        <v>R1012</v>
      </c>
    </row>
    <row r="1348" spans="2:36" ht="15.75" customHeight="1" x14ac:dyDescent="0.3">
      <c r="B1348" s="12" t="s">
        <v>4927</v>
      </c>
      <c r="C1348" s="13" t="s">
        <v>404</v>
      </c>
      <c r="D1348" s="13">
        <v>36.200000000000003</v>
      </c>
      <c r="E1348" s="13" t="str">
        <f t="shared" ref="E1348:E1411" si="378">IF(D1348&lt;18.5,"Underweight", IF(AND(D1348&gt;=18.5,D1348&lt;=24.9),"Healthy Weight", IF(AND(D1348&gt;=25,D1348&lt;=29.9),"Overweight", IF(D1348&gt;=30,"Obesity"))))</f>
        <v>Obesity</v>
      </c>
      <c r="F1348" s="13">
        <v>6.81</v>
      </c>
      <c r="G1348" s="13" t="str">
        <f t="shared" ref="G1348:G1411" si="379">IF(F1348&lt;5.7,"Normal",IF(AND(F1348&gt;=5.7,F1348&lt;=6.4),"Prediabetes",IF(F1348&gt;=6.5,"Diabetes")))</f>
        <v>Diabetes</v>
      </c>
      <c r="H1348" s="13" t="s">
        <v>8293</v>
      </c>
      <c r="I1348" s="13" t="s">
        <v>8291</v>
      </c>
      <c r="J1348" s="13" t="s">
        <v>8291</v>
      </c>
      <c r="K1348" s="27">
        <v>1</v>
      </c>
      <c r="L1348" s="13" t="s">
        <v>8291</v>
      </c>
      <c r="M1348" s="13" t="s">
        <v>9589</v>
      </c>
      <c r="N1348" s="13">
        <v>35</v>
      </c>
      <c r="O1348" s="56">
        <v>11294.57</v>
      </c>
      <c r="P1348" s="13" t="s">
        <v>8311</v>
      </c>
      <c r="Q1348" s="13" t="s">
        <v>8314</v>
      </c>
      <c r="R1348" s="57" t="s">
        <v>8336</v>
      </c>
      <c r="T1348" s="12" t="s">
        <v>4927</v>
      </c>
      <c r="U1348" s="13" t="str">
        <f t="shared" si="377"/>
        <v xml:space="preserve">  Brian</v>
      </c>
      <c r="V1348" s="39">
        <f t="shared" ref="V1348:V1411" si="380">VLOOKUP(T1348,$B$3:$R$2338,3,FALSE)</f>
        <v>36.200000000000003</v>
      </c>
      <c r="W1348" s="39" t="str">
        <f t="shared" ref="W1348:W1411" si="381">VLOOKUP(T1348,$B$3:$R$2338,4,FALSE)</f>
        <v>Obesity</v>
      </c>
      <c r="X1348" s="39">
        <f t="shared" ref="X1348:X1411" si="382">VLOOKUP(T1348,$B$3:$R$2338,5,FALSE)</f>
        <v>6.81</v>
      </c>
      <c r="Y1348" s="39" t="str">
        <f t="shared" ref="Y1348:Y1411" si="383">VLOOKUP(T1348,$B$3:$R$2338,6,0)</f>
        <v>Diabetes</v>
      </c>
      <c r="Z1348" s="39" t="str">
        <f t="shared" ref="Z1348:Z1411" si="384">VLOOKUP(T1348,$B$3:$R$2338,7,0)</f>
        <v>Yes</v>
      </c>
      <c r="AA1348" s="39" t="str">
        <f t="shared" ref="AA1348:AA1411" si="385">VLOOKUP(T1348,$B$3:$R$2338,8,0)</f>
        <v>No</v>
      </c>
      <c r="AB1348" s="39" t="str">
        <f t="shared" ref="AB1348:AB1411" si="386">VLOOKUP(T1348,$B$3:$R$2338,9,0)</f>
        <v>No</v>
      </c>
      <c r="AC1348" s="38">
        <f t="shared" ref="AC1348:AC1411" si="387">VLOOKUP(T1348,$B$3:$R$2338,10,0)</f>
        <v>1</v>
      </c>
      <c r="AD1348" s="39" t="str">
        <f t="shared" ref="AD1348:AD1411" si="388">VLOOKUP(T1348,$B$3:$R$2338,11,0)</f>
        <v>No</v>
      </c>
      <c r="AE1348" s="13" t="str">
        <f t="shared" ref="AE1348:AE1411" si="389">VLOOKUP(T1348,$B$3:$R$2338,12,0)</f>
        <v>14-Nov-1988</v>
      </c>
      <c r="AF1348" s="39">
        <f t="shared" ref="AF1348:AF1411" si="390">VLOOKUP(T1348,$B$3:$R$2338,13,0)</f>
        <v>35</v>
      </c>
      <c r="AG1348" s="58">
        <f t="shared" ref="AG1348:AG1411" si="391">VLOOKUP(T1348,$B$3:$R$2338,14,0)</f>
        <v>11294.57</v>
      </c>
      <c r="AH1348" s="39" t="str">
        <f t="shared" ref="AH1348:AH1411" si="392">VLOOKUP(T1348,$B$3:$R$2338,15,0)</f>
        <v>tier - 3</v>
      </c>
      <c r="AI1348" s="39" t="str">
        <f t="shared" ref="AI1348:AI1411" si="393">VLOOKUP(T1348,B1347:R3682,16,0)</f>
        <v>tier - 1</v>
      </c>
      <c r="AJ1348" s="54" t="str">
        <f t="shared" ref="AJ1348:AJ1411" si="394">VLOOKUP(T1348,$B$3:$R$2338,17,0)</f>
        <v>R1022</v>
      </c>
    </row>
    <row r="1349" spans="2:36" ht="15.75" customHeight="1" x14ac:dyDescent="0.3">
      <c r="B1349" s="12" t="s">
        <v>4930</v>
      </c>
      <c r="C1349" s="13" t="s">
        <v>4932</v>
      </c>
      <c r="D1349" s="13">
        <v>18.87</v>
      </c>
      <c r="E1349" s="13" t="str">
        <f t="shared" si="378"/>
        <v>Healthy Weight</v>
      </c>
      <c r="F1349" s="13">
        <v>8.06</v>
      </c>
      <c r="G1349" s="13" t="str">
        <f t="shared" si="379"/>
        <v>Diabetes</v>
      </c>
      <c r="H1349" s="13" t="s">
        <v>8291</v>
      </c>
      <c r="I1349" s="13" t="s">
        <v>8291</v>
      </c>
      <c r="J1349" s="13" t="s">
        <v>8291</v>
      </c>
      <c r="K1349" s="27" t="s">
        <v>8292</v>
      </c>
      <c r="L1349" s="13" t="s">
        <v>8291</v>
      </c>
      <c r="M1349" s="13" t="s">
        <v>9590</v>
      </c>
      <c r="N1349" s="13">
        <v>51</v>
      </c>
      <c r="O1349" s="56">
        <v>11299.34</v>
      </c>
      <c r="P1349" s="13" t="s">
        <v>8311</v>
      </c>
      <c r="Q1349" s="13" t="s">
        <v>8310</v>
      </c>
      <c r="R1349" s="57" t="s">
        <v>8321</v>
      </c>
      <c r="T1349" s="12" t="s">
        <v>4930</v>
      </c>
      <c r="U1349" s="13" t="str">
        <f t="shared" ref="U1349:U1412" si="395">VLOOKUP(T1349,$B$3:$R$2338,2,FALSE)</f>
        <v xml:space="preserve">  Monica</v>
      </c>
      <c r="V1349" s="39">
        <f t="shared" si="380"/>
        <v>18.87</v>
      </c>
      <c r="W1349" s="39" t="str">
        <f t="shared" si="381"/>
        <v>Healthy Weight</v>
      </c>
      <c r="X1349" s="39">
        <f t="shared" si="382"/>
        <v>8.06</v>
      </c>
      <c r="Y1349" s="39" t="str">
        <f t="shared" si="383"/>
        <v>Diabetes</v>
      </c>
      <c r="Z1349" s="39" t="str">
        <f t="shared" si="384"/>
        <v>No</v>
      </c>
      <c r="AA1349" s="39" t="str">
        <f t="shared" si="385"/>
        <v>No</v>
      </c>
      <c r="AB1349" s="39" t="str">
        <f t="shared" si="386"/>
        <v>No</v>
      </c>
      <c r="AC1349" s="38" t="str">
        <f t="shared" si="387"/>
        <v>No major surgery</v>
      </c>
      <c r="AD1349" s="39" t="str">
        <f t="shared" si="388"/>
        <v>No</v>
      </c>
      <c r="AE1349" s="13" t="str">
        <f t="shared" si="389"/>
        <v>25-Sep-1972</v>
      </c>
      <c r="AF1349" s="39">
        <f t="shared" si="390"/>
        <v>51</v>
      </c>
      <c r="AG1349" s="58">
        <f t="shared" si="391"/>
        <v>11299.34</v>
      </c>
      <c r="AH1349" s="39" t="str">
        <f t="shared" si="392"/>
        <v>tier - 3</v>
      </c>
      <c r="AI1349" s="39" t="str">
        <f t="shared" si="393"/>
        <v>tier - 2</v>
      </c>
      <c r="AJ1349" s="54" t="str">
        <f t="shared" si="394"/>
        <v>R1011</v>
      </c>
    </row>
    <row r="1350" spans="2:36" ht="15.75" customHeight="1" x14ac:dyDescent="0.3">
      <c r="B1350" s="12" t="s">
        <v>4934</v>
      </c>
      <c r="C1350" s="13" t="s">
        <v>720</v>
      </c>
      <c r="D1350" s="13">
        <v>32.299999999999997</v>
      </c>
      <c r="E1350" s="13" t="str">
        <f t="shared" si="378"/>
        <v>Obesity</v>
      </c>
      <c r="F1350" s="13">
        <v>6.74</v>
      </c>
      <c r="G1350" s="13" t="str">
        <f t="shared" si="379"/>
        <v>Diabetes</v>
      </c>
      <c r="H1350" s="13" t="s">
        <v>8293</v>
      </c>
      <c r="I1350" s="13" t="s">
        <v>8291</v>
      </c>
      <c r="J1350" s="13" t="s">
        <v>8291</v>
      </c>
      <c r="K1350" s="27">
        <v>1</v>
      </c>
      <c r="L1350" s="13" t="s">
        <v>8291</v>
      </c>
      <c r="M1350" s="13" t="s">
        <v>9591</v>
      </c>
      <c r="N1350" s="13">
        <v>55</v>
      </c>
      <c r="O1350" s="56">
        <v>11305.93</v>
      </c>
      <c r="P1350" s="13" t="s">
        <v>8311</v>
      </c>
      <c r="Q1350" s="13" t="s">
        <v>8314</v>
      </c>
      <c r="R1350" s="57" t="s">
        <v>8317</v>
      </c>
      <c r="T1350" s="12" t="s">
        <v>4934</v>
      </c>
      <c r="U1350" s="13" t="str">
        <f t="shared" si="395"/>
        <v xml:space="preserve">  Tyler</v>
      </c>
      <c r="V1350" s="39">
        <f t="shared" si="380"/>
        <v>32.299999999999997</v>
      </c>
      <c r="W1350" s="39" t="str">
        <f t="shared" si="381"/>
        <v>Obesity</v>
      </c>
      <c r="X1350" s="39">
        <f t="shared" si="382"/>
        <v>6.74</v>
      </c>
      <c r="Y1350" s="39" t="str">
        <f t="shared" si="383"/>
        <v>Diabetes</v>
      </c>
      <c r="Z1350" s="39" t="str">
        <f t="shared" si="384"/>
        <v>Yes</v>
      </c>
      <c r="AA1350" s="39" t="str">
        <f t="shared" si="385"/>
        <v>No</v>
      </c>
      <c r="AB1350" s="39" t="str">
        <f t="shared" si="386"/>
        <v>No</v>
      </c>
      <c r="AC1350" s="38">
        <f t="shared" si="387"/>
        <v>1</v>
      </c>
      <c r="AD1350" s="39" t="str">
        <f t="shared" si="388"/>
        <v>No</v>
      </c>
      <c r="AE1350" s="13" t="str">
        <f t="shared" si="389"/>
        <v>6-Oct-1968</v>
      </c>
      <c r="AF1350" s="39">
        <f t="shared" si="390"/>
        <v>55</v>
      </c>
      <c r="AG1350" s="58">
        <f t="shared" si="391"/>
        <v>11305.93</v>
      </c>
      <c r="AH1350" s="39" t="str">
        <f t="shared" si="392"/>
        <v>tier - 3</v>
      </c>
      <c r="AI1350" s="39" t="str">
        <f t="shared" si="393"/>
        <v>tier - 1</v>
      </c>
      <c r="AJ1350" s="54" t="str">
        <f t="shared" si="394"/>
        <v>R1012</v>
      </c>
    </row>
    <row r="1351" spans="2:36" ht="15.75" customHeight="1" x14ac:dyDescent="0.3">
      <c r="B1351" s="12" t="s">
        <v>4937</v>
      </c>
      <c r="C1351" s="13" t="s">
        <v>4939</v>
      </c>
      <c r="D1351" s="13">
        <v>22.64</v>
      </c>
      <c r="E1351" s="13" t="str">
        <f t="shared" si="378"/>
        <v>Healthy Weight</v>
      </c>
      <c r="F1351" s="13">
        <v>6.54</v>
      </c>
      <c r="G1351" s="13" t="str">
        <f t="shared" si="379"/>
        <v>Diabetes</v>
      </c>
      <c r="H1351" s="13" t="s">
        <v>8293</v>
      </c>
      <c r="I1351" s="13" t="s">
        <v>8291</v>
      </c>
      <c r="J1351" s="13" t="s">
        <v>8291</v>
      </c>
      <c r="K1351" s="27">
        <v>2</v>
      </c>
      <c r="L1351" s="13" t="s">
        <v>8291</v>
      </c>
      <c r="M1351" s="13" t="s">
        <v>9592</v>
      </c>
      <c r="N1351" s="13">
        <v>60</v>
      </c>
      <c r="O1351" s="56">
        <v>11312.33</v>
      </c>
      <c r="P1351" s="13" t="s">
        <v>8311</v>
      </c>
      <c r="Q1351" s="13" t="s">
        <v>8311</v>
      </c>
      <c r="R1351" s="57" t="s">
        <v>8317</v>
      </c>
      <c r="T1351" s="12" t="s">
        <v>4937</v>
      </c>
      <c r="U1351" s="13" t="str">
        <f t="shared" si="395"/>
        <v xml:space="preserve">  Kelly C</v>
      </c>
      <c r="V1351" s="39">
        <f t="shared" si="380"/>
        <v>22.64</v>
      </c>
      <c r="W1351" s="39" t="str">
        <f t="shared" si="381"/>
        <v>Healthy Weight</v>
      </c>
      <c r="X1351" s="39">
        <f t="shared" si="382"/>
        <v>6.54</v>
      </c>
      <c r="Y1351" s="39" t="str">
        <f t="shared" si="383"/>
        <v>Diabetes</v>
      </c>
      <c r="Z1351" s="39" t="str">
        <f t="shared" si="384"/>
        <v>Yes</v>
      </c>
      <c r="AA1351" s="39" t="str">
        <f t="shared" si="385"/>
        <v>No</v>
      </c>
      <c r="AB1351" s="39" t="str">
        <f t="shared" si="386"/>
        <v>No</v>
      </c>
      <c r="AC1351" s="38">
        <f t="shared" si="387"/>
        <v>2</v>
      </c>
      <c r="AD1351" s="39" t="str">
        <f t="shared" si="388"/>
        <v>No</v>
      </c>
      <c r="AE1351" s="13" t="str">
        <f t="shared" si="389"/>
        <v>22-Nov-1963</v>
      </c>
      <c r="AF1351" s="39">
        <f t="shared" si="390"/>
        <v>60</v>
      </c>
      <c r="AG1351" s="58">
        <f t="shared" si="391"/>
        <v>11312.33</v>
      </c>
      <c r="AH1351" s="39" t="str">
        <f t="shared" si="392"/>
        <v>tier - 3</v>
      </c>
      <c r="AI1351" s="39" t="str">
        <f t="shared" si="393"/>
        <v>tier - 3</v>
      </c>
      <c r="AJ1351" s="54" t="str">
        <f t="shared" si="394"/>
        <v>R1012</v>
      </c>
    </row>
    <row r="1352" spans="2:36" ht="15.75" customHeight="1" x14ac:dyDescent="0.3">
      <c r="B1352" s="12" t="s">
        <v>4941</v>
      </c>
      <c r="C1352" s="13" t="s">
        <v>1628</v>
      </c>
      <c r="D1352" s="13">
        <v>28.69</v>
      </c>
      <c r="E1352" s="13" t="str">
        <f t="shared" si="378"/>
        <v>Overweight</v>
      </c>
      <c r="F1352" s="13">
        <v>5.4</v>
      </c>
      <c r="G1352" s="13" t="str">
        <f t="shared" si="379"/>
        <v>Normal</v>
      </c>
      <c r="H1352" s="13" t="s">
        <v>8291</v>
      </c>
      <c r="I1352" s="13" t="s">
        <v>8291</v>
      </c>
      <c r="J1352" s="13" t="s">
        <v>8291</v>
      </c>
      <c r="K1352" s="27" t="s">
        <v>8292</v>
      </c>
      <c r="L1352" s="13" t="s">
        <v>8291</v>
      </c>
      <c r="M1352" s="13" t="s">
        <v>9593</v>
      </c>
      <c r="N1352" s="13">
        <v>28</v>
      </c>
      <c r="O1352" s="56">
        <v>11318.57</v>
      </c>
      <c r="P1352" s="13" t="s">
        <v>8311</v>
      </c>
      <c r="Q1352" s="13" t="s">
        <v>8310</v>
      </c>
      <c r="R1352" s="57" t="s">
        <v>8335</v>
      </c>
      <c r="T1352" s="12" t="s">
        <v>4941</v>
      </c>
      <c r="U1352" s="13" t="str">
        <f t="shared" si="395"/>
        <v xml:space="preserve">  Emily</v>
      </c>
      <c r="V1352" s="39">
        <f t="shared" si="380"/>
        <v>28.69</v>
      </c>
      <c r="W1352" s="39" t="str">
        <f t="shared" si="381"/>
        <v>Overweight</v>
      </c>
      <c r="X1352" s="39">
        <f t="shared" si="382"/>
        <v>5.4</v>
      </c>
      <c r="Y1352" s="39" t="str">
        <f t="shared" si="383"/>
        <v>Normal</v>
      </c>
      <c r="Z1352" s="39" t="str">
        <f t="shared" si="384"/>
        <v>No</v>
      </c>
      <c r="AA1352" s="39" t="str">
        <f t="shared" si="385"/>
        <v>No</v>
      </c>
      <c r="AB1352" s="39" t="str">
        <f t="shared" si="386"/>
        <v>No</v>
      </c>
      <c r="AC1352" s="38" t="str">
        <f t="shared" si="387"/>
        <v>No major surgery</v>
      </c>
      <c r="AD1352" s="39" t="str">
        <f t="shared" si="388"/>
        <v>No</v>
      </c>
      <c r="AE1352" s="13" t="str">
        <f t="shared" si="389"/>
        <v>10-Dec-1995</v>
      </c>
      <c r="AF1352" s="39">
        <f t="shared" si="390"/>
        <v>28</v>
      </c>
      <c r="AG1352" s="58">
        <f t="shared" si="391"/>
        <v>11318.57</v>
      </c>
      <c r="AH1352" s="39" t="str">
        <f t="shared" si="392"/>
        <v>tier - 3</v>
      </c>
      <c r="AI1352" s="39" t="str">
        <f t="shared" si="393"/>
        <v>tier - 2</v>
      </c>
      <c r="AJ1352" s="54" t="str">
        <f t="shared" si="394"/>
        <v>R1026</v>
      </c>
    </row>
    <row r="1353" spans="2:36" ht="15.75" customHeight="1" x14ac:dyDescent="0.3">
      <c r="B1353" s="12" t="s">
        <v>4944</v>
      </c>
      <c r="C1353" s="13" t="s">
        <v>4946</v>
      </c>
      <c r="D1353" s="13">
        <v>28.16</v>
      </c>
      <c r="E1353" s="13" t="str">
        <f t="shared" si="378"/>
        <v>Overweight</v>
      </c>
      <c r="F1353" s="13">
        <v>5.58</v>
      </c>
      <c r="G1353" s="13" t="str">
        <f t="shared" si="379"/>
        <v>Normal</v>
      </c>
      <c r="H1353" s="13" t="s">
        <v>8293</v>
      </c>
      <c r="I1353" s="13" t="s">
        <v>8291</v>
      </c>
      <c r="J1353" s="13" t="s">
        <v>8291</v>
      </c>
      <c r="K1353" s="27" t="s">
        <v>8292</v>
      </c>
      <c r="L1353" s="13" t="s">
        <v>8291</v>
      </c>
      <c r="M1353" s="13" t="s">
        <v>9594</v>
      </c>
      <c r="N1353" s="13">
        <v>60</v>
      </c>
      <c r="O1353" s="56">
        <v>11319.12</v>
      </c>
      <c r="P1353" s="13" t="s">
        <v>8311</v>
      </c>
      <c r="Q1353" s="13" t="s">
        <v>8314</v>
      </c>
      <c r="R1353" s="57" t="s">
        <v>8317</v>
      </c>
      <c r="T1353" s="12" t="s">
        <v>4944</v>
      </c>
      <c r="U1353" s="13" t="str">
        <f t="shared" si="395"/>
        <v xml:space="preserve">  James V</v>
      </c>
      <c r="V1353" s="39">
        <f t="shared" si="380"/>
        <v>28.16</v>
      </c>
      <c r="W1353" s="39" t="str">
        <f t="shared" si="381"/>
        <v>Overweight</v>
      </c>
      <c r="X1353" s="39">
        <f t="shared" si="382"/>
        <v>5.58</v>
      </c>
      <c r="Y1353" s="39" t="str">
        <f t="shared" si="383"/>
        <v>Normal</v>
      </c>
      <c r="Z1353" s="39" t="str">
        <f t="shared" si="384"/>
        <v>Yes</v>
      </c>
      <c r="AA1353" s="39" t="str">
        <f t="shared" si="385"/>
        <v>No</v>
      </c>
      <c r="AB1353" s="39" t="str">
        <f t="shared" si="386"/>
        <v>No</v>
      </c>
      <c r="AC1353" s="38" t="str">
        <f t="shared" si="387"/>
        <v>No major surgery</v>
      </c>
      <c r="AD1353" s="39" t="str">
        <f t="shared" si="388"/>
        <v>No</v>
      </c>
      <c r="AE1353" s="13" t="str">
        <f t="shared" si="389"/>
        <v>11-Jul-1963</v>
      </c>
      <c r="AF1353" s="39">
        <f t="shared" si="390"/>
        <v>60</v>
      </c>
      <c r="AG1353" s="58">
        <f t="shared" si="391"/>
        <v>11319.12</v>
      </c>
      <c r="AH1353" s="39" t="str">
        <f t="shared" si="392"/>
        <v>tier - 3</v>
      </c>
      <c r="AI1353" s="39" t="str">
        <f t="shared" si="393"/>
        <v>tier - 1</v>
      </c>
      <c r="AJ1353" s="54" t="str">
        <f t="shared" si="394"/>
        <v>R1012</v>
      </c>
    </row>
    <row r="1354" spans="2:36" ht="15.75" customHeight="1" x14ac:dyDescent="0.3">
      <c r="B1354" s="12" t="s">
        <v>4948</v>
      </c>
      <c r="C1354" s="13" t="s">
        <v>4950</v>
      </c>
      <c r="D1354" s="13">
        <v>45.54</v>
      </c>
      <c r="E1354" s="13" t="str">
        <f t="shared" si="378"/>
        <v>Obesity</v>
      </c>
      <c r="F1354" s="13">
        <v>5.84</v>
      </c>
      <c r="G1354" s="13" t="str">
        <f t="shared" si="379"/>
        <v>Prediabetes</v>
      </c>
      <c r="H1354" s="13" t="s">
        <v>8291</v>
      </c>
      <c r="I1354" s="13" t="s">
        <v>8291</v>
      </c>
      <c r="J1354" s="13" t="s">
        <v>8293</v>
      </c>
      <c r="K1354" s="27">
        <v>1</v>
      </c>
      <c r="L1354" s="13" t="s">
        <v>8291</v>
      </c>
      <c r="M1354" s="13" t="s">
        <v>9595</v>
      </c>
      <c r="N1354" s="13">
        <v>21</v>
      </c>
      <c r="O1354" s="56">
        <v>11321.49</v>
      </c>
      <c r="P1354" s="13" t="s">
        <v>8311</v>
      </c>
      <c r="Q1354" s="13" t="s">
        <v>8311</v>
      </c>
      <c r="R1354" s="57" t="s">
        <v>8317</v>
      </c>
      <c r="T1354" s="12" t="s">
        <v>4948</v>
      </c>
      <c r="U1354" s="13" t="str">
        <f t="shared" si="395"/>
        <v xml:space="preserve">  Angie</v>
      </c>
      <c r="V1354" s="39">
        <f t="shared" si="380"/>
        <v>45.54</v>
      </c>
      <c r="W1354" s="39" t="str">
        <f t="shared" si="381"/>
        <v>Obesity</v>
      </c>
      <c r="X1354" s="39">
        <f t="shared" si="382"/>
        <v>5.84</v>
      </c>
      <c r="Y1354" s="39" t="str">
        <f t="shared" si="383"/>
        <v>Prediabetes</v>
      </c>
      <c r="Z1354" s="39" t="str">
        <f t="shared" si="384"/>
        <v>No</v>
      </c>
      <c r="AA1354" s="39" t="str">
        <f t="shared" si="385"/>
        <v>No</v>
      </c>
      <c r="AB1354" s="39" t="str">
        <f t="shared" si="386"/>
        <v>Yes</v>
      </c>
      <c r="AC1354" s="38">
        <f t="shared" si="387"/>
        <v>1</v>
      </c>
      <c r="AD1354" s="39" t="str">
        <f t="shared" si="388"/>
        <v>No</v>
      </c>
      <c r="AE1354" s="13" t="str">
        <f t="shared" si="389"/>
        <v>20-Sep-2002</v>
      </c>
      <c r="AF1354" s="39">
        <f t="shared" si="390"/>
        <v>21</v>
      </c>
      <c r="AG1354" s="58">
        <f t="shared" si="391"/>
        <v>11321.49</v>
      </c>
      <c r="AH1354" s="39" t="str">
        <f t="shared" si="392"/>
        <v>tier - 3</v>
      </c>
      <c r="AI1354" s="39" t="str">
        <f t="shared" si="393"/>
        <v>tier - 3</v>
      </c>
      <c r="AJ1354" s="54" t="str">
        <f t="shared" si="394"/>
        <v>R1012</v>
      </c>
    </row>
    <row r="1355" spans="2:36" ht="15.75" customHeight="1" x14ac:dyDescent="0.3">
      <c r="B1355" s="12" t="s">
        <v>4951</v>
      </c>
      <c r="C1355" s="13" t="s">
        <v>1495</v>
      </c>
      <c r="D1355" s="13">
        <v>28.7</v>
      </c>
      <c r="E1355" s="13" t="str">
        <f t="shared" si="378"/>
        <v>Overweight</v>
      </c>
      <c r="F1355" s="13">
        <v>4.2</v>
      </c>
      <c r="G1355" s="13" t="str">
        <f t="shared" si="379"/>
        <v>Normal</v>
      </c>
      <c r="H1355" s="13" t="s">
        <v>8291</v>
      </c>
      <c r="I1355" s="13" t="s">
        <v>8291</v>
      </c>
      <c r="J1355" s="13" t="s">
        <v>8291</v>
      </c>
      <c r="K1355" s="27" t="s">
        <v>8292</v>
      </c>
      <c r="L1355" s="13" t="s">
        <v>8291</v>
      </c>
      <c r="M1355" s="13" t="s">
        <v>9596</v>
      </c>
      <c r="N1355" s="13">
        <v>34</v>
      </c>
      <c r="O1355" s="56">
        <v>11326.71</v>
      </c>
      <c r="P1355" s="13" t="s">
        <v>8311</v>
      </c>
      <c r="Q1355" s="13" t="s">
        <v>8311</v>
      </c>
      <c r="R1355" s="57" t="s">
        <v>8312</v>
      </c>
      <c r="T1355" s="12" t="s">
        <v>4951</v>
      </c>
      <c r="U1355" s="13" t="str">
        <f t="shared" si="395"/>
        <v xml:space="preserve">  Michael J</v>
      </c>
      <c r="V1355" s="39">
        <f t="shared" si="380"/>
        <v>28.7</v>
      </c>
      <c r="W1355" s="39" t="str">
        <f t="shared" si="381"/>
        <v>Overweight</v>
      </c>
      <c r="X1355" s="39">
        <f t="shared" si="382"/>
        <v>4.2</v>
      </c>
      <c r="Y1355" s="39" t="str">
        <f t="shared" si="383"/>
        <v>Normal</v>
      </c>
      <c r="Z1355" s="39" t="str">
        <f t="shared" si="384"/>
        <v>No</v>
      </c>
      <c r="AA1355" s="39" t="str">
        <f t="shared" si="385"/>
        <v>No</v>
      </c>
      <c r="AB1355" s="39" t="str">
        <f t="shared" si="386"/>
        <v>No</v>
      </c>
      <c r="AC1355" s="38" t="str">
        <f t="shared" si="387"/>
        <v>No major surgery</v>
      </c>
      <c r="AD1355" s="39" t="str">
        <f t="shared" si="388"/>
        <v>No</v>
      </c>
      <c r="AE1355" s="13" t="str">
        <f t="shared" si="389"/>
        <v>19-Aug-1989</v>
      </c>
      <c r="AF1355" s="39">
        <f t="shared" si="390"/>
        <v>34</v>
      </c>
      <c r="AG1355" s="58">
        <f t="shared" si="391"/>
        <v>11326.71</v>
      </c>
      <c r="AH1355" s="39" t="str">
        <f t="shared" si="392"/>
        <v>tier - 3</v>
      </c>
      <c r="AI1355" s="39" t="str">
        <f t="shared" si="393"/>
        <v>tier - 3</v>
      </c>
      <c r="AJ1355" s="54" t="str">
        <f t="shared" si="394"/>
        <v>R1013</v>
      </c>
    </row>
    <row r="1356" spans="2:36" ht="15.75" customHeight="1" x14ac:dyDescent="0.3">
      <c r="B1356" s="12" t="s">
        <v>4954</v>
      </c>
      <c r="C1356" s="13" t="s">
        <v>4956</v>
      </c>
      <c r="D1356" s="13">
        <v>27.74</v>
      </c>
      <c r="E1356" s="13" t="str">
        <f t="shared" si="378"/>
        <v>Overweight</v>
      </c>
      <c r="F1356" s="13">
        <v>6.06</v>
      </c>
      <c r="G1356" s="13" t="str">
        <f t="shared" si="379"/>
        <v>Prediabetes</v>
      </c>
      <c r="H1356" s="13" t="s">
        <v>8293</v>
      </c>
      <c r="I1356" s="13" t="s">
        <v>8291</v>
      </c>
      <c r="J1356" s="13" t="s">
        <v>8291</v>
      </c>
      <c r="K1356" s="27" t="s">
        <v>8292</v>
      </c>
      <c r="L1356" s="13" t="s">
        <v>8291</v>
      </c>
      <c r="M1356" s="13" t="s">
        <v>9597</v>
      </c>
      <c r="N1356" s="13">
        <v>55</v>
      </c>
      <c r="O1356" s="56">
        <v>11344.32</v>
      </c>
      <c r="P1356" s="13" t="s">
        <v>8311</v>
      </c>
      <c r="Q1356" s="13" t="s">
        <v>8310</v>
      </c>
      <c r="R1356" s="57" t="s">
        <v>8328</v>
      </c>
      <c r="T1356" s="12" t="s">
        <v>4954</v>
      </c>
      <c r="U1356" s="13" t="str">
        <f t="shared" si="395"/>
        <v xml:space="preserve">  Sabina</v>
      </c>
      <c r="V1356" s="39">
        <f t="shared" si="380"/>
        <v>27.74</v>
      </c>
      <c r="W1356" s="39" t="str">
        <f t="shared" si="381"/>
        <v>Overweight</v>
      </c>
      <c r="X1356" s="39">
        <f t="shared" si="382"/>
        <v>6.06</v>
      </c>
      <c r="Y1356" s="39" t="str">
        <f t="shared" si="383"/>
        <v>Prediabetes</v>
      </c>
      <c r="Z1356" s="39" t="str">
        <f t="shared" si="384"/>
        <v>Yes</v>
      </c>
      <c r="AA1356" s="39" t="str">
        <f t="shared" si="385"/>
        <v>No</v>
      </c>
      <c r="AB1356" s="39" t="str">
        <f t="shared" si="386"/>
        <v>No</v>
      </c>
      <c r="AC1356" s="38" t="str">
        <f t="shared" si="387"/>
        <v>No major surgery</v>
      </c>
      <c r="AD1356" s="39" t="str">
        <f t="shared" si="388"/>
        <v>No</v>
      </c>
      <c r="AE1356" s="13" t="str">
        <f t="shared" si="389"/>
        <v>2-Nov-1968</v>
      </c>
      <c r="AF1356" s="39">
        <f t="shared" si="390"/>
        <v>55</v>
      </c>
      <c r="AG1356" s="58">
        <f t="shared" si="391"/>
        <v>11344.32</v>
      </c>
      <c r="AH1356" s="39" t="str">
        <f t="shared" si="392"/>
        <v>tier - 3</v>
      </c>
      <c r="AI1356" s="39" t="str">
        <f t="shared" si="393"/>
        <v>tier - 2</v>
      </c>
      <c r="AJ1356" s="54" t="str">
        <f t="shared" si="394"/>
        <v>R1025</v>
      </c>
    </row>
    <row r="1357" spans="2:36" ht="15.75" customHeight="1" x14ac:dyDescent="0.3">
      <c r="B1357" s="12" t="s">
        <v>4958</v>
      </c>
      <c r="C1357" s="13" t="s">
        <v>4960</v>
      </c>
      <c r="D1357" s="13">
        <v>36.954999999999998</v>
      </c>
      <c r="E1357" s="13" t="str">
        <f t="shared" si="378"/>
        <v>Obesity</v>
      </c>
      <c r="F1357" s="13">
        <v>7.57</v>
      </c>
      <c r="G1357" s="13" t="str">
        <f t="shared" si="379"/>
        <v>Diabetes</v>
      </c>
      <c r="H1357" s="13" t="s">
        <v>8291</v>
      </c>
      <c r="I1357" s="13" t="s">
        <v>8291</v>
      </c>
      <c r="J1357" s="13" t="s">
        <v>8291</v>
      </c>
      <c r="K1357" s="27" t="s">
        <v>8292</v>
      </c>
      <c r="L1357" s="13" t="s">
        <v>8291</v>
      </c>
      <c r="M1357" s="13" t="s">
        <v>9598</v>
      </c>
      <c r="N1357" s="13">
        <v>59</v>
      </c>
      <c r="O1357" s="56">
        <v>11345.52</v>
      </c>
      <c r="P1357" s="13" t="s">
        <v>8311</v>
      </c>
      <c r="Q1357" s="13" t="s">
        <v>8311</v>
      </c>
      <c r="R1357" s="57" t="s">
        <v>8321</v>
      </c>
      <c r="T1357" s="12" t="s">
        <v>4958</v>
      </c>
      <c r="U1357" s="13" t="str">
        <f t="shared" si="395"/>
        <v xml:space="preserve">  Amy C</v>
      </c>
      <c r="V1357" s="39">
        <f t="shared" si="380"/>
        <v>36.954999999999998</v>
      </c>
      <c r="W1357" s="39" t="str">
        <f t="shared" si="381"/>
        <v>Obesity</v>
      </c>
      <c r="X1357" s="39">
        <f t="shared" si="382"/>
        <v>7.57</v>
      </c>
      <c r="Y1357" s="39" t="str">
        <f t="shared" si="383"/>
        <v>Diabetes</v>
      </c>
      <c r="Z1357" s="39" t="str">
        <f t="shared" si="384"/>
        <v>No</v>
      </c>
      <c r="AA1357" s="39" t="str">
        <f t="shared" si="385"/>
        <v>No</v>
      </c>
      <c r="AB1357" s="39" t="str">
        <f t="shared" si="386"/>
        <v>No</v>
      </c>
      <c r="AC1357" s="38" t="str">
        <f t="shared" si="387"/>
        <v>No major surgery</v>
      </c>
      <c r="AD1357" s="39" t="str">
        <f t="shared" si="388"/>
        <v>No</v>
      </c>
      <c r="AE1357" s="13" t="str">
        <f t="shared" si="389"/>
        <v>12-Jul-1964</v>
      </c>
      <c r="AF1357" s="39">
        <f t="shared" si="390"/>
        <v>59</v>
      </c>
      <c r="AG1357" s="58">
        <f t="shared" si="391"/>
        <v>11345.52</v>
      </c>
      <c r="AH1357" s="39" t="str">
        <f t="shared" si="392"/>
        <v>tier - 3</v>
      </c>
      <c r="AI1357" s="39" t="str">
        <f t="shared" si="393"/>
        <v>tier - 3</v>
      </c>
      <c r="AJ1357" s="54" t="str">
        <f t="shared" si="394"/>
        <v>R1011</v>
      </c>
    </row>
    <row r="1358" spans="2:36" ht="15.75" customHeight="1" x14ac:dyDescent="0.3">
      <c r="B1358" s="12" t="s">
        <v>4961</v>
      </c>
      <c r="C1358" s="13" t="s">
        <v>4963</v>
      </c>
      <c r="D1358" s="13">
        <v>30.69</v>
      </c>
      <c r="E1358" s="13" t="str">
        <f t="shared" si="378"/>
        <v>Obesity</v>
      </c>
      <c r="F1358" s="13">
        <v>6.15</v>
      </c>
      <c r="G1358" s="13" t="str">
        <f t="shared" si="379"/>
        <v>Prediabetes</v>
      </c>
      <c r="H1358" s="13" t="s">
        <v>8291</v>
      </c>
      <c r="I1358" s="13" t="s">
        <v>8291</v>
      </c>
      <c r="J1358" s="13" t="s">
        <v>8291</v>
      </c>
      <c r="K1358" s="27" t="s">
        <v>8292</v>
      </c>
      <c r="L1358" s="13" t="s">
        <v>8291</v>
      </c>
      <c r="M1358" s="13" t="s">
        <v>9599</v>
      </c>
      <c r="N1358" s="13">
        <v>58</v>
      </c>
      <c r="O1358" s="56">
        <v>11353.23</v>
      </c>
      <c r="P1358" s="13" t="s">
        <v>8311</v>
      </c>
      <c r="Q1358" s="13" t="s">
        <v>8314</v>
      </c>
      <c r="R1358" s="57" t="s">
        <v>8317</v>
      </c>
      <c r="T1358" s="12" t="s">
        <v>4961</v>
      </c>
      <c r="U1358" s="13" t="str">
        <f t="shared" si="395"/>
        <v xml:space="preserve">  Victoria U</v>
      </c>
      <c r="V1358" s="39">
        <f t="shared" si="380"/>
        <v>30.69</v>
      </c>
      <c r="W1358" s="39" t="str">
        <f t="shared" si="381"/>
        <v>Obesity</v>
      </c>
      <c r="X1358" s="39">
        <f t="shared" si="382"/>
        <v>6.15</v>
      </c>
      <c r="Y1358" s="39" t="str">
        <f t="shared" si="383"/>
        <v>Prediabetes</v>
      </c>
      <c r="Z1358" s="39" t="str">
        <f t="shared" si="384"/>
        <v>No</v>
      </c>
      <c r="AA1358" s="39" t="str">
        <f t="shared" si="385"/>
        <v>No</v>
      </c>
      <c r="AB1358" s="39" t="str">
        <f t="shared" si="386"/>
        <v>No</v>
      </c>
      <c r="AC1358" s="38" t="str">
        <f t="shared" si="387"/>
        <v>No major surgery</v>
      </c>
      <c r="AD1358" s="39" t="str">
        <f t="shared" si="388"/>
        <v>No</v>
      </c>
      <c r="AE1358" s="13" t="str">
        <f t="shared" si="389"/>
        <v>29-Nov-1965</v>
      </c>
      <c r="AF1358" s="39">
        <f t="shared" si="390"/>
        <v>58</v>
      </c>
      <c r="AG1358" s="58">
        <f t="shared" si="391"/>
        <v>11353.23</v>
      </c>
      <c r="AH1358" s="39" t="str">
        <f t="shared" si="392"/>
        <v>tier - 3</v>
      </c>
      <c r="AI1358" s="39" t="str">
        <f t="shared" si="393"/>
        <v>tier - 1</v>
      </c>
      <c r="AJ1358" s="54" t="str">
        <f t="shared" si="394"/>
        <v>R1012</v>
      </c>
    </row>
    <row r="1359" spans="2:36" ht="15.75" customHeight="1" x14ac:dyDescent="0.3">
      <c r="B1359" s="12" t="s">
        <v>4964</v>
      </c>
      <c r="C1359" s="13" t="s">
        <v>4966</v>
      </c>
      <c r="D1359" s="13">
        <v>24.984999999999999</v>
      </c>
      <c r="E1359" s="13" t="b">
        <f t="shared" si="378"/>
        <v>0</v>
      </c>
      <c r="F1359" s="13">
        <v>4.5599999999999996</v>
      </c>
      <c r="G1359" s="13" t="str">
        <f t="shared" si="379"/>
        <v>Normal</v>
      </c>
      <c r="H1359" s="13" t="s">
        <v>8291</v>
      </c>
      <c r="I1359" s="13" t="s">
        <v>8291</v>
      </c>
      <c r="J1359" s="13" t="s">
        <v>8291</v>
      </c>
      <c r="K1359" s="27" t="s">
        <v>8292</v>
      </c>
      <c r="L1359" s="13" t="s">
        <v>8291</v>
      </c>
      <c r="M1359" s="13" t="s">
        <v>9600</v>
      </c>
      <c r="N1359" s="13">
        <v>58</v>
      </c>
      <c r="O1359" s="56">
        <v>11356.66</v>
      </c>
      <c r="P1359" s="13" t="s">
        <v>8311</v>
      </c>
      <c r="Q1359" s="13" t="s">
        <v>8311</v>
      </c>
      <c r="R1359" s="57" t="s">
        <v>8317</v>
      </c>
      <c r="T1359" s="12" t="s">
        <v>4964</v>
      </c>
      <c r="U1359" s="13" t="str">
        <f t="shared" si="395"/>
        <v xml:space="preserve">  Amelia B</v>
      </c>
      <c r="V1359" s="39">
        <f t="shared" si="380"/>
        <v>24.984999999999999</v>
      </c>
      <c r="W1359" s="39" t="b">
        <f t="shared" si="381"/>
        <v>0</v>
      </c>
      <c r="X1359" s="39">
        <f t="shared" si="382"/>
        <v>4.5599999999999996</v>
      </c>
      <c r="Y1359" s="39" t="str">
        <f t="shared" si="383"/>
        <v>Normal</v>
      </c>
      <c r="Z1359" s="39" t="str">
        <f t="shared" si="384"/>
        <v>No</v>
      </c>
      <c r="AA1359" s="39" t="str">
        <f t="shared" si="385"/>
        <v>No</v>
      </c>
      <c r="AB1359" s="39" t="str">
        <f t="shared" si="386"/>
        <v>No</v>
      </c>
      <c r="AC1359" s="38" t="str">
        <f t="shared" si="387"/>
        <v>No major surgery</v>
      </c>
      <c r="AD1359" s="39" t="str">
        <f t="shared" si="388"/>
        <v>No</v>
      </c>
      <c r="AE1359" s="13" t="str">
        <f t="shared" si="389"/>
        <v>26-Sep-1965</v>
      </c>
      <c r="AF1359" s="39">
        <f t="shared" si="390"/>
        <v>58</v>
      </c>
      <c r="AG1359" s="58">
        <f t="shared" si="391"/>
        <v>11356.66</v>
      </c>
      <c r="AH1359" s="39" t="str">
        <f t="shared" si="392"/>
        <v>tier - 3</v>
      </c>
      <c r="AI1359" s="39" t="str">
        <f t="shared" si="393"/>
        <v>tier - 3</v>
      </c>
      <c r="AJ1359" s="54" t="str">
        <f t="shared" si="394"/>
        <v>R1012</v>
      </c>
    </row>
    <row r="1360" spans="2:36" ht="15.75" customHeight="1" x14ac:dyDescent="0.3">
      <c r="B1360" s="12" t="s">
        <v>4968</v>
      </c>
      <c r="C1360" s="13" t="s">
        <v>4970</v>
      </c>
      <c r="D1360" s="13">
        <v>39.42</v>
      </c>
      <c r="E1360" s="13" t="str">
        <f t="shared" si="378"/>
        <v>Obesity</v>
      </c>
      <c r="F1360" s="13">
        <v>4.72</v>
      </c>
      <c r="G1360" s="13" t="str">
        <f t="shared" si="379"/>
        <v>Normal</v>
      </c>
      <c r="H1360" s="13" t="s">
        <v>8293</v>
      </c>
      <c r="I1360" s="13" t="s">
        <v>8291</v>
      </c>
      <c r="J1360" s="13" t="s">
        <v>8291</v>
      </c>
      <c r="K1360" s="27">
        <v>1</v>
      </c>
      <c r="L1360" s="13" t="s">
        <v>8291</v>
      </c>
      <c r="M1360" s="13" t="s">
        <v>9601</v>
      </c>
      <c r="N1360" s="13">
        <v>59</v>
      </c>
      <c r="O1360" s="56">
        <v>11362.76</v>
      </c>
      <c r="P1360" s="13" t="s">
        <v>8311</v>
      </c>
      <c r="Q1360" s="13" t="s">
        <v>8314</v>
      </c>
      <c r="R1360" s="57" t="s">
        <v>8321</v>
      </c>
      <c r="T1360" s="12" t="s">
        <v>4968</v>
      </c>
      <c r="U1360" s="13" t="str">
        <f t="shared" si="395"/>
        <v xml:space="preserve">  Jackie J</v>
      </c>
      <c r="V1360" s="39">
        <f t="shared" si="380"/>
        <v>39.42</v>
      </c>
      <c r="W1360" s="39" t="str">
        <f t="shared" si="381"/>
        <v>Obesity</v>
      </c>
      <c r="X1360" s="39">
        <f t="shared" si="382"/>
        <v>4.72</v>
      </c>
      <c r="Y1360" s="39" t="str">
        <f t="shared" si="383"/>
        <v>Normal</v>
      </c>
      <c r="Z1360" s="39" t="str">
        <f t="shared" si="384"/>
        <v>Yes</v>
      </c>
      <c r="AA1360" s="39" t="str">
        <f t="shared" si="385"/>
        <v>No</v>
      </c>
      <c r="AB1360" s="39" t="str">
        <f t="shared" si="386"/>
        <v>No</v>
      </c>
      <c r="AC1360" s="38">
        <f t="shared" si="387"/>
        <v>1</v>
      </c>
      <c r="AD1360" s="39" t="str">
        <f t="shared" si="388"/>
        <v>No</v>
      </c>
      <c r="AE1360" s="13" t="str">
        <f t="shared" si="389"/>
        <v>4-Jul-1964</v>
      </c>
      <c r="AF1360" s="39">
        <f t="shared" si="390"/>
        <v>59</v>
      </c>
      <c r="AG1360" s="58">
        <f t="shared" si="391"/>
        <v>11362.76</v>
      </c>
      <c r="AH1360" s="39" t="str">
        <f t="shared" si="392"/>
        <v>tier - 3</v>
      </c>
      <c r="AI1360" s="39" t="str">
        <f t="shared" si="393"/>
        <v>tier - 1</v>
      </c>
      <c r="AJ1360" s="54" t="str">
        <f t="shared" si="394"/>
        <v>R1011</v>
      </c>
    </row>
    <row r="1361" spans="2:36" ht="15.75" customHeight="1" x14ac:dyDescent="0.3">
      <c r="B1361" s="12" t="s">
        <v>4972</v>
      </c>
      <c r="C1361" s="13" t="s">
        <v>2311</v>
      </c>
      <c r="D1361" s="13">
        <v>16.8</v>
      </c>
      <c r="E1361" s="13" t="str">
        <f t="shared" si="378"/>
        <v>Underweight</v>
      </c>
      <c r="F1361" s="13">
        <v>7.98</v>
      </c>
      <c r="G1361" s="13" t="str">
        <f t="shared" si="379"/>
        <v>Diabetes</v>
      </c>
      <c r="H1361" s="13" t="s">
        <v>8291</v>
      </c>
      <c r="I1361" s="13" t="s">
        <v>8291</v>
      </c>
      <c r="J1361" s="13" t="s">
        <v>8291</v>
      </c>
      <c r="K1361" s="27" t="s">
        <v>8292</v>
      </c>
      <c r="L1361" s="13" t="s">
        <v>8291</v>
      </c>
      <c r="M1361" s="13" t="s">
        <v>9602</v>
      </c>
      <c r="N1361" s="13">
        <v>59</v>
      </c>
      <c r="O1361" s="56">
        <v>11363.28</v>
      </c>
      <c r="P1361" s="13" t="s">
        <v>8311</v>
      </c>
      <c r="Q1361" s="13" t="s">
        <v>8314</v>
      </c>
      <c r="R1361" s="57" t="s">
        <v>8312</v>
      </c>
      <c r="T1361" s="12" t="s">
        <v>4972</v>
      </c>
      <c r="U1361" s="13" t="str">
        <f t="shared" si="395"/>
        <v xml:space="preserve">  Justin</v>
      </c>
      <c r="V1361" s="39">
        <f t="shared" si="380"/>
        <v>16.8</v>
      </c>
      <c r="W1361" s="39" t="str">
        <f t="shared" si="381"/>
        <v>Underweight</v>
      </c>
      <c r="X1361" s="39">
        <f t="shared" si="382"/>
        <v>7.98</v>
      </c>
      <c r="Y1361" s="39" t="str">
        <f t="shared" si="383"/>
        <v>Diabetes</v>
      </c>
      <c r="Z1361" s="39" t="str">
        <f t="shared" si="384"/>
        <v>No</v>
      </c>
      <c r="AA1361" s="39" t="str">
        <f t="shared" si="385"/>
        <v>No</v>
      </c>
      <c r="AB1361" s="39" t="str">
        <f t="shared" si="386"/>
        <v>No</v>
      </c>
      <c r="AC1361" s="38" t="str">
        <f t="shared" si="387"/>
        <v>No major surgery</v>
      </c>
      <c r="AD1361" s="39" t="str">
        <f t="shared" si="388"/>
        <v>No</v>
      </c>
      <c r="AE1361" s="13" t="str">
        <f t="shared" si="389"/>
        <v>3-Jul-1964</v>
      </c>
      <c r="AF1361" s="39">
        <f t="shared" si="390"/>
        <v>59</v>
      </c>
      <c r="AG1361" s="58">
        <f t="shared" si="391"/>
        <v>11363.28</v>
      </c>
      <c r="AH1361" s="39" t="str">
        <f t="shared" si="392"/>
        <v>tier - 3</v>
      </c>
      <c r="AI1361" s="39" t="str">
        <f t="shared" si="393"/>
        <v>tier - 1</v>
      </c>
      <c r="AJ1361" s="54" t="str">
        <f t="shared" si="394"/>
        <v>R1013</v>
      </c>
    </row>
    <row r="1362" spans="2:36" ht="15.75" customHeight="1" x14ac:dyDescent="0.3">
      <c r="B1362" s="12" t="s">
        <v>4975</v>
      </c>
      <c r="C1362" s="13" t="s">
        <v>4977</v>
      </c>
      <c r="D1362" s="13">
        <v>23.274999999999999</v>
      </c>
      <c r="E1362" s="13" t="str">
        <f t="shared" si="378"/>
        <v>Healthy Weight</v>
      </c>
      <c r="F1362" s="13">
        <v>6.26</v>
      </c>
      <c r="G1362" s="13" t="str">
        <f t="shared" si="379"/>
        <v>Prediabetes</v>
      </c>
      <c r="H1362" s="13" t="s">
        <v>8293</v>
      </c>
      <c r="I1362" s="13" t="s">
        <v>8291</v>
      </c>
      <c r="J1362" s="13" t="s">
        <v>8293</v>
      </c>
      <c r="K1362" s="27">
        <v>1</v>
      </c>
      <c r="L1362" s="13" t="s">
        <v>8291</v>
      </c>
      <c r="M1362" s="13" t="s">
        <v>9603</v>
      </c>
      <c r="N1362" s="13">
        <v>59</v>
      </c>
      <c r="O1362" s="56">
        <v>11365.95</v>
      </c>
      <c r="P1362" s="13" t="s">
        <v>8311</v>
      </c>
      <c r="Q1362" s="13" t="s">
        <v>8310</v>
      </c>
      <c r="R1362" s="57" t="s">
        <v>8321</v>
      </c>
      <c r="T1362" s="12" t="s">
        <v>4975</v>
      </c>
      <c r="U1362" s="13" t="str">
        <f t="shared" si="395"/>
        <v xml:space="preserve">  Kerry</v>
      </c>
      <c r="V1362" s="39">
        <f t="shared" si="380"/>
        <v>23.274999999999999</v>
      </c>
      <c r="W1362" s="39" t="str">
        <f t="shared" si="381"/>
        <v>Healthy Weight</v>
      </c>
      <c r="X1362" s="39">
        <f t="shared" si="382"/>
        <v>6.26</v>
      </c>
      <c r="Y1362" s="39" t="str">
        <f t="shared" si="383"/>
        <v>Prediabetes</v>
      </c>
      <c r="Z1362" s="39" t="str">
        <f t="shared" si="384"/>
        <v>Yes</v>
      </c>
      <c r="AA1362" s="39" t="str">
        <f t="shared" si="385"/>
        <v>No</v>
      </c>
      <c r="AB1362" s="39" t="str">
        <f t="shared" si="386"/>
        <v>Yes</v>
      </c>
      <c r="AC1362" s="38">
        <f t="shared" si="387"/>
        <v>1</v>
      </c>
      <c r="AD1362" s="39" t="str">
        <f t="shared" si="388"/>
        <v>No</v>
      </c>
      <c r="AE1362" s="13" t="str">
        <f t="shared" si="389"/>
        <v>13-Dec-1964</v>
      </c>
      <c r="AF1362" s="39">
        <f t="shared" si="390"/>
        <v>59</v>
      </c>
      <c r="AG1362" s="58">
        <f t="shared" si="391"/>
        <v>11365.95</v>
      </c>
      <c r="AH1362" s="39" t="str">
        <f t="shared" si="392"/>
        <v>tier - 3</v>
      </c>
      <c r="AI1362" s="39" t="str">
        <f t="shared" si="393"/>
        <v>tier - 2</v>
      </c>
      <c r="AJ1362" s="54" t="str">
        <f t="shared" si="394"/>
        <v>R1011</v>
      </c>
    </row>
    <row r="1363" spans="2:36" ht="15.75" customHeight="1" x14ac:dyDescent="0.3">
      <c r="B1363" s="12" t="s">
        <v>4979</v>
      </c>
      <c r="C1363" s="13" t="s">
        <v>4981</v>
      </c>
      <c r="D1363" s="13">
        <v>22.8</v>
      </c>
      <c r="E1363" s="13" t="str">
        <f t="shared" si="378"/>
        <v>Healthy Weight</v>
      </c>
      <c r="F1363" s="13">
        <v>4.29</v>
      </c>
      <c r="G1363" s="13" t="str">
        <f t="shared" si="379"/>
        <v>Normal</v>
      </c>
      <c r="H1363" s="13" t="s">
        <v>8293</v>
      </c>
      <c r="I1363" s="13" t="s">
        <v>8291</v>
      </c>
      <c r="J1363" s="13" t="s">
        <v>8293</v>
      </c>
      <c r="K1363" s="27">
        <v>1</v>
      </c>
      <c r="L1363" s="13" t="s">
        <v>8291</v>
      </c>
      <c r="M1363" s="13" t="s">
        <v>9604</v>
      </c>
      <c r="N1363" s="13">
        <v>44</v>
      </c>
      <c r="O1363" s="56">
        <v>11369.39</v>
      </c>
      <c r="P1363" s="13" t="s">
        <v>8311</v>
      </c>
      <c r="Q1363" s="13" t="s">
        <v>8314</v>
      </c>
      <c r="R1363" s="57" t="s">
        <v>8335</v>
      </c>
      <c r="T1363" s="12" t="s">
        <v>4979</v>
      </c>
      <c r="U1363" s="13" t="str">
        <f t="shared" si="395"/>
        <v xml:space="preserve">  Cindy G</v>
      </c>
      <c r="V1363" s="39">
        <f t="shared" si="380"/>
        <v>22.8</v>
      </c>
      <c r="W1363" s="39" t="str">
        <f t="shared" si="381"/>
        <v>Healthy Weight</v>
      </c>
      <c r="X1363" s="39">
        <f t="shared" si="382"/>
        <v>4.29</v>
      </c>
      <c r="Y1363" s="39" t="str">
        <f t="shared" si="383"/>
        <v>Normal</v>
      </c>
      <c r="Z1363" s="39" t="str">
        <f t="shared" si="384"/>
        <v>Yes</v>
      </c>
      <c r="AA1363" s="39" t="str">
        <f t="shared" si="385"/>
        <v>No</v>
      </c>
      <c r="AB1363" s="39" t="str">
        <f t="shared" si="386"/>
        <v>Yes</v>
      </c>
      <c r="AC1363" s="38">
        <f t="shared" si="387"/>
        <v>1</v>
      </c>
      <c r="AD1363" s="39" t="str">
        <f t="shared" si="388"/>
        <v>No</v>
      </c>
      <c r="AE1363" s="13" t="str">
        <f t="shared" si="389"/>
        <v>7-Jun-1979</v>
      </c>
      <c r="AF1363" s="39">
        <f t="shared" si="390"/>
        <v>44</v>
      </c>
      <c r="AG1363" s="58">
        <f t="shared" si="391"/>
        <v>11369.39</v>
      </c>
      <c r="AH1363" s="39" t="str">
        <f t="shared" si="392"/>
        <v>tier - 3</v>
      </c>
      <c r="AI1363" s="39" t="str">
        <f t="shared" si="393"/>
        <v>tier - 1</v>
      </c>
      <c r="AJ1363" s="54" t="str">
        <f t="shared" si="394"/>
        <v>R1026</v>
      </c>
    </row>
    <row r="1364" spans="2:36" ht="15.75" customHeight="1" x14ac:dyDescent="0.3">
      <c r="B1364" s="12" t="s">
        <v>4982</v>
      </c>
      <c r="C1364" s="13" t="s">
        <v>4984</v>
      </c>
      <c r="D1364" s="13">
        <v>24.3</v>
      </c>
      <c r="E1364" s="13" t="str">
        <f t="shared" si="378"/>
        <v>Healthy Weight</v>
      </c>
      <c r="F1364" s="13">
        <v>5.43</v>
      </c>
      <c r="G1364" s="13" t="str">
        <f t="shared" si="379"/>
        <v>Normal</v>
      </c>
      <c r="H1364" s="13" t="s">
        <v>8291</v>
      </c>
      <c r="I1364" s="13" t="s">
        <v>8291</v>
      </c>
      <c r="J1364" s="13" t="s">
        <v>8291</v>
      </c>
      <c r="K1364" s="27">
        <v>2</v>
      </c>
      <c r="L1364" s="13" t="s">
        <v>8291</v>
      </c>
      <c r="M1364" s="13" t="s">
        <v>9605</v>
      </c>
      <c r="N1364" s="13">
        <v>51</v>
      </c>
      <c r="O1364" s="56">
        <v>11378.57</v>
      </c>
      <c r="P1364" s="13" t="s">
        <v>8311</v>
      </c>
      <c r="Q1364" s="13" t="s">
        <v>8310</v>
      </c>
      <c r="R1364" s="57" t="s">
        <v>8328</v>
      </c>
      <c r="T1364" s="12" t="s">
        <v>4982</v>
      </c>
      <c r="U1364" s="13" t="str">
        <f t="shared" si="395"/>
        <v xml:space="preserve">  Gennaro</v>
      </c>
      <c r="V1364" s="39">
        <f t="shared" si="380"/>
        <v>24.3</v>
      </c>
      <c r="W1364" s="39" t="str">
        <f t="shared" si="381"/>
        <v>Healthy Weight</v>
      </c>
      <c r="X1364" s="39">
        <f t="shared" si="382"/>
        <v>5.43</v>
      </c>
      <c r="Y1364" s="39" t="str">
        <f t="shared" si="383"/>
        <v>Normal</v>
      </c>
      <c r="Z1364" s="39" t="str">
        <f t="shared" si="384"/>
        <v>No</v>
      </c>
      <c r="AA1364" s="39" t="str">
        <f t="shared" si="385"/>
        <v>No</v>
      </c>
      <c r="AB1364" s="39" t="str">
        <f t="shared" si="386"/>
        <v>No</v>
      </c>
      <c r="AC1364" s="38">
        <f t="shared" si="387"/>
        <v>2</v>
      </c>
      <c r="AD1364" s="39" t="str">
        <f t="shared" si="388"/>
        <v>No</v>
      </c>
      <c r="AE1364" s="13" t="str">
        <f t="shared" si="389"/>
        <v>6-Dec-1972</v>
      </c>
      <c r="AF1364" s="39">
        <f t="shared" si="390"/>
        <v>51</v>
      </c>
      <c r="AG1364" s="58">
        <f t="shared" si="391"/>
        <v>11378.57</v>
      </c>
      <c r="AH1364" s="39" t="str">
        <f t="shared" si="392"/>
        <v>tier - 3</v>
      </c>
      <c r="AI1364" s="39" t="str">
        <f t="shared" si="393"/>
        <v>tier - 2</v>
      </c>
      <c r="AJ1364" s="54" t="str">
        <f t="shared" si="394"/>
        <v>R1025</v>
      </c>
    </row>
    <row r="1365" spans="2:36" ht="15.75" customHeight="1" x14ac:dyDescent="0.3">
      <c r="B1365" s="12" t="s">
        <v>4986</v>
      </c>
      <c r="C1365" s="13" t="s">
        <v>4988</v>
      </c>
      <c r="D1365" s="13">
        <v>25.13</v>
      </c>
      <c r="E1365" s="13" t="str">
        <f t="shared" si="378"/>
        <v>Overweight</v>
      </c>
      <c r="F1365" s="13">
        <v>8</v>
      </c>
      <c r="G1365" s="13" t="str">
        <f t="shared" si="379"/>
        <v>Diabetes</v>
      </c>
      <c r="H1365" s="13" t="s">
        <v>8293</v>
      </c>
      <c r="I1365" s="13" t="s">
        <v>8291</v>
      </c>
      <c r="J1365" s="13" t="s">
        <v>8291</v>
      </c>
      <c r="K1365" s="27">
        <v>1</v>
      </c>
      <c r="L1365" s="13" t="s">
        <v>8291</v>
      </c>
      <c r="M1365" s="13" t="s">
        <v>9606</v>
      </c>
      <c r="N1365" s="13">
        <v>59</v>
      </c>
      <c r="O1365" s="56">
        <v>11381.33</v>
      </c>
      <c r="P1365" s="13" t="s">
        <v>8311</v>
      </c>
      <c r="Q1365" s="13" t="s">
        <v>8310</v>
      </c>
      <c r="R1365" s="57" t="s">
        <v>8312</v>
      </c>
      <c r="T1365" s="12" t="s">
        <v>4986</v>
      </c>
      <c r="U1365" s="13" t="str">
        <f t="shared" si="395"/>
        <v xml:space="preserve">  Terry</v>
      </c>
      <c r="V1365" s="39">
        <f t="shared" si="380"/>
        <v>25.13</v>
      </c>
      <c r="W1365" s="39" t="str">
        <f t="shared" si="381"/>
        <v>Overweight</v>
      </c>
      <c r="X1365" s="39">
        <f t="shared" si="382"/>
        <v>8</v>
      </c>
      <c r="Y1365" s="39" t="str">
        <f t="shared" si="383"/>
        <v>Diabetes</v>
      </c>
      <c r="Z1365" s="39" t="str">
        <f t="shared" si="384"/>
        <v>Yes</v>
      </c>
      <c r="AA1365" s="39" t="str">
        <f t="shared" si="385"/>
        <v>No</v>
      </c>
      <c r="AB1365" s="39" t="str">
        <f t="shared" si="386"/>
        <v>No</v>
      </c>
      <c r="AC1365" s="38">
        <f t="shared" si="387"/>
        <v>1</v>
      </c>
      <c r="AD1365" s="39" t="str">
        <f t="shared" si="388"/>
        <v>No</v>
      </c>
      <c r="AE1365" s="13" t="str">
        <f t="shared" si="389"/>
        <v>13-Jun-1964</v>
      </c>
      <c r="AF1365" s="39">
        <f t="shared" si="390"/>
        <v>59</v>
      </c>
      <c r="AG1365" s="58">
        <f t="shared" si="391"/>
        <v>11381.33</v>
      </c>
      <c r="AH1365" s="39" t="str">
        <f t="shared" si="392"/>
        <v>tier - 3</v>
      </c>
      <c r="AI1365" s="39" t="str">
        <f t="shared" si="393"/>
        <v>tier - 2</v>
      </c>
      <c r="AJ1365" s="54" t="str">
        <f t="shared" si="394"/>
        <v>R1013</v>
      </c>
    </row>
    <row r="1366" spans="2:36" ht="15.75" customHeight="1" x14ac:dyDescent="0.3">
      <c r="B1366" s="12" t="s">
        <v>4990</v>
      </c>
      <c r="C1366" s="13" t="s">
        <v>2162</v>
      </c>
      <c r="D1366" s="13">
        <v>22.72</v>
      </c>
      <c r="E1366" s="13" t="str">
        <f t="shared" si="378"/>
        <v>Healthy Weight</v>
      </c>
      <c r="F1366" s="13">
        <v>9.9600000000000009</v>
      </c>
      <c r="G1366" s="13" t="str">
        <f t="shared" si="379"/>
        <v>Diabetes</v>
      </c>
      <c r="H1366" s="13" t="s">
        <v>8293</v>
      </c>
      <c r="I1366" s="13" t="s">
        <v>8291</v>
      </c>
      <c r="J1366" s="13" t="s">
        <v>8291</v>
      </c>
      <c r="K1366" s="27">
        <v>2</v>
      </c>
      <c r="L1366" s="13" t="s">
        <v>8291</v>
      </c>
      <c r="M1366" s="13" t="s">
        <v>8585</v>
      </c>
      <c r="N1366" s="13">
        <v>26</v>
      </c>
      <c r="O1366" s="56">
        <v>11388.27</v>
      </c>
      <c r="P1366" s="13" t="s">
        <v>8311</v>
      </c>
      <c r="Q1366" s="13" t="s">
        <v>8310</v>
      </c>
      <c r="R1366" s="57" t="s">
        <v>8335</v>
      </c>
      <c r="T1366" s="12" t="s">
        <v>4990</v>
      </c>
      <c r="U1366" s="13" t="str">
        <f t="shared" si="395"/>
        <v xml:space="preserve">  Patrick J</v>
      </c>
      <c r="V1366" s="39">
        <f t="shared" si="380"/>
        <v>22.72</v>
      </c>
      <c r="W1366" s="39" t="str">
        <f t="shared" si="381"/>
        <v>Healthy Weight</v>
      </c>
      <c r="X1366" s="39">
        <f t="shared" si="382"/>
        <v>9.9600000000000009</v>
      </c>
      <c r="Y1366" s="39" t="str">
        <f t="shared" si="383"/>
        <v>Diabetes</v>
      </c>
      <c r="Z1366" s="39" t="str">
        <f t="shared" si="384"/>
        <v>Yes</v>
      </c>
      <c r="AA1366" s="39" t="str">
        <f t="shared" si="385"/>
        <v>No</v>
      </c>
      <c r="AB1366" s="39" t="str">
        <f t="shared" si="386"/>
        <v>No</v>
      </c>
      <c r="AC1366" s="38">
        <f t="shared" si="387"/>
        <v>2</v>
      </c>
      <c r="AD1366" s="39" t="str">
        <f t="shared" si="388"/>
        <v>No</v>
      </c>
      <c r="AE1366" s="13" t="str">
        <f t="shared" si="389"/>
        <v>28-Jul-1997</v>
      </c>
      <c r="AF1366" s="39">
        <f t="shared" si="390"/>
        <v>26</v>
      </c>
      <c r="AG1366" s="58">
        <f t="shared" si="391"/>
        <v>11388.27</v>
      </c>
      <c r="AH1366" s="39" t="str">
        <f t="shared" si="392"/>
        <v>tier - 3</v>
      </c>
      <c r="AI1366" s="39" t="str">
        <f t="shared" si="393"/>
        <v>tier - 2</v>
      </c>
      <c r="AJ1366" s="54" t="str">
        <f t="shared" si="394"/>
        <v>R1026</v>
      </c>
    </row>
    <row r="1367" spans="2:36" ht="15.75" customHeight="1" x14ac:dyDescent="0.3">
      <c r="B1367" s="12" t="s">
        <v>4992</v>
      </c>
      <c r="C1367" s="13" t="s">
        <v>4994</v>
      </c>
      <c r="D1367" s="13">
        <v>32.6</v>
      </c>
      <c r="E1367" s="13" t="str">
        <f t="shared" si="378"/>
        <v>Obesity</v>
      </c>
      <c r="F1367" s="13">
        <v>6.8</v>
      </c>
      <c r="G1367" s="13" t="str">
        <f t="shared" si="379"/>
        <v>Diabetes</v>
      </c>
      <c r="H1367" s="13" t="s">
        <v>8293</v>
      </c>
      <c r="I1367" s="13" t="s">
        <v>8291</v>
      </c>
      <c r="J1367" s="13" t="s">
        <v>8291</v>
      </c>
      <c r="K1367" s="27" t="s">
        <v>8292</v>
      </c>
      <c r="L1367" s="13" t="s">
        <v>8291</v>
      </c>
      <c r="M1367" s="13" t="s">
        <v>9607</v>
      </c>
      <c r="N1367" s="13">
        <v>56</v>
      </c>
      <c r="O1367" s="56">
        <v>11394.07</v>
      </c>
      <c r="P1367" s="13" t="s">
        <v>8311</v>
      </c>
      <c r="Q1367" s="13" t="s">
        <v>8314</v>
      </c>
      <c r="R1367" s="57" t="s">
        <v>8327</v>
      </c>
      <c r="T1367" s="12" t="s">
        <v>4992</v>
      </c>
      <c r="U1367" s="13" t="str">
        <f t="shared" si="395"/>
        <v xml:space="preserve">  Keara</v>
      </c>
      <c r="V1367" s="39">
        <f t="shared" si="380"/>
        <v>32.6</v>
      </c>
      <c r="W1367" s="39" t="str">
        <f t="shared" si="381"/>
        <v>Obesity</v>
      </c>
      <c r="X1367" s="39">
        <f t="shared" si="382"/>
        <v>6.8</v>
      </c>
      <c r="Y1367" s="39" t="str">
        <f t="shared" si="383"/>
        <v>Diabetes</v>
      </c>
      <c r="Z1367" s="39" t="str">
        <f t="shared" si="384"/>
        <v>Yes</v>
      </c>
      <c r="AA1367" s="39" t="str">
        <f t="shared" si="385"/>
        <v>No</v>
      </c>
      <c r="AB1367" s="39" t="str">
        <f t="shared" si="386"/>
        <v>No</v>
      </c>
      <c r="AC1367" s="38" t="str">
        <f t="shared" si="387"/>
        <v>No major surgery</v>
      </c>
      <c r="AD1367" s="39" t="str">
        <f t="shared" si="388"/>
        <v>No</v>
      </c>
      <c r="AE1367" s="13" t="str">
        <f t="shared" si="389"/>
        <v>19-Dec-1967</v>
      </c>
      <c r="AF1367" s="39">
        <f t="shared" si="390"/>
        <v>56</v>
      </c>
      <c r="AG1367" s="58">
        <f t="shared" si="391"/>
        <v>11394.07</v>
      </c>
      <c r="AH1367" s="39" t="str">
        <f t="shared" si="392"/>
        <v>tier - 3</v>
      </c>
      <c r="AI1367" s="39" t="str">
        <f t="shared" si="393"/>
        <v>tier - 1</v>
      </c>
      <c r="AJ1367" s="54" t="str">
        <f t="shared" si="394"/>
        <v>R1018</v>
      </c>
    </row>
    <row r="1368" spans="2:36" ht="15.75" customHeight="1" x14ac:dyDescent="0.3">
      <c r="B1368" s="12" t="s">
        <v>4996</v>
      </c>
      <c r="C1368" s="13" t="s">
        <v>100</v>
      </c>
      <c r="D1368" s="13">
        <v>17.28</v>
      </c>
      <c r="E1368" s="13" t="str">
        <f t="shared" si="378"/>
        <v>Underweight</v>
      </c>
      <c r="F1368" s="13">
        <v>6.22</v>
      </c>
      <c r="G1368" s="13" t="str">
        <f t="shared" si="379"/>
        <v>Prediabetes</v>
      </c>
      <c r="H1368" s="13" t="s">
        <v>8293</v>
      </c>
      <c r="I1368" s="13" t="s">
        <v>8291</v>
      </c>
      <c r="J1368" s="13" t="s">
        <v>8291</v>
      </c>
      <c r="K1368" s="27">
        <v>2</v>
      </c>
      <c r="L1368" s="13" t="s">
        <v>8291</v>
      </c>
      <c r="M1368" s="13" t="s">
        <v>9608</v>
      </c>
      <c r="N1368" s="13">
        <v>53</v>
      </c>
      <c r="O1368" s="56">
        <v>11396.9</v>
      </c>
      <c r="P1368" s="13" t="s">
        <v>8311</v>
      </c>
      <c r="Q1368" s="13" t="s">
        <v>8311</v>
      </c>
      <c r="R1368" s="57" t="s">
        <v>8329</v>
      </c>
      <c r="T1368" s="12" t="s">
        <v>4996</v>
      </c>
      <c r="U1368" s="13" t="str">
        <f t="shared" si="395"/>
        <v xml:space="preserve">  Nicole</v>
      </c>
      <c r="V1368" s="39">
        <f t="shared" si="380"/>
        <v>17.28</v>
      </c>
      <c r="W1368" s="39" t="str">
        <f t="shared" si="381"/>
        <v>Underweight</v>
      </c>
      <c r="X1368" s="39">
        <f t="shared" si="382"/>
        <v>6.22</v>
      </c>
      <c r="Y1368" s="39" t="str">
        <f t="shared" si="383"/>
        <v>Prediabetes</v>
      </c>
      <c r="Z1368" s="39" t="str">
        <f t="shared" si="384"/>
        <v>Yes</v>
      </c>
      <c r="AA1368" s="39" t="str">
        <f t="shared" si="385"/>
        <v>No</v>
      </c>
      <c r="AB1368" s="39" t="str">
        <f t="shared" si="386"/>
        <v>No</v>
      </c>
      <c r="AC1368" s="38">
        <f t="shared" si="387"/>
        <v>2</v>
      </c>
      <c r="AD1368" s="39" t="str">
        <f t="shared" si="388"/>
        <v>No</v>
      </c>
      <c r="AE1368" s="13" t="str">
        <f t="shared" si="389"/>
        <v>2-Oct-1970</v>
      </c>
      <c r="AF1368" s="39">
        <f t="shared" si="390"/>
        <v>53</v>
      </c>
      <c r="AG1368" s="58">
        <f t="shared" si="391"/>
        <v>11396.9</v>
      </c>
      <c r="AH1368" s="39" t="str">
        <f t="shared" si="392"/>
        <v>tier - 3</v>
      </c>
      <c r="AI1368" s="39" t="str">
        <f t="shared" si="393"/>
        <v>tier - 3</v>
      </c>
      <c r="AJ1368" s="54" t="str">
        <f t="shared" si="394"/>
        <v>R1024</v>
      </c>
    </row>
    <row r="1369" spans="2:36" ht="15.75" customHeight="1" x14ac:dyDescent="0.3">
      <c r="B1369" s="12" t="s">
        <v>4999</v>
      </c>
      <c r="C1369" s="13" t="s">
        <v>5001</v>
      </c>
      <c r="D1369" s="13">
        <v>27.92</v>
      </c>
      <c r="E1369" s="13" t="str">
        <f t="shared" si="378"/>
        <v>Overweight</v>
      </c>
      <c r="F1369" s="13">
        <v>5.79</v>
      </c>
      <c r="G1369" s="13" t="str">
        <f t="shared" si="379"/>
        <v>Prediabetes</v>
      </c>
      <c r="H1369" s="13" t="s">
        <v>8291</v>
      </c>
      <c r="I1369" s="13" t="s">
        <v>8291</v>
      </c>
      <c r="J1369" s="13" t="s">
        <v>8291</v>
      </c>
      <c r="K1369" s="27">
        <v>1</v>
      </c>
      <c r="L1369" s="13" t="s">
        <v>8291</v>
      </c>
      <c r="M1369" s="13" t="s">
        <v>9609</v>
      </c>
      <c r="N1369" s="13">
        <v>53</v>
      </c>
      <c r="O1369" s="56">
        <v>11411.69</v>
      </c>
      <c r="P1369" s="13" t="s">
        <v>8311</v>
      </c>
      <c r="Q1369" s="13" t="s">
        <v>8310</v>
      </c>
      <c r="R1369" s="57" t="s">
        <v>8321</v>
      </c>
      <c r="T1369" s="12" t="s">
        <v>4999</v>
      </c>
      <c r="U1369" s="13" t="str">
        <f t="shared" si="395"/>
        <v xml:space="preserve">  Katena</v>
      </c>
      <c r="V1369" s="39">
        <f t="shared" si="380"/>
        <v>27.92</v>
      </c>
      <c r="W1369" s="39" t="str">
        <f t="shared" si="381"/>
        <v>Overweight</v>
      </c>
      <c r="X1369" s="39">
        <f t="shared" si="382"/>
        <v>5.79</v>
      </c>
      <c r="Y1369" s="39" t="str">
        <f t="shared" si="383"/>
        <v>Prediabetes</v>
      </c>
      <c r="Z1369" s="39" t="str">
        <f t="shared" si="384"/>
        <v>No</v>
      </c>
      <c r="AA1369" s="39" t="str">
        <f t="shared" si="385"/>
        <v>No</v>
      </c>
      <c r="AB1369" s="39" t="str">
        <f t="shared" si="386"/>
        <v>No</v>
      </c>
      <c r="AC1369" s="38">
        <f t="shared" si="387"/>
        <v>1</v>
      </c>
      <c r="AD1369" s="39" t="str">
        <f t="shared" si="388"/>
        <v>No</v>
      </c>
      <c r="AE1369" s="13" t="str">
        <f t="shared" si="389"/>
        <v>7-Oct-1970</v>
      </c>
      <c r="AF1369" s="39">
        <f t="shared" si="390"/>
        <v>53</v>
      </c>
      <c r="AG1369" s="58">
        <f t="shared" si="391"/>
        <v>11411.69</v>
      </c>
      <c r="AH1369" s="39" t="str">
        <f t="shared" si="392"/>
        <v>tier - 3</v>
      </c>
      <c r="AI1369" s="39" t="str">
        <f t="shared" si="393"/>
        <v>tier - 2</v>
      </c>
      <c r="AJ1369" s="54" t="str">
        <f t="shared" si="394"/>
        <v>R1011</v>
      </c>
    </row>
    <row r="1370" spans="2:36" ht="15.75" customHeight="1" x14ac:dyDescent="0.3">
      <c r="B1370" s="12" t="s">
        <v>5003</v>
      </c>
      <c r="C1370" s="13" t="s">
        <v>5005</v>
      </c>
      <c r="D1370" s="13">
        <v>38.284999999999997</v>
      </c>
      <c r="E1370" s="13" t="str">
        <f t="shared" si="378"/>
        <v>Obesity</v>
      </c>
      <c r="F1370" s="13">
        <v>5.41</v>
      </c>
      <c r="G1370" s="13" t="str">
        <f t="shared" si="379"/>
        <v>Normal</v>
      </c>
      <c r="H1370" s="13" t="s">
        <v>8291</v>
      </c>
      <c r="I1370" s="13" t="s">
        <v>8291</v>
      </c>
      <c r="J1370" s="13" t="s">
        <v>8291</v>
      </c>
      <c r="K1370" s="27" t="s">
        <v>8292</v>
      </c>
      <c r="L1370" s="13" t="s">
        <v>8291</v>
      </c>
      <c r="M1370" s="13" t="s">
        <v>9610</v>
      </c>
      <c r="N1370" s="13">
        <v>40</v>
      </c>
      <c r="O1370" s="56">
        <v>11412.02</v>
      </c>
      <c r="P1370" s="13" t="s">
        <v>8311</v>
      </c>
      <c r="Q1370" s="13" t="s">
        <v>8314</v>
      </c>
      <c r="R1370" s="57" t="s">
        <v>8332</v>
      </c>
      <c r="T1370" s="12" t="s">
        <v>5003</v>
      </c>
      <c r="U1370" s="13" t="str">
        <f t="shared" si="395"/>
        <v xml:space="preserve">  Bean K</v>
      </c>
      <c r="V1370" s="39">
        <f t="shared" si="380"/>
        <v>38.284999999999997</v>
      </c>
      <c r="W1370" s="39" t="str">
        <f t="shared" si="381"/>
        <v>Obesity</v>
      </c>
      <c r="X1370" s="39">
        <f t="shared" si="382"/>
        <v>5.41</v>
      </c>
      <c r="Y1370" s="39" t="str">
        <f t="shared" si="383"/>
        <v>Normal</v>
      </c>
      <c r="Z1370" s="39" t="str">
        <f t="shared" si="384"/>
        <v>No</v>
      </c>
      <c r="AA1370" s="39" t="str">
        <f t="shared" si="385"/>
        <v>No</v>
      </c>
      <c r="AB1370" s="39" t="str">
        <f t="shared" si="386"/>
        <v>No</v>
      </c>
      <c r="AC1370" s="38" t="str">
        <f t="shared" si="387"/>
        <v>No major surgery</v>
      </c>
      <c r="AD1370" s="39" t="str">
        <f t="shared" si="388"/>
        <v>No</v>
      </c>
      <c r="AE1370" s="13" t="str">
        <f t="shared" si="389"/>
        <v>23-Oct-1983</v>
      </c>
      <c r="AF1370" s="39">
        <f t="shared" si="390"/>
        <v>40</v>
      </c>
      <c r="AG1370" s="58">
        <f t="shared" si="391"/>
        <v>11412.02</v>
      </c>
      <c r="AH1370" s="39" t="str">
        <f t="shared" si="392"/>
        <v>tier - 3</v>
      </c>
      <c r="AI1370" s="39" t="str">
        <f t="shared" si="393"/>
        <v>tier - 1</v>
      </c>
      <c r="AJ1370" s="54" t="str">
        <f t="shared" si="394"/>
        <v>R1021</v>
      </c>
    </row>
    <row r="1371" spans="2:36" ht="15.75" customHeight="1" x14ac:dyDescent="0.3">
      <c r="B1371" s="12" t="s">
        <v>5007</v>
      </c>
      <c r="C1371" s="13" t="s">
        <v>404</v>
      </c>
      <c r="D1371" s="13">
        <v>16.48</v>
      </c>
      <c r="E1371" s="13" t="str">
        <f t="shared" si="378"/>
        <v>Underweight</v>
      </c>
      <c r="F1371" s="13">
        <v>11.05</v>
      </c>
      <c r="G1371" s="13" t="str">
        <f t="shared" si="379"/>
        <v>Diabetes</v>
      </c>
      <c r="H1371" s="13" t="s">
        <v>8291</v>
      </c>
      <c r="I1371" s="13" t="s">
        <v>8291</v>
      </c>
      <c r="J1371" s="13" t="s">
        <v>8291</v>
      </c>
      <c r="K1371" s="27" t="s">
        <v>8292</v>
      </c>
      <c r="L1371" s="13" t="s">
        <v>8291</v>
      </c>
      <c r="M1371" s="13" t="s">
        <v>9611</v>
      </c>
      <c r="N1371" s="13">
        <v>38</v>
      </c>
      <c r="O1371" s="56">
        <v>11419.49</v>
      </c>
      <c r="P1371" s="13" t="s">
        <v>8311</v>
      </c>
      <c r="Q1371" s="13" t="s">
        <v>8314</v>
      </c>
      <c r="R1371" s="57" t="s">
        <v>8317</v>
      </c>
      <c r="T1371" s="12" t="s">
        <v>5007</v>
      </c>
      <c r="U1371" s="13" t="str">
        <f t="shared" si="395"/>
        <v xml:space="preserve">  Brian</v>
      </c>
      <c r="V1371" s="39">
        <f t="shared" si="380"/>
        <v>16.48</v>
      </c>
      <c r="W1371" s="39" t="str">
        <f t="shared" si="381"/>
        <v>Underweight</v>
      </c>
      <c r="X1371" s="39">
        <f t="shared" si="382"/>
        <v>11.05</v>
      </c>
      <c r="Y1371" s="39" t="str">
        <f t="shared" si="383"/>
        <v>Diabetes</v>
      </c>
      <c r="Z1371" s="39" t="str">
        <f t="shared" si="384"/>
        <v>No</v>
      </c>
      <c r="AA1371" s="39" t="str">
        <f t="shared" si="385"/>
        <v>No</v>
      </c>
      <c r="AB1371" s="39" t="str">
        <f t="shared" si="386"/>
        <v>No</v>
      </c>
      <c r="AC1371" s="38" t="str">
        <f t="shared" si="387"/>
        <v>No major surgery</v>
      </c>
      <c r="AD1371" s="39" t="str">
        <f t="shared" si="388"/>
        <v>No</v>
      </c>
      <c r="AE1371" s="13" t="str">
        <f t="shared" si="389"/>
        <v>9-Jun-1985</v>
      </c>
      <c r="AF1371" s="39">
        <f t="shared" si="390"/>
        <v>38</v>
      </c>
      <c r="AG1371" s="58">
        <f t="shared" si="391"/>
        <v>11419.49</v>
      </c>
      <c r="AH1371" s="39" t="str">
        <f t="shared" si="392"/>
        <v>tier - 3</v>
      </c>
      <c r="AI1371" s="39" t="str">
        <f t="shared" si="393"/>
        <v>tier - 1</v>
      </c>
      <c r="AJ1371" s="54" t="str">
        <f t="shared" si="394"/>
        <v>R1012</v>
      </c>
    </row>
    <row r="1372" spans="2:36" ht="15.75" customHeight="1" x14ac:dyDescent="0.3">
      <c r="B1372" s="12" t="s">
        <v>5010</v>
      </c>
      <c r="C1372" s="13" t="s">
        <v>5012</v>
      </c>
      <c r="D1372" s="13">
        <v>38.57</v>
      </c>
      <c r="E1372" s="13" t="str">
        <f t="shared" si="378"/>
        <v>Obesity</v>
      </c>
      <c r="F1372" s="13">
        <v>6.27</v>
      </c>
      <c r="G1372" s="13" t="str">
        <f t="shared" si="379"/>
        <v>Prediabetes</v>
      </c>
      <c r="H1372" s="13" t="s">
        <v>8291</v>
      </c>
      <c r="I1372" s="13" t="s">
        <v>8291</v>
      </c>
      <c r="J1372" s="13" t="s">
        <v>8291</v>
      </c>
      <c r="K1372" s="27" t="s">
        <v>8292</v>
      </c>
      <c r="L1372" s="13" t="s">
        <v>8291</v>
      </c>
      <c r="M1372" s="13" t="s">
        <v>9612</v>
      </c>
      <c r="N1372" s="13">
        <v>43</v>
      </c>
      <c r="O1372" s="56">
        <v>11435.74</v>
      </c>
      <c r="P1372" s="13" t="s">
        <v>8311</v>
      </c>
      <c r="Q1372" s="13" t="s">
        <v>8311</v>
      </c>
      <c r="R1372" s="57" t="s">
        <v>8332</v>
      </c>
      <c r="T1372" s="12" t="s">
        <v>5010</v>
      </c>
      <c r="U1372" s="13" t="str">
        <f t="shared" si="395"/>
        <v xml:space="preserve">  Jan-Patrick</v>
      </c>
      <c r="V1372" s="39">
        <f t="shared" si="380"/>
        <v>38.57</v>
      </c>
      <c r="W1372" s="39" t="str">
        <f t="shared" si="381"/>
        <v>Obesity</v>
      </c>
      <c r="X1372" s="39">
        <f t="shared" si="382"/>
        <v>6.27</v>
      </c>
      <c r="Y1372" s="39" t="str">
        <f t="shared" si="383"/>
        <v>Prediabetes</v>
      </c>
      <c r="Z1372" s="39" t="str">
        <f t="shared" si="384"/>
        <v>No</v>
      </c>
      <c r="AA1372" s="39" t="str">
        <f t="shared" si="385"/>
        <v>No</v>
      </c>
      <c r="AB1372" s="39" t="str">
        <f t="shared" si="386"/>
        <v>No</v>
      </c>
      <c r="AC1372" s="38" t="str">
        <f t="shared" si="387"/>
        <v>No major surgery</v>
      </c>
      <c r="AD1372" s="39" t="str">
        <f t="shared" si="388"/>
        <v>No</v>
      </c>
      <c r="AE1372" s="13" t="str">
        <f t="shared" si="389"/>
        <v>17-Jul-1980</v>
      </c>
      <c r="AF1372" s="39">
        <f t="shared" si="390"/>
        <v>43</v>
      </c>
      <c r="AG1372" s="58">
        <f t="shared" si="391"/>
        <v>11435.74</v>
      </c>
      <c r="AH1372" s="39" t="str">
        <f t="shared" si="392"/>
        <v>tier - 3</v>
      </c>
      <c r="AI1372" s="39" t="str">
        <f t="shared" si="393"/>
        <v>tier - 3</v>
      </c>
      <c r="AJ1372" s="54" t="str">
        <f t="shared" si="394"/>
        <v>R1021</v>
      </c>
    </row>
    <row r="1373" spans="2:36" ht="15.75" customHeight="1" x14ac:dyDescent="0.3">
      <c r="B1373" s="12" t="s">
        <v>5014</v>
      </c>
      <c r="C1373" s="13" t="s">
        <v>5016</v>
      </c>
      <c r="D1373" s="13">
        <v>43.85</v>
      </c>
      <c r="E1373" s="13" t="str">
        <f t="shared" si="378"/>
        <v>Obesity</v>
      </c>
      <c r="F1373" s="13">
        <v>4.7699999999999996</v>
      </c>
      <c r="G1373" s="13" t="str">
        <f t="shared" si="379"/>
        <v>Normal</v>
      </c>
      <c r="H1373" s="13" t="s">
        <v>8293</v>
      </c>
      <c r="I1373" s="13" t="s">
        <v>8291</v>
      </c>
      <c r="J1373" s="13" t="s">
        <v>8291</v>
      </c>
      <c r="K1373" s="27" t="s">
        <v>8292</v>
      </c>
      <c r="L1373" s="13" t="s">
        <v>8291</v>
      </c>
      <c r="M1373" s="13" t="s">
        <v>9613</v>
      </c>
      <c r="N1373" s="13">
        <v>52</v>
      </c>
      <c r="O1373" s="56">
        <v>11436.74</v>
      </c>
      <c r="P1373" s="13" t="s">
        <v>8311</v>
      </c>
      <c r="Q1373" s="13" t="s">
        <v>8311</v>
      </c>
      <c r="R1373" s="57" t="s">
        <v>8317</v>
      </c>
      <c r="T1373" s="12" t="s">
        <v>5014</v>
      </c>
      <c r="U1373" s="13" t="str">
        <f t="shared" si="395"/>
        <v xml:space="preserve">  Jesse J</v>
      </c>
      <c r="V1373" s="39">
        <f t="shared" si="380"/>
        <v>43.85</v>
      </c>
      <c r="W1373" s="39" t="str">
        <f t="shared" si="381"/>
        <v>Obesity</v>
      </c>
      <c r="X1373" s="39">
        <f t="shared" si="382"/>
        <v>4.7699999999999996</v>
      </c>
      <c r="Y1373" s="39" t="str">
        <f t="shared" si="383"/>
        <v>Normal</v>
      </c>
      <c r="Z1373" s="39" t="str">
        <f t="shared" si="384"/>
        <v>Yes</v>
      </c>
      <c r="AA1373" s="39" t="str">
        <f t="shared" si="385"/>
        <v>No</v>
      </c>
      <c r="AB1373" s="39" t="str">
        <f t="shared" si="386"/>
        <v>No</v>
      </c>
      <c r="AC1373" s="38" t="str">
        <f t="shared" si="387"/>
        <v>No major surgery</v>
      </c>
      <c r="AD1373" s="39" t="str">
        <f t="shared" si="388"/>
        <v>No</v>
      </c>
      <c r="AE1373" s="13" t="str">
        <f t="shared" si="389"/>
        <v>12-Sep-1971</v>
      </c>
      <c r="AF1373" s="39">
        <f t="shared" si="390"/>
        <v>52</v>
      </c>
      <c r="AG1373" s="58">
        <f t="shared" si="391"/>
        <v>11436.74</v>
      </c>
      <c r="AH1373" s="39" t="str">
        <f t="shared" si="392"/>
        <v>tier - 3</v>
      </c>
      <c r="AI1373" s="39" t="str">
        <f t="shared" si="393"/>
        <v>tier - 3</v>
      </c>
      <c r="AJ1373" s="54" t="str">
        <f t="shared" si="394"/>
        <v>R1012</v>
      </c>
    </row>
    <row r="1374" spans="2:36" ht="15.75" customHeight="1" x14ac:dyDescent="0.3">
      <c r="B1374" s="12" t="s">
        <v>5018</v>
      </c>
      <c r="C1374" s="13" t="s">
        <v>5020</v>
      </c>
      <c r="D1374" s="13">
        <v>30.11</v>
      </c>
      <c r="E1374" s="13" t="str">
        <f t="shared" si="378"/>
        <v>Obesity</v>
      </c>
      <c r="F1374" s="13">
        <v>4.08</v>
      </c>
      <c r="G1374" s="13" t="str">
        <f t="shared" si="379"/>
        <v>Normal</v>
      </c>
      <c r="H1374" s="13" t="s">
        <v>8291</v>
      </c>
      <c r="I1374" s="13" t="s">
        <v>8291</v>
      </c>
      <c r="J1374" s="13" t="s">
        <v>8291</v>
      </c>
      <c r="K1374" s="27" t="s">
        <v>8292</v>
      </c>
      <c r="L1374" s="13" t="s">
        <v>8291</v>
      </c>
      <c r="M1374" s="13" t="s">
        <v>9614</v>
      </c>
      <c r="N1374" s="13">
        <v>57</v>
      </c>
      <c r="O1374" s="56">
        <v>11454.02</v>
      </c>
      <c r="P1374" s="13" t="s">
        <v>8311</v>
      </c>
      <c r="Q1374" s="13" t="s">
        <v>8314</v>
      </c>
      <c r="R1374" s="57" t="s">
        <v>8317</v>
      </c>
      <c r="T1374" s="12" t="s">
        <v>5018</v>
      </c>
      <c r="U1374" s="13" t="str">
        <f t="shared" si="395"/>
        <v xml:space="preserve">  Lindsey M</v>
      </c>
      <c r="V1374" s="39">
        <f t="shared" si="380"/>
        <v>30.11</v>
      </c>
      <c r="W1374" s="39" t="str">
        <f t="shared" si="381"/>
        <v>Obesity</v>
      </c>
      <c r="X1374" s="39">
        <f t="shared" si="382"/>
        <v>4.08</v>
      </c>
      <c r="Y1374" s="39" t="str">
        <f t="shared" si="383"/>
        <v>Normal</v>
      </c>
      <c r="Z1374" s="39" t="str">
        <f t="shared" si="384"/>
        <v>No</v>
      </c>
      <c r="AA1374" s="39" t="str">
        <f t="shared" si="385"/>
        <v>No</v>
      </c>
      <c r="AB1374" s="39" t="str">
        <f t="shared" si="386"/>
        <v>No</v>
      </c>
      <c r="AC1374" s="38" t="str">
        <f t="shared" si="387"/>
        <v>No major surgery</v>
      </c>
      <c r="AD1374" s="39" t="str">
        <f t="shared" si="388"/>
        <v>No</v>
      </c>
      <c r="AE1374" s="13" t="str">
        <f t="shared" si="389"/>
        <v>14-Jun-1966</v>
      </c>
      <c r="AF1374" s="39">
        <f t="shared" si="390"/>
        <v>57</v>
      </c>
      <c r="AG1374" s="58">
        <f t="shared" si="391"/>
        <v>11454.02</v>
      </c>
      <c r="AH1374" s="39" t="str">
        <f t="shared" si="392"/>
        <v>tier - 3</v>
      </c>
      <c r="AI1374" s="39" t="str">
        <f t="shared" si="393"/>
        <v>tier - 1</v>
      </c>
      <c r="AJ1374" s="54" t="str">
        <f t="shared" si="394"/>
        <v>R1012</v>
      </c>
    </row>
    <row r="1375" spans="2:36" ht="15.75" customHeight="1" x14ac:dyDescent="0.3">
      <c r="B1375" s="12" t="s">
        <v>5022</v>
      </c>
      <c r="C1375" s="13" t="s">
        <v>5024</v>
      </c>
      <c r="D1375" s="13">
        <v>31.59</v>
      </c>
      <c r="E1375" s="13" t="str">
        <f t="shared" si="378"/>
        <v>Obesity</v>
      </c>
      <c r="F1375" s="13">
        <v>6.01</v>
      </c>
      <c r="G1375" s="13" t="str">
        <f t="shared" si="379"/>
        <v>Prediabetes</v>
      </c>
      <c r="H1375" s="13" t="s">
        <v>8291</v>
      </c>
      <c r="I1375" s="13" t="s">
        <v>8291</v>
      </c>
      <c r="J1375" s="13" t="s">
        <v>8291</v>
      </c>
      <c r="K1375" s="27" t="s">
        <v>8292</v>
      </c>
      <c r="L1375" s="13" t="s">
        <v>8291</v>
      </c>
      <c r="M1375" s="13" t="s">
        <v>9615</v>
      </c>
      <c r="N1375" s="13">
        <v>58</v>
      </c>
      <c r="O1375" s="56">
        <v>11455.28</v>
      </c>
      <c r="P1375" s="13" t="s">
        <v>8311</v>
      </c>
      <c r="Q1375" s="13" t="s">
        <v>8310</v>
      </c>
      <c r="R1375" s="57" t="s">
        <v>8321</v>
      </c>
      <c r="T1375" s="12" t="s">
        <v>5022</v>
      </c>
      <c r="U1375" s="13" t="str">
        <f t="shared" si="395"/>
        <v xml:space="preserve">  Marguerite K</v>
      </c>
      <c r="V1375" s="39">
        <f t="shared" si="380"/>
        <v>31.59</v>
      </c>
      <c r="W1375" s="39" t="str">
        <f t="shared" si="381"/>
        <v>Obesity</v>
      </c>
      <c r="X1375" s="39">
        <f t="shared" si="382"/>
        <v>6.01</v>
      </c>
      <c r="Y1375" s="39" t="str">
        <f t="shared" si="383"/>
        <v>Prediabetes</v>
      </c>
      <c r="Z1375" s="39" t="str">
        <f t="shared" si="384"/>
        <v>No</v>
      </c>
      <c r="AA1375" s="39" t="str">
        <f t="shared" si="385"/>
        <v>No</v>
      </c>
      <c r="AB1375" s="39" t="str">
        <f t="shared" si="386"/>
        <v>No</v>
      </c>
      <c r="AC1375" s="38" t="str">
        <f t="shared" si="387"/>
        <v>No major surgery</v>
      </c>
      <c r="AD1375" s="39" t="str">
        <f t="shared" si="388"/>
        <v>No</v>
      </c>
      <c r="AE1375" s="13" t="str">
        <f t="shared" si="389"/>
        <v>23-Jun-1965</v>
      </c>
      <c r="AF1375" s="39">
        <f t="shared" si="390"/>
        <v>58</v>
      </c>
      <c r="AG1375" s="58">
        <f t="shared" si="391"/>
        <v>11455.28</v>
      </c>
      <c r="AH1375" s="39" t="str">
        <f t="shared" si="392"/>
        <v>tier - 3</v>
      </c>
      <c r="AI1375" s="39" t="str">
        <f t="shared" si="393"/>
        <v>tier - 2</v>
      </c>
      <c r="AJ1375" s="54" t="str">
        <f t="shared" si="394"/>
        <v>R1011</v>
      </c>
    </row>
    <row r="1376" spans="2:36" ht="15.75" customHeight="1" x14ac:dyDescent="0.3">
      <c r="B1376" s="12" t="s">
        <v>5026</v>
      </c>
      <c r="C1376" s="13" t="s">
        <v>5028</v>
      </c>
      <c r="D1376" s="13">
        <v>40.15</v>
      </c>
      <c r="E1376" s="13" t="str">
        <f t="shared" si="378"/>
        <v>Obesity</v>
      </c>
      <c r="F1376" s="13">
        <v>11.84</v>
      </c>
      <c r="G1376" s="13" t="str">
        <f t="shared" si="379"/>
        <v>Diabetes</v>
      </c>
      <c r="H1376" s="13" t="s">
        <v>8291</v>
      </c>
      <c r="I1376" s="13" t="s">
        <v>8291</v>
      </c>
      <c r="J1376" s="13" t="s">
        <v>8291</v>
      </c>
      <c r="K1376" s="27" t="s">
        <v>8292</v>
      </c>
      <c r="L1376" s="13" t="s">
        <v>8291</v>
      </c>
      <c r="M1376" s="13" t="s">
        <v>9616</v>
      </c>
      <c r="N1376" s="13">
        <v>57</v>
      </c>
      <c r="O1376" s="56">
        <v>11478.14</v>
      </c>
      <c r="P1376" s="13" t="s">
        <v>8311</v>
      </c>
      <c r="Q1376" s="13" t="s">
        <v>8310</v>
      </c>
      <c r="R1376" s="57" t="s">
        <v>8328</v>
      </c>
      <c r="T1376" s="12" t="s">
        <v>5026</v>
      </c>
      <c r="U1376" s="13" t="str">
        <f t="shared" si="395"/>
        <v xml:space="preserve">  Travis</v>
      </c>
      <c r="V1376" s="39">
        <f t="shared" si="380"/>
        <v>40.15</v>
      </c>
      <c r="W1376" s="39" t="str">
        <f t="shared" si="381"/>
        <v>Obesity</v>
      </c>
      <c r="X1376" s="39">
        <f t="shared" si="382"/>
        <v>11.84</v>
      </c>
      <c r="Y1376" s="39" t="str">
        <f t="shared" si="383"/>
        <v>Diabetes</v>
      </c>
      <c r="Z1376" s="39" t="str">
        <f t="shared" si="384"/>
        <v>No</v>
      </c>
      <c r="AA1376" s="39" t="str">
        <f t="shared" si="385"/>
        <v>No</v>
      </c>
      <c r="AB1376" s="39" t="str">
        <f t="shared" si="386"/>
        <v>No</v>
      </c>
      <c r="AC1376" s="38" t="str">
        <f t="shared" si="387"/>
        <v>No major surgery</v>
      </c>
      <c r="AD1376" s="39" t="str">
        <f t="shared" si="388"/>
        <v>No</v>
      </c>
      <c r="AE1376" s="13" t="str">
        <f t="shared" si="389"/>
        <v>7-Sep-1966</v>
      </c>
      <c r="AF1376" s="39">
        <f t="shared" si="390"/>
        <v>57</v>
      </c>
      <c r="AG1376" s="58">
        <f t="shared" si="391"/>
        <v>11478.14</v>
      </c>
      <c r="AH1376" s="39" t="str">
        <f t="shared" si="392"/>
        <v>tier - 3</v>
      </c>
      <c r="AI1376" s="39" t="str">
        <f t="shared" si="393"/>
        <v>tier - 2</v>
      </c>
      <c r="AJ1376" s="54" t="str">
        <f t="shared" si="394"/>
        <v>R1025</v>
      </c>
    </row>
    <row r="1377" spans="2:36" ht="15.75" customHeight="1" x14ac:dyDescent="0.3">
      <c r="B1377" s="12" t="s">
        <v>5029</v>
      </c>
      <c r="C1377" s="13" t="s">
        <v>5031</v>
      </c>
      <c r="D1377" s="13">
        <v>40.700000000000003</v>
      </c>
      <c r="E1377" s="13" t="str">
        <f t="shared" si="378"/>
        <v>Obesity</v>
      </c>
      <c r="F1377" s="13">
        <v>6.27</v>
      </c>
      <c r="G1377" s="13" t="str">
        <f t="shared" si="379"/>
        <v>Prediabetes</v>
      </c>
      <c r="H1377" s="13" t="s">
        <v>8293</v>
      </c>
      <c r="I1377" s="13" t="s">
        <v>8291</v>
      </c>
      <c r="J1377" s="13" t="s">
        <v>8293</v>
      </c>
      <c r="K1377" s="27">
        <v>1</v>
      </c>
      <c r="L1377" s="13" t="s">
        <v>8291</v>
      </c>
      <c r="M1377" s="13" t="s">
        <v>9617</v>
      </c>
      <c r="N1377" s="13">
        <v>19</v>
      </c>
      <c r="O1377" s="56">
        <v>11482.63</v>
      </c>
      <c r="P1377" s="13" t="s">
        <v>8311</v>
      </c>
      <c r="Q1377" s="13" t="s">
        <v>8310</v>
      </c>
      <c r="R1377" s="57" t="s">
        <v>8312</v>
      </c>
      <c r="T1377" s="12" t="s">
        <v>5029</v>
      </c>
      <c r="U1377" s="13" t="str">
        <f t="shared" si="395"/>
        <v xml:space="preserve">  Ricky</v>
      </c>
      <c r="V1377" s="39">
        <f t="shared" si="380"/>
        <v>40.700000000000003</v>
      </c>
      <c r="W1377" s="39" t="str">
        <f t="shared" si="381"/>
        <v>Obesity</v>
      </c>
      <c r="X1377" s="39">
        <f t="shared" si="382"/>
        <v>6.27</v>
      </c>
      <c r="Y1377" s="39" t="str">
        <f t="shared" si="383"/>
        <v>Prediabetes</v>
      </c>
      <c r="Z1377" s="39" t="str">
        <f t="shared" si="384"/>
        <v>Yes</v>
      </c>
      <c r="AA1377" s="39" t="str">
        <f t="shared" si="385"/>
        <v>No</v>
      </c>
      <c r="AB1377" s="39" t="str">
        <f t="shared" si="386"/>
        <v>Yes</v>
      </c>
      <c r="AC1377" s="38">
        <f t="shared" si="387"/>
        <v>1</v>
      </c>
      <c r="AD1377" s="39" t="str">
        <f t="shared" si="388"/>
        <v>No</v>
      </c>
      <c r="AE1377" s="13" t="str">
        <f t="shared" si="389"/>
        <v>10-Sep-2004</v>
      </c>
      <c r="AF1377" s="39">
        <f t="shared" si="390"/>
        <v>19</v>
      </c>
      <c r="AG1377" s="58">
        <f t="shared" si="391"/>
        <v>11482.63</v>
      </c>
      <c r="AH1377" s="39" t="str">
        <f t="shared" si="392"/>
        <v>tier - 3</v>
      </c>
      <c r="AI1377" s="39" t="str">
        <f t="shared" si="393"/>
        <v>tier - 2</v>
      </c>
      <c r="AJ1377" s="54" t="str">
        <f t="shared" si="394"/>
        <v>R1013</v>
      </c>
    </row>
    <row r="1378" spans="2:36" ht="15.75" customHeight="1" x14ac:dyDescent="0.3">
      <c r="B1378" s="12" t="s">
        <v>5033</v>
      </c>
      <c r="C1378" s="13" t="s">
        <v>5035</v>
      </c>
      <c r="D1378" s="13">
        <v>40.76</v>
      </c>
      <c r="E1378" s="13" t="str">
        <f t="shared" si="378"/>
        <v>Obesity</v>
      </c>
      <c r="F1378" s="13">
        <v>5.28</v>
      </c>
      <c r="G1378" s="13" t="str">
        <f t="shared" si="379"/>
        <v>Normal</v>
      </c>
      <c r="H1378" s="13" t="s">
        <v>8291</v>
      </c>
      <c r="I1378" s="13" t="s">
        <v>8291</v>
      </c>
      <c r="J1378" s="13" t="s">
        <v>8291</v>
      </c>
      <c r="K1378" s="27" t="s">
        <v>8292</v>
      </c>
      <c r="L1378" s="13" t="s">
        <v>8291</v>
      </c>
      <c r="M1378" s="13" t="s">
        <v>9618</v>
      </c>
      <c r="N1378" s="13">
        <v>53</v>
      </c>
      <c r="O1378" s="56">
        <v>11488.32</v>
      </c>
      <c r="P1378" s="13" t="s">
        <v>8311</v>
      </c>
      <c r="Q1378" s="13" t="s">
        <v>8314</v>
      </c>
      <c r="R1378" s="57" t="s">
        <v>8331</v>
      </c>
      <c r="T1378" s="12" t="s">
        <v>5033</v>
      </c>
      <c r="U1378" s="13" t="str">
        <f t="shared" si="395"/>
        <v xml:space="preserve">  Colleen L</v>
      </c>
      <c r="V1378" s="39">
        <f t="shared" si="380"/>
        <v>40.76</v>
      </c>
      <c r="W1378" s="39" t="str">
        <f t="shared" si="381"/>
        <v>Obesity</v>
      </c>
      <c r="X1378" s="39">
        <f t="shared" si="382"/>
        <v>5.28</v>
      </c>
      <c r="Y1378" s="39" t="str">
        <f t="shared" si="383"/>
        <v>Normal</v>
      </c>
      <c r="Z1378" s="39" t="str">
        <f t="shared" si="384"/>
        <v>No</v>
      </c>
      <c r="AA1378" s="39" t="str">
        <f t="shared" si="385"/>
        <v>No</v>
      </c>
      <c r="AB1378" s="39" t="str">
        <f t="shared" si="386"/>
        <v>No</v>
      </c>
      <c r="AC1378" s="38" t="str">
        <f t="shared" si="387"/>
        <v>No major surgery</v>
      </c>
      <c r="AD1378" s="39" t="str">
        <f t="shared" si="388"/>
        <v>No</v>
      </c>
      <c r="AE1378" s="13" t="str">
        <f t="shared" si="389"/>
        <v>13-Oct-1970</v>
      </c>
      <c r="AF1378" s="39">
        <f t="shared" si="390"/>
        <v>53</v>
      </c>
      <c r="AG1378" s="58">
        <f t="shared" si="391"/>
        <v>11488.32</v>
      </c>
      <c r="AH1378" s="39" t="str">
        <f t="shared" si="392"/>
        <v>tier - 3</v>
      </c>
      <c r="AI1378" s="39" t="str">
        <f t="shared" si="393"/>
        <v>tier - 1</v>
      </c>
      <c r="AJ1378" s="54" t="str">
        <f t="shared" si="394"/>
        <v>R1014</v>
      </c>
    </row>
    <row r="1379" spans="2:36" ht="15.75" customHeight="1" x14ac:dyDescent="0.3">
      <c r="B1379" s="12" t="s">
        <v>5036</v>
      </c>
      <c r="C1379" s="13" t="s">
        <v>5038</v>
      </c>
      <c r="D1379" s="13">
        <v>29.7</v>
      </c>
      <c r="E1379" s="13" t="str">
        <f t="shared" si="378"/>
        <v>Overweight</v>
      </c>
      <c r="F1379" s="13">
        <v>7.03</v>
      </c>
      <c r="G1379" s="13" t="str">
        <f t="shared" si="379"/>
        <v>Diabetes</v>
      </c>
      <c r="H1379" s="13" t="s">
        <v>8291</v>
      </c>
      <c r="I1379" s="13" t="s">
        <v>8291</v>
      </c>
      <c r="J1379" s="13" t="s">
        <v>8291</v>
      </c>
      <c r="K1379" s="27" t="s">
        <v>8292</v>
      </c>
      <c r="L1379" s="13" t="s">
        <v>8291</v>
      </c>
      <c r="M1379" s="13" t="s">
        <v>9619</v>
      </c>
      <c r="N1379" s="13">
        <v>40</v>
      </c>
      <c r="O1379" s="56">
        <v>11492.46</v>
      </c>
      <c r="P1379" s="13" t="s">
        <v>8311</v>
      </c>
      <c r="Q1379" s="13" t="s">
        <v>8311</v>
      </c>
      <c r="R1379" s="57" t="s">
        <v>8335</v>
      </c>
      <c r="T1379" s="12" t="s">
        <v>5036</v>
      </c>
      <c r="U1379" s="13" t="str">
        <f t="shared" si="395"/>
        <v xml:space="preserve">  Charlie A</v>
      </c>
      <c r="V1379" s="39">
        <f t="shared" si="380"/>
        <v>29.7</v>
      </c>
      <c r="W1379" s="39" t="str">
        <f t="shared" si="381"/>
        <v>Overweight</v>
      </c>
      <c r="X1379" s="39">
        <f t="shared" si="382"/>
        <v>7.03</v>
      </c>
      <c r="Y1379" s="39" t="str">
        <f t="shared" si="383"/>
        <v>Diabetes</v>
      </c>
      <c r="Z1379" s="39" t="str">
        <f t="shared" si="384"/>
        <v>No</v>
      </c>
      <c r="AA1379" s="39" t="str">
        <f t="shared" si="385"/>
        <v>No</v>
      </c>
      <c r="AB1379" s="39" t="str">
        <f t="shared" si="386"/>
        <v>No</v>
      </c>
      <c r="AC1379" s="38" t="str">
        <f t="shared" si="387"/>
        <v>No major surgery</v>
      </c>
      <c r="AD1379" s="39" t="str">
        <f t="shared" si="388"/>
        <v>No</v>
      </c>
      <c r="AE1379" s="13" t="str">
        <f t="shared" si="389"/>
        <v>7-Jun-1983</v>
      </c>
      <c r="AF1379" s="39">
        <f t="shared" si="390"/>
        <v>40</v>
      </c>
      <c r="AG1379" s="58">
        <f t="shared" si="391"/>
        <v>11492.46</v>
      </c>
      <c r="AH1379" s="39" t="str">
        <f t="shared" si="392"/>
        <v>tier - 3</v>
      </c>
      <c r="AI1379" s="39" t="str">
        <f t="shared" si="393"/>
        <v>tier - 3</v>
      </c>
      <c r="AJ1379" s="54" t="str">
        <f t="shared" si="394"/>
        <v>R1026</v>
      </c>
    </row>
    <row r="1380" spans="2:36" ht="15.75" customHeight="1" x14ac:dyDescent="0.3">
      <c r="B1380" s="12" t="s">
        <v>5040</v>
      </c>
      <c r="C1380" s="13" t="s">
        <v>1391</v>
      </c>
      <c r="D1380" s="13">
        <v>40.58</v>
      </c>
      <c r="E1380" s="13" t="str">
        <f t="shared" si="378"/>
        <v>Obesity</v>
      </c>
      <c r="F1380" s="13">
        <v>5.32</v>
      </c>
      <c r="G1380" s="13" t="str">
        <f t="shared" si="379"/>
        <v>Normal</v>
      </c>
      <c r="H1380" s="13" t="s">
        <v>8293</v>
      </c>
      <c r="I1380" s="13" t="s">
        <v>8291</v>
      </c>
      <c r="J1380" s="13" t="s">
        <v>8293</v>
      </c>
      <c r="K1380" s="27">
        <v>1</v>
      </c>
      <c r="L1380" s="13" t="s">
        <v>8291</v>
      </c>
      <c r="M1380" s="13" t="s">
        <v>9620</v>
      </c>
      <c r="N1380" s="13">
        <v>54</v>
      </c>
      <c r="O1380" s="56">
        <v>11497.69</v>
      </c>
      <c r="P1380" s="13" t="s">
        <v>8311</v>
      </c>
      <c r="Q1380" s="13" t="s">
        <v>8314</v>
      </c>
      <c r="R1380" s="57" t="s">
        <v>8317</v>
      </c>
      <c r="T1380" s="12" t="s">
        <v>5040</v>
      </c>
      <c r="U1380" s="13" t="str">
        <f t="shared" si="395"/>
        <v xml:space="preserve">  Rick</v>
      </c>
      <c r="V1380" s="39">
        <f t="shared" si="380"/>
        <v>40.58</v>
      </c>
      <c r="W1380" s="39" t="str">
        <f t="shared" si="381"/>
        <v>Obesity</v>
      </c>
      <c r="X1380" s="39">
        <f t="shared" si="382"/>
        <v>5.32</v>
      </c>
      <c r="Y1380" s="39" t="str">
        <f t="shared" si="383"/>
        <v>Normal</v>
      </c>
      <c r="Z1380" s="39" t="str">
        <f t="shared" si="384"/>
        <v>Yes</v>
      </c>
      <c r="AA1380" s="39" t="str">
        <f t="shared" si="385"/>
        <v>No</v>
      </c>
      <c r="AB1380" s="39" t="str">
        <f t="shared" si="386"/>
        <v>Yes</v>
      </c>
      <c r="AC1380" s="38">
        <f t="shared" si="387"/>
        <v>1</v>
      </c>
      <c r="AD1380" s="39" t="str">
        <f t="shared" si="388"/>
        <v>No</v>
      </c>
      <c r="AE1380" s="13" t="str">
        <f t="shared" si="389"/>
        <v>11-Aug-1969</v>
      </c>
      <c r="AF1380" s="39">
        <f t="shared" si="390"/>
        <v>54</v>
      </c>
      <c r="AG1380" s="58">
        <f t="shared" si="391"/>
        <v>11497.69</v>
      </c>
      <c r="AH1380" s="39" t="str">
        <f t="shared" si="392"/>
        <v>tier - 3</v>
      </c>
      <c r="AI1380" s="39" t="str">
        <f t="shared" si="393"/>
        <v>tier - 1</v>
      </c>
      <c r="AJ1380" s="54" t="str">
        <f t="shared" si="394"/>
        <v>R1012</v>
      </c>
    </row>
    <row r="1381" spans="2:36" ht="15.75" customHeight="1" x14ac:dyDescent="0.3">
      <c r="B1381" s="12" t="s">
        <v>5043</v>
      </c>
      <c r="C1381" s="13" t="s">
        <v>5045</v>
      </c>
      <c r="D1381" s="13">
        <v>33.06</v>
      </c>
      <c r="E1381" s="13" t="str">
        <f t="shared" si="378"/>
        <v>Obesity</v>
      </c>
      <c r="F1381" s="13">
        <v>9.59</v>
      </c>
      <c r="G1381" s="13" t="str">
        <f t="shared" si="379"/>
        <v>Diabetes</v>
      </c>
      <c r="H1381" s="13" t="s">
        <v>8293</v>
      </c>
      <c r="I1381" s="13" t="s">
        <v>8291</v>
      </c>
      <c r="J1381" s="13" t="s">
        <v>8291</v>
      </c>
      <c r="K1381" s="27" t="s">
        <v>8292</v>
      </c>
      <c r="L1381" s="13" t="s">
        <v>8291</v>
      </c>
      <c r="M1381" s="13" t="s">
        <v>9621</v>
      </c>
      <c r="N1381" s="13">
        <v>34</v>
      </c>
      <c r="O1381" s="56">
        <v>11511.61</v>
      </c>
      <c r="P1381" s="13" t="s">
        <v>8311</v>
      </c>
      <c r="Q1381" s="13" t="s">
        <v>8311</v>
      </c>
      <c r="R1381" s="57" t="s">
        <v>8335</v>
      </c>
      <c r="T1381" s="12" t="s">
        <v>5043</v>
      </c>
      <c r="U1381" s="13" t="str">
        <f t="shared" si="395"/>
        <v xml:space="preserve">  Lauren C</v>
      </c>
      <c r="V1381" s="39">
        <f t="shared" si="380"/>
        <v>33.06</v>
      </c>
      <c r="W1381" s="39" t="str">
        <f t="shared" si="381"/>
        <v>Obesity</v>
      </c>
      <c r="X1381" s="39">
        <f t="shared" si="382"/>
        <v>9.59</v>
      </c>
      <c r="Y1381" s="39" t="str">
        <f t="shared" si="383"/>
        <v>Diabetes</v>
      </c>
      <c r="Z1381" s="39" t="str">
        <f t="shared" si="384"/>
        <v>Yes</v>
      </c>
      <c r="AA1381" s="39" t="str">
        <f t="shared" si="385"/>
        <v>No</v>
      </c>
      <c r="AB1381" s="39" t="str">
        <f t="shared" si="386"/>
        <v>No</v>
      </c>
      <c r="AC1381" s="38" t="str">
        <f t="shared" si="387"/>
        <v>No major surgery</v>
      </c>
      <c r="AD1381" s="39" t="str">
        <f t="shared" si="388"/>
        <v>No</v>
      </c>
      <c r="AE1381" s="13" t="str">
        <f t="shared" si="389"/>
        <v>6-Oct-1989</v>
      </c>
      <c r="AF1381" s="39">
        <f t="shared" si="390"/>
        <v>34</v>
      </c>
      <c r="AG1381" s="58">
        <f t="shared" si="391"/>
        <v>11511.61</v>
      </c>
      <c r="AH1381" s="39" t="str">
        <f t="shared" si="392"/>
        <v>tier - 3</v>
      </c>
      <c r="AI1381" s="39" t="str">
        <f t="shared" si="393"/>
        <v>tier - 3</v>
      </c>
      <c r="AJ1381" s="54" t="str">
        <f t="shared" si="394"/>
        <v>R1026</v>
      </c>
    </row>
    <row r="1382" spans="2:36" ht="15.75" customHeight="1" x14ac:dyDescent="0.3">
      <c r="B1382" s="12" t="s">
        <v>5047</v>
      </c>
      <c r="C1382" s="13" t="s">
        <v>271</v>
      </c>
      <c r="D1382" s="13">
        <v>26.62</v>
      </c>
      <c r="E1382" s="13" t="str">
        <f t="shared" si="378"/>
        <v>Overweight</v>
      </c>
      <c r="F1382" s="13">
        <v>6.15</v>
      </c>
      <c r="G1382" s="13" t="str">
        <f t="shared" si="379"/>
        <v>Prediabetes</v>
      </c>
      <c r="H1382" s="13" t="s">
        <v>8293</v>
      </c>
      <c r="I1382" s="13" t="s">
        <v>8291</v>
      </c>
      <c r="J1382" s="13" t="s">
        <v>8291</v>
      </c>
      <c r="K1382" s="27" t="s">
        <v>8292</v>
      </c>
      <c r="L1382" s="13" t="s">
        <v>8291</v>
      </c>
      <c r="M1382" s="13" t="s">
        <v>9622</v>
      </c>
      <c r="N1382" s="13">
        <v>55</v>
      </c>
      <c r="O1382" s="56">
        <v>11512.41</v>
      </c>
      <c r="P1382" s="13" t="s">
        <v>8311</v>
      </c>
      <c r="Q1382" s="13" t="s">
        <v>8314</v>
      </c>
      <c r="R1382" s="57" t="s">
        <v>8329</v>
      </c>
      <c r="T1382" s="12" t="s">
        <v>5047</v>
      </c>
      <c r="U1382" s="13" t="str">
        <f t="shared" si="395"/>
        <v xml:space="preserve">  Daniel</v>
      </c>
      <c r="V1382" s="39">
        <f t="shared" si="380"/>
        <v>26.62</v>
      </c>
      <c r="W1382" s="39" t="str">
        <f t="shared" si="381"/>
        <v>Overweight</v>
      </c>
      <c r="X1382" s="39">
        <f t="shared" si="382"/>
        <v>6.15</v>
      </c>
      <c r="Y1382" s="39" t="str">
        <f t="shared" si="383"/>
        <v>Prediabetes</v>
      </c>
      <c r="Z1382" s="39" t="str">
        <f t="shared" si="384"/>
        <v>Yes</v>
      </c>
      <c r="AA1382" s="39" t="str">
        <f t="shared" si="385"/>
        <v>No</v>
      </c>
      <c r="AB1382" s="39" t="str">
        <f t="shared" si="386"/>
        <v>No</v>
      </c>
      <c r="AC1382" s="38" t="str">
        <f t="shared" si="387"/>
        <v>No major surgery</v>
      </c>
      <c r="AD1382" s="39" t="str">
        <f t="shared" si="388"/>
        <v>No</v>
      </c>
      <c r="AE1382" s="13" t="str">
        <f t="shared" si="389"/>
        <v>24-Jun-1968</v>
      </c>
      <c r="AF1382" s="39">
        <f t="shared" si="390"/>
        <v>55</v>
      </c>
      <c r="AG1382" s="58">
        <f t="shared" si="391"/>
        <v>11512.41</v>
      </c>
      <c r="AH1382" s="39" t="str">
        <f t="shared" si="392"/>
        <v>tier - 3</v>
      </c>
      <c r="AI1382" s="39" t="str">
        <f t="shared" si="393"/>
        <v>tier - 1</v>
      </c>
      <c r="AJ1382" s="54" t="str">
        <f t="shared" si="394"/>
        <v>R1024</v>
      </c>
    </row>
    <row r="1383" spans="2:36" ht="15.75" customHeight="1" x14ac:dyDescent="0.3">
      <c r="B1383" s="12" t="s">
        <v>5050</v>
      </c>
      <c r="C1383" s="13" t="s">
        <v>821</v>
      </c>
      <c r="D1383" s="13">
        <v>37.1</v>
      </c>
      <c r="E1383" s="13" t="str">
        <f t="shared" si="378"/>
        <v>Obesity</v>
      </c>
      <c r="F1383" s="13">
        <v>11.08</v>
      </c>
      <c r="G1383" s="13" t="str">
        <f t="shared" si="379"/>
        <v>Diabetes</v>
      </c>
      <c r="H1383" s="13" t="s">
        <v>8291</v>
      </c>
      <c r="I1383" s="13" t="s">
        <v>8291</v>
      </c>
      <c r="J1383" s="13" t="s">
        <v>8291</v>
      </c>
      <c r="K1383" s="27" t="s">
        <v>8292</v>
      </c>
      <c r="L1383" s="13" t="s">
        <v>8291</v>
      </c>
      <c r="M1383" s="13" t="s">
        <v>9623</v>
      </c>
      <c r="N1383" s="13">
        <v>52</v>
      </c>
      <c r="O1383" s="56">
        <v>11520.1</v>
      </c>
      <c r="P1383" s="13" t="s">
        <v>8311</v>
      </c>
      <c r="Q1383" s="13" t="s">
        <v>8314</v>
      </c>
      <c r="R1383" s="57" t="s">
        <v>8317</v>
      </c>
      <c r="T1383" s="12" t="s">
        <v>5050</v>
      </c>
      <c r="U1383" s="13" t="str">
        <f t="shared" si="395"/>
        <v xml:space="preserve">  Jaime</v>
      </c>
      <c r="V1383" s="39">
        <f t="shared" si="380"/>
        <v>37.1</v>
      </c>
      <c r="W1383" s="39" t="str">
        <f t="shared" si="381"/>
        <v>Obesity</v>
      </c>
      <c r="X1383" s="39">
        <f t="shared" si="382"/>
        <v>11.08</v>
      </c>
      <c r="Y1383" s="39" t="str">
        <f t="shared" si="383"/>
        <v>Diabetes</v>
      </c>
      <c r="Z1383" s="39" t="str">
        <f t="shared" si="384"/>
        <v>No</v>
      </c>
      <c r="AA1383" s="39" t="str">
        <f t="shared" si="385"/>
        <v>No</v>
      </c>
      <c r="AB1383" s="39" t="str">
        <f t="shared" si="386"/>
        <v>No</v>
      </c>
      <c r="AC1383" s="38" t="str">
        <f t="shared" si="387"/>
        <v>No major surgery</v>
      </c>
      <c r="AD1383" s="39" t="str">
        <f t="shared" si="388"/>
        <v>No</v>
      </c>
      <c r="AE1383" s="13" t="str">
        <f t="shared" si="389"/>
        <v>19-Dec-1971</v>
      </c>
      <c r="AF1383" s="39">
        <f t="shared" si="390"/>
        <v>52</v>
      </c>
      <c r="AG1383" s="58">
        <f t="shared" si="391"/>
        <v>11520.1</v>
      </c>
      <c r="AH1383" s="39" t="str">
        <f t="shared" si="392"/>
        <v>tier - 3</v>
      </c>
      <c r="AI1383" s="39" t="str">
        <f t="shared" si="393"/>
        <v>tier - 1</v>
      </c>
      <c r="AJ1383" s="54" t="str">
        <f t="shared" si="394"/>
        <v>R1012</v>
      </c>
    </row>
    <row r="1384" spans="2:36" ht="15.75" customHeight="1" x14ac:dyDescent="0.3">
      <c r="B1384" s="12" t="s">
        <v>5053</v>
      </c>
      <c r="C1384" s="13" t="s">
        <v>5055</v>
      </c>
      <c r="D1384" s="13">
        <v>18.28</v>
      </c>
      <c r="E1384" s="13" t="str">
        <f t="shared" si="378"/>
        <v>Underweight</v>
      </c>
      <c r="F1384" s="13">
        <v>7.95</v>
      </c>
      <c r="G1384" s="13" t="str">
        <f t="shared" si="379"/>
        <v>Diabetes</v>
      </c>
      <c r="H1384" s="13" t="s">
        <v>8291</v>
      </c>
      <c r="I1384" s="13" t="s">
        <v>8291</v>
      </c>
      <c r="J1384" s="13" t="s">
        <v>8291</v>
      </c>
      <c r="K1384" s="27" t="s">
        <v>8292</v>
      </c>
      <c r="L1384" s="13" t="s">
        <v>8291</v>
      </c>
      <c r="M1384" s="13" t="s">
        <v>9624</v>
      </c>
      <c r="N1384" s="13">
        <v>35</v>
      </c>
      <c r="O1384" s="56">
        <v>11524.25</v>
      </c>
      <c r="P1384" s="13" t="s">
        <v>8311</v>
      </c>
      <c r="Q1384" s="13" t="s">
        <v>8314</v>
      </c>
      <c r="R1384" s="57" t="s">
        <v>8335</v>
      </c>
      <c r="T1384" s="12" t="s">
        <v>5053</v>
      </c>
      <c r="U1384" s="13" t="str">
        <f t="shared" si="395"/>
        <v xml:space="preserve">  Erik R</v>
      </c>
      <c r="V1384" s="39">
        <f t="shared" si="380"/>
        <v>18.28</v>
      </c>
      <c r="W1384" s="39" t="str">
        <f t="shared" si="381"/>
        <v>Underweight</v>
      </c>
      <c r="X1384" s="39">
        <f t="shared" si="382"/>
        <v>7.95</v>
      </c>
      <c r="Y1384" s="39" t="str">
        <f t="shared" si="383"/>
        <v>Diabetes</v>
      </c>
      <c r="Z1384" s="39" t="str">
        <f t="shared" si="384"/>
        <v>No</v>
      </c>
      <c r="AA1384" s="39" t="str">
        <f t="shared" si="385"/>
        <v>No</v>
      </c>
      <c r="AB1384" s="39" t="str">
        <f t="shared" si="386"/>
        <v>No</v>
      </c>
      <c r="AC1384" s="38" t="str">
        <f t="shared" si="387"/>
        <v>No major surgery</v>
      </c>
      <c r="AD1384" s="39" t="str">
        <f t="shared" si="388"/>
        <v>No</v>
      </c>
      <c r="AE1384" s="13" t="str">
        <f t="shared" si="389"/>
        <v>12-Jun-1988</v>
      </c>
      <c r="AF1384" s="39">
        <f t="shared" si="390"/>
        <v>35</v>
      </c>
      <c r="AG1384" s="58">
        <f t="shared" si="391"/>
        <v>11524.25</v>
      </c>
      <c r="AH1384" s="39" t="str">
        <f t="shared" si="392"/>
        <v>tier - 3</v>
      </c>
      <c r="AI1384" s="39" t="str">
        <f t="shared" si="393"/>
        <v>tier - 1</v>
      </c>
      <c r="AJ1384" s="54" t="str">
        <f t="shared" si="394"/>
        <v>R1026</v>
      </c>
    </row>
    <row r="1385" spans="2:36" ht="15.75" customHeight="1" x14ac:dyDescent="0.3">
      <c r="B1385" s="12" t="s">
        <v>5057</v>
      </c>
      <c r="C1385" s="13" t="s">
        <v>2015</v>
      </c>
      <c r="D1385" s="13">
        <v>35.814999999999998</v>
      </c>
      <c r="E1385" s="13" t="str">
        <f t="shared" si="378"/>
        <v>Obesity</v>
      </c>
      <c r="F1385" s="13">
        <v>6.23</v>
      </c>
      <c r="G1385" s="13" t="str">
        <f t="shared" si="379"/>
        <v>Prediabetes</v>
      </c>
      <c r="H1385" s="13" t="s">
        <v>8291</v>
      </c>
      <c r="I1385" s="13" t="s">
        <v>8291</v>
      </c>
      <c r="J1385" s="13" t="s">
        <v>8291</v>
      </c>
      <c r="K1385" s="27" t="s">
        <v>8292</v>
      </c>
      <c r="L1385" s="13" t="s">
        <v>8291</v>
      </c>
      <c r="M1385" s="13" t="s">
        <v>9625</v>
      </c>
      <c r="N1385" s="13">
        <v>53</v>
      </c>
      <c r="O1385" s="56">
        <v>11530.12</v>
      </c>
      <c r="P1385" s="13" t="s">
        <v>8311</v>
      </c>
      <c r="Q1385" s="13" t="s">
        <v>8314</v>
      </c>
      <c r="R1385" s="57" t="s">
        <v>8317</v>
      </c>
      <c r="T1385" s="12" t="s">
        <v>5057</v>
      </c>
      <c r="U1385" s="13" t="str">
        <f t="shared" si="395"/>
        <v xml:space="preserve">  Katie</v>
      </c>
      <c r="V1385" s="39">
        <f t="shared" si="380"/>
        <v>35.814999999999998</v>
      </c>
      <c r="W1385" s="39" t="str">
        <f t="shared" si="381"/>
        <v>Obesity</v>
      </c>
      <c r="X1385" s="39">
        <f t="shared" si="382"/>
        <v>6.23</v>
      </c>
      <c r="Y1385" s="39" t="str">
        <f t="shared" si="383"/>
        <v>Prediabetes</v>
      </c>
      <c r="Z1385" s="39" t="str">
        <f t="shared" si="384"/>
        <v>No</v>
      </c>
      <c r="AA1385" s="39" t="str">
        <f t="shared" si="385"/>
        <v>No</v>
      </c>
      <c r="AB1385" s="39" t="str">
        <f t="shared" si="386"/>
        <v>No</v>
      </c>
      <c r="AC1385" s="38" t="str">
        <f t="shared" si="387"/>
        <v>No major surgery</v>
      </c>
      <c r="AD1385" s="39" t="str">
        <f t="shared" si="388"/>
        <v>No</v>
      </c>
      <c r="AE1385" s="13" t="str">
        <f t="shared" si="389"/>
        <v>23-Jul-1970</v>
      </c>
      <c r="AF1385" s="39">
        <f t="shared" si="390"/>
        <v>53</v>
      </c>
      <c r="AG1385" s="58">
        <f t="shared" si="391"/>
        <v>11530.12</v>
      </c>
      <c r="AH1385" s="39" t="str">
        <f t="shared" si="392"/>
        <v>tier - 3</v>
      </c>
      <c r="AI1385" s="39" t="str">
        <f t="shared" si="393"/>
        <v>tier - 1</v>
      </c>
      <c r="AJ1385" s="54" t="str">
        <f t="shared" si="394"/>
        <v>R1012</v>
      </c>
    </row>
    <row r="1386" spans="2:36" ht="15.75" customHeight="1" x14ac:dyDescent="0.3">
      <c r="B1386" s="12" t="s">
        <v>5060</v>
      </c>
      <c r="C1386" s="13" t="s">
        <v>3918</v>
      </c>
      <c r="D1386" s="13">
        <v>30.69</v>
      </c>
      <c r="E1386" s="13" t="str">
        <f t="shared" si="378"/>
        <v>Obesity</v>
      </c>
      <c r="F1386" s="13">
        <v>6.5</v>
      </c>
      <c r="G1386" s="13" t="str">
        <f t="shared" si="379"/>
        <v>Diabetes</v>
      </c>
      <c r="H1386" s="13" t="s">
        <v>8291</v>
      </c>
      <c r="I1386" s="13" t="s">
        <v>8291</v>
      </c>
      <c r="J1386" s="13" t="s">
        <v>8291</v>
      </c>
      <c r="K1386" s="27" t="s">
        <v>8292</v>
      </c>
      <c r="L1386" s="13" t="s">
        <v>8291</v>
      </c>
      <c r="M1386" s="13" t="s">
        <v>9626</v>
      </c>
      <c r="N1386" s="13">
        <v>58</v>
      </c>
      <c r="O1386" s="56">
        <v>11534.87</v>
      </c>
      <c r="P1386" s="13" t="s">
        <v>8311</v>
      </c>
      <c r="Q1386" s="13" t="s">
        <v>8314</v>
      </c>
      <c r="R1386" s="57" t="s">
        <v>8333</v>
      </c>
      <c r="T1386" s="12" t="s">
        <v>5060</v>
      </c>
      <c r="U1386" s="13" t="str">
        <f t="shared" si="395"/>
        <v xml:space="preserve">  Thomas A</v>
      </c>
      <c r="V1386" s="39">
        <f t="shared" si="380"/>
        <v>30.69</v>
      </c>
      <c r="W1386" s="39" t="str">
        <f t="shared" si="381"/>
        <v>Obesity</v>
      </c>
      <c r="X1386" s="39">
        <f t="shared" si="382"/>
        <v>6.5</v>
      </c>
      <c r="Y1386" s="39" t="str">
        <f t="shared" si="383"/>
        <v>Diabetes</v>
      </c>
      <c r="Z1386" s="39" t="str">
        <f t="shared" si="384"/>
        <v>No</v>
      </c>
      <c r="AA1386" s="39" t="str">
        <f t="shared" si="385"/>
        <v>No</v>
      </c>
      <c r="AB1386" s="39" t="str">
        <f t="shared" si="386"/>
        <v>No</v>
      </c>
      <c r="AC1386" s="38" t="str">
        <f t="shared" si="387"/>
        <v>No major surgery</v>
      </c>
      <c r="AD1386" s="39" t="str">
        <f t="shared" si="388"/>
        <v>No</v>
      </c>
      <c r="AE1386" s="13" t="str">
        <f t="shared" si="389"/>
        <v>3-Oct-1965</v>
      </c>
      <c r="AF1386" s="39">
        <f t="shared" si="390"/>
        <v>58</v>
      </c>
      <c r="AG1386" s="58">
        <f t="shared" si="391"/>
        <v>11534.87</v>
      </c>
      <c r="AH1386" s="39" t="str">
        <f t="shared" si="392"/>
        <v>tier - 3</v>
      </c>
      <c r="AI1386" s="39" t="str">
        <f t="shared" si="393"/>
        <v>tier - 1</v>
      </c>
      <c r="AJ1386" s="54" t="str">
        <f t="shared" si="394"/>
        <v>R1017</v>
      </c>
    </row>
    <row r="1387" spans="2:36" ht="15.75" customHeight="1" x14ac:dyDescent="0.3">
      <c r="B1387" s="12" t="s">
        <v>5062</v>
      </c>
      <c r="C1387" s="13" t="s">
        <v>5064</v>
      </c>
      <c r="D1387" s="13">
        <v>26.125</v>
      </c>
      <c r="E1387" s="13" t="str">
        <f t="shared" si="378"/>
        <v>Overweight</v>
      </c>
      <c r="F1387" s="13">
        <v>5.22</v>
      </c>
      <c r="G1387" s="13" t="str">
        <f t="shared" si="379"/>
        <v>Normal</v>
      </c>
      <c r="H1387" s="13" t="s">
        <v>8291</v>
      </c>
      <c r="I1387" s="13" t="s">
        <v>8291</v>
      </c>
      <c r="J1387" s="13" t="s">
        <v>8291</v>
      </c>
      <c r="K1387" s="27" t="s">
        <v>8292</v>
      </c>
      <c r="L1387" s="13" t="s">
        <v>8291</v>
      </c>
      <c r="M1387" s="13" t="s">
        <v>9627</v>
      </c>
      <c r="N1387" s="13">
        <v>55</v>
      </c>
      <c r="O1387" s="56">
        <v>11538.42</v>
      </c>
      <c r="P1387" s="13" t="s">
        <v>8311</v>
      </c>
      <c r="Q1387" s="13" t="s">
        <v>8314</v>
      </c>
      <c r="R1387" s="57" t="s">
        <v>8321</v>
      </c>
      <c r="T1387" s="12" t="s">
        <v>5062</v>
      </c>
      <c r="U1387" s="13" t="str">
        <f t="shared" si="395"/>
        <v xml:space="preserve">  Jean-Marc</v>
      </c>
      <c r="V1387" s="39">
        <f t="shared" si="380"/>
        <v>26.125</v>
      </c>
      <c r="W1387" s="39" t="str">
        <f t="shared" si="381"/>
        <v>Overweight</v>
      </c>
      <c r="X1387" s="39">
        <f t="shared" si="382"/>
        <v>5.22</v>
      </c>
      <c r="Y1387" s="39" t="str">
        <f t="shared" si="383"/>
        <v>Normal</v>
      </c>
      <c r="Z1387" s="39" t="str">
        <f t="shared" si="384"/>
        <v>No</v>
      </c>
      <c r="AA1387" s="39" t="str">
        <f t="shared" si="385"/>
        <v>No</v>
      </c>
      <c r="AB1387" s="39" t="str">
        <f t="shared" si="386"/>
        <v>No</v>
      </c>
      <c r="AC1387" s="38" t="str">
        <f t="shared" si="387"/>
        <v>No major surgery</v>
      </c>
      <c r="AD1387" s="39" t="str">
        <f t="shared" si="388"/>
        <v>No</v>
      </c>
      <c r="AE1387" s="13" t="str">
        <f t="shared" si="389"/>
        <v>14-Nov-1968</v>
      </c>
      <c r="AF1387" s="39">
        <f t="shared" si="390"/>
        <v>55</v>
      </c>
      <c r="AG1387" s="58">
        <f t="shared" si="391"/>
        <v>11538.42</v>
      </c>
      <c r="AH1387" s="39" t="str">
        <f t="shared" si="392"/>
        <v>tier - 3</v>
      </c>
      <c r="AI1387" s="39" t="str">
        <f t="shared" si="393"/>
        <v>tier - 1</v>
      </c>
      <c r="AJ1387" s="54" t="str">
        <f t="shared" si="394"/>
        <v>R1011</v>
      </c>
    </row>
    <row r="1388" spans="2:36" ht="15.75" customHeight="1" x14ac:dyDescent="0.3">
      <c r="B1388" s="12" t="s">
        <v>5066</v>
      </c>
      <c r="C1388" s="13" t="s">
        <v>5068</v>
      </c>
      <c r="D1388" s="13">
        <v>34.58</v>
      </c>
      <c r="E1388" s="13" t="str">
        <f t="shared" si="378"/>
        <v>Obesity</v>
      </c>
      <c r="F1388" s="13">
        <v>6.3</v>
      </c>
      <c r="G1388" s="13" t="str">
        <f t="shared" si="379"/>
        <v>Prediabetes</v>
      </c>
      <c r="H1388" s="13" t="s">
        <v>8291</v>
      </c>
      <c r="I1388" s="13" t="s">
        <v>8291</v>
      </c>
      <c r="J1388" s="13" t="s">
        <v>8293</v>
      </c>
      <c r="K1388" s="27">
        <v>1</v>
      </c>
      <c r="L1388" s="13" t="s">
        <v>8291</v>
      </c>
      <c r="M1388" s="13" t="s">
        <v>9628</v>
      </c>
      <c r="N1388" s="13">
        <v>52</v>
      </c>
      <c r="O1388" s="56">
        <v>11540.25</v>
      </c>
      <c r="P1388" s="13" t="s">
        <v>8311</v>
      </c>
      <c r="Q1388" s="13" t="s">
        <v>8314</v>
      </c>
      <c r="R1388" s="57" t="s">
        <v>8317</v>
      </c>
      <c r="T1388" s="12" t="s">
        <v>5066</v>
      </c>
      <c r="U1388" s="13" t="str">
        <f t="shared" si="395"/>
        <v xml:space="preserve">  Kerry L</v>
      </c>
      <c r="V1388" s="39">
        <f t="shared" si="380"/>
        <v>34.58</v>
      </c>
      <c r="W1388" s="39" t="str">
        <f t="shared" si="381"/>
        <v>Obesity</v>
      </c>
      <c r="X1388" s="39">
        <f t="shared" si="382"/>
        <v>6.3</v>
      </c>
      <c r="Y1388" s="39" t="str">
        <f t="shared" si="383"/>
        <v>Prediabetes</v>
      </c>
      <c r="Z1388" s="39" t="str">
        <f t="shared" si="384"/>
        <v>No</v>
      </c>
      <c r="AA1388" s="39" t="str">
        <f t="shared" si="385"/>
        <v>No</v>
      </c>
      <c r="AB1388" s="39" t="str">
        <f t="shared" si="386"/>
        <v>Yes</v>
      </c>
      <c r="AC1388" s="38">
        <f t="shared" si="387"/>
        <v>1</v>
      </c>
      <c r="AD1388" s="39" t="str">
        <f t="shared" si="388"/>
        <v>No</v>
      </c>
      <c r="AE1388" s="13" t="str">
        <f t="shared" si="389"/>
        <v>1-Dec-1971</v>
      </c>
      <c r="AF1388" s="39">
        <f t="shared" si="390"/>
        <v>52</v>
      </c>
      <c r="AG1388" s="58">
        <f t="shared" si="391"/>
        <v>11540.25</v>
      </c>
      <c r="AH1388" s="39" t="str">
        <f t="shared" si="392"/>
        <v>tier - 3</v>
      </c>
      <c r="AI1388" s="39" t="str">
        <f t="shared" si="393"/>
        <v>tier - 1</v>
      </c>
      <c r="AJ1388" s="54" t="str">
        <f t="shared" si="394"/>
        <v>R1012</v>
      </c>
    </row>
    <row r="1389" spans="2:36" ht="15.75" customHeight="1" x14ac:dyDescent="0.3">
      <c r="B1389" s="12" t="s">
        <v>5069</v>
      </c>
      <c r="C1389" s="13" t="s">
        <v>5071</v>
      </c>
      <c r="D1389" s="13">
        <v>27.4</v>
      </c>
      <c r="E1389" s="13" t="str">
        <f t="shared" si="378"/>
        <v>Overweight</v>
      </c>
      <c r="F1389" s="13">
        <v>8.84</v>
      </c>
      <c r="G1389" s="13" t="str">
        <f t="shared" si="379"/>
        <v>Diabetes</v>
      </c>
      <c r="H1389" s="13" t="s">
        <v>8291</v>
      </c>
      <c r="I1389" s="13" t="s">
        <v>8291</v>
      </c>
      <c r="J1389" s="13" t="s">
        <v>8291</v>
      </c>
      <c r="K1389" s="27" t="s">
        <v>8292</v>
      </c>
      <c r="L1389" s="13" t="s">
        <v>8291</v>
      </c>
      <c r="M1389" s="13" t="s">
        <v>9629</v>
      </c>
      <c r="N1389" s="13">
        <v>50</v>
      </c>
      <c r="O1389" s="56">
        <v>11552.9</v>
      </c>
      <c r="P1389" s="13" t="s">
        <v>8311</v>
      </c>
      <c r="Q1389" s="13" t="s">
        <v>8310</v>
      </c>
      <c r="R1389" s="57" t="s">
        <v>8321</v>
      </c>
      <c r="T1389" s="12" t="s">
        <v>5069</v>
      </c>
      <c r="U1389" s="13" t="str">
        <f t="shared" si="395"/>
        <v xml:space="preserve">  Ulrich</v>
      </c>
      <c r="V1389" s="39">
        <f t="shared" si="380"/>
        <v>27.4</v>
      </c>
      <c r="W1389" s="39" t="str">
        <f t="shared" si="381"/>
        <v>Overweight</v>
      </c>
      <c r="X1389" s="39">
        <f t="shared" si="382"/>
        <v>8.84</v>
      </c>
      <c r="Y1389" s="39" t="str">
        <f t="shared" si="383"/>
        <v>Diabetes</v>
      </c>
      <c r="Z1389" s="39" t="str">
        <f t="shared" si="384"/>
        <v>No</v>
      </c>
      <c r="AA1389" s="39" t="str">
        <f t="shared" si="385"/>
        <v>No</v>
      </c>
      <c r="AB1389" s="39" t="str">
        <f t="shared" si="386"/>
        <v>No</v>
      </c>
      <c r="AC1389" s="38" t="str">
        <f t="shared" si="387"/>
        <v>No major surgery</v>
      </c>
      <c r="AD1389" s="39" t="str">
        <f t="shared" si="388"/>
        <v>No</v>
      </c>
      <c r="AE1389" s="13" t="str">
        <f t="shared" si="389"/>
        <v>23-Jul-1973</v>
      </c>
      <c r="AF1389" s="39">
        <f t="shared" si="390"/>
        <v>50</v>
      </c>
      <c r="AG1389" s="58">
        <f t="shared" si="391"/>
        <v>11552.9</v>
      </c>
      <c r="AH1389" s="39" t="str">
        <f t="shared" si="392"/>
        <v>tier - 3</v>
      </c>
      <c r="AI1389" s="39" t="str">
        <f t="shared" si="393"/>
        <v>tier - 2</v>
      </c>
      <c r="AJ1389" s="54" t="str">
        <f t="shared" si="394"/>
        <v>R1011</v>
      </c>
    </row>
    <row r="1390" spans="2:36" ht="15.75" customHeight="1" x14ac:dyDescent="0.3">
      <c r="B1390" s="12" t="s">
        <v>5073</v>
      </c>
      <c r="C1390" s="13" t="s">
        <v>5075</v>
      </c>
      <c r="D1390" s="13">
        <v>27.53</v>
      </c>
      <c r="E1390" s="13" t="str">
        <f t="shared" si="378"/>
        <v>Overweight</v>
      </c>
      <c r="F1390" s="13">
        <v>4.1100000000000003</v>
      </c>
      <c r="G1390" s="13" t="str">
        <f t="shared" si="379"/>
        <v>Normal</v>
      </c>
      <c r="H1390" s="13" t="s">
        <v>8291</v>
      </c>
      <c r="I1390" s="13" t="s">
        <v>8291</v>
      </c>
      <c r="J1390" s="13" t="s">
        <v>8291</v>
      </c>
      <c r="K1390" s="27">
        <v>1</v>
      </c>
      <c r="L1390" s="13" t="s">
        <v>8291</v>
      </c>
      <c r="M1390" s="13" t="s">
        <v>9630</v>
      </c>
      <c r="N1390" s="13">
        <v>58</v>
      </c>
      <c r="O1390" s="56">
        <v>11554.22</v>
      </c>
      <c r="P1390" s="13" t="s">
        <v>8311</v>
      </c>
      <c r="Q1390" s="13" t="s">
        <v>8314</v>
      </c>
      <c r="R1390" s="57" t="s">
        <v>8312</v>
      </c>
      <c r="T1390" s="12" t="s">
        <v>5073</v>
      </c>
      <c r="U1390" s="13" t="str">
        <f t="shared" si="395"/>
        <v xml:space="preserve">  Justin P</v>
      </c>
      <c r="V1390" s="39">
        <f t="shared" si="380"/>
        <v>27.53</v>
      </c>
      <c r="W1390" s="39" t="str">
        <f t="shared" si="381"/>
        <v>Overweight</v>
      </c>
      <c r="X1390" s="39">
        <f t="shared" si="382"/>
        <v>4.1100000000000003</v>
      </c>
      <c r="Y1390" s="39" t="str">
        <f t="shared" si="383"/>
        <v>Normal</v>
      </c>
      <c r="Z1390" s="39" t="str">
        <f t="shared" si="384"/>
        <v>No</v>
      </c>
      <c r="AA1390" s="39" t="str">
        <f t="shared" si="385"/>
        <v>No</v>
      </c>
      <c r="AB1390" s="39" t="str">
        <f t="shared" si="386"/>
        <v>No</v>
      </c>
      <c r="AC1390" s="38">
        <f t="shared" si="387"/>
        <v>1</v>
      </c>
      <c r="AD1390" s="39" t="str">
        <f t="shared" si="388"/>
        <v>No</v>
      </c>
      <c r="AE1390" s="13" t="str">
        <f t="shared" si="389"/>
        <v>27-Oct-1965</v>
      </c>
      <c r="AF1390" s="39">
        <f t="shared" si="390"/>
        <v>58</v>
      </c>
      <c r="AG1390" s="58">
        <f t="shared" si="391"/>
        <v>11554.22</v>
      </c>
      <c r="AH1390" s="39" t="str">
        <f t="shared" si="392"/>
        <v>tier - 3</v>
      </c>
      <c r="AI1390" s="39" t="str">
        <f t="shared" si="393"/>
        <v>tier - 1</v>
      </c>
      <c r="AJ1390" s="54" t="str">
        <f t="shared" si="394"/>
        <v>R1013</v>
      </c>
    </row>
    <row r="1391" spans="2:36" ht="15.75" customHeight="1" x14ac:dyDescent="0.3">
      <c r="B1391" s="12" t="s">
        <v>5076</v>
      </c>
      <c r="C1391" s="13" t="s">
        <v>5078</v>
      </c>
      <c r="D1391" s="13">
        <v>33</v>
      </c>
      <c r="E1391" s="13" t="str">
        <f t="shared" si="378"/>
        <v>Obesity</v>
      </c>
      <c r="F1391" s="13">
        <v>4.57</v>
      </c>
      <c r="G1391" s="13" t="str">
        <f t="shared" si="379"/>
        <v>Normal</v>
      </c>
      <c r="H1391" s="13" t="s">
        <v>8291</v>
      </c>
      <c r="I1391" s="13" t="s">
        <v>8291</v>
      </c>
      <c r="J1391" s="13" t="s">
        <v>8291</v>
      </c>
      <c r="K1391" s="27" t="s">
        <v>8292</v>
      </c>
      <c r="L1391" s="13" t="s">
        <v>8291</v>
      </c>
      <c r="M1391" s="13" t="s">
        <v>9631</v>
      </c>
      <c r="N1391" s="13">
        <v>58</v>
      </c>
      <c r="O1391" s="56">
        <v>11566.3</v>
      </c>
      <c r="P1391" s="13" t="s">
        <v>8311</v>
      </c>
      <c r="Q1391" s="13" t="s">
        <v>8311</v>
      </c>
      <c r="R1391" s="57" t="s">
        <v>8326</v>
      </c>
      <c r="T1391" s="12" t="s">
        <v>5076</v>
      </c>
      <c r="U1391" s="13" t="str">
        <f t="shared" si="395"/>
        <v xml:space="preserve">  Hannah E</v>
      </c>
      <c r="V1391" s="39">
        <f t="shared" si="380"/>
        <v>33</v>
      </c>
      <c r="W1391" s="39" t="str">
        <f t="shared" si="381"/>
        <v>Obesity</v>
      </c>
      <c r="X1391" s="39">
        <f t="shared" si="382"/>
        <v>4.57</v>
      </c>
      <c r="Y1391" s="39" t="str">
        <f t="shared" si="383"/>
        <v>Normal</v>
      </c>
      <c r="Z1391" s="39" t="str">
        <f t="shared" si="384"/>
        <v>No</v>
      </c>
      <c r="AA1391" s="39" t="str">
        <f t="shared" si="385"/>
        <v>No</v>
      </c>
      <c r="AB1391" s="39" t="str">
        <f t="shared" si="386"/>
        <v>No</v>
      </c>
      <c r="AC1391" s="38" t="str">
        <f t="shared" si="387"/>
        <v>No major surgery</v>
      </c>
      <c r="AD1391" s="39" t="str">
        <f t="shared" si="388"/>
        <v>No</v>
      </c>
      <c r="AE1391" s="13" t="str">
        <f t="shared" si="389"/>
        <v>25-Dec-1965</v>
      </c>
      <c r="AF1391" s="39">
        <f t="shared" si="390"/>
        <v>58</v>
      </c>
      <c r="AG1391" s="58">
        <f t="shared" si="391"/>
        <v>11566.3</v>
      </c>
      <c r="AH1391" s="39" t="str">
        <f t="shared" si="392"/>
        <v>tier - 3</v>
      </c>
      <c r="AI1391" s="39" t="str">
        <f t="shared" si="393"/>
        <v>tier - 3</v>
      </c>
      <c r="AJ1391" s="54" t="str">
        <f t="shared" si="394"/>
        <v>R1016</v>
      </c>
    </row>
    <row r="1392" spans="2:36" ht="15.75" customHeight="1" x14ac:dyDescent="0.3">
      <c r="B1392" s="12" t="s">
        <v>5080</v>
      </c>
      <c r="C1392" s="13" t="s">
        <v>56</v>
      </c>
      <c r="D1392" s="13">
        <v>25.78</v>
      </c>
      <c r="E1392" s="13" t="str">
        <f t="shared" si="378"/>
        <v>Overweight</v>
      </c>
      <c r="F1392" s="13">
        <v>11.06</v>
      </c>
      <c r="G1392" s="13" t="str">
        <f t="shared" si="379"/>
        <v>Diabetes</v>
      </c>
      <c r="H1392" s="13" t="s">
        <v>8293</v>
      </c>
      <c r="I1392" s="13" t="s">
        <v>8291</v>
      </c>
      <c r="J1392" s="13" t="s">
        <v>8291</v>
      </c>
      <c r="K1392" s="27" t="s">
        <v>8292</v>
      </c>
      <c r="L1392" s="13" t="s">
        <v>8291</v>
      </c>
      <c r="M1392" s="13" t="s">
        <v>9632</v>
      </c>
      <c r="N1392" s="13">
        <v>58</v>
      </c>
      <c r="O1392" s="56">
        <v>11576.13</v>
      </c>
      <c r="P1392" s="13" t="s">
        <v>8311</v>
      </c>
      <c r="Q1392" s="13" t="s">
        <v>8311</v>
      </c>
      <c r="R1392" s="57" t="s">
        <v>8321</v>
      </c>
      <c r="T1392" s="12" t="s">
        <v>5080</v>
      </c>
      <c r="U1392" s="13" t="str">
        <f t="shared" si="395"/>
        <v xml:space="preserve">  David</v>
      </c>
      <c r="V1392" s="39">
        <f t="shared" si="380"/>
        <v>25.78</v>
      </c>
      <c r="W1392" s="39" t="str">
        <f t="shared" si="381"/>
        <v>Overweight</v>
      </c>
      <c r="X1392" s="39">
        <f t="shared" si="382"/>
        <v>11.06</v>
      </c>
      <c r="Y1392" s="39" t="str">
        <f t="shared" si="383"/>
        <v>Diabetes</v>
      </c>
      <c r="Z1392" s="39" t="str">
        <f t="shared" si="384"/>
        <v>Yes</v>
      </c>
      <c r="AA1392" s="39" t="str">
        <f t="shared" si="385"/>
        <v>No</v>
      </c>
      <c r="AB1392" s="39" t="str">
        <f t="shared" si="386"/>
        <v>No</v>
      </c>
      <c r="AC1392" s="38" t="str">
        <f t="shared" si="387"/>
        <v>No major surgery</v>
      </c>
      <c r="AD1392" s="39" t="str">
        <f t="shared" si="388"/>
        <v>No</v>
      </c>
      <c r="AE1392" s="13" t="str">
        <f t="shared" si="389"/>
        <v>6-Nov-1965</v>
      </c>
      <c r="AF1392" s="39">
        <f t="shared" si="390"/>
        <v>58</v>
      </c>
      <c r="AG1392" s="58">
        <f t="shared" si="391"/>
        <v>11576.13</v>
      </c>
      <c r="AH1392" s="39" t="str">
        <f t="shared" si="392"/>
        <v>tier - 3</v>
      </c>
      <c r="AI1392" s="39" t="str">
        <f t="shared" si="393"/>
        <v>tier - 3</v>
      </c>
      <c r="AJ1392" s="54" t="str">
        <f t="shared" si="394"/>
        <v>R1011</v>
      </c>
    </row>
    <row r="1393" spans="2:36" ht="15.75" customHeight="1" x14ac:dyDescent="0.3">
      <c r="B1393" s="12" t="s">
        <v>5083</v>
      </c>
      <c r="C1393" s="13" t="s">
        <v>1782</v>
      </c>
      <c r="D1393" s="13">
        <v>22.66</v>
      </c>
      <c r="E1393" s="13" t="str">
        <f t="shared" si="378"/>
        <v>Healthy Weight</v>
      </c>
      <c r="F1393" s="13">
        <v>10.68</v>
      </c>
      <c r="G1393" s="13" t="str">
        <f t="shared" si="379"/>
        <v>Diabetes</v>
      </c>
      <c r="H1393" s="13" t="s">
        <v>8291</v>
      </c>
      <c r="I1393" s="13" t="s">
        <v>8291</v>
      </c>
      <c r="J1393" s="13" t="s">
        <v>8291</v>
      </c>
      <c r="K1393" s="27" t="s">
        <v>8292</v>
      </c>
      <c r="L1393" s="13" t="s">
        <v>8291</v>
      </c>
      <c r="M1393" s="13" t="s">
        <v>9633</v>
      </c>
      <c r="N1393" s="13">
        <v>59</v>
      </c>
      <c r="O1393" s="56">
        <v>11602.75</v>
      </c>
      <c r="P1393" s="13" t="s">
        <v>8311</v>
      </c>
      <c r="Q1393" s="13" t="s">
        <v>8314</v>
      </c>
      <c r="R1393" s="57" t="s">
        <v>8334</v>
      </c>
      <c r="T1393" s="12" t="s">
        <v>5083</v>
      </c>
      <c r="U1393" s="13" t="str">
        <f t="shared" si="395"/>
        <v xml:space="preserve">  Jim</v>
      </c>
      <c r="V1393" s="39">
        <f t="shared" si="380"/>
        <v>22.66</v>
      </c>
      <c r="W1393" s="39" t="str">
        <f t="shared" si="381"/>
        <v>Healthy Weight</v>
      </c>
      <c r="X1393" s="39">
        <f t="shared" si="382"/>
        <v>10.68</v>
      </c>
      <c r="Y1393" s="39" t="str">
        <f t="shared" si="383"/>
        <v>Diabetes</v>
      </c>
      <c r="Z1393" s="39" t="str">
        <f t="shared" si="384"/>
        <v>No</v>
      </c>
      <c r="AA1393" s="39" t="str">
        <f t="shared" si="385"/>
        <v>No</v>
      </c>
      <c r="AB1393" s="39" t="str">
        <f t="shared" si="386"/>
        <v>No</v>
      </c>
      <c r="AC1393" s="38" t="str">
        <f t="shared" si="387"/>
        <v>No major surgery</v>
      </c>
      <c r="AD1393" s="39" t="str">
        <f t="shared" si="388"/>
        <v>No</v>
      </c>
      <c r="AE1393" s="13" t="str">
        <f t="shared" si="389"/>
        <v>20-Jun-1964</v>
      </c>
      <c r="AF1393" s="39">
        <f t="shared" si="390"/>
        <v>59</v>
      </c>
      <c r="AG1393" s="58">
        <f t="shared" si="391"/>
        <v>11602.75</v>
      </c>
      <c r="AH1393" s="39" t="str">
        <f t="shared" si="392"/>
        <v>tier - 3</v>
      </c>
      <c r="AI1393" s="39" t="str">
        <f t="shared" si="393"/>
        <v>tier - 1</v>
      </c>
      <c r="AJ1393" s="54" t="str">
        <f t="shared" si="394"/>
        <v>R1020</v>
      </c>
    </row>
    <row r="1394" spans="2:36" ht="15.75" customHeight="1" x14ac:dyDescent="0.3">
      <c r="B1394" s="12" t="s">
        <v>5086</v>
      </c>
      <c r="C1394" s="13" t="s">
        <v>5088</v>
      </c>
      <c r="D1394" s="13">
        <v>38.81</v>
      </c>
      <c r="E1394" s="13" t="str">
        <f t="shared" si="378"/>
        <v>Obesity</v>
      </c>
      <c r="F1394" s="13">
        <v>6.14</v>
      </c>
      <c r="G1394" s="13" t="str">
        <f t="shared" si="379"/>
        <v>Prediabetes</v>
      </c>
      <c r="H1394" s="13" t="s">
        <v>8293</v>
      </c>
      <c r="I1394" s="13" t="s">
        <v>8291</v>
      </c>
      <c r="J1394" s="13" t="s">
        <v>8291</v>
      </c>
      <c r="K1394" s="27">
        <v>1</v>
      </c>
      <c r="L1394" s="13" t="s">
        <v>8291</v>
      </c>
      <c r="M1394" s="13" t="s">
        <v>9634</v>
      </c>
      <c r="N1394" s="13">
        <v>37</v>
      </c>
      <c r="O1394" s="56">
        <v>11625.11</v>
      </c>
      <c r="P1394" s="13" t="s">
        <v>8311</v>
      </c>
      <c r="Q1394" s="13" t="s">
        <v>8311</v>
      </c>
      <c r="R1394" s="57" t="s">
        <v>8336</v>
      </c>
      <c r="T1394" s="12" t="s">
        <v>5086</v>
      </c>
      <c r="U1394" s="13" t="str">
        <f t="shared" si="395"/>
        <v xml:space="preserve">  Joseph P</v>
      </c>
      <c r="V1394" s="39">
        <f t="shared" si="380"/>
        <v>38.81</v>
      </c>
      <c r="W1394" s="39" t="str">
        <f t="shared" si="381"/>
        <v>Obesity</v>
      </c>
      <c r="X1394" s="39">
        <f t="shared" si="382"/>
        <v>6.14</v>
      </c>
      <c r="Y1394" s="39" t="str">
        <f t="shared" si="383"/>
        <v>Prediabetes</v>
      </c>
      <c r="Z1394" s="39" t="str">
        <f t="shared" si="384"/>
        <v>Yes</v>
      </c>
      <c r="AA1394" s="39" t="str">
        <f t="shared" si="385"/>
        <v>No</v>
      </c>
      <c r="AB1394" s="39" t="str">
        <f t="shared" si="386"/>
        <v>No</v>
      </c>
      <c r="AC1394" s="38">
        <f t="shared" si="387"/>
        <v>1</v>
      </c>
      <c r="AD1394" s="39" t="str">
        <f t="shared" si="388"/>
        <v>No</v>
      </c>
      <c r="AE1394" s="13" t="str">
        <f t="shared" si="389"/>
        <v>17-Jul-1986</v>
      </c>
      <c r="AF1394" s="39">
        <f t="shared" si="390"/>
        <v>37</v>
      </c>
      <c r="AG1394" s="58">
        <f t="shared" si="391"/>
        <v>11625.11</v>
      </c>
      <c r="AH1394" s="39" t="str">
        <f t="shared" si="392"/>
        <v>tier - 3</v>
      </c>
      <c r="AI1394" s="39" t="str">
        <f t="shared" si="393"/>
        <v>tier - 3</v>
      </c>
      <c r="AJ1394" s="54" t="str">
        <f t="shared" si="394"/>
        <v>R1022</v>
      </c>
    </row>
    <row r="1395" spans="2:36" ht="15.75" customHeight="1" x14ac:dyDescent="0.3">
      <c r="B1395" s="12" t="s">
        <v>5089</v>
      </c>
      <c r="C1395" s="13" t="s">
        <v>612</v>
      </c>
      <c r="D1395" s="13">
        <v>38.51</v>
      </c>
      <c r="E1395" s="13" t="str">
        <f t="shared" si="378"/>
        <v>Obesity</v>
      </c>
      <c r="F1395" s="13">
        <v>5.45</v>
      </c>
      <c r="G1395" s="13" t="str">
        <f t="shared" si="379"/>
        <v>Normal</v>
      </c>
      <c r="H1395" s="13" t="s">
        <v>8293</v>
      </c>
      <c r="I1395" s="13" t="s">
        <v>8291</v>
      </c>
      <c r="J1395" s="13" t="s">
        <v>8291</v>
      </c>
      <c r="K1395" s="27" t="s">
        <v>8292</v>
      </c>
      <c r="L1395" s="13" t="s">
        <v>8291</v>
      </c>
      <c r="M1395" s="13" t="s">
        <v>9635</v>
      </c>
      <c r="N1395" s="13">
        <v>57</v>
      </c>
      <c r="O1395" s="56">
        <v>11657.72</v>
      </c>
      <c r="P1395" s="13" t="s">
        <v>8311</v>
      </c>
      <c r="Q1395" s="13" t="s">
        <v>8310</v>
      </c>
      <c r="R1395" s="57" t="s">
        <v>8329</v>
      </c>
      <c r="T1395" s="12" t="s">
        <v>5089</v>
      </c>
      <c r="U1395" s="13" t="str">
        <f t="shared" si="395"/>
        <v xml:space="preserve">  Michael</v>
      </c>
      <c r="V1395" s="39">
        <f t="shared" si="380"/>
        <v>38.51</v>
      </c>
      <c r="W1395" s="39" t="str">
        <f t="shared" si="381"/>
        <v>Obesity</v>
      </c>
      <c r="X1395" s="39">
        <f t="shared" si="382"/>
        <v>5.45</v>
      </c>
      <c r="Y1395" s="39" t="str">
        <f t="shared" si="383"/>
        <v>Normal</v>
      </c>
      <c r="Z1395" s="39" t="str">
        <f t="shared" si="384"/>
        <v>Yes</v>
      </c>
      <c r="AA1395" s="39" t="str">
        <f t="shared" si="385"/>
        <v>No</v>
      </c>
      <c r="AB1395" s="39" t="str">
        <f t="shared" si="386"/>
        <v>No</v>
      </c>
      <c r="AC1395" s="38" t="str">
        <f t="shared" si="387"/>
        <v>No major surgery</v>
      </c>
      <c r="AD1395" s="39" t="str">
        <f t="shared" si="388"/>
        <v>No</v>
      </c>
      <c r="AE1395" s="13" t="str">
        <f t="shared" si="389"/>
        <v>4-Oct-1966</v>
      </c>
      <c r="AF1395" s="39">
        <f t="shared" si="390"/>
        <v>57</v>
      </c>
      <c r="AG1395" s="58">
        <f t="shared" si="391"/>
        <v>11657.72</v>
      </c>
      <c r="AH1395" s="39" t="str">
        <f t="shared" si="392"/>
        <v>tier - 3</v>
      </c>
      <c r="AI1395" s="39" t="str">
        <f t="shared" si="393"/>
        <v>tier - 2</v>
      </c>
      <c r="AJ1395" s="54" t="str">
        <f t="shared" si="394"/>
        <v>R1024</v>
      </c>
    </row>
    <row r="1396" spans="2:36" ht="15.75" customHeight="1" x14ac:dyDescent="0.3">
      <c r="B1396" s="12" t="s">
        <v>5092</v>
      </c>
      <c r="C1396" s="13" t="s">
        <v>5094</v>
      </c>
      <c r="D1396" s="13">
        <v>22.98</v>
      </c>
      <c r="E1396" s="13" t="str">
        <f t="shared" si="378"/>
        <v>Healthy Weight</v>
      </c>
      <c r="F1396" s="13">
        <v>6.14</v>
      </c>
      <c r="G1396" s="13" t="str">
        <f t="shared" si="379"/>
        <v>Prediabetes</v>
      </c>
      <c r="H1396" s="13" t="s">
        <v>8293</v>
      </c>
      <c r="I1396" s="13" t="s">
        <v>8291</v>
      </c>
      <c r="J1396" s="13" t="s">
        <v>8291</v>
      </c>
      <c r="K1396" s="27" t="s">
        <v>8292</v>
      </c>
      <c r="L1396" s="13" t="s">
        <v>8291</v>
      </c>
      <c r="M1396" s="13" t="s">
        <v>9636</v>
      </c>
      <c r="N1396" s="13">
        <v>29</v>
      </c>
      <c r="O1396" s="56">
        <v>11657.81</v>
      </c>
      <c r="P1396" s="13" t="s">
        <v>8311</v>
      </c>
      <c r="Q1396" s="13" t="s">
        <v>8310</v>
      </c>
      <c r="R1396" s="57" t="s">
        <v>8330</v>
      </c>
      <c r="T1396" s="12" t="s">
        <v>5092</v>
      </c>
      <c r="U1396" s="13" t="str">
        <f t="shared" si="395"/>
        <v xml:space="preserve">  Gina M</v>
      </c>
      <c r="V1396" s="39">
        <f t="shared" si="380"/>
        <v>22.98</v>
      </c>
      <c r="W1396" s="39" t="str">
        <f t="shared" si="381"/>
        <v>Healthy Weight</v>
      </c>
      <c r="X1396" s="39">
        <f t="shared" si="382"/>
        <v>6.14</v>
      </c>
      <c r="Y1396" s="39" t="str">
        <f t="shared" si="383"/>
        <v>Prediabetes</v>
      </c>
      <c r="Z1396" s="39" t="str">
        <f t="shared" si="384"/>
        <v>Yes</v>
      </c>
      <c r="AA1396" s="39" t="str">
        <f t="shared" si="385"/>
        <v>No</v>
      </c>
      <c r="AB1396" s="39" t="str">
        <f t="shared" si="386"/>
        <v>No</v>
      </c>
      <c r="AC1396" s="38" t="str">
        <f t="shared" si="387"/>
        <v>No major surgery</v>
      </c>
      <c r="AD1396" s="39" t="str">
        <f t="shared" si="388"/>
        <v>No</v>
      </c>
      <c r="AE1396" s="13" t="str">
        <f t="shared" si="389"/>
        <v>20-Jul-1994</v>
      </c>
      <c r="AF1396" s="39">
        <f t="shared" si="390"/>
        <v>29</v>
      </c>
      <c r="AG1396" s="58">
        <f t="shared" si="391"/>
        <v>11657.81</v>
      </c>
      <c r="AH1396" s="39" t="str">
        <f t="shared" si="392"/>
        <v>tier - 3</v>
      </c>
      <c r="AI1396" s="39" t="str">
        <f t="shared" si="393"/>
        <v>tier - 2</v>
      </c>
      <c r="AJ1396" s="54" t="str">
        <f t="shared" si="394"/>
        <v>R1023</v>
      </c>
    </row>
    <row r="1397" spans="2:36" ht="15.75" customHeight="1" x14ac:dyDescent="0.3">
      <c r="B1397" s="12" t="s">
        <v>5096</v>
      </c>
      <c r="C1397" s="13" t="s">
        <v>5098</v>
      </c>
      <c r="D1397" s="13">
        <v>15.65</v>
      </c>
      <c r="E1397" s="13" t="str">
        <f t="shared" si="378"/>
        <v>Underweight</v>
      </c>
      <c r="F1397" s="13">
        <v>7.85</v>
      </c>
      <c r="G1397" s="13" t="str">
        <f t="shared" si="379"/>
        <v>Diabetes</v>
      </c>
      <c r="H1397" s="13" t="s">
        <v>8291</v>
      </c>
      <c r="I1397" s="13" t="s">
        <v>8291</v>
      </c>
      <c r="J1397" s="13" t="s">
        <v>8291</v>
      </c>
      <c r="K1397" s="27" t="s">
        <v>8292</v>
      </c>
      <c r="L1397" s="13" t="s">
        <v>8291</v>
      </c>
      <c r="M1397" s="13" t="s">
        <v>9637</v>
      </c>
      <c r="N1397" s="13">
        <v>57</v>
      </c>
      <c r="O1397" s="56">
        <v>11658.12</v>
      </c>
      <c r="P1397" s="13" t="s">
        <v>8311</v>
      </c>
      <c r="Q1397" s="13" t="s">
        <v>8314</v>
      </c>
      <c r="R1397" s="57" t="s">
        <v>8329</v>
      </c>
      <c r="T1397" s="12" t="s">
        <v>5096</v>
      </c>
      <c r="U1397" s="13" t="str">
        <f t="shared" si="395"/>
        <v xml:space="preserve">  Shantel C</v>
      </c>
      <c r="V1397" s="39">
        <f t="shared" si="380"/>
        <v>15.65</v>
      </c>
      <c r="W1397" s="39" t="str">
        <f t="shared" si="381"/>
        <v>Underweight</v>
      </c>
      <c r="X1397" s="39">
        <f t="shared" si="382"/>
        <v>7.85</v>
      </c>
      <c r="Y1397" s="39" t="str">
        <f t="shared" si="383"/>
        <v>Diabetes</v>
      </c>
      <c r="Z1397" s="39" t="str">
        <f t="shared" si="384"/>
        <v>No</v>
      </c>
      <c r="AA1397" s="39" t="str">
        <f t="shared" si="385"/>
        <v>No</v>
      </c>
      <c r="AB1397" s="39" t="str">
        <f t="shared" si="386"/>
        <v>No</v>
      </c>
      <c r="AC1397" s="38" t="str">
        <f t="shared" si="387"/>
        <v>No major surgery</v>
      </c>
      <c r="AD1397" s="39" t="str">
        <f t="shared" si="388"/>
        <v>No</v>
      </c>
      <c r="AE1397" s="13" t="str">
        <f t="shared" si="389"/>
        <v>6-Jul-1966</v>
      </c>
      <c r="AF1397" s="39">
        <f t="shared" si="390"/>
        <v>57</v>
      </c>
      <c r="AG1397" s="58">
        <f t="shared" si="391"/>
        <v>11658.12</v>
      </c>
      <c r="AH1397" s="39" t="str">
        <f t="shared" si="392"/>
        <v>tier - 3</v>
      </c>
      <c r="AI1397" s="39" t="str">
        <f t="shared" si="393"/>
        <v>tier - 1</v>
      </c>
      <c r="AJ1397" s="54" t="str">
        <f t="shared" si="394"/>
        <v>R1024</v>
      </c>
    </row>
    <row r="1398" spans="2:36" ht="15.75" customHeight="1" x14ac:dyDescent="0.3">
      <c r="B1398" s="12" t="s">
        <v>5100</v>
      </c>
      <c r="C1398" s="13" t="s">
        <v>404</v>
      </c>
      <c r="D1398" s="13">
        <v>39.97</v>
      </c>
      <c r="E1398" s="13" t="str">
        <f t="shared" si="378"/>
        <v>Obesity</v>
      </c>
      <c r="F1398" s="13">
        <v>4.09</v>
      </c>
      <c r="G1398" s="13" t="str">
        <f t="shared" si="379"/>
        <v>Normal</v>
      </c>
      <c r="H1398" s="13" t="s">
        <v>8291</v>
      </c>
      <c r="I1398" s="13" t="s">
        <v>8291</v>
      </c>
      <c r="J1398" s="13" t="s">
        <v>8291</v>
      </c>
      <c r="K1398" s="27">
        <v>1</v>
      </c>
      <c r="L1398" s="13" t="s">
        <v>8291</v>
      </c>
      <c r="M1398" s="13" t="s">
        <v>9638</v>
      </c>
      <c r="N1398" s="13">
        <v>57</v>
      </c>
      <c r="O1398" s="56">
        <v>11658.38</v>
      </c>
      <c r="P1398" s="13" t="s">
        <v>8311</v>
      </c>
      <c r="Q1398" s="13" t="s">
        <v>8311</v>
      </c>
      <c r="R1398" s="57" t="s">
        <v>8329</v>
      </c>
      <c r="T1398" s="12" t="s">
        <v>5100</v>
      </c>
      <c r="U1398" s="13" t="str">
        <f t="shared" si="395"/>
        <v xml:space="preserve">  Brian</v>
      </c>
      <c r="V1398" s="39">
        <f t="shared" si="380"/>
        <v>39.97</v>
      </c>
      <c r="W1398" s="39" t="str">
        <f t="shared" si="381"/>
        <v>Obesity</v>
      </c>
      <c r="X1398" s="39">
        <f t="shared" si="382"/>
        <v>4.09</v>
      </c>
      <c r="Y1398" s="39" t="str">
        <f t="shared" si="383"/>
        <v>Normal</v>
      </c>
      <c r="Z1398" s="39" t="str">
        <f t="shared" si="384"/>
        <v>No</v>
      </c>
      <c r="AA1398" s="39" t="str">
        <f t="shared" si="385"/>
        <v>No</v>
      </c>
      <c r="AB1398" s="39" t="str">
        <f t="shared" si="386"/>
        <v>No</v>
      </c>
      <c r="AC1398" s="38">
        <f t="shared" si="387"/>
        <v>1</v>
      </c>
      <c r="AD1398" s="39" t="str">
        <f t="shared" si="388"/>
        <v>No</v>
      </c>
      <c r="AE1398" s="13" t="str">
        <f t="shared" si="389"/>
        <v>23-Aug-1966</v>
      </c>
      <c r="AF1398" s="39">
        <f t="shared" si="390"/>
        <v>57</v>
      </c>
      <c r="AG1398" s="58">
        <f t="shared" si="391"/>
        <v>11658.38</v>
      </c>
      <c r="AH1398" s="39" t="str">
        <f t="shared" si="392"/>
        <v>tier - 3</v>
      </c>
      <c r="AI1398" s="39" t="str">
        <f t="shared" si="393"/>
        <v>tier - 3</v>
      </c>
      <c r="AJ1398" s="54" t="str">
        <f t="shared" si="394"/>
        <v>R1024</v>
      </c>
    </row>
    <row r="1399" spans="2:36" ht="15.75" customHeight="1" x14ac:dyDescent="0.3">
      <c r="B1399" s="12" t="s">
        <v>5103</v>
      </c>
      <c r="C1399" s="13" t="s">
        <v>404</v>
      </c>
      <c r="D1399" s="13">
        <v>37.22</v>
      </c>
      <c r="E1399" s="13" t="str">
        <f t="shared" si="378"/>
        <v>Obesity</v>
      </c>
      <c r="F1399" s="13">
        <v>4.62</v>
      </c>
      <c r="G1399" s="13" t="str">
        <f t="shared" si="379"/>
        <v>Normal</v>
      </c>
      <c r="H1399" s="13" t="s">
        <v>8291</v>
      </c>
      <c r="I1399" s="13" t="s">
        <v>8291</v>
      </c>
      <c r="J1399" s="13" t="s">
        <v>8293</v>
      </c>
      <c r="K1399" s="27">
        <v>1</v>
      </c>
      <c r="L1399" s="13" t="s">
        <v>8291</v>
      </c>
      <c r="M1399" s="13" t="s">
        <v>9639</v>
      </c>
      <c r="N1399" s="13">
        <v>57</v>
      </c>
      <c r="O1399" s="56">
        <v>11674.13</v>
      </c>
      <c r="P1399" s="13" t="s">
        <v>8311</v>
      </c>
      <c r="Q1399" s="13" t="s">
        <v>8314</v>
      </c>
      <c r="R1399" s="57" t="s">
        <v>8321</v>
      </c>
      <c r="T1399" s="12" t="s">
        <v>5103</v>
      </c>
      <c r="U1399" s="13" t="str">
        <f t="shared" si="395"/>
        <v xml:space="preserve">  Brian</v>
      </c>
      <c r="V1399" s="39">
        <f t="shared" si="380"/>
        <v>37.22</v>
      </c>
      <c r="W1399" s="39" t="str">
        <f t="shared" si="381"/>
        <v>Obesity</v>
      </c>
      <c r="X1399" s="39">
        <f t="shared" si="382"/>
        <v>4.62</v>
      </c>
      <c r="Y1399" s="39" t="str">
        <f t="shared" si="383"/>
        <v>Normal</v>
      </c>
      <c r="Z1399" s="39" t="str">
        <f t="shared" si="384"/>
        <v>No</v>
      </c>
      <c r="AA1399" s="39" t="str">
        <f t="shared" si="385"/>
        <v>No</v>
      </c>
      <c r="AB1399" s="39" t="str">
        <f t="shared" si="386"/>
        <v>Yes</v>
      </c>
      <c r="AC1399" s="38">
        <f t="shared" si="387"/>
        <v>1</v>
      </c>
      <c r="AD1399" s="39" t="str">
        <f t="shared" si="388"/>
        <v>No</v>
      </c>
      <c r="AE1399" s="13" t="str">
        <f t="shared" si="389"/>
        <v>9-Nov-1966</v>
      </c>
      <c r="AF1399" s="39">
        <f t="shared" si="390"/>
        <v>57</v>
      </c>
      <c r="AG1399" s="58">
        <f t="shared" si="391"/>
        <v>11674.13</v>
      </c>
      <c r="AH1399" s="39" t="str">
        <f t="shared" si="392"/>
        <v>tier - 3</v>
      </c>
      <c r="AI1399" s="39" t="str">
        <f t="shared" si="393"/>
        <v>tier - 1</v>
      </c>
      <c r="AJ1399" s="54" t="str">
        <f t="shared" si="394"/>
        <v>R1011</v>
      </c>
    </row>
    <row r="1400" spans="2:36" ht="15.75" customHeight="1" x14ac:dyDescent="0.3">
      <c r="B1400" s="12" t="s">
        <v>5106</v>
      </c>
      <c r="C1400" s="13" t="s">
        <v>5108</v>
      </c>
      <c r="D1400" s="13">
        <v>41.325000000000003</v>
      </c>
      <c r="E1400" s="13" t="str">
        <f t="shared" si="378"/>
        <v>Obesity</v>
      </c>
      <c r="F1400" s="13">
        <v>5.77</v>
      </c>
      <c r="G1400" s="13" t="str">
        <f t="shared" si="379"/>
        <v>Prediabetes</v>
      </c>
      <c r="H1400" s="13" t="s">
        <v>8291</v>
      </c>
      <c r="I1400" s="13" t="s">
        <v>8291</v>
      </c>
      <c r="J1400" s="13" t="s">
        <v>8291</v>
      </c>
      <c r="K1400" s="27" t="s">
        <v>8292</v>
      </c>
      <c r="L1400" s="13" t="s">
        <v>8291</v>
      </c>
      <c r="M1400" s="13" t="s">
        <v>9070</v>
      </c>
      <c r="N1400" s="13">
        <v>53</v>
      </c>
      <c r="O1400" s="56">
        <v>11696.52</v>
      </c>
      <c r="P1400" s="13" t="s">
        <v>8311</v>
      </c>
      <c r="Q1400" s="13" t="s">
        <v>8314</v>
      </c>
      <c r="R1400" s="57" t="s">
        <v>8332</v>
      </c>
      <c r="T1400" s="12" t="s">
        <v>5106</v>
      </c>
      <c r="U1400" s="13" t="str">
        <f t="shared" si="395"/>
        <v xml:space="preserve">  Jessica R</v>
      </c>
      <c r="V1400" s="39">
        <f t="shared" si="380"/>
        <v>41.325000000000003</v>
      </c>
      <c r="W1400" s="39" t="str">
        <f t="shared" si="381"/>
        <v>Obesity</v>
      </c>
      <c r="X1400" s="39">
        <f t="shared" si="382"/>
        <v>5.77</v>
      </c>
      <c r="Y1400" s="39" t="str">
        <f t="shared" si="383"/>
        <v>Prediabetes</v>
      </c>
      <c r="Z1400" s="39" t="str">
        <f t="shared" si="384"/>
        <v>No</v>
      </c>
      <c r="AA1400" s="39" t="str">
        <f t="shared" si="385"/>
        <v>No</v>
      </c>
      <c r="AB1400" s="39" t="str">
        <f t="shared" si="386"/>
        <v>No</v>
      </c>
      <c r="AC1400" s="38" t="str">
        <f t="shared" si="387"/>
        <v>No major surgery</v>
      </c>
      <c r="AD1400" s="39" t="str">
        <f t="shared" si="388"/>
        <v>No</v>
      </c>
      <c r="AE1400" s="13" t="str">
        <f t="shared" si="389"/>
        <v>1-Dec-1970</v>
      </c>
      <c r="AF1400" s="39">
        <f t="shared" si="390"/>
        <v>53</v>
      </c>
      <c r="AG1400" s="58">
        <f t="shared" si="391"/>
        <v>11696.52</v>
      </c>
      <c r="AH1400" s="39" t="str">
        <f t="shared" si="392"/>
        <v>tier - 3</v>
      </c>
      <c r="AI1400" s="39" t="str">
        <f t="shared" si="393"/>
        <v>tier - 1</v>
      </c>
      <c r="AJ1400" s="54" t="str">
        <f t="shared" si="394"/>
        <v>R1021</v>
      </c>
    </row>
    <row r="1401" spans="2:36" ht="15.75" customHeight="1" x14ac:dyDescent="0.3">
      <c r="B1401" s="12" t="s">
        <v>5110</v>
      </c>
      <c r="C1401" s="13" t="s">
        <v>5112</v>
      </c>
      <c r="D1401" s="13">
        <v>40.31</v>
      </c>
      <c r="E1401" s="13" t="str">
        <f t="shared" si="378"/>
        <v>Obesity</v>
      </c>
      <c r="F1401" s="13">
        <v>5.84</v>
      </c>
      <c r="G1401" s="13" t="str">
        <f t="shared" si="379"/>
        <v>Prediabetes</v>
      </c>
      <c r="H1401" s="13" t="s">
        <v>8291</v>
      </c>
      <c r="I1401" s="13" t="s">
        <v>8291</v>
      </c>
      <c r="J1401" s="13" t="s">
        <v>8291</v>
      </c>
      <c r="K1401" s="27" t="s">
        <v>8292</v>
      </c>
      <c r="L1401" s="13" t="s">
        <v>8291</v>
      </c>
      <c r="M1401" s="13" t="s">
        <v>9640</v>
      </c>
      <c r="N1401" s="13">
        <v>41</v>
      </c>
      <c r="O1401" s="56">
        <v>11712.97</v>
      </c>
      <c r="P1401" s="13" t="s">
        <v>8311</v>
      </c>
      <c r="Q1401" s="13" t="s">
        <v>8310</v>
      </c>
      <c r="R1401" s="57" t="s">
        <v>8332</v>
      </c>
      <c r="T1401" s="12" t="s">
        <v>5110</v>
      </c>
      <c r="U1401" s="13" t="str">
        <f t="shared" si="395"/>
        <v xml:space="preserve">  Robyn</v>
      </c>
      <c r="V1401" s="39">
        <f t="shared" si="380"/>
        <v>40.31</v>
      </c>
      <c r="W1401" s="39" t="str">
        <f t="shared" si="381"/>
        <v>Obesity</v>
      </c>
      <c r="X1401" s="39">
        <f t="shared" si="382"/>
        <v>5.84</v>
      </c>
      <c r="Y1401" s="39" t="str">
        <f t="shared" si="383"/>
        <v>Prediabetes</v>
      </c>
      <c r="Z1401" s="39" t="str">
        <f t="shared" si="384"/>
        <v>No</v>
      </c>
      <c r="AA1401" s="39" t="str">
        <f t="shared" si="385"/>
        <v>No</v>
      </c>
      <c r="AB1401" s="39" t="str">
        <f t="shared" si="386"/>
        <v>No</v>
      </c>
      <c r="AC1401" s="38" t="str">
        <f t="shared" si="387"/>
        <v>No major surgery</v>
      </c>
      <c r="AD1401" s="39" t="str">
        <f t="shared" si="388"/>
        <v>No</v>
      </c>
      <c r="AE1401" s="13" t="str">
        <f t="shared" si="389"/>
        <v>21-Oct-1982</v>
      </c>
      <c r="AF1401" s="39">
        <f t="shared" si="390"/>
        <v>41</v>
      </c>
      <c r="AG1401" s="58">
        <f t="shared" si="391"/>
        <v>11712.97</v>
      </c>
      <c r="AH1401" s="39" t="str">
        <f t="shared" si="392"/>
        <v>tier - 3</v>
      </c>
      <c r="AI1401" s="39" t="str">
        <f t="shared" si="393"/>
        <v>tier - 2</v>
      </c>
      <c r="AJ1401" s="54" t="str">
        <f t="shared" si="394"/>
        <v>R1021</v>
      </c>
    </row>
    <row r="1402" spans="2:36" ht="15.75" customHeight="1" x14ac:dyDescent="0.3">
      <c r="B1402" s="12" t="s">
        <v>5114</v>
      </c>
      <c r="C1402" s="13" t="s">
        <v>976</v>
      </c>
      <c r="D1402" s="13">
        <v>29.48</v>
      </c>
      <c r="E1402" s="13" t="str">
        <f t="shared" si="378"/>
        <v>Overweight</v>
      </c>
      <c r="F1402" s="13">
        <v>4.91</v>
      </c>
      <c r="G1402" s="13" t="str">
        <f t="shared" si="379"/>
        <v>Normal</v>
      </c>
      <c r="H1402" s="13" t="s">
        <v>8291</v>
      </c>
      <c r="I1402" s="13" t="s">
        <v>8291</v>
      </c>
      <c r="J1402" s="13" t="s">
        <v>8291</v>
      </c>
      <c r="K1402" s="27" t="s">
        <v>8292</v>
      </c>
      <c r="L1402" s="13" t="s">
        <v>8291</v>
      </c>
      <c r="M1402" s="13" t="s">
        <v>9641</v>
      </c>
      <c r="N1402" s="13">
        <v>54</v>
      </c>
      <c r="O1402" s="56">
        <v>11729.68</v>
      </c>
      <c r="P1402" s="13" t="s">
        <v>8311</v>
      </c>
      <c r="Q1402" s="13" t="s">
        <v>8314</v>
      </c>
      <c r="R1402" s="57" t="s">
        <v>8329</v>
      </c>
      <c r="T1402" s="12" t="s">
        <v>5114</v>
      </c>
      <c r="U1402" s="13" t="str">
        <f t="shared" si="395"/>
        <v xml:space="preserve">  Ashley</v>
      </c>
      <c r="V1402" s="39">
        <f t="shared" si="380"/>
        <v>29.48</v>
      </c>
      <c r="W1402" s="39" t="str">
        <f t="shared" si="381"/>
        <v>Overweight</v>
      </c>
      <c r="X1402" s="39">
        <f t="shared" si="382"/>
        <v>4.91</v>
      </c>
      <c r="Y1402" s="39" t="str">
        <f t="shared" si="383"/>
        <v>Normal</v>
      </c>
      <c r="Z1402" s="39" t="str">
        <f t="shared" si="384"/>
        <v>No</v>
      </c>
      <c r="AA1402" s="39" t="str">
        <f t="shared" si="385"/>
        <v>No</v>
      </c>
      <c r="AB1402" s="39" t="str">
        <f t="shared" si="386"/>
        <v>No</v>
      </c>
      <c r="AC1402" s="38" t="str">
        <f t="shared" si="387"/>
        <v>No major surgery</v>
      </c>
      <c r="AD1402" s="39" t="str">
        <f t="shared" si="388"/>
        <v>No</v>
      </c>
      <c r="AE1402" s="13" t="str">
        <f t="shared" si="389"/>
        <v>12-Oct-1969</v>
      </c>
      <c r="AF1402" s="39">
        <f t="shared" si="390"/>
        <v>54</v>
      </c>
      <c r="AG1402" s="58">
        <f t="shared" si="391"/>
        <v>11729.68</v>
      </c>
      <c r="AH1402" s="39" t="str">
        <f t="shared" si="392"/>
        <v>tier - 3</v>
      </c>
      <c r="AI1402" s="39" t="str">
        <f t="shared" si="393"/>
        <v>tier - 1</v>
      </c>
      <c r="AJ1402" s="54" t="str">
        <f t="shared" si="394"/>
        <v>R1024</v>
      </c>
    </row>
    <row r="1403" spans="2:36" ht="15.75" customHeight="1" x14ac:dyDescent="0.3">
      <c r="B1403" s="12" t="s">
        <v>5117</v>
      </c>
      <c r="C1403" s="13" t="s">
        <v>2748</v>
      </c>
      <c r="D1403" s="13">
        <v>33.155000000000001</v>
      </c>
      <c r="E1403" s="13" t="str">
        <f t="shared" si="378"/>
        <v>Obesity</v>
      </c>
      <c r="F1403" s="13">
        <v>5.07</v>
      </c>
      <c r="G1403" s="13" t="str">
        <f t="shared" si="379"/>
        <v>Normal</v>
      </c>
      <c r="H1403" s="13" t="s">
        <v>8291</v>
      </c>
      <c r="I1403" s="13" t="s">
        <v>8291</v>
      </c>
      <c r="J1403" s="13" t="s">
        <v>8291</v>
      </c>
      <c r="K1403" s="27" t="s">
        <v>8292</v>
      </c>
      <c r="L1403" s="13" t="s">
        <v>8291</v>
      </c>
      <c r="M1403" s="13" t="s">
        <v>9642</v>
      </c>
      <c r="N1403" s="13">
        <v>39</v>
      </c>
      <c r="O1403" s="56">
        <v>11730.82</v>
      </c>
      <c r="P1403" s="13" t="s">
        <v>8311</v>
      </c>
      <c r="Q1403" s="13" t="s">
        <v>8311</v>
      </c>
      <c r="R1403" s="57" t="s">
        <v>8335</v>
      </c>
      <c r="T1403" s="12" t="s">
        <v>5117</v>
      </c>
      <c r="U1403" s="13" t="str">
        <f t="shared" si="395"/>
        <v xml:space="preserve">  Dana</v>
      </c>
      <c r="V1403" s="39">
        <f t="shared" si="380"/>
        <v>33.155000000000001</v>
      </c>
      <c r="W1403" s="39" t="str">
        <f t="shared" si="381"/>
        <v>Obesity</v>
      </c>
      <c r="X1403" s="39">
        <f t="shared" si="382"/>
        <v>5.07</v>
      </c>
      <c r="Y1403" s="39" t="str">
        <f t="shared" si="383"/>
        <v>Normal</v>
      </c>
      <c r="Z1403" s="39" t="str">
        <f t="shared" si="384"/>
        <v>No</v>
      </c>
      <c r="AA1403" s="39" t="str">
        <f t="shared" si="385"/>
        <v>No</v>
      </c>
      <c r="AB1403" s="39" t="str">
        <f t="shared" si="386"/>
        <v>No</v>
      </c>
      <c r="AC1403" s="38" t="str">
        <f t="shared" si="387"/>
        <v>No major surgery</v>
      </c>
      <c r="AD1403" s="39" t="str">
        <f t="shared" si="388"/>
        <v>No</v>
      </c>
      <c r="AE1403" s="13" t="str">
        <f t="shared" si="389"/>
        <v>26-Nov-1984</v>
      </c>
      <c r="AF1403" s="39">
        <f t="shared" si="390"/>
        <v>39</v>
      </c>
      <c r="AG1403" s="58">
        <f t="shared" si="391"/>
        <v>11730.82</v>
      </c>
      <c r="AH1403" s="39" t="str">
        <f t="shared" si="392"/>
        <v>tier - 3</v>
      </c>
      <c r="AI1403" s="39" t="str">
        <f t="shared" si="393"/>
        <v>tier - 3</v>
      </c>
      <c r="AJ1403" s="54" t="str">
        <f t="shared" si="394"/>
        <v>R1026</v>
      </c>
    </row>
    <row r="1404" spans="2:36" ht="15.75" customHeight="1" x14ac:dyDescent="0.3">
      <c r="B1404" s="12" t="s">
        <v>5120</v>
      </c>
      <c r="C1404" s="13" t="s">
        <v>5122</v>
      </c>
      <c r="D1404" s="13">
        <v>42.85</v>
      </c>
      <c r="E1404" s="13" t="str">
        <f t="shared" si="378"/>
        <v>Obesity</v>
      </c>
      <c r="F1404" s="13">
        <v>5.81</v>
      </c>
      <c r="G1404" s="13" t="str">
        <f t="shared" si="379"/>
        <v>Prediabetes</v>
      </c>
      <c r="H1404" s="13" t="s">
        <v>8293</v>
      </c>
      <c r="I1404" s="13" t="s">
        <v>8291</v>
      </c>
      <c r="J1404" s="13" t="s">
        <v>8291</v>
      </c>
      <c r="K1404" s="27" t="s">
        <v>8292</v>
      </c>
      <c r="L1404" s="13" t="s">
        <v>8291</v>
      </c>
      <c r="M1404" s="13" t="s">
        <v>9643</v>
      </c>
      <c r="N1404" s="13">
        <v>59</v>
      </c>
      <c r="O1404" s="56">
        <v>11735.88</v>
      </c>
      <c r="P1404" s="13" t="s">
        <v>8311</v>
      </c>
      <c r="Q1404" s="13" t="s">
        <v>8314</v>
      </c>
      <c r="R1404" s="57" t="s">
        <v>8317</v>
      </c>
      <c r="T1404" s="12" t="s">
        <v>5120</v>
      </c>
      <c r="U1404" s="13" t="str">
        <f t="shared" si="395"/>
        <v xml:space="preserve">  Jessica F</v>
      </c>
      <c r="V1404" s="39">
        <f t="shared" si="380"/>
        <v>42.85</v>
      </c>
      <c r="W1404" s="39" t="str">
        <f t="shared" si="381"/>
        <v>Obesity</v>
      </c>
      <c r="X1404" s="39">
        <f t="shared" si="382"/>
        <v>5.81</v>
      </c>
      <c r="Y1404" s="39" t="str">
        <f t="shared" si="383"/>
        <v>Prediabetes</v>
      </c>
      <c r="Z1404" s="39" t="str">
        <f t="shared" si="384"/>
        <v>Yes</v>
      </c>
      <c r="AA1404" s="39" t="str">
        <f t="shared" si="385"/>
        <v>No</v>
      </c>
      <c r="AB1404" s="39" t="str">
        <f t="shared" si="386"/>
        <v>No</v>
      </c>
      <c r="AC1404" s="38" t="str">
        <f t="shared" si="387"/>
        <v>No major surgery</v>
      </c>
      <c r="AD1404" s="39" t="str">
        <f t="shared" si="388"/>
        <v>No</v>
      </c>
      <c r="AE1404" s="13" t="str">
        <f t="shared" si="389"/>
        <v>9-Nov-1964</v>
      </c>
      <c r="AF1404" s="39">
        <f t="shared" si="390"/>
        <v>59</v>
      </c>
      <c r="AG1404" s="58">
        <f t="shared" si="391"/>
        <v>11735.88</v>
      </c>
      <c r="AH1404" s="39" t="str">
        <f t="shared" si="392"/>
        <v>tier - 3</v>
      </c>
      <c r="AI1404" s="39" t="str">
        <f t="shared" si="393"/>
        <v>tier - 1</v>
      </c>
      <c r="AJ1404" s="54" t="str">
        <f t="shared" si="394"/>
        <v>R1012</v>
      </c>
    </row>
    <row r="1405" spans="2:36" ht="15.75" customHeight="1" x14ac:dyDescent="0.3">
      <c r="B1405" s="12" t="s">
        <v>5123</v>
      </c>
      <c r="C1405" s="13" t="s">
        <v>236</v>
      </c>
      <c r="D1405" s="13">
        <v>32.340000000000003</v>
      </c>
      <c r="E1405" s="13" t="str">
        <f t="shared" si="378"/>
        <v>Obesity</v>
      </c>
      <c r="F1405" s="13">
        <v>11.2</v>
      </c>
      <c r="G1405" s="13" t="str">
        <f t="shared" si="379"/>
        <v>Diabetes</v>
      </c>
      <c r="H1405" s="13" t="s">
        <v>8291</v>
      </c>
      <c r="I1405" s="13" t="s">
        <v>8291</v>
      </c>
      <c r="J1405" s="13" t="s">
        <v>8291</v>
      </c>
      <c r="K1405" s="27" t="s">
        <v>8292</v>
      </c>
      <c r="L1405" s="13" t="s">
        <v>8291</v>
      </c>
      <c r="M1405" s="13" t="s">
        <v>9644</v>
      </c>
      <c r="N1405" s="13">
        <v>35</v>
      </c>
      <c r="O1405" s="56">
        <v>11737.85</v>
      </c>
      <c r="P1405" s="13" t="s">
        <v>8311</v>
      </c>
      <c r="Q1405" s="13" t="s">
        <v>8314</v>
      </c>
      <c r="R1405" s="57" t="s">
        <v>8321</v>
      </c>
      <c r="T1405" s="12" t="s">
        <v>5123</v>
      </c>
      <c r="U1405" s="13" t="str">
        <f t="shared" si="395"/>
        <v xml:space="preserve">  Lindsey</v>
      </c>
      <c r="V1405" s="39">
        <f t="shared" si="380"/>
        <v>32.340000000000003</v>
      </c>
      <c r="W1405" s="39" t="str">
        <f t="shared" si="381"/>
        <v>Obesity</v>
      </c>
      <c r="X1405" s="39">
        <f t="shared" si="382"/>
        <v>11.2</v>
      </c>
      <c r="Y1405" s="39" t="str">
        <f t="shared" si="383"/>
        <v>Diabetes</v>
      </c>
      <c r="Z1405" s="39" t="str">
        <f t="shared" si="384"/>
        <v>No</v>
      </c>
      <c r="AA1405" s="39" t="str">
        <f t="shared" si="385"/>
        <v>No</v>
      </c>
      <c r="AB1405" s="39" t="str">
        <f t="shared" si="386"/>
        <v>No</v>
      </c>
      <c r="AC1405" s="38" t="str">
        <f t="shared" si="387"/>
        <v>No major surgery</v>
      </c>
      <c r="AD1405" s="39" t="str">
        <f t="shared" si="388"/>
        <v>No</v>
      </c>
      <c r="AE1405" s="13" t="str">
        <f t="shared" si="389"/>
        <v>5-Sep-1988</v>
      </c>
      <c r="AF1405" s="39">
        <f t="shared" si="390"/>
        <v>35</v>
      </c>
      <c r="AG1405" s="58">
        <f t="shared" si="391"/>
        <v>11737.85</v>
      </c>
      <c r="AH1405" s="39" t="str">
        <f t="shared" si="392"/>
        <v>tier - 3</v>
      </c>
      <c r="AI1405" s="39" t="str">
        <f t="shared" si="393"/>
        <v>tier - 1</v>
      </c>
      <c r="AJ1405" s="54" t="str">
        <f t="shared" si="394"/>
        <v>R1011</v>
      </c>
    </row>
    <row r="1406" spans="2:36" ht="15.75" customHeight="1" x14ac:dyDescent="0.3">
      <c r="B1406" s="12" t="s">
        <v>5126</v>
      </c>
      <c r="C1406" s="13" t="s">
        <v>2422</v>
      </c>
      <c r="D1406" s="13">
        <v>27.5</v>
      </c>
      <c r="E1406" s="13" t="str">
        <f t="shared" si="378"/>
        <v>Overweight</v>
      </c>
      <c r="F1406" s="13">
        <v>10.75</v>
      </c>
      <c r="G1406" s="13" t="str">
        <f t="shared" si="379"/>
        <v>Diabetes</v>
      </c>
      <c r="H1406" s="13" t="s">
        <v>8291</v>
      </c>
      <c r="I1406" s="13" t="s">
        <v>8291</v>
      </c>
      <c r="J1406" s="13" t="s">
        <v>8291</v>
      </c>
      <c r="K1406" s="27" t="s">
        <v>8292</v>
      </c>
      <c r="L1406" s="13" t="s">
        <v>8291</v>
      </c>
      <c r="M1406" s="13" t="s">
        <v>9645</v>
      </c>
      <c r="N1406" s="13">
        <v>54</v>
      </c>
      <c r="O1406" s="56">
        <v>11741.73</v>
      </c>
      <c r="P1406" s="13" t="s">
        <v>8311</v>
      </c>
      <c r="Q1406" s="13" t="s">
        <v>8314</v>
      </c>
      <c r="R1406" s="57" t="s">
        <v>8321</v>
      </c>
      <c r="T1406" s="12" t="s">
        <v>5126</v>
      </c>
      <c r="U1406" s="13" t="str">
        <f t="shared" si="395"/>
        <v xml:space="preserve">  Kelly A</v>
      </c>
      <c r="V1406" s="39">
        <f t="shared" si="380"/>
        <v>27.5</v>
      </c>
      <c r="W1406" s="39" t="str">
        <f t="shared" si="381"/>
        <v>Overweight</v>
      </c>
      <c r="X1406" s="39">
        <f t="shared" si="382"/>
        <v>10.75</v>
      </c>
      <c r="Y1406" s="39" t="str">
        <f t="shared" si="383"/>
        <v>Diabetes</v>
      </c>
      <c r="Z1406" s="39" t="str">
        <f t="shared" si="384"/>
        <v>No</v>
      </c>
      <c r="AA1406" s="39" t="str">
        <f t="shared" si="385"/>
        <v>No</v>
      </c>
      <c r="AB1406" s="39" t="str">
        <f t="shared" si="386"/>
        <v>No</v>
      </c>
      <c r="AC1406" s="38" t="str">
        <f t="shared" si="387"/>
        <v>No major surgery</v>
      </c>
      <c r="AD1406" s="39" t="str">
        <f t="shared" si="388"/>
        <v>No</v>
      </c>
      <c r="AE1406" s="13" t="str">
        <f t="shared" si="389"/>
        <v>12-Nov-1969</v>
      </c>
      <c r="AF1406" s="39">
        <f t="shared" si="390"/>
        <v>54</v>
      </c>
      <c r="AG1406" s="58">
        <f t="shared" si="391"/>
        <v>11741.73</v>
      </c>
      <c r="AH1406" s="39" t="str">
        <f t="shared" si="392"/>
        <v>tier - 3</v>
      </c>
      <c r="AI1406" s="39" t="str">
        <f t="shared" si="393"/>
        <v>tier - 1</v>
      </c>
      <c r="AJ1406" s="54" t="str">
        <f t="shared" si="394"/>
        <v>R1011</v>
      </c>
    </row>
    <row r="1407" spans="2:36" ht="15.75" customHeight="1" x14ac:dyDescent="0.3">
      <c r="B1407" s="12" t="s">
        <v>5129</v>
      </c>
      <c r="C1407" s="13" t="s">
        <v>5131</v>
      </c>
      <c r="D1407" s="13">
        <v>25.8</v>
      </c>
      <c r="E1407" s="13" t="str">
        <f t="shared" si="378"/>
        <v>Overweight</v>
      </c>
      <c r="F1407" s="13">
        <v>7.8</v>
      </c>
      <c r="G1407" s="13" t="str">
        <f t="shared" si="379"/>
        <v>Diabetes</v>
      </c>
      <c r="H1407" s="13" t="s">
        <v>8291</v>
      </c>
      <c r="I1407" s="13" t="s">
        <v>8291</v>
      </c>
      <c r="J1407" s="13" t="s">
        <v>8291</v>
      </c>
      <c r="K1407" s="27" t="s">
        <v>8292</v>
      </c>
      <c r="L1407" s="13" t="s">
        <v>8291</v>
      </c>
      <c r="M1407" s="13" t="s">
        <v>9646</v>
      </c>
      <c r="N1407" s="13">
        <v>60</v>
      </c>
      <c r="O1407" s="56">
        <v>11743.3</v>
      </c>
      <c r="P1407" s="13" t="s">
        <v>8311</v>
      </c>
      <c r="Q1407" s="13" t="s">
        <v>8311</v>
      </c>
      <c r="R1407" s="57" t="s">
        <v>8312</v>
      </c>
      <c r="T1407" s="12" t="s">
        <v>5129</v>
      </c>
      <c r="U1407" s="13" t="str">
        <f t="shared" si="395"/>
        <v xml:space="preserve">  Brooke E</v>
      </c>
      <c r="V1407" s="39">
        <f t="shared" si="380"/>
        <v>25.8</v>
      </c>
      <c r="W1407" s="39" t="str">
        <f t="shared" si="381"/>
        <v>Overweight</v>
      </c>
      <c r="X1407" s="39">
        <f t="shared" si="382"/>
        <v>7.8</v>
      </c>
      <c r="Y1407" s="39" t="str">
        <f t="shared" si="383"/>
        <v>Diabetes</v>
      </c>
      <c r="Z1407" s="39" t="str">
        <f t="shared" si="384"/>
        <v>No</v>
      </c>
      <c r="AA1407" s="39" t="str">
        <f t="shared" si="385"/>
        <v>No</v>
      </c>
      <c r="AB1407" s="39" t="str">
        <f t="shared" si="386"/>
        <v>No</v>
      </c>
      <c r="AC1407" s="38" t="str">
        <f t="shared" si="387"/>
        <v>No major surgery</v>
      </c>
      <c r="AD1407" s="39" t="str">
        <f t="shared" si="388"/>
        <v>No</v>
      </c>
      <c r="AE1407" s="13" t="str">
        <f t="shared" si="389"/>
        <v>9-Jun-1963</v>
      </c>
      <c r="AF1407" s="39">
        <f t="shared" si="390"/>
        <v>60</v>
      </c>
      <c r="AG1407" s="58">
        <f t="shared" si="391"/>
        <v>11743.3</v>
      </c>
      <c r="AH1407" s="39" t="str">
        <f t="shared" si="392"/>
        <v>tier - 3</v>
      </c>
      <c r="AI1407" s="39" t="str">
        <f t="shared" si="393"/>
        <v>tier - 3</v>
      </c>
      <c r="AJ1407" s="54" t="str">
        <f t="shared" si="394"/>
        <v>R1013</v>
      </c>
    </row>
    <row r="1408" spans="2:36" ht="15.75" customHeight="1" x14ac:dyDescent="0.3">
      <c r="B1408" s="12" t="s">
        <v>5133</v>
      </c>
      <c r="C1408" s="13" t="s">
        <v>5135</v>
      </c>
      <c r="D1408" s="13">
        <v>25</v>
      </c>
      <c r="E1408" s="13" t="str">
        <f t="shared" si="378"/>
        <v>Overweight</v>
      </c>
      <c r="F1408" s="13">
        <v>7.04</v>
      </c>
      <c r="G1408" s="13" t="str">
        <f t="shared" si="379"/>
        <v>Diabetes</v>
      </c>
      <c r="H1408" s="13" t="s">
        <v>8291</v>
      </c>
      <c r="I1408" s="13" t="s">
        <v>8291</v>
      </c>
      <c r="J1408" s="13" t="s">
        <v>8291</v>
      </c>
      <c r="K1408" s="27" t="s">
        <v>8292</v>
      </c>
      <c r="L1408" s="13" t="s">
        <v>8291</v>
      </c>
      <c r="M1408" s="13" t="s">
        <v>9647</v>
      </c>
      <c r="N1408" s="13">
        <v>59</v>
      </c>
      <c r="O1408" s="56">
        <v>11743.93</v>
      </c>
      <c r="P1408" s="13" t="s">
        <v>8311</v>
      </c>
      <c r="Q1408" s="13" t="s">
        <v>8314</v>
      </c>
      <c r="R1408" s="57" t="s">
        <v>8317</v>
      </c>
      <c r="T1408" s="12" t="s">
        <v>5133</v>
      </c>
      <c r="U1408" s="13" t="str">
        <f t="shared" si="395"/>
        <v xml:space="preserve">  Katelyn E</v>
      </c>
      <c r="V1408" s="39">
        <f t="shared" si="380"/>
        <v>25</v>
      </c>
      <c r="W1408" s="39" t="str">
        <f t="shared" si="381"/>
        <v>Overweight</v>
      </c>
      <c r="X1408" s="39">
        <f t="shared" si="382"/>
        <v>7.04</v>
      </c>
      <c r="Y1408" s="39" t="str">
        <f t="shared" si="383"/>
        <v>Diabetes</v>
      </c>
      <c r="Z1408" s="39" t="str">
        <f t="shared" si="384"/>
        <v>No</v>
      </c>
      <c r="AA1408" s="39" t="str">
        <f t="shared" si="385"/>
        <v>No</v>
      </c>
      <c r="AB1408" s="39" t="str">
        <f t="shared" si="386"/>
        <v>No</v>
      </c>
      <c r="AC1408" s="38" t="str">
        <f t="shared" si="387"/>
        <v>No major surgery</v>
      </c>
      <c r="AD1408" s="39" t="str">
        <f t="shared" si="388"/>
        <v>No</v>
      </c>
      <c r="AE1408" s="13" t="str">
        <f t="shared" si="389"/>
        <v>2-Dec-1964</v>
      </c>
      <c r="AF1408" s="39">
        <f t="shared" si="390"/>
        <v>59</v>
      </c>
      <c r="AG1408" s="58">
        <f t="shared" si="391"/>
        <v>11743.93</v>
      </c>
      <c r="AH1408" s="39" t="str">
        <f t="shared" si="392"/>
        <v>tier - 3</v>
      </c>
      <c r="AI1408" s="39" t="str">
        <f t="shared" si="393"/>
        <v>tier - 1</v>
      </c>
      <c r="AJ1408" s="54" t="str">
        <f t="shared" si="394"/>
        <v>R1012</v>
      </c>
    </row>
    <row r="1409" spans="2:36" ht="15.75" customHeight="1" x14ac:dyDescent="0.3">
      <c r="B1409" s="12" t="s">
        <v>5137</v>
      </c>
      <c r="C1409" s="13" t="s">
        <v>112</v>
      </c>
      <c r="D1409" s="13">
        <v>41.2</v>
      </c>
      <c r="E1409" s="13" t="str">
        <f t="shared" si="378"/>
        <v>Obesity</v>
      </c>
      <c r="F1409" s="13">
        <v>4.18</v>
      </c>
      <c r="G1409" s="13" t="str">
        <f t="shared" si="379"/>
        <v>Normal</v>
      </c>
      <c r="H1409" s="13" t="s">
        <v>8293</v>
      </c>
      <c r="I1409" s="13" t="s">
        <v>8291</v>
      </c>
      <c r="J1409" s="13" t="s">
        <v>8291</v>
      </c>
      <c r="K1409" s="27" t="s">
        <v>8292</v>
      </c>
      <c r="L1409" s="13" t="s">
        <v>8291</v>
      </c>
      <c r="M1409" s="13" t="s">
        <v>9648</v>
      </c>
      <c r="N1409" s="13">
        <v>44</v>
      </c>
      <c r="O1409" s="56">
        <v>11752.68</v>
      </c>
      <c r="P1409" s="13" t="s">
        <v>8311</v>
      </c>
      <c r="Q1409" s="13" t="s">
        <v>8314</v>
      </c>
      <c r="R1409" s="57" t="s">
        <v>8335</v>
      </c>
      <c r="T1409" s="12" t="s">
        <v>5137</v>
      </c>
      <c r="U1409" s="13" t="str">
        <f t="shared" si="395"/>
        <v xml:space="preserve">  Adam</v>
      </c>
      <c r="V1409" s="39">
        <f t="shared" si="380"/>
        <v>41.2</v>
      </c>
      <c r="W1409" s="39" t="str">
        <f t="shared" si="381"/>
        <v>Obesity</v>
      </c>
      <c r="X1409" s="39">
        <f t="shared" si="382"/>
        <v>4.18</v>
      </c>
      <c r="Y1409" s="39" t="str">
        <f t="shared" si="383"/>
        <v>Normal</v>
      </c>
      <c r="Z1409" s="39" t="str">
        <f t="shared" si="384"/>
        <v>Yes</v>
      </c>
      <c r="AA1409" s="39" t="str">
        <f t="shared" si="385"/>
        <v>No</v>
      </c>
      <c r="AB1409" s="39" t="str">
        <f t="shared" si="386"/>
        <v>No</v>
      </c>
      <c r="AC1409" s="38" t="str">
        <f t="shared" si="387"/>
        <v>No major surgery</v>
      </c>
      <c r="AD1409" s="39" t="str">
        <f t="shared" si="388"/>
        <v>No</v>
      </c>
      <c r="AE1409" s="13" t="str">
        <f t="shared" si="389"/>
        <v>6-Nov-1979</v>
      </c>
      <c r="AF1409" s="39">
        <f t="shared" si="390"/>
        <v>44</v>
      </c>
      <c r="AG1409" s="58">
        <f t="shared" si="391"/>
        <v>11752.68</v>
      </c>
      <c r="AH1409" s="39" t="str">
        <f t="shared" si="392"/>
        <v>tier - 3</v>
      </c>
      <c r="AI1409" s="39" t="str">
        <f t="shared" si="393"/>
        <v>tier - 1</v>
      </c>
      <c r="AJ1409" s="54" t="str">
        <f t="shared" si="394"/>
        <v>R1026</v>
      </c>
    </row>
    <row r="1410" spans="2:36" ht="15.75" customHeight="1" x14ac:dyDescent="0.3">
      <c r="B1410" s="12" t="s">
        <v>5140</v>
      </c>
      <c r="C1410" s="13" t="s">
        <v>2748</v>
      </c>
      <c r="D1410" s="13">
        <v>17.78</v>
      </c>
      <c r="E1410" s="13" t="str">
        <f t="shared" si="378"/>
        <v>Underweight</v>
      </c>
      <c r="F1410" s="13">
        <v>8.19</v>
      </c>
      <c r="G1410" s="13" t="str">
        <f t="shared" si="379"/>
        <v>Diabetes</v>
      </c>
      <c r="H1410" s="13" t="s">
        <v>8291</v>
      </c>
      <c r="I1410" s="13" t="s">
        <v>8291</v>
      </c>
      <c r="J1410" s="13" t="s">
        <v>8291</v>
      </c>
      <c r="K1410" s="27" t="s">
        <v>8292</v>
      </c>
      <c r="L1410" s="13" t="s">
        <v>8291</v>
      </c>
      <c r="M1410" s="13" t="s">
        <v>9649</v>
      </c>
      <c r="N1410" s="13">
        <v>57</v>
      </c>
      <c r="O1410" s="56">
        <v>11763</v>
      </c>
      <c r="P1410" s="13" t="s">
        <v>8311</v>
      </c>
      <c r="Q1410" s="13" t="s">
        <v>8311</v>
      </c>
      <c r="R1410" s="57" t="s">
        <v>8326</v>
      </c>
      <c r="T1410" s="12" t="s">
        <v>5140</v>
      </c>
      <c r="U1410" s="13" t="str">
        <f t="shared" si="395"/>
        <v xml:space="preserve">  Dana</v>
      </c>
      <c r="V1410" s="39">
        <f t="shared" si="380"/>
        <v>17.78</v>
      </c>
      <c r="W1410" s="39" t="str">
        <f t="shared" si="381"/>
        <v>Underweight</v>
      </c>
      <c r="X1410" s="39">
        <f t="shared" si="382"/>
        <v>8.19</v>
      </c>
      <c r="Y1410" s="39" t="str">
        <f t="shared" si="383"/>
        <v>Diabetes</v>
      </c>
      <c r="Z1410" s="39" t="str">
        <f t="shared" si="384"/>
        <v>No</v>
      </c>
      <c r="AA1410" s="39" t="str">
        <f t="shared" si="385"/>
        <v>No</v>
      </c>
      <c r="AB1410" s="39" t="str">
        <f t="shared" si="386"/>
        <v>No</v>
      </c>
      <c r="AC1410" s="38" t="str">
        <f t="shared" si="387"/>
        <v>No major surgery</v>
      </c>
      <c r="AD1410" s="39" t="str">
        <f t="shared" si="388"/>
        <v>No</v>
      </c>
      <c r="AE1410" s="13" t="str">
        <f t="shared" si="389"/>
        <v>25-Jul-1966</v>
      </c>
      <c r="AF1410" s="39">
        <f t="shared" si="390"/>
        <v>57</v>
      </c>
      <c r="AG1410" s="58">
        <f t="shared" si="391"/>
        <v>11763</v>
      </c>
      <c r="AH1410" s="39" t="str">
        <f t="shared" si="392"/>
        <v>tier - 3</v>
      </c>
      <c r="AI1410" s="39" t="str">
        <f t="shared" si="393"/>
        <v>tier - 3</v>
      </c>
      <c r="AJ1410" s="54" t="str">
        <f t="shared" si="394"/>
        <v>R1016</v>
      </c>
    </row>
    <row r="1411" spans="2:36" ht="15.75" customHeight="1" x14ac:dyDescent="0.3">
      <c r="B1411" s="12" t="s">
        <v>5143</v>
      </c>
      <c r="C1411" s="13" t="s">
        <v>186</v>
      </c>
      <c r="D1411" s="13">
        <v>40.119999999999997</v>
      </c>
      <c r="E1411" s="13" t="str">
        <f t="shared" si="378"/>
        <v>Obesity</v>
      </c>
      <c r="F1411" s="13">
        <v>6.22</v>
      </c>
      <c r="G1411" s="13" t="str">
        <f t="shared" si="379"/>
        <v>Prediabetes</v>
      </c>
      <c r="H1411" s="13" t="s">
        <v>8293</v>
      </c>
      <c r="I1411" s="13" t="s">
        <v>8291</v>
      </c>
      <c r="J1411" s="13" t="s">
        <v>8293</v>
      </c>
      <c r="K1411" s="27">
        <v>1</v>
      </c>
      <c r="L1411" s="13" t="s">
        <v>8291</v>
      </c>
      <c r="M1411" s="13" t="s">
        <v>9650</v>
      </c>
      <c r="N1411" s="13">
        <v>41</v>
      </c>
      <c r="O1411" s="56">
        <v>11773.06</v>
      </c>
      <c r="P1411" s="13" t="s">
        <v>8311</v>
      </c>
      <c r="Q1411" s="13" t="s">
        <v>8311</v>
      </c>
      <c r="R1411" s="57" t="s">
        <v>8335</v>
      </c>
      <c r="T1411" s="12" t="s">
        <v>5143</v>
      </c>
      <c r="U1411" s="13" t="str">
        <f t="shared" si="395"/>
        <v xml:space="preserve">  Eric W</v>
      </c>
      <c r="V1411" s="39">
        <f t="shared" si="380"/>
        <v>40.119999999999997</v>
      </c>
      <c r="W1411" s="39" t="str">
        <f t="shared" si="381"/>
        <v>Obesity</v>
      </c>
      <c r="X1411" s="39">
        <f t="shared" si="382"/>
        <v>6.22</v>
      </c>
      <c r="Y1411" s="39" t="str">
        <f t="shared" si="383"/>
        <v>Prediabetes</v>
      </c>
      <c r="Z1411" s="39" t="str">
        <f t="shared" si="384"/>
        <v>Yes</v>
      </c>
      <c r="AA1411" s="39" t="str">
        <f t="shared" si="385"/>
        <v>No</v>
      </c>
      <c r="AB1411" s="39" t="str">
        <f t="shared" si="386"/>
        <v>Yes</v>
      </c>
      <c r="AC1411" s="38">
        <f t="shared" si="387"/>
        <v>1</v>
      </c>
      <c r="AD1411" s="39" t="str">
        <f t="shared" si="388"/>
        <v>No</v>
      </c>
      <c r="AE1411" s="13" t="str">
        <f t="shared" si="389"/>
        <v>20-Nov-1982</v>
      </c>
      <c r="AF1411" s="39">
        <f t="shared" si="390"/>
        <v>41</v>
      </c>
      <c r="AG1411" s="58">
        <f t="shared" si="391"/>
        <v>11773.06</v>
      </c>
      <c r="AH1411" s="39" t="str">
        <f t="shared" si="392"/>
        <v>tier - 3</v>
      </c>
      <c r="AI1411" s="39" t="str">
        <f t="shared" si="393"/>
        <v>tier - 3</v>
      </c>
      <c r="AJ1411" s="54" t="str">
        <f t="shared" si="394"/>
        <v>R1026</v>
      </c>
    </row>
    <row r="1412" spans="2:36" ht="15.75" customHeight="1" x14ac:dyDescent="0.3">
      <c r="B1412" s="12" t="s">
        <v>5146</v>
      </c>
      <c r="C1412" s="13" t="s">
        <v>16</v>
      </c>
      <c r="D1412" s="13">
        <v>19.350000000000001</v>
      </c>
      <c r="E1412" s="13" t="str">
        <f t="shared" ref="E1412:E1475" si="396">IF(D1412&lt;18.5,"Underweight", IF(AND(D1412&gt;=18.5,D1412&lt;=24.9),"Healthy Weight", IF(AND(D1412&gt;=25,D1412&lt;=29.9),"Overweight", IF(D1412&gt;=30,"Obesity"))))</f>
        <v>Healthy Weight</v>
      </c>
      <c r="F1412" s="13">
        <v>8.2200000000000006</v>
      </c>
      <c r="G1412" s="13" t="str">
        <f t="shared" ref="G1412:G1475" si="397">IF(F1412&lt;5.7,"Normal",IF(AND(F1412&gt;=5.7,F1412&lt;=6.4),"Prediabetes",IF(F1412&gt;=6.5,"Diabetes")))</f>
        <v>Diabetes</v>
      </c>
      <c r="H1412" s="13" t="s">
        <v>8293</v>
      </c>
      <c r="I1412" s="13" t="s">
        <v>8291</v>
      </c>
      <c r="J1412" s="13" t="s">
        <v>8291</v>
      </c>
      <c r="K1412" s="27" t="s">
        <v>8292</v>
      </c>
      <c r="L1412" s="13" t="s">
        <v>8291</v>
      </c>
      <c r="M1412" s="13" t="s">
        <v>9626</v>
      </c>
      <c r="N1412" s="13">
        <v>58</v>
      </c>
      <c r="O1412" s="56">
        <v>11830.61</v>
      </c>
      <c r="P1412" s="13" t="s">
        <v>8311</v>
      </c>
      <c r="Q1412" s="13" t="s">
        <v>8314</v>
      </c>
      <c r="R1412" s="57" t="s">
        <v>8317</v>
      </c>
      <c r="T1412" s="12" t="s">
        <v>5146</v>
      </c>
      <c r="U1412" s="13" t="str">
        <f t="shared" si="395"/>
        <v xml:space="preserve">  Matthew D</v>
      </c>
      <c r="V1412" s="39">
        <f t="shared" ref="V1412:V1475" si="398">VLOOKUP(T1412,$B$3:$R$2338,3,FALSE)</f>
        <v>19.350000000000001</v>
      </c>
      <c r="W1412" s="39" t="str">
        <f t="shared" ref="W1412:W1475" si="399">VLOOKUP(T1412,$B$3:$R$2338,4,FALSE)</f>
        <v>Healthy Weight</v>
      </c>
      <c r="X1412" s="39">
        <f t="shared" ref="X1412:X1475" si="400">VLOOKUP(T1412,$B$3:$R$2338,5,FALSE)</f>
        <v>8.2200000000000006</v>
      </c>
      <c r="Y1412" s="39" t="str">
        <f t="shared" ref="Y1412:Y1475" si="401">VLOOKUP(T1412,$B$3:$R$2338,6,0)</f>
        <v>Diabetes</v>
      </c>
      <c r="Z1412" s="39" t="str">
        <f t="shared" ref="Z1412:Z1475" si="402">VLOOKUP(T1412,$B$3:$R$2338,7,0)</f>
        <v>Yes</v>
      </c>
      <c r="AA1412" s="39" t="str">
        <f t="shared" ref="AA1412:AA1475" si="403">VLOOKUP(T1412,$B$3:$R$2338,8,0)</f>
        <v>No</v>
      </c>
      <c r="AB1412" s="39" t="str">
        <f t="shared" ref="AB1412:AB1475" si="404">VLOOKUP(T1412,$B$3:$R$2338,9,0)</f>
        <v>No</v>
      </c>
      <c r="AC1412" s="38" t="str">
        <f t="shared" ref="AC1412:AC1475" si="405">VLOOKUP(T1412,$B$3:$R$2338,10,0)</f>
        <v>No major surgery</v>
      </c>
      <c r="AD1412" s="39" t="str">
        <f t="shared" ref="AD1412:AD1475" si="406">VLOOKUP(T1412,$B$3:$R$2338,11,0)</f>
        <v>No</v>
      </c>
      <c r="AE1412" s="13" t="str">
        <f t="shared" ref="AE1412:AE1475" si="407">VLOOKUP(T1412,$B$3:$R$2338,12,0)</f>
        <v>3-Oct-1965</v>
      </c>
      <c r="AF1412" s="39">
        <f t="shared" ref="AF1412:AF1475" si="408">VLOOKUP(T1412,$B$3:$R$2338,13,0)</f>
        <v>58</v>
      </c>
      <c r="AG1412" s="58">
        <f t="shared" ref="AG1412:AG1475" si="409">VLOOKUP(T1412,$B$3:$R$2338,14,0)</f>
        <v>11830.61</v>
      </c>
      <c r="AH1412" s="39" t="str">
        <f t="shared" ref="AH1412:AH1475" si="410">VLOOKUP(T1412,$B$3:$R$2338,15,0)</f>
        <v>tier - 3</v>
      </c>
      <c r="AI1412" s="39" t="str">
        <f t="shared" ref="AI1412:AI1475" si="411">VLOOKUP(T1412,B1411:R3746,16,0)</f>
        <v>tier - 1</v>
      </c>
      <c r="AJ1412" s="54" t="str">
        <f t="shared" ref="AJ1412:AJ1475" si="412">VLOOKUP(T1412,$B$3:$R$2338,17,0)</f>
        <v>R1012</v>
      </c>
    </row>
    <row r="1413" spans="2:36" ht="15.75" customHeight="1" x14ac:dyDescent="0.3">
      <c r="B1413" s="12" t="s">
        <v>5149</v>
      </c>
      <c r="C1413" s="13" t="s">
        <v>5151</v>
      </c>
      <c r="D1413" s="13">
        <v>36.69</v>
      </c>
      <c r="E1413" s="13" t="str">
        <f t="shared" si="396"/>
        <v>Obesity</v>
      </c>
      <c r="F1413" s="13">
        <v>6.15</v>
      </c>
      <c r="G1413" s="13" t="str">
        <f t="shared" si="397"/>
        <v>Prediabetes</v>
      </c>
      <c r="H1413" s="13" t="s">
        <v>8291</v>
      </c>
      <c r="I1413" s="13" t="s">
        <v>8291</v>
      </c>
      <c r="J1413" s="13" t="s">
        <v>8291</v>
      </c>
      <c r="K1413" s="27" t="s">
        <v>8292</v>
      </c>
      <c r="L1413" s="13" t="s">
        <v>8291</v>
      </c>
      <c r="M1413" s="13" t="s">
        <v>9651</v>
      </c>
      <c r="N1413" s="13">
        <v>59</v>
      </c>
      <c r="O1413" s="56">
        <v>11833.78</v>
      </c>
      <c r="P1413" s="13" t="s">
        <v>8311</v>
      </c>
      <c r="Q1413" s="13" t="s">
        <v>8311</v>
      </c>
      <c r="R1413" s="57" t="s">
        <v>8312</v>
      </c>
      <c r="T1413" s="12" t="s">
        <v>5149</v>
      </c>
      <c r="U1413" s="13" t="str">
        <f t="shared" ref="U1413:U1476" si="413">VLOOKUP(T1413,$B$3:$R$2338,2,FALSE)</f>
        <v xml:space="preserve">  Eoghan</v>
      </c>
      <c r="V1413" s="39">
        <f t="shared" si="398"/>
        <v>36.69</v>
      </c>
      <c r="W1413" s="39" t="str">
        <f t="shared" si="399"/>
        <v>Obesity</v>
      </c>
      <c r="X1413" s="39">
        <f t="shared" si="400"/>
        <v>6.15</v>
      </c>
      <c r="Y1413" s="39" t="str">
        <f t="shared" si="401"/>
        <v>Prediabetes</v>
      </c>
      <c r="Z1413" s="39" t="str">
        <f t="shared" si="402"/>
        <v>No</v>
      </c>
      <c r="AA1413" s="39" t="str">
        <f t="shared" si="403"/>
        <v>No</v>
      </c>
      <c r="AB1413" s="39" t="str">
        <f t="shared" si="404"/>
        <v>No</v>
      </c>
      <c r="AC1413" s="38" t="str">
        <f t="shared" si="405"/>
        <v>No major surgery</v>
      </c>
      <c r="AD1413" s="39" t="str">
        <f t="shared" si="406"/>
        <v>No</v>
      </c>
      <c r="AE1413" s="13" t="str">
        <f t="shared" si="407"/>
        <v>27-Jun-1964</v>
      </c>
      <c r="AF1413" s="39">
        <f t="shared" si="408"/>
        <v>59</v>
      </c>
      <c r="AG1413" s="58">
        <f t="shared" si="409"/>
        <v>11833.78</v>
      </c>
      <c r="AH1413" s="39" t="str">
        <f t="shared" si="410"/>
        <v>tier - 3</v>
      </c>
      <c r="AI1413" s="39" t="str">
        <f t="shared" si="411"/>
        <v>tier - 3</v>
      </c>
      <c r="AJ1413" s="54" t="str">
        <f t="shared" si="412"/>
        <v>R1013</v>
      </c>
    </row>
    <row r="1414" spans="2:36" ht="15.75" customHeight="1" x14ac:dyDescent="0.3">
      <c r="B1414" s="12" t="s">
        <v>5153</v>
      </c>
      <c r="C1414" s="13" t="s">
        <v>5155</v>
      </c>
      <c r="D1414" s="13">
        <v>28.51</v>
      </c>
      <c r="E1414" s="13" t="str">
        <f t="shared" si="396"/>
        <v>Overweight</v>
      </c>
      <c r="F1414" s="13">
        <v>5.65</v>
      </c>
      <c r="G1414" s="13" t="str">
        <f t="shared" si="397"/>
        <v>Normal</v>
      </c>
      <c r="H1414" s="13" t="s">
        <v>8293</v>
      </c>
      <c r="I1414" s="13" t="s">
        <v>8291</v>
      </c>
      <c r="J1414" s="13" t="s">
        <v>8291</v>
      </c>
      <c r="K1414" s="27">
        <v>1</v>
      </c>
      <c r="L1414" s="13" t="s">
        <v>8291</v>
      </c>
      <c r="M1414" s="13" t="s">
        <v>9466</v>
      </c>
      <c r="N1414" s="13">
        <v>59</v>
      </c>
      <c r="O1414" s="56">
        <v>11837.16</v>
      </c>
      <c r="P1414" s="13" t="s">
        <v>8311</v>
      </c>
      <c r="Q1414" s="13" t="s">
        <v>8311</v>
      </c>
      <c r="R1414" s="57" t="s">
        <v>8321</v>
      </c>
      <c r="T1414" s="12" t="s">
        <v>5153</v>
      </c>
      <c r="U1414" s="13" t="str">
        <f t="shared" si="413"/>
        <v xml:space="preserve">  Pamela W</v>
      </c>
      <c r="V1414" s="39">
        <f t="shared" si="398"/>
        <v>28.51</v>
      </c>
      <c r="W1414" s="39" t="str">
        <f t="shared" si="399"/>
        <v>Overweight</v>
      </c>
      <c r="X1414" s="39">
        <f t="shared" si="400"/>
        <v>5.65</v>
      </c>
      <c r="Y1414" s="39" t="str">
        <f t="shared" si="401"/>
        <v>Normal</v>
      </c>
      <c r="Z1414" s="39" t="str">
        <f t="shared" si="402"/>
        <v>Yes</v>
      </c>
      <c r="AA1414" s="39" t="str">
        <f t="shared" si="403"/>
        <v>No</v>
      </c>
      <c r="AB1414" s="39" t="str">
        <f t="shared" si="404"/>
        <v>No</v>
      </c>
      <c r="AC1414" s="38">
        <f t="shared" si="405"/>
        <v>1</v>
      </c>
      <c r="AD1414" s="39" t="str">
        <f t="shared" si="406"/>
        <v>No</v>
      </c>
      <c r="AE1414" s="13" t="str">
        <f t="shared" si="407"/>
        <v>11-Sep-1964</v>
      </c>
      <c r="AF1414" s="39">
        <f t="shared" si="408"/>
        <v>59</v>
      </c>
      <c r="AG1414" s="58">
        <f t="shared" si="409"/>
        <v>11837.16</v>
      </c>
      <c r="AH1414" s="39" t="str">
        <f t="shared" si="410"/>
        <v>tier - 3</v>
      </c>
      <c r="AI1414" s="39" t="str">
        <f t="shared" si="411"/>
        <v>tier - 3</v>
      </c>
      <c r="AJ1414" s="54" t="str">
        <f t="shared" si="412"/>
        <v>R1011</v>
      </c>
    </row>
    <row r="1415" spans="2:36" ht="15.75" customHeight="1" x14ac:dyDescent="0.3">
      <c r="B1415" s="12" t="s">
        <v>5156</v>
      </c>
      <c r="C1415" s="13" t="s">
        <v>5020</v>
      </c>
      <c r="D1415" s="13">
        <v>30.21</v>
      </c>
      <c r="E1415" s="13" t="str">
        <f t="shared" si="396"/>
        <v>Obesity</v>
      </c>
      <c r="F1415" s="13">
        <v>5.5</v>
      </c>
      <c r="G1415" s="13" t="str">
        <f t="shared" si="397"/>
        <v>Normal</v>
      </c>
      <c r="H1415" s="13" t="s">
        <v>8291</v>
      </c>
      <c r="I1415" s="13" t="s">
        <v>8291</v>
      </c>
      <c r="J1415" s="13" t="s">
        <v>8291</v>
      </c>
      <c r="K1415" s="27">
        <v>1</v>
      </c>
      <c r="L1415" s="13" t="s">
        <v>8291</v>
      </c>
      <c r="M1415" s="13" t="s">
        <v>9652</v>
      </c>
      <c r="N1415" s="13">
        <v>58</v>
      </c>
      <c r="O1415" s="56">
        <v>11840.78</v>
      </c>
      <c r="P1415" s="13" t="s">
        <v>8311</v>
      </c>
      <c r="Q1415" s="13" t="s">
        <v>8310</v>
      </c>
      <c r="R1415" s="57" t="s">
        <v>8317</v>
      </c>
      <c r="T1415" s="12" t="s">
        <v>5156</v>
      </c>
      <c r="U1415" s="13" t="str">
        <f t="shared" si="413"/>
        <v xml:space="preserve">  Lindsey M</v>
      </c>
      <c r="V1415" s="39">
        <f t="shared" si="398"/>
        <v>30.21</v>
      </c>
      <c r="W1415" s="39" t="str">
        <f t="shared" si="399"/>
        <v>Obesity</v>
      </c>
      <c r="X1415" s="39">
        <f t="shared" si="400"/>
        <v>5.5</v>
      </c>
      <c r="Y1415" s="39" t="str">
        <f t="shared" si="401"/>
        <v>Normal</v>
      </c>
      <c r="Z1415" s="39" t="str">
        <f t="shared" si="402"/>
        <v>No</v>
      </c>
      <c r="AA1415" s="39" t="str">
        <f t="shared" si="403"/>
        <v>No</v>
      </c>
      <c r="AB1415" s="39" t="str">
        <f t="shared" si="404"/>
        <v>No</v>
      </c>
      <c r="AC1415" s="38">
        <f t="shared" si="405"/>
        <v>1</v>
      </c>
      <c r="AD1415" s="39" t="str">
        <f t="shared" si="406"/>
        <v>No</v>
      </c>
      <c r="AE1415" s="13" t="str">
        <f t="shared" si="407"/>
        <v>25-Sep-1965</v>
      </c>
      <c r="AF1415" s="39">
        <f t="shared" si="408"/>
        <v>58</v>
      </c>
      <c r="AG1415" s="58">
        <f t="shared" si="409"/>
        <v>11840.78</v>
      </c>
      <c r="AH1415" s="39" t="str">
        <f t="shared" si="410"/>
        <v>tier - 3</v>
      </c>
      <c r="AI1415" s="39" t="str">
        <f t="shared" si="411"/>
        <v>tier - 2</v>
      </c>
      <c r="AJ1415" s="54" t="str">
        <f t="shared" si="412"/>
        <v>R1012</v>
      </c>
    </row>
    <row r="1416" spans="2:36" ht="15.75" customHeight="1" x14ac:dyDescent="0.3">
      <c r="B1416" s="12" t="s">
        <v>5159</v>
      </c>
      <c r="C1416" s="13" t="s">
        <v>5161</v>
      </c>
      <c r="D1416" s="13">
        <v>24.33</v>
      </c>
      <c r="E1416" s="13" t="str">
        <f t="shared" si="396"/>
        <v>Healthy Weight</v>
      </c>
      <c r="F1416" s="13">
        <v>8</v>
      </c>
      <c r="G1416" s="13" t="str">
        <f t="shared" si="397"/>
        <v>Diabetes</v>
      </c>
      <c r="H1416" s="13" t="s">
        <v>8291</v>
      </c>
      <c r="I1416" s="13" t="s">
        <v>8291</v>
      </c>
      <c r="J1416" s="13" t="s">
        <v>8291</v>
      </c>
      <c r="K1416" s="27" t="s">
        <v>8292</v>
      </c>
      <c r="L1416" s="13" t="s">
        <v>8291</v>
      </c>
      <c r="M1416" s="13" t="s">
        <v>9653</v>
      </c>
      <c r="N1416" s="13">
        <v>59</v>
      </c>
      <c r="O1416" s="56">
        <v>11842.44</v>
      </c>
      <c r="P1416" s="13" t="s">
        <v>8311</v>
      </c>
      <c r="Q1416" s="13" t="s">
        <v>8310</v>
      </c>
      <c r="R1416" s="57" t="s">
        <v>8321</v>
      </c>
      <c r="T1416" s="12" t="s">
        <v>5159</v>
      </c>
      <c r="U1416" s="13" t="str">
        <f t="shared" si="413"/>
        <v xml:space="preserve">  Kassie</v>
      </c>
      <c r="V1416" s="39">
        <f t="shared" si="398"/>
        <v>24.33</v>
      </c>
      <c r="W1416" s="39" t="str">
        <f t="shared" si="399"/>
        <v>Healthy Weight</v>
      </c>
      <c r="X1416" s="39">
        <f t="shared" si="400"/>
        <v>8</v>
      </c>
      <c r="Y1416" s="39" t="str">
        <f t="shared" si="401"/>
        <v>Diabetes</v>
      </c>
      <c r="Z1416" s="39" t="str">
        <f t="shared" si="402"/>
        <v>No</v>
      </c>
      <c r="AA1416" s="39" t="str">
        <f t="shared" si="403"/>
        <v>No</v>
      </c>
      <c r="AB1416" s="39" t="str">
        <f t="shared" si="404"/>
        <v>No</v>
      </c>
      <c r="AC1416" s="38" t="str">
        <f t="shared" si="405"/>
        <v>No major surgery</v>
      </c>
      <c r="AD1416" s="39" t="str">
        <f t="shared" si="406"/>
        <v>No</v>
      </c>
      <c r="AE1416" s="13" t="str">
        <f t="shared" si="407"/>
        <v>11-Jul-1964</v>
      </c>
      <c r="AF1416" s="39">
        <f t="shared" si="408"/>
        <v>59</v>
      </c>
      <c r="AG1416" s="58">
        <f t="shared" si="409"/>
        <v>11842.44</v>
      </c>
      <c r="AH1416" s="39" t="str">
        <f t="shared" si="410"/>
        <v>tier - 3</v>
      </c>
      <c r="AI1416" s="39" t="str">
        <f t="shared" si="411"/>
        <v>tier - 2</v>
      </c>
      <c r="AJ1416" s="54" t="str">
        <f t="shared" si="412"/>
        <v>R1011</v>
      </c>
    </row>
    <row r="1417" spans="2:36" ht="15.75" customHeight="1" x14ac:dyDescent="0.3">
      <c r="B1417" s="12" t="s">
        <v>5162</v>
      </c>
      <c r="C1417" s="13" t="s">
        <v>620</v>
      </c>
      <c r="D1417" s="13">
        <v>19.855</v>
      </c>
      <c r="E1417" s="13" t="str">
        <f t="shared" si="396"/>
        <v>Healthy Weight</v>
      </c>
      <c r="F1417" s="13">
        <v>5.71</v>
      </c>
      <c r="G1417" s="13" t="str">
        <f t="shared" si="397"/>
        <v>Prediabetes</v>
      </c>
      <c r="H1417" s="13" t="s">
        <v>8293</v>
      </c>
      <c r="I1417" s="13" t="s">
        <v>8291</v>
      </c>
      <c r="J1417" s="13" t="s">
        <v>8291</v>
      </c>
      <c r="K1417" s="27" t="s">
        <v>8292</v>
      </c>
      <c r="L1417" s="13" t="s">
        <v>8291</v>
      </c>
      <c r="M1417" s="13" t="s">
        <v>9654</v>
      </c>
      <c r="N1417" s="13">
        <v>58</v>
      </c>
      <c r="O1417" s="56">
        <v>11842.62</v>
      </c>
      <c r="P1417" s="13" t="s">
        <v>8311</v>
      </c>
      <c r="Q1417" s="13" t="s">
        <v>8311</v>
      </c>
      <c r="R1417" s="57" t="s">
        <v>8317</v>
      </c>
      <c r="T1417" s="12" t="s">
        <v>5162</v>
      </c>
      <c r="U1417" s="13" t="str">
        <f t="shared" si="413"/>
        <v xml:space="preserve">  Matthew</v>
      </c>
      <c r="V1417" s="39">
        <f t="shared" si="398"/>
        <v>19.855</v>
      </c>
      <c r="W1417" s="39" t="str">
        <f t="shared" si="399"/>
        <v>Healthy Weight</v>
      </c>
      <c r="X1417" s="39">
        <f t="shared" si="400"/>
        <v>5.71</v>
      </c>
      <c r="Y1417" s="39" t="str">
        <f t="shared" si="401"/>
        <v>Prediabetes</v>
      </c>
      <c r="Z1417" s="39" t="str">
        <f t="shared" si="402"/>
        <v>Yes</v>
      </c>
      <c r="AA1417" s="39" t="str">
        <f t="shared" si="403"/>
        <v>No</v>
      </c>
      <c r="AB1417" s="39" t="str">
        <f t="shared" si="404"/>
        <v>No</v>
      </c>
      <c r="AC1417" s="38" t="str">
        <f t="shared" si="405"/>
        <v>No major surgery</v>
      </c>
      <c r="AD1417" s="39" t="str">
        <f t="shared" si="406"/>
        <v>No</v>
      </c>
      <c r="AE1417" s="13" t="str">
        <f t="shared" si="407"/>
        <v>10-Nov-1965</v>
      </c>
      <c r="AF1417" s="39">
        <f t="shared" si="408"/>
        <v>58</v>
      </c>
      <c r="AG1417" s="58">
        <f t="shared" si="409"/>
        <v>11842.62</v>
      </c>
      <c r="AH1417" s="39" t="str">
        <f t="shared" si="410"/>
        <v>tier - 3</v>
      </c>
      <c r="AI1417" s="39" t="str">
        <f t="shared" si="411"/>
        <v>tier - 3</v>
      </c>
      <c r="AJ1417" s="54" t="str">
        <f t="shared" si="412"/>
        <v>R1012</v>
      </c>
    </row>
    <row r="1418" spans="2:36" ht="15.75" customHeight="1" x14ac:dyDescent="0.3">
      <c r="B1418" s="12" t="s">
        <v>5165</v>
      </c>
      <c r="C1418" s="13" t="s">
        <v>5167</v>
      </c>
      <c r="D1418" s="13">
        <v>25.364999999999998</v>
      </c>
      <c r="E1418" s="13" t="str">
        <f t="shared" si="396"/>
        <v>Overweight</v>
      </c>
      <c r="F1418" s="13">
        <v>11.71</v>
      </c>
      <c r="G1418" s="13" t="str">
        <f t="shared" si="397"/>
        <v>Diabetes</v>
      </c>
      <c r="H1418" s="13" t="s">
        <v>8291</v>
      </c>
      <c r="I1418" s="13" t="s">
        <v>8291</v>
      </c>
      <c r="J1418" s="13" t="s">
        <v>8291</v>
      </c>
      <c r="K1418" s="27" t="s">
        <v>8292</v>
      </c>
      <c r="L1418" s="13" t="s">
        <v>8291</v>
      </c>
      <c r="M1418" s="13" t="s">
        <v>9651</v>
      </c>
      <c r="N1418" s="13">
        <v>59</v>
      </c>
      <c r="O1418" s="56">
        <v>11848.14</v>
      </c>
      <c r="P1418" s="13" t="s">
        <v>8311</v>
      </c>
      <c r="Q1418" s="13" t="s">
        <v>8310</v>
      </c>
      <c r="R1418" s="57" t="s">
        <v>8321</v>
      </c>
      <c r="T1418" s="12" t="s">
        <v>5165</v>
      </c>
      <c r="U1418" s="13" t="str">
        <f t="shared" si="413"/>
        <v xml:space="preserve">  Ruben Dario</v>
      </c>
      <c r="V1418" s="39">
        <f t="shared" si="398"/>
        <v>25.364999999999998</v>
      </c>
      <c r="W1418" s="39" t="str">
        <f t="shared" si="399"/>
        <v>Overweight</v>
      </c>
      <c r="X1418" s="39">
        <f t="shared" si="400"/>
        <v>11.71</v>
      </c>
      <c r="Y1418" s="39" t="str">
        <f t="shared" si="401"/>
        <v>Diabetes</v>
      </c>
      <c r="Z1418" s="39" t="str">
        <f t="shared" si="402"/>
        <v>No</v>
      </c>
      <c r="AA1418" s="39" t="str">
        <f t="shared" si="403"/>
        <v>No</v>
      </c>
      <c r="AB1418" s="39" t="str">
        <f t="shared" si="404"/>
        <v>No</v>
      </c>
      <c r="AC1418" s="38" t="str">
        <f t="shared" si="405"/>
        <v>No major surgery</v>
      </c>
      <c r="AD1418" s="39" t="str">
        <f t="shared" si="406"/>
        <v>No</v>
      </c>
      <c r="AE1418" s="13" t="str">
        <f t="shared" si="407"/>
        <v>27-Jun-1964</v>
      </c>
      <c r="AF1418" s="39">
        <f t="shared" si="408"/>
        <v>59</v>
      </c>
      <c r="AG1418" s="58">
        <f t="shared" si="409"/>
        <v>11848.14</v>
      </c>
      <c r="AH1418" s="39" t="str">
        <f t="shared" si="410"/>
        <v>tier - 3</v>
      </c>
      <c r="AI1418" s="39" t="str">
        <f t="shared" si="411"/>
        <v>tier - 2</v>
      </c>
      <c r="AJ1418" s="54" t="str">
        <f t="shared" si="412"/>
        <v>R1011</v>
      </c>
    </row>
    <row r="1419" spans="2:36" ht="15.75" customHeight="1" x14ac:dyDescent="0.3">
      <c r="B1419" s="12" t="s">
        <v>5169</v>
      </c>
      <c r="C1419" s="13" t="s">
        <v>339</v>
      </c>
      <c r="D1419" s="13">
        <v>29.6</v>
      </c>
      <c r="E1419" s="13" t="str">
        <f t="shared" si="396"/>
        <v>Overweight</v>
      </c>
      <c r="F1419" s="13">
        <v>6.17</v>
      </c>
      <c r="G1419" s="13" t="str">
        <f t="shared" si="397"/>
        <v>Prediabetes</v>
      </c>
      <c r="H1419" s="13" t="s">
        <v>8293</v>
      </c>
      <c r="I1419" s="13" t="s">
        <v>8291</v>
      </c>
      <c r="J1419" s="13" t="s">
        <v>8293</v>
      </c>
      <c r="K1419" s="27">
        <v>1</v>
      </c>
      <c r="L1419" s="13" t="s">
        <v>8291</v>
      </c>
      <c r="M1419" s="13" t="s">
        <v>9655</v>
      </c>
      <c r="N1419" s="13">
        <v>59</v>
      </c>
      <c r="O1419" s="56">
        <v>11856.41</v>
      </c>
      <c r="P1419" s="13" t="s">
        <v>8311</v>
      </c>
      <c r="Q1419" s="13" t="s">
        <v>8310</v>
      </c>
      <c r="R1419" s="57" t="s">
        <v>8312</v>
      </c>
      <c r="T1419" s="12" t="s">
        <v>5169</v>
      </c>
      <c r="U1419" s="13" t="str">
        <f t="shared" si="413"/>
        <v xml:space="preserve">  Kevin</v>
      </c>
      <c r="V1419" s="39">
        <f t="shared" si="398"/>
        <v>29.6</v>
      </c>
      <c r="W1419" s="39" t="str">
        <f t="shared" si="399"/>
        <v>Overweight</v>
      </c>
      <c r="X1419" s="39">
        <f t="shared" si="400"/>
        <v>6.17</v>
      </c>
      <c r="Y1419" s="39" t="str">
        <f t="shared" si="401"/>
        <v>Prediabetes</v>
      </c>
      <c r="Z1419" s="39" t="str">
        <f t="shared" si="402"/>
        <v>Yes</v>
      </c>
      <c r="AA1419" s="39" t="str">
        <f t="shared" si="403"/>
        <v>No</v>
      </c>
      <c r="AB1419" s="39" t="str">
        <f t="shared" si="404"/>
        <v>Yes</v>
      </c>
      <c r="AC1419" s="38">
        <f t="shared" si="405"/>
        <v>1</v>
      </c>
      <c r="AD1419" s="39" t="str">
        <f t="shared" si="406"/>
        <v>No</v>
      </c>
      <c r="AE1419" s="13" t="str">
        <f t="shared" si="407"/>
        <v>29-Sep-1964</v>
      </c>
      <c r="AF1419" s="39">
        <f t="shared" si="408"/>
        <v>59</v>
      </c>
      <c r="AG1419" s="58">
        <f t="shared" si="409"/>
        <v>11856.41</v>
      </c>
      <c r="AH1419" s="39" t="str">
        <f t="shared" si="410"/>
        <v>tier - 3</v>
      </c>
      <c r="AI1419" s="39" t="str">
        <f t="shared" si="411"/>
        <v>tier - 2</v>
      </c>
      <c r="AJ1419" s="54" t="str">
        <f t="shared" si="412"/>
        <v>R1013</v>
      </c>
    </row>
    <row r="1420" spans="2:36" ht="15.75" customHeight="1" x14ac:dyDescent="0.3">
      <c r="B1420" s="12" t="s">
        <v>5172</v>
      </c>
      <c r="C1420" s="13" t="s">
        <v>5174</v>
      </c>
      <c r="D1420" s="13">
        <v>39.43</v>
      </c>
      <c r="E1420" s="13" t="str">
        <f t="shared" si="396"/>
        <v>Obesity</v>
      </c>
      <c r="F1420" s="13">
        <v>6.1</v>
      </c>
      <c r="G1420" s="13" t="str">
        <f t="shared" si="397"/>
        <v>Prediabetes</v>
      </c>
      <c r="H1420" s="13" t="s">
        <v>8293</v>
      </c>
      <c r="I1420" s="13" t="s">
        <v>8291</v>
      </c>
      <c r="J1420" s="13" t="s">
        <v>8293</v>
      </c>
      <c r="K1420" s="27">
        <v>1</v>
      </c>
      <c r="L1420" s="13" t="s">
        <v>8291</v>
      </c>
      <c r="M1420" s="13" t="s">
        <v>9656</v>
      </c>
      <c r="N1420" s="13">
        <v>49</v>
      </c>
      <c r="O1420" s="56">
        <v>11858.56</v>
      </c>
      <c r="P1420" s="13" t="s">
        <v>8311</v>
      </c>
      <c r="Q1420" s="13" t="s">
        <v>8311</v>
      </c>
      <c r="R1420" s="57" t="s">
        <v>8321</v>
      </c>
      <c r="T1420" s="12" t="s">
        <v>5172</v>
      </c>
      <c r="U1420" s="13" t="str">
        <f t="shared" si="413"/>
        <v xml:space="preserve">  Lindsay M</v>
      </c>
      <c r="V1420" s="39">
        <f t="shared" si="398"/>
        <v>39.43</v>
      </c>
      <c r="W1420" s="39" t="str">
        <f t="shared" si="399"/>
        <v>Obesity</v>
      </c>
      <c r="X1420" s="39">
        <f t="shared" si="400"/>
        <v>6.1</v>
      </c>
      <c r="Y1420" s="39" t="str">
        <f t="shared" si="401"/>
        <v>Prediabetes</v>
      </c>
      <c r="Z1420" s="39" t="str">
        <f t="shared" si="402"/>
        <v>Yes</v>
      </c>
      <c r="AA1420" s="39" t="str">
        <f t="shared" si="403"/>
        <v>No</v>
      </c>
      <c r="AB1420" s="39" t="str">
        <f t="shared" si="404"/>
        <v>Yes</v>
      </c>
      <c r="AC1420" s="38">
        <f t="shared" si="405"/>
        <v>1</v>
      </c>
      <c r="AD1420" s="39" t="str">
        <f t="shared" si="406"/>
        <v>No</v>
      </c>
      <c r="AE1420" s="13" t="str">
        <f t="shared" si="407"/>
        <v>7-Jul-1974</v>
      </c>
      <c r="AF1420" s="39">
        <f t="shared" si="408"/>
        <v>49</v>
      </c>
      <c r="AG1420" s="58">
        <f t="shared" si="409"/>
        <v>11858.56</v>
      </c>
      <c r="AH1420" s="39" t="str">
        <f t="shared" si="410"/>
        <v>tier - 3</v>
      </c>
      <c r="AI1420" s="39" t="str">
        <f t="shared" si="411"/>
        <v>tier - 3</v>
      </c>
      <c r="AJ1420" s="54" t="str">
        <f t="shared" si="412"/>
        <v>R1011</v>
      </c>
    </row>
    <row r="1421" spans="2:36" ht="15.75" customHeight="1" x14ac:dyDescent="0.3">
      <c r="B1421" s="12" t="s">
        <v>5176</v>
      </c>
      <c r="C1421" s="13" t="s">
        <v>436</v>
      </c>
      <c r="D1421" s="13">
        <v>27.34</v>
      </c>
      <c r="E1421" s="13" t="str">
        <f t="shared" si="396"/>
        <v>Overweight</v>
      </c>
      <c r="F1421" s="13">
        <v>5.19</v>
      </c>
      <c r="G1421" s="13" t="str">
        <f t="shared" si="397"/>
        <v>Normal</v>
      </c>
      <c r="H1421" s="13" t="s">
        <v>8293</v>
      </c>
      <c r="I1421" s="13" t="s">
        <v>8291</v>
      </c>
      <c r="J1421" s="13" t="s">
        <v>8291</v>
      </c>
      <c r="K1421" s="27">
        <v>1</v>
      </c>
      <c r="L1421" s="13" t="s">
        <v>8291</v>
      </c>
      <c r="M1421" s="13" t="s">
        <v>9657</v>
      </c>
      <c r="N1421" s="13">
        <v>56</v>
      </c>
      <c r="O1421" s="56">
        <v>11879.1</v>
      </c>
      <c r="P1421" s="13" t="s">
        <v>8311</v>
      </c>
      <c r="Q1421" s="13" t="s">
        <v>8311</v>
      </c>
      <c r="R1421" s="57" t="s">
        <v>8329</v>
      </c>
      <c r="T1421" s="12" t="s">
        <v>5176</v>
      </c>
      <c r="U1421" s="13" t="str">
        <f t="shared" si="413"/>
        <v xml:space="preserve">  Amanda</v>
      </c>
      <c r="V1421" s="39">
        <f t="shared" si="398"/>
        <v>27.34</v>
      </c>
      <c r="W1421" s="39" t="str">
        <f t="shared" si="399"/>
        <v>Overweight</v>
      </c>
      <c r="X1421" s="39">
        <f t="shared" si="400"/>
        <v>5.19</v>
      </c>
      <c r="Y1421" s="39" t="str">
        <f t="shared" si="401"/>
        <v>Normal</v>
      </c>
      <c r="Z1421" s="39" t="str">
        <f t="shared" si="402"/>
        <v>Yes</v>
      </c>
      <c r="AA1421" s="39" t="str">
        <f t="shared" si="403"/>
        <v>No</v>
      </c>
      <c r="AB1421" s="39" t="str">
        <f t="shared" si="404"/>
        <v>No</v>
      </c>
      <c r="AC1421" s="38">
        <f t="shared" si="405"/>
        <v>1</v>
      </c>
      <c r="AD1421" s="39" t="str">
        <f t="shared" si="406"/>
        <v>No</v>
      </c>
      <c r="AE1421" s="13" t="str">
        <f t="shared" si="407"/>
        <v>24-Aug-1967</v>
      </c>
      <c r="AF1421" s="39">
        <f t="shared" si="408"/>
        <v>56</v>
      </c>
      <c r="AG1421" s="58">
        <f t="shared" si="409"/>
        <v>11879.1</v>
      </c>
      <c r="AH1421" s="39" t="str">
        <f t="shared" si="410"/>
        <v>tier - 3</v>
      </c>
      <c r="AI1421" s="39" t="str">
        <f t="shared" si="411"/>
        <v>tier - 3</v>
      </c>
      <c r="AJ1421" s="54" t="str">
        <f t="shared" si="412"/>
        <v>R1024</v>
      </c>
    </row>
    <row r="1422" spans="2:36" ht="15.75" customHeight="1" x14ac:dyDescent="0.3">
      <c r="B1422" s="12" t="s">
        <v>5179</v>
      </c>
      <c r="C1422" s="13" t="s">
        <v>1069</v>
      </c>
      <c r="D1422" s="13">
        <v>39.01</v>
      </c>
      <c r="E1422" s="13" t="str">
        <f t="shared" si="396"/>
        <v>Obesity</v>
      </c>
      <c r="F1422" s="13">
        <v>5.37</v>
      </c>
      <c r="G1422" s="13" t="str">
        <f t="shared" si="397"/>
        <v>Normal</v>
      </c>
      <c r="H1422" s="13" t="s">
        <v>8293</v>
      </c>
      <c r="I1422" s="13" t="s">
        <v>8291</v>
      </c>
      <c r="J1422" s="13" t="s">
        <v>8291</v>
      </c>
      <c r="K1422" s="27" t="s">
        <v>8292</v>
      </c>
      <c r="L1422" s="13" t="s">
        <v>8291</v>
      </c>
      <c r="M1422" s="13" t="s">
        <v>9658</v>
      </c>
      <c r="N1422" s="13">
        <v>56</v>
      </c>
      <c r="O1422" s="56">
        <v>11881.36</v>
      </c>
      <c r="P1422" s="13" t="s">
        <v>8311</v>
      </c>
      <c r="Q1422" s="13" t="s">
        <v>8310</v>
      </c>
      <c r="R1422" s="57" t="s">
        <v>8321</v>
      </c>
      <c r="T1422" s="12" t="s">
        <v>5179</v>
      </c>
      <c r="U1422" s="13" t="str">
        <f t="shared" si="413"/>
        <v xml:space="preserve">  James</v>
      </c>
      <c r="V1422" s="39">
        <f t="shared" si="398"/>
        <v>39.01</v>
      </c>
      <c r="W1422" s="39" t="str">
        <f t="shared" si="399"/>
        <v>Obesity</v>
      </c>
      <c r="X1422" s="39">
        <f t="shared" si="400"/>
        <v>5.37</v>
      </c>
      <c r="Y1422" s="39" t="str">
        <f t="shared" si="401"/>
        <v>Normal</v>
      </c>
      <c r="Z1422" s="39" t="str">
        <f t="shared" si="402"/>
        <v>Yes</v>
      </c>
      <c r="AA1422" s="39" t="str">
        <f t="shared" si="403"/>
        <v>No</v>
      </c>
      <c r="AB1422" s="39" t="str">
        <f t="shared" si="404"/>
        <v>No</v>
      </c>
      <c r="AC1422" s="38" t="str">
        <f t="shared" si="405"/>
        <v>No major surgery</v>
      </c>
      <c r="AD1422" s="39" t="str">
        <f t="shared" si="406"/>
        <v>No</v>
      </c>
      <c r="AE1422" s="13" t="str">
        <f t="shared" si="407"/>
        <v>14-Jul-1967</v>
      </c>
      <c r="AF1422" s="39">
        <f t="shared" si="408"/>
        <v>56</v>
      </c>
      <c r="AG1422" s="58">
        <f t="shared" si="409"/>
        <v>11881.36</v>
      </c>
      <c r="AH1422" s="39" t="str">
        <f t="shared" si="410"/>
        <v>tier - 3</v>
      </c>
      <c r="AI1422" s="39" t="str">
        <f t="shared" si="411"/>
        <v>tier - 2</v>
      </c>
      <c r="AJ1422" s="54" t="str">
        <f t="shared" si="412"/>
        <v>R1011</v>
      </c>
    </row>
    <row r="1423" spans="2:36" ht="15.75" customHeight="1" x14ac:dyDescent="0.3">
      <c r="B1423" s="12" t="s">
        <v>5182</v>
      </c>
      <c r="C1423" s="13" t="s">
        <v>5184</v>
      </c>
      <c r="D1423" s="13">
        <v>18.989999999999998</v>
      </c>
      <c r="E1423" s="13" t="str">
        <f t="shared" si="396"/>
        <v>Healthy Weight</v>
      </c>
      <c r="F1423" s="13">
        <v>10.82</v>
      </c>
      <c r="G1423" s="13" t="str">
        <f t="shared" si="397"/>
        <v>Diabetes</v>
      </c>
      <c r="H1423" s="13" t="s">
        <v>8293</v>
      </c>
      <c r="I1423" s="13" t="s">
        <v>8291</v>
      </c>
      <c r="J1423" s="13" t="s">
        <v>8291</v>
      </c>
      <c r="K1423" s="27" t="s">
        <v>8292</v>
      </c>
      <c r="L1423" s="13" t="s">
        <v>8291</v>
      </c>
      <c r="M1423" s="13" t="s">
        <v>9659</v>
      </c>
      <c r="N1423" s="13">
        <v>56</v>
      </c>
      <c r="O1423" s="56">
        <v>11881.97</v>
      </c>
      <c r="P1423" s="13" t="s">
        <v>8311</v>
      </c>
      <c r="Q1423" s="13" t="s">
        <v>8314</v>
      </c>
      <c r="R1423" s="57" t="s">
        <v>8312</v>
      </c>
      <c r="T1423" s="12" t="s">
        <v>5182</v>
      </c>
      <c r="U1423" s="13" t="str">
        <f t="shared" si="413"/>
        <v xml:space="preserve">  Samuel H</v>
      </c>
      <c r="V1423" s="39">
        <f t="shared" si="398"/>
        <v>18.989999999999998</v>
      </c>
      <c r="W1423" s="39" t="str">
        <f t="shared" si="399"/>
        <v>Healthy Weight</v>
      </c>
      <c r="X1423" s="39">
        <f t="shared" si="400"/>
        <v>10.82</v>
      </c>
      <c r="Y1423" s="39" t="str">
        <f t="shared" si="401"/>
        <v>Diabetes</v>
      </c>
      <c r="Z1423" s="39" t="str">
        <f t="shared" si="402"/>
        <v>Yes</v>
      </c>
      <c r="AA1423" s="39" t="str">
        <f t="shared" si="403"/>
        <v>No</v>
      </c>
      <c r="AB1423" s="39" t="str">
        <f t="shared" si="404"/>
        <v>No</v>
      </c>
      <c r="AC1423" s="38" t="str">
        <f t="shared" si="405"/>
        <v>No major surgery</v>
      </c>
      <c r="AD1423" s="39" t="str">
        <f t="shared" si="406"/>
        <v>No</v>
      </c>
      <c r="AE1423" s="13" t="str">
        <f t="shared" si="407"/>
        <v>29-Oct-1967</v>
      </c>
      <c r="AF1423" s="39">
        <f t="shared" si="408"/>
        <v>56</v>
      </c>
      <c r="AG1423" s="58">
        <f t="shared" si="409"/>
        <v>11881.97</v>
      </c>
      <c r="AH1423" s="39" t="str">
        <f t="shared" si="410"/>
        <v>tier - 3</v>
      </c>
      <c r="AI1423" s="39" t="str">
        <f t="shared" si="411"/>
        <v>tier - 1</v>
      </c>
      <c r="AJ1423" s="54" t="str">
        <f t="shared" si="412"/>
        <v>R1013</v>
      </c>
    </row>
    <row r="1424" spans="2:36" ht="15.75" customHeight="1" x14ac:dyDescent="0.3">
      <c r="B1424" s="12" t="s">
        <v>5186</v>
      </c>
      <c r="C1424" s="13" t="s">
        <v>5188</v>
      </c>
      <c r="D1424" s="13">
        <v>42.3</v>
      </c>
      <c r="E1424" s="13" t="str">
        <f t="shared" si="396"/>
        <v>Obesity</v>
      </c>
      <c r="F1424" s="13">
        <v>6.06</v>
      </c>
      <c r="G1424" s="13" t="str">
        <f t="shared" si="397"/>
        <v>Prediabetes</v>
      </c>
      <c r="H1424" s="13" t="s">
        <v>8293</v>
      </c>
      <c r="I1424" s="13" t="s">
        <v>8291</v>
      </c>
      <c r="J1424" s="13" t="s">
        <v>8291</v>
      </c>
      <c r="K1424" s="27" t="s">
        <v>8292</v>
      </c>
      <c r="L1424" s="13" t="s">
        <v>8291</v>
      </c>
      <c r="M1424" s="13" t="s">
        <v>8403</v>
      </c>
      <c r="N1424" s="13">
        <v>19</v>
      </c>
      <c r="O1424" s="56">
        <v>11884.05</v>
      </c>
      <c r="P1424" s="13" t="s">
        <v>8311</v>
      </c>
      <c r="Q1424" s="13" t="s">
        <v>8311</v>
      </c>
      <c r="R1424" s="57" t="s">
        <v>8312</v>
      </c>
      <c r="T1424" s="12" t="s">
        <v>5186</v>
      </c>
      <c r="U1424" s="13" t="str">
        <f t="shared" si="413"/>
        <v xml:space="preserve">  Jenni</v>
      </c>
      <c r="V1424" s="39">
        <f t="shared" si="398"/>
        <v>42.3</v>
      </c>
      <c r="W1424" s="39" t="str">
        <f t="shared" si="399"/>
        <v>Obesity</v>
      </c>
      <c r="X1424" s="39">
        <f t="shared" si="400"/>
        <v>6.06</v>
      </c>
      <c r="Y1424" s="39" t="str">
        <f t="shared" si="401"/>
        <v>Prediabetes</v>
      </c>
      <c r="Z1424" s="39" t="str">
        <f t="shared" si="402"/>
        <v>Yes</v>
      </c>
      <c r="AA1424" s="39" t="str">
        <f t="shared" si="403"/>
        <v>No</v>
      </c>
      <c r="AB1424" s="39" t="str">
        <f t="shared" si="404"/>
        <v>No</v>
      </c>
      <c r="AC1424" s="38" t="str">
        <f t="shared" si="405"/>
        <v>No major surgery</v>
      </c>
      <c r="AD1424" s="39" t="str">
        <f t="shared" si="406"/>
        <v>No</v>
      </c>
      <c r="AE1424" s="13" t="str">
        <f t="shared" si="407"/>
        <v>2-Jun-2004</v>
      </c>
      <c r="AF1424" s="39">
        <f t="shared" si="408"/>
        <v>19</v>
      </c>
      <c r="AG1424" s="58">
        <f t="shared" si="409"/>
        <v>11884.05</v>
      </c>
      <c r="AH1424" s="39" t="str">
        <f t="shared" si="410"/>
        <v>tier - 3</v>
      </c>
      <c r="AI1424" s="39" t="str">
        <f t="shared" si="411"/>
        <v>tier - 3</v>
      </c>
      <c r="AJ1424" s="54" t="str">
        <f t="shared" si="412"/>
        <v>R1013</v>
      </c>
    </row>
    <row r="1425" spans="2:36" ht="15.75" customHeight="1" x14ac:dyDescent="0.3">
      <c r="B1425" s="12" t="s">
        <v>5190</v>
      </c>
      <c r="C1425" s="13" t="s">
        <v>5192</v>
      </c>
      <c r="D1425" s="13">
        <v>39.805</v>
      </c>
      <c r="E1425" s="13" t="str">
        <f t="shared" si="396"/>
        <v>Obesity</v>
      </c>
      <c r="F1425" s="13">
        <v>5.91</v>
      </c>
      <c r="G1425" s="13" t="str">
        <f t="shared" si="397"/>
        <v>Prediabetes</v>
      </c>
      <c r="H1425" s="13" t="s">
        <v>8291</v>
      </c>
      <c r="I1425" s="13" t="s">
        <v>8291</v>
      </c>
      <c r="J1425" s="13" t="s">
        <v>8291</v>
      </c>
      <c r="K1425" s="27" t="s">
        <v>8292</v>
      </c>
      <c r="L1425" s="13" t="s">
        <v>8291</v>
      </c>
      <c r="M1425" s="13" t="s">
        <v>9660</v>
      </c>
      <c r="N1425" s="13">
        <v>59</v>
      </c>
      <c r="O1425" s="56">
        <v>11918.2</v>
      </c>
      <c r="P1425" s="13" t="s">
        <v>8311</v>
      </c>
      <c r="Q1425" s="13" t="s">
        <v>8314</v>
      </c>
      <c r="R1425" s="57" t="s">
        <v>8332</v>
      </c>
      <c r="T1425" s="12" t="s">
        <v>5190</v>
      </c>
      <c r="U1425" s="13" t="str">
        <f t="shared" si="413"/>
        <v xml:space="preserve">  Estuardo F</v>
      </c>
      <c r="V1425" s="39">
        <f t="shared" si="398"/>
        <v>39.805</v>
      </c>
      <c r="W1425" s="39" t="str">
        <f t="shared" si="399"/>
        <v>Obesity</v>
      </c>
      <c r="X1425" s="39">
        <f t="shared" si="400"/>
        <v>5.91</v>
      </c>
      <c r="Y1425" s="39" t="str">
        <f t="shared" si="401"/>
        <v>Prediabetes</v>
      </c>
      <c r="Z1425" s="39" t="str">
        <f t="shared" si="402"/>
        <v>No</v>
      </c>
      <c r="AA1425" s="39" t="str">
        <f t="shared" si="403"/>
        <v>No</v>
      </c>
      <c r="AB1425" s="39" t="str">
        <f t="shared" si="404"/>
        <v>No</v>
      </c>
      <c r="AC1425" s="38" t="str">
        <f t="shared" si="405"/>
        <v>No major surgery</v>
      </c>
      <c r="AD1425" s="39" t="str">
        <f t="shared" si="406"/>
        <v>No</v>
      </c>
      <c r="AE1425" s="13" t="str">
        <f t="shared" si="407"/>
        <v>19-Nov-1964</v>
      </c>
      <c r="AF1425" s="39">
        <f t="shared" si="408"/>
        <v>59</v>
      </c>
      <c r="AG1425" s="58">
        <f t="shared" si="409"/>
        <v>11918.2</v>
      </c>
      <c r="AH1425" s="39" t="str">
        <f t="shared" si="410"/>
        <v>tier - 3</v>
      </c>
      <c r="AI1425" s="39" t="str">
        <f t="shared" si="411"/>
        <v>tier - 1</v>
      </c>
      <c r="AJ1425" s="54" t="str">
        <f t="shared" si="412"/>
        <v>R1021</v>
      </c>
    </row>
    <row r="1426" spans="2:36" ht="15.75" customHeight="1" x14ac:dyDescent="0.3">
      <c r="B1426" s="12" t="s">
        <v>5194</v>
      </c>
      <c r="C1426" s="13" t="s">
        <v>5196</v>
      </c>
      <c r="D1426" s="13">
        <v>33.700000000000003</v>
      </c>
      <c r="E1426" s="13" t="str">
        <f t="shared" si="396"/>
        <v>Obesity</v>
      </c>
      <c r="F1426" s="13">
        <v>5.87</v>
      </c>
      <c r="G1426" s="13" t="str">
        <f t="shared" si="397"/>
        <v>Prediabetes</v>
      </c>
      <c r="H1426" s="13" t="s">
        <v>8291</v>
      </c>
      <c r="I1426" s="13" t="s">
        <v>8291</v>
      </c>
      <c r="J1426" s="13" t="s">
        <v>8291</v>
      </c>
      <c r="K1426" s="27" t="s">
        <v>8292</v>
      </c>
      <c r="L1426" s="13" t="s">
        <v>8291</v>
      </c>
      <c r="M1426" s="13" t="s">
        <v>9661</v>
      </c>
      <c r="N1426" s="13">
        <v>59</v>
      </c>
      <c r="O1426" s="56">
        <v>11931.13</v>
      </c>
      <c r="P1426" s="13" t="s">
        <v>8311</v>
      </c>
      <c r="Q1426" s="13" t="s">
        <v>8314</v>
      </c>
      <c r="R1426" s="57" t="s">
        <v>8325</v>
      </c>
      <c r="T1426" s="12" t="s">
        <v>5194</v>
      </c>
      <c r="U1426" s="13" t="str">
        <f t="shared" si="413"/>
        <v xml:space="preserve">  Brett</v>
      </c>
      <c r="V1426" s="39">
        <f t="shared" si="398"/>
        <v>33.700000000000003</v>
      </c>
      <c r="W1426" s="39" t="str">
        <f t="shared" si="399"/>
        <v>Obesity</v>
      </c>
      <c r="X1426" s="39">
        <f t="shared" si="400"/>
        <v>5.87</v>
      </c>
      <c r="Y1426" s="39" t="str">
        <f t="shared" si="401"/>
        <v>Prediabetes</v>
      </c>
      <c r="Z1426" s="39" t="str">
        <f t="shared" si="402"/>
        <v>No</v>
      </c>
      <c r="AA1426" s="39" t="str">
        <f t="shared" si="403"/>
        <v>No</v>
      </c>
      <c r="AB1426" s="39" t="str">
        <f t="shared" si="404"/>
        <v>No</v>
      </c>
      <c r="AC1426" s="38" t="str">
        <f t="shared" si="405"/>
        <v>No major surgery</v>
      </c>
      <c r="AD1426" s="39" t="str">
        <f t="shared" si="406"/>
        <v>No</v>
      </c>
      <c r="AE1426" s="13" t="str">
        <f t="shared" si="407"/>
        <v>20-Dec-1964</v>
      </c>
      <c r="AF1426" s="39">
        <f t="shared" si="408"/>
        <v>59</v>
      </c>
      <c r="AG1426" s="58">
        <f t="shared" si="409"/>
        <v>11931.13</v>
      </c>
      <c r="AH1426" s="39" t="str">
        <f t="shared" si="410"/>
        <v>tier - 3</v>
      </c>
      <c r="AI1426" s="39" t="str">
        <f t="shared" si="411"/>
        <v>tier - 1</v>
      </c>
      <c r="AJ1426" s="54" t="str">
        <f t="shared" si="412"/>
        <v>R1019</v>
      </c>
    </row>
    <row r="1427" spans="2:36" ht="15.75" customHeight="1" x14ac:dyDescent="0.3">
      <c r="B1427" s="12" t="s">
        <v>5198</v>
      </c>
      <c r="C1427" s="13" t="s">
        <v>5200</v>
      </c>
      <c r="D1427" s="13">
        <v>36.195</v>
      </c>
      <c r="E1427" s="13" t="str">
        <f t="shared" si="396"/>
        <v>Obesity</v>
      </c>
      <c r="F1427" s="13">
        <v>6.22</v>
      </c>
      <c r="G1427" s="13" t="str">
        <f t="shared" si="397"/>
        <v>Prediabetes</v>
      </c>
      <c r="H1427" s="13" t="s">
        <v>8291</v>
      </c>
      <c r="I1427" s="13" t="s">
        <v>8291</v>
      </c>
      <c r="J1427" s="13" t="s">
        <v>8291</v>
      </c>
      <c r="K1427" s="27" t="s">
        <v>8292</v>
      </c>
      <c r="L1427" s="13" t="s">
        <v>8291</v>
      </c>
      <c r="M1427" s="13" t="s">
        <v>9662</v>
      </c>
      <c r="N1427" s="13">
        <v>59</v>
      </c>
      <c r="O1427" s="56">
        <v>11938.26</v>
      </c>
      <c r="P1427" s="13" t="s">
        <v>8311</v>
      </c>
      <c r="Q1427" s="13" t="s">
        <v>8311</v>
      </c>
      <c r="R1427" s="57" t="s">
        <v>8325</v>
      </c>
      <c r="T1427" s="12" t="s">
        <v>5198</v>
      </c>
      <c r="U1427" s="13" t="str">
        <f t="shared" si="413"/>
        <v xml:space="preserve">  Sharon E</v>
      </c>
      <c r="V1427" s="39">
        <f t="shared" si="398"/>
        <v>36.195</v>
      </c>
      <c r="W1427" s="39" t="str">
        <f t="shared" si="399"/>
        <v>Obesity</v>
      </c>
      <c r="X1427" s="39">
        <f t="shared" si="400"/>
        <v>6.22</v>
      </c>
      <c r="Y1427" s="39" t="str">
        <f t="shared" si="401"/>
        <v>Prediabetes</v>
      </c>
      <c r="Z1427" s="39" t="str">
        <f t="shared" si="402"/>
        <v>No</v>
      </c>
      <c r="AA1427" s="39" t="str">
        <f t="shared" si="403"/>
        <v>No</v>
      </c>
      <c r="AB1427" s="39" t="str">
        <f t="shared" si="404"/>
        <v>No</v>
      </c>
      <c r="AC1427" s="38" t="str">
        <f t="shared" si="405"/>
        <v>No major surgery</v>
      </c>
      <c r="AD1427" s="39" t="str">
        <f t="shared" si="406"/>
        <v>No</v>
      </c>
      <c r="AE1427" s="13" t="str">
        <f t="shared" si="407"/>
        <v>2-Aug-1964</v>
      </c>
      <c r="AF1427" s="39">
        <f t="shared" si="408"/>
        <v>59</v>
      </c>
      <c r="AG1427" s="58">
        <f t="shared" si="409"/>
        <v>11938.26</v>
      </c>
      <c r="AH1427" s="39" t="str">
        <f t="shared" si="410"/>
        <v>tier - 3</v>
      </c>
      <c r="AI1427" s="39" t="str">
        <f t="shared" si="411"/>
        <v>tier - 3</v>
      </c>
      <c r="AJ1427" s="54" t="str">
        <f t="shared" si="412"/>
        <v>R1019</v>
      </c>
    </row>
    <row r="1428" spans="2:36" ht="15.75" customHeight="1" x14ac:dyDescent="0.3">
      <c r="B1428" s="12" t="s">
        <v>5202</v>
      </c>
      <c r="C1428" s="13" t="s">
        <v>5204</v>
      </c>
      <c r="D1428" s="13">
        <v>32.6</v>
      </c>
      <c r="E1428" s="13" t="str">
        <f t="shared" si="396"/>
        <v>Obesity</v>
      </c>
      <c r="F1428" s="13">
        <v>5.73</v>
      </c>
      <c r="G1428" s="13" t="str">
        <f t="shared" si="397"/>
        <v>Prediabetes</v>
      </c>
      <c r="H1428" s="13" t="s">
        <v>8291</v>
      </c>
      <c r="I1428" s="13" t="s">
        <v>8291</v>
      </c>
      <c r="J1428" s="13" t="s">
        <v>8293</v>
      </c>
      <c r="K1428" s="27">
        <v>1</v>
      </c>
      <c r="L1428" s="13" t="s">
        <v>8291</v>
      </c>
      <c r="M1428" s="13" t="s">
        <v>9663</v>
      </c>
      <c r="N1428" s="13">
        <v>32</v>
      </c>
      <c r="O1428" s="56">
        <v>11941.83</v>
      </c>
      <c r="P1428" s="13" t="s">
        <v>8311</v>
      </c>
      <c r="Q1428" s="13" t="s">
        <v>8314</v>
      </c>
      <c r="R1428" s="57" t="s">
        <v>8330</v>
      </c>
      <c r="T1428" s="12" t="s">
        <v>5202</v>
      </c>
      <c r="U1428" s="13" t="str">
        <f t="shared" si="413"/>
        <v xml:space="preserve">  Jacob W√¶ver</v>
      </c>
      <c r="V1428" s="39">
        <f t="shared" si="398"/>
        <v>32.6</v>
      </c>
      <c r="W1428" s="39" t="str">
        <f t="shared" si="399"/>
        <v>Obesity</v>
      </c>
      <c r="X1428" s="39">
        <f t="shared" si="400"/>
        <v>5.73</v>
      </c>
      <c r="Y1428" s="39" t="str">
        <f t="shared" si="401"/>
        <v>Prediabetes</v>
      </c>
      <c r="Z1428" s="39" t="str">
        <f t="shared" si="402"/>
        <v>No</v>
      </c>
      <c r="AA1428" s="39" t="str">
        <f t="shared" si="403"/>
        <v>No</v>
      </c>
      <c r="AB1428" s="39" t="str">
        <f t="shared" si="404"/>
        <v>Yes</v>
      </c>
      <c r="AC1428" s="38">
        <f t="shared" si="405"/>
        <v>1</v>
      </c>
      <c r="AD1428" s="39" t="str">
        <f t="shared" si="406"/>
        <v>No</v>
      </c>
      <c r="AE1428" s="13" t="str">
        <f t="shared" si="407"/>
        <v>19-Oct-1991</v>
      </c>
      <c r="AF1428" s="39">
        <f t="shared" si="408"/>
        <v>32</v>
      </c>
      <c r="AG1428" s="58">
        <f t="shared" si="409"/>
        <v>11941.83</v>
      </c>
      <c r="AH1428" s="39" t="str">
        <f t="shared" si="410"/>
        <v>tier - 3</v>
      </c>
      <c r="AI1428" s="39" t="str">
        <f t="shared" si="411"/>
        <v>tier - 1</v>
      </c>
      <c r="AJ1428" s="54" t="str">
        <f t="shared" si="412"/>
        <v>R1023</v>
      </c>
    </row>
    <row r="1429" spans="2:36" ht="15.75" customHeight="1" x14ac:dyDescent="0.3">
      <c r="B1429" s="12" t="s">
        <v>5206</v>
      </c>
      <c r="C1429" s="13" t="s">
        <v>36</v>
      </c>
      <c r="D1429" s="13">
        <v>30.2</v>
      </c>
      <c r="E1429" s="13" t="str">
        <f t="shared" si="396"/>
        <v>Obesity</v>
      </c>
      <c r="F1429" s="13">
        <v>5.7</v>
      </c>
      <c r="G1429" s="13" t="str">
        <f t="shared" si="397"/>
        <v>Prediabetes</v>
      </c>
      <c r="H1429" s="13" t="s">
        <v>8291</v>
      </c>
      <c r="I1429" s="13" t="s">
        <v>8291</v>
      </c>
      <c r="J1429" s="13" t="s">
        <v>8291</v>
      </c>
      <c r="K1429" s="27" t="s">
        <v>8292</v>
      </c>
      <c r="L1429" s="13" t="s">
        <v>8291</v>
      </c>
      <c r="M1429" s="13" t="s">
        <v>9664</v>
      </c>
      <c r="N1429" s="13">
        <v>59</v>
      </c>
      <c r="O1429" s="56">
        <v>11944.59</v>
      </c>
      <c r="P1429" s="13" t="s">
        <v>8311</v>
      </c>
      <c r="Q1429" s="13" t="s">
        <v>8310</v>
      </c>
      <c r="R1429" s="57" t="s">
        <v>8326</v>
      </c>
      <c r="T1429" s="12" t="s">
        <v>5206</v>
      </c>
      <c r="U1429" s="13" t="str">
        <f t="shared" si="413"/>
        <v xml:space="preserve">  Scott</v>
      </c>
      <c r="V1429" s="39">
        <f t="shared" si="398"/>
        <v>30.2</v>
      </c>
      <c r="W1429" s="39" t="str">
        <f t="shared" si="399"/>
        <v>Obesity</v>
      </c>
      <c r="X1429" s="39">
        <f t="shared" si="400"/>
        <v>5.7</v>
      </c>
      <c r="Y1429" s="39" t="str">
        <f t="shared" si="401"/>
        <v>Prediabetes</v>
      </c>
      <c r="Z1429" s="39" t="str">
        <f t="shared" si="402"/>
        <v>No</v>
      </c>
      <c r="AA1429" s="39" t="str">
        <f t="shared" si="403"/>
        <v>No</v>
      </c>
      <c r="AB1429" s="39" t="str">
        <f t="shared" si="404"/>
        <v>No</v>
      </c>
      <c r="AC1429" s="38" t="str">
        <f t="shared" si="405"/>
        <v>No major surgery</v>
      </c>
      <c r="AD1429" s="39" t="str">
        <f t="shared" si="406"/>
        <v>No</v>
      </c>
      <c r="AE1429" s="13" t="str">
        <f t="shared" si="407"/>
        <v>25-Dec-1964</v>
      </c>
      <c r="AF1429" s="39">
        <f t="shared" si="408"/>
        <v>59</v>
      </c>
      <c r="AG1429" s="58">
        <f t="shared" si="409"/>
        <v>11944.59</v>
      </c>
      <c r="AH1429" s="39" t="str">
        <f t="shared" si="410"/>
        <v>tier - 3</v>
      </c>
      <c r="AI1429" s="39" t="str">
        <f t="shared" si="411"/>
        <v>tier - 2</v>
      </c>
      <c r="AJ1429" s="54" t="str">
        <f t="shared" si="412"/>
        <v>R1016</v>
      </c>
    </row>
    <row r="1430" spans="2:36" ht="15.75" customHeight="1" x14ac:dyDescent="0.3">
      <c r="B1430" s="12" t="s">
        <v>5209</v>
      </c>
      <c r="C1430" s="13" t="s">
        <v>5211</v>
      </c>
      <c r="D1430" s="13">
        <v>27.645</v>
      </c>
      <c r="E1430" s="13" t="str">
        <f t="shared" si="396"/>
        <v>Overweight</v>
      </c>
      <c r="F1430" s="13">
        <v>9.91</v>
      </c>
      <c r="G1430" s="13" t="str">
        <f t="shared" si="397"/>
        <v>Diabetes</v>
      </c>
      <c r="H1430" s="13" t="s">
        <v>8291</v>
      </c>
      <c r="I1430" s="13" t="s">
        <v>8291</v>
      </c>
      <c r="J1430" s="13" t="s">
        <v>8291</v>
      </c>
      <c r="K1430" s="27" t="s">
        <v>8292</v>
      </c>
      <c r="L1430" s="13" t="s">
        <v>8291</v>
      </c>
      <c r="M1430" s="13" t="s">
        <v>9665</v>
      </c>
      <c r="N1430" s="13">
        <v>58</v>
      </c>
      <c r="O1430" s="56">
        <v>11945.13</v>
      </c>
      <c r="P1430" s="13" t="s">
        <v>8311</v>
      </c>
      <c r="Q1430" s="13" t="s">
        <v>8310</v>
      </c>
      <c r="R1430" s="57" t="s">
        <v>8317</v>
      </c>
      <c r="T1430" s="12" t="s">
        <v>5209</v>
      </c>
      <c r="U1430" s="13" t="str">
        <f t="shared" si="413"/>
        <v xml:space="preserve">  Brooke S</v>
      </c>
      <c r="V1430" s="39">
        <f t="shared" si="398"/>
        <v>27.645</v>
      </c>
      <c r="W1430" s="39" t="str">
        <f t="shared" si="399"/>
        <v>Overweight</v>
      </c>
      <c r="X1430" s="39">
        <f t="shared" si="400"/>
        <v>9.91</v>
      </c>
      <c r="Y1430" s="39" t="str">
        <f t="shared" si="401"/>
        <v>Diabetes</v>
      </c>
      <c r="Z1430" s="39" t="str">
        <f t="shared" si="402"/>
        <v>No</v>
      </c>
      <c r="AA1430" s="39" t="str">
        <f t="shared" si="403"/>
        <v>No</v>
      </c>
      <c r="AB1430" s="39" t="str">
        <f t="shared" si="404"/>
        <v>No</v>
      </c>
      <c r="AC1430" s="38" t="str">
        <f t="shared" si="405"/>
        <v>No major surgery</v>
      </c>
      <c r="AD1430" s="39" t="str">
        <f t="shared" si="406"/>
        <v>No</v>
      </c>
      <c r="AE1430" s="13" t="str">
        <f t="shared" si="407"/>
        <v>1-Nov-1965</v>
      </c>
      <c r="AF1430" s="39">
        <f t="shared" si="408"/>
        <v>58</v>
      </c>
      <c r="AG1430" s="58">
        <f t="shared" si="409"/>
        <v>11945.13</v>
      </c>
      <c r="AH1430" s="39" t="str">
        <f t="shared" si="410"/>
        <v>tier - 3</v>
      </c>
      <c r="AI1430" s="39" t="str">
        <f t="shared" si="411"/>
        <v>tier - 2</v>
      </c>
      <c r="AJ1430" s="54" t="str">
        <f t="shared" si="412"/>
        <v>R1012</v>
      </c>
    </row>
    <row r="1431" spans="2:36" ht="15.75" customHeight="1" x14ac:dyDescent="0.3">
      <c r="B1431" s="12" t="s">
        <v>5212</v>
      </c>
      <c r="C1431" s="13" t="s">
        <v>5214</v>
      </c>
      <c r="D1431" s="13">
        <v>26.41</v>
      </c>
      <c r="E1431" s="13" t="str">
        <f t="shared" si="396"/>
        <v>Overweight</v>
      </c>
      <c r="F1431" s="13">
        <v>11.4</v>
      </c>
      <c r="G1431" s="13" t="str">
        <f t="shared" si="397"/>
        <v>Diabetes</v>
      </c>
      <c r="H1431" s="13" t="s">
        <v>8291</v>
      </c>
      <c r="I1431" s="13" t="s">
        <v>8291</v>
      </c>
      <c r="J1431" s="13" t="s">
        <v>8291</v>
      </c>
      <c r="K1431" s="27" t="s">
        <v>8292</v>
      </c>
      <c r="L1431" s="13" t="s">
        <v>8291</v>
      </c>
      <c r="M1431" s="13" t="s">
        <v>9655</v>
      </c>
      <c r="N1431" s="13">
        <v>59</v>
      </c>
      <c r="O1431" s="56">
        <v>11946.63</v>
      </c>
      <c r="P1431" s="13" t="s">
        <v>8311</v>
      </c>
      <c r="Q1431" s="13" t="s">
        <v>8310</v>
      </c>
      <c r="R1431" s="57" t="s">
        <v>8312</v>
      </c>
      <c r="T1431" s="12" t="s">
        <v>5212</v>
      </c>
      <c r="U1431" s="13" t="str">
        <f t="shared" si="413"/>
        <v xml:space="preserve">  Kaye A</v>
      </c>
      <c r="V1431" s="39">
        <f t="shared" si="398"/>
        <v>26.41</v>
      </c>
      <c r="W1431" s="39" t="str">
        <f t="shared" si="399"/>
        <v>Overweight</v>
      </c>
      <c r="X1431" s="39">
        <f t="shared" si="400"/>
        <v>11.4</v>
      </c>
      <c r="Y1431" s="39" t="str">
        <f t="shared" si="401"/>
        <v>Diabetes</v>
      </c>
      <c r="Z1431" s="39" t="str">
        <f t="shared" si="402"/>
        <v>No</v>
      </c>
      <c r="AA1431" s="39" t="str">
        <f t="shared" si="403"/>
        <v>No</v>
      </c>
      <c r="AB1431" s="39" t="str">
        <f t="shared" si="404"/>
        <v>No</v>
      </c>
      <c r="AC1431" s="38" t="str">
        <f t="shared" si="405"/>
        <v>No major surgery</v>
      </c>
      <c r="AD1431" s="39" t="str">
        <f t="shared" si="406"/>
        <v>No</v>
      </c>
      <c r="AE1431" s="13" t="str">
        <f t="shared" si="407"/>
        <v>29-Sep-1964</v>
      </c>
      <c r="AF1431" s="39">
        <f t="shared" si="408"/>
        <v>59</v>
      </c>
      <c r="AG1431" s="58">
        <f t="shared" si="409"/>
        <v>11946.63</v>
      </c>
      <c r="AH1431" s="39" t="str">
        <f t="shared" si="410"/>
        <v>tier - 3</v>
      </c>
      <c r="AI1431" s="39" t="str">
        <f t="shared" si="411"/>
        <v>tier - 2</v>
      </c>
      <c r="AJ1431" s="54" t="str">
        <f t="shared" si="412"/>
        <v>R1013</v>
      </c>
    </row>
    <row r="1432" spans="2:36" ht="15.75" customHeight="1" x14ac:dyDescent="0.3">
      <c r="B1432" s="12" t="s">
        <v>5216</v>
      </c>
      <c r="C1432" s="13" t="s">
        <v>1766</v>
      </c>
      <c r="D1432" s="13">
        <v>34.1</v>
      </c>
      <c r="E1432" s="13" t="str">
        <f t="shared" si="396"/>
        <v>Obesity</v>
      </c>
      <c r="F1432" s="13">
        <v>6.29</v>
      </c>
      <c r="G1432" s="13" t="str">
        <f t="shared" si="397"/>
        <v>Prediabetes</v>
      </c>
      <c r="H1432" s="13" t="s">
        <v>8293</v>
      </c>
      <c r="I1432" s="13" t="s">
        <v>8291</v>
      </c>
      <c r="J1432" s="13" t="s">
        <v>8293</v>
      </c>
      <c r="K1432" s="27">
        <v>1</v>
      </c>
      <c r="L1432" s="13" t="s">
        <v>8291</v>
      </c>
      <c r="M1432" s="13" t="s">
        <v>9666</v>
      </c>
      <c r="N1432" s="13">
        <v>56</v>
      </c>
      <c r="O1432" s="56">
        <v>11987.17</v>
      </c>
      <c r="P1432" s="13" t="s">
        <v>8311</v>
      </c>
      <c r="Q1432" s="13" t="s">
        <v>8311</v>
      </c>
      <c r="R1432" s="57" t="s">
        <v>8312</v>
      </c>
      <c r="T1432" s="12" t="s">
        <v>5216</v>
      </c>
      <c r="U1432" s="13" t="str">
        <f t="shared" si="413"/>
        <v xml:space="preserve">  Carolyn</v>
      </c>
      <c r="V1432" s="39">
        <f t="shared" si="398"/>
        <v>34.1</v>
      </c>
      <c r="W1432" s="39" t="str">
        <f t="shared" si="399"/>
        <v>Obesity</v>
      </c>
      <c r="X1432" s="39">
        <f t="shared" si="400"/>
        <v>6.29</v>
      </c>
      <c r="Y1432" s="39" t="str">
        <f t="shared" si="401"/>
        <v>Prediabetes</v>
      </c>
      <c r="Z1432" s="39" t="str">
        <f t="shared" si="402"/>
        <v>Yes</v>
      </c>
      <c r="AA1432" s="39" t="str">
        <f t="shared" si="403"/>
        <v>No</v>
      </c>
      <c r="AB1432" s="39" t="str">
        <f t="shared" si="404"/>
        <v>Yes</v>
      </c>
      <c r="AC1432" s="38">
        <f t="shared" si="405"/>
        <v>1</v>
      </c>
      <c r="AD1432" s="39" t="str">
        <f t="shared" si="406"/>
        <v>No</v>
      </c>
      <c r="AE1432" s="13" t="str">
        <f t="shared" si="407"/>
        <v>22-Dec-1967</v>
      </c>
      <c r="AF1432" s="39">
        <f t="shared" si="408"/>
        <v>56</v>
      </c>
      <c r="AG1432" s="58">
        <f t="shared" si="409"/>
        <v>11987.17</v>
      </c>
      <c r="AH1432" s="39" t="str">
        <f t="shared" si="410"/>
        <v>tier - 3</v>
      </c>
      <c r="AI1432" s="39" t="str">
        <f t="shared" si="411"/>
        <v>tier - 3</v>
      </c>
      <c r="AJ1432" s="54" t="str">
        <f t="shared" si="412"/>
        <v>R1013</v>
      </c>
    </row>
    <row r="1433" spans="2:36" ht="15.75" customHeight="1" x14ac:dyDescent="0.3">
      <c r="B1433" s="12" t="s">
        <v>5218</v>
      </c>
      <c r="C1433" s="13" t="s">
        <v>5220</v>
      </c>
      <c r="D1433" s="13">
        <v>17.3</v>
      </c>
      <c r="E1433" s="13" t="str">
        <f t="shared" si="396"/>
        <v>Underweight</v>
      </c>
      <c r="F1433" s="13">
        <v>9.2799999999999994</v>
      </c>
      <c r="G1433" s="13" t="str">
        <f t="shared" si="397"/>
        <v>Diabetes</v>
      </c>
      <c r="H1433" s="13" t="s">
        <v>8291</v>
      </c>
      <c r="I1433" s="13" t="s">
        <v>8291</v>
      </c>
      <c r="J1433" s="13" t="s">
        <v>8291</v>
      </c>
      <c r="K1433" s="27" t="s">
        <v>8292</v>
      </c>
      <c r="L1433" s="13" t="s">
        <v>8291</v>
      </c>
      <c r="M1433" s="13" t="s">
        <v>9667</v>
      </c>
      <c r="N1433" s="13">
        <v>40</v>
      </c>
      <c r="O1433" s="56">
        <v>11987.68</v>
      </c>
      <c r="P1433" s="13" t="s">
        <v>8311</v>
      </c>
      <c r="Q1433" s="13" t="s">
        <v>8310</v>
      </c>
      <c r="R1433" s="57" t="s">
        <v>8335</v>
      </c>
      <c r="T1433" s="12" t="s">
        <v>5218</v>
      </c>
      <c r="U1433" s="13" t="str">
        <f t="shared" si="413"/>
        <v xml:space="preserve">  Daniel C</v>
      </c>
      <c r="V1433" s="39">
        <f t="shared" si="398"/>
        <v>17.3</v>
      </c>
      <c r="W1433" s="39" t="str">
        <f t="shared" si="399"/>
        <v>Underweight</v>
      </c>
      <c r="X1433" s="39">
        <f t="shared" si="400"/>
        <v>9.2799999999999994</v>
      </c>
      <c r="Y1433" s="39" t="str">
        <f t="shared" si="401"/>
        <v>Diabetes</v>
      </c>
      <c r="Z1433" s="39" t="str">
        <f t="shared" si="402"/>
        <v>No</v>
      </c>
      <c r="AA1433" s="39" t="str">
        <f t="shared" si="403"/>
        <v>No</v>
      </c>
      <c r="AB1433" s="39" t="str">
        <f t="shared" si="404"/>
        <v>No</v>
      </c>
      <c r="AC1433" s="38" t="str">
        <f t="shared" si="405"/>
        <v>No major surgery</v>
      </c>
      <c r="AD1433" s="39" t="str">
        <f t="shared" si="406"/>
        <v>No</v>
      </c>
      <c r="AE1433" s="13" t="str">
        <f t="shared" si="407"/>
        <v>4-Jul-1983</v>
      </c>
      <c r="AF1433" s="39">
        <f t="shared" si="408"/>
        <v>40</v>
      </c>
      <c r="AG1433" s="58">
        <f t="shared" si="409"/>
        <v>11987.68</v>
      </c>
      <c r="AH1433" s="39" t="str">
        <f t="shared" si="410"/>
        <v>tier - 3</v>
      </c>
      <c r="AI1433" s="39" t="str">
        <f t="shared" si="411"/>
        <v>tier - 2</v>
      </c>
      <c r="AJ1433" s="54" t="str">
        <f t="shared" si="412"/>
        <v>R1026</v>
      </c>
    </row>
    <row r="1434" spans="2:36" ht="15.75" customHeight="1" x14ac:dyDescent="0.3">
      <c r="B1434" s="12" t="s">
        <v>5222</v>
      </c>
      <c r="C1434" s="13" t="s">
        <v>5224</v>
      </c>
      <c r="D1434" s="13">
        <v>35.020000000000003</v>
      </c>
      <c r="E1434" s="13" t="str">
        <f t="shared" si="396"/>
        <v>Obesity</v>
      </c>
      <c r="F1434" s="13">
        <v>4.78</v>
      </c>
      <c r="G1434" s="13" t="str">
        <f t="shared" si="397"/>
        <v>Normal</v>
      </c>
      <c r="H1434" s="13" t="s">
        <v>8291</v>
      </c>
      <c r="I1434" s="13" t="s">
        <v>8291</v>
      </c>
      <c r="J1434" s="13" t="s">
        <v>8293</v>
      </c>
      <c r="K1434" s="27">
        <v>1</v>
      </c>
      <c r="L1434" s="13" t="s">
        <v>8291</v>
      </c>
      <c r="M1434" s="13" t="s">
        <v>9668</v>
      </c>
      <c r="N1434" s="13">
        <v>30</v>
      </c>
      <c r="O1434" s="56">
        <v>11994.89</v>
      </c>
      <c r="P1434" s="13" t="s">
        <v>8311</v>
      </c>
      <c r="Q1434" s="13" t="s">
        <v>8310</v>
      </c>
      <c r="R1434" s="57" t="s">
        <v>8317</v>
      </c>
      <c r="T1434" s="12" t="s">
        <v>5222</v>
      </c>
      <c r="U1434" s="13" t="str">
        <f t="shared" si="413"/>
        <v xml:space="preserve">  Laurie A</v>
      </c>
      <c r="V1434" s="39">
        <f t="shared" si="398"/>
        <v>35.020000000000003</v>
      </c>
      <c r="W1434" s="39" t="str">
        <f t="shared" si="399"/>
        <v>Obesity</v>
      </c>
      <c r="X1434" s="39">
        <f t="shared" si="400"/>
        <v>4.78</v>
      </c>
      <c r="Y1434" s="39" t="str">
        <f t="shared" si="401"/>
        <v>Normal</v>
      </c>
      <c r="Z1434" s="39" t="str">
        <f t="shared" si="402"/>
        <v>No</v>
      </c>
      <c r="AA1434" s="39" t="str">
        <f t="shared" si="403"/>
        <v>No</v>
      </c>
      <c r="AB1434" s="39" t="str">
        <f t="shared" si="404"/>
        <v>Yes</v>
      </c>
      <c r="AC1434" s="38">
        <f t="shared" si="405"/>
        <v>1</v>
      </c>
      <c r="AD1434" s="39" t="str">
        <f t="shared" si="406"/>
        <v>No</v>
      </c>
      <c r="AE1434" s="13" t="str">
        <f t="shared" si="407"/>
        <v>12-Dec-1993</v>
      </c>
      <c r="AF1434" s="39">
        <f t="shared" si="408"/>
        <v>30</v>
      </c>
      <c r="AG1434" s="58">
        <f t="shared" si="409"/>
        <v>11994.89</v>
      </c>
      <c r="AH1434" s="39" t="str">
        <f t="shared" si="410"/>
        <v>tier - 3</v>
      </c>
      <c r="AI1434" s="39" t="str">
        <f t="shared" si="411"/>
        <v>tier - 2</v>
      </c>
      <c r="AJ1434" s="54" t="str">
        <f t="shared" si="412"/>
        <v>R1012</v>
      </c>
    </row>
    <row r="1435" spans="2:36" ht="15.75" customHeight="1" x14ac:dyDescent="0.3">
      <c r="B1435" s="12" t="s">
        <v>5226</v>
      </c>
      <c r="C1435" s="13" t="s">
        <v>100</v>
      </c>
      <c r="D1435" s="13">
        <v>37.1</v>
      </c>
      <c r="E1435" s="13" t="str">
        <f t="shared" si="396"/>
        <v>Obesity</v>
      </c>
      <c r="F1435" s="13">
        <v>8.8699999999999992</v>
      </c>
      <c r="G1435" s="13" t="str">
        <f t="shared" si="397"/>
        <v>Diabetes</v>
      </c>
      <c r="H1435" s="13" t="s">
        <v>8293</v>
      </c>
      <c r="I1435" s="13" t="s">
        <v>8291</v>
      </c>
      <c r="J1435" s="13" t="s">
        <v>8291</v>
      </c>
      <c r="K1435" s="27" t="s">
        <v>8292</v>
      </c>
      <c r="L1435" s="13" t="s">
        <v>8291</v>
      </c>
      <c r="M1435" s="13" t="s">
        <v>9669</v>
      </c>
      <c r="N1435" s="13">
        <v>41</v>
      </c>
      <c r="O1435" s="56">
        <v>12001.29</v>
      </c>
      <c r="P1435" s="13" t="s">
        <v>8311</v>
      </c>
      <c r="Q1435" s="13" t="s">
        <v>8311</v>
      </c>
      <c r="R1435" s="57" t="s">
        <v>8332</v>
      </c>
      <c r="T1435" s="12" t="s">
        <v>5226</v>
      </c>
      <c r="U1435" s="13" t="str">
        <f t="shared" si="413"/>
        <v xml:space="preserve">  Nicole</v>
      </c>
      <c r="V1435" s="39">
        <f t="shared" si="398"/>
        <v>37.1</v>
      </c>
      <c r="W1435" s="39" t="str">
        <f t="shared" si="399"/>
        <v>Obesity</v>
      </c>
      <c r="X1435" s="39">
        <f t="shared" si="400"/>
        <v>8.8699999999999992</v>
      </c>
      <c r="Y1435" s="39" t="str">
        <f t="shared" si="401"/>
        <v>Diabetes</v>
      </c>
      <c r="Z1435" s="39" t="str">
        <f t="shared" si="402"/>
        <v>Yes</v>
      </c>
      <c r="AA1435" s="39" t="str">
        <f t="shared" si="403"/>
        <v>No</v>
      </c>
      <c r="AB1435" s="39" t="str">
        <f t="shared" si="404"/>
        <v>No</v>
      </c>
      <c r="AC1435" s="38" t="str">
        <f t="shared" si="405"/>
        <v>No major surgery</v>
      </c>
      <c r="AD1435" s="39" t="str">
        <f t="shared" si="406"/>
        <v>No</v>
      </c>
      <c r="AE1435" s="13" t="str">
        <f t="shared" si="407"/>
        <v>17-Oct-1982</v>
      </c>
      <c r="AF1435" s="39">
        <f t="shared" si="408"/>
        <v>41</v>
      </c>
      <c r="AG1435" s="58">
        <f t="shared" si="409"/>
        <v>12001.29</v>
      </c>
      <c r="AH1435" s="39" t="str">
        <f t="shared" si="410"/>
        <v>tier - 3</v>
      </c>
      <c r="AI1435" s="39" t="str">
        <f t="shared" si="411"/>
        <v>tier - 3</v>
      </c>
      <c r="AJ1435" s="54" t="str">
        <f t="shared" si="412"/>
        <v>R1021</v>
      </c>
    </row>
    <row r="1436" spans="2:36" ht="15.75" customHeight="1" x14ac:dyDescent="0.3">
      <c r="B1436" s="12" t="s">
        <v>5229</v>
      </c>
      <c r="C1436" s="13" t="s">
        <v>5231</v>
      </c>
      <c r="D1436" s="13">
        <v>16.79</v>
      </c>
      <c r="E1436" s="13" t="str">
        <f t="shared" si="396"/>
        <v>Underweight</v>
      </c>
      <c r="F1436" s="13">
        <v>11.4</v>
      </c>
      <c r="G1436" s="13" t="str">
        <f t="shared" si="397"/>
        <v>Diabetes</v>
      </c>
      <c r="H1436" s="13" t="s">
        <v>8291</v>
      </c>
      <c r="I1436" s="13" t="s">
        <v>8291</v>
      </c>
      <c r="J1436" s="13" t="s">
        <v>8291</v>
      </c>
      <c r="K1436" s="27" t="s">
        <v>8292</v>
      </c>
      <c r="L1436" s="13" t="s">
        <v>8291</v>
      </c>
      <c r="M1436" s="13" t="s">
        <v>9670</v>
      </c>
      <c r="N1436" s="13">
        <v>58</v>
      </c>
      <c r="O1436" s="56">
        <v>12029.29</v>
      </c>
      <c r="P1436" s="13" t="s">
        <v>8311</v>
      </c>
      <c r="Q1436" s="13" t="s">
        <v>8310</v>
      </c>
      <c r="R1436" s="57" t="s">
        <v>8329</v>
      </c>
      <c r="T1436" s="12" t="s">
        <v>5229</v>
      </c>
      <c r="U1436" s="13" t="str">
        <f t="shared" si="413"/>
        <v xml:space="preserve">  Shelby</v>
      </c>
      <c r="V1436" s="39">
        <f t="shared" si="398"/>
        <v>16.79</v>
      </c>
      <c r="W1436" s="39" t="str">
        <f t="shared" si="399"/>
        <v>Underweight</v>
      </c>
      <c r="X1436" s="39">
        <f t="shared" si="400"/>
        <v>11.4</v>
      </c>
      <c r="Y1436" s="39" t="str">
        <f t="shared" si="401"/>
        <v>Diabetes</v>
      </c>
      <c r="Z1436" s="39" t="str">
        <f t="shared" si="402"/>
        <v>No</v>
      </c>
      <c r="AA1436" s="39" t="str">
        <f t="shared" si="403"/>
        <v>No</v>
      </c>
      <c r="AB1436" s="39" t="str">
        <f t="shared" si="404"/>
        <v>No</v>
      </c>
      <c r="AC1436" s="38" t="str">
        <f t="shared" si="405"/>
        <v>No major surgery</v>
      </c>
      <c r="AD1436" s="39" t="str">
        <f t="shared" si="406"/>
        <v>No</v>
      </c>
      <c r="AE1436" s="13" t="str">
        <f t="shared" si="407"/>
        <v>9-Jun-1965</v>
      </c>
      <c r="AF1436" s="39">
        <f t="shared" si="408"/>
        <v>58</v>
      </c>
      <c r="AG1436" s="58">
        <f t="shared" si="409"/>
        <v>12029.29</v>
      </c>
      <c r="AH1436" s="39" t="str">
        <f t="shared" si="410"/>
        <v>tier - 3</v>
      </c>
      <c r="AI1436" s="39" t="str">
        <f t="shared" si="411"/>
        <v>tier - 2</v>
      </c>
      <c r="AJ1436" s="54" t="str">
        <f t="shared" si="412"/>
        <v>R1024</v>
      </c>
    </row>
    <row r="1437" spans="2:36" ht="15.75" customHeight="1" x14ac:dyDescent="0.3">
      <c r="B1437" s="12" t="s">
        <v>5233</v>
      </c>
      <c r="C1437" s="13" t="s">
        <v>1333</v>
      </c>
      <c r="D1437" s="13">
        <v>31.635000000000002</v>
      </c>
      <c r="E1437" s="13" t="str">
        <f t="shared" si="396"/>
        <v>Obesity</v>
      </c>
      <c r="F1437" s="13">
        <v>9.1300000000000008</v>
      </c>
      <c r="G1437" s="13" t="str">
        <f t="shared" si="397"/>
        <v>Diabetes</v>
      </c>
      <c r="H1437" s="13" t="s">
        <v>8293</v>
      </c>
      <c r="I1437" s="13" t="s">
        <v>8291</v>
      </c>
      <c r="J1437" s="13" t="s">
        <v>8291</v>
      </c>
      <c r="K1437" s="27" t="s">
        <v>8292</v>
      </c>
      <c r="L1437" s="13" t="s">
        <v>8291</v>
      </c>
      <c r="M1437" s="13" t="s">
        <v>9671</v>
      </c>
      <c r="N1437" s="13">
        <v>58</v>
      </c>
      <c r="O1437" s="56">
        <v>12032.33</v>
      </c>
      <c r="P1437" s="13" t="s">
        <v>8311</v>
      </c>
      <c r="Q1437" s="13" t="s">
        <v>8314</v>
      </c>
      <c r="R1437" s="57" t="s">
        <v>8321</v>
      </c>
      <c r="T1437" s="12" t="s">
        <v>5233</v>
      </c>
      <c r="U1437" s="13" t="str">
        <f t="shared" si="413"/>
        <v xml:space="preserve">  Allison</v>
      </c>
      <c r="V1437" s="39">
        <f t="shared" si="398"/>
        <v>31.635000000000002</v>
      </c>
      <c r="W1437" s="39" t="str">
        <f t="shared" si="399"/>
        <v>Obesity</v>
      </c>
      <c r="X1437" s="39">
        <f t="shared" si="400"/>
        <v>9.1300000000000008</v>
      </c>
      <c r="Y1437" s="39" t="str">
        <f t="shared" si="401"/>
        <v>Diabetes</v>
      </c>
      <c r="Z1437" s="39" t="str">
        <f t="shared" si="402"/>
        <v>Yes</v>
      </c>
      <c r="AA1437" s="39" t="str">
        <f t="shared" si="403"/>
        <v>No</v>
      </c>
      <c r="AB1437" s="39" t="str">
        <f t="shared" si="404"/>
        <v>No</v>
      </c>
      <c r="AC1437" s="38" t="str">
        <f t="shared" si="405"/>
        <v>No major surgery</v>
      </c>
      <c r="AD1437" s="39" t="str">
        <f t="shared" si="406"/>
        <v>No</v>
      </c>
      <c r="AE1437" s="13" t="str">
        <f t="shared" si="407"/>
        <v>29-Oct-1965</v>
      </c>
      <c r="AF1437" s="39">
        <f t="shared" si="408"/>
        <v>58</v>
      </c>
      <c r="AG1437" s="58">
        <f t="shared" si="409"/>
        <v>12032.33</v>
      </c>
      <c r="AH1437" s="39" t="str">
        <f t="shared" si="410"/>
        <v>tier - 3</v>
      </c>
      <c r="AI1437" s="39" t="str">
        <f t="shared" si="411"/>
        <v>tier - 1</v>
      </c>
      <c r="AJ1437" s="54" t="str">
        <f t="shared" si="412"/>
        <v>R1011</v>
      </c>
    </row>
    <row r="1438" spans="2:36" ht="15.75" customHeight="1" x14ac:dyDescent="0.3">
      <c r="B1438" s="12" t="s">
        <v>5236</v>
      </c>
      <c r="C1438" s="13" t="s">
        <v>5238</v>
      </c>
      <c r="D1438" s="13">
        <v>24.19</v>
      </c>
      <c r="E1438" s="13" t="str">
        <f t="shared" si="396"/>
        <v>Healthy Weight</v>
      </c>
      <c r="F1438" s="13">
        <v>6.22</v>
      </c>
      <c r="G1438" s="13" t="str">
        <f t="shared" si="397"/>
        <v>Prediabetes</v>
      </c>
      <c r="H1438" s="13" t="s">
        <v>8293</v>
      </c>
      <c r="I1438" s="13" t="s">
        <v>8291</v>
      </c>
      <c r="J1438" s="13" t="s">
        <v>8293</v>
      </c>
      <c r="K1438" s="27">
        <v>1</v>
      </c>
      <c r="L1438" s="13" t="s">
        <v>8291</v>
      </c>
      <c r="M1438" s="13" t="s">
        <v>9672</v>
      </c>
      <c r="N1438" s="13">
        <v>44</v>
      </c>
      <c r="O1438" s="56">
        <v>12035.18</v>
      </c>
      <c r="P1438" s="13" t="s">
        <v>8311</v>
      </c>
      <c r="Q1438" s="13" t="s">
        <v>8311</v>
      </c>
      <c r="R1438" s="57" t="s">
        <v>8332</v>
      </c>
      <c r="T1438" s="12" t="s">
        <v>5236</v>
      </c>
      <c r="U1438" s="13" t="str">
        <f t="shared" si="413"/>
        <v xml:space="preserve">  Leticia</v>
      </c>
      <c r="V1438" s="39">
        <f t="shared" si="398"/>
        <v>24.19</v>
      </c>
      <c r="W1438" s="39" t="str">
        <f t="shared" si="399"/>
        <v>Healthy Weight</v>
      </c>
      <c r="X1438" s="39">
        <f t="shared" si="400"/>
        <v>6.22</v>
      </c>
      <c r="Y1438" s="39" t="str">
        <f t="shared" si="401"/>
        <v>Prediabetes</v>
      </c>
      <c r="Z1438" s="39" t="str">
        <f t="shared" si="402"/>
        <v>Yes</v>
      </c>
      <c r="AA1438" s="39" t="str">
        <f t="shared" si="403"/>
        <v>No</v>
      </c>
      <c r="AB1438" s="39" t="str">
        <f t="shared" si="404"/>
        <v>Yes</v>
      </c>
      <c r="AC1438" s="38">
        <f t="shared" si="405"/>
        <v>1</v>
      </c>
      <c r="AD1438" s="39" t="str">
        <f t="shared" si="406"/>
        <v>No</v>
      </c>
      <c r="AE1438" s="13" t="str">
        <f t="shared" si="407"/>
        <v>16-Oct-1979</v>
      </c>
      <c r="AF1438" s="39">
        <f t="shared" si="408"/>
        <v>44</v>
      </c>
      <c r="AG1438" s="58">
        <f t="shared" si="409"/>
        <v>12035.18</v>
      </c>
      <c r="AH1438" s="39" t="str">
        <f t="shared" si="410"/>
        <v>tier - 3</v>
      </c>
      <c r="AI1438" s="39" t="str">
        <f t="shared" si="411"/>
        <v>tier - 3</v>
      </c>
      <c r="AJ1438" s="54" t="str">
        <f t="shared" si="412"/>
        <v>R1021</v>
      </c>
    </row>
    <row r="1439" spans="2:36" ht="15.75" customHeight="1" x14ac:dyDescent="0.3">
      <c r="B1439" s="12" t="s">
        <v>5239</v>
      </c>
      <c r="C1439" s="13" t="s">
        <v>5241</v>
      </c>
      <c r="D1439" s="13">
        <v>35.29</v>
      </c>
      <c r="E1439" s="13" t="str">
        <f t="shared" si="396"/>
        <v>Obesity</v>
      </c>
      <c r="F1439" s="13">
        <v>5.9</v>
      </c>
      <c r="G1439" s="13" t="str">
        <f t="shared" si="397"/>
        <v>Prediabetes</v>
      </c>
      <c r="H1439" s="13" t="s">
        <v>8291</v>
      </c>
      <c r="I1439" s="13" t="s">
        <v>8291</v>
      </c>
      <c r="J1439" s="13" t="s">
        <v>8293</v>
      </c>
      <c r="K1439" s="27">
        <v>1</v>
      </c>
      <c r="L1439" s="13" t="s">
        <v>8291</v>
      </c>
      <c r="M1439" s="13" t="s">
        <v>9673</v>
      </c>
      <c r="N1439" s="13">
        <v>57</v>
      </c>
      <c r="O1439" s="56">
        <v>12044.34</v>
      </c>
      <c r="P1439" s="13" t="s">
        <v>8311</v>
      </c>
      <c r="Q1439" s="13" t="s">
        <v>8314</v>
      </c>
      <c r="R1439" s="57" t="s">
        <v>8317</v>
      </c>
      <c r="T1439" s="12" t="s">
        <v>5239</v>
      </c>
      <c r="U1439" s="13" t="str">
        <f t="shared" si="413"/>
        <v xml:space="preserve">  John S</v>
      </c>
      <c r="V1439" s="39">
        <f t="shared" si="398"/>
        <v>35.29</v>
      </c>
      <c r="W1439" s="39" t="str">
        <f t="shared" si="399"/>
        <v>Obesity</v>
      </c>
      <c r="X1439" s="39">
        <f t="shared" si="400"/>
        <v>5.9</v>
      </c>
      <c r="Y1439" s="39" t="str">
        <f t="shared" si="401"/>
        <v>Prediabetes</v>
      </c>
      <c r="Z1439" s="39" t="str">
        <f t="shared" si="402"/>
        <v>No</v>
      </c>
      <c r="AA1439" s="39" t="str">
        <f t="shared" si="403"/>
        <v>No</v>
      </c>
      <c r="AB1439" s="39" t="str">
        <f t="shared" si="404"/>
        <v>Yes</v>
      </c>
      <c r="AC1439" s="38">
        <f t="shared" si="405"/>
        <v>1</v>
      </c>
      <c r="AD1439" s="39" t="str">
        <f t="shared" si="406"/>
        <v>No</v>
      </c>
      <c r="AE1439" s="13" t="str">
        <f t="shared" si="407"/>
        <v>24-Nov-1966</v>
      </c>
      <c r="AF1439" s="39">
        <f t="shared" si="408"/>
        <v>57</v>
      </c>
      <c r="AG1439" s="58">
        <f t="shared" si="409"/>
        <v>12044.34</v>
      </c>
      <c r="AH1439" s="39" t="str">
        <f t="shared" si="410"/>
        <v>tier - 3</v>
      </c>
      <c r="AI1439" s="39" t="str">
        <f t="shared" si="411"/>
        <v>tier - 1</v>
      </c>
      <c r="AJ1439" s="54" t="str">
        <f t="shared" si="412"/>
        <v>R1012</v>
      </c>
    </row>
    <row r="1440" spans="2:36" ht="15.75" customHeight="1" x14ac:dyDescent="0.3">
      <c r="B1440" s="12" t="s">
        <v>5243</v>
      </c>
      <c r="C1440" s="13" t="s">
        <v>3351</v>
      </c>
      <c r="D1440" s="13">
        <v>35.299999999999997</v>
      </c>
      <c r="E1440" s="13" t="str">
        <f t="shared" si="396"/>
        <v>Obesity</v>
      </c>
      <c r="F1440" s="13">
        <v>4.45</v>
      </c>
      <c r="G1440" s="13" t="str">
        <f t="shared" si="397"/>
        <v>Normal</v>
      </c>
      <c r="H1440" s="13" t="s">
        <v>8291</v>
      </c>
      <c r="I1440" s="13" t="s">
        <v>8291</v>
      </c>
      <c r="J1440" s="13" t="s">
        <v>8291</v>
      </c>
      <c r="K1440" s="27" t="s">
        <v>8292</v>
      </c>
      <c r="L1440" s="13" t="s">
        <v>8291</v>
      </c>
      <c r="M1440" s="13" t="s">
        <v>9674</v>
      </c>
      <c r="N1440" s="13">
        <v>37</v>
      </c>
      <c r="O1440" s="56">
        <v>12048.13</v>
      </c>
      <c r="P1440" s="13" t="s">
        <v>8311</v>
      </c>
      <c r="Q1440" s="13" t="s">
        <v>8310</v>
      </c>
      <c r="R1440" s="57" t="s">
        <v>8335</v>
      </c>
      <c r="T1440" s="12" t="s">
        <v>5243</v>
      </c>
      <c r="U1440" s="13" t="str">
        <f t="shared" si="413"/>
        <v xml:space="preserve">  April</v>
      </c>
      <c r="V1440" s="39">
        <f t="shared" si="398"/>
        <v>35.299999999999997</v>
      </c>
      <c r="W1440" s="39" t="str">
        <f t="shared" si="399"/>
        <v>Obesity</v>
      </c>
      <c r="X1440" s="39">
        <f t="shared" si="400"/>
        <v>4.45</v>
      </c>
      <c r="Y1440" s="39" t="str">
        <f t="shared" si="401"/>
        <v>Normal</v>
      </c>
      <c r="Z1440" s="39" t="str">
        <f t="shared" si="402"/>
        <v>No</v>
      </c>
      <c r="AA1440" s="39" t="str">
        <f t="shared" si="403"/>
        <v>No</v>
      </c>
      <c r="AB1440" s="39" t="str">
        <f t="shared" si="404"/>
        <v>No</v>
      </c>
      <c r="AC1440" s="38" t="str">
        <f t="shared" si="405"/>
        <v>No major surgery</v>
      </c>
      <c r="AD1440" s="39" t="str">
        <f t="shared" si="406"/>
        <v>No</v>
      </c>
      <c r="AE1440" s="13" t="str">
        <f t="shared" si="407"/>
        <v>7-Sep-1986</v>
      </c>
      <c r="AF1440" s="39">
        <f t="shared" si="408"/>
        <v>37</v>
      </c>
      <c r="AG1440" s="58">
        <f t="shared" si="409"/>
        <v>12048.13</v>
      </c>
      <c r="AH1440" s="39" t="str">
        <f t="shared" si="410"/>
        <v>tier - 3</v>
      </c>
      <c r="AI1440" s="39" t="str">
        <f t="shared" si="411"/>
        <v>tier - 2</v>
      </c>
      <c r="AJ1440" s="54" t="str">
        <f t="shared" si="412"/>
        <v>R1026</v>
      </c>
    </row>
    <row r="1441" spans="2:36" ht="15.75" customHeight="1" x14ac:dyDescent="0.3">
      <c r="B1441" s="12" t="s">
        <v>5246</v>
      </c>
      <c r="C1441" s="13" t="s">
        <v>1160</v>
      </c>
      <c r="D1441" s="13">
        <v>35.64</v>
      </c>
      <c r="E1441" s="13" t="str">
        <f t="shared" si="396"/>
        <v>Obesity</v>
      </c>
      <c r="F1441" s="13">
        <v>6.17</v>
      </c>
      <c r="G1441" s="13" t="str">
        <f t="shared" si="397"/>
        <v>Prediabetes</v>
      </c>
      <c r="H1441" s="13" t="s">
        <v>8291</v>
      </c>
      <c r="I1441" s="13" t="s">
        <v>8291</v>
      </c>
      <c r="J1441" s="13" t="s">
        <v>8293</v>
      </c>
      <c r="K1441" s="27">
        <v>1</v>
      </c>
      <c r="L1441" s="13" t="s">
        <v>8291</v>
      </c>
      <c r="M1441" s="13" t="s">
        <v>9675</v>
      </c>
      <c r="N1441" s="13">
        <v>39</v>
      </c>
      <c r="O1441" s="56">
        <v>12091.34</v>
      </c>
      <c r="P1441" s="13" t="s">
        <v>8311</v>
      </c>
      <c r="Q1441" s="13" t="s">
        <v>8310</v>
      </c>
      <c r="R1441" s="57" t="s">
        <v>8336</v>
      </c>
      <c r="T1441" s="12" t="s">
        <v>5246</v>
      </c>
      <c r="U1441" s="13" t="str">
        <f t="shared" si="413"/>
        <v xml:space="preserve">  Ashley N</v>
      </c>
      <c r="V1441" s="39">
        <f t="shared" si="398"/>
        <v>35.64</v>
      </c>
      <c r="W1441" s="39" t="str">
        <f t="shared" si="399"/>
        <v>Obesity</v>
      </c>
      <c r="X1441" s="39">
        <f t="shared" si="400"/>
        <v>6.17</v>
      </c>
      <c r="Y1441" s="39" t="str">
        <f t="shared" si="401"/>
        <v>Prediabetes</v>
      </c>
      <c r="Z1441" s="39" t="str">
        <f t="shared" si="402"/>
        <v>No</v>
      </c>
      <c r="AA1441" s="39" t="str">
        <f t="shared" si="403"/>
        <v>No</v>
      </c>
      <c r="AB1441" s="39" t="str">
        <f t="shared" si="404"/>
        <v>Yes</v>
      </c>
      <c r="AC1441" s="38">
        <f t="shared" si="405"/>
        <v>1</v>
      </c>
      <c r="AD1441" s="39" t="str">
        <f t="shared" si="406"/>
        <v>No</v>
      </c>
      <c r="AE1441" s="13" t="str">
        <f t="shared" si="407"/>
        <v>2-Sep-1984</v>
      </c>
      <c r="AF1441" s="39">
        <f t="shared" si="408"/>
        <v>39</v>
      </c>
      <c r="AG1441" s="58">
        <f t="shared" si="409"/>
        <v>12091.34</v>
      </c>
      <c r="AH1441" s="39" t="str">
        <f t="shared" si="410"/>
        <v>tier - 3</v>
      </c>
      <c r="AI1441" s="39" t="str">
        <f t="shared" si="411"/>
        <v>tier - 2</v>
      </c>
      <c r="AJ1441" s="54" t="str">
        <f t="shared" si="412"/>
        <v>R1022</v>
      </c>
    </row>
    <row r="1442" spans="2:36" ht="15.75" customHeight="1" x14ac:dyDescent="0.3">
      <c r="B1442" s="12" t="s">
        <v>5249</v>
      </c>
      <c r="C1442" s="13" t="s">
        <v>2886</v>
      </c>
      <c r="D1442" s="13">
        <v>33.1</v>
      </c>
      <c r="E1442" s="13" t="str">
        <f t="shared" si="396"/>
        <v>Obesity</v>
      </c>
      <c r="F1442" s="13">
        <v>4.93</v>
      </c>
      <c r="G1442" s="13" t="str">
        <f t="shared" si="397"/>
        <v>Normal</v>
      </c>
      <c r="H1442" s="13" t="s">
        <v>8291</v>
      </c>
      <c r="I1442" s="13" t="s">
        <v>8291</v>
      </c>
      <c r="J1442" s="13" t="s">
        <v>8291</v>
      </c>
      <c r="K1442" s="27" t="s">
        <v>8292</v>
      </c>
      <c r="L1442" s="13" t="s">
        <v>8291</v>
      </c>
      <c r="M1442" s="13" t="s">
        <v>9676</v>
      </c>
      <c r="N1442" s="13">
        <v>55</v>
      </c>
      <c r="O1442" s="56">
        <v>12094.48</v>
      </c>
      <c r="P1442" s="13" t="s">
        <v>8311</v>
      </c>
      <c r="Q1442" s="13" t="s">
        <v>8311</v>
      </c>
      <c r="R1442" s="57" t="s">
        <v>8321</v>
      </c>
      <c r="T1442" s="12" t="s">
        <v>5249</v>
      </c>
      <c r="U1442" s="13" t="str">
        <f t="shared" si="413"/>
        <v xml:space="preserve">  Madeleine</v>
      </c>
      <c r="V1442" s="39">
        <f t="shared" si="398"/>
        <v>33.1</v>
      </c>
      <c r="W1442" s="39" t="str">
        <f t="shared" si="399"/>
        <v>Obesity</v>
      </c>
      <c r="X1442" s="39">
        <f t="shared" si="400"/>
        <v>4.93</v>
      </c>
      <c r="Y1442" s="39" t="str">
        <f t="shared" si="401"/>
        <v>Normal</v>
      </c>
      <c r="Z1442" s="39" t="str">
        <f t="shared" si="402"/>
        <v>No</v>
      </c>
      <c r="AA1442" s="39" t="str">
        <f t="shared" si="403"/>
        <v>No</v>
      </c>
      <c r="AB1442" s="39" t="str">
        <f t="shared" si="404"/>
        <v>No</v>
      </c>
      <c r="AC1442" s="38" t="str">
        <f t="shared" si="405"/>
        <v>No major surgery</v>
      </c>
      <c r="AD1442" s="39" t="str">
        <f t="shared" si="406"/>
        <v>No</v>
      </c>
      <c r="AE1442" s="13" t="str">
        <f t="shared" si="407"/>
        <v>21-Jun-1968</v>
      </c>
      <c r="AF1442" s="39">
        <f t="shared" si="408"/>
        <v>55</v>
      </c>
      <c r="AG1442" s="58">
        <f t="shared" si="409"/>
        <v>12094.48</v>
      </c>
      <c r="AH1442" s="39" t="str">
        <f t="shared" si="410"/>
        <v>tier - 3</v>
      </c>
      <c r="AI1442" s="39" t="str">
        <f t="shared" si="411"/>
        <v>tier - 3</v>
      </c>
      <c r="AJ1442" s="54" t="str">
        <f t="shared" si="412"/>
        <v>R1011</v>
      </c>
    </row>
    <row r="1443" spans="2:36" ht="15.75" customHeight="1" x14ac:dyDescent="0.3">
      <c r="B1443" s="12" t="s">
        <v>5252</v>
      </c>
      <c r="C1443" s="13" t="s">
        <v>5254</v>
      </c>
      <c r="D1443" s="13">
        <v>26.41</v>
      </c>
      <c r="E1443" s="13" t="str">
        <f t="shared" si="396"/>
        <v>Overweight</v>
      </c>
      <c r="F1443" s="13">
        <v>7.32</v>
      </c>
      <c r="G1443" s="13" t="str">
        <f t="shared" si="397"/>
        <v>Diabetes</v>
      </c>
      <c r="H1443" s="13" t="s">
        <v>8293</v>
      </c>
      <c r="I1443" s="13" t="s">
        <v>8291</v>
      </c>
      <c r="J1443" s="13" t="s">
        <v>8291</v>
      </c>
      <c r="K1443" s="27">
        <v>1</v>
      </c>
      <c r="L1443" s="13" t="s">
        <v>8291</v>
      </c>
      <c r="M1443" s="13" t="s">
        <v>9677</v>
      </c>
      <c r="N1443" s="13">
        <v>55</v>
      </c>
      <c r="O1443" s="56">
        <v>12096.65</v>
      </c>
      <c r="P1443" s="13" t="s">
        <v>8311</v>
      </c>
      <c r="Q1443" s="13" t="s">
        <v>8314</v>
      </c>
      <c r="R1443" s="57" t="s">
        <v>8329</v>
      </c>
      <c r="T1443" s="12" t="s">
        <v>5252</v>
      </c>
      <c r="U1443" s="13" t="str">
        <f t="shared" si="413"/>
        <v xml:space="preserve">  Nelly S</v>
      </c>
      <c r="V1443" s="39">
        <f t="shared" si="398"/>
        <v>26.41</v>
      </c>
      <c r="W1443" s="39" t="str">
        <f t="shared" si="399"/>
        <v>Overweight</v>
      </c>
      <c r="X1443" s="39">
        <f t="shared" si="400"/>
        <v>7.32</v>
      </c>
      <c r="Y1443" s="39" t="str">
        <f t="shared" si="401"/>
        <v>Diabetes</v>
      </c>
      <c r="Z1443" s="39" t="str">
        <f t="shared" si="402"/>
        <v>Yes</v>
      </c>
      <c r="AA1443" s="39" t="str">
        <f t="shared" si="403"/>
        <v>No</v>
      </c>
      <c r="AB1443" s="39" t="str">
        <f t="shared" si="404"/>
        <v>No</v>
      </c>
      <c r="AC1443" s="38">
        <f t="shared" si="405"/>
        <v>1</v>
      </c>
      <c r="AD1443" s="39" t="str">
        <f t="shared" si="406"/>
        <v>No</v>
      </c>
      <c r="AE1443" s="13" t="str">
        <f t="shared" si="407"/>
        <v>9-Dec-1968</v>
      </c>
      <c r="AF1443" s="39">
        <f t="shared" si="408"/>
        <v>55</v>
      </c>
      <c r="AG1443" s="58">
        <f t="shared" si="409"/>
        <v>12096.65</v>
      </c>
      <c r="AH1443" s="39" t="str">
        <f t="shared" si="410"/>
        <v>tier - 3</v>
      </c>
      <c r="AI1443" s="39" t="str">
        <f t="shared" si="411"/>
        <v>tier - 1</v>
      </c>
      <c r="AJ1443" s="54" t="str">
        <f t="shared" si="412"/>
        <v>R1024</v>
      </c>
    </row>
    <row r="1444" spans="2:36" ht="15.75" customHeight="1" x14ac:dyDescent="0.3">
      <c r="B1444" s="12" t="s">
        <v>5256</v>
      </c>
      <c r="C1444" s="13" t="s">
        <v>5258</v>
      </c>
      <c r="D1444" s="13">
        <v>29.9</v>
      </c>
      <c r="E1444" s="13" t="str">
        <f t="shared" si="396"/>
        <v>Overweight</v>
      </c>
      <c r="F1444" s="13">
        <v>5.27</v>
      </c>
      <c r="G1444" s="13" t="str">
        <f t="shared" si="397"/>
        <v>Normal</v>
      </c>
      <c r="H1444" s="13" t="s">
        <v>8291</v>
      </c>
      <c r="I1444" s="13" t="s">
        <v>8291</v>
      </c>
      <c r="J1444" s="13" t="s">
        <v>8293</v>
      </c>
      <c r="K1444" s="27">
        <v>1</v>
      </c>
      <c r="L1444" s="13" t="s">
        <v>8291</v>
      </c>
      <c r="M1444" s="13" t="s">
        <v>9678</v>
      </c>
      <c r="N1444" s="13">
        <v>55</v>
      </c>
      <c r="O1444" s="56">
        <v>12105.32</v>
      </c>
      <c r="P1444" s="13" t="s">
        <v>8311</v>
      </c>
      <c r="Q1444" s="13" t="s">
        <v>8311</v>
      </c>
      <c r="R1444" s="57" t="s">
        <v>8321</v>
      </c>
      <c r="T1444" s="12" t="s">
        <v>5256</v>
      </c>
      <c r="U1444" s="13" t="str">
        <f t="shared" si="413"/>
        <v xml:space="preserve">  Meredith S</v>
      </c>
      <c r="V1444" s="39">
        <f t="shared" si="398"/>
        <v>29.9</v>
      </c>
      <c r="W1444" s="39" t="str">
        <f t="shared" si="399"/>
        <v>Overweight</v>
      </c>
      <c r="X1444" s="39">
        <f t="shared" si="400"/>
        <v>5.27</v>
      </c>
      <c r="Y1444" s="39" t="str">
        <f t="shared" si="401"/>
        <v>Normal</v>
      </c>
      <c r="Z1444" s="39" t="str">
        <f t="shared" si="402"/>
        <v>No</v>
      </c>
      <c r="AA1444" s="39" t="str">
        <f t="shared" si="403"/>
        <v>No</v>
      </c>
      <c r="AB1444" s="39" t="str">
        <f t="shared" si="404"/>
        <v>Yes</v>
      </c>
      <c r="AC1444" s="38">
        <f t="shared" si="405"/>
        <v>1</v>
      </c>
      <c r="AD1444" s="39" t="str">
        <f t="shared" si="406"/>
        <v>No</v>
      </c>
      <c r="AE1444" s="13" t="str">
        <f t="shared" si="407"/>
        <v>25-Oct-1968</v>
      </c>
      <c r="AF1444" s="39">
        <f t="shared" si="408"/>
        <v>55</v>
      </c>
      <c r="AG1444" s="58">
        <f t="shared" si="409"/>
        <v>12105.32</v>
      </c>
      <c r="AH1444" s="39" t="str">
        <f t="shared" si="410"/>
        <v>tier - 3</v>
      </c>
      <c r="AI1444" s="39" t="str">
        <f t="shared" si="411"/>
        <v>tier - 3</v>
      </c>
      <c r="AJ1444" s="54" t="str">
        <f t="shared" si="412"/>
        <v>R1011</v>
      </c>
    </row>
    <row r="1445" spans="2:36" ht="15.75" customHeight="1" x14ac:dyDescent="0.3">
      <c r="B1445" s="12" t="s">
        <v>5259</v>
      </c>
      <c r="C1445" s="13" t="s">
        <v>339</v>
      </c>
      <c r="D1445" s="13">
        <v>25.24</v>
      </c>
      <c r="E1445" s="13" t="str">
        <f t="shared" si="396"/>
        <v>Overweight</v>
      </c>
      <c r="F1445" s="13">
        <v>5.82</v>
      </c>
      <c r="G1445" s="13" t="str">
        <f t="shared" si="397"/>
        <v>Prediabetes</v>
      </c>
      <c r="H1445" s="13" t="s">
        <v>8291</v>
      </c>
      <c r="I1445" s="13" t="s">
        <v>8291</v>
      </c>
      <c r="J1445" s="13" t="s">
        <v>8291</v>
      </c>
      <c r="K1445" s="27">
        <v>1</v>
      </c>
      <c r="L1445" s="13" t="s">
        <v>8291</v>
      </c>
      <c r="M1445" s="13" t="s">
        <v>9679</v>
      </c>
      <c r="N1445" s="13">
        <v>60</v>
      </c>
      <c r="O1445" s="56">
        <v>12124.99</v>
      </c>
      <c r="P1445" s="13" t="s">
        <v>8311</v>
      </c>
      <c r="Q1445" s="13" t="s">
        <v>8314</v>
      </c>
      <c r="R1445" s="57" t="s">
        <v>8317</v>
      </c>
      <c r="T1445" s="12" t="s">
        <v>5259</v>
      </c>
      <c r="U1445" s="13" t="str">
        <f t="shared" si="413"/>
        <v xml:space="preserve">  Kevin</v>
      </c>
      <c r="V1445" s="39">
        <f t="shared" si="398"/>
        <v>25.24</v>
      </c>
      <c r="W1445" s="39" t="str">
        <f t="shared" si="399"/>
        <v>Overweight</v>
      </c>
      <c r="X1445" s="39">
        <f t="shared" si="400"/>
        <v>5.82</v>
      </c>
      <c r="Y1445" s="39" t="str">
        <f t="shared" si="401"/>
        <v>Prediabetes</v>
      </c>
      <c r="Z1445" s="39" t="str">
        <f t="shared" si="402"/>
        <v>No</v>
      </c>
      <c r="AA1445" s="39" t="str">
        <f t="shared" si="403"/>
        <v>No</v>
      </c>
      <c r="AB1445" s="39" t="str">
        <f t="shared" si="404"/>
        <v>No</v>
      </c>
      <c r="AC1445" s="38">
        <f t="shared" si="405"/>
        <v>1</v>
      </c>
      <c r="AD1445" s="39" t="str">
        <f t="shared" si="406"/>
        <v>No</v>
      </c>
      <c r="AE1445" s="13" t="str">
        <f t="shared" si="407"/>
        <v>20-Jul-1963</v>
      </c>
      <c r="AF1445" s="39">
        <f t="shared" si="408"/>
        <v>60</v>
      </c>
      <c r="AG1445" s="58">
        <f t="shared" si="409"/>
        <v>12124.99</v>
      </c>
      <c r="AH1445" s="39" t="str">
        <f t="shared" si="410"/>
        <v>tier - 3</v>
      </c>
      <c r="AI1445" s="39" t="str">
        <f t="shared" si="411"/>
        <v>tier - 1</v>
      </c>
      <c r="AJ1445" s="54" t="str">
        <f t="shared" si="412"/>
        <v>R1012</v>
      </c>
    </row>
    <row r="1446" spans="2:36" ht="15.75" customHeight="1" x14ac:dyDescent="0.3">
      <c r="B1446" s="12" t="s">
        <v>5262</v>
      </c>
      <c r="C1446" s="13" t="s">
        <v>1876</v>
      </c>
      <c r="D1446" s="13">
        <v>25.08</v>
      </c>
      <c r="E1446" s="13" t="str">
        <f t="shared" si="396"/>
        <v>Overweight</v>
      </c>
      <c r="F1446" s="13">
        <v>5.8</v>
      </c>
      <c r="G1446" s="13" t="str">
        <f t="shared" si="397"/>
        <v>Prediabetes</v>
      </c>
      <c r="H1446" s="13" t="s">
        <v>8291</v>
      </c>
      <c r="I1446" s="13" t="s">
        <v>8291</v>
      </c>
      <c r="J1446" s="13" t="s">
        <v>8293</v>
      </c>
      <c r="K1446" s="27">
        <v>1</v>
      </c>
      <c r="L1446" s="13" t="s">
        <v>8291</v>
      </c>
      <c r="M1446" s="13" t="s">
        <v>9680</v>
      </c>
      <c r="N1446" s="13">
        <v>60</v>
      </c>
      <c r="O1446" s="56">
        <v>12129.61</v>
      </c>
      <c r="P1446" s="13" t="s">
        <v>8311</v>
      </c>
      <c r="Q1446" s="13" t="s">
        <v>8314</v>
      </c>
      <c r="R1446" s="57" t="s">
        <v>8317</v>
      </c>
      <c r="T1446" s="12" t="s">
        <v>5262</v>
      </c>
      <c r="U1446" s="13" t="str">
        <f t="shared" si="413"/>
        <v xml:space="preserve">  Lisa</v>
      </c>
      <c r="V1446" s="39">
        <f t="shared" si="398"/>
        <v>25.08</v>
      </c>
      <c r="W1446" s="39" t="str">
        <f t="shared" si="399"/>
        <v>Overweight</v>
      </c>
      <c r="X1446" s="39">
        <f t="shared" si="400"/>
        <v>5.8</v>
      </c>
      <c r="Y1446" s="39" t="str">
        <f t="shared" si="401"/>
        <v>Prediabetes</v>
      </c>
      <c r="Z1446" s="39" t="str">
        <f t="shared" si="402"/>
        <v>No</v>
      </c>
      <c r="AA1446" s="39" t="str">
        <f t="shared" si="403"/>
        <v>No</v>
      </c>
      <c r="AB1446" s="39" t="str">
        <f t="shared" si="404"/>
        <v>Yes</v>
      </c>
      <c r="AC1446" s="38">
        <f t="shared" si="405"/>
        <v>1</v>
      </c>
      <c r="AD1446" s="39" t="str">
        <f t="shared" si="406"/>
        <v>No</v>
      </c>
      <c r="AE1446" s="13" t="str">
        <f t="shared" si="407"/>
        <v>4-Jun-1963</v>
      </c>
      <c r="AF1446" s="39">
        <f t="shared" si="408"/>
        <v>60</v>
      </c>
      <c r="AG1446" s="58">
        <f t="shared" si="409"/>
        <v>12129.61</v>
      </c>
      <c r="AH1446" s="39" t="str">
        <f t="shared" si="410"/>
        <v>tier - 3</v>
      </c>
      <c r="AI1446" s="39" t="str">
        <f t="shared" si="411"/>
        <v>tier - 1</v>
      </c>
      <c r="AJ1446" s="54" t="str">
        <f t="shared" si="412"/>
        <v>R1012</v>
      </c>
    </row>
    <row r="1447" spans="2:36" ht="15.75" customHeight="1" x14ac:dyDescent="0.3">
      <c r="B1447" s="12" t="s">
        <v>5265</v>
      </c>
      <c r="C1447" s="13" t="s">
        <v>5267</v>
      </c>
      <c r="D1447" s="13">
        <v>29.164999999999999</v>
      </c>
      <c r="E1447" s="13" t="str">
        <f t="shared" si="396"/>
        <v>Overweight</v>
      </c>
      <c r="F1447" s="13">
        <v>4.87</v>
      </c>
      <c r="G1447" s="13" t="str">
        <f t="shared" si="397"/>
        <v>Normal</v>
      </c>
      <c r="H1447" s="13" t="s">
        <v>8291</v>
      </c>
      <c r="I1447" s="13" t="s">
        <v>8293</v>
      </c>
      <c r="J1447" s="13" t="s">
        <v>8291</v>
      </c>
      <c r="K1447" s="27">
        <v>1</v>
      </c>
      <c r="L1447" s="13" t="s">
        <v>8291</v>
      </c>
      <c r="M1447" s="13" t="s">
        <v>9681</v>
      </c>
      <c r="N1447" s="13">
        <v>32</v>
      </c>
      <c r="O1447" s="56">
        <v>12130.8</v>
      </c>
      <c r="P1447" s="13" t="s">
        <v>8311</v>
      </c>
      <c r="Q1447" s="13" t="s">
        <v>8311</v>
      </c>
      <c r="R1447" s="57" t="s">
        <v>8335</v>
      </c>
      <c r="T1447" s="12" t="s">
        <v>5265</v>
      </c>
      <c r="U1447" s="13" t="str">
        <f t="shared" si="413"/>
        <v xml:space="preserve">  Katherine A</v>
      </c>
      <c r="V1447" s="39">
        <f t="shared" si="398"/>
        <v>29.164999999999999</v>
      </c>
      <c r="W1447" s="39" t="str">
        <f t="shared" si="399"/>
        <v>Overweight</v>
      </c>
      <c r="X1447" s="39">
        <f t="shared" si="400"/>
        <v>4.87</v>
      </c>
      <c r="Y1447" s="39" t="str">
        <f t="shared" si="401"/>
        <v>Normal</v>
      </c>
      <c r="Z1447" s="39" t="str">
        <f t="shared" si="402"/>
        <v>No</v>
      </c>
      <c r="AA1447" s="39" t="str">
        <f t="shared" si="403"/>
        <v>Yes</v>
      </c>
      <c r="AB1447" s="39" t="str">
        <f t="shared" si="404"/>
        <v>No</v>
      </c>
      <c r="AC1447" s="38">
        <f t="shared" si="405"/>
        <v>1</v>
      </c>
      <c r="AD1447" s="39" t="str">
        <f t="shared" si="406"/>
        <v>No</v>
      </c>
      <c r="AE1447" s="13" t="str">
        <f t="shared" si="407"/>
        <v>6-Nov-1991</v>
      </c>
      <c r="AF1447" s="39">
        <f t="shared" si="408"/>
        <v>32</v>
      </c>
      <c r="AG1447" s="58">
        <f t="shared" si="409"/>
        <v>12130.8</v>
      </c>
      <c r="AH1447" s="39" t="str">
        <f t="shared" si="410"/>
        <v>tier - 3</v>
      </c>
      <c r="AI1447" s="39" t="str">
        <f t="shared" si="411"/>
        <v>tier - 3</v>
      </c>
      <c r="AJ1447" s="54" t="str">
        <f t="shared" si="412"/>
        <v>R1026</v>
      </c>
    </row>
    <row r="1448" spans="2:36" ht="15.75" customHeight="1" x14ac:dyDescent="0.3">
      <c r="B1448" s="12" t="s">
        <v>5268</v>
      </c>
      <c r="C1448" s="13" t="s">
        <v>5270</v>
      </c>
      <c r="D1448" s="13">
        <v>15.05</v>
      </c>
      <c r="E1448" s="13" t="str">
        <f t="shared" si="396"/>
        <v>Underweight</v>
      </c>
      <c r="F1448" s="13">
        <v>8.1199999999999992</v>
      </c>
      <c r="G1448" s="13" t="str">
        <f t="shared" si="397"/>
        <v>Diabetes</v>
      </c>
      <c r="H1448" s="13" t="s">
        <v>8291</v>
      </c>
      <c r="I1448" s="13" t="s">
        <v>8291</v>
      </c>
      <c r="J1448" s="13" t="s">
        <v>8291</v>
      </c>
      <c r="K1448" s="27" t="s">
        <v>8292</v>
      </c>
      <c r="L1448" s="13" t="s">
        <v>8291</v>
      </c>
      <c r="M1448" s="13" t="s">
        <v>9682</v>
      </c>
      <c r="N1448" s="13">
        <v>49</v>
      </c>
      <c r="O1448" s="56">
        <v>12137.6</v>
      </c>
      <c r="P1448" s="13" t="s">
        <v>8311</v>
      </c>
      <c r="Q1448" s="13" t="s">
        <v>8311</v>
      </c>
      <c r="R1448" s="57" t="s">
        <v>8317</v>
      </c>
      <c r="T1448" s="12" t="s">
        <v>5268</v>
      </c>
      <c r="U1448" s="13" t="str">
        <f t="shared" si="413"/>
        <v xml:space="preserve">  Steve</v>
      </c>
      <c r="V1448" s="39">
        <f t="shared" si="398"/>
        <v>15.05</v>
      </c>
      <c r="W1448" s="39" t="str">
        <f t="shared" si="399"/>
        <v>Underweight</v>
      </c>
      <c r="X1448" s="39">
        <f t="shared" si="400"/>
        <v>8.1199999999999992</v>
      </c>
      <c r="Y1448" s="39" t="str">
        <f t="shared" si="401"/>
        <v>Diabetes</v>
      </c>
      <c r="Z1448" s="39" t="str">
        <f t="shared" si="402"/>
        <v>No</v>
      </c>
      <c r="AA1448" s="39" t="str">
        <f t="shared" si="403"/>
        <v>No</v>
      </c>
      <c r="AB1448" s="39" t="str">
        <f t="shared" si="404"/>
        <v>No</v>
      </c>
      <c r="AC1448" s="38" t="str">
        <f t="shared" si="405"/>
        <v>No major surgery</v>
      </c>
      <c r="AD1448" s="39" t="str">
        <f t="shared" si="406"/>
        <v>No</v>
      </c>
      <c r="AE1448" s="13" t="str">
        <f t="shared" si="407"/>
        <v>16-Sep-1974</v>
      </c>
      <c r="AF1448" s="39">
        <f t="shared" si="408"/>
        <v>49</v>
      </c>
      <c r="AG1448" s="58">
        <f t="shared" si="409"/>
        <v>12137.6</v>
      </c>
      <c r="AH1448" s="39" t="str">
        <f t="shared" si="410"/>
        <v>tier - 3</v>
      </c>
      <c r="AI1448" s="39" t="str">
        <f t="shared" si="411"/>
        <v>tier - 3</v>
      </c>
      <c r="AJ1448" s="54" t="str">
        <f t="shared" si="412"/>
        <v>R1012</v>
      </c>
    </row>
    <row r="1449" spans="2:36" ht="15.75" customHeight="1" x14ac:dyDescent="0.3">
      <c r="B1449" s="12" t="s">
        <v>5272</v>
      </c>
      <c r="C1449" s="13" t="s">
        <v>829</v>
      </c>
      <c r="D1449" s="13">
        <v>19.95</v>
      </c>
      <c r="E1449" s="13" t="str">
        <f t="shared" si="396"/>
        <v>Healthy Weight</v>
      </c>
      <c r="F1449" s="13">
        <v>4.3600000000000003</v>
      </c>
      <c r="G1449" s="13" t="str">
        <f t="shared" si="397"/>
        <v>Normal</v>
      </c>
      <c r="H1449" s="13" t="s">
        <v>8291</v>
      </c>
      <c r="I1449" s="13" t="s">
        <v>8291</v>
      </c>
      <c r="J1449" s="13" t="s">
        <v>8291</v>
      </c>
      <c r="K1449" s="27">
        <v>2</v>
      </c>
      <c r="L1449" s="13" t="s">
        <v>8291</v>
      </c>
      <c r="M1449" s="13" t="s">
        <v>9683</v>
      </c>
      <c r="N1449" s="13">
        <v>61</v>
      </c>
      <c r="O1449" s="56">
        <v>12142.58</v>
      </c>
      <c r="P1449" s="13" t="s">
        <v>8311</v>
      </c>
      <c r="Q1449" s="13" t="s">
        <v>8310</v>
      </c>
      <c r="R1449" s="57" t="s">
        <v>8312</v>
      </c>
      <c r="T1449" s="12" t="s">
        <v>5272</v>
      </c>
      <c r="U1449" s="13" t="str">
        <f t="shared" si="413"/>
        <v xml:space="preserve">  Kate L</v>
      </c>
      <c r="V1449" s="39">
        <f t="shared" si="398"/>
        <v>19.95</v>
      </c>
      <c r="W1449" s="39" t="str">
        <f t="shared" si="399"/>
        <v>Healthy Weight</v>
      </c>
      <c r="X1449" s="39">
        <f t="shared" si="400"/>
        <v>4.3600000000000003</v>
      </c>
      <c r="Y1449" s="39" t="str">
        <f t="shared" si="401"/>
        <v>Normal</v>
      </c>
      <c r="Z1449" s="39" t="str">
        <f t="shared" si="402"/>
        <v>No</v>
      </c>
      <c r="AA1449" s="39" t="str">
        <f t="shared" si="403"/>
        <v>No</v>
      </c>
      <c r="AB1449" s="39" t="str">
        <f t="shared" si="404"/>
        <v>No</v>
      </c>
      <c r="AC1449" s="38">
        <f t="shared" si="405"/>
        <v>2</v>
      </c>
      <c r="AD1449" s="39" t="str">
        <f t="shared" si="406"/>
        <v>No</v>
      </c>
      <c r="AE1449" s="13" t="str">
        <f t="shared" si="407"/>
        <v>4-Nov-1962</v>
      </c>
      <c r="AF1449" s="39">
        <f t="shared" si="408"/>
        <v>61</v>
      </c>
      <c r="AG1449" s="58">
        <f t="shared" si="409"/>
        <v>12142.58</v>
      </c>
      <c r="AH1449" s="39" t="str">
        <f t="shared" si="410"/>
        <v>tier - 3</v>
      </c>
      <c r="AI1449" s="39" t="str">
        <f t="shared" si="411"/>
        <v>tier - 2</v>
      </c>
      <c r="AJ1449" s="54" t="str">
        <f t="shared" si="412"/>
        <v>R1013</v>
      </c>
    </row>
    <row r="1450" spans="2:36" ht="15.75" customHeight="1" x14ac:dyDescent="0.3">
      <c r="B1450" s="12" t="s">
        <v>5274</v>
      </c>
      <c r="C1450" s="13" t="s">
        <v>3169</v>
      </c>
      <c r="D1450" s="13">
        <v>16.66</v>
      </c>
      <c r="E1450" s="13" t="str">
        <f t="shared" si="396"/>
        <v>Underweight</v>
      </c>
      <c r="F1450" s="13">
        <v>9.16</v>
      </c>
      <c r="G1450" s="13" t="str">
        <f t="shared" si="397"/>
        <v>Diabetes</v>
      </c>
      <c r="H1450" s="13" t="s">
        <v>8291</v>
      </c>
      <c r="I1450" s="13" t="s">
        <v>8291</v>
      </c>
      <c r="J1450" s="13" t="s">
        <v>8291</v>
      </c>
      <c r="K1450" s="27" t="s">
        <v>8292</v>
      </c>
      <c r="L1450" s="13" t="s">
        <v>8291</v>
      </c>
      <c r="M1450" s="13" t="s">
        <v>9684</v>
      </c>
      <c r="N1450" s="13">
        <v>61</v>
      </c>
      <c r="O1450" s="56">
        <v>12146.97</v>
      </c>
      <c r="P1450" s="13" t="s">
        <v>8311</v>
      </c>
      <c r="Q1450" s="13" t="s">
        <v>8311</v>
      </c>
      <c r="R1450" s="57" t="s">
        <v>8321</v>
      </c>
      <c r="T1450" s="12" t="s">
        <v>5274</v>
      </c>
      <c r="U1450" s="13" t="str">
        <f t="shared" si="413"/>
        <v xml:space="preserve">  Beth</v>
      </c>
      <c r="V1450" s="39">
        <f t="shared" si="398"/>
        <v>16.66</v>
      </c>
      <c r="W1450" s="39" t="str">
        <f t="shared" si="399"/>
        <v>Underweight</v>
      </c>
      <c r="X1450" s="39">
        <f t="shared" si="400"/>
        <v>9.16</v>
      </c>
      <c r="Y1450" s="39" t="str">
        <f t="shared" si="401"/>
        <v>Diabetes</v>
      </c>
      <c r="Z1450" s="39" t="str">
        <f t="shared" si="402"/>
        <v>No</v>
      </c>
      <c r="AA1450" s="39" t="str">
        <f t="shared" si="403"/>
        <v>No</v>
      </c>
      <c r="AB1450" s="39" t="str">
        <f t="shared" si="404"/>
        <v>No</v>
      </c>
      <c r="AC1450" s="38" t="str">
        <f t="shared" si="405"/>
        <v>No major surgery</v>
      </c>
      <c r="AD1450" s="39" t="str">
        <f t="shared" si="406"/>
        <v>No</v>
      </c>
      <c r="AE1450" s="13" t="str">
        <f t="shared" si="407"/>
        <v>15-Sep-1962</v>
      </c>
      <c r="AF1450" s="39">
        <f t="shared" si="408"/>
        <v>61</v>
      </c>
      <c r="AG1450" s="58">
        <f t="shared" si="409"/>
        <v>12146.97</v>
      </c>
      <c r="AH1450" s="39" t="str">
        <f t="shared" si="410"/>
        <v>tier - 3</v>
      </c>
      <c r="AI1450" s="39" t="str">
        <f t="shared" si="411"/>
        <v>tier - 3</v>
      </c>
      <c r="AJ1450" s="54" t="str">
        <f t="shared" si="412"/>
        <v>R1011</v>
      </c>
    </row>
    <row r="1451" spans="2:36" ht="15.75" customHeight="1" x14ac:dyDescent="0.3">
      <c r="B1451" s="12" t="s">
        <v>5277</v>
      </c>
      <c r="C1451" s="13" t="s">
        <v>5279</v>
      </c>
      <c r="D1451" s="13">
        <v>16.62</v>
      </c>
      <c r="E1451" s="13" t="str">
        <f t="shared" si="396"/>
        <v>Underweight</v>
      </c>
      <c r="F1451" s="13">
        <v>9.14</v>
      </c>
      <c r="G1451" s="13" t="str">
        <f t="shared" si="397"/>
        <v>Diabetes</v>
      </c>
      <c r="H1451" s="13" t="s">
        <v>8291</v>
      </c>
      <c r="I1451" s="13" t="s">
        <v>8291</v>
      </c>
      <c r="J1451" s="13" t="s">
        <v>8291</v>
      </c>
      <c r="K1451" s="27" t="s">
        <v>8292</v>
      </c>
      <c r="L1451" s="13" t="s">
        <v>8291</v>
      </c>
      <c r="M1451" s="13" t="s">
        <v>9685</v>
      </c>
      <c r="N1451" s="13">
        <v>36</v>
      </c>
      <c r="O1451" s="56">
        <v>12148.2</v>
      </c>
      <c r="P1451" s="13" t="s">
        <v>8311</v>
      </c>
      <c r="Q1451" s="13" t="s">
        <v>8311</v>
      </c>
      <c r="R1451" s="57" t="s">
        <v>8317</v>
      </c>
      <c r="T1451" s="12" t="s">
        <v>5277</v>
      </c>
      <c r="U1451" s="13" t="str">
        <f t="shared" si="413"/>
        <v xml:space="preserve">  Katharine</v>
      </c>
      <c r="V1451" s="39">
        <f t="shared" si="398"/>
        <v>16.62</v>
      </c>
      <c r="W1451" s="39" t="str">
        <f t="shared" si="399"/>
        <v>Underweight</v>
      </c>
      <c r="X1451" s="39">
        <f t="shared" si="400"/>
        <v>9.14</v>
      </c>
      <c r="Y1451" s="39" t="str">
        <f t="shared" si="401"/>
        <v>Diabetes</v>
      </c>
      <c r="Z1451" s="39" t="str">
        <f t="shared" si="402"/>
        <v>No</v>
      </c>
      <c r="AA1451" s="39" t="str">
        <f t="shared" si="403"/>
        <v>No</v>
      </c>
      <c r="AB1451" s="39" t="str">
        <f t="shared" si="404"/>
        <v>No</v>
      </c>
      <c r="AC1451" s="38" t="str">
        <f t="shared" si="405"/>
        <v>No major surgery</v>
      </c>
      <c r="AD1451" s="39" t="str">
        <f t="shared" si="406"/>
        <v>No</v>
      </c>
      <c r="AE1451" s="13" t="str">
        <f t="shared" si="407"/>
        <v>5-Oct-1987</v>
      </c>
      <c r="AF1451" s="39">
        <f t="shared" si="408"/>
        <v>36</v>
      </c>
      <c r="AG1451" s="58">
        <f t="shared" si="409"/>
        <v>12148.2</v>
      </c>
      <c r="AH1451" s="39" t="str">
        <f t="shared" si="410"/>
        <v>tier - 3</v>
      </c>
      <c r="AI1451" s="39" t="str">
        <f t="shared" si="411"/>
        <v>tier - 3</v>
      </c>
      <c r="AJ1451" s="54" t="str">
        <f t="shared" si="412"/>
        <v>R1012</v>
      </c>
    </row>
    <row r="1452" spans="2:36" ht="15.75" customHeight="1" x14ac:dyDescent="0.3">
      <c r="B1452" s="12" t="s">
        <v>5281</v>
      </c>
      <c r="C1452" s="13" t="s">
        <v>5283</v>
      </c>
      <c r="D1452" s="13">
        <v>15.36</v>
      </c>
      <c r="E1452" s="13" t="str">
        <f t="shared" si="396"/>
        <v>Underweight</v>
      </c>
      <c r="F1452" s="13">
        <v>5.49</v>
      </c>
      <c r="G1452" s="13" t="str">
        <f t="shared" si="397"/>
        <v>Normal</v>
      </c>
      <c r="H1452" s="13" t="s">
        <v>8293</v>
      </c>
      <c r="I1452" s="13" t="s">
        <v>8291</v>
      </c>
      <c r="J1452" s="13" t="s">
        <v>8291</v>
      </c>
      <c r="K1452" s="27">
        <v>2</v>
      </c>
      <c r="L1452" s="13" t="s">
        <v>8291</v>
      </c>
      <c r="M1452" s="13" t="s">
        <v>8898</v>
      </c>
      <c r="N1452" s="13">
        <v>32</v>
      </c>
      <c r="O1452" s="56">
        <v>12198.64</v>
      </c>
      <c r="P1452" s="13" t="s">
        <v>8311</v>
      </c>
      <c r="Q1452" s="13" t="s">
        <v>8311</v>
      </c>
      <c r="R1452" s="57" t="s">
        <v>8335</v>
      </c>
      <c r="T1452" s="12" t="s">
        <v>5281</v>
      </c>
      <c r="U1452" s="13" t="str">
        <f t="shared" si="413"/>
        <v xml:space="preserve">  Heather L</v>
      </c>
      <c r="V1452" s="39">
        <f t="shared" si="398"/>
        <v>15.36</v>
      </c>
      <c r="W1452" s="39" t="str">
        <f t="shared" si="399"/>
        <v>Underweight</v>
      </c>
      <c r="X1452" s="39">
        <f t="shared" si="400"/>
        <v>5.49</v>
      </c>
      <c r="Y1452" s="39" t="str">
        <f t="shared" si="401"/>
        <v>Normal</v>
      </c>
      <c r="Z1452" s="39" t="str">
        <f t="shared" si="402"/>
        <v>Yes</v>
      </c>
      <c r="AA1452" s="39" t="str">
        <f t="shared" si="403"/>
        <v>No</v>
      </c>
      <c r="AB1452" s="39" t="str">
        <f t="shared" si="404"/>
        <v>No</v>
      </c>
      <c r="AC1452" s="38">
        <f t="shared" si="405"/>
        <v>2</v>
      </c>
      <c r="AD1452" s="39" t="str">
        <f t="shared" si="406"/>
        <v>No</v>
      </c>
      <c r="AE1452" s="13" t="str">
        <f t="shared" si="407"/>
        <v>29-Aug-1991</v>
      </c>
      <c r="AF1452" s="39">
        <f t="shared" si="408"/>
        <v>32</v>
      </c>
      <c r="AG1452" s="58">
        <f t="shared" si="409"/>
        <v>12198.64</v>
      </c>
      <c r="AH1452" s="39" t="str">
        <f t="shared" si="410"/>
        <v>tier - 3</v>
      </c>
      <c r="AI1452" s="39" t="str">
        <f t="shared" si="411"/>
        <v>tier - 3</v>
      </c>
      <c r="AJ1452" s="54" t="str">
        <f t="shared" si="412"/>
        <v>R1026</v>
      </c>
    </row>
    <row r="1453" spans="2:36" ht="15.75" customHeight="1" x14ac:dyDescent="0.3">
      <c r="B1453" s="12" t="s">
        <v>5285</v>
      </c>
      <c r="C1453" s="13" t="s">
        <v>5287</v>
      </c>
      <c r="D1453" s="13">
        <v>27.74</v>
      </c>
      <c r="E1453" s="13" t="str">
        <f t="shared" si="396"/>
        <v>Overweight</v>
      </c>
      <c r="F1453" s="13">
        <v>5.96</v>
      </c>
      <c r="G1453" s="13" t="str">
        <f t="shared" si="397"/>
        <v>Prediabetes</v>
      </c>
      <c r="H1453" s="13" t="s">
        <v>8293</v>
      </c>
      <c r="I1453" s="13" t="s">
        <v>8291</v>
      </c>
      <c r="J1453" s="13" t="s">
        <v>8291</v>
      </c>
      <c r="K1453" s="27" t="s">
        <v>8292</v>
      </c>
      <c r="L1453" s="13" t="s">
        <v>8291</v>
      </c>
      <c r="M1453" s="13" t="s">
        <v>9686</v>
      </c>
      <c r="N1453" s="13">
        <v>46</v>
      </c>
      <c r="O1453" s="56">
        <v>12218.7</v>
      </c>
      <c r="P1453" s="13" t="s">
        <v>8311</v>
      </c>
      <c r="Q1453" s="13" t="s">
        <v>8314</v>
      </c>
      <c r="R1453" s="57" t="s">
        <v>8317</v>
      </c>
      <c r="T1453" s="12" t="s">
        <v>5285</v>
      </c>
      <c r="U1453" s="13" t="str">
        <f t="shared" si="413"/>
        <v xml:space="preserve">  Desiree</v>
      </c>
      <c r="V1453" s="39">
        <f t="shared" si="398"/>
        <v>27.74</v>
      </c>
      <c r="W1453" s="39" t="str">
        <f t="shared" si="399"/>
        <v>Overweight</v>
      </c>
      <c r="X1453" s="39">
        <f t="shared" si="400"/>
        <v>5.96</v>
      </c>
      <c r="Y1453" s="39" t="str">
        <f t="shared" si="401"/>
        <v>Prediabetes</v>
      </c>
      <c r="Z1453" s="39" t="str">
        <f t="shared" si="402"/>
        <v>Yes</v>
      </c>
      <c r="AA1453" s="39" t="str">
        <f t="shared" si="403"/>
        <v>No</v>
      </c>
      <c r="AB1453" s="39" t="str">
        <f t="shared" si="404"/>
        <v>No</v>
      </c>
      <c r="AC1453" s="38" t="str">
        <f t="shared" si="405"/>
        <v>No major surgery</v>
      </c>
      <c r="AD1453" s="39" t="str">
        <f t="shared" si="406"/>
        <v>No</v>
      </c>
      <c r="AE1453" s="13" t="str">
        <f t="shared" si="407"/>
        <v>14-Aug-1977</v>
      </c>
      <c r="AF1453" s="39">
        <f t="shared" si="408"/>
        <v>46</v>
      </c>
      <c r="AG1453" s="58">
        <f t="shared" si="409"/>
        <v>12218.7</v>
      </c>
      <c r="AH1453" s="39" t="str">
        <f t="shared" si="410"/>
        <v>tier - 3</v>
      </c>
      <c r="AI1453" s="39" t="str">
        <f t="shared" si="411"/>
        <v>tier - 1</v>
      </c>
      <c r="AJ1453" s="54" t="str">
        <f t="shared" si="412"/>
        <v>R1012</v>
      </c>
    </row>
    <row r="1454" spans="2:36" ht="15.75" customHeight="1" x14ac:dyDescent="0.3">
      <c r="B1454" s="12" t="s">
        <v>5289</v>
      </c>
      <c r="C1454" s="13" t="s">
        <v>5291</v>
      </c>
      <c r="D1454" s="13">
        <v>22.44</v>
      </c>
      <c r="E1454" s="13" t="str">
        <f t="shared" si="396"/>
        <v>Healthy Weight</v>
      </c>
      <c r="F1454" s="13">
        <v>4.62</v>
      </c>
      <c r="G1454" s="13" t="str">
        <f t="shared" si="397"/>
        <v>Normal</v>
      </c>
      <c r="H1454" s="13" t="s">
        <v>8293</v>
      </c>
      <c r="I1454" s="13" t="s">
        <v>8291</v>
      </c>
      <c r="J1454" s="13" t="s">
        <v>8291</v>
      </c>
      <c r="K1454" s="27" t="s">
        <v>8292</v>
      </c>
      <c r="L1454" s="13" t="s">
        <v>8291</v>
      </c>
      <c r="M1454" s="13" t="s">
        <v>9687</v>
      </c>
      <c r="N1454" s="13">
        <v>59</v>
      </c>
      <c r="O1454" s="56">
        <v>12222.9</v>
      </c>
      <c r="P1454" s="13" t="s">
        <v>8311</v>
      </c>
      <c r="Q1454" s="13" t="s">
        <v>8310</v>
      </c>
      <c r="R1454" s="57" t="s">
        <v>8317</v>
      </c>
      <c r="T1454" s="12" t="s">
        <v>5289</v>
      </c>
      <c r="U1454" s="13" t="str">
        <f t="shared" si="413"/>
        <v xml:space="preserve">  Peter B</v>
      </c>
      <c r="V1454" s="39">
        <f t="shared" si="398"/>
        <v>22.44</v>
      </c>
      <c r="W1454" s="39" t="str">
        <f t="shared" si="399"/>
        <v>Healthy Weight</v>
      </c>
      <c r="X1454" s="39">
        <f t="shared" si="400"/>
        <v>4.62</v>
      </c>
      <c r="Y1454" s="39" t="str">
        <f t="shared" si="401"/>
        <v>Normal</v>
      </c>
      <c r="Z1454" s="39" t="str">
        <f t="shared" si="402"/>
        <v>Yes</v>
      </c>
      <c r="AA1454" s="39" t="str">
        <f t="shared" si="403"/>
        <v>No</v>
      </c>
      <c r="AB1454" s="39" t="str">
        <f t="shared" si="404"/>
        <v>No</v>
      </c>
      <c r="AC1454" s="38" t="str">
        <f t="shared" si="405"/>
        <v>No major surgery</v>
      </c>
      <c r="AD1454" s="39" t="str">
        <f t="shared" si="406"/>
        <v>No</v>
      </c>
      <c r="AE1454" s="13" t="str">
        <f t="shared" si="407"/>
        <v>20-Jul-1964</v>
      </c>
      <c r="AF1454" s="39">
        <f t="shared" si="408"/>
        <v>59</v>
      </c>
      <c r="AG1454" s="58">
        <f t="shared" si="409"/>
        <v>12222.9</v>
      </c>
      <c r="AH1454" s="39" t="str">
        <f t="shared" si="410"/>
        <v>tier - 3</v>
      </c>
      <c r="AI1454" s="39" t="str">
        <f t="shared" si="411"/>
        <v>tier - 2</v>
      </c>
      <c r="AJ1454" s="54" t="str">
        <f t="shared" si="412"/>
        <v>R1012</v>
      </c>
    </row>
    <row r="1455" spans="2:36" ht="15.75" customHeight="1" x14ac:dyDescent="0.3">
      <c r="B1455" s="12" t="s">
        <v>5293</v>
      </c>
      <c r="C1455" s="13" t="s">
        <v>112</v>
      </c>
      <c r="D1455" s="13">
        <v>37.049999999999997</v>
      </c>
      <c r="E1455" s="13" t="str">
        <f t="shared" si="396"/>
        <v>Obesity</v>
      </c>
      <c r="F1455" s="13">
        <v>9.9600000000000009</v>
      </c>
      <c r="G1455" s="13" t="str">
        <f t="shared" si="397"/>
        <v>Diabetes</v>
      </c>
      <c r="H1455" s="13" t="s">
        <v>8293</v>
      </c>
      <c r="I1455" s="13" t="s">
        <v>8291</v>
      </c>
      <c r="J1455" s="13" t="s">
        <v>8291</v>
      </c>
      <c r="K1455" s="27" t="s">
        <v>8292</v>
      </c>
      <c r="L1455" s="13" t="s">
        <v>8291</v>
      </c>
      <c r="M1455" s="13" t="s">
        <v>9688</v>
      </c>
      <c r="N1455" s="13">
        <v>59</v>
      </c>
      <c r="O1455" s="56">
        <v>12224.35</v>
      </c>
      <c r="P1455" s="13" t="s">
        <v>8311</v>
      </c>
      <c r="Q1455" s="13" t="s">
        <v>8314</v>
      </c>
      <c r="R1455" s="57" t="s">
        <v>8317</v>
      </c>
      <c r="T1455" s="12" t="s">
        <v>5293</v>
      </c>
      <c r="U1455" s="13" t="str">
        <f t="shared" si="413"/>
        <v xml:space="preserve">  Adam</v>
      </c>
      <c r="V1455" s="39">
        <f t="shared" si="398"/>
        <v>37.049999999999997</v>
      </c>
      <c r="W1455" s="39" t="str">
        <f t="shared" si="399"/>
        <v>Obesity</v>
      </c>
      <c r="X1455" s="39">
        <f t="shared" si="400"/>
        <v>9.9600000000000009</v>
      </c>
      <c r="Y1455" s="39" t="str">
        <f t="shared" si="401"/>
        <v>Diabetes</v>
      </c>
      <c r="Z1455" s="39" t="str">
        <f t="shared" si="402"/>
        <v>Yes</v>
      </c>
      <c r="AA1455" s="39" t="str">
        <f t="shared" si="403"/>
        <v>No</v>
      </c>
      <c r="AB1455" s="39" t="str">
        <f t="shared" si="404"/>
        <v>No</v>
      </c>
      <c r="AC1455" s="38" t="str">
        <f t="shared" si="405"/>
        <v>No major surgery</v>
      </c>
      <c r="AD1455" s="39" t="str">
        <f t="shared" si="406"/>
        <v>No</v>
      </c>
      <c r="AE1455" s="13" t="str">
        <f t="shared" si="407"/>
        <v>2-Jul-1964</v>
      </c>
      <c r="AF1455" s="39">
        <f t="shared" si="408"/>
        <v>59</v>
      </c>
      <c r="AG1455" s="58">
        <f t="shared" si="409"/>
        <v>12224.35</v>
      </c>
      <c r="AH1455" s="39" t="str">
        <f t="shared" si="410"/>
        <v>tier - 3</v>
      </c>
      <c r="AI1455" s="39" t="str">
        <f t="shared" si="411"/>
        <v>tier - 1</v>
      </c>
      <c r="AJ1455" s="54" t="str">
        <f t="shared" si="412"/>
        <v>R1012</v>
      </c>
    </row>
    <row r="1456" spans="2:36" ht="15.75" customHeight="1" x14ac:dyDescent="0.3">
      <c r="B1456" s="12" t="s">
        <v>5296</v>
      </c>
      <c r="C1456" s="13" t="s">
        <v>2909</v>
      </c>
      <c r="D1456" s="13">
        <v>22.95</v>
      </c>
      <c r="E1456" s="13" t="str">
        <f t="shared" si="396"/>
        <v>Healthy Weight</v>
      </c>
      <c r="F1456" s="13">
        <v>10.53</v>
      </c>
      <c r="G1456" s="13" t="str">
        <f t="shared" si="397"/>
        <v>Diabetes</v>
      </c>
      <c r="H1456" s="13" t="s">
        <v>8291</v>
      </c>
      <c r="I1456" s="13" t="s">
        <v>8291</v>
      </c>
      <c r="J1456" s="13" t="s">
        <v>8291</v>
      </c>
      <c r="K1456" s="27">
        <v>2</v>
      </c>
      <c r="L1456" s="13" t="s">
        <v>8291</v>
      </c>
      <c r="M1456" s="13" t="s">
        <v>9689</v>
      </c>
      <c r="N1456" s="13">
        <v>59</v>
      </c>
      <c r="O1456" s="56">
        <v>12231.61</v>
      </c>
      <c r="P1456" s="13" t="s">
        <v>8311</v>
      </c>
      <c r="Q1456" s="13" t="s">
        <v>8311</v>
      </c>
      <c r="R1456" s="57" t="s">
        <v>8317</v>
      </c>
      <c r="T1456" s="12" t="s">
        <v>5296</v>
      </c>
      <c r="U1456" s="13" t="str">
        <f t="shared" si="413"/>
        <v xml:space="preserve">  Jeremy J</v>
      </c>
      <c r="V1456" s="39">
        <f t="shared" si="398"/>
        <v>22.95</v>
      </c>
      <c r="W1456" s="39" t="str">
        <f t="shared" si="399"/>
        <v>Healthy Weight</v>
      </c>
      <c r="X1456" s="39">
        <f t="shared" si="400"/>
        <v>10.53</v>
      </c>
      <c r="Y1456" s="39" t="str">
        <f t="shared" si="401"/>
        <v>Diabetes</v>
      </c>
      <c r="Z1456" s="39" t="str">
        <f t="shared" si="402"/>
        <v>No</v>
      </c>
      <c r="AA1456" s="39" t="str">
        <f t="shared" si="403"/>
        <v>No</v>
      </c>
      <c r="AB1456" s="39" t="str">
        <f t="shared" si="404"/>
        <v>No</v>
      </c>
      <c r="AC1456" s="38">
        <f t="shared" si="405"/>
        <v>2</v>
      </c>
      <c r="AD1456" s="39" t="str">
        <f t="shared" si="406"/>
        <v>No</v>
      </c>
      <c r="AE1456" s="13" t="str">
        <f t="shared" si="407"/>
        <v>24-Jun-1964</v>
      </c>
      <c r="AF1456" s="39">
        <f t="shared" si="408"/>
        <v>59</v>
      </c>
      <c r="AG1456" s="58">
        <f t="shared" si="409"/>
        <v>12231.61</v>
      </c>
      <c r="AH1456" s="39" t="str">
        <f t="shared" si="410"/>
        <v>tier - 3</v>
      </c>
      <c r="AI1456" s="39" t="str">
        <f t="shared" si="411"/>
        <v>tier - 3</v>
      </c>
      <c r="AJ1456" s="54" t="str">
        <f t="shared" si="412"/>
        <v>R1012</v>
      </c>
    </row>
    <row r="1457" spans="2:36" ht="15.75" customHeight="1" x14ac:dyDescent="0.3">
      <c r="B1457" s="12" t="s">
        <v>5299</v>
      </c>
      <c r="C1457" s="13" t="s">
        <v>5301</v>
      </c>
      <c r="D1457" s="13">
        <v>34.200000000000003</v>
      </c>
      <c r="E1457" s="13" t="str">
        <f t="shared" si="396"/>
        <v>Obesity</v>
      </c>
      <c r="F1457" s="13">
        <v>6.69</v>
      </c>
      <c r="G1457" s="13" t="str">
        <f t="shared" si="397"/>
        <v>Diabetes</v>
      </c>
      <c r="H1457" s="13" t="s">
        <v>8293</v>
      </c>
      <c r="I1457" s="13" t="s">
        <v>8291</v>
      </c>
      <c r="J1457" s="13" t="s">
        <v>8291</v>
      </c>
      <c r="K1457" s="27" t="s">
        <v>8292</v>
      </c>
      <c r="L1457" s="13" t="s">
        <v>8291</v>
      </c>
      <c r="M1457" s="13" t="s">
        <v>9690</v>
      </c>
      <c r="N1457" s="13">
        <v>60</v>
      </c>
      <c r="O1457" s="56">
        <v>12233.83</v>
      </c>
      <c r="P1457" s="13" t="s">
        <v>8311</v>
      </c>
      <c r="Q1457" s="13" t="s">
        <v>8314</v>
      </c>
      <c r="R1457" s="57" t="s">
        <v>8321</v>
      </c>
      <c r="T1457" s="12" t="s">
        <v>5299</v>
      </c>
      <c r="U1457" s="13" t="str">
        <f t="shared" si="413"/>
        <v xml:space="preserve">  Adam C</v>
      </c>
      <c r="V1457" s="39">
        <f t="shared" si="398"/>
        <v>34.200000000000003</v>
      </c>
      <c r="W1457" s="39" t="str">
        <f t="shared" si="399"/>
        <v>Obesity</v>
      </c>
      <c r="X1457" s="39">
        <f t="shared" si="400"/>
        <v>6.69</v>
      </c>
      <c r="Y1457" s="39" t="str">
        <f t="shared" si="401"/>
        <v>Diabetes</v>
      </c>
      <c r="Z1457" s="39" t="str">
        <f t="shared" si="402"/>
        <v>Yes</v>
      </c>
      <c r="AA1457" s="39" t="str">
        <f t="shared" si="403"/>
        <v>No</v>
      </c>
      <c r="AB1457" s="39" t="str">
        <f t="shared" si="404"/>
        <v>No</v>
      </c>
      <c r="AC1457" s="38" t="str">
        <f t="shared" si="405"/>
        <v>No major surgery</v>
      </c>
      <c r="AD1457" s="39" t="str">
        <f t="shared" si="406"/>
        <v>No</v>
      </c>
      <c r="AE1457" s="13" t="str">
        <f t="shared" si="407"/>
        <v>19-Jul-1963</v>
      </c>
      <c r="AF1457" s="39">
        <f t="shared" si="408"/>
        <v>60</v>
      </c>
      <c r="AG1457" s="58">
        <f t="shared" si="409"/>
        <v>12233.83</v>
      </c>
      <c r="AH1457" s="39" t="str">
        <f t="shared" si="410"/>
        <v>tier - 3</v>
      </c>
      <c r="AI1457" s="39" t="str">
        <f t="shared" si="411"/>
        <v>tier - 1</v>
      </c>
      <c r="AJ1457" s="54" t="str">
        <f t="shared" si="412"/>
        <v>R1011</v>
      </c>
    </row>
    <row r="1458" spans="2:36" ht="15.75" customHeight="1" x14ac:dyDescent="0.3">
      <c r="B1458" s="12" t="s">
        <v>5303</v>
      </c>
      <c r="C1458" s="13" t="s">
        <v>5305</v>
      </c>
      <c r="D1458" s="13">
        <v>30.59</v>
      </c>
      <c r="E1458" s="13" t="str">
        <f t="shared" si="396"/>
        <v>Obesity</v>
      </c>
      <c r="F1458" s="13">
        <v>9.5500000000000007</v>
      </c>
      <c r="G1458" s="13" t="str">
        <f t="shared" si="397"/>
        <v>Diabetes</v>
      </c>
      <c r="H1458" s="13" t="s">
        <v>8293</v>
      </c>
      <c r="I1458" s="13" t="s">
        <v>8291</v>
      </c>
      <c r="J1458" s="13" t="s">
        <v>8291</v>
      </c>
      <c r="K1458" s="27" t="s">
        <v>8292</v>
      </c>
      <c r="L1458" s="13" t="s">
        <v>8291</v>
      </c>
      <c r="M1458" s="13" t="s">
        <v>9691</v>
      </c>
      <c r="N1458" s="13">
        <v>59</v>
      </c>
      <c r="O1458" s="56">
        <v>12235.84</v>
      </c>
      <c r="P1458" s="13" t="s">
        <v>8311</v>
      </c>
      <c r="Q1458" s="13" t="s">
        <v>8311</v>
      </c>
      <c r="R1458" s="57" t="s">
        <v>8317</v>
      </c>
      <c r="T1458" s="12" t="s">
        <v>5303</v>
      </c>
      <c r="U1458" s="13" t="str">
        <f t="shared" si="413"/>
        <v xml:space="preserve">  Jon</v>
      </c>
      <c r="V1458" s="39">
        <f t="shared" si="398"/>
        <v>30.59</v>
      </c>
      <c r="W1458" s="39" t="str">
        <f t="shared" si="399"/>
        <v>Obesity</v>
      </c>
      <c r="X1458" s="39">
        <f t="shared" si="400"/>
        <v>9.5500000000000007</v>
      </c>
      <c r="Y1458" s="39" t="str">
        <f t="shared" si="401"/>
        <v>Diabetes</v>
      </c>
      <c r="Z1458" s="39" t="str">
        <f t="shared" si="402"/>
        <v>Yes</v>
      </c>
      <c r="AA1458" s="39" t="str">
        <f t="shared" si="403"/>
        <v>No</v>
      </c>
      <c r="AB1458" s="39" t="str">
        <f t="shared" si="404"/>
        <v>No</v>
      </c>
      <c r="AC1458" s="38" t="str">
        <f t="shared" si="405"/>
        <v>No major surgery</v>
      </c>
      <c r="AD1458" s="39" t="str">
        <f t="shared" si="406"/>
        <v>No</v>
      </c>
      <c r="AE1458" s="13" t="str">
        <f t="shared" si="407"/>
        <v>15-Oct-1964</v>
      </c>
      <c r="AF1458" s="39">
        <f t="shared" si="408"/>
        <v>59</v>
      </c>
      <c r="AG1458" s="58">
        <f t="shared" si="409"/>
        <v>12235.84</v>
      </c>
      <c r="AH1458" s="39" t="str">
        <f t="shared" si="410"/>
        <v>tier - 3</v>
      </c>
      <c r="AI1458" s="39" t="str">
        <f t="shared" si="411"/>
        <v>tier - 3</v>
      </c>
      <c r="AJ1458" s="54" t="str">
        <f t="shared" si="412"/>
        <v>R1012</v>
      </c>
    </row>
    <row r="1459" spans="2:36" ht="15.75" customHeight="1" x14ac:dyDescent="0.3">
      <c r="B1459" s="12" t="s">
        <v>5307</v>
      </c>
      <c r="C1459" s="13" t="s">
        <v>5309</v>
      </c>
      <c r="D1459" s="13">
        <v>25.51</v>
      </c>
      <c r="E1459" s="13" t="str">
        <f t="shared" si="396"/>
        <v>Overweight</v>
      </c>
      <c r="F1459" s="13">
        <v>6.05</v>
      </c>
      <c r="G1459" s="13" t="str">
        <f t="shared" si="397"/>
        <v>Prediabetes</v>
      </c>
      <c r="H1459" s="13" t="s">
        <v>8291</v>
      </c>
      <c r="I1459" s="13" t="s">
        <v>8291</v>
      </c>
      <c r="J1459" s="13" t="s">
        <v>8291</v>
      </c>
      <c r="K1459" s="27" t="s">
        <v>8292</v>
      </c>
      <c r="L1459" s="13" t="s">
        <v>8291</v>
      </c>
      <c r="M1459" s="13" t="s">
        <v>9692</v>
      </c>
      <c r="N1459" s="13">
        <v>57</v>
      </c>
      <c r="O1459" s="56">
        <v>12237.73</v>
      </c>
      <c r="P1459" s="13" t="s">
        <v>8311</v>
      </c>
      <c r="Q1459" s="13" t="s">
        <v>8311</v>
      </c>
      <c r="R1459" s="57" t="s">
        <v>8317</v>
      </c>
      <c r="T1459" s="12" t="s">
        <v>5307</v>
      </c>
      <c r="U1459" s="13" t="str">
        <f t="shared" si="413"/>
        <v xml:space="preserve">  Steven J</v>
      </c>
      <c r="V1459" s="39">
        <f t="shared" si="398"/>
        <v>25.51</v>
      </c>
      <c r="W1459" s="39" t="str">
        <f t="shared" si="399"/>
        <v>Overweight</v>
      </c>
      <c r="X1459" s="39">
        <f t="shared" si="400"/>
        <v>6.05</v>
      </c>
      <c r="Y1459" s="39" t="str">
        <f t="shared" si="401"/>
        <v>Prediabetes</v>
      </c>
      <c r="Z1459" s="39" t="str">
        <f t="shared" si="402"/>
        <v>No</v>
      </c>
      <c r="AA1459" s="39" t="str">
        <f t="shared" si="403"/>
        <v>No</v>
      </c>
      <c r="AB1459" s="39" t="str">
        <f t="shared" si="404"/>
        <v>No</v>
      </c>
      <c r="AC1459" s="38" t="str">
        <f t="shared" si="405"/>
        <v>No major surgery</v>
      </c>
      <c r="AD1459" s="39" t="str">
        <f t="shared" si="406"/>
        <v>No</v>
      </c>
      <c r="AE1459" s="13" t="str">
        <f t="shared" si="407"/>
        <v>29-Jul-1966</v>
      </c>
      <c r="AF1459" s="39">
        <f t="shared" si="408"/>
        <v>57</v>
      </c>
      <c r="AG1459" s="58">
        <f t="shared" si="409"/>
        <v>12237.73</v>
      </c>
      <c r="AH1459" s="39" t="str">
        <f t="shared" si="410"/>
        <v>tier - 3</v>
      </c>
      <c r="AI1459" s="39" t="str">
        <f t="shared" si="411"/>
        <v>tier - 3</v>
      </c>
      <c r="AJ1459" s="54" t="str">
        <f t="shared" si="412"/>
        <v>R1012</v>
      </c>
    </row>
    <row r="1460" spans="2:36" ht="15.75" customHeight="1" x14ac:dyDescent="0.3">
      <c r="B1460" s="12" t="s">
        <v>5310</v>
      </c>
      <c r="C1460" s="13" t="s">
        <v>5312</v>
      </c>
      <c r="D1460" s="13">
        <v>29.04</v>
      </c>
      <c r="E1460" s="13" t="str">
        <f t="shared" si="396"/>
        <v>Overweight</v>
      </c>
      <c r="F1460" s="13">
        <v>10.56</v>
      </c>
      <c r="G1460" s="13" t="str">
        <f t="shared" si="397"/>
        <v>Diabetes</v>
      </c>
      <c r="H1460" s="13" t="s">
        <v>8293</v>
      </c>
      <c r="I1460" s="13" t="s">
        <v>8291</v>
      </c>
      <c r="J1460" s="13" t="s">
        <v>8291</v>
      </c>
      <c r="K1460" s="27">
        <v>1</v>
      </c>
      <c r="L1460" s="13" t="s">
        <v>8291</v>
      </c>
      <c r="M1460" s="13" t="s">
        <v>9693</v>
      </c>
      <c r="N1460" s="13">
        <v>60</v>
      </c>
      <c r="O1460" s="56">
        <v>12244.53</v>
      </c>
      <c r="P1460" s="13" t="s">
        <v>8311</v>
      </c>
      <c r="Q1460" s="13" t="s">
        <v>8314</v>
      </c>
      <c r="R1460" s="57" t="s">
        <v>8312</v>
      </c>
      <c r="T1460" s="12" t="s">
        <v>5310</v>
      </c>
      <c r="U1460" s="13" t="str">
        <f t="shared" si="413"/>
        <v xml:space="preserve">  Jessica P</v>
      </c>
      <c r="V1460" s="39">
        <f t="shared" si="398"/>
        <v>29.04</v>
      </c>
      <c r="W1460" s="39" t="str">
        <f t="shared" si="399"/>
        <v>Overweight</v>
      </c>
      <c r="X1460" s="39">
        <f t="shared" si="400"/>
        <v>10.56</v>
      </c>
      <c r="Y1460" s="39" t="str">
        <f t="shared" si="401"/>
        <v>Diabetes</v>
      </c>
      <c r="Z1460" s="39" t="str">
        <f t="shared" si="402"/>
        <v>Yes</v>
      </c>
      <c r="AA1460" s="39" t="str">
        <f t="shared" si="403"/>
        <v>No</v>
      </c>
      <c r="AB1460" s="39" t="str">
        <f t="shared" si="404"/>
        <v>No</v>
      </c>
      <c r="AC1460" s="38">
        <f t="shared" si="405"/>
        <v>1</v>
      </c>
      <c r="AD1460" s="39" t="str">
        <f t="shared" si="406"/>
        <v>No</v>
      </c>
      <c r="AE1460" s="13" t="str">
        <f t="shared" si="407"/>
        <v>17-Jul-1963</v>
      </c>
      <c r="AF1460" s="39">
        <f t="shared" si="408"/>
        <v>60</v>
      </c>
      <c r="AG1460" s="58">
        <f t="shared" si="409"/>
        <v>12244.53</v>
      </c>
      <c r="AH1460" s="39" t="str">
        <f t="shared" si="410"/>
        <v>tier - 3</v>
      </c>
      <c r="AI1460" s="39" t="str">
        <f t="shared" si="411"/>
        <v>tier - 1</v>
      </c>
      <c r="AJ1460" s="54" t="str">
        <f t="shared" si="412"/>
        <v>R1013</v>
      </c>
    </row>
    <row r="1461" spans="2:36" ht="15.75" customHeight="1" x14ac:dyDescent="0.3">
      <c r="B1461" s="12" t="s">
        <v>5314</v>
      </c>
      <c r="C1461" s="13" t="s">
        <v>976</v>
      </c>
      <c r="D1461" s="13">
        <v>22.135000000000002</v>
      </c>
      <c r="E1461" s="13" t="str">
        <f t="shared" si="396"/>
        <v>Healthy Weight</v>
      </c>
      <c r="F1461" s="13">
        <v>10.81</v>
      </c>
      <c r="G1461" s="13" t="str">
        <f t="shared" si="397"/>
        <v>Diabetes</v>
      </c>
      <c r="H1461" s="13" t="s">
        <v>8293</v>
      </c>
      <c r="I1461" s="13" t="s">
        <v>8291</v>
      </c>
      <c r="J1461" s="13" t="s">
        <v>8291</v>
      </c>
      <c r="K1461" s="27">
        <v>1</v>
      </c>
      <c r="L1461" s="13" t="s">
        <v>8291</v>
      </c>
      <c r="M1461" s="13" t="s">
        <v>9694</v>
      </c>
      <c r="N1461" s="13">
        <v>49</v>
      </c>
      <c r="O1461" s="56">
        <v>12245.17</v>
      </c>
      <c r="P1461" s="13" t="s">
        <v>8311</v>
      </c>
      <c r="Q1461" s="13" t="s">
        <v>8314</v>
      </c>
      <c r="R1461" s="57" t="s">
        <v>8317</v>
      </c>
      <c r="T1461" s="12" t="s">
        <v>5314</v>
      </c>
      <c r="U1461" s="13" t="str">
        <f t="shared" si="413"/>
        <v xml:space="preserve">  Ashley</v>
      </c>
      <c r="V1461" s="39">
        <f t="shared" si="398"/>
        <v>22.135000000000002</v>
      </c>
      <c r="W1461" s="39" t="str">
        <f t="shared" si="399"/>
        <v>Healthy Weight</v>
      </c>
      <c r="X1461" s="39">
        <f t="shared" si="400"/>
        <v>10.81</v>
      </c>
      <c r="Y1461" s="39" t="str">
        <f t="shared" si="401"/>
        <v>Diabetes</v>
      </c>
      <c r="Z1461" s="39" t="str">
        <f t="shared" si="402"/>
        <v>Yes</v>
      </c>
      <c r="AA1461" s="39" t="str">
        <f t="shared" si="403"/>
        <v>No</v>
      </c>
      <c r="AB1461" s="39" t="str">
        <f t="shared" si="404"/>
        <v>No</v>
      </c>
      <c r="AC1461" s="38">
        <f t="shared" si="405"/>
        <v>1</v>
      </c>
      <c r="AD1461" s="39" t="str">
        <f t="shared" si="406"/>
        <v>No</v>
      </c>
      <c r="AE1461" s="13" t="str">
        <f t="shared" si="407"/>
        <v>23-Jun-1974</v>
      </c>
      <c r="AF1461" s="39">
        <f t="shared" si="408"/>
        <v>49</v>
      </c>
      <c r="AG1461" s="58">
        <f t="shared" si="409"/>
        <v>12245.17</v>
      </c>
      <c r="AH1461" s="39" t="str">
        <f t="shared" si="410"/>
        <v>tier - 3</v>
      </c>
      <c r="AI1461" s="39" t="str">
        <f t="shared" si="411"/>
        <v>tier - 1</v>
      </c>
      <c r="AJ1461" s="54" t="str">
        <f t="shared" si="412"/>
        <v>R1012</v>
      </c>
    </row>
    <row r="1462" spans="2:36" ht="15.75" customHeight="1" x14ac:dyDescent="0.3">
      <c r="B1462" s="12" t="s">
        <v>5317</v>
      </c>
      <c r="C1462" s="13" t="s">
        <v>5319</v>
      </c>
      <c r="D1462" s="13">
        <v>21.375</v>
      </c>
      <c r="E1462" s="13" t="str">
        <f t="shared" si="396"/>
        <v>Healthy Weight</v>
      </c>
      <c r="F1462" s="13">
        <v>4.32</v>
      </c>
      <c r="G1462" s="13" t="str">
        <f t="shared" si="397"/>
        <v>Normal</v>
      </c>
      <c r="H1462" s="13" t="s">
        <v>8291</v>
      </c>
      <c r="I1462" s="13" t="s">
        <v>8291</v>
      </c>
      <c r="J1462" s="13" t="s">
        <v>8291</v>
      </c>
      <c r="K1462" s="27" t="s">
        <v>8292</v>
      </c>
      <c r="L1462" s="13" t="s">
        <v>8291</v>
      </c>
      <c r="M1462" s="13" t="s">
        <v>9695</v>
      </c>
      <c r="N1462" s="13">
        <v>34</v>
      </c>
      <c r="O1462" s="56">
        <v>12254.44</v>
      </c>
      <c r="P1462" s="13" t="s">
        <v>8311</v>
      </c>
      <c r="Q1462" s="13" t="s">
        <v>8311</v>
      </c>
      <c r="R1462" s="57" t="s">
        <v>8335</v>
      </c>
      <c r="T1462" s="12" t="s">
        <v>5317</v>
      </c>
      <c r="U1462" s="13" t="str">
        <f t="shared" si="413"/>
        <v xml:space="preserve">  Arturo H</v>
      </c>
      <c r="V1462" s="39">
        <f t="shared" si="398"/>
        <v>21.375</v>
      </c>
      <c r="W1462" s="39" t="str">
        <f t="shared" si="399"/>
        <v>Healthy Weight</v>
      </c>
      <c r="X1462" s="39">
        <f t="shared" si="400"/>
        <v>4.32</v>
      </c>
      <c r="Y1462" s="39" t="str">
        <f t="shared" si="401"/>
        <v>Normal</v>
      </c>
      <c r="Z1462" s="39" t="str">
        <f t="shared" si="402"/>
        <v>No</v>
      </c>
      <c r="AA1462" s="39" t="str">
        <f t="shared" si="403"/>
        <v>No</v>
      </c>
      <c r="AB1462" s="39" t="str">
        <f t="shared" si="404"/>
        <v>No</v>
      </c>
      <c r="AC1462" s="38" t="str">
        <f t="shared" si="405"/>
        <v>No major surgery</v>
      </c>
      <c r="AD1462" s="39" t="str">
        <f t="shared" si="406"/>
        <v>No</v>
      </c>
      <c r="AE1462" s="13" t="str">
        <f t="shared" si="407"/>
        <v>23-Nov-1989</v>
      </c>
      <c r="AF1462" s="39">
        <f t="shared" si="408"/>
        <v>34</v>
      </c>
      <c r="AG1462" s="58">
        <f t="shared" si="409"/>
        <v>12254.44</v>
      </c>
      <c r="AH1462" s="39" t="str">
        <f t="shared" si="410"/>
        <v>tier - 3</v>
      </c>
      <c r="AI1462" s="39" t="str">
        <f t="shared" si="411"/>
        <v>tier - 3</v>
      </c>
      <c r="AJ1462" s="54" t="str">
        <f t="shared" si="412"/>
        <v>R1026</v>
      </c>
    </row>
    <row r="1463" spans="2:36" ht="15.75" customHeight="1" x14ac:dyDescent="0.3">
      <c r="B1463" s="12" t="s">
        <v>5321</v>
      </c>
      <c r="C1463" s="13" t="s">
        <v>5323</v>
      </c>
      <c r="D1463" s="13">
        <v>29.19</v>
      </c>
      <c r="E1463" s="13" t="str">
        <f t="shared" si="396"/>
        <v>Overweight</v>
      </c>
      <c r="F1463" s="13">
        <v>4.37</v>
      </c>
      <c r="G1463" s="13" t="str">
        <f t="shared" si="397"/>
        <v>Normal</v>
      </c>
      <c r="H1463" s="13" t="s">
        <v>8291</v>
      </c>
      <c r="I1463" s="13" t="s">
        <v>8291</v>
      </c>
      <c r="J1463" s="13" t="s">
        <v>8291</v>
      </c>
      <c r="K1463" s="27" t="s">
        <v>8292</v>
      </c>
      <c r="L1463" s="13" t="s">
        <v>8291</v>
      </c>
      <c r="M1463" s="13" t="s">
        <v>9696</v>
      </c>
      <c r="N1463" s="13">
        <v>37</v>
      </c>
      <c r="O1463" s="56">
        <v>12255.04</v>
      </c>
      <c r="P1463" s="13" t="s">
        <v>8311</v>
      </c>
      <c r="Q1463" s="13" t="s">
        <v>8310</v>
      </c>
      <c r="R1463" s="57" t="s">
        <v>8335</v>
      </c>
      <c r="T1463" s="12" t="s">
        <v>5321</v>
      </c>
      <c r="U1463" s="13" t="str">
        <f t="shared" si="413"/>
        <v xml:space="preserve">  Ketil</v>
      </c>
      <c r="V1463" s="39">
        <f t="shared" si="398"/>
        <v>29.19</v>
      </c>
      <c r="W1463" s="39" t="str">
        <f t="shared" si="399"/>
        <v>Overweight</v>
      </c>
      <c r="X1463" s="39">
        <f t="shared" si="400"/>
        <v>4.37</v>
      </c>
      <c r="Y1463" s="39" t="str">
        <f t="shared" si="401"/>
        <v>Normal</v>
      </c>
      <c r="Z1463" s="39" t="str">
        <f t="shared" si="402"/>
        <v>No</v>
      </c>
      <c r="AA1463" s="39" t="str">
        <f t="shared" si="403"/>
        <v>No</v>
      </c>
      <c r="AB1463" s="39" t="str">
        <f t="shared" si="404"/>
        <v>No</v>
      </c>
      <c r="AC1463" s="38" t="str">
        <f t="shared" si="405"/>
        <v>No major surgery</v>
      </c>
      <c r="AD1463" s="39" t="str">
        <f t="shared" si="406"/>
        <v>No</v>
      </c>
      <c r="AE1463" s="13" t="str">
        <f t="shared" si="407"/>
        <v>13-Aug-1986</v>
      </c>
      <c r="AF1463" s="39">
        <f t="shared" si="408"/>
        <v>37</v>
      </c>
      <c r="AG1463" s="58">
        <f t="shared" si="409"/>
        <v>12255.04</v>
      </c>
      <c r="AH1463" s="39" t="str">
        <f t="shared" si="410"/>
        <v>tier - 3</v>
      </c>
      <c r="AI1463" s="39" t="str">
        <f t="shared" si="411"/>
        <v>tier - 2</v>
      </c>
      <c r="AJ1463" s="54" t="str">
        <f t="shared" si="412"/>
        <v>R1026</v>
      </c>
    </row>
    <row r="1464" spans="2:36" ht="15.75" customHeight="1" x14ac:dyDescent="0.3">
      <c r="B1464" s="12" t="s">
        <v>5324</v>
      </c>
      <c r="C1464" s="13" t="s">
        <v>2015</v>
      </c>
      <c r="D1464" s="13">
        <v>31.92</v>
      </c>
      <c r="E1464" s="13" t="str">
        <f t="shared" si="396"/>
        <v>Obesity</v>
      </c>
      <c r="F1464" s="13">
        <v>4.8099999999999996</v>
      </c>
      <c r="G1464" s="13" t="str">
        <f t="shared" si="397"/>
        <v>Normal</v>
      </c>
      <c r="H1464" s="13" t="s">
        <v>8293</v>
      </c>
      <c r="I1464" s="13" t="s">
        <v>8291</v>
      </c>
      <c r="J1464" s="13" t="s">
        <v>8293</v>
      </c>
      <c r="K1464" s="27">
        <v>1</v>
      </c>
      <c r="L1464" s="13" t="s">
        <v>8291</v>
      </c>
      <c r="M1464" s="13" t="s">
        <v>9697</v>
      </c>
      <c r="N1464" s="13">
        <v>57</v>
      </c>
      <c r="O1464" s="56">
        <v>12265.51</v>
      </c>
      <c r="P1464" s="13" t="s">
        <v>8311</v>
      </c>
      <c r="Q1464" s="13" t="s">
        <v>8311</v>
      </c>
      <c r="R1464" s="57" t="s">
        <v>8312</v>
      </c>
      <c r="T1464" s="12" t="s">
        <v>5324</v>
      </c>
      <c r="U1464" s="13" t="str">
        <f t="shared" si="413"/>
        <v xml:space="preserve">  Katie</v>
      </c>
      <c r="V1464" s="39">
        <f t="shared" si="398"/>
        <v>31.92</v>
      </c>
      <c r="W1464" s="39" t="str">
        <f t="shared" si="399"/>
        <v>Obesity</v>
      </c>
      <c r="X1464" s="39">
        <f t="shared" si="400"/>
        <v>4.8099999999999996</v>
      </c>
      <c r="Y1464" s="39" t="str">
        <f t="shared" si="401"/>
        <v>Normal</v>
      </c>
      <c r="Z1464" s="39" t="str">
        <f t="shared" si="402"/>
        <v>Yes</v>
      </c>
      <c r="AA1464" s="39" t="str">
        <f t="shared" si="403"/>
        <v>No</v>
      </c>
      <c r="AB1464" s="39" t="str">
        <f t="shared" si="404"/>
        <v>Yes</v>
      </c>
      <c r="AC1464" s="38">
        <f t="shared" si="405"/>
        <v>1</v>
      </c>
      <c r="AD1464" s="39" t="str">
        <f t="shared" si="406"/>
        <v>No</v>
      </c>
      <c r="AE1464" s="13" t="str">
        <f t="shared" si="407"/>
        <v>6-Dec-1966</v>
      </c>
      <c r="AF1464" s="39">
        <f t="shared" si="408"/>
        <v>57</v>
      </c>
      <c r="AG1464" s="58">
        <f t="shared" si="409"/>
        <v>12265.51</v>
      </c>
      <c r="AH1464" s="39" t="str">
        <f t="shared" si="410"/>
        <v>tier - 3</v>
      </c>
      <c r="AI1464" s="39" t="str">
        <f t="shared" si="411"/>
        <v>tier - 3</v>
      </c>
      <c r="AJ1464" s="54" t="str">
        <f t="shared" si="412"/>
        <v>R1013</v>
      </c>
    </row>
    <row r="1465" spans="2:36" ht="15.75" customHeight="1" x14ac:dyDescent="0.3">
      <c r="B1465" s="12" t="s">
        <v>5326</v>
      </c>
      <c r="C1465" s="13" t="s">
        <v>5328</v>
      </c>
      <c r="D1465" s="13">
        <v>26.315000000000001</v>
      </c>
      <c r="E1465" s="13" t="str">
        <f t="shared" si="396"/>
        <v>Overweight</v>
      </c>
      <c r="F1465" s="13">
        <v>4.5599999999999996</v>
      </c>
      <c r="G1465" s="13" t="str">
        <f t="shared" si="397"/>
        <v>Normal</v>
      </c>
      <c r="H1465" s="13" t="s">
        <v>8293</v>
      </c>
      <c r="I1465" s="13" t="s">
        <v>8291</v>
      </c>
      <c r="J1465" s="13" t="s">
        <v>8293</v>
      </c>
      <c r="K1465" s="27">
        <v>1</v>
      </c>
      <c r="L1465" s="13" t="s">
        <v>8291</v>
      </c>
      <c r="M1465" s="13" t="s">
        <v>9698</v>
      </c>
      <c r="N1465" s="13">
        <v>56</v>
      </c>
      <c r="O1465" s="56">
        <v>12268.63</v>
      </c>
      <c r="P1465" s="13" t="s">
        <v>8311</v>
      </c>
      <c r="Q1465" s="13" t="s">
        <v>8314</v>
      </c>
      <c r="R1465" s="57" t="s">
        <v>8317</v>
      </c>
      <c r="T1465" s="12" t="s">
        <v>5326</v>
      </c>
      <c r="U1465" s="13" t="str">
        <f t="shared" si="413"/>
        <v xml:space="preserve">  Christi</v>
      </c>
      <c r="V1465" s="39">
        <f t="shared" si="398"/>
        <v>26.315000000000001</v>
      </c>
      <c r="W1465" s="39" t="str">
        <f t="shared" si="399"/>
        <v>Overweight</v>
      </c>
      <c r="X1465" s="39">
        <f t="shared" si="400"/>
        <v>4.5599999999999996</v>
      </c>
      <c r="Y1465" s="39" t="str">
        <f t="shared" si="401"/>
        <v>Normal</v>
      </c>
      <c r="Z1465" s="39" t="str">
        <f t="shared" si="402"/>
        <v>Yes</v>
      </c>
      <c r="AA1465" s="39" t="str">
        <f t="shared" si="403"/>
        <v>No</v>
      </c>
      <c r="AB1465" s="39" t="str">
        <f t="shared" si="404"/>
        <v>Yes</v>
      </c>
      <c r="AC1465" s="38">
        <f t="shared" si="405"/>
        <v>1</v>
      </c>
      <c r="AD1465" s="39" t="str">
        <f t="shared" si="406"/>
        <v>No</v>
      </c>
      <c r="AE1465" s="13" t="str">
        <f t="shared" si="407"/>
        <v>30-Dec-1967</v>
      </c>
      <c r="AF1465" s="39">
        <f t="shared" si="408"/>
        <v>56</v>
      </c>
      <c r="AG1465" s="58">
        <f t="shared" si="409"/>
        <v>12268.63</v>
      </c>
      <c r="AH1465" s="39" t="str">
        <f t="shared" si="410"/>
        <v>tier - 3</v>
      </c>
      <c r="AI1465" s="39" t="str">
        <f t="shared" si="411"/>
        <v>tier - 1</v>
      </c>
      <c r="AJ1465" s="54" t="str">
        <f t="shared" si="412"/>
        <v>R1012</v>
      </c>
    </row>
    <row r="1466" spans="2:36" ht="15.75" customHeight="1" x14ac:dyDescent="0.3">
      <c r="B1466" s="12" t="s">
        <v>5329</v>
      </c>
      <c r="C1466" s="13" t="s">
        <v>1002</v>
      </c>
      <c r="D1466" s="13">
        <v>35.299999999999997</v>
      </c>
      <c r="E1466" s="13" t="str">
        <f t="shared" si="396"/>
        <v>Obesity</v>
      </c>
      <c r="F1466" s="13">
        <v>4.3899999999999997</v>
      </c>
      <c r="G1466" s="13" t="str">
        <f t="shared" si="397"/>
        <v>Normal</v>
      </c>
      <c r="H1466" s="13" t="s">
        <v>8291</v>
      </c>
      <c r="I1466" s="13" t="s">
        <v>8291</v>
      </c>
      <c r="J1466" s="13" t="s">
        <v>8291</v>
      </c>
      <c r="K1466" s="27" t="s">
        <v>8292</v>
      </c>
      <c r="L1466" s="13" t="s">
        <v>8291</v>
      </c>
      <c r="M1466" s="13" t="s">
        <v>9699</v>
      </c>
      <c r="N1466" s="13">
        <v>56</v>
      </c>
      <c r="O1466" s="56">
        <v>12269.69</v>
      </c>
      <c r="P1466" s="13" t="s">
        <v>8311</v>
      </c>
      <c r="Q1466" s="13" t="s">
        <v>8310</v>
      </c>
      <c r="R1466" s="57" t="s">
        <v>8317</v>
      </c>
      <c r="T1466" s="12" t="s">
        <v>5329</v>
      </c>
      <c r="U1466" s="13" t="str">
        <f t="shared" si="413"/>
        <v xml:space="preserve">  Alan</v>
      </c>
      <c r="V1466" s="39">
        <f t="shared" si="398"/>
        <v>35.299999999999997</v>
      </c>
      <c r="W1466" s="39" t="str">
        <f t="shared" si="399"/>
        <v>Obesity</v>
      </c>
      <c r="X1466" s="39">
        <f t="shared" si="400"/>
        <v>4.3899999999999997</v>
      </c>
      <c r="Y1466" s="39" t="str">
        <f t="shared" si="401"/>
        <v>Normal</v>
      </c>
      <c r="Z1466" s="39" t="str">
        <f t="shared" si="402"/>
        <v>No</v>
      </c>
      <c r="AA1466" s="39" t="str">
        <f t="shared" si="403"/>
        <v>No</v>
      </c>
      <c r="AB1466" s="39" t="str">
        <f t="shared" si="404"/>
        <v>No</v>
      </c>
      <c r="AC1466" s="38" t="str">
        <f t="shared" si="405"/>
        <v>No major surgery</v>
      </c>
      <c r="AD1466" s="39" t="str">
        <f t="shared" si="406"/>
        <v>No</v>
      </c>
      <c r="AE1466" s="13" t="str">
        <f t="shared" si="407"/>
        <v>28-Aug-1967</v>
      </c>
      <c r="AF1466" s="39">
        <f t="shared" si="408"/>
        <v>56</v>
      </c>
      <c r="AG1466" s="58">
        <f t="shared" si="409"/>
        <v>12269.69</v>
      </c>
      <c r="AH1466" s="39" t="str">
        <f t="shared" si="410"/>
        <v>tier - 3</v>
      </c>
      <c r="AI1466" s="39" t="str">
        <f t="shared" si="411"/>
        <v>tier - 2</v>
      </c>
      <c r="AJ1466" s="54" t="str">
        <f t="shared" si="412"/>
        <v>R1012</v>
      </c>
    </row>
    <row r="1467" spans="2:36" ht="15.75" customHeight="1" x14ac:dyDescent="0.3">
      <c r="B1467" s="12" t="s">
        <v>5332</v>
      </c>
      <c r="C1467" s="13" t="s">
        <v>5334</v>
      </c>
      <c r="D1467" s="13">
        <v>18.91</v>
      </c>
      <c r="E1467" s="13" t="str">
        <f t="shared" si="396"/>
        <v>Healthy Weight</v>
      </c>
      <c r="F1467" s="13">
        <v>11.44</v>
      </c>
      <c r="G1467" s="13" t="str">
        <f t="shared" si="397"/>
        <v>Diabetes</v>
      </c>
      <c r="H1467" s="13" t="s">
        <v>8291</v>
      </c>
      <c r="I1467" s="13" t="s">
        <v>8291</v>
      </c>
      <c r="J1467" s="13" t="s">
        <v>8291</v>
      </c>
      <c r="K1467" s="27" t="s">
        <v>8292</v>
      </c>
      <c r="L1467" s="13" t="s">
        <v>8291</v>
      </c>
      <c r="M1467" s="13" t="s">
        <v>9700</v>
      </c>
      <c r="N1467" s="13">
        <v>57</v>
      </c>
      <c r="O1467" s="56">
        <v>12282.03</v>
      </c>
      <c r="P1467" s="13" t="s">
        <v>8311</v>
      </c>
      <c r="Q1467" s="13" t="s">
        <v>8314</v>
      </c>
      <c r="R1467" s="57" t="s">
        <v>8328</v>
      </c>
      <c r="T1467" s="12" t="s">
        <v>5332</v>
      </c>
      <c r="U1467" s="13" t="str">
        <f t="shared" si="413"/>
        <v xml:space="preserve">  Edivaldo B</v>
      </c>
      <c r="V1467" s="39">
        <f t="shared" si="398"/>
        <v>18.91</v>
      </c>
      <c r="W1467" s="39" t="str">
        <f t="shared" si="399"/>
        <v>Healthy Weight</v>
      </c>
      <c r="X1467" s="39">
        <f t="shared" si="400"/>
        <v>11.44</v>
      </c>
      <c r="Y1467" s="39" t="str">
        <f t="shared" si="401"/>
        <v>Diabetes</v>
      </c>
      <c r="Z1467" s="39" t="str">
        <f t="shared" si="402"/>
        <v>No</v>
      </c>
      <c r="AA1467" s="39" t="str">
        <f t="shared" si="403"/>
        <v>No</v>
      </c>
      <c r="AB1467" s="39" t="str">
        <f t="shared" si="404"/>
        <v>No</v>
      </c>
      <c r="AC1467" s="38" t="str">
        <f t="shared" si="405"/>
        <v>No major surgery</v>
      </c>
      <c r="AD1467" s="39" t="str">
        <f t="shared" si="406"/>
        <v>No</v>
      </c>
      <c r="AE1467" s="13" t="str">
        <f t="shared" si="407"/>
        <v>16-Nov-1966</v>
      </c>
      <c r="AF1467" s="39">
        <f t="shared" si="408"/>
        <v>57</v>
      </c>
      <c r="AG1467" s="58">
        <f t="shared" si="409"/>
        <v>12282.03</v>
      </c>
      <c r="AH1467" s="39" t="str">
        <f t="shared" si="410"/>
        <v>tier - 3</v>
      </c>
      <c r="AI1467" s="39" t="str">
        <f t="shared" si="411"/>
        <v>tier - 1</v>
      </c>
      <c r="AJ1467" s="54" t="str">
        <f t="shared" si="412"/>
        <v>R1025</v>
      </c>
    </row>
    <row r="1468" spans="2:36" ht="15.75" customHeight="1" x14ac:dyDescent="0.3">
      <c r="B1468" s="12" t="s">
        <v>5336</v>
      </c>
      <c r="C1468" s="13" t="s">
        <v>5338</v>
      </c>
      <c r="D1468" s="13">
        <v>22.41</v>
      </c>
      <c r="E1468" s="13" t="str">
        <f t="shared" si="396"/>
        <v>Healthy Weight</v>
      </c>
      <c r="F1468" s="13">
        <v>11.37</v>
      </c>
      <c r="G1468" s="13" t="str">
        <f t="shared" si="397"/>
        <v>Diabetes</v>
      </c>
      <c r="H1468" s="13" t="s">
        <v>8293</v>
      </c>
      <c r="I1468" s="13" t="s">
        <v>8291</v>
      </c>
      <c r="J1468" s="13" t="s">
        <v>8291</v>
      </c>
      <c r="K1468" s="27">
        <v>1</v>
      </c>
      <c r="L1468" s="13" t="s">
        <v>8291</v>
      </c>
      <c r="M1468" s="13" t="s">
        <v>9701</v>
      </c>
      <c r="N1468" s="13">
        <v>33</v>
      </c>
      <c r="O1468" s="56">
        <v>12282.38</v>
      </c>
      <c r="P1468" s="13" t="s">
        <v>8311</v>
      </c>
      <c r="Q1468" s="13" t="s">
        <v>8314</v>
      </c>
      <c r="R1468" s="57" t="s">
        <v>8321</v>
      </c>
      <c r="T1468" s="12" t="s">
        <v>5336</v>
      </c>
      <c r="U1468" s="13" t="str">
        <f t="shared" si="413"/>
        <v xml:space="preserve">  Eve</v>
      </c>
      <c r="V1468" s="39">
        <f t="shared" si="398"/>
        <v>22.41</v>
      </c>
      <c r="W1468" s="39" t="str">
        <f t="shared" si="399"/>
        <v>Healthy Weight</v>
      </c>
      <c r="X1468" s="39">
        <f t="shared" si="400"/>
        <v>11.37</v>
      </c>
      <c r="Y1468" s="39" t="str">
        <f t="shared" si="401"/>
        <v>Diabetes</v>
      </c>
      <c r="Z1468" s="39" t="str">
        <f t="shared" si="402"/>
        <v>Yes</v>
      </c>
      <c r="AA1468" s="39" t="str">
        <f t="shared" si="403"/>
        <v>No</v>
      </c>
      <c r="AB1468" s="39" t="str">
        <f t="shared" si="404"/>
        <v>No</v>
      </c>
      <c r="AC1468" s="38">
        <f t="shared" si="405"/>
        <v>1</v>
      </c>
      <c r="AD1468" s="39" t="str">
        <f t="shared" si="406"/>
        <v>No</v>
      </c>
      <c r="AE1468" s="13" t="str">
        <f t="shared" si="407"/>
        <v>29-Oct-1990</v>
      </c>
      <c r="AF1468" s="39">
        <f t="shared" si="408"/>
        <v>33</v>
      </c>
      <c r="AG1468" s="58">
        <f t="shared" si="409"/>
        <v>12282.38</v>
      </c>
      <c r="AH1468" s="39" t="str">
        <f t="shared" si="410"/>
        <v>tier - 3</v>
      </c>
      <c r="AI1468" s="39" t="str">
        <f t="shared" si="411"/>
        <v>tier - 1</v>
      </c>
      <c r="AJ1468" s="54" t="str">
        <f t="shared" si="412"/>
        <v>R1011</v>
      </c>
    </row>
    <row r="1469" spans="2:36" ht="15.75" customHeight="1" x14ac:dyDescent="0.3">
      <c r="B1469" s="12" t="s">
        <v>5339</v>
      </c>
      <c r="C1469" s="13" t="s">
        <v>5341</v>
      </c>
      <c r="D1469" s="13">
        <v>22.704999999999998</v>
      </c>
      <c r="E1469" s="13" t="str">
        <f t="shared" si="396"/>
        <v>Healthy Weight</v>
      </c>
      <c r="F1469" s="13">
        <v>6.14</v>
      </c>
      <c r="G1469" s="13" t="str">
        <f t="shared" si="397"/>
        <v>Prediabetes</v>
      </c>
      <c r="H1469" s="13" t="s">
        <v>8291</v>
      </c>
      <c r="I1469" s="13" t="s">
        <v>8291</v>
      </c>
      <c r="J1469" s="13" t="s">
        <v>8291</v>
      </c>
      <c r="K1469" s="27" t="s">
        <v>8292</v>
      </c>
      <c r="L1469" s="13" t="s">
        <v>8291</v>
      </c>
      <c r="M1469" s="13" t="s">
        <v>9702</v>
      </c>
      <c r="N1469" s="13">
        <v>60</v>
      </c>
      <c r="O1469" s="56">
        <v>12299.59</v>
      </c>
      <c r="P1469" s="13" t="s">
        <v>8311</v>
      </c>
      <c r="Q1469" s="13" t="s">
        <v>8314</v>
      </c>
      <c r="R1469" s="57" t="s">
        <v>8328</v>
      </c>
      <c r="T1469" s="12" t="s">
        <v>5339</v>
      </c>
      <c r="U1469" s="13" t="str">
        <f t="shared" si="413"/>
        <v xml:space="preserve">  Devin</v>
      </c>
      <c r="V1469" s="39">
        <f t="shared" si="398"/>
        <v>22.704999999999998</v>
      </c>
      <c r="W1469" s="39" t="str">
        <f t="shared" si="399"/>
        <v>Healthy Weight</v>
      </c>
      <c r="X1469" s="39">
        <f t="shared" si="400"/>
        <v>6.14</v>
      </c>
      <c r="Y1469" s="39" t="str">
        <f t="shared" si="401"/>
        <v>Prediabetes</v>
      </c>
      <c r="Z1469" s="39" t="str">
        <f t="shared" si="402"/>
        <v>No</v>
      </c>
      <c r="AA1469" s="39" t="str">
        <f t="shared" si="403"/>
        <v>No</v>
      </c>
      <c r="AB1469" s="39" t="str">
        <f t="shared" si="404"/>
        <v>No</v>
      </c>
      <c r="AC1469" s="38" t="str">
        <f t="shared" si="405"/>
        <v>No major surgery</v>
      </c>
      <c r="AD1469" s="39" t="str">
        <f t="shared" si="406"/>
        <v>No</v>
      </c>
      <c r="AE1469" s="13" t="str">
        <f t="shared" si="407"/>
        <v>28-Oct-1963</v>
      </c>
      <c r="AF1469" s="39">
        <f t="shared" si="408"/>
        <v>60</v>
      </c>
      <c r="AG1469" s="58">
        <f t="shared" si="409"/>
        <v>12299.59</v>
      </c>
      <c r="AH1469" s="39" t="str">
        <f t="shared" si="410"/>
        <v>tier - 3</v>
      </c>
      <c r="AI1469" s="39" t="str">
        <f t="shared" si="411"/>
        <v>tier - 1</v>
      </c>
      <c r="AJ1469" s="54" t="str">
        <f t="shared" si="412"/>
        <v>R1025</v>
      </c>
    </row>
    <row r="1470" spans="2:36" ht="15.75" customHeight="1" x14ac:dyDescent="0.3">
      <c r="B1470" s="12" t="s">
        <v>5342</v>
      </c>
      <c r="C1470" s="13" t="s">
        <v>5344</v>
      </c>
      <c r="D1470" s="13">
        <v>37.18</v>
      </c>
      <c r="E1470" s="13" t="str">
        <f t="shared" si="396"/>
        <v>Obesity</v>
      </c>
      <c r="F1470" s="13">
        <v>4.8899999999999997</v>
      </c>
      <c r="G1470" s="13" t="str">
        <f t="shared" si="397"/>
        <v>Normal</v>
      </c>
      <c r="H1470" s="13" t="s">
        <v>8291</v>
      </c>
      <c r="I1470" s="13" t="s">
        <v>8291</v>
      </c>
      <c r="J1470" s="13" t="s">
        <v>8291</v>
      </c>
      <c r="K1470" s="27" t="s">
        <v>8292</v>
      </c>
      <c r="L1470" s="13" t="s">
        <v>8291</v>
      </c>
      <c r="M1470" s="13" t="s">
        <v>9703</v>
      </c>
      <c r="N1470" s="13">
        <v>60</v>
      </c>
      <c r="O1470" s="56">
        <v>12323.94</v>
      </c>
      <c r="P1470" s="13" t="s">
        <v>8311</v>
      </c>
      <c r="Q1470" s="13" t="s">
        <v>8311</v>
      </c>
      <c r="R1470" s="57" t="s">
        <v>8333</v>
      </c>
      <c r="T1470" s="12" t="s">
        <v>5342</v>
      </c>
      <c r="U1470" s="13" t="str">
        <f t="shared" si="413"/>
        <v xml:space="preserve">  Shaun R</v>
      </c>
      <c r="V1470" s="39">
        <f t="shared" si="398"/>
        <v>37.18</v>
      </c>
      <c r="W1470" s="39" t="str">
        <f t="shared" si="399"/>
        <v>Obesity</v>
      </c>
      <c r="X1470" s="39">
        <f t="shared" si="400"/>
        <v>4.8899999999999997</v>
      </c>
      <c r="Y1470" s="39" t="str">
        <f t="shared" si="401"/>
        <v>Normal</v>
      </c>
      <c r="Z1470" s="39" t="str">
        <f t="shared" si="402"/>
        <v>No</v>
      </c>
      <c r="AA1470" s="39" t="str">
        <f t="shared" si="403"/>
        <v>No</v>
      </c>
      <c r="AB1470" s="39" t="str">
        <f t="shared" si="404"/>
        <v>No</v>
      </c>
      <c r="AC1470" s="38" t="str">
        <f t="shared" si="405"/>
        <v>No major surgery</v>
      </c>
      <c r="AD1470" s="39" t="str">
        <f t="shared" si="406"/>
        <v>No</v>
      </c>
      <c r="AE1470" s="13" t="str">
        <f t="shared" si="407"/>
        <v>29-Aug-1963</v>
      </c>
      <c r="AF1470" s="39">
        <f t="shared" si="408"/>
        <v>60</v>
      </c>
      <c r="AG1470" s="58">
        <f t="shared" si="409"/>
        <v>12323.94</v>
      </c>
      <c r="AH1470" s="39" t="str">
        <f t="shared" si="410"/>
        <v>tier - 3</v>
      </c>
      <c r="AI1470" s="39" t="str">
        <f t="shared" si="411"/>
        <v>tier - 3</v>
      </c>
      <c r="AJ1470" s="54" t="str">
        <f t="shared" si="412"/>
        <v>R1017</v>
      </c>
    </row>
    <row r="1471" spans="2:36" ht="15.75" customHeight="1" x14ac:dyDescent="0.3">
      <c r="B1471" s="12" t="s">
        <v>5346</v>
      </c>
      <c r="C1471" s="13" t="s">
        <v>5348</v>
      </c>
      <c r="D1471" s="13">
        <v>35.97</v>
      </c>
      <c r="E1471" s="13" t="str">
        <f t="shared" si="396"/>
        <v>Obesity</v>
      </c>
      <c r="F1471" s="13">
        <v>4.5999999999999996</v>
      </c>
      <c r="G1471" s="13" t="str">
        <f t="shared" si="397"/>
        <v>Normal</v>
      </c>
      <c r="H1471" s="13" t="s">
        <v>8291</v>
      </c>
      <c r="I1471" s="13" t="s">
        <v>8291</v>
      </c>
      <c r="J1471" s="13" t="s">
        <v>8291</v>
      </c>
      <c r="K1471" s="27" t="s">
        <v>8292</v>
      </c>
      <c r="L1471" s="13" t="s">
        <v>8291</v>
      </c>
      <c r="M1471" s="13" t="s">
        <v>9704</v>
      </c>
      <c r="N1471" s="13">
        <v>60</v>
      </c>
      <c r="O1471" s="56">
        <v>12333.83</v>
      </c>
      <c r="P1471" s="13" t="s">
        <v>8311</v>
      </c>
      <c r="Q1471" s="13" t="s">
        <v>8310</v>
      </c>
      <c r="R1471" s="57" t="s">
        <v>8321</v>
      </c>
      <c r="T1471" s="12" t="s">
        <v>5346</v>
      </c>
      <c r="U1471" s="13" t="str">
        <f t="shared" si="413"/>
        <v xml:space="preserve">  Adrian</v>
      </c>
      <c r="V1471" s="39">
        <f t="shared" si="398"/>
        <v>35.97</v>
      </c>
      <c r="W1471" s="39" t="str">
        <f t="shared" si="399"/>
        <v>Obesity</v>
      </c>
      <c r="X1471" s="39">
        <f t="shared" si="400"/>
        <v>4.5999999999999996</v>
      </c>
      <c r="Y1471" s="39" t="str">
        <f t="shared" si="401"/>
        <v>Normal</v>
      </c>
      <c r="Z1471" s="39" t="str">
        <f t="shared" si="402"/>
        <v>No</v>
      </c>
      <c r="AA1471" s="39" t="str">
        <f t="shared" si="403"/>
        <v>No</v>
      </c>
      <c r="AB1471" s="39" t="str">
        <f t="shared" si="404"/>
        <v>No</v>
      </c>
      <c r="AC1471" s="38" t="str">
        <f t="shared" si="405"/>
        <v>No major surgery</v>
      </c>
      <c r="AD1471" s="39" t="str">
        <f t="shared" si="406"/>
        <v>No</v>
      </c>
      <c r="AE1471" s="13" t="str">
        <f t="shared" si="407"/>
        <v>2-Aug-1963</v>
      </c>
      <c r="AF1471" s="39">
        <f t="shared" si="408"/>
        <v>60</v>
      </c>
      <c r="AG1471" s="58">
        <f t="shared" si="409"/>
        <v>12333.83</v>
      </c>
      <c r="AH1471" s="39" t="str">
        <f t="shared" si="410"/>
        <v>tier - 3</v>
      </c>
      <c r="AI1471" s="39" t="str">
        <f t="shared" si="411"/>
        <v>tier - 2</v>
      </c>
      <c r="AJ1471" s="54" t="str">
        <f t="shared" si="412"/>
        <v>R1011</v>
      </c>
    </row>
    <row r="1472" spans="2:36" ht="15.75" customHeight="1" x14ac:dyDescent="0.3">
      <c r="B1472" s="12" t="s">
        <v>5350</v>
      </c>
      <c r="C1472" s="13" t="s">
        <v>906</v>
      </c>
      <c r="D1472" s="13">
        <v>35.799999999999997</v>
      </c>
      <c r="E1472" s="13" t="str">
        <f t="shared" si="396"/>
        <v>Obesity</v>
      </c>
      <c r="F1472" s="13">
        <v>4.42</v>
      </c>
      <c r="G1472" s="13" t="str">
        <f t="shared" si="397"/>
        <v>Normal</v>
      </c>
      <c r="H1472" s="13" t="s">
        <v>8291</v>
      </c>
      <c r="I1472" s="13" t="s">
        <v>8291</v>
      </c>
      <c r="J1472" s="13" t="s">
        <v>8291</v>
      </c>
      <c r="K1472" s="27" t="s">
        <v>8292</v>
      </c>
      <c r="L1472" s="13" t="s">
        <v>8291</v>
      </c>
      <c r="M1472" s="13" t="s">
        <v>9705</v>
      </c>
      <c r="N1472" s="13">
        <v>60</v>
      </c>
      <c r="O1472" s="56">
        <v>12347.17</v>
      </c>
      <c r="P1472" s="13" t="s">
        <v>8311</v>
      </c>
      <c r="Q1472" s="13" t="s">
        <v>8311</v>
      </c>
      <c r="R1472" s="57" t="s">
        <v>8321</v>
      </c>
      <c r="T1472" s="12" t="s">
        <v>5350</v>
      </c>
      <c r="U1472" s="13" t="str">
        <f t="shared" si="413"/>
        <v xml:space="preserve">  Andrew</v>
      </c>
      <c r="V1472" s="39">
        <f t="shared" si="398"/>
        <v>35.799999999999997</v>
      </c>
      <c r="W1472" s="39" t="str">
        <f t="shared" si="399"/>
        <v>Obesity</v>
      </c>
      <c r="X1472" s="39">
        <f t="shared" si="400"/>
        <v>4.42</v>
      </c>
      <c r="Y1472" s="39" t="str">
        <f t="shared" si="401"/>
        <v>Normal</v>
      </c>
      <c r="Z1472" s="39" t="str">
        <f t="shared" si="402"/>
        <v>No</v>
      </c>
      <c r="AA1472" s="39" t="str">
        <f t="shared" si="403"/>
        <v>No</v>
      </c>
      <c r="AB1472" s="39" t="str">
        <f t="shared" si="404"/>
        <v>No</v>
      </c>
      <c r="AC1472" s="38" t="str">
        <f t="shared" si="405"/>
        <v>No major surgery</v>
      </c>
      <c r="AD1472" s="39" t="str">
        <f t="shared" si="406"/>
        <v>No</v>
      </c>
      <c r="AE1472" s="13" t="str">
        <f t="shared" si="407"/>
        <v>22-Sep-1963</v>
      </c>
      <c r="AF1472" s="39">
        <f t="shared" si="408"/>
        <v>60</v>
      </c>
      <c r="AG1472" s="58">
        <f t="shared" si="409"/>
        <v>12347.17</v>
      </c>
      <c r="AH1472" s="39" t="str">
        <f t="shared" si="410"/>
        <v>tier - 3</v>
      </c>
      <c r="AI1472" s="39" t="str">
        <f t="shared" si="411"/>
        <v>tier - 3</v>
      </c>
      <c r="AJ1472" s="54" t="str">
        <f t="shared" si="412"/>
        <v>R1011</v>
      </c>
    </row>
    <row r="1473" spans="2:36" ht="15.75" customHeight="1" x14ac:dyDescent="0.3">
      <c r="B1473" s="12" t="s">
        <v>5353</v>
      </c>
      <c r="C1473" s="13" t="s">
        <v>5355</v>
      </c>
      <c r="D1473" s="13">
        <v>28.31</v>
      </c>
      <c r="E1473" s="13" t="str">
        <f t="shared" si="396"/>
        <v>Overweight</v>
      </c>
      <c r="F1473" s="13">
        <v>7.48</v>
      </c>
      <c r="G1473" s="13" t="str">
        <f t="shared" si="397"/>
        <v>Diabetes</v>
      </c>
      <c r="H1473" s="13" t="s">
        <v>8293</v>
      </c>
      <c r="I1473" s="13" t="s">
        <v>8291</v>
      </c>
      <c r="J1473" s="13" t="s">
        <v>8291</v>
      </c>
      <c r="K1473" s="27" t="s">
        <v>8292</v>
      </c>
      <c r="L1473" s="13" t="s">
        <v>8291</v>
      </c>
      <c r="M1473" s="13" t="s">
        <v>9706</v>
      </c>
      <c r="N1473" s="13">
        <v>57</v>
      </c>
      <c r="O1473" s="56">
        <v>12363.55</v>
      </c>
      <c r="P1473" s="13" t="s">
        <v>8311</v>
      </c>
      <c r="Q1473" s="13" t="s">
        <v>8311</v>
      </c>
      <c r="R1473" s="57" t="s">
        <v>8321</v>
      </c>
      <c r="T1473" s="12" t="s">
        <v>5353</v>
      </c>
      <c r="U1473" s="13" t="str">
        <f t="shared" si="413"/>
        <v xml:space="preserve">  Mallory</v>
      </c>
      <c r="V1473" s="39">
        <f t="shared" si="398"/>
        <v>28.31</v>
      </c>
      <c r="W1473" s="39" t="str">
        <f t="shared" si="399"/>
        <v>Overweight</v>
      </c>
      <c r="X1473" s="39">
        <f t="shared" si="400"/>
        <v>7.48</v>
      </c>
      <c r="Y1473" s="39" t="str">
        <f t="shared" si="401"/>
        <v>Diabetes</v>
      </c>
      <c r="Z1473" s="39" t="str">
        <f t="shared" si="402"/>
        <v>Yes</v>
      </c>
      <c r="AA1473" s="39" t="str">
        <f t="shared" si="403"/>
        <v>No</v>
      </c>
      <c r="AB1473" s="39" t="str">
        <f t="shared" si="404"/>
        <v>No</v>
      </c>
      <c r="AC1473" s="38" t="str">
        <f t="shared" si="405"/>
        <v>No major surgery</v>
      </c>
      <c r="AD1473" s="39" t="str">
        <f t="shared" si="406"/>
        <v>No</v>
      </c>
      <c r="AE1473" s="13" t="str">
        <f t="shared" si="407"/>
        <v>29-Dec-1966</v>
      </c>
      <c r="AF1473" s="39">
        <f t="shared" si="408"/>
        <v>57</v>
      </c>
      <c r="AG1473" s="58">
        <f t="shared" si="409"/>
        <v>12363.55</v>
      </c>
      <c r="AH1473" s="39" t="str">
        <f t="shared" si="410"/>
        <v>tier - 3</v>
      </c>
      <c r="AI1473" s="39" t="str">
        <f t="shared" si="411"/>
        <v>tier - 3</v>
      </c>
      <c r="AJ1473" s="54" t="str">
        <f t="shared" si="412"/>
        <v>R1011</v>
      </c>
    </row>
    <row r="1474" spans="2:36" ht="15.75" customHeight="1" x14ac:dyDescent="0.3">
      <c r="B1474" s="12" t="s">
        <v>5357</v>
      </c>
      <c r="C1474" s="13" t="s">
        <v>5359</v>
      </c>
      <c r="D1474" s="13">
        <v>38.06</v>
      </c>
      <c r="E1474" s="13" t="str">
        <f t="shared" si="396"/>
        <v>Obesity</v>
      </c>
      <c r="F1474" s="13">
        <v>10.74</v>
      </c>
      <c r="G1474" s="13" t="str">
        <f t="shared" si="397"/>
        <v>Diabetes</v>
      </c>
      <c r="H1474" s="13" t="s">
        <v>8291</v>
      </c>
      <c r="I1474" s="13" t="s">
        <v>8291</v>
      </c>
      <c r="J1474" s="13" t="s">
        <v>8291</v>
      </c>
      <c r="K1474" s="27" t="s">
        <v>8292</v>
      </c>
      <c r="L1474" s="13" t="s">
        <v>8291</v>
      </c>
      <c r="M1474" s="13" t="s">
        <v>9707</v>
      </c>
      <c r="N1474" s="13">
        <v>61</v>
      </c>
      <c r="O1474" s="56">
        <v>12369.89</v>
      </c>
      <c r="P1474" s="13" t="s">
        <v>8311</v>
      </c>
      <c r="Q1474" s="13" t="s">
        <v>8310</v>
      </c>
      <c r="R1474" s="57" t="s">
        <v>8329</v>
      </c>
      <c r="T1474" s="12" t="s">
        <v>5357</v>
      </c>
      <c r="U1474" s="13" t="str">
        <f t="shared" si="413"/>
        <v xml:space="preserve">  Shawn E</v>
      </c>
      <c r="V1474" s="39">
        <f t="shared" si="398"/>
        <v>38.06</v>
      </c>
      <c r="W1474" s="39" t="str">
        <f t="shared" si="399"/>
        <v>Obesity</v>
      </c>
      <c r="X1474" s="39">
        <f t="shared" si="400"/>
        <v>10.74</v>
      </c>
      <c r="Y1474" s="39" t="str">
        <f t="shared" si="401"/>
        <v>Diabetes</v>
      </c>
      <c r="Z1474" s="39" t="str">
        <f t="shared" si="402"/>
        <v>No</v>
      </c>
      <c r="AA1474" s="39" t="str">
        <f t="shared" si="403"/>
        <v>No</v>
      </c>
      <c r="AB1474" s="39" t="str">
        <f t="shared" si="404"/>
        <v>No</v>
      </c>
      <c r="AC1474" s="38" t="str">
        <f t="shared" si="405"/>
        <v>No major surgery</v>
      </c>
      <c r="AD1474" s="39" t="str">
        <f t="shared" si="406"/>
        <v>No</v>
      </c>
      <c r="AE1474" s="13" t="str">
        <f t="shared" si="407"/>
        <v>26-Sep-1962</v>
      </c>
      <c r="AF1474" s="39">
        <f t="shared" si="408"/>
        <v>61</v>
      </c>
      <c r="AG1474" s="58">
        <f t="shared" si="409"/>
        <v>12369.89</v>
      </c>
      <c r="AH1474" s="39" t="str">
        <f t="shared" si="410"/>
        <v>tier - 3</v>
      </c>
      <c r="AI1474" s="39" t="str">
        <f t="shared" si="411"/>
        <v>tier - 2</v>
      </c>
      <c r="AJ1474" s="54" t="str">
        <f t="shared" si="412"/>
        <v>R1024</v>
      </c>
    </row>
    <row r="1475" spans="2:36" ht="15.75" customHeight="1" x14ac:dyDescent="0.3">
      <c r="B1475" s="12" t="s">
        <v>5361</v>
      </c>
      <c r="C1475" s="13" t="s">
        <v>1547</v>
      </c>
      <c r="D1475" s="13">
        <v>28</v>
      </c>
      <c r="E1475" s="13" t="str">
        <f t="shared" si="396"/>
        <v>Overweight</v>
      </c>
      <c r="F1475" s="13">
        <v>5.19</v>
      </c>
      <c r="G1475" s="13" t="str">
        <f t="shared" si="397"/>
        <v>Normal</v>
      </c>
      <c r="H1475" s="13" t="s">
        <v>8291</v>
      </c>
      <c r="I1475" s="13" t="s">
        <v>8291</v>
      </c>
      <c r="J1475" s="13" t="s">
        <v>8291</v>
      </c>
      <c r="K1475" s="27">
        <v>1</v>
      </c>
      <c r="L1475" s="13" t="s">
        <v>8291</v>
      </c>
      <c r="M1475" s="13" t="s">
        <v>9708</v>
      </c>
      <c r="N1475" s="13">
        <v>34</v>
      </c>
      <c r="O1475" s="56">
        <v>12404.88</v>
      </c>
      <c r="P1475" s="13" t="s">
        <v>8311</v>
      </c>
      <c r="Q1475" s="13" t="s">
        <v>8311</v>
      </c>
      <c r="R1475" s="57" t="s">
        <v>8326</v>
      </c>
      <c r="T1475" s="12" t="s">
        <v>5361</v>
      </c>
      <c r="U1475" s="13" t="str">
        <f t="shared" si="413"/>
        <v xml:space="preserve">  Sarah E</v>
      </c>
      <c r="V1475" s="39">
        <f t="shared" si="398"/>
        <v>28</v>
      </c>
      <c r="W1475" s="39" t="str">
        <f t="shared" si="399"/>
        <v>Overweight</v>
      </c>
      <c r="X1475" s="39">
        <f t="shared" si="400"/>
        <v>5.19</v>
      </c>
      <c r="Y1475" s="39" t="str">
        <f t="shared" si="401"/>
        <v>Normal</v>
      </c>
      <c r="Z1475" s="39" t="str">
        <f t="shared" si="402"/>
        <v>No</v>
      </c>
      <c r="AA1475" s="39" t="str">
        <f t="shared" si="403"/>
        <v>No</v>
      </c>
      <c r="AB1475" s="39" t="str">
        <f t="shared" si="404"/>
        <v>No</v>
      </c>
      <c r="AC1475" s="38">
        <f t="shared" si="405"/>
        <v>1</v>
      </c>
      <c r="AD1475" s="39" t="str">
        <f t="shared" si="406"/>
        <v>No</v>
      </c>
      <c r="AE1475" s="13" t="str">
        <f t="shared" si="407"/>
        <v>29-Dec-1989</v>
      </c>
      <c r="AF1475" s="39">
        <f t="shared" si="408"/>
        <v>34</v>
      </c>
      <c r="AG1475" s="58">
        <f t="shared" si="409"/>
        <v>12404.88</v>
      </c>
      <c r="AH1475" s="39" t="str">
        <f t="shared" si="410"/>
        <v>tier - 3</v>
      </c>
      <c r="AI1475" s="39" t="str">
        <f t="shared" si="411"/>
        <v>tier - 3</v>
      </c>
      <c r="AJ1475" s="54" t="str">
        <f t="shared" si="412"/>
        <v>R1016</v>
      </c>
    </row>
    <row r="1476" spans="2:36" ht="15.75" customHeight="1" x14ac:dyDescent="0.3">
      <c r="B1476" s="12" t="s">
        <v>5364</v>
      </c>
      <c r="C1476" s="13" t="s">
        <v>2711</v>
      </c>
      <c r="D1476" s="13">
        <v>34.32</v>
      </c>
      <c r="E1476" s="13" t="str">
        <f t="shared" ref="E1476:E1539" si="414">IF(D1476&lt;18.5,"Underweight", IF(AND(D1476&gt;=18.5,D1476&lt;=24.9),"Healthy Weight", IF(AND(D1476&gt;=25,D1476&lt;=29.9),"Overweight", IF(D1476&gt;=30,"Obesity"))))</f>
        <v>Obesity</v>
      </c>
      <c r="F1476" s="13">
        <v>9.17</v>
      </c>
      <c r="G1476" s="13" t="str">
        <f t="shared" ref="G1476:G1539" si="415">IF(F1476&lt;5.7,"Normal",IF(AND(F1476&gt;=5.7,F1476&lt;=6.4),"Prediabetes",IF(F1476&gt;=6.5,"Diabetes")))</f>
        <v>Diabetes</v>
      </c>
      <c r="H1476" s="13" t="s">
        <v>8291</v>
      </c>
      <c r="I1476" s="13" t="s">
        <v>8291</v>
      </c>
      <c r="J1476" s="13" t="s">
        <v>8291</v>
      </c>
      <c r="K1476" s="27" t="s">
        <v>8292</v>
      </c>
      <c r="L1476" s="13" t="s">
        <v>8291</v>
      </c>
      <c r="M1476" s="13" t="s">
        <v>8970</v>
      </c>
      <c r="N1476" s="13">
        <v>51</v>
      </c>
      <c r="O1476" s="56">
        <v>12407.3</v>
      </c>
      <c r="P1476" s="13" t="s">
        <v>8311</v>
      </c>
      <c r="Q1476" s="13" t="s">
        <v>8310</v>
      </c>
      <c r="R1476" s="57" t="s">
        <v>8332</v>
      </c>
      <c r="T1476" s="12" t="s">
        <v>5364</v>
      </c>
      <c r="U1476" s="13" t="str">
        <f t="shared" si="413"/>
        <v xml:space="preserve">  Josh</v>
      </c>
      <c r="V1476" s="39">
        <f t="shared" ref="V1476:V1539" si="416">VLOOKUP(T1476,$B$3:$R$2338,3,FALSE)</f>
        <v>34.32</v>
      </c>
      <c r="W1476" s="39" t="str">
        <f t="shared" ref="W1476:W1539" si="417">VLOOKUP(T1476,$B$3:$R$2338,4,FALSE)</f>
        <v>Obesity</v>
      </c>
      <c r="X1476" s="39">
        <f t="shared" ref="X1476:X1539" si="418">VLOOKUP(T1476,$B$3:$R$2338,5,FALSE)</f>
        <v>9.17</v>
      </c>
      <c r="Y1476" s="39" t="str">
        <f t="shared" ref="Y1476:Y1539" si="419">VLOOKUP(T1476,$B$3:$R$2338,6,0)</f>
        <v>Diabetes</v>
      </c>
      <c r="Z1476" s="39" t="str">
        <f t="shared" ref="Z1476:Z1539" si="420">VLOOKUP(T1476,$B$3:$R$2338,7,0)</f>
        <v>No</v>
      </c>
      <c r="AA1476" s="39" t="str">
        <f t="shared" ref="AA1476:AA1539" si="421">VLOOKUP(T1476,$B$3:$R$2338,8,0)</f>
        <v>No</v>
      </c>
      <c r="AB1476" s="39" t="str">
        <f t="shared" ref="AB1476:AB1539" si="422">VLOOKUP(T1476,$B$3:$R$2338,9,0)</f>
        <v>No</v>
      </c>
      <c r="AC1476" s="38" t="str">
        <f t="shared" ref="AC1476:AC1539" si="423">VLOOKUP(T1476,$B$3:$R$2338,10,0)</f>
        <v>No major surgery</v>
      </c>
      <c r="AD1476" s="39" t="str">
        <f t="shared" ref="AD1476:AD1539" si="424">VLOOKUP(T1476,$B$3:$R$2338,11,0)</f>
        <v>No</v>
      </c>
      <c r="AE1476" s="13" t="str">
        <f t="shared" ref="AE1476:AE1539" si="425">VLOOKUP(T1476,$B$3:$R$2338,12,0)</f>
        <v>21-Aug-1972</v>
      </c>
      <c r="AF1476" s="39">
        <f t="shared" ref="AF1476:AF1539" si="426">VLOOKUP(T1476,$B$3:$R$2338,13,0)</f>
        <v>51</v>
      </c>
      <c r="AG1476" s="58">
        <f t="shared" ref="AG1476:AG1539" si="427">VLOOKUP(T1476,$B$3:$R$2338,14,0)</f>
        <v>12407.3</v>
      </c>
      <c r="AH1476" s="39" t="str">
        <f t="shared" ref="AH1476:AH1539" si="428">VLOOKUP(T1476,$B$3:$R$2338,15,0)</f>
        <v>tier - 3</v>
      </c>
      <c r="AI1476" s="39" t="str">
        <f t="shared" ref="AI1476:AI1539" si="429">VLOOKUP(T1476,B1475:R3810,16,0)</f>
        <v>tier - 2</v>
      </c>
      <c r="AJ1476" s="54" t="str">
        <f t="shared" ref="AJ1476:AJ1539" si="430">VLOOKUP(T1476,$B$3:$R$2338,17,0)</f>
        <v>R1021</v>
      </c>
    </row>
    <row r="1477" spans="2:36" ht="15.75" customHeight="1" x14ac:dyDescent="0.3">
      <c r="B1477" s="12" t="s">
        <v>5367</v>
      </c>
      <c r="C1477" s="13" t="s">
        <v>5369</v>
      </c>
      <c r="D1477" s="13">
        <v>22.3</v>
      </c>
      <c r="E1477" s="13" t="str">
        <f t="shared" si="414"/>
        <v>Healthy Weight</v>
      </c>
      <c r="F1477" s="13">
        <v>4.95</v>
      </c>
      <c r="G1477" s="13" t="str">
        <f t="shared" si="415"/>
        <v>Normal</v>
      </c>
      <c r="H1477" s="13" t="s">
        <v>8293</v>
      </c>
      <c r="I1477" s="13" t="s">
        <v>8291</v>
      </c>
      <c r="J1477" s="13" t="s">
        <v>8291</v>
      </c>
      <c r="K1477" s="27" t="s">
        <v>8292</v>
      </c>
      <c r="L1477" s="13" t="s">
        <v>8291</v>
      </c>
      <c r="M1477" s="13" t="s">
        <v>9709</v>
      </c>
      <c r="N1477" s="13">
        <v>44</v>
      </c>
      <c r="O1477" s="56">
        <v>12408.29</v>
      </c>
      <c r="P1477" s="13" t="s">
        <v>8311</v>
      </c>
      <c r="Q1477" s="13" t="s">
        <v>8314</v>
      </c>
      <c r="R1477" s="57" t="s">
        <v>8336</v>
      </c>
      <c r="T1477" s="12" t="s">
        <v>5367</v>
      </c>
      <c r="U1477" s="13" t="str">
        <f t="shared" ref="U1477:U1540" si="431">VLOOKUP(T1477,$B$3:$R$2338,2,FALSE)</f>
        <v xml:space="preserve">  Johann A</v>
      </c>
      <c r="V1477" s="39">
        <f t="shared" si="416"/>
        <v>22.3</v>
      </c>
      <c r="W1477" s="39" t="str">
        <f t="shared" si="417"/>
        <v>Healthy Weight</v>
      </c>
      <c r="X1477" s="39">
        <f t="shared" si="418"/>
        <v>4.95</v>
      </c>
      <c r="Y1477" s="39" t="str">
        <f t="shared" si="419"/>
        <v>Normal</v>
      </c>
      <c r="Z1477" s="39" t="str">
        <f t="shared" si="420"/>
        <v>Yes</v>
      </c>
      <c r="AA1477" s="39" t="str">
        <f t="shared" si="421"/>
        <v>No</v>
      </c>
      <c r="AB1477" s="39" t="str">
        <f t="shared" si="422"/>
        <v>No</v>
      </c>
      <c r="AC1477" s="38" t="str">
        <f t="shared" si="423"/>
        <v>No major surgery</v>
      </c>
      <c r="AD1477" s="39" t="str">
        <f t="shared" si="424"/>
        <v>No</v>
      </c>
      <c r="AE1477" s="13" t="str">
        <f t="shared" si="425"/>
        <v>14-Jul-1979</v>
      </c>
      <c r="AF1477" s="39">
        <f t="shared" si="426"/>
        <v>44</v>
      </c>
      <c r="AG1477" s="58">
        <f t="shared" si="427"/>
        <v>12408.29</v>
      </c>
      <c r="AH1477" s="39" t="str">
        <f t="shared" si="428"/>
        <v>tier - 3</v>
      </c>
      <c r="AI1477" s="39" t="str">
        <f t="shared" si="429"/>
        <v>tier - 1</v>
      </c>
      <c r="AJ1477" s="54" t="str">
        <f t="shared" si="430"/>
        <v>R1022</v>
      </c>
    </row>
    <row r="1478" spans="2:36" ht="15.75" customHeight="1" x14ac:dyDescent="0.3">
      <c r="B1478" s="12" t="s">
        <v>5371</v>
      </c>
      <c r="C1478" s="13" t="s">
        <v>5373</v>
      </c>
      <c r="D1478" s="13">
        <v>27.835000000000001</v>
      </c>
      <c r="E1478" s="13" t="str">
        <f t="shared" si="414"/>
        <v>Overweight</v>
      </c>
      <c r="F1478" s="13">
        <v>6.03</v>
      </c>
      <c r="G1478" s="13" t="str">
        <f t="shared" si="415"/>
        <v>Prediabetes</v>
      </c>
      <c r="H1478" s="13" t="s">
        <v>8291</v>
      </c>
      <c r="I1478" s="13" t="s">
        <v>8291</v>
      </c>
      <c r="J1478" s="13" t="s">
        <v>8291</v>
      </c>
      <c r="K1478" s="27">
        <v>1</v>
      </c>
      <c r="L1478" s="13" t="s">
        <v>8291</v>
      </c>
      <c r="M1478" s="13" t="s">
        <v>9710</v>
      </c>
      <c r="N1478" s="13">
        <v>59</v>
      </c>
      <c r="O1478" s="56">
        <v>12430.95</v>
      </c>
      <c r="P1478" s="13" t="s">
        <v>8311</v>
      </c>
      <c r="Q1478" s="13" t="s">
        <v>8311</v>
      </c>
      <c r="R1478" s="57" t="s">
        <v>8329</v>
      </c>
      <c r="T1478" s="12" t="s">
        <v>5371</v>
      </c>
      <c r="U1478" s="13" t="str">
        <f t="shared" si="431"/>
        <v xml:space="preserve">  Robin M</v>
      </c>
      <c r="V1478" s="39">
        <f t="shared" si="416"/>
        <v>27.835000000000001</v>
      </c>
      <c r="W1478" s="39" t="str">
        <f t="shared" si="417"/>
        <v>Overweight</v>
      </c>
      <c r="X1478" s="39">
        <f t="shared" si="418"/>
        <v>6.03</v>
      </c>
      <c r="Y1478" s="39" t="str">
        <f t="shared" si="419"/>
        <v>Prediabetes</v>
      </c>
      <c r="Z1478" s="39" t="str">
        <f t="shared" si="420"/>
        <v>No</v>
      </c>
      <c r="AA1478" s="39" t="str">
        <f t="shared" si="421"/>
        <v>No</v>
      </c>
      <c r="AB1478" s="39" t="str">
        <f t="shared" si="422"/>
        <v>No</v>
      </c>
      <c r="AC1478" s="38">
        <f t="shared" si="423"/>
        <v>1</v>
      </c>
      <c r="AD1478" s="39" t="str">
        <f t="shared" si="424"/>
        <v>No</v>
      </c>
      <c r="AE1478" s="13" t="str">
        <f t="shared" si="425"/>
        <v>4-Aug-1964</v>
      </c>
      <c r="AF1478" s="39">
        <f t="shared" si="426"/>
        <v>59</v>
      </c>
      <c r="AG1478" s="58">
        <f t="shared" si="427"/>
        <v>12430.95</v>
      </c>
      <c r="AH1478" s="39" t="str">
        <f t="shared" si="428"/>
        <v>tier - 3</v>
      </c>
      <c r="AI1478" s="39" t="str">
        <f t="shared" si="429"/>
        <v>tier - 3</v>
      </c>
      <c r="AJ1478" s="54" t="str">
        <f t="shared" si="430"/>
        <v>R1024</v>
      </c>
    </row>
    <row r="1479" spans="2:36" ht="15.75" customHeight="1" x14ac:dyDescent="0.3">
      <c r="B1479" s="12" t="s">
        <v>5375</v>
      </c>
      <c r="C1479" s="13" t="s">
        <v>5377</v>
      </c>
      <c r="D1479" s="13">
        <v>39.229999999999997</v>
      </c>
      <c r="E1479" s="13" t="str">
        <f t="shared" si="414"/>
        <v>Obesity</v>
      </c>
      <c r="F1479" s="13">
        <v>5.36</v>
      </c>
      <c r="G1479" s="13" t="str">
        <f t="shared" si="415"/>
        <v>Normal</v>
      </c>
      <c r="H1479" s="13" t="s">
        <v>8291</v>
      </c>
      <c r="I1479" s="13" t="s">
        <v>8291</v>
      </c>
      <c r="J1479" s="13" t="s">
        <v>8291</v>
      </c>
      <c r="K1479" s="27" t="s">
        <v>8292</v>
      </c>
      <c r="L1479" s="13" t="s">
        <v>8291</v>
      </c>
      <c r="M1479" s="13" t="s">
        <v>9711</v>
      </c>
      <c r="N1479" s="13">
        <v>28</v>
      </c>
      <c r="O1479" s="56">
        <v>12452.25</v>
      </c>
      <c r="P1479" s="13" t="s">
        <v>8311</v>
      </c>
      <c r="Q1479" s="13" t="s">
        <v>8311</v>
      </c>
      <c r="R1479" s="57" t="s">
        <v>8317</v>
      </c>
      <c r="T1479" s="12" t="s">
        <v>5375</v>
      </c>
      <c r="U1479" s="13" t="str">
        <f t="shared" si="431"/>
        <v xml:space="preserve">  Kyle K</v>
      </c>
      <c r="V1479" s="39">
        <f t="shared" si="416"/>
        <v>39.229999999999997</v>
      </c>
      <c r="W1479" s="39" t="str">
        <f t="shared" si="417"/>
        <v>Obesity</v>
      </c>
      <c r="X1479" s="39">
        <f t="shared" si="418"/>
        <v>5.36</v>
      </c>
      <c r="Y1479" s="39" t="str">
        <f t="shared" si="419"/>
        <v>Normal</v>
      </c>
      <c r="Z1479" s="39" t="str">
        <f t="shared" si="420"/>
        <v>No</v>
      </c>
      <c r="AA1479" s="39" t="str">
        <f t="shared" si="421"/>
        <v>No</v>
      </c>
      <c r="AB1479" s="39" t="str">
        <f t="shared" si="422"/>
        <v>No</v>
      </c>
      <c r="AC1479" s="38" t="str">
        <f t="shared" si="423"/>
        <v>No major surgery</v>
      </c>
      <c r="AD1479" s="39" t="str">
        <f t="shared" si="424"/>
        <v>No</v>
      </c>
      <c r="AE1479" s="13" t="str">
        <f t="shared" si="425"/>
        <v>9-Aug-1995</v>
      </c>
      <c r="AF1479" s="39">
        <f t="shared" si="426"/>
        <v>28</v>
      </c>
      <c r="AG1479" s="58">
        <f t="shared" si="427"/>
        <v>12452.25</v>
      </c>
      <c r="AH1479" s="39" t="str">
        <f t="shared" si="428"/>
        <v>tier - 3</v>
      </c>
      <c r="AI1479" s="39" t="str">
        <f t="shared" si="429"/>
        <v>tier - 3</v>
      </c>
      <c r="AJ1479" s="54" t="str">
        <f t="shared" si="430"/>
        <v>R1012</v>
      </c>
    </row>
    <row r="1480" spans="2:36" ht="15.75" customHeight="1" x14ac:dyDescent="0.3">
      <c r="B1480" s="12" t="s">
        <v>5379</v>
      </c>
      <c r="C1480" s="13" t="s">
        <v>4757</v>
      </c>
      <c r="D1480" s="13">
        <v>19.95</v>
      </c>
      <c r="E1480" s="13" t="str">
        <f t="shared" si="414"/>
        <v>Healthy Weight</v>
      </c>
      <c r="F1480" s="13">
        <v>6.11</v>
      </c>
      <c r="G1480" s="13" t="str">
        <f t="shared" si="415"/>
        <v>Prediabetes</v>
      </c>
      <c r="H1480" s="13" t="s">
        <v>8291</v>
      </c>
      <c r="I1480" s="13" t="s">
        <v>8291</v>
      </c>
      <c r="J1480" s="13" t="s">
        <v>8291</v>
      </c>
      <c r="K1480" s="27">
        <v>1</v>
      </c>
      <c r="L1480" s="13" t="s">
        <v>8291</v>
      </c>
      <c r="M1480" s="13" t="s">
        <v>9712</v>
      </c>
      <c r="N1480" s="13">
        <v>55</v>
      </c>
      <c r="O1480" s="56">
        <v>12475.35</v>
      </c>
      <c r="P1480" s="13" t="s">
        <v>8311</v>
      </c>
      <c r="Q1480" s="13" t="s">
        <v>8314</v>
      </c>
      <c r="R1480" s="57" t="s">
        <v>8317</v>
      </c>
      <c r="T1480" s="12" t="s">
        <v>5379</v>
      </c>
      <c r="U1480" s="13" t="str">
        <f t="shared" si="431"/>
        <v xml:space="preserve">  Alison</v>
      </c>
      <c r="V1480" s="39">
        <f t="shared" si="416"/>
        <v>19.95</v>
      </c>
      <c r="W1480" s="39" t="str">
        <f t="shared" si="417"/>
        <v>Healthy Weight</v>
      </c>
      <c r="X1480" s="39">
        <f t="shared" si="418"/>
        <v>6.11</v>
      </c>
      <c r="Y1480" s="39" t="str">
        <f t="shared" si="419"/>
        <v>Prediabetes</v>
      </c>
      <c r="Z1480" s="39" t="str">
        <f t="shared" si="420"/>
        <v>No</v>
      </c>
      <c r="AA1480" s="39" t="str">
        <f t="shared" si="421"/>
        <v>No</v>
      </c>
      <c r="AB1480" s="39" t="str">
        <f t="shared" si="422"/>
        <v>No</v>
      </c>
      <c r="AC1480" s="38">
        <f t="shared" si="423"/>
        <v>1</v>
      </c>
      <c r="AD1480" s="39" t="str">
        <f t="shared" si="424"/>
        <v>No</v>
      </c>
      <c r="AE1480" s="13" t="str">
        <f t="shared" si="425"/>
        <v>26-Nov-1968</v>
      </c>
      <c r="AF1480" s="39">
        <f t="shared" si="426"/>
        <v>55</v>
      </c>
      <c r="AG1480" s="58">
        <f t="shared" si="427"/>
        <v>12475.35</v>
      </c>
      <c r="AH1480" s="39" t="str">
        <f t="shared" si="428"/>
        <v>tier - 3</v>
      </c>
      <c r="AI1480" s="39" t="str">
        <f t="shared" si="429"/>
        <v>tier - 1</v>
      </c>
      <c r="AJ1480" s="54" t="str">
        <f t="shared" si="430"/>
        <v>R1012</v>
      </c>
    </row>
    <row r="1481" spans="2:36" ht="15.75" customHeight="1" x14ac:dyDescent="0.3">
      <c r="B1481" s="12" t="s">
        <v>5382</v>
      </c>
      <c r="C1481" s="13" t="s">
        <v>5384</v>
      </c>
      <c r="D1481" s="13">
        <v>34.64</v>
      </c>
      <c r="E1481" s="13" t="str">
        <f t="shared" si="414"/>
        <v>Obesity</v>
      </c>
      <c r="F1481" s="13">
        <v>4.88</v>
      </c>
      <c r="G1481" s="13" t="str">
        <f t="shared" si="415"/>
        <v>Normal</v>
      </c>
      <c r="H1481" s="13" t="s">
        <v>8291</v>
      </c>
      <c r="I1481" s="13" t="s">
        <v>8291</v>
      </c>
      <c r="J1481" s="13" t="s">
        <v>8293</v>
      </c>
      <c r="K1481" s="27">
        <v>1</v>
      </c>
      <c r="L1481" s="13" t="s">
        <v>8291</v>
      </c>
      <c r="M1481" s="13" t="s">
        <v>9553</v>
      </c>
      <c r="N1481" s="13">
        <v>55</v>
      </c>
      <c r="O1481" s="56">
        <v>12479.71</v>
      </c>
      <c r="P1481" s="13" t="s">
        <v>8311</v>
      </c>
      <c r="Q1481" s="13" t="s">
        <v>8311</v>
      </c>
      <c r="R1481" s="57" t="s">
        <v>8317</v>
      </c>
      <c r="T1481" s="12" t="s">
        <v>5382</v>
      </c>
      <c r="U1481" s="13" t="str">
        <f t="shared" si="431"/>
        <v xml:space="preserve">  Michael A</v>
      </c>
      <c r="V1481" s="39">
        <f t="shared" si="416"/>
        <v>34.64</v>
      </c>
      <c r="W1481" s="39" t="str">
        <f t="shared" si="417"/>
        <v>Obesity</v>
      </c>
      <c r="X1481" s="39">
        <f t="shared" si="418"/>
        <v>4.88</v>
      </c>
      <c r="Y1481" s="39" t="str">
        <f t="shared" si="419"/>
        <v>Normal</v>
      </c>
      <c r="Z1481" s="39" t="str">
        <f t="shared" si="420"/>
        <v>No</v>
      </c>
      <c r="AA1481" s="39" t="str">
        <f t="shared" si="421"/>
        <v>No</v>
      </c>
      <c r="AB1481" s="39" t="str">
        <f t="shared" si="422"/>
        <v>Yes</v>
      </c>
      <c r="AC1481" s="38">
        <f t="shared" si="423"/>
        <v>1</v>
      </c>
      <c r="AD1481" s="39" t="str">
        <f t="shared" si="424"/>
        <v>No</v>
      </c>
      <c r="AE1481" s="13" t="str">
        <f t="shared" si="425"/>
        <v>12-Nov-1968</v>
      </c>
      <c r="AF1481" s="39">
        <f t="shared" si="426"/>
        <v>55</v>
      </c>
      <c r="AG1481" s="58">
        <f t="shared" si="427"/>
        <v>12479.71</v>
      </c>
      <c r="AH1481" s="39" t="str">
        <f t="shared" si="428"/>
        <v>tier - 3</v>
      </c>
      <c r="AI1481" s="39" t="str">
        <f t="shared" si="429"/>
        <v>tier - 3</v>
      </c>
      <c r="AJ1481" s="54" t="str">
        <f t="shared" si="430"/>
        <v>R1012</v>
      </c>
    </row>
    <row r="1482" spans="2:36" ht="15.75" customHeight="1" x14ac:dyDescent="0.3">
      <c r="B1482" s="12" t="s">
        <v>5386</v>
      </c>
      <c r="C1482" s="13" t="s">
        <v>5388</v>
      </c>
      <c r="D1482" s="13">
        <v>18.75</v>
      </c>
      <c r="E1482" s="13" t="str">
        <f t="shared" si="414"/>
        <v>Healthy Weight</v>
      </c>
      <c r="F1482" s="13">
        <v>6.72</v>
      </c>
      <c r="G1482" s="13" t="str">
        <f t="shared" si="415"/>
        <v>Diabetes</v>
      </c>
      <c r="H1482" s="13" t="s">
        <v>8291</v>
      </c>
      <c r="I1482" s="13" t="s">
        <v>8291</v>
      </c>
      <c r="J1482" s="13" t="s">
        <v>8291</v>
      </c>
      <c r="K1482" s="27" t="s">
        <v>8292</v>
      </c>
      <c r="L1482" s="13" t="s">
        <v>8291</v>
      </c>
      <c r="M1482" s="13" t="s">
        <v>9713</v>
      </c>
      <c r="N1482" s="13">
        <v>56</v>
      </c>
      <c r="O1482" s="56">
        <v>12485.8</v>
      </c>
      <c r="P1482" s="13" t="s">
        <v>8311</v>
      </c>
      <c r="Q1482" s="13" t="s">
        <v>8311</v>
      </c>
      <c r="R1482" s="57" t="s">
        <v>8312</v>
      </c>
      <c r="T1482" s="12" t="s">
        <v>5386</v>
      </c>
      <c r="U1482" s="13" t="str">
        <f t="shared" si="431"/>
        <v xml:space="preserve">  Byron A</v>
      </c>
      <c r="V1482" s="39">
        <f t="shared" si="416"/>
        <v>18.75</v>
      </c>
      <c r="W1482" s="39" t="str">
        <f t="shared" si="417"/>
        <v>Healthy Weight</v>
      </c>
      <c r="X1482" s="39">
        <f t="shared" si="418"/>
        <v>6.72</v>
      </c>
      <c r="Y1482" s="39" t="str">
        <f t="shared" si="419"/>
        <v>Diabetes</v>
      </c>
      <c r="Z1482" s="39" t="str">
        <f t="shared" si="420"/>
        <v>No</v>
      </c>
      <c r="AA1482" s="39" t="str">
        <f t="shared" si="421"/>
        <v>No</v>
      </c>
      <c r="AB1482" s="39" t="str">
        <f t="shared" si="422"/>
        <v>No</v>
      </c>
      <c r="AC1482" s="38" t="str">
        <f t="shared" si="423"/>
        <v>No major surgery</v>
      </c>
      <c r="AD1482" s="39" t="str">
        <f t="shared" si="424"/>
        <v>No</v>
      </c>
      <c r="AE1482" s="13" t="str">
        <f t="shared" si="425"/>
        <v>1-Sep-1967</v>
      </c>
      <c r="AF1482" s="39">
        <f t="shared" si="426"/>
        <v>56</v>
      </c>
      <c r="AG1482" s="58">
        <f t="shared" si="427"/>
        <v>12485.8</v>
      </c>
      <c r="AH1482" s="39" t="str">
        <f t="shared" si="428"/>
        <v>tier - 3</v>
      </c>
      <c r="AI1482" s="39" t="str">
        <f t="shared" si="429"/>
        <v>tier - 3</v>
      </c>
      <c r="AJ1482" s="54" t="str">
        <f t="shared" si="430"/>
        <v>R1013</v>
      </c>
    </row>
    <row r="1483" spans="2:36" ht="15.75" customHeight="1" x14ac:dyDescent="0.3">
      <c r="B1483" s="12" t="s">
        <v>5390</v>
      </c>
      <c r="C1483" s="13" t="s">
        <v>5392</v>
      </c>
      <c r="D1483" s="13">
        <v>26.48</v>
      </c>
      <c r="E1483" s="13" t="str">
        <f t="shared" si="414"/>
        <v>Overweight</v>
      </c>
      <c r="F1483" s="13">
        <v>4.2</v>
      </c>
      <c r="G1483" s="13" t="str">
        <f t="shared" si="415"/>
        <v>Normal</v>
      </c>
      <c r="H1483" s="13" t="s">
        <v>8291</v>
      </c>
      <c r="I1483" s="13" t="s">
        <v>8291</v>
      </c>
      <c r="J1483" s="13" t="s">
        <v>8291</v>
      </c>
      <c r="K1483" s="27">
        <v>1</v>
      </c>
      <c r="L1483" s="13" t="s">
        <v>8291</v>
      </c>
      <c r="M1483" s="13" t="s">
        <v>9714</v>
      </c>
      <c r="N1483" s="13">
        <v>55</v>
      </c>
      <c r="O1483" s="56">
        <v>12495.29</v>
      </c>
      <c r="P1483" s="13" t="s">
        <v>8311</v>
      </c>
      <c r="Q1483" s="13" t="s">
        <v>8311</v>
      </c>
      <c r="R1483" s="57" t="s">
        <v>8317</v>
      </c>
      <c r="T1483" s="12" t="s">
        <v>5390</v>
      </c>
      <c r="U1483" s="13" t="str">
        <f t="shared" si="431"/>
        <v xml:space="preserve">  Carine A</v>
      </c>
      <c r="V1483" s="39">
        <f t="shared" si="416"/>
        <v>26.48</v>
      </c>
      <c r="W1483" s="39" t="str">
        <f t="shared" si="417"/>
        <v>Overweight</v>
      </c>
      <c r="X1483" s="39">
        <f t="shared" si="418"/>
        <v>4.2</v>
      </c>
      <c r="Y1483" s="39" t="str">
        <f t="shared" si="419"/>
        <v>Normal</v>
      </c>
      <c r="Z1483" s="39" t="str">
        <f t="shared" si="420"/>
        <v>No</v>
      </c>
      <c r="AA1483" s="39" t="str">
        <f t="shared" si="421"/>
        <v>No</v>
      </c>
      <c r="AB1483" s="39" t="str">
        <f t="shared" si="422"/>
        <v>No</v>
      </c>
      <c r="AC1483" s="38">
        <f t="shared" si="423"/>
        <v>1</v>
      </c>
      <c r="AD1483" s="39" t="str">
        <f t="shared" si="424"/>
        <v>No</v>
      </c>
      <c r="AE1483" s="13" t="str">
        <f t="shared" si="425"/>
        <v>3-Dec-1968</v>
      </c>
      <c r="AF1483" s="39">
        <f t="shared" si="426"/>
        <v>55</v>
      </c>
      <c r="AG1483" s="58">
        <f t="shared" si="427"/>
        <v>12495.29</v>
      </c>
      <c r="AH1483" s="39" t="str">
        <f t="shared" si="428"/>
        <v>tier - 3</v>
      </c>
      <c r="AI1483" s="39" t="str">
        <f t="shared" si="429"/>
        <v>tier - 3</v>
      </c>
      <c r="AJ1483" s="54" t="str">
        <f t="shared" si="430"/>
        <v>R1012</v>
      </c>
    </row>
    <row r="1484" spans="2:36" ht="15.75" customHeight="1" x14ac:dyDescent="0.3">
      <c r="B1484" s="12" t="s">
        <v>5394</v>
      </c>
      <c r="C1484" s="13" t="s">
        <v>1080</v>
      </c>
      <c r="D1484" s="13">
        <v>34.83</v>
      </c>
      <c r="E1484" s="13" t="str">
        <f t="shared" si="414"/>
        <v>Obesity</v>
      </c>
      <c r="F1484" s="13">
        <v>5.79</v>
      </c>
      <c r="G1484" s="13" t="str">
        <f t="shared" si="415"/>
        <v>Prediabetes</v>
      </c>
      <c r="H1484" s="13" t="s">
        <v>8291</v>
      </c>
      <c r="I1484" s="13" t="s">
        <v>8291</v>
      </c>
      <c r="J1484" s="13" t="s">
        <v>8291</v>
      </c>
      <c r="K1484" s="27">
        <v>1</v>
      </c>
      <c r="L1484" s="13" t="s">
        <v>8291</v>
      </c>
      <c r="M1484" s="13" t="s">
        <v>9715</v>
      </c>
      <c r="N1484" s="13">
        <v>57</v>
      </c>
      <c r="O1484" s="56">
        <v>12499.88</v>
      </c>
      <c r="P1484" s="13" t="s">
        <v>8311</v>
      </c>
      <c r="Q1484" s="13" t="s">
        <v>8310</v>
      </c>
      <c r="R1484" s="57" t="s">
        <v>8317</v>
      </c>
      <c r="T1484" s="12" t="s">
        <v>5394</v>
      </c>
      <c r="U1484" s="13" t="str">
        <f t="shared" si="431"/>
        <v xml:space="preserve">  Nathaniel</v>
      </c>
      <c r="V1484" s="39">
        <f t="shared" si="416"/>
        <v>34.83</v>
      </c>
      <c r="W1484" s="39" t="str">
        <f t="shared" si="417"/>
        <v>Obesity</v>
      </c>
      <c r="X1484" s="39">
        <f t="shared" si="418"/>
        <v>5.79</v>
      </c>
      <c r="Y1484" s="39" t="str">
        <f t="shared" si="419"/>
        <v>Prediabetes</v>
      </c>
      <c r="Z1484" s="39" t="str">
        <f t="shared" si="420"/>
        <v>No</v>
      </c>
      <c r="AA1484" s="39" t="str">
        <f t="shared" si="421"/>
        <v>No</v>
      </c>
      <c r="AB1484" s="39" t="str">
        <f t="shared" si="422"/>
        <v>No</v>
      </c>
      <c r="AC1484" s="38">
        <f t="shared" si="423"/>
        <v>1</v>
      </c>
      <c r="AD1484" s="39" t="str">
        <f t="shared" si="424"/>
        <v>No</v>
      </c>
      <c r="AE1484" s="13" t="str">
        <f t="shared" si="425"/>
        <v>12-Jul-1966</v>
      </c>
      <c r="AF1484" s="39">
        <f t="shared" si="426"/>
        <v>57</v>
      </c>
      <c r="AG1484" s="58">
        <f t="shared" si="427"/>
        <v>12499.88</v>
      </c>
      <c r="AH1484" s="39" t="str">
        <f t="shared" si="428"/>
        <v>tier - 3</v>
      </c>
      <c r="AI1484" s="39" t="str">
        <f t="shared" si="429"/>
        <v>tier - 2</v>
      </c>
      <c r="AJ1484" s="54" t="str">
        <f t="shared" si="430"/>
        <v>R1012</v>
      </c>
    </row>
    <row r="1485" spans="2:36" ht="15.75" customHeight="1" x14ac:dyDescent="0.3">
      <c r="B1485" s="12" t="s">
        <v>5397</v>
      </c>
      <c r="C1485" s="13" t="s">
        <v>5399</v>
      </c>
      <c r="D1485" s="13">
        <v>25.46</v>
      </c>
      <c r="E1485" s="13" t="str">
        <f t="shared" si="414"/>
        <v>Overweight</v>
      </c>
      <c r="F1485" s="13">
        <v>4.29</v>
      </c>
      <c r="G1485" s="13" t="str">
        <f t="shared" si="415"/>
        <v>Normal</v>
      </c>
      <c r="H1485" s="13" t="s">
        <v>8291</v>
      </c>
      <c r="I1485" s="13" t="s">
        <v>8291</v>
      </c>
      <c r="J1485" s="13" t="s">
        <v>8291</v>
      </c>
      <c r="K1485" s="27" t="s">
        <v>8292</v>
      </c>
      <c r="L1485" s="13" t="s">
        <v>8291</v>
      </c>
      <c r="M1485" s="13" t="s">
        <v>9716</v>
      </c>
      <c r="N1485" s="13">
        <v>61</v>
      </c>
      <c r="O1485" s="56">
        <v>12523.6</v>
      </c>
      <c r="P1485" s="13" t="s">
        <v>8311</v>
      </c>
      <c r="Q1485" s="13" t="s">
        <v>8311</v>
      </c>
      <c r="R1485" s="57" t="s">
        <v>8317</v>
      </c>
      <c r="T1485" s="12" t="s">
        <v>5397</v>
      </c>
      <c r="U1485" s="13" t="str">
        <f t="shared" si="431"/>
        <v xml:space="preserve">  Lindsay A</v>
      </c>
      <c r="V1485" s="39">
        <f t="shared" si="416"/>
        <v>25.46</v>
      </c>
      <c r="W1485" s="39" t="str">
        <f t="shared" si="417"/>
        <v>Overweight</v>
      </c>
      <c r="X1485" s="39">
        <f t="shared" si="418"/>
        <v>4.29</v>
      </c>
      <c r="Y1485" s="39" t="str">
        <f t="shared" si="419"/>
        <v>Normal</v>
      </c>
      <c r="Z1485" s="39" t="str">
        <f t="shared" si="420"/>
        <v>No</v>
      </c>
      <c r="AA1485" s="39" t="str">
        <f t="shared" si="421"/>
        <v>No</v>
      </c>
      <c r="AB1485" s="39" t="str">
        <f t="shared" si="422"/>
        <v>No</v>
      </c>
      <c r="AC1485" s="38" t="str">
        <f t="shared" si="423"/>
        <v>No major surgery</v>
      </c>
      <c r="AD1485" s="39" t="str">
        <f t="shared" si="424"/>
        <v>No</v>
      </c>
      <c r="AE1485" s="13" t="str">
        <f t="shared" si="425"/>
        <v>16-Oct-1962</v>
      </c>
      <c r="AF1485" s="39">
        <f t="shared" si="426"/>
        <v>61</v>
      </c>
      <c r="AG1485" s="58">
        <f t="shared" si="427"/>
        <v>12523.6</v>
      </c>
      <c r="AH1485" s="39" t="str">
        <f t="shared" si="428"/>
        <v>tier - 3</v>
      </c>
      <c r="AI1485" s="39" t="str">
        <f t="shared" si="429"/>
        <v>tier - 3</v>
      </c>
      <c r="AJ1485" s="54" t="str">
        <f t="shared" si="430"/>
        <v>R1012</v>
      </c>
    </row>
    <row r="1486" spans="2:36" ht="15.75" customHeight="1" x14ac:dyDescent="0.3">
      <c r="B1486" s="12" t="s">
        <v>5400</v>
      </c>
      <c r="C1486" s="13" t="s">
        <v>5402</v>
      </c>
      <c r="D1486" s="13">
        <v>23.31</v>
      </c>
      <c r="E1486" s="13" t="str">
        <f t="shared" si="414"/>
        <v>Healthy Weight</v>
      </c>
      <c r="F1486" s="13">
        <v>8.27</v>
      </c>
      <c r="G1486" s="13" t="str">
        <f t="shared" si="415"/>
        <v>Diabetes</v>
      </c>
      <c r="H1486" s="13" t="s">
        <v>8291</v>
      </c>
      <c r="I1486" s="13" t="s">
        <v>8291</v>
      </c>
      <c r="J1486" s="13" t="s">
        <v>8291</v>
      </c>
      <c r="K1486" s="27" t="s">
        <v>8292</v>
      </c>
      <c r="L1486" s="13" t="s">
        <v>8291</v>
      </c>
      <c r="M1486" s="13" t="s">
        <v>9717</v>
      </c>
      <c r="N1486" s="13">
        <v>62</v>
      </c>
      <c r="O1486" s="56">
        <v>12557.61</v>
      </c>
      <c r="P1486" s="13" t="s">
        <v>8311</v>
      </c>
      <c r="Q1486" s="13" t="s">
        <v>8311</v>
      </c>
      <c r="R1486" s="57" t="s">
        <v>8312</v>
      </c>
      <c r="T1486" s="12" t="s">
        <v>5400</v>
      </c>
      <c r="U1486" s="13" t="str">
        <f t="shared" si="431"/>
        <v xml:space="preserve">  Justin R</v>
      </c>
      <c r="V1486" s="39">
        <f t="shared" si="416"/>
        <v>23.31</v>
      </c>
      <c r="W1486" s="39" t="str">
        <f t="shared" si="417"/>
        <v>Healthy Weight</v>
      </c>
      <c r="X1486" s="39">
        <f t="shared" si="418"/>
        <v>8.27</v>
      </c>
      <c r="Y1486" s="39" t="str">
        <f t="shared" si="419"/>
        <v>Diabetes</v>
      </c>
      <c r="Z1486" s="39" t="str">
        <f t="shared" si="420"/>
        <v>No</v>
      </c>
      <c r="AA1486" s="39" t="str">
        <f t="shared" si="421"/>
        <v>No</v>
      </c>
      <c r="AB1486" s="39" t="str">
        <f t="shared" si="422"/>
        <v>No</v>
      </c>
      <c r="AC1486" s="38" t="str">
        <f t="shared" si="423"/>
        <v>No major surgery</v>
      </c>
      <c r="AD1486" s="39" t="str">
        <f t="shared" si="424"/>
        <v>No</v>
      </c>
      <c r="AE1486" s="13" t="str">
        <f t="shared" si="425"/>
        <v>28-Nov-1961</v>
      </c>
      <c r="AF1486" s="39">
        <f t="shared" si="426"/>
        <v>62</v>
      </c>
      <c r="AG1486" s="58">
        <f t="shared" si="427"/>
        <v>12557.61</v>
      </c>
      <c r="AH1486" s="39" t="str">
        <f t="shared" si="428"/>
        <v>tier - 3</v>
      </c>
      <c r="AI1486" s="39" t="str">
        <f t="shared" si="429"/>
        <v>tier - 3</v>
      </c>
      <c r="AJ1486" s="54" t="str">
        <f t="shared" si="430"/>
        <v>R1013</v>
      </c>
    </row>
    <row r="1487" spans="2:36" ht="15.75" customHeight="1" x14ac:dyDescent="0.3">
      <c r="B1487" s="12" t="s">
        <v>5404</v>
      </c>
      <c r="C1487" s="13" t="s">
        <v>256</v>
      </c>
      <c r="D1487" s="13">
        <v>29</v>
      </c>
      <c r="E1487" s="13" t="str">
        <f t="shared" si="414"/>
        <v>Overweight</v>
      </c>
      <c r="F1487" s="13">
        <v>4.5599999999999996</v>
      </c>
      <c r="G1487" s="13" t="str">
        <f t="shared" si="415"/>
        <v>Normal</v>
      </c>
      <c r="H1487" s="13" t="s">
        <v>8291</v>
      </c>
      <c r="I1487" s="13" t="s">
        <v>8291</v>
      </c>
      <c r="J1487" s="13" t="s">
        <v>8291</v>
      </c>
      <c r="K1487" s="27" t="s">
        <v>8292</v>
      </c>
      <c r="L1487" s="13" t="s">
        <v>8291</v>
      </c>
      <c r="M1487" s="13" t="s">
        <v>9717</v>
      </c>
      <c r="N1487" s="13">
        <v>62</v>
      </c>
      <c r="O1487" s="56">
        <v>12574.05</v>
      </c>
      <c r="P1487" s="13" t="s">
        <v>8311</v>
      </c>
      <c r="Q1487" s="13" t="s">
        <v>8314</v>
      </c>
      <c r="R1487" s="57" t="s">
        <v>8321</v>
      </c>
      <c r="T1487" s="12" t="s">
        <v>5404</v>
      </c>
      <c r="U1487" s="13" t="str">
        <f t="shared" si="431"/>
        <v xml:space="preserve">  Casey</v>
      </c>
      <c r="V1487" s="39">
        <f t="shared" si="416"/>
        <v>29</v>
      </c>
      <c r="W1487" s="39" t="str">
        <f t="shared" si="417"/>
        <v>Overweight</v>
      </c>
      <c r="X1487" s="39">
        <f t="shared" si="418"/>
        <v>4.5599999999999996</v>
      </c>
      <c r="Y1487" s="39" t="str">
        <f t="shared" si="419"/>
        <v>Normal</v>
      </c>
      <c r="Z1487" s="39" t="str">
        <f t="shared" si="420"/>
        <v>No</v>
      </c>
      <c r="AA1487" s="39" t="str">
        <f t="shared" si="421"/>
        <v>No</v>
      </c>
      <c r="AB1487" s="39" t="str">
        <f t="shared" si="422"/>
        <v>No</v>
      </c>
      <c r="AC1487" s="38" t="str">
        <f t="shared" si="423"/>
        <v>No major surgery</v>
      </c>
      <c r="AD1487" s="39" t="str">
        <f t="shared" si="424"/>
        <v>No</v>
      </c>
      <c r="AE1487" s="13" t="str">
        <f t="shared" si="425"/>
        <v>28-Nov-1961</v>
      </c>
      <c r="AF1487" s="39">
        <f t="shared" si="426"/>
        <v>62</v>
      </c>
      <c r="AG1487" s="58">
        <f t="shared" si="427"/>
        <v>12574.05</v>
      </c>
      <c r="AH1487" s="39" t="str">
        <f t="shared" si="428"/>
        <v>tier - 3</v>
      </c>
      <c r="AI1487" s="39" t="str">
        <f t="shared" si="429"/>
        <v>tier - 1</v>
      </c>
      <c r="AJ1487" s="54" t="str">
        <f t="shared" si="430"/>
        <v>R1011</v>
      </c>
    </row>
    <row r="1488" spans="2:36" ht="15.75" customHeight="1" x14ac:dyDescent="0.3">
      <c r="B1488" s="12" t="s">
        <v>5407</v>
      </c>
      <c r="C1488" s="13" t="s">
        <v>3275</v>
      </c>
      <c r="D1488" s="13">
        <v>32.869999999999997</v>
      </c>
      <c r="E1488" s="13" t="str">
        <f t="shared" si="414"/>
        <v>Obesity</v>
      </c>
      <c r="F1488" s="13">
        <v>5.33</v>
      </c>
      <c r="G1488" s="13" t="str">
        <f t="shared" si="415"/>
        <v>Normal</v>
      </c>
      <c r="H1488" s="13" t="s">
        <v>8291</v>
      </c>
      <c r="I1488" s="13" t="s">
        <v>8291</v>
      </c>
      <c r="J1488" s="13" t="s">
        <v>8291</v>
      </c>
      <c r="K1488" s="27" t="s">
        <v>8292</v>
      </c>
      <c r="L1488" s="13" t="s">
        <v>8291</v>
      </c>
      <c r="M1488" s="13" t="s">
        <v>9389</v>
      </c>
      <c r="N1488" s="13">
        <v>54</v>
      </c>
      <c r="O1488" s="56">
        <v>12579.92</v>
      </c>
      <c r="P1488" s="13" t="s">
        <v>8311</v>
      </c>
      <c r="Q1488" s="13" t="s">
        <v>8314</v>
      </c>
      <c r="R1488" s="57" t="s">
        <v>8328</v>
      </c>
      <c r="T1488" s="12" t="s">
        <v>5407</v>
      </c>
      <c r="U1488" s="13" t="str">
        <f t="shared" si="431"/>
        <v xml:space="preserve">  Amanda L</v>
      </c>
      <c r="V1488" s="39">
        <f t="shared" si="416"/>
        <v>32.869999999999997</v>
      </c>
      <c r="W1488" s="39" t="str">
        <f t="shared" si="417"/>
        <v>Obesity</v>
      </c>
      <c r="X1488" s="39">
        <f t="shared" si="418"/>
        <v>5.33</v>
      </c>
      <c r="Y1488" s="39" t="str">
        <f t="shared" si="419"/>
        <v>Normal</v>
      </c>
      <c r="Z1488" s="39" t="str">
        <f t="shared" si="420"/>
        <v>No</v>
      </c>
      <c r="AA1488" s="39" t="str">
        <f t="shared" si="421"/>
        <v>No</v>
      </c>
      <c r="AB1488" s="39" t="str">
        <f t="shared" si="422"/>
        <v>No</v>
      </c>
      <c r="AC1488" s="38" t="str">
        <f t="shared" si="423"/>
        <v>No major surgery</v>
      </c>
      <c r="AD1488" s="39" t="str">
        <f t="shared" si="424"/>
        <v>No</v>
      </c>
      <c r="AE1488" s="13" t="str">
        <f t="shared" si="425"/>
        <v>26-Nov-1969</v>
      </c>
      <c r="AF1488" s="39">
        <f t="shared" si="426"/>
        <v>54</v>
      </c>
      <c r="AG1488" s="58">
        <f t="shared" si="427"/>
        <v>12579.92</v>
      </c>
      <c r="AH1488" s="39" t="str">
        <f t="shared" si="428"/>
        <v>tier - 3</v>
      </c>
      <c r="AI1488" s="39" t="str">
        <f t="shared" si="429"/>
        <v>tier - 1</v>
      </c>
      <c r="AJ1488" s="54" t="str">
        <f t="shared" si="430"/>
        <v>R1025</v>
      </c>
    </row>
    <row r="1489" spans="2:36" ht="15.75" customHeight="1" x14ac:dyDescent="0.3">
      <c r="B1489" s="12" t="s">
        <v>5410</v>
      </c>
      <c r="C1489" s="13" t="s">
        <v>5412</v>
      </c>
      <c r="D1489" s="13">
        <v>26.18</v>
      </c>
      <c r="E1489" s="13" t="str">
        <f t="shared" si="414"/>
        <v>Overweight</v>
      </c>
      <c r="F1489" s="13">
        <v>5.63</v>
      </c>
      <c r="G1489" s="13" t="str">
        <f t="shared" si="415"/>
        <v>Normal</v>
      </c>
      <c r="H1489" s="13" t="s">
        <v>8291</v>
      </c>
      <c r="I1489" s="13" t="s">
        <v>8291</v>
      </c>
      <c r="J1489" s="13" t="s">
        <v>8291</v>
      </c>
      <c r="K1489" s="27" t="s">
        <v>8292</v>
      </c>
      <c r="L1489" s="13" t="s">
        <v>8291</v>
      </c>
      <c r="M1489" s="13" t="s">
        <v>9718</v>
      </c>
      <c r="N1489" s="13">
        <v>53</v>
      </c>
      <c r="O1489" s="56">
        <v>12592.53</v>
      </c>
      <c r="P1489" s="13" t="s">
        <v>8311</v>
      </c>
      <c r="Q1489" s="13" t="s">
        <v>8310</v>
      </c>
      <c r="R1489" s="57" t="s">
        <v>8312</v>
      </c>
      <c r="T1489" s="12" t="s">
        <v>5410</v>
      </c>
      <c r="U1489" s="13" t="str">
        <f t="shared" si="431"/>
        <v xml:space="preserve">  Ayako N</v>
      </c>
      <c r="V1489" s="39">
        <f t="shared" si="416"/>
        <v>26.18</v>
      </c>
      <c r="W1489" s="39" t="str">
        <f t="shared" si="417"/>
        <v>Overweight</v>
      </c>
      <c r="X1489" s="39">
        <f t="shared" si="418"/>
        <v>5.63</v>
      </c>
      <c r="Y1489" s="39" t="str">
        <f t="shared" si="419"/>
        <v>Normal</v>
      </c>
      <c r="Z1489" s="39" t="str">
        <f t="shared" si="420"/>
        <v>No</v>
      </c>
      <c r="AA1489" s="39" t="str">
        <f t="shared" si="421"/>
        <v>No</v>
      </c>
      <c r="AB1489" s="39" t="str">
        <f t="shared" si="422"/>
        <v>No</v>
      </c>
      <c r="AC1489" s="38" t="str">
        <f t="shared" si="423"/>
        <v>No major surgery</v>
      </c>
      <c r="AD1489" s="39" t="str">
        <f t="shared" si="424"/>
        <v>No</v>
      </c>
      <c r="AE1489" s="13" t="str">
        <f t="shared" si="425"/>
        <v>18-Jun-1970</v>
      </c>
      <c r="AF1489" s="39">
        <f t="shared" si="426"/>
        <v>53</v>
      </c>
      <c r="AG1489" s="58">
        <f t="shared" si="427"/>
        <v>12592.53</v>
      </c>
      <c r="AH1489" s="39" t="str">
        <f t="shared" si="428"/>
        <v>tier - 3</v>
      </c>
      <c r="AI1489" s="39" t="str">
        <f t="shared" si="429"/>
        <v>tier - 2</v>
      </c>
      <c r="AJ1489" s="54" t="str">
        <f t="shared" si="430"/>
        <v>R1013</v>
      </c>
    </row>
    <row r="1490" spans="2:36" ht="15.75" customHeight="1" x14ac:dyDescent="0.3">
      <c r="B1490" s="12" t="s">
        <v>5414</v>
      </c>
      <c r="C1490" s="13" t="s">
        <v>5416</v>
      </c>
      <c r="D1490" s="13">
        <v>25.3</v>
      </c>
      <c r="E1490" s="13" t="str">
        <f t="shared" si="414"/>
        <v>Overweight</v>
      </c>
      <c r="F1490" s="13">
        <v>5.12</v>
      </c>
      <c r="G1490" s="13" t="str">
        <f t="shared" si="415"/>
        <v>Normal</v>
      </c>
      <c r="H1490" s="13" t="s">
        <v>8291</v>
      </c>
      <c r="I1490" s="13" t="s">
        <v>8291</v>
      </c>
      <c r="J1490" s="13" t="s">
        <v>8291</v>
      </c>
      <c r="K1490" s="27" t="s">
        <v>8292</v>
      </c>
      <c r="L1490" s="13" t="s">
        <v>8291</v>
      </c>
      <c r="M1490" s="13" t="s">
        <v>9719</v>
      </c>
      <c r="N1490" s="13">
        <v>35</v>
      </c>
      <c r="O1490" s="56">
        <v>12600.46</v>
      </c>
      <c r="P1490" s="13" t="s">
        <v>8311</v>
      </c>
      <c r="Q1490" s="13" t="s">
        <v>8314</v>
      </c>
      <c r="R1490" s="57" t="s">
        <v>8330</v>
      </c>
      <c r="T1490" s="12" t="s">
        <v>5414</v>
      </c>
      <c r="U1490" s="13" t="str">
        <f t="shared" si="431"/>
        <v xml:space="preserve">  Emilee</v>
      </c>
      <c r="V1490" s="39">
        <f t="shared" si="416"/>
        <v>25.3</v>
      </c>
      <c r="W1490" s="39" t="str">
        <f t="shared" si="417"/>
        <v>Overweight</v>
      </c>
      <c r="X1490" s="39">
        <f t="shared" si="418"/>
        <v>5.12</v>
      </c>
      <c r="Y1490" s="39" t="str">
        <f t="shared" si="419"/>
        <v>Normal</v>
      </c>
      <c r="Z1490" s="39" t="str">
        <f t="shared" si="420"/>
        <v>No</v>
      </c>
      <c r="AA1490" s="39" t="str">
        <f t="shared" si="421"/>
        <v>No</v>
      </c>
      <c r="AB1490" s="39" t="str">
        <f t="shared" si="422"/>
        <v>No</v>
      </c>
      <c r="AC1490" s="38" t="str">
        <f t="shared" si="423"/>
        <v>No major surgery</v>
      </c>
      <c r="AD1490" s="39" t="str">
        <f t="shared" si="424"/>
        <v>No</v>
      </c>
      <c r="AE1490" s="13" t="str">
        <f t="shared" si="425"/>
        <v>11-Aug-1988</v>
      </c>
      <c r="AF1490" s="39">
        <f t="shared" si="426"/>
        <v>35</v>
      </c>
      <c r="AG1490" s="58">
        <f t="shared" si="427"/>
        <v>12600.46</v>
      </c>
      <c r="AH1490" s="39" t="str">
        <f t="shared" si="428"/>
        <v>tier - 3</v>
      </c>
      <c r="AI1490" s="39" t="str">
        <f t="shared" si="429"/>
        <v>tier - 1</v>
      </c>
      <c r="AJ1490" s="54" t="str">
        <f t="shared" si="430"/>
        <v>R1023</v>
      </c>
    </row>
    <row r="1491" spans="2:36" ht="15.75" customHeight="1" x14ac:dyDescent="0.3">
      <c r="B1491" s="12" t="s">
        <v>5418</v>
      </c>
      <c r="C1491" s="13" t="s">
        <v>5420</v>
      </c>
      <c r="D1491" s="13">
        <v>36.94</v>
      </c>
      <c r="E1491" s="13" t="str">
        <f t="shared" si="414"/>
        <v>Obesity</v>
      </c>
      <c r="F1491" s="13">
        <v>5.15</v>
      </c>
      <c r="G1491" s="13" t="str">
        <f t="shared" si="415"/>
        <v>Normal</v>
      </c>
      <c r="H1491" s="13" t="s">
        <v>8293</v>
      </c>
      <c r="I1491" s="13" t="s">
        <v>8291</v>
      </c>
      <c r="J1491" s="13" t="s">
        <v>8291</v>
      </c>
      <c r="K1491" s="27">
        <v>1</v>
      </c>
      <c r="L1491" s="13" t="s">
        <v>8291</v>
      </c>
      <c r="M1491" s="13" t="s">
        <v>9720</v>
      </c>
      <c r="N1491" s="13">
        <v>25</v>
      </c>
      <c r="O1491" s="56">
        <v>12609.89</v>
      </c>
      <c r="P1491" s="13" t="s">
        <v>8311</v>
      </c>
      <c r="Q1491" s="13" t="s">
        <v>8311</v>
      </c>
      <c r="R1491" s="57" t="s">
        <v>8317</v>
      </c>
      <c r="T1491" s="12" t="s">
        <v>5418</v>
      </c>
      <c r="U1491" s="13" t="str">
        <f t="shared" si="431"/>
        <v xml:space="preserve">  Stephen M</v>
      </c>
      <c r="V1491" s="39">
        <f t="shared" si="416"/>
        <v>36.94</v>
      </c>
      <c r="W1491" s="39" t="str">
        <f t="shared" si="417"/>
        <v>Obesity</v>
      </c>
      <c r="X1491" s="39">
        <f t="shared" si="418"/>
        <v>5.15</v>
      </c>
      <c r="Y1491" s="39" t="str">
        <f t="shared" si="419"/>
        <v>Normal</v>
      </c>
      <c r="Z1491" s="39" t="str">
        <f t="shared" si="420"/>
        <v>Yes</v>
      </c>
      <c r="AA1491" s="39" t="str">
        <f t="shared" si="421"/>
        <v>No</v>
      </c>
      <c r="AB1491" s="39" t="str">
        <f t="shared" si="422"/>
        <v>No</v>
      </c>
      <c r="AC1491" s="38">
        <f t="shared" si="423"/>
        <v>1</v>
      </c>
      <c r="AD1491" s="39" t="str">
        <f t="shared" si="424"/>
        <v>No</v>
      </c>
      <c r="AE1491" s="13" t="str">
        <f t="shared" si="425"/>
        <v>18-Nov-1998</v>
      </c>
      <c r="AF1491" s="39">
        <f t="shared" si="426"/>
        <v>25</v>
      </c>
      <c r="AG1491" s="58">
        <f t="shared" si="427"/>
        <v>12609.89</v>
      </c>
      <c r="AH1491" s="39" t="str">
        <f t="shared" si="428"/>
        <v>tier - 3</v>
      </c>
      <c r="AI1491" s="39" t="str">
        <f t="shared" si="429"/>
        <v>tier - 3</v>
      </c>
      <c r="AJ1491" s="54" t="str">
        <f t="shared" si="430"/>
        <v>R1012</v>
      </c>
    </row>
    <row r="1492" spans="2:36" ht="15.75" customHeight="1" x14ac:dyDescent="0.3">
      <c r="B1492" s="12" t="s">
        <v>5421</v>
      </c>
      <c r="C1492" s="13" t="s">
        <v>5423</v>
      </c>
      <c r="D1492" s="13">
        <v>22.86</v>
      </c>
      <c r="E1492" s="13" t="str">
        <f t="shared" si="414"/>
        <v>Healthy Weight</v>
      </c>
      <c r="F1492" s="13">
        <v>7.5</v>
      </c>
      <c r="G1492" s="13" t="str">
        <f t="shared" si="415"/>
        <v>Diabetes</v>
      </c>
      <c r="H1492" s="13" t="s">
        <v>8291</v>
      </c>
      <c r="I1492" s="13" t="s">
        <v>8291</v>
      </c>
      <c r="J1492" s="13" t="s">
        <v>8291</v>
      </c>
      <c r="K1492" s="27" t="s">
        <v>8292</v>
      </c>
      <c r="L1492" s="13" t="s">
        <v>8291</v>
      </c>
      <c r="M1492" s="13" t="s">
        <v>9721</v>
      </c>
      <c r="N1492" s="13">
        <v>60</v>
      </c>
      <c r="O1492" s="56">
        <v>12622.18</v>
      </c>
      <c r="P1492" s="13" t="s">
        <v>8311</v>
      </c>
      <c r="Q1492" s="13" t="s">
        <v>8314</v>
      </c>
      <c r="R1492" s="57" t="s">
        <v>8317</v>
      </c>
      <c r="T1492" s="12" t="s">
        <v>5421</v>
      </c>
      <c r="U1492" s="13" t="str">
        <f t="shared" si="431"/>
        <v xml:space="preserve">  Annemarie A</v>
      </c>
      <c r="V1492" s="39">
        <f t="shared" si="416"/>
        <v>22.86</v>
      </c>
      <c r="W1492" s="39" t="str">
        <f t="shared" si="417"/>
        <v>Healthy Weight</v>
      </c>
      <c r="X1492" s="39">
        <f t="shared" si="418"/>
        <v>7.5</v>
      </c>
      <c r="Y1492" s="39" t="str">
        <f t="shared" si="419"/>
        <v>Diabetes</v>
      </c>
      <c r="Z1492" s="39" t="str">
        <f t="shared" si="420"/>
        <v>No</v>
      </c>
      <c r="AA1492" s="39" t="str">
        <f t="shared" si="421"/>
        <v>No</v>
      </c>
      <c r="AB1492" s="39" t="str">
        <f t="shared" si="422"/>
        <v>No</v>
      </c>
      <c r="AC1492" s="38" t="str">
        <f t="shared" si="423"/>
        <v>No major surgery</v>
      </c>
      <c r="AD1492" s="39" t="str">
        <f t="shared" si="424"/>
        <v>No</v>
      </c>
      <c r="AE1492" s="13" t="str">
        <f t="shared" si="425"/>
        <v>19-Aug-1963</v>
      </c>
      <c r="AF1492" s="39">
        <f t="shared" si="426"/>
        <v>60</v>
      </c>
      <c r="AG1492" s="58">
        <f t="shared" si="427"/>
        <v>12622.18</v>
      </c>
      <c r="AH1492" s="39" t="str">
        <f t="shared" si="428"/>
        <v>tier - 3</v>
      </c>
      <c r="AI1492" s="39" t="str">
        <f t="shared" si="429"/>
        <v>tier - 1</v>
      </c>
      <c r="AJ1492" s="54" t="str">
        <f t="shared" si="430"/>
        <v>R1012</v>
      </c>
    </row>
    <row r="1493" spans="2:36" ht="15.75" customHeight="1" x14ac:dyDescent="0.3">
      <c r="B1493" s="12" t="s">
        <v>5425</v>
      </c>
      <c r="C1493" s="13" t="s">
        <v>5427</v>
      </c>
      <c r="D1493" s="13">
        <v>18.760000000000002</v>
      </c>
      <c r="E1493" s="13" t="str">
        <f t="shared" si="414"/>
        <v>Healthy Weight</v>
      </c>
      <c r="F1493" s="13">
        <v>4.88</v>
      </c>
      <c r="G1493" s="13" t="str">
        <f t="shared" si="415"/>
        <v>Normal</v>
      </c>
      <c r="H1493" s="13" t="s">
        <v>8293</v>
      </c>
      <c r="I1493" s="13" t="s">
        <v>8291</v>
      </c>
      <c r="J1493" s="13" t="s">
        <v>8293</v>
      </c>
      <c r="K1493" s="27">
        <v>1</v>
      </c>
      <c r="L1493" s="13" t="s">
        <v>8291</v>
      </c>
      <c r="M1493" s="13" t="s">
        <v>9722</v>
      </c>
      <c r="N1493" s="13">
        <v>53</v>
      </c>
      <c r="O1493" s="56">
        <v>12624.74</v>
      </c>
      <c r="P1493" s="13" t="s">
        <v>8311</v>
      </c>
      <c r="Q1493" s="13" t="s">
        <v>8314</v>
      </c>
      <c r="R1493" s="57" t="s">
        <v>8317</v>
      </c>
      <c r="T1493" s="12" t="s">
        <v>5425</v>
      </c>
      <c r="U1493" s="13" t="str">
        <f t="shared" si="431"/>
        <v xml:space="preserve">  Ashley R</v>
      </c>
      <c r="V1493" s="39">
        <f t="shared" si="416"/>
        <v>18.760000000000002</v>
      </c>
      <c r="W1493" s="39" t="str">
        <f t="shared" si="417"/>
        <v>Healthy Weight</v>
      </c>
      <c r="X1493" s="39">
        <f t="shared" si="418"/>
        <v>4.88</v>
      </c>
      <c r="Y1493" s="39" t="str">
        <f t="shared" si="419"/>
        <v>Normal</v>
      </c>
      <c r="Z1493" s="39" t="str">
        <f t="shared" si="420"/>
        <v>Yes</v>
      </c>
      <c r="AA1493" s="39" t="str">
        <f t="shared" si="421"/>
        <v>No</v>
      </c>
      <c r="AB1493" s="39" t="str">
        <f t="shared" si="422"/>
        <v>Yes</v>
      </c>
      <c r="AC1493" s="38">
        <f t="shared" si="423"/>
        <v>1</v>
      </c>
      <c r="AD1493" s="39" t="str">
        <f t="shared" si="424"/>
        <v>No</v>
      </c>
      <c r="AE1493" s="13" t="str">
        <f t="shared" si="425"/>
        <v>28-Dec-1970</v>
      </c>
      <c r="AF1493" s="39">
        <f t="shared" si="426"/>
        <v>53</v>
      </c>
      <c r="AG1493" s="58">
        <f t="shared" si="427"/>
        <v>12624.74</v>
      </c>
      <c r="AH1493" s="39" t="str">
        <f t="shared" si="428"/>
        <v>tier - 3</v>
      </c>
      <c r="AI1493" s="39" t="str">
        <f t="shared" si="429"/>
        <v>tier - 1</v>
      </c>
      <c r="AJ1493" s="54" t="str">
        <f t="shared" si="430"/>
        <v>R1012</v>
      </c>
    </row>
    <row r="1494" spans="2:36" ht="15.75" customHeight="1" x14ac:dyDescent="0.3">
      <c r="B1494" s="12" t="s">
        <v>5429</v>
      </c>
      <c r="C1494" s="13" t="s">
        <v>5431</v>
      </c>
      <c r="D1494" s="13">
        <v>24.36</v>
      </c>
      <c r="E1494" s="13" t="str">
        <f t="shared" si="414"/>
        <v>Healthy Weight</v>
      </c>
      <c r="F1494" s="13">
        <v>5.57</v>
      </c>
      <c r="G1494" s="13" t="str">
        <f t="shared" si="415"/>
        <v>Normal</v>
      </c>
      <c r="H1494" s="13" t="s">
        <v>8291</v>
      </c>
      <c r="I1494" s="13" t="s">
        <v>8291</v>
      </c>
      <c r="J1494" s="13" t="s">
        <v>8291</v>
      </c>
      <c r="K1494" s="27" t="s">
        <v>8292</v>
      </c>
      <c r="L1494" s="13" t="s">
        <v>8291</v>
      </c>
      <c r="M1494" s="13" t="s">
        <v>9723</v>
      </c>
      <c r="N1494" s="13">
        <v>58</v>
      </c>
      <c r="O1494" s="56">
        <v>12629.17</v>
      </c>
      <c r="P1494" s="13" t="s">
        <v>8311</v>
      </c>
      <c r="Q1494" s="13" t="s">
        <v>8314</v>
      </c>
      <c r="R1494" s="57" t="s">
        <v>8312</v>
      </c>
      <c r="T1494" s="12" t="s">
        <v>5429</v>
      </c>
      <c r="U1494" s="13" t="str">
        <f t="shared" si="431"/>
        <v xml:space="preserve">  Leslie A</v>
      </c>
      <c r="V1494" s="39">
        <f t="shared" si="416"/>
        <v>24.36</v>
      </c>
      <c r="W1494" s="39" t="str">
        <f t="shared" si="417"/>
        <v>Healthy Weight</v>
      </c>
      <c r="X1494" s="39">
        <f t="shared" si="418"/>
        <v>5.57</v>
      </c>
      <c r="Y1494" s="39" t="str">
        <f t="shared" si="419"/>
        <v>Normal</v>
      </c>
      <c r="Z1494" s="39" t="str">
        <f t="shared" si="420"/>
        <v>No</v>
      </c>
      <c r="AA1494" s="39" t="str">
        <f t="shared" si="421"/>
        <v>No</v>
      </c>
      <c r="AB1494" s="39" t="str">
        <f t="shared" si="422"/>
        <v>No</v>
      </c>
      <c r="AC1494" s="38" t="str">
        <f t="shared" si="423"/>
        <v>No major surgery</v>
      </c>
      <c r="AD1494" s="39" t="str">
        <f t="shared" si="424"/>
        <v>No</v>
      </c>
      <c r="AE1494" s="13" t="str">
        <f t="shared" si="425"/>
        <v>4-Oct-1965</v>
      </c>
      <c r="AF1494" s="39">
        <f t="shared" si="426"/>
        <v>58</v>
      </c>
      <c r="AG1494" s="58">
        <f t="shared" si="427"/>
        <v>12629.17</v>
      </c>
      <c r="AH1494" s="39" t="str">
        <f t="shared" si="428"/>
        <v>tier - 3</v>
      </c>
      <c r="AI1494" s="39" t="str">
        <f t="shared" si="429"/>
        <v>tier - 1</v>
      </c>
      <c r="AJ1494" s="54" t="str">
        <f t="shared" si="430"/>
        <v>R1013</v>
      </c>
    </row>
    <row r="1495" spans="2:36" ht="15.75" customHeight="1" x14ac:dyDescent="0.3">
      <c r="B1495" s="12" t="s">
        <v>5433</v>
      </c>
      <c r="C1495" s="13" t="s">
        <v>5435</v>
      </c>
      <c r="D1495" s="13">
        <v>32.299999999999997</v>
      </c>
      <c r="E1495" s="13" t="str">
        <f t="shared" si="414"/>
        <v>Obesity</v>
      </c>
      <c r="F1495" s="13">
        <v>5.31</v>
      </c>
      <c r="G1495" s="13" t="str">
        <f t="shared" si="415"/>
        <v>Normal</v>
      </c>
      <c r="H1495" s="13" t="s">
        <v>8291</v>
      </c>
      <c r="I1495" s="13" t="s">
        <v>8291</v>
      </c>
      <c r="J1495" s="13" t="s">
        <v>8291</v>
      </c>
      <c r="K1495" s="27" t="s">
        <v>8292</v>
      </c>
      <c r="L1495" s="13" t="s">
        <v>8291</v>
      </c>
      <c r="M1495" s="13" t="s">
        <v>9724</v>
      </c>
      <c r="N1495" s="13">
        <v>61</v>
      </c>
      <c r="O1495" s="56">
        <v>12629.9</v>
      </c>
      <c r="P1495" s="13" t="s">
        <v>8311</v>
      </c>
      <c r="Q1495" s="13" t="s">
        <v>8311</v>
      </c>
      <c r="R1495" s="57" t="s">
        <v>8312</v>
      </c>
      <c r="T1495" s="12" t="s">
        <v>5433</v>
      </c>
      <c r="U1495" s="13" t="str">
        <f t="shared" si="431"/>
        <v xml:space="preserve">  Mauricio J</v>
      </c>
      <c r="V1495" s="39">
        <f t="shared" si="416"/>
        <v>32.299999999999997</v>
      </c>
      <c r="W1495" s="39" t="str">
        <f t="shared" si="417"/>
        <v>Obesity</v>
      </c>
      <c r="X1495" s="39">
        <f t="shared" si="418"/>
        <v>5.31</v>
      </c>
      <c r="Y1495" s="39" t="str">
        <f t="shared" si="419"/>
        <v>Normal</v>
      </c>
      <c r="Z1495" s="39" t="str">
        <f t="shared" si="420"/>
        <v>No</v>
      </c>
      <c r="AA1495" s="39" t="str">
        <f t="shared" si="421"/>
        <v>No</v>
      </c>
      <c r="AB1495" s="39" t="str">
        <f t="shared" si="422"/>
        <v>No</v>
      </c>
      <c r="AC1495" s="38" t="str">
        <f t="shared" si="423"/>
        <v>No major surgery</v>
      </c>
      <c r="AD1495" s="39" t="str">
        <f t="shared" si="424"/>
        <v>No</v>
      </c>
      <c r="AE1495" s="13" t="str">
        <f t="shared" si="425"/>
        <v>22-Nov-1962</v>
      </c>
      <c r="AF1495" s="39">
        <f t="shared" si="426"/>
        <v>61</v>
      </c>
      <c r="AG1495" s="58">
        <f t="shared" si="427"/>
        <v>12629.9</v>
      </c>
      <c r="AH1495" s="39" t="str">
        <f t="shared" si="428"/>
        <v>tier - 3</v>
      </c>
      <c r="AI1495" s="39" t="str">
        <f t="shared" si="429"/>
        <v>tier - 3</v>
      </c>
      <c r="AJ1495" s="54" t="str">
        <f t="shared" si="430"/>
        <v>R1013</v>
      </c>
    </row>
    <row r="1496" spans="2:36" ht="15.75" customHeight="1" x14ac:dyDescent="0.3">
      <c r="B1496" s="12" t="s">
        <v>5437</v>
      </c>
      <c r="C1496" s="13" t="s">
        <v>5439</v>
      </c>
      <c r="D1496" s="13">
        <v>22.704999999999998</v>
      </c>
      <c r="E1496" s="13" t="str">
        <f t="shared" si="414"/>
        <v>Healthy Weight</v>
      </c>
      <c r="F1496" s="13">
        <v>4.57</v>
      </c>
      <c r="G1496" s="13" t="str">
        <f t="shared" si="415"/>
        <v>Normal</v>
      </c>
      <c r="H1496" s="13" t="s">
        <v>8293</v>
      </c>
      <c r="I1496" s="13" t="s">
        <v>8291</v>
      </c>
      <c r="J1496" s="13" t="s">
        <v>8291</v>
      </c>
      <c r="K1496" s="27" t="s">
        <v>8292</v>
      </c>
      <c r="L1496" s="13" t="s">
        <v>8291</v>
      </c>
      <c r="M1496" s="13" t="s">
        <v>9725</v>
      </c>
      <c r="N1496" s="13">
        <v>61</v>
      </c>
      <c r="O1496" s="56">
        <v>12638.2</v>
      </c>
      <c r="P1496" s="13" t="s">
        <v>8311</v>
      </c>
      <c r="Q1496" s="13" t="s">
        <v>8314</v>
      </c>
      <c r="R1496" s="57" t="s">
        <v>8321</v>
      </c>
      <c r="T1496" s="12" t="s">
        <v>5437</v>
      </c>
      <c r="U1496" s="13" t="str">
        <f t="shared" si="431"/>
        <v xml:space="preserve">  Kieran</v>
      </c>
      <c r="V1496" s="39">
        <f t="shared" si="416"/>
        <v>22.704999999999998</v>
      </c>
      <c r="W1496" s="39" t="str">
        <f t="shared" si="417"/>
        <v>Healthy Weight</v>
      </c>
      <c r="X1496" s="39">
        <f t="shared" si="418"/>
        <v>4.57</v>
      </c>
      <c r="Y1496" s="39" t="str">
        <f t="shared" si="419"/>
        <v>Normal</v>
      </c>
      <c r="Z1496" s="39" t="str">
        <f t="shared" si="420"/>
        <v>Yes</v>
      </c>
      <c r="AA1496" s="39" t="str">
        <f t="shared" si="421"/>
        <v>No</v>
      </c>
      <c r="AB1496" s="39" t="str">
        <f t="shared" si="422"/>
        <v>No</v>
      </c>
      <c r="AC1496" s="38" t="str">
        <f t="shared" si="423"/>
        <v>No major surgery</v>
      </c>
      <c r="AD1496" s="39" t="str">
        <f t="shared" si="424"/>
        <v>No</v>
      </c>
      <c r="AE1496" s="13" t="str">
        <f t="shared" si="425"/>
        <v>22-Jul-1962</v>
      </c>
      <c r="AF1496" s="39">
        <f t="shared" si="426"/>
        <v>61</v>
      </c>
      <c r="AG1496" s="58">
        <f t="shared" si="427"/>
        <v>12638.2</v>
      </c>
      <c r="AH1496" s="39" t="str">
        <f t="shared" si="428"/>
        <v>tier - 3</v>
      </c>
      <c r="AI1496" s="39" t="str">
        <f t="shared" si="429"/>
        <v>tier - 1</v>
      </c>
      <c r="AJ1496" s="54" t="str">
        <f t="shared" si="430"/>
        <v>R1011</v>
      </c>
    </row>
    <row r="1497" spans="2:36" ht="15.75" customHeight="1" x14ac:dyDescent="0.3">
      <c r="B1497" s="12" t="s">
        <v>5441</v>
      </c>
      <c r="C1497" s="13" t="s">
        <v>4725</v>
      </c>
      <c r="D1497" s="13">
        <v>21.79</v>
      </c>
      <c r="E1497" s="13" t="str">
        <f t="shared" si="414"/>
        <v>Healthy Weight</v>
      </c>
      <c r="F1497" s="13">
        <v>8.6999999999999993</v>
      </c>
      <c r="G1497" s="13" t="str">
        <f t="shared" si="415"/>
        <v>Diabetes</v>
      </c>
      <c r="H1497" s="13" t="s">
        <v>8293</v>
      </c>
      <c r="I1497" s="13" t="s">
        <v>8291</v>
      </c>
      <c r="J1497" s="13" t="s">
        <v>8291</v>
      </c>
      <c r="K1497" s="27">
        <v>1</v>
      </c>
      <c r="L1497" s="13" t="s">
        <v>8291</v>
      </c>
      <c r="M1497" s="13" t="s">
        <v>9726</v>
      </c>
      <c r="N1497" s="13">
        <v>51</v>
      </c>
      <c r="O1497" s="56">
        <v>12640.24</v>
      </c>
      <c r="P1497" s="13" t="s">
        <v>8311</v>
      </c>
      <c r="Q1497" s="13" t="s">
        <v>8314</v>
      </c>
      <c r="R1497" s="57" t="s">
        <v>8321</v>
      </c>
      <c r="T1497" s="12" t="s">
        <v>5441</v>
      </c>
      <c r="U1497" s="13" t="str">
        <f t="shared" si="431"/>
        <v xml:space="preserve">  Elizabeth A</v>
      </c>
      <c r="V1497" s="39">
        <f t="shared" si="416"/>
        <v>21.79</v>
      </c>
      <c r="W1497" s="39" t="str">
        <f t="shared" si="417"/>
        <v>Healthy Weight</v>
      </c>
      <c r="X1497" s="39">
        <f t="shared" si="418"/>
        <v>8.6999999999999993</v>
      </c>
      <c r="Y1497" s="39" t="str">
        <f t="shared" si="419"/>
        <v>Diabetes</v>
      </c>
      <c r="Z1497" s="39" t="str">
        <f t="shared" si="420"/>
        <v>Yes</v>
      </c>
      <c r="AA1497" s="39" t="str">
        <f t="shared" si="421"/>
        <v>No</v>
      </c>
      <c r="AB1497" s="39" t="str">
        <f t="shared" si="422"/>
        <v>No</v>
      </c>
      <c r="AC1497" s="38">
        <f t="shared" si="423"/>
        <v>1</v>
      </c>
      <c r="AD1497" s="39" t="str">
        <f t="shared" si="424"/>
        <v>No</v>
      </c>
      <c r="AE1497" s="13" t="str">
        <f t="shared" si="425"/>
        <v>5-Sep-1972</v>
      </c>
      <c r="AF1497" s="39">
        <f t="shared" si="426"/>
        <v>51</v>
      </c>
      <c r="AG1497" s="58">
        <f t="shared" si="427"/>
        <v>12640.24</v>
      </c>
      <c r="AH1497" s="39" t="str">
        <f t="shared" si="428"/>
        <v>tier - 3</v>
      </c>
      <c r="AI1497" s="39" t="str">
        <f t="shared" si="429"/>
        <v>tier - 1</v>
      </c>
      <c r="AJ1497" s="54" t="str">
        <f t="shared" si="430"/>
        <v>R1011</v>
      </c>
    </row>
    <row r="1498" spans="2:36" ht="15.75" customHeight="1" x14ac:dyDescent="0.3">
      <c r="B1498" s="12" t="s">
        <v>5444</v>
      </c>
      <c r="C1498" s="13" t="s">
        <v>5446</v>
      </c>
      <c r="D1498" s="13">
        <v>24.52</v>
      </c>
      <c r="E1498" s="13" t="str">
        <f t="shared" si="414"/>
        <v>Healthy Weight</v>
      </c>
      <c r="F1498" s="13">
        <v>4.76</v>
      </c>
      <c r="G1498" s="13" t="str">
        <f t="shared" si="415"/>
        <v>Normal</v>
      </c>
      <c r="H1498" s="13" t="s">
        <v>8291</v>
      </c>
      <c r="I1498" s="13" t="s">
        <v>8291</v>
      </c>
      <c r="J1498" s="13" t="s">
        <v>8291</v>
      </c>
      <c r="K1498" s="27" t="s">
        <v>8292</v>
      </c>
      <c r="L1498" s="13" t="s">
        <v>8291</v>
      </c>
      <c r="M1498" s="13" t="s">
        <v>9727</v>
      </c>
      <c r="N1498" s="13">
        <v>57</v>
      </c>
      <c r="O1498" s="56">
        <v>12643.38</v>
      </c>
      <c r="P1498" s="13" t="s">
        <v>8311</v>
      </c>
      <c r="Q1498" s="13" t="s">
        <v>8314</v>
      </c>
      <c r="R1498" s="57" t="s">
        <v>8317</v>
      </c>
      <c r="T1498" s="12" t="s">
        <v>5444</v>
      </c>
      <c r="U1498" s="13" t="str">
        <f t="shared" si="431"/>
        <v xml:space="preserve">  Zeke M</v>
      </c>
      <c r="V1498" s="39">
        <f t="shared" si="416"/>
        <v>24.52</v>
      </c>
      <c r="W1498" s="39" t="str">
        <f t="shared" si="417"/>
        <v>Healthy Weight</v>
      </c>
      <c r="X1498" s="39">
        <f t="shared" si="418"/>
        <v>4.76</v>
      </c>
      <c r="Y1498" s="39" t="str">
        <f t="shared" si="419"/>
        <v>Normal</v>
      </c>
      <c r="Z1498" s="39" t="str">
        <f t="shared" si="420"/>
        <v>No</v>
      </c>
      <c r="AA1498" s="39" t="str">
        <f t="shared" si="421"/>
        <v>No</v>
      </c>
      <c r="AB1498" s="39" t="str">
        <f t="shared" si="422"/>
        <v>No</v>
      </c>
      <c r="AC1498" s="38" t="str">
        <f t="shared" si="423"/>
        <v>No major surgery</v>
      </c>
      <c r="AD1498" s="39" t="str">
        <f t="shared" si="424"/>
        <v>No</v>
      </c>
      <c r="AE1498" s="13" t="str">
        <f t="shared" si="425"/>
        <v>17-Dec-1966</v>
      </c>
      <c r="AF1498" s="39">
        <f t="shared" si="426"/>
        <v>57</v>
      </c>
      <c r="AG1498" s="58">
        <f t="shared" si="427"/>
        <v>12643.38</v>
      </c>
      <c r="AH1498" s="39" t="str">
        <f t="shared" si="428"/>
        <v>tier - 3</v>
      </c>
      <c r="AI1498" s="39" t="str">
        <f t="shared" si="429"/>
        <v>tier - 1</v>
      </c>
      <c r="AJ1498" s="54" t="str">
        <f t="shared" si="430"/>
        <v>R1012</v>
      </c>
    </row>
    <row r="1499" spans="2:36" ht="15.75" customHeight="1" x14ac:dyDescent="0.3">
      <c r="B1499" s="12" t="s">
        <v>5448</v>
      </c>
      <c r="C1499" s="13" t="s">
        <v>5450</v>
      </c>
      <c r="D1499" s="13">
        <v>39.520000000000003</v>
      </c>
      <c r="E1499" s="13" t="str">
        <f t="shared" si="414"/>
        <v>Obesity</v>
      </c>
      <c r="F1499" s="13">
        <v>11.81</v>
      </c>
      <c r="G1499" s="13" t="str">
        <f t="shared" si="415"/>
        <v>Diabetes</v>
      </c>
      <c r="H1499" s="13" t="s">
        <v>8291</v>
      </c>
      <c r="I1499" s="13" t="s">
        <v>8291</v>
      </c>
      <c r="J1499" s="13" t="s">
        <v>8291</v>
      </c>
      <c r="K1499" s="27" t="s">
        <v>8292</v>
      </c>
      <c r="L1499" s="13" t="s">
        <v>8291</v>
      </c>
      <c r="M1499" s="13" t="s">
        <v>9728</v>
      </c>
      <c r="N1499" s="13">
        <v>61</v>
      </c>
      <c r="O1499" s="56">
        <v>12644.59</v>
      </c>
      <c r="P1499" s="13" t="s">
        <v>8311</v>
      </c>
      <c r="Q1499" s="13" t="s">
        <v>8310</v>
      </c>
      <c r="R1499" s="57" t="s">
        <v>8321</v>
      </c>
      <c r="T1499" s="12" t="s">
        <v>5448</v>
      </c>
      <c r="U1499" s="13" t="str">
        <f t="shared" si="431"/>
        <v xml:space="preserve">  Chip</v>
      </c>
      <c r="V1499" s="39">
        <f t="shared" si="416"/>
        <v>39.520000000000003</v>
      </c>
      <c r="W1499" s="39" t="str">
        <f t="shared" si="417"/>
        <v>Obesity</v>
      </c>
      <c r="X1499" s="39">
        <f t="shared" si="418"/>
        <v>11.81</v>
      </c>
      <c r="Y1499" s="39" t="str">
        <f t="shared" si="419"/>
        <v>Diabetes</v>
      </c>
      <c r="Z1499" s="39" t="str">
        <f t="shared" si="420"/>
        <v>No</v>
      </c>
      <c r="AA1499" s="39" t="str">
        <f t="shared" si="421"/>
        <v>No</v>
      </c>
      <c r="AB1499" s="39" t="str">
        <f t="shared" si="422"/>
        <v>No</v>
      </c>
      <c r="AC1499" s="38" t="str">
        <f t="shared" si="423"/>
        <v>No major surgery</v>
      </c>
      <c r="AD1499" s="39" t="str">
        <f t="shared" si="424"/>
        <v>No</v>
      </c>
      <c r="AE1499" s="13" t="str">
        <f t="shared" si="425"/>
        <v>11-Jul-1962</v>
      </c>
      <c r="AF1499" s="39">
        <f t="shared" si="426"/>
        <v>61</v>
      </c>
      <c r="AG1499" s="58">
        <f t="shared" si="427"/>
        <v>12644.59</v>
      </c>
      <c r="AH1499" s="39" t="str">
        <f t="shared" si="428"/>
        <v>tier - 3</v>
      </c>
      <c r="AI1499" s="39" t="str">
        <f t="shared" si="429"/>
        <v>tier - 2</v>
      </c>
      <c r="AJ1499" s="54" t="str">
        <f t="shared" si="430"/>
        <v>R1011</v>
      </c>
    </row>
    <row r="1500" spans="2:36" ht="15.75" customHeight="1" x14ac:dyDescent="0.3">
      <c r="B1500" s="12" t="s">
        <v>5452</v>
      </c>
      <c r="C1500" s="13" t="s">
        <v>5454</v>
      </c>
      <c r="D1500" s="13">
        <v>24.49</v>
      </c>
      <c r="E1500" s="13" t="str">
        <f t="shared" si="414"/>
        <v>Healthy Weight</v>
      </c>
      <c r="F1500" s="13">
        <v>4.67</v>
      </c>
      <c r="G1500" s="13" t="str">
        <f t="shared" si="415"/>
        <v>Normal</v>
      </c>
      <c r="H1500" s="13" t="s">
        <v>8291</v>
      </c>
      <c r="I1500" s="13" t="s">
        <v>8291</v>
      </c>
      <c r="J1500" s="13" t="s">
        <v>8291</v>
      </c>
      <c r="K1500" s="27" t="s">
        <v>8292</v>
      </c>
      <c r="L1500" s="13" t="s">
        <v>8291</v>
      </c>
      <c r="M1500" s="13" t="s">
        <v>9729</v>
      </c>
      <c r="N1500" s="13">
        <v>58</v>
      </c>
      <c r="O1500" s="56">
        <v>12646.21</v>
      </c>
      <c r="P1500" s="13" t="s">
        <v>8311</v>
      </c>
      <c r="Q1500" s="13" t="s">
        <v>8310</v>
      </c>
      <c r="R1500" s="57" t="s">
        <v>8321</v>
      </c>
      <c r="T1500" s="12" t="s">
        <v>5452</v>
      </c>
      <c r="U1500" s="13" t="str">
        <f t="shared" si="431"/>
        <v xml:space="preserve">  Miguel Angel Sr</v>
      </c>
      <c r="V1500" s="39">
        <f t="shared" si="416"/>
        <v>24.49</v>
      </c>
      <c r="W1500" s="39" t="str">
        <f t="shared" si="417"/>
        <v>Healthy Weight</v>
      </c>
      <c r="X1500" s="39">
        <f t="shared" si="418"/>
        <v>4.67</v>
      </c>
      <c r="Y1500" s="39" t="str">
        <f t="shared" si="419"/>
        <v>Normal</v>
      </c>
      <c r="Z1500" s="39" t="str">
        <f t="shared" si="420"/>
        <v>No</v>
      </c>
      <c r="AA1500" s="39" t="str">
        <f t="shared" si="421"/>
        <v>No</v>
      </c>
      <c r="AB1500" s="39" t="str">
        <f t="shared" si="422"/>
        <v>No</v>
      </c>
      <c r="AC1500" s="38" t="str">
        <f t="shared" si="423"/>
        <v>No major surgery</v>
      </c>
      <c r="AD1500" s="39" t="str">
        <f t="shared" si="424"/>
        <v>No</v>
      </c>
      <c r="AE1500" s="13" t="str">
        <f t="shared" si="425"/>
        <v>14-Sep-1965</v>
      </c>
      <c r="AF1500" s="39">
        <f t="shared" si="426"/>
        <v>58</v>
      </c>
      <c r="AG1500" s="58">
        <f t="shared" si="427"/>
        <v>12646.21</v>
      </c>
      <c r="AH1500" s="39" t="str">
        <f t="shared" si="428"/>
        <v>tier - 3</v>
      </c>
      <c r="AI1500" s="39" t="str">
        <f t="shared" si="429"/>
        <v>tier - 2</v>
      </c>
      <c r="AJ1500" s="54" t="str">
        <f t="shared" si="430"/>
        <v>R1011</v>
      </c>
    </row>
    <row r="1501" spans="2:36" ht="15.75" customHeight="1" x14ac:dyDescent="0.3">
      <c r="B1501" s="12" t="s">
        <v>5456</v>
      </c>
      <c r="C1501" s="13" t="s">
        <v>404</v>
      </c>
      <c r="D1501" s="13">
        <v>26.315000000000001</v>
      </c>
      <c r="E1501" s="13" t="str">
        <f t="shared" si="414"/>
        <v>Overweight</v>
      </c>
      <c r="F1501" s="13">
        <v>6.02</v>
      </c>
      <c r="G1501" s="13" t="str">
        <f t="shared" si="415"/>
        <v>Prediabetes</v>
      </c>
      <c r="H1501" s="13" t="s">
        <v>8291</v>
      </c>
      <c r="I1501" s="13" t="s">
        <v>8291</v>
      </c>
      <c r="J1501" s="13" t="s">
        <v>8291</v>
      </c>
      <c r="K1501" s="27" t="s">
        <v>8292</v>
      </c>
      <c r="L1501" s="13" t="s">
        <v>8291</v>
      </c>
      <c r="M1501" s="13" t="s">
        <v>9730</v>
      </c>
      <c r="N1501" s="13">
        <v>61</v>
      </c>
      <c r="O1501" s="56">
        <v>12648.7</v>
      </c>
      <c r="P1501" s="13" t="s">
        <v>8311</v>
      </c>
      <c r="Q1501" s="13" t="s">
        <v>8310</v>
      </c>
      <c r="R1501" s="57" t="s">
        <v>8312</v>
      </c>
      <c r="T1501" s="12" t="s">
        <v>5456</v>
      </c>
      <c r="U1501" s="13" t="str">
        <f t="shared" si="431"/>
        <v xml:space="preserve">  Brian</v>
      </c>
      <c r="V1501" s="39">
        <f t="shared" si="416"/>
        <v>26.315000000000001</v>
      </c>
      <c r="W1501" s="39" t="str">
        <f t="shared" si="417"/>
        <v>Overweight</v>
      </c>
      <c r="X1501" s="39">
        <f t="shared" si="418"/>
        <v>6.02</v>
      </c>
      <c r="Y1501" s="39" t="str">
        <f t="shared" si="419"/>
        <v>Prediabetes</v>
      </c>
      <c r="Z1501" s="39" t="str">
        <f t="shared" si="420"/>
        <v>No</v>
      </c>
      <c r="AA1501" s="39" t="str">
        <f t="shared" si="421"/>
        <v>No</v>
      </c>
      <c r="AB1501" s="39" t="str">
        <f t="shared" si="422"/>
        <v>No</v>
      </c>
      <c r="AC1501" s="38" t="str">
        <f t="shared" si="423"/>
        <v>No major surgery</v>
      </c>
      <c r="AD1501" s="39" t="str">
        <f t="shared" si="424"/>
        <v>No</v>
      </c>
      <c r="AE1501" s="13" t="str">
        <f t="shared" si="425"/>
        <v>27-Aug-1962</v>
      </c>
      <c r="AF1501" s="39">
        <f t="shared" si="426"/>
        <v>61</v>
      </c>
      <c r="AG1501" s="58">
        <f t="shared" si="427"/>
        <v>12648.7</v>
      </c>
      <c r="AH1501" s="39" t="str">
        <f t="shared" si="428"/>
        <v>tier - 3</v>
      </c>
      <c r="AI1501" s="39" t="str">
        <f t="shared" si="429"/>
        <v>tier - 2</v>
      </c>
      <c r="AJ1501" s="54" t="str">
        <f t="shared" si="430"/>
        <v>R1013</v>
      </c>
    </row>
    <row r="1502" spans="2:36" ht="15.75" customHeight="1" x14ac:dyDescent="0.3">
      <c r="B1502" s="12" t="s">
        <v>5459</v>
      </c>
      <c r="C1502" s="13" t="s">
        <v>5461</v>
      </c>
      <c r="D1502" s="13">
        <v>22.58</v>
      </c>
      <c r="E1502" s="13" t="str">
        <f t="shared" si="414"/>
        <v>Healthy Weight</v>
      </c>
      <c r="F1502" s="13">
        <v>7.46</v>
      </c>
      <c r="G1502" s="13" t="str">
        <f t="shared" si="415"/>
        <v>Diabetes</v>
      </c>
      <c r="H1502" s="13" t="s">
        <v>8291</v>
      </c>
      <c r="I1502" s="13" t="s">
        <v>8291</v>
      </c>
      <c r="J1502" s="13" t="s">
        <v>8291</v>
      </c>
      <c r="K1502" s="27" t="s">
        <v>8292</v>
      </c>
      <c r="L1502" s="13" t="s">
        <v>8291</v>
      </c>
      <c r="M1502" s="13" t="s">
        <v>9731</v>
      </c>
      <c r="N1502" s="13">
        <v>49</v>
      </c>
      <c r="O1502" s="56">
        <v>12697.48</v>
      </c>
      <c r="P1502" s="13" t="s">
        <v>8311</v>
      </c>
      <c r="Q1502" s="13" t="s">
        <v>8311</v>
      </c>
      <c r="R1502" s="57" t="s">
        <v>8332</v>
      </c>
      <c r="T1502" s="12" t="s">
        <v>5459</v>
      </c>
      <c r="U1502" s="13" t="str">
        <f t="shared" si="431"/>
        <v xml:space="preserve">  Meghan</v>
      </c>
      <c r="V1502" s="39">
        <f t="shared" si="416"/>
        <v>22.58</v>
      </c>
      <c r="W1502" s="39" t="str">
        <f t="shared" si="417"/>
        <v>Healthy Weight</v>
      </c>
      <c r="X1502" s="39">
        <f t="shared" si="418"/>
        <v>7.46</v>
      </c>
      <c r="Y1502" s="39" t="str">
        <f t="shared" si="419"/>
        <v>Diabetes</v>
      </c>
      <c r="Z1502" s="39" t="str">
        <f t="shared" si="420"/>
        <v>No</v>
      </c>
      <c r="AA1502" s="39" t="str">
        <f t="shared" si="421"/>
        <v>No</v>
      </c>
      <c r="AB1502" s="39" t="str">
        <f t="shared" si="422"/>
        <v>No</v>
      </c>
      <c r="AC1502" s="38" t="str">
        <f t="shared" si="423"/>
        <v>No major surgery</v>
      </c>
      <c r="AD1502" s="39" t="str">
        <f t="shared" si="424"/>
        <v>No</v>
      </c>
      <c r="AE1502" s="13" t="str">
        <f t="shared" si="425"/>
        <v>24-Sep-1974</v>
      </c>
      <c r="AF1502" s="39">
        <f t="shared" si="426"/>
        <v>49</v>
      </c>
      <c r="AG1502" s="58">
        <f t="shared" si="427"/>
        <v>12697.48</v>
      </c>
      <c r="AH1502" s="39" t="str">
        <f t="shared" si="428"/>
        <v>tier - 3</v>
      </c>
      <c r="AI1502" s="39" t="str">
        <f t="shared" si="429"/>
        <v>tier - 3</v>
      </c>
      <c r="AJ1502" s="54" t="str">
        <f t="shared" si="430"/>
        <v>R1021</v>
      </c>
    </row>
    <row r="1503" spans="2:36" ht="15.75" customHeight="1" x14ac:dyDescent="0.3">
      <c r="B1503" s="12" t="s">
        <v>5463</v>
      </c>
      <c r="C1503" s="13" t="s">
        <v>2544</v>
      </c>
      <c r="D1503" s="13">
        <v>19.475000000000001</v>
      </c>
      <c r="E1503" s="13" t="str">
        <f t="shared" si="414"/>
        <v>Healthy Weight</v>
      </c>
      <c r="F1503" s="13">
        <v>4.74</v>
      </c>
      <c r="G1503" s="13" t="str">
        <f t="shared" si="415"/>
        <v>Normal</v>
      </c>
      <c r="H1503" s="13" t="s">
        <v>8291</v>
      </c>
      <c r="I1503" s="13" t="s">
        <v>8291</v>
      </c>
      <c r="J1503" s="13" t="s">
        <v>8291</v>
      </c>
      <c r="K1503" s="27">
        <v>1</v>
      </c>
      <c r="L1503" s="13" t="s">
        <v>8291</v>
      </c>
      <c r="M1503" s="13" t="s">
        <v>9732</v>
      </c>
      <c r="N1503" s="13">
        <v>31</v>
      </c>
      <c r="O1503" s="56">
        <v>12699.56</v>
      </c>
      <c r="P1503" s="13" t="s">
        <v>8311</v>
      </c>
      <c r="Q1503" s="13" t="s">
        <v>8310</v>
      </c>
      <c r="R1503" s="57" t="s">
        <v>8321</v>
      </c>
      <c r="T1503" s="12" t="s">
        <v>5463</v>
      </c>
      <c r="U1503" s="13" t="str">
        <f t="shared" si="431"/>
        <v xml:space="preserve">  Meredith L</v>
      </c>
      <c r="V1503" s="39">
        <f t="shared" si="416"/>
        <v>19.475000000000001</v>
      </c>
      <c r="W1503" s="39" t="str">
        <f t="shared" si="417"/>
        <v>Healthy Weight</v>
      </c>
      <c r="X1503" s="39">
        <f t="shared" si="418"/>
        <v>4.74</v>
      </c>
      <c r="Y1503" s="39" t="str">
        <f t="shared" si="419"/>
        <v>Normal</v>
      </c>
      <c r="Z1503" s="39" t="str">
        <f t="shared" si="420"/>
        <v>No</v>
      </c>
      <c r="AA1503" s="39" t="str">
        <f t="shared" si="421"/>
        <v>No</v>
      </c>
      <c r="AB1503" s="39" t="str">
        <f t="shared" si="422"/>
        <v>No</v>
      </c>
      <c r="AC1503" s="38">
        <f t="shared" si="423"/>
        <v>1</v>
      </c>
      <c r="AD1503" s="39" t="str">
        <f t="shared" si="424"/>
        <v>No</v>
      </c>
      <c r="AE1503" s="13" t="str">
        <f t="shared" si="425"/>
        <v>7-Jul-1992</v>
      </c>
      <c r="AF1503" s="39">
        <f t="shared" si="426"/>
        <v>31</v>
      </c>
      <c r="AG1503" s="58">
        <f t="shared" si="427"/>
        <v>12699.56</v>
      </c>
      <c r="AH1503" s="39" t="str">
        <f t="shared" si="428"/>
        <v>tier - 3</v>
      </c>
      <c r="AI1503" s="39" t="str">
        <f t="shared" si="429"/>
        <v>tier - 2</v>
      </c>
      <c r="AJ1503" s="54" t="str">
        <f t="shared" si="430"/>
        <v>R1011</v>
      </c>
    </row>
    <row r="1504" spans="2:36" ht="15.75" customHeight="1" x14ac:dyDescent="0.3">
      <c r="B1504" s="12" t="s">
        <v>5466</v>
      </c>
      <c r="C1504" s="13" t="s">
        <v>5468</v>
      </c>
      <c r="D1504" s="13">
        <v>26.33</v>
      </c>
      <c r="E1504" s="13" t="str">
        <f t="shared" si="414"/>
        <v>Overweight</v>
      </c>
      <c r="F1504" s="13">
        <v>4.79</v>
      </c>
      <c r="G1504" s="13" t="str">
        <f t="shared" si="415"/>
        <v>Normal</v>
      </c>
      <c r="H1504" s="13" t="s">
        <v>8291</v>
      </c>
      <c r="I1504" s="13" t="s">
        <v>8291</v>
      </c>
      <c r="J1504" s="13" t="s">
        <v>8291</v>
      </c>
      <c r="K1504" s="27" t="s">
        <v>8292</v>
      </c>
      <c r="L1504" s="13" t="s">
        <v>8291</v>
      </c>
      <c r="M1504" s="13" t="s">
        <v>9733</v>
      </c>
      <c r="N1504" s="13">
        <v>59</v>
      </c>
      <c r="O1504" s="56">
        <v>12700.63</v>
      </c>
      <c r="P1504" s="13" t="s">
        <v>8311</v>
      </c>
      <c r="Q1504" s="13" t="s">
        <v>8311</v>
      </c>
      <c r="R1504" s="57" t="s">
        <v>8321</v>
      </c>
      <c r="T1504" s="12" t="s">
        <v>5466</v>
      </c>
      <c r="U1504" s="13" t="str">
        <f t="shared" si="431"/>
        <v xml:space="preserve">  Millicent M</v>
      </c>
      <c r="V1504" s="39">
        <f t="shared" si="416"/>
        <v>26.33</v>
      </c>
      <c r="W1504" s="39" t="str">
        <f t="shared" si="417"/>
        <v>Overweight</v>
      </c>
      <c r="X1504" s="39">
        <f t="shared" si="418"/>
        <v>4.79</v>
      </c>
      <c r="Y1504" s="39" t="str">
        <f t="shared" si="419"/>
        <v>Normal</v>
      </c>
      <c r="Z1504" s="39" t="str">
        <f t="shared" si="420"/>
        <v>No</v>
      </c>
      <c r="AA1504" s="39" t="str">
        <f t="shared" si="421"/>
        <v>No</v>
      </c>
      <c r="AB1504" s="39" t="str">
        <f t="shared" si="422"/>
        <v>No</v>
      </c>
      <c r="AC1504" s="38" t="str">
        <f t="shared" si="423"/>
        <v>No major surgery</v>
      </c>
      <c r="AD1504" s="39" t="str">
        <f t="shared" si="424"/>
        <v>No</v>
      </c>
      <c r="AE1504" s="13" t="str">
        <f t="shared" si="425"/>
        <v>28-Nov-1964</v>
      </c>
      <c r="AF1504" s="39">
        <f t="shared" si="426"/>
        <v>59</v>
      </c>
      <c r="AG1504" s="58">
        <f t="shared" si="427"/>
        <v>12700.63</v>
      </c>
      <c r="AH1504" s="39" t="str">
        <f t="shared" si="428"/>
        <v>tier - 3</v>
      </c>
      <c r="AI1504" s="39" t="str">
        <f t="shared" si="429"/>
        <v>tier - 3</v>
      </c>
      <c r="AJ1504" s="54" t="str">
        <f t="shared" si="430"/>
        <v>R1011</v>
      </c>
    </row>
    <row r="1505" spans="2:36" ht="15.75" customHeight="1" x14ac:dyDescent="0.3">
      <c r="B1505" s="12" t="s">
        <v>5470</v>
      </c>
      <c r="C1505" s="13" t="s">
        <v>2488</v>
      </c>
      <c r="D1505" s="13">
        <v>17.29</v>
      </c>
      <c r="E1505" s="13" t="str">
        <f t="shared" si="414"/>
        <v>Underweight</v>
      </c>
      <c r="F1505" s="13">
        <v>5.35</v>
      </c>
      <c r="G1505" s="13" t="str">
        <f t="shared" si="415"/>
        <v>Normal</v>
      </c>
      <c r="H1505" s="13" t="s">
        <v>8293</v>
      </c>
      <c r="I1505" s="13" t="s">
        <v>8291</v>
      </c>
      <c r="J1505" s="13" t="s">
        <v>8291</v>
      </c>
      <c r="K1505" s="27" t="s">
        <v>8292</v>
      </c>
      <c r="L1505" s="13" t="s">
        <v>8291</v>
      </c>
      <c r="M1505" s="13" t="s">
        <v>9734</v>
      </c>
      <c r="N1505" s="13">
        <v>53</v>
      </c>
      <c r="O1505" s="56">
        <v>12713</v>
      </c>
      <c r="P1505" s="13" t="s">
        <v>8311</v>
      </c>
      <c r="Q1505" s="13" t="s">
        <v>8314</v>
      </c>
      <c r="R1505" s="57" t="s">
        <v>8321</v>
      </c>
      <c r="T1505" s="12" t="s">
        <v>5470</v>
      </c>
      <c r="U1505" s="13" t="str">
        <f t="shared" si="431"/>
        <v xml:space="preserve">  Kathleen</v>
      </c>
      <c r="V1505" s="39">
        <f t="shared" si="416"/>
        <v>17.29</v>
      </c>
      <c r="W1505" s="39" t="str">
        <f t="shared" si="417"/>
        <v>Underweight</v>
      </c>
      <c r="X1505" s="39">
        <f t="shared" si="418"/>
        <v>5.35</v>
      </c>
      <c r="Y1505" s="39" t="str">
        <f t="shared" si="419"/>
        <v>Normal</v>
      </c>
      <c r="Z1505" s="39" t="str">
        <f t="shared" si="420"/>
        <v>Yes</v>
      </c>
      <c r="AA1505" s="39" t="str">
        <f t="shared" si="421"/>
        <v>No</v>
      </c>
      <c r="AB1505" s="39" t="str">
        <f t="shared" si="422"/>
        <v>No</v>
      </c>
      <c r="AC1505" s="38" t="str">
        <f t="shared" si="423"/>
        <v>No major surgery</v>
      </c>
      <c r="AD1505" s="39" t="str">
        <f t="shared" si="424"/>
        <v>No</v>
      </c>
      <c r="AE1505" s="13" t="str">
        <f t="shared" si="425"/>
        <v>8-Jul-1970</v>
      </c>
      <c r="AF1505" s="39">
        <f t="shared" si="426"/>
        <v>53</v>
      </c>
      <c r="AG1505" s="58">
        <f t="shared" si="427"/>
        <v>12713</v>
      </c>
      <c r="AH1505" s="39" t="str">
        <f t="shared" si="428"/>
        <v>tier - 3</v>
      </c>
      <c r="AI1505" s="39" t="str">
        <f t="shared" si="429"/>
        <v>tier - 1</v>
      </c>
      <c r="AJ1505" s="54" t="str">
        <f t="shared" si="430"/>
        <v>R1011</v>
      </c>
    </row>
    <row r="1506" spans="2:36" ht="15.75" customHeight="1" x14ac:dyDescent="0.3">
      <c r="B1506" s="12" t="s">
        <v>5473</v>
      </c>
      <c r="C1506" s="13" t="s">
        <v>5475</v>
      </c>
      <c r="D1506" s="13">
        <v>42.88</v>
      </c>
      <c r="E1506" s="13" t="str">
        <f t="shared" si="414"/>
        <v>Obesity</v>
      </c>
      <c r="F1506" s="13">
        <v>4.87</v>
      </c>
      <c r="G1506" s="13" t="str">
        <f t="shared" si="415"/>
        <v>Normal</v>
      </c>
      <c r="H1506" s="13" t="s">
        <v>8291</v>
      </c>
      <c r="I1506" s="13" t="s">
        <v>8293</v>
      </c>
      <c r="J1506" s="13" t="s">
        <v>8291</v>
      </c>
      <c r="K1506" s="27">
        <v>1</v>
      </c>
      <c r="L1506" s="13" t="s">
        <v>8291</v>
      </c>
      <c r="M1506" s="13" t="s">
        <v>9735</v>
      </c>
      <c r="N1506" s="13">
        <v>35</v>
      </c>
      <c r="O1506" s="56">
        <v>12718.21</v>
      </c>
      <c r="P1506" s="13" t="s">
        <v>8311</v>
      </c>
      <c r="Q1506" s="13" t="s">
        <v>8314</v>
      </c>
      <c r="R1506" s="57" t="s">
        <v>8335</v>
      </c>
      <c r="T1506" s="12" t="s">
        <v>5473</v>
      </c>
      <c r="U1506" s="13" t="str">
        <f t="shared" si="431"/>
        <v xml:space="preserve">  Kimberly K</v>
      </c>
      <c r="V1506" s="39">
        <f t="shared" si="416"/>
        <v>42.88</v>
      </c>
      <c r="W1506" s="39" t="str">
        <f t="shared" si="417"/>
        <v>Obesity</v>
      </c>
      <c r="X1506" s="39">
        <f t="shared" si="418"/>
        <v>4.87</v>
      </c>
      <c r="Y1506" s="39" t="str">
        <f t="shared" si="419"/>
        <v>Normal</v>
      </c>
      <c r="Z1506" s="39" t="str">
        <f t="shared" si="420"/>
        <v>No</v>
      </c>
      <c r="AA1506" s="39" t="str">
        <f t="shared" si="421"/>
        <v>Yes</v>
      </c>
      <c r="AB1506" s="39" t="str">
        <f t="shared" si="422"/>
        <v>No</v>
      </c>
      <c r="AC1506" s="38">
        <f t="shared" si="423"/>
        <v>1</v>
      </c>
      <c r="AD1506" s="39" t="str">
        <f t="shared" si="424"/>
        <v>No</v>
      </c>
      <c r="AE1506" s="13" t="str">
        <f t="shared" si="425"/>
        <v>17-Jul-1988</v>
      </c>
      <c r="AF1506" s="39">
        <f t="shared" si="426"/>
        <v>35</v>
      </c>
      <c r="AG1506" s="58">
        <f t="shared" si="427"/>
        <v>12718.21</v>
      </c>
      <c r="AH1506" s="39" t="str">
        <f t="shared" si="428"/>
        <v>tier - 3</v>
      </c>
      <c r="AI1506" s="39" t="str">
        <f t="shared" si="429"/>
        <v>tier - 1</v>
      </c>
      <c r="AJ1506" s="54" t="str">
        <f t="shared" si="430"/>
        <v>R1026</v>
      </c>
    </row>
    <row r="1507" spans="2:36" ht="15.75" customHeight="1" x14ac:dyDescent="0.3">
      <c r="B1507" s="12" t="s">
        <v>5477</v>
      </c>
      <c r="C1507" s="13" t="s">
        <v>5479</v>
      </c>
      <c r="D1507" s="13">
        <v>32.200000000000003</v>
      </c>
      <c r="E1507" s="13" t="str">
        <f t="shared" si="414"/>
        <v>Obesity</v>
      </c>
      <c r="F1507" s="13">
        <v>10.09</v>
      </c>
      <c r="G1507" s="13" t="str">
        <f t="shared" si="415"/>
        <v>Diabetes</v>
      </c>
      <c r="H1507" s="13" t="s">
        <v>8293</v>
      </c>
      <c r="I1507" s="13" t="s">
        <v>8291</v>
      </c>
      <c r="J1507" s="13" t="s">
        <v>8291</v>
      </c>
      <c r="K1507" s="27" t="s">
        <v>8292</v>
      </c>
      <c r="L1507" s="13" t="s">
        <v>8291</v>
      </c>
      <c r="M1507" s="13" t="s">
        <v>9736</v>
      </c>
      <c r="N1507" s="13">
        <v>61</v>
      </c>
      <c r="O1507" s="56">
        <v>12731</v>
      </c>
      <c r="P1507" s="13" t="s">
        <v>8311</v>
      </c>
      <c r="Q1507" s="13" t="s">
        <v>8311</v>
      </c>
      <c r="R1507" s="57" t="s">
        <v>8326</v>
      </c>
      <c r="T1507" s="12" t="s">
        <v>5477</v>
      </c>
      <c r="U1507" s="13" t="str">
        <f t="shared" si="431"/>
        <v xml:space="preserve">  Justin C</v>
      </c>
      <c r="V1507" s="39">
        <f t="shared" si="416"/>
        <v>32.200000000000003</v>
      </c>
      <c r="W1507" s="39" t="str">
        <f t="shared" si="417"/>
        <v>Obesity</v>
      </c>
      <c r="X1507" s="39">
        <f t="shared" si="418"/>
        <v>10.09</v>
      </c>
      <c r="Y1507" s="39" t="str">
        <f t="shared" si="419"/>
        <v>Diabetes</v>
      </c>
      <c r="Z1507" s="39" t="str">
        <f t="shared" si="420"/>
        <v>Yes</v>
      </c>
      <c r="AA1507" s="39" t="str">
        <f t="shared" si="421"/>
        <v>No</v>
      </c>
      <c r="AB1507" s="39" t="str">
        <f t="shared" si="422"/>
        <v>No</v>
      </c>
      <c r="AC1507" s="38" t="str">
        <f t="shared" si="423"/>
        <v>No major surgery</v>
      </c>
      <c r="AD1507" s="39" t="str">
        <f t="shared" si="424"/>
        <v>No</v>
      </c>
      <c r="AE1507" s="13" t="str">
        <f t="shared" si="425"/>
        <v>2-Sep-1962</v>
      </c>
      <c r="AF1507" s="39">
        <f t="shared" si="426"/>
        <v>61</v>
      </c>
      <c r="AG1507" s="58">
        <f t="shared" si="427"/>
        <v>12731</v>
      </c>
      <c r="AH1507" s="39" t="str">
        <f t="shared" si="428"/>
        <v>tier - 3</v>
      </c>
      <c r="AI1507" s="39" t="str">
        <f t="shared" si="429"/>
        <v>tier - 3</v>
      </c>
      <c r="AJ1507" s="54" t="str">
        <f t="shared" si="430"/>
        <v>R1016</v>
      </c>
    </row>
    <row r="1508" spans="2:36" ht="15.75" customHeight="1" x14ac:dyDescent="0.3">
      <c r="B1508" s="12" t="s">
        <v>5480</v>
      </c>
      <c r="C1508" s="13" t="s">
        <v>5482</v>
      </c>
      <c r="D1508" s="13">
        <v>18.75</v>
      </c>
      <c r="E1508" s="13" t="str">
        <f t="shared" si="414"/>
        <v>Healthy Weight</v>
      </c>
      <c r="F1508" s="13">
        <v>5.47</v>
      </c>
      <c r="G1508" s="13" t="str">
        <f t="shared" si="415"/>
        <v>Normal</v>
      </c>
      <c r="H1508" s="13" t="s">
        <v>8293</v>
      </c>
      <c r="I1508" s="13" t="s">
        <v>8291</v>
      </c>
      <c r="J1508" s="13" t="s">
        <v>8293</v>
      </c>
      <c r="K1508" s="27">
        <v>1</v>
      </c>
      <c r="L1508" s="13" t="s">
        <v>8291</v>
      </c>
      <c r="M1508" s="13" t="s">
        <v>9737</v>
      </c>
      <c r="N1508" s="13">
        <v>61</v>
      </c>
      <c r="O1508" s="56">
        <v>12741.17</v>
      </c>
      <c r="P1508" s="13" t="s">
        <v>8311</v>
      </c>
      <c r="Q1508" s="13" t="s">
        <v>8314</v>
      </c>
      <c r="R1508" s="57" t="s">
        <v>8333</v>
      </c>
      <c r="T1508" s="12" t="s">
        <v>5480</v>
      </c>
      <c r="U1508" s="13" t="str">
        <f t="shared" si="431"/>
        <v xml:space="preserve">  Tristan P</v>
      </c>
      <c r="V1508" s="39">
        <f t="shared" si="416"/>
        <v>18.75</v>
      </c>
      <c r="W1508" s="39" t="str">
        <f t="shared" si="417"/>
        <v>Healthy Weight</v>
      </c>
      <c r="X1508" s="39">
        <f t="shared" si="418"/>
        <v>5.47</v>
      </c>
      <c r="Y1508" s="39" t="str">
        <f t="shared" si="419"/>
        <v>Normal</v>
      </c>
      <c r="Z1508" s="39" t="str">
        <f t="shared" si="420"/>
        <v>Yes</v>
      </c>
      <c r="AA1508" s="39" t="str">
        <f t="shared" si="421"/>
        <v>No</v>
      </c>
      <c r="AB1508" s="39" t="str">
        <f t="shared" si="422"/>
        <v>Yes</v>
      </c>
      <c r="AC1508" s="38">
        <f t="shared" si="423"/>
        <v>1</v>
      </c>
      <c r="AD1508" s="39" t="str">
        <f t="shared" si="424"/>
        <v>No</v>
      </c>
      <c r="AE1508" s="13" t="str">
        <f t="shared" si="425"/>
        <v>1-Oct-1962</v>
      </c>
      <c r="AF1508" s="39">
        <f t="shared" si="426"/>
        <v>61</v>
      </c>
      <c r="AG1508" s="58">
        <f t="shared" si="427"/>
        <v>12741.17</v>
      </c>
      <c r="AH1508" s="39" t="str">
        <f t="shared" si="428"/>
        <v>tier - 3</v>
      </c>
      <c r="AI1508" s="39" t="str">
        <f t="shared" si="429"/>
        <v>tier - 1</v>
      </c>
      <c r="AJ1508" s="54" t="str">
        <f t="shared" si="430"/>
        <v>R1017</v>
      </c>
    </row>
    <row r="1509" spans="2:36" ht="15.75" customHeight="1" x14ac:dyDescent="0.3">
      <c r="B1509" s="12" t="s">
        <v>5484</v>
      </c>
      <c r="C1509" s="13" t="s">
        <v>5486</v>
      </c>
      <c r="D1509" s="13">
        <v>22.36</v>
      </c>
      <c r="E1509" s="13" t="str">
        <f t="shared" si="414"/>
        <v>Healthy Weight</v>
      </c>
      <c r="F1509" s="13">
        <v>8.6</v>
      </c>
      <c r="G1509" s="13" t="str">
        <f t="shared" si="415"/>
        <v>Diabetes</v>
      </c>
      <c r="H1509" s="13" t="s">
        <v>8291</v>
      </c>
      <c r="I1509" s="13" t="s">
        <v>8291</v>
      </c>
      <c r="J1509" s="13" t="s">
        <v>8291</v>
      </c>
      <c r="K1509" s="27" t="s">
        <v>8292</v>
      </c>
      <c r="L1509" s="13" t="s">
        <v>8291</v>
      </c>
      <c r="M1509" s="13" t="s">
        <v>9738</v>
      </c>
      <c r="N1509" s="13">
        <v>48</v>
      </c>
      <c r="O1509" s="56">
        <v>12770.27</v>
      </c>
      <c r="P1509" s="13" t="s">
        <v>8311</v>
      </c>
      <c r="Q1509" s="13" t="s">
        <v>8311</v>
      </c>
      <c r="R1509" s="57" t="s">
        <v>8332</v>
      </c>
      <c r="T1509" s="12" t="s">
        <v>5484</v>
      </c>
      <c r="U1509" s="13" t="str">
        <f t="shared" si="431"/>
        <v xml:space="preserve">  Traci A</v>
      </c>
      <c r="V1509" s="39">
        <f t="shared" si="416"/>
        <v>22.36</v>
      </c>
      <c r="W1509" s="39" t="str">
        <f t="shared" si="417"/>
        <v>Healthy Weight</v>
      </c>
      <c r="X1509" s="39">
        <f t="shared" si="418"/>
        <v>8.6</v>
      </c>
      <c r="Y1509" s="39" t="str">
        <f t="shared" si="419"/>
        <v>Diabetes</v>
      </c>
      <c r="Z1509" s="39" t="str">
        <f t="shared" si="420"/>
        <v>No</v>
      </c>
      <c r="AA1509" s="39" t="str">
        <f t="shared" si="421"/>
        <v>No</v>
      </c>
      <c r="AB1509" s="39" t="str">
        <f t="shared" si="422"/>
        <v>No</v>
      </c>
      <c r="AC1509" s="38" t="str">
        <f t="shared" si="423"/>
        <v>No major surgery</v>
      </c>
      <c r="AD1509" s="39" t="str">
        <f t="shared" si="424"/>
        <v>No</v>
      </c>
      <c r="AE1509" s="13" t="str">
        <f t="shared" si="425"/>
        <v>25-Sep-1975</v>
      </c>
      <c r="AF1509" s="39">
        <f t="shared" si="426"/>
        <v>48</v>
      </c>
      <c r="AG1509" s="58">
        <f t="shared" si="427"/>
        <v>12770.27</v>
      </c>
      <c r="AH1509" s="39" t="str">
        <f t="shared" si="428"/>
        <v>tier - 3</v>
      </c>
      <c r="AI1509" s="39" t="str">
        <f t="shared" si="429"/>
        <v>tier - 3</v>
      </c>
      <c r="AJ1509" s="54" t="str">
        <f t="shared" si="430"/>
        <v>R1021</v>
      </c>
    </row>
    <row r="1510" spans="2:36" ht="15.75" customHeight="1" x14ac:dyDescent="0.3">
      <c r="B1510" s="12" t="s">
        <v>5488</v>
      </c>
      <c r="C1510" s="13" t="s">
        <v>5075</v>
      </c>
      <c r="D1510" s="13">
        <v>23.94</v>
      </c>
      <c r="E1510" s="13" t="str">
        <f t="shared" si="414"/>
        <v>Healthy Weight</v>
      </c>
      <c r="F1510" s="13">
        <v>10.74</v>
      </c>
      <c r="G1510" s="13" t="str">
        <f t="shared" si="415"/>
        <v>Diabetes</v>
      </c>
      <c r="H1510" s="13" t="s">
        <v>8293</v>
      </c>
      <c r="I1510" s="13" t="s">
        <v>8291</v>
      </c>
      <c r="J1510" s="13" t="s">
        <v>8291</v>
      </c>
      <c r="K1510" s="27" t="s">
        <v>8292</v>
      </c>
      <c r="L1510" s="13" t="s">
        <v>8291</v>
      </c>
      <c r="M1510" s="13" t="s">
        <v>9572</v>
      </c>
      <c r="N1510" s="13">
        <v>51</v>
      </c>
      <c r="O1510" s="56">
        <v>12776.05</v>
      </c>
      <c r="P1510" s="13" t="s">
        <v>8311</v>
      </c>
      <c r="Q1510" s="13" t="s">
        <v>8311</v>
      </c>
      <c r="R1510" s="57" t="s">
        <v>8335</v>
      </c>
      <c r="T1510" s="12" t="s">
        <v>5488</v>
      </c>
      <c r="U1510" s="13" t="str">
        <f t="shared" si="431"/>
        <v xml:space="preserve">  Justin P</v>
      </c>
      <c r="V1510" s="39">
        <f t="shared" si="416"/>
        <v>23.94</v>
      </c>
      <c r="W1510" s="39" t="str">
        <f t="shared" si="417"/>
        <v>Healthy Weight</v>
      </c>
      <c r="X1510" s="39">
        <f t="shared" si="418"/>
        <v>10.74</v>
      </c>
      <c r="Y1510" s="39" t="str">
        <f t="shared" si="419"/>
        <v>Diabetes</v>
      </c>
      <c r="Z1510" s="39" t="str">
        <f t="shared" si="420"/>
        <v>Yes</v>
      </c>
      <c r="AA1510" s="39" t="str">
        <f t="shared" si="421"/>
        <v>No</v>
      </c>
      <c r="AB1510" s="39" t="str">
        <f t="shared" si="422"/>
        <v>No</v>
      </c>
      <c r="AC1510" s="38" t="str">
        <f t="shared" si="423"/>
        <v>No major surgery</v>
      </c>
      <c r="AD1510" s="39" t="str">
        <f t="shared" si="424"/>
        <v>No</v>
      </c>
      <c r="AE1510" s="13" t="str">
        <f t="shared" si="425"/>
        <v>7-Oct-1972</v>
      </c>
      <c r="AF1510" s="39">
        <f t="shared" si="426"/>
        <v>51</v>
      </c>
      <c r="AG1510" s="58">
        <f t="shared" si="427"/>
        <v>12776.05</v>
      </c>
      <c r="AH1510" s="39" t="str">
        <f t="shared" si="428"/>
        <v>tier - 3</v>
      </c>
      <c r="AI1510" s="39" t="str">
        <f t="shared" si="429"/>
        <v>tier - 3</v>
      </c>
      <c r="AJ1510" s="54" t="str">
        <f t="shared" si="430"/>
        <v>R1026</v>
      </c>
    </row>
    <row r="1511" spans="2:36" ht="15.75" customHeight="1" x14ac:dyDescent="0.3">
      <c r="B1511" s="12" t="s">
        <v>5491</v>
      </c>
      <c r="C1511" s="13" t="s">
        <v>5493</v>
      </c>
      <c r="D1511" s="13">
        <v>30.1</v>
      </c>
      <c r="E1511" s="13" t="str">
        <f t="shared" si="414"/>
        <v>Obesity</v>
      </c>
      <c r="F1511" s="13">
        <v>4.3899999999999997</v>
      </c>
      <c r="G1511" s="13" t="str">
        <f t="shared" si="415"/>
        <v>Normal</v>
      </c>
      <c r="H1511" s="13" t="s">
        <v>8291</v>
      </c>
      <c r="I1511" s="13" t="s">
        <v>8291</v>
      </c>
      <c r="J1511" s="13" t="s">
        <v>8293</v>
      </c>
      <c r="K1511" s="27">
        <v>1</v>
      </c>
      <c r="L1511" s="13" t="s">
        <v>8291</v>
      </c>
      <c r="M1511" s="13" t="s">
        <v>9739</v>
      </c>
      <c r="N1511" s="13">
        <v>60</v>
      </c>
      <c r="O1511" s="56">
        <v>12788.03</v>
      </c>
      <c r="P1511" s="13" t="s">
        <v>8311</v>
      </c>
      <c r="Q1511" s="13" t="s">
        <v>8311</v>
      </c>
      <c r="R1511" s="57" t="s">
        <v>8328</v>
      </c>
      <c r="T1511" s="12" t="s">
        <v>5491</v>
      </c>
      <c r="U1511" s="13" t="str">
        <f t="shared" si="431"/>
        <v xml:space="preserve">  Logan M</v>
      </c>
      <c r="V1511" s="39">
        <f t="shared" si="416"/>
        <v>30.1</v>
      </c>
      <c r="W1511" s="39" t="str">
        <f t="shared" si="417"/>
        <v>Obesity</v>
      </c>
      <c r="X1511" s="39">
        <f t="shared" si="418"/>
        <v>4.3899999999999997</v>
      </c>
      <c r="Y1511" s="39" t="str">
        <f t="shared" si="419"/>
        <v>Normal</v>
      </c>
      <c r="Z1511" s="39" t="str">
        <f t="shared" si="420"/>
        <v>No</v>
      </c>
      <c r="AA1511" s="39" t="str">
        <f t="shared" si="421"/>
        <v>No</v>
      </c>
      <c r="AB1511" s="39" t="str">
        <f t="shared" si="422"/>
        <v>Yes</v>
      </c>
      <c r="AC1511" s="38">
        <f t="shared" si="423"/>
        <v>1</v>
      </c>
      <c r="AD1511" s="39" t="str">
        <f t="shared" si="424"/>
        <v>No</v>
      </c>
      <c r="AE1511" s="13" t="str">
        <f t="shared" si="425"/>
        <v>5-Dec-1963</v>
      </c>
      <c r="AF1511" s="39">
        <f t="shared" si="426"/>
        <v>60</v>
      </c>
      <c r="AG1511" s="58">
        <f t="shared" si="427"/>
        <v>12788.03</v>
      </c>
      <c r="AH1511" s="39" t="str">
        <f t="shared" si="428"/>
        <v>tier - 3</v>
      </c>
      <c r="AI1511" s="39" t="str">
        <f t="shared" si="429"/>
        <v>tier - 3</v>
      </c>
      <c r="AJ1511" s="54" t="str">
        <f t="shared" si="430"/>
        <v>R1025</v>
      </c>
    </row>
    <row r="1512" spans="2:36" ht="15.75" customHeight="1" x14ac:dyDescent="0.3">
      <c r="B1512" s="12" t="s">
        <v>5494</v>
      </c>
      <c r="C1512" s="13" t="s">
        <v>756</v>
      </c>
      <c r="D1512" s="13">
        <v>21.93</v>
      </c>
      <c r="E1512" s="13" t="str">
        <f t="shared" si="414"/>
        <v>Healthy Weight</v>
      </c>
      <c r="F1512" s="13">
        <v>6.3</v>
      </c>
      <c r="G1512" s="13" t="str">
        <f t="shared" si="415"/>
        <v>Prediabetes</v>
      </c>
      <c r="H1512" s="13" t="s">
        <v>8291</v>
      </c>
      <c r="I1512" s="13" t="s">
        <v>8291</v>
      </c>
      <c r="J1512" s="13" t="s">
        <v>8291</v>
      </c>
      <c r="K1512" s="27" t="s">
        <v>8292</v>
      </c>
      <c r="L1512" s="13" t="s">
        <v>8291</v>
      </c>
      <c r="M1512" s="13" t="s">
        <v>9740</v>
      </c>
      <c r="N1512" s="13">
        <v>40</v>
      </c>
      <c r="O1512" s="56">
        <v>12788.18</v>
      </c>
      <c r="P1512" s="13" t="s">
        <v>8311</v>
      </c>
      <c r="Q1512" s="13" t="s">
        <v>8314</v>
      </c>
      <c r="R1512" s="57" t="s">
        <v>8335</v>
      </c>
      <c r="T1512" s="12" t="s">
        <v>5494</v>
      </c>
      <c r="U1512" s="13" t="str">
        <f t="shared" si="431"/>
        <v xml:space="preserve">  Sebastien</v>
      </c>
      <c r="V1512" s="39">
        <f t="shared" si="416"/>
        <v>21.93</v>
      </c>
      <c r="W1512" s="39" t="str">
        <f t="shared" si="417"/>
        <v>Healthy Weight</v>
      </c>
      <c r="X1512" s="39">
        <f t="shared" si="418"/>
        <v>6.3</v>
      </c>
      <c r="Y1512" s="39" t="str">
        <f t="shared" si="419"/>
        <v>Prediabetes</v>
      </c>
      <c r="Z1512" s="39" t="str">
        <f t="shared" si="420"/>
        <v>No</v>
      </c>
      <c r="AA1512" s="39" t="str">
        <f t="shared" si="421"/>
        <v>No</v>
      </c>
      <c r="AB1512" s="39" t="str">
        <f t="shared" si="422"/>
        <v>No</v>
      </c>
      <c r="AC1512" s="38" t="str">
        <f t="shared" si="423"/>
        <v>No major surgery</v>
      </c>
      <c r="AD1512" s="39" t="str">
        <f t="shared" si="424"/>
        <v>No</v>
      </c>
      <c r="AE1512" s="13" t="str">
        <f t="shared" si="425"/>
        <v>29-Oct-1983</v>
      </c>
      <c r="AF1512" s="39">
        <f t="shared" si="426"/>
        <v>40</v>
      </c>
      <c r="AG1512" s="58">
        <f t="shared" si="427"/>
        <v>12788.18</v>
      </c>
      <c r="AH1512" s="39" t="str">
        <f t="shared" si="428"/>
        <v>tier - 3</v>
      </c>
      <c r="AI1512" s="39" t="str">
        <f t="shared" si="429"/>
        <v>tier - 1</v>
      </c>
      <c r="AJ1512" s="54" t="str">
        <f t="shared" si="430"/>
        <v>R1026</v>
      </c>
    </row>
    <row r="1513" spans="2:36" ht="15.75" customHeight="1" x14ac:dyDescent="0.3">
      <c r="B1513" s="12" t="s">
        <v>5496</v>
      </c>
      <c r="C1513" s="13" t="s">
        <v>5498</v>
      </c>
      <c r="D1513" s="13">
        <v>39.75</v>
      </c>
      <c r="E1513" s="13" t="str">
        <f t="shared" si="414"/>
        <v>Obesity</v>
      </c>
      <c r="F1513" s="13">
        <v>5.41</v>
      </c>
      <c r="G1513" s="13" t="str">
        <f t="shared" si="415"/>
        <v>Normal</v>
      </c>
      <c r="H1513" s="13" t="s">
        <v>8291</v>
      </c>
      <c r="I1513" s="13" t="s">
        <v>8293</v>
      </c>
      <c r="J1513" s="13" t="s">
        <v>8291</v>
      </c>
      <c r="K1513" s="27">
        <v>1</v>
      </c>
      <c r="L1513" s="13" t="s">
        <v>8291</v>
      </c>
      <c r="M1513" s="13" t="s">
        <v>9741</v>
      </c>
      <c r="N1513" s="13">
        <v>45</v>
      </c>
      <c r="O1513" s="56">
        <v>12797.21</v>
      </c>
      <c r="P1513" s="13" t="s">
        <v>8311</v>
      </c>
      <c r="Q1513" s="13" t="s">
        <v>8314</v>
      </c>
      <c r="R1513" s="57" t="s">
        <v>8329</v>
      </c>
      <c r="T1513" s="12" t="s">
        <v>5496</v>
      </c>
      <c r="U1513" s="13" t="str">
        <f t="shared" si="431"/>
        <v xml:space="preserve">  Tiffany A</v>
      </c>
      <c r="V1513" s="39">
        <f t="shared" si="416"/>
        <v>39.75</v>
      </c>
      <c r="W1513" s="39" t="str">
        <f t="shared" si="417"/>
        <v>Obesity</v>
      </c>
      <c r="X1513" s="39">
        <f t="shared" si="418"/>
        <v>5.41</v>
      </c>
      <c r="Y1513" s="39" t="str">
        <f t="shared" si="419"/>
        <v>Normal</v>
      </c>
      <c r="Z1513" s="39" t="str">
        <f t="shared" si="420"/>
        <v>No</v>
      </c>
      <c r="AA1513" s="39" t="str">
        <f t="shared" si="421"/>
        <v>Yes</v>
      </c>
      <c r="AB1513" s="39" t="str">
        <f t="shared" si="422"/>
        <v>No</v>
      </c>
      <c r="AC1513" s="38">
        <f t="shared" si="423"/>
        <v>1</v>
      </c>
      <c r="AD1513" s="39" t="str">
        <f t="shared" si="424"/>
        <v>No</v>
      </c>
      <c r="AE1513" s="13" t="str">
        <f t="shared" si="425"/>
        <v>24-Jul-1978</v>
      </c>
      <c r="AF1513" s="39">
        <f t="shared" si="426"/>
        <v>45</v>
      </c>
      <c r="AG1513" s="58">
        <f t="shared" si="427"/>
        <v>12797.21</v>
      </c>
      <c r="AH1513" s="39" t="str">
        <f t="shared" si="428"/>
        <v>tier - 3</v>
      </c>
      <c r="AI1513" s="39" t="str">
        <f t="shared" si="429"/>
        <v>tier - 1</v>
      </c>
      <c r="AJ1513" s="54" t="str">
        <f t="shared" si="430"/>
        <v>R1024</v>
      </c>
    </row>
    <row r="1514" spans="2:36" ht="15.75" customHeight="1" x14ac:dyDescent="0.3">
      <c r="B1514" s="12" t="s">
        <v>5500</v>
      </c>
      <c r="C1514" s="13" t="s">
        <v>620</v>
      </c>
      <c r="D1514" s="13">
        <v>26.03</v>
      </c>
      <c r="E1514" s="13" t="str">
        <f t="shared" si="414"/>
        <v>Overweight</v>
      </c>
      <c r="F1514" s="13">
        <v>4.47</v>
      </c>
      <c r="G1514" s="13" t="str">
        <f t="shared" si="415"/>
        <v>Normal</v>
      </c>
      <c r="H1514" s="13" t="s">
        <v>8291</v>
      </c>
      <c r="I1514" s="13" t="s">
        <v>8291</v>
      </c>
      <c r="J1514" s="13" t="s">
        <v>8293</v>
      </c>
      <c r="K1514" s="27">
        <v>1</v>
      </c>
      <c r="L1514" s="13" t="s">
        <v>8291</v>
      </c>
      <c r="M1514" s="13" t="s">
        <v>9679</v>
      </c>
      <c r="N1514" s="13">
        <v>60</v>
      </c>
      <c r="O1514" s="56">
        <v>12815.44</v>
      </c>
      <c r="P1514" s="13" t="s">
        <v>8311</v>
      </c>
      <c r="Q1514" s="13" t="s">
        <v>8311</v>
      </c>
      <c r="R1514" s="57" t="s">
        <v>8329</v>
      </c>
      <c r="T1514" s="12" t="s">
        <v>5500</v>
      </c>
      <c r="U1514" s="13" t="str">
        <f t="shared" si="431"/>
        <v xml:space="preserve">  Matthew</v>
      </c>
      <c r="V1514" s="39">
        <f t="shared" si="416"/>
        <v>26.03</v>
      </c>
      <c r="W1514" s="39" t="str">
        <f t="shared" si="417"/>
        <v>Overweight</v>
      </c>
      <c r="X1514" s="39">
        <f t="shared" si="418"/>
        <v>4.47</v>
      </c>
      <c r="Y1514" s="39" t="str">
        <f t="shared" si="419"/>
        <v>Normal</v>
      </c>
      <c r="Z1514" s="39" t="str">
        <f t="shared" si="420"/>
        <v>No</v>
      </c>
      <c r="AA1514" s="39" t="str">
        <f t="shared" si="421"/>
        <v>No</v>
      </c>
      <c r="AB1514" s="39" t="str">
        <f t="shared" si="422"/>
        <v>Yes</v>
      </c>
      <c r="AC1514" s="38">
        <f t="shared" si="423"/>
        <v>1</v>
      </c>
      <c r="AD1514" s="39" t="str">
        <f t="shared" si="424"/>
        <v>No</v>
      </c>
      <c r="AE1514" s="13" t="str">
        <f t="shared" si="425"/>
        <v>20-Jul-1963</v>
      </c>
      <c r="AF1514" s="39">
        <f t="shared" si="426"/>
        <v>60</v>
      </c>
      <c r="AG1514" s="58">
        <f t="shared" si="427"/>
        <v>12815.44</v>
      </c>
      <c r="AH1514" s="39" t="str">
        <f t="shared" si="428"/>
        <v>tier - 3</v>
      </c>
      <c r="AI1514" s="39" t="str">
        <f t="shared" si="429"/>
        <v>tier - 3</v>
      </c>
      <c r="AJ1514" s="54" t="str">
        <f t="shared" si="430"/>
        <v>R1024</v>
      </c>
    </row>
    <row r="1515" spans="2:36" ht="15.75" customHeight="1" x14ac:dyDescent="0.3">
      <c r="B1515" s="12" t="s">
        <v>5503</v>
      </c>
      <c r="C1515" s="13" t="s">
        <v>5505</v>
      </c>
      <c r="D1515" s="13">
        <v>34.51</v>
      </c>
      <c r="E1515" s="13" t="str">
        <f t="shared" si="414"/>
        <v>Obesity</v>
      </c>
      <c r="F1515" s="13">
        <v>6.26</v>
      </c>
      <c r="G1515" s="13" t="str">
        <f t="shared" si="415"/>
        <v>Prediabetes</v>
      </c>
      <c r="H1515" s="13" t="s">
        <v>8291</v>
      </c>
      <c r="I1515" s="13" t="s">
        <v>8291</v>
      </c>
      <c r="J1515" s="13" t="s">
        <v>8291</v>
      </c>
      <c r="K1515" s="27" t="s">
        <v>8292</v>
      </c>
      <c r="L1515" s="13" t="s">
        <v>8291</v>
      </c>
      <c r="M1515" s="13" t="s">
        <v>9742</v>
      </c>
      <c r="N1515" s="13">
        <v>56</v>
      </c>
      <c r="O1515" s="56">
        <v>12823.25</v>
      </c>
      <c r="P1515" s="13" t="s">
        <v>8311</v>
      </c>
      <c r="Q1515" s="13" t="s">
        <v>8311</v>
      </c>
      <c r="R1515" s="57" t="s">
        <v>8332</v>
      </c>
      <c r="T1515" s="12" t="s">
        <v>5503</v>
      </c>
      <c r="U1515" s="13" t="str">
        <f t="shared" si="431"/>
        <v xml:space="preserve">  Luke</v>
      </c>
      <c r="V1515" s="39">
        <f t="shared" si="416"/>
        <v>34.51</v>
      </c>
      <c r="W1515" s="39" t="str">
        <f t="shared" si="417"/>
        <v>Obesity</v>
      </c>
      <c r="X1515" s="39">
        <f t="shared" si="418"/>
        <v>6.26</v>
      </c>
      <c r="Y1515" s="39" t="str">
        <f t="shared" si="419"/>
        <v>Prediabetes</v>
      </c>
      <c r="Z1515" s="39" t="str">
        <f t="shared" si="420"/>
        <v>No</v>
      </c>
      <c r="AA1515" s="39" t="str">
        <f t="shared" si="421"/>
        <v>No</v>
      </c>
      <c r="AB1515" s="39" t="str">
        <f t="shared" si="422"/>
        <v>No</v>
      </c>
      <c r="AC1515" s="38" t="str">
        <f t="shared" si="423"/>
        <v>No major surgery</v>
      </c>
      <c r="AD1515" s="39" t="str">
        <f t="shared" si="424"/>
        <v>No</v>
      </c>
      <c r="AE1515" s="13" t="str">
        <f t="shared" si="425"/>
        <v>25-Sep-1967</v>
      </c>
      <c r="AF1515" s="39">
        <f t="shared" si="426"/>
        <v>56</v>
      </c>
      <c r="AG1515" s="58">
        <f t="shared" si="427"/>
        <v>12823.25</v>
      </c>
      <c r="AH1515" s="39" t="str">
        <f t="shared" si="428"/>
        <v>tier - 3</v>
      </c>
      <c r="AI1515" s="39" t="str">
        <f t="shared" si="429"/>
        <v>tier - 3</v>
      </c>
      <c r="AJ1515" s="54" t="str">
        <f t="shared" si="430"/>
        <v>R1021</v>
      </c>
    </row>
    <row r="1516" spans="2:36" ht="15.75" customHeight="1" x14ac:dyDescent="0.3">
      <c r="B1516" s="12" t="s">
        <v>5507</v>
      </c>
      <c r="C1516" s="13" t="s">
        <v>5509</v>
      </c>
      <c r="D1516" s="13">
        <v>19.32</v>
      </c>
      <c r="E1516" s="13" t="str">
        <f t="shared" si="414"/>
        <v>Healthy Weight</v>
      </c>
      <c r="F1516" s="13">
        <v>11.58</v>
      </c>
      <c r="G1516" s="13" t="str">
        <f t="shared" si="415"/>
        <v>Diabetes</v>
      </c>
      <c r="H1516" s="13" t="s">
        <v>8293</v>
      </c>
      <c r="I1516" s="13" t="s">
        <v>8291</v>
      </c>
      <c r="J1516" s="13" t="s">
        <v>8291</v>
      </c>
      <c r="K1516" s="27">
        <v>1</v>
      </c>
      <c r="L1516" s="13" t="s">
        <v>8291</v>
      </c>
      <c r="M1516" s="13" t="s">
        <v>9743</v>
      </c>
      <c r="N1516" s="13">
        <v>19</v>
      </c>
      <c r="O1516" s="56">
        <v>12829.46</v>
      </c>
      <c r="P1516" s="13" t="s">
        <v>8311</v>
      </c>
      <c r="Q1516" s="13" t="s">
        <v>8311</v>
      </c>
      <c r="R1516" s="57" t="s">
        <v>8326</v>
      </c>
      <c r="T1516" s="12" t="s">
        <v>5507</v>
      </c>
      <c r="U1516" s="13" t="str">
        <f t="shared" si="431"/>
        <v xml:space="preserve">  Leigh</v>
      </c>
      <c r="V1516" s="39">
        <f t="shared" si="416"/>
        <v>19.32</v>
      </c>
      <c r="W1516" s="39" t="str">
        <f t="shared" si="417"/>
        <v>Healthy Weight</v>
      </c>
      <c r="X1516" s="39">
        <f t="shared" si="418"/>
        <v>11.58</v>
      </c>
      <c r="Y1516" s="39" t="str">
        <f t="shared" si="419"/>
        <v>Diabetes</v>
      </c>
      <c r="Z1516" s="39" t="str">
        <f t="shared" si="420"/>
        <v>Yes</v>
      </c>
      <c r="AA1516" s="39" t="str">
        <f t="shared" si="421"/>
        <v>No</v>
      </c>
      <c r="AB1516" s="39" t="str">
        <f t="shared" si="422"/>
        <v>No</v>
      </c>
      <c r="AC1516" s="38">
        <f t="shared" si="423"/>
        <v>1</v>
      </c>
      <c r="AD1516" s="39" t="str">
        <f t="shared" si="424"/>
        <v>No</v>
      </c>
      <c r="AE1516" s="13" t="str">
        <f t="shared" si="425"/>
        <v>9-Nov-2004</v>
      </c>
      <c r="AF1516" s="39">
        <f t="shared" si="426"/>
        <v>19</v>
      </c>
      <c r="AG1516" s="58">
        <f t="shared" si="427"/>
        <v>12829.46</v>
      </c>
      <c r="AH1516" s="39" t="str">
        <f t="shared" si="428"/>
        <v>tier - 3</v>
      </c>
      <c r="AI1516" s="39" t="str">
        <f t="shared" si="429"/>
        <v>tier - 3</v>
      </c>
      <c r="AJ1516" s="54" t="str">
        <f t="shared" si="430"/>
        <v>R1016</v>
      </c>
    </row>
    <row r="1517" spans="2:36" ht="15.75" customHeight="1" x14ac:dyDescent="0.3">
      <c r="B1517" s="12" t="s">
        <v>5511</v>
      </c>
      <c r="C1517" s="13" t="s">
        <v>5513</v>
      </c>
      <c r="D1517" s="13">
        <v>28.5</v>
      </c>
      <c r="E1517" s="13" t="str">
        <f t="shared" si="414"/>
        <v>Overweight</v>
      </c>
      <c r="F1517" s="13">
        <v>4.3600000000000003</v>
      </c>
      <c r="G1517" s="13" t="str">
        <f t="shared" si="415"/>
        <v>Normal</v>
      </c>
      <c r="H1517" s="13" t="s">
        <v>8291</v>
      </c>
      <c r="I1517" s="13" t="s">
        <v>8291</v>
      </c>
      <c r="J1517" s="13" t="s">
        <v>8291</v>
      </c>
      <c r="K1517" s="27" t="s">
        <v>8292</v>
      </c>
      <c r="L1517" s="13" t="s">
        <v>8291</v>
      </c>
      <c r="M1517" s="13" t="s">
        <v>9744</v>
      </c>
      <c r="N1517" s="13">
        <v>30</v>
      </c>
      <c r="O1517" s="56">
        <v>12847.24</v>
      </c>
      <c r="P1517" s="13" t="s">
        <v>8311</v>
      </c>
      <c r="Q1517" s="13" t="s">
        <v>8310</v>
      </c>
      <c r="R1517" s="57" t="s">
        <v>8317</v>
      </c>
      <c r="T1517" s="12" t="s">
        <v>5511</v>
      </c>
      <c r="U1517" s="13" t="str">
        <f t="shared" si="431"/>
        <v xml:space="preserve">  Yosuke</v>
      </c>
      <c r="V1517" s="39">
        <f t="shared" si="416"/>
        <v>28.5</v>
      </c>
      <c r="W1517" s="39" t="str">
        <f t="shared" si="417"/>
        <v>Overweight</v>
      </c>
      <c r="X1517" s="39">
        <f t="shared" si="418"/>
        <v>4.3600000000000003</v>
      </c>
      <c r="Y1517" s="39" t="str">
        <f t="shared" si="419"/>
        <v>Normal</v>
      </c>
      <c r="Z1517" s="39" t="str">
        <f t="shared" si="420"/>
        <v>No</v>
      </c>
      <c r="AA1517" s="39" t="str">
        <f t="shared" si="421"/>
        <v>No</v>
      </c>
      <c r="AB1517" s="39" t="str">
        <f t="shared" si="422"/>
        <v>No</v>
      </c>
      <c r="AC1517" s="38" t="str">
        <f t="shared" si="423"/>
        <v>No major surgery</v>
      </c>
      <c r="AD1517" s="39" t="str">
        <f t="shared" si="424"/>
        <v>No</v>
      </c>
      <c r="AE1517" s="13" t="str">
        <f t="shared" si="425"/>
        <v>27-Sep-1993</v>
      </c>
      <c r="AF1517" s="39">
        <f t="shared" si="426"/>
        <v>30</v>
      </c>
      <c r="AG1517" s="58">
        <f t="shared" si="427"/>
        <v>12847.24</v>
      </c>
      <c r="AH1517" s="39" t="str">
        <f t="shared" si="428"/>
        <v>tier - 3</v>
      </c>
      <c r="AI1517" s="39" t="str">
        <f t="shared" si="429"/>
        <v>tier - 2</v>
      </c>
      <c r="AJ1517" s="54" t="str">
        <f t="shared" si="430"/>
        <v>R1012</v>
      </c>
    </row>
    <row r="1518" spans="2:36" ht="15.75" customHeight="1" x14ac:dyDescent="0.3">
      <c r="B1518" s="12" t="s">
        <v>5515</v>
      </c>
      <c r="C1518" s="13" t="s">
        <v>620</v>
      </c>
      <c r="D1518" s="13">
        <v>30.875</v>
      </c>
      <c r="E1518" s="13" t="str">
        <f t="shared" si="414"/>
        <v>Obesity</v>
      </c>
      <c r="F1518" s="13">
        <v>4.1399999999999997</v>
      </c>
      <c r="G1518" s="13" t="str">
        <f t="shared" si="415"/>
        <v>Normal</v>
      </c>
      <c r="H1518" s="13" t="s">
        <v>8293</v>
      </c>
      <c r="I1518" s="13" t="s">
        <v>8291</v>
      </c>
      <c r="J1518" s="13" t="s">
        <v>8291</v>
      </c>
      <c r="K1518" s="27" t="s">
        <v>8292</v>
      </c>
      <c r="L1518" s="13" t="s">
        <v>8291</v>
      </c>
      <c r="M1518" s="13" t="s">
        <v>9745</v>
      </c>
      <c r="N1518" s="13">
        <v>50</v>
      </c>
      <c r="O1518" s="56">
        <v>12852.37</v>
      </c>
      <c r="P1518" s="13" t="s">
        <v>8311</v>
      </c>
      <c r="Q1518" s="13" t="s">
        <v>8314</v>
      </c>
      <c r="R1518" s="57" t="s">
        <v>8317</v>
      </c>
      <c r="T1518" s="12" t="s">
        <v>5515</v>
      </c>
      <c r="U1518" s="13" t="str">
        <f t="shared" si="431"/>
        <v xml:space="preserve">  Matthew</v>
      </c>
      <c r="V1518" s="39">
        <f t="shared" si="416"/>
        <v>30.875</v>
      </c>
      <c r="W1518" s="39" t="str">
        <f t="shared" si="417"/>
        <v>Obesity</v>
      </c>
      <c r="X1518" s="39">
        <f t="shared" si="418"/>
        <v>4.1399999999999997</v>
      </c>
      <c r="Y1518" s="39" t="str">
        <f t="shared" si="419"/>
        <v>Normal</v>
      </c>
      <c r="Z1518" s="39" t="str">
        <f t="shared" si="420"/>
        <v>Yes</v>
      </c>
      <c r="AA1518" s="39" t="str">
        <f t="shared" si="421"/>
        <v>No</v>
      </c>
      <c r="AB1518" s="39" t="str">
        <f t="shared" si="422"/>
        <v>No</v>
      </c>
      <c r="AC1518" s="38" t="str">
        <f t="shared" si="423"/>
        <v>No major surgery</v>
      </c>
      <c r="AD1518" s="39" t="str">
        <f t="shared" si="424"/>
        <v>No</v>
      </c>
      <c r="AE1518" s="13" t="str">
        <f t="shared" si="425"/>
        <v>22-Sep-1973</v>
      </c>
      <c r="AF1518" s="39">
        <f t="shared" si="426"/>
        <v>50</v>
      </c>
      <c r="AG1518" s="58">
        <f t="shared" si="427"/>
        <v>12852.37</v>
      </c>
      <c r="AH1518" s="39" t="str">
        <f t="shared" si="428"/>
        <v>tier - 3</v>
      </c>
      <c r="AI1518" s="39" t="str">
        <f t="shared" si="429"/>
        <v>tier - 1</v>
      </c>
      <c r="AJ1518" s="54" t="str">
        <f t="shared" si="430"/>
        <v>R1012</v>
      </c>
    </row>
    <row r="1519" spans="2:36" ht="15.75" customHeight="1" x14ac:dyDescent="0.3">
      <c r="B1519" s="12" t="s">
        <v>5518</v>
      </c>
      <c r="C1519" s="13" t="s">
        <v>4376</v>
      </c>
      <c r="D1519" s="13">
        <v>24.02</v>
      </c>
      <c r="E1519" s="13" t="str">
        <f t="shared" si="414"/>
        <v>Healthy Weight</v>
      </c>
      <c r="F1519" s="13">
        <v>4.38</v>
      </c>
      <c r="G1519" s="13" t="str">
        <f t="shared" si="415"/>
        <v>Normal</v>
      </c>
      <c r="H1519" s="13" t="s">
        <v>8291</v>
      </c>
      <c r="I1519" s="13" t="s">
        <v>8291</v>
      </c>
      <c r="J1519" s="13" t="s">
        <v>8291</v>
      </c>
      <c r="K1519" s="27" t="s">
        <v>8292</v>
      </c>
      <c r="L1519" s="13" t="s">
        <v>8291</v>
      </c>
      <c r="M1519" s="13" t="s">
        <v>9746</v>
      </c>
      <c r="N1519" s="13">
        <v>60</v>
      </c>
      <c r="O1519" s="56">
        <v>12856.84</v>
      </c>
      <c r="P1519" s="13" t="s">
        <v>8311</v>
      </c>
      <c r="Q1519" s="13" t="s">
        <v>8311</v>
      </c>
      <c r="R1519" s="57" t="s">
        <v>8332</v>
      </c>
      <c r="T1519" s="12" t="s">
        <v>5518</v>
      </c>
      <c r="U1519" s="13" t="str">
        <f t="shared" si="431"/>
        <v xml:space="preserve">  Jacob</v>
      </c>
      <c r="V1519" s="39">
        <f t="shared" si="416"/>
        <v>24.02</v>
      </c>
      <c r="W1519" s="39" t="str">
        <f t="shared" si="417"/>
        <v>Healthy Weight</v>
      </c>
      <c r="X1519" s="39">
        <f t="shared" si="418"/>
        <v>4.38</v>
      </c>
      <c r="Y1519" s="39" t="str">
        <f t="shared" si="419"/>
        <v>Normal</v>
      </c>
      <c r="Z1519" s="39" t="str">
        <f t="shared" si="420"/>
        <v>No</v>
      </c>
      <c r="AA1519" s="39" t="str">
        <f t="shared" si="421"/>
        <v>No</v>
      </c>
      <c r="AB1519" s="39" t="str">
        <f t="shared" si="422"/>
        <v>No</v>
      </c>
      <c r="AC1519" s="38" t="str">
        <f t="shared" si="423"/>
        <v>No major surgery</v>
      </c>
      <c r="AD1519" s="39" t="str">
        <f t="shared" si="424"/>
        <v>No</v>
      </c>
      <c r="AE1519" s="13" t="str">
        <f t="shared" si="425"/>
        <v>27-Sep-1963</v>
      </c>
      <c r="AF1519" s="39">
        <f t="shared" si="426"/>
        <v>60</v>
      </c>
      <c r="AG1519" s="58">
        <f t="shared" si="427"/>
        <v>12856.84</v>
      </c>
      <c r="AH1519" s="39" t="str">
        <f t="shared" si="428"/>
        <v>tier - 3</v>
      </c>
      <c r="AI1519" s="39" t="str">
        <f t="shared" si="429"/>
        <v>tier - 3</v>
      </c>
      <c r="AJ1519" s="54" t="str">
        <f t="shared" si="430"/>
        <v>R1021</v>
      </c>
    </row>
    <row r="1520" spans="2:36" ht="15.75" customHeight="1" x14ac:dyDescent="0.3">
      <c r="B1520" s="12" t="s">
        <v>5521</v>
      </c>
      <c r="C1520" s="13" t="s">
        <v>5523</v>
      </c>
      <c r="D1520" s="13">
        <v>36.08</v>
      </c>
      <c r="E1520" s="13" t="str">
        <f t="shared" si="414"/>
        <v>Obesity</v>
      </c>
      <c r="F1520" s="13">
        <v>11.61</v>
      </c>
      <c r="G1520" s="13" t="str">
        <f t="shared" si="415"/>
        <v>Diabetes</v>
      </c>
      <c r="H1520" s="13" t="s">
        <v>8293</v>
      </c>
      <c r="I1520" s="13" t="s">
        <v>8291</v>
      </c>
      <c r="J1520" s="13" t="s">
        <v>8291</v>
      </c>
      <c r="K1520" s="27" t="s">
        <v>8292</v>
      </c>
      <c r="L1520" s="13" t="s">
        <v>8291</v>
      </c>
      <c r="M1520" s="13" t="s">
        <v>9747</v>
      </c>
      <c r="N1520" s="13">
        <v>39</v>
      </c>
      <c r="O1520" s="56">
        <v>12870.31</v>
      </c>
      <c r="P1520" s="13" t="s">
        <v>8311</v>
      </c>
      <c r="Q1520" s="13" t="s">
        <v>8311</v>
      </c>
      <c r="R1520" s="57" t="s">
        <v>8317</v>
      </c>
      <c r="T1520" s="12" t="s">
        <v>5521</v>
      </c>
      <c r="U1520" s="13" t="str">
        <f t="shared" si="431"/>
        <v xml:space="preserve">  Jodi</v>
      </c>
      <c r="V1520" s="39">
        <f t="shared" si="416"/>
        <v>36.08</v>
      </c>
      <c r="W1520" s="39" t="str">
        <f t="shared" si="417"/>
        <v>Obesity</v>
      </c>
      <c r="X1520" s="39">
        <f t="shared" si="418"/>
        <v>11.61</v>
      </c>
      <c r="Y1520" s="39" t="str">
        <f t="shared" si="419"/>
        <v>Diabetes</v>
      </c>
      <c r="Z1520" s="39" t="str">
        <f t="shared" si="420"/>
        <v>Yes</v>
      </c>
      <c r="AA1520" s="39" t="str">
        <f t="shared" si="421"/>
        <v>No</v>
      </c>
      <c r="AB1520" s="39" t="str">
        <f t="shared" si="422"/>
        <v>No</v>
      </c>
      <c r="AC1520" s="38" t="str">
        <f t="shared" si="423"/>
        <v>No major surgery</v>
      </c>
      <c r="AD1520" s="39" t="str">
        <f t="shared" si="424"/>
        <v>No</v>
      </c>
      <c r="AE1520" s="13" t="str">
        <f t="shared" si="425"/>
        <v>6-Aug-1984</v>
      </c>
      <c r="AF1520" s="39">
        <f t="shared" si="426"/>
        <v>39</v>
      </c>
      <c r="AG1520" s="58">
        <f t="shared" si="427"/>
        <v>12870.31</v>
      </c>
      <c r="AH1520" s="39" t="str">
        <f t="shared" si="428"/>
        <v>tier - 3</v>
      </c>
      <c r="AI1520" s="39" t="str">
        <f t="shared" si="429"/>
        <v>tier - 3</v>
      </c>
      <c r="AJ1520" s="54" t="str">
        <f t="shared" si="430"/>
        <v>R1012</v>
      </c>
    </row>
    <row r="1521" spans="2:36" ht="15.75" customHeight="1" x14ac:dyDescent="0.3">
      <c r="B1521" s="12" t="s">
        <v>5525</v>
      </c>
      <c r="C1521" s="13" t="s">
        <v>1728</v>
      </c>
      <c r="D1521" s="13">
        <v>32.200000000000003</v>
      </c>
      <c r="E1521" s="13" t="str">
        <f t="shared" si="414"/>
        <v>Obesity</v>
      </c>
      <c r="F1521" s="13">
        <v>10.59</v>
      </c>
      <c r="G1521" s="13" t="str">
        <f t="shared" si="415"/>
        <v>Diabetes</v>
      </c>
      <c r="H1521" s="13" t="s">
        <v>8293</v>
      </c>
      <c r="I1521" s="13" t="s">
        <v>8291</v>
      </c>
      <c r="J1521" s="13" t="s">
        <v>8291</v>
      </c>
      <c r="K1521" s="27" t="s">
        <v>8292</v>
      </c>
      <c r="L1521" s="13" t="s">
        <v>8291</v>
      </c>
      <c r="M1521" s="13" t="s">
        <v>8405</v>
      </c>
      <c r="N1521" s="13">
        <v>19</v>
      </c>
      <c r="O1521" s="56">
        <v>12890.06</v>
      </c>
      <c r="P1521" s="13" t="s">
        <v>8311</v>
      </c>
      <c r="Q1521" s="13" t="s">
        <v>8314</v>
      </c>
      <c r="R1521" s="57" t="s">
        <v>8325</v>
      </c>
      <c r="T1521" s="12" t="s">
        <v>5525</v>
      </c>
      <c r="U1521" s="13" t="str">
        <f t="shared" si="431"/>
        <v xml:space="preserve">  Lauren</v>
      </c>
      <c r="V1521" s="39">
        <f t="shared" si="416"/>
        <v>32.200000000000003</v>
      </c>
      <c r="W1521" s="39" t="str">
        <f t="shared" si="417"/>
        <v>Obesity</v>
      </c>
      <c r="X1521" s="39">
        <f t="shared" si="418"/>
        <v>10.59</v>
      </c>
      <c r="Y1521" s="39" t="str">
        <f t="shared" si="419"/>
        <v>Diabetes</v>
      </c>
      <c r="Z1521" s="39" t="str">
        <f t="shared" si="420"/>
        <v>Yes</v>
      </c>
      <c r="AA1521" s="39" t="str">
        <f t="shared" si="421"/>
        <v>No</v>
      </c>
      <c r="AB1521" s="39" t="str">
        <f t="shared" si="422"/>
        <v>No</v>
      </c>
      <c r="AC1521" s="38" t="str">
        <f t="shared" si="423"/>
        <v>No major surgery</v>
      </c>
      <c r="AD1521" s="39" t="str">
        <f t="shared" si="424"/>
        <v>No</v>
      </c>
      <c r="AE1521" s="13" t="str">
        <f t="shared" si="425"/>
        <v>9-Jul-2004</v>
      </c>
      <c r="AF1521" s="39">
        <f t="shared" si="426"/>
        <v>19</v>
      </c>
      <c r="AG1521" s="58">
        <f t="shared" si="427"/>
        <v>12890.06</v>
      </c>
      <c r="AH1521" s="39" t="str">
        <f t="shared" si="428"/>
        <v>tier - 3</v>
      </c>
      <c r="AI1521" s="39" t="str">
        <f t="shared" si="429"/>
        <v>tier - 1</v>
      </c>
      <c r="AJ1521" s="54" t="str">
        <f t="shared" si="430"/>
        <v>R1019</v>
      </c>
    </row>
    <row r="1522" spans="2:36" ht="15.75" customHeight="1" x14ac:dyDescent="0.3">
      <c r="B1522" s="12" t="s">
        <v>5528</v>
      </c>
      <c r="C1522" s="13" t="s">
        <v>5530</v>
      </c>
      <c r="D1522" s="13">
        <v>28.05</v>
      </c>
      <c r="E1522" s="13" t="str">
        <f t="shared" si="414"/>
        <v>Overweight</v>
      </c>
      <c r="F1522" s="13">
        <v>11.85</v>
      </c>
      <c r="G1522" s="13" t="str">
        <f t="shared" si="415"/>
        <v>Diabetes</v>
      </c>
      <c r="H1522" s="13" t="s">
        <v>8293</v>
      </c>
      <c r="I1522" s="13" t="s">
        <v>8291</v>
      </c>
      <c r="J1522" s="13" t="s">
        <v>8291</v>
      </c>
      <c r="K1522" s="27" t="s">
        <v>8292</v>
      </c>
      <c r="L1522" s="13" t="s">
        <v>8291</v>
      </c>
      <c r="M1522" s="13" t="s">
        <v>9748</v>
      </c>
      <c r="N1522" s="13">
        <v>60</v>
      </c>
      <c r="O1522" s="56">
        <v>12913.99</v>
      </c>
      <c r="P1522" s="13" t="s">
        <v>8311</v>
      </c>
      <c r="Q1522" s="13" t="s">
        <v>8310</v>
      </c>
      <c r="R1522" s="57" t="s">
        <v>8326</v>
      </c>
      <c r="T1522" s="12" t="s">
        <v>5528</v>
      </c>
      <c r="U1522" s="13" t="str">
        <f t="shared" si="431"/>
        <v xml:space="preserve">  Misti C</v>
      </c>
      <c r="V1522" s="39">
        <f t="shared" si="416"/>
        <v>28.05</v>
      </c>
      <c r="W1522" s="39" t="str">
        <f t="shared" si="417"/>
        <v>Overweight</v>
      </c>
      <c r="X1522" s="39">
        <f t="shared" si="418"/>
        <v>11.85</v>
      </c>
      <c r="Y1522" s="39" t="str">
        <f t="shared" si="419"/>
        <v>Diabetes</v>
      </c>
      <c r="Z1522" s="39" t="str">
        <f t="shared" si="420"/>
        <v>Yes</v>
      </c>
      <c r="AA1522" s="39" t="str">
        <f t="shared" si="421"/>
        <v>No</v>
      </c>
      <c r="AB1522" s="39" t="str">
        <f t="shared" si="422"/>
        <v>No</v>
      </c>
      <c r="AC1522" s="38" t="str">
        <f t="shared" si="423"/>
        <v>No major surgery</v>
      </c>
      <c r="AD1522" s="39" t="str">
        <f t="shared" si="424"/>
        <v>No</v>
      </c>
      <c r="AE1522" s="13" t="str">
        <f t="shared" si="425"/>
        <v>16-Aug-1963</v>
      </c>
      <c r="AF1522" s="39">
        <f t="shared" si="426"/>
        <v>60</v>
      </c>
      <c r="AG1522" s="58">
        <f t="shared" si="427"/>
        <v>12913.99</v>
      </c>
      <c r="AH1522" s="39" t="str">
        <f t="shared" si="428"/>
        <v>tier - 3</v>
      </c>
      <c r="AI1522" s="39" t="str">
        <f t="shared" si="429"/>
        <v>tier - 2</v>
      </c>
      <c r="AJ1522" s="54" t="str">
        <f t="shared" si="430"/>
        <v>R1016</v>
      </c>
    </row>
    <row r="1523" spans="2:36" ht="15.75" customHeight="1" x14ac:dyDescent="0.3">
      <c r="B1523" s="12" t="s">
        <v>5532</v>
      </c>
      <c r="C1523" s="13" t="s">
        <v>5534</v>
      </c>
      <c r="D1523" s="13">
        <v>19</v>
      </c>
      <c r="E1523" s="13" t="str">
        <f t="shared" si="414"/>
        <v>Healthy Weight</v>
      </c>
      <c r="F1523" s="13">
        <v>5.46</v>
      </c>
      <c r="G1523" s="13" t="str">
        <f t="shared" si="415"/>
        <v>Normal</v>
      </c>
      <c r="H1523" s="13" t="s">
        <v>8293</v>
      </c>
      <c r="I1523" s="13" t="s">
        <v>8291</v>
      </c>
      <c r="J1523" s="13" t="s">
        <v>8291</v>
      </c>
      <c r="K1523" s="27">
        <v>1</v>
      </c>
      <c r="L1523" s="13" t="s">
        <v>8291</v>
      </c>
      <c r="M1523" s="13" t="s">
        <v>9749</v>
      </c>
      <c r="N1523" s="13">
        <v>60</v>
      </c>
      <c r="O1523" s="56">
        <v>12925.89</v>
      </c>
      <c r="P1523" s="13" t="s">
        <v>8311</v>
      </c>
      <c r="Q1523" s="13" t="s">
        <v>8310</v>
      </c>
      <c r="R1523" s="57" t="s">
        <v>8312</v>
      </c>
      <c r="T1523" s="12" t="s">
        <v>5532</v>
      </c>
      <c r="U1523" s="13" t="str">
        <f t="shared" si="431"/>
        <v xml:space="preserve">  Angela J</v>
      </c>
      <c r="V1523" s="39">
        <f t="shared" si="416"/>
        <v>19</v>
      </c>
      <c r="W1523" s="39" t="str">
        <f t="shared" si="417"/>
        <v>Healthy Weight</v>
      </c>
      <c r="X1523" s="39">
        <f t="shared" si="418"/>
        <v>5.46</v>
      </c>
      <c r="Y1523" s="39" t="str">
        <f t="shared" si="419"/>
        <v>Normal</v>
      </c>
      <c r="Z1523" s="39" t="str">
        <f t="shared" si="420"/>
        <v>Yes</v>
      </c>
      <c r="AA1523" s="39" t="str">
        <f t="shared" si="421"/>
        <v>No</v>
      </c>
      <c r="AB1523" s="39" t="str">
        <f t="shared" si="422"/>
        <v>No</v>
      </c>
      <c r="AC1523" s="38">
        <f t="shared" si="423"/>
        <v>1</v>
      </c>
      <c r="AD1523" s="39" t="str">
        <f t="shared" si="424"/>
        <v>No</v>
      </c>
      <c r="AE1523" s="13" t="str">
        <f t="shared" si="425"/>
        <v>1-Sep-1963</v>
      </c>
      <c r="AF1523" s="39">
        <f t="shared" si="426"/>
        <v>60</v>
      </c>
      <c r="AG1523" s="58">
        <f t="shared" si="427"/>
        <v>12925.89</v>
      </c>
      <c r="AH1523" s="39" t="str">
        <f t="shared" si="428"/>
        <v>tier - 3</v>
      </c>
      <c r="AI1523" s="39" t="str">
        <f t="shared" si="429"/>
        <v>tier - 2</v>
      </c>
      <c r="AJ1523" s="54" t="str">
        <f t="shared" si="430"/>
        <v>R1013</v>
      </c>
    </row>
    <row r="1524" spans="2:36" ht="15.75" customHeight="1" x14ac:dyDescent="0.3">
      <c r="B1524" s="12" t="s">
        <v>5536</v>
      </c>
      <c r="C1524" s="13" t="s">
        <v>5538</v>
      </c>
      <c r="D1524" s="13">
        <v>16.13</v>
      </c>
      <c r="E1524" s="13" t="str">
        <f t="shared" si="414"/>
        <v>Underweight</v>
      </c>
      <c r="F1524" s="13">
        <v>4.54</v>
      </c>
      <c r="G1524" s="13" t="str">
        <f t="shared" si="415"/>
        <v>Normal</v>
      </c>
      <c r="H1524" s="13" t="s">
        <v>8293</v>
      </c>
      <c r="I1524" s="13" t="s">
        <v>8291</v>
      </c>
      <c r="J1524" s="13" t="s">
        <v>8291</v>
      </c>
      <c r="K1524" s="27">
        <v>2</v>
      </c>
      <c r="L1524" s="13" t="s">
        <v>8291</v>
      </c>
      <c r="M1524" s="13" t="s">
        <v>9750</v>
      </c>
      <c r="N1524" s="13">
        <v>60</v>
      </c>
      <c r="O1524" s="56">
        <v>12928.79</v>
      </c>
      <c r="P1524" s="13" t="s">
        <v>8311</v>
      </c>
      <c r="Q1524" s="13" t="s">
        <v>8310</v>
      </c>
      <c r="R1524" s="57" t="s">
        <v>8312</v>
      </c>
      <c r="T1524" s="12" t="s">
        <v>5536</v>
      </c>
      <c r="U1524" s="13" t="str">
        <f t="shared" si="431"/>
        <v xml:space="preserve">  Jonathan D</v>
      </c>
      <c r="V1524" s="39">
        <f t="shared" si="416"/>
        <v>16.13</v>
      </c>
      <c r="W1524" s="39" t="str">
        <f t="shared" si="417"/>
        <v>Underweight</v>
      </c>
      <c r="X1524" s="39">
        <f t="shared" si="418"/>
        <v>4.54</v>
      </c>
      <c r="Y1524" s="39" t="str">
        <f t="shared" si="419"/>
        <v>Normal</v>
      </c>
      <c r="Z1524" s="39" t="str">
        <f t="shared" si="420"/>
        <v>Yes</v>
      </c>
      <c r="AA1524" s="39" t="str">
        <f t="shared" si="421"/>
        <v>No</v>
      </c>
      <c r="AB1524" s="39" t="str">
        <f t="shared" si="422"/>
        <v>No</v>
      </c>
      <c r="AC1524" s="38">
        <f t="shared" si="423"/>
        <v>2</v>
      </c>
      <c r="AD1524" s="39" t="str">
        <f t="shared" si="424"/>
        <v>No</v>
      </c>
      <c r="AE1524" s="13" t="str">
        <f t="shared" si="425"/>
        <v>14-Aug-1963</v>
      </c>
      <c r="AF1524" s="39">
        <f t="shared" si="426"/>
        <v>60</v>
      </c>
      <c r="AG1524" s="58">
        <f t="shared" si="427"/>
        <v>12928.79</v>
      </c>
      <c r="AH1524" s="39" t="str">
        <f t="shared" si="428"/>
        <v>tier - 3</v>
      </c>
      <c r="AI1524" s="39" t="str">
        <f t="shared" si="429"/>
        <v>tier - 2</v>
      </c>
      <c r="AJ1524" s="54" t="str">
        <f t="shared" si="430"/>
        <v>R1013</v>
      </c>
    </row>
    <row r="1525" spans="2:36" ht="15.75" customHeight="1" x14ac:dyDescent="0.3">
      <c r="B1525" s="12" t="s">
        <v>5540</v>
      </c>
      <c r="C1525" s="13" t="s">
        <v>2457</v>
      </c>
      <c r="D1525" s="13">
        <v>18.77</v>
      </c>
      <c r="E1525" s="13" t="str">
        <f t="shared" si="414"/>
        <v>Healthy Weight</v>
      </c>
      <c r="F1525" s="13">
        <v>11.98</v>
      </c>
      <c r="G1525" s="13" t="str">
        <f t="shared" si="415"/>
        <v>Diabetes</v>
      </c>
      <c r="H1525" s="13" t="s">
        <v>8293</v>
      </c>
      <c r="I1525" s="13" t="s">
        <v>8291</v>
      </c>
      <c r="J1525" s="13" t="s">
        <v>8291</v>
      </c>
      <c r="K1525" s="27">
        <v>2</v>
      </c>
      <c r="L1525" s="13" t="s">
        <v>8291</v>
      </c>
      <c r="M1525" s="13" t="s">
        <v>9751</v>
      </c>
      <c r="N1525" s="13">
        <v>57</v>
      </c>
      <c r="O1525" s="56">
        <v>12949.16</v>
      </c>
      <c r="P1525" s="13" t="s">
        <v>8311</v>
      </c>
      <c r="Q1525" s="13" t="s">
        <v>8311</v>
      </c>
      <c r="R1525" s="57" t="s">
        <v>8312</v>
      </c>
      <c r="T1525" s="12" t="s">
        <v>5540</v>
      </c>
      <c r="U1525" s="13" t="str">
        <f t="shared" si="431"/>
        <v xml:space="preserve">  Victoria</v>
      </c>
      <c r="V1525" s="39">
        <f t="shared" si="416"/>
        <v>18.77</v>
      </c>
      <c r="W1525" s="39" t="str">
        <f t="shared" si="417"/>
        <v>Healthy Weight</v>
      </c>
      <c r="X1525" s="39">
        <f t="shared" si="418"/>
        <v>11.98</v>
      </c>
      <c r="Y1525" s="39" t="str">
        <f t="shared" si="419"/>
        <v>Diabetes</v>
      </c>
      <c r="Z1525" s="39" t="str">
        <f t="shared" si="420"/>
        <v>Yes</v>
      </c>
      <c r="AA1525" s="39" t="str">
        <f t="shared" si="421"/>
        <v>No</v>
      </c>
      <c r="AB1525" s="39" t="str">
        <f t="shared" si="422"/>
        <v>No</v>
      </c>
      <c r="AC1525" s="38">
        <f t="shared" si="423"/>
        <v>2</v>
      </c>
      <c r="AD1525" s="39" t="str">
        <f t="shared" si="424"/>
        <v>No</v>
      </c>
      <c r="AE1525" s="13" t="str">
        <f t="shared" si="425"/>
        <v>22-Dec-1966</v>
      </c>
      <c r="AF1525" s="39">
        <f t="shared" si="426"/>
        <v>57</v>
      </c>
      <c r="AG1525" s="58">
        <f t="shared" si="427"/>
        <v>12949.16</v>
      </c>
      <c r="AH1525" s="39" t="str">
        <f t="shared" si="428"/>
        <v>tier - 3</v>
      </c>
      <c r="AI1525" s="39" t="str">
        <f t="shared" si="429"/>
        <v>tier - 3</v>
      </c>
      <c r="AJ1525" s="54" t="str">
        <f t="shared" si="430"/>
        <v>R1013</v>
      </c>
    </row>
    <row r="1526" spans="2:36" ht="15.75" customHeight="1" x14ac:dyDescent="0.3">
      <c r="B1526" s="12" t="s">
        <v>5543</v>
      </c>
      <c r="C1526" s="13" t="s">
        <v>5545</v>
      </c>
      <c r="D1526" s="13">
        <v>28.88</v>
      </c>
      <c r="E1526" s="13" t="str">
        <f t="shared" si="414"/>
        <v>Overweight</v>
      </c>
      <c r="F1526" s="13">
        <v>6.59</v>
      </c>
      <c r="G1526" s="13" t="str">
        <f t="shared" si="415"/>
        <v>Diabetes</v>
      </c>
      <c r="H1526" s="13" t="s">
        <v>8293</v>
      </c>
      <c r="I1526" s="13" t="s">
        <v>8291</v>
      </c>
      <c r="J1526" s="13" t="s">
        <v>8291</v>
      </c>
      <c r="K1526" s="27">
        <v>1</v>
      </c>
      <c r="L1526" s="13" t="s">
        <v>8291</v>
      </c>
      <c r="M1526" s="13" t="s">
        <v>9752</v>
      </c>
      <c r="N1526" s="13">
        <v>62</v>
      </c>
      <c r="O1526" s="56">
        <v>12950.07</v>
      </c>
      <c r="P1526" s="13" t="s">
        <v>8311</v>
      </c>
      <c r="Q1526" s="13" t="s">
        <v>8314</v>
      </c>
      <c r="R1526" s="57" t="s">
        <v>8317</v>
      </c>
      <c r="T1526" s="12" t="s">
        <v>5543</v>
      </c>
      <c r="U1526" s="13" t="str">
        <f t="shared" si="431"/>
        <v xml:space="preserve">  Adrian R</v>
      </c>
      <c r="V1526" s="39">
        <f t="shared" si="416"/>
        <v>28.88</v>
      </c>
      <c r="W1526" s="39" t="str">
        <f t="shared" si="417"/>
        <v>Overweight</v>
      </c>
      <c r="X1526" s="39">
        <f t="shared" si="418"/>
        <v>6.59</v>
      </c>
      <c r="Y1526" s="39" t="str">
        <f t="shared" si="419"/>
        <v>Diabetes</v>
      </c>
      <c r="Z1526" s="39" t="str">
        <f t="shared" si="420"/>
        <v>Yes</v>
      </c>
      <c r="AA1526" s="39" t="str">
        <f t="shared" si="421"/>
        <v>No</v>
      </c>
      <c r="AB1526" s="39" t="str">
        <f t="shared" si="422"/>
        <v>No</v>
      </c>
      <c r="AC1526" s="38">
        <f t="shared" si="423"/>
        <v>1</v>
      </c>
      <c r="AD1526" s="39" t="str">
        <f t="shared" si="424"/>
        <v>No</v>
      </c>
      <c r="AE1526" s="13" t="str">
        <f t="shared" si="425"/>
        <v>20-Aug-1961</v>
      </c>
      <c r="AF1526" s="39">
        <f t="shared" si="426"/>
        <v>62</v>
      </c>
      <c r="AG1526" s="58">
        <f t="shared" si="427"/>
        <v>12950.07</v>
      </c>
      <c r="AH1526" s="39" t="str">
        <f t="shared" si="428"/>
        <v>tier - 3</v>
      </c>
      <c r="AI1526" s="39" t="str">
        <f t="shared" si="429"/>
        <v>tier - 1</v>
      </c>
      <c r="AJ1526" s="54" t="str">
        <f t="shared" si="430"/>
        <v>R1012</v>
      </c>
    </row>
    <row r="1527" spans="2:36" ht="15.75" customHeight="1" x14ac:dyDescent="0.3">
      <c r="B1527" s="12" t="s">
        <v>5547</v>
      </c>
      <c r="C1527" s="13" t="s">
        <v>906</v>
      </c>
      <c r="D1527" s="13">
        <v>27.55</v>
      </c>
      <c r="E1527" s="13" t="str">
        <f t="shared" si="414"/>
        <v>Overweight</v>
      </c>
      <c r="F1527" s="13">
        <v>10.83</v>
      </c>
      <c r="G1527" s="13" t="str">
        <f t="shared" si="415"/>
        <v>Diabetes</v>
      </c>
      <c r="H1527" s="13" t="s">
        <v>8293</v>
      </c>
      <c r="I1527" s="13" t="s">
        <v>8291</v>
      </c>
      <c r="J1527" s="13" t="s">
        <v>8291</v>
      </c>
      <c r="K1527" s="27">
        <v>1</v>
      </c>
      <c r="L1527" s="13" t="s">
        <v>8291</v>
      </c>
      <c r="M1527" s="13" t="s">
        <v>9753</v>
      </c>
      <c r="N1527" s="13">
        <v>63</v>
      </c>
      <c r="O1527" s="56">
        <v>12957.12</v>
      </c>
      <c r="P1527" s="13" t="s">
        <v>8311</v>
      </c>
      <c r="Q1527" s="13" t="s">
        <v>8314</v>
      </c>
      <c r="R1527" s="57" t="s">
        <v>8321</v>
      </c>
      <c r="T1527" s="12" t="s">
        <v>5547</v>
      </c>
      <c r="U1527" s="13" t="str">
        <f t="shared" si="431"/>
        <v xml:space="preserve">  Andrew</v>
      </c>
      <c r="V1527" s="39">
        <f t="shared" si="416"/>
        <v>27.55</v>
      </c>
      <c r="W1527" s="39" t="str">
        <f t="shared" si="417"/>
        <v>Overweight</v>
      </c>
      <c r="X1527" s="39">
        <f t="shared" si="418"/>
        <v>10.83</v>
      </c>
      <c r="Y1527" s="39" t="str">
        <f t="shared" si="419"/>
        <v>Diabetes</v>
      </c>
      <c r="Z1527" s="39" t="str">
        <f t="shared" si="420"/>
        <v>Yes</v>
      </c>
      <c r="AA1527" s="39" t="str">
        <f t="shared" si="421"/>
        <v>No</v>
      </c>
      <c r="AB1527" s="39" t="str">
        <f t="shared" si="422"/>
        <v>No</v>
      </c>
      <c r="AC1527" s="38">
        <f t="shared" si="423"/>
        <v>1</v>
      </c>
      <c r="AD1527" s="39" t="str">
        <f t="shared" si="424"/>
        <v>No</v>
      </c>
      <c r="AE1527" s="13" t="str">
        <f t="shared" si="425"/>
        <v>4-Nov-1960</v>
      </c>
      <c r="AF1527" s="39">
        <f t="shared" si="426"/>
        <v>63</v>
      </c>
      <c r="AG1527" s="58">
        <f t="shared" si="427"/>
        <v>12957.12</v>
      </c>
      <c r="AH1527" s="39" t="str">
        <f t="shared" si="428"/>
        <v>tier - 3</v>
      </c>
      <c r="AI1527" s="39" t="str">
        <f t="shared" si="429"/>
        <v>tier - 1</v>
      </c>
      <c r="AJ1527" s="54" t="str">
        <f t="shared" si="430"/>
        <v>R1011</v>
      </c>
    </row>
    <row r="1528" spans="2:36" ht="15.75" customHeight="1" x14ac:dyDescent="0.3">
      <c r="B1528" s="12" t="s">
        <v>5550</v>
      </c>
      <c r="C1528" s="13" t="s">
        <v>1348</v>
      </c>
      <c r="D1528" s="13">
        <v>15.6</v>
      </c>
      <c r="E1528" s="13" t="str">
        <f t="shared" si="414"/>
        <v>Underweight</v>
      </c>
      <c r="F1528" s="13">
        <v>8.6</v>
      </c>
      <c r="G1528" s="13" t="str">
        <f t="shared" si="415"/>
        <v>Diabetes</v>
      </c>
      <c r="H1528" s="13" t="s">
        <v>8291</v>
      </c>
      <c r="I1528" s="13" t="s">
        <v>8291</v>
      </c>
      <c r="J1528" s="13" t="s">
        <v>8291</v>
      </c>
      <c r="K1528" s="27" t="s">
        <v>8292</v>
      </c>
      <c r="L1528" s="13" t="s">
        <v>8291</v>
      </c>
      <c r="M1528" s="13" t="s">
        <v>9754</v>
      </c>
      <c r="N1528" s="13">
        <v>63</v>
      </c>
      <c r="O1528" s="56">
        <v>12979.36</v>
      </c>
      <c r="P1528" s="13" t="s">
        <v>8311</v>
      </c>
      <c r="Q1528" s="13" t="s">
        <v>8314</v>
      </c>
      <c r="R1528" s="57" t="s">
        <v>8321</v>
      </c>
      <c r="T1528" s="12" t="s">
        <v>5550</v>
      </c>
      <c r="U1528" s="13" t="str">
        <f t="shared" si="431"/>
        <v xml:space="preserve">  Jason A</v>
      </c>
      <c r="V1528" s="39">
        <f t="shared" si="416"/>
        <v>15.6</v>
      </c>
      <c r="W1528" s="39" t="str">
        <f t="shared" si="417"/>
        <v>Underweight</v>
      </c>
      <c r="X1528" s="39">
        <f t="shared" si="418"/>
        <v>8.6</v>
      </c>
      <c r="Y1528" s="39" t="str">
        <f t="shared" si="419"/>
        <v>Diabetes</v>
      </c>
      <c r="Z1528" s="39" t="str">
        <f t="shared" si="420"/>
        <v>No</v>
      </c>
      <c r="AA1528" s="39" t="str">
        <f t="shared" si="421"/>
        <v>No</v>
      </c>
      <c r="AB1528" s="39" t="str">
        <f t="shared" si="422"/>
        <v>No</v>
      </c>
      <c r="AC1528" s="38" t="str">
        <f t="shared" si="423"/>
        <v>No major surgery</v>
      </c>
      <c r="AD1528" s="39" t="str">
        <f t="shared" si="424"/>
        <v>No</v>
      </c>
      <c r="AE1528" s="13" t="str">
        <f t="shared" si="425"/>
        <v>22-Jun-1960</v>
      </c>
      <c r="AF1528" s="39">
        <f t="shared" si="426"/>
        <v>63</v>
      </c>
      <c r="AG1528" s="58">
        <f t="shared" si="427"/>
        <v>12979.36</v>
      </c>
      <c r="AH1528" s="39" t="str">
        <f t="shared" si="428"/>
        <v>tier - 3</v>
      </c>
      <c r="AI1528" s="39" t="str">
        <f t="shared" si="429"/>
        <v>tier - 1</v>
      </c>
      <c r="AJ1528" s="54" t="str">
        <f t="shared" si="430"/>
        <v>R1011</v>
      </c>
    </row>
    <row r="1529" spans="2:36" ht="15.75" customHeight="1" x14ac:dyDescent="0.3">
      <c r="B1529" s="12" t="s">
        <v>5552</v>
      </c>
      <c r="C1529" s="13" t="s">
        <v>5554</v>
      </c>
      <c r="D1529" s="13">
        <v>21.99</v>
      </c>
      <c r="E1529" s="13" t="str">
        <f t="shared" si="414"/>
        <v>Healthy Weight</v>
      </c>
      <c r="F1529" s="13">
        <v>11.17</v>
      </c>
      <c r="G1529" s="13" t="str">
        <f t="shared" si="415"/>
        <v>Diabetes</v>
      </c>
      <c r="H1529" s="13" t="s">
        <v>8291</v>
      </c>
      <c r="I1529" s="13" t="s">
        <v>8291</v>
      </c>
      <c r="J1529" s="13" t="s">
        <v>8291</v>
      </c>
      <c r="K1529" s="27" t="s">
        <v>8292</v>
      </c>
      <c r="L1529" s="13" t="s">
        <v>8291</v>
      </c>
      <c r="M1529" s="13" t="s">
        <v>9755</v>
      </c>
      <c r="N1529" s="13">
        <v>63</v>
      </c>
      <c r="O1529" s="56">
        <v>12981.35</v>
      </c>
      <c r="P1529" s="13" t="s">
        <v>8311</v>
      </c>
      <c r="Q1529" s="13" t="s">
        <v>8311</v>
      </c>
      <c r="R1529" s="57" t="s">
        <v>8312</v>
      </c>
      <c r="T1529" s="12" t="s">
        <v>5552</v>
      </c>
      <c r="U1529" s="13" t="str">
        <f t="shared" si="431"/>
        <v xml:space="preserve">  Rachel</v>
      </c>
      <c r="V1529" s="39">
        <f t="shared" si="416"/>
        <v>21.99</v>
      </c>
      <c r="W1529" s="39" t="str">
        <f t="shared" si="417"/>
        <v>Healthy Weight</v>
      </c>
      <c r="X1529" s="39">
        <f t="shared" si="418"/>
        <v>11.17</v>
      </c>
      <c r="Y1529" s="39" t="str">
        <f t="shared" si="419"/>
        <v>Diabetes</v>
      </c>
      <c r="Z1529" s="39" t="str">
        <f t="shared" si="420"/>
        <v>No</v>
      </c>
      <c r="AA1529" s="39" t="str">
        <f t="shared" si="421"/>
        <v>No</v>
      </c>
      <c r="AB1529" s="39" t="str">
        <f t="shared" si="422"/>
        <v>No</v>
      </c>
      <c r="AC1529" s="38" t="str">
        <f t="shared" si="423"/>
        <v>No major surgery</v>
      </c>
      <c r="AD1529" s="39" t="str">
        <f t="shared" si="424"/>
        <v>No</v>
      </c>
      <c r="AE1529" s="13" t="str">
        <f t="shared" si="425"/>
        <v>23-Sep-1960</v>
      </c>
      <c r="AF1529" s="39">
        <f t="shared" si="426"/>
        <v>63</v>
      </c>
      <c r="AG1529" s="58">
        <f t="shared" si="427"/>
        <v>12981.35</v>
      </c>
      <c r="AH1529" s="39" t="str">
        <f t="shared" si="428"/>
        <v>tier - 3</v>
      </c>
      <c r="AI1529" s="39" t="str">
        <f t="shared" si="429"/>
        <v>tier - 3</v>
      </c>
      <c r="AJ1529" s="54" t="str">
        <f t="shared" si="430"/>
        <v>R1013</v>
      </c>
    </row>
    <row r="1530" spans="2:36" ht="15.75" customHeight="1" x14ac:dyDescent="0.3">
      <c r="B1530" s="12" t="s">
        <v>5556</v>
      </c>
      <c r="C1530" s="13" t="s">
        <v>5558</v>
      </c>
      <c r="D1530" s="13">
        <v>34.85</v>
      </c>
      <c r="E1530" s="13" t="str">
        <f t="shared" si="414"/>
        <v>Obesity</v>
      </c>
      <c r="F1530" s="13">
        <v>5.75</v>
      </c>
      <c r="G1530" s="13" t="str">
        <f t="shared" si="415"/>
        <v>Prediabetes</v>
      </c>
      <c r="H1530" s="13" t="s">
        <v>8291</v>
      </c>
      <c r="I1530" s="13" t="s">
        <v>8291</v>
      </c>
      <c r="J1530" s="13" t="s">
        <v>8291</v>
      </c>
      <c r="K1530" s="27" t="s">
        <v>8292</v>
      </c>
      <c r="L1530" s="13" t="s">
        <v>8291</v>
      </c>
      <c r="M1530" s="13" t="s">
        <v>9756</v>
      </c>
      <c r="N1530" s="13">
        <v>63</v>
      </c>
      <c r="O1530" s="56">
        <v>12982.87</v>
      </c>
      <c r="P1530" s="13" t="s">
        <v>8311</v>
      </c>
      <c r="Q1530" s="13" t="s">
        <v>8314</v>
      </c>
      <c r="R1530" s="57" t="s">
        <v>8312</v>
      </c>
      <c r="T1530" s="12" t="s">
        <v>5556</v>
      </c>
      <c r="U1530" s="13" t="str">
        <f t="shared" si="431"/>
        <v xml:space="preserve">  Susan</v>
      </c>
      <c r="V1530" s="39">
        <f t="shared" si="416"/>
        <v>34.85</v>
      </c>
      <c r="W1530" s="39" t="str">
        <f t="shared" si="417"/>
        <v>Obesity</v>
      </c>
      <c r="X1530" s="39">
        <f t="shared" si="418"/>
        <v>5.75</v>
      </c>
      <c r="Y1530" s="39" t="str">
        <f t="shared" si="419"/>
        <v>Prediabetes</v>
      </c>
      <c r="Z1530" s="39" t="str">
        <f t="shared" si="420"/>
        <v>No</v>
      </c>
      <c r="AA1530" s="39" t="str">
        <f t="shared" si="421"/>
        <v>No</v>
      </c>
      <c r="AB1530" s="39" t="str">
        <f t="shared" si="422"/>
        <v>No</v>
      </c>
      <c r="AC1530" s="38" t="str">
        <f t="shared" si="423"/>
        <v>No major surgery</v>
      </c>
      <c r="AD1530" s="39" t="str">
        <f t="shared" si="424"/>
        <v>No</v>
      </c>
      <c r="AE1530" s="13" t="str">
        <f t="shared" si="425"/>
        <v>28-Nov-1960</v>
      </c>
      <c r="AF1530" s="39">
        <f t="shared" si="426"/>
        <v>63</v>
      </c>
      <c r="AG1530" s="58">
        <f t="shared" si="427"/>
        <v>12982.87</v>
      </c>
      <c r="AH1530" s="39" t="str">
        <f t="shared" si="428"/>
        <v>tier - 3</v>
      </c>
      <c r="AI1530" s="39" t="str">
        <f t="shared" si="429"/>
        <v>tier - 1</v>
      </c>
      <c r="AJ1530" s="54" t="str">
        <f t="shared" si="430"/>
        <v>R1013</v>
      </c>
    </row>
    <row r="1531" spans="2:36" ht="15.75" customHeight="1" x14ac:dyDescent="0.3">
      <c r="B1531" s="12" t="s">
        <v>5560</v>
      </c>
      <c r="C1531" s="13" t="s">
        <v>5562</v>
      </c>
      <c r="D1531" s="13">
        <v>24.51</v>
      </c>
      <c r="E1531" s="13" t="str">
        <f t="shared" si="414"/>
        <v>Healthy Weight</v>
      </c>
      <c r="F1531" s="13">
        <v>4.83</v>
      </c>
      <c r="G1531" s="13" t="str">
        <f t="shared" si="415"/>
        <v>Normal</v>
      </c>
      <c r="H1531" s="13" t="s">
        <v>8293</v>
      </c>
      <c r="I1531" s="13" t="s">
        <v>8291</v>
      </c>
      <c r="J1531" s="13" t="s">
        <v>8293</v>
      </c>
      <c r="K1531" s="27">
        <v>1</v>
      </c>
      <c r="L1531" s="13" t="s">
        <v>8291</v>
      </c>
      <c r="M1531" s="13" t="s">
        <v>9757</v>
      </c>
      <c r="N1531" s="13">
        <v>44</v>
      </c>
      <c r="O1531" s="56">
        <v>12994.12</v>
      </c>
      <c r="P1531" s="13" t="s">
        <v>8311</v>
      </c>
      <c r="Q1531" s="13" t="s">
        <v>8310</v>
      </c>
      <c r="R1531" s="57" t="s">
        <v>8335</v>
      </c>
      <c r="T1531" s="12" t="s">
        <v>5560</v>
      </c>
      <c r="U1531" s="13" t="str">
        <f t="shared" si="431"/>
        <v xml:space="preserve">  Cameron M</v>
      </c>
      <c r="V1531" s="39">
        <f t="shared" si="416"/>
        <v>24.51</v>
      </c>
      <c r="W1531" s="39" t="str">
        <f t="shared" si="417"/>
        <v>Healthy Weight</v>
      </c>
      <c r="X1531" s="39">
        <f t="shared" si="418"/>
        <v>4.83</v>
      </c>
      <c r="Y1531" s="39" t="str">
        <f t="shared" si="419"/>
        <v>Normal</v>
      </c>
      <c r="Z1531" s="39" t="str">
        <f t="shared" si="420"/>
        <v>Yes</v>
      </c>
      <c r="AA1531" s="39" t="str">
        <f t="shared" si="421"/>
        <v>No</v>
      </c>
      <c r="AB1531" s="39" t="str">
        <f t="shared" si="422"/>
        <v>Yes</v>
      </c>
      <c r="AC1531" s="38">
        <f t="shared" si="423"/>
        <v>1</v>
      </c>
      <c r="AD1531" s="39" t="str">
        <f t="shared" si="424"/>
        <v>No</v>
      </c>
      <c r="AE1531" s="13" t="str">
        <f t="shared" si="425"/>
        <v>27-Nov-1979</v>
      </c>
      <c r="AF1531" s="39">
        <f t="shared" si="426"/>
        <v>44</v>
      </c>
      <c r="AG1531" s="58">
        <f t="shared" si="427"/>
        <v>12994.12</v>
      </c>
      <c r="AH1531" s="39" t="str">
        <f t="shared" si="428"/>
        <v>tier - 3</v>
      </c>
      <c r="AI1531" s="39" t="str">
        <f t="shared" si="429"/>
        <v>tier - 2</v>
      </c>
      <c r="AJ1531" s="54" t="str">
        <f t="shared" si="430"/>
        <v>R1026</v>
      </c>
    </row>
    <row r="1532" spans="2:36" ht="15.75" customHeight="1" x14ac:dyDescent="0.3">
      <c r="B1532" s="12" t="s">
        <v>5564</v>
      </c>
      <c r="C1532" s="13" t="s">
        <v>5566</v>
      </c>
      <c r="D1532" s="13">
        <v>19.399999999999999</v>
      </c>
      <c r="E1532" s="13" t="str">
        <f t="shared" si="414"/>
        <v>Healthy Weight</v>
      </c>
      <c r="F1532" s="13">
        <v>11.93</v>
      </c>
      <c r="G1532" s="13" t="str">
        <f t="shared" si="415"/>
        <v>Diabetes</v>
      </c>
      <c r="H1532" s="13" t="s">
        <v>8291</v>
      </c>
      <c r="I1532" s="13" t="s">
        <v>8291</v>
      </c>
      <c r="J1532" s="13" t="s">
        <v>8291</v>
      </c>
      <c r="K1532" s="27" t="s">
        <v>8292</v>
      </c>
      <c r="L1532" s="13" t="s">
        <v>8291</v>
      </c>
      <c r="M1532" s="13" t="s">
        <v>9758</v>
      </c>
      <c r="N1532" s="13">
        <v>42</v>
      </c>
      <c r="O1532" s="56">
        <v>13002.91</v>
      </c>
      <c r="P1532" s="13" t="s">
        <v>8311</v>
      </c>
      <c r="Q1532" s="13" t="s">
        <v>8314</v>
      </c>
      <c r="R1532" s="57" t="s">
        <v>8317</v>
      </c>
      <c r="T1532" s="12" t="s">
        <v>5564</v>
      </c>
      <c r="U1532" s="13" t="str">
        <f t="shared" si="431"/>
        <v xml:space="preserve">  Claudia A</v>
      </c>
      <c r="V1532" s="39">
        <f t="shared" si="416"/>
        <v>19.399999999999999</v>
      </c>
      <c r="W1532" s="39" t="str">
        <f t="shared" si="417"/>
        <v>Healthy Weight</v>
      </c>
      <c r="X1532" s="39">
        <f t="shared" si="418"/>
        <v>11.93</v>
      </c>
      <c r="Y1532" s="39" t="str">
        <f t="shared" si="419"/>
        <v>Diabetes</v>
      </c>
      <c r="Z1532" s="39" t="str">
        <f t="shared" si="420"/>
        <v>No</v>
      </c>
      <c r="AA1532" s="39" t="str">
        <f t="shared" si="421"/>
        <v>No</v>
      </c>
      <c r="AB1532" s="39" t="str">
        <f t="shared" si="422"/>
        <v>No</v>
      </c>
      <c r="AC1532" s="38" t="str">
        <f t="shared" si="423"/>
        <v>No major surgery</v>
      </c>
      <c r="AD1532" s="39" t="str">
        <f t="shared" si="424"/>
        <v>No</v>
      </c>
      <c r="AE1532" s="13" t="str">
        <f t="shared" si="425"/>
        <v>30-Oct-1981</v>
      </c>
      <c r="AF1532" s="39">
        <f t="shared" si="426"/>
        <v>42</v>
      </c>
      <c r="AG1532" s="58">
        <f t="shared" si="427"/>
        <v>13002.91</v>
      </c>
      <c r="AH1532" s="39" t="str">
        <f t="shared" si="428"/>
        <v>tier - 3</v>
      </c>
      <c r="AI1532" s="39" t="str">
        <f t="shared" si="429"/>
        <v>tier - 1</v>
      </c>
      <c r="AJ1532" s="54" t="str">
        <f t="shared" si="430"/>
        <v>R1012</v>
      </c>
    </row>
    <row r="1533" spans="2:36" ht="15.75" customHeight="1" x14ac:dyDescent="0.3">
      <c r="B1533" s="12" t="s">
        <v>5568</v>
      </c>
      <c r="C1533" s="13" t="s">
        <v>335</v>
      </c>
      <c r="D1533" s="13">
        <v>15.1</v>
      </c>
      <c r="E1533" s="13" t="str">
        <f t="shared" si="414"/>
        <v>Underweight</v>
      </c>
      <c r="F1533" s="13">
        <v>8.41</v>
      </c>
      <c r="G1533" s="13" t="str">
        <f t="shared" si="415"/>
        <v>Diabetes</v>
      </c>
      <c r="H1533" s="13" t="s">
        <v>8291</v>
      </c>
      <c r="I1533" s="13" t="s">
        <v>8291</v>
      </c>
      <c r="J1533" s="13" t="s">
        <v>8291</v>
      </c>
      <c r="K1533" s="27" t="s">
        <v>8292</v>
      </c>
      <c r="L1533" s="13" t="s">
        <v>8291</v>
      </c>
      <c r="M1533" s="13" t="s">
        <v>9759</v>
      </c>
      <c r="N1533" s="13">
        <v>61</v>
      </c>
      <c r="O1533" s="56">
        <v>13004.95</v>
      </c>
      <c r="P1533" s="13" t="s">
        <v>8311</v>
      </c>
      <c r="Q1533" s="13" t="s">
        <v>8314</v>
      </c>
      <c r="R1533" s="57" t="s">
        <v>8317</v>
      </c>
      <c r="T1533" s="12" t="s">
        <v>5568</v>
      </c>
      <c r="U1533" s="13" t="str">
        <f t="shared" si="431"/>
        <v xml:space="preserve">  Kate</v>
      </c>
      <c r="V1533" s="39">
        <f t="shared" si="416"/>
        <v>15.1</v>
      </c>
      <c r="W1533" s="39" t="str">
        <f t="shared" si="417"/>
        <v>Underweight</v>
      </c>
      <c r="X1533" s="39">
        <f t="shared" si="418"/>
        <v>8.41</v>
      </c>
      <c r="Y1533" s="39" t="str">
        <f t="shared" si="419"/>
        <v>Diabetes</v>
      </c>
      <c r="Z1533" s="39" t="str">
        <f t="shared" si="420"/>
        <v>No</v>
      </c>
      <c r="AA1533" s="39" t="str">
        <f t="shared" si="421"/>
        <v>No</v>
      </c>
      <c r="AB1533" s="39" t="str">
        <f t="shared" si="422"/>
        <v>No</v>
      </c>
      <c r="AC1533" s="38" t="str">
        <f t="shared" si="423"/>
        <v>No major surgery</v>
      </c>
      <c r="AD1533" s="39" t="str">
        <f t="shared" si="424"/>
        <v>No</v>
      </c>
      <c r="AE1533" s="13" t="str">
        <f t="shared" si="425"/>
        <v>24-Jun-1962</v>
      </c>
      <c r="AF1533" s="39">
        <f t="shared" si="426"/>
        <v>61</v>
      </c>
      <c r="AG1533" s="58">
        <f t="shared" si="427"/>
        <v>13004.95</v>
      </c>
      <c r="AH1533" s="39" t="str">
        <f t="shared" si="428"/>
        <v>tier - 3</v>
      </c>
      <c r="AI1533" s="39" t="str">
        <f t="shared" si="429"/>
        <v>tier - 1</v>
      </c>
      <c r="AJ1533" s="54" t="str">
        <f t="shared" si="430"/>
        <v>R1012</v>
      </c>
    </row>
    <row r="1534" spans="2:36" ht="15.75" customHeight="1" x14ac:dyDescent="0.3">
      <c r="B1534" s="12" t="s">
        <v>5570</v>
      </c>
      <c r="C1534" s="13" t="s">
        <v>5572</v>
      </c>
      <c r="D1534" s="13">
        <v>23.37</v>
      </c>
      <c r="E1534" s="13" t="str">
        <f t="shared" si="414"/>
        <v>Healthy Weight</v>
      </c>
      <c r="F1534" s="13">
        <v>5.59</v>
      </c>
      <c r="G1534" s="13" t="str">
        <f t="shared" si="415"/>
        <v>Normal</v>
      </c>
      <c r="H1534" s="13" t="s">
        <v>8293</v>
      </c>
      <c r="I1534" s="13" t="s">
        <v>8291</v>
      </c>
      <c r="J1534" s="13" t="s">
        <v>8291</v>
      </c>
      <c r="K1534" s="27" t="s">
        <v>8292</v>
      </c>
      <c r="L1534" s="13" t="s">
        <v>8291</v>
      </c>
      <c r="M1534" s="13" t="s">
        <v>9760</v>
      </c>
      <c r="N1534" s="13">
        <v>54</v>
      </c>
      <c r="O1534" s="56">
        <v>13008.07</v>
      </c>
      <c r="P1534" s="13" t="s">
        <v>8311</v>
      </c>
      <c r="Q1534" s="13" t="s">
        <v>8311</v>
      </c>
      <c r="R1534" s="57" t="s">
        <v>8317</v>
      </c>
      <c r="T1534" s="12" t="s">
        <v>5570</v>
      </c>
      <c r="U1534" s="13" t="str">
        <f t="shared" si="431"/>
        <v xml:space="preserve">  Nicole M</v>
      </c>
      <c r="V1534" s="39">
        <f t="shared" si="416"/>
        <v>23.37</v>
      </c>
      <c r="W1534" s="39" t="str">
        <f t="shared" si="417"/>
        <v>Healthy Weight</v>
      </c>
      <c r="X1534" s="39">
        <f t="shared" si="418"/>
        <v>5.59</v>
      </c>
      <c r="Y1534" s="39" t="str">
        <f t="shared" si="419"/>
        <v>Normal</v>
      </c>
      <c r="Z1534" s="39" t="str">
        <f t="shared" si="420"/>
        <v>Yes</v>
      </c>
      <c r="AA1534" s="39" t="str">
        <f t="shared" si="421"/>
        <v>No</v>
      </c>
      <c r="AB1534" s="39" t="str">
        <f t="shared" si="422"/>
        <v>No</v>
      </c>
      <c r="AC1534" s="38" t="str">
        <f t="shared" si="423"/>
        <v>No major surgery</v>
      </c>
      <c r="AD1534" s="39" t="str">
        <f t="shared" si="424"/>
        <v>No</v>
      </c>
      <c r="AE1534" s="13" t="str">
        <f t="shared" si="425"/>
        <v>13-Dec-1969</v>
      </c>
      <c r="AF1534" s="39">
        <f t="shared" si="426"/>
        <v>54</v>
      </c>
      <c r="AG1534" s="58">
        <f t="shared" si="427"/>
        <v>13008.07</v>
      </c>
      <c r="AH1534" s="39" t="str">
        <f t="shared" si="428"/>
        <v>tier - 3</v>
      </c>
      <c r="AI1534" s="39" t="str">
        <f t="shared" si="429"/>
        <v>tier - 3</v>
      </c>
      <c r="AJ1534" s="54" t="str">
        <f t="shared" si="430"/>
        <v>R1012</v>
      </c>
    </row>
    <row r="1535" spans="2:36" ht="15.75" customHeight="1" x14ac:dyDescent="0.3">
      <c r="B1535" s="12" t="s">
        <v>5574</v>
      </c>
      <c r="C1535" s="13" t="s">
        <v>5576</v>
      </c>
      <c r="D1535" s="13">
        <v>42.4</v>
      </c>
      <c r="E1535" s="13" t="str">
        <f t="shared" si="414"/>
        <v>Obesity</v>
      </c>
      <c r="F1535" s="13">
        <v>4.0599999999999996</v>
      </c>
      <c r="G1535" s="13" t="str">
        <f t="shared" si="415"/>
        <v>Normal</v>
      </c>
      <c r="H1535" s="13" t="s">
        <v>8291</v>
      </c>
      <c r="I1535" s="13" t="s">
        <v>8291</v>
      </c>
      <c r="J1535" s="13" t="s">
        <v>8291</v>
      </c>
      <c r="K1535" s="27" t="s">
        <v>8292</v>
      </c>
      <c r="L1535" s="13" t="s">
        <v>8291</v>
      </c>
      <c r="M1535" s="13" t="s">
        <v>9761</v>
      </c>
      <c r="N1535" s="13">
        <v>51</v>
      </c>
      <c r="O1535" s="56">
        <v>13010.86</v>
      </c>
      <c r="P1535" s="13" t="s">
        <v>8311</v>
      </c>
      <c r="Q1535" s="13" t="s">
        <v>8310</v>
      </c>
      <c r="R1535" s="57" t="s">
        <v>8317</v>
      </c>
      <c r="T1535" s="12" t="s">
        <v>5574</v>
      </c>
      <c r="U1535" s="13" t="str">
        <f t="shared" si="431"/>
        <v xml:space="preserve">  Jack</v>
      </c>
      <c r="V1535" s="39">
        <f t="shared" si="416"/>
        <v>42.4</v>
      </c>
      <c r="W1535" s="39" t="str">
        <f t="shared" si="417"/>
        <v>Obesity</v>
      </c>
      <c r="X1535" s="39">
        <f t="shared" si="418"/>
        <v>4.0599999999999996</v>
      </c>
      <c r="Y1535" s="39" t="str">
        <f t="shared" si="419"/>
        <v>Normal</v>
      </c>
      <c r="Z1535" s="39" t="str">
        <f t="shared" si="420"/>
        <v>No</v>
      </c>
      <c r="AA1535" s="39" t="str">
        <f t="shared" si="421"/>
        <v>No</v>
      </c>
      <c r="AB1535" s="39" t="str">
        <f t="shared" si="422"/>
        <v>No</v>
      </c>
      <c r="AC1535" s="38" t="str">
        <f t="shared" si="423"/>
        <v>No major surgery</v>
      </c>
      <c r="AD1535" s="39" t="str">
        <f t="shared" si="424"/>
        <v>No</v>
      </c>
      <c r="AE1535" s="13" t="str">
        <f t="shared" si="425"/>
        <v>27-Sep-1972</v>
      </c>
      <c r="AF1535" s="39">
        <f t="shared" si="426"/>
        <v>51</v>
      </c>
      <c r="AG1535" s="58">
        <f t="shared" si="427"/>
        <v>13010.86</v>
      </c>
      <c r="AH1535" s="39" t="str">
        <f t="shared" si="428"/>
        <v>tier - 3</v>
      </c>
      <c r="AI1535" s="39" t="str">
        <f t="shared" si="429"/>
        <v>tier - 2</v>
      </c>
      <c r="AJ1535" s="54" t="str">
        <f t="shared" si="430"/>
        <v>R1012</v>
      </c>
    </row>
    <row r="1536" spans="2:36" ht="15.75" customHeight="1" x14ac:dyDescent="0.3">
      <c r="B1536" s="12" t="s">
        <v>5578</v>
      </c>
      <c r="C1536" s="13" t="s">
        <v>1543</v>
      </c>
      <c r="D1536" s="13">
        <v>28.405000000000001</v>
      </c>
      <c r="E1536" s="13" t="str">
        <f t="shared" si="414"/>
        <v>Overweight</v>
      </c>
      <c r="F1536" s="13">
        <v>7.02</v>
      </c>
      <c r="G1536" s="13" t="str">
        <f t="shared" si="415"/>
        <v>Diabetes</v>
      </c>
      <c r="H1536" s="13" t="s">
        <v>8293</v>
      </c>
      <c r="I1536" s="13" t="s">
        <v>8291</v>
      </c>
      <c r="J1536" s="13" t="s">
        <v>8291</v>
      </c>
      <c r="K1536" s="27" t="s">
        <v>8292</v>
      </c>
      <c r="L1536" s="13" t="s">
        <v>8291</v>
      </c>
      <c r="M1536" s="13" t="s">
        <v>9762</v>
      </c>
      <c r="N1536" s="13">
        <v>61</v>
      </c>
      <c r="O1536" s="56">
        <v>13012.21</v>
      </c>
      <c r="P1536" s="13" t="s">
        <v>8311</v>
      </c>
      <c r="Q1536" s="13" t="s">
        <v>8314</v>
      </c>
      <c r="R1536" s="57" t="s">
        <v>8317</v>
      </c>
      <c r="T1536" s="12" t="s">
        <v>5578</v>
      </c>
      <c r="U1536" s="13" t="str">
        <f t="shared" si="431"/>
        <v xml:space="preserve">  Gregory</v>
      </c>
      <c r="V1536" s="39">
        <f t="shared" si="416"/>
        <v>28.405000000000001</v>
      </c>
      <c r="W1536" s="39" t="str">
        <f t="shared" si="417"/>
        <v>Overweight</v>
      </c>
      <c r="X1536" s="39">
        <f t="shared" si="418"/>
        <v>7.02</v>
      </c>
      <c r="Y1536" s="39" t="str">
        <f t="shared" si="419"/>
        <v>Diabetes</v>
      </c>
      <c r="Z1536" s="39" t="str">
        <f t="shared" si="420"/>
        <v>Yes</v>
      </c>
      <c r="AA1536" s="39" t="str">
        <f t="shared" si="421"/>
        <v>No</v>
      </c>
      <c r="AB1536" s="39" t="str">
        <f t="shared" si="422"/>
        <v>No</v>
      </c>
      <c r="AC1536" s="38" t="str">
        <f t="shared" si="423"/>
        <v>No major surgery</v>
      </c>
      <c r="AD1536" s="39" t="str">
        <f t="shared" si="424"/>
        <v>No</v>
      </c>
      <c r="AE1536" s="13" t="str">
        <f t="shared" si="425"/>
        <v>20-Jul-1962</v>
      </c>
      <c r="AF1536" s="39">
        <f t="shared" si="426"/>
        <v>61</v>
      </c>
      <c r="AG1536" s="58">
        <f t="shared" si="427"/>
        <v>13012.21</v>
      </c>
      <c r="AH1536" s="39" t="str">
        <f t="shared" si="428"/>
        <v>tier - 3</v>
      </c>
      <c r="AI1536" s="39" t="str">
        <f t="shared" si="429"/>
        <v>tier - 1</v>
      </c>
      <c r="AJ1536" s="54" t="str">
        <f t="shared" si="430"/>
        <v>R1012</v>
      </c>
    </row>
    <row r="1537" spans="2:36" ht="15.75" customHeight="1" x14ac:dyDescent="0.3">
      <c r="B1537" s="12" t="s">
        <v>5581</v>
      </c>
      <c r="C1537" s="13" t="s">
        <v>355</v>
      </c>
      <c r="D1537" s="13">
        <v>23.4</v>
      </c>
      <c r="E1537" s="13" t="str">
        <f t="shared" si="414"/>
        <v>Healthy Weight</v>
      </c>
      <c r="F1537" s="13">
        <v>4.47</v>
      </c>
      <c r="G1537" s="13" t="str">
        <f t="shared" si="415"/>
        <v>Normal</v>
      </c>
      <c r="H1537" s="13" t="s">
        <v>8291</v>
      </c>
      <c r="I1537" s="13" t="s">
        <v>8291</v>
      </c>
      <c r="J1537" s="13" t="s">
        <v>8291</v>
      </c>
      <c r="K1537" s="27" t="s">
        <v>8292</v>
      </c>
      <c r="L1537" s="13" t="s">
        <v>8291</v>
      </c>
      <c r="M1537" s="13" t="s">
        <v>9763</v>
      </c>
      <c r="N1537" s="13">
        <v>59</v>
      </c>
      <c r="O1537" s="56">
        <v>13019.16</v>
      </c>
      <c r="P1537" s="13" t="s">
        <v>8311</v>
      </c>
      <c r="Q1537" s="13" t="s">
        <v>8314</v>
      </c>
      <c r="R1537" s="57" t="s">
        <v>8329</v>
      </c>
      <c r="T1537" s="12" t="s">
        <v>5581</v>
      </c>
      <c r="U1537" s="13" t="str">
        <f t="shared" si="431"/>
        <v xml:space="preserve">  Rebecca</v>
      </c>
      <c r="V1537" s="39">
        <f t="shared" si="416"/>
        <v>23.4</v>
      </c>
      <c r="W1537" s="39" t="str">
        <f t="shared" si="417"/>
        <v>Healthy Weight</v>
      </c>
      <c r="X1537" s="39">
        <f t="shared" si="418"/>
        <v>4.47</v>
      </c>
      <c r="Y1537" s="39" t="str">
        <f t="shared" si="419"/>
        <v>Normal</v>
      </c>
      <c r="Z1537" s="39" t="str">
        <f t="shared" si="420"/>
        <v>No</v>
      </c>
      <c r="AA1537" s="39" t="str">
        <f t="shared" si="421"/>
        <v>No</v>
      </c>
      <c r="AB1537" s="39" t="str">
        <f t="shared" si="422"/>
        <v>No</v>
      </c>
      <c r="AC1537" s="38" t="str">
        <f t="shared" si="423"/>
        <v>No major surgery</v>
      </c>
      <c r="AD1537" s="39" t="str">
        <f t="shared" si="424"/>
        <v>No</v>
      </c>
      <c r="AE1537" s="13" t="str">
        <f t="shared" si="425"/>
        <v>23-Sep-1964</v>
      </c>
      <c r="AF1537" s="39">
        <f t="shared" si="426"/>
        <v>59</v>
      </c>
      <c r="AG1537" s="58">
        <f t="shared" si="427"/>
        <v>13019.16</v>
      </c>
      <c r="AH1537" s="39" t="str">
        <f t="shared" si="428"/>
        <v>tier - 3</v>
      </c>
      <c r="AI1537" s="39" t="str">
        <f t="shared" si="429"/>
        <v>tier - 1</v>
      </c>
      <c r="AJ1537" s="54" t="str">
        <f t="shared" si="430"/>
        <v>R1024</v>
      </c>
    </row>
    <row r="1538" spans="2:36" ht="15.75" customHeight="1" x14ac:dyDescent="0.3">
      <c r="B1538" s="12" t="s">
        <v>5584</v>
      </c>
      <c r="C1538" s="13" t="s">
        <v>112</v>
      </c>
      <c r="D1538" s="13">
        <v>33.44</v>
      </c>
      <c r="E1538" s="13" t="str">
        <f t="shared" si="414"/>
        <v>Obesity</v>
      </c>
      <c r="F1538" s="13">
        <v>4.54</v>
      </c>
      <c r="G1538" s="13" t="str">
        <f t="shared" si="415"/>
        <v>Normal</v>
      </c>
      <c r="H1538" s="13" t="s">
        <v>8291</v>
      </c>
      <c r="I1538" s="13" t="s">
        <v>8291</v>
      </c>
      <c r="J1538" s="13" t="s">
        <v>8291</v>
      </c>
      <c r="K1538" s="27" t="s">
        <v>8292</v>
      </c>
      <c r="L1538" s="13" t="s">
        <v>8291</v>
      </c>
      <c r="M1538" s="13" t="s">
        <v>9764</v>
      </c>
      <c r="N1538" s="13">
        <v>58</v>
      </c>
      <c r="O1538" s="56">
        <v>13023.93</v>
      </c>
      <c r="P1538" s="13" t="s">
        <v>8311</v>
      </c>
      <c r="Q1538" s="13" t="s">
        <v>8310</v>
      </c>
      <c r="R1538" s="57" t="s">
        <v>8328</v>
      </c>
      <c r="T1538" s="12" t="s">
        <v>5584</v>
      </c>
      <c r="U1538" s="13" t="str">
        <f t="shared" si="431"/>
        <v xml:space="preserve">  Adam</v>
      </c>
      <c r="V1538" s="39">
        <f t="shared" si="416"/>
        <v>33.44</v>
      </c>
      <c r="W1538" s="39" t="str">
        <f t="shared" si="417"/>
        <v>Obesity</v>
      </c>
      <c r="X1538" s="39">
        <f t="shared" si="418"/>
        <v>4.54</v>
      </c>
      <c r="Y1538" s="39" t="str">
        <f t="shared" si="419"/>
        <v>Normal</v>
      </c>
      <c r="Z1538" s="39" t="str">
        <f t="shared" si="420"/>
        <v>No</v>
      </c>
      <c r="AA1538" s="39" t="str">
        <f t="shared" si="421"/>
        <v>No</v>
      </c>
      <c r="AB1538" s="39" t="str">
        <f t="shared" si="422"/>
        <v>No</v>
      </c>
      <c r="AC1538" s="38" t="str">
        <f t="shared" si="423"/>
        <v>No major surgery</v>
      </c>
      <c r="AD1538" s="39" t="str">
        <f t="shared" si="424"/>
        <v>No</v>
      </c>
      <c r="AE1538" s="13" t="str">
        <f t="shared" si="425"/>
        <v>4-Nov-1965</v>
      </c>
      <c r="AF1538" s="39">
        <f t="shared" si="426"/>
        <v>58</v>
      </c>
      <c r="AG1538" s="58">
        <f t="shared" si="427"/>
        <v>13023.93</v>
      </c>
      <c r="AH1538" s="39" t="str">
        <f t="shared" si="428"/>
        <v>tier - 3</v>
      </c>
      <c r="AI1538" s="39" t="str">
        <f t="shared" si="429"/>
        <v>tier - 2</v>
      </c>
      <c r="AJ1538" s="54" t="str">
        <f t="shared" si="430"/>
        <v>R1025</v>
      </c>
    </row>
    <row r="1539" spans="2:36" ht="15.75" customHeight="1" x14ac:dyDescent="0.3">
      <c r="B1539" s="12" t="s">
        <v>5587</v>
      </c>
      <c r="C1539" s="13" t="s">
        <v>205</v>
      </c>
      <c r="D1539" s="13">
        <v>21.12</v>
      </c>
      <c r="E1539" s="13" t="str">
        <f t="shared" si="414"/>
        <v>Healthy Weight</v>
      </c>
      <c r="F1539" s="13">
        <v>4.99</v>
      </c>
      <c r="G1539" s="13" t="str">
        <f t="shared" si="415"/>
        <v>Normal</v>
      </c>
      <c r="H1539" s="13" t="s">
        <v>8291</v>
      </c>
      <c r="I1539" s="13" t="s">
        <v>8291</v>
      </c>
      <c r="J1539" s="13" t="s">
        <v>8291</v>
      </c>
      <c r="K1539" s="27">
        <v>1</v>
      </c>
      <c r="L1539" s="13" t="s">
        <v>8291</v>
      </c>
      <c r="M1539" s="13" t="s">
        <v>9765</v>
      </c>
      <c r="N1539" s="13">
        <v>62</v>
      </c>
      <c r="O1539" s="56">
        <v>13041.92</v>
      </c>
      <c r="P1539" s="13" t="s">
        <v>8311</v>
      </c>
      <c r="Q1539" s="13" t="s">
        <v>8314</v>
      </c>
      <c r="R1539" s="57" t="s">
        <v>8321</v>
      </c>
      <c r="T1539" s="12" t="s">
        <v>5587</v>
      </c>
      <c r="U1539" s="13" t="str">
        <f t="shared" si="431"/>
        <v xml:space="preserve">  Ryan</v>
      </c>
      <c r="V1539" s="39">
        <f t="shared" si="416"/>
        <v>21.12</v>
      </c>
      <c r="W1539" s="39" t="str">
        <f t="shared" si="417"/>
        <v>Healthy Weight</v>
      </c>
      <c r="X1539" s="39">
        <f t="shared" si="418"/>
        <v>4.99</v>
      </c>
      <c r="Y1539" s="39" t="str">
        <f t="shared" si="419"/>
        <v>Normal</v>
      </c>
      <c r="Z1539" s="39" t="str">
        <f t="shared" si="420"/>
        <v>No</v>
      </c>
      <c r="AA1539" s="39" t="str">
        <f t="shared" si="421"/>
        <v>No</v>
      </c>
      <c r="AB1539" s="39" t="str">
        <f t="shared" si="422"/>
        <v>No</v>
      </c>
      <c r="AC1539" s="38">
        <f t="shared" si="423"/>
        <v>1</v>
      </c>
      <c r="AD1539" s="39" t="str">
        <f t="shared" si="424"/>
        <v>No</v>
      </c>
      <c r="AE1539" s="13" t="str">
        <f t="shared" si="425"/>
        <v>9-Nov-1961</v>
      </c>
      <c r="AF1539" s="39">
        <f t="shared" si="426"/>
        <v>62</v>
      </c>
      <c r="AG1539" s="58">
        <f t="shared" si="427"/>
        <v>13041.92</v>
      </c>
      <c r="AH1539" s="39" t="str">
        <f t="shared" si="428"/>
        <v>tier - 3</v>
      </c>
      <c r="AI1539" s="39" t="str">
        <f t="shared" si="429"/>
        <v>tier - 1</v>
      </c>
      <c r="AJ1539" s="54" t="str">
        <f t="shared" si="430"/>
        <v>R1011</v>
      </c>
    </row>
    <row r="1540" spans="2:36" ht="15.75" customHeight="1" x14ac:dyDescent="0.3">
      <c r="B1540" s="12" t="s">
        <v>5590</v>
      </c>
      <c r="C1540" s="13" t="s">
        <v>5592</v>
      </c>
      <c r="D1540" s="13">
        <v>18.48</v>
      </c>
      <c r="E1540" s="13" t="str">
        <f t="shared" ref="E1540:E1603" si="432">IF(D1540&lt;18.5,"Underweight", IF(AND(D1540&gt;=18.5,D1540&lt;=24.9),"Healthy Weight", IF(AND(D1540&gt;=25,D1540&lt;=29.9),"Overweight", IF(D1540&gt;=30,"Obesity"))))</f>
        <v>Underweight</v>
      </c>
      <c r="F1540" s="13">
        <v>10.84</v>
      </c>
      <c r="G1540" s="13" t="str">
        <f t="shared" ref="G1540:G1603" si="433">IF(F1540&lt;5.7,"Normal",IF(AND(F1540&gt;=5.7,F1540&lt;=6.4),"Prediabetes",IF(F1540&gt;=6.5,"Diabetes")))</f>
        <v>Diabetes</v>
      </c>
      <c r="H1540" s="13" t="s">
        <v>8293</v>
      </c>
      <c r="I1540" s="13" t="s">
        <v>8291</v>
      </c>
      <c r="J1540" s="13" t="s">
        <v>8291</v>
      </c>
      <c r="K1540" s="27">
        <v>2</v>
      </c>
      <c r="L1540" s="13" t="s">
        <v>8291</v>
      </c>
      <c r="M1540" s="13" t="s">
        <v>9766</v>
      </c>
      <c r="N1540" s="13">
        <v>54</v>
      </c>
      <c r="O1540" s="56">
        <v>13044.41</v>
      </c>
      <c r="P1540" s="13" t="s">
        <v>8311</v>
      </c>
      <c r="Q1540" s="13" t="s">
        <v>8314</v>
      </c>
      <c r="R1540" s="57" t="s">
        <v>8317</v>
      </c>
      <c r="T1540" s="12" t="s">
        <v>5590</v>
      </c>
      <c r="U1540" s="13" t="str">
        <f t="shared" si="431"/>
        <v xml:space="preserve">  Jackie K</v>
      </c>
      <c r="V1540" s="39">
        <f t="shared" ref="V1540:V1603" si="434">VLOOKUP(T1540,$B$3:$R$2338,3,FALSE)</f>
        <v>18.48</v>
      </c>
      <c r="W1540" s="39" t="str">
        <f t="shared" ref="W1540:W1603" si="435">VLOOKUP(T1540,$B$3:$R$2338,4,FALSE)</f>
        <v>Underweight</v>
      </c>
      <c r="X1540" s="39">
        <f t="shared" ref="X1540:X1603" si="436">VLOOKUP(T1540,$B$3:$R$2338,5,FALSE)</f>
        <v>10.84</v>
      </c>
      <c r="Y1540" s="39" t="str">
        <f t="shared" ref="Y1540:Y1603" si="437">VLOOKUP(T1540,$B$3:$R$2338,6,0)</f>
        <v>Diabetes</v>
      </c>
      <c r="Z1540" s="39" t="str">
        <f t="shared" ref="Z1540:Z1603" si="438">VLOOKUP(T1540,$B$3:$R$2338,7,0)</f>
        <v>Yes</v>
      </c>
      <c r="AA1540" s="39" t="str">
        <f t="shared" ref="AA1540:AA1603" si="439">VLOOKUP(T1540,$B$3:$R$2338,8,0)</f>
        <v>No</v>
      </c>
      <c r="AB1540" s="39" t="str">
        <f t="shared" ref="AB1540:AB1603" si="440">VLOOKUP(T1540,$B$3:$R$2338,9,0)</f>
        <v>No</v>
      </c>
      <c r="AC1540" s="38">
        <f t="shared" ref="AC1540:AC1603" si="441">VLOOKUP(T1540,$B$3:$R$2338,10,0)</f>
        <v>2</v>
      </c>
      <c r="AD1540" s="39" t="str">
        <f t="shared" ref="AD1540:AD1603" si="442">VLOOKUP(T1540,$B$3:$R$2338,11,0)</f>
        <v>No</v>
      </c>
      <c r="AE1540" s="13" t="str">
        <f t="shared" ref="AE1540:AE1603" si="443">VLOOKUP(T1540,$B$3:$R$2338,12,0)</f>
        <v>23-Sep-1969</v>
      </c>
      <c r="AF1540" s="39">
        <f t="shared" ref="AF1540:AF1603" si="444">VLOOKUP(T1540,$B$3:$R$2338,13,0)</f>
        <v>54</v>
      </c>
      <c r="AG1540" s="58">
        <f t="shared" ref="AG1540:AG1603" si="445">VLOOKUP(T1540,$B$3:$R$2338,14,0)</f>
        <v>13044.41</v>
      </c>
      <c r="AH1540" s="39" t="str">
        <f t="shared" ref="AH1540:AH1603" si="446">VLOOKUP(T1540,$B$3:$R$2338,15,0)</f>
        <v>tier - 3</v>
      </c>
      <c r="AI1540" s="39" t="str">
        <f t="shared" ref="AI1540:AI1603" si="447">VLOOKUP(T1540,B1539:R3874,16,0)</f>
        <v>tier - 1</v>
      </c>
      <c r="AJ1540" s="54" t="str">
        <f t="shared" ref="AJ1540:AJ1603" si="448">VLOOKUP(T1540,$B$3:$R$2338,17,0)</f>
        <v>R1012</v>
      </c>
    </row>
    <row r="1541" spans="2:36" ht="15.75" customHeight="1" x14ac:dyDescent="0.3">
      <c r="B1541" s="12" t="s">
        <v>5594</v>
      </c>
      <c r="C1541" s="13" t="s">
        <v>887</v>
      </c>
      <c r="D1541" s="13">
        <v>16.815000000000001</v>
      </c>
      <c r="E1541" s="13" t="str">
        <f t="shared" si="432"/>
        <v>Underweight</v>
      </c>
      <c r="F1541" s="13">
        <v>5.63</v>
      </c>
      <c r="G1541" s="13" t="str">
        <f t="shared" si="433"/>
        <v>Normal</v>
      </c>
      <c r="H1541" s="13" t="s">
        <v>8291</v>
      </c>
      <c r="I1541" s="13" t="s">
        <v>8291</v>
      </c>
      <c r="J1541" s="13" t="s">
        <v>8291</v>
      </c>
      <c r="K1541" s="27">
        <v>1</v>
      </c>
      <c r="L1541" s="13" t="s">
        <v>8291</v>
      </c>
      <c r="M1541" s="13" t="s">
        <v>9767</v>
      </c>
      <c r="N1541" s="13">
        <v>56</v>
      </c>
      <c r="O1541" s="56">
        <v>13047.33</v>
      </c>
      <c r="P1541" s="13" t="s">
        <v>8311</v>
      </c>
      <c r="Q1541" s="13" t="s">
        <v>8311</v>
      </c>
      <c r="R1541" s="57" t="s">
        <v>8329</v>
      </c>
      <c r="T1541" s="12" t="s">
        <v>5594</v>
      </c>
      <c r="U1541" s="13" t="str">
        <f t="shared" ref="U1541:U1604" si="449">VLOOKUP(T1541,$B$3:$R$2338,2,FALSE)</f>
        <v xml:space="preserve">  Chris</v>
      </c>
      <c r="V1541" s="39">
        <f t="shared" si="434"/>
        <v>16.815000000000001</v>
      </c>
      <c r="W1541" s="39" t="str">
        <f t="shared" si="435"/>
        <v>Underweight</v>
      </c>
      <c r="X1541" s="39">
        <f t="shared" si="436"/>
        <v>5.63</v>
      </c>
      <c r="Y1541" s="39" t="str">
        <f t="shared" si="437"/>
        <v>Normal</v>
      </c>
      <c r="Z1541" s="39" t="str">
        <f t="shared" si="438"/>
        <v>No</v>
      </c>
      <c r="AA1541" s="39" t="str">
        <f t="shared" si="439"/>
        <v>No</v>
      </c>
      <c r="AB1541" s="39" t="str">
        <f t="shared" si="440"/>
        <v>No</v>
      </c>
      <c r="AC1541" s="38">
        <f t="shared" si="441"/>
        <v>1</v>
      </c>
      <c r="AD1541" s="39" t="str">
        <f t="shared" si="442"/>
        <v>No</v>
      </c>
      <c r="AE1541" s="13" t="str">
        <f t="shared" si="443"/>
        <v>6-Aug-1967</v>
      </c>
      <c r="AF1541" s="39">
        <f t="shared" si="444"/>
        <v>56</v>
      </c>
      <c r="AG1541" s="58">
        <f t="shared" si="445"/>
        <v>13047.33</v>
      </c>
      <c r="AH1541" s="39" t="str">
        <f t="shared" si="446"/>
        <v>tier - 3</v>
      </c>
      <c r="AI1541" s="39" t="str">
        <f t="shared" si="447"/>
        <v>tier - 3</v>
      </c>
      <c r="AJ1541" s="54" t="str">
        <f t="shared" si="448"/>
        <v>R1024</v>
      </c>
    </row>
    <row r="1542" spans="2:36" ht="15.75" customHeight="1" x14ac:dyDescent="0.3">
      <c r="B1542" s="12" t="s">
        <v>5597</v>
      </c>
      <c r="C1542" s="13" t="s">
        <v>5599</v>
      </c>
      <c r="D1542" s="13">
        <v>26.72</v>
      </c>
      <c r="E1542" s="13" t="str">
        <f t="shared" si="432"/>
        <v>Overweight</v>
      </c>
      <c r="F1542" s="13">
        <v>4.1399999999999997</v>
      </c>
      <c r="G1542" s="13" t="str">
        <f t="shared" si="433"/>
        <v>Normal</v>
      </c>
      <c r="H1542" s="13" t="s">
        <v>8291</v>
      </c>
      <c r="I1542" s="13" t="s">
        <v>8291</v>
      </c>
      <c r="J1542" s="13" t="s">
        <v>8291</v>
      </c>
      <c r="K1542" s="27" t="s">
        <v>8292</v>
      </c>
      <c r="L1542" s="13" t="s">
        <v>8291</v>
      </c>
      <c r="M1542" s="13" t="s">
        <v>9768</v>
      </c>
      <c r="N1542" s="13">
        <v>38</v>
      </c>
      <c r="O1542" s="56">
        <v>13051.22</v>
      </c>
      <c r="P1542" s="13" t="s">
        <v>8311</v>
      </c>
      <c r="Q1542" s="13" t="s">
        <v>8314</v>
      </c>
      <c r="R1542" s="57" t="s">
        <v>8335</v>
      </c>
      <c r="T1542" s="12" t="s">
        <v>5597</v>
      </c>
      <c r="U1542" s="13" t="str">
        <f t="shared" si="449"/>
        <v xml:space="preserve">  Tyler C</v>
      </c>
      <c r="V1542" s="39">
        <f t="shared" si="434"/>
        <v>26.72</v>
      </c>
      <c r="W1542" s="39" t="str">
        <f t="shared" si="435"/>
        <v>Overweight</v>
      </c>
      <c r="X1542" s="39">
        <f t="shared" si="436"/>
        <v>4.1399999999999997</v>
      </c>
      <c r="Y1542" s="39" t="str">
        <f t="shared" si="437"/>
        <v>Normal</v>
      </c>
      <c r="Z1542" s="39" t="str">
        <f t="shared" si="438"/>
        <v>No</v>
      </c>
      <c r="AA1542" s="39" t="str">
        <f t="shared" si="439"/>
        <v>No</v>
      </c>
      <c r="AB1542" s="39" t="str">
        <f t="shared" si="440"/>
        <v>No</v>
      </c>
      <c r="AC1542" s="38" t="str">
        <f t="shared" si="441"/>
        <v>No major surgery</v>
      </c>
      <c r="AD1542" s="39" t="str">
        <f t="shared" si="442"/>
        <v>No</v>
      </c>
      <c r="AE1542" s="13" t="str">
        <f t="shared" si="443"/>
        <v>26-Oct-1985</v>
      </c>
      <c r="AF1542" s="39">
        <f t="shared" si="444"/>
        <v>38</v>
      </c>
      <c r="AG1542" s="58">
        <f t="shared" si="445"/>
        <v>13051.22</v>
      </c>
      <c r="AH1542" s="39" t="str">
        <f t="shared" si="446"/>
        <v>tier - 3</v>
      </c>
      <c r="AI1542" s="39" t="str">
        <f t="shared" si="447"/>
        <v>tier - 1</v>
      </c>
      <c r="AJ1542" s="54" t="str">
        <f t="shared" si="448"/>
        <v>R1026</v>
      </c>
    </row>
    <row r="1543" spans="2:36" ht="15.75" customHeight="1" x14ac:dyDescent="0.3">
      <c r="B1543" s="12" t="s">
        <v>5601</v>
      </c>
      <c r="C1543" s="13" t="s">
        <v>5603</v>
      </c>
      <c r="D1543" s="13">
        <v>41.42</v>
      </c>
      <c r="E1543" s="13" t="str">
        <f t="shared" si="432"/>
        <v>Obesity</v>
      </c>
      <c r="F1543" s="13">
        <v>5.17</v>
      </c>
      <c r="G1543" s="13" t="str">
        <f t="shared" si="433"/>
        <v>Normal</v>
      </c>
      <c r="H1543" s="13" t="s">
        <v>8291</v>
      </c>
      <c r="I1543" s="13" t="s">
        <v>8291</v>
      </c>
      <c r="J1543" s="13" t="s">
        <v>8293</v>
      </c>
      <c r="K1543" s="27">
        <v>1</v>
      </c>
      <c r="L1543" s="13" t="s">
        <v>8291</v>
      </c>
      <c r="M1543" s="13" t="s">
        <v>9769</v>
      </c>
      <c r="N1543" s="13">
        <v>62</v>
      </c>
      <c r="O1543" s="56">
        <v>13063.88</v>
      </c>
      <c r="P1543" s="13" t="s">
        <v>8311</v>
      </c>
      <c r="Q1543" s="13" t="s">
        <v>8310</v>
      </c>
      <c r="R1543" s="57" t="s">
        <v>8321</v>
      </c>
      <c r="T1543" s="12" t="s">
        <v>5601</v>
      </c>
      <c r="U1543" s="13" t="str">
        <f t="shared" si="449"/>
        <v xml:space="preserve">  Yoshie</v>
      </c>
      <c r="V1543" s="39">
        <f t="shared" si="434"/>
        <v>41.42</v>
      </c>
      <c r="W1543" s="39" t="str">
        <f t="shared" si="435"/>
        <v>Obesity</v>
      </c>
      <c r="X1543" s="39">
        <f t="shared" si="436"/>
        <v>5.17</v>
      </c>
      <c r="Y1543" s="39" t="str">
        <f t="shared" si="437"/>
        <v>Normal</v>
      </c>
      <c r="Z1543" s="39" t="str">
        <f t="shared" si="438"/>
        <v>No</v>
      </c>
      <c r="AA1543" s="39" t="str">
        <f t="shared" si="439"/>
        <v>No</v>
      </c>
      <c r="AB1543" s="39" t="str">
        <f t="shared" si="440"/>
        <v>Yes</v>
      </c>
      <c r="AC1543" s="38">
        <f t="shared" si="441"/>
        <v>1</v>
      </c>
      <c r="AD1543" s="39" t="str">
        <f t="shared" si="442"/>
        <v>No</v>
      </c>
      <c r="AE1543" s="13" t="str">
        <f t="shared" si="443"/>
        <v>6-Nov-1961</v>
      </c>
      <c r="AF1543" s="39">
        <f t="shared" si="444"/>
        <v>62</v>
      </c>
      <c r="AG1543" s="58">
        <f t="shared" si="445"/>
        <v>13063.88</v>
      </c>
      <c r="AH1543" s="39" t="str">
        <f t="shared" si="446"/>
        <v>tier - 3</v>
      </c>
      <c r="AI1543" s="39" t="str">
        <f t="shared" si="447"/>
        <v>tier - 2</v>
      </c>
      <c r="AJ1543" s="54" t="str">
        <f t="shared" si="448"/>
        <v>R1011</v>
      </c>
    </row>
    <row r="1544" spans="2:36" ht="15.75" customHeight="1" x14ac:dyDescent="0.3">
      <c r="B1544" s="12" t="s">
        <v>5605</v>
      </c>
      <c r="C1544" s="13" t="s">
        <v>5607</v>
      </c>
      <c r="D1544" s="13">
        <v>20.69</v>
      </c>
      <c r="E1544" s="13" t="str">
        <f t="shared" si="432"/>
        <v>Healthy Weight</v>
      </c>
      <c r="F1544" s="13">
        <v>6.93</v>
      </c>
      <c r="G1544" s="13" t="str">
        <f t="shared" si="433"/>
        <v>Diabetes</v>
      </c>
      <c r="H1544" s="13" t="s">
        <v>8291</v>
      </c>
      <c r="I1544" s="13" t="s">
        <v>8291</v>
      </c>
      <c r="J1544" s="13" t="s">
        <v>8291</v>
      </c>
      <c r="K1544" s="27">
        <v>2</v>
      </c>
      <c r="L1544" s="13" t="s">
        <v>8291</v>
      </c>
      <c r="M1544" s="13" t="s">
        <v>9257</v>
      </c>
      <c r="N1544" s="13">
        <v>45</v>
      </c>
      <c r="O1544" s="56">
        <v>13101.74</v>
      </c>
      <c r="P1544" s="13" t="s">
        <v>8311</v>
      </c>
      <c r="Q1544" s="13" t="s">
        <v>8310</v>
      </c>
      <c r="R1544" s="57" t="s">
        <v>8335</v>
      </c>
      <c r="T1544" s="12" t="s">
        <v>5605</v>
      </c>
      <c r="U1544" s="13" t="str">
        <f t="shared" si="449"/>
        <v xml:space="preserve">  Lauren A</v>
      </c>
      <c r="V1544" s="39">
        <f t="shared" si="434"/>
        <v>20.69</v>
      </c>
      <c r="W1544" s="39" t="str">
        <f t="shared" si="435"/>
        <v>Healthy Weight</v>
      </c>
      <c r="X1544" s="39">
        <f t="shared" si="436"/>
        <v>6.93</v>
      </c>
      <c r="Y1544" s="39" t="str">
        <f t="shared" si="437"/>
        <v>Diabetes</v>
      </c>
      <c r="Z1544" s="39" t="str">
        <f t="shared" si="438"/>
        <v>No</v>
      </c>
      <c r="AA1544" s="39" t="str">
        <f t="shared" si="439"/>
        <v>No</v>
      </c>
      <c r="AB1544" s="39" t="str">
        <f t="shared" si="440"/>
        <v>No</v>
      </c>
      <c r="AC1544" s="38">
        <f t="shared" si="441"/>
        <v>2</v>
      </c>
      <c r="AD1544" s="39" t="str">
        <f t="shared" si="442"/>
        <v>No</v>
      </c>
      <c r="AE1544" s="13" t="str">
        <f t="shared" si="443"/>
        <v>17-Jul-1978</v>
      </c>
      <c r="AF1544" s="39">
        <f t="shared" si="444"/>
        <v>45</v>
      </c>
      <c r="AG1544" s="58">
        <f t="shared" si="445"/>
        <v>13101.74</v>
      </c>
      <c r="AH1544" s="39" t="str">
        <f t="shared" si="446"/>
        <v>tier - 3</v>
      </c>
      <c r="AI1544" s="39" t="str">
        <f t="shared" si="447"/>
        <v>tier - 2</v>
      </c>
      <c r="AJ1544" s="54" t="str">
        <f t="shared" si="448"/>
        <v>R1026</v>
      </c>
    </row>
    <row r="1545" spans="2:36" ht="15.75" customHeight="1" x14ac:dyDescent="0.3">
      <c r="B1545" s="12" t="s">
        <v>5609</v>
      </c>
      <c r="C1545" s="13" t="s">
        <v>5611</v>
      </c>
      <c r="D1545" s="13">
        <v>41.23</v>
      </c>
      <c r="E1545" s="13" t="str">
        <f t="shared" si="432"/>
        <v>Obesity</v>
      </c>
      <c r="F1545" s="13">
        <v>4.24</v>
      </c>
      <c r="G1545" s="13" t="str">
        <f t="shared" si="433"/>
        <v>Normal</v>
      </c>
      <c r="H1545" s="13" t="s">
        <v>8291</v>
      </c>
      <c r="I1545" s="13" t="s">
        <v>8291</v>
      </c>
      <c r="J1545" s="13" t="s">
        <v>8291</v>
      </c>
      <c r="K1545" s="27" t="s">
        <v>8292</v>
      </c>
      <c r="L1545" s="13" t="s">
        <v>8291</v>
      </c>
      <c r="M1545" s="13" t="s">
        <v>9770</v>
      </c>
      <c r="N1545" s="13">
        <v>52</v>
      </c>
      <c r="O1545" s="56">
        <v>13110.79</v>
      </c>
      <c r="P1545" s="13" t="s">
        <v>8311</v>
      </c>
      <c r="Q1545" s="13" t="s">
        <v>8310</v>
      </c>
      <c r="R1545" s="57" t="s">
        <v>8321</v>
      </c>
      <c r="T1545" s="12" t="s">
        <v>5609</v>
      </c>
      <c r="U1545" s="13" t="str">
        <f t="shared" si="449"/>
        <v xml:space="preserve">  Mason D</v>
      </c>
      <c r="V1545" s="39">
        <f t="shared" si="434"/>
        <v>41.23</v>
      </c>
      <c r="W1545" s="39" t="str">
        <f t="shared" si="435"/>
        <v>Obesity</v>
      </c>
      <c r="X1545" s="39">
        <f t="shared" si="436"/>
        <v>4.24</v>
      </c>
      <c r="Y1545" s="39" t="str">
        <f t="shared" si="437"/>
        <v>Normal</v>
      </c>
      <c r="Z1545" s="39" t="str">
        <f t="shared" si="438"/>
        <v>No</v>
      </c>
      <c r="AA1545" s="39" t="str">
        <f t="shared" si="439"/>
        <v>No</v>
      </c>
      <c r="AB1545" s="39" t="str">
        <f t="shared" si="440"/>
        <v>No</v>
      </c>
      <c r="AC1545" s="38" t="str">
        <f t="shared" si="441"/>
        <v>No major surgery</v>
      </c>
      <c r="AD1545" s="39" t="str">
        <f t="shared" si="442"/>
        <v>No</v>
      </c>
      <c r="AE1545" s="13" t="str">
        <f t="shared" si="443"/>
        <v>30-Oct-1971</v>
      </c>
      <c r="AF1545" s="39">
        <f t="shared" si="444"/>
        <v>52</v>
      </c>
      <c r="AG1545" s="58">
        <f t="shared" si="445"/>
        <v>13110.79</v>
      </c>
      <c r="AH1545" s="39" t="str">
        <f t="shared" si="446"/>
        <v>tier - 3</v>
      </c>
      <c r="AI1545" s="39" t="str">
        <f t="shared" si="447"/>
        <v>tier - 2</v>
      </c>
      <c r="AJ1545" s="54" t="str">
        <f t="shared" si="448"/>
        <v>R1011</v>
      </c>
    </row>
    <row r="1546" spans="2:36" ht="15.75" customHeight="1" x14ac:dyDescent="0.3">
      <c r="B1546" s="12" t="s">
        <v>5613</v>
      </c>
      <c r="C1546" s="13" t="s">
        <v>205</v>
      </c>
      <c r="D1546" s="13">
        <v>29.9</v>
      </c>
      <c r="E1546" s="13" t="str">
        <f t="shared" si="432"/>
        <v>Overweight</v>
      </c>
      <c r="F1546" s="13">
        <v>5.91</v>
      </c>
      <c r="G1546" s="13" t="str">
        <f t="shared" si="433"/>
        <v>Prediabetes</v>
      </c>
      <c r="H1546" s="13" t="s">
        <v>8291</v>
      </c>
      <c r="I1546" s="13" t="s">
        <v>8291</v>
      </c>
      <c r="J1546" s="13" t="s">
        <v>8291</v>
      </c>
      <c r="K1546" s="27" t="s">
        <v>8292</v>
      </c>
      <c r="L1546" s="13" t="s">
        <v>8291</v>
      </c>
      <c r="M1546" s="13" t="s">
        <v>9771</v>
      </c>
      <c r="N1546" s="13">
        <v>61</v>
      </c>
      <c r="O1546" s="56">
        <v>13112.6</v>
      </c>
      <c r="P1546" s="13" t="s">
        <v>8311</v>
      </c>
      <c r="Q1546" s="13" t="s">
        <v>8311</v>
      </c>
      <c r="R1546" s="57" t="s">
        <v>8317</v>
      </c>
      <c r="T1546" s="12" t="s">
        <v>5613</v>
      </c>
      <c r="U1546" s="13" t="str">
        <f t="shared" si="449"/>
        <v xml:space="preserve">  Ryan</v>
      </c>
      <c r="V1546" s="39">
        <f t="shared" si="434"/>
        <v>29.9</v>
      </c>
      <c r="W1546" s="39" t="str">
        <f t="shared" si="435"/>
        <v>Overweight</v>
      </c>
      <c r="X1546" s="39">
        <f t="shared" si="436"/>
        <v>5.91</v>
      </c>
      <c r="Y1546" s="39" t="str">
        <f t="shared" si="437"/>
        <v>Prediabetes</v>
      </c>
      <c r="Z1546" s="39" t="str">
        <f t="shared" si="438"/>
        <v>No</v>
      </c>
      <c r="AA1546" s="39" t="str">
        <f t="shared" si="439"/>
        <v>No</v>
      </c>
      <c r="AB1546" s="39" t="str">
        <f t="shared" si="440"/>
        <v>No</v>
      </c>
      <c r="AC1546" s="38" t="str">
        <f t="shared" si="441"/>
        <v>No major surgery</v>
      </c>
      <c r="AD1546" s="39" t="str">
        <f t="shared" si="442"/>
        <v>No</v>
      </c>
      <c r="AE1546" s="13" t="str">
        <f t="shared" si="443"/>
        <v>2-Aug-1962</v>
      </c>
      <c r="AF1546" s="39">
        <f t="shared" si="444"/>
        <v>61</v>
      </c>
      <c r="AG1546" s="58">
        <f t="shared" si="445"/>
        <v>13112.6</v>
      </c>
      <c r="AH1546" s="39" t="str">
        <f t="shared" si="446"/>
        <v>tier - 3</v>
      </c>
      <c r="AI1546" s="39" t="str">
        <f t="shared" si="447"/>
        <v>tier - 3</v>
      </c>
      <c r="AJ1546" s="54" t="str">
        <f t="shared" si="448"/>
        <v>R1012</v>
      </c>
    </row>
    <row r="1547" spans="2:36" ht="15.75" customHeight="1" x14ac:dyDescent="0.3">
      <c r="B1547" s="12" t="s">
        <v>5616</v>
      </c>
      <c r="C1547" s="13" t="s">
        <v>5618</v>
      </c>
      <c r="D1547" s="13">
        <v>34.104999999999997</v>
      </c>
      <c r="E1547" s="13" t="str">
        <f t="shared" si="432"/>
        <v>Obesity</v>
      </c>
      <c r="F1547" s="13">
        <v>5.93</v>
      </c>
      <c r="G1547" s="13" t="str">
        <f t="shared" si="433"/>
        <v>Prediabetes</v>
      </c>
      <c r="H1547" s="13" t="s">
        <v>8291</v>
      </c>
      <c r="I1547" s="13" t="s">
        <v>8291</v>
      </c>
      <c r="J1547" s="13" t="s">
        <v>8291</v>
      </c>
      <c r="K1547" s="27" t="s">
        <v>8292</v>
      </c>
      <c r="L1547" s="13" t="s">
        <v>8291</v>
      </c>
      <c r="M1547" s="13" t="s">
        <v>9030</v>
      </c>
      <c r="N1547" s="13">
        <v>31</v>
      </c>
      <c r="O1547" s="56">
        <v>13113.51</v>
      </c>
      <c r="P1547" s="13" t="s">
        <v>8311</v>
      </c>
      <c r="Q1547" s="13" t="s">
        <v>8310</v>
      </c>
      <c r="R1547" s="57" t="s">
        <v>8335</v>
      </c>
      <c r="T1547" s="12" t="s">
        <v>5616</v>
      </c>
      <c r="U1547" s="13" t="str">
        <f t="shared" si="449"/>
        <v xml:space="preserve">  Arturo</v>
      </c>
      <c r="V1547" s="39">
        <f t="shared" si="434"/>
        <v>34.104999999999997</v>
      </c>
      <c r="W1547" s="39" t="str">
        <f t="shared" si="435"/>
        <v>Obesity</v>
      </c>
      <c r="X1547" s="39">
        <f t="shared" si="436"/>
        <v>5.93</v>
      </c>
      <c r="Y1547" s="39" t="str">
        <f t="shared" si="437"/>
        <v>Prediabetes</v>
      </c>
      <c r="Z1547" s="39" t="str">
        <f t="shared" si="438"/>
        <v>No</v>
      </c>
      <c r="AA1547" s="39" t="str">
        <f t="shared" si="439"/>
        <v>No</v>
      </c>
      <c r="AB1547" s="39" t="str">
        <f t="shared" si="440"/>
        <v>No</v>
      </c>
      <c r="AC1547" s="38" t="str">
        <f t="shared" si="441"/>
        <v>No major surgery</v>
      </c>
      <c r="AD1547" s="39" t="str">
        <f t="shared" si="442"/>
        <v>No</v>
      </c>
      <c r="AE1547" s="13" t="str">
        <f t="shared" si="443"/>
        <v>12-Aug-1992</v>
      </c>
      <c r="AF1547" s="39">
        <f t="shared" si="444"/>
        <v>31</v>
      </c>
      <c r="AG1547" s="58">
        <f t="shared" si="445"/>
        <v>13113.51</v>
      </c>
      <c r="AH1547" s="39" t="str">
        <f t="shared" si="446"/>
        <v>tier - 3</v>
      </c>
      <c r="AI1547" s="39" t="str">
        <f t="shared" si="447"/>
        <v>tier - 2</v>
      </c>
      <c r="AJ1547" s="54" t="str">
        <f t="shared" si="448"/>
        <v>R1026</v>
      </c>
    </row>
    <row r="1548" spans="2:36" ht="15.75" customHeight="1" x14ac:dyDescent="0.3">
      <c r="B1548" s="12" t="s">
        <v>5620</v>
      </c>
      <c r="C1548" s="13" t="s">
        <v>5622</v>
      </c>
      <c r="D1548" s="13">
        <v>24.97</v>
      </c>
      <c r="E1548" s="13" t="b">
        <f t="shared" si="432"/>
        <v>0</v>
      </c>
      <c r="F1548" s="13">
        <v>5.66</v>
      </c>
      <c r="G1548" s="13" t="str">
        <f t="shared" si="433"/>
        <v>Normal</v>
      </c>
      <c r="H1548" s="13" t="s">
        <v>8291</v>
      </c>
      <c r="I1548" s="13" t="s">
        <v>8291</v>
      </c>
      <c r="J1548" s="13" t="s">
        <v>8291</v>
      </c>
      <c r="K1548" s="27" t="s">
        <v>8292</v>
      </c>
      <c r="L1548" s="13" t="s">
        <v>8291</v>
      </c>
      <c r="M1548" s="13" t="s">
        <v>9772</v>
      </c>
      <c r="N1548" s="13">
        <v>60</v>
      </c>
      <c r="O1548" s="56">
        <v>13116.84</v>
      </c>
      <c r="P1548" s="13" t="s">
        <v>8311</v>
      </c>
      <c r="Q1548" s="13" t="s">
        <v>8314</v>
      </c>
      <c r="R1548" s="57" t="s">
        <v>8317</v>
      </c>
      <c r="T1548" s="12" t="s">
        <v>5620</v>
      </c>
      <c r="U1548" s="13" t="str">
        <f t="shared" si="449"/>
        <v xml:space="preserve">  Jake</v>
      </c>
      <c r="V1548" s="39">
        <f t="shared" si="434"/>
        <v>24.97</v>
      </c>
      <c r="W1548" s="39" t="b">
        <f t="shared" si="435"/>
        <v>0</v>
      </c>
      <c r="X1548" s="39">
        <f t="shared" si="436"/>
        <v>5.66</v>
      </c>
      <c r="Y1548" s="39" t="str">
        <f t="shared" si="437"/>
        <v>Normal</v>
      </c>
      <c r="Z1548" s="39" t="str">
        <f t="shared" si="438"/>
        <v>No</v>
      </c>
      <c r="AA1548" s="39" t="str">
        <f t="shared" si="439"/>
        <v>No</v>
      </c>
      <c r="AB1548" s="39" t="str">
        <f t="shared" si="440"/>
        <v>No</v>
      </c>
      <c r="AC1548" s="38" t="str">
        <f t="shared" si="441"/>
        <v>No major surgery</v>
      </c>
      <c r="AD1548" s="39" t="str">
        <f t="shared" si="442"/>
        <v>No</v>
      </c>
      <c r="AE1548" s="13" t="str">
        <f t="shared" si="443"/>
        <v>14-Sep-1963</v>
      </c>
      <c r="AF1548" s="39">
        <f t="shared" si="444"/>
        <v>60</v>
      </c>
      <c r="AG1548" s="58">
        <f t="shared" si="445"/>
        <v>13116.84</v>
      </c>
      <c r="AH1548" s="39" t="str">
        <f t="shared" si="446"/>
        <v>tier - 3</v>
      </c>
      <c r="AI1548" s="39" t="str">
        <f t="shared" si="447"/>
        <v>tier - 1</v>
      </c>
      <c r="AJ1548" s="54" t="str">
        <f t="shared" si="448"/>
        <v>R1012</v>
      </c>
    </row>
    <row r="1549" spans="2:36" ht="15.75" customHeight="1" x14ac:dyDescent="0.3">
      <c r="B1549" s="12" t="s">
        <v>5624</v>
      </c>
      <c r="C1549" s="13" t="s">
        <v>1547</v>
      </c>
      <c r="D1549" s="13">
        <v>34.799999999999997</v>
      </c>
      <c r="E1549" s="13" t="str">
        <f t="shared" si="432"/>
        <v>Obesity</v>
      </c>
      <c r="F1549" s="13">
        <v>4.1900000000000004</v>
      </c>
      <c r="G1549" s="13" t="str">
        <f t="shared" si="433"/>
        <v>Normal</v>
      </c>
      <c r="H1549" s="13" t="s">
        <v>8291</v>
      </c>
      <c r="I1549" s="13" t="s">
        <v>8291</v>
      </c>
      <c r="J1549" s="13" t="s">
        <v>8291</v>
      </c>
      <c r="K1549" s="27">
        <v>1</v>
      </c>
      <c r="L1549" s="13" t="s">
        <v>8291</v>
      </c>
      <c r="M1549" s="13" t="s">
        <v>9773</v>
      </c>
      <c r="N1549" s="13">
        <v>24</v>
      </c>
      <c r="O1549" s="56">
        <v>13126.68</v>
      </c>
      <c r="P1549" s="13" t="s">
        <v>8311</v>
      </c>
      <c r="Q1549" s="13" t="s">
        <v>8311</v>
      </c>
      <c r="R1549" s="57" t="s">
        <v>8321</v>
      </c>
      <c r="T1549" s="12" t="s">
        <v>5624</v>
      </c>
      <c r="U1549" s="13" t="str">
        <f t="shared" si="449"/>
        <v xml:space="preserve">  Sarah E</v>
      </c>
      <c r="V1549" s="39">
        <f t="shared" si="434"/>
        <v>34.799999999999997</v>
      </c>
      <c r="W1549" s="39" t="str">
        <f t="shared" si="435"/>
        <v>Obesity</v>
      </c>
      <c r="X1549" s="39">
        <f t="shared" si="436"/>
        <v>4.1900000000000004</v>
      </c>
      <c r="Y1549" s="39" t="str">
        <f t="shared" si="437"/>
        <v>Normal</v>
      </c>
      <c r="Z1549" s="39" t="str">
        <f t="shared" si="438"/>
        <v>No</v>
      </c>
      <c r="AA1549" s="39" t="str">
        <f t="shared" si="439"/>
        <v>No</v>
      </c>
      <c r="AB1549" s="39" t="str">
        <f t="shared" si="440"/>
        <v>No</v>
      </c>
      <c r="AC1549" s="38">
        <f t="shared" si="441"/>
        <v>1</v>
      </c>
      <c r="AD1549" s="39" t="str">
        <f t="shared" si="442"/>
        <v>No</v>
      </c>
      <c r="AE1549" s="13" t="str">
        <f t="shared" si="443"/>
        <v>16-Aug-1999</v>
      </c>
      <c r="AF1549" s="39">
        <f t="shared" si="444"/>
        <v>24</v>
      </c>
      <c r="AG1549" s="58">
        <f t="shared" si="445"/>
        <v>13126.68</v>
      </c>
      <c r="AH1549" s="39" t="str">
        <f t="shared" si="446"/>
        <v>tier - 3</v>
      </c>
      <c r="AI1549" s="39" t="str">
        <f t="shared" si="447"/>
        <v>tier - 3</v>
      </c>
      <c r="AJ1549" s="54" t="str">
        <f t="shared" si="448"/>
        <v>R1011</v>
      </c>
    </row>
    <row r="1550" spans="2:36" ht="15.75" customHeight="1" x14ac:dyDescent="0.3">
      <c r="B1550" s="12" t="s">
        <v>5627</v>
      </c>
      <c r="C1550" s="13" t="s">
        <v>5629</v>
      </c>
      <c r="D1550" s="13">
        <v>32.965000000000003</v>
      </c>
      <c r="E1550" s="13" t="str">
        <f t="shared" si="432"/>
        <v>Obesity</v>
      </c>
      <c r="F1550" s="13">
        <v>9.2100000000000009</v>
      </c>
      <c r="G1550" s="13" t="str">
        <f t="shared" si="433"/>
        <v>Diabetes</v>
      </c>
      <c r="H1550" s="13" t="s">
        <v>8293</v>
      </c>
      <c r="I1550" s="13" t="s">
        <v>8291</v>
      </c>
      <c r="J1550" s="13" t="s">
        <v>8291</v>
      </c>
      <c r="K1550" s="27" t="s">
        <v>8292</v>
      </c>
      <c r="L1550" s="13" t="s">
        <v>8291</v>
      </c>
      <c r="M1550" s="13" t="s">
        <v>9774</v>
      </c>
      <c r="N1550" s="13">
        <v>62</v>
      </c>
      <c r="O1550" s="56">
        <v>13129.6</v>
      </c>
      <c r="P1550" s="13" t="s">
        <v>8311</v>
      </c>
      <c r="Q1550" s="13" t="s">
        <v>8310</v>
      </c>
      <c r="R1550" s="57" t="s">
        <v>8333</v>
      </c>
      <c r="T1550" s="12" t="s">
        <v>5627</v>
      </c>
      <c r="U1550" s="13" t="str">
        <f t="shared" si="449"/>
        <v xml:space="preserve">  Alison L</v>
      </c>
      <c r="V1550" s="39">
        <f t="shared" si="434"/>
        <v>32.965000000000003</v>
      </c>
      <c r="W1550" s="39" t="str">
        <f t="shared" si="435"/>
        <v>Obesity</v>
      </c>
      <c r="X1550" s="39">
        <f t="shared" si="436"/>
        <v>9.2100000000000009</v>
      </c>
      <c r="Y1550" s="39" t="str">
        <f t="shared" si="437"/>
        <v>Diabetes</v>
      </c>
      <c r="Z1550" s="39" t="str">
        <f t="shared" si="438"/>
        <v>Yes</v>
      </c>
      <c r="AA1550" s="39" t="str">
        <f t="shared" si="439"/>
        <v>No</v>
      </c>
      <c r="AB1550" s="39" t="str">
        <f t="shared" si="440"/>
        <v>No</v>
      </c>
      <c r="AC1550" s="38" t="str">
        <f t="shared" si="441"/>
        <v>No major surgery</v>
      </c>
      <c r="AD1550" s="39" t="str">
        <f t="shared" si="442"/>
        <v>No</v>
      </c>
      <c r="AE1550" s="13" t="str">
        <f t="shared" si="443"/>
        <v>7-Sep-1961</v>
      </c>
      <c r="AF1550" s="39">
        <f t="shared" si="444"/>
        <v>62</v>
      </c>
      <c r="AG1550" s="58">
        <f t="shared" si="445"/>
        <v>13129.6</v>
      </c>
      <c r="AH1550" s="39" t="str">
        <f t="shared" si="446"/>
        <v>tier - 3</v>
      </c>
      <c r="AI1550" s="39" t="str">
        <f t="shared" si="447"/>
        <v>tier - 2</v>
      </c>
      <c r="AJ1550" s="54" t="str">
        <f t="shared" si="448"/>
        <v>R1017</v>
      </c>
    </row>
    <row r="1551" spans="2:36" ht="15.75" customHeight="1" x14ac:dyDescent="0.3">
      <c r="B1551" s="12" t="s">
        <v>5631</v>
      </c>
      <c r="C1551" s="13" t="s">
        <v>5633</v>
      </c>
      <c r="D1551" s="13">
        <v>27.265000000000001</v>
      </c>
      <c r="E1551" s="13" t="str">
        <f t="shared" si="432"/>
        <v>Overweight</v>
      </c>
      <c r="F1551" s="13">
        <v>5.51</v>
      </c>
      <c r="G1551" s="13" t="str">
        <f t="shared" si="433"/>
        <v>Normal</v>
      </c>
      <c r="H1551" s="13" t="s">
        <v>8291</v>
      </c>
      <c r="I1551" s="13" t="s">
        <v>8291</v>
      </c>
      <c r="J1551" s="13" t="s">
        <v>8291</v>
      </c>
      <c r="K1551" s="27">
        <v>1</v>
      </c>
      <c r="L1551" s="13" t="s">
        <v>8291</v>
      </c>
      <c r="M1551" s="13" t="s">
        <v>9775</v>
      </c>
      <c r="N1551" s="13">
        <v>62</v>
      </c>
      <c r="O1551" s="56">
        <v>13143.34</v>
      </c>
      <c r="P1551" s="13" t="s">
        <v>8311</v>
      </c>
      <c r="Q1551" s="13" t="s">
        <v>8310</v>
      </c>
      <c r="R1551" s="57" t="s">
        <v>8334</v>
      </c>
      <c r="T1551" s="12" t="s">
        <v>5631</v>
      </c>
      <c r="U1551" s="13" t="str">
        <f t="shared" si="449"/>
        <v xml:space="preserve">  Karen A</v>
      </c>
      <c r="V1551" s="39">
        <f t="shared" si="434"/>
        <v>27.265000000000001</v>
      </c>
      <c r="W1551" s="39" t="str">
        <f t="shared" si="435"/>
        <v>Overweight</v>
      </c>
      <c r="X1551" s="39">
        <f t="shared" si="436"/>
        <v>5.51</v>
      </c>
      <c r="Y1551" s="39" t="str">
        <f t="shared" si="437"/>
        <v>Normal</v>
      </c>
      <c r="Z1551" s="39" t="str">
        <f t="shared" si="438"/>
        <v>No</v>
      </c>
      <c r="AA1551" s="39" t="str">
        <f t="shared" si="439"/>
        <v>No</v>
      </c>
      <c r="AB1551" s="39" t="str">
        <f t="shared" si="440"/>
        <v>No</v>
      </c>
      <c r="AC1551" s="38">
        <f t="shared" si="441"/>
        <v>1</v>
      </c>
      <c r="AD1551" s="39" t="str">
        <f t="shared" si="442"/>
        <v>No</v>
      </c>
      <c r="AE1551" s="13" t="str">
        <f t="shared" si="443"/>
        <v>6-Dec-1961</v>
      </c>
      <c r="AF1551" s="39">
        <f t="shared" si="444"/>
        <v>62</v>
      </c>
      <c r="AG1551" s="58">
        <f t="shared" si="445"/>
        <v>13143.34</v>
      </c>
      <c r="AH1551" s="39" t="str">
        <f t="shared" si="446"/>
        <v>tier - 3</v>
      </c>
      <c r="AI1551" s="39" t="str">
        <f t="shared" si="447"/>
        <v>tier - 2</v>
      </c>
      <c r="AJ1551" s="54" t="str">
        <f t="shared" si="448"/>
        <v>R1020</v>
      </c>
    </row>
    <row r="1552" spans="2:36" ht="15.75" customHeight="1" x14ac:dyDescent="0.3">
      <c r="B1552" s="12" t="s">
        <v>5635</v>
      </c>
      <c r="C1552" s="13" t="s">
        <v>5637</v>
      </c>
      <c r="D1552" s="13">
        <v>17.059999999999999</v>
      </c>
      <c r="E1552" s="13" t="str">
        <f t="shared" si="432"/>
        <v>Underweight</v>
      </c>
      <c r="F1552" s="13">
        <v>8.5</v>
      </c>
      <c r="G1552" s="13" t="str">
        <f t="shared" si="433"/>
        <v>Diabetes</v>
      </c>
      <c r="H1552" s="13" t="s">
        <v>8291</v>
      </c>
      <c r="I1552" s="13" t="s">
        <v>8291</v>
      </c>
      <c r="J1552" s="13" t="s">
        <v>8291</v>
      </c>
      <c r="K1552" s="27" t="s">
        <v>8292</v>
      </c>
      <c r="L1552" s="13" t="s">
        <v>8291</v>
      </c>
      <c r="M1552" s="13" t="s">
        <v>9775</v>
      </c>
      <c r="N1552" s="13">
        <v>62</v>
      </c>
      <c r="O1552" s="56">
        <v>13143.86</v>
      </c>
      <c r="P1552" s="13" t="s">
        <v>8311</v>
      </c>
      <c r="Q1552" s="13" t="s">
        <v>8310</v>
      </c>
      <c r="R1552" s="57" t="s">
        <v>8326</v>
      </c>
      <c r="T1552" s="12" t="s">
        <v>5635</v>
      </c>
      <c r="U1552" s="13" t="str">
        <f t="shared" si="449"/>
        <v xml:space="preserve">  Thomas R</v>
      </c>
      <c r="V1552" s="39">
        <f t="shared" si="434"/>
        <v>17.059999999999999</v>
      </c>
      <c r="W1552" s="39" t="str">
        <f t="shared" si="435"/>
        <v>Underweight</v>
      </c>
      <c r="X1552" s="39">
        <f t="shared" si="436"/>
        <v>8.5</v>
      </c>
      <c r="Y1552" s="39" t="str">
        <f t="shared" si="437"/>
        <v>Diabetes</v>
      </c>
      <c r="Z1552" s="39" t="str">
        <f t="shared" si="438"/>
        <v>No</v>
      </c>
      <c r="AA1552" s="39" t="str">
        <f t="shared" si="439"/>
        <v>No</v>
      </c>
      <c r="AB1552" s="39" t="str">
        <f t="shared" si="440"/>
        <v>No</v>
      </c>
      <c r="AC1552" s="38" t="str">
        <f t="shared" si="441"/>
        <v>No major surgery</v>
      </c>
      <c r="AD1552" s="39" t="str">
        <f t="shared" si="442"/>
        <v>No</v>
      </c>
      <c r="AE1552" s="13" t="str">
        <f t="shared" si="443"/>
        <v>6-Dec-1961</v>
      </c>
      <c r="AF1552" s="39">
        <f t="shared" si="444"/>
        <v>62</v>
      </c>
      <c r="AG1552" s="58">
        <f t="shared" si="445"/>
        <v>13143.86</v>
      </c>
      <c r="AH1552" s="39" t="str">
        <f t="shared" si="446"/>
        <v>tier - 3</v>
      </c>
      <c r="AI1552" s="39" t="str">
        <f t="shared" si="447"/>
        <v>tier - 2</v>
      </c>
      <c r="AJ1552" s="54" t="str">
        <f t="shared" si="448"/>
        <v>R1016</v>
      </c>
    </row>
    <row r="1553" spans="2:36" ht="15.75" customHeight="1" x14ac:dyDescent="0.3">
      <c r="B1553" s="12" t="s">
        <v>5639</v>
      </c>
      <c r="C1553" s="13" t="s">
        <v>120</v>
      </c>
      <c r="D1553" s="13">
        <v>36.29</v>
      </c>
      <c r="E1553" s="13" t="str">
        <f t="shared" si="432"/>
        <v>Obesity</v>
      </c>
      <c r="F1553" s="13">
        <v>6.23</v>
      </c>
      <c r="G1553" s="13" t="str">
        <f t="shared" si="433"/>
        <v>Prediabetes</v>
      </c>
      <c r="H1553" s="13" t="s">
        <v>8291</v>
      </c>
      <c r="I1553" s="13" t="s">
        <v>8291</v>
      </c>
      <c r="J1553" s="13" t="s">
        <v>8291</v>
      </c>
      <c r="K1553" s="27" t="s">
        <v>8292</v>
      </c>
      <c r="L1553" s="13" t="s">
        <v>8291</v>
      </c>
      <c r="M1553" s="13" t="s">
        <v>9776</v>
      </c>
      <c r="N1553" s="13">
        <v>61</v>
      </c>
      <c r="O1553" s="56">
        <v>13204.29</v>
      </c>
      <c r="P1553" s="13" t="s">
        <v>8311</v>
      </c>
      <c r="Q1553" s="13" t="s">
        <v>8314</v>
      </c>
      <c r="R1553" s="57" t="s">
        <v>8329</v>
      </c>
      <c r="T1553" s="12" t="s">
        <v>5639</v>
      </c>
      <c r="U1553" s="13" t="str">
        <f t="shared" si="449"/>
        <v xml:space="preserve">  Stephanie W</v>
      </c>
      <c r="V1553" s="39">
        <f t="shared" si="434"/>
        <v>36.29</v>
      </c>
      <c r="W1553" s="39" t="str">
        <f t="shared" si="435"/>
        <v>Obesity</v>
      </c>
      <c r="X1553" s="39">
        <f t="shared" si="436"/>
        <v>6.23</v>
      </c>
      <c r="Y1553" s="39" t="str">
        <f t="shared" si="437"/>
        <v>Prediabetes</v>
      </c>
      <c r="Z1553" s="39" t="str">
        <f t="shared" si="438"/>
        <v>No</v>
      </c>
      <c r="AA1553" s="39" t="str">
        <f t="shared" si="439"/>
        <v>No</v>
      </c>
      <c r="AB1553" s="39" t="str">
        <f t="shared" si="440"/>
        <v>No</v>
      </c>
      <c r="AC1553" s="38" t="str">
        <f t="shared" si="441"/>
        <v>No major surgery</v>
      </c>
      <c r="AD1553" s="39" t="str">
        <f t="shared" si="442"/>
        <v>No</v>
      </c>
      <c r="AE1553" s="13" t="str">
        <f t="shared" si="443"/>
        <v>5-Aug-1962</v>
      </c>
      <c r="AF1553" s="39">
        <f t="shared" si="444"/>
        <v>61</v>
      </c>
      <c r="AG1553" s="58">
        <f t="shared" si="445"/>
        <v>13204.29</v>
      </c>
      <c r="AH1553" s="39" t="str">
        <f t="shared" si="446"/>
        <v>tier - 3</v>
      </c>
      <c r="AI1553" s="39" t="str">
        <f t="shared" si="447"/>
        <v>tier - 1</v>
      </c>
      <c r="AJ1553" s="54" t="str">
        <f t="shared" si="448"/>
        <v>R1024</v>
      </c>
    </row>
    <row r="1554" spans="2:36" ht="15.75" customHeight="1" x14ac:dyDescent="0.3">
      <c r="B1554" s="12" t="s">
        <v>5642</v>
      </c>
      <c r="C1554" s="13" t="s">
        <v>5644</v>
      </c>
      <c r="D1554" s="13">
        <v>28.594999999999999</v>
      </c>
      <c r="E1554" s="13" t="str">
        <f t="shared" si="432"/>
        <v>Overweight</v>
      </c>
      <c r="F1554" s="13">
        <v>8.5299999999999994</v>
      </c>
      <c r="G1554" s="13" t="str">
        <f t="shared" si="433"/>
        <v>Diabetes</v>
      </c>
      <c r="H1554" s="13" t="s">
        <v>8293</v>
      </c>
      <c r="I1554" s="13" t="s">
        <v>8291</v>
      </c>
      <c r="J1554" s="13" t="s">
        <v>8291</v>
      </c>
      <c r="K1554" s="27">
        <v>1</v>
      </c>
      <c r="L1554" s="13" t="s">
        <v>8291</v>
      </c>
      <c r="M1554" s="13" t="s">
        <v>9777</v>
      </c>
      <c r="N1554" s="13">
        <v>41</v>
      </c>
      <c r="O1554" s="56">
        <v>13214.43</v>
      </c>
      <c r="P1554" s="13" t="s">
        <v>8311</v>
      </c>
      <c r="Q1554" s="13" t="s">
        <v>8310</v>
      </c>
      <c r="R1554" s="57" t="s">
        <v>8317</v>
      </c>
      <c r="T1554" s="12" t="s">
        <v>5642</v>
      </c>
      <c r="U1554" s="13" t="str">
        <f t="shared" si="449"/>
        <v xml:space="preserve">  Ezra</v>
      </c>
      <c r="V1554" s="39">
        <f t="shared" si="434"/>
        <v>28.594999999999999</v>
      </c>
      <c r="W1554" s="39" t="str">
        <f t="shared" si="435"/>
        <v>Overweight</v>
      </c>
      <c r="X1554" s="39">
        <f t="shared" si="436"/>
        <v>8.5299999999999994</v>
      </c>
      <c r="Y1554" s="39" t="str">
        <f t="shared" si="437"/>
        <v>Diabetes</v>
      </c>
      <c r="Z1554" s="39" t="str">
        <f t="shared" si="438"/>
        <v>Yes</v>
      </c>
      <c r="AA1554" s="39" t="str">
        <f t="shared" si="439"/>
        <v>No</v>
      </c>
      <c r="AB1554" s="39" t="str">
        <f t="shared" si="440"/>
        <v>No</v>
      </c>
      <c r="AC1554" s="38">
        <f t="shared" si="441"/>
        <v>1</v>
      </c>
      <c r="AD1554" s="39" t="str">
        <f t="shared" si="442"/>
        <v>No</v>
      </c>
      <c r="AE1554" s="13" t="str">
        <f t="shared" si="443"/>
        <v>15-Oct-1982</v>
      </c>
      <c r="AF1554" s="39">
        <f t="shared" si="444"/>
        <v>41</v>
      </c>
      <c r="AG1554" s="58">
        <f t="shared" si="445"/>
        <v>13214.43</v>
      </c>
      <c r="AH1554" s="39" t="str">
        <f t="shared" si="446"/>
        <v>tier - 3</v>
      </c>
      <c r="AI1554" s="39" t="str">
        <f t="shared" si="447"/>
        <v>tier - 2</v>
      </c>
      <c r="AJ1554" s="54" t="str">
        <f t="shared" si="448"/>
        <v>R1012</v>
      </c>
    </row>
    <row r="1555" spans="2:36" ht="15.75" customHeight="1" x14ac:dyDescent="0.3">
      <c r="B1555" s="12" t="s">
        <v>5646</v>
      </c>
      <c r="C1555" s="13" t="s">
        <v>1782</v>
      </c>
      <c r="D1555" s="13">
        <v>17.8</v>
      </c>
      <c r="E1555" s="13" t="str">
        <f t="shared" si="432"/>
        <v>Underweight</v>
      </c>
      <c r="F1555" s="13">
        <v>5.75</v>
      </c>
      <c r="G1555" s="13" t="str">
        <f t="shared" si="433"/>
        <v>Prediabetes</v>
      </c>
      <c r="H1555" s="13" t="s">
        <v>8293</v>
      </c>
      <c r="I1555" s="13" t="s">
        <v>8291</v>
      </c>
      <c r="J1555" s="13" t="s">
        <v>8293</v>
      </c>
      <c r="K1555" s="27">
        <v>1</v>
      </c>
      <c r="L1555" s="13" t="s">
        <v>8291</v>
      </c>
      <c r="M1555" s="13" t="s">
        <v>9778</v>
      </c>
      <c r="N1555" s="13">
        <v>61</v>
      </c>
      <c r="O1555" s="56">
        <v>13217.09</v>
      </c>
      <c r="P1555" s="13" t="s">
        <v>8311</v>
      </c>
      <c r="Q1555" s="13" t="s">
        <v>8314</v>
      </c>
      <c r="R1555" s="57" t="s">
        <v>8329</v>
      </c>
      <c r="T1555" s="12" t="s">
        <v>5646</v>
      </c>
      <c r="U1555" s="13" t="str">
        <f t="shared" si="449"/>
        <v xml:space="preserve">  Jim</v>
      </c>
      <c r="V1555" s="39">
        <f t="shared" si="434"/>
        <v>17.8</v>
      </c>
      <c r="W1555" s="39" t="str">
        <f t="shared" si="435"/>
        <v>Underweight</v>
      </c>
      <c r="X1555" s="39">
        <f t="shared" si="436"/>
        <v>5.75</v>
      </c>
      <c r="Y1555" s="39" t="str">
        <f t="shared" si="437"/>
        <v>Prediabetes</v>
      </c>
      <c r="Z1555" s="39" t="str">
        <f t="shared" si="438"/>
        <v>Yes</v>
      </c>
      <c r="AA1555" s="39" t="str">
        <f t="shared" si="439"/>
        <v>No</v>
      </c>
      <c r="AB1555" s="39" t="str">
        <f t="shared" si="440"/>
        <v>Yes</v>
      </c>
      <c r="AC1555" s="38">
        <f t="shared" si="441"/>
        <v>1</v>
      </c>
      <c r="AD1555" s="39" t="str">
        <f t="shared" si="442"/>
        <v>No</v>
      </c>
      <c r="AE1555" s="13" t="str">
        <f t="shared" si="443"/>
        <v>7-Dec-1962</v>
      </c>
      <c r="AF1555" s="39">
        <f t="shared" si="444"/>
        <v>61</v>
      </c>
      <c r="AG1555" s="58">
        <f t="shared" si="445"/>
        <v>13217.09</v>
      </c>
      <c r="AH1555" s="39" t="str">
        <f t="shared" si="446"/>
        <v>tier - 3</v>
      </c>
      <c r="AI1555" s="39" t="str">
        <f t="shared" si="447"/>
        <v>tier - 1</v>
      </c>
      <c r="AJ1555" s="54" t="str">
        <f t="shared" si="448"/>
        <v>R1024</v>
      </c>
    </row>
    <row r="1556" spans="2:36" ht="15.75" customHeight="1" x14ac:dyDescent="0.3">
      <c r="B1556" s="12" t="s">
        <v>5648</v>
      </c>
      <c r="C1556" s="13" t="s">
        <v>5650</v>
      </c>
      <c r="D1556" s="13">
        <v>21.4</v>
      </c>
      <c r="E1556" s="13" t="str">
        <f t="shared" si="432"/>
        <v>Healthy Weight</v>
      </c>
      <c r="F1556" s="13">
        <v>5.6</v>
      </c>
      <c r="G1556" s="13" t="str">
        <f t="shared" si="433"/>
        <v>Normal</v>
      </c>
      <c r="H1556" s="13" t="s">
        <v>8291</v>
      </c>
      <c r="I1556" s="13" t="s">
        <v>8291</v>
      </c>
      <c r="J1556" s="13" t="s">
        <v>8291</v>
      </c>
      <c r="K1556" s="27" t="s">
        <v>8292</v>
      </c>
      <c r="L1556" s="13" t="s">
        <v>8291</v>
      </c>
      <c r="M1556" s="13" t="s">
        <v>9779</v>
      </c>
      <c r="N1556" s="13">
        <v>58</v>
      </c>
      <c r="O1556" s="56">
        <v>13224.06</v>
      </c>
      <c r="P1556" s="13" t="s">
        <v>8311</v>
      </c>
      <c r="Q1556" s="13" t="s">
        <v>8311</v>
      </c>
      <c r="R1556" s="57" t="s">
        <v>8329</v>
      </c>
      <c r="T1556" s="12" t="s">
        <v>5648</v>
      </c>
      <c r="U1556" s="13" t="str">
        <f t="shared" si="449"/>
        <v xml:space="preserve">  Ari L</v>
      </c>
      <c r="V1556" s="39">
        <f t="shared" si="434"/>
        <v>21.4</v>
      </c>
      <c r="W1556" s="39" t="str">
        <f t="shared" si="435"/>
        <v>Healthy Weight</v>
      </c>
      <c r="X1556" s="39">
        <f t="shared" si="436"/>
        <v>5.6</v>
      </c>
      <c r="Y1556" s="39" t="str">
        <f t="shared" si="437"/>
        <v>Normal</v>
      </c>
      <c r="Z1556" s="39" t="str">
        <f t="shared" si="438"/>
        <v>No</v>
      </c>
      <c r="AA1556" s="39" t="str">
        <f t="shared" si="439"/>
        <v>No</v>
      </c>
      <c r="AB1556" s="39" t="str">
        <f t="shared" si="440"/>
        <v>No</v>
      </c>
      <c r="AC1556" s="38" t="str">
        <f t="shared" si="441"/>
        <v>No major surgery</v>
      </c>
      <c r="AD1556" s="39" t="str">
        <f t="shared" si="442"/>
        <v>No</v>
      </c>
      <c r="AE1556" s="13" t="str">
        <f t="shared" si="443"/>
        <v>13-Nov-1965</v>
      </c>
      <c r="AF1556" s="39">
        <f t="shared" si="444"/>
        <v>58</v>
      </c>
      <c r="AG1556" s="58">
        <f t="shared" si="445"/>
        <v>13224.06</v>
      </c>
      <c r="AH1556" s="39" t="str">
        <f t="shared" si="446"/>
        <v>tier - 3</v>
      </c>
      <c r="AI1556" s="39" t="str">
        <f t="shared" si="447"/>
        <v>tier - 3</v>
      </c>
      <c r="AJ1556" s="54" t="str">
        <f t="shared" si="448"/>
        <v>R1024</v>
      </c>
    </row>
    <row r="1557" spans="2:36" ht="15.75" customHeight="1" x14ac:dyDescent="0.3">
      <c r="B1557" s="12" t="s">
        <v>5652</v>
      </c>
      <c r="C1557" s="13" t="s">
        <v>5654</v>
      </c>
      <c r="D1557" s="13">
        <v>23.01</v>
      </c>
      <c r="E1557" s="13" t="str">
        <f t="shared" si="432"/>
        <v>Healthy Weight</v>
      </c>
      <c r="F1557" s="13">
        <v>4.68</v>
      </c>
      <c r="G1557" s="13" t="str">
        <f t="shared" si="433"/>
        <v>Normal</v>
      </c>
      <c r="H1557" s="13" t="s">
        <v>8291</v>
      </c>
      <c r="I1557" s="13" t="s">
        <v>8291</v>
      </c>
      <c r="J1557" s="13" t="s">
        <v>8291</v>
      </c>
      <c r="K1557" s="27" t="s">
        <v>8292</v>
      </c>
      <c r="L1557" s="13" t="s">
        <v>8291</v>
      </c>
      <c r="M1557" s="13" t="s">
        <v>9780</v>
      </c>
      <c r="N1557" s="13">
        <v>61</v>
      </c>
      <c r="O1557" s="56">
        <v>13224.69</v>
      </c>
      <c r="P1557" s="13" t="s">
        <v>8311</v>
      </c>
      <c r="Q1557" s="13" t="s">
        <v>8310</v>
      </c>
      <c r="R1557" s="57" t="s">
        <v>8321</v>
      </c>
      <c r="T1557" s="12" t="s">
        <v>5652</v>
      </c>
      <c r="U1557" s="13" t="str">
        <f t="shared" si="449"/>
        <v xml:space="preserve">  Fanny</v>
      </c>
      <c r="V1557" s="39">
        <f t="shared" si="434"/>
        <v>23.01</v>
      </c>
      <c r="W1557" s="39" t="str">
        <f t="shared" si="435"/>
        <v>Healthy Weight</v>
      </c>
      <c r="X1557" s="39">
        <f t="shared" si="436"/>
        <v>4.68</v>
      </c>
      <c r="Y1557" s="39" t="str">
        <f t="shared" si="437"/>
        <v>Normal</v>
      </c>
      <c r="Z1557" s="39" t="str">
        <f t="shared" si="438"/>
        <v>No</v>
      </c>
      <c r="AA1557" s="39" t="str">
        <f t="shared" si="439"/>
        <v>No</v>
      </c>
      <c r="AB1557" s="39" t="str">
        <f t="shared" si="440"/>
        <v>No</v>
      </c>
      <c r="AC1557" s="38" t="str">
        <f t="shared" si="441"/>
        <v>No major surgery</v>
      </c>
      <c r="AD1557" s="39" t="str">
        <f t="shared" si="442"/>
        <v>No</v>
      </c>
      <c r="AE1557" s="13" t="str">
        <f t="shared" si="443"/>
        <v>24-Nov-1962</v>
      </c>
      <c r="AF1557" s="39">
        <f t="shared" si="444"/>
        <v>61</v>
      </c>
      <c r="AG1557" s="58">
        <f t="shared" si="445"/>
        <v>13224.69</v>
      </c>
      <c r="AH1557" s="39" t="str">
        <f t="shared" si="446"/>
        <v>tier - 3</v>
      </c>
      <c r="AI1557" s="39" t="str">
        <f t="shared" si="447"/>
        <v>tier - 2</v>
      </c>
      <c r="AJ1557" s="54" t="str">
        <f t="shared" si="448"/>
        <v>R1011</v>
      </c>
    </row>
    <row r="1558" spans="2:36" ht="15.75" customHeight="1" x14ac:dyDescent="0.3">
      <c r="B1558" s="12" t="s">
        <v>5656</v>
      </c>
      <c r="C1558" s="13" t="s">
        <v>764</v>
      </c>
      <c r="D1558" s="13">
        <v>19.86</v>
      </c>
      <c r="E1558" s="13" t="str">
        <f t="shared" si="432"/>
        <v>Healthy Weight</v>
      </c>
      <c r="F1558" s="13">
        <v>5.62</v>
      </c>
      <c r="G1558" s="13" t="str">
        <f t="shared" si="433"/>
        <v>Normal</v>
      </c>
      <c r="H1558" s="13" t="s">
        <v>8293</v>
      </c>
      <c r="I1558" s="13" t="s">
        <v>8291</v>
      </c>
      <c r="J1558" s="13" t="s">
        <v>8291</v>
      </c>
      <c r="K1558" s="27" t="s">
        <v>8292</v>
      </c>
      <c r="L1558" s="13" t="s">
        <v>8291</v>
      </c>
      <c r="M1558" s="13" t="s">
        <v>9781</v>
      </c>
      <c r="N1558" s="13">
        <v>61</v>
      </c>
      <c r="O1558" s="56">
        <v>13228.85</v>
      </c>
      <c r="P1558" s="13" t="s">
        <v>8311</v>
      </c>
      <c r="Q1558" s="13" t="s">
        <v>8311</v>
      </c>
      <c r="R1558" s="57" t="s">
        <v>8330</v>
      </c>
      <c r="T1558" s="12" t="s">
        <v>5656</v>
      </c>
      <c r="U1558" s="13" t="str">
        <f t="shared" si="449"/>
        <v xml:space="preserve">  Heather</v>
      </c>
      <c r="V1558" s="39">
        <f t="shared" si="434"/>
        <v>19.86</v>
      </c>
      <c r="W1558" s="39" t="str">
        <f t="shared" si="435"/>
        <v>Healthy Weight</v>
      </c>
      <c r="X1558" s="39">
        <f t="shared" si="436"/>
        <v>5.62</v>
      </c>
      <c r="Y1558" s="39" t="str">
        <f t="shared" si="437"/>
        <v>Normal</v>
      </c>
      <c r="Z1558" s="39" t="str">
        <f t="shared" si="438"/>
        <v>Yes</v>
      </c>
      <c r="AA1558" s="39" t="str">
        <f t="shared" si="439"/>
        <v>No</v>
      </c>
      <c r="AB1558" s="39" t="str">
        <f t="shared" si="440"/>
        <v>No</v>
      </c>
      <c r="AC1558" s="38" t="str">
        <f t="shared" si="441"/>
        <v>No major surgery</v>
      </c>
      <c r="AD1558" s="39" t="str">
        <f t="shared" si="442"/>
        <v>No</v>
      </c>
      <c r="AE1558" s="13" t="str">
        <f t="shared" si="443"/>
        <v>11-Oct-1962</v>
      </c>
      <c r="AF1558" s="39">
        <f t="shared" si="444"/>
        <v>61</v>
      </c>
      <c r="AG1558" s="58">
        <f t="shared" si="445"/>
        <v>13228.85</v>
      </c>
      <c r="AH1558" s="39" t="str">
        <f t="shared" si="446"/>
        <v>tier - 3</v>
      </c>
      <c r="AI1558" s="39" t="str">
        <f t="shared" si="447"/>
        <v>tier - 3</v>
      </c>
      <c r="AJ1558" s="54" t="str">
        <f t="shared" si="448"/>
        <v>R1023</v>
      </c>
    </row>
    <row r="1559" spans="2:36" ht="15.75" customHeight="1" x14ac:dyDescent="0.3">
      <c r="B1559" s="12" t="s">
        <v>5659</v>
      </c>
      <c r="C1559" s="13" t="s">
        <v>944</v>
      </c>
      <c r="D1559" s="13">
        <v>33.58</v>
      </c>
      <c r="E1559" s="13" t="str">
        <f t="shared" si="432"/>
        <v>Obesity</v>
      </c>
      <c r="F1559" s="13">
        <v>5.08</v>
      </c>
      <c r="G1559" s="13" t="str">
        <f t="shared" si="433"/>
        <v>Normal</v>
      </c>
      <c r="H1559" s="13" t="s">
        <v>8291</v>
      </c>
      <c r="I1559" s="13" t="s">
        <v>8291</v>
      </c>
      <c r="J1559" s="13" t="s">
        <v>8291</v>
      </c>
      <c r="K1559" s="27" t="s">
        <v>8292</v>
      </c>
      <c r="L1559" s="13" t="s">
        <v>8291</v>
      </c>
      <c r="M1559" s="13" t="s">
        <v>8660</v>
      </c>
      <c r="N1559" s="13">
        <v>29</v>
      </c>
      <c r="O1559" s="56">
        <v>13292.52</v>
      </c>
      <c r="P1559" s="13" t="s">
        <v>8311</v>
      </c>
      <c r="Q1559" s="13" t="s">
        <v>8311</v>
      </c>
      <c r="R1559" s="57" t="s">
        <v>8317</v>
      </c>
      <c r="T1559" s="12" t="s">
        <v>5659</v>
      </c>
      <c r="U1559" s="13" t="str">
        <f t="shared" si="449"/>
        <v xml:space="preserve">  Peter W</v>
      </c>
      <c r="V1559" s="39">
        <f t="shared" si="434"/>
        <v>33.58</v>
      </c>
      <c r="W1559" s="39" t="str">
        <f t="shared" si="435"/>
        <v>Obesity</v>
      </c>
      <c r="X1559" s="39">
        <f t="shared" si="436"/>
        <v>5.08</v>
      </c>
      <c r="Y1559" s="39" t="str">
        <f t="shared" si="437"/>
        <v>Normal</v>
      </c>
      <c r="Z1559" s="39" t="str">
        <f t="shared" si="438"/>
        <v>No</v>
      </c>
      <c r="AA1559" s="39" t="str">
        <f t="shared" si="439"/>
        <v>No</v>
      </c>
      <c r="AB1559" s="39" t="str">
        <f t="shared" si="440"/>
        <v>No</v>
      </c>
      <c r="AC1559" s="38" t="str">
        <f t="shared" si="441"/>
        <v>No major surgery</v>
      </c>
      <c r="AD1559" s="39" t="str">
        <f t="shared" si="442"/>
        <v>No</v>
      </c>
      <c r="AE1559" s="13" t="str">
        <f t="shared" si="443"/>
        <v>1-Jul-1994</v>
      </c>
      <c r="AF1559" s="39">
        <f t="shared" si="444"/>
        <v>29</v>
      </c>
      <c r="AG1559" s="58">
        <f t="shared" si="445"/>
        <v>13292.52</v>
      </c>
      <c r="AH1559" s="39" t="str">
        <f t="shared" si="446"/>
        <v>tier - 3</v>
      </c>
      <c r="AI1559" s="39" t="str">
        <f t="shared" si="447"/>
        <v>tier - 3</v>
      </c>
      <c r="AJ1559" s="54" t="str">
        <f t="shared" si="448"/>
        <v>R1012</v>
      </c>
    </row>
    <row r="1560" spans="2:36" ht="15.75" customHeight="1" x14ac:dyDescent="0.3">
      <c r="B1560" s="12" t="s">
        <v>5661</v>
      </c>
      <c r="C1560" s="13" t="s">
        <v>5663</v>
      </c>
      <c r="D1560" s="13">
        <v>29.81</v>
      </c>
      <c r="E1560" s="13" t="str">
        <f t="shared" si="432"/>
        <v>Overweight</v>
      </c>
      <c r="F1560" s="13">
        <v>5.28</v>
      </c>
      <c r="G1560" s="13" t="str">
        <f t="shared" si="433"/>
        <v>Normal</v>
      </c>
      <c r="H1560" s="13" t="s">
        <v>8291</v>
      </c>
      <c r="I1560" s="13" t="s">
        <v>8291</v>
      </c>
      <c r="J1560" s="13" t="s">
        <v>8291</v>
      </c>
      <c r="K1560" s="27" t="s">
        <v>8292</v>
      </c>
      <c r="L1560" s="13" t="s">
        <v>8291</v>
      </c>
      <c r="M1560" s="13" t="s">
        <v>9782</v>
      </c>
      <c r="N1560" s="13">
        <v>47</v>
      </c>
      <c r="O1560" s="56">
        <v>13333.71</v>
      </c>
      <c r="P1560" s="13" t="s">
        <v>8311</v>
      </c>
      <c r="Q1560" s="13" t="s">
        <v>8310</v>
      </c>
      <c r="R1560" s="57" t="s">
        <v>8317</v>
      </c>
      <c r="T1560" s="12" t="s">
        <v>5661</v>
      </c>
      <c r="U1560" s="13" t="str">
        <f t="shared" si="449"/>
        <v xml:space="preserve">  Catherine A</v>
      </c>
      <c r="V1560" s="39">
        <f t="shared" si="434"/>
        <v>29.81</v>
      </c>
      <c r="W1560" s="39" t="str">
        <f t="shared" si="435"/>
        <v>Overweight</v>
      </c>
      <c r="X1560" s="39">
        <f t="shared" si="436"/>
        <v>5.28</v>
      </c>
      <c r="Y1560" s="39" t="str">
        <f t="shared" si="437"/>
        <v>Normal</v>
      </c>
      <c r="Z1560" s="39" t="str">
        <f t="shared" si="438"/>
        <v>No</v>
      </c>
      <c r="AA1560" s="39" t="str">
        <f t="shared" si="439"/>
        <v>No</v>
      </c>
      <c r="AB1560" s="39" t="str">
        <f t="shared" si="440"/>
        <v>No</v>
      </c>
      <c r="AC1560" s="38" t="str">
        <f t="shared" si="441"/>
        <v>No major surgery</v>
      </c>
      <c r="AD1560" s="39" t="str">
        <f t="shared" si="442"/>
        <v>No</v>
      </c>
      <c r="AE1560" s="13" t="str">
        <f t="shared" si="443"/>
        <v>23-Aug-1976</v>
      </c>
      <c r="AF1560" s="39">
        <f t="shared" si="444"/>
        <v>47</v>
      </c>
      <c r="AG1560" s="58">
        <f t="shared" si="445"/>
        <v>13333.71</v>
      </c>
      <c r="AH1560" s="39" t="str">
        <f t="shared" si="446"/>
        <v>tier - 3</v>
      </c>
      <c r="AI1560" s="39" t="str">
        <f t="shared" si="447"/>
        <v>tier - 2</v>
      </c>
      <c r="AJ1560" s="54" t="str">
        <f t="shared" si="448"/>
        <v>R1012</v>
      </c>
    </row>
    <row r="1561" spans="2:36" ht="15.75" customHeight="1" x14ac:dyDescent="0.3">
      <c r="B1561" s="12" t="s">
        <v>5665</v>
      </c>
      <c r="C1561" s="13" t="s">
        <v>2422</v>
      </c>
      <c r="D1561" s="13">
        <v>27.4</v>
      </c>
      <c r="E1561" s="13" t="str">
        <f t="shared" si="432"/>
        <v>Overweight</v>
      </c>
      <c r="F1561" s="13">
        <v>4.6100000000000003</v>
      </c>
      <c r="G1561" s="13" t="str">
        <f t="shared" si="433"/>
        <v>Normal</v>
      </c>
      <c r="H1561" s="13" t="s">
        <v>8291</v>
      </c>
      <c r="I1561" s="13" t="s">
        <v>8291</v>
      </c>
      <c r="J1561" s="13" t="s">
        <v>8291</v>
      </c>
      <c r="K1561" s="27" t="s">
        <v>8292</v>
      </c>
      <c r="L1561" s="13" t="s">
        <v>8291</v>
      </c>
      <c r="M1561" s="13" t="s">
        <v>9783</v>
      </c>
      <c r="N1561" s="13">
        <v>63</v>
      </c>
      <c r="O1561" s="56">
        <v>13352.1</v>
      </c>
      <c r="P1561" s="13" t="s">
        <v>8311</v>
      </c>
      <c r="Q1561" s="13" t="s">
        <v>8314</v>
      </c>
      <c r="R1561" s="57" t="s">
        <v>8317</v>
      </c>
      <c r="T1561" s="12" t="s">
        <v>5665</v>
      </c>
      <c r="U1561" s="13" t="str">
        <f t="shared" si="449"/>
        <v xml:space="preserve">  Kelly A</v>
      </c>
      <c r="V1561" s="39">
        <f t="shared" si="434"/>
        <v>27.4</v>
      </c>
      <c r="W1561" s="39" t="str">
        <f t="shared" si="435"/>
        <v>Overweight</v>
      </c>
      <c r="X1561" s="39">
        <f t="shared" si="436"/>
        <v>4.6100000000000003</v>
      </c>
      <c r="Y1561" s="39" t="str">
        <f t="shared" si="437"/>
        <v>Normal</v>
      </c>
      <c r="Z1561" s="39" t="str">
        <f t="shared" si="438"/>
        <v>No</v>
      </c>
      <c r="AA1561" s="39" t="str">
        <f t="shared" si="439"/>
        <v>No</v>
      </c>
      <c r="AB1561" s="39" t="str">
        <f t="shared" si="440"/>
        <v>No</v>
      </c>
      <c r="AC1561" s="38" t="str">
        <f t="shared" si="441"/>
        <v>No major surgery</v>
      </c>
      <c r="AD1561" s="39" t="str">
        <f t="shared" si="442"/>
        <v>No</v>
      </c>
      <c r="AE1561" s="13" t="str">
        <f t="shared" si="443"/>
        <v>11-Nov-1960</v>
      </c>
      <c r="AF1561" s="39">
        <f t="shared" si="444"/>
        <v>63</v>
      </c>
      <c r="AG1561" s="58">
        <f t="shared" si="445"/>
        <v>13352.1</v>
      </c>
      <c r="AH1561" s="39" t="str">
        <f t="shared" si="446"/>
        <v>tier - 3</v>
      </c>
      <c r="AI1561" s="39" t="str">
        <f t="shared" si="447"/>
        <v>tier - 1</v>
      </c>
      <c r="AJ1561" s="54" t="str">
        <f t="shared" si="448"/>
        <v>R1012</v>
      </c>
    </row>
    <row r="1562" spans="2:36" ht="15.75" customHeight="1" x14ac:dyDescent="0.3">
      <c r="B1562" s="12" t="s">
        <v>5668</v>
      </c>
      <c r="C1562" s="13" t="s">
        <v>5670</v>
      </c>
      <c r="D1562" s="13">
        <v>17.98</v>
      </c>
      <c r="E1562" s="13" t="str">
        <f t="shared" si="432"/>
        <v>Underweight</v>
      </c>
      <c r="F1562" s="13">
        <v>6.57</v>
      </c>
      <c r="G1562" s="13" t="str">
        <f t="shared" si="433"/>
        <v>Diabetes</v>
      </c>
      <c r="H1562" s="13" t="s">
        <v>8293</v>
      </c>
      <c r="I1562" s="13" t="s">
        <v>8291</v>
      </c>
      <c r="J1562" s="13" t="s">
        <v>8291</v>
      </c>
      <c r="K1562" s="27">
        <v>2</v>
      </c>
      <c r="L1562" s="13" t="s">
        <v>8291</v>
      </c>
      <c r="M1562" s="13" t="s">
        <v>9784</v>
      </c>
      <c r="N1562" s="13">
        <v>33</v>
      </c>
      <c r="O1562" s="56">
        <v>13360.94</v>
      </c>
      <c r="P1562" s="13" t="s">
        <v>8311</v>
      </c>
      <c r="Q1562" s="13" t="s">
        <v>8314</v>
      </c>
      <c r="R1562" s="57" t="s">
        <v>8317</v>
      </c>
      <c r="T1562" s="12" t="s">
        <v>5668</v>
      </c>
      <c r="U1562" s="13" t="str">
        <f t="shared" si="449"/>
        <v xml:space="preserve">  Janel N</v>
      </c>
      <c r="V1562" s="39">
        <f t="shared" si="434"/>
        <v>17.98</v>
      </c>
      <c r="W1562" s="39" t="str">
        <f t="shared" si="435"/>
        <v>Underweight</v>
      </c>
      <c r="X1562" s="39">
        <f t="shared" si="436"/>
        <v>6.57</v>
      </c>
      <c r="Y1562" s="39" t="str">
        <f t="shared" si="437"/>
        <v>Diabetes</v>
      </c>
      <c r="Z1562" s="39" t="str">
        <f t="shared" si="438"/>
        <v>Yes</v>
      </c>
      <c r="AA1562" s="39" t="str">
        <f t="shared" si="439"/>
        <v>No</v>
      </c>
      <c r="AB1562" s="39" t="str">
        <f t="shared" si="440"/>
        <v>No</v>
      </c>
      <c r="AC1562" s="38">
        <f t="shared" si="441"/>
        <v>2</v>
      </c>
      <c r="AD1562" s="39" t="str">
        <f t="shared" si="442"/>
        <v>No</v>
      </c>
      <c r="AE1562" s="13" t="str">
        <f t="shared" si="443"/>
        <v>2-Oct-1990</v>
      </c>
      <c r="AF1562" s="39">
        <f t="shared" si="444"/>
        <v>33</v>
      </c>
      <c r="AG1562" s="58">
        <f t="shared" si="445"/>
        <v>13360.94</v>
      </c>
      <c r="AH1562" s="39" t="str">
        <f t="shared" si="446"/>
        <v>tier - 3</v>
      </c>
      <c r="AI1562" s="39" t="str">
        <f t="shared" si="447"/>
        <v>tier - 1</v>
      </c>
      <c r="AJ1562" s="54" t="str">
        <f t="shared" si="448"/>
        <v>R1012</v>
      </c>
    </row>
    <row r="1563" spans="2:36" ht="15.75" customHeight="1" x14ac:dyDescent="0.3">
      <c r="B1563" s="12" t="s">
        <v>5672</v>
      </c>
      <c r="C1563" s="13" t="s">
        <v>5674</v>
      </c>
      <c r="D1563" s="13">
        <v>37.9</v>
      </c>
      <c r="E1563" s="13" t="str">
        <f t="shared" si="432"/>
        <v>Obesity</v>
      </c>
      <c r="F1563" s="13">
        <v>5.83</v>
      </c>
      <c r="G1563" s="13" t="str">
        <f t="shared" si="433"/>
        <v>Prediabetes</v>
      </c>
      <c r="H1563" s="13" t="s">
        <v>8291</v>
      </c>
      <c r="I1563" s="13" t="s">
        <v>8291</v>
      </c>
      <c r="J1563" s="13" t="s">
        <v>8291</v>
      </c>
      <c r="K1563" s="27" t="s">
        <v>8292</v>
      </c>
      <c r="L1563" s="13" t="s">
        <v>8291</v>
      </c>
      <c r="M1563" s="13" t="s">
        <v>9785</v>
      </c>
      <c r="N1563" s="13">
        <v>59</v>
      </c>
      <c r="O1563" s="56">
        <v>13375.76</v>
      </c>
      <c r="P1563" s="13" t="s">
        <v>8311</v>
      </c>
      <c r="Q1563" s="13" t="s">
        <v>8310</v>
      </c>
      <c r="R1563" s="57" t="s">
        <v>8328</v>
      </c>
      <c r="T1563" s="12" t="s">
        <v>5672</v>
      </c>
      <c r="U1563" s="13" t="str">
        <f t="shared" si="449"/>
        <v xml:space="preserve">  Yann Kai</v>
      </c>
      <c r="V1563" s="39">
        <f t="shared" si="434"/>
        <v>37.9</v>
      </c>
      <c r="W1563" s="39" t="str">
        <f t="shared" si="435"/>
        <v>Obesity</v>
      </c>
      <c r="X1563" s="39">
        <f t="shared" si="436"/>
        <v>5.83</v>
      </c>
      <c r="Y1563" s="39" t="str">
        <f t="shared" si="437"/>
        <v>Prediabetes</v>
      </c>
      <c r="Z1563" s="39" t="str">
        <f t="shared" si="438"/>
        <v>No</v>
      </c>
      <c r="AA1563" s="39" t="str">
        <f t="shared" si="439"/>
        <v>No</v>
      </c>
      <c r="AB1563" s="39" t="str">
        <f t="shared" si="440"/>
        <v>No</v>
      </c>
      <c r="AC1563" s="38" t="str">
        <f t="shared" si="441"/>
        <v>No major surgery</v>
      </c>
      <c r="AD1563" s="39" t="str">
        <f t="shared" si="442"/>
        <v>No</v>
      </c>
      <c r="AE1563" s="13" t="str">
        <f t="shared" si="443"/>
        <v>24-Sep-1964</v>
      </c>
      <c r="AF1563" s="39">
        <f t="shared" si="444"/>
        <v>59</v>
      </c>
      <c r="AG1563" s="58">
        <f t="shared" si="445"/>
        <v>13375.76</v>
      </c>
      <c r="AH1563" s="39" t="str">
        <f t="shared" si="446"/>
        <v>tier - 3</v>
      </c>
      <c r="AI1563" s="39" t="str">
        <f t="shared" si="447"/>
        <v>tier - 2</v>
      </c>
      <c r="AJ1563" s="54" t="str">
        <f t="shared" si="448"/>
        <v>R1025</v>
      </c>
    </row>
    <row r="1564" spans="2:36" ht="15.75" customHeight="1" x14ac:dyDescent="0.3">
      <c r="B1564" s="12" t="s">
        <v>5676</v>
      </c>
      <c r="C1564" s="13" t="s">
        <v>5678</v>
      </c>
      <c r="D1564" s="13">
        <v>25.27</v>
      </c>
      <c r="E1564" s="13" t="str">
        <f t="shared" si="432"/>
        <v>Overweight</v>
      </c>
      <c r="F1564" s="13">
        <v>6.98</v>
      </c>
      <c r="G1564" s="13" t="str">
        <f t="shared" si="433"/>
        <v>Diabetes</v>
      </c>
      <c r="H1564" s="13" t="s">
        <v>8293</v>
      </c>
      <c r="I1564" s="13" t="s">
        <v>8291</v>
      </c>
      <c r="J1564" s="13" t="s">
        <v>8291</v>
      </c>
      <c r="K1564" s="27" t="s">
        <v>8292</v>
      </c>
      <c r="L1564" s="13" t="s">
        <v>8291</v>
      </c>
      <c r="M1564" s="13" t="s">
        <v>9786</v>
      </c>
      <c r="N1564" s="13">
        <v>44</v>
      </c>
      <c r="O1564" s="56">
        <v>13377.41</v>
      </c>
      <c r="P1564" s="13" t="s">
        <v>8311</v>
      </c>
      <c r="Q1564" s="13" t="s">
        <v>8311</v>
      </c>
      <c r="R1564" s="57" t="s">
        <v>8335</v>
      </c>
      <c r="T1564" s="12" t="s">
        <v>5676</v>
      </c>
      <c r="U1564" s="13" t="str">
        <f t="shared" si="449"/>
        <v xml:space="preserve">  Zachary R</v>
      </c>
      <c r="V1564" s="39">
        <f t="shared" si="434"/>
        <v>25.27</v>
      </c>
      <c r="W1564" s="39" t="str">
        <f t="shared" si="435"/>
        <v>Overweight</v>
      </c>
      <c r="X1564" s="39">
        <f t="shared" si="436"/>
        <v>6.98</v>
      </c>
      <c r="Y1564" s="39" t="str">
        <f t="shared" si="437"/>
        <v>Diabetes</v>
      </c>
      <c r="Z1564" s="39" t="str">
        <f t="shared" si="438"/>
        <v>Yes</v>
      </c>
      <c r="AA1564" s="39" t="str">
        <f t="shared" si="439"/>
        <v>No</v>
      </c>
      <c r="AB1564" s="39" t="str">
        <f t="shared" si="440"/>
        <v>No</v>
      </c>
      <c r="AC1564" s="38" t="str">
        <f t="shared" si="441"/>
        <v>No major surgery</v>
      </c>
      <c r="AD1564" s="39" t="str">
        <f t="shared" si="442"/>
        <v>No</v>
      </c>
      <c r="AE1564" s="13" t="str">
        <f t="shared" si="443"/>
        <v>30-Sep-1979</v>
      </c>
      <c r="AF1564" s="39">
        <f t="shared" si="444"/>
        <v>44</v>
      </c>
      <c r="AG1564" s="58">
        <f t="shared" si="445"/>
        <v>13377.41</v>
      </c>
      <c r="AH1564" s="39" t="str">
        <f t="shared" si="446"/>
        <v>tier - 3</v>
      </c>
      <c r="AI1564" s="39" t="str">
        <f t="shared" si="447"/>
        <v>tier - 3</v>
      </c>
      <c r="AJ1564" s="54" t="str">
        <f t="shared" si="448"/>
        <v>R1026</v>
      </c>
    </row>
    <row r="1565" spans="2:36" ht="15.75" customHeight="1" x14ac:dyDescent="0.3">
      <c r="B1565" s="12" t="s">
        <v>5680</v>
      </c>
      <c r="C1565" s="13" t="s">
        <v>5682</v>
      </c>
      <c r="D1565" s="13">
        <v>29.26</v>
      </c>
      <c r="E1565" s="13" t="str">
        <f t="shared" si="432"/>
        <v>Overweight</v>
      </c>
      <c r="F1565" s="13">
        <v>4.03</v>
      </c>
      <c r="G1565" s="13" t="str">
        <f t="shared" si="433"/>
        <v>Normal</v>
      </c>
      <c r="H1565" s="13" t="s">
        <v>8291</v>
      </c>
      <c r="I1565" s="13" t="s">
        <v>8291</v>
      </c>
      <c r="J1565" s="13" t="s">
        <v>8291</v>
      </c>
      <c r="K1565" s="27">
        <v>1</v>
      </c>
      <c r="L1565" s="13" t="s">
        <v>8291</v>
      </c>
      <c r="M1565" s="13" t="s">
        <v>9787</v>
      </c>
      <c r="N1565" s="13">
        <v>39</v>
      </c>
      <c r="O1565" s="56">
        <v>13383.67</v>
      </c>
      <c r="P1565" s="13" t="s">
        <v>8311</v>
      </c>
      <c r="Q1565" s="13" t="s">
        <v>8310</v>
      </c>
      <c r="R1565" s="57" t="s">
        <v>8330</v>
      </c>
      <c r="T1565" s="12" t="s">
        <v>5680</v>
      </c>
      <c r="U1565" s="13" t="str">
        <f t="shared" si="449"/>
        <v xml:space="preserve">  Alejandro Sr</v>
      </c>
      <c r="V1565" s="39">
        <f t="shared" si="434"/>
        <v>29.26</v>
      </c>
      <c r="W1565" s="39" t="str">
        <f t="shared" si="435"/>
        <v>Overweight</v>
      </c>
      <c r="X1565" s="39">
        <f t="shared" si="436"/>
        <v>4.03</v>
      </c>
      <c r="Y1565" s="39" t="str">
        <f t="shared" si="437"/>
        <v>Normal</v>
      </c>
      <c r="Z1565" s="39" t="str">
        <f t="shared" si="438"/>
        <v>No</v>
      </c>
      <c r="AA1565" s="39" t="str">
        <f t="shared" si="439"/>
        <v>No</v>
      </c>
      <c r="AB1565" s="39" t="str">
        <f t="shared" si="440"/>
        <v>No</v>
      </c>
      <c r="AC1565" s="38">
        <f t="shared" si="441"/>
        <v>1</v>
      </c>
      <c r="AD1565" s="39" t="str">
        <f t="shared" si="442"/>
        <v>No</v>
      </c>
      <c r="AE1565" s="13" t="str">
        <f t="shared" si="443"/>
        <v>6-Jun-1984</v>
      </c>
      <c r="AF1565" s="39">
        <f t="shared" si="444"/>
        <v>39</v>
      </c>
      <c r="AG1565" s="58">
        <f t="shared" si="445"/>
        <v>13383.67</v>
      </c>
      <c r="AH1565" s="39" t="str">
        <f t="shared" si="446"/>
        <v>tier - 3</v>
      </c>
      <c r="AI1565" s="39" t="str">
        <f t="shared" si="447"/>
        <v>tier - 2</v>
      </c>
      <c r="AJ1565" s="54" t="str">
        <f t="shared" si="448"/>
        <v>R1023</v>
      </c>
    </row>
    <row r="1566" spans="2:36" ht="15.75" customHeight="1" x14ac:dyDescent="0.3">
      <c r="B1566" s="12" t="s">
        <v>5684</v>
      </c>
      <c r="C1566" s="13" t="s">
        <v>5686</v>
      </c>
      <c r="D1566" s="13">
        <v>27.835000000000001</v>
      </c>
      <c r="E1566" s="13" t="str">
        <f t="shared" si="432"/>
        <v>Overweight</v>
      </c>
      <c r="F1566" s="13">
        <v>4.5599999999999996</v>
      </c>
      <c r="G1566" s="13" t="str">
        <f t="shared" si="433"/>
        <v>Normal</v>
      </c>
      <c r="H1566" s="13" t="s">
        <v>8291</v>
      </c>
      <c r="I1566" s="13" t="s">
        <v>8291</v>
      </c>
      <c r="J1566" s="13" t="s">
        <v>8291</v>
      </c>
      <c r="K1566" s="27">
        <v>1</v>
      </c>
      <c r="L1566" s="13" t="s">
        <v>8291</v>
      </c>
      <c r="M1566" s="13" t="s">
        <v>9788</v>
      </c>
      <c r="N1566" s="13">
        <v>64</v>
      </c>
      <c r="O1566" s="56">
        <v>13390.56</v>
      </c>
      <c r="P1566" s="13" t="s">
        <v>8311</v>
      </c>
      <c r="Q1566" s="13" t="s">
        <v>8311</v>
      </c>
      <c r="R1566" s="57" t="s">
        <v>8321</v>
      </c>
      <c r="T1566" s="12" t="s">
        <v>5684</v>
      </c>
      <c r="U1566" s="13" t="str">
        <f t="shared" si="449"/>
        <v xml:space="preserve">  Nicholas R</v>
      </c>
      <c r="V1566" s="39">
        <f t="shared" si="434"/>
        <v>27.835000000000001</v>
      </c>
      <c r="W1566" s="39" t="str">
        <f t="shared" si="435"/>
        <v>Overweight</v>
      </c>
      <c r="X1566" s="39">
        <f t="shared" si="436"/>
        <v>4.5599999999999996</v>
      </c>
      <c r="Y1566" s="39" t="str">
        <f t="shared" si="437"/>
        <v>Normal</v>
      </c>
      <c r="Z1566" s="39" t="str">
        <f t="shared" si="438"/>
        <v>No</v>
      </c>
      <c r="AA1566" s="39" t="str">
        <f t="shared" si="439"/>
        <v>No</v>
      </c>
      <c r="AB1566" s="39" t="str">
        <f t="shared" si="440"/>
        <v>No</v>
      </c>
      <c r="AC1566" s="38">
        <f t="shared" si="441"/>
        <v>1</v>
      </c>
      <c r="AD1566" s="39" t="str">
        <f t="shared" si="442"/>
        <v>No</v>
      </c>
      <c r="AE1566" s="13" t="str">
        <f t="shared" si="443"/>
        <v>9-Dec-1959</v>
      </c>
      <c r="AF1566" s="39">
        <f t="shared" si="444"/>
        <v>64</v>
      </c>
      <c r="AG1566" s="58">
        <f t="shared" si="445"/>
        <v>13390.56</v>
      </c>
      <c r="AH1566" s="39" t="str">
        <f t="shared" si="446"/>
        <v>tier - 3</v>
      </c>
      <c r="AI1566" s="39" t="str">
        <f t="shared" si="447"/>
        <v>tier - 3</v>
      </c>
      <c r="AJ1566" s="54" t="str">
        <f t="shared" si="448"/>
        <v>R1011</v>
      </c>
    </row>
    <row r="1567" spans="2:36" ht="15.75" customHeight="1" x14ac:dyDescent="0.3">
      <c r="B1567" s="12" t="s">
        <v>5688</v>
      </c>
      <c r="C1567" s="13" t="s">
        <v>608</v>
      </c>
      <c r="D1567" s="13">
        <v>46.53</v>
      </c>
      <c r="E1567" s="13" t="str">
        <f t="shared" si="432"/>
        <v>Obesity</v>
      </c>
      <c r="F1567" s="13">
        <v>5.38</v>
      </c>
      <c r="G1567" s="13" t="str">
        <f t="shared" si="433"/>
        <v>Normal</v>
      </c>
      <c r="H1567" s="13" t="s">
        <v>8293</v>
      </c>
      <c r="I1567" s="13" t="s">
        <v>8291</v>
      </c>
      <c r="J1567" s="13" t="s">
        <v>8291</v>
      </c>
      <c r="K1567" s="27" t="s">
        <v>8292</v>
      </c>
      <c r="L1567" s="13" t="s">
        <v>8291</v>
      </c>
      <c r="M1567" s="13" t="s">
        <v>9789</v>
      </c>
      <c r="N1567" s="13">
        <v>64</v>
      </c>
      <c r="O1567" s="56">
        <v>13393.76</v>
      </c>
      <c r="P1567" s="13" t="s">
        <v>8311</v>
      </c>
      <c r="Q1567" s="13" t="s">
        <v>8314</v>
      </c>
      <c r="R1567" s="57" t="s">
        <v>8321</v>
      </c>
      <c r="T1567" s="12" t="s">
        <v>5688</v>
      </c>
      <c r="U1567" s="13" t="str">
        <f t="shared" si="449"/>
        <v xml:space="preserve">  Paul</v>
      </c>
      <c r="V1567" s="39">
        <f t="shared" si="434"/>
        <v>46.53</v>
      </c>
      <c r="W1567" s="39" t="str">
        <f t="shared" si="435"/>
        <v>Obesity</v>
      </c>
      <c r="X1567" s="39">
        <f t="shared" si="436"/>
        <v>5.38</v>
      </c>
      <c r="Y1567" s="39" t="str">
        <f t="shared" si="437"/>
        <v>Normal</v>
      </c>
      <c r="Z1567" s="39" t="str">
        <f t="shared" si="438"/>
        <v>Yes</v>
      </c>
      <c r="AA1567" s="39" t="str">
        <f t="shared" si="439"/>
        <v>No</v>
      </c>
      <c r="AB1567" s="39" t="str">
        <f t="shared" si="440"/>
        <v>No</v>
      </c>
      <c r="AC1567" s="38" t="str">
        <f t="shared" si="441"/>
        <v>No major surgery</v>
      </c>
      <c r="AD1567" s="39" t="str">
        <f t="shared" si="442"/>
        <v>No</v>
      </c>
      <c r="AE1567" s="13" t="str">
        <f t="shared" si="443"/>
        <v>25-Nov-1959</v>
      </c>
      <c r="AF1567" s="39">
        <f t="shared" si="444"/>
        <v>64</v>
      </c>
      <c r="AG1567" s="58">
        <f t="shared" si="445"/>
        <v>13393.76</v>
      </c>
      <c r="AH1567" s="39" t="str">
        <f t="shared" si="446"/>
        <v>tier - 3</v>
      </c>
      <c r="AI1567" s="39" t="str">
        <f t="shared" si="447"/>
        <v>tier - 1</v>
      </c>
      <c r="AJ1567" s="54" t="str">
        <f t="shared" si="448"/>
        <v>R1011</v>
      </c>
    </row>
    <row r="1568" spans="2:36" ht="15.75" customHeight="1" x14ac:dyDescent="0.3">
      <c r="B1568" s="12" t="s">
        <v>5690</v>
      </c>
      <c r="C1568" s="13" t="s">
        <v>5692</v>
      </c>
      <c r="D1568" s="13">
        <v>20.58</v>
      </c>
      <c r="E1568" s="13" t="str">
        <f t="shared" si="432"/>
        <v>Healthy Weight</v>
      </c>
      <c r="F1568" s="13">
        <v>11.04</v>
      </c>
      <c r="G1568" s="13" t="str">
        <f t="shared" si="433"/>
        <v>Diabetes</v>
      </c>
      <c r="H1568" s="13" t="s">
        <v>8293</v>
      </c>
      <c r="I1568" s="13" t="s">
        <v>8291</v>
      </c>
      <c r="J1568" s="13" t="s">
        <v>8291</v>
      </c>
      <c r="K1568" s="27">
        <v>1</v>
      </c>
      <c r="L1568" s="13" t="s">
        <v>8291</v>
      </c>
      <c r="M1568" s="13" t="s">
        <v>9790</v>
      </c>
      <c r="N1568" s="13">
        <v>64</v>
      </c>
      <c r="O1568" s="56">
        <v>13405.39</v>
      </c>
      <c r="P1568" s="13" t="s">
        <v>8311</v>
      </c>
      <c r="Q1568" s="13" t="s">
        <v>8311</v>
      </c>
      <c r="R1568" s="57" t="s">
        <v>8312</v>
      </c>
      <c r="T1568" s="12" t="s">
        <v>5690</v>
      </c>
      <c r="U1568" s="13" t="str">
        <f t="shared" si="449"/>
        <v xml:space="preserve">  Michael D</v>
      </c>
      <c r="V1568" s="39">
        <f t="shared" si="434"/>
        <v>20.58</v>
      </c>
      <c r="W1568" s="39" t="str">
        <f t="shared" si="435"/>
        <v>Healthy Weight</v>
      </c>
      <c r="X1568" s="39">
        <f t="shared" si="436"/>
        <v>11.04</v>
      </c>
      <c r="Y1568" s="39" t="str">
        <f t="shared" si="437"/>
        <v>Diabetes</v>
      </c>
      <c r="Z1568" s="39" t="str">
        <f t="shared" si="438"/>
        <v>Yes</v>
      </c>
      <c r="AA1568" s="39" t="str">
        <f t="shared" si="439"/>
        <v>No</v>
      </c>
      <c r="AB1568" s="39" t="str">
        <f t="shared" si="440"/>
        <v>No</v>
      </c>
      <c r="AC1568" s="38">
        <f t="shared" si="441"/>
        <v>1</v>
      </c>
      <c r="AD1568" s="39" t="str">
        <f t="shared" si="442"/>
        <v>No</v>
      </c>
      <c r="AE1568" s="13" t="str">
        <f t="shared" si="443"/>
        <v>20-Dec-1959</v>
      </c>
      <c r="AF1568" s="39">
        <f t="shared" si="444"/>
        <v>64</v>
      </c>
      <c r="AG1568" s="58">
        <f t="shared" si="445"/>
        <v>13405.39</v>
      </c>
      <c r="AH1568" s="39" t="str">
        <f t="shared" si="446"/>
        <v>tier - 3</v>
      </c>
      <c r="AI1568" s="39" t="str">
        <f t="shared" si="447"/>
        <v>tier - 3</v>
      </c>
      <c r="AJ1568" s="54" t="str">
        <f t="shared" si="448"/>
        <v>R1013</v>
      </c>
    </row>
    <row r="1569" spans="2:36" ht="15.75" customHeight="1" x14ac:dyDescent="0.3">
      <c r="B1569" s="12" t="s">
        <v>5693</v>
      </c>
      <c r="C1569" s="13" t="s">
        <v>5695</v>
      </c>
      <c r="D1569" s="13">
        <v>19.53</v>
      </c>
      <c r="E1569" s="13" t="str">
        <f t="shared" si="432"/>
        <v>Healthy Weight</v>
      </c>
      <c r="F1569" s="13">
        <v>6.09</v>
      </c>
      <c r="G1569" s="13" t="str">
        <f t="shared" si="433"/>
        <v>Prediabetes</v>
      </c>
      <c r="H1569" s="13" t="s">
        <v>8293</v>
      </c>
      <c r="I1569" s="13" t="s">
        <v>8291</v>
      </c>
      <c r="J1569" s="13" t="s">
        <v>8291</v>
      </c>
      <c r="K1569" s="27" t="s">
        <v>8292</v>
      </c>
      <c r="L1569" s="13" t="s">
        <v>8291</v>
      </c>
      <c r="M1569" s="13" t="s">
        <v>9791</v>
      </c>
      <c r="N1569" s="13">
        <v>31</v>
      </c>
      <c r="O1569" s="56">
        <v>13412.97</v>
      </c>
      <c r="P1569" s="13" t="s">
        <v>8311</v>
      </c>
      <c r="Q1569" s="13" t="s">
        <v>8311</v>
      </c>
      <c r="R1569" s="57" t="s">
        <v>8330</v>
      </c>
      <c r="T1569" s="12" t="s">
        <v>5693</v>
      </c>
      <c r="U1569" s="13" t="str">
        <f t="shared" si="449"/>
        <v xml:space="preserve">  Marina</v>
      </c>
      <c r="V1569" s="39">
        <f t="shared" si="434"/>
        <v>19.53</v>
      </c>
      <c r="W1569" s="39" t="str">
        <f t="shared" si="435"/>
        <v>Healthy Weight</v>
      </c>
      <c r="X1569" s="39">
        <f t="shared" si="436"/>
        <v>6.09</v>
      </c>
      <c r="Y1569" s="39" t="str">
        <f t="shared" si="437"/>
        <v>Prediabetes</v>
      </c>
      <c r="Z1569" s="39" t="str">
        <f t="shared" si="438"/>
        <v>Yes</v>
      </c>
      <c r="AA1569" s="39" t="str">
        <f t="shared" si="439"/>
        <v>No</v>
      </c>
      <c r="AB1569" s="39" t="str">
        <f t="shared" si="440"/>
        <v>No</v>
      </c>
      <c r="AC1569" s="38" t="str">
        <f t="shared" si="441"/>
        <v>No major surgery</v>
      </c>
      <c r="AD1569" s="39" t="str">
        <f t="shared" si="442"/>
        <v>No</v>
      </c>
      <c r="AE1569" s="13" t="str">
        <f t="shared" si="443"/>
        <v>19-Dec-1992</v>
      </c>
      <c r="AF1569" s="39">
        <f t="shared" si="444"/>
        <v>31</v>
      </c>
      <c r="AG1569" s="58">
        <f t="shared" si="445"/>
        <v>13412.97</v>
      </c>
      <c r="AH1569" s="39" t="str">
        <f t="shared" si="446"/>
        <v>tier - 3</v>
      </c>
      <c r="AI1569" s="39" t="str">
        <f t="shared" si="447"/>
        <v>tier - 3</v>
      </c>
      <c r="AJ1569" s="54" t="str">
        <f t="shared" si="448"/>
        <v>R1023</v>
      </c>
    </row>
    <row r="1570" spans="2:36" ht="15.75" customHeight="1" x14ac:dyDescent="0.3">
      <c r="B1570" s="12" t="s">
        <v>5697</v>
      </c>
      <c r="C1570" s="13" t="s">
        <v>1409</v>
      </c>
      <c r="D1570" s="13">
        <v>27.7</v>
      </c>
      <c r="E1570" s="13" t="str">
        <f t="shared" si="432"/>
        <v>Overweight</v>
      </c>
      <c r="F1570" s="13">
        <v>4.71</v>
      </c>
      <c r="G1570" s="13" t="str">
        <f t="shared" si="433"/>
        <v>Normal</v>
      </c>
      <c r="H1570" s="13" t="s">
        <v>8291</v>
      </c>
      <c r="I1570" s="13" t="s">
        <v>8291</v>
      </c>
      <c r="J1570" s="13" t="s">
        <v>8291</v>
      </c>
      <c r="K1570" s="27">
        <v>1</v>
      </c>
      <c r="L1570" s="13" t="s">
        <v>8291</v>
      </c>
      <c r="M1570" s="13" t="s">
        <v>9792</v>
      </c>
      <c r="N1570" s="13">
        <v>62</v>
      </c>
      <c r="O1570" s="56">
        <v>13415.04</v>
      </c>
      <c r="P1570" s="13" t="s">
        <v>8311</v>
      </c>
      <c r="Q1570" s="13" t="s">
        <v>8310</v>
      </c>
      <c r="R1570" s="57" t="s">
        <v>8317</v>
      </c>
      <c r="T1570" s="12" t="s">
        <v>5697</v>
      </c>
      <c r="U1570" s="13" t="str">
        <f t="shared" si="449"/>
        <v xml:space="preserve">  Caroline</v>
      </c>
      <c r="V1570" s="39">
        <f t="shared" si="434"/>
        <v>27.7</v>
      </c>
      <c r="W1570" s="39" t="str">
        <f t="shared" si="435"/>
        <v>Overweight</v>
      </c>
      <c r="X1570" s="39">
        <f t="shared" si="436"/>
        <v>4.71</v>
      </c>
      <c r="Y1570" s="39" t="str">
        <f t="shared" si="437"/>
        <v>Normal</v>
      </c>
      <c r="Z1570" s="39" t="str">
        <f t="shared" si="438"/>
        <v>No</v>
      </c>
      <c r="AA1570" s="39" t="str">
        <f t="shared" si="439"/>
        <v>No</v>
      </c>
      <c r="AB1570" s="39" t="str">
        <f t="shared" si="440"/>
        <v>No</v>
      </c>
      <c r="AC1570" s="38">
        <f t="shared" si="441"/>
        <v>1</v>
      </c>
      <c r="AD1570" s="39" t="str">
        <f t="shared" si="442"/>
        <v>No</v>
      </c>
      <c r="AE1570" s="13" t="str">
        <f t="shared" si="443"/>
        <v>22-Jul-1961</v>
      </c>
      <c r="AF1570" s="39">
        <f t="shared" si="444"/>
        <v>62</v>
      </c>
      <c r="AG1570" s="58">
        <f t="shared" si="445"/>
        <v>13415.04</v>
      </c>
      <c r="AH1570" s="39" t="str">
        <f t="shared" si="446"/>
        <v>tier - 3</v>
      </c>
      <c r="AI1570" s="39" t="str">
        <f t="shared" si="447"/>
        <v>tier - 2</v>
      </c>
      <c r="AJ1570" s="54" t="str">
        <f t="shared" si="448"/>
        <v>R1012</v>
      </c>
    </row>
    <row r="1571" spans="2:36" ht="15.75" customHeight="1" x14ac:dyDescent="0.3">
      <c r="B1571" s="12" t="s">
        <v>5700</v>
      </c>
      <c r="C1571" s="13" t="s">
        <v>5702</v>
      </c>
      <c r="D1571" s="13">
        <v>18.920000000000002</v>
      </c>
      <c r="E1571" s="13" t="str">
        <f t="shared" si="432"/>
        <v>Healthy Weight</v>
      </c>
      <c r="F1571" s="13">
        <v>8.18</v>
      </c>
      <c r="G1571" s="13" t="str">
        <f t="shared" si="433"/>
        <v>Diabetes</v>
      </c>
      <c r="H1571" s="13" t="s">
        <v>8291</v>
      </c>
      <c r="I1571" s="13" t="s">
        <v>8291</v>
      </c>
      <c r="J1571" s="13" t="s">
        <v>8291</v>
      </c>
      <c r="K1571" s="27" t="s">
        <v>8292</v>
      </c>
      <c r="L1571" s="13" t="s">
        <v>8291</v>
      </c>
      <c r="M1571" s="13" t="s">
        <v>9793</v>
      </c>
      <c r="N1571" s="13">
        <v>29</v>
      </c>
      <c r="O1571" s="56">
        <v>13417.05</v>
      </c>
      <c r="P1571" s="13" t="s">
        <v>8311</v>
      </c>
      <c r="Q1571" s="13" t="s">
        <v>8311</v>
      </c>
      <c r="R1571" s="57" t="s">
        <v>8317</v>
      </c>
      <c r="T1571" s="12" t="s">
        <v>5700</v>
      </c>
      <c r="U1571" s="13" t="str">
        <f t="shared" si="449"/>
        <v xml:space="preserve">  Ross P</v>
      </c>
      <c r="V1571" s="39">
        <f t="shared" si="434"/>
        <v>18.920000000000002</v>
      </c>
      <c r="W1571" s="39" t="str">
        <f t="shared" si="435"/>
        <v>Healthy Weight</v>
      </c>
      <c r="X1571" s="39">
        <f t="shared" si="436"/>
        <v>8.18</v>
      </c>
      <c r="Y1571" s="39" t="str">
        <f t="shared" si="437"/>
        <v>Diabetes</v>
      </c>
      <c r="Z1571" s="39" t="str">
        <f t="shared" si="438"/>
        <v>No</v>
      </c>
      <c r="AA1571" s="39" t="str">
        <f t="shared" si="439"/>
        <v>No</v>
      </c>
      <c r="AB1571" s="39" t="str">
        <f t="shared" si="440"/>
        <v>No</v>
      </c>
      <c r="AC1571" s="38" t="str">
        <f t="shared" si="441"/>
        <v>No major surgery</v>
      </c>
      <c r="AD1571" s="39" t="str">
        <f t="shared" si="442"/>
        <v>No</v>
      </c>
      <c r="AE1571" s="13" t="str">
        <f t="shared" si="443"/>
        <v>17-Jun-1994</v>
      </c>
      <c r="AF1571" s="39">
        <f t="shared" si="444"/>
        <v>29</v>
      </c>
      <c r="AG1571" s="58">
        <f t="shared" si="445"/>
        <v>13417.05</v>
      </c>
      <c r="AH1571" s="39" t="str">
        <f t="shared" si="446"/>
        <v>tier - 3</v>
      </c>
      <c r="AI1571" s="39" t="str">
        <f t="shared" si="447"/>
        <v>tier - 3</v>
      </c>
      <c r="AJ1571" s="54" t="str">
        <f t="shared" si="448"/>
        <v>R1012</v>
      </c>
    </row>
    <row r="1572" spans="2:36" ht="15.75" customHeight="1" x14ac:dyDescent="0.3">
      <c r="B1572" s="12" t="s">
        <v>5703</v>
      </c>
      <c r="C1572" s="13" t="s">
        <v>5705</v>
      </c>
      <c r="D1572" s="13">
        <v>17.760000000000002</v>
      </c>
      <c r="E1572" s="13" t="str">
        <f t="shared" si="432"/>
        <v>Underweight</v>
      </c>
      <c r="F1572" s="13">
        <v>11.18</v>
      </c>
      <c r="G1572" s="13" t="str">
        <f t="shared" si="433"/>
        <v>Diabetes</v>
      </c>
      <c r="H1572" s="13" t="s">
        <v>8293</v>
      </c>
      <c r="I1572" s="13" t="s">
        <v>8291</v>
      </c>
      <c r="J1572" s="13" t="s">
        <v>8291</v>
      </c>
      <c r="K1572" s="27">
        <v>2</v>
      </c>
      <c r="L1572" s="13" t="s">
        <v>8291</v>
      </c>
      <c r="M1572" s="13" t="s">
        <v>9794</v>
      </c>
      <c r="N1572" s="13">
        <v>62</v>
      </c>
      <c r="O1572" s="56">
        <v>13429.04</v>
      </c>
      <c r="P1572" s="13" t="s">
        <v>8311</v>
      </c>
      <c r="Q1572" s="13" t="s">
        <v>8311</v>
      </c>
      <c r="R1572" s="57" t="s">
        <v>8317</v>
      </c>
      <c r="T1572" s="12" t="s">
        <v>5703</v>
      </c>
      <c r="U1572" s="13" t="str">
        <f t="shared" si="449"/>
        <v xml:space="preserve">  Aoife</v>
      </c>
      <c r="V1572" s="39">
        <f t="shared" si="434"/>
        <v>17.760000000000002</v>
      </c>
      <c r="W1572" s="39" t="str">
        <f t="shared" si="435"/>
        <v>Underweight</v>
      </c>
      <c r="X1572" s="39">
        <f t="shared" si="436"/>
        <v>11.18</v>
      </c>
      <c r="Y1572" s="39" t="str">
        <f t="shared" si="437"/>
        <v>Diabetes</v>
      </c>
      <c r="Z1572" s="39" t="str">
        <f t="shared" si="438"/>
        <v>Yes</v>
      </c>
      <c r="AA1572" s="39" t="str">
        <f t="shared" si="439"/>
        <v>No</v>
      </c>
      <c r="AB1572" s="39" t="str">
        <f t="shared" si="440"/>
        <v>No</v>
      </c>
      <c r="AC1572" s="38">
        <f t="shared" si="441"/>
        <v>2</v>
      </c>
      <c r="AD1572" s="39" t="str">
        <f t="shared" si="442"/>
        <v>No</v>
      </c>
      <c r="AE1572" s="13" t="str">
        <f t="shared" si="443"/>
        <v>3-Nov-1961</v>
      </c>
      <c r="AF1572" s="39">
        <f t="shared" si="444"/>
        <v>62</v>
      </c>
      <c r="AG1572" s="58">
        <f t="shared" si="445"/>
        <v>13429.04</v>
      </c>
      <c r="AH1572" s="39" t="str">
        <f t="shared" si="446"/>
        <v>tier - 3</v>
      </c>
      <c r="AI1572" s="39" t="str">
        <f t="shared" si="447"/>
        <v>tier - 3</v>
      </c>
      <c r="AJ1572" s="54" t="str">
        <f t="shared" si="448"/>
        <v>R1012</v>
      </c>
    </row>
    <row r="1573" spans="2:36" ht="15.75" customHeight="1" x14ac:dyDescent="0.3">
      <c r="B1573" s="12" t="s">
        <v>5707</v>
      </c>
      <c r="C1573" s="13" t="s">
        <v>3869</v>
      </c>
      <c r="D1573" s="13">
        <v>29.83</v>
      </c>
      <c r="E1573" s="13" t="str">
        <f t="shared" si="432"/>
        <v>Overweight</v>
      </c>
      <c r="F1573" s="13">
        <v>5.03</v>
      </c>
      <c r="G1573" s="13" t="str">
        <f t="shared" si="433"/>
        <v>Normal</v>
      </c>
      <c r="H1573" s="13" t="s">
        <v>8293</v>
      </c>
      <c r="I1573" s="13" t="s">
        <v>8291</v>
      </c>
      <c r="J1573" s="13" t="s">
        <v>8291</v>
      </c>
      <c r="K1573" s="27" t="s">
        <v>8292</v>
      </c>
      <c r="L1573" s="13" t="s">
        <v>8291</v>
      </c>
      <c r="M1573" s="13" t="s">
        <v>9795</v>
      </c>
      <c r="N1573" s="13">
        <v>57</v>
      </c>
      <c r="O1573" s="56">
        <v>13430.27</v>
      </c>
      <c r="P1573" s="13" t="s">
        <v>8311</v>
      </c>
      <c r="Q1573" s="13" t="s">
        <v>8311</v>
      </c>
      <c r="R1573" s="57" t="s">
        <v>8329</v>
      </c>
      <c r="T1573" s="12" t="s">
        <v>5707</v>
      </c>
      <c r="U1573" s="13" t="str">
        <f t="shared" si="449"/>
        <v xml:space="preserve">  Wesley</v>
      </c>
      <c r="V1573" s="39">
        <f t="shared" si="434"/>
        <v>29.83</v>
      </c>
      <c r="W1573" s="39" t="str">
        <f t="shared" si="435"/>
        <v>Overweight</v>
      </c>
      <c r="X1573" s="39">
        <f t="shared" si="436"/>
        <v>5.03</v>
      </c>
      <c r="Y1573" s="39" t="str">
        <f t="shared" si="437"/>
        <v>Normal</v>
      </c>
      <c r="Z1573" s="39" t="str">
        <f t="shared" si="438"/>
        <v>Yes</v>
      </c>
      <c r="AA1573" s="39" t="str">
        <f t="shared" si="439"/>
        <v>No</v>
      </c>
      <c r="AB1573" s="39" t="str">
        <f t="shared" si="440"/>
        <v>No</v>
      </c>
      <c r="AC1573" s="38" t="str">
        <f t="shared" si="441"/>
        <v>No major surgery</v>
      </c>
      <c r="AD1573" s="39" t="str">
        <f t="shared" si="442"/>
        <v>No</v>
      </c>
      <c r="AE1573" s="13" t="str">
        <f t="shared" si="443"/>
        <v>14-Nov-1966</v>
      </c>
      <c r="AF1573" s="39">
        <f t="shared" si="444"/>
        <v>57</v>
      </c>
      <c r="AG1573" s="58">
        <f t="shared" si="445"/>
        <v>13430.27</v>
      </c>
      <c r="AH1573" s="39" t="str">
        <f t="shared" si="446"/>
        <v>tier - 3</v>
      </c>
      <c r="AI1573" s="39" t="str">
        <f t="shared" si="447"/>
        <v>tier - 3</v>
      </c>
      <c r="AJ1573" s="54" t="str">
        <f t="shared" si="448"/>
        <v>R1024</v>
      </c>
    </row>
    <row r="1574" spans="2:36" ht="15.75" customHeight="1" x14ac:dyDescent="0.3">
      <c r="B1574" s="12" t="s">
        <v>5710</v>
      </c>
      <c r="C1574" s="13" t="s">
        <v>3887</v>
      </c>
      <c r="D1574" s="13">
        <v>23.465</v>
      </c>
      <c r="E1574" s="13" t="str">
        <f t="shared" si="432"/>
        <v>Healthy Weight</v>
      </c>
      <c r="F1574" s="13">
        <v>5.56</v>
      </c>
      <c r="G1574" s="13" t="str">
        <f t="shared" si="433"/>
        <v>Normal</v>
      </c>
      <c r="H1574" s="13" t="s">
        <v>8291</v>
      </c>
      <c r="I1574" s="13" t="s">
        <v>8291</v>
      </c>
      <c r="J1574" s="13" t="s">
        <v>8291</v>
      </c>
      <c r="K1574" s="27">
        <v>1</v>
      </c>
      <c r="L1574" s="13" t="s">
        <v>8291</v>
      </c>
      <c r="M1574" s="13" t="s">
        <v>9796</v>
      </c>
      <c r="N1574" s="13">
        <v>48</v>
      </c>
      <c r="O1574" s="56">
        <v>13440.7</v>
      </c>
      <c r="P1574" s="13" t="s">
        <v>8311</v>
      </c>
      <c r="Q1574" s="13" t="s">
        <v>8310</v>
      </c>
      <c r="R1574" s="57" t="s">
        <v>8317</v>
      </c>
      <c r="T1574" s="12" t="s">
        <v>5710</v>
      </c>
      <c r="U1574" s="13" t="str">
        <f t="shared" si="449"/>
        <v xml:space="preserve">  Rebecca J</v>
      </c>
      <c r="V1574" s="39">
        <f t="shared" si="434"/>
        <v>23.465</v>
      </c>
      <c r="W1574" s="39" t="str">
        <f t="shared" si="435"/>
        <v>Healthy Weight</v>
      </c>
      <c r="X1574" s="39">
        <f t="shared" si="436"/>
        <v>5.56</v>
      </c>
      <c r="Y1574" s="39" t="str">
        <f t="shared" si="437"/>
        <v>Normal</v>
      </c>
      <c r="Z1574" s="39" t="str">
        <f t="shared" si="438"/>
        <v>No</v>
      </c>
      <c r="AA1574" s="39" t="str">
        <f t="shared" si="439"/>
        <v>No</v>
      </c>
      <c r="AB1574" s="39" t="str">
        <f t="shared" si="440"/>
        <v>No</v>
      </c>
      <c r="AC1574" s="38">
        <f t="shared" si="441"/>
        <v>1</v>
      </c>
      <c r="AD1574" s="39" t="str">
        <f t="shared" si="442"/>
        <v>No</v>
      </c>
      <c r="AE1574" s="13" t="str">
        <f t="shared" si="443"/>
        <v>29-Jun-1975</v>
      </c>
      <c r="AF1574" s="39">
        <f t="shared" si="444"/>
        <v>48</v>
      </c>
      <c r="AG1574" s="58">
        <f t="shared" si="445"/>
        <v>13440.7</v>
      </c>
      <c r="AH1574" s="39" t="str">
        <f t="shared" si="446"/>
        <v>tier - 3</v>
      </c>
      <c r="AI1574" s="39" t="str">
        <f t="shared" si="447"/>
        <v>tier - 2</v>
      </c>
      <c r="AJ1574" s="54" t="str">
        <f t="shared" si="448"/>
        <v>R1012</v>
      </c>
    </row>
    <row r="1575" spans="2:36" ht="15.75" customHeight="1" x14ac:dyDescent="0.3">
      <c r="B1575" s="12" t="s">
        <v>5713</v>
      </c>
      <c r="C1575" s="13" t="s">
        <v>5715</v>
      </c>
      <c r="D1575" s="13">
        <v>29.355</v>
      </c>
      <c r="E1575" s="13" t="str">
        <f t="shared" si="432"/>
        <v>Overweight</v>
      </c>
      <c r="F1575" s="13">
        <v>4.33</v>
      </c>
      <c r="G1575" s="13" t="str">
        <f t="shared" si="433"/>
        <v>Normal</v>
      </c>
      <c r="H1575" s="13" t="s">
        <v>8291</v>
      </c>
      <c r="I1575" s="13" t="s">
        <v>8291</v>
      </c>
      <c r="J1575" s="13" t="s">
        <v>8291</v>
      </c>
      <c r="K1575" s="27" t="s">
        <v>8292</v>
      </c>
      <c r="L1575" s="13" t="s">
        <v>8291</v>
      </c>
      <c r="M1575" s="13" t="s">
        <v>9797</v>
      </c>
      <c r="N1575" s="13">
        <v>63</v>
      </c>
      <c r="O1575" s="56">
        <v>13451.12</v>
      </c>
      <c r="P1575" s="13" t="s">
        <v>8311</v>
      </c>
      <c r="Q1575" s="13" t="s">
        <v>8314</v>
      </c>
      <c r="R1575" s="57" t="s">
        <v>8321</v>
      </c>
      <c r="T1575" s="12" t="s">
        <v>5713</v>
      </c>
      <c r="U1575" s="13" t="str">
        <f t="shared" si="449"/>
        <v xml:space="preserve">  Barry P</v>
      </c>
      <c r="V1575" s="39">
        <f t="shared" si="434"/>
        <v>29.355</v>
      </c>
      <c r="W1575" s="39" t="str">
        <f t="shared" si="435"/>
        <v>Overweight</v>
      </c>
      <c r="X1575" s="39">
        <f t="shared" si="436"/>
        <v>4.33</v>
      </c>
      <c r="Y1575" s="39" t="str">
        <f t="shared" si="437"/>
        <v>Normal</v>
      </c>
      <c r="Z1575" s="39" t="str">
        <f t="shared" si="438"/>
        <v>No</v>
      </c>
      <c r="AA1575" s="39" t="str">
        <f t="shared" si="439"/>
        <v>No</v>
      </c>
      <c r="AB1575" s="39" t="str">
        <f t="shared" si="440"/>
        <v>No</v>
      </c>
      <c r="AC1575" s="38" t="str">
        <f t="shared" si="441"/>
        <v>No major surgery</v>
      </c>
      <c r="AD1575" s="39" t="str">
        <f t="shared" si="442"/>
        <v>No</v>
      </c>
      <c r="AE1575" s="13" t="str">
        <f t="shared" si="443"/>
        <v>13-Aug-1960</v>
      </c>
      <c r="AF1575" s="39">
        <f t="shared" si="444"/>
        <v>63</v>
      </c>
      <c r="AG1575" s="58">
        <f t="shared" si="445"/>
        <v>13451.12</v>
      </c>
      <c r="AH1575" s="39" t="str">
        <f t="shared" si="446"/>
        <v>tier - 3</v>
      </c>
      <c r="AI1575" s="39" t="str">
        <f t="shared" si="447"/>
        <v>tier - 1</v>
      </c>
      <c r="AJ1575" s="54" t="str">
        <f t="shared" si="448"/>
        <v>R1011</v>
      </c>
    </row>
    <row r="1576" spans="2:36" ht="15.75" customHeight="1" x14ac:dyDescent="0.3">
      <c r="B1576" s="12" t="s">
        <v>5716</v>
      </c>
      <c r="C1576" s="13" t="s">
        <v>5718</v>
      </c>
      <c r="D1576" s="13">
        <v>35.49</v>
      </c>
      <c r="E1576" s="13" t="str">
        <f t="shared" si="432"/>
        <v>Obesity</v>
      </c>
      <c r="F1576" s="13">
        <v>5.21</v>
      </c>
      <c r="G1576" s="13" t="str">
        <f t="shared" si="433"/>
        <v>Normal</v>
      </c>
      <c r="H1576" s="13" t="s">
        <v>8293</v>
      </c>
      <c r="I1576" s="13" t="s">
        <v>8291</v>
      </c>
      <c r="J1576" s="13" t="s">
        <v>8293</v>
      </c>
      <c r="K1576" s="27">
        <v>1</v>
      </c>
      <c r="L1576" s="13" t="s">
        <v>8291</v>
      </c>
      <c r="M1576" s="13" t="s">
        <v>9798</v>
      </c>
      <c r="N1576" s="13">
        <v>63</v>
      </c>
      <c r="O1576" s="56">
        <v>13457.96</v>
      </c>
      <c r="P1576" s="13" t="s">
        <v>8311</v>
      </c>
      <c r="Q1576" s="13" t="s">
        <v>8314</v>
      </c>
      <c r="R1576" s="57" t="s">
        <v>8312</v>
      </c>
      <c r="T1576" s="12" t="s">
        <v>5716</v>
      </c>
      <c r="U1576" s="13" t="str">
        <f t="shared" si="449"/>
        <v xml:space="preserve">  Maciej</v>
      </c>
      <c r="V1576" s="39">
        <f t="shared" si="434"/>
        <v>35.49</v>
      </c>
      <c r="W1576" s="39" t="str">
        <f t="shared" si="435"/>
        <v>Obesity</v>
      </c>
      <c r="X1576" s="39">
        <f t="shared" si="436"/>
        <v>5.21</v>
      </c>
      <c r="Y1576" s="39" t="str">
        <f t="shared" si="437"/>
        <v>Normal</v>
      </c>
      <c r="Z1576" s="39" t="str">
        <f t="shared" si="438"/>
        <v>Yes</v>
      </c>
      <c r="AA1576" s="39" t="str">
        <f t="shared" si="439"/>
        <v>No</v>
      </c>
      <c r="AB1576" s="39" t="str">
        <f t="shared" si="440"/>
        <v>Yes</v>
      </c>
      <c r="AC1576" s="38">
        <f t="shared" si="441"/>
        <v>1</v>
      </c>
      <c r="AD1576" s="39" t="str">
        <f t="shared" si="442"/>
        <v>No</v>
      </c>
      <c r="AE1576" s="13" t="str">
        <f t="shared" si="443"/>
        <v>11-Jul-1960</v>
      </c>
      <c r="AF1576" s="39">
        <f t="shared" si="444"/>
        <v>63</v>
      </c>
      <c r="AG1576" s="58">
        <f t="shared" si="445"/>
        <v>13457.96</v>
      </c>
      <c r="AH1576" s="39" t="str">
        <f t="shared" si="446"/>
        <v>tier - 3</v>
      </c>
      <c r="AI1576" s="39" t="str">
        <f t="shared" si="447"/>
        <v>tier - 1</v>
      </c>
      <c r="AJ1576" s="54" t="str">
        <f t="shared" si="448"/>
        <v>R1013</v>
      </c>
    </row>
    <row r="1577" spans="2:36" ht="15.75" customHeight="1" x14ac:dyDescent="0.3">
      <c r="B1577" s="12" t="s">
        <v>5720</v>
      </c>
      <c r="C1577" s="13" t="s">
        <v>5722</v>
      </c>
      <c r="D1577" s="13">
        <v>26.315000000000001</v>
      </c>
      <c r="E1577" s="13" t="str">
        <f t="shared" si="432"/>
        <v>Overweight</v>
      </c>
      <c r="F1577" s="13">
        <v>5.89</v>
      </c>
      <c r="G1577" s="13" t="str">
        <f t="shared" si="433"/>
        <v>Prediabetes</v>
      </c>
      <c r="H1577" s="13" t="s">
        <v>8291</v>
      </c>
      <c r="I1577" s="13" t="s">
        <v>8291</v>
      </c>
      <c r="J1577" s="13" t="s">
        <v>8291</v>
      </c>
      <c r="K1577" s="27" t="s">
        <v>8292</v>
      </c>
      <c r="L1577" s="13" t="s">
        <v>8291</v>
      </c>
      <c r="M1577" s="13" t="s">
        <v>9799</v>
      </c>
      <c r="N1577" s="13">
        <v>63</v>
      </c>
      <c r="O1577" s="56">
        <v>13462.52</v>
      </c>
      <c r="P1577" s="13" t="s">
        <v>8311</v>
      </c>
      <c r="Q1577" s="13" t="s">
        <v>8310</v>
      </c>
      <c r="R1577" s="57" t="s">
        <v>8321</v>
      </c>
      <c r="T1577" s="12" t="s">
        <v>5720</v>
      </c>
      <c r="U1577" s="13" t="str">
        <f t="shared" si="449"/>
        <v xml:space="preserve">  Jerry D</v>
      </c>
      <c r="V1577" s="39">
        <f t="shared" si="434"/>
        <v>26.315000000000001</v>
      </c>
      <c r="W1577" s="39" t="str">
        <f t="shared" si="435"/>
        <v>Overweight</v>
      </c>
      <c r="X1577" s="39">
        <f t="shared" si="436"/>
        <v>5.89</v>
      </c>
      <c r="Y1577" s="39" t="str">
        <f t="shared" si="437"/>
        <v>Prediabetes</v>
      </c>
      <c r="Z1577" s="39" t="str">
        <f t="shared" si="438"/>
        <v>No</v>
      </c>
      <c r="AA1577" s="39" t="str">
        <f t="shared" si="439"/>
        <v>No</v>
      </c>
      <c r="AB1577" s="39" t="str">
        <f t="shared" si="440"/>
        <v>No</v>
      </c>
      <c r="AC1577" s="38" t="str">
        <f t="shared" si="441"/>
        <v>No major surgery</v>
      </c>
      <c r="AD1577" s="39" t="str">
        <f t="shared" si="442"/>
        <v>No</v>
      </c>
      <c r="AE1577" s="13" t="str">
        <f t="shared" si="443"/>
        <v>16-Dec-1960</v>
      </c>
      <c r="AF1577" s="39">
        <f t="shared" si="444"/>
        <v>63</v>
      </c>
      <c r="AG1577" s="58">
        <f t="shared" si="445"/>
        <v>13462.52</v>
      </c>
      <c r="AH1577" s="39" t="str">
        <f t="shared" si="446"/>
        <v>tier - 3</v>
      </c>
      <c r="AI1577" s="39" t="str">
        <f t="shared" si="447"/>
        <v>tier - 2</v>
      </c>
      <c r="AJ1577" s="54" t="str">
        <f t="shared" si="448"/>
        <v>R1011</v>
      </c>
    </row>
    <row r="1578" spans="2:36" ht="15.75" customHeight="1" x14ac:dyDescent="0.3">
      <c r="B1578" s="12" t="s">
        <v>5724</v>
      </c>
      <c r="C1578" s="13" t="s">
        <v>104</v>
      </c>
      <c r="D1578" s="13">
        <v>19.79</v>
      </c>
      <c r="E1578" s="13" t="str">
        <f t="shared" si="432"/>
        <v>Healthy Weight</v>
      </c>
      <c r="F1578" s="13">
        <v>4.8099999999999996</v>
      </c>
      <c r="G1578" s="13" t="str">
        <f t="shared" si="433"/>
        <v>Normal</v>
      </c>
      <c r="H1578" s="13" t="s">
        <v>8293</v>
      </c>
      <c r="I1578" s="13" t="s">
        <v>8291</v>
      </c>
      <c r="J1578" s="13" t="s">
        <v>8291</v>
      </c>
      <c r="K1578" s="27" t="s">
        <v>8292</v>
      </c>
      <c r="L1578" s="13" t="s">
        <v>8291</v>
      </c>
      <c r="M1578" s="13" t="s">
        <v>9464</v>
      </c>
      <c r="N1578" s="13">
        <v>38</v>
      </c>
      <c r="O1578" s="56">
        <v>13465.8</v>
      </c>
      <c r="P1578" s="13" t="s">
        <v>8311</v>
      </c>
      <c r="Q1578" s="13" t="s">
        <v>8314</v>
      </c>
      <c r="R1578" s="57" t="s">
        <v>8317</v>
      </c>
      <c r="T1578" s="12" t="s">
        <v>5724</v>
      </c>
      <c r="U1578" s="13" t="str">
        <f t="shared" si="449"/>
        <v xml:space="preserve">  Eric A</v>
      </c>
      <c r="V1578" s="39">
        <f t="shared" si="434"/>
        <v>19.79</v>
      </c>
      <c r="W1578" s="39" t="str">
        <f t="shared" si="435"/>
        <v>Healthy Weight</v>
      </c>
      <c r="X1578" s="39">
        <f t="shared" si="436"/>
        <v>4.8099999999999996</v>
      </c>
      <c r="Y1578" s="39" t="str">
        <f t="shared" si="437"/>
        <v>Normal</v>
      </c>
      <c r="Z1578" s="39" t="str">
        <f t="shared" si="438"/>
        <v>Yes</v>
      </c>
      <c r="AA1578" s="39" t="str">
        <f t="shared" si="439"/>
        <v>No</v>
      </c>
      <c r="AB1578" s="39" t="str">
        <f t="shared" si="440"/>
        <v>No</v>
      </c>
      <c r="AC1578" s="38" t="str">
        <f t="shared" si="441"/>
        <v>No major surgery</v>
      </c>
      <c r="AD1578" s="39" t="str">
        <f t="shared" si="442"/>
        <v>No</v>
      </c>
      <c r="AE1578" s="13" t="str">
        <f t="shared" si="443"/>
        <v>19-Aug-1985</v>
      </c>
      <c r="AF1578" s="39">
        <f t="shared" si="444"/>
        <v>38</v>
      </c>
      <c r="AG1578" s="58">
        <f t="shared" si="445"/>
        <v>13465.8</v>
      </c>
      <c r="AH1578" s="39" t="str">
        <f t="shared" si="446"/>
        <v>tier - 3</v>
      </c>
      <c r="AI1578" s="39" t="str">
        <f t="shared" si="447"/>
        <v>tier - 1</v>
      </c>
      <c r="AJ1578" s="54" t="str">
        <f t="shared" si="448"/>
        <v>R1012</v>
      </c>
    </row>
    <row r="1579" spans="2:36" ht="15.75" customHeight="1" x14ac:dyDescent="0.3">
      <c r="B1579" s="12" t="s">
        <v>5727</v>
      </c>
      <c r="C1579" s="13" t="s">
        <v>5729</v>
      </c>
      <c r="D1579" s="13">
        <v>40.564999999999998</v>
      </c>
      <c r="E1579" s="13" t="str">
        <f t="shared" si="432"/>
        <v>Obesity</v>
      </c>
      <c r="F1579" s="13">
        <v>5.66</v>
      </c>
      <c r="G1579" s="13" t="str">
        <f t="shared" si="433"/>
        <v>Normal</v>
      </c>
      <c r="H1579" s="13" t="s">
        <v>8291</v>
      </c>
      <c r="I1579" s="13" t="s">
        <v>8291</v>
      </c>
      <c r="J1579" s="13" t="s">
        <v>8291</v>
      </c>
      <c r="K1579" s="27">
        <v>1</v>
      </c>
      <c r="L1579" s="13" t="s">
        <v>8291</v>
      </c>
      <c r="M1579" s="13" t="s">
        <v>9800</v>
      </c>
      <c r="N1579" s="13">
        <v>63</v>
      </c>
      <c r="O1579" s="56">
        <v>13470.8</v>
      </c>
      <c r="P1579" s="13" t="s">
        <v>8311</v>
      </c>
      <c r="Q1579" s="13" t="s">
        <v>8310</v>
      </c>
      <c r="R1579" s="57" t="s">
        <v>8312</v>
      </c>
      <c r="T1579" s="12" t="s">
        <v>5727</v>
      </c>
      <c r="U1579" s="13" t="str">
        <f t="shared" si="449"/>
        <v xml:space="preserve">  Cathi</v>
      </c>
      <c r="V1579" s="39">
        <f t="shared" si="434"/>
        <v>40.564999999999998</v>
      </c>
      <c r="W1579" s="39" t="str">
        <f t="shared" si="435"/>
        <v>Obesity</v>
      </c>
      <c r="X1579" s="39">
        <f t="shared" si="436"/>
        <v>5.66</v>
      </c>
      <c r="Y1579" s="39" t="str">
        <f t="shared" si="437"/>
        <v>Normal</v>
      </c>
      <c r="Z1579" s="39" t="str">
        <f t="shared" si="438"/>
        <v>No</v>
      </c>
      <c r="AA1579" s="39" t="str">
        <f t="shared" si="439"/>
        <v>No</v>
      </c>
      <c r="AB1579" s="39" t="str">
        <f t="shared" si="440"/>
        <v>No</v>
      </c>
      <c r="AC1579" s="38">
        <f t="shared" si="441"/>
        <v>1</v>
      </c>
      <c r="AD1579" s="39" t="str">
        <f t="shared" si="442"/>
        <v>No</v>
      </c>
      <c r="AE1579" s="13" t="str">
        <f t="shared" si="443"/>
        <v>28-Jul-1960</v>
      </c>
      <c r="AF1579" s="39">
        <f t="shared" si="444"/>
        <v>63</v>
      </c>
      <c r="AG1579" s="58">
        <f t="shared" si="445"/>
        <v>13470.8</v>
      </c>
      <c r="AH1579" s="39" t="str">
        <f t="shared" si="446"/>
        <v>tier - 3</v>
      </c>
      <c r="AI1579" s="39" t="str">
        <f t="shared" si="447"/>
        <v>tier - 2</v>
      </c>
      <c r="AJ1579" s="54" t="str">
        <f t="shared" si="448"/>
        <v>R1013</v>
      </c>
    </row>
    <row r="1580" spans="2:36" ht="15.75" customHeight="1" x14ac:dyDescent="0.3">
      <c r="B1580" s="12" t="s">
        <v>5730</v>
      </c>
      <c r="C1580" s="13" t="s">
        <v>5732</v>
      </c>
      <c r="D1580" s="13">
        <v>18.03</v>
      </c>
      <c r="E1580" s="13" t="str">
        <f t="shared" si="432"/>
        <v>Underweight</v>
      </c>
      <c r="F1580" s="13">
        <v>10.66</v>
      </c>
      <c r="G1580" s="13" t="str">
        <f t="shared" si="433"/>
        <v>Diabetes</v>
      </c>
      <c r="H1580" s="13" t="s">
        <v>8293</v>
      </c>
      <c r="I1580" s="13" t="s">
        <v>8291</v>
      </c>
      <c r="J1580" s="13" t="s">
        <v>8291</v>
      </c>
      <c r="K1580" s="27">
        <v>2</v>
      </c>
      <c r="L1580" s="13" t="s">
        <v>8291</v>
      </c>
      <c r="M1580" s="13" t="s">
        <v>9801</v>
      </c>
      <c r="N1580" s="13">
        <v>63</v>
      </c>
      <c r="O1580" s="56">
        <v>13470.86</v>
      </c>
      <c r="P1580" s="13" t="s">
        <v>8311</v>
      </c>
      <c r="Q1580" s="13" t="s">
        <v>8311</v>
      </c>
      <c r="R1580" s="57" t="s">
        <v>8321</v>
      </c>
      <c r="T1580" s="12" t="s">
        <v>5730</v>
      </c>
      <c r="U1580" s="13" t="str">
        <f t="shared" si="449"/>
        <v xml:space="preserve">  Alex M</v>
      </c>
      <c r="V1580" s="39">
        <f t="shared" si="434"/>
        <v>18.03</v>
      </c>
      <c r="W1580" s="39" t="str">
        <f t="shared" si="435"/>
        <v>Underweight</v>
      </c>
      <c r="X1580" s="39">
        <f t="shared" si="436"/>
        <v>10.66</v>
      </c>
      <c r="Y1580" s="39" t="str">
        <f t="shared" si="437"/>
        <v>Diabetes</v>
      </c>
      <c r="Z1580" s="39" t="str">
        <f t="shared" si="438"/>
        <v>Yes</v>
      </c>
      <c r="AA1580" s="39" t="str">
        <f t="shared" si="439"/>
        <v>No</v>
      </c>
      <c r="AB1580" s="39" t="str">
        <f t="shared" si="440"/>
        <v>No</v>
      </c>
      <c r="AC1580" s="38">
        <f t="shared" si="441"/>
        <v>2</v>
      </c>
      <c r="AD1580" s="39" t="str">
        <f t="shared" si="442"/>
        <v>No</v>
      </c>
      <c r="AE1580" s="13" t="str">
        <f t="shared" si="443"/>
        <v>24-Jul-1960</v>
      </c>
      <c r="AF1580" s="39">
        <f t="shared" si="444"/>
        <v>63</v>
      </c>
      <c r="AG1580" s="58">
        <f t="shared" si="445"/>
        <v>13470.86</v>
      </c>
      <c r="AH1580" s="39" t="str">
        <f t="shared" si="446"/>
        <v>tier - 3</v>
      </c>
      <c r="AI1580" s="39" t="str">
        <f t="shared" si="447"/>
        <v>tier - 3</v>
      </c>
      <c r="AJ1580" s="54" t="str">
        <f t="shared" si="448"/>
        <v>R1011</v>
      </c>
    </row>
    <row r="1581" spans="2:36" ht="15.75" customHeight="1" x14ac:dyDescent="0.3">
      <c r="B1581" s="12" t="s">
        <v>5734</v>
      </c>
      <c r="C1581" s="13" t="s">
        <v>5736</v>
      </c>
      <c r="D1581" s="13">
        <v>34.65</v>
      </c>
      <c r="E1581" s="13" t="str">
        <f t="shared" si="432"/>
        <v>Obesity</v>
      </c>
      <c r="F1581" s="13">
        <v>5.98</v>
      </c>
      <c r="G1581" s="13" t="str">
        <f t="shared" si="433"/>
        <v>Prediabetes</v>
      </c>
      <c r="H1581" s="13" t="s">
        <v>8293</v>
      </c>
      <c r="I1581" s="13" t="s">
        <v>8291</v>
      </c>
      <c r="J1581" s="13" t="s">
        <v>8291</v>
      </c>
      <c r="K1581" s="27" t="s">
        <v>8292</v>
      </c>
      <c r="L1581" s="13" t="s">
        <v>8291</v>
      </c>
      <c r="M1581" s="13" t="s">
        <v>9802</v>
      </c>
      <c r="N1581" s="13">
        <v>48</v>
      </c>
      <c r="O1581" s="56">
        <v>13472.19</v>
      </c>
      <c r="P1581" s="13" t="s">
        <v>8311</v>
      </c>
      <c r="Q1581" s="13" t="s">
        <v>8310</v>
      </c>
      <c r="R1581" s="57" t="s">
        <v>8317</v>
      </c>
      <c r="T1581" s="12" t="s">
        <v>5734</v>
      </c>
      <c r="U1581" s="13" t="str">
        <f t="shared" si="449"/>
        <v xml:space="preserve">  Liang</v>
      </c>
      <c r="V1581" s="39">
        <f t="shared" si="434"/>
        <v>34.65</v>
      </c>
      <c r="W1581" s="39" t="str">
        <f t="shared" si="435"/>
        <v>Obesity</v>
      </c>
      <c r="X1581" s="39">
        <f t="shared" si="436"/>
        <v>5.98</v>
      </c>
      <c r="Y1581" s="39" t="str">
        <f t="shared" si="437"/>
        <v>Prediabetes</v>
      </c>
      <c r="Z1581" s="39" t="str">
        <f t="shared" si="438"/>
        <v>Yes</v>
      </c>
      <c r="AA1581" s="39" t="str">
        <f t="shared" si="439"/>
        <v>No</v>
      </c>
      <c r="AB1581" s="39" t="str">
        <f t="shared" si="440"/>
        <v>No</v>
      </c>
      <c r="AC1581" s="38" t="str">
        <f t="shared" si="441"/>
        <v>No major surgery</v>
      </c>
      <c r="AD1581" s="39" t="str">
        <f t="shared" si="442"/>
        <v>No</v>
      </c>
      <c r="AE1581" s="13" t="str">
        <f t="shared" si="443"/>
        <v>7-Aug-1975</v>
      </c>
      <c r="AF1581" s="39">
        <f t="shared" si="444"/>
        <v>48</v>
      </c>
      <c r="AG1581" s="58">
        <f t="shared" si="445"/>
        <v>13472.19</v>
      </c>
      <c r="AH1581" s="39" t="str">
        <f t="shared" si="446"/>
        <v>tier - 3</v>
      </c>
      <c r="AI1581" s="39" t="str">
        <f t="shared" si="447"/>
        <v>tier - 2</v>
      </c>
      <c r="AJ1581" s="54" t="str">
        <f t="shared" si="448"/>
        <v>R1012</v>
      </c>
    </row>
    <row r="1582" spans="2:36" ht="15.75" customHeight="1" x14ac:dyDescent="0.3">
      <c r="B1582" s="12" t="s">
        <v>5738</v>
      </c>
      <c r="C1582" s="13" t="s">
        <v>5740</v>
      </c>
      <c r="D1582" s="13">
        <v>42.94</v>
      </c>
      <c r="E1582" s="13" t="str">
        <f t="shared" si="432"/>
        <v>Obesity</v>
      </c>
      <c r="F1582" s="13">
        <v>4.34</v>
      </c>
      <c r="G1582" s="13" t="str">
        <f t="shared" si="433"/>
        <v>Normal</v>
      </c>
      <c r="H1582" s="13" t="s">
        <v>8291</v>
      </c>
      <c r="I1582" s="13" t="s">
        <v>8291</v>
      </c>
      <c r="J1582" s="13" t="s">
        <v>8291</v>
      </c>
      <c r="K1582" s="27" t="s">
        <v>8292</v>
      </c>
      <c r="L1582" s="13" t="s">
        <v>8291</v>
      </c>
      <c r="M1582" s="13" t="s">
        <v>9803</v>
      </c>
      <c r="N1582" s="13">
        <v>33</v>
      </c>
      <c r="O1582" s="56">
        <v>13480.83</v>
      </c>
      <c r="P1582" s="13" t="s">
        <v>8311</v>
      </c>
      <c r="Q1582" s="13" t="s">
        <v>8310</v>
      </c>
      <c r="R1582" s="57" t="s">
        <v>8330</v>
      </c>
      <c r="T1582" s="12" t="s">
        <v>5738</v>
      </c>
      <c r="U1582" s="13" t="str">
        <f t="shared" si="449"/>
        <v xml:space="preserve">  Lexy</v>
      </c>
      <c r="V1582" s="39">
        <f t="shared" si="434"/>
        <v>42.94</v>
      </c>
      <c r="W1582" s="39" t="str">
        <f t="shared" si="435"/>
        <v>Obesity</v>
      </c>
      <c r="X1582" s="39">
        <f t="shared" si="436"/>
        <v>4.34</v>
      </c>
      <c r="Y1582" s="39" t="str">
        <f t="shared" si="437"/>
        <v>Normal</v>
      </c>
      <c r="Z1582" s="39" t="str">
        <f t="shared" si="438"/>
        <v>No</v>
      </c>
      <c r="AA1582" s="39" t="str">
        <f t="shared" si="439"/>
        <v>No</v>
      </c>
      <c r="AB1582" s="39" t="str">
        <f t="shared" si="440"/>
        <v>No</v>
      </c>
      <c r="AC1582" s="38" t="str">
        <f t="shared" si="441"/>
        <v>No major surgery</v>
      </c>
      <c r="AD1582" s="39" t="str">
        <f t="shared" si="442"/>
        <v>No</v>
      </c>
      <c r="AE1582" s="13" t="str">
        <f t="shared" si="443"/>
        <v>30-Aug-1990</v>
      </c>
      <c r="AF1582" s="39">
        <f t="shared" si="444"/>
        <v>33</v>
      </c>
      <c r="AG1582" s="58">
        <f t="shared" si="445"/>
        <v>13480.83</v>
      </c>
      <c r="AH1582" s="39" t="str">
        <f t="shared" si="446"/>
        <v>tier - 3</v>
      </c>
      <c r="AI1582" s="39" t="str">
        <f t="shared" si="447"/>
        <v>tier - 2</v>
      </c>
      <c r="AJ1582" s="54" t="str">
        <f t="shared" si="448"/>
        <v>R1023</v>
      </c>
    </row>
    <row r="1583" spans="2:36" ht="15.75" customHeight="1" x14ac:dyDescent="0.3">
      <c r="B1583" s="12" t="s">
        <v>5741</v>
      </c>
      <c r="C1583" s="13" t="s">
        <v>612</v>
      </c>
      <c r="D1583" s="13">
        <v>31.254999999999999</v>
      </c>
      <c r="E1583" s="13" t="str">
        <f t="shared" si="432"/>
        <v>Obesity</v>
      </c>
      <c r="F1583" s="13">
        <v>5.17</v>
      </c>
      <c r="G1583" s="13" t="str">
        <f t="shared" si="433"/>
        <v>Normal</v>
      </c>
      <c r="H1583" s="13" t="s">
        <v>8291</v>
      </c>
      <c r="I1583" s="13" t="s">
        <v>8291</v>
      </c>
      <c r="J1583" s="13" t="s">
        <v>8291</v>
      </c>
      <c r="K1583" s="27" t="s">
        <v>8292</v>
      </c>
      <c r="L1583" s="13" t="s">
        <v>8291</v>
      </c>
      <c r="M1583" s="13" t="s">
        <v>9804</v>
      </c>
      <c r="N1583" s="13">
        <v>60</v>
      </c>
      <c r="O1583" s="56">
        <v>13511.28</v>
      </c>
      <c r="P1583" s="13" t="s">
        <v>8311</v>
      </c>
      <c r="Q1583" s="13" t="s">
        <v>8314</v>
      </c>
      <c r="R1583" s="57" t="s">
        <v>8317</v>
      </c>
      <c r="T1583" s="12" t="s">
        <v>5741</v>
      </c>
      <c r="U1583" s="13" t="str">
        <f t="shared" si="449"/>
        <v xml:space="preserve">  Michael</v>
      </c>
      <c r="V1583" s="39">
        <f t="shared" si="434"/>
        <v>31.254999999999999</v>
      </c>
      <c r="W1583" s="39" t="str">
        <f t="shared" si="435"/>
        <v>Obesity</v>
      </c>
      <c r="X1583" s="39">
        <f t="shared" si="436"/>
        <v>5.17</v>
      </c>
      <c r="Y1583" s="39" t="str">
        <f t="shared" si="437"/>
        <v>Normal</v>
      </c>
      <c r="Z1583" s="39" t="str">
        <f t="shared" si="438"/>
        <v>No</v>
      </c>
      <c r="AA1583" s="39" t="str">
        <f t="shared" si="439"/>
        <v>No</v>
      </c>
      <c r="AB1583" s="39" t="str">
        <f t="shared" si="440"/>
        <v>No</v>
      </c>
      <c r="AC1583" s="38" t="str">
        <f t="shared" si="441"/>
        <v>No major surgery</v>
      </c>
      <c r="AD1583" s="39" t="str">
        <f t="shared" si="442"/>
        <v>No</v>
      </c>
      <c r="AE1583" s="13" t="str">
        <f t="shared" si="443"/>
        <v>14-Oct-1963</v>
      </c>
      <c r="AF1583" s="39">
        <f t="shared" si="444"/>
        <v>60</v>
      </c>
      <c r="AG1583" s="58">
        <f t="shared" si="445"/>
        <v>13511.28</v>
      </c>
      <c r="AH1583" s="39" t="str">
        <f t="shared" si="446"/>
        <v>tier - 3</v>
      </c>
      <c r="AI1583" s="39" t="str">
        <f t="shared" si="447"/>
        <v>tier - 1</v>
      </c>
      <c r="AJ1583" s="54" t="str">
        <f t="shared" si="448"/>
        <v>R1012</v>
      </c>
    </row>
    <row r="1584" spans="2:36" ht="15.75" customHeight="1" x14ac:dyDescent="0.3">
      <c r="B1584" s="12" t="s">
        <v>5744</v>
      </c>
      <c r="C1584" s="13" t="s">
        <v>5746</v>
      </c>
      <c r="D1584" s="13">
        <v>45.43</v>
      </c>
      <c r="E1584" s="13" t="str">
        <f t="shared" si="432"/>
        <v>Obesity</v>
      </c>
      <c r="F1584" s="13">
        <v>4.2300000000000004</v>
      </c>
      <c r="G1584" s="13" t="str">
        <f t="shared" si="433"/>
        <v>Normal</v>
      </c>
      <c r="H1584" s="13" t="s">
        <v>8293</v>
      </c>
      <c r="I1584" s="13" t="s">
        <v>8291</v>
      </c>
      <c r="J1584" s="13" t="s">
        <v>8293</v>
      </c>
      <c r="K1584" s="27">
        <v>1</v>
      </c>
      <c r="L1584" s="13" t="s">
        <v>8291</v>
      </c>
      <c r="M1584" s="13" t="s">
        <v>9798</v>
      </c>
      <c r="N1584" s="13">
        <v>63</v>
      </c>
      <c r="O1584" s="56">
        <v>13555</v>
      </c>
      <c r="P1584" s="13" t="s">
        <v>8311</v>
      </c>
      <c r="Q1584" s="13" t="s">
        <v>8311</v>
      </c>
      <c r="R1584" s="57" t="s">
        <v>8333</v>
      </c>
      <c r="T1584" s="12" t="s">
        <v>5744</v>
      </c>
      <c r="U1584" s="13" t="str">
        <f t="shared" si="449"/>
        <v xml:space="preserve">  Samuel L</v>
      </c>
      <c r="V1584" s="39">
        <f t="shared" si="434"/>
        <v>45.43</v>
      </c>
      <c r="W1584" s="39" t="str">
        <f t="shared" si="435"/>
        <v>Obesity</v>
      </c>
      <c r="X1584" s="39">
        <f t="shared" si="436"/>
        <v>4.2300000000000004</v>
      </c>
      <c r="Y1584" s="39" t="str">
        <f t="shared" si="437"/>
        <v>Normal</v>
      </c>
      <c r="Z1584" s="39" t="str">
        <f t="shared" si="438"/>
        <v>Yes</v>
      </c>
      <c r="AA1584" s="39" t="str">
        <f t="shared" si="439"/>
        <v>No</v>
      </c>
      <c r="AB1584" s="39" t="str">
        <f t="shared" si="440"/>
        <v>Yes</v>
      </c>
      <c r="AC1584" s="38">
        <f t="shared" si="441"/>
        <v>1</v>
      </c>
      <c r="AD1584" s="39" t="str">
        <f t="shared" si="442"/>
        <v>No</v>
      </c>
      <c r="AE1584" s="13" t="str">
        <f t="shared" si="443"/>
        <v>11-Jul-1960</v>
      </c>
      <c r="AF1584" s="39">
        <f t="shared" si="444"/>
        <v>63</v>
      </c>
      <c r="AG1584" s="58">
        <f t="shared" si="445"/>
        <v>13555</v>
      </c>
      <c r="AH1584" s="39" t="str">
        <f t="shared" si="446"/>
        <v>tier - 3</v>
      </c>
      <c r="AI1584" s="39" t="str">
        <f t="shared" si="447"/>
        <v>tier - 3</v>
      </c>
      <c r="AJ1584" s="54" t="str">
        <f t="shared" si="448"/>
        <v>R1017</v>
      </c>
    </row>
    <row r="1585" spans="2:36" ht="15.75" customHeight="1" x14ac:dyDescent="0.3">
      <c r="B1585" s="12" t="s">
        <v>5748</v>
      </c>
      <c r="C1585" s="13" t="s">
        <v>5750</v>
      </c>
      <c r="D1585" s="13">
        <v>32.340000000000003</v>
      </c>
      <c r="E1585" s="13" t="str">
        <f t="shared" si="432"/>
        <v>Obesity</v>
      </c>
      <c r="F1585" s="13">
        <v>4.88</v>
      </c>
      <c r="G1585" s="13" t="str">
        <f t="shared" si="433"/>
        <v>Normal</v>
      </c>
      <c r="H1585" s="13" t="s">
        <v>8293</v>
      </c>
      <c r="I1585" s="13" t="s">
        <v>8291</v>
      </c>
      <c r="J1585" s="13" t="s">
        <v>8293</v>
      </c>
      <c r="K1585" s="27">
        <v>1</v>
      </c>
      <c r="L1585" s="13" t="s">
        <v>8291</v>
      </c>
      <c r="M1585" s="13" t="s">
        <v>9805</v>
      </c>
      <c r="N1585" s="13">
        <v>55</v>
      </c>
      <c r="O1585" s="56">
        <v>13566.04</v>
      </c>
      <c r="P1585" s="13" t="s">
        <v>8311</v>
      </c>
      <c r="Q1585" s="13" t="s">
        <v>8311</v>
      </c>
      <c r="R1585" s="57" t="s">
        <v>8335</v>
      </c>
      <c r="T1585" s="12" t="s">
        <v>5748</v>
      </c>
      <c r="U1585" s="13" t="str">
        <f t="shared" si="449"/>
        <v xml:space="preserve">  Spencer A</v>
      </c>
      <c r="V1585" s="39">
        <f t="shared" si="434"/>
        <v>32.340000000000003</v>
      </c>
      <c r="W1585" s="39" t="str">
        <f t="shared" si="435"/>
        <v>Obesity</v>
      </c>
      <c r="X1585" s="39">
        <f t="shared" si="436"/>
        <v>4.88</v>
      </c>
      <c r="Y1585" s="39" t="str">
        <f t="shared" si="437"/>
        <v>Normal</v>
      </c>
      <c r="Z1585" s="39" t="str">
        <f t="shared" si="438"/>
        <v>Yes</v>
      </c>
      <c r="AA1585" s="39" t="str">
        <f t="shared" si="439"/>
        <v>No</v>
      </c>
      <c r="AB1585" s="39" t="str">
        <f t="shared" si="440"/>
        <v>Yes</v>
      </c>
      <c r="AC1585" s="38">
        <f t="shared" si="441"/>
        <v>1</v>
      </c>
      <c r="AD1585" s="39" t="str">
        <f t="shared" si="442"/>
        <v>No</v>
      </c>
      <c r="AE1585" s="13" t="str">
        <f t="shared" si="443"/>
        <v>15-Jul-1968</v>
      </c>
      <c r="AF1585" s="39">
        <f t="shared" si="444"/>
        <v>55</v>
      </c>
      <c r="AG1585" s="58">
        <f t="shared" si="445"/>
        <v>13566.04</v>
      </c>
      <c r="AH1585" s="39" t="str">
        <f t="shared" si="446"/>
        <v>tier - 3</v>
      </c>
      <c r="AI1585" s="39" t="str">
        <f t="shared" si="447"/>
        <v>tier - 3</v>
      </c>
      <c r="AJ1585" s="54" t="str">
        <f t="shared" si="448"/>
        <v>R1026</v>
      </c>
    </row>
    <row r="1586" spans="2:36" ht="15.75" customHeight="1" x14ac:dyDescent="0.3">
      <c r="B1586" s="12" t="s">
        <v>5751</v>
      </c>
      <c r="C1586" s="13" t="s">
        <v>5753</v>
      </c>
      <c r="D1586" s="13">
        <v>25.46</v>
      </c>
      <c r="E1586" s="13" t="str">
        <f t="shared" si="432"/>
        <v>Overweight</v>
      </c>
      <c r="F1586" s="13">
        <v>9.7100000000000009</v>
      </c>
      <c r="G1586" s="13" t="str">
        <f t="shared" si="433"/>
        <v>Diabetes</v>
      </c>
      <c r="H1586" s="13" t="s">
        <v>8293</v>
      </c>
      <c r="I1586" s="13" t="s">
        <v>8291</v>
      </c>
      <c r="J1586" s="13" t="s">
        <v>8291</v>
      </c>
      <c r="K1586" s="27">
        <v>1</v>
      </c>
      <c r="L1586" s="13" t="s">
        <v>8291</v>
      </c>
      <c r="M1586" s="13" t="s">
        <v>9806</v>
      </c>
      <c r="N1586" s="13">
        <v>31</v>
      </c>
      <c r="O1586" s="56">
        <v>13588.17</v>
      </c>
      <c r="P1586" s="13" t="s">
        <v>8311</v>
      </c>
      <c r="Q1586" s="13" t="s">
        <v>8314</v>
      </c>
      <c r="R1586" s="57" t="s">
        <v>8317</v>
      </c>
      <c r="T1586" s="12" t="s">
        <v>5751</v>
      </c>
      <c r="U1586" s="13" t="str">
        <f t="shared" si="449"/>
        <v xml:space="preserve">  Rochelle</v>
      </c>
      <c r="V1586" s="39">
        <f t="shared" si="434"/>
        <v>25.46</v>
      </c>
      <c r="W1586" s="39" t="str">
        <f t="shared" si="435"/>
        <v>Overweight</v>
      </c>
      <c r="X1586" s="39">
        <f t="shared" si="436"/>
        <v>9.7100000000000009</v>
      </c>
      <c r="Y1586" s="39" t="str">
        <f t="shared" si="437"/>
        <v>Diabetes</v>
      </c>
      <c r="Z1586" s="39" t="str">
        <f t="shared" si="438"/>
        <v>Yes</v>
      </c>
      <c r="AA1586" s="39" t="str">
        <f t="shared" si="439"/>
        <v>No</v>
      </c>
      <c r="AB1586" s="39" t="str">
        <f t="shared" si="440"/>
        <v>No</v>
      </c>
      <c r="AC1586" s="38">
        <f t="shared" si="441"/>
        <v>1</v>
      </c>
      <c r="AD1586" s="39" t="str">
        <f t="shared" si="442"/>
        <v>No</v>
      </c>
      <c r="AE1586" s="13" t="str">
        <f t="shared" si="443"/>
        <v>14-Aug-1992</v>
      </c>
      <c r="AF1586" s="39">
        <f t="shared" si="444"/>
        <v>31</v>
      </c>
      <c r="AG1586" s="58">
        <f t="shared" si="445"/>
        <v>13588.17</v>
      </c>
      <c r="AH1586" s="39" t="str">
        <f t="shared" si="446"/>
        <v>tier - 3</v>
      </c>
      <c r="AI1586" s="39" t="str">
        <f t="shared" si="447"/>
        <v>tier - 1</v>
      </c>
      <c r="AJ1586" s="54" t="str">
        <f t="shared" si="448"/>
        <v>R1012</v>
      </c>
    </row>
    <row r="1587" spans="2:36" ht="15.75" customHeight="1" x14ac:dyDescent="0.3">
      <c r="B1587" s="12" t="s">
        <v>5755</v>
      </c>
      <c r="C1587" s="13" t="s">
        <v>5757</v>
      </c>
      <c r="D1587" s="13">
        <v>37.145000000000003</v>
      </c>
      <c r="E1587" s="13" t="str">
        <f t="shared" si="432"/>
        <v>Obesity</v>
      </c>
      <c r="F1587" s="13">
        <v>5.32</v>
      </c>
      <c r="G1587" s="13" t="str">
        <f t="shared" si="433"/>
        <v>Normal</v>
      </c>
      <c r="H1587" s="13" t="s">
        <v>8291</v>
      </c>
      <c r="I1587" s="13" t="s">
        <v>8291</v>
      </c>
      <c r="J1587" s="13" t="s">
        <v>8291</v>
      </c>
      <c r="K1587" s="27" t="s">
        <v>8292</v>
      </c>
      <c r="L1587" s="13" t="s">
        <v>8291</v>
      </c>
      <c r="M1587" s="13" t="s">
        <v>9807</v>
      </c>
      <c r="N1587" s="13">
        <v>59</v>
      </c>
      <c r="O1587" s="56">
        <v>13607.37</v>
      </c>
      <c r="P1587" s="13" t="s">
        <v>8311</v>
      </c>
      <c r="Q1587" s="13" t="s">
        <v>8314</v>
      </c>
      <c r="R1587" s="57" t="s">
        <v>8329</v>
      </c>
      <c r="T1587" s="12" t="s">
        <v>5755</v>
      </c>
      <c r="U1587" s="13" t="str">
        <f t="shared" si="449"/>
        <v xml:space="preserve">  Paula</v>
      </c>
      <c r="V1587" s="39">
        <f t="shared" si="434"/>
        <v>37.145000000000003</v>
      </c>
      <c r="W1587" s="39" t="str">
        <f t="shared" si="435"/>
        <v>Obesity</v>
      </c>
      <c r="X1587" s="39">
        <f t="shared" si="436"/>
        <v>5.32</v>
      </c>
      <c r="Y1587" s="39" t="str">
        <f t="shared" si="437"/>
        <v>Normal</v>
      </c>
      <c r="Z1587" s="39" t="str">
        <f t="shared" si="438"/>
        <v>No</v>
      </c>
      <c r="AA1587" s="39" t="str">
        <f t="shared" si="439"/>
        <v>No</v>
      </c>
      <c r="AB1587" s="39" t="str">
        <f t="shared" si="440"/>
        <v>No</v>
      </c>
      <c r="AC1587" s="38" t="str">
        <f t="shared" si="441"/>
        <v>No major surgery</v>
      </c>
      <c r="AD1587" s="39" t="str">
        <f t="shared" si="442"/>
        <v>No</v>
      </c>
      <c r="AE1587" s="13" t="str">
        <f t="shared" si="443"/>
        <v>10-Sep-1964</v>
      </c>
      <c r="AF1587" s="39">
        <f t="shared" si="444"/>
        <v>59</v>
      </c>
      <c r="AG1587" s="58">
        <f t="shared" si="445"/>
        <v>13607.37</v>
      </c>
      <c r="AH1587" s="39" t="str">
        <f t="shared" si="446"/>
        <v>tier - 3</v>
      </c>
      <c r="AI1587" s="39" t="str">
        <f t="shared" si="447"/>
        <v>tier - 1</v>
      </c>
      <c r="AJ1587" s="54" t="str">
        <f t="shared" si="448"/>
        <v>R1024</v>
      </c>
    </row>
    <row r="1588" spans="2:36" ht="15.75" customHeight="1" x14ac:dyDescent="0.3">
      <c r="B1588" s="12" t="s">
        <v>5759</v>
      </c>
      <c r="C1588" s="13" t="s">
        <v>5761</v>
      </c>
      <c r="D1588" s="13">
        <v>30.8</v>
      </c>
      <c r="E1588" s="13" t="str">
        <f t="shared" si="432"/>
        <v>Obesity</v>
      </c>
      <c r="F1588" s="13">
        <v>5.83</v>
      </c>
      <c r="G1588" s="13" t="str">
        <f t="shared" si="433"/>
        <v>Prediabetes</v>
      </c>
      <c r="H1588" s="13" t="s">
        <v>8293</v>
      </c>
      <c r="I1588" s="13" t="s">
        <v>8291</v>
      </c>
      <c r="J1588" s="13" t="s">
        <v>8291</v>
      </c>
      <c r="K1588" s="27" t="s">
        <v>8292</v>
      </c>
      <c r="L1588" s="13" t="s">
        <v>8291</v>
      </c>
      <c r="M1588" s="13" t="s">
        <v>9808</v>
      </c>
      <c r="N1588" s="13">
        <v>62</v>
      </c>
      <c r="O1588" s="56">
        <v>13616.36</v>
      </c>
      <c r="P1588" s="13" t="s">
        <v>8311</v>
      </c>
      <c r="Q1588" s="13" t="s">
        <v>8311</v>
      </c>
      <c r="R1588" s="57" t="s">
        <v>8329</v>
      </c>
      <c r="T1588" s="12" t="s">
        <v>5759</v>
      </c>
      <c r="U1588" s="13" t="str">
        <f t="shared" si="449"/>
        <v xml:space="preserve">  Madeline E</v>
      </c>
      <c r="V1588" s="39">
        <f t="shared" si="434"/>
        <v>30.8</v>
      </c>
      <c r="W1588" s="39" t="str">
        <f t="shared" si="435"/>
        <v>Obesity</v>
      </c>
      <c r="X1588" s="39">
        <f t="shared" si="436"/>
        <v>5.83</v>
      </c>
      <c r="Y1588" s="39" t="str">
        <f t="shared" si="437"/>
        <v>Prediabetes</v>
      </c>
      <c r="Z1588" s="39" t="str">
        <f t="shared" si="438"/>
        <v>Yes</v>
      </c>
      <c r="AA1588" s="39" t="str">
        <f t="shared" si="439"/>
        <v>No</v>
      </c>
      <c r="AB1588" s="39" t="str">
        <f t="shared" si="440"/>
        <v>No</v>
      </c>
      <c r="AC1588" s="38" t="str">
        <f t="shared" si="441"/>
        <v>No major surgery</v>
      </c>
      <c r="AD1588" s="39" t="str">
        <f t="shared" si="442"/>
        <v>No</v>
      </c>
      <c r="AE1588" s="13" t="str">
        <f t="shared" si="443"/>
        <v>18-Nov-1961</v>
      </c>
      <c r="AF1588" s="39">
        <f t="shared" si="444"/>
        <v>62</v>
      </c>
      <c r="AG1588" s="58">
        <f t="shared" si="445"/>
        <v>13616.36</v>
      </c>
      <c r="AH1588" s="39" t="str">
        <f t="shared" si="446"/>
        <v>tier - 3</v>
      </c>
      <c r="AI1588" s="39" t="str">
        <f t="shared" si="447"/>
        <v>tier - 3</v>
      </c>
      <c r="AJ1588" s="54" t="str">
        <f t="shared" si="448"/>
        <v>R1024</v>
      </c>
    </row>
    <row r="1589" spans="2:36" ht="15.75" customHeight="1" x14ac:dyDescent="0.3">
      <c r="B1589" s="12" t="s">
        <v>5763</v>
      </c>
      <c r="C1589" s="13" t="s">
        <v>5765</v>
      </c>
      <c r="D1589" s="13">
        <v>29.5</v>
      </c>
      <c r="E1589" s="13" t="str">
        <f t="shared" si="432"/>
        <v>Overweight</v>
      </c>
      <c r="F1589" s="13">
        <v>5.54</v>
      </c>
      <c r="G1589" s="13" t="str">
        <f t="shared" si="433"/>
        <v>Normal</v>
      </c>
      <c r="H1589" s="13" t="s">
        <v>8293</v>
      </c>
      <c r="I1589" s="13" t="s">
        <v>8291</v>
      </c>
      <c r="J1589" s="13" t="s">
        <v>8291</v>
      </c>
      <c r="K1589" s="27" t="s">
        <v>8292</v>
      </c>
      <c r="L1589" s="13" t="s">
        <v>8291</v>
      </c>
      <c r="M1589" s="13" t="s">
        <v>9809</v>
      </c>
      <c r="N1589" s="13">
        <v>54</v>
      </c>
      <c r="O1589" s="56">
        <v>13622.01</v>
      </c>
      <c r="P1589" s="13" t="s">
        <v>8311</v>
      </c>
      <c r="Q1589" s="13" t="s">
        <v>8311</v>
      </c>
      <c r="R1589" s="57" t="s">
        <v>8317</v>
      </c>
      <c r="T1589" s="12" t="s">
        <v>5763</v>
      </c>
      <c r="U1589" s="13" t="str">
        <f t="shared" si="449"/>
        <v xml:space="preserve">  Maria Isabel</v>
      </c>
      <c r="V1589" s="39">
        <f t="shared" si="434"/>
        <v>29.5</v>
      </c>
      <c r="W1589" s="39" t="str">
        <f t="shared" si="435"/>
        <v>Overweight</v>
      </c>
      <c r="X1589" s="39">
        <f t="shared" si="436"/>
        <v>5.54</v>
      </c>
      <c r="Y1589" s="39" t="str">
        <f t="shared" si="437"/>
        <v>Normal</v>
      </c>
      <c r="Z1589" s="39" t="str">
        <f t="shared" si="438"/>
        <v>Yes</v>
      </c>
      <c r="AA1589" s="39" t="str">
        <f t="shared" si="439"/>
        <v>No</v>
      </c>
      <c r="AB1589" s="39" t="str">
        <f t="shared" si="440"/>
        <v>No</v>
      </c>
      <c r="AC1589" s="38" t="str">
        <f t="shared" si="441"/>
        <v>No major surgery</v>
      </c>
      <c r="AD1589" s="39" t="str">
        <f t="shared" si="442"/>
        <v>No</v>
      </c>
      <c r="AE1589" s="13" t="str">
        <f t="shared" si="443"/>
        <v>26-Jul-1969</v>
      </c>
      <c r="AF1589" s="39">
        <f t="shared" si="444"/>
        <v>54</v>
      </c>
      <c r="AG1589" s="58">
        <f t="shared" si="445"/>
        <v>13622.01</v>
      </c>
      <c r="AH1589" s="39" t="str">
        <f t="shared" si="446"/>
        <v>tier - 3</v>
      </c>
      <c r="AI1589" s="39" t="str">
        <f t="shared" si="447"/>
        <v>tier - 3</v>
      </c>
      <c r="AJ1589" s="54" t="str">
        <f t="shared" si="448"/>
        <v>R1012</v>
      </c>
    </row>
    <row r="1590" spans="2:36" ht="15.75" customHeight="1" x14ac:dyDescent="0.3">
      <c r="B1590" s="12" t="s">
        <v>5767</v>
      </c>
      <c r="C1590" s="13" t="s">
        <v>5769</v>
      </c>
      <c r="D1590" s="13">
        <v>43.39</v>
      </c>
      <c r="E1590" s="13" t="str">
        <f t="shared" si="432"/>
        <v>Obesity</v>
      </c>
      <c r="F1590" s="13">
        <v>5.85</v>
      </c>
      <c r="G1590" s="13" t="str">
        <f t="shared" si="433"/>
        <v>Prediabetes</v>
      </c>
      <c r="H1590" s="13" t="s">
        <v>8291</v>
      </c>
      <c r="I1590" s="13" t="s">
        <v>8293</v>
      </c>
      <c r="J1590" s="13" t="s">
        <v>8291</v>
      </c>
      <c r="K1590" s="27">
        <v>1</v>
      </c>
      <c r="L1590" s="13" t="s">
        <v>8291</v>
      </c>
      <c r="M1590" s="13" t="s">
        <v>9810</v>
      </c>
      <c r="N1590" s="13">
        <v>62</v>
      </c>
      <c r="O1590" s="56">
        <v>13635.64</v>
      </c>
      <c r="P1590" s="13" t="s">
        <v>8311</v>
      </c>
      <c r="Q1590" s="13" t="s">
        <v>8311</v>
      </c>
      <c r="R1590" s="57" t="s">
        <v>8329</v>
      </c>
      <c r="T1590" s="12" t="s">
        <v>5767</v>
      </c>
      <c r="U1590" s="13" t="str">
        <f t="shared" si="449"/>
        <v xml:space="preserve">  Arthur M</v>
      </c>
      <c r="V1590" s="39">
        <f t="shared" si="434"/>
        <v>43.39</v>
      </c>
      <c r="W1590" s="39" t="str">
        <f t="shared" si="435"/>
        <v>Obesity</v>
      </c>
      <c r="X1590" s="39">
        <f t="shared" si="436"/>
        <v>5.85</v>
      </c>
      <c r="Y1590" s="39" t="str">
        <f t="shared" si="437"/>
        <v>Prediabetes</v>
      </c>
      <c r="Z1590" s="39" t="str">
        <f t="shared" si="438"/>
        <v>No</v>
      </c>
      <c r="AA1590" s="39" t="str">
        <f t="shared" si="439"/>
        <v>Yes</v>
      </c>
      <c r="AB1590" s="39" t="str">
        <f t="shared" si="440"/>
        <v>No</v>
      </c>
      <c r="AC1590" s="38">
        <f t="shared" si="441"/>
        <v>1</v>
      </c>
      <c r="AD1590" s="39" t="str">
        <f t="shared" si="442"/>
        <v>No</v>
      </c>
      <c r="AE1590" s="13" t="str">
        <f t="shared" si="443"/>
        <v>24-Dec-1961</v>
      </c>
      <c r="AF1590" s="39">
        <f t="shared" si="444"/>
        <v>62</v>
      </c>
      <c r="AG1590" s="58">
        <f t="shared" si="445"/>
        <v>13635.64</v>
      </c>
      <c r="AH1590" s="39" t="str">
        <f t="shared" si="446"/>
        <v>tier - 3</v>
      </c>
      <c r="AI1590" s="39" t="str">
        <f t="shared" si="447"/>
        <v>tier - 3</v>
      </c>
      <c r="AJ1590" s="54" t="str">
        <f t="shared" si="448"/>
        <v>R1024</v>
      </c>
    </row>
    <row r="1591" spans="2:36" ht="15.75" customHeight="1" x14ac:dyDescent="0.3">
      <c r="B1591" s="12" t="s">
        <v>5771</v>
      </c>
      <c r="C1591" s="13" t="s">
        <v>5773</v>
      </c>
      <c r="D1591" s="13">
        <v>15.08</v>
      </c>
      <c r="E1591" s="13" t="str">
        <f t="shared" si="432"/>
        <v>Underweight</v>
      </c>
      <c r="F1591" s="13">
        <v>4.8499999999999996</v>
      </c>
      <c r="G1591" s="13" t="str">
        <f t="shared" si="433"/>
        <v>Normal</v>
      </c>
      <c r="H1591" s="13" t="s">
        <v>8293</v>
      </c>
      <c r="I1591" s="13" t="s">
        <v>8291</v>
      </c>
      <c r="J1591" s="13" t="s">
        <v>8293</v>
      </c>
      <c r="K1591" s="27">
        <v>1</v>
      </c>
      <c r="L1591" s="13" t="s">
        <v>8291</v>
      </c>
      <c r="M1591" s="13" t="s">
        <v>9811</v>
      </c>
      <c r="N1591" s="13">
        <v>39</v>
      </c>
      <c r="O1591" s="56">
        <v>13638.06</v>
      </c>
      <c r="P1591" s="13" t="s">
        <v>8311</v>
      </c>
      <c r="Q1591" s="13" t="s">
        <v>8311</v>
      </c>
      <c r="R1591" s="57" t="s">
        <v>8330</v>
      </c>
      <c r="T1591" s="12" t="s">
        <v>5771</v>
      </c>
      <c r="U1591" s="13" t="str">
        <f t="shared" si="449"/>
        <v xml:space="preserve">  Joseph R</v>
      </c>
      <c r="V1591" s="39">
        <f t="shared" si="434"/>
        <v>15.08</v>
      </c>
      <c r="W1591" s="39" t="str">
        <f t="shared" si="435"/>
        <v>Underweight</v>
      </c>
      <c r="X1591" s="39">
        <f t="shared" si="436"/>
        <v>4.8499999999999996</v>
      </c>
      <c r="Y1591" s="39" t="str">
        <f t="shared" si="437"/>
        <v>Normal</v>
      </c>
      <c r="Z1591" s="39" t="str">
        <f t="shared" si="438"/>
        <v>Yes</v>
      </c>
      <c r="AA1591" s="39" t="str">
        <f t="shared" si="439"/>
        <v>No</v>
      </c>
      <c r="AB1591" s="39" t="str">
        <f t="shared" si="440"/>
        <v>Yes</v>
      </c>
      <c r="AC1591" s="38">
        <f t="shared" si="441"/>
        <v>1</v>
      </c>
      <c r="AD1591" s="39" t="str">
        <f t="shared" si="442"/>
        <v>No</v>
      </c>
      <c r="AE1591" s="13" t="str">
        <f t="shared" si="443"/>
        <v>20-Jul-1984</v>
      </c>
      <c r="AF1591" s="39">
        <f t="shared" si="444"/>
        <v>39</v>
      </c>
      <c r="AG1591" s="58">
        <f t="shared" si="445"/>
        <v>13638.06</v>
      </c>
      <c r="AH1591" s="39" t="str">
        <f t="shared" si="446"/>
        <v>tier - 3</v>
      </c>
      <c r="AI1591" s="39" t="str">
        <f t="shared" si="447"/>
        <v>tier - 3</v>
      </c>
      <c r="AJ1591" s="54" t="str">
        <f t="shared" si="448"/>
        <v>R1023</v>
      </c>
    </row>
    <row r="1592" spans="2:36" ht="15.75" customHeight="1" x14ac:dyDescent="0.3">
      <c r="B1592" s="12" t="s">
        <v>5775</v>
      </c>
      <c r="C1592" s="13" t="s">
        <v>5777</v>
      </c>
      <c r="D1592" s="13">
        <v>20.48</v>
      </c>
      <c r="E1592" s="13" t="str">
        <f t="shared" si="432"/>
        <v>Healthy Weight</v>
      </c>
      <c r="F1592" s="13">
        <v>11.09</v>
      </c>
      <c r="G1592" s="13" t="str">
        <f t="shared" si="433"/>
        <v>Diabetes</v>
      </c>
      <c r="H1592" s="13" t="s">
        <v>8291</v>
      </c>
      <c r="I1592" s="13" t="s">
        <v>8291</v>
      </c>
      <c r="J1592" s="13" t="s">
        <v>8291</v>
      </c>
      <c r="K1592" s="27" t="s">
        <v>8292</v>
      </c>
      <c r="L1592" s="13" t="s">
        <v>8291</v>
      </c>
      <c r="M1592" s="13" t="s">
        <v>9812</v>
      </c>
      <c r="N1592" s="13">
        <v>60</v>
      </c>
      <c r="O1592" s="56">
        <v>13677.68</v>
      </c>
      <c r="P1592" s="13" t="s">
        <v>8311</v>
      </c>
      <c r="Q1592" s="13" t="s">
        <v>8310</v>
      </c>
      <c r="R1592" s="57" t="s">
        <v>8332</v>
      </c>
      <c r="T1592" s="12" t="s">
        <v>5775</v>
      </c>
      <c r="U1592" s="13" t="str">
        <f t="shared" si="449"/>
        <v xml:space="preserve">  Sachiko</v>
      </c>
      <c r="V1592" s="39">
        <f t="shared" si="434"/>
        <v>20.48</v>
      </c>
      <c r="W1592" s="39" t="str">
        <f t="shared" si="435"/>
        <v>Healthy Weight</v>
      </c>
      <c r="X1592" s="39">
        <f t="shared" si="436"/>
        <v>11.09</v>
      </c>
      <c r="Y1592" s="39" t="str">
        <f t="shared" si="437"/>
        <v>Diabetes</v>
      </c>
      <c r="Z1592" s="39" t="str">
        <f t="shared" si="438"/>
        <v>No</v>
      </c>
      <c r="AA1592" s="39" t="str">
        <f t="shared" si="439"/>
        <v>No</v>
      </c>
      <c r="AB1592" s="39" t="str">
        <f t="shared" si="440"/>
        <v>No</v>
      </c>
      <c r="AC1592" s="38" t="str">
        <f t="shared" si="441"/>
        <v>No major surgery</v>
      </c>
      <c r="AD1592" s="39" t="str">
        <f t="shared" si="442"/>
        <v>No</v>
      </c>
      <c r="AE1592" s="13" t="str">
        <f t="shared" si="443"/>
        <v>4-Aug-1963</v>
      </c>
      <c r="AF1592" s="39">
        <f t="shared" si="444"/>
        <v>60</v>
      </c>
      <c r="AG1592" s="58">
        <f t="shared" si="445"/>
        <v>13677.68</v>
      </c>
      <c r="AH1592" s="39" t="str">
        <f t="shared" si="446"/>
        <v>tier - 3</v>
      </c>
      <c r="AI1592" s="39" t="str">
        <f t="shared" si="447"/>
        <v>tier - 2</v>
      </c>
      <c r="AJ1592" s="54" t="str">
        <f t="shared" si="448"/>
        <v>R1021</v>
      </c>
    </row>
    <row r="1593" spans="2:36" ht="15.75" customHeight="1" x14ac:dyDescent="0.3">
      <c r="B1593" s="12" t="s">
        <v>5779</v>
      </c>
      <c r="C1593" s="13" t="s">
        <v>1587</v>
      </c>
      <c r="D1593" s="13">
        <v>34.450000000000003</v>
      </c>
      <c r="E1593" s="13" t="str">
        <f t="shared" si="432"/>
        <v>Obesity</v>
      </c>
      <c r="F1593" s="13">
        <v>5.58</v>
      </c>
      <c r="G1593" s="13" t="str">
        <f t="shared" si="433"/>
        <v>Normal</v>
      </c>
      <c r="H1593" s="13" t="s">
        <v>8293</v>
      </c>
      <c r="I1593" s="13" t="s">
        <v>8291</v>
      </c>
      <c r="J1593" s="13" t="s">
        <v>8291</v>
      </c>
      <c r="K1593" s="27" t="s">
        <v>8292</v>
      </c>
      <c r="L1593" s="13" t="s">
        <v>8291</v>
      </c>
      <c r="M1593" s="13" t="s">
        <v>9813</v>
      </c>
      <c r="N1593" s="13">
        <v>38</v>
      </c>
      <c r="O1593" s="56">
        <v>13685.51</v>
      </c>
      <c r="P1593" s="13" t="s">
        <v>8311</v>
      </c>
      <c r="Q1593" s="13" t="s">
        <v>8314</v>
      </c>
      <c r="R1593" s="57" t="s">
        <v>8335</v>
      </c>
      <c r="T1593" s="12" t="s">
        <v>5779</v>
      </c>
      <c r="U1593" s="13" t="str">
        <f t="shared" si="449"/>
        <v xml:space="preserve">  Christopher</v>
      </c>
      <c r="V1593" s="39">
        <f t="shared" si="434"/>
        <v>34.450000000000003</v>
      </c>
      <c r="W1593" s="39" t="str">
        <f t="shared" si="435"/>
        <v>Obesity</v>
      </c>
      <c r="X1593" s="39">
        <f t="shared" si="436"/>
        <v>5.58</v>
      </c>
      <c r="Y1593" s="39" t="str">
        <f t="shared" si="437"/>
        <v>Normal</v>
      </c>
      <c r="Z1593" s="39" t="str">
        <f t="shared" si="438"/>
        <v>Yes</v>
      </c>
      <c r="AA1593" s="39" t="str">
        <f t="shared" si="439"/>
        <v>No</v>
      </c>
      <c r="AB1593" s="39" t="str">
        <f t="shared" si="440"/>
        <v>No</v>
      </c>
      <c r="AC1593" s="38" t="str">
        <f t="shared" si="441"/>
        <v>No major surgery</v>
      </c>
      <c r="AD1593" s="39" t="str">
        <f t="shared" si="442"/>
        <v>No</v>
      </c>
      <c r="AE1593" s="13" t="str">
        <f t="shared" si="443"/>
        <v>14-Sep-1985</v>
      </c>
      <c r="AF1593" s="39">
        <f t="shared" si="444"/>
        <v>38</v>
      </c>
      <c r="AG1593" s="58">
        <f t="shared" si="445"/>
        <v>13685.51</v>
      </c>
      <c r="AH1593" s="39" t="str">
        <f t="shared" si="446"/>
        <v>tier - 3</v>
      </c>
      <c r="AI1593" s="39" t="str">
        <f t="shared" si="447"/>
        <v>tier - 1</v>
      </c>
      <c r="AJ1593" s="54" t="str">
        <f t="shared" si="448"/>
        <v>R1026</v>
      </c>
    </row>
    <row r="1594" spans="2:36" ht="15.75" customHeight="1" x14ac:dyDescent="0.3">
      <c r="B1594" s="12" t="s">
        <v>5781</v>
      </c>
      <c r="C1594" s="13" t="s">
        <v>1979</v>
      </c>
      <c r="D1594" s="13">
        <v>34.21</v>
      </c>
      <c r="E1594" s="13" t="str">
        <f t="shared" si="432"/>
        <v>Obesity</v>
      </c>
      <c r="F1594" s="13">
        <v>9.7200000000000006</v>
      </c>
      <c r="G1594" s="13" t="str">
        <f t="shared" si="433"/>
        <v>Diabetes</v>
      </c>
      <c r="H1594" s="13" t="s">
        <v>8293</v>
      </c>
      <c r="I1594" s="13" t="s">
        <v>8291</v>
      </c>
      <c r="J1594" s="13" t="s">
        <v>8291</v>
      </c>
      <c r="K1594" s="27" t="s">
        <v>8292</v>
      </c>
      <c r="L1594" s="13" t="s">
        <v>8291</v>
      </c>
      <c r="M1594" s="13" t="s">
        <v>9814</v>
      </c>
      <c r="N1594" s="13">
        <v>37</v>
      </c>
      <c r="O1594" s="56">
        <v>13714.55</v>
      </c>
      <c r="P1594" s="13" t="s">
        <v>8311</v>
      </c>
      <c r="Q1594" s="13" t="s">
        <v>8310</v>
      </c>
      <c r="R1594" s="57" t="s">
        <v>8330</v>
      </c>
      <c r="T1594" s="12" t="s">
        <v>5781</v>
      </c>
      <c r="U1594" s="13" t="str">
        <f t="shared" si="449"/>
        <v xml:space="preserve">  Joseph</v>
      </c>
      <c r="V1594" s="39">
        <f t="shared" si="434"/>
        <v>34.21</v>
      </c>
      <c r="W1594" s="39" t="str">
        <f t="shared" si="435"/>
        <v>Obesity</v>
      </c>
      <c r="X1594" s="39">
        <f t="shared" si="436"/>
        <v>9.7200000000000006</v>
      </c>
      <c r="Y1594" s="39" t="str">
        <f t="shared" si="437"/>
        <v>Diabetes</v>
      </c>
      <c r="Z1594" s="39" t="str">
        <f t="shared" si="438"/>
        <v>Yes</v>
      </c>
      <c r="AA1594" s="39" t="str">
        <f t="shared" si="439"/>
        <v>No</v>
      </c>
      <c r="AB1594" s="39" t="str">
        <f t="shared" si="440"/>
        <v>No</v>
      </c>
      <c r="AC1594" s="38" t="str">
        <f t="shared" si="441"/>
        <v>No major surgery</v>
      </c>
      <c r="AD1594" s="39" t="str">
        <f t="shared" si="442"/>
        <v>No</v>
      </c>
      <c r="AE1594" s="13" t="str">
        <f t="shared" si="443"/>
        <v>24-Nov-1986</v>
      </c>
      <c r="AF1594" s="39">
        <f t="shared" si="444"/>
        <v>37</v>
      </c>
      <c r="AG1594" s="58">
        <f t="shared" si="445"/>
        <v>13714.55</v>
      </c>
      <c r="AH1594" s="39" t="str">
        <f t="shared" si="446"/>
        <v>tier - 3</v>
      </c>
      <c r="AI1594" s="39" t="str">
        <f t="shared" si="447"/>
        <v>tier - 2</v>
      </c>
      <c r="AJ1594" s="54" t="str">
        <f t="shared" si="448"/>
        <v>R1023</v>
      </c>
    </row>
    <row r="1595" spans="2:36" ht="15.75" customHeight="1" x14ac:dyDescent="0.3">
      <c r="B1595" s="12" t="s">
        <v>5784</v>
      </c>
      <c r="C1595" s="13" t="s">
        <v>851</v>
      </c>
      <c r="D1595" s="13">
        <v>28.8</v>
      </c>
      <c r="E1595" s="13" t="str">
        <f t="shared" si="432"/>
        <v>Overweight</v>
      </c>
      <c r="F1595" s="13">
        <v>11.41</v>
      </c>
      <c r="G1595" s="13" t="str">
        <f t="shared" si="433"/>
        <v>Diabetes</v>
      </c>
      <c r="H1595" s="13" t="s">
        <v>8293</v>
      </c>
      <c r="I1595" s="13" t="s">
        <v>8291</v>
      </c>
      <c r="J1595" s="13" t="s">
        <v>8291</v>
      </c>
      <c r="K1595" s="27" t="s">
        <v>8292</v>
      </c>
      <c r="L1595" s="13" t="s">
        <v>8291</v>
      </c>
      <c r="M1595" s="13" t="s">
        <v>9815</v>
      </c>
      <c r="N1595" s="13">
        <v>42</v>
      </c>
      <c r="O1595" s="56">
        <v>13725.47</v>
      </c>
      <c r="P1595" s="13" t="s">
        <v>8311</v>
      </c>
      <c r="Q1595" s="13" t="s">
        <v>8310</v>
      </c>
      <c r="R1595" s="57" t="s">
        <v>8329</v>
      </c>
      <c r="T1595" s="12" t="s">
        <v>5784</v>
      </c>
      <c r="U1595" s="13" t="str">
        <f t="shared" si="449"/>
        <v xml:space="preserve">  Lawrence</v>
      </c>
      <c r="V1595" s="39">
        <f t="shared" si="434"/>
        <v>28.8</v>
      </c>
      <c r="W1595" s="39" t="str">
        <f t="shared" si="435"/>
        <v>Overweight</v>
      </c>
      <c r="X1595" s="39">
        <f t="shared" si="436"/>
        <v>11.41</v>
      </c>
      <c r="Y1595" s="39" t="str">
        <f t="shared" si="437"/>
        <v>Diabetes</v>
      </c>
      <c r="Z1595" s="39" t="str">
        <f t="shared" si="438"/>
        <v>Yes</v>
      </c>
      <c r="AA1595" s="39" t="str">
        <f t="shared" si="439"/>
        <v>No</v>
      </c>
      <c r="AB1595" s="39" t="str">
        <f t="shared" si="440"/>
        <v>No</v>
      </c>
      <c r="AC1595" s="38" t="str">
        <f t="shared" si="441"/>
        <v>No major surgery</v>
      </c>
      <c r="AD1595" s="39" t="str">
        <f t="shared" si="442"/>
        <v>No</v>
      </c>
      <c r="AE1595" s="13" t="str">
        <f t="shared" si="443"/>
        <v>2-Aug-1981</v>
      </c>
      <c r="AF1595" s="39">
        <f t="shared" si="444"/>
        <v>42</v>
      </c>
      <c r="AG1595" s="58">
        <f t="shared" si="445"/>
        <v>13725.47</v>
      </c>
      <c r="AH1595" s="39" t="str">
        <f t="shared" si="446"/>
        <v>tier - 3</v>
      </c>
      <c r="AI1595" s="39" t="str">
        <f t="shared" si="447"/>
        <v>tier - 2</v>
      </c>
      <c r="AJ1595" s="54" t="str">
        <f t="shared" si="448"/>
        <v>R1024</v>
      </c>
    </row>
    <row r="1596" spans="2:36" ht="15.75" customHeight="1" x14ac:dyDescent="0.3">
      <c r="B1596" s="12" t="s">
        <v>5787</v>
      </c>
      <c r="C1596" s="13" t="s">
        <v>2015</v>
      </c>
      <c r="D1596" s="13">
        <v>31.74</v>
      </c>
      <c r="E1596" s="13" t="str">
        <f t="shared" si="432"/>
        <v>Obesity</v>
      </c>
      <c r="F1596" s="13">
        <v>4.46</v>
      </c>
      <c r="G1596" s="13" t="str">
        <f t="shared" si="433"/>
        <v>Normal</v>
      </c>
      <c r="H1596" s="13" t="s">
        <v>8291</v>
      </c>
      <c r="I1596" s="13" t="s">
        <v>8291</v>
      </c>
      <c r="J1596" s="13" t="s">
        <v>8293</v>
      </c>
      <c r="K1596" s="27">
        <v>1</v>
      </c>
      <c r="L1596" s="13" t="s">
        <v>8291</v>
      </c>
      <c r="M1596" s="13" t="s">
        <v>9816</v>
      </c>
      <c r="N1596" s="13">
        <v>38</v>
      </c>
      <c r="O1596" s="56">
        <v>13726.21</v>
      </c>
      <c r="P1596" s="13" t="s">
        <v>8311</v>
      </c>
      <c r="Q1596" s="13" t="s">
        <v>8311</v>
      </c>
      <c r="R1596" s="57" t="s">
        <v>8335</v>
      </c>
      <c r="T1596" s="12" t="s">
        <v>5787</v>
      </c>
      <c r="U1596" s="13" t="str">
        <f t="shared" si="449"/>
        <v xml:space="preserve">  Katie</v>
      </c>
      <c r="V1596" s="39">
        <f t="shared" si="434"/>
        <v>31.74</v>
      </c>
      <c r="W1596" s="39" t="str">
        <f t="shared" si="435"/>
        <v>Obesity</v>
      </c>
      <c r="X1596" s="39">
        <f t="shared" si="436"/>
        <v>4.46</v>
      </c>
      <c r="Y1596" s="39" t="str">
        <f t="shared" si="437"/>
        <v>Normal</v>
      </c>
      <c r="Z1596" s="39" t="str">
        <f t="shared" si="438"/>
        <v>No</v>
      </c>
      <c r="AA1596" s="39" t="str">
        <f t="shared" si="439"/>
        <v>No</v>
      </c>
      <c r="AB1596" s="39" t="str">
        <f t="shared" si="440"/>
        <v>Yes</v>
      </c>
      <c r="AC1596" s="38">
        <f t="shared" si="441"/>
        <v>1</v>
      </c>
      <c r="AD1596" s="39" t="str">
        <f t="shared" si="442"/>
        <v>No</v>
      </c>
      <c r="AE1596" s="13" t="str">
        <f t="shared" si="443"/>
        <v>29-Aug-1985</v>
      </c>
      <c r="AF1596" s="39">
        <f t="shared" si="444"/>
        <v>38</v>
      </c>
      <c r="AG1596" s="58">
        <f t="shared" si="445"/>
        <v>13726.21</v>
      </c>
      <c r="AH1596" s="39" t="str">
        <f t="shared" si="446"/>
        <v>tier - 3</v>
      </c>
      <c r="AI1596" s="39" t="str">
        <f t="shared" si="447"/>
        <v>tier - 3</v>
      </c>
      <c r="AJ1596" s="54" t="str">
        <f t="shared" si="448"/>
        <v>R1026</v>
      </c>
    </row>
    <row r="1597" spans="2:36" ht="15.75" customHeight="1" x14ac:dyDescent="0.3">
      <c r="B1597" s="12" t="s">
        <v>5790</v>
      </c>
      <c r="C1597" s="13" t="s">
        <v>5792</v>
      </c>
      <c r="D1597" s="13">
        <v>21.78</v>
      </c>
      <c r="E1597" s="13" t="str">
        <f t="shared" si="432"/>
        <v>Healthy Weight</v>
      </c>
      <c r="F1597" s="13">
        <v>9.31</v>
      </c>
      <c r="G1597" s="13" t="str">
        <f t="shared" si="433"/>
        <v>Diabetes</v>
      </c>
      <c r="H1597" s="13" t="s">
        <v>8293</v>
      </c>
      <c r="I1597" s="13" t="s">
        <v>8291</v>
      </c>
      <c r="J1597" s="13" t="s">
        <v>8291</v>
      </c>
      <c r="K1597" s="27" t="s">
        <v>8292</v>
      </c>
      <c r="L1597" s="13" t="s">
        <v>8291</v>
      </c>
      <c r="M1597" s="13" t="s">
        <v>9122</v>
      </c>
      <c r="N1597" s="13">
        <v>54</v>
      </c>
      <c r="O1597" s="56">
        <v>13746.74</v>
      </c>
      <c r="P1597" s="13" t="s">
        <v>8311</v>
      </c>
      <c r="Q1597" s="13" t="s">
        <v>8310</v>
      </c>
      <c r="R1597" s="57" t="s">
        <v>8335</v>
      </c>
      <c r="T1597" s="12" t="s">
        <v>5790</v>
      </c>
      <c r="U1597" s="13" t="str">
        <f t="shared" si="449"/>
        <v xml:space="preserve">  Ruben</v>
      </c>
      <c r="V1597" s="39">
        <f t="shared" si="434"/>
        <v>21.78</v>
      </c>
      <c r="W1597" s="39" t="str">
        <f t="shared" si="435"/>
        <v>Healthy Weight</v>
      </c>
      <c r="X1597" s="39">
        <f t="shared" si="436"/>
        <v>9.31</v>
      </c>
      <c r="Y1597" s="39" t="str">
        <f t="shared" si="437"/>
        <v>Diabetes</v>
      </c>
      <c r="Z1597" s="39" t="str">
        <f t="shared" si="438"/>
        <v>Yes</v>
      </c>
      <c r="AA1597" s="39" t="str">
        <f t="shared" si="439"/>
        <v>No</v>
      </c>
      <c r="AB1597" s="39" t="str">
        <f t="shared" si="440"/>
        <v>No</v>
      </c>
      <c r="AC1597" s="38" t="str">
        <f t="shared" si="441"/>
        <v>No major surgery</v>
      </c>
      <c r="AD1597" s="39" t="str">
        <f t="shared" si="442"/>
        <v>No</v>
      </c>
      <c r="AE1597" s="13" t="str">
        <f t="shared" si="443"/>
        <v>23-Oct-1969</v>
      </c>
      <c r="AF1597" s="39">
        <f t="shared" si="444"/>
        <v>54</v>
      </c>
      <c r="AG1597" s="58">
        <f t="shared" si="445"/>
        <v>13746.74</v>
      </c>
      <c r="AH1597" s="39" t="str">
        <f t="shared" si="446"/>
        <v>tier - 3</v>
      </c>
      <c r="AI1597" s="39" t="str">
        <f t="shared" si="447"/>
        <v>tier - 2</v>
      </c>
      <c r="AJ1597" s="54" t="str">
        <f t="shared" si="448"/>
        <v>R1026</v>
      </c>
    </row>
    <row r="1598" spans="2:36" ht="15.75" customHeight="1" x14ac:dyDescent="0.3">
      <c r="B1598" s="12" t="s">
        <v>5794</v>
      </c>
      <c r="C1598" s="13" t="s">
        <v>748</v>
      </c>
      <c r="D1598" s="13">
        <v>23.75</v>
      </c>
      <c r="E1598" s="13" t="str">
        <f t="shared" si="432"/>
        <v>Healthy Weight</v>
      </c>
      <c r="F1598" s="13">
        <v>5.03</v>
      </c>
      <c r="G1598" s="13" t="str">
        <f t="shared" si="433"/>
        <v>Normal</v>
      </c>
      <c r="H1598" s="13" t="s">
        <v>8291</v>
      </c>
      <c r="I1598" s="13" t="s">
        <v>8291</v>
      </c>
      <c r="J1598" s="13" t="s">
        <v>8291</v>
      </c>
      <c r="K1598" s="27">
        <v>1</v>
      </c>
      <c r="L1598" s="13" t="s">
        <v>8291</v>
      </c>
      <c r="M1598" s="13" t="s">
        <v>8674</v>
      </c>
      <c r="N1598" s="13">
        <v>19</v>
      </c>
      <c r="O1598" s="56">
        <v>13747.87</v>
      </c>
      <c r="P1598" s="13" t="s">
        <v>8311</v>
      </c>
      <c r="Q1598" s="13" t="s">
        <v>8310</v>
      </c>
      <c r="R1598" s="57" t="s">
        <v>8327</v>
      </c>
      <c r="T1598" s="12" t="s">
        <v>5794</v>
      </c>
      <c r="U1598" s="13" t="str">
        <f t="shared" si="449"/>
        <v xml:space="preserve">  Sarah</v>
      </c>
      <c r="V1598" s="39">
        <f t="shared" si="434"/>
        <v>23.75</v>
      </c>
      <c r="W1598" s="39" t="str">
        <f t="shared" si="435"/>
        <v>Healthy Weight</v>
      </c>
      <c r="X1598" s="39">
        <f t="shared" si="436"/>
        <v>5.03</v>
      </c>
      <c r="Y1598" s="39" t="str">
        <f t="shared" si="437"/>
        <v>Normal</v>
      </c>
      <c r="Z1598" s="39" t="str">
        <f t="shared" si="438"/>
        <v>No</v>
      </c>
      <c r="AA1598" s="39" t="str">
        <f t="shared" si="439"/>
        <v>No</v>
      </c>
      <c r="AB1598" s="39" t="str">
        <f t="shared" si="440"/>
        <v>No</v>
      </c>
      <c r="AC1598" s="38">
        <f t="shared" si="441"/>
        <v>1</v>
      </c>
      <c r="AD1598" s="39" t="str">
        <f t="shared" si="442"/>
        <v>No</v>
      </c>
      <c r="AE1598" s="13" t="str">
        <f t="shared" si="443"/>
        <v>16-Jul-2004</v>
      </c>
      <c r="AF1598" s="39">
        <f t="shared" si="444"/>
        <v>19</v>
      </c>
      <c r="AG1598" s="58">
        <f t="shared" si="445"/>
        <v>13747.87</v>
      </c>
      <c r="AH1598" s="39" t="str">
        <f t="shared" si="446"/>
        <v>tier - 3</v>
      </c>
      <c r="AI1598" s="39" t="str">
        <f t="shared" si="447"/>
        <v>tier - 2</v>
      </c>
      <c r="AJ1598" s="54" t="str">
        <f t="shared" si="448"/>
        <v>R1018</v>
      </c>
    </row>
    <row r="1599" spans="2:36" ht="15.75" customHeight="1" x14ac:dyDescent="0.3">
      <c r="B1599" s="12" t="s">
        <v>5797</v>
      </c>
      <c r="C1599" s="13" t="s">
        <v>1288</v>
      </c>
      <c r="D1599" s="13">
        <v>33.21</v>
      </c>
      <c r="E1599" s="13" t="str">
        <f t="shared" si="432"/>
        <v>Obesity</v>
      </c>
      <c r="F1599" s="13">
        <v>5.07</v>
      </c>
      <c r="G1599" s="13" t="str">
        <f t="shared" si="433"/>
        <v>Normal</v>
      </c>
      <c r="H1599" s="13" t="s">
        <v>8293</v>
      </c>
      <c r="I1599" s="13" t="s">
        <v>8291</v>
      </c>
      <c r="J1599" s="13" t="s">
        <v>8291</v>
      </c>
      <c r="K1599" s="27">
        <v>1</v>
      </c>
      <c r="L1599" s="13" t="s">
        <v>8291</v>
      </c>
      <c r="M1599" s="13" t="s">
        <v>9817</v>
      </c>
      <c r="N1599" s="13">
        <v>64</v>
      </c>
      <c r="O1599" s="56">
        <v>13770.1</v>
      </c>
      <c r="P1599" s="13" t="s">
        <v>8311</v>
      </c>
      <c r="Q1599" s="13" t="s">
        <v>8314</v>
      </c>
      <c r="R1599" s="57" t="s">
        <v>8317</v>
      </c>
      <c r="T1599" s="12" t="s">
        <v>5797</v>
      </c>
      <c r="U1599" s="13" t="str">
        <f t="shared" si="449"/>
        <v xml:space="preserve">  Angela R</v>
      </c>
      <c r="V1599" s="39">
        <f t="shared" si="434"/>
        <v>33.21</v>
      </c>
      <c r="W1599" s="39" t="str">
        <f t="shared" si="435"/>
        <v>Obesity</v>
      </c>
      <c r="X1599" s="39">
        <f t="shared" si="436"/>
        <v>5.07</v>
      </c>
      <c r="Y1599" s="39" t="str">
        <f t="shared" si="437"/>
        <v>Normal</v>
      </c>
      <c r="Z1599" s="39" t="str">
        <f t="shared" si="438"/>
        <v>Yes</v>
      </c>
      <c r="AA1599" s="39" t="str">
        <f t="shared" si="439"/>
        <v>No</v>
      </c>
      <c r="AB1599" s="39" t="str">
        <f t="shared" si="440"/>
        <v>No</v>
      </c>
      <c r="AC1599" s="38">
        <f t="shared" si="441"/>
        <v>1</v>
      </c>
      <c r="AD1599" s="39" t="str">
        <f t="shared" si="442"/>
        <v>No</v>
      </c>
      <c r="AE1599" s="13" t="str">
        <f t="shared" si="443"/>
        <v>6-Aug-1959</v>
      </c>
      <c r="AF1599" s="39">
        <f t="shared" si="444"/>
        <v>64</v>
      </c>
      <c r="AG1599" s="58">
        <f t="shared" si="445"/>
        <v>13770.1</v>
      </c>
      <c r="AH1599" s="39" t="str">
        <f t="shared" si="446"/>
        <v>tier - 3</v>
      </c>
      <c r="AI1599" s="39" t="str">
        <f t="shared" si="447"/>
        <v>tier - 1</v>
      </c>
      <c r="AJ1599" s="54" t="str">
        <f t="shared" si="448"/>
        <v>R1012</v>
      </c>
    </row>
    <row r="1600" spans="2:36" ht="15.75" customHeight="1" x14ac:dyDescent="0.3">
      <c r="B1600" s="12" t="s">
        <v>5800</v>
      </c>
      <c r="C1600" s="13" t="s">
        <v>5802</v>
      </c>
      <c r="D1600" s="13">
        <v>17.7</v>
      </c>
      <c r="E1600" s="13" t="str">
        <f t="shared" si="432"/>
        <v>Underweight</v>
      </c>
      <c r="F1600" s="13">
        <v>10.42</v>
      </c>
      <c r="G1600" s="13" t="str">
        <f t="shared" si="433"/>
        <v>Diabetes</v>
      </c>
      <c r="H1600" s="13" t="s">
        <v>8293</v>
      </c>
      <c r="I1600" s="13" t="s">
        <v>8291</v>
      </c>
      <c r="J1600" s="13" t="s">
        <v>8291</v>
      </c>
      <c r="K1600" s="27">
        <v>2</v>
      </c>
      <c r="L1600" s="13" t="s">
        <v>8291</v>
      </c>
      <c r="M1600" s="13" t="s">
        <v>9818</v>
      </c>
      <c r="N1600" s="13">
        <v>57</v>
      </c>
      <c r="O1600" s="56">
        <v>13801.61</v>
      </c>
      <c r="P1600" s="13" t="s">
        <v>8311</v>
      </c>
      <c r="Q1600" s="13" t="s">
        <v>8311</v>
      </c>
      <c r="R1600" s="57" t="s">
        <v>8335</v>
      </c>
      <c r="T1600" s="12" t="s">
        <v>5800</v>
      </c>
      <c r="U1600" s="13" t="str">
        <f t="shared" si="449"/>
        <v xml:space="preserve">  Chatham</v>
      </c>
      <c r="V1600" s="39">
        <f t="shared" si="434"/>
        <v>17.7</v>
      </c>
      <c r="W1600" s="39" t="str">
        <f t="shared" si="435"/>
        <v>Underweight</v>
      </c>
      <c r="X1600" s="39">
        <f t="shared" si="436"/>
        <v>10.42</v>
      </c>
      <c r="Y1600" s="39" t="str">
        <f t="shared" si="437"/>
        <v>Diabetes</v>
      </c>
      <c r="Z1600" s="39" t="str">
        <f t="shared" si="438"/>
        <v>Yes</v>
      </c>
      <c r="AA1600" s="39" t="str">
        <f t="shared" si="439"/>
        <v>No</v>
      </c>
      <c r="AB1600" s="39" t="str">
        <f t="shared" si="440"/>
        <v>No</v>
      </c>
      <c r="AC1600" s="38">
        <f t="shared" si="441"/>
        <v>2</v>
      </c>
      <c r="AD1600" s="39" t="str">
        <f t="shared" si="442"/>
        <v>No</v>
      </c>
      <c r="AE1600" s="13" t="str">
        <f t="shared" si="443"/>
        <v>10-Nov-1966</v>
      </c>
      <c r="AF1600" s="39">
        <f t="shared" si="444"/>
        <v>57</v>
      </c>
      <c r="AG1600" s="58">
        <f t="shared" si="445"/>
        <v>13801.61</v>
      </c>
      <c r="AH1600" s="39" t="str">
        <f t="shared" si="446"/>
        <v>tier - 3</v>
      </c>
      <c r="AI1600" s="39" t="str">
        <f t="shared" si="447"/>
        <v>tier - 3</v>
      </c>
      <c r="AJ1600" s="54" t="str">
        <f t="shared" si="448"/>
        <v>R1026</v>
      </c>
    </row>
    <row r="1601" spans="2:36" ht="15.75" customHeight="1" x14ac:dyDescent="0.3">
      <c r="B1601" s="12" t="s">
        <v>5804</v>
      </c>
      <c r="C1601" s="13" t="s">
        <v>5806</v>
      </c>
      <c r="D1601" s="13">
        <v>17.2</v>
      </c>
      <c r="E1601" s="13" t="str">
        <f t="shared" si="432"/>
        <v>Underweight</v>
      </c>
      <c r="F1601" s="13">
        <v>6.45</v>
      </c>
      <c r="G1601" s="13" t="b">
        <f t="shared" si="433"/>
        <v>0</v>
      </c>
      <c r="H1601" s="13" t="s">
        <v>8291</v>
      </c>
      <c r="I1601" s="13" t="s">
        <v>8291</v>
      </c>
      <c r="J1601" s="13" t="s">
        <v>8291</v>
      </c>
      <c r="K1601" s="27">
        <v>2</v>
      </c>
      <c r="L1601" s="13" t="s">
        <v>8291</v>
      </c>
      <c r="M1601" s="13" t="s">
        <v>9819</v>
      </c>
      <c r="N1601" s="13">
        <v>37</v>
      </c>
      <c r="O1601" s="56">
        <v>13819.49</v>
      </c>
      <c r="P1601" s="13" t="s">
        <v>8311</v>
      </c>
      <c r="Q1601" s="13" t="s">
        <v>8310</v>
      </c>
      <c r="R1601" s="57" t="s">
        <v>8317</v>
      </c>
      <c r="T1601" s="12" t="s">
        <v>5804</v>
      </c>
      <c r="U1601" s="13" t="str">
        <f t="shared" si="449"/>
        <v xml:space="preserve">  Derek</v>
      </c>
      <c r="V1601" s="39">
        <f t="shared" si="434"/>
        <v>17.2</v>
      </c>
      <c r="W1601" s="39" t="str">
        <f t="shared" si="435"/>
        <v>Underweight</v>
      </c>
      <c r="X1601" s="39">
        <f t="shared" si="436"/>
        <v>6.45</v>
      </c>
      <c r="Y1601" s="39" t="b">
        <f t="shared" si="437"/>
        <v>0</v>
      </c>
      <c r="Z1601" s="39" t="str">
        <f t="shared" si="438"/>
        <v>No</v>
      </c>
      <c r="AA1601" s="39" t="str">
        <f t="shared" si="439"/>
        <v>No</v>
      </c>
      <c r="AB1601" s="39" t="str">
        <f t="shared" si="440"/>
        <v>No</v>
      </c>
      <c r="AC1601" s="38">
        <f t="shared" si="441"/>
        <v>2</v>
      </c>
      <c r="AD1601" s="39" t="str">
        <f t="shared" si="442"/>
        <v>No</v>
      </c>
      <c r="AE1601" s="13" t="str">
        <f t="shared" si="443"/>
        <v>8-Dec-1986</v>
      </c>
      <c r="AF1601" s="39">
        <f t="shared" si="444"/>
        <v>37</v>
      </c>
      <c r="AG1601" s="58">
        <f t="shared" si="445"/>
        <v>13819.49</v>
      </c>
      <c r="AH1601" s="39" t="str">
        <f t="shared" si="446"/>
        <v>tier - 3</v>
      </c>
      <c r="AI1601" s="39" t="str">
        <f t="shared" si="447"/>
        <v>tier - 2</v>
      </c>
      <c r="AJ1601" s="54" t="str">
        <f t="shared" si="448"/>
        <v>R1012</v>
      </c>
    </row>
    <row r="1602" spans="2:36" ht="15.75" customHeight="1" x14ac:dyDescent="0.3">
      <c r="B1602" s="12" t="s">
        <v>5808</v>
      </c>
      <c r="C1602" s="13" t="s">
        <v>5810</v>
      </c>
      <c r="D1602" s="13">
        <v>19.21</v>
      </c>
      <c r="E1602" s="13" t="str">
        <f t="shared" si="432"/>
        <v>Healthy Weight</v>
      </c>
      <c r="F1602" s="13">
        <v>5.52</v>
      </c>
      <c r="G1602" s="13" t="str">
        <f t="shared" si="433"/>
        <v>Normal</v>
      </c>
      <c r="H1602" s="13" t="s">
        <v>8291</v>
      </c>
      <c r="I1602" s="13" t="s">
        <v>8291</v>
      </c>
      <c r="J1602" s="13" t="s">
        <v>8291</v>
      </c>
      <c r="K1602" s="27">
        <v>2</v>
      </c>
      <c r="L1602" s="13" t="s">
        <v>8291</v>
      </c>
      <c r="M1602" s="13" t="s">
        <v>9820</v>
      </c>
      <c r="N1602" s="13">
        <v>65</v>
      </c>
      <c r="O1602" s="56">
        <v>13822.8</v>
      </c>
      <c r="P1602" s="13" t="s">
        <v>8311</v>
      </c>
      <c r="Q1602" s="13" t="s">
        <v>8311</v>
      </c>
      <c r="R1602" s="57" t="s">
        <v>8321</v>
      </c>
      <c r="T1602" s="12" t="s">
        <v>5808</v>
      </c>
      <c r="U1602" s="13" t="str">
        <f t="shared" si="449"/>
        <v xml:space="preserve">  Kalvin J</v>
      </c>
      <c r="V1602" s="39">
        <f t="shared" si="434"/>
        <v>19.21</v>
      </c>
      <c r="W1602" s="39" t="str">
        <f t="shared" si="435"/>
        <v>Healthy Weight</v>
      </c>
      <c r="X1602" s="39">
        <f t="shared" si="436"/>
        <v>5.52</v>
      </c>
      <c r="Y1602" s="39" t="str">
        <f t="shared" si="437"/>
        <v>Normal</v>
      </c>
      <c r="Z1602" s="39" t="str">
        <f t="shared" si="438"/>
        <v>No</v>
      </c>
      <c r="AA1602" s="39" t="str">
        <f t="shared" si="439"/>
        <v>No</v>
      </c>
      <c r="AB1602" s="39" t="str">
        <f t="shared" si="440"/>
        <v>No</v>
      </c>
      <c r="AC1602" s="38">
        <f t="shared" si="441"/>
        <v>2</v>
      </c>
      <c r="AD1602" s="39" t="str">
        <f t="shared" si="442"/>
        <v>No</v>
      </c>
      <c r="AE1602" s="13" t="str">
        <f t="shared" si="443"/>
        <v>25-Nov-1958</v>
      </c>
      <c r="AF1602" s="39">
        <f t="shared" si="444"/>
        <v>65</v>
      </c>
      <c r="AG1602" s="58">
        <f t="shared" si="445"/>
        <v>13822.8</v>
      </c>
      <c r="AH1602" s="39" t="str">
        <f t="shared" si="446"/>
        <v>tier - 3</v>
      </c>
      <c r="AI1602" s="39" t="str">
        <f t="shared" si="447"/>
        <v>tier - 3</v>
      </c>
      <c r="AJ1602" s="54" t="str">
        <f t="shared" si="448"/>
        <v>R1011</v>
      </c>
    </row>
    <row r="1603" spans="2:36" ht="15.75" customHeight="1" x14ac:dyDescent="0.3">
      <c r="B1603" s="12" t="s">
        <v>5811</v>
      </c>
      <c r="C1603" s="13" t="s">
        <v>1517</v>
      </c>
      <c r="D1603" s="13">
        <v>23.2</v>
      </c>
      <c r="E1603" s="13" t="str">
        <f t="shared" si="432"/>
        <v>Healthy Weight</v>
      </c>
      <c r="F1603" s="13">
        <v>4.41</v>
      </c>
      <c r="G1603" s="13" t="str">
        <f t="shared" si="433"/>
        <v>Normal</v>
      </c>
      <c r="H1603" s="13" t="s">
        <v>8291</v>
      </c>
      <c r="I1603" s="13" t="s">
        <v>8291</v>
      </c>
      <c r="J1603" s="13" t="s">
        <v>8293</v>
      </c>
      <c r="K1603" s="27">
        <v>1</v>
      </c>
      <c r="L1603" s="13" t="s">
        <v>8291</v>
      </c>
      <c r="M1603" s="13" t="s">
        <v>9821</v>
      </c>
      <c r="N1603" s="13">
        <v>65</v>
      </c>
      <c r="O1603" s="56">
        <v>13831.12</v>
      </c>
      <c r="P1603" s="13" t="s">
        <v>8311</v>
      </c>
      <c r="Q1603" s="13" t="s">
        <v>8314</v>
      </c>
      <c r="R1603" s="57" t="s">
        <v>8312</v>
      </c>
      <c r="T1603" s="12" t="s">
        <v>5811</v>
      </c>
      <c r="U1603" s="13" t="str">
        <f t="shared" si="449"/>
        <v xml:space="preserve">  Dave</v>
      </c>
      <c r="V1603" s="39">
        <f t="shared" si="434"/>
        <v>23.2</v>
      </c>
      <c r="W1603" s="39" t="str">
        <f t="shared" si="435"/>
        <v>Healthy Weight</v>
      </c>
      <c r="X1603" s="39">
        <f t="shared" si="436"/>
        <v>4.41</v>
      </c>
      <c r="Y1603" s="39" t="str">
        <f t="shared" si="437"/>
        <v>Normal</v>
      </c>
      <c r="Z1603" s="39" t="str">
        <f t="shared" si="438"/>
        <v>No</v>
      </c>
      <c r="AA1603" s="39" t="str">
        <f t="shared" si="439"/>
        <v>No</v>
      </c>
      <c r="AB1603" s="39" t="str">
        <f t="shared" si="440"/>
        <v>Yes</v>
      </c>
      <c r="AC1603" s="38">
        <f t="shared" si="441"/>
        <v>1</v>
      </c>
      <c r="AD1603" s="39" t="str">
        <f t="shared" si="442"/>
        <v>No</v>
      </c>
      <c r="AE1603" s="13" t="str">
        <f t="shared" si="443"/>
        <v>10-Dec-1958</v>
      </c>
      <c r="AF1603" s="39">
        <f t="shared" si="444"/>
        <v>65</v>
      </c>
      <c r="AG1603" s="58">
        <f t="shared" si="445"/>
        <v>13831.12</v>
      </c>
      <c r="AH1603" s="39" t="str">
        <f t="shared" si="446"/>
        <v>tier - 3</v>
      </c>
      <c r="AI1603" s="39" t="str">
        <f t="shared" si="447"/>
        <v>tier - 1</v>
      </c>
      <c r="AJ1603" s="54" t="str">
        <f t="shared" si="448"/>
        <v>R1013</v>
      </c>
    </row>
    <row r="1604" spans="2:36" ht="15.75" customHeight="1" x14ac:dyDescent="0.3">
      <c r="B1604" s="12" t="s">
        <v>5814</v>
      </c>
      <c r="C1604" s="13" t="s">
        <v>5816</v>
      </c>
      <c r="D1604" s="13">
        <v>32.5</v>
      </c>
      <c r="E1604" s="13" t="str">
        <f t="shared" ref="E1604:E1667" si="450">IF(D1604&lt;18.5,"Underweight", IF(AND(D1604&gt;=18.5,D1604&lt;=24.9),"Healthy Weight", IF(AND(D1604&gt;=25,D1604&lt;=29.9),"Overweight", IF(D1604&gt;=30,"Obesity"))))</f>
        <v>Obesity</v>
      </c>
      <c r="F1604" s="13">
        <v>4.6900000000000004</v>
      </c>
      <c r="G1604" s="13" t="str">
        <f t="shared" ref="G1604:G1667" si="451">IF(F1604&lt;5.7,"Normal",IF(AND(F1604&gt;=5.7,F1604&lt;=6.4),"Prediabetes",IF(F1604&gt;=6.5,"Diabetes")))</f>
        <v>Normal</v>
      </c>
      <c r="H1604" s="13" t="s">
        <v>8293</v>
      </c>
      <c r="I1604" s="13" t="s">
        <v>8291</v>
      </c>
      <c r="J1604" s="13" t="s">
        <v>8293</v>
      </c>
      <c r="K1604" s="27">
        <v>1</v>
      </c>
      <c r="L1604" s="13" t="s">
        <v>8291</v>
      </c>
      <c r="M1604" s="13" t="s">
        <v>9822</v>
      </c>
      <c r="N1604" s="13">
        <v>20</v>
      </c>
      <c r="O1604" s="56">
        <v>13844.51</v>
      </c>
      <c r="P1604" s="13" t="s">
        <v>8310</v>
      </c>
      <c r="Q1604" s="13" t="s">
        <v>8314</v>
      </c>
      <c r="R1604" s="57" t="s">
        <v>8321</v>
      </c>
      <c r="T1604" s="12" t="s">
        <v>5814</v>
      </c>
      <c r="U1604" s="13" t="str">
        <f t="shared" si="449"/>
        <v xml:space="preserve">  Barbara G</v>
      </c>
      <c r="V1604" s="39">
        <f t="shared" ref="V1604:V1667" si="452">VLOOKUP(T1604,$B$3:$R$2338,3,FALSE)</f>
        <v>32.5</v>
      </c>
      <c r="W1604" s="39" t="str">
        <f t="shared" ref="W1604:W1667" si="453">VLOOKUP(T1604,$B$3:$R$2338,4,FALSE)</f>
        <v>Obesity</v>
      </c>
      <c r="X1604" s="39">
        <f t="shared" ref="X1604:X1667" si="454">VLOOKUP(T1604,$B$3:$R$2338,5,FALSE)</f>
        <v>4.6900000000000004</v>
      </c>
      <c r="Y1604" s="39" t="str">
        <f t="shared" ref="Y1604:Y1667" si="455">VLOOKUP(T1604,$B$3:$R$2338,6,0)</f>
        <v>Normal</v>
      </c>
      <c r="Z1604" s="39" t="str">
        <f t="shared" ref="Z1604:Z1667" si="456">VLOOKUP(T1604,$B$3:$R$2338,7,0)</f>
        <v>Yes</v>
      </c>
      <c r="AA1604" s="39" t="str">
        <f t="shared" ref="AA1604:AA1667" si="457">VLOOKUP(T1604,$B$3:$R$2338,8,0)</f>
        <v>No</v>
      </c>
      <c r="AB1604" s="39" t="str">
        <f t="shared" ref="AB1604:AB1667" si="458">VLOOKUP(T1604,$B$3:$R$2338,9,0)</f>
        <v>Yes</v>
      </c>
      <c r="AC1604" s="38">
        <f t="shared" ref="AC1604:AC1667" si="459">VLOOKUP(T1604,$B$3:$R$2338,10,0)</f>
        <v>1</v>
      </c>
      <c r="AD1604" s="39" t="str">
        <f t="shared" ref="AD1604:AD1667" si="460">VLOOKUP(T1604,$B$3:$R$2338,11,0)</f>
        <v>No</v>
      </c>
      <c r="AE1604" s="13" t="str">
        <f t="shared" ref="AE1604:AE1667" si="461">VLOOKUP(T1604,$B$3:$R$2338,12,0)</f>
        <v>7-Jun-2003</v>
      </c>
      <c r="AF1604" s="39">
        <f t="shared" ref="AF1604:AF1667" si="462">VLOOKUP(T1604,$B$3:$R$2338,13,0)</f>
        <v>20</v>
      </c>
      <c r="AG1604" s="58">
        <f t="shared" ref="AG1604:AG1667" si="463">VLOOKUP(T1604,$B$3:$R$2338,14,0)</f>
        <v>13844.51</v>
      </c>
      <c r="AH1604" s="39" t="str">
        <f t="shared" ref="AH1604:AH1667" si="464">VLOOKUP(T1604,$B$3:$R$2338,15,0)</f>
        <v>tier - 2</v>
      </c>
      <c r="AI1604" s="39" t="str">
        <f t="shared" ref="AI1604:AI1667" si="465">VLOOKUP(T1604,B1603:R3938,16,0)</f>
        <v>tier - 1</v>
      </c>
      <c r="AJ1604" s="54" t="str">
        <f t="shared" ref="AJ1604:AJ1667" si="466">VLOOKUP(T1604,$B$3:$R$2338,17,0)</f>
        <v>R1011</v>
      </c>
    </row>
    <row r="1605" spans="2:36" ht="15.75" customHeight="1" x14ac:dyDescent="0.3">
      <c r="B1605" s="12" t="s">
        <v>5818</v>
      </c>
      <c r="C1605" s="13" t="s">
        <v>3268</v>
      </c>
      <c r="D1605" s="13">
        <v>20.9</v>
      </c>
      <c r="E1605" s="13" t="str">
        <f t="shared" si="450"/>
        <v>Healthy Weight</v>
      </c>
      <c r="F1605" s="13">
        <v>6.94</v>
      </c>
      <c r="G1605" s="13" t="str">
        <f t="shared" si="451"/>
        <v>Diabetes</v>
      </c>
      <c r="H1605" s="13" t="s">
        <v>8291</v>
      </c>
      <c r="I1605" s="13" t="s">
        <v>8291</v>
      </c>
      <c r="J1605" s="13" t="s">
        <v>8291</v>
      </c>
      <c r="K1605" s="27" t="s">
        <v>8292</v>
      </c>
      <c r="L1605" s="13" t="s">
        <v>8291</v>
      </c>
      <c r="M1605" s="13" t="s">
        <v>9823</v>
      </c>
      <c r="N1605" s="13">
        <v>63</v>
      </c>
      <c r="O1605" s="56">
        <v>13844.8</v>
      </c>
      <c r="P1605" s="13" t="s">
        <v>8310</v>
      </c>
      <c r="Q1605" s="13" t="s">
        <v>8310</v>
      </c>
      <c r="R1605" s="57" t="s">
        <v>8317</v>
      </c>
      <c r="T1605" s="12" t="s">
        <v>5818</v>
      </c>
      <c r="U1605" s="13" t="str">
        <f t="shared" ref="U1605:U1668" si="467">VLOOKUP(T1605,$B$3:$R$2338,2,FALSE)</f>
        <v xml:space="preserve">  Skylar</v>
      </c>
      <c r="V1605" s="39">
        <f t="shared" si="452"/>
        <v>20.9</v>
      </c>
      <c r="W1605" s="39" t="str">
        <f t="shared" si="453"/>
        <v>Healthy Weight</v>
      </c>
      <c r="X1605" s="39">
        <f t="shared" si="454"/>
        <v>6.94</v>
      </c>
      <c r="Y1605" s="39" t="str">
        <f t="shared" si="455"/>
        <v>Diabetes</v>
      </c>
      <c r="Z1605" s="39" t="str">
        <f t="shared" si="456"/>
        <v>No</v>
      </c>
      <c r="AA1605" s="39" t="str">
        <f t="shared" si="457"/>
        <v>No</v>
      </c>
      <c r="AB1605" s="39" t="str">
        <f t="shared" si="458"/>
        <v>No</v>
      </c>
      <c r="AC1605" s="38" t="str">
        <f t="shared" si="459"/>
        <v>No major surgery</v>
      </c>
      <c r="AD1605" s="39" t="str">
        <f t="shared" si="460"/>
        <v>No</v>
      </c>
      <c r="AE1605" s="13" t="str">
        <f t="shared" si="461"/>
        <v>21-Jul-1960</v>
      </c>
      <c r="AF1605" s="39">
        <f t="shared" si="462"/>
        <v>63</v>
      </c>
      <c r="AG1605" s="58">
        <f t="shared" si="463"/>
        <v>13844.8</v>
      </c>
      <c r="AH1605" s="39" t="str">
        <f t="shared" si="464"/>
        <v>tier - 2</v>
      </c>
      <c r="AI1605" s="39" t="str">
        <f t="shared" si="465"/>
        <v>tier - 2</v>
      </c>
      <c r="AJ1605" s="54" t="str">
        <f t="shared" si="466"/>
        <v>R1012</v>
      </c>
    </row>
    <row r="1606" spans="2:36" ht="15.75" customHeight="1" x14ac:dyDescent="0.3">
      <c r="B1606" s="12" t="s">
        <v>5821</v>
      </c>
      <c r="C1606" s="13" t="s">
        <v>530</v>
      </c>
      <c r="D1606" s="13">
        <v>19.11</v>
      </c>
      <c r="E1606" s="13" t="str">
        <f t="shared" si="450"/>
        <v>Healthy Weight</v>
      </c>
      <c r="F1606" s="13">
        <v>4.3499999999999996</v>
      </c>
      <c r="G1606" s="13" t="str">
        <f t="shared" si="451"/>
        <v>Normal</v>
      </c>
      <c r="H1606" s="13" t="s">
        <v>8291</v>
      </c>
      <c r="I1606" s="13" t="s">
        <v>8291</v>
      </c>
      <c r="J1606" s="13" t="s">
        <v>8291</v>
      </c>
      <c r="K1606" s="27">
        <v>2</v>
      </c>
      <c r="L1606" s="13" t="s">
        <v>8291</v>
      </c>
      <c r="M1606" s="13" t="s">
        <v>9824</v>
      </c>
      <c r="N1606" s="13">
        <v>45</v>
      </c>
      <c r="O1606" s="56">
        <v>13874.89</v>
      </c>
      <c r="P1606" s="13" t="s">
        <v>8310</v>
      </c>
      <c r="Q1606" s="13" t="s">
        <v>8314</v>
      </c>
      <c r="R1606" s="57" t="s">
        <v>8317</v>
      </c>
      <c r="T1606" s="12" t="s">
        <v>5821</v>
      </c>
      <c r="U1606" s="13" t="str">
        <f t="shared" si="467"/>
        <v xml:space="preserve">  Nick</v>
      </c>
      <c r="V1606" s="39">
        <f t="shared" si="452"/>
        <v>19.11</v>
      </c>
      <c r="W1606" s="39" t="str">
        <f t="shared" si="453"/>
        <v>Healthy Weight</v>
      </c>
      <c r="X1606" s="39">
        <f t="shared" si="454"/>
        <v>4.3499999999999996</v>
      </c>
      <c r="Y1606" s="39" t="str">
        <f t="shared" si="455"/>
        <v>Normal</v>
      </c>
      <c r="Z1606" s="39" t="str">
        <f t="shared" si="456"/>
        <v>No</v>
      </c>
      <c r="AA1606" s="39" t="str">
        <f t="shared" si="457"/>
        <v>No</v>
      </c>
      <c r="AB1606" s="39" t="str">
        <f t="shared" si="458"/>
        <v>No</v>
      </c>
      <c r="AC1606" s="38">
        <f t="shared" si="459"/>
        <v>2</v>
      </c>
      <c r="AD1606" s="39" t="str">
        <f t="shared" si="460"/>
        <v>No</v>
      </c>
      <c r="AE1606" s="13" t="str">
        <f t="shared" si="461"/>
        <v>19-Dec-1978</v>
      </c>
      <c r="AF1606" s="39">
        <f t="shared" si="462"/>
        <v>45</v>
      </c>
      <c r="AG1606" s="58">
        <f t="shared" si="463"/>
        <v>13874.89</v>
      </c>
      <c r="AH1606" s="39" t="str">
        <f t="shared" si="464"/>
        <v>tier - 2</v>
      </c>
      <c r="AI1606" s="39" t="str">
        <f t="shared" si="465"/>
        <v>tier - 1</v>
      </c>
      <c r="AJ1606" s="54" t="str">
        <f t="shared" si="466"/>
        <v>R1012</v>
      </c>
    </row>
    <row r="1607" spans="2:36" ht="15.75" customHeight="1" x14ac:dyDescent="0.3">
      <c r="B1607" s="12" t="s">
        <v>5824</v>
      </c>
      <c r="C1607" s="13" t="s">
        <v>5826</v>
      </c>
      <c r="D1607" s="13">
        <v>31.17</v>
      </c>
      <c r="E1607" s="13" t="str">
        <f t="shared" si="450"/>
        <v>Obesity</v>
      </c>
      <c r="F1607" s="13">
        <v>5.28</v>
      </c>
      <c r="G1607" s="13" t="str">
        <f t="shared" si="451"/>
        <v>Normal</v>
      </c>
      <c r="H1607" s="13" t="s">
        <v>8291</v>
      </c>
      <c r="I1607" s="13" t="s">
        <v>8291</v>
      </c>
      <c r="J1607" s="13" t="s">
        <v>8291</v>
      </c>
      <c r="K1607" s="27">
        <v>1</v>
      </c>
      <c r="L1607" s="13" t="s">
        <v>8291</v>
      </c>
      <c r="M1607" s="13" t="s">
        <v>9825</v>
      </c>
      <c r="N1607" s="13">
        <v>64</v>
      </c>
      <c r="O1607" s="56">
        <v>13880.95</v>
      </c>
      <c r="P1607" s="13" t="s">
        <v>8310</v>
      </c>
      <c r="Q1607" s="13" t="s">
        <v>8310</v>
      </c>
      <c r="R1607" s="57" t="s">
        <v>8321</v>
      </c>
      <c r="T1607" s="12" t="s">
        <v>5824</v>
      </c>
      <c r="U1607" s="13" t="str">
        <f t="shared" si="467"/>
        <v xml:space="preserve">  Sunny S</v>
      </c>
      <c r="V1607" s="39">
        <f t="shared" si="452"/>
        <v>31.17</v>
      </c>
      <c r="W1607" s="39" t="str">
        <f t="shared" si="453"/>
        <v>Obesity</v>
      </c>
      <c r="X1607" s="39">
        <f t="shared" si="454"/>
        <v>5.28</v>
      </c>
      <c r="Y1607" s="39" t="str">
        <f t="shared" si="455"/>
        <v>Normal</v>
      </c>
      <c r="Z1607" s="39" t="str">
        <f t="shared" si="456"/>
        <v>No</v>
      </c>
      <c r="AA1607" s="39" t="str">
        <f t="shared" si="457"/>
        <v>No</v>
      </c>
      <c r="AB1607" s="39" t="str">
        <f t="shared" si="458"/>
        <v>No</v>
      </c>
      <c r="AC1607" s="38">
        <f t="shared" si="459"/>
        <v>1</v>
      </c>
      <c r="AD1607" s="39" t="str">
        <f t="shared" si="460"/>
        <v>No</v>
      </c>
      <c r="AE1607" s="13" t="str">
        <f t="shared" si="461"/>
        <v>5-Oct-1959</v>
      </c>
      <c r="AF1607" s="39">
        <f t="shared" si="462"/>
        <v>64</v>
      </c>
      <c r="AG1607" s="58">
        <f t="shared" si="463"/>
        <v>13880.95</v>
      </c>
      <c r="AH1607" s="39" t="str">
        <f t="shared" si="464"/>
        <v>tier - 2</v>
      </c>
      <c r="AI1607" s="39" t="str">
        <f t="shared" si="465"/>
        <v>tier - 2</v>
      </c>
      <c r="AJ1607" s="54" t="str">
        <f t="shared" si="466"/>
        <v>R1011</v>
      </c>
    </row>
    <row r="1608" spans="2:36" ht="15.75" customHeight="1" x14ac:dyDescent="0.3">
      <c r="B1608" s="12" t="s">
        <v>5827</v>
      </c>
      <c r="C1608" s="13" t="s">
        <v>4559</v>
      </c>
      <c r="D1608" s="13">
        <v>36.08</v>
      </c>
      <c r="E1608" s="13" t="str">
        <f t="shared" si="450"/>
        <v>Obesity</v>
      </c>
      <c r="F1608" s="13">
        <v>4.29</v>
      </c>
      <c r="G1608" s="13" t="str">
        <f t="shared" si="451"/>
        <v>Normal</v>
      </c>
      <c r="H1608" s="13" t="s">
        <v>8291</v>
      </c>
      <c r="I1608" s="13" t="s">
        <v>8291</v>
      </c>
      <c r="J1608" s="13" t="s">
        <v>8291</v>
      </c>
      <c r="K1608" s="27" t="s">
        <v>8292</v>
      </c>
      <c r="L1608" s="13" t="s">
        <v>8291</v>
      </c>
      <c r="M1608" s="13" t="s">
        <v>9826</v>
      </c>
      <c r="N1608" s="13">
        <v>38</v>
      </c>
      <c r="O1608" s="56">
        <v>13886.4</v>
      </c>
      <c r="P1608" s="13" t="s">
        <v>8310</v>
      </c>
      <c r="Q1608" s="13" t="s">
        <v>8310</v>
      </c>
      <c r="R1608" s="57" t="s">
        <v>8317</v>
      </c>
      <c r="T1608" s="12" t="s">
        <v>5827</v>
      </c>
      <c r="U1608" s="13" t="str">
        <f t="shared" si="467"/>
        <v xml:space="preserve">  Anne-Marie</v>
      </c>
      <c r="V1608" s="39">
        <f t="shared" si="452"/>
        <v>36.08</v>
      </c>
      <c r="W1608" s="39" t="str">
        <f t="shared" si="453"/>
        <v>Obesity</v>
      </c>
      <c r="X1608" s="39">
        <f t="shared" si="454"/>
        <v>4.29</v>
      </c>
      <c r="Y1608" s="39" t="str">
        <f t="shared" si="455"/>
        <v>Normal</v>
      </c>
      <c r="Z1608" s="39" t="str">
        <f t="shared" si="456"/>
        <v>No</v>
      </c>
      <c r="AA1608" s="39" t="str">
        <f t="shared" si="457"/>
        <v>No</v>
      </c>
      <c r="AB1608" s="39" t="str">
        <f t="shared" si="458"/>
        <v>No</v>
      </c>
      <c r="AC1608" s="38" t="str">
        <f t="shared" si="459"/>
        <v>No major surgery</v>
      </c>
      <c r="AD1608" s="39" t="str">
        <f t="shared" si="460"/>
        <v>No</v>
      </c>
      <c r="AE1608" s="13" t="str">
        <f t="shared" si="461"/>
        <v>25-Sep-1985</v>
      </c>
      <c r="AF1608" s="39">
        <f t="shared" si="462"/>
        <v>38</v>
      </c>
      <c r="AG1608" s="58">
        <f t="shared" si="463"/>
        <v>13886.4</v>
      </c>
      <c r="AH1608" s="39" t="str">
        <f t="shared" si="464"/>
        <v>tier - 2</v>
      </c>
      <c r="AI1608" s="39" t="str">
        <f t="shared" si="465"/>
        <v>tier - 2</v>
      </c>
      <c r="AJ1608" s="54" t="str">
        <f t="shared" si="466"/>
        <v>R1012</v>
      </c>
    </row>
    <row r="1609" spans="2:36" ht="15.75" customHeight="1" x14ac:dyDescent="0.3">
      <c r="B1609" s="12" t="s">
        <v>5830</v>
      </c>
      <c r="C1609" s="13" t="s">
        <v>375</v>
      </c>
      <c r="D1609" s="13">
        <v>28.024999999999999</v>
      </c>
      <c r="E1609" s="13" t="str">
        <f t="shared" si="450"/>
        <v>Overweight</v>
      </c>
      <c r="F1609" s="13">
        <v>5.69</v>
      </c>
      <c r="G1609" s="13" t="str">
        <f t="shared" si="451"/>
        <v>Normal</v>
      </c>
      <c r="H1609" s="13" t="s">
        <v>8293</v>
      </c>
      <c r="I1609" s="13" t="s">
        <v>8291</v>
      </c>
      <c r="J1609" s="13" t="s">
        <v>8291</v>
      </c>
      <c r="K1609" s="27" t="s">
        <v>8292</v>
      </c>
      <c r="L1609" s="13" t="s">
        <v>8291</v>
      </c>
      <c r="M1609" s="13" t="s">
        <v>9827</v>
      </c>
      <c r="N1609" s="13">
        <v>64</v>
      </c>
      <c r="O1609" s="56">
        <v>13887.2</v>
      </c>
      <c r="P1609" s="13" t="s">
        <v>8310</v>
      </c>
      <c r="Q1609" s="13" t="s">
        <v>8311</v>
      </c>
      <c r="R1609" s="57" t="s">
        <v>8312</v>
      </c>
      <c r="T1609" s="12" t="s">
        <v>5830</v>
      </c>
      <c r="U1609" s="13" t="str">
        <f t="shared" si="467"/>
        <v xml:space="preserve">  Nicholas</v>
      </c>
      <c r="V1609" s="39">
        <f t="shared" si="452"/>
        <v>28.024999999999999</v>
      </c>
      <c r="W1609" s="39" t="str">
        <f t="shared" si="453"/>
        <v>Overweight</v>
      </c>
      <c r="X1609" s="39">
        <f t="shared" si="454"/>
        <v>5.69</v>
      </c>
      <c r="Y1609" s="39" t="str">
        <f t="shared" si="455"/>
        <v>Normal</v>
      </c>
      <c r="Z1609" s="39" t="str">
        <f t="shared" si="456"/>
        <v>Yes</v>
      </c>
      <c r="AA1609" s="39" t="str">
        <f t="shared" si="457"/>
        <v>No</v>
      </c>
      <c r="AB1609" s="39" t="str">
        <f t="shared" si="458"/>
        <v>No</v>
      </c>
      <c r="AC1609" s="38" t="str">
        <f t="shared" si="459"/>
        <v>No major surgery</v>
      </c>
      <c r="AD1609" s="39" t="str">
        <f t="shared" si="460"/>
        <v>No</v>
      </c>
      <c r="AE1609" s="13" t="str">
        <f t="shared" si="461"/>
        <v>29-Dec-1959</v>
      </c>
      <c r="AF1609" s="39">
        <f t="shared" si="462"/>
        <v>64</v>
      </c>
      <c r="AG1609" s="58">
        <f t="shared" si="463"/>
        <v>13887.2</v>
      </c>
      <c r="AH1609" s="39" t="str">
        <f t="shared" si="464"/>
        <v>tier - 2</v>
      </c>
      <c r="AI1609" s="39" t="str">
        <f t="shared" si="465"/>
        <v>tier - 3</v>
      </c>
      <c r="AJ1609" s="54" t="str">
        <f t="shared" si="466"/>
        <v>R1013</v>
      </c>
    </row>
    <row r="1610" spans="2:36" ht="15.75" customHeight="1" x14ac:dyDescent="0.3">
      <c r="B1610" s="12" t="s">
        <v>5833</v>
      </c>
      <c r="C1610" s="13" t="s">
        <v>2377</v>
      </c>
      <c r="D1610" s="13">
        <v>24.32</v>
      </c>
      <c r="E1610" s="13" t="str">
        <f t="shared" si="450"/>
        <v>Healthy Weight</v>
      </c>
      <c r="F1610" s="13">
        <v>5.56</v>
      </c>
      <c r="G1610" s="13" t="str">
        <f t="shared" si="451"/>
        <v>Normal</v>
      </c>
      <c r="H1610" s="13" t="s">
        <v>8293</v>
      </c>
      <c r="I1610" s="13" t="s">
        <v>8291</v>
      </c>
      <c r="J1610" s="13" t="s">
        <v>8291</v>
      </c>
      <c r="K1610" s="27" t="s">
        <v>8292</v>
      </c>
      <c r="L1610" s="13" t="s">
        <v>8291</v>
      </c>
      <c r="M1610" s="13" t="s">
        <v>9828</v>
      </c>
      <c r="N1610" s="13">
        <v>64</v>
      </c>
      <c r="O1610" s="56">
        <v>13887.97</v>
      </c>
      <c r="P1610" s="13" t="s">
        <v>8310</v>
      </c>
      <c r="Q1610" s="13" t="s">
        <v>8310</v>
      </c>
      <c r="R1610" s="57" t="s">
        <v>8312</v>
      </c>
      <c r="T1610" s="12" t="s">
        <v>5833</v>
      </c>
      <c r="U1610" s="13" t="str">
        <f t="shared" si="467"/>
        <v xml:space="preserve">  Scott M</v>
      </c>
      <c r="V1610" s="39">
        <f t="shared" si="452"/>
        <v>24.32</v>
      </c>
      <c r="W1610" s="39" t="str">
        <f t="shared" si="453"/>
        <v>Healthy Weight</v>
      </c>
      <c r="X1610" s="39">
        <f t="shared" si="454"/>
        <v>5.56</v>
      </c>
      <c r="Y1610" s="39" t="str">
        <f t="shared" si="455"/>
        <v>Normal</v>
      </c>
      <c r="Z1610" s="39" t="str">
        <f t="shared" si="456"/>
        <v>Yes</v>
      </c>
      <c r="AA1610" s="39" t="str">
        <f t="shared" si="457"/>
        <v>No</v>
      </c>
      <c r="AB1610" s="39" t="str">
        <f t="shared" si="458"/>
        <v>No</v>
      </c>
      <c r="AC1610" s="38" t="str">
        <f t="shared" si="459"/>
        <v>No major surgery</v>
      </c>
      <c r="AD1610" s="39" t="str">
        <f t="shared" si="460"/>
        <v>No</v>
      </c>
      <c r="AE1610" s="13" t="str">
        <f t="shared" si="461"/>
        <v>7-Jul-1959</v>
      </c>
      <c r="AF1610" s="39">
        <f t="shared" si="462"/>
        <v>64</v>
      </c>
      <c r="AG1610" s="58">
        <f t="shared" si="463"/>
        <v>13887.97</v>
      </c>
      <c r="AH1610" s="39" t="str">
        <f t="shared" si="464"/>
        <v>tier - 2</v>
      </c>
      <c r="AI1610" s="39" t="str">
        <f t="shared" si="465"/>
        <v>tier - 2</v>
      </c>
      <c r="AJ1610" s="54" t="str">
        <f t="shared" si="466"/>
        <v>R1013</v>
      </c>
    </row>
    <row r="1611" spans="2:36" ht="15.75" customHeight="1" x14ac:dyDescent="0.3">
      <c r="B1611" s="12" t="s">
        <v>5835</v>
      </c>
      <c r="C1611" s="13" t="s">
        <v>5837</v>
      </c>
      <c r="D1611" s="13">
        <v>38</v>
      </c>
      <c r="E1611" s="13" t="str">
        <f t="shared" si="450"/>
        <v>Obesity</v>
      </c>
      <c r="F1611" s="13">
        <v>5.41</v>
      </c>
      <c r="G1611" s="13" t="str">
        <f t="shared" si="451"/>
        <v>Normal</v>
      </c>
      <c r="H1611" s="13" t="s">
        <v>8293</v>
      </c>
      <c r="I1611" s="13" t="s">
        <v>8291</v>
      </c>
      <c r="J1611" s="13" t="s">
        <v>8291</v>
      </c>
      <c r="K1611" s="27">
        <v>1</v>
      </c>
      <c r="L1611" s="13" t="s">
        <v>8291</v>
      </c>
      <c r="M1611" s="13" t="s">
        <v>9829</v>
      </c>
      <c r="N1611" s="13">
        <v>61</v>
      </c>
      <c r="O1611" s="56">
        <v>13919.82</v>
      </c>
      <c r="P1611" s="13" t="s">
        <v>8310</v>
      </c>
      <c r="Q1611" s="13" t="s">
        <v>8310</v>
      </c>
      <c r="R1611" s="57" t="s">
        <v>8312</v>
      </c>
      <c r="T1611" s="12" t="s">
        <v>5835</v>
      </c>
      <c r="U1611" s="13" t="str">
        <f t="shared" si="467"/>
        <v xml:space="preserve">  Marisa A</v>
      </c>
      <c r="V1611" s="39">
        <f t="shared" si="452"/>
        <v>38</v>
      </c>
      <c r="W1611" s="39" t="str">
        <f t="shared" si="453"/>
        <v>Obesity</v>
      </c>
      <c r="X1611" s="39">
        <f t="shared" si="454"/>
        <v>5.41</v>
      </c>
      <c r="Y1611" s="39" t="str">
        <f t="shared" si="455"/>
        <v>Normal</v>
      </c>
      <c r="Z1611" s="39" t="str">
        <f t="shared" si="456"/>
        <v>Yes</v>
      </c>
      <c r="AA1611" s="39" t="str">
        <f t="shared" si="457"/>
        <v>No</v>
      </c>
      <c r="AB1611" s="39" t="str">
        <f t="shared" si="458"/>
        <v>No</v>
      </c>
      <c r="AC1611" s="38">
        <f t="shared" si="459"/>
        <v>1</v>
      </c>
      <c r="AD1611" s="39" t="str">
        <f t="shared" si="460"/>
        <v>No</v>
      </c>
      <c r="AE1611" s="13" t="str">
        <f t="shared" si="461"/>
        <v>27-Jul-1962</v>
      </c>
      <c r="AF1611" s="39">
        <f t="shared" si="462"/>
        <v>61</v>
      </c>
      <c r="AG1611" s="58">
        <f t="shared" si="463"/>
        <v>13919.82</v>
      </c>
      <c r="AH1611" s="39" t="str">
        <f t="shared" si="464"/>
        <v>tier - 2</v>
      </c>
      <c r="AI1611" s="39" t="str">
        <f t="shared" si="465"/>
        <v>tier - 2</v>
      </c>
      <c r="AJ1611" s="54" t="str">
        <f t="shared" si="466"/>
        <v>R1013</v>
      </c>
    </row>
    <row r="1612" spans="2:36" ht="15.75" customHeight="1" x14ac:dyDescent="0.3">
      <c r="B1612" s="12" t="s">
        <v>5839</v>
      </c>
      <c r="C1612" s="13" t="s">
        <v>2015</v>
      </c>
      <c r="D1612" s="13">
        <v>31.6</v>
      </c>
      <c r="E1612" s="13" t="str">
        <f t="shared" si="450"/>
        <v>Obesity</v>
      </c>
      <c r="F1612" s="13">
        <v>10.85</v>
      </c>
      <c r="G1612" s="13" t="str">
        <f t="shared" si="451"/>
        <v>Diabetes</v>
      </c>
      <c r="H1612" s="13" t="s">
        <v>8293</v>
      </c>
      <c r="I1612" s="13" t="s">
        <v>8291</v>
      </c>
      <c r="J1612" s="13" t="s">
        <v>8291</v>
      </c>
      <c r="K1612" s="27" t="s">
        <v>8292</v>
      </c>
      <c r="L1612" s="13" t="s">
        <v>8291</v>
      </c>
      <c r="M1612" s="13" t="s">
        <v>9830</v>
      </c>
      <c r="N1612" s="13">
        <v>63</v>
      </c>
      <c r="O1612" s="56">
        <v>13937.67</v>
      </c>
      <c r="P1612" s="13" t="s">
        <v>8310</v>
      </c>
      <c r="Q1612" s="13" t="s">
        <v>8314</v>
      </c>
      <c r="R1612" s="57" t="s">
        <v>8317</v>
      </c>
      <c r="T1612" s="12" t="s">
        <v>5839</v>
      </c>
      <c r="U1612" s="13" t="str">
        <f t="shared" si="467"/>
        <v xml:space="preserve">  Katie</v>
      </c>
      <c r="V1612" s="39">
        <f t="shared" si="452"/>
        <v>31.6</v>
      </c>
      <c r="W1612" s="39" t="str">
        <f t="shared" si="453"/>
        <v>Obesity</v>
      </c>
      <c r="X1612" s="39">
        <f t="shared" si="454"/>
        <v>10.85</v>
      </c>
      <c r="Y1612" s="39" t="str">
        <f t="shared" si="455"/>
        <v>Diabetes</v>
      </c>
      <c r="Z1612" s="39" t="str">
        <f t="shared" si="456"/>
        <v>Yes</v>
      </c>
      <c r="AA1612" s="39" t="str">
        <f t="shared" si="457"/>
        <v>No</v>
      </c>
      <c r="AB1612" s="39" t="str">
        <f t="shared" si="458"/>
        <v>No</v>
      </c>
      <c r="AC1612" s="38" t="str">
        <f t="shared" si="459"/>
        <v>No major surgery</v>
      </c>
      <c r="AD1612" s="39" t="str">
        <f t="shared" si="460"/>
        <v>No</v>
      </c>
      <c r="AE1612" s="13" t="str">
        <f t="shared" si="461"/>
        <v>18-Jun-1960</v>
      </c>
      <c r="AF1612" s="39">
        <f t="shared" si="462"/>
        <v>63</v>
      </c>
      <c r="AG1612" s="58">
        <f t="shared" si="463"/>
        <v>13937.67</v>
      </c>
      <c r="AH1612" s="39" t="str">
        <f t="shared" si="464"/>
        <v>tier - 2</v>
      </c>
      <c r="AI1612" s="39" t="str">
        <f t="shared" si="465"/>
        <v>tier - 1</v>
      </c>
      <c r="AJ1612" s="54" t="str">
        <f t="shared" si="466"/>
        <v>R1012</v>
      </c>
    </row>
    <row r="1613" spans="2:36" ht="15.75" customHeight="1" x14ac:dyDescent="0.3">
      <c r="B1613" s="12" t="s">
        <v>5842</v>
      </c>
      <c r="C1613" s="13" t="s">
        <v>2913</v>
      </c>
      <c r="D1613" s="13">
        <v>31.02</v>
      </c>
      <c r="E1613" s="13" t="str">
        <f t="shared" si="450"/>
        <v>Obesity</v>
      </c>
      <c r="F1613" s="13">
        <v>11.63</v>
      </c>
      <c r="G1613" s="13" t="str">
        <f t="shared" si="451"/>
        <v>Diabetes</v>
      </c>
      <c r="H1613" s="13" t="s">
        <v>8293</v>
      </c>
      <c r="I1613" s="13" t="s">
        <v>8291</v>
      </c>
      <c r="J1613" s="13" t="s">
        <v>8291</v>
      </c>
      <c r="K1613" s="27" t="s">
        <v>8292</v>
      </c>
      <c r="L1613" s="13" t="s">
        <v>8291</v>
      </c>
      <c r="M1613" s="13" t="s">
        <v>9831</v>
      </c>
      <c r="N1613" s="13">
        <v>64</v>
      </c>
      <c r="O1613" s="56">
        <v>13974.46</v>
      </c>
      <c r="P1613" s="13" t="s">
        <v>8310</v>
      </c>
      <c r="Q1613" s="13" t="s">
        <v>8310</v>
      </c>
      <c r="R1613" s="57" t="s">
        <v>8325</v>
      </c>
      <c r="T1613" s="12" t="s">
        <v>5842</v>
      </c>
      <c r="U1613" s="13" t="str">
        <f t="shared" si="467"/>
        <v xml:space="preserve">  Amy L</v>
      </c>
      <c r="V1613" s="39">
        <f t="shared" si="452"/>
        <v>31.02</v>
      </c>
      <c r="W1613" s="39" t="str">
        <f t="shared" si="453"/>
        <v>Obesity</v>
      </c>
      <c r="X1613" s="39">
        <f t="shared" si="454"/>
        <v>11.63</v>
      </c>
      <c r="Y1613" s="39" t="str">
        <f t="shared" si="455"/>
        <v>Diabetes</v>
      </c>
      <c r="Z1613" s="39" t="str">
        <f t="shared" si="456"/>
        <v>Yes</v>
      </c>
      <c r="AA1613" s="39" t="str">
        <f t="shared" si="457"/>
        <v>No</v>
      </c>
      <c r="AB1613" s="39" t="str">
        <f t="shared" si="458"/>
        <v>No</v>
      </c>
      <c r="AC1613" s="38" t="str">
        <f t="shared" si="459"/>
        <v>No major surgery</v>
      </c>
      <c r="AD1613" s="39" t="str">
        <f t="shared" si="460"/>
        <v>No</v>
      </c>
      <c r="AE1613" s="13" t="str">
        <f t="shared" si="461"/>
        <v>29-Aug-1959</v>
      </c>
      <c r="AF1613" s="39">
        <f t="shared" si="462"/>
        <v>64</v>
      </c>
      <c r="AG1613" s="58">
        <f t="shared" si="463"/>
        <v>13974.46</v>
      </c>
      <c r="AH1613" s="39" t="str">
        <f t="shared" si="464"/>
        <v>tier - 2</v>
      </c>
      <c r="AI1613" s="39" t="str">
        <f t="shared" si="465"/>
        <v>tier - 2</v>
      </c>
      <c r="AJ1613" s="54" t="str">
        <f t="shared" si="466"/>
        <v>R1019</v>
      </c>
    </row>
    <row r="1614" spans="2:36" ht="15.75" customHeight="1" x14ac:dyDescent="0.3">
      <c r="B1614" s="12" t="s">
        <v>5845</v>
      </c>
      <c r="C1614" s="13" t="s">
        <v>5847</v>
      </c>
      <c r="D1614" s="13">
        <v>29.26</v>
      </c>
      <c r="E1614" s="13" t="str">
        <f t="shared" si="450"/>
        <v>Overweight</v>
      </c>
      <c r="F1614" s="13">
        <v>5.68</v>
      </c>
      <c r="G1614" s="13" t="str">
        <f t="shared" si="451"/>
        <v>Normal</v>
      </c>
      <c r="H1614" s="13" t="s">
        <v>8293</v>
      </c>
      <c r="I1614" s="13" t="s">
        <v>8291</v>
      </c>
      <c r="J1614" s="13" t="s">
        <v>8291</v>
      </c>
      <c r="K1614" s="27">
        <v>1</v>
      </c>
      <c r="L1614" s="13" t="s">
        <v>8291</v>
      </c>
      <c r="M1614" s="13" t="s">
        <v>8826</v>
      </c>
      <c r="N1614" s="13">
        <v>33</v>
      </c>
      <c r="O1614" s="56">
        <v>13979.45</v>
      </c>
      <c r="P1614" s="13" t="s">
        <v>8310</v>
      </c>
      <c r="Q1614" s="13" t="s">
        <v>8314</v>
      </c>
      <c r="R1614" s="57" t="s">
        <v>8330</v>
      </c>
      <c r="T1614" s="12" t="s">
        <v>5845</v>
      </c>
      <c r="U1614" s="13" t="str">
        <f t="shared" si="467"/>
        <v xml:space="preserve">  Jenna M</v>
      </c>
      <c r="V1614" s="39">
        <f t="shared" si="452"/>
        <v>29.26</v>
      </c>
      <c r="W1614" s="39" t="str">
        <f t="shared" si="453"/>
        <v>Overweight</v>
      </c>
      <c r="X1614" s="39">
        <f t="shared" si="454"/>
        <v>5.68</v>
      </c>
      <c r="Y1614" s="39" t="str">
        <f t="shared" si="455"/>
        <v>Normal</v>
      </c>
      <c r="Z1614" s="39" t="str">
        <f t="shared" si="456"/>
        <v>Yes</v>
      </c>
      <c r="AA1614" s="39" t="str">
        <f t="shared" si="457"/>
        <v>No</v>
      </c>
      <c r="AB1614" s="39" t="str">
        <f t="shared" si="458"/>
        <v>No</v>
      </c>
      <c r="AC1614" s="38">
        <f t="shared" si="459"/>
        <v>1</v>
      </c>
      <c r="AD1614" s="39" t="str">
        <f t="shared" si="460"/>
        <v>No</v>
      </c>
      <c r="AE1614" s="13" t="str">
        <f t="shared" si="461"/>
        <v>13-Jul-1990</v>
      </c>
      <c r="AF1614" s="39">
        <f t="shared" si="462"/>
        <v>33</v>
      </c>
      <c r="AG1614" s="58">
        <f t="shared" si="463"/>
        <v>13979.45</v>
      </c>
      <c r="AH1614" s="39" t="str">
        <f t="shared" si="464"/>
        <v>tier - 2</v>
      </c>
      <c r="AI1614" s="39" t="str">
        <f t="shared" si="465"/>
        <v>tier - 1</v>
      </c>
      <c r="AJ1614" s="54" t="str">
        <f t="shared" si="466"/>
        <v>R1023</v>
      </c>
    </row>
    <row r="1615" spans="2:36" ht="15.75" customHeight="1" x14ac:dyDescent="0.3">
      <c r="B1615" s="12" t="s">
        <v>5849</v>
      </c>
      <c r="C1615" s="13" t="s">
        <v>1539</v>
      </c>
      <c r="D1615" s="13">
        <v>15.09</v>
      </c>
      <c r="E1615" s="13" t="str">
        <f t="shared" si="450"/>
        <v>Underweight</v>
      </c>
      <c r="F1615" s="13">
        <v>7.59</v>
      </c>
      <c r="G1615" s="13" t="str">
        <f t="shared" si="451"/>
        <v>Diabetes</v>
      </c>
      <c r="H1615" s="13" t="s">
        <v>8293</v>
      </c>
      <c r="I1615" s="13" t="s">
        <v>8291</v>
      </c>
      <c r="J1615" s="13" t="s">
        <v>8291</v>
      </c>
      <c r="K1615" s="27">
        <v>2</v>
      </c>
      <c r="L1615" s="13" t="s">
        <v>8291</v>
      </c>
      <c r="M1615" s="13" t="s">
        <v>9832</v>
      </c>
      <c r="N1615" s="13">
        <v>64</v>
      </c>
      <c r="O1615" s="56">
        <v>13981.85</v>
      </c>
      <c r="P1615" s="13" t="s">
        <v>8310</v>
      </c>
      <c r="Q1615" s="13" t="s">
        <v>8314</v>
      </c>
      <c r="R1615" s="57" t="s">
        <v>8326</v>
      </c>
      <c r="T1615" s="12" t="s">
        <v>5849</v>
      </c>
      <c r="U1615" s="13" t="str">
        <f t="shared" si="467"/>
        <v xml:space="preserve">  Elizabeth M</v>
      </c>
      <c r="V1615" s="39">
        <f t="shared" si="452"/>
        <v>15.09</v>
      </c>
      <c r="W1615" s="39" t="str">
        <f t="shared" si="453"/>
        <v>Underweight</v>
      </c>
      <c r="X1615" s="39">
        <f t="shared" si="454"/>
        <v>7.59</v>
      </c>
      <c r="Y1615" s="39" t="str">
        <f t="shared" si="455"/>
        <v>Diabetes</v>
      </c>
      <c r="Z1615" s="39" t="str">
        <f t="shared" si="456"/>
        <v>Yes</v>
      </c>
      <c r="AA1615" s="39" t="str">
        <f t="shared" si="457"/>
        <v>No</v>
      </c>
      <c r="AB1615" s="39" t="str">
        <f t="shared" si="458"/>
        <v>No</v>
      </c>
      <c r="AC1615" s="38">
        <f t="shared" si="459"/>
        <v>2</v>
      </c>
      <c r="AD1615" s="39" t="str">
        <f t="shared" si="460"/>
        <v>No</v>
      </c>
      <c r="AE1615" s="13" t="str">
        <f t="shared" si="461"/>
        <v>6-Sep-1959</v>
      </c>
      <c r="AF1615" s="39">
        <f t="shared" si="462"/>
        <v>64</v>
      </c>
      <c r="AG1615" s="58">
        <f t="shared" si="463"/>
        <v>13981.85</v>
      </c>
      <c r="AH1615" s="39" t="str">
        <f t="shared" si="464"/>
        <v>tier - 2</v>
      </c>
      <c r="AI1615" s="39" t="str">
        <f t="shared" si="465"/>
        <v>tier - 1</v>
      </c>
      <c r="AJ1615" s="54" t="str">
        <f t="shared" si="466"/>
        <v>R1016</v>
      </c>
    </row>
    <row r="1616" spans="2:36" ht="15.75" customHeight="1" x14ac:dyDescent="0.3">
      <c r="B1616" s="12" t="s">
        <v>5852</v>
      </c>
      <c r="C1616" s="13" t="s">
        <v>5854</v>
      </c>
      <c r="D1616" s="13">
        <v>22.63</v>
      </c>
      <c r="E1616" s="13" t="str">
        <f t="shared" si="450"/>
        <v>Healthy Weight</v>
      </c>
      <c r="F1616" s="13">
        <v>5.09</v>
      </c>
      <c r="G1616" s="13" t="str">
        <f t="shared" si="451"/>
        <v>Normal</v>
      </c>
      <c r="H1616" s="13" t="s">
        <v>8293</v>
      </c>
      <c r="I1616" s="13" t="s">
        <v>8291</v>
      </c>
      <c r="J1616" s="13" t="s">
        <v>8291</v>
      </c>
      <c r="K1616" s="27" t="s">
        <v>8292</v>
      </c>
      <c r="L1616" s="13" t="s">
        <v>8291</v>
      </c>
      <c r="M1616" s="13" t="s">
        <v>9833</v>
      </c>
      <c r="N1616" s="13">
        <v>60</v>
      </c>
      <c r="O1616" s="56">
        <v>14001.13</v>
      </c>
      <c r="P1616" s="13" t="s">
        <v>8310</v>
      </c>
      <c r="Q1616" s="13" t="s">
        <v>8314</v>
      </c>
      <c r="R1616" s="57" t="s">
        <v>8312</v>
      </c>
      <c r="T1616" s="12" t="s">
        <v>5852</v>
      </c>
      <c r="U1616" s="13" t="str">
        <f t="shared" si="467"/>
        <v xml:space="preserve">  Lyazid</v>
      </c>
      <c r="V1616" s="39">
        <f t="shared" si="452"/>
        <v>22.63</v>
      </c>
      <c r="W1616" s="39" t="str">
        <f t="shared" si="453"/>
        <v>Healthy Weight</v>
      </c>
      <c r="X1616" s="39">
        <f t="shared" si="454"/>
        <v>5.09</v>
      </c>
      <c r="Y1616" s="39" t="str">
        <f t="shared" si="455"/>
        <v>Normal</v>
      </c>
      <c r="Z1616" s="39" t="str">
        <f t="shared" si="456"/>
        <v>Yes</v>
      </c>
      <c r="AA1616" s="39" t="str">
        <f t="shared" si="457"/>
        <v>No</v>
      </c>
      <c r="AB1616" s="39" t="str">
        <f t="shared" si="458"/>
        <v>No</v>
      </c>
      <c r="AC1616" s="38" t="str">
        <f t="shared" si="459"/>
        <v>No major surgery</v>
      </c>
      <c r="AD1616" s="39" t="str">
        <f t="shared" si="460"/>
        <v>No</v>
      </c>
      <c r="AE1616" s="13" t="str">
        <f t="shared" si="461"/>
        <v>23-Dec-1963</v>
      </c>
      <c r="AF1616" s="39">
        <f t="shared" si="462"/>
        <v>60</v>
      </c>
      <c r="AG1616" s="58">
        <f t="shared" si="463"/>
        <v>14001.13</v>
      </c>
      <c r="AH1616" s="39" t="str">
        <f t="shared" si="464"/>
        <v>tier - 2</v>
      </c>
      <c r="AI1616" s="39" t="str">
        <f t="shared" si="465"/>
        <v>tier - 1</v>
      </c>
      <c r="AJ1616" s="54" t="str">
        <f t="shared" si="466"/>
        <v>R1013</v>
      </c>
    </row>
    <row r="1617" spans="2:36" ht="15.75" customHeight="1" x14ac:dyDescent="0.3">
      <c r="B1617" s="12" t="s">
        <v>5856</v>
      </c>
      <c r="C1617" s="13" t="s">
        <v>5858</v>
      </c>
      <c r="D1617" s="13">
        <v>23.46</v>
      </c>
      <c r="E1617" s="13" t="str">
        <f t="shared" si="450"/>
        <v>Healthy Weight</v>
      </c>
      <c r="F1617" s="13">
        <v>4.21</v>
      </c>
      <c r="G1617" s="13" t="str">
        <f t="shared" si="451"/>
        <v>Normal</v>
      </c>
      <c r="H1617" s="13" t="s">
        <v>8291</v>
      </c>
      <c r="I1617" s="13" t="s">
        <v>8291</v>
      </c>
      <c r="J1617" s="13" t="s">
        <v>8291</v>
      </c>
      <c r="K1617" s="27">
        <v>1</v>
      </c>
      <c r="L1617" s="13" t="s">
        <v>8291</v>
      </c>
      <c r="M1617" s="13" t="s">
        <v>9834</v>
      </c>
      <c r="N1617" s="13">
        <v>60</v>
      </c>
      <c r="O1617" s="56">
        <v>14001.29</v>
      </c>
      <c r="P1617" s="13" t="s">
        <v>8310</v>
      </c>
      <c r="Q1617" s="13" t="s">
        <v>8310</v>
      </c>
      <c r="R1617" s="57" t="s">
        <v>8312</v>
      </c>
      <c r="T1617" s="12" t="s">
        <v>5856</v>
      </c>
      <c r="U1617" s="13" t="str">
        <f t="shared" si="467"/>
        <v xml:space="preserve">  Lindsey A</v>
      </c>
      <c r="V1617" s="39">
        <f t="shared" si="452"/>
        <v>23.46</v>
      </c>
      <c r="W1617" s="39" t="str">
        <f t="shared" si="453"/>
        <v>Healthy Weight</v>
      </c>
      <c r="X1617" s="39">
        <f t="shared" si="454"/>
        <v>4.21</v>
      </c>
      <c r="Y1617" s="39" t="str">
        <f t="shared" si="455"/>
        <v>Normal</v>
      </c>
      <c r="Z1617" s="39" t="str">
        <f t="shared" si="456"/>
        <v>No</v>
      </c>
      <c r="AA1617" s="39" t="str">
        <f t="shared" si="457"/>
        <v>No</v>
      </c>
      <c r="AB1617" s="39" t="str">
        <f t="shared" si="458"/>
        <v>No</v>
      </c>
      <c r="AC1617" s="38">
        <f t="shared" si="459"/>
        <v>1</v>
      </c>
      <c r="AD1617" s="39" t="str">
        <f t="shared" si="460"/>
        <v>No</v>
      </c>
      <c r="AE1617" s="13" t="str">
        <f t="shared" si="461"/>
        <v>6-Jul-1963</v>
      </c>
      <c r="AF1617" s="39">
        <f t="shared" si="462"/>
        <v>60</v>
      </c>
      <c r="AG1617" s="58">
        <f t="shared" si="463"/>
        <v>14001.29</v>
      </c>
      <c r="AH1617" s="39" t="str">
        <f t="shared" si="464"/>
        <v>tier - 2</v>
      </c>
      <c r="AI1617" s="39" t="str">
        <f t="shared" si="465"/>
        <v>tier - 2</v>
      </c>
      <c r="AJ1617" s="54" t="str">
        <f t="shared" si="466"/>
        <v>R1013</v>
      </c>
    </row>
    <row r="1618" spans="2:36" ht="15.75" customHeight="1" x14ac:dyDescent="0.3">
      <c r="B1618" s="12" t="s">
        <v>5860</v>
      </c>
      <c r="C1618" s="13" t="s">
        <v>887</v>
      </c>
      <c r="D1618" s="13">
        <v>22.56</v>
      </c>
      <c r="E1618" s="13" t="str">
        <f t="shared" si="450"/>
        <v>Healthy Weight</v>
      </c>
      <c r="F1618" s="13">
        <v>4.34</v>
      </c>
      <c r="G1618" s="13" t="str">
        <f t="shared" si="451"/>
        <v>Normal</v>
      </c>
      <c r="H1618" s="13" t="s">
        <v>8293</v>
      </c>
      <c r="I1618" s="13" t="s">
        <v>8291</v>
      </c>
      <c r="J1618" s="13" t="s">
        <v>8291</v>
      </c>
      <c r="K1618" s="27" t="s">
        <v>8292</v>
      </c>
      <c r="L1618" s="13" t="s">
        <v>8291</v>
      </c>
      <c r="M1618" s="13" t="s">
        <v>9835</v>
      </c>
      <c r="N1618" s="13">
        <v>60</v>
      </c>
      <c r="O1618" s="56">
        <v>14007.22</v>
      </c>
      <c r="P1618" s="13" t="s">
        <v>8310</v>
      </c>
      <c r="Q1618" s="13" t="s">
        <v>8311</v>
      </c>
      <c r="R1618" s="57" t="s">
        <v>8321</v>
      </c>
      <c r="T1618" s="12" t="s">
        <v>5860</v>
      </c>
      <c r="U1618" s="13" t="str">
        <f t="shared" si="467"/>
        <v xml:space="preserve">  Chris</v>
      </c>
      <c r="V1618" s="39">
        <f t="shared" si="452"/>
        <v>22.56</v>
      </c>
      <c r="W1618" s="39" t="str">
        <f t="shared" si="453"/>
        <v>Healthy Weight</v>
      </c>
      <c r="X1618" s="39">
        <f t="shared" si="454"/>
        <v>4.34</v>
      </c>
      <c r="Y1618" s="39" t="str">
        <f t="shared" si="455"/>
        <v>Normal</v>
      </c>
      <c r="Z1618" s="39" t="str">
        <f t="shared" si="456"/>
        <v>Yes</v>
      </c>
      <c r="AA1618" s="39" t="str">
        <f t="shared" si="457"/>
        <v>No</v>
      </c>
      <c r="AB1618" s="39" t="str">
        <f t="shared" si="458"/>
        <v>No</v>
      </c>
      <c r="AC1618" s="38" t="str">
        <f t="shared" si="459"/>
        <v>No major surgery</v>
      </c>
      <c r="AD1618" s="39" t="str">
        <f t="shared" si="460"/>
        <v>No</v>
      </c>
      <c r="AE1618" s="13" t="str">
        <f t="shared" si="461"/>
        <v>8-Jul-1963</v>
      </c>
      <c r="AF1618" s="39">
        <f t="shared" si="462"/>
        <v>60</v>
      </c>
      <c r="AG1618" s="58">
        <f t="shared" si="463"/>
        <v>14007.22</v>
      </c>
      <c r="AH1618" s="39" t="str">
        <f t="shared" si="464"/>
        <v>tier - 2</v>
      </c>
      <c r="AI1618" s="39" t="str">
        <f t="shared" si="465"/>
        <v>tier - 3</v>
      </c>
      <c r="AJ1618" s="54" t="str">
        <f t="shared" si="466"/>
        <v>R1011</v>
      </c>
    </row>
    <row r="1619" spans="2:36" ht="15.75" customHeight="1" x14ac:dyDescent="0.3">
      <c r="B1619" s="12" t="s">
        <v>5863</v>
      </c>
      <c r="C1619" s="13" t="s">
        <v>76</v>
      </c>
      <c r="D1619" s="13">
        <v>19.28</v>
      </c>
      <c r="E1619" s="13" t="str">
        <f t="shared" si="450"/>
        <v>Healthy Weight</v>
      </c>
      <c r="F1619" s="13">
        <v>11.85</v>
      </c>
      <c r="G1619" s="13" t="str">
        <f t="shared" si="451"/>
        <v>Diabetes</v>
      </c>
      <c r="H1619" s="13" t="s">
        <v>8291</v>
      </c>
      <c r="I1619" s="13" t="s">
        <v>8291</v>
      </c>
      <c r="J1619" s="13" t="s">
        <v>8291</v>
      </c>
      <c r="K1619" s="27">
        <v>2</v>
      </c>
      <c r="L1619" s="13" t="s">
        <v>8291</v>
      </c>
      <c r="M1619" s="13" t="s">
        <v>9836</v>
      </c>
      <c r="N1619" s="13">
        <v>63</v>
      </c>
      <c r="O1619" s="56">
        <v>14043.48</v>
      </c>
      <c r="P1619" s="13" t="s">
        <v>8310</v>
      </c>
      <c r="Q1619" s="13" t="s">
        <v>8311</v>
      </c>
      <c r="R1619" s="57" t="s">
        <v>8329</v>
      </c>
      <c r="T1619" s="12" t="s">
        <v>5863</v>
      </c>
      <c r="U1619" s="13" t="str">
        <f t="shared" si="467"/>
        <v xml:space="preserve">  Jennifer A</v>
      </c>
      <c r="V1619" s="39">
        <f t="shared" si="452"/>
        <v>19.28</v>
      </c>
      <c r="W1619" s="39" t="str">
        <f t="shared" si="453"/>
        <v>Healthy Weight</v>
      </c>
      <c r="X1619" s="39">
        <f t="shared" si="454"/>
        <v>11.85</v>
      </c>
      <c r="Y1619" s="39" t="str">
        <f t="shared" si="455"/>
        <v>Diabetes</v>
      </c>
      <c r="Z1619" s="39" t="str">
        <f t="shared" si="456"/>
        <v>No</v>
      </c>
      <c r="AA1619" s="39" t="str">
        <f t="shared" si="457"/>
        <v>No</v>
      </c>
      <c r="AB1619" s="39" t="str">
        <f t="shared" si="458"/>
        <v>No</v>
      </c>
      <c r="AC1619" s="38">
        <f t="shared" si="459"/>
        <v>2</v>
      </c>
      <c r="AD1619" s="39" t="str">
        <f t="shared" si="460"/>
        <v>No</v>
      </c>
      <c r="AE1619" s="13" t="str">
        <f t="shared" si="461"/>
        <v>8-Nov-1960</v>
      </c>
      <c r="AF1619" s="39">
        <f t="shared" si="462"/>
        <v>63</v>
      </c>
      <c r="AG1619" s="58">
        <f t="shared" si="463"/>
        <v>14043.48</v>
      </c>
      <c r="AH1619" s="39" t="str">
        <f t="shared" si="464"/>
        <v>tier - 2</v>
      </c>
      <c r="AI1619" s="39" t="str">
        <f t="shared" si="465"/>
        <v>tier - 3</v>
      </c>
      <c r="AJ1619" s="54" t="str">
        <f t="shared" si="466"/>
        <v>R1024</v>
      </c>
    </row>
    <row r="1620" spans="2:36" ht="15.75" customHeight="1" x14ac:dyDescent="0.3">
      <c r="B1620" s="12" t="s">
        <v>5866</v>
      </c>
      <c r="C1620" s="13" t="s">
        <v>5868</v>
      </c>
      <c r="D1620" s="13">
        <v>15.37</v>
      </c>
      <c r="E1620" s="13" t="str">
        <f t="shared" si="450"/>
        <v>Underweight</v>
      </c>
      <c r="F1620" s="13">
        <v>9.61</v>
      </c>
      <c r="G1620" s="13" t="str">
        <f t="shared" si="451"/>
        <v>Diabetes</v>
      </c>
      <c r="H1620" s="13" t="s">
        <v>8293</v>
      </c>
      <c r="I1620" s="13" t="s">
        <v>8291</v>
      </c>
      <c r="J1620" s="13" t="s">
        <v>8291</v>
      </c>
      <c r="K1620" s="27">
        <v>2</v>
      </c>
      <c r="L1620" s="13" t="s">
        <v>8291</v>
      </c>
      <c r="M1620" s="13" t="s">
        <v>9837</v>
      </c>
      <c r="N1620" s="13">
        <v>32</v>
      </c>
      <c r="O1620" s="56">
        <v>14081.93</v>
      </c>
      <c r="P1620" s="13" t="s">
        <v>8310</v>
      </c>
      <c r="Q1620" s="13" t="s">
        <v>8311</v>
      </c>
      <c r="R1620" s="57" t="s">
        <v>8317</v>
      </c>
      <c r="T1620" s="12" t="s">
        <v>5866</v>
      </c>
      <c r="U1620" s="13" t="str">
        <f t="shared" si="467"/>
        <v xml:space="preserve">  Leif S</v>
      </c>
      <c r="V1620" s="39">
        <f t="shared" si="452"/>
        <v>15.37</v>
      </c>
      <c r="W1620" s="39" t="str">
        <f t="shared" si="453"/>
        <v>Underweight</v>
      </c>
      <c r="X1620" s="39">
        <f t="shared" si="454"/>
        <v>9.61</v>
      </c>
      <c r="Y1620" s="39" t="str">
        <f t="shared" si="455"/>
        <v>Diabetes</v>
      </c>
      <c r="Z1620" s="39" t="str">
        <f t="shared" si="456"/>
        <v>Yes</v>
      </c>
      <c r="AA1620" s="39" t="str">
        <f t="shared" si="457"/>
        <v>No</v>
      </c>
      <c r="AB1620" s="39" t="str">
        <f t="shared" si="458"/>
        <v>No</v>
      </c>
      <c r="AC1620" s="38">
        <f t="shared" si="459"/>
        <v>2</v>
      </c>
      <c r="AD1620" s="39" t="str">
        <f t="shared" si="460"/>
        <v>No</v>
      </c>
      <c r="AE1620" s="13" t="str">
        <f t="shared" si="461"/>
        <v>12-Sep-1991</v>
      </c>
      <c r="AF1620" s="39">
        <f t="shared" si="462"/>
        <v>32</v>
      </c>
      <c r="AG1620" s="58">
        <f t="shared" si="463"/>
        <v>14081.93</v>
      </c>
      <c r="AH1620" s="39" t="str">
        <f t="shared" si="464"/>
        <v>tier - 2</v>
      </c>
      <c r="AI1620" s="39" t="str">
        <f t="shared" si="465"/>
        <v>tier - 3</v>
      </c>
      <c r="AJ1620" s="54" t="str">
        <f t="shared" si="466"/>
        <v>R1012</v>
      </c>
    </row>
    <row r="1621" spans="2:36" ht="15.75" customHeight="1" x14ac:dyDescent="0.3">
      <c r="B1621" s="12" t="s">
        <v>5870</v>
      </c>
      <c r="C1621" s="13" t="s">
        <v>3705</v>
      </c>
      <c r="D1621" s="13">
        <v>18.71</v>
      </c>
      <c r="E1621" s="13" t="str">
        <f t="shared" si="450"/>
        <v>Healthy Weight</v>
      </c>
      <c r="F1621" s="13">
        <v>5.29</v>
      </c>
      <c r="G1621" s="13" t="str">
        <f t="shared" si="451"/>
        <v>Normal</v>
      </c>
      <c r="H1621" s="13" t="s">
        <v>8293</v>
      </c>
      <c r="I1621" s="13" t="s">
        <v>8291</v>
      </c>
      <c r="J1621" s="13" t="s">
        <v>8291</v>
      </c>
      <c r="K1621" s="27" t="s">
        <v>8292</v>
      </c>
      <c r="L1621" s="13" t="s">
        <v>8291</v>
      </c>
      <c r="M1621" s="13" t="s">
        <v>9838</v>
      </c>
      <c r="N1621" s="13">
        <v>47</v>
      </c>
      <c r="O1621" s="56">
        <v>14098.07</v>
      </c>
      <c r="P1621" s="13" t="s">
        <v>8310</v>
      </c>
      <c r="Q1621" s="13" t="s">
        <v>8311</v>
      </c>
      <c r="R1621" s="57" t="s">
        <v>8330</v>
      </c>
      <c r="T1621" s="12" t="s">
        <v>5870</v>
      </c>
      <c r="U1621" s="13" t="str">
        <f t="shared" si="467"/>
        <v xml:space="preserve">  Stephanie A</v>
      </c>
      <c r="V1621" s="39">
        <f t="shared" si="452"/>
        <v>18.71</v>
      </c>
      <c r="W1621" s="39" t="str">
        <f t="shared" si="453"/>
        <v>Healthy Weight</v>
      </c>
      <c r="X1621" s="39">
        <f t="shared" si="454"/>
        <v>5.29</v>
      </c>
      <c r="Y1621" s="39" t="str">
        <f t="shared" si="455"/>
        <v>Normal</v>
      </c>
      <c r="Z1621" s="39" t="str">
        <f t="shared" si="456"/>
        <v>Yes</v>
      </c>
      <c r="AA1621" s="39" t="str">
        <f t="shared" si="457"/>
        <v>No</v>
      </c>
      <c r="AB1621" s="39" t="str">
        <f t="shared" si="458"/>
        <v>No</v>
      </c>
      <c r="AC1621" s="38" t="str">
        <f t="shared" si="459"/>
        <v>No major surgery</v>
      </c>
      <c r="AD1621" s="39" t="str">
        <f t="shared" si="460"/>
        <v>No</v>
      </c>
      <c r="AE1621" s="13" t="str">
        <f t="shared" si="461"/>
        <v>26-Sep-1976</v>
      </c>
      <c r="AF1621" s="39">
        <f t="shared" si="462"/>
        <v>47</v>
      </c>
      <c r="AG1621" s="58">
        <f t="shared" si="463"/>
        <v>14098.07</v>
      </c>
      <c r="AH1621" s="39" t="str">
        <f t="shared" si="464"/>
        <v>tier - 2</v>
      </c>
      <c r="AI1621" s="39" t="str">
        <f t="shared" si="465"/>
        <v>tier - 3</v>
      </c>
      <c r="AJ1621" s="54" t="str">
        <f t="shared" si="466"/>
        <v>R1023</v>
      </c>
    </row>
    <row r="1622" spans="2:36" ht="15.75" customHeight="1" x14ac:dyDescent="0.3">
      <c r="B1622" s="12" t="s">
        <v>5873</v>
      </c>
      <c r="C1622" s="13" t="s">
        <v>5875</v>
      </c>
      <c r="D1622" s="13">
        <v>20.61</v>
      </c>
      <c r="E1622" s="13" t="str">
        <f t="shared" si="450"/>
        <v>Healthy Weight</v>
      </c>
      <c r="F1622" s="13">
        <v>6.89</v>
      </c>
      <c r="G1622" s="13" t="str">
        <f t="shared" si="451"/>
        <v>Diabetes</v>
      </c>
      <c r="H1622" s="13" t="s">
        <v>8291</v>
      </c>
      <c r="I1622" s="13" t="s">
        <v>8291</v>
      </c>
      <c r="J1622" s="13" t="s">
        <v>8291</v>
      </c>
      <c r="K1622" s="27" t="s">
        <v>8292</v>
      </c>
      <c r="L1622" s="13" t="s">
        <v>8291</v>
      </c>
      <c r="M1622" s="13" t="s">
        <v>9839</v>
      </c>
      <c r="N1622" s="13">
        <v>62</v>
      </c>
      <c r="O1622" s="56">
        <v>14119.62</v>
      </c>
      <c r="P1622" s="13" t="s">
        <v>8310</v>
      </c>
      <c r="Q1622" s="13" t="s">
        <v>8314</v>
      </c>
      <c r="R1622" s="57" t="s">
        <v>8317</v>
      </c>
      <c r="T1622" s="12" t="s">
        <v>5873</v>
      </c>
      <c r="U1622" s="13" t="str">
        <f t="shared" si="467"/>
        <v xml:space="preserve">  Bo</v>
      </c>
      <c r="V1622" s="39">
        <f t="shared" si="452"/>
        <v>20.61</v>
      </c>
      <c r="W1622" s="39" t="str">
        <f t="shared" si="453"/>
        <v>Healthy Weight</v>
      </c>
      <c r="X1622" s="39">
        <f t="shared" si="454"/>
        <v>6.89</v>
      </c>
      <c r="Y1622" s="39" t="str">
        <f t="shared" si="455"/>
        <v>Diabetes</v>
      </c>
      <c r="Z1622" s="39" t="str">
        <f t="shared" si="456"/>
        <v>No</v>
      </c>
      <c r="AA1622" s="39" t="str">
        <f t="shared" si="457"/>
        <v>No</v>
      </c>
      <c r="AB1622" s="39" t="str">
        <f t="shared" si="458"/>
        <v>No</v>
      </c>
      <c r="AC1622" s="38" t="str">
        <f t="shared" si="459"/>
        <v>No major surgery</v>
      </c>
      <c r="AD1622" s="39" t="str">
        <f t="shared" si="460"/>
        <v>No</v>
      </c>
      <c r="AE1622" s="13" t="str">
        <f t="shared" si="461"/>
        <v>14-Jun-1961</v>
      </c>
      <c r="AF1622" s="39">
        <f t="shared" si="462"/>
        <v>62</v>
      </c>
      <c r="AG1622" s="58">
        <f t="shared" si="463"/>
        <v>14119.62</v>
      </c>
      <c r="AH1622" s="39" t="str">
        <f t="shared" si="464"/>
        <v>tier - 2</v>
      </c>
      <c r="AI1622" s="39" t="str">
        <f t="shared" si="465"/>
        <v>tier - 1</v>
      </c>
      <c r="AJ1622" s="54" t="str">
        <f t="shared" si="466"/>
        <v>R1012</v>
      </c>
    </row>
    <row r="1623" spans="2:36" ht="15.75" customHeight="1" x14ac:dyDescent="0.3">
      <c r="B1623" s="12" t="s">
        <v>5876</v>
      </c>
      <c r="C1623" s="13" t="s">
        <v>5878</v>
      </c>
      <c r="D1623" s="13">
        <v>15.99</v>
      </c>
      <c r="E1623" s="13" t="str">
        <f t="shared" si="450"/>
        <v>Underweight</v>
      </c>
      <c r="F1623" s="13">
        <v>4.57</v>
      </c>
      <c r="G1623" s="13" t="str">
        <f t="shared" si="451"/>
        <v>Normal</v>
      </c>
      <c r="H1623" s="13" t="s">
        <v>8293</v>
      </c>
      <c r="I1623" s="13" t="s">
        <v>8291</v>
      </c>
      <c r="J1623" s="13" t="s">
        <v>8293</v>
      </c>
      <c r="K1623" s="27">
        <v>1</v>
      </c>
      <c r="L1623" s="13" t="s">
        <v>8291</v>
      </c>
      <c r="M1623" s="13" t="s">
        <v>9840</v>
      </c>
      <c r="N1623" s="13">
        <v>19</v>
      </c>
      <c r="O1623" s="56">
        <v>14133.04</v>
      </c>
      <c r="P1623" s="13" t="s">
        <v>8310</v>
      </c>
      <c r="Q1623" s="13" t="s">
        <v>8311</v>
      </c>
      <c r="R1623" s="57" t="s">
        <v>8312</v>
      </c>
      <c r="T1623" s="12" t="s">
        <v>5876</v>
      </c>
      <c r="U1623" s="13" t="str">
        <f t="shared" si="467"/>
        <v xml:space="preserve">  Leah</v>
      </c>
      <c r="V1623" s="39">
        <f t="shared" si="452"/>
        <v>15.99</v>
      </c>
      <c r="W1623" s="39" t="str">
        <f t="shared" si="453"/>
        <v>Underweight</v>
      </c>
      <c r="X1623" s="39">
        <f t="shared" si="454"/>
        <v>4.57</v>
      </c>
      <c r="Y1623" s="39" t="str">
        <f t="shared" si="455"/>
        <v>Normal</v>
      </c>
      <c r="Z1623" s="39" t="str">
        <f t="shared" si="456"/>
        <v>Yes</v>
      </c>
      <c r="AA1623" s="39" t="str">
        <f t="shared" si="457"/>
        <v>No</v>
      </c>
      <c r="AB1623" s="39" t="str">
        <f t="shared" si="458"/>
        <v>Yes</v>
      </c>
      <c r="AC1623" s="38">
        <f t="shared" si="459"/>
        <v>1</v>
      </c>
      <c r="AD1623" s="39" t="str">
        <f t="shared" si="460"/>
        <v>No</v>
      </c>
      <c r="AE1623" s="13" t="str">
        <f t="shared" si="461"/>
        <v>6-Jul-2004</v>
      </c>
      <c r="AF1623" s="39">
        <f t="shared" si="462"/>
        <v>19</v>
      </c>
      <c r="AG1623" s="58">
        <f t="shared" si="463"/>
        <v>14133.04</v>
      </c>
      <c r="AH1623" s="39" t="str">
        <f t="shared" si="464"/>
        <v>tier - 2</v>
      </c>
      <c r="AI1623" s="39" t="str">
        <f t="shared" si="465"/>
        <v>tier - 3</v>
      </c>
      <c r="AJ1623" s="54" t="str">
        <f t="shared" si="466"/>
        <v>R1013</v>
      </c>
    </row>
    <row r="1624" spans="2:36" ht="15.75" customHeight="1" x14ac:dyDescent="0.3">
      <c r="B1624" s="12" t="s">
        <v>5880</v>
      </c>
      <c r="C1624" s="13" t="s">
        <v>5882</v>
      </c>
      <c r="D1624" s="13">
        <v>33.155000000000001</v>
      </c>
      <c r="E1624" s="13" t="str">
        <f t="shared" si="450"/>
        <v>Obesity</v>
      </c>
      <c r="F1624" s="13">
        <v>4.32</v>
      </c>
      <c r="G1624" s="13" t="str">
        <f t="shared" si="451"/>
        <v>Normal</v>
      </c>
      <c r="H1624" s="13" t="s">
        <v>8291</v>
      </c>
      <c r="I1624" s="13" t="s">
        <v>8291</v>
      </c>
      <c r="J1624" s="13" t="s">
        <v>8291</v>
      </c>
      <c r="K1624" s="27" t="s">
        <v>8292</v>
      </c>
      <c r="L1624" s="13" t="s">
        <v>8291</v>
      </c>
      <c r="M1624" s="13" t="s">
        <v>8751</v>
      </c>
      <c r="N1624" s="13">
        <v>39</v>
      </c>
      <c r="O1624" s="56">
        <v>14152.46</v>
      </c>
      <c r="P1624" s="13" t="s">
        <v>8310</v>
      </c>
      <c r="Q1624" s="13" t="s">
        <v>8314</v>
      </c>
      <c r="R1624" s="57" t="s">
        <v>8317</v>
      </c>
      <c r="T1624" s="12" t="s">
        <v>5880</v>
      </c>
      <c r="U1624" s="13" t="str">
        <f t="shared" si="467"/>
        <v xml:space="preserve">  Kara Lynne</v>
      </c>
      <c r="V1624" s="39">
        <f t="shared" si="452"/>
        <v>33.155000000000001</v>
      </c>
      <c r="W1624" s="39" t="str">
        <f t="shared" si="453"/>
        <v>Obesity</v>
      </c>
      <c r="X1624" s="39">
        <f t="shared" si="454"/>
        <v>4.32</v>
      </c>
      <c r="Y1624" s="39" t="str">
        <f t="shared" si="455"/>
        <v>Normal</v>
      </c>
      <c r="Z1624" s="39" t="str">
        <f t="shared" si="456"/>
        <v>No</v>
      </c>
      <c r="AA1624" s="39" t="str">
        <f t="shared" si="457"/>
        <v>No</v>
      </c>
      <c r="AB1624" s="39" t="str">
        <f t="shared" si="458"/>
        <v>No</v>
      </c>
      <c r="AC1624" s="38" t="str">
        <f t="shared" si="459"/>
        <v>No major surgery</v>
      </c>
      <c r="AD1624" s="39" t="str">
        <f t="shared" si="460"/>
        <v>No</v>
      </c>
      <c r="AE1624" s="13" t="str">
        <f t="shared" si="461"/>
        <v>7-Jul-1984</v>
      </c>
      <c r="AF1624" s="39">
        <f t="shared" si="462"/>
        <v>39</v>
      </c>
      <c r="AG1624" s="58">
        <f t="shared" si="463"/>
        <v>14152.46</v>
      </c>
      <c r="AH1624" s="39" t="str">
        <f t="shared" si="464"/>
        <v>tier - 2</v>
      </c>
      <c r="AI1624" s="39" t="str">
        <f t="shared" si="465"/>
        <v>tier - 1</v>
      </c>
      <c r="AJ1624" s="54" t="str">
        <f t="shared" si="466"/>
        <v>R1012</v>
      </c>
    </row>
    <row r="1625" spans="2:36" ht="15.75" customHeight="1" x14ac:dyDescent="0.3">
      <c r="B1625" s="12" t="s">
        <v>5884</v>
      </c>
      <c r="C1625" s="13" t="s">
        <v>724</v>
      </c>
      <c r="D1625" s="13">
        <v>26.22</v>
      </c>
      <c r="E1625" s="13" t="str">
        <f t="shared" si="450"/>
        <v>Overweight</v>
      </c>
      <c r="F1625" s="13">
        <v>5.57</v>
      </c>
      <c r="G1625" s="13" t="str">
        <f t="shared" si="451"/>
        <v>Normal</v>
      </c>
      <c r="H1625" s="13" t="s">
        <v>8293</v>
      </c>
      <c r="I1625" s="13" t="s">
        <v>8291</v>
      </c>
      <c r="J1625" s="13" t="s">
        <v>8293</v>
      </c>
      <c r="K1625" s="27">
        <v>1</v>
      </c>
      <c r="L1625" s="13" t="s">
        <v>8291</v>
      </c>
      <c r="M1625" s="13" t="s">
        <v>9841</v>
      </c>
      <c r="N1625" s="13">
        <v>55</v>
      </c>
      <c r="O1625" s="56">
        <v>14193.55</v>
      </c>
      <c r="P1625" s="13" t="s">
        <v>8310</v>
      </c>
      <c r="Q1625" s="13" t="s">
        <v>8314</v>
      </c>
      <c r="R1625" s="57" t="s">
        <v>8335</v>
      </c>
      <c r="T1625" s="12" t="s">
        <v>5884</v>
      </c>
      <c r="U1625" s="13" t="str">
        <f t="shared" si="467"/>
        <v xml:space="preserve">  Jeffrey</v>
      </c>
      <c r="V1625" s="39">
        <f t="shared" si="452"/>
        <v>26.22</v>
      </c>
      <c r="W1625" s="39" t="str">
        <f t="shared" si="453"/>
        <v>Overweight</v>
      </c>
      <c r="X1625" s="39">
        <f t="shared" si="454"/>
        <v>5.57</v>
      </c>
      <c r="Y1625" s="39" t="str">
        <f t="shared" si="455"/>
        <v>Normal</v>
      </c>
      <c r="Z1625" s="39" t="str">
        <f t="shared" si="456"/>
        <v>Yes</v>
      </c>
      <c r="AA1625" s="39" t="str">
        <f t="shared" si="457"/>
        <v>No</v>
      </c>
      <c r="AB1625" s="39" t="str">
        <f t="shared" si="458"/>
        <v>Yes</v>
      </c>
      <c r="AC1625" s="38">
        <f t="shared" si="459"/>
        <v>1</v>
      </c>
      <c r="AD1625" s="39" t="str">
        <f t="shared" si="460"/>
        <v>No</v>
      </c>
      <c r="AE1625" s="13" t="str">
        <f t="shared" si="461"/>
        <v>25-Dec-1968</v>
      </c>
      <c r="AF1625" s="39">
        <f t="shared" si="462"/>
        <v>55</v>
      </c>
      <c r="AG1625" s="58">
        <f t="shared" si="463"/>
        <v>14193.55</v>
      </c>
      <c r="AH1625" s="39" t="str">
        <f t="shared" si="464"/>
        <v>tier - 2</v>
      </c>
      <c r="AI1625" s="39" t="str">
        <f t="shared" si="465"/>
        <v>tier - 1</v>
      </c>
      <c r="AJ1625" s="54" t="str">
        <f t="shared" si="466"/>
        <v>R1026</v>
      </c>
    </row>
    <row r="1626" spans="2:36" ht="15.75" customHeight="1" x14ac:dyDescent="0.3">
      <c r="B1626" s="12" t="s">
        <v>5887</v>
      </c>
      <c r="C1626" s="13" t="s">
        <v>2311</v>
      </c>
      <c r="D1626" s="13">
        <v>21.85</v>
      </c>
      <c r="E1626" s="13" t="str">
        <f t="shared" si="450"/>
        <v>Healthy Weight</v>
      </c>
      <c r="F1626" s="13">
        <v>5.26</v>
      </c>
      <c r="G1626" s="13" t="str">
        <f t="shared" si="451"/>
        <v>Normal</v>
      </c>
      <c r="H1626" s="13" t="s">
        <v>8293</v>
      </c>
      <c r="I1626" s="13" t="s">
        <v>8291</v>
      </c>
      <c r="J1626" s="13" t="s">
        <v>8293</v>
      </c>
      <c r="K1626" s="27">
        <v>1</v>
      </c>
      <c r="L1626" s="13" t="s">
        <v>8291</v>
      </c>
      <c r="M1626" s="13" t="s">
        <v>9842</v>
      </c>
      <c r="N1626" s="13">
        <v>40</v>
      </c>
      <c r="O1626" s="56">
        <v>14209.4</v>
      </c>
      <c r="P1626" s="13" t="s">
        <v>8310</v>
      </c>
      <c r="Q1626" s="13" t="s">
        <v>8314</v>
      </c>
      <c r="R1626" s="57" t="s">
        <v>8335</v>
      </c>
      <c r="T1626" s="12" t="s">
        <v>5887</v>
      </c>
      <c r="U1626" s="13" t="str">
        <f t="shared" si="467"/>
        <v xml:space="preserve">  Justin</v>
      </c>
      <c r="V1626" s="39">
        <f t="shared" si="452"/>
        <v>21.85</v>
      </c>
      <c r="W1626" s="39" t="str">
        <f t="shared" si="453"/>
        <v>Healthy Weight</v>
      </c>
      <c r="X1626" s="39">
        <f t="shared" si="454"/>
        <v>5.26</v>
      </c>
      <c r="Y1626" s="39" t="str">
        <f t="shared" si="455"/>
        <v>Normal</v>
      </c>
      <c r="Z1626" s="39" t="str">
        <f t="shared" si="456"/>
        <v>Yes</v>
      </c>
      <c r="AA1626" s="39" t="str">
        <f t="shared" si="457"/>
        <v>No</v>
      </c>
      <c r="AB1626" s="39" t="str">
        <f t="shared" si="458"/>
        <v>Yes</v>
      </c>
      <c r="AC1626" s="38">
        <f t="shared" si="459"/>
        <v>1</v>
      </c>
      <c r="AD1626" s="39" t="str">
        <f t="shared" si="460"/>
        <v>No</v>
      </c>
      <c r="AE1626" s="13" t="str">
        <f t="shared" si="461"/>
        <v>17-Nov-1983</v>
      </c>
      <c r="AF1626" s="39">
        <f t="shared" si="462"/>
        <v>40</v>
      </c>
      <c r="AG1626" s="58">
        <f t="shared" si="463"/>
        <v>14209.4</v>
      </c>
      <c r="AH1626" s="39" t="str">
        <f t="shared" si="464"/>
        <v>tier - 2</v>
      </c>
      <c r="AI1626" s="39" t="str">
        <f t="shared" si="465"/>
        <v>tier - 1</v>
      </c>
      <c r="AJ1626" s="54" t="str">
        <f t="shared" si="466"/>
        <v>R1026</v>
      </c>
    </row>
    <row r="1627" spans="2:36" ht="15.75" customHeight="1" x14ac:dyDescent="0.3">
      <c r="B1627" s="12" t="s">
        <v>5890</v>
      </c>
      <c r="C1627" s="13" t="s">
        <v>1628</v>
      </c>
      <c r="D1627" s="13">
        <v>30.495000000000001</v>
      </c>
      <c r="E1627" s="13" t="str">
        <f t="shared" si="450"/>
        <v>Obesity</v>
      </c>
      <c r="F1627" s="13">
        <v>6.25</v>
      </c>
      <c r="G1627" s="13" t="str">
        <f t="shared" si="451"/>
        <v>Prediabetes</v>
      </c>
      <c r="H1627" s="13" t="s">
        <v>8291</v>
      </c>
      <c r="I1627" s="13" t="s">
        <v>8291</v>
      </c>
      <c r="J1627" s="13" t="s">
        <v>8291</v>
      </c>
      <c r="K1627" s="27" t="s">
        <v>8292</v>
      </c>
      <c r="L1627" s="13" t="s">
        <v>8291</v>
      </c>
      <c r="M1627" s="13" t="s">
        <v>9843</v>
      </c>
      <c r="N1627" s="13">
        <v>65</v>
      </c>
      <c r="O1627" s="56">
        <v>14210.54</v>
      </c>
      <c r="P1627" s="13" t="s">
        <v>8310</v>
      </c>
      <c r="Q1627" s="13" t="s">
        <v>8310</v>
      </c>
      <c r="R1627" s="57" t="s">
        <v>8317</v>
      </c>
      <c r="T1627" s="12" t="s">
        <v>5890</v>
      </c>
      <c r="U1627" s="13" t="str">
        <f t="shared" si="467"/>
        <v xml:space="preserve">  Emily</v>
      </c>
      <c r="V1627" s="39">
        <f t="shared" si="452"/>
        <v>30.495000000000001</v>
      </c>
      <c r="W1627" s="39" t="str">
        <f t="shared" si="453"/>
        <v>Obesity</v>
      </c>
      <c r="X1627" s="39">
        <f t="shared" si="454"/>
        <v>6.25</v>
      </c>
      <c r="Y1627" s="39" t="str">
        <f t="shared" si="455"/>
        <v>Prediabetes</v>
      </c>
      <c r="Z1627" s="39" t="str">
        <f t="shared" si="456"/>
        <v>No</v>
      </c>
      <c r="AA1627" s="39" t="str">
        <f t="shared" si="457"/>
        <v>No</v>
      </c>
      <c r="AB1627" s="39" t="str">
        <f t="shared" si="458"/>
        <v>No</v>
      </c>
      <c r="AC1627" s="38" t="str">
        <f t="shared" si="459"/>
        <v>No major surgery</v>
      </c>
      <c r="AD1627" s="39" t="str">
        <f t="shared" si="460"/>
        <v>No</v>
      </c>
      <c r="AE1627" s="13" t="str">
        <f t="shared" si="461"/>
        <v>21-Sep-1958</v>
      </c>
      <c r="AF1627" s="39">
        <f t="shared" si="462"/>
        <v>65</v>
      </c>
      <c r="AG1627" s="58">
        <f t="shared" si="463"/>
        <v>14210.54</v>
      </c>
      <c r="AH1627" s="39" t="str">
        <f t="shared" si="464"/>
        <v>tier - 2</v>
      </c>
      <c r="AI1627" s="39" t="str">
        <f t="shared" si="465"/>
        <v>tier - 2</v>
      </c>
      <c r="AJ1627" s="54" t="str">
        <f t="shared" si="466"/>
        <v>R1012</v>
      </c>
    </row>
    <row r="1628" spans="2:36" ht="15.75" customHeight="1" x14ac:dyDescent="0.3">
      <c r="B1628" s="12" t="s">
        <v>5893</v>
      </c>
      <c r="C1628" s="13" t="s">
        <v>355</v>
      </c>
      <c r="D1628" s="13">
        <v>34.104999999999997</v>
      </c>
      <c r="E1628" s="13" t="str">
        <f t="shared" si="450"/>
        <v>Obesity</v>
      </c>
      <c r="F1628" s="13">
        <v>5.67</v>
      </c>
      <c r="G1628" s="13" t="str">
        <f t="shared" si="451"/>
        <v>Normal</v>
      </c>
      <c r="H1628" s="13" t="s">
        <v>8293</v>
      </c>
      <c r="I1628" s="13" t="s">
        <v>8291</v>
      </c>
      <c r="J1628" s="13" t="s">
        <v>8291</v>
      </c>
      <c r="K1628" s="27" t="s">
        <v>8292</v>
      </c>
      <c r="L1628" s="13" t="s">
        <v>8291</v>
      </c>
      <c r="M1628" s="13" t="s">
        <v>9844</v>
      </c>
      <c r="N1628" s="13">
        <v>62</v>
      </c>
      <c r="O1628" s="56">
        <v>14235.07</v>
      </c>
      <c r="P1628" s="13" t="s">
        <v>8310</v>
      </c>
      <c r="Q1628" s="13" t="s">
        <v>8314</v>
      </c>
      <c r="R1628" s="57" t="s">
        <v>8321</v>
      </c>
      <c r="T1628" s="12" t="s">
        <v>5893</v>
      </c>
      <c r="U1628" s="13" t="str">
        <f t="shared" si="467"/>
        <v xml:space="preserve">  Rebecca</v>
      </c>
      <c r="V1628" s="39">
        <f t="shared" si="452"/>
        <v>34.104999999999997</v>
      </c>
      <c r="W1628" s="39" t="str">
        <f t="shared" si="453"/>
        <v>Obesity</v>
      </c>
      <c r="X1628" s="39">
        <f t="shared" si="454"/>
        <v>5.67</v>
      </c>
      <c r="Y1628" s="39" t="str">
        <f t="shared" si="455"/>
        <v>Normal</v>
      </c>
      <c r="Z1628" s="39" t="str">
        <f t="shared" si="456"/>
        <v>Yes</v>
      </c>
      <c r="AA1628" s="39" t="str">
        <f t="shared" si="457"/>
        <v>No</v>
      </c>
      <c r="AB1628" s="39" t="str">
        <f t="shared" si="458"/>
        <v>No</v>
      </c>
      <c r="AC1628" s="38" t="str">
        <f t="shared" si="459"/>
        <v>No major surgery</v>
      </c>
      <c r="AD1628" s="39" t="str">
        <f t="shared" si="460"/>
        <v>No</v>
      </c>
      <c r="AE1628" s="13" t="str">
        <f t="shared" si="461"/>
        <v>25-Sep-1961</v>
      </c>
      <c r="AF1628" s="39">
        <f t="shared" si="462"/>
        <v>62</v>
      </c>
      <c r="AG1628" s="58">
        <f t="shared" si="463"/>
        <v>14235.07</v>
      </c>
      <c r="AH1628" s="39" t="str">
        <f t="shared" si="464"/>
        <v>tier - 2</v>
      </c>
      <c r="AI1628" s="39" t="str">
        <f t="shared" si="465"/>
        <v>tier - 1</v>
      </c>
      <c r="AJ1628" s="54" t="str">
        <f t="shared" si="466"/>
        <v>R1011</v>
      </c>
    </row>
    <row r="1629" spans="2:36" ht="15.75" customHeight="1" x14ac:dyDescent="0.3">
      <c r="B1629" s="12" t="s">
        <v>5896</v>
      </c>
      <c r="C1629" s="13" t="s">
        <v>5898</v>
      </c>
      <c r="D1629" s="13">
        <v>32.770000000000003</v>
      </c>
      <c r="E1629" s="13" t="str">
        <f t="shared" si="450"/>
        <v>Obesity</v>
      </c>
      <c r="F1629" s="13">
        <v>4.42</v>
      </c>
      <c r="G1629" s="13" t="str">
        <f t="shared" si="451"/>
        <v>Normal</v>
      </c>
      <c r="H1629" s="13" t="s">
        <v>8293</v>
      </c>
      <c r="I1629" s="13" t="s">
        <v>8291</v>
      </c>
      <c r="J1629" s="13" t="s">
        <v>8291</v>
      </c>
      <c r="K1629" s="27">
        <v>1</v>
      </c>
      <c r="L1629" s="13" t="s">
        <v>8291</v>
      </c>
      <c r="M1629" s="13" t="s">
        <v>9845</v>
      </c>
      <c r="N1629" s="13">
        <v>64</v>
      </c>
      <c r="O1629" s="56">
        <v>14254.61</v>
      </c>
      <c r="P1629" s="13" t="s">
        <v>8310</v>
      </c>
      <c r="Q1629" s="13" t="s">
        <v>8314</v>
      </c>
      <c r="R1629" s="57" t="s">
        <v>8317</v>
      </c>
      <c r="T1629" s="12" t="s">
        <v>5896</v>
      </c>
      <c r="U1629" s="13" t="str">
        <f t="shared" si="467"/>
        <v xml:space="preserve">  Allie</v>
      </c>
      <c r="V1629" s="39">
        <f t="shared" si="452"/>
        <v>32.770000000000003</v>
      </c>
      <c r="W1629" s="39" t="str">
        <f t="shared" si="453"/>
        <v>Obesity</v>
      </c>
      <c r="X1629" s="39">
        <f t="shared" si="454"/>
        <v>4.42</v>
      </c>
      <c r="Y1629" s="39" t="str">
        <f t="shared" si="455"/>
        <v>Normal</v>
      </c>
      <c r="Z1629" s="39" t="str">
        <f t="shared" si="456"/>
        <v>Yes</v>
      </c>
      <c r="AA1629" s="39" t="str">
        <f t="shared" si="457"/>
        <v>No</v>
      </c>
      <c r="AB1629" s="39" t="str">
        <f t="shared" si="458"/>
        <v>No</v>
      </c>
      <c r="AC1629" s="38">
        <f t="shared" si="459"/>
        <v>1</v>
      </c>
      <c r="AD1629" s="39" t="str">
        <f t="shared" si="460"/>
        <v>No</v>
      </c>
      <c r="AE1629" s="13" t="str">
        <f t="shared" si="461"/>
        <v>10-Oct-1959</v>
      </c>
      <c r="AF1629" s="39">
        <f t="shared" si="462"/>
        <v>64</v>
      </c>
      <c r="AG1629" s="58">
        <f t="shared" si="463"/>
        <v>14254.61</v>
      </c>
      <c r="AH1629" s="39" t="str">
        <f t="shared" si="464"/>
        <v>tier - 2</v>
      </c>
      <c r="AI1629" s="39" t="str">
        <f t="shared" si="465"/>
        <v>tier - 1</v>
      </c>
      <c r="AJ1629" s="54" t="str">
        <f t="shared" si="466"/>
        <v>R1012</v>
      </c>
    </row>
    <row r="1630" spans="2:36" ht="15.75" customHeight="1" x14ac:dyDescent="0.3">
      <c r="B1630" s="12" t="s">
        <v>5899</v>
      </c>
      <c r="C1630" s="13" t="s">
        <v>5901</v>
      </c>
      <c r="D1630" s="13">
        <v>16.850000000000001</v>
      </c>
      <c r="E1630" s="13" t="str">
        <f t="shared" si="450"/>
        <v>Underweight</v>
      </c>
      <c r="F1630" s="13">
        <v>11.75</v>
      </c>
      <c r="G1630" s="13" t="str">
        <f t="shared" si="451"/>
        <v>Diabetes</v>
      </c>
      <c r="H1630" s="13" t="s">
        <v>8293</v>
      </c>
      <c r="I1630" s="13" t="s">
        <v>8291</v>
      </c>
      <c r="J1630" s="13" t="s">
        <v>8291</v>
      </c>
      <c r="K1630" s="27">
        <v>2</v>
      </c>
      <c r="L1630" s="13" t="s">
        <v>8291</v>
      </c>
      <c r="M1630" s="13" t="s">
        <v>9846</v>
      </c>
      <c r="N1630" s="13">
        <v>64</v>
      </c>
      <c r="O1630" s="56">
        <v>14256.19</v>
      </c>
      <c r="P1630" s="13" t="s">
        <v>8310</v>
      </c>
      <c r="Q1630" s="13" t="s">
        <v>8311</v>
      </c>
      <c r="R1630" s="57" t="s">
        <v>8317</v>
      </c>
      <c r="T1630" s="12" t="s">
        <v>5899</v>
      </c>
      <c r="U1630" s="13" t="str">
        <f t="shared" si="467"/>
        <v xml:space="preserve">  Trasi</v>
      </c>
      <c r="V1630" s="39">
        <f t="shared" si="452"/>
        <v>16.850000000000001</v>
      </c>
      <c r="W1630" s="39" t="str">
        <f t="shared" si="453"/>
        <v>Underweight</v>
      </c>
      <c r="X1630" s="39">
        <f t="shared" si="454"/>
        <v>11.75</v>
      </c>
      <c r="Y1630" s="39" t="str">
        <f t="shared" si="455"/>
        <v>Diabetes</v>
      </c>
      <c r="Z1630" s="39" t="str">
        <f t="shared" si="456"/>
        <v>Yes</v>
      </c>
      <c r="AA1630" s="39" t="str">
        <f t="shared" si="457"/>
        <v>No</v>
      </c>
      <c r="AB1630" s="39" t="str">
        <f t="shared" si="458"/>
        <v>No</v>
      </c>
      <c r="AC1630" s="38">
        <f t="shared" si="459"/>
        <v>2</v>
      </c>
      <c r="AD1630" s="39" t="str">
        <f t="shared" si="460"/>
        <v>No</v>
      </c>
      <c r="AE1630" s="13" t="str">
        <f t="shared" si="461"/>
        <v>8-Nov-1959</v>
      </c>
      <c r="AF1630" s="39">
        <f t="shared" si="462"/>
        <v>64</v>
      </c>
      <c r="AG1630" s="58">
        <f t="shared" si="463"/>
        <v>14256.19</v>
      </c>
      <c r="AH1630" s="39" t="str">
        <f t="shared" si="464"/>
        <v>tier - 2</v>
      </c>
      <c r="AI1630" s="39" t="str">
        <f t="shared" si="465"/>
        <v>tier - 3</v>
      </c>
      <c r="AJ1630" s="54" t="str">
        <f t="shared" si="466"/>
        <v>R1012</v>
      </c>
    </row>
    <row r="1631" spans="2:36" ht="15.75" customHeight="1" x14ac:dyDescent="0.3">
      <c r="B1631" s="12" t="s">
        <v>5903</v>
      </c>
      <c r="C1631" s="13" t="s">
        <v>339</v>
      </c>
      <c r="D1631" s="13">
        <v>34.700000000000003</v>
      </c>
      <c r="E1631" s="13" t="str">
        <f t="shared" si="450"/>
        <v>Obesity</v>
      </c>
      <c r="F1631" s="13">
        <v>6.06</v>
      </c>
      <c r="G1631" s="13" t="str">
        <f t="shared" si="451"/>
        <v>Prediabetes</v>
      </c>
      <c r="H1631" s="13" t="s">
        <v>8291</v>
      </c>
      <c r="I1631" s="13" t="s">
        <v>8291</v>
      </c>
      <c r="J1631" s="13" t="s">
        <v>8291</v>
      </c>
      <c r="K1631" s="27">
        <v>1</v>
      </c>
      <c r="L1631" s="13" t="s">
        <v>8291</v>
      </c>
      <c r="M1631" s="13" t="s">
        <v>9847</v>
      </c>
      <c r="N1631" s="13">
        <v>49</v>
      </c>
      <c r="O1631" s="56">
        <v>14256.79</v>
      </c>
      <c r="P1631" s="13" t="s">
        <v>8310</v>
      </c>
      <c r="Q1631" s="13" t="s">
        <v>8310</v>
      </c>
      <c r="R1631" s="57" t="s">
        <v>8335</v>
      </c>
      <c r="T1631" s="12" t="s">
        <v>5903</v>
      </c>
      <c r="U1631" s="13" t="str">
        <f t="shared" si="467"/>
        <v xml:space="preserve">  Kevin</v>
      </c>
      <c r="V1631" s="39">
        <f t="shared" si="452"/>
        <v>34.700000000000003</v>
      </c>
      <c r="W1631" s="39" t="str">
        <f t="shared" si="453"/>
        <v>Obesity</v>
      </c>
      <c r="X1631" s="39">
        <f t="shared" si="454"/>
        <v>6.06</v>
      </c>
      <c r="Y1631" s="39" t="str">
        <f t="shared" si="455"/>
        <v>Prediabetes</v>
      </c>
      <c r="Z1631" s="39" t="str">
        <f t="shared" si="456"/>
        <v>No</v>
      </c>
      <c r="AA1631" s="39" t="str">
        <f t="shared" si="457"/>
        <v>No</v>
      </c>
      <c r="AB1631" s="39" t="str">
        <f t="shared" si="458"/>
        <v>No</v>
      </c>
      <c r="AC1631" s="38">
        <f t="shared" si="459"/>
        <v>1</v>
      </c>
      <c r="AD1631" s="39" t="str">
        <f t="shared" si="460"/>
        <v>No</v>
      </c>
      <c r="AE1631" s="13" t="str">
        <f t="shared" si="461"/>
        <v>26-Dec-1974</v>
      </c>
      <c r="AF1631" s="39">
        <f t="shared" si="462"/>
        <v>49</v>
      </c>
      <c r="AG1631" s="58">
        <f t="shared" si="463"/>
        <v>14256.79</v>
      </c>
      <c r="AH1631" s="39" t="str">
        <f t="shared" si="464"/>
        <v>tier - 2</v>
      </c>
      <c r="AI1631" s="39" t="str">
        <f t="shared" si="465"/>
        <v>tier - 2</v>
      </c>
      <c r="AJ1631" s="54" t="str">
        <f t="shared" si="466"/>
        <v>R1026</v>
      </c>
    </row>
    <row r="1632" spans="2:36" ht="15.75" customHeight="1" x14ac:dyDescent="0.3">
      <c r="B1632" s="12" t="s">
        <v>5906</v>
      </c>
      <c r="C1632" s="13" t="s">
        <v>5908</v>
      </c>
      <c r="D1632" s="13">
        <v>37.049999999999997</v>
      </c>
      <c r="E1632" s="13" t="str">
        <f t="shared" si="450"/>
        <v>Obesity</v>
      </c>
      <c r="F1632" s="13">
        <v>5.48</v>
      </c>
      <c r="G1632" s="13" t="str">
        <f t="shared" si="451"/>
        <v>Normal</v>
      </c>
      <c r="H1632" s="13" t="s">
        <v>8291</v>
      </c>
      <c r="I1632" s="13" t="s">
        <v>8291</v>
      </c>
      <c r="J1632" s="13" t="s">
        <v>8291</v>
      </c>
      <c r="K1632" s="27">
        <v>1</v>
      </c>
      <c r="L1632" s="13" t="s">
        <v>8291</v>
      </c>
      <c r="M1632" s="13" t="s">
        <v>9848</v>
      </c>
      <c r="N1632" s="13">
        <v>51</v>
      </c>
      <c r="O1632" s="56">
        <v>14258.33</v>
      </c>
      <c r="P1632" s="13" t="s">
        <v>8310</v>
      </c>
      <c r="Q1632" s="13" t="s">
        <v>8310</v>
      </c>
      <c r="R1632" s="57" t="s">
        <v>8335</v>
      </c>
      <c r="T1632" s="12" t="s">
        <v>5906</v>
      </c>
      <c r="U1632" s="13" t="str">
        <f t="shared" si="467"/>
        <v xml:space="preserve">  Fernando</v>
      </c>
      <c r="V1632" s="39">
        <f t="shared" si="452"/>
        <v>37.049999999999997</v>
      </c>
      <c r="W1632" s="39" t="str">
        <f t="shared" si="453"/>
        <v>Obesity</v>
      </c>
      <c r="X1632" s="39">
        <f t="shared" si="454"/>
        <v>5.48</v>
      </c>
      <c r="Y1632" s="39" t="str">
        <f t="shared" si="455"/>
        <v>Normal</v>
      </c>
      <c r="Z1632" s="39" t="str">
        <f t="shared" si="456"/>
        <v>No</v>
      </c>
      <c r="AA1632" s="39" t="str">
        <f t="shared" si="457"/>
        <v>No</v>
      </c>
      <c r="AB1632" s="39" t="str">
        <f t="shared" si="458"/>
        <v>No</v>
      </c>
      <c r="AC1632" s="38">
        <f t="shared" si="459"/>
        <v>1</v>
      </c>
      <c r="AD1632" s="39" t="str">
        <f t="shared" si="460"/>
        <v>No</v>
      </c>
      <c r="AE1632" s="13" t="str">
        <f t="shared" si="461"/>
        <v>13-Jul-1972</v>
      </c>
      <c r="AF1632" s="39">
        <f t="shared" si="462"/>
        <v>51</v>
      </c>
      <c r="AG1632" s="58">
        <f t="shared" si="463"/>
        <v>14258.33</v>
      </c>
      <c r="AH1632" s="39" t="str">
        <f t="shared" si="464"/>
        <v>tier - 2</v>
      </c>
      <c r="AI1632" s="39" t="str">
        <f t="shared" si="465"/>
        <v>tier - 2</v>
      </c>
      <c r="AJ1632" s="54" t="str">
        <f t="shared" si="466"/>
        <v>R1026</v>
      </c>
    </row>
    <row r="1633" spans="2:36" ht="15.75" customHeight="1" x14ac:dyDescent="0.3">
      <c r="B1633" s="12" t="s">
        <v>5910</v>
      </c>
      <c r="C1633" s="13" t="s">
        <v>5912</v>
      </c>
      <c r="D1633" s="13">
        <v>18.78</v>
      </c>
      <c r="E1633" s="13" t="str">
        <f t="shared" si="450"/>
        <v>Healthy Weight</v>
      </c>
      <c r="F1633" s="13">
        <v>4.45</v>
      </c>
      <c r="G1633" s="13" t="str">
        <f t="shared" si="451"/>
        <v>Normal</v>
      </c>
      <c r="H1633" s="13" t="s">
        <v>8291</v>
      </c>
      <c r="I1633" s="13" t="s">
        <v>8291</v>
      </c>
      <c r="J1633" s="13" t="s">
        <v>8293</v>
      </c>
      <c r="K1633" s="27">
        <v>1</v>
      </c>
      <c r="L1633" s="13" t="s">
        <v>8291</v>
      </c>
      <c r="M1633" s="13" t="s">
        <v>8562</v>
      </c>
      <c r="N1633" s="13">
        <v>19</v>
      </c>
      <c r="O1633" s="56">
        <v>14283.46</v>
      </c>
      <c r="P1633" s="13" t="s">
        <v>8310</v>
      </c>
      <c r="Q1633" s="13" t="s">
        <v>8310</v>
      </c>
      <c r="R1633" s="57" t="s">
        <v>8329</v>
      </c>
      <c r="T1633" s="12" t="s">
        <v>5910</v>
      </c>
      <c r="U1633" s="13" t="str">
        <f t="shared" si="467"/>
        <v xml:space="preserve">  Ieva</v>
      </c>
      <c r="V1633" s="39">
        <f t="shared" si="452"/>
        <v>18.78</v>
      </c>
      <c r="W1633" s="39" t="str">
        <f t="shared" si="453"/>
        <v>Healthy Weight</v>
      </c>
      <c r="X1633" s="39">
        <f t="shared" si="454"/>
        <v>4.45</v>
      </c>
      <c r="Y1633" s="39" t="str">
        <f t="shared" si="455"/>
        <v>Normal</v>
      </c>
      <c r="Z1633" s="39" t="str">
        <f t="shared" si="456"/>
        <v>No</v>
      </c>
      <c r="AA1633" s="39" t="str">
        <f t="shared" si="457"/>
        <v>No</v>
      </c>
      <c r="AB1633" s="39" t="str">
        <f t="shared" si="458"/>
        <v>Yes</v>
      </c>
      <c r="AC1633" s="38">
        <f t="shared" si="459"/>
        <v>1</v>
      </c>
      <c r="AD1633" s="39" t="str">
        <f t="shared" si="460"/>
        <v>No</v>
      </c>
      <c r="AE1633" s="13" t="str">
        <f t="shared" si="461"/>
        <v>6-Sep-2004</v>
      </c>
      <c r="AF1633" s="39">
        <f t="shared" si="462"/>
        <v>19</v>
      </c>
      <c r="AG1633" s="58">
        <f t="shared" si="463"/>
        <v>14283.46</v>
      </c>
      <c r="AH1633" s="39" t="str">
        <f t="shared" si="464"/>
        <v>tier - 2</v>
      </c>
      <c r="AI1633" s="39" t="str">
        <f t="shared" si="465"/>
        <v>tier - 2</v>
      </c>
      <c r="AJ1633" s="54" t="str">
        <f t="shared" si="466"/>
        <v>R1024</v>
      </c>
    </row>
    <row r="1634" spans="2:36" ht="15.75" customHeight="1" x14ac:dyDescent="0.3">
      <c r="B1634" s="12" t="s">
        <v>5914</v>
      </c>
      <c r="C1634" s="13" t="s">
        <v>887</v>
      </c>
      <c r="D1634" s="13">
        <v>28.024999999999999</v>
      </c>
      <c r="E1634" s="13" t="str">
        <f t="shared" si="450"/>
        <v>Overweight</v>
      </c>
      <c r="F1634" s="13">
        <v>5</v>
      </c>
      <c r="G1634" s="13" t="str">
        <f t="shared" si="451"/>
        <v>Normal</v>
      </c>
      <c r="H1634" s="13" t="s">
        <v>8291</v>
      </c>
      <c r="I1634" s="13" t="s">
        <v>8291</v>
      </c>
      <c r="J1634" s="13" t="s">
        <v>8291</v>
      </c>
      <c r="K1634" s="27">
        <v>1</v>
      </c>
      <c r="L1634" s="13" t="s">
        <v>8291</v>
      </c>
      <c r="M1634" s="13" t="s">
        <v>9849</v>
      </c>
      <c r="N1634" s="13">
        <v>55</v>
      </c>
      <c r="O1634" s="56">
        <v>14285.9</v>
      </c>
      <c r="P1634" s="13" t="s">
        <v>8310</v>
      </c>
      <c r="Q1634" s="13" t="s">
        <v>8311</v>
      </c>
      <c r="R1634" s="57" t="s">
        <v>8317</v>
      </c>
      <c r="T1634" s="12" t="s">
        <v>5914</v>
      </c>
      <c r="U1634" s="13" t="str">
        <f t="shared" si="467"/>
        <v xml:space="preserve">  Chris</v>
      </c>
      <c r="V1634" s="39">
        <f t="shared" si="452"/>
        <v>28.024999999999999</v>
      </c>
      <c r="W1634" s="39" t="str">
        <f t="shared" si="453"/>
        <v>Overweight</v>
      </c>
      <c r="X1634" s="39">
        <f t="shared" si="454"/>
        <v>5</v>
      </c>
      <c r="Y1634" s="39" t="str">
        <f t="shared" si="455"/>
        <v>Normal</v>
      </c>
      <c r="Z1634" s="39" t="str">
        <f t="shared" si="456"/>
        <v>No</v>
      </c>
      <c r="AA1634" s="39" t="str">
        <f t="shared" si="457"/>
        <v>No</v>
      </c>
      <c r="AB1634" s="39" t="str">
        <f t="shared" si="458"/>
        <v>No</v>
      </c>
      <c r="AC1634" s="38">
        <f t="shared" si="459"/>
        <v>1</v>
      </c>
      <c r="AD1634" s="39" t="str">
        <f t="shared" si="460"/>
        <v>No</v>
      </c>
      <c r="AE1634" s="13" t="str">
        <f t="shared" si="461"/>
        <v>15-Dec-1968</v>
      </c>
      <c r="AF1634" s="39">
        <f t="shared" si="462"/>
        <v>55</v>
      </c>
      <c r="AG1634" s="58">
        <f t="shared" si="463"/>
        <v>14285.9</v>
      </c>
      <c r="AH1634" s="39" t="str">
        <f t="shared" si="464"/>
        <v>tier - 2</v>
      </c>
      <c r="AI1634" s="39" t="str">
        <f t="shared" si="465"/>
        <v>tier - 3</v>
      </c>
      <c r="AJ1634" s="54" t="str">
        <f t="shared" si="466"/>
        <v>R1012</v>
      </c>
    </row>
    <row r="1635" spans="2:36" ht="15.75" customHeight="1" x14ac:dyDescent="0.3">
      <c r="B1635" s="12" t="s">
        <v>5916</v>
      </c>
      <c r="C1635" s="13" t="s">
        <v>5918</v>
      </c>
      <c r="D1635" s="13">
        <v>35.090000000000003</v>
      </c>
      <c r="E1635" s="13" t="str">
        <f t="shared" si="450"/>
        <v>Obesity</v>
      </c>
      <c r="F1635" s="13">
        <v>5.84</v>
      </c>
      <c r="G1635" s="13" t="str">
        <f t="shared" si="451"/>
        <v>Prediabetes</v>
      </c>
      <c r="H1635" s="13" t="s">
        <v>8291</v>
      </c>
      <c r="I1635" s="13" t="s">
        <v>8291</v>
      </c>
      <c r="J1635" s="13" t="s">
        <v>8291</v>
      </c>
      <c r="K1635" s="27" t="s">
        <v>8292</v>
      </c>
      <c r="L1635" s="13" t="s">
        <v>8291</v>
      </c>
      <c r="M1635" s="13" t="s">
        <v>9850</v>
      </c>
      <c r="N1635" s="13">
        <v>65</v>
      </c>
      <c r="O1635" s="56">
        <v>14313.85</v>
      </c>
      <c r="P1635" s="13" t="s">
        <v>8310</v>
      </c>
      <c r="Q1635" s="13" t="s">
        <v>8311</v>
      </c>
      <c r="R1635" s="57" t="s">
        <v>8312</v>
      </c>
      <c r="T1635" s="12" t="s">
        <v>5916</v>
      </c>
      <c r="U1635" s="13" t="str">
        <f t="shared" si="467"/>
        <v xml:space="preserve">  Drew L</v>
      </c>
      <c r="V1635" s="39">
        <f t="shared" si="452"/>
        <v>35.090000000000003</v>
      </c>
      <c r="W1635" s="39" t="str">
        <f t="shared" si="453"/>
        <v>Obesity</v>
      </c>
      <c r="X1635" s="39">
        <f t="shared" si="454"/>
        <v>5.84</v>
      </c>
      <c r="Y1635" s="39" t="str">
        <f t="shared" si="455"/>
        <v>Prediabetes</v>
      </c>
      <c r="Z1635" s="39" t="str">
        <f t="shared" si="456"/>
        <v>No</v>
      </c>
      <c r="AA1635" s="39" t="str">
        <f t="shared" si="457"/>
        <v>No</v>
      </c>
      <c r="AB1635" s="39" t="str">
        <f t="shared" si="458"/>
        <v>No</v>
      </c>
      <c r="AC1635" s="38" t="str">
        <f t="shared" si="459"/>
        <v>No major surgery</v>
      </c>
      <c r="AD1635" s="39" t="str">
        <f t="shared" si="460"/>
        <v>No</v>
      </c>
      <c r="AE1635" s="13" t="str">
        <f t="shared" si="461"/>
        <v>15-Oct-1958</v>
      </c>
      <c r="AF1635" s="39">
        <f t="shared" si="462"/>
        <v>65</v>
      </c>
      <c r="AG1635" s="58">
        <f t="shared" si="463"/>
        <v>14313.85</v>
      </c>
      <c r="AH1635" s="39" t="str">
        <f t="shared" si="464"/>
        <v>tier - 2</v>
      </c>
      <c r="AI1635" s="39" t="str">
        <f t="shared" si="465"/>
        <v>tier - 3</v>
      </c>
      <c r="AJ1635" s="54" t="str">
        <f t="shared" si="466"/>
        <v>R1013</v>
      </c>
    </row>
    <row r="1636" spans="2:36" ht="15.75" customHeight="1" x14ac:dyDescent="0.3">
      <c r="B1636" s="12" t="s">
        <v>5919</v>
      </c>
      <c r="C1636" s="13" t="s">
        <v>4317</v>
      </c>
      <c r="D1636" s="13">
        <v>34.42</v>
      </c>
      <c r="E1636" s="13" t="str">
        <f t="shared" si="450"/>
        <v>Obesity</v>
      </c>
      <c r="F1636" s="13">
        <v>5.21</v>
      </c>
      <c r="G1636" s="13" t="str">
        <f t="shared" si="451"/>
        <v>Normal</v>
      </c>
      <c r="H1636" s="13" t="s">
        <v>8293</v>
      </c>
      <c r="I1636" s="13" t="s">
        <v>8291</v>
      </c>
      <c r="J1636" s="13" t="s">
        <v>8291</v>
      </c>
      <c r="K1636" s="27" t="s">
        <v>8292</v>
      </c>
      <c r="L1636" s="13" t="s">
        <v>8291</v>
      </c>
      <c r="M1636" s="13" t="s">
        <v>9851</v>
      </c>
      <c r="N1636" s="13">
        <v>65</v>
      </c>
      <c r="O1636" s="56">
        <v>14319.03</v>
      </c>
      <c r="P1636" s="13" t="s">
        <v>8310</v>
      </c>
      <c r="Q1636" s="13" t="s">
        <v>8310</v>
      </c>
      <c r="R1636" s="57" t="s">
        <v>8321</v>
      </c>
      <c r="T1636" s="12" t="s">
        <v>5919</v>
      </c>
      <c r="U1636" s="13" t="str">
        <f t="shared" si="467"/>
        <v xml:space="preserve">  Christina</v>
      </c>
      <c r="V1636" s="39">
        <f t="shared" si="452"/>
        <v>34.42</v>
      </c>
      <c r="W1636" s="39" t="str">
        <f t="shared" si="453"/>
        <v>Obesity</v>
      </c>
      <c r="X1636" s="39">
        <f t="shared" si="454"/>
        <v>5.21</v>
      </c>
      <c r="Y1636" s="39" t="str">
        <f t="shared" si="455"/>
        <v>Normal</v>
      </c>
      <c r="Z1636" s="39" t="str">
        <f t="shared" si="456"/>
        <v>Yes</v>
      </c>
      <c r="AA1636" s="39" t="str">
        <f t="shared" si="457"/>
        <v>No</v>
      </c>
      <c r="AB1636" s="39" t="str">
        <f t="shared" si="458"/>
        <v>No</v>
      </c>
      <c r="AC1636" s="38" t="str">
        <f t="shared" si="459"/>
        <v>No major surgery</v>
      </c>
      <c r="AD1636" s="39" t="str">
        <f t="shared" si="460"/>
        <v>No</v>
      </c>
      <c r="AE1636" s="13" t="str">
        <f t="shared" si="461"/>
        <v>10-Jul-1958</v>
      </c>
      <c r="AF1636" s="39">
        <f t="shared" si="462"/>
        <v>65</v>
      </c>
      <c r="AG1636" s="58">
        <f t="shared" si="463"/>
        <v>14319.03</v>
      </c>
      <c r="AH1636" s="39" t="str">
        <f t="shared" si="464"/>
        <v>tier - 2</v>
      </c>
      <c r="AI1636" s="39" t="str">
        <f t="shared" si="465"/>
        <v>tier - 2</v>
      </c>
      <c r="AJ1636" s="54" t="str">
        <f t="shared" si="466"/>
        <v>R1011</v>
      </c>
    </row>
    <row r="1637" spans="2:36" ht="15.75" customHeight="1" x14ac:dyDescent="0.3">
      <c r="B1637" s="12" t="s">
        <v>5922</v>
      </c>
      <c r="C1637" s="13" t="s">
        <v>5924</v>
      </c>
      <c r="D1637" s="13">
        <v>29.4</v>
      </c>
      <c r="E1637" s="13" t="str">
        <f t="shared" si="450"/>
        <v>Overweight</v>
      </c>
      <c r="F1637" s="13">
        <v>4.26</v>
      </c>
      <c r="G1637" s="13" t="str">
        <f t="shared" si="451"/>
        <v>Normal</v>
      </c>
      <c r="H1637" s="13" t="s">
        <v>8291</v>
      </c>
      <c r="I1637" s="13" t="s">
        <v>8291</v>
      </c>
      <c r="J1637" s="13" t="s">
        <v>8291</v>
      </c>
      <c r="K1637" s="27" t="s">
        <v>8292</v>
      </c>
      <c r="L1637" s="13" t="s">
        <v>8291</v>
      </c>
      <c r="M1637" s="13" t="s">
        <v>9852</v>
      </c>
      <c r="N1637" s="13">
        <v>54</v>
      </c>
      <c r="O1637" s="56">
        <v>14337.91</v>
      </c>
      <c r="P1637" s="13" t="s">
        <v>8310</v>
      </c>
      <c r="Q1637" s="13" t="s">
        <v>8311</v>
      </c>
      <c r="R1637" s="57" t="s">
        <v>8336</v>
      </c>
      <c r="T1637" s="12" t="s">
        <v>5922</v>
      </c>
      <c r="U1637" s="13" t="str">
        <f t="shared" si="467"/>
        <v xml:space="preserve">  Alexander G</v>
      </c>
      <c r="V1637" s="39">
        <f t="shared" si="452"/>
        <v>29.4</v>
      </c>
      <c r="W1637" s="39" t="str">
        <f t="shared" si="453"/>
        <v>Overweight</v>
      </c>
      <c r="X1637" s="39">
        <f t="shared" si="454"/>
        <v>4.26</v>
      </c>
      <c r="Y1637" s="39" t="str">
        <f t="shared" si="455"/>
        <v>Normal</v>
      </c>
      <c r="Z1637" s="39" t="str">
        <f t="shared" si="456"/>
        <v>No</v>
      </c>
      <c r="AA1637" s="39" t="str">
        <f t="shared" si="457"/>
        <v>No</v>
      </c>
      <c r="AB1637" s="39" t="str">
        <f t="shared" si="458"/>
        <v>No</v>
      </c>
      <c r="AC1637" s="38" t="str">
        <f t="shared" si="459"/>
        <v>No major surgery</v>
      </c>
      <c r="AD1637" s="39" t="str">
        <f t="shared" si="460"/>
        <v>No</v>
      </c>
      <c r="AE1637" s="13" t="str">
        <f t="shared" si="461"/>
        <v>26-Sep-1969</v>
      </c>
      <c r="AF1637" s="39">
        <f t="shared" si="462"/>
        <v>54</v>
      </c>
      <c r="AG1637" s="58">
        <f t="shared" si="463"/>
        <v>14337.91</v>
      </c>
      <c r="AH1637" s="39" t="str">
        <f t="shared" si="464"/>
        <v>tier - 2</v>
      </c>
      <c r="AI1637" s="39" t="str">
        <f t="shared" si="465"/>
        <v>tier - 3</v>
      </c>
      <c r="AJ1637" s="54" t="str">
        <f t="shared" si="466"/>
        <v>R1022</v>
      </c>
    </row>
    <row r="1638" spans="2:36" ht="15.75" customHeight="1" x14ac:dyDescent="0.3">
      <c r="B1638" s="12" t="s">
        <v>5926</v>
      </c>
      <c r="C1638" s="13" t="s">
        <v>5928</v>
      </c>
      <c r="D1638" s="13">
        <v>21.31</v>
      </c>
      <c r="E1638" s="13" t="str">
        <f t="shared" si="450"/>
        <v>Healthy Weight</v>
      </c>
      <c r="F1638" s="13">
        <v>4.17</v>
      </c>
      <c r="G1638" s="13" t="str">
        <f t="shared" si="451"/>
        <v>Normal</v>
      </c>
      <c r="H1638" s="13" t="s">
        <v>8291</v>
      </c>
      <c r="I1638" s="13" t="s">
        <v>8291</v>
      </c>
      <c r="J1638" s="13" t="s">
        <v>8291</v>
      </c>
      <c r="K1638" s="27" t="s">
        <v>8292</v>
      </c>
      <c r="L1638" s="13" t="s">
        <v>8291</v>
      </c>
      <c r="M1638" s="13" t="s">
        <v>9853</v>
      </c>
      <c r="N1638" s="13">
        <v>64</v>
      </c>
      <c r="O1638" s="56">
        <v>14349.85</v>
      </c>
      <c r="P1638" s="13" t="s">
        <v>8310</v>
      </c>
      <c r="Q1638" s="13" t="s">
        <v>8310</v>
      </c>
      <c r="R1638" s="57" t="s">
        <v>8317</v>
      </c>
      <c r="T1638" s="12" t="s">
        <v>5926</v>
      </c>
      <c r="U1638" s="13" t="str">
        <f t="shared" si="467"/>
        <v xml:space="preserve">  Meaghan</v>
      </c>
      <c r="V1638" s="39">
        <f t="shared" si="452"/>
        <v>21.31</v>
      </c>
      <c r="W1638" s="39" t="str">
        <f t="shared" si="453"/>
        <v>Healthy Weight</v>
      </c>
      <c r="X1638" s="39">
        <f t="shared" si="454"/>
        <v>4.17</v>
      </c>
      <c r="Y1638" s="39" t="str">
        <f t="shared" si="455"/>
        <v>Normal</v>
      </c>
      <c r="Z1638" s="39" t="str">
        <f t="shared" si="456"/>
        <v>No</v>
      </c>
      <c r="AA1638" s="39" t="str">
        <f t="shared" si="457"/>
        <v>No</v>
      </c>
      <c r="AB1638" s="39" t="str">
        <f t="shared" si="458"/>
        <v>No</v>
      </c>
      <c r="AC1638" s="38" t="str">
        <f t="shared" si="459"/>
        <v>No major surgery</v>
      </c>
      <c r="AD1638" s="39" t="str">
        <f t="shared" si="460"/>
        <v>No</v>
      </c>
      <c r="AE1638" s="13" t="str">
        <f t="shared" si="461"/>
        <v>24-Dec-1959</v>
      </c>
      <c r="AF1638" s="39">
        <f t="shared" si="462"/>
        <v>64</v>
      </c>
      <c r="AG1638" s="58">
        <f t="shared" si="463"/>
        <v>14349.85</v>
      </c>
      <c r="AH1638" s="39" t="str">
        <f t="shared" si="464"/>
        <v>tier - 2</v>
      </c>
      <c r="AI1638" s="39" t="str">
        <f t="shared" si="465"/>
        <v>tier - 2</v>
      </c>
      <c r="AJ1638" s="54" t="str">
        <f t="shared" si="466"/>
        <v>R1012</v>
      </c>
    </row>
    <row r="1639" spans="2:36" ht="15.75" customHeight="1" x14ac:dyDescent="0.3">
      <c r="B1639" s="12" t="s">
        <v>5930</v>
      </c>
      <c r="C1639" s="13" t="s">
        <v>1862</v>
      </c>
      <c r="D1639" s="13">
        <v>19.559999999999999</v>
      </c>
      <c r="E1639" s="13" t="str">
        <f t="shared" si="450"/>
        <v>Healthy Weight</v>
      </c>
      <c r="F1639" s="13">
        <v>11.96</v>
      </c>
      <c r="G1639" s="13" t="str">
        <f t="shared" si="451"/>
        <v>Diabetes</v>
      </c>
      <c r="H1639" s="13" t="s">
        <v>8291</v>
      </c>
      <c r="I1639" s="13" t="s">
        <v>8291</v>
      </c>
      <c r="J1639" s="13" t="s">
        <v>8291</v>
      </c>
      <c r="K1639" s="27" t="s">
        <v>8292</v>
      </c>
      <c r="L1639" s="13" t="s">
        <v>8291</v>
      </c>
      <c r="M1639" s="13" t="s">
        <v>9854</v>
      </c>
      <c r="N1639" s="13">
        <v>56</v>
      </c>
      <c r="O1639" s="56">
        <v>14355.43</v>
      </c>
      <c r="P1639" s="13" t="s">
        <v>8310</v>
      </c>
      <c r="Q1639" s="13" t="s">
        <v>8314</v>
      </c>
      <c r="R1639" s="57" t="s">
        <v>8335</v>
      </c>
      <c r="T1639" s="12" t="s">
        <v>5930</v>
      </c>
      <c r="U1639" s="13" t="str">
        <f t="shared" si="467"/>
        <v xml:space="preserve">  Kristin</v>
      </c>
      <c r="V1639" s="39">
        <f t="shared" si="452"/>
        <v>19.559999999999999</v>
      </c>
      <c r="W1639" s="39" t="str">
        <f t="shared" si="453"/>
        <v>Healthy Weight</v>
      </c>
      <c r="X1639" s="39">
        <f t="shared" si="454"/>
        <v>11.96</v>
      </c>
      <c r="Y1639" s="39" t="str">
        <f t="shared" si="455"/>
        <v>Diabetes</v>
      </c>
      <c r="Z1639" s="39" t="str">
        <f t="shared" si="456"/>
        <v>No</v>
      </c>
      <c r="AA1639" s="39" t="str">
        <f t="shared" si="457"/>
        <v>No</v>
      </c>
      <c r="AB1639" s="39" t="str">
        <f t="shared" si="458"/>
        <v>No</v>
      </c>
      <c r="AC1639" s="38" t="str">
        <f t="shared" si="459"/>
        <v>No major surgery</v>
      </c>
      <c r="AD1639" s="39" t="str">
        <f t="shared" si="460"/>
        <v>No</v>
      </c>
      <c r="AE1639" s="13" t="str">
        <f t="shared" si="461"/>
        <v>10-Oct-1967</v>
      </c>
      <c r="AF1639" s="39">
        <f t="shared" si="462"/>
        <v>56</v>
      </c>
      <c r="AG1639" s="58">
        <f t="shared" si="463"/>
        <v>14355.43</v>
      </c>
      <c r="AH1639" s="39" t="str">
        <f t="shared" si="464"/>
        <v>tier - 2</v>
      </c>
      <c r="AI1639" s="39" t="str">
        <f t="shared" si="465"/>
        <v>tier - 1</v>
      </c>
      <c r="AJ1639" s="54" t="str">
        <f t="shared" si="466"/>
        <v>R1026</v>
      </c>
    </row>
    <row r="1640" spans="2:36" ht="15.75" customHeight="1" x14ac:dyDescent="0.3">
      <c r="B1640" s="12" t="s">
        <v>5933</v>
      </c>
      <c r="C1640" s="13" t="s">
        <v>5935</v>
      </c>
      <c r="D1640" s="13">
        <v>37.335000000000001</v>
      </c>
      <c r="E1640" s="13" t="str">
        <f t="shared" si="450"/>
        <v>Obesity</v>
      </c>
      <c r="F1640" s="13">
        <v>6.26</v>
      </c>
      <c r="G1640" s="13" t="str">
        <f t="shared" si="451"/>
        <v>Prediabetes</v>
      </c>
      <c r="H1640" s="13" t="s">
        <v>8293</v>
      </c>
      <c r="I1640" s="13" t="s">
        <v>8291</v>
      </c>
      <c r="J1640" s="13" t="s">
        <v>8291</v>
      </c>
      <c r="K1640" s="27">
        <v>1</v>
      </c>
      <c r="L1640" s="13" t="s">
        <v>8291</v>
      </c>
      <c r="M1640" s="13" t="s">
        <v>9855</v>
      </c>
      <c r="N1640" s="13">
        <v>35</v>
      </c>
      <c r="O1640" s="56">
        <v>14358.36</v>
      </c>
      <c r="P1640" s="13" t="s">
        <v>8310</v>
      </c>
      <c r="Q1640" s="13" t="s">
        <v>8310</v>
      </c>
      <c r="R1640" s="57" t="s">
        <v>8321</v>
      </c>
      <c r="T1640" s="12" t="s">
        <v>5933</v>
      </c>
      <c r="U1640" s="13" t="str">
        <f t="shared" si="467"/>
        <v xml:space="preserve">  Andrea K</v>
      </c>
      <c r="V1640" s="39">
        <f t="shared" si="452"/>
        <v>37.335000000000001</v>
      </c>
      <c r="W1640" s="39" t="str">
        <f t="shared" si="453"/>
        <v>Obesity</v>
      </c>
      <c r="X1640" s="39">
        <f t="shared" si="454"/>
        <v>6.26</v>
      </c>
      <c r="Y1640" s="39" t="str">
        <f t="shared" si="455"/>
        <v>Prediabetes</v>
      </c>
      <c r="Z1640" s="39" t="str">
        <f t="shared" si="456"/>
        <v>Yes</v>
      </c>
      <c r="AA1640" s="39" t="str">
        <f t="shared" si="457"/>
        <v>No</v>
      </c>
      <c r="AB1640" s="39" t="str">
        <f t="shared" si="458"/>
        <v>No</v>
      </c>
      <c r="AC1640" s="38">
        <f t="shared" si="459"/>
        <v>1</v>
      </c>
      <c r="AD1640" s="39" t="str">
        <f t="shared" si="460"/>
        <v>No</v>
      </c>
      <c r="AE1640" s="13" t="str">
        <f t="shared" si="461"/>
        <v>16-Nov-1988</v>
      </c>
      <c r="AF1640" s="39">
        <f t="shared" si="462"/>
        <v>35</v>
      </c>
      <c r="AG1640" s="58">
        <f t="shared" si="463"/>
        <v>14358.36</v>
      </c>
      <c r="AH1640" s="39" t="str">
        <f t="shared" si="464"/>
        <v>tier - 2</v>
      </c>
      <c r="AI1640" s="39" t="str">
        <f t="shared" si="465"/>
        <v>tier - 2</v>
      </c>
      <c r="AJ1640" s="54" t="str">
        <f t="shared" si="466"/>
        <v>R1011</v>
      </c>
    </row>
    <row r="1641" spans="2:36" ht="15.75" customHeight="1" x14ac:dyDescent="0.3">
      <c r="B1641" s="12" t="s">
        <v>5937</v>
      </c>
      <c r="C1641" s="13" t="s">
        <v>5939</v>
      </c>
      <c r="D1641" s="13">
        <v>19.53</v>
      </c>
      <c r="E1641" s="13" t="str">
        <f t="shared" si="450"/>
        <v>Healthy Weight</v>
      </c>
      <c r="F1641" s="13">
        <v>11.68</v>
      </c>
      <c r="G1641" s="13" t="str">
        <f t="shared" si="451"/>
        <v>Diabetes</v>
      </c>
      <c r="H1641" s="13" t="s">
        <v>8291</v>
      </c>
      <c r="I1641" s="13" t="s">
        <v>8291</v>
      </c>
      <c r="J1641" s="13" t="s">
        <v>8291</v>
      </c>
      <c r="K1641" s="27" t="s">
        <v>8292</v>
      </c>
      <c r="L1641" s="13" t="s">
        <v>8291</v>
      </c>
      <c r="M1641" s="13" t="s">
        <v>9856</v>
      </c>
      <c r="N1641" s="13">
        <v>60</v>
      </c>
      <c r="O1641" s="56">
        <v>14382.71</v>
      </c>
      <c r="P1641" s="13" t="s">
        <v>8310</v>
      </c>
      <c r="Q1641" s="13" t="s">
        <v>8310</v>
      </c>
      <c r="R1641" s="57" t="s">
        <v>8317</v>
      </c>
      <c r="T1641" s="12" t="s">
        <v>5937</v>
      </c>
      <c r="U1641" s="13" t="str">
        <f t="shared" si="467"/>
        <v xml:space="preserve">  Kris</v>
      </c>
      <c r="V1641" s="39">
        <f t="shared" si="452"/>
        <v>19.53</v>
      </c>
      <c r="W1641" s="39" t="str">
        <f t="shared" si="453"/>
        <v>Healthy Weight</v>
      </c>
      <c r="X1641" s="39">
        <f t="shared" si="454"/>
        <v>11.68</v>
      </c>
      <c r="Y1641" s="39" t="str">
        <f t="shared" si="455"/>
        <v>Diabetes</v>
      </c>
      <c r="Z1641" s="39" t="str">
        <f t="shared" si="456"/>
        <v>No</v>
      </c>
      <c r="AA1641" s="39" t="str">
        <f t="shared" si="457"/>
        <v>No</v>
      </c>
      <c r="AB1641" s="39" t="str">
        <f t="shared" si="458"/>
        <v>No</v>
      </c>
      <c r="AC1641" s="38" t="str">
        <f t="shared" si="459"/>
        <v>No major surgery</v>
      </c>
      <c r="AD1641" s="39" t="str">
        <f t="shared" si="460"/>
        <v>No</v>
      </c>
      <c r="AE1641" s="13" t="str">
        <f t="shared" si="461"/>
        <v>16-Jul-1963</v>
      </c>
      <c r="AF1641" s="39">
        <f t="shared" si="462"/>
        <v>60</v>
      </c>
      <c r="AG1641" s="58">
        <f t="shared" si="463"/>
        <v>14382.71</v>
      </c>
      <c r="AH1641" s="39" t="str">
        <f t="shared" si="464"/>
        <v>tier - 2</v>
      </c>
      <c r="AI1641" s="39" t="str">
        <f t="shared" si="465"/>
        <v>tier - 2</v>
      </c>
      <c r="AJ1641" s="54" t="str">
        <f t="shared" si="466"/>
        <v>R1012</v>
      </c>
    </row>
    <row r="1642" spans="2:36" ht="15.75" customHeight="1" x14ac:dyDescent="0.3">
      <c r="B1642" s="12" t="s">
        <v>5940</v>
      </c>
      <c r="C1642" s="13" t="s">
        <v>5942</v>
      </c>
      <c r="D1642" s="13">
        <v>34.1</v>
      </c>
      <c r="E1642" s="13" t="str">
        <f t="shared" si="450"/>
        <v>Obesity</v>
      </c>
      <c r="F1642" s="13">
        <v>5.16</v>
      </c>
      <c r="G1642" s="13" t="str">
        <f t="shared" si="451"/>
        <v>Normal</v>
      </c>
      <c r="H1642" s="13" t="s">
        <v>8291</v>
      </c>
      <c r="I1642" s="13" t="s">
        <v>8291</v>
      </c>
      <c r="J1642" s="13" t="s">
        <v>8291</v>
      </c>
      <c r="K1642" s="27" t="s">
        <v>8292</v>
      </c>
      <c r="L1642" s="13" t="s">
        <v>8291</v>
      </c>
      <c r="M1642" s="13" t="s">
        <v>9857</v>
      </c>
      <c r="N1642" s="13">
        <v>58</v>
      </c>
      <c r="O1642" s="56">
        <v>14394.4</v>
      </c>
      <c r="P1642" s="13" t="s">
        <v>8310</v>
      </c>
      <c r="Q1642" s="13" t="s">
        <v>8311</v>
      </c>
      <c r="R1642" s="57" t="s">
        <v>8329</v>
      </c>
      <c r="T1642" s="12" t="s">
        <v>5940</v>
      </c>
      <c r="U1642" s="13" t="str">
        <f t="shared" si="467"/>
        <v xml:space="preserve">  Alden W</v>
      </c>
      <c r="V1642" s="39">
        <f t="shared" si="452"/>
        <v>34.1</v>
      </c>
      <c r="W1642" s="39" t="str">
        <f t="shared" si="453"/>
        <v>Obesity</v>
      </c>
      <c r="X1642" s="39">
        <f t="shared" si="454"/>
        <v>5.16</v>
      </c>
      <c r="Y1642" s="39" t="str">
        <f t="shared" si="455"/>
        <v>Normal</v>
      </c>
      <c r="Z1642" s="39" t="str">
        <f t="shared" si="456"/>
        <v>No</v>
      </c>
      <c r="AA1642" s="39" t="str">
        <f t="shared" si="457"/>
        <v>No</v>
      </c>
      <c r="AB1642" s="39" t="str">
        <f t="shared" si="458"/>
        <v>No</v>
      </c>
      <c r="AC1642" s="38" t="str">
        <f t="shared" si="459"/>
        <v>No major surgery</v>
      </c>
      <c r="AD1642" s="39" t="str">
        <f t="shared" si="460"/>
        <v>No</v>
      </c>
      <c r="AE1642" s="13" t="str">
        <f t="shared" si="461"/>
        <v>22-Jun-1965</v>
      </c>
      <c r="AF1642" s="39">
        <f t="shared" si="462"/>
        <v>58</v>
      </c>
      <c r="AG1642" s="58">
        <f t="shared" si="463"/>
        <v>14394.4</v>
      </c>
      <c r="AH1642" s="39" t="str">
        <f t="shared" si="464"/>
        <v>tier - 2</v>
      </c>
      <c r="AI1642" s="39" t="str">
        <f t="shared" si="465"/>
        <v>tier - 3</v>
      </c>
      <c r="AJ1642" s="54" t="str">
        <f t="shared" si="466"/>
        <v>R1024</v>
      </c>
    </row>
    <row r="1643" spans="2:36" ht="15.75" customHeight="1" x14ac:dyDescent="0.3">
      <c r="B1643" s="12" t="s">
        <v>5943</v>
      </c>
      <c r="C1643" s="13" t="s">
        <v>5945</v>
      </c>
      <c r="D1643" s="13">
        <v>16.5</v>
      </c>
      <c r="E1643" s="13" t="str">
        <f t="shared" si="450"/>
        <v>Underweight</v>
      </c>
      <c r="F1643" s="13">
        <v>6.9</v>
      </c>
      <c r="G1643" s="13" t="str">
        <f t="shared" si="451"/>
        <v>Diabetes</v>
      </c>
      <c r="H1643" s="13" t="s">
        <v>8293</v>
      </c>
      <c r="I1643" s="13" t="s">
        <v>8291</v>
      </c>
      <c r="J1643" s="13" t="s">
        <v>8291</v>
      </c>
      <c r="K1643" s="27">
        <v>2</v>
      </c>
      <c r="L1643" s="13" t="s">
        <v>8291</v>
      </c>
      <c r="M1643" s="13" t="s">
        <v>9858</v>
      </c>
      <c r="N1643" s="13">
        <v>65</v>
      </c>
      <c r="O1643" s="56">
        <v>14394.56</v>
      </c>
      <c r="P1643" s="13" t="s">
        <v>8310</v>
      </c>
      <c r="Q1643" s="13" t="s">
        <v>8314</v>
      </c>
      <c r="R1643" s="57" t="s">
        <v>8327</v>
      </c>
      <c r="T1643" s="12" t="s">
        <v>5943</v>
      </c>
      <c r="U1643" s="13" t="str">
        <f t="shared" si="467"/>
        <v xml:space="preserve">  Suzanne M</v>
      </c>
      <c r="V1643" s="39">
        <f t="shared" si="452"/>
        <v>16.5</v>
      </c>
      <c r="W1643" s="39" t="str">
        <f t="shared" si="453"/>
        <v>Underweight</v>
      </c>
      <c r="X1643" s="39">
        <f t="shared" si="454"/>
        <v>6.9</v>
      </c>
      <c r="Y1643" s="39" t="str">
        <f t="shared" si="455"/>
        <v>Diabetes</v>
      </c>
      <c r="Z1643" s="39" t="str">
        <f t="shared" si="456"/>
        <v>Yes</v>
      </c>
      <c r="AA1643" s="39" t="str">
        <f t="shared" si="457"/>
        <v>No</v>
      </c>
      <c r="AB1643" s="39" t="str">
        <f t="shared" si="458"/>
        <v>No</v>
      </c>
      <c r="AC1643" s="38">
        <f t="shared" si="459"/>
        <v>2</v>
      </c>
      <c r="AD1643" s="39" t="str">
        <f t="shared" si="460"/>
        <v>No</v>
      </c>
      <c r="AE1643" s="13" t="str">
        <f t="shared" si="461"/>
        <v>14-Sep-1958</v>
      </c>
      <c r="AF1643" s="39">
        <f t="shared" si="462"/>
        <v>65</v>
      </c>
      <c r="AG1643" s="58">
        <f t="shared" si="463"/>
        <v>14394.56</v>
      </c>
      <c r="AH1643" s="39" t="str">
        <f t="shared" si="464"/>
        <v>tier - 2</v>
      </c>
      <c r="AI1643" s="39" t="str">
        <f t="shared" si="465"/>
        <v>tier - 1</v>
      </c>
      <c r="AJ1643" s="54" t="str">
        <f t="shared" si="466"/>
        <v>R1018</v>
      </c>
    </row>
    <row r="1644" spans="2:36" ht="15.75" customHeight="1" x14ac:dyDescent="0.3">
      <c r="B1644" s="12" t="s">
        <v>5947</v>
      </c>
      <c r="C1644" s="13" t="s">
        <v>5949</v>
      </c>
      <c r="D1644" s="13">
        <v>30.69</v>
      </c>
      <c r="E1644" s="13" t="str">
        <f t="shared" si="450"/>
        <v>Obesity</v>
      </c>
      <c r="F1644" s="13">
        <v>4.83</v>
      </c>
      <c r="G1644" s="13" t="str">
        <f t="shared" si="451"/>
        <v>Normal</v>
      </c>
      <c r="H1644" s="13" t="s">
        <v>8291</v>
      </c>
      <c r="I1644" s="13" t="s">
        <v>8291</v>
      </c>
      <c r="J1644" s="13" t="s">
        <v>8291</v>
      </c>
      <c r="K1644" s="27">
        <v>1</v>
      </c>
      <c r="L1644" s="13" t="s">
        <v>8291</v>
      </c>
      <c r="M1644" s="13" t="s">
        <v>9859</v>
      </c>
      <c r="N1644" s="13">
        <v>65</v>
      </c>
      <c r="O1644" s="56">
        <v>14410.93</v>
      </c>
      <c r="P1644" s="13" t="s">
        <v>8310</v>
      </c>
      <c r="Q1644" s="13" t="s">
        <v>8310</v>
      </c>
      <c r="R1644" s="57" t="s">
        <v>8326</v>
      </c>
      <c r="T1644" s="12" t="s">
        <v>5947</v>
      </c>
      <c r="U1644" s="13" t="str">
        <f t="shared" si="467"/>
        <v xml:space="preserve">  Heidi Z</v>
      </c>
      <c r="V1644" s="39">
        <f t="shared" si="452"/>
        <v>30.69</v>
      </c>
      <c r="W1644" s="39" t="str">
        <f t="shared" si="453"/>
        <v>Obesity</v>
      </c>
      <c r="X1644" s="39">
        <f t="shared" si="454"/>
        <v>4.83</v>
      </c>
      <c r="Y1644" s="39" t="str">
        <f t="shared" si="455"/>
        <v>Normal</v>
      </c>
      <c r="Z1644" s="39" t="str">
        <f t="shared" si="456"/>
        <v>No</v>
      </c>
      <c r="AA1644" s="39" t="str">
        <f t="shared" si="457"/>
        <v>No</v>
      </c>
      <c r="AB1644" s="39" t="str">
        <f t="shared" si="458"/>
        <v>No</v>
      </c>
      <c r="AC1644" s="38">
        <f t="shared" si="459"/>
        <v>1</v>
      </c>
      <c r="AD1644" s="39" t="str">
        <f t="shared" si="460"/>
        <v>No</v>
      </c>
      <c r="AE1644" s="13" t="str">
        <f t="shared" si="461"/>
        <v>29-Jul-1958</v>
      </c>
      <c r="AF1644" s="39">
        <f t="shared" si="462"/>
        <v>65</v>
      </c>
      <c r="AG1644" s="58">
        <f t="shared" si="463"/>
        <v>14410.93</v>
      </c>
      <c r="AH1644" s="39" t="str">
        <f t="shared" si="464"/>
        <v>tier - 2</v>
      </c>
      <c r="AI1644" s="39" t="str">
        <f t="shared" si="465"/>
        <v>tier - 2</v>
      </c>
      <c r="AJ1644" s="54" t="str">
        <f t="shared" si="466"/>
        <v>R1016</v>
      </c>
    </row>
    <row r="1645" spans="2:36" ht="15.75" customHeight="1" x14ac:dyDescent="0.3">
      <c r="B1645" s="12" t="s">
        <v>5951</v>
      </c>
      <c r="C1645" s="13" t="s">
        <v>1766</v>
      </c>
      <c r="D1645" s="13">
        <v>28.93</v>
      </c>
      <c r="E1645" s="13" t="str">
        <f t="shared" si="450"/>
        <v>Overweight</v>
      </c>
      <c r="F1645" s="13">
        <v>4.87</v>
      </c>
      <c r="G1645" s="13" t="str">
        <f t="shared" si="451"/>
        <v>Normal</v>
      </c>
      <c r="H1645" s="13" t="s">
        <v>8291</v>
      </c>
      <c r="I1645" s="13" t="s">
        <v>8291</v>
      </c>
      <c r="J1645" s="13" t="s">
        <v>8291</v>
      </c>
      <c r="K1645" s="27">
        <v>1</v>
      </c>
      <c r="L1645" s="13" t="s">
        <v>8291</v>
      </c>
      <c r="M1645" s="13" t="s">
        <v>9860</v>
      </c>
      <c r="N1645" s="13">
        <v>65</v>
      </c>
      <c r="O1645" s="56">
        <v>14418.28</v>
      </c>
      <c r="P1645" s="13" t="s">
        <v>8310</v>
      </c>
      <c r="Q1645" s="13" t="s">
        <v>8311</v>
      </c>
      <c r="R1645" s="57" t="s">
        <v>8312</v>
      </c>
      <c r="T1645" s="12" t="s">
        <v>5951</v>
      </c>
      <c r="U1645" s="13" t="str">
        <f t="shared" si="467"/>
        <v xml:space="preserve">  Carolyn</v>
      </c>
      <c r="V1645" s="39">
        <f t="shared" si="452"/>
        <v>28.93</v>
      </c>
      <c r="W1645" s="39" t="str">
        <f t="shared" si="453"/>
        <v>Overweight</v>
      </c>
      <c r="X1645" s="39">
        <f t="shared" si="454"/>
        <v>4.87</v>
      </c>
      <c r="Y1645" s="39" t="str">
        <f t="shared" si="455"/>
        <v>Normal</v>
      </c>
      <c r="Z1645" s="39" t="str">
        <f t="shared" si="456"/>
        <v>No</v>
      </c>
      <c r="AA1645" s="39" t="str">
        <f t="shared" si="457"/>
        <v>No</v>
      </c>
      <c r="AB1645" s="39" t="str">
        <f t="shared" si="458"/>
        <v>No</v>
      </c>
      <c r="AC1645" s="38">
        <f t="shared" si="459"/>
        <v>1</v>
      </c>
      <c r="AD1645" s="39" t="str">
        <f t="shared" si="460"/>
        <v>No</v>
      </c>
      <c r="AE1645" s="13" t="str">
        <f t="shared" si="461"/>
        <v>20-Sep-1958</v>
      </c>
      <c r="AF1645" s="39">
        <f t="shared" si="462"/>
        <v>65</v>
      </c>
      <c r="AG1645" s="58">
        <f t="shared" si="463"/>
        <v>14418.28</v>
      </c>
      <c r="AH1645" s="39" t="str">
        <f t="shared" si="464"/>
        <v>tier - 2</v>
      </c>
      <c r="AI1645" s="39" t="str">
        <f t="shared" si="465"/>
        <v>tier - 3</v>
      </c>
      <c r="AJ1645" s="54" t="str">
        <f t="shared" si="466"/>
        <v>R1013</v>
      </c>
    </row>
    <row r="1646" spans="2:36" ht="15.75" customHeight="1" x14ac:dyDescent="0.3">
      <c r="B1646" s="12" t="s">
        <v>5953</v>
      </c>
      <c r="C1646" s="13" t="s">
        <v>1975</v>
      </c>
      <c r="D1646" s="13">
        <v>38.9</v>
      </c>
      <c r="E1646" s="13" t="str">
        <f t="shared" si="450"/>
        <v>Obesity</v>
      </c>
      <c r="F1646" s="13">
        <v>4.28</v>
      </c>
      <c r="G1646" s="13" t="str">
        <f t="shared" si="451"/>
        <v>Normal</v>
      </c>
      <c r="H1646" s="13" t="s">
        <v>8291</v>
      </c>
      <c r="I1646" s="13" t="s">
        <v>8291</v>
      </c>
      <c r="J1646" s="13" t="s">
        <v>8291</v>
      </c>
      <c r="K1646" s="27" t="s">
        <v>8292</v>
      </c>
      <c r="L1646" s="13" t="s">
        <v>8291</v>
      </c>
      <c r="M1646" s="13" t="s">
        <v>8569</v>
      </c>
      <c r="N1646" s="13">
        <v>24</v>
      </c>
      <c r="O1646" s="56">
        <v>14426.07</v>
      </c>
      <c r="P1646" s="13" t="s">
        <v>8310</v>
      </c>
      <c r="Q1646" s="13" t="s">
        <v>8314</v>
      </c>
      <c r="R1646" s="57" t="s">
        <v>8317</v>
      </c>
      <c r="T1646" s="12" t="s">
        <v>5953</v>
      </c>
      <c r="U1646" s="13" t="str">
        <f t="shared" si="467"/>
        <v xml:space="preserve">  Sabine</v>
      </c>
      <c r="V1646" s="39">
        <f t="shared" si="452"/>
        <v>38.9</v>
      </c>
      <c r="W1646" s="39" t="str">
        <f t="shared" si="453"/>
        <v>Obesity</v>
      </c>
      <c r="X1646" s="39">
        <f t="shared" si="454"/>
        <v>4.28</v>
      </c>
      <c r="Y1646" s="39" t="str">
        <f t="shared" si="455"/>
        <v>Normal</v>
      </c>
      <c r="Z1646" s="39" t="str">
        <f t="shared" si="456"/>
        <v>No</v>
      </c>
      <c r="AA1646" s="39" t="str">
        <f t="shared" si="457"/>
        <v>No</v>
      </c>
      <c r="AB1646" s="39" t="str">
        <f t="shared" si="458"/>
        <v>No</v>
      </c>
      <c r="AC1646" s="38" t="str">
        <f t="shared" si="459"/>
        <v>No major surgery</v>
      </c>
      <c r="AD1646" s="39" t="str">
        <f t="shared" si="460"/>
        <v>No</v>
      </c>
      <c r="AE1646" s="13" t="str">
        <f t="shared" si="461"/>
        <v>10-Aug-1999</v>
      </c>
      <c r="AF1646" s="39">
        <f t="shared" si="462"/>
        <v>24</v>
      </c>
      <c r="AG1646" s="58">
        <f t="shared" si="463"/>
        <v>14426.07</v>
      </c>
      <c r="AH1646" s="39" t="str">
        <f t="shared" si="464"/>
        <v>tier - 2</v>
      </c>
      <c r="AI1646" s="39" t="str">
        <f t="shared" si="465"/>
        <v>tier - 1</v>
      </c>
      <c r="AJ1646" s="54" t="str">
        <f t="shared" si="466"/>
        <v>R1012</v>
      </c>
    </row>
    <row r="1647" spans="2:36" ht="15.75" customHeight="1" x14ac:dyDescent="0.3">
      <c r="B1647" s="12" t="s">
        <v>5956</v>
      </c>
      <c r="C1647" s="13" t="s">
        <v>675</v>
      </c>
      <c r="D1647" s="13">
        <v>26.9</v>
      </c>
      <c r="E1647" s="13" t="str">
        <f t="shared" si="450"/>
        <v>Overweight</v>
      </c>
      <c r="F1647" s="13">
        <v>4.07</v>
      </c>
      <c r="G1647" s="13" t="str">
        <f t="shared" si="451"/>
        <v>Normal</v>
      </c>
      <c r="H1647" s="13" t="s">
        <v>8291</v>
      </c>
      <c r="I1647" s="13" t="s">
        <v>8291</v>
      </c>
      <c r="J1647" s="13" t="s">
        <v>8291</v>
      </c>
      <c r="K1647" s="27" t="s">
        <v>8292</v>
      </c>
      <c r="L1647" s="13" t="s">
        <v>8291</v>
      </c>
      <c r="M1647" s="13" t="s">
        <v>9861</v>
      </c>
      <c r="N1647" s="13">
        <v>56</v>
      </c>
      <c r="O1647" s="56">
        <v>14426.66</v>
      </c>
      <c r="P1647" s="13" t="s">
        <v>8310</v>
      </c>
      <c r="Q1647" s="13" t="s">
        <v>8310</v>
      </c>
      <c r="R1647" s="57" t="s">
        <v>8335</v>
      </c>
      <c r="T1647" s="12" t="s">
        <v>5956</v>
      </c>
      <c r="U1647" s="13" t="str">
        <f t="shared" si="467"/>
        <v xml:space="preserve">  Bobby</v>
      </c>
      <c r="V1647" s="39">
        <f t="shared" si="452"/>
        <v>26.9</v>
      </c>
      <c r="W1647" s="39" t="str">
        <f t="shared" si="453"/>
        <v>Overweight</v>
      </c>
      <c r="X1647" s="39">
        <f t="shared" si="454"/>
        <v>4.07</v>
      </c>
      <c r="Y1647" s="39" t="str">
        <f t="shared" si="455"/>
        <v>Normal</v>
      </c>
      <c r="Z1647" s="39" t="str">
        <f t="shared" si="456"/>
        <v>No</v>
      </c>
      <c r="AA1647" s="39" t="str">
        <f t="shared" si="457"/>
        <v>No</v>
      </c>
      <c r="AB1647" s="39" t="str">
        <f t="shared" si="458"/>
        <v>No</v>
      </c>
      <c r="AC1647" s="38" t="str">
        <f t="shared" si="459"/>
        <v>No major surgery</v>
      </c>
      <c r="AD1647" s="39" t="str">
        <f t="shared" si="460"/>
        <v>No</v>
      </c>
      <c r="AE1647" s="13" t="str">
        <f t="shared" si="461"/>
        <v>15-Aug-1967</v>
      </c>
      <c r="AF1647" s="39">
        <f t="shared" si="462"/>
        <v>56</v>
      </c>
      <c r="AG1647" s="58">
        <f t="shared" si="463"/>
        <v>14426.66</v>
      </c>
      <c r="AH1647" s="39" t="str">
        <f t="shared" si="464"/>
        <v>tier - 2</v>
      </c>
      <c r="AI1647" s="39" t="str">
        <f t="shared" si="465"/>
        <v>tier - 2</v>
      </c>
      <c r="AJ1647" s="54" t="str">
        <f t="shared" si="466"/>
        <v>R1026</v>
      </c>
    </row>
    <row r="1648" spans="2:36" ht="15.75" customHeight="1" x14ac:dyDescent="0.3">
      <c r="B1648" s="12" t="s">
        <v>5958</v>
      </c>
      <c r="C1648" s="13" t="s">
        <v>5960</v>
      </c>
      <c r="D1648" s="13">
        <v>24.86</v>
      </c>
      <c r="E1648" s="13" t="str">
        <f t="shared" si="450"/>
        <v>Healthy Weight</v>
      </c>
      <c r="F1648" s="13">
        <v>6.23</v>
      </c>
      <c r="G1648" s="13" t="str">
        <f t="shared" si="451"/>
        <v>Prediabetes</v>
      </c>
      <c r="H1648" s="13" t="s">
        <v>8291</v>
      </c>
      <c r="I1648" s="13" t="s">
        <v>8291</v>
      </c>
      <c r="J1648" s="13" t="s">
        <v>8291</v>
      </c>
      <c r="K1648" s="27" t="s">
        <v>8292</v>
      </c>
      <c r="L1648" s="13" t="s">
        <v>8291</v>
      </c>
      <c r="M1648" s="13" t="s">
        <v>9862</v>
      </c>
      <c r="N1648" s="13">
        <v>56</v>
      </c>
      <c r="O1648" s="56">
        <v>14427.63</v>
      </c>
      <c r="P1648" s="13" t="s">
        <v>8310</v>
      </c>
      <c r="Q1648" s="13" t="s">
        <v>8310</v>
      </c>
      <c r="R1648" s="57" t="s">
        <v>8332</v>
      </c>
      <c r="T1648" s="12" t="s">
        <v>5958</v>
      </c>
      <c r="U1648" s="13" t="str">
        <f t="shared" si="467"/>
        <v xml:space="preserve">  Fan</v>
      </c>
      <c r="V1648" s="39">
        <f t="shared" si="452"/>
        <v>24.86</v>
      </c>
      <c r="W1648" s="39" t="str">
        <f t="shared" si="453"/>
        <v>Healthy Weight</v>
      </c>
      <c r="X1648" s="39">
        <f t="shared" si="454"/>
        <v>6.23</v>
      </c>
      <c r="Y1648" s="39" t="str">
        <f t="shared" si="455"/>
        <v>Prediabetes</v>
      </c>
      <c r="Z1648" s="39" t="str">
        <f t="shared" si="456"/>
        <v>No</v>
      </c>
      <c r="AA1648" s="39" t="str">
        <f t="shared" si="457"/>
        <v>No</v>
      </c>
      <c r="AB1648" s="39" t="str">
        <f t="shared" si="458"/>
        <v>No</v>
      </c>
      <c r="AC1648" s="38" t="str">
        <f t="shared" si="459"/>
        <v>No major surgery</v>
      </c>
      <c r="AD1648" s="39" t="str">
        <f t="shared" si="460"/>
        <v>No</v>
      </c>
      <c r="AE1648" s="13" t="str">
        <f t="shared" si="461"/>
        <v>4-Nov-1967</v>
      </c>
      <c r="AF1648" s="39">
        <f t="shared" si="462"/>
        <v>56</v>
      </c>
      <c r="AG1648" s="58">
        <f t="shared" si="463"/>
        <v>14427.63</v>
      </c>
      <c r="AH1648" s="39" t="str">
        <f t="shared" si="464"/>
        <v>tier - 2</v>
      </c>
      <c r="AI1648" s="39" t="str">
        <f t="shared" si="465"/>
        <v>tier - 2</v>
      </c>
      <c r="AJ1648" s="54" t="str">
        <f t="shared" si="466"/>
        <v>R1021</v>
      </c>
    </row>
    <row r="1649" spans="2:36" ht="15.75" customHeight="1" x14ac:dyDescent="0.3">
      <c r="B1649" s="12" t="s">
        <v>5961</v>
      </c>
      <c r="C1649" s="13" t="s">
        <v>4594</v>
      </c>
      <c r="D1649" s="13">
        <v>39.14</v>
      </c>
      <c r="E1649" s="13" t="str">
        <f t="shared" si="450"/>
        <v>Obesity</v>
      </c>
      <c r="F1649" s="13">
        <v>6.24</v>
      </c>
      <c r="G1649" s="13" t="str">
        <f t="shared" si="451"/>
        <v>Prediabetes</v>
      </c>
      <c r="H1649" s="13" t="s">
        <v>8291</v>
      </c>
      <c r="I1649" s="13" t="s">
        <v>8293</v>
      </c>
      <c r="J1649" s="13" t="s">
        <v>8291</v>
      </c>
      <c r="K1649" s="27">
        <v>1</v>
      </c>
      <c r="L1649" s="13" t="s">
        <v>8291</v>
      </c>
      <c r="M1649" s="13" t="s">
        <v>9863</v>
      </c>
      <c r="N1649" s="13">
        <v>64</v>
      </c>
      <c r="O1649" s="56">
        <v>14449.85</v>
      </c>
      <c r="P1649" s="13" t="s">
        <v>8310</v>
      </c>
      <c r="Q1649" s="13" t="s">
        <v>8314</v>
      </c>
      <c r="R1649" s="57" t="s">
        <v>8329</v>
      </c>
      <c r="T1649" s="12" t="s">
        <v>5961</v>
      </c>
      <c r="U1649" s="13" t="str">
        <f t="shared" si="467"/>
        <v xml:space="preserve">  Rachel M</v>
      </c>
      <c r="V1649" s="39">
        <f t="shared" si="452"/>
        <v>39.14</v>
      </c>
      <c r="W1649" s="39" t="str">
        <f t="shared" si="453"/>
        <v>Obesity</v>
      </c>
      <c r="X1649" s="39">
        <f t="shared" si="454"/>
        <v>6.24</v>
      </c>
      <c r="Y1649" s="39" t="str">
        <f t="shared" si="455"/>
        <v>Prediabetes</v>
      </c>
      <c r="Z1649" s="39" t="str">
        <f t="shared" si="456"/>
        <v>No</v>
      </c>
      <c r="AA1649" s="39" t="str">
        <f t="shared" si="457"/>
        <v>Yes</v>
      </c>
      <c r="AB1649" s="39" t="str">
        <f t="shared" si="458"/>
        <v>No</v>
      </c>
      <c r="AC1649" s="38">
        <f t="shared" si="459"/>
        <v>1</v>
      </c>
      <c r="AD1649" s="39" t="str">
        <f t="shared" si="460"/>
        <v>No</v>
      </c>
      <c r="AE1649" s="13" t="str">
        <f t="shared" si="461"/>
        <v>29-Jun-1959</v>
      </c>
      <c r="AF1649" s="39">
        <f t="shared" si="462"/>
        <v>64</v>
      </c>
      <c r="AG1649" s="58">
        <f t="shared" si="463"/>
        <v>14449.85</v>
      </c>
      <c r="AH1649" s="39" t="str">
        <f t="shared" si="464"/>
        <v>tier - 2</v>
      </c>
      <c r="AI1649" s="39" t="str">
        <f t="shared" si="465"/>
        <v>tier - 1</v>
      </c>
      <c r="AJ1649" s="54" t="str">
        <f t="shared" si="466"/>
        <v>R1024</v>
      </c>
    </row>
    <row r="1650" spans="2:36" ht="15.75" customHeight="1" x14ac:dyDescent="0.3">
      <c r="B1650" s="12" t="s">
        <v>5964</v>
      </c>
      <c r="C1650" s="13" t="s">
        <v>693</v>
      </c>
      <c r="D1650" s="13">
        <v>39.799999999999997</v>
      </c>
      <c r="E1650" s="13" t="str">
        <f t="shared" si="450"/>
        <v>Obesity</v>
      </c>
      <c r="F1650" s="13">
        <v>6.17</v>
      </c>
      <c r="G1650" s="13" t="str">
        <f t="shared" si="451"/>
        <v>Prediabetes</v>
      </c>
      <c r="H1650" s="13" t="s">
        <v>8291</v>
      </c>
      <c r="I1650" s="13" t="s">
        <v>8291</v>
      </c>
      <c r="J1650" s="13" t="s">
        <v>8293</v>
      </c>
      <c r="K1650" s="27">
        <v>1</v>
      </c>
      <c r="L1650" s="13" t="s">
        <v>8291</v>
      </c>
      <c r="M1650" s="13" t="s">
        <v>9864</v>
      </c>
      <c r="N1650" s="13">
        <v>64</v>
      </c>
      <c r="O1650" s="56">
        <v>14451.84</v>
      </c>
      <c r="P1650" s="13" t="s">
        <v>8310</v>
      </c>
      <c r="Q1650" s="13" t="s">
        <v>8311</v>
      </c>
      <c r="R1650" s="57" t="s">
        <v>8330</v>
      </c>
      <c r="T1650" s="12" t="s">
        <v>5964</v>
      </c>
      <c r="U1650" s="13" t="str">
        <f t="shared" si="467"/>
        <v xml:space="preserve">  Greg</v>
      </c>
      <c r="V1650" s="39">
        <f t="shared" si="452"/>
        <v>39.799999999999997</v>
      </c>
      <c r="W1650" s="39" t="str">
        <f t="shared" si="453"/>
        <v>Obesity</v>
      </c>
      <c r="X1650" s="39">
        <f t="shared" si="454"/>
        <v>6.17</v>
      </c>
      <c r="Y1650" s="39" t="str">
        <f t="shared" si="455"/>
        <v>Prediabetes</v>
      </c>
      <c r="Z1650" s="39" t="str">
        <f t="shared" si="456"/>
        <v>No</v>
      </c>
      <c r="AA1650" s="39" t="str">
        <f t="shared" si="457"/>
        <v>No</v>
      </c>
      <c r="AB1650" s="39" t="str">
        <f t="shared" si="458"/>
        <v>Yes</v>
      </c>
      <c r="AC1650" s="38">
        <f t="shared" si="459"/>
        <v>1</v>
      </c>
      <c r="AD1650" s="39" t="str">
        <f t="shared" si="460"/>
        <v>No</v>
      </c>
      <c r="AE1650" s="13" t="str">
        <f t="shared" si="461"/>
        <v>3-Aug-1959</v>
      </c>
      <c r="AF1650" s="39">
        <f t="shared" si="462"/>
        <v>64</v>
      </c>
      <c r="AG1650" s="58">
        <f t="shared" si="463"/>
        <v>14451.84</v>
      </c>
      <c r="AH1650" s="39" t="str">
        <f t="shared" si="464"/>
        <v>tier - 2</v>
      </c>
      <c r="AI1650" s="39" t="str">
        <f t="shared" si="465"/>
        <v>tier - 3</v>
      </c>
      <c r="AJ1650" s="54" t="str">
        <f t="shared" si="466"/>
        <v>R1023</v>
      </c>
    </row>
    <row r="1651" spans="2:36" ht="15.75" customHeight="1" x14ac:dyDescent="0.3">
      <c r="B1651" s="12" t="s">
        <v>5967</v>
      </c>
      <c r="C1651" s="13" t="s">
        <v>952</v>
      </c>
      <c r="D1651" s="13">
        <v>34.32</v>
      </c>
      <c r="E1651" s="13" t="str">
        <f t="shared" si="450"/>
        <v>Obesity</v>
      </c>
      <c r="F1651" s="13">
        <v>5.16</v>
      </c>
      <c r="G1651" s="13" t="str">
        <f t="shared" si="451"/>
        <v>Normal</v>
      </c>
      <c r="H1651" s="13" t="s">
        <v>8291</v>
      </c>
      <c r="I1651" s="13" t="s">
        <v>8291</v>
      </c>
      <c r="J1651" s="13" t="s">
        <v>8291</v>
      </c>
      <c r="K1651" s="27">
        <v>1</v>
      </c>
      <c r="L1651" s="13" t="s">
        <v>8291</v>
      </c>
      <c r="M1651" s="13" t="s">
        <v>9865</v>
      </c>
      <c r="N1651" s="13">
        <v>27</v>
      </c>
      <c r="O1651" s="56">
        <v>14455.64</v>
      </c>
      <c r="P1651" s="13" t="s">
        <v>8310</v>
      </c>
      <c r="Q1651" s="13" t="s">
        <v>8311</v>
      </c>
      <c r="R1651" s="57" t="s">
        <v>8329</v>
      </c>
      <c r="T1651" s="12" t="s">
        <v>5967</v>
      </c>
      <c r="U1651" s="13" t="str">
        <f t="shared" si="467"/>
        <v xml:space="preserve">  Dan</v>
      </c>
      <c r="V1651" s="39">
        <f t="shared" si="452"/>
        <v>34.32</v>
      </c>
      <c r="W1651" s="39" t="str">
        <f t="shared" si="453"/>
        <v>Obesity</v>
      </c>
      <c r="X1651" s="39">
        <f t="shared" si="454"/>
        <v>5.16</v>
      </c>
      <c r="Y1651" s="39" t="str">
        <f t="shared" si="455"/>
        <v>Normal</v>
      </c>
      <c r="Z1651" s="39" t="str">
        <f t="shared" si="456"/>
        <v>No</v>
      </c>
      <c r="AA1651" s="39" t="str">
        <f t="shared" si="457"/>
        <v>No</v>
      </c>
      <c r="AB1651" s="39" t="str">
        <f t="shared" si="458"/>
        <v>No</v>
      </c>
      <c r="AC1651" s="38">
        <f t="shared" si="459"/>
        <v>1</v>
      </c>
      <c r="AD1651" s="39" t="str">
        <f t="shared" si="460"/>
        <v>No</v>
      </c>
      <c r="AE1651" s="13" t="str">
        <f t="shared" si="461"/>
        <v>10-Nov-1996</v>
      </c>
      <c r="AF1651" s="39">
        <f t="shared" si="462"/>
        <v>27</v>
      </c>
      <c r="AG1651" s="58">
        <f t="shared" si="463"/>
        <v>14455.64</v>
      </c>
      <c r="AH1651" s="39" t="str">
        <f t="shared" si="464"/>
        <v>tier - 2</v>
      </c>
      <c r="AI1651" s="39" t="str">
        <f t="shared" si="465"/>
        <v>tier - 3</v>
      </c>
      <c r="AJ1651" s="54" t="str">
        <f t="shared" si="466"/>
        <v>R1024</v>
      </c>
    </row>
    <row r="1652" spans="2:36" ht="15.75" customHeight="1" x14ac:dyDescent="0.3">
      <c r="B1652" s="12" t="s">
        <v>5970</v>
      </c>
      <c r="C1652" s="13" t="s">
        <v>76</v>
      </c>
      <c r="D1652" s="13">
        <v>32.51</v>
      </c>
      <c r="E1652" s="13" t="str">
        <f t="shared" si="450"/>
        <v>Obesity</v>
      </c>
      <c r="F1652" s="13">
        <v>4.3</v>
      </c>
      <c r="G1652" s="13" t="str">
        <f t="shared" si="451"/>
        <v>Normal</v>
      </c>
      <c r="H1652" s="13" t="s">
        <v>8291</v>
      </c>
      <c r="I1652" s="13" t="s">
        <v>8291</v>
      </c>
      <c r="J1652" s="13" t="s">
        <v>8291</v>
      </c>
      <c r="K1652" s="27" t="s">
        <v>8292</v>
      </c>
      <c r="L1652" s="13" t="s">
        <v>8291</v>
      </c>
      <c r="M1652" s="13" t="s">
        <v>9866</v>
      </c>
      <c r="N1652" s="13">
        <v>47</v>
      </c>
      <c r="O1652" s="56">
        <v>14470.01</v>
      </c>
      <c r="P1652" s="13" t="s">
        <v>8310</v>
      </c>
      <c r="Q1652" s="13" t="s">
        <v>8311</v>
      </c>
      <c r="R1652" s="57" t="s">
        <v>8317</v>
      </c>
      <c r="T1652" s="12" t="s">
        <v>5970</v>
      </c>
      <c r="U1652" s="13" t="str">
        <f t="shared" si="467"/>
        <v xml:space="preserve">  Jennifer A</v>
      </c>
      <c r="V1652" s="39">
        <f t="shared" si="452"/>
        <v>32.51</v>
      </c>
      <c r="W1652" s="39" t="str">
        <f t="shared" si="453"/>
        <v>Obesity</v>
      </c>
      <c r="X1652" s="39">
        <f t="shared" si="454"/>
        <v>4.3</v>
      </c>
      <c r="Y1652" s="39" t="str">
        <f t="shared" si="455"/>
        <v>Normal</v>
      </c>
      <c r="Z1652" s="39" t="str">
        <f t="shared" si="456"/>
        <v>No</v>
      </c>
      <c r="AA1652" s="39" t="str">
        <f t="shared" si="457"/>
        <v>No</v>
      </c>
      <c r="AB1652" s="39" t="str">
        <f t="shared" si="458"/>
        <v>No</v>
      </c>
      <c r="AC1652" s="38" t="str">
        <f t="shared" si="459"/>
        <v>No major surgery</v>
      </c>
      <c r="AD1652" s="39" t="str">
        <f t="shared" si="460"/>
        <v>No</v>
      </c>
      <c r="AE1652" s="13" t="str">
        <f t="shared" si="461"/>
        <v>27-Nov-1976</v>
      </c>
      <c r="AF1652" s="39">
        <f t="shared" si="462"/>
        <v>47</v>
      </c>
      <c r="AG1652" s="58">
        <f t="shared" si="463"/>
        <v>14470.01</v>
      </c>
      <c r="AH1652" s="39" t="str">
        <f t="shared" si="464"/>
        <v>tier - 2</v>
      </c>
      <c r="AI1652" s="39" t="str">
        <f t="shared" si="465"/>
        <v>tier - 3</v>
      </c>
      <c r="AJ1652" s="54" t="str">
        <f t="shared" si="466"/>
        <v>R1012</v>
      </c>
    </row>
    <row r="1653" spans="2:36" ht="15.75" customHeight="1" x14ac:dyDescent="0.3">
      <c r="B1653" s="12" t="s">
        <v>5972</v>
      </c>
      <c r="C1653" s="13" t="s">
        <v>393</v>
      </c>
      <c r="D1653" s="13">
        <v>30.71</v>
      </c>
      <c r="E1653" s="13" t="str">
        <f t="shared" si="450"/>
        <v>Obesity</v>
      </c>
      <c r="F1653" s="13">
        <v>6.14</v>
      </c>
      <c r="G1653" s="13" t="str">
        <f t="shared" si="451"/>
        <v>Prediabetes</v>
      </c>
      <c r="H1653" s="13" t="s">
        <v>8291</v>
      </c>
      <c r="I1653" s="13" t="s">
        <v>8291</v>
      </c>
      <c r="J1653" s="13" t="s">
        <v>8293</v>
      </c>
      <c r="K1653" s="27">
        <v>1</v>
      </c>
      <c r="L1653" s="13" t="s">
        <v>8291</v>
      </c>
      <c r="M1653" s="13" t="s">
        <v>9867</v>
      </c>
      <c r="N1653" s="13">
        <v>64</v>
      </c>
      <c r="O1653" s="56">
        <v>14474.68</v>
      </c>
      <c r="P1653" s="13" t="s">
        <v>8310</v>
      </c>
      <c r="Q1653" s="13" t="s">
        <v>8310</v>
      </c>
      <c r="R1653" s="57" t="s">
        <v>8312</v>
      </c>
      <c r="T1653" s="12" t="s">
        <v>5972</v>
      </c>
      <c r="U1653" s="13" t="str">
        <f t="shared" si="467"/>
        <v xml:space="preserve">  Jessica</v>
      </c>
      <c r="V1653" s="39">
        <f t="shared" si="452"/>
        <v>30.71</v>
      </c>
      <c r="W1653" s="39" t="str">
        <f t="shared" si="453"/>
        <v>Obesity</v>
      </c>
      <c r="X1653" s="39">
        <f t="shared" si="454"/>
        <v>6.14</v>
      </c>
      <c r="Y1653" s="39" t="str">
        <f t="shared" si="455"/>
        <v>Prediabetes</v>
      </c>
      <c r="Z1653" s="39" t="str">
        <f t="shared" si="456"/>
        <v>No</v>
      </c>
      <c r="AA1653" s="39" t="str">
        <f t="shared" si="457"/>
        <v>No</v>
      </c>
      <c r="AB1653" s="39" t="str">
        <f t="shared" si="458"/>
        <v>Yes</v>
      </c>
      <c r="AC1653" s="38">
        <f t="shared" si="459"/>
        <v>1</v>
      </c>
      <c r="AD1653" s="39" t="str">
        <f t="shared" si="460"/>
        <v>No</v>
      </c>
      <c r="AE1653" s="13" t="str">
        <f t="shared" si="461"/>
        <v>20-Nov-1959</v>
      </c>
      <c r="AF1653" s="39">
        <f t="shared" si="462"/>
        <v>64</v>
      </c>
      <c r="AG1653" s="58">
        <f t="shared" si="463"/>
        <v>14474.68</v>
      </c>
      <c r="AH1653" s="39" t="str">
        <f t="shared" si="464"/>
        <v>tier - 2</v>
      </c>
      <c r="AI1653" s="39" t="str">
        <f t="shared" si="465"/>
        <v>tier - 2</v>
      </c>
      <c r="AJ1653" s="54" t="str">
        <f t="shared" si="466"/>
        <v>R1013</v>
      </c>
    </row>
    <row r="1654" spans="2:36" ht="15.75" customHeight="1" x14ac:dyDescent="0.3">
      <c r="B1654" s="12" t="s">
        <v>5975</v>
      </c>
      <c r="C1654" s="13" t="s">
        <v>5977</v>
      </c>
      <c r="D1654" s="13">
        <v>28.9</v>
      </c>
      <c r="E1654" s="13" t="str">
        <f t="shared" si="450"/>
        <v>Overweight</v>
      </c>
      <c r="F1654" s="13">
        <v>5.36</v>
      </c>
      <c r="G1654" s="13" t="str">
        <f t="shared" si="451"/>
        <v>Normal</v>
      </c>
      <c r="H1654" s="13" t="s">
        <v>8291</v>
      </c>
      <c r="I1654" s="13" t="s">
        <v>8291</v>
      </c>
      <c r="J1654" s="13" t="s">
        <v>8291</v>
      </c>
      <c r="K1654" s="27">
        <v>1</v>
      </c>
      <c r="L1654" s="13" t="s">
        <v>8291</v>
      </c>
      <c r="M1654" s="13" t="s">
        <v>9868</v>
      </c>
      <c r="N1654" s="13">
        <v>44</v>
      </c>
      <c r="O1654" s="56">
        <v>14478.33</v>
      </c>
      <c r="P1654" s="13" t="s">
        <v>8310</v>
      </c>
      <c r="Q1654" s="13" t="s">
        <v>8310</v>
      </c>
      <c r="R1654" s="57" t="s">
        <v>8312</v>
      </c>
      <c r="T1654" s="12" t="s">
        <v>5975</v>
      </c>
      <c r="U1654" s="13" t="str">
        <f t="shared" si="467"/>
        <v xml:space="preserve">  Chaiwat</v>
      </c>
      <c r="V1654" s="39">
        <f t="shared" si="452"/>
        <v>28.9</v>
      </c>
      <c r="W1654" s="39" t="str">
        <f t="shared" si="453"/>
        <v>Overweight</v>
      </c>
      <c r="X1654" s="39">
        <f t="shared" si="454"/>
        <v>5.36</v>
      </c>
      <c r="Y1654" s="39" t="str">
        <f t="shared" si="455"/>
        <v>Normal</v>
      </c>
      <c r="Z1654" s="39" t="str">
        <f t="shared" si="456"/>
        <v>No</v>
      </c>
      <c r="AA1654" s="39" t="str">
        <f t="shared" si="457"/>
        <v>No</v>
      </c>
      <c r="AB1654" s="39" t="str">
        <f t="shared" si="458"/>
        <v>No</v>
      </c>
      <c r="AC1654" s="38">
        <f t="shared" si="459"/>
        <v>1</v>
      </c>
      <c r="AD1654" s="39" t="str">
        <f t="shared" si="460"/>
        <v>No</v>
      </c>
      <c r="AE1654" s="13" t="str">
        <f t="shared" si="461"/>
        <v>20-Oct-1979</v>
      </c>
      <c r="AF1654" s="39">
        <f t="shared" si="462"/>
        <v>44</v>
      </c>
      <c r="AG1654" s="58">
        <f t="shared" si="463"/>
        <v>14478.33</v>
      </c>
      <c r="AH1654" s="39" t="str">
        <f t="shared" si="464"/>
        <v>tier - 2</v>
      </c>
      <c r="AI1654" s="39" t="str">
        <f t="shared" si="465"/>
        <v>tier - 2</v>
      </c>
      <c r="AJ1654" s="54" t="str">
        <f t="shared" si="466"/>
        <v>R1013</v>
      </c>
    </row>
    <row r="1655" spans="2:36" ht="15.75" customHeight="1" x14ac:dyDescent="0.3">
      <c r="B1655" s="12" t="s">
        <v>5979</v>
      </c>
      <c r="C1655" s="13" t="s">
        <v>5981</v>
      </c>
      <c r="D1655" s="13">
        <v>36.19</v>
      </c>
      <c r="E1655" s="13" t="str">
        <f t="shared" si="450"/>
        <v>Obesity</v>
      </c>
      <c r="F1655" s="13">
        <v>4.3</v>
      </c>
      <c r="G1655" s="13" t="str">
        <f t="shared" si="451"/>
        <v>Normal</v>
      </c>
      <c r="H1655" s="13" t="s">
        <v>8291</v>
      </c>
      <c r="I1655" s="13" t="s">
        <v>8291</v>
      </c>
      <c r="J1655" s="13" t="s">
        <v>8291</v>
      </c>
      <c r="K1655" s="27" t="s">
        <v>8292</v>
      </c>
      <c r="L1655" s="13" t="s">
        <v>8291</v>
      </c>
      <c r="M1655" s="13" t="s">
        <v>8993</v>
      </c>
      <c r="N1655" s="13">
        <v>34</v>
      </c>
      <c r="O1655" s="56">
        <v>14507.46</v>
      </c>
      <c r="P1655" s="13" t="s">
        <v>8310</v>
      </c>
      <c r="Q1655" s="13" t="s">
        <v>8311</v>
      </c>
      <c r="R1655" s="57" t="s">
        <v>8317</v>
      </c>
      <c r="T1655" s="12" t="s">
        <v>5979</v>
      </c>
      <c r="U1655" s="13" t="str">
        <f t="shared" si="467"/>
        <v xml:space="preserve">  Kerri</v>
      </c>
      <c r="V1655" s="39">
        <f t="shared" si="452"/>
        <v>36.19</v>
      </c>
      <c r="W1655" s="39" t="str">
        <f t="shared" si="453"/>
        <v>Obesity</v>
      </c>
      <c r="X1655" s="39">
        <f t="shared" si="454"/>
        <v>4.3</v>
      </c>
      <c r="Y1655" s="39" t="str">
        <f t="shared" si="455"/>
        <v>Normal</v>
      </c>
      <c r="Z1655" s="39" t="str">
        <f t="shared" si="456"/>
        <v>No</v>
      </c>
      <c r="AA1655" s="39" t="str">
        <f t="shared" si="457"/>
        <v>No</v>
      </c>
      <c r="AB1655" s="39" t="str">
        <f t="shared" si="458"/>
        <v>No</v>
      </c>
      <c r="AC1655" s="38" t="str">
        <f t="shared" si="459"/>
        <v>No major surgery</v>
      </c>
      <c r="AD1655" s="39" t="str">
        <f t="shared" si="460"/>
        <v>No</v>
      </c>
      <c r="AE1655" s="13" t="str">
        <f t="shared" si="461"/>
        <v>22-Jul-1989</v>
      </c>
      <c r="AF1655" s="39">
        <f t="shared" si="462"/>
        <v>34</v>
      </c>
      <c r="AG1655" s="58">
        <f t="shared" si="463"/>
        <v>14507.46</v>
      </c>
      <c r="AH1655" s="39" t="str">
        <f t="shared" si="464"/>
        <v>tier - 2</v>
      </c>
      <c r="AI1655" s="39" t="str">
        <f t="shared" si="465"/>
        <v>tier - 3</v>
      </c>
      <c r="AJ1655" s="54" t="str">
        <f t="shared" si="466"/>
        <v>R1012</v>
      </c>
    </row>
    <row r="1656" spans="2:36" ht="15.75" customHeight="1" x14ac:dyDescent="0.3">
      <c r="B1656" s="12" t="s">
        <v>5983</v>
      </c>
      <c r="C1656" s="13" t="s">
        <v>1876</v>
      </c>
      <c r="D1656" s="13">
        <v>29.6</v>
      </c>
      <c r="E1656" s="13" t="str">
        <f t="shared" si="450"/>
        <v>Overweight</v>
      </c>
      <c r="F1656" s="13">
        <v>4.09</v>
      </c>
      <c r="G1656" s="13" t="str">
        <f t="shared" si="451"/>
        <v>Normal</v>
      </c>
      <c r="H1656" s="13" t="s">
        <v>8291</v>
      </c>
      <c r="I1656" s="13" t="s">
        <v>8291</v>
      </c>
      <c r="J1656" s="13" t="s">
        <v>8291</v>
      </c>
      <c r="K1656" s="27" t="s">
        <v>8292</v>
      </c>
      <c r="L1656" s="13" t="s">
        <v>8291</v>
      </c>
      <c r="M1656" s="13" t="s">
        <v>9869</v>
      </c>
      <c r="N1656" s="13">
        <v>34</v>
      </c>
      <c r="O1656" s="56">
        <v>14547.26</v>
      </c>
      <c r="P1656" s="13" t="s">
        <v>8310</v>
      </c>
      <c r="Q1656" s="13" t="s">
        <v>8311</v>
      </c>
      <c r="R1656" s="57" t="s">
        <v>8321</v>
      </c>
      <c r="T1656" s="12" t="s">
        <v>5983</v>
      </c>
      <c r="U1656" s="13" t="str">
        <f t="shared" si="467"/>
        <v xml:space="preserve">  Lisa</v>
      </c>
      <c r="V1656" s="39">
        <f t="shared" si="452"/>
        <v>29.6</v>
      </c>
      <c r="W1656" s="39" t="str">
        <f t="shared" si="453"/>
        <v>Overweight</v>
      </c>
      <c r="X1656" s="39">
        <f t="shared" si="454"/>
        <v>4.09</v>
      </c>
      <c r="Y1656" s="39" t="str">
        <f t="shared" si="455"/>
        <v>Normal</v>
      </c>
      <c r="Z1656" s="39" t="str">
        <f t="shared" si="456"/>
        <v>No</v>
      </c>
      <c r="AA1656" s="39" t="str">
        <f t="shared" si="457"/>
        <v>No</v>
      </c>
      <c r="AB1656" s="39" t="str">
        <f t="shared" si="458"/>
        <v>No</v>
      </c>
      <c r="AC1656" s="38" t="str">
        <f t="shared" si="459"/>
        <v>No major surgery</v>
      </c>
      <c r="AD1656" s="39" t="str">
        <f t="shared" si="460"/>
        <v>No</v>
      </c>
      <c r="AE1656" s="13" t="str">
        <f t="shared" si="461"/>
        <v>14-Jul-1989</v>
      </c>
      <c r="AF1656" s="39">
        <f t="shared" si="462"/>
        <v>34</v>
      </c>
      <c r="AG1656" s="58">
        <f t="shared" si="463"/>
        <v>14547.26</v>
      </c>
      <c r="AH1656" s="39" t="str">
        <f t="shared" si="464"/>
        <v>tier - 2</v>
      </c>
      <c r="AI1656" s="39" t="str">
        <f t="shared" si="465"/>
        <v>tier - 3</v>
      </c>
      <c r="AJ1656" s="54" t="str">
        <f t="shared" si="466"/>
        <v>R1011</v>
      </c>
    </row>
    <row r="1657" spans="2:36" ht="15.75" customHeight="1" x14ac:dyDescent="0.3">
      <c r="B1657" s="12" t="s">
        <v>5986</v>
      </c>
      <c r="C1657" s="13" t="s">
        <v>5988</v>
      </c>
      <c r="D1657" s="13">
        <v>30.95</v>
      </c>
      <c r="E1657" s="13" t="str">
        <f t="shared" si="450"/>
        <v>Obesity</v>
      </c>
      <c r="F1657" s="13">
        <v>6.27</v>
      </c>
      <c r="G1657" s="13" t="str">
        <f t="shared" si="451"/>
        <v>Prediabetes</v>
      </c>
      <c r="H1657" s="13" t="s">
        <v>8291</v>
      </c>
      <c r="I1657" s="13" t="s">
        <v>8291</v>
      </c>
      <c r="J1657" s="13" t="s">
        <v>8293</v>
      </c>
      <c r="K1657" s="27">
        <v>1</v>
      </c>
      <c r="L1657" s="13" t="s">
        <v>8291</v>
      </c>
      <c r="M1657" s="13" t="s">
        <v>9870</v>
      </c>
      <c r="N1657" s="13">
        <v>25</v>
      </c>
      <c r="O1657" s="56">
        <v>14571.89</v>
      </c>
      <c r="P1657" s="13" t="s">
        <v>8310</v>
      </c>
      <c r="Q1657" s="13" t="s">
        <v>8314</v>
      </c>
      <c r="R1657" s="57" t="s">
        <v>8329</v>
      </c>
      <c r="T1657" s="12" t="s">
        <v>5986</v>
      </c>
      <c r="U1657" s="13" t="str">
        <f t="shared" si="467"/>
        <v xml:space="preserve">  Nicholas G</v>
      </c>
      <c r="V1657" s="39">
        <f t="shared" si="452"/>
        <v>30.95</v>
      </c>
      <c r="W1657" s="39" t="str">
        <f t="shared" si="453"/>
        <v>Obesity</v>
      </c>
      <c r="X1657" s="39">
        <f t="shared" si="454"/>
        <v>6.27</v>
      </c>
      <c r="Y1657" s="39" t="str">
        <f t="shared" si="455"/>
        <v>Prediabetes</v>
      </c>
      <c r="Z1657" s="39" t="str">
        <f t="shared" si="456"/>
        <v>No</v>
      </c>
      <c r="AA1657" s="39" t="str">
        <f t="shared" si="457"/>
        <v>No</v>
      </c>
      <c r="AB1657" s="39" t="str">
        <f t="shared" si="458"/>
        <v>Yes</v>
      </c>
      <c r="AC1657" s="38">
        <f t="shared" si="459"/>
        <v>1</v>
      </c>
      <c r="AD1657" s="39" t="str">
        <f t="shared" si="460"/>
        <v>No</v>
      </c>
      <c r="AE1657" s="13" t="str">
        <f t="shared" si="461"/>
        <v>12-Sep-1998</v>
      </c>
      <c r="AF1657" s="39">
        <f t="shared" si="462"/>
        <v>25</v>
      </c>
      <c r="AG1657" s="58">
        <f t="shared" si="463"/>
        <v>14571.89</v>
      </c>
      <c r="AH1657" s="39" t="str">
        <f t="shared" si="464"/>
        <v>tier - 2</v>
      </c>
      <c r="AI1657" s="39" t="str">
        <f t="shared" si="465"/>
        <v>tier - 1</v>
      </c>
      <c r="AJ1657" s="54" t="str">
        <f t="shared" si="466"/>
        <v>R1024</v>
      </c>
    </row>
    <row r="1658" spans="2:36" ht="15.75" customHeight="1" x14ac:dyDescent="0.3">
      <c r="B1658" s="12" t="s">
        <v>5990</v>
      </c>
      <c r="C1658" s="13" t="s">
        <v>5992</v>
      </c>
      <c r="D1658" s="13">
        <v>19.95</v>
      </c>
      <c r="E1658" s="13" t="str">
        <f t="shared" si="450"/>
        <v>Healthy Weight</v>
      </c>
      <c r="F1658" s="13">
        <v>5.39</v>
      </c>
      <c r="G1658" s="13" t="str">
        <f t="shared" si="451"/>
        <v>Normal</v>
      </c>
      <c r="H1658" s="13" t="s">
        <v>8291</v>
      </c>
      <c r="I1658" s="13" t="s">
        <v>8291</v>
      </c>
      <c r="J1658" s="13" t="s">
        <v>8291</v>
      </c>
      <c r="K1658" s="27">
        <v>1</v>
      </c>
      <c r="L1658" s="13" t="s">
        <v>8291</v>
      </c>
      <c r="M1658" s="13" t="s">
        <v>9871</v>
      </c>
      <c r="N1658" s="13">
        <v>61</v>
      </c>
      <c r="O1658" s="56">
        <v>14574.64</v>
      </c>
      <c r="P1658" s="13" t="s">
        <v>8310</v>
      </c>
      <c r="Q1658" s="13" t="s">
        <v>8314</v>
      </c>
      <c r="R1658" s="57" t="s">
        <v>8328</v>
      </c>
      <c r="T1658" s="12" t="s">
        <v>5990</v>
      </c>
      <c r="U1658" s="13" t="str">
        <f t="shared" si="467"/>
        <v xml:space="preserve">  Vasilis S</v>
      </c>
      <c r="V1658" s="39">
        <f t="shared" si="452"/>
        <v>19.95</v>
      </c>
      <c r="W1658" s="39" t="str">
        <f t="shared" si="453"/>
        <v>Healthy Weight</v>
      </c>
      <c r="X1658" s="39">
        <f t="shared" si="454"/>
        <v>5.39</v>
      </c>
      <c r="Y1658" s="39" t="str">
        <f t="shared" si="455"/>
        <v>Normal</v>
      </c>
      <c r="Z1658" s="39" t="str">
        <f t="shared" si="456"/>
        <v>No</v>
      </c>
      <c r="AA1658" s="39" t="str">
        <f t="shared" si="457"/>
        <v>No</v>
      </c>
      <c r="AB1658" s="39" t="str">
        <f t="shared" si="458"/>
        <v>No</v>
      </c>
      <c r="AC1658" s="38">
        <f t="shared" si="459"/>
        <v>1</v>
      </c>
      <c r="AD1658" s="39" t="str">
        <f t="shared" si="460"/>
        <v>No</v>
      </c>
      <c r="AE1658" s="13" t="str">
        <f t="shared" si="461"/>
        <v>3-Dec-1962</v>
      </c>
      <c r="AF1658" s="39">
        <f t="shared" si="462"/>
        <v>61</v>
      </c>
      <c r="AG1658" s="58">
        <f t="shared" si="463"/>
        <v>14574.64</v>
      </c>
      <c r="AH1658" s="39" t="str">
        <f t="shared" si="464"/>
        <v>tier - 2</v>
      </c>
      <c r="AI1658" s="39" t="str">
        <f t="shared" si="465"/>
        <v>tier - 1</v>
      </c>
      <c r="AJ1658" s="54" t="str">
        <f t="shared" si="466"/>
        <v>R1025</v>
      </c>
    </row>
    <row r="1659" spans="2:36" ht="15.75" customHeight="1" x14ac:dyDescent="0.3">
      <c r="B1659" s="12" t="s">
        <v>5994</v>
      </c>
      <c r="C1659" s="13" t="s">
        <v>586</v>
      </c>
      <c r="D1659" s="13">
        <v>23.65</v>
      </c>
      <c r="E1659" s="13" t="str">
        <f t="shared" si="450"/>
        <v>Healthy Weight</v>
      </c>
      <c r="F1659" s="13">
        <v>5.75</v>
      </c>
      <c r="G1659" s="13" t="str">
        <f t="shared" si="451"/>
        <v>Prediabetes</v>
      </c>
      <c r="H1659" s="13" t="s">
        <v>8293</v>
      </c>
      <c r="I1659" s="13" t="s">
        <v>8291</v>
      </c>
      <c r="J1659" s="13" t="s">
        <v>8291</v>
      </c>
      <c r="K1659" s="27" t="s">
        <v>8292</v>
      </c>
      <c r="L1659" s="13" t="s">
        <v>8291</v>
      </c>
      <c r="M1659" s="13" t="s">
        <v>9804</v>
      </c>
      <c r="N1659" s="13">
        <v>60</v>
      </c>
      <c r="O1659" s="56">
        <v>14590.63</v>
      </c>
      <c r="P1659" s="13" t="s">
        <v>8310</v>
      </c>
      <c r="Q1659" s="13" t="s">
        <v>8314</v>
      </c>
      <c r="R1659" s="57" t="s">
        <v>8329</v>
      </c>
      <c r="T1659" s="12" t="s">
        <v>5994</v>
      </c>
      <c r="U1659" s="13" t="str">
        <f t="shared" si="467"/>
        <v xml:space="preserve">  Michael P</v>
      </c>
      <c r="V1659" s="39">
        <f t="shared" si="452"/>
        <v>23.65</v>
      </c>
      <c r="W1659" s="39" t="str">
        <f t="shared" si="453"/>
        <v>Healthy Weight</v>
      </c>
      <c r="X1659" s="39">
        <f t="shared" si="454"/>
        <v>5.75</v>
      </c>
      <c r="Y1659" s="39" t="str">
        <f t="shared" si="455"/>
        <v>Prediabetes</v>
      </c>
      <c r="Z1659" s="39" t="str">
        <f t="shared" si="456"/>
        <v>Yes</v>
      </c>
      <c r="AA1659" s="39" t="str">
        <f t="shared" si="457"/>
        <v>No</v>
      </c>
      <c r="AB1659" s="39" t="str">
        <f t="shared" si="458"/>
        <v>No</v>
      </c>
      <c r="AC1659" s="38" t="str">
        <f t="shared" si="459"/>
        <v>No major surgery</v>
      </c>
      <c r="AD1659" s="39" t="str">
        <f t="shared" si="460"/>
        <v>No</v>
      </c>
      <c r="AE1659" s="13" t="str">
        <f t="shared" si="461"/>
        <v>14-Oct-1963</v>
      </c>
      <c r="AF1659" s="39">
        <f t="shared" si="462"/>
        <v>60</v>
      </c>
      <c r="AG1659" s="58">
        <f t="shared" si="463"/>
        <v>14590.63</v>
      </c>
      <c r="AH1659" s="39" t="str">
        <f t="shared" si="464"/>
        <v>tier - 2</v>
      </c>
      <c r="AI1659" s="39" t="str">
        <f t="shared" si="465"/>
        <v>tier - 1</v>
      </c>
      <c r="AJ1659" s="54" t="str">
        <f t="shared" si="466"/>
        <v>R1024</v>
      </c>
    </row>
    <row r="1660" spans="2:36" ht="15.75" customHeight="1" x14ac:dyDescent="0.3">
      <c r="B1660" s="12" t="s">
        <v>5997</v>
      </c>
      <c r="C1660" s="13" t="s">
        <v>5999</v>
      </c>
      <c r="D1660" s="13">
        <v>43.34</v>
      </c>
      <c r="E1660" s="13" t="str">
        <f t="shared" si="450"/>
        <v>Obesity</v>
      </c>
      <c r="F1660" s="13">
        <v>4.91</v>
      </c>
      <c r="G1660" s="13" t="str">
        <f t="shared" si="451"/>
        <v>Normal</v>
      </c>
      <c r="H1660" s="13" t="s">
        <v>8291</v>
      </c>
      <c r="I1660" s="13" t="s">
        <v>8291</v>
      </c>
      <c r="J1660" s="13" t="s">
        <v>8291</v>
      </c>
      <c r="K1660" s="27">
        <v>1</v>
      </c>
      <c r="L1660" s="13" t="s">
        <v>8291</v>
      </c>
      <c r="M1660" s="13" t="s">
        <v>9872</v>
      </c>
      <c r="N1660" s="13">
        <v>56</v>
      </c>
      <c r="O1660" s="56">
        <v>14600.62</v>
      </c>
      <c r="P1660" s="13" t="s">
        <v>8310</v>
      </c>
      <c r="Q1660" s="13" t="s">
        <v>8311</v>
      </c>
      <c r="R1660" s="57" t="s">
        <v>8336</v>
      </c>
      <c r="T1660" s="12" t="s">
        <v>5997</v>
      </c>
      <c r="U1660" s="13" t="str">
        <f t="shared" si="467"/>
        <v xml:space="preserve">  Colleen C</v>
      </c>
      <c r="V1660" s="39">
        <f t="shared" si="452"/>
        <v>43.34</v>
      </c>
      <c r="W1660" s="39" t="str">
        <f t="shared" si="453"/>
        <v>Obesity</v>
      </c>
      <c r="X1660" s="39">
        <f t="shared" si="454"/>
        <v>4.91</v>
      </c>
      <c r="Y1660" s="39" t="str">
        <f t="shared" si="455"/>
        <v>Normal</v>
      </c>
      <c r="Z1660" s="39" t="str">
        <f t="shared" si="456"/>
        <v>No</v>
      </c>
      <c r="AA1660" s="39" t="str">
        <f t="shared" si="457"/>
        <v>No</v>
      </c>
      <c r="AB1660" s="39" t="str">
        <f t="shared" si="458"/>
        <v>No</v>
      </c>
      <c r="AC1660" s="38">
        <f t="shared" si="459"/>
        <v>1</v>
      </c>
      <c r="AD1660" s="39" t="str">
        <f t="shared" si="460"/>
        <v>No</v>
      </c>
      <c r="AE1660" s="13" t="str">
        <f t="shared" si="461"/>
        <v>18-Jul-1967</v>
      </c>
      <c r="AF1660" s="39">
        <f t="shared" si="462"/>
        <v>56</v>
      </c>
      <c r="AG1660" s="58">
        <f t="shared" si="463"/>
        <v>14600.62</v>
      </c>
      <c r="AH1660" s="39" t="str">
        <f t="shared" si="464"/>
        <v>tier - 2</v>
      </c>
      <c r="AI1660" s="39" t="str">
        <f t="shared" si="465"/>
        <v>tier - 3</v>
      </c>
      <c r="AJ1660" s="54" t="str">
        <f t="shared" si="466"/>
        <v>R1022</v>
      </c>
    </row>
    <row r="1661" spans="2:36" ht="15.75" customHeight="1" x14ac:dyDescent="0.3">
      <c r="B1661" s="12" t="s">
        <v>6000</v>
      </c>
      <c r="C1661" s="13" t="s">
        <v>6002</v>
      </c>
      <c r="D1661" s="13">
        <v>31.98</v>
      </c>
      <c r="E1661" s="13" t="str">
        <f t="shared" si="450"/>
        <v>Obesity</v>
      </c>
      <c r="F1661" s="13">
        <v>4.46</v>
      </c>
      <c r="G1661" s="13" t="str">
        <f t="shared" si="451"/>
        <v>Normal</v>
      </c>
      <c r="H1661" s="13" t="s">
        <v>8293</v>
      </c>
      <c r="I1661" s="13" t="s">
        <v>8291</v>
      </c>
      <c r="J1661" s="13" t="s">
        <v>8291</v>
      </c>
      <c r="K1661" s="27">
        <v>1</v>
      </c>
      <c r="L1661" s="13" t="s">
        <v>8291</v>
      </c>
      <c r="M1661" s="13" t="s">
        <v>9873</v>
      </c>
      <c r="N1661" s="13">
        <v>58</v>
      </c>
      <c r="O1661" s="56">
        <v>14612.33</v>
      </c>
      <c r="P1661" s="13" t="s">
        <v>8310</v>
      </c>
      <c r="Q1661" s="13" t="s">
        <v>8311</v>
      </c>
      <c r="R1661" s="57" t="s">
        <v>8332</v>
      </c>
      <c r="T1661" s="12" t="s">
        <v>6000</v>
      </c>
      <c r="U1661" s="13" t="str">
        <f t="shared" si="467"/>
        <v xml:space="preserve">  Annika</v>
      </c>
      <c r="V1661" s="39">
        <f t="shared" si="452"/>
        <v>31.98</v>
      </c>
      <c r="W1661" s="39" t="str">
        <f t="shared" si="453"/>
        <v>Obesity</v>
      </c>
      <c r="X1661" s="39">
        <f t="shared" si="454"/>
        <v>4.46</v>
      </c>
      <c r="Y1661" s="39" t="str">
        <f t="shared" si="455"/>
        <v>Normal</v>
      </c>
      <c r="Z1661" s="39" t="str">
        <f t="shared" si="456"/>
        <v>Yes</v>
      </c>
      <c r="AA1661" s="39" t="str">
        <f t="shared" si="457"/>
        <v>No</v>
      </c>
      <c r="AB1661" s="39" t="str">
        <f t="shared" si="458"/>
        <v>No</v>
      </c>
      <c r="AC1661" s="38">
        <f t="shared" si="459"/>
        <v>1</v>
      </c>
      <c r="AD1661" s="39" t="str">
        <f t="shared" si="460"/>
        <v>No</v>
      </c>
      <c r="AE1661" s="13" t="str">
        <f t="shared" si="461"/>
        <v>8-Nov-1965</v>
      </c>
      <c r="AF1661" s="39">
        <f t="shared" si="462"/>
        <v>58</v>
      </c>
      <c r="AG1661" s="58">
        <f t="shared" si="463"/>
        <v>14612.33</v>
      </c>
      <c r="AH1661" s="39" t="str">
        <f t="shared" si="464"/>
        <v>tier - 2</v>
      </c>
      <c r="AI1661" s="39" t="str">
        <f t="shared" si="465"/>
        <v>tier - 3</v>
      </c>
      <c r="AJ1661" s="54" t="str">
        <f t="shared" si="466"/>
        <v>R1021</v>
      </c>
    </row>
    <row r="1662" spans="2:36" ht="15.75" customHeight="1" x14ac:dyDescent="0.3">
      <c r="B1662" s="12" t="s">
        <v>6004</v>
      </c>
      <c r="C1662" s="13" t="s">
        <v>11</v>
      </c>
      <c r="D1662" s="13">
        <v>35.86</v>
      </c>
      <c r="E1662" s="13" t="str">
        <f t="shared" si="450"/>
        <v>Obesity</v>
      </c>
      <c r="F1662" s="13">
        <v>6.22</v>
      </c>
      <c r="G1662" s="13" t="str">
        <f t="shared" si="451"/>
        <v>Prediabetes</v>
      </c>
      <c r="H1662" s="13" t="s">
        <v>8291</v>
      </c>
      <c r="I1662" s="13" t="s">
        <v>8291</v>
      </c>
      <c r="J1662" s="13" t="s">
        <v>8291</v>
      </c>
      <c r="K1662" s="27">
        <v>1</v>
      </c>
      <c r="L1662" s="13" t="s">
        <v>8291</v>
      </c>
      <c r="M1662" s="13" t="s">
        <v>9496</v>
      </c>
      <c r="N1662" s="13">
        <v>32</v>
      </c>
      <c r="O1662" s="56">
        <v>14630.52</v>
      </c>
      <c r="P1662" s="13" t="s">
        <v>8310</v>
      </c>
      <c r="Q1662" s="13" t="s">
        <v>8311</v>
      </c>
      <c r="R1662" s="57" t="s">
        <v>8321</v>
      </c>
      <c r="T1662" s="12" t="s">
        <v>6004</v>
      </c>
      <c r="U1662" s="13" t="str">
        <f t="shared" si="467"/>
        <v xml:space="preserve">  Kelly</v>
      </c>
      <c r="V1662" s="39">
        <f t="shared" si="452"/>
        <v>35.86</v>
      </c>
      <c r="W1662" s="39" t="str">
        <f t="shared" si="453"/>
        <v>Obesity</v>
      </c>
      <c r="X1662" s="39">
        <f t="shared" si="454"/>
        <v>6.22</v>
      </c>
      <c r="Y1662" s="39" t="str">
        <f t="shared" si="455"/>
        <v>Prediabetes</v>
      </c>
      <c r="Z1662" s="39" t="str">
        <f t="shared" si="456"/>
        <v>No</v>
      </c>
      <c r="AA1662" s="39" t="str">
        <f t="shared" si="457"/>
        <v>No</v>
      </c>
      <c r="AB1662" s="39" t="str">
        <f t="shared" si="458"/>
        <v>No</v>
      </c>
      <c r="AC1662" s="38">
        <f t="shared" si="459"/>
        <v>1</v>
      </c>
      <c r="AD1662" s="39" t="str">
        <f t="shared" si="460"/>
        <v>No</v>
      </c>
      <c r="AE1662" s="13" t="str">
        <f t="shared" si="461"/>
        <v>21-Aug-1991</v>
      </c>
      <c r="AF1662" s="39">
        <f t="shared" si="462"/>
        <v>32</v>
      </c>
      <c r="AG1662" s="58">
        <f t="shared" si="463"/>
        <v>14630.52</v>
      </c>
      <c r="AH1662" s="39" t="str">
        <f t="shared" si="464"/>
        <v>tier - 2</v>
      </c>
      <c r="AI1662" s="39" t="str">
        <f t="shared" si="465"/>
        <v>tier - 3</v>
      </c>
      <c r="AJ1662" s="54" t="str">
        <f t="shared" si="466"/>
        <v>R1011</v>
      </c>
    </row>
    <row r="1663" spans="2:36" ht="15.75" customHeight="1" x14ac:dyDescent="0.3">
      <c r="B1663" s="12" t="s">
        <v>6006</v>
      </c>
      <c r="C1663" s="13" t="s">
        <v>6008</v>
      </c>
      <c r="D1663" s="13">
        <v>15.2</v>
      </c>
      <c r="E1663" s="13" t="str">
        <f t="shared" si="450"/>
        <v>Underweight</v>
      </c>
      <c r="F1663" s="13">
        <v>8.82</v>
      </c>
      <c r="G1663" s="13" t="str">
        <f t="shared" si="451"/>
        <v>Diabetes</v>
      </c>
      <c r="H1663" s="13" t="s">
        <v>8291</v>
      </c>
      <c r="I1663" s="13" t="s">
        <v>8291</v>
      </c>
      <c r="J1663" s="13" t="s">
        <v>8291</v>
      </c>
      <c r="K1663" s="27" t="s">
        <v>8292</v>
      </c>
      <c r="L1663" s="13" t="s">
        <v>8291</v>
      </c>
      <c r="M1663" s="13" t="s">
        <v>9713</v>
      </c>
      <c r="N1663" s="13">
        <v>56</v>
      </c>
      <c r="O1663" s="56">
        <v>14640.35</v>
      </c>
      <c r="P1663" s="13" t="s">
        <v>8310</v>
      </c>
      <c r="Q1663" s="13" t="s">
        <v>8311</v>
      </c>
      <c r="R1663" s="57" t="s">
        <v>8335</v>
      </c>
      <c r="T1663" s="12" t="s">
        <v>6006</v>
      </c>
      <c r="U1663" s="13" t="str">
        <f t="shared" si="467"/>
        <v xml:space="preserve">  Nicholas C</v>
      </c>
      <c r="V1663" s="39">
        <f t="shared" si="452"/>
        <v>15.2</v>
      </c>
      <c r="W1663" s="39" t="str">
        <f t="shared" si="453"/>
        <v>Underweight</v>
      </c>
      <c r="X1663" s="39">
        <f t="shared" si="454"/>
        <v>8.82</v>
      </c>
      <c r="Y1663" s="39" t="str">
        <f t="shared" si="455"/>
        <v>Diabetes</v>
      </c>
      <c r="Z1663" s="39" t="str">
        <f t="shared" si="456"/>
        <v>No</v>
      </c>
      <c r="AA1663" s="39" t="str">
        <f t="shared" si="457"/>
        <v>No</v>
      </c>
      <c r="AB1663" s="39" t="str">
        <f t="shared" si="458"/>
        <v>No</v>
      </c>
      <c r="AC1663" s="38" t="str">
        <f t="shared" si="459"/>
        <v>No major surgery</v>
      </c>
      <c r="AD1663" s="39" t="str">
        <f t="shared" si="460"/>
        <v>No</v>
      </c>
      <c r="AE1663" s="13" t="str">
        <f t="shared" si="461"/>
        <v>1-Sep-1967</v>
      </c>
      <c r="AF1663" s="39">
        <f t="shared" si="462"/>
        <v>56</v>
      </c>
      <c r="AG1663" s="58">
        <f t="shared" si="463"/>
        <v>14640.35</v>
      </c>
      <c r="AH1663" s="39" t="str">
        <f t="shared" si="464"/>
        <v>tier - 2</v>
      </c>
      <c r="AI1663" s="39" t="str">
        <f t="shared" si="465"/>
        <v>tier - 3</v>
      </c>
      <c r="AJ1663" s="54" t="str">
        <f t="shared" si="466"/>
        <v>R1026</v>
      </c>
    </row>
    <row r="1664" spans="2:36" ht="15.75" customHeight="1" x14ac:dyDescent="0.3">
      <c r="B1664" s="12" t="s">
        <v>6010</v>
      </c>
      <c r="C1664" s="13" t="s">
        <v>6012</v>
      </c>
      <c r="D1664" s="13">
        <v>37.200000000000003</v>
      </c>
      <c r="E1664" s="13" t="str">
        <f t="shared" si="450"/>
        <v>Obesity</v>
      </c>
      <c r="F1664" s="13">
        <v>10.14</v>
      </c>
      <c r="G1664" s="13" t="str">
        <f t="shared" si="451"/>
        <v>Diabetes</v>
      </c>
      <c r="H1664" s="13" t="s">
        <v>8291</v>
      </c>
      <c r="I1664" s="13" t="s">
        <v>8291</v>
      </c>
      <c r="J1664" s="13" t="s">
        <v>8291</v>
      </c>
      <c r="K1664" s="27" t="s">
        <v>8292</v>
      </c>
      <c r="L1664" s="13" t="s">
        <v>8291</v>
      </c>
      <c r="M1664" s="13" t="s">
        <v>9874</v>
      </c>
      <c r="N1664" s="13">
        <v>42</v>
      </c>
      <c r="O1664" s="56">
        <v>14657.2</v>
      </c>
      <c r="P1664" s="13" t="s">
        <v>8310</v>
      </c>
      <c r="Q1664" s="13" t="s">
        <v>8314</v>
      </c>
      <c r="R1664" s="57" t="s">
        <v>8317</v>
      </c>
      <c r="T1664" s="12" t="s">
        <v>6010</v>
      </c>
      <c r="U1664" s="13" t="str">
        <f t="shared" si="467"/>
        <v xml:space="preserve">  Kelly K</v>
      </c>
      <c r="V1664" s="39">
        <f t="shared" si="452"/>
        <v>37.200000000000003</v>
      </c>
      <c r="W1664" s="39" t="str">
        <f t="shared" si="453"/>
        <v>Obesity</v>
      </c>
      <c r="X1664" s="39">
        <f t="shared" si="454"/>
        <v>10.14</v>
      </c>
      <c r="Y1664" s="39" t="str">
        <f t="shared" si="455"/>
        <v>Diabetes</v>
      </c>
      <c r="Z1664" s="39" t="str">
        <f t="shared" si="456"/>
        <v>No</v>
      </c>
      <c r="AA1664" s="39" t="str">
        <f t="shared" si="457"/>
        <v>No</v>
      </c>
      <c r="AB1664" s="39" t="str">
        <f t="shared" si="458"/>
        <v>No</v>
      </c>
      <c r="AC1664" s="38" t="str">
        <f t="shared" si="459"/>
        <v>No major surgery</v>
      </c>
      <c r="AD1664" s="39" t="str">
        <f t="shared" si="460"/>
        <v>No</v>
      </c>
      <c r="AE1664" s="13" t="str">
        <f t="shared" si="461"/>
        <v>13-Nov-1981</v>
      </c>
      <c r="AF1664" s="39">
        <f t="shared" si="462"/>
        <v>42</v>
      </c>
      <c r="AG1664" s="58">
        <f t="shared" si="463"/>
        <v>14657.2</v>
      </c>
      <c r="AH1664" s="39" t="str">
        <f t="shared" si="464"/>
        <v>tier - 2</v>
      </c>
      <c r="AI1664" s="39" t="str">
        <f t="shared" si="465"/>
        <v>tier - 1</v>
      </c>
      <c r="AJ1664" s="54" t="str">
        <f t="shared" si="466"/>
        <v>R1012</v>
      </c>
    </row>
    <row r="1665" spans="2:36" ht="15.75" customHeight="1" x14ac:dyDescent="0.3">
      <c r="B1665" s="12" t="s">
        <v>6014</v>
      </c>
      <c r="C1665" s="13" t="s">
        <v>906</v>
      </c>
      <c r="D1665" s="13">
        <v>17.91</v>
      </c>
      <c r="E1665" s="13" t="str">
        <f t="shared" si="450"/>
        <v>Underweight</v>
      </c>
      <c r="F1665" s="13">
        <v>4.66</v>
      </c>
      <c r="G1665" s="13" t="str">
        <f t="shared" si="451"/>
        <v>Normal</v>
      </c>
      <c r="H1665" s="13" t="s">
        <v>8291</v>
      </c>
      <c r="I1665" s="13" t="s">
        <v>8291</v>
      </c>
      <c r="J1665" s="13" t="s">
        <v>8291</v>
      </c>
      <c r="K1665" s="27">
        <v>2</v>
      </c>
      <c r="L1665" s="13" t="s">
        <v>8291</v>
      </c>
      <c r="M1665" s="13" t="s">
        <v>9452</v>
      </c>
      <c r="N1665" s="13">
        <v>54</v>
      </c>
      <c r="O1665" s="56">
        <v>14665.75</v>
      </c>
      <c r="P1665" s="13" t="s">
        <v>8310</v>
      </c>
      <c r="Q1665" s="13" t="s">
        <v>8314</v>
      </c>
      <c r="R1665" s="57" t="s">
        <v>8317</v>
      </c>
      <c r="T1665" s="12" t="s">
        <v>6014</v>
      </c>
      <c r="U1665" s="13" t="str">
        <f t="shared" si="467"/>
        <v xml:space="preserve">  Andrew</v>
      </c>
      <c r="V1665" s="39">
        <f t="shared" si="452"/>
        <v>17.91</v>
      </c>
      <c r="W1665" s="39" t="str">
        <f t="shared" si="453"/>
        <v>Underweight</v>
      </c>
      <c r="X1665" s="39">
        <f t="shared" si="454"/>
        <v>4.66</v>
      </c>
      <c r="Y1665" s="39" t="str">
        <f t="shared" si="455"/>
        <v>Normal</v>
      </c>
      <c r="Z1665" s="39" t="str">
        <f t="shared" si="456"/>
        <v>No</v>
      </c>
      <c r="AA1665" s="39" t="str">
        <f t="shared" si="457"/>
        <v>No</v>
      </c>
      <c r="AB1665" s="39" t="str">
        <f t="shared" si="458"/>
        <v>No</v>
      </c>
      <c r="AC1665" s="38">
        <f t="shared" si="459"/>
        <v>2</v>
      </c>
      <c r="AD1665" s="39" t="str">
        <f t="shared" si="460"/>
        <v>No</v>
      </c>
      <c r="AE1665" s="13" t="str">
        <f t="shared" si="461"/>
        <v>20-Oct-1969</v>
      </c>
      <c r="AF1665" s="39">
        <f t="shared" si="462"/>
        <v>54</v>
      </c>
      <c r="AG1665" s="58">
        <f t="shared" si="463"/>
        <v>14665.75</v>
      </c>
      <c r="AH1665" s="39" t="str">
        <f t="shared" si="464"/>
        <v>tier - 2</v>
      </c>
      <c r="AI1665" s="39" t="str">
        <f t="shared" si="465"/>
        <v>tier - 1</v>
      </c>
      <c r="AJ1665" s="54" t="str">
        <f t="shared" si="466"/>
        <v>R1012</v>
      </c>
    </row>
    <row r="1666" spans="2:36" ht="15.75" customHeight="1" x14ac:dyDescent="0.3">
      <c r="B1666" s="12" t="s">
        <v>6017</v>
      </c>
      <c r="C1666" s="13" t="s">
        <v>6019</v>
      </c>
      <c r="D1666" s="13">
        <v>20.76</v>
      </c>
      <c r="E1666" s="13" t="str">
        <f t="shared" si="450"/>
        <v>Healthy Weight</v>
      </c>
      <c r="F1666" s="13">
        <v>6.26</v>
      </c>
      <c r="G1666" s="13" t="str">
        <f t="shared" si="451"/>
        <v>Prediabetes</v>
      </c>
      <c r="H1666" s="13" t="s">
        <v>8291</v>
      </c>
      <c r="I1666" s="13" t="s">
        <v>8291</v>
      </c>
      <c r="J1666" s="13" t="s">
        <v>8291</v>
      </c>
      <c r="K1666" s="27" t="s">
        <v>8292</v>
      </c>
      <c r="L1666" s="13" t="s">
        <v>8291</v>
      </c>
      <c r="M1666" s="13" t="s">
        <v>9875</v>
      </c>
      <c r="N1666" s="13">
        <v>65</v>
      </c>
      <c r="O1666" s="56">
        <v>14692.67</v>
      </c>
      <c r="P1666" s="13" t="s">
        <v>8310</v>
      </c>
      <c r="Q1666" s="13" t="s">
        <v>8314</v>
      </c>
      <c r="R1666" s="57" t="s">
        <v>8317</v>
      </c>
      <c r="T1666" s="12" t="s">
        <v>6017</v>
      </c>
      <c r="U1666" s="13" t="str">
        <f t="shared" si="467"/>
        <v xml:space="preserve">  Hannah</v>
      </c>
      <c r="V1666" s="39">
        <f t="shared" si="452"/>
        <v>20.76</v>
      </c>
      <c r="W1666" s="39" t="str">
        <f t="shared" si="453"/>
        <v>Healthy Weight</v>
      </c>
      <c r="X1666" s="39">
        <f t="shared" si="454"/>
        <v>6.26</v>
      </c>
      <c r="Y1666" s="39" t="str">
        <f t="shared" si="455"/>
        <v>Prediabetes</v>
      </c>
      <c r="Z1666" s="39" t="str">
        <f t="shared" si="456"/>
        <v>No</v>
      </c>
      <c r="AA1666" s="39" t="str">
        <f t="shared" si="457"/>
        <v>No</v>
      </c>
      <c r="AB1666" s="39" t="str">
        <f t="shared" si="458"/>
        <v>No</v>
      </c>
      <c r="AC1666" s="38" t="str">
        <f t="shared" si="459"/>
        <v>No major surgery</v>
      </c>
      <c r="AD1666" s="39" t="str">
        <f t="shared" si="460"/>
        <v>No</v>
      </c>
      <c r="AE1666" s="13" t="str">
        <f t="shared" si="461"/>
        <v>23-Jul-1958</v>
      </c>
      <c r="AF1666" s="39">
        <f t="shared" si="462"/>
        <v>65</v>
      </c>
      <c r="AG1666" s="58">
        <f t="shared" si="463"/>
        <v>14692.67</v>
      </c>
      <c r="AH1666" s="39" t="str">
        <f t="shared" si="464"/>
        <v>tier - 2</v>
      </c>
      <c r="AI1666" s="39" t="str">
        <f t="shared" si="465"/>
        <v>tier - 1</v>
      </c>
      <c r="AJ1666" s="54" t="str">
        <f t="shared" si="466"/>
        <v>R1012</v>
      </c>
    </row>
    <row r="1667" spans="2:36" ht="15.75" customHeight="1" x14ac:dyDescent="0.3">
      <c r="B1667" s="12" t="s">
        <v>6021</v>
      </c>
      <c r="C1667" s="13" t="s">
        <v>6023</v>
      </c>
      <c r="D1667" s="13">
        <v>38.99</v>
      </c>
      <c r="E1667" s="13" t="str">
        <f t="shared" si="450"/>
        <v>Obesity</v>
      </c>
      <c r="F1667" s="13">
        <v>5.21</v>
      </c>
      <c r="G1667" s="13" t="str">
        <f t="shared" si="451"/>
        <v>Normal</v>
      </c>
      <c r="H1667" s="13" t="s">
        <v>8291</v>
      </c>
      <c r="I1667" s="13" t="s">
        <v>8293</v>
      </c>
      <c r="J1667" s="13" t="s">
        <v>8291</v>
      </c>
      <c r="K1667" s="27">
        <v>1</v>
      </c>
      <c r="L1667" s="13" t="s">
        <v>8291</v>
      </c>
      <c r="M1667" s="13" t="s">
        <v>9876</v>
      </c>
      <c r="N1667" s="13">
        <v>41</v>
      </c>
      <c r="O1667" s="56">
        <v>14696.77</v>
      </c>
      <c r="P1667" s="13" t="s">
        <v>8310</v>
      </c>
      <c r="Q1667" s="13" t="s">
        <v>8310</v>
      </c>
      <c r="R1667" s="57" t="s">
        <v>8321</v>
      </c>
      <c r="T1667" s="12" t="s">
        <v>6021</v>
      </c>
      <c r="U1667" s="13" t="str">
        <f t="shared" si="467"/>
        <v xml:space="preserve">  Patricio Sr</v>
      </c>
      <c r="V1667" s="39">
        <f t="shared" si="452"/>
        <v>38.99</v>
      </c>
      <c r="W1667" s="39" t="str">
        <f t="shared" si="453"/>
        <v>Obesity</v>
      </c>
      <c r="X1667" s="39">
        <f t="shared" si="454"/>
        <v>5.21</v>
      </c>
      <c r="Y1667" s="39" t="str">
        <f t="shared" si="455"/>
        <v>Normal</v>
      </c>
      <c r="Z1667" s="39" t="str">
        <f t="shared" si="456"/>
        <v>No</v>
      </c>
      <c r="AA1667" s="39" t="str">
        <f t="shared" si="457"/>
        <v>Yes</v>
      </c>
      <c r="AB1667" s="39" t="str">
        <f t="shared" si="458"/>
        <v>No</v>
      </c>
      <c r="AC1667" s="38">
        <f t="shared" si="459"/>
        <v>1</v>
      </c>
      <c r="AD1667" s="39" t="str">
        <f t="shared" si="460"/>
        <v>No</v>
      </c>
      <c r="AE1667" s="13" t="str">
        <f t="shared" si="461"/>
        <v>4-Sep-1982</v>
      </c>
      <c r="AF1667" s="39">
        <f t="shared" si="462"/>
        <v>41</v>
      </c>
      <c r="AG1667" s="58">
        <f t="shared" si="463"/>
        <v>14696.77</v>
      </c>
      <c r="AH1667" s="39" t="str">
        <f t="shared" si="464"/>
        <v>tier - 2</v>
      </c>
      <c r="AI1667" s="39" t="str">
        <f t="shared" si="465"/>
        <v>tier - 2</v>
      </c>
      <c r="AJ1667" s="54" t="str">
        <f t="shared" si="466"/>
        <v>R1011</v>
      </c>
    </row>
    <row r="1668" spans="2:36" ht="15.75" customHeight="1" x14ac:dyDescent="0.3">
      <c r="B1668" s="12" t="s">
        <v>6025</v>
      </c>
      <c r="C1668" s="13" t="s">
        <v>6027</v>
      </c>
      <c r="D1668" s="13">
        <v>42.655000000000001</v>
      </c>
      <c r="E1668" s="13" t="str">
        <f t="shared" ref="E1668:E1731" si="468">IF(D1668&lt;18.5,"Underweight", IF(AND(D1668&gt;=18.5,D1668&lt;=24.9),"Healthy Weight", IF(AND(D1668&gt;=25,D1668&lt;=29.9),"Overweight", IF(D1668&gt;=30,"Obesity"))))</f>
        <v>Obesity</v>
      </c>
      <c r="F1668" s="13">
        <v>5.94</v>
      </c>
      <c r="G1668" s="13" t="str">
        <f t="shared" ref="G1668:G1731" si="469">IF(F1668&lt;5.7,"Normal",IF(AND(F1668&gt;=5.7,F1668&lt;=6.4),"Prediabetes",IF(F1668&gt;=6.5,"Diabetes")))</f>
        <v>Prediabetes</v>
      </c>
      <c r="H1668" s="13" t="s">
        <v>8293</v>
      </c>
      <c r="I1668" s="13" t="s">
        <v>8291</v>
      </c>
      <c r="J1668" s="13" t="s">
        <v>8293</v>
      </c>
      <c r="K1668" s="27">
        <v>1</v>
      </c>
      <c r="L1668" s="13" t="s">
        <v>8291</v>
      </c>
      <c r="M1668" s="13" t="s">
        <v>9877</v>
      </c>
      <c r="N1668" s="13">
        <v>21</v>
      </c>
      <c r="O1668" s="56">
        <v>14711.74</v>
      </c>
      <c r="P1668" s="13" t="s">
        <v>8310</v>
      </c>
      <c r="Q1668" s="13" t="s">
        <v>8310</v>
      </c>
      <c r="R1668" s="57" t="s">
        <v>8317</v>
      </c>
      <c r="T1668" s="12" t="s">
        <v>6025</v>
      </c>
      <c r="U1668" s="13" t="str">
        <f t="shared" si="467"/>
        <v xml:space="preserve">  Robert B</v>
      </c>
      <c r="V1668" s="39">
        <f t="shared" ref="V1668:V1731" si="470">VLOOKUP(T1668,$B$3:$R$2338,3,FALSE)</f>
        <v>42.655000000000001</v>
      </c>
      <c r="W1668" s="39" t="str">
        <f t="shared" ref="W1668:W1731" si="471">VLOOKUP(T1668,$B$3:$R$2338,4,FALSE)</f>
        <v>Obesity</v>
      </c>
      <c r="X1668" s="39">
        <f t="shared" ref="X1668:X1731" si="472">VLOOKUP(T1668,$B$3:$R$2338,5,FALSE)</f>
        <v>5.94</v>
      </c>
      <c r="Y1668" s="39" t="str">
        <f t="shared" ref="Y1668:Y1731" si="473">VLOOKUP(T1668,$B$3:$R$2338,6,0)</f>
        <v>Prediabetes</v>
      </c>
      <c r="Z1668" s="39" t="str">
        <f t="shared" ref="Z1668:Z1731" si="474">VLOOKUP(T1668,$B$3:$R$2338,7,0)</f>
        <v>Yes</v>
      </c>
      <c r="AA1668" s="39" t="str">
        <f t="shared" ref="AA1668:AA1731" si="475">VLOOKUP(T1668,$B$3:$R$2338,8,0)</f>
        <v>No</v>
      </c>
      <c r="AB1668" s="39" t="str">
        <f t="shared" ref="AB1668:AB1731" si="476">VLOOKUP(T1668,$B$3:$R$2338,9,0)</f>
        <v>Yes</v>
      </c>
      <c r="AC1668" s="38">
        <f t="shared" ref="AC1668:AC1731" si="477">VLOOKUP(T1668,$B$3:$R$2338,10,0)</f>
        <v>1</v>
      </c>
      <c r="AD1668" s="39" t="str">
        <f t="shared" ref="AD1668:AD1731" si="478">VLOOKUP(T1668,$B$3:$R$2338,11,0)</f>
        <v>No</v>
      </c>
      <c r="AE1668" s="13" t="str">
        <f t="shared" ref="AE1668:AE1731" si="479">VLOOKUP(T1668,$B$3:$R$2338,12,0)</f>
        <v>24-Sep-2002</v>
      </c>
      <c r="AF1668" s="39">
        <f t="shared" ref="AF1668:AF1731" si="480">VLOOKUP(T1668,$B$3:$R$2338,13,0)</f>
        <v>21</v>
      </c>
      <c r="AG1668" s="58">
        <f t="shared" ref="AG1668:AG1731" si="481">VLOOKUP(T1668,$B$3:$R$2338,14,0)</f>
        <v>14711.74</v>
      </c>
      <c r="AH1668" s="39" t="str">
        <f t="shared" ref="AH1668:AH1731" si="482">VLOOKUP(T1668,$B$3:$R$2338,15,0)</f>
        <v>tier - 2</v>
      </c>
      <c r="AI1668" s="39" t="str">
        <f t="shared" ref="AI1668:AI1731" si="483">VLOOKUP(T1668,B1667:R4002,16,0)</f>
        <v>tier - 2</v>
      </c>
      <c r="AJ1668" s="54" t="str">
        <f t="shared" ref="AJ1668:AJ1731" si="484">VLOOKUP(T1668,$B$3:$R$2338,17,0)</f>
        <v>R1012</v>
      </c>
    </row>
    <row r="1669" spans="2:36" ht="15.75" customHeight="1" x14ac:dyDescent="0.3">
      <c r="B1669" s="12" t="s">
        <v>6029</v>
      </c>
      <c r="C1669" s="13" t="s">
        <v>6031</v>
      </c>
      <c r="D1669" s="13">
        <v>30.57</v>
      </c>
      <c r="E1669" s="13" t="str">
        <f t="shared" si="468"/>
        <v>Obesity</v>
      </c>
      <c r="F1669" s="13">
        <v>5.34</v>
      </c>
      <c r="G1669" s="13" t="str">
        <f t="shared" si="469"/>
        <v>Normal</v>
      </c>
      <c r="H1669" s="13" t="s">
        <v>8291</v>
      </c>
      <c r="I1669" s="13" t="s">
        <v>8291</v>
      </c>
      <c r="J1669" s="13" t="s">
        <v>8293</v>
      </c>
      <c r="K1669" s="27">
        <v>1</v>
      </c>
      <c r="L1669" s="13" t="s">
        <v>8291</v>
      </c>
      <c r="M1669" s="13" t="s">
        <v>9878</v>
      </c>
      <c r="N1669" s="13">
        <v>61</v>
      </c>
      <c r="O1669" s="56">
        <v>14738.43</v>
      </c>
      <c r="P1669" s="13" t="s">
        <v>8310</v>
      </c>
      <c r="Q1669" s="13" t="s">
        <v>8311</v>
      </c>
      <c r="R1669" s="57" t="s">
        <v>8332</v>
      </c>
      <c r="T1669" s="12" t="s">
        <v>6029</v>
      </c>
      <c r="U1669" s="13" t="str">
        <f t="shared" ref="U1669:U1732" si="485">VLOOKUP(T1669,$B$3:$R$2338,2,FALSE)</f>
        <v xml:space="preserve">  Benjamin M</v>
      </c>
      <c r="V1669" s="39">
        <f t="shared" si="470"/>
        <v>30.57</v>
      </c>
      <c r="W1669" s="39" t="str">
        <f t="shared" si="471"/>
        <v>Obesity</v>
      </c>
      <c r="X1669" s="39">
        <f t="shared" si="472"/>
        <v>5.34</v>
      </c>
      <c r="Y1669" s="39" t="str">
        <f t="shared" si="473"/>
        <v>Normal</v>
      </c>
      <c r="Z1669" s="39" t="str">
        <f t="shared" si="474"/>
        <v>No</v>
      </c>
      <c r="AA1669" s="39" t="str">
        <f t="shared" si="475"/>
        <v>No</v>
      </c>
      <c r="AB1669" s="39" t="str">
        <f t="shared" si="476"/>
        <v>Yes</v>
      </c>
      <c r="AC1669" s="38">
        <f t="shared" si="477"/>
        <v>1</v>
      </c>
      <c r="AD1669" s="39" t="str">
        <f t="shared" si="478"/>
        <v>No</v>
      </c>
      <c r="AE1669" s="13" t="str">
        <f t="shared" si="479"/>
        <v>29-Jul-1962</v>
      </c>
      <c r="AF1669" s="39">
        <f t="shared" si="480"/>
        <v>61</v>
      </c>
      <c r="AG1669" s="58">
        <f t="shared" si="481"/>
        <v>14738.43</v>
      </c>
      <c r="AH1669" s="39" t="str">
        <f t="shared" si="482"/>
        <v>tier - 2</v>
      </c>
      <c r="AI1669" s="39" t="str">
        <f t="shared" si="483"/>
        <v>tier - 3</v>
      </c>
      <c r="AJ1669" s="54" t="str">
        <f t="shared" si="484"/>
        <v>R1021</v>
      </c>
    </row>
    <row r="1670" spans="2:36" ht="15.75" customHeight="1" x14ac:dyDescent="0.3">
      <c r="B1670" s="12" t="s">
        <v>6032</v>
      </c>
      <c r="C1670" s="13" t="s">
        <v>167</v>
      </c>
      <c r="D1670" s="13">
        <v>17.7</v>
      </c>
      <c r="E1670" s="13" t="str">
        <f t="shared" si="468"/>
        <v>Underweight</v>
      </c>
      <c r="F1670" s="13">
        <v>6.38</v>
      </c>
      <c r="G1670" s="13" t="str">
        <f t="shared" si="469"/>
        <v>Prediabetes</v>
      </c>
      <c r="H1670" s="13" t="s">
        <v>8291</v>
      </c>
      <c r="I1670" s="13" t="s">
        <v>8291</v>
      </c>
      <c r="J1670" s="13" t="s">
        <v>8291</v>
      </c>
      <c r="K1670" s="27">
        <v>2</v>
      </c>
      <c r="L1670" s="13" t="s">
        <v>8291</v>
      </c>
      <c r="M1670" s="13" t="s">
        <v>9879</v>
      </c>
      <c r="N1670" s="13">
        <v>58</v>
      </c>
      <c r="O1670" s="56">
        <v>14750.42</v>
      </c>
      <c r="P1670" s="13" t="s">
        <v>8310</v>
      </c>
      <c r="Q1670" s="13" t="s">
        <v>8310</v>
      </c>
      <c r="R1670" s="57" t="s">
        <v>8335</v>
      </c>
      <c r="T1670" s="12" t="s">
        <v>6032</v>
      </c>
      <c r="U1670" s="13" t="str">
        <f t="shared" si="485"/>
        <v xml:space="preserve">  Robert</v>
      </c>
      <c r="V1670" s="39">
        <f t="shared" si="470"/>
        <v>17.7</v>
      </c>
      <c r="W1670" s="39" t="str">
        <f t="shared" si="471"/>
        <v>Underweight</v>
      </c>
      <c r="X1670" s="39">
        <f t="shared" si="472"/>
        <v>6.38</v>
      </c>
      <c r="Y1670" s="39" t="str">
        <f t="shared" si="473"/>
        <v>Prediabetes</v>
      </c>
      <c r="Z1670" s="39" t="str">
        <f t="shared" si="474"/>
        <v>No</v>
      </c>
      <c r="AA1670" s="39" t="str">
        <f t="shared" si="475"/>
        <v>No</v>
      </c>
      <c r="AB1670" s="39" t="str">
        <f t="shared" si="476"/>
        <v>No</v>
      </c>
      <c r="AC1670" s="38">
        <f t="shared" si="477"/>
        <v>2</v>
      </c>
      <c r="AD1670" s="39" t="str">
        <f t="shared" si="478"/>
        <v>No</v>
      </c>
      <c r="AE1670" s="13" t="str">
        <f t="shared" si="479"/>
        <v>27-Jul-1965</v>
      </c>
      <c r="AF1670" s="39">
        <f t="shared" si="480"/>
        <v>58</v>
      </c>
      <c r="AG1670" s="58">
        <f t="shared" si="481"/>
        <v>14750.42</v>
      </c>
      <c r="AH1670" s="39" t="str">
        <f t="shared" si="482"/>
        <v>tier - 2</v>
      </c>
      <c r="AI1670" s="39" t="str">
        <f t="shared" si="483"/>
        <v>tier - 2</v>
      </c>
      <c r="AJ1670" s="54" t="str">
        <f t="shared" si="484"/>
        <v>R1026</v>
      </c>
    </row>
    <row r="1671" spans="2:36" ht="15.75" customHeight="1" x14ac:dyDescent="0.3">
      <c r="B1671" s="12" t="s">
        <v>6035</v>
      </c>
      <c r="C1671" s="13" t="s">
        <v>6037</v>
      </c>
      <c r="D1671" s="13">
        <v>34.770000000000003</v>
      </c>
      <c r="E1671" s="13" t="str">
        <f t="shared" si="468"/>
        <v>Obesity</v>
      </c>
      <c r="F1671" s="13">
        <v>4.47</v>
      </c>
      <c r="G1671" s="13" t="str">
        <f t="shared" si="469"/>
        <v>Normal</v>
      </c>
      <c r="H1671" s="13" t="s">
        <v>8291</v>
      </c>
      <c r="I1671" s="13" t="s">
        <v>8291</v>
      </c>
      <c r="J1671" s="13" t="s">
        <v>8291</v>
      </c>
      <c r="K1671" s="27">
        <v>1</v>
      </c>
      <c r="L1671" s="13" t="s">
        <v>8291</v>
      </c>
      <c r="M1671" s="13" t="s">
        <v>9880</v>
      </c>
      <c r="N1671" s="13">
        <v>48</v>
      </c>
      <c r="O1671" s="56">
        <v>14819</v>
      </c>
      <c r="P1671" s="13" t="s">
        <v>8310</v>
      </c>
      <c r="Q1671" s="13" t="s">
        <v>8311</v>
      </c>
      <c r="R1671" s="57" t="s">
        <v>8330</v>
      </c>
      <c r="T1671" s="12" t="s">
        <v>6035</v>
      </c>
      <c r="U1671" s="13" t="str">
        <f t="shared" si="485"/>
        <v xml:space="preserve">  Eric R</v>
      </c>
      <c r="V1671" s="39">
        <f t="shared" si="470"/>
        <v>34.770000000000003</v>
      </c>
      <c r="W1671" s="39" t="str">
        <f t="shared" si="471"/>
        <v>Obesity</v>
      </c>
      <c r="X1671" s="39">
        <f t="shared" si="472"/>
        <v>4.47</v>
      </c>
      <c r="Y1671" s="39" t="str">
        <f t="shared" si="473"/>
        <v>Normal</v>
      </c>
      <c r="Z1671" s="39" t="str">
        <f t="shared" si="474"/>
        <v>No</v>
      </c>
      <c r="AA1671" s="39" t="str">
        <f t="shared" si="475"/>
        <v>No</v>
      </c>
      <c r="AB1671" s="39" t="str">
        <f t="shared" si="476"/>
        <v>No</v>
      </c>
      <c r="AC1671" s="38">
        <f t="shared" si="477"/>
        <v>1</v>
      </c>
      <c r="AD1671" s="39" t="str">
        <f t="shared" si="478"/>
        <v>No</v>
      </c>
      <c r="AE1671" s="13" t="str">
        <f t="shared" si="479"/>
        <v>10-Dec-1975</v>
      </c>
      <c r="AF1671" s="39">
        <f t="shared" si="480"/>
        <v>48</v>
      </c>
      <c r="AG1671" s="58">
        <f t="shared" si="481"/>
        <v>14819</v>
      </c>
      <c r="AH1671" s="39" t="str">
        <f t="shared" si="482"/>
        <v>tier - 2</v>
      </c>
      <c r="AI1671" s="39" t="str">
        <f t="shared" si="483"/>
        <v>tier - 3</v>
      </c>
      <c r="AJ1671" s="54" t="str">
        <f t="shared" si="484"/>
        <v>R1023</v>
      </c>
    </row>
    <row r="1672" spans="2:36" ht="15.75" customHeight="1" x14ac:dyDescent="0.3">
      <c r="B1672" s="12" t="s">
        <v>6039</v>
      </c>
      <c r="C1672" s="13" t="s">
        <v>620</v>
      </c>
      <c r="D1672" s="13">
        <v>16.88</v>
      </c>
      <c r="E1672" s="13" t="str">
        <f t="shared" si="468"/>
        <v>Underweight</v>
      </c>
      <c r="F1672" s="13">
        <v>9.9600000000000009</v>
      </c>
      <c r="G1672" s="13" t="str">
        <f t="shared" si="469"/>
        <v>Diabetes</v>
      </c>
      <c r="H1672" s="13" t="s">
        <v>8291</v>
      </c>
      <c r="I1672" s="13" t="s">
        <v>8291</v>
      </c>
      <c r="J1672" s="13" t="s">
        <v>8291</v>
      </c>
      <c r="K1672" s="27" t="s">
        <v>8292</v>
      </c>
      <c r="L1672" s="13" t="s">
        <v>8291</v>
      </c>
      <c r="M1672" s="13" t="s">
        <v>8827</v>
      </c>
      <c r="N1672" s="13">
        <v>44</v>
      </c>
      <c r="O1672" s="56">
        <v>14839.34</v>
      </c>
      <c r="P1672" s="13" t="s">
        <v>8310</v>
      </c>
      <c r="Q1672" s="13" t="s">
        <v>8311</v>
      </c>
      <c r="R1672" s="57" t="s">
        <v>8335</v>
      </c>
      <c r="T1672" s="12" t="s">
        <v>6039</v>
      </c>
      <c r="U1672" s="13" t="str">
        <f t="shared" si="485"/>
        <v xml:space="preserve">  Matthew</v>
      </c>
      <c r="V1672" s="39">
        <f t="shared" si="470"/>
        <v>16.88</v>
      </c>
      <c r="W1672" s="39" t="str">
        <f t="shared" si="471"/>
        <v>Underweight</v>
      </c>
      <c r="X1672" s="39">
        <f t="shared" si="472"/>
        <v>9.9600000000000009</v>
      </c>
      <c r="Y1672" s="39" t="str">
        <f t="shared" si="473"/>
        <v>Diabetes</v>
      </c>
      <c r="Z1672" s="39" t="str">
        <f t="shared" si="474"/>
        <v>No</v>
      </c>
      <c r="AA1672" s="39" t="str">
        <f t="shared" si="475"/>
        <v>No</v>
      </c>
      <c r="AB1672" s="39" t="str">
        <f t="shared" si="476"/>
        <v>No</v>
      </c>
      <c r="AC1672" s="38" t="str">
        <f t="shared" si="477"/>
        <v>No major surgery</v>
      </c>
      <c r="AD1672" s="39" t="str">
        <f t="shared" si="478"/>
        <v>No</v>
      </c>
      <c r="AE1672" s="13" t="str">
        <f t="shared" si="479"/>
        <v>18-Oct-1979</v>
      </c>
      <c r="AF1672" s="39">
        <f t="shared" si="480"/>
        <v>44</v>
      </c>
      <c r="AG1672" s="58">
        <f t="shared" si="481"/>
        <v>14839.34</v>
      </c>
      <c r="AH1672" s="39" t="str">
        <f t="shared" si="482"/>
        <v>tier - 2</v>
      </c>
      <c r="AI1672" s="39" t="str">
        <f t="shared" si="483"/>
        <v>tier - 3</v>
      </c>
      <c r="AJ1672" s="54" t="str">
        <f t="shared" si="484"/>
        <v>R1026</v>
      </c>
    </row>
    <row r="1673" spans="2:36" ht="15.75" customHeight="1" x14ac:dyDescent="0.3">
      <c r="B1673" s="12" t="s">
        <v>6041</v>
      </c>
      <c r="C1673" s="13" t="s">
        <v>6043</v>
      </c>
      <c r="D1673" s="13">
        <v>40.26</v>
      </c>
      <c r="E1673" s="13" t="str">
        <f t="shared" si="468"/>
        <v>Obesity</v>
      </c>
      <c r="F1673" s="13">
        <v>9.92</v>
      </c>
      <c r="G1673" s="13" t="str">
        <f t="shared" si="469"/>
        <v>Diabetes</v>
      </c>
      <c r="H1673" s="13" t="s">
        <v>8293</v>
      </c>
      <c r="I1673" s="13" t="s">
        <v>8291</v>
      </c>
      <c r="J1673" s="13" t="s">
        <v>8291</v>
      </c>
      <c r="K1673" s="27" t="s">
        <v>8292</v>
      </c>
      <c r="L1673" s="13" t="s">
        <v>8291</v>
      </c>
      <c r="M1673" s="13" t="s">
        <v>9881</v>
      </c>
      <c r="N1673" s="13">
        <v>42</v>
      </c>
      <c r="O1673" s="56">
        <v>14843.96</v>
      </c>
      <c r="P1673" s="13" t="s">
        <v>8310</v>
      </c>
      <c r="Q1673" s="13" t="s">
        <v>8311</v>
      </c>
      <c r="R1673" s="57" t="s">
        <v>8335</v>
      </c>
      <c r="T1673" s="12" t="s">
        <v>6041</v>
      </c>
      <c r="U1673" s="13" t="str">
        <f t="shared" si="485"/>
        <v xml:space="preserve">  Bob R</v>
      </c>
      <c r="V1673" s="39">
        <f t="shared" si="470"/>
        <v>40.26</v>
      </c>
      <c r="W1673" s="39" t="str">
        <f t="shared" si="471"/>
        <v>Obesity</v>
      </c>
      <c r="X1673" s="39">
        <f t="shared" si="472"/>
        <v>9.92</v>
      </c>
      <c r="Y1673" s="39" t="str">
        <f t="shared" si="473"/>
        <v>Diabetes</v>
      </c>
      <c r="Z1673" s="39" t="str">
        <f t="shared" si="474"/>
        <v>Yes</v>
      </c>
      <c r="AA1673" s="39" t="str">
        <f t="shared" si="475"/>
        <v>No</v>
      </c>
      <c r="AB1673" s="39" t="str">
        <f t="shared" si="476"/>
        <v>No</v>
      </c>
      <c r="AC1673" s="38" t="str">
        <f t="shared" si="477"/>
        <v>No major surgery</v>
      </c>
      <c r="AD1673" s="39" t="str">
        <f t="shared" si="478"/>
        <v>No</v>
      </c>
      <c r="AE1673" s="13" t="str">
        <f t="shared" si="479"/>
        <v>5-Jun-1981</v>
      </c>
      <c r="AF1673" s="39">
        <f t="shared" si="480"/>
        <v>42</v>
      </c>
      <c r="AG1673" s="58">
        <f t="shared" si="481"/>
        <v>14843.96</v>
      </c>
      <c r="AH1673" s="39" t="str">
        <f t="shared" si="482"/>
        <v>tier - 2</v>
      </c>
      <c r="AI1673" s="39" t="str">
        <f t="shared" si="483"/>
        <v>tier - 3</v>
      </c>
      <c r="AJ1673" s="54" t="str">
        <f t="shared" si="484"/>
        <v>R1026</v>
      </c>
    </row>
    <row r="1674" spans="2:36" ht="15.75" customHeight="1" x14ac:dyDescent="0.3">
      <c r="B1674" s="12" t="s">
        <v>6045</v>
      </c>
      <c r="C1674" s="13" t="s">
        <v>6047</v>
      </c>
      <c r="D1674" s="13">
        <v>25.6</v>
      </c>
      <c r="E1674" s="13" t="str">
        <f t="shared" si="468"/>
        <v>Overweight</v>
      </c>
      <c r="F1674" s="13">
        <v>6.03</v>
      </c>
      <c r="G1674" s="13" t="str">
        <f t="shared" si="469"/>
        <v>Prediabetes</v>
      </c>
      <c r="H1674" s="13" t="s">
        <v>8291</v>
      </c>
      <c r="I1674" s="13" t="s">
        <v>8291</v>
      </c>
      <c r="J1674" s="13" t="s">
        <v>8293</v>
      </c>
      <c r="K1674" s="27">
        <v>1</v>
      </c>
      <c r="L1674" s="13" t="s">
        <v>8291</v>
      </c>
      <c r="M1674" s="13" t="s">
        <v>9882</v>
      </c>
      <c r="N1674" s="13">
        <v>53</v>
      </c>
      <c r="O1674" s="56">
        <v>14847.63</v>
      </c>
      <c r="P1674" s="13" t="s">
        <v>8310</v>
      </c>
      <c r="Q1674" s="13" t="s">
        <v>8310</v>
      </c>
      <c r="R1674" s="57" t="s">
        <v>8330</v>
      </c>
      <c r="T1674" s="12" t="s">
        <v>6045</v>
      </c>
      <c r="U1674" s="13" t="str">
        <f t="shared" si="485"/>
        <v xml:space="preserve">  Stephanie J</v>
      </c>
      <c r="V1674" s="39">
        <f t="shared" si="470"/>
        <v>25.6</v>
      </c>
      <c r="W1674" s="39" t="str">
        <f t="shared" si="471"/>
        <v>Overweight</v>
      </c>
      <c r="X1674" s="39">
        <f t="shared" si="472"/>
        <v>6.03</v>
      </c>
      <c r="Y1674" s="39" t="str">
        <f t="shared" si="473"/>
        <v>Prediabetes</v>
      </c>
      <c r="Z1674" s="39" t="str">
        <f t="shared" si="474"/>
        <v>No</v>
      </c>
      <c r="AA1674" s="39" t="str">
        <f t="shared" si="475"/>
        <v>No</v>
      </c>
      <c r="AB1674" s="39" t="str">
        <f t="shared" si="476"/>
        <v>Yes</v>
      </c>
      <c r="AC1674" s="38">
        <f t="shared" si="477"/>
        <v>1</v>
      </c>
      <c r="AD1674" s="39" t="str">
        <f t="shared" si="478"/>
        <v>No</v>
      </c>
      <c r="AE1674" s="13" t="str">
        <f t="shared" si="479"/>
        <v>11-Nov-1970</v>
      </c>
      <c r="AF1674" s="39">
        <f t="shared" si="480"/>
        <v>53</v>
      </c>
      <c r="AG1674" s="58">
        <f t="shared" si="481"/>
        <v>14847.63</v>
      </c>
      <c r="AH1674" s="39" t="str">
        <f t="shared" si="482"/>
        <v>tier - 2</v>
      </c>
      <c r="AI1674" s="39" t="str">
        <f t="shared" si="483"/>
        <v>tier - 2</v>
      </c>
      <c r="AJ1674" s="54" t="str">
        <f t="shared" si="484"/>
        <v>R1023</v>
      </c>
    </row>
    <row r="1675" spans="2:36" ht="15.75" customHeight="1" x14ac:dyDescent="0.3">
      <c r="B1675" s="12" t="s">
        <v>6048</v>
      </c>
      <c r="C1675" s="13" t="s">
        <v>5622</v>
      </c>
      <c r="D1675" s="13">
        <v>33.549999999999997</v>
      </c>
      <c r="E1675" s="13" t="str">
        <f t="shared" si="468"/>
        <v>Obesity</v>
      </c>
      <c r="F1675" s="13">
        <v>10.9</v>
      </c>
      <c r="G1675" s="13" t="str">
        <f t="shared" si="469"/>
        <v>Diabetes</v>
      </c>
      <c r="H1675" s="13" t="s">
        <v>8293</v>
      </c>
      <c r="I1675" s="13" t="s">
        <v>8291</v>
      </c>
      <c r="J1675" s="13" t="s">
        <v>8291</v>
      </c>
      <c r="K1675" s="27" t="s">
        <v>8292</v>
      </c>
      <c r="L1675" s="13" t="s">
        <v>8291</v>
      </c>
      <c r="M1675" s="13" t="s">
        <v>9883</v>
      </c>
      <c r="N1675" s="13">
        <v>65</v>
      </c>
      <c r="O1675" s="56">
        <v>14901.52</v>
      </c>
      <c r="P1675" s="13" t="s">
        <v>8310</v>
      </c>
      <c r="Q1675" s="13" t="s">
        <v>8310</v>
      </c>
      <c r="R1675" s="57" t="s">
        <v>8329</v>
      </c>
      <c r="T1675" s="12" t="s">
        <v>6048</v>
      </c>
      <c r="U1675" s="13" t="str">
        <f t="shared" si="485"/>
        <v xml:space="preserve">  Jake</v>
      </c>
      <c r="V1675" s="39">
        <f t="shared" si="470"/>
        <v>33.549999999999997</v>
      </c>
      <c r="W1675" s="39" t="str">
        <f t="shared" si="471"/>
        <v>Obesity</v>
      </c>
      <c r="X1675" s="39">
        <f t="shared" si="472"/>
        <v>10.9</v>
      </c>
      <c r="Y1675" s="39" t="str">
        <f t="shared" si="473"/>
        <v>Diabetes</v>
      </c>
      <c r="Z1675" s="39" t="str">
        <f t="shared" si="474"/>
        <v>Yes</v>
      </c>
      <c r="AA1675" s="39" t="str">
        <f t="shared" si="475"/>
        <v>No</v>
      </c>
      <c r="AB1675" s="39" t="str">
        <f t="shared" si="476"/>
        <v>No</v>
      </c>
      <c r="AC1675" s="38" t="str">
        <f t="shared" si="477"/>
        <v>No major surgery</v>
      </c>
      <c r="AD1675" s="39" t="str">
        <f t="shared" si="478"/>
        <v>No</v>
      </c>
      <c r="AE1675" s="13" t="str">
        <f t="shared" si="479"/>
        <v>17-Oct-1958</v>
      </c>
      <c r="AF1675" s="39">
        <f t="shared" si="480"/>
        <v>65</v>
      </c>
      <c r="AG1675" s="58">
        <f t="shared" si="481"/>
        <v>14901.52</v>
      </c>
      <c r="AH1675" s="39" t="str">
        <f t="shared" si="482"/>
        <v>tier - 2</v>
      </c>
      <c r="AI1675" s="39" t="str">
        <f t="shared" si="483"/>
        <v>tier - 2</v>
      </c>
      <c r="AJ1675" s="54" t="str">
        <f t="shared" si="484"/>
        <v>R1024</v>
      </c>
    </row>
    <row r="1676" spans="2:36" ht="15.75" customHeight="1" x14ac:dyDescent="0.3">
      <c r="B1676" s="12" t="s">
        <v>6051</v>
      </c>
      <c r="C1676" s="13" t="s">
        <v>5629</v>
      </c>
      <c r="D1676" s="13">
        <v>16.690000000000001</v>
      </c>
      <c r="E1676" s="13" t="str">
        <f t="shared" si="468"/>
        <v>Underweight</v>
      </c>
      <c r="F1676" s="13">
        <v>10.66</v>
      </c>
      <c r="G1676" s="13" t="str">
        <f t="shared" si="469"/>
        <v>Diabetes</v>
      </c>
      <c r="H1676" s="13" t="s">
        <v>8291</v>
      </c>
      <c r="I1676" s="13" t="s">
        <v>8291</v>
      </c>
      <c r="J1676" s="13" t="s">
        <v>8291</v>
      </c>
      <c r="K1676" s="27" t="s">
        <v>8292</v>
      </c>
      <c r="L1676" s="13" t="s">
        <v>8291</v>
      </c>
      <c r="M1676" s="13" t="s">
        <v>9884</v>
      </c>
      <c r="N1676" s="13">
        <v>42</v>
      </c>
      <c r="O1676" s="56">
        <v>14908.27</v>
      </c>
      <c r="P1676" s="13" t="s">
        <v>8310</v>
      </c>
      <c r="Q1676" s="13" t="s">
        <v>8314</v>
      </c>
      <c r="R1676" s="57" t="s">
        <v>8321</v>
      </c>
      <c r="T1676" s="12" t="s">
        <v>6051</v>
      </c>
      <c r="U1676" s="13" t="str">
        <f t="shared" si="485"/>
        <v xml:space="preserve">  Alison L</v>
      </c>
      <c r="V1676" s="39">
        <f t="shared" si="470"/>
        <v>16.690000000000001</v>
      </c>
      <c r="W1676" s="39" t="str">
        <f t="shared" si="471"/>
        <v>Underweight</v>
      </c>
      <c r="X1676" s="39">
        <f t="shared" si="472"/>
        <v>10.66</v>
      </c>
      <c r="Y1676" s="39" t="str">
        <f t="shared" si="473"/>
        <v>Diabetes</v>
      </c>
      <c r="Z1676" s="39" t="str">
        <f t="shared" si="474"/>
        <v>No</v>
      </c>
      <c r="AA1676" s="39" t="str">
        <f t="shared" si="475"/>
        <v>No</v>
      </c>
      <c r="AB1676" s="39" t="str">
        <f t="shared" si="476"/>
        <v>No</v>
      </c>
      <c r="AC1676" s="38" t="str">
        <f t="shared" si="477"/>
        <v>No major surgery</v>
      </c>
      <c r="AD1676" s="39" t="str">
        <f t="shared" si="478"/>
        <v>No</v>
      </c>
      <c r="AE1676" s="13" t="str">
        <f t="shared" si="479"/>
        <v>4-Jul-1981</v>
      </c>
      <c r="AF1676" s="39">
        <f t="shared" si="480"/>
        <v>42</v>
      </c>
      <c r="AG1676" s="58">
        <f t="shared" si="481"/>
        <v>14908.27</v>
      </c>
      <c r="AH1676" s="39" t="str">
        <f t="shared" si="482"/>
        <v>tier - 2</v>
      </c>
      <c r="AI1676" s="39" t="str">
        <f t="shared" si="483"/>
        <v>tier - 1</v>
      </c>
      <c r="AJ1676" s="54" t="str">
        <f t="shared" si="484"/>
        <v>R1011</v>
      </c>
    </row>
    <row r="1677" spans="2:36" ht="15.75" customHeight="1" x14ac:dyDescent="0.3">
      <c r="B1677" s="12" t="s">
        <v>6054</v>
      </c>
      <c r="C1677" s="13" t="s">
        <v>5174</v>
      </c>
      <c r="D1677" s="13">
        <v>19.95</v>
      </c>
      <c r="E1677" s="13" t="str">
        <f t="shared" si="468"/>
        <v>Healthy Weight</v>
      </c>
      <c r="F1677" s="13">
        <v>4.05</v>
      </c>
      <c r="G1677" s="13" t="str">
        <f t="shared" si="469"/>
        <v>Normal</v>
      </c>
      <c r="H1677" s="13" t="s">
        <v>8291</v>
      </c>
      <c r="I1677" s="13" t="s">
        <v>8291</v>
      </c>
      <c r="J1677" s="13" t="s">
        <v>8291</v>
      </c>
      <c r="K1677" s="27">
        <v>1</v>
      </c>
      <c r="L1677" s="13" t="s">
        <v>8291</v>
      </c>
      <c r="M1677" s="13" t="s">
        <v>9512</v>
      </c>
      <c r="N1677" s="13">
        <v>55</v>
      </c>
      <c r="O1677" s="56">
        <v>14926.97</v>
      </c>
      <c r="P1677" s="13" t="s">
        <v>8310</v>
      </c>
      <c r="Q1677" s="13" t="s">
        <v>8310</v>
      </c>
      <c r="R1677" s="57" t="s">
        <v>8317</v>
      </c>
      <c r="T1677" s="12" t="s">
        <v>6054</v>
      </c>
      <c r="U1677" s="13" t="str">
        <f t="shared" si="485"/>
        <v xml:space="preserve">  Lindsay M</v>
      </c>
      <c r="V1677" s="39">
        <f t="shared" si="470"/>
        <v>19.95</v>
      </c>
      <c r="W1677" s="39" t="str">
        <f t="shared" si="471"/>
        <v>Healthy Weight</v>
      </c>
      <c r="X1677" s="39">
        <f t="shared" si="472"/>
        <v>4.05</v>
      </c>
      <c r="Y1677" s="39" t="str">
        <f t="shared" si="473"/>
        <v>Normal</v>
      </c>
      <c r="Z1677" s="39" t="str">
        <f t="shared" si="474"/>
        <v>No</v>
      </c>
      <c r="AA1677" s="39" t="str">
        <f t="shared" si="475"/>
        <v>No</v>
      </c>
      <c r="AB1677" s="39" t="str">
        <f t="shared" si="476"/>
        <v>No</v>
      </c>
      <c r="AC1677" s="38">
        <f t="shared" si="477"/>
        <v>1</v>
      </c>
      <c r="AD1677" s="39" t="str">
        <f t="shared" si="478"/>
        <v>No</v>
      </c>
      <c r="AE1677" s="13" t="str">
        <f t="shared" si="479"/>
        <v>8-Nov-1968</v>
      </c>
      <c r="AF1677" s="39">
        <f t="shared" si="480"/>
        <v>55</v>
      </c>
      <c r="AG1677" s="58">
        <f t="shared" si="481"/>
        <v>14926.97</v>
      </c>
      <c r="AH1677" s="39" t="str">
        <f t="shared" si="482"/>
        <v>tier - 2</v>
      </c>
      <c r="AI1677" s="39" t="str">
        <f t="shared" si="483"/>
        <v>tier - 2</v>
      </c>
      <c r="AJ1677" s="54" t="str">
        <f t="shared" si="484"/>
        <v>R1012</v>
      </c>
    </row>
    <row r="1678" spans="2:36" ht="15.75" customHeight="1" x14ac:dyDescent="0.3">
      <c r="B1678" s="12" t="s">
        <v>6057</v>
      </c>
      <c r="C1678" s="13" t="s">
        <v>6059</v>
      </c>
      <c r="D1678" s="13">
        <v>17.55</v>
      </c>
      <c r="E1678" s="13" t="str">
        <f t="shared" si="468"/>
        <v>Underweight</v>
      </c>
      <c r="F1678" s="13">
        <v>4.2300000000000004</v>
      </c>
      <c r="G1678" s="13" t="str">
        <f t="shared" si="469"/>
        <v>Normal</v>
      </c>
      <c r="H1678" s="13" t="s">
        <v>8291</v>
      </c>
      <c r="I1678" s="13" t="s">
        <v>8291</v>
      </c>
      <c r="J1678" s="13" t="s">
        <v>8291</v>
      </c>
      <c r="K1678" s="27">
        <v>2</v>
      </c>
      <c r="L1678" s="13" t="s">
        <v>8291</v>
      </c>
      <c r="M1678" s="13" t="s">
        <v>9885</v>
      </c>
      <c r="N1678" s="13">
        <v>61</v>
      </c>
      <c r="O1678" s="56">
        <v>14945.34</v>
      </c>
      <c r="P1678" s="13" t="s">
        <v>8310</v>
      </c>
      <c r="Q1678" s="13" t="s">
        <v>8314</v>
      </c>
      <c r="R1678" s="57" t="s">
        <v>8332</v>
      </c>
      <c r="T1678" s="12" t="s">
        <v>6057</v>
      </c>
      <c r="U1678" s="13" t="str">
        <f t="shared" si="485"/>
        <v xml:space="preserve">  Guillaume</v>
      </c>
      <c r="V1678" s="39">
        <f t="shared" si="470"/>
        <v>17.55</v>
      </c>
      <c r="W1678" s="39" t="str">
        <f t="shared" si="471"/>
        <v>Underweight</v>
      </c>
      <c r="X1678" s="39">
        <f t="shared" si="472"/>
        <v>4.2300000000000004</v>
      </c>
      <c r="Y1678" s="39" t="str">
        <f t="shared" si="473"/>
        <v>Normal</v>
      </c>
      <c r="Z1678" s="39" t="str">
        <f t="shared" si="474"/>
        <v>No</v>
      </c>
      <c r="AA1678" s="39" t="str">
        <f t="shared" si="475"/>
        <v>No</v>
      </c>
      <c r="AB1678" s="39" t="str">
        <f t="shared" si="476"/>
        <v>No</v>
      </c>
      <c r="AC1678" s="38">
        <f t="shared" si="477"/>
        <v>2</v>
      </c>
      <c r="AD1678" s="39" t="str">
        <f t="shared" si="478"/>
        <v>No</v>
      </c>
      <c r="AE1678" s="13" t="str">
        <f t="shared" si="479"/>
        <v>29-Nov-1962</v>
      </c>
      <c r="AF1678" s="39">
        <f t="shared" si="480"/>
        <v>61</v>
      </c>
      <c r="AG1678" s="58">
        <f t="shared" si="481"/>
        <v>14945.34</v>
      </c>
      <c r="AH1678" s="39" t="str">
        <f t="shared" si="482"/>
        <v>tier - 2</v>
      </c>
      <c r="AI1678" s="39" t="str">
        <f t="shared" si="483"/>
        <v>tier - 1</v>
      </c>
      <c r="AJ1678" s="54" t="str">
        <f t="shared" si="484"/>
        <v>R1021</v>
      </c>
    </row>
    <row r="1679" spans="2:36" ht="15.75" customHeight="1" x14ac:dyDescent="0.3">
      <c r="B1679" s="12" t="s">
        <v>6061</v>
      </c>
      <c r="C1679" s="13" t="s">
        <v>6063</v>
      </c>
      <c r="D1679" s="13">
        <v>22.01</v>
      </c>
      <c r="E1679" s="13" t="str">
        <f t="shared" si="468"/>
        <v>Healthy Weight</v>
      </c>
      <c r="F1679" s="13">
        <v>5.01</v>
      </c>
      <c r="G1679" s="13" t="str">
        <f t="shared" si="469"/>
        <v>Normal</v>
      </c>
      <c r="H1679" s="13" t="s">
        <v>8291</v>
      </c>
      <c r="I1679" s="13" t="s">
        <v>8291</v>
      </c>
      <c r="J1679" s="13" t="s">
        <v>8291</v>
      </c>
      <c r="K1679" s="27">
        <v>1</v>
      </c>
      <c r="L1679" s="13" t="s">
        <v>8291</v>
      </c>
      <c r="M1679" s="13" t="s">
        <v>9859</v>
      </c>
      <c r="N1679" s="13">
        <v>65</v>
      </c>
      <c r="O1679" s="56">
        <v>14988.43</v>
      </c>
      <c r="P1679" s="13" t="s">
        <v>8310</v>
      </c>
      <c r="Q1679" s="13" t="s">
        <v>8311</v>
      </c>
      <c r="R1679" s="57" t="s">
        <v>8321</v>
      </c>
      <c r="T1679" s="12" t="s">
        <v>6061</v>
      </c>
      <c r="U1679" s="13" t="str">
        <f t="shared" si="485"/>
        <v xml:space="preserve">  Kaylee</v>
      </c>
      <c r="V1679" s="39">
        <f t="shared" si="470"/>
        <v>22.01</v>
      </c>
      <c r="W1679" s="39" t="str">
        <f t="shared" si="471"/>
        <v>Healthy Weight</v>
      </c>
      <c r="X1679" s="39">
        <f t="shared" si="472"/>
        <v>5.01</v>
      </c>
      <c r="Y1679" s="39" t="str">
        <f t="shared" si="473"/>
        <v>Normal</v>
      </c>
      <c r="Z1679" s="39" t="str">
        <f t="shared" si="474"/>
        <v>No</v>
      </c>
      <c r="AA1679" s="39" t="str">
        <f t="shared" si="475"/>
        <v>No</v>
      </c>
      <c r="AB1679" s="39" t="str">
        <f t="shared" si="476"/>
        <v>No</v>
      </c>
      <c r="AC1679" s="38">
        <f t="shared" si="477"/>
        <v>1</v>
      </c>
      <c r="AD1679" s="39" t="str">
        <f t="shared" si="478"/>
        <v>No</v>
      </c>
      <c r="AE1679" s="13" t="str">
        <f t="shared" si="479"/>
        <v>29-Jul-1958</v>
      </c>
      <c r="AF1679" s="39">
        <f t="shared" si="480"/>
        <v>65</v>
      </c>
      <c r="AG1679" s="58">
        <f t="shared" si="481"/>
        <v>14988.43</v>
      </c>
      <c r="AH1679" s="39" t="str">
        <f t="shared" si="482"/>
        <v>tier - 2</v>
      </c>
      <c r="AI1679" s="39" t="str">
        <f t="shared" si="483"/>
        <v>tier - 3</v>
      </c>
      <c r="AJ1679" s="54" t="str">
        <f t="shared" si="484"/>
        <v>R1011</v>
      </c>
    </row>
    <row r="1680" spans="2:36" ht="15.75" customHeight="1" x14ac:dyDescent="0.3">
      <c r="B1680" s="12" t="s">
        <v>6065</v>
      </c>
      <c r="C1680" s="13" t="s">
        <v>6067</v>
      </c>
      <c r="D1680" s="13">
        <v>41.8</v>
      </c>
      <c r="E1680" s="13" t="str">
        <f t="shared" si="468"/>
        <v>Obesity</v>
      </c>
      <c r="F1680" s="13">
        <v>5.82</v>
      </c>
      <c r="G1680" s="13" t="str">
        <f t="shared" si="469"/>
        <v>Prediabetes</v>
      </c>
      <c r="H1680" s="13" t="s">
        <v>8293</v>
      </c>
      <c r="I1680" s="13" t="s">
        <v>8291</v>
      </c>
      <c r="J1680" s="13" t="s">
        <v>8293</v>
      </c>
      <c r="K1680" s="27">
        <v>1</v>
      </c>
      <c r="L1680" s="13" t="s">
        <v>8291</v>
      </c>
      <c r="M1680" s="13" t="s">
        <v>9886</v>
      </c>
      <c r="N1680" s="13">
        <v>28</v>
      </c>
      <c r="O1680" s="56">
        <v>15006.58</v>
      </c>
      <c r="P1680" s="13" t="s">
        <v>8310</v>
      </c>
      <c r="Q1680" s="13" t="s">
        <v>8310</v>
      </c>
      <c r="R1680" s="57" t="s">
        <v>8329</v>
      </c>
      <c r="T1680" s="12" t="s">
        <v>6065</v>
      </c>
      <c r="U1680" s="13" t="str">
        <f t="shared" si="485"/>
        <v xml:space="preserve">  Theresa</v>
      </c>
      <c r="V1680" s="39">
        <f t="shared" si="470"/>
        <v>41.8</v>
      </c>
      <c r="W1680" s="39" t="str">
        <f t="shared" si="471"/>
        <v>Obesity</v>
      </c>
      <c r="X1680" s="39">
        <f t="shared" si="472"/>
        <v>5.82</v>
      </c>
      <c r="Y1680" s="39" t="str">
        <f t="shared" si="473"/>
        <v>Prediabetes</v>
      </c>
      <c r="Z1680" s="39" t="str">
        <f t="shared" si="474"/>
        <v>Yes</v>
      </c>
      <c r="AA1680" s="39" t="str">
        <f t="shared" si="475"/>
        <v>No</v>
      </c>
      <c r="AB1680" s="39" t="str">
        <f t="shared" si="476"/>
        <v>Yes</v>
      </c>
      <c r="AC1680" s="38">
        <f t="shared" si="477"/>
        <v>1</v>
      </c>
      <c r="AD1680" s="39" t="str">
        <f t="shared" si="478"/>
        <v>No</v>
      </c>
      <c r="AE1680" s="13" t="str">
        <f t="shared" si="479"/>
        <v>2-Aug-1995</v>
      </c>
      <c r="AF1680" s="39">
        <f t="shared" si="480"/>
        <v>28</v>
      </c>
      <c r="AG1680" s="58">
        <f t="shared" si="481"/>
        <v>15006.58</v>
      </c>
      <c r="AH1680" s="39" t="str">
        <f t="shared" si="482"/>
        <v>tier - 2</v>
      </c>
      <c r="AI1680" s="39" t="str">
        <f t="shared" si="483"/>
        <v>tier - 2</v>
      </c>
      <c r="AJ1680" s="54" t="str">
        <f t="shared" si="484"/>
        <v>R1024</v>
      </c>
    </row>
    <row r="1681" spans="2:36" ht="15.75" customHeight="1" x14ac:dyDescent="0.3">
      <c r="B1681" s="12" t="s">
        <v>6069</v>
      </c>
      <c r="C1681" s="13" t="s">
        <v>6071</v>
      </c>
      <c r="D1681" s="13">
        <v>19.170000000000002</v>
      </c>
      <c r="E1681" s="13" t="str">
        <f t="shared" si="468"/>
        <v>Healthy Weight</v>
      </c>
      <c r="F1681" s="13">
        <v>7.94</v>
      </c>
      <c r="G1681" s="13" t="str">
        <f t="shared" si="469"/>
        <v>Diabetes</v>
      </c>
      <c r="H1681" s="13" t="s">
        <v>8291</v>
      </c>
      <c r="I1681" s="13" t="s">
        <v>8291</v>
      </c>
      <c r="J1681" s="13" t="s">
        <v>8291</v>
      </c>
      <c r="K1681" s="27" t="s">
        <v>8292</v>
      </c>
      <c r="L1681" s="13" t="s">
        <v>8291</v>
      </c>
      <c r="M1681" s="13" t="s">
        <v>9887</v>
      </c>
      <c r="N1681" s="13">
        <v>63</v>
      </c>
      <c r="O1681" s="56">
        <v>15019.76</v>
      </c>
      <c r="P1681" s="13" t="s">
        <v>8310</v>
      </c>
      <c r="Q1681" s="13" t="s">
        <v>8310</v>
      </c>
      <c r="R1681" s="57" t="s">
        <v>8317</v>
      </c>
      <c r="T1681" s="12" t="s">
        <v>6069</v>
      </c>
      <c r="U1681" s="13" t="str">
        <f t="shared" si="485"/>
        <v xml:space="preserve">  Travis G</v>
      </c>
      <c r="V1681" s="39">
        <f t="shared" si="470"/>
        <v>19.170000000000002</v>
      </c>
      <c r="W1681" s="39" t="str">
        <f t="shared" si="471"/>
        <v>Healthy Weight</v>
      </c>
      <c r="X1681" s="39">
        <f t="shared" si="472"/>
        <v>7.94</v>
      </c>
      <c r="Y1681" s="39" t="str">
        <f t="shared" si="473"/>
        <v>Diabetes</v>
      </c>
      <c r="Z1681" s="39" t="str">
        <f t="shared" si="474"/>
        <v>No</v>
      </c>
      <c r="AA1681" s="39" t="str">
        <f t="shared" si="475"/>
        <v>No</v>
      </c>
      <c r="AB1681" s="39" t="str">
        <f t="shared" si="476"/>
        <v>No</v>
      </c>
      <c r="AC1681" s="38" t="str">
        <f t="shared" si="477"/>
        <v>No major surgery</v>
      </c>
      <c r="AD1681" s="39" t="str">
        <f t="shared" si="478"/>
        <v>No</v>
      </c>
      <c r="AE1681" s="13" t="str">
        <f t="shared" si="479"/>
        <v>8-Aug-1960</v>
      </c>
      <c r="AF1681" s="39">
        <f t="shared" si="480"/>
        <v>63</v>
      </c>
      <c r="AG1681" s="58">
        <f t="shared" si="481"/>
        <v>15019.76</v>
      </c>
      <c r="AH1681" s="39" t="str">
        <f t="shared" si="482"/>
        <v>tier - 2</v>
      </c>
      <c r="AI1681" s="39" t="str">
        <f t="shared" si="483"/>
        <v>tier - 2</v>
      </c>
      <c r="AJ1681" s="54" t="str">
        <f t="shared" si="484"/>
        <v>R1012</v>
      </c>
    </row>
    <row r="1682" spans="2:36" ht="15.75" customHeight="1" x14ac:dyDescent="0.3">
      <c r="B1682" s="12" t="s">
        <v>6073</v>
      </c>
      <c r="C1682" s="13" t="s">
        <v>6075</v>
      </c>
      <c r="D1682" s="13">
        <v>32.799999999999997</v>
      </c>
      <c r="E1682" s="13" t="str">
        <f t="shared" si="468"/>
        <v>Obesity</v>
      </c>
      <c r="F1682" s="13">
        <v>6.16</v>
      </c>
      <c r="G1682" s="13" t="str">
        <f t="shared" si="469"/>
        <v>Prediabetes</v>
      </c>
      <c r="H1682" s="13" t="s">
        <v>8293</v>
      </c>
      <c r="I1682" s="13" t="s">
        <v>8291</v>
      </c>
      <c r="J1682" s="13" t="s">
        <v>8293</v>
      </c>
      <c r="K1682" s="27">
        <v>1</v>
      </c>
      <c r="L1682" s="13" t="s">
        <v>8291</v>
      </c>
      <c r="M1682" s="13" t="s">
        <v>9508</v>
      </c>
      <c r="N1682" s="13">
        <v>44</v>
      </c>
      <c r="O1682" s="56">
        <v>15025.76</v>
      </c>
      <c r="P1682" s="13" t="s">
        <v>8310</v>
      </c>
      <c r="Q1682" s="13" t="s">
        <v>8314</v>
      </c>
      <c r="R1682" s="57" t="s">
        <v>8321</v>
      </c>
      <c r="T1682" s="12" t="s">
        <v>6073</v>
      </c>
      <c r="U1682" s="13" t="str">
        <f t="shared" si="485"/>
        <v xml:space="preserve">  Emma L</v>
      </c>
      <c r="V1682" s="39">
        <f t="shared" si="470"/>
        <v>32.799999999999997</v>
      </c>
      <c r="W1682" s="39" t="str">
        <f t="shared" si="471"/>
        <v>Obesity</v>
      </c>
      <c r="X1682" s="39">
        <f t="shared" si="472"/>
        <v>6.16</v>
      </c>
      <c r="Y1682" s="39" t="str">
        <f t="shared" si="473"/>
        <v>Prediabetes</v>
      </c>
      <c r="Z1682" s="39" t="str">
        <f t="shared" si="474"/>
        <v>Yes</v>
      </c>
      <c r="AA1682" s="39" t="str">
        <f t="shared" si="475"/>
        <v>No</v>
      </c>
      <c r="AB1682" s="39" t="str">
        <f t="shared" si="476"/>
        <v>Yes</v>
      </c>
      <c r="AC1682" s="38">
        <f t="shared" si="477"/>
        <v>1</v>
      </c>
      <c r="AD1682" s="39" t="str">
        <f t="shared" si="478"/>
        <v>No</v>
      </c>
      <c r="AE1682" s="13" t="str">
        <f t="shared" si="479"/>
        <v>25-Nov-1979</v>
      </c>
      <c r="AF1682" s="39">
        <f t="shared" si="480"/>
        <v>44</v>
      </c>
      <c r="AG1682" s="58">
        <f t="shared" si="481"/>
        <v>15025.76</v>
      </c>
      <c r="AH1682" s="39" t="str">
        <f t="shared" si="482"/>
        <v>tier - 2</v>
      </c>
      <c r="AI1682" s="39" t="str">
        <f t="shared" si="483"/>
        <v>tier - 1</v>
      </c>
      <c r="AJ1682" s="54" t="str">
        <f t="shared" si="484"/>
        <v>R1011</v>
      </c>
    </row>
    <row r="1683" spans="2:36" ht="15.75" customHeight="1" x14ac:dyDescent="0.3">
      <c r="B1683" s="12" t="s">
        <v>6076</v>
      </c>
      <c r="C1683" s="13" t="s">
        <v>6078</v>
      </c>
      <c r="D1683" s="13">
        <v>35.814999999999998</v>
      </c>
      <c r="E1683" s="13" t="str">
        <f t="shared" si="468"/>
        <v>Obesity</v>
      </c>
      <c r="F1683" s="13">
        <v>4.1500000000000004</v>
      </c>
      <c r="G1683" s="13" t="str">
        <f t="shared" si="469"/>
        <v>Normal</v>
      </c>
      <c r="H1683" s="13" t="s">
        <v>8291</v>
      </c>
      <c r="I1683" s="13" t="s">
        <v>8291</v>
      </c>
      <c r="J1683" s="13" t="s">
        <v>8291</v>
      </c>
      <c r="K1683" s="27">
        <v>1</v>
      </c>
      <c r="L1683" s="13" t="s">
        <v>8291</v>
      </c>
      <c r="M1683" s="13" t="s">
        <v>9888</v>
      </c>
      <c r="N1683" s="13">
        <v>53</v>
      </c>
      <c r="O1683" s="56">
        <v>15026.3</v>
      </c>
      <c r="P1683" s="13" t="s">
        <v>8310</v>
      </c>
      <c r="Q1683" s="13" t="s">
        <v>8311</v>
      </c>
      <c r="R1683" s="57" t="s">
        <v>8321</v>
      </c>
      <c r="T1683" s="12" t="s">
        <v>6076</v>
      </c>
      <c r="U1683" s="13" t="str">
        <f t="shared" si="485"/>
        <v xml:space="preserve">  Linda</v>
      </c>
      <c r="V1683" s="39">
        <f t="shared" si="470"/>
        <v>35.814999999999998</v>
      </c>
      <c r="W1683" s="39" t="str">
        <f t="shared" si="471"/>
        <v>Obesity</v>
      </c>
      <c r="X1683" s="39">
        <f t="shared" si="472"/>
        <v>4.1500000000000004</v>
      </c>
      <c r="Y1683" s="39" t="str">
        <f t="shared" si="473"/>
        <v>Normal</v>
      </c>
      <c r="Z1683" s="39" t="str">
        <f t="shared" si="474"/>
        <v>No</v>
      </c>
      <c r="AA1683" s="39" t="str">
        <f t="shared" si="475"/>
        <v>No</v>
      </c>
      <c r="AB1683" s="39" t="str">
        <f t="shared" si="476"/>
        <v>No</v>
      </c>
      <c r="AC1683" s="38">
        <f t="shared" si="477"/>
        <v>1</v>
      </c>
      <c r="AD1683" s="39" t="str">
        <f t="shared" si="478"/>
        <v>No</v>
      </c>
      <c r="AE1683" s="13" t="str">
        <f t="shared" si="479"/>
        <v>11-Sep-1970</v>
      </c>
      <c r="AF1683" s="39">
        <f t="shared" si="480"/>
        <v>53</v>
      </c>
      <c r="AG1683" s="58">
        <f t="shared" si="481"/>
        <v>15026.3</v>
      </c>
      <c r="AH1683" s="39" t="str">
        <f t="shared" si="482"/>
        <v>tier - 2</v>
      </c>
      <c r="AI1683" s="39" t="str">
        <f t="shared" si="483"/>
        <v>tier - 3</v>
      </c>
      <c r="AJ1683" s="54" t="str">
        <f t="shared" si="484"/>
        <v>R1011</v>
      </c>
    </row>
    <row r="1684" spans="2:36" ht="15.75" customHeight="1" x14ac:dyDescent="0.3">
      <c r="B1684" s="12" t="s">
        <v>6080</v>
      </c>
      <c r="C1684" s="13" t="s">
        <v>6082</v>
      </c>
      <c r="D1684" s="13">
        <v>24.3</v>
      </c>
      <c r="E1684" s="13" t="str">
        <f t="shared" si="468"/>
        <v>Healthy Weight</v>
      </c>
      <c r="F1684" s="13">
        <v>6.23</v>
      </c>
      <c r="G1684" s="13" t="str">
        <f t="shared" si="469"/>
        <v>Prediabetes</v>
      </c>
      <c r="H1684" s="13" t="s">
        <v>8291</v>
      </c>
      <c r="I1684" s="13" t="s">
        <v>8291</v>
      </c>
      <c r="J1684" s="13" t="s">
        <v>8291</v>
      </c>
      <c r="K1684" s="27" t="s">
        <v>8292</v>
      </c>
      <c r="L1684" s="13" t="s">
        <v>8291</v>
      </c>
      <c r="M1684" s="13" t="s">
        <v>9889</v>
      </c>
      <c r="N1684" s="13">
        <v>52</v>
      </c>
      <c r="O1684" s="56">
        <v>15038.51</v>
      </c>
      <c r="P1684" s="13" t="s">
        <v>8310</v>
      </c>
      <c r="Q1684" s="13" t="s">
        <v>8311</v>
      </c>
      <c r="R1684" s="57" t="s">
        <v>8330</v>
      </c>
      <c r="T1684" s="12" t="s">
        <v>6080</v>
      </c>
      <c r="U1684" s="13" t="str">
        <f t="shared" si="485"/>
        <v xml:space="preserve">  Owen R</v>
      </c>
      <c r="V1684" s="39">
        <f t="shared" si="470"/>
        <v>24.3</v>
      </c>
      <c r="W1684" s="39" t="str">
        <f t="shared" si="471"/>
        <v>Healthy Weight</v>
      </c>
      <c r="X1684" s="39">
        <f t="shared" si="472"/>
        <v>6.23</v>
      </c>
      <c r="Y1684" s="39" t="str">
        <f t="shared" si="473"/>
        <v>Prediabetes</v>
      </c>
      <c r="Z1684" s="39" t="str">
        <f t="shared" si="474"/>
        <v>No</v>
      </c>
      <c r="AA1684" s="39" t="str">
        <f t="shared" si="475"/>
        <v>No</v>
      </c>
      <c r="AB1684" s="39" t="str">
        <f t="shared" si="476"/>
        <v>No</v>
      </c>
      <c r="AC1684" s="38" t="str">
        <f t="shared" si="477"/>
        <v>No major surgery</v>
      </c>
      <c r="AD1684" s="39" t="str">
        <f t="shared" si="478"/>
        <v>No</v>
      </c>
      <c r="AE1684" s="13" t="str">
        <f t="shared" si="479"/>
        <v>15-Aug-1971</v>
      </c>
      <c r="AF1684" s="39">
        <f t="shared" si="480"/>
        <v>52</v>
      </c>
      <c r="AG1684" s="58">
        <f t="shared" si="481"/>
        <v>15038.51</v>
      </c>
      <c r="AH1684" s="39" t="str">
        <f t="shared" si="482"/>
        <v>tier - 2</v>
      </c>
      <c r="AI1684" s="39" t="str">
        <f t="shared" si="483"/>
        <v>tier - 3</v>
      </c>
      <c r="AJ1684" s="54" t="str">
        <f t="shared" si="484"/>
        <v>R1023</v>
      </c>
    </row>
    <row r="1685" spans="2:36" ht="15.75" customHeight="1" x14ac:dyDescent="0.3">
      <c r="B1685" s="12" t="s">
        <v>6083</v>
      </c>
      <c r="C1685" s="13" t="s">
        <v>4376</v>
      </c>
      <c r="D1685" s="13">
        <v>19.059999999999999</v>
      </c>
      <c r="E1685" s="13" t="str">
        <f t="shared" si="468"/>
        <v>Healthy Weight</v>
      </c>
      <c r="F1685" s="13">
        <v>7.41</v>
      </c>
      <c r="G1685" s="13" t="str">
        <f t="shared" si="469"/>
        <v>Diabetes</v>
      </c>
      <c r="H1685" s="13" t="s">
        <v>8291</v>
      </c>
      <c r="I1685" s="13" t="s">
        <v>8291</v>
      </c>
      <c r="J1685" s="13" t="s">
        <v>8291</v>
      </c>
      <c r="K1685" s="27" t="s">
        <v>8292</v>
      </c>
      <c r="L1685" s="13" t="s">
        <v>8291</v>
      </c>
      <c r="M1685" s="13" t="s">
        <v>9890</v>
      </c>
      <c r="N1685" s="13">
        <v>55</v>
      </c>
      <c r="O1685" s="56">
        <v>15052.68</v>
      </c>
      <c r="P1685" s="13" t="s">
        <v>8310</v>
      </c>
      <c r="Q1685" s="13" t="s">
        <v>8310</v>
      </c>
      <c r="R1685" s="57" t="s">
        <v>8336</v>
      </c>
      <c r="T1685" s="12" t="s">
        <v>6083</v>
      </c>
      <c r="U1685" s="13" t="str">
        <f t="shared" si="485"/>
        <v xml:space="preserve">  Jacob</v>
      </c>
      <c r="V1685" s="39">
        <f t="shared" si="470"/>
        <v>19.059999999999999</v>
      </c>
      <c r="W1685" s="39" t="str">
        <f t="shared" si="471"/>
        <v>Healthy Weight</v>
      </c>
      <c r="X1685" s="39">
        <f t="shared" si="472"/>
        <v>7.41</v>
      </c>
      <c r="Y1685" s="39" t="str">
        <f t="shared" si="473"/>
        <v>Diabetes</v>
      </c>
      <c r="Z1685" s="39" t="str">
        <f t="shared" si="474"/>
        <v>No</v>
      </c>
      <c r="AA1685" s="39" t="str">
        <f t="shared" si="475"/>
        <v>No</v>
      </c>
      <c r="AB1685" s="39" t="str">
        <f t="shared" si="476"/>
        <v>No</v>
      </c>
      <c r="AC1685" s="38" t="str">
        <f t="shared" si="477"/>
        <v>No major surgery</v>
      </c>
      <c r="AD1685" s="39" t="str">
        <f t="shared" si="478"/>
        <v>No</v>
      </c>
      <c r="AE1685" s="13" t="str">
        <f t="shared" si="479"/>
        <v>12-Jun-1968</v>
      </c>
      <c r="AF1685" s="39">
        <f t="shared" si="480"/>
        <v>55</v>
      </c>
      <c r="AG1685" s="58">
        <f t="shared" si="481"/>
        <v>15052.68</v>
      </c>
      <c r="AH1685" s="39" t="str">
        <f t="shared" si="482"/>
        <v>tier - 2</v>
      </c>
      <c r="AI1685" s="39" t="str">
        <f t="shared" si="483"/>
        <v>tier - 2</v>
      </c>
      <c r="AJ1685" s="54" t="str">
        <f t="shared" si="484"/>
        <v>R1022</v>
      </c>
    </row>
    <row r="1686" spans="2:36" ht="15.75" customHeight="1" x14ac:dyDescent="0.3">
      <c r="B1686" s="12" t="s">
        <v>6086</v>
      </c>
      <c r="C1686" s="13" t="s">
        <v>6088</v>
      </c>
      <c r="D1686" s="13">
        <v>33.25</v>
      </c>
      <c r="E1686" s="13" t="str">
        <f t="shared" si="468"/>
        <v>Obesity</v>
      </c>
      <c r="F1686" s="13">
        <v>5.62</v>
      </c>
      <c r="G1686" s="13" t="str">
        <f t="shared" si="469"/>
        <v>Normal</v>
      </c>
      <c r="H1686" s="13" t="s">
        <v>8293</v>
      </c>
      <c r="I1686" s="13" t="s">
        <v>8291</v>
      </c>
      <c r="J1686" s="13" t="s">
        <v>8291</v>
      </c>
      <c r="K1686" s="27">
        <v>1</v>
      </c>
      <c r="L1686" s="13" t="s">
        <v>8291</v>
      </c>
      <c r="M1686" s="13" t="s">
        <v>9891</v>
      </c>
      <c r="N1686" s="13">
        <v>48</v>
      </c>
      <c r="O1686" s="56">
        <v>15090.35</v>
      </c>
      <c r="P1686" s="13" t="s">
        <v>8310</v>
      </c>
      <c r="Q1686" s="13" t="s">
        <v>8314</v>
      </c>
      <c r="R1686" s="57" t="s">
        <v>8330</v>
      </c>
      <c r="T1686" s="12" t="s">
        <v>6086</v>
      </c>
      <c r="U1686" s="13" t="str">
        <f t="shared" si="485"/>
        <v xml:space="preserve">  Jacqueline</v>
      </c>
      <c r="V1686" s="39">
        <f t="shared" si="470"/>
        <v>33.25</v>
      </c>
      <c r="W1686" s="39" t="str">
        <f t="shared" si="471"/>
        <v>Obesity</v>
      </c>
      <c r="X1686" s="39">
        <f t="shared" si="472"/>
        <v>5.62</v>
      </c>
      <c r="Y1686" s="39" t="str">
        <f t="shared" si="473"/>
        <v>Normal</v>
      </c>
      <c r="Z1686" s="39" t="str">
        <f t="shared" si="474"/>
        <v>Yes</v>
      </c>
      <c r="AA1686" s="39" t="str">
        <f t="shared" si="475"/>
        <v>No</v>
      </c>
      <c r="AB1686" s="39" t="str">
        <f t="shared" si="476"/>
        <v>No</v>
      </c>
      <c r="AC1686" s="38">
        <f t="shared" si="477"/>
        <v>1</v>
      </c>
      <c r="AD1686" s="39" t="str">
        <f t="shared" si="478"/>
        <v>No</v>
      </c>
      <c r="AE1686" s="13" t="str">
        <f t="shared" si="479"/>
        <v>26-Oct-1975</v>
      </c>
      <c r="AF1686" s="39">
        <f t="shared" si="480"/>
        <v>48</v>
      </c>
      <c r="AG1686" s="58">
        <f t="shared" si="481"/>
        <v>15090.35</v>
      </c>
      <c r="AH1686" s="39" t="str">
        <f t="shared" si="482"/>
        <v>tier - 2</v>
      </c>
      <c r="AI1686" s="39" t="str">
        <f t="shared" si="483"/>
        <v>tier - 1</v>
      </c>
      <c r="AJ1686" s="54" t="str">
        <f t="shared" si="484"/>
        <v>R1023</v>
      </c>
    </row>
    <row r="1687" spans="2:36" ht="15.75" customHeight="1" x14ac:dyDescent="0.3">
      <c r="B1687" s="12" t="s">
        <v>6089</v>
      </c>
      <c r="C1687" s="13" t="s">
        <v>6091</v>
      </c>
      <c r="D1687" s="13">
        <v>21.37</v>
      </c>
      <c r="E1687" s="13" t="str">
        <f t="shared" si="468"/>
        <v>Healthy Weight</v>
      </c>
      <c r="F1687" s="13">
        <v>4.54</v>
      </c>
      <c r="G1687" s="13" t="str">
        <f t="shared" si="469"/>
        <v>Normal</v>
      </c>
      <c r="H1687" s="13" t="s">
        <v>8293</v>
      </c>
      <c r="I1687" s="13" t="s">
        <v>8291</v>
      </c>
      <c r="J1687" s="13" t="s">
        <v>8293</v>
      </c>
      <c r="K1687" s="27">
        <v>1</v>
      </c>
      <c r="L1687" s="13" t="s">
        <v>8291</v>
      </c>
      <c r="M1687" s="13" t="s">
        <v>9892</v>
      </c>
      <c r="N1687" s="13">
        <v>51</v>
      </c>
      <c r="O1687" s="56">
        <v>15103.69</v>
      </c>
      <c r="P1687" s="13" t="s">
        <v>8310</v>
      </c>
      <c r="Q1687" s="13" t="s">
        <v>8314</v>
      </c>
      <c r="R1687" s="57" t="s">
        <v>8317</v>
      </c>
      <c r="T1687" s="12" t="s">
        <v>6089</v>
      </c>
      <c r="U1687" s="13" t="str">
        <f t="shared" si="485"/>
        <v xml:space="preserve">  Yefeng</v>
      </c>
      <c r="V1687" s="39">
        <f t="shared" si="470"/>
        <v>21.37</v>
      </c>
      <c r="W1687" s="39" t="str">
        <f t="shared" si="471"/>
        <v>Healthy Weight</v>
      </c>
      <c r="X1687" s="39">
        <f t="shared" si="472"/>
        <v>4.54</v>
      </c>
      <c r="Y1687" s="39" t="str">
        <f t="shared" si="473"/>
        <v>Normal</v>
      </c>
      <c r="Z1687" s="39" t="str">
        <f t="shared" si="474"/>
        <v>Yes</v>
      </c>
      <c r="AA1687" s="39" t="str">
        <f t="shared" si="475"/>
        <v>No</v>
      </c>
      <c r="AB1687" s="39" t="str">
        <f t="shared" si="476"/>
        <v>Yes</v>
      </c>
      <c r="AC1687" s="38">
        <f t="shared" si="477"/>
        <v>1</v>
      </c>
      <c r="AD1687" s="39" t="str">
        <f t="shared" si="478"/>
        <v>No</v>
      </c>
      <c r="AE1687" s="13" t="str">
        <f t="shared" si="479"/>
        <v>7-Nov-1972</v>
      </c>
      <c r="AF1687" s="39">
        <f t="shared" si="480"/>
        <v>51</v>
      </c>
      <c r="AG1687" s="58">
        <f t="shared" si="481"/>
        <v>15103.69</v>
      </c>
      <c r="AH1687" s="39" t="str">
        <f t="shared" si="482"/>
        <v>tier - 2</v>
      </c>
      <c r="AI1687" s="39" t="str">
        <f t="shared" si="483"/>
        <v>tier - 1</v>
      </c>
      <c r="AJ1687" s="54" t="str">
        <f t="shared" si="484"/>
        <v>R1012</v>
      </c>
    </row>
    <row r="1688" spans="2:36" ht="15.75" customHeight="1" x14ac:dyDescent="0.3">
      <c r="B1688" s="12" t="s">
        <v>6092</v>
      </c>
      <c r="C1688" s="13" t="s">
        <v>194</v>
      </c>
      <c r="D1688" s="13">
        <v>34.43</v>
      </c>
      <c r="E1688" s="13" t="str">
        <f t="shared" si="468"/>
        <v>Obesity</v>
      </c>
      <c r="F1688" s="13">
        <v>8.6199999999999992</v>
      </c>
      <c r="G1688" s="13" t="str">
        <f t="shared" si="469"/>
        <v>Diabetes</v>
      </c>
      <c r="H1688" s="13" t="s">
        <v>8293</v>
      </c>
      <c r="I1688" s="13" t="s">
        <v>8291</v>
      </c>
      <c r="J1688" s="13" t="s">
        <v>8291</v>
      </c>
      <c r="K1688" s="27">
        <v>1</v>
      </c>
      <c r="L1688" s="13" t="s">
        <v>8291</v>
      </c>
      <c r="M1688" s="13" t="s">
        <v>9016</v>
      </c>
      <c r="N1688" s="13">
        <v>45</v>
      </c>
      <c r="O1688" s="56">
        <v>15123.19</v>
      </c>
      <c r="P1688" s="13" t="s">
        <v>8310</v>
      </c>
      <c r="Q1688" s="13" t="s">
        <v>8314</v>
      </c>
      <c r="R1688" s="57" t="s">
        <v>8321</v>
      </c>
      <c r="T1688" s="12" t="s">
        <v>6092</v>
      </c>
      <c r="U1688" s="13" t="str">
        <f t="shared" si="485"/>
        <v xml:space="preserve">  Thomas J</v>
      </c>
      <c r="V1688" s="39">
        <f t="shared" si="470"/>
        <v>34.43</v>
      </c>
      <c r="W1688" s="39" t="str">
        <f t="shared" si="471"/>
        <v>Obesity</v>
      </c>
      <c r="X1688" s="39">
        <f t="shared" si="472"/>
        <v>8.6199999999999992</v>
      </c>
      <c r="Y1688" s="39" t="str">
        <f t="shared" si="473"/>
        <v>Diabetes</v>
      </c>
      <c r="Z1688" s="39" t="str">
        <f t="shared" si="474"/>
        <v>Yes</v>
      </c>
      <c r="AA1688" s="39" t="str">
        <f t="shared" si="475"/>
        <v>No</v>
      </c>
      <c r="AB1688" s="39" t="str">
        <f t="shared" si="476"/>
        <v>No</v>
      </c>
      <c r="AC1688" s="38">
        <f t="shared" si="477"/>
        <v>1</v>
      </c>
      <c r="AD1688" s="39" t="str">
        <f t="shared" si="478"/>
        <v>No</v>
      </c>
      <c r="AE1688" s="13" t="str">
        <f t="shared" si="479"/>
        <v>5-Sep-1978</v>
      </c>
      <c r="AF1688" s="39">
        <f t="shared" si="480"/>
        <v>45</v>
      </c>
      <c r="AG1688" s="58">
        <f t="shared" si="481"/>
        <v>15123.19</v>
      </c>
      <c r="AH1688" s="39" t="str">
        <f t="shared" si="482"/>
        <v>tier - 2</v>
      </c>
      <c r="AI1688" s="39" t="str">
        <f t="shared" si="483"/>
        <v>tier - 1</v>
      </c>
      <c r="AJ1688" s="54" t="str">
        <f t="shared" si="484"/>
        <v>R1011</v>
      </c>
    </row>
    <row r="1689" spans="2:36" ht="15.75" customHeight="1" x14ac:dyDescent="0.3">
      <c r="B1689" s="12" t="s">
        <v>6095</v>
      </c>
      <c r="C1689" s="13" t="s">
        <v>6097</v>
      </c>
      <c r="D1689" s="13">
        <v>20.86</v>
      </c>
      <c r="E1689" s="13" t="str">
        <f t="shared" si="468"/>
        <v>Healthy Weight</v>
      </c>
      <c r="F1689" s="13">
        <v>4.3600000000000003</v>
      </c>
      <c r="G1689" s="13" t="str">
        <f t="shared" si="469"/>
        <v>Normal</v>
      </c>
      <c r="H1689" s="13" t="s">
        <v>8293</v>
      </c>
      <c r="I1689" s="13" t="s">
        <v>8291</v>
      </c>
      <c r="J1689" s="13" t="s">
        <v>8291</v>
      </c>
      <c r="K1689" s="27" t="s">
        <v>8292</v>
      </c>
      <c r="L1689" s="13" t="s">
        <v>8291</v>
      </c>
      <c r="M1689" s="13" t="s">
        <v>9893</v>
      </c>
      <c r="N1689" s="13">
        <v>52</v>
      </c>
      <c r="O1689" s="56">
        <v>15150.44</v>
      </c>
      <c r="P1689" s="13" t="s">
        <v>8310</v>
      </c>
      <c r="Q1689" s="13" t="s">
        <v>8314</v>
      </c>
      <c r="R1689" s="57" t="s">
        <v>8330</v>
      </c>
      <c r="T1689" s="12" t="s">
        <v>6095</v>
      </c>
      <c r="U1689" s="13" t="str">
        <f t="shared" si="485"/>
        <v xml:space="preserve">  Ken</v>
      </c>
      <c r="V1689" s="39">
        <f t="shared" si="470"/>
        <v>20.86</v>
      </c>
      <c r="W1689" s="39" t="str">
        <f t="shared" si="471"/>
        <v>Healthy Weight</v>
      </c>
      <c r="X1689" s="39">
        <f t="shared" si="472"/>
        <v>4.3600000000000003</v>
      </c>
      <c r="Y1689" s="39" t="str">
        <f t="shared" si="473"/>
        <v>Normal</v>
      </c>
      <c r="Z1689" s="39" t="str">
        <f t="shared" si="474"/>
        <v>Yes</v>
      </c>
      <c r="AA1689" s="39" t="str">
        <f t="shared" si="475"/>
        <v>No</v>
      </c>
      <c r="AB1689" s="39" t="str">
        <f t="shared" si="476"/>
        <v>No</v>
      </c>
      <c r="AC1689" s="38" t="str">
        <f t="shared" si="477"/>
        <v>No major surgery</v>
      </c>
      <c r="AD1689" s="39" t="str">
        <f t="shared" si="478"/>
        <v>No</v>
      </c>
      <c r="AE1689" s="13" t="str">
        <f t="shared" si="479"/>
        <v>25-Nov-1971</v>
      </c>
      <c r="AF1689" s="39">
        <f t="shared" si="480"/>
        <v>52</v>
      </c>
      <c r="AG1689" s="58">
        <f t="shared" si="481"/>
        <v>15150.44</v>
      </c>
      <c r="AH1689" s="39" t="str">
        <f t="shared" si="482"/>
        <v>tier - 2</v>
      </c>
      <c r="AI1689" s="39" t="str">
        <f t="shared" si="483"/>
        <v>tier - 1</v>
      </c>
      <c r="AJ1689" s="54" t="str">
        <f t="shared" si="484"/>
        <v>R1023</v>
      </c>
    </row>
    <row r="1690" spans="2:36" ht="15.75" customHeight="1" x14ac:dyDescent="0.3">
      <c r="B1690" s="12" t="s">
        <v>6098</v>
      </c>
      <c r="C1690" s="13" t="s">
        <v>6100</v>
      </c>
      <c r="D1690" s="13">
        <v>18.34</v>
      </c>
      <c r="E1690" s="13" t="str">
        <f t="shared" si="468"/>
        <v>Underweight</v>
      </c>
      <c r="F1690" s="13">
        <v>10.01</v>
      </c>
      <c r="G1690" s="13" t="str">
        <f t="shared" si="469"/>
        <v>Diabetes</v>
      </c>
      <c r="H1690" s="13" t="s">
        <v>8291</v>
      </c>
      <c r="I1690" s="13" t="s">
        <v>8291</v>
      </c>
      <c r="J1690" s="13" t="s">
        <v>8291</v>
      </c>
      <c r="K1690" s="27" t="s">
        <v>8292</v>
      </c>
      <c r="L1690" s="13" t="s">
        <v>8291</v>
      </c>
      <c r="M1690" s="13" t="s">
        <v>9894</v>
      </c>
      <c r="N1690" s="13">
        <v>61</v>
      </c>
      <c r="O1690" s="56">
        <v>15161.25</v>
      </c>
      <c r="P1690" s="13" t="s">
        <v>8310</v>
      </c>
      <c r="Q1690" s="13" t="s">
        <v>8310</v>
      </c>
      <c r="R1690" s="57" t="s">
        <v>8317</v>
      </c>
      <c r="T1690" s="12" t="s">
        <v>6098</v>
      </c>
      <c r="U1690" s="13" t="str">
        <f t="shared" si="485"/>
        <v xml:space="preserve">  Annie E</v>
      </c>
      <c r="V1690" s="39">
        <f t="shared" si="470"/>
        <v>18.34</v>
      </c>
      <c r="W1690" s="39" t="str">
        <f t="shared" si="471"/>
        <v>Underweight</v>
      </c>
      <c r="X1690" s="39">
        <f t="shared" si="472"/>
        <v>10.01</v>
      </c>
      <c r="Y1690" s="39" t="str">
        <f t="shared" si="473"/>
        <v>Diabetes</v>
      </c>
      <c r="Z1690" s="39" t="str">
        <f t="shared" si="474"/>
        <v>No</v>
      </c>
      <c r="AA1690" s="39" t="str">
        <f t="shared" si="475"/>
        <v>No</v>
      </c>
      <c r="AB1690" s="39" t="str">
        <f t="shared" si="476"/>
        <v>No</v>
      </c>
      <c r="AC1690" s="38" t="str">
        <f t="shared" si="477"/>
        <v>No major surgery</v>
      </c>
      <c r="AD1690" s="39" t="str">
        <f t="shared" si="478"/>
        <v>No</v>
      </c>
      <c r="AE1690" s="13" t="str">
        <f t="shared" si="479"/>
        <v>25-Oct-1962</v>
      </c>
      <c r="AF1690" s="39">
        <f t="shared" si="480"/>
        <v>61</v>
      </c>
      <c r="AG1690" s="58">
        <f t="shared" si="481"/>
        <v>15161.25</v>
      </c>
      <c r="AH1690" s="39" t="str">
        <f t="shared" si="482"/>
        <v>tier - 2</v>
      </c>
      <c r="AI1690" s="39" t="str">
        <f t="shared" si="483"/>
        <v>tier - 2</v>
      </c>
      <c r="AJ1690" s="54" t="str">
        <f t="shared" si="484"/>
        <v>R1012</v>
      </c>
    </row>
    <row r="1691" spans="2:36" ht="15.75" customHeight="1" x14ac:dyDescent="0.3">
      <c r="B1691" s="12" t="s">
        <v>6102</v>
      </c>
      <c r="C1691" s="13" t="s">
        <v>6104</v>
      </c>
      <c r="D1691" s="13">
        <v>34.15</v>
      </c>
      <c r="E1691" s="13" t="str">
        <f t="shared" si="468"/>
        <v>Obesity</v>
      </c>
      <c r="F1691" s="13">
        <v>5.42</v>
      </c>
      <c r="G1691" s="13" t="str">
        <f t="shared" si="469"/>
        <v>Normal</v>
      </c>
      <c r="H1691" s="13" t="s">
        <v>8291</v>
      </c>
      <c r="I1691" s="13" t="s">
        <v>8291</v>
      </c>
      <c r="J1691" s="13" t="s">
        <v>8291</v>
      </c>
      <c r="K1691" s="27" t="s">
        <v>8292</v>
      </c>
      <c r="L1691" s="13" t="s">
        <v>8291</v>
      </c>
      <c r="M1691" s="13" t="s">
        <v>9895</v>
      </c>
      <c r="N1691" s="13">
        <v>64</v>
      </c>
      <c r="O1691" s="56">
        <v>15161.53</v>
      </c>
      <c r="P1691" s="13" t="s">
        <v>8310</v>
      </c>
      <c r="Q1691" s="13" t="s">
        <v>8314</v>
      </c>
      <c r="R1691" s="57" t="s">
        <v>8312</v>
      </c>
      <c r="T1691" s="12" t="s">
        <v>6102</v>
      </c>
      <c r="U1691" s="13" t="str">
        <f t="shared" si="485"/>
        <v xml:space="preserve">  Noel K</v>
      </c>
      <c r="V1691" s="39">
        <f t="shared" si="470"/>
        <v>34.15</v>
      </c>
      <c r="W1691" s="39" t="str">
        <f t="shared" si="471"/>
        <v>Obesity</v>
      </c>
      <c r="X1691" s="39">
        <f t="shared" si="472"/>
        <v>5.42</v>
      </c>
      <c r="Y1691" s="39" t="str">
        <f t="shared" si="473"/>
        <v>Normal</v>
      </c>
      <c r="Z1691" s="39" t="str">
        <f t="shared" si="474"/>
        <v>No</v>
      </c>
      <c r="AA1691" s="39" t="str">
        <f t="shared" si="475"/>
        <v>No</v>
      </c>
      <c r="AB1691" s="39" t="str">
        <f t="shared" si="476"/>
        <v>No</v>
      </c>
      <c r="AC1691" s="38" t="str">
        <f t="shared" si="477"/>
        <v>No major surgery</v>
      </c>
      <c r="AD1691" s="39" t="str">
        <f t="shared" si="478"/>
        <v>No</v>
      </c>
      <c r="AE1691" s="13" t="str">
        <f t="shared" si="479"/>
        <v>4-Jun-1959</v>
      </c>
      <c r="AF1691" s="39">
        <f t="shared" si="480"/>
        <v>64</v>
      </c>
      <c r="AG1691" s="58">
        <f t="shared" si="481"/>
        <v>15161.53</v>
      </c>
      <c r="AH1691" s="39" t="str">
        <f t="shared" si="482"/>
        <v>tier - 2</v>
      </c>
      <c r="AI1691" s="39" t="str">
        <f t="shared" si="483"/>
        <v>tier - 1</v>
      </c>
      <c r="AJ1691" s="54" t="str">
        <f t="shared" si="484"/>
        <v>R1013</v>
      </c>
    </row>
    <row r="1692" spans="2:36" ht="15.75" customHeight="1" x14ac:dyDescent="0.3">
      <c r="B1692" s="12" t="s">
        <v>6106</v>
      </c>
      <c r="C1692" s="13" t="s">
        <v>4387</v>
      </c>
      <c r="D1692" s="13">
        <v>18.350000000000001</v>
      </c>
      <c r="E1692" s="13" t="str">
        <f t="shared" si="468"/>
        <v>Underweight</v>
      </c>
      <c r="F1692" s="13">
        <v>5.12</v>
      </c>
      <c r="G1692" s="13" t="str">
        <f t="shared" si="469"/>
        <v>Normal</v>
      </c>
      <c r="H1692" s="13" t="s">
        <v>8291</v>
      </c>
      <c r="I1692" s="13" t="s">
        <v>8291</v>
      </c>
      <c r="J1692" s="13" t="s">
        <v>8291</v>
      </c>
      <c r="K1692" s="27" t="s">
        <v>8292</v>
      </c>
      <c r="L1692" s="13" t="s">
        <v>8291</v>
      </c>
      <c r="M1692" s="13" t="s">
        <v>9896</v>
      </c>
      <c r="N1692" s="13">
        <v>64</v>
      </c>
      <c r="O1692" s="56">
        <v>15170.07</v>
      </c>
      <c r="P1692" s="13" t="s">
        <v>8310</v>
      </c>
      <c r="Q1692" s="13" t="s">
        <v>8311</v>
      </c>
      <c r="R1692" s="57" t="s">
        <v>8321</v>
      </c>
      <c r="T1692" s="12" t="s">
        <v>6106</v>
      </c>
      <c r="U1692" s="13" t="str">
        <f t="shared" si="485"/>
        <v xml:space="preserve">  Mark S</v>
      </c>
      <c r="V1692" s="39">
        <f t="shared" si="470"/>
        <v>18.350000000000001</v>
      </c>
      <c r="W1692" s="39" t="str">
        <f t="shared" si="471"/>
        <v>Underweight</v>
      </c>
      <c r="X1692" s="39">
        <f t="shared" si="472"/>
        <v>5.12</v>
      </c>
      <c r="Y1692" s="39" t="str">
        <f t="shared" si="473"/>
        <v>Normal</v>
      </c>
      <c r="Z1692" s="39" t="str">
        <f t="shared" si="474"/>
        <v>No</v>
      </c>
      <c r="AA1692" s="39" t="str">
        <f t="shared" si="475"/>
        <v>No</v>
      </c>
      <c r="AB1692" s="39" t="str">
        <f t="shared" si="476"/>
        <v>No</v>
      </c>
      <c r="AC1692" s="38" t="str">
        <f t="shared" si="477"/>
        <v>No major surgery</v>
      </c>
      <c r="AD1692" s="39" t="str">
        <f t="shared" si="478"/>
        <v>No</v>
      </c>
      <c r="AE1692" s="13" t="str">
        <f t="shared" si="479"/>
        <v>3-Dec-1959</v>
      </c>
      <c r="AF1692" s="39">
        <f t="shared" si="480"/>
        <v>64</v>
      </c>
      <c r="AG1692" s="58">
        <f t="shared" si="481"/>
        <v>15170.07</v>
      </c>
      <c r="AH1692" s="39" t="str">
        <f t="shared" si="482"/>
        <v>tier - 2</v>
      </c>
      <c r="AI1692" s="39" t="str">
        <f t="shared" si="483"/>
        <v>tier - 3</v>
      </c>
      <c r="AJ1692" s="54" t="str">
        <f t="shared" si="484"/>
        <v>R1011</v>
      </c>
    </row>
    <row r="1693" spans="2:36" ht="15.75" customHeight="1" x14ac:dyDescent="0.3">
      <c r="B1693" s="12" t="s">
        <v>6109</v>
      </c>
      <c r="C1693" s="13" t="s">
        <v>6111</v>
      </c>
      <c r="D1693" s="13">
        <v>22.13</v>
      </c>
      <c r="E1693" s="13" t="str">
        <f t="shared" si="468"/>
        <v>Healthy Weight</v>
      </c>
      <c r="F1693" s="13">
        <v>9.1999999999999993</v>
      </c>
      <c r="G1693" s="13" t="str">
        <f t="shared" si="469"/>
        <v>Diabetes</v>
      </c>
      <c r="H1693" s="13" t="s">
        <v>8293</v>
      </c>
      <c r="I1693" s="13" t="s">
        <v>8291</v>
      </c>
      <c r="J1693" s="13" t="s">
        <v>8291</v>
      </c>
      <c r="K1693" s="27" t="s">
        <v>8292</v>
      </c>
      <c r="L1693" s="13" t="s">
        <v>8291</v>
      </c>
      <c r="M1693" s="13" t="s">
        <v>9897</v>
      </c>
      <c r="N1693" s="13">
        <v>61</v>
      </c>
      <c r="O1693" s="56">
        <v>15174.81</v>
      </c>
      <c r="P1693" s="13" t="s">
        <v>8310</v>
      </c>
      <c r="Q1693" s="13" t="s">
        <v>8314</v>
      </c>
      <c r="R1693" s="57" t="s">
        <v>8317</v>
      </c>
      <c r="T1693" s="12" t="s">
        <v>6109</v>
      </c>
      <c r="U1693" s="13" t="str">
        <f t="shared" si="485"/>
        <v xml:space="preserve">  Federica</v>
      </c>
      <c r="V1693" s="39">
        <f t="shared" si="470"/>
        <v>22.13</v>
      </c>
      <c r="W1693" s="39" t="str">
        <f t="shared" si="471"/>
        <v>Healthy Weight</v>
      </c>
      <c r="X1693" s="39">
        <f t="shared" si="472"/>
        <v>9.1999999999999993</v>
      </c>
      <c r="Y1693" s="39" t="str">
        <f t="shared" si="473"/>
        <v>Diabetes</v>
      </c>
      <c r="Z1693" s="39" t="str">
        <f t="shared" si="474"/>
        <v>Yes</v>
      </c>
      <c r="AA1693" s="39" t="str">
        <f t="shared" si="475"/>
        <v>No</v>
      </c>
      <c r="AB1693" s="39" t="str">
        <f t="shared" si="476"/>
        <v>No</v>
      </c>
      <c r="AC1693" s="38" t="str">
        <f t="shared" si="477"/>
        <v>No major surgery</v>
      </c>
      <c r="AD1693" s="39" t="str">
        <f t="shared" si="478"/>
        <v>No</v>
      </c>
      <c r="AE1693" s="13" t="str">
        <f t="shared" si="479"/>
        <v>17-Jun-1962</v>
      </c>
      <c r="AF1693" s="39">
        <f t="shared" si="480"/>
        <v>61</v>
      </c>
      <c r="AG1693" s="58">
        <f t="shared" si="481"/>
        <v>15174.81</v>
      </c>
      <c r="AH1693" s="39" t="str">
        <f t="shared" si="482"/>
        <v>tier - 2</v>
      </c>
      <c r="AI1693" s="39" t="str">
        <f t="shared" si="483"/>
        <v>tier - 1</v>
      </c>
      <c r="AJ1693" s="54" t="str">
        <f t="shared" si="484"/>
        <v>R1012</v>
      </c>
    </row>
    <row r="1694" spans="2:36" ht="15.75" customHeight="1" x14ac:dyDescent="0.3">
      <c r="B1694" s="12" t="s">
        <v>6113</v>
      </c>
      <c r="C1694" s="13" t="s">
        <v>6115</v>
      </c>
      <c r="D1694" s="13">
        <v>22.51</v>
      </c>
      <c r="E1694" s="13" t="str">
        <f t="shared" si="468"/>
        <v>Healthy Weight</v>
      </c>
      <c r="F1694" s="13">
        <v>6.08</v>
      </c>
      <c r="G1694" s="13" t="str">
        <f t="shared" si="469"/>
        <v>Prediabetes</v>
      </c>
      <c r="H1694" s="13" t="s">
        <v>8293</v>
      </c>
      <c r="I1694" s="13" t="s">
        <v>8291</v>
      </c>
      <c r="J1694" s="13" t="s">
        <v>8291</v>
      </c>
      <c r="K1694" s="27">
        <v>1</v>
      </c>
      <c r="L1694" s="13" t="s">
        <v>8291</v>
      </c>
      <c r="M1694" s="13" t="s">
        <v>9898</v>
      </c>
      <c r="N1694" s="13">
        <v>45</v>
      </c>
      <c r="O1694" s="56">
        <v>15207.92</v>
      </c>
      <c r="P1694" s="13" t="s">
        <v>8310</v>
      </c>
      <c r="Q1694" s="13" t="s">
        <v>8314</v>
      </c>
      <c r="R1694" s="57" t="s">
        <v>8317</v>
      </c>
      <c r="T1694" s="12" t="s">
        <v>6113</v>
      </c>
      <c r="U1694" s="13" t="str">
        <f t="shared" si="485"/>
        <v xml:space="preserve">  Pamela L</v>
      </c>
      <c r="V1694" s="39">
        <f t="shared" si="470"/>
        <v>22.51</v>
      </c>
      <c r="W1694" s="39" t="str">
        <f t="shared" si="471"/>
        <v>Healthy Weight</v>
      </c>
      <c r="X1694" s="39">
        <f t="shared" si="472"/>
        <v>6.08</v>
      </c>
      <c r="Y1694" s="39" t="str">
        <f t="shared" si="473"/>
        <v>Prediabetes</v>
      </c>
      <c r="Z1694" s="39" t="str">
        <f t="shared" si="474"/>
        <v>Yes</v>
      </c>
      <c r="AA1694" s="39" t="str">
        <f t="shared" si="475"/>
        <v>No</v>
      </c>
      <c r="AB1694" s="39" t="str">
        <f t="shared" si="476"/>
        <v>No</v>
      </c>
      <c r="AC1694" s="38">
        <f t="shared" si="477"/>
        <v>1</v>
      </c>
      <c r="AD1694" s="39" t="str">
        <f t="shared" si="478"/>
        <v>No</v>
      </c>
      <c r="AE1694" s="13" t="str">
        <f t="shared" si="479"/>
        <v>23-Nov-1978</v>
      </c>
      <c r="AF1694" s="39">
        <f t="shared" si="480"/>
        <v>45</v>
      </c>
      <c r="AG1694" s="58">
        <f t="shared" si="481"/>
        <v>15207.92</v>
      </c>
      <c r="AH1694" s="39" t="str">
        <f t="shared" si="482"/>
        <v>tier - 2</v>
      </c>
      <c r="AI1694" s="39" t="str">
        <f t="shared" si="483"/>
        <v>tier - 1</v>
      </c>
      <c r="AJ1694" s="54" t="str">
        <f t="shared" si="484"/>
        <v>R1012</v>
      </c>
    </row>
    <row r="1695" spans="2:36" ht="15.75" customHeight="1" x14ac:dyDescent="0.3">
      <c r="B1695" s="12" t="s">
        <v>6117</v>
      </c>
      <c r="C1695" s="13" t="s">
        <v>4333</v>
      </c>
      <c r="D1695" s="13">
        <v>31</v>
      </c>
      <c r="E1695" s="13" t="str">
        <f t="shared" si="468"/>
        <v>Obesity</v>
      </c>
      <c r="F1695" s="13">
        <v>4.7699999999999996</v>
      </c>
      <c r="G1695" s="13" t="str">
        <f t="shared" si="469"/>
        <v>Normal</v>
      </c>
      <c r="H1695" s="13" t="s">
        <v>8291</v>
      </c>
      <c r="I1695" s="13" t="s">
        <v>8291</v>
      </c>
      <c r="J1695" s="13" t="s">
        <v>8291</v>
      </c>
      <c r="K1695" s="27">
        <v>1</v>
      </c>
      <c r="L1695" s="13" t="s">
        <v>8291</v>
      </c>
      <c r="M1695" s="13" t="s">
        <v>9899</v>
      </c>
      <c r="N1695" s="13">
        <v>63</v>
      </c>
      <c r="O1695" s="56">
        <v>15230.32</v>
      </c>
      <c r="P1695" s="13" t="s">
        <v>8310</v>
      </c>
      <c r="Q1695" s="13" t="s">
        <v>8310</v>
      </c>
      <c r="R1695" s="57" t="s">
        <v>8329</v>
      </c>
      <c r="T1695" s="12" t="s">
        <v>6117</v>
      </c>
      <c r="U1695" s="13" t="str">
        <f t="shared" si="485"/>
        <v xml:space="preserve">  Andrew W</v>
      </c>
      <c r="V1695" s="39">
        <f t="shared" si="470"/>
        <v>31</v>
      </c>
      <c r="W1695" s="39" t="str">
        <f t="shared" si="471"/>
        <v>Obesity</v>
      </c>
      <c r="X1695" s="39">
        <f t="shared" si="472"/>
        <v>4.7699999999999996</v>
      </c>
      <c r="Y1695" s="39" t="str">
        <f t="shared" si="473"/>
        <v>Normal</v>
      </c>
      <c r="Z1695" s="39" t="str">
        <f t="shared" si="474"/>
        <v>No</v>
      </c>
      <c r="AA1695" s="39" t="str">
        <f t="shared" si="475"/>
        <v>No</v>
      </c>
      <c r="AB1695" s="39" t="str">
        <f t="shared" si="476"/>
        <v>No</v>
      </c>
      <c r="AC1695" s="38">
        <f t="shared" si="477"/>
        <v>1</v>
      </c>
      <c r="AD1695" s="39" t="str">
        <f t="shared" si="478"/>
        <v>No</v>
      </c>
      <c r="AE1695" s="13" t="str">
        <f t="shared" si="479"/>
        <v>25-Jul-1960</v>
      </c>
      <c r="AF1695" s="39">
        <f t="shared" si="480"/>
        <v>63</v>
      </c>
      <c r="AG1695" s="58">
        <f t="shared" si="481"/>
        <v>15230.32</v>
      </c>
      <c r="AH1695" s="39" t="str">
        <f t="shared" si="482"/>
        <v>tier - 2</v>
      </c>
      <c r="AI1695" s="39" t="str">
        <f t="shared" si="483"/>
        <v>tier - 2</v>
      </c>
      <c r="AJ1695" s="54" t="str">
        <f t="shared" si="484"/>
        <v>R1024</v>
      </c>
    </row>
    <row r="1696" spans="2:36" ht="15.75" customHeight="1" x14ac:dyDescent="0.3">
      <c r="B1696" s="12" t="s">
        <v>6120</v>
      </c>
      <c r="C1696" s="13" t="s">
        <v>6122</v>
      </c>
      <c r="D1696" s="13">
        <v>28.27</v>
      </c>
      <c r="E1696" s="13" t="str">
        <f t="shared" si="468"/>
        <v>Overweight</v>
      </c>
      <c r="F1696" s="13">
        <v>4.62</v>
      </c>
      <c r="G1696" s="13" t="str">
        <f t="shared" si="469"/>
        <v>Normal</v>
      </c>
      <c r="H1696" s="13" t="s">
        <v>8291</v>
      </c>
      <c r="I1696" s="13" t="s">
        <v>8291</v>
      </c>
      <c r="J1696" s="13" t="s">
        <v>8291</v>
      </c>
      <c r="K1696" s="27">
        <v>1</v>
      </c>
      <c r="L1696" s="13" t="s">
        <v>8291</v>
      </c>
      <c r="M1696" s="13" t="s">
        <v>9900</v>
      </c>
      <c r="N1696" s="13">
        <v>54</v>
      </c>
      <c r="O1696" s="56">
        <v>15260.52</v>
      </c>
      <c r="P1696" s="13" t="s">
        <v>8310</v>
      </c>
      <c r="Q1696" s="13" t="s">
        <v>8310</v>
      </c>
      <c r="R1696" s="57" t="s">
        <v>8330</v>
      </c>
      <c r="T1696" s="12" t="s">
        <v>6120</v>
      </c>
      <c r="U1696" s="13" t="str">
        <f t="shared" si="485"/>
        <v xml:space="preserve">  Randall</v>
      </c>
      <c r="V1696" s="39">
        <f t="shared" si="470"/>
        <v>28.27</v>
      </c>
      <c r="W1696" s="39" t="str">
        <f t="shared" si="471"/>
        <v>Overweight</v>
      </c>
      <c r="X1696" s="39">
        <f t="shared" si="472"/>
        <v>4.62</v>
      </c>
      <c r="Y1696" s="39" t="str">
        <f t="shared" si="473"/>
        <v>Normal</v>
      </c>
      <c r="Z1696" s="39" t="str">
        <f t="shared" si="474"/>
        <v>No</v>
      </c>
      <c r="AA1696" s="39" t="str">
        <f t="shared" si="475"/>
        <v>No</v>
      </c>
      <c r="AB1696" s="39" t="str">
        <f t="shared" si="476"/>
        <v>No</v>
      </c>
      <c r="AC1696" s="38">
        <f t="shared" si="477"/>
        <v>1</v>
      </c>
      <c r="AD1696" s="39" t="str">
        <f t="shared" si="478"/>
        <v>No</v>
      </c>
      <c r="AE1696" s="13" t="str">
        <f t="shared" si="479"/>
        <v>16-Sep-1969</v>
      </c>
      <c r="AF1696" s="39">
        <f t="shared" si="480"/>
        <v>54</v>
      </c>
      <c r="AG1696" s="58">
        <f t="shared" si="481"/>
        <v>15260.52</v>
      </c>
      <c r="AH1696" s="39" t="str">
        <f t="shared" si="482"/>
        <v>tier - 2</v>
      </c>
      <c r="AI1696" s="39" t="str">
        <f t="shared" si="483"/>
        <v>tier - 2</v>
      </c>
      <c r="AJ1696" s="54" t="str">
        <f t="shared" si="484"/>
        <v>R1023</v>
      </c>
    </row>
    <row r="1697" spans="2:36" ht="15.75" customHeight="1" x14ac:dyDescent="0.3">
      <c r="B1697" s="12" t="s">
        <v>6123</v>
      </c>
      <c r="C1697" s="13" t="s">
        <v>2274</v>
      </c>
      <c r="D1697" s="13">
        <v>29.92</v>
      </c>
      <c r="E1697" s="13" t="b">
        <f t="shared" si="468"/>
        <v>0</v>
      </c>
      <c r="F1697" s="13">
        <v>9.07</v>
      </c>
      <c r="G1697" s="13" t="str">
        <f t="shared" si="469"/>
        <v>Diabetes</v>
      </c>
      <c r="H1697" s="13" t="s">
        <v>8293</v>
      </c>
      <c r="I1697" s="13" t="s">
        <v>8291</v>
      </c>
      <c r="J1697" s="13" t="s">
        <v>8291</v>
      </c>
      <c r="K1697" s="27">
        <v>1</v>
      </c>
      <c r="L1697" s="13" t="s">
        <v>8291</v>
      </c>
      <c r="M1697" s="13" t="s">
        <v>9901</v>
      </c>
      <c r="N1697" s="13">
        <v>60</v>
      </c>
      <c r="O1697" s="56">
        <v>15322.77</v>
      </c>
      <c r="P1697" s="13" t="s">
        <v>8310</v>
      </c>
      <c r="Q1697" s="13" t="s">
        <v>8311</v>
      </c>
      <c r="R1697" s="57" t="s">
        <v>8332</v>
      </c>
      <c r="T1697" s="12" t="s">
        <v>6123</v>
      </c>
      <c r="U1697" s="13" t="str">
        <f t="shared" si="485"/>
        <v xml:space="preserve">  Tracy L</v>
      </c>
      <c r="V1697" s="39">
        <f t="shared" si="470"/>
        <v>29.92</v>
      </c>
      <c r="W1697" s="39" t="b">
        <f t="shared" si="471"/>
        <v>0</v>
      </c>
      <c r="X1697" s="39">
        <f t="shared" si="472"/>
        <v>9.07</v>
      </c>
      <c r="Y1697" s="39" t="str">
        <f t="shared" si="473"/>
        <v>Diabetes</v>
      </c>
      <c r="Z1697" s="39" t="str">
        <f t="shared" si="474"/>
        <v>Yes</v>
      </c>
      <c r="AA1697" s="39" t="str">
        <f t="shared" si="475"/>
        <v>No</v>
      </c>
      <c r="AB1697" s="39" t="str">
        <f t="shared" si="476"/>
        <v>No</v>
      </c>
      <c r="AC1697" s="38">
        <f t="shared" si="477"/>
        <v>1</v>
      </c>
      <c r="AD1697" s="39" t="str">
        <f t="shared" si="478"/>
        <v>No</v>
      </c>
      <c r="AE1697" s="13" t="str">
        <f t="shared" si="479"/>
        <v>13-Dec-1963</v>
      </c>
      <c r="AF1697" s="39">
        <f t="shared" si="480"/>
        <v>60</v>
      </c>
      <c r="AG1697" s="58">
        <f t="shared" si="481"/>
        <v>15322.77</v>
      </c>
      <c r="AH1697" s="39" t="str">
        <f t="shared" si="482"/>
        <v>tier - 2</v>
      </c>
      <c r="AI1697" s="39" t="str">
        <f t="shared" si="483"/>
        <v>tier - 3</v>
      </c>
      <c r="AJ1697" s="54" t="str">
        <f t="shared" si="484"/>
        <v>R1021</v>
      </c>
    </row>
    <row r="1698" spans="2:36" ht="15.75" customHeight="1" x14ac:dyDescent="0.3">
      <c r="B1698" s="12" t="s">
        <v>6126</v>
      </c>
      <c r="C1698" s="13" t="s">
        <v>6128</v>
      </c>
      <c r="D1698" s="13">
        <v>25.9</v>
      </c>
      <c r="E1698" s="13" t="str">
        <f t="shared" si="468"/>
        <v>Overweight</v>
      </c>
      <c r="F1698" s="13">
        <v>9.1199999999999992</v>
      </c>
      <c r="G1698" s="13" t="str">
        <f t="shared" si="469"/>
        <v>Diabetes</v>
      </c>
      <c r="H1698" s="13" t="s">
        <v>8293</v>
      </c>
      <c r="I1698" s="13" t="s">
        <v>8291</v>
      </c>
      <c r="J1698" s="13" t="s">
        <v>8291</v>
      </c>
      <c r="K1698" s="27">
        <v>1</v>
      </c>
      <c r="L1698" s="13" t="s">
        <v>8291</v>
      </c>
      <c r="M1698" s="13" t="s">
        <v>9441</v>
      </c>
      <c r="N1698" s="13">
        <v>22</v>
      </c>
      <c r="O1698" s="56">
        <v>15359.1</v>
      </c>
      <c r="P1698" s="13" t="s">
        <v>8310</v>
      </c>
      <c r="Q1698" s="13" t="s">
        <v>8311</v>
      </c>
      <c r="R1698" s="57" t="s">
        <v>8329</v>
      </c>
      <c r="T1698" s="12" t="s">
        <v>6126</v>
      </c>
      <c r="U1698" s="13" t="str">
        <f t="shared" si="485"/>
        <v xml:space="preserve">  Azelie</v>
      </c>
      <c r="V1698" s="39">
        <f t="shared" si="470"/>
        <v>25.9</v>
      </c>
      <c r="W1698" s="39" t="str">
        <f t="shared" si="471"/>
        <v>Overweight</v>
      </c>
      <c r="X1698" s="39">
        <f t="shared" si="472"/>
        <v>9.1199999999999992</v>
      </c>
      <c r="Y1698" s="39" t="str">
        <f t="shared" si="473"/>
        <v>Diabetes</v>
      </c>
      <c r="Z1698" s="39" t="str">
        <f t="shared" si="474"/>
        <v>Yes</v>
      </c>
      <c r="AA1698" s="39" t="str">
        <f t="shared" si="475"/>
        <v>No</v>
      </c>
      <c r="AB1698" s="39" t="str">
        <f t="shared" si="476"/>
        <v>No</v>
      </c>
      <c r="AC1698" s="38">
        <f t="shared" si="477"/>
        <v>1</v>
      </c>
      <c r="AD1698" s="39" t="str">
        <f t="shared" si="478"/>
        <v>No</v>
      </c>
      <c r="AE1698" s="13" t="str">
        <f t="shared" si="479"/>
        <v>14-Jul-2001</v>
      </c>
      <c r="AF1698" s="39">
        <f t="shared" si="480"/>
        <v>22</v>
      </c>
      <c r="AG1698" s="58">
        <f t="shared" si="481"/>
        <v>15359.1</v>
      </c>
      <c r="AH1698" s="39" t="str">
        <f t="shared" si="482"/>
        <v>tier - 2</v>
      </c>
      <c r="AI1698" s="39" t="str">
        <f t="shared" si="483"/>
        <v>tier - 3</v>
      </c>
      <c r="AJ1698" s="54" t="str">
        <f t="shared" si="484"/>
        <v>R1024</v>
      </c>
    </row>
    <row r="1699" spans="2:36" ht="15.75" customHeight="1" x14ac:dyDescent="0.3">
      <c r="B1699" s="12" t="s">
        <v>6130</v>
      </c>
      <c r="C1699" s="13" t="s">
        <v>6132</v>
      </c>
      <c r="D1699" s="13">
        <v>27.74</v>
      </c>
      <c r="E1699" s="13" t="str">
        <f t="shared" si="468"/>
        <v>Overweight</v>
      </c>
      <c r="F1699" s="13">
        <v>7.32</v>
      </c>
      <c r="G1699" s="13" t="str">
        <f t="shared" si="469"/>
        <v>Diabetes</v>
      </c>
      <c r="H1699" s="13" t="s">
        <v>8293</v>
      </c>
      <c r="I1699" s="13" t="s">
        <v>8291</v>
      </c>
      <c r="J1699" s="13" t="s">
        <v>8291</v>
      </c>
      <c r="K1699" s="27">
        <v>1</v>
      </c>
      <c r="L1699" s="13" t="s">
        <v>8291</v>
      </c>
      <c r="M1699" s="13" t="s">
        <v>9902</v>
      </c>
      <c r="N1699" s="13">
        <v>35</v>
      </c>
      <c r="O1699" s="56">
        <v>15361.5</v>
      </c>
      <c r="P1699" s="13" t="s">
        <v>8310</v>
      </c>
      <c r="Q1699" s="13" t="s">
        <v>8311</v>
      </c>
      <c r="R1699" s="57" t="s">
        <v>8330</v>
      </c>
      <c r="T1699" s="12" t="s">
        <v>6130</v>
      </c>
      <c r="U1699" s="13" t="str">
        <f t="shared" si="485"/>
        <v xml:space="preserve">  Monica M</v>
      </c>
      <c r="V1699" s="39">
        <f t="shared" si="470"/>
        <v>27.74</v>
      </c>
      <c r="W1699" s="39" t="str">
        <f t="shared" si="471"/>
        <v>Overweight</v>
      </c>
      <c r="X1699" s="39">
        <f t="shared" si="472"/>
        <v>7.32</v>
      </c>
      <c r="Y1699" s="39" t="str">
        <f t="shared" si="473"/>
        <v>Diabetes</v>
      </c>
      <c r="Z1699" s="39" t="str">
        <f t="shared" si="474"/>
        <v>Yes</v>
      </c>
      <c r="AA1699" s="39" t="str">
        <f t="shared" si="475"/>
        <v>No</v>
      </c>
      <c r="AB1699" s="39" t="str">
        <f t="shared" si="476"/>
        <v>No</v>
      </c>
      <c r="AC1699" s="38">
        <f t="shared" si="477"/>
        <v>1</v>
      </c>
      <c r="AD1699" s="39" t="str">
        <f t="shared" si="478"/>
        <v>No</v>
      </c>
      <c r="AE1699" s="13" t="str">
        <f t="shared" si="479"/>
        <v>17-Dec-1988</v>
      </c>
      <c r="AF1699" s="39">
        <f t="shared" si="480"/>
        <v>35</v>
      </c>
      <c r="AG1699" s="58">
        <f t="shared" si="481"/>
        <v>15361.5</v>
      </c>
      <c r="AH1699" s="39" t="str">
        <f t="shared" si="482"/>
        <v>tier - 2</v>
      </c>
      <c r="AI1699" s="39" t="str">
        <f t="shared" si="483"/>
        <v>tier - 3</v>
      </c>
      <c r="AJ1699" s="54" t="str">
        <f t="shared" si="484"/>
        <v>R1023</v>
      </c>
    </row>
    <row r="1700" spans="2:36" ht="15.75" customHeight="1" x14ac:dyDescent="0.3">
      <c r="B1700" s="12" t="s">
        <v>6134</v>
      </c>
      <c r="C1700" s="13" t="s">
        <v>6136</v>
      </c>
      <c r="D1700" s="13">
        <v>17.260000000000002</v>
      </c>
      <c r="E1700" s="13" t="str">
        <f t="shared" si="468"/>
        <v>Underweight</v>
      </c>
      <c r="F1700" s="13">
        <v>11.73</v>
      </c>
      <c r="G1700" s="13" t="str">
        <f t="shared" si="469"/>
        <v>Diabetes</v>
      </c>
      <c r="H1700" s="13" t="s">
        <v>8291</v>
      </c>
      <c r="I1700" s="13" t="s">
        <v>8291</v>
      </c>
      <c r="J1700" s="13" t="s">
        <v>8291</v>
      </c>
      <c r="K1700" s="27">
        <v>2</v>
      </c>
      <c r="L1700" s="13" t="s">
        <v>8291</v>
      </c>
      <c r="M1700" s="13" t="s">
        <v>9102</v>
      </c>
      <c r="N1700" s="13">
        <v>55</v>
      </c>
      <c r="O1700" s="56">
        <v>15363.77</v>
      </c>
      <c r="P1700" s="13" t="s">
        <v>8310</v>
      </c>
      <c r="Q1700" s="13" t="s">
        <v>8314</v>
      </c>
      <c r="R1700" s="57" t="s">
        <v>8335</v>
      </c>
      <c r="T1700" s="12" t="s">
        <v>6134</v>
      </c>
      <c r="U1700" s="13" t="str">
        <f t="shared" si="485"/>
        <v xml:space="preserve">  Katarina K</v>
      </c>
      <c r="V1700" s="39">
        <f t="shared" si="470"/>
        <v>17.260000000000002</v>
      </c>
      <c r="W1700" s="39" t="str">
        <f t="shared" si="471"/>
        <v>Underweight</v>
      </c>
      <c r="X1700" s="39">
        <f t="shared" si="472"/>
        <v>11.73</v>
      </c>
      <c r="Y1700" s="39" t="str">
        <f t="shared" si="473"/>
        <v>Diabetes</v>
      </c>
      <c r="Z1700" s="39" t="str">
        <f t="shared" si="474"/>
        <v>No</v>
      </c>
      <c r="AA1700" s="39" t="str">
        <f t="shared" si="475"/>
        <v>No</v>
      </c>
      <c r="AB1700" s="39" t="str">
        <f t="shared" si="476"/>
        <v>No</v>
      </c>
      <c r="AC1700" s="38">
        <f t="shared" si="477"/>
        <v>2</v>
      </c>
      <c r="AD1700" s="39" t="str">
        <f t="shared" si="478"/>
        <v>No</v>
      </c>
      <c r="AE1700" s="13" t="str">
        <f t="shared" si="479"/>
        <v>18-Jul-1968</v>
      </c>
      <c r="AF1700" s="39">
        <f t="shared" si="480"/>
        <v>55</v>
      </c>
      <c r="AG1700" s="58">
        <f t="shared" si="481"/>
        <v>15363.77</v>
      </c>
      <c r="AH1700" s="39" t="str">
        <f t="shared" si="482"/>
        <v>tier - 2</v>
      </c>
      <c r="AI1700" s="39" t="str">
        <f t="shared" si="483"/>
        <v>tier - 1</v>
      </c>
      <c r="AJ1700" s="54" t="str">
        <f t="shared" si="484"/>
        <v>R1026</v>
      </c>
    </row>
    <row r="1701" spans="2:36" ht="15.75" customHeight="1" x14ac:dyDescent="0.3">
      <c r="B1701" s="12" t="s">
        <v>6137</v>
      </c>
      <c r="C1701" s="13" t="s">
        <v>3876</v>
      </c>
      <c r="D1701" s="13">
        <v>19.855</v>
      </c>
      <c r="E1701" s="13" t="str">
        <f t="shared" si="468"/>
        <v>Healthy Weight</v>
      </c>
      <c r="F1701" s="13">
        <v>6.64</v>
      </c>
      <c r="G1701" s="13" t="str">
        <f t="shared" si="469"/>
        <v>Diabetes</v>
      </c>
      <c r="H1701" s="13" t="s">
        <v>8293</v>
      </c>
      <c r="I1701" s="13" t="s">
        <v>8291</v>
      </c>
      <c r="J1701" s="13" t="s">
        <v>8291</v>
      </c>
      <c r="K1701" s="27">
        <v>1</v>
      </c>
      <c r="L1701" s="13" t="s">
        <v>8291</v>
      </c>
      <c r="M1701" s="13" t="s">
        <v>9903</v>
      </c>
      <c r="N1701" s="13">
        <v>61</v>
      </c>
      <c r="O1701" s="56">
        <v>15368.22</v>
      </c>
      <c r="P1701" s="13" t="s">
        <v>8310</v>
      </c>
      <c r="Q1701" s="13" t="s">
        <v>8310</v>
      </c>
      <c r="R1701" s="57" t="s">
        <v>8321</v>
      </c>
      <c r="T1701" s="12" t="s">
        <v>6137</v>
      </c>
      <c r="U1701" s="13" t="str">
        <f t="shared" si="485"/>
        <v xml:space="preserve">  Jamie L</v>
      </c>
      <c r="V1701" s="39">
        <f t="shared" si="470"/>
        <v>19.855</v>
      </c>
      <c r="W1701" s="39" t="str">
        <f t="shared" si="471"/>
        <v>Healthy Weight</v>
      </c>
      <c r="X1701" s="39">
        <f t="shared" si="472"/>
        <v>6.64</v>
      </c>
      <c r="Y1701" s="39" t="str">
        <f t="shared" si="473"/>
        <v>Diabetes</v>
      </c>
      <c r="Z1701" s="39" t="str">
        <f t="shared" si="474"/>
        <v>Yes</v>
      </c>
      <c r="AA1701" s="39" t="str">
        <f t="shared" si="475"/>
        <v>No</v>
      </c>
      <c r="AB1701" s="39" t="str">
        <f t="shared" si="476"/>
        <v>No</v>
      </c>
      <c r="AC1701" s="38">
        <f t="shared" si="477"/>
        <v>1</v>
      </c>
      <c r="AD1701" s="39" t="str">
        <f t="shared" si="478"/>
        <v>No</v>
      </c>
      <c r="AE1701" s="13" t="str">
        <f t="shared" si="479"/>
        <v>6-Sep-1962</v>
      </c>
      <c r="AF1701" s="39">
        <f t="shared" si="480"/>
        <v>61</v>
      </c>
      <c r="AG1701" s="58">
        <f t="shared" si="481"/>
        <v>15368.22</v>
      </c>
      <c r="AH1701" s="39" t="str">
        <f t="shared" si="482"/>
        <v>tier - 2</v>
      </c>
      <c r="AI1701" s="39" t="str">
        <f t="shared" si="483"/>
        <v>tier - 2</v>
      </c>
      <c r="AJ1701" s="54" t="str">
        <f t="shared" si="484"/>
        <v>R1011</v>
      </c>
    </row>
    <row r="1702" spans="2:36" ht="15.75" customHeight="1" x14ac:dyDescent="0.3">
      <c r="B1702" s="12" t="s">
        <v>6140</v>
      </c>
      <c r="C1702" s="13" t="s">
        <v>404</v>
      </c>
      <c r="D1702" s="13">
        <v>41.69</v>
      </c>
      <c r="E1702" s="13" t="str">
        <f t="shared" si="468"/>
        <v>Obesity</v>
      </c>
      <c r="F1702" s="13">
        <v>5.78</v>
      </c>
      <c r="G1702" s="13" t="str">
        <f t="shared" si="469"/>
        <v>Prediabetes</v>
      </c>
      <c r="H1702" s="13" t="s">
        <v>8291</v>
      </c>
      <c r="I1702" s="13" t="s">
        <v>8291</v>
      </c>
      <c r="J1702" s="13" t="s">
        <v>8291</v>
      </c>
      <c r="K1702" s="27" t="s">
        <v>8292</v>
      </c>
      <c r="L1702" s="13" t="s">
        <v>8291</v>
      </c>
      <c r="M1702" s="13" t="s">
        <v>9904</v>
      </c>
      <c r="N1702" s="13">
        <v>59</v>
      </c>
      <c r="O1702" s="56">
        <v>15377.77</v>
      </c>
      <c r="P1702" s="13" t="s">
        <v>8310</v>
      </c>
      <c r="Q1702" s="13" t="s">
        <v>8310</v>
      </c>
      <c r="R1702" s="57" t="s">
        <v>8317</v>
      </c>
      <c r="T1702" s="12" t="s">
        <v>6140</v>
      </c>
      <c r="U1702" s="13" t="str">
        <f t="shared" si="485"/>
        <v xml:space="preserve">  Brian</v>
      </c>
      <c r="V1702" s="39">
        <f t="shared" si="470"/>
        <v>41.69</v>
      </c>
      <c r="W1702" s="39" t="str">
        <f t="shared" si="471"/>
        <v>Obesity</v>
      </c>
      <c r="X1702" s="39">
        <f t="shared" si="472"/>
        <v>5.78</v>
      </c>
      <c r="Y1702" s="39" t="str">
        <f t="shared" si="473"/>
        <v>Prediabetes</v>
      </c>
      <c r="Z1702" s="39" t="str">
        <f t="shared" si="474"/>
        <v>No</v>
      </c>
      <c r="AA1702" s="39" t="str">
        <f t="shared" si="475"/>
        <v>No</v>
      </c>
      <c r="AB1702" s="39" t="str">
        <f t="shared" si="476"/>
        <v>No</v>
      </c>
      <c r="AC1702" s="38" t="str">
        <f t="shared" si="477"/>
        <v>No major surgery</v>
      </c>
      <c r="AD1702" s="39" t="str">
        <f t="shared" si="478"/>
        <v>No</v>
      </c>
      <c r="AE1702" s="13" t="str">
        <f t="shared" si="479"/>
        <v>4-Sep-1964</v>
      </c>
      <c r="AF1702" s="39">
        <f t="shared" si="480"/>
        <v>59</v>
      </c>
      <c r="AG1702" s="58">
        <f t="shared" si="481"/>
        <v>15377.77</v>
      </c>
      <c r="AH1702" s="39" t="str">
        <f t="shared" si="482"/>
        <v>tier - 2</v>
      </c>
      <c r="AI1702" s="39" t="str">
        <f t="shared" si="483"/>
        <v>tier - 2</v>
      </c>
      <c r="AJ1702" s="54" t="str">
        <f t="shared" si="484"/>
        <v>R1012</v>
      </c>
    </row>
    <row r="1703" spans="2:36" ht="15.75" customHeight="1" x14ac:dyDescent="0.3">
      <c r="B1703" s="12" t="s">
        <v>6143</v>
      </c>
      <c r="C1703" s="13" t="s">
        <v>6145</v>
      </c>
      <c r="D1703" s="13">
        <v>16.12</v>
      </c>
      <c r="E1703" s="13" t="str">
        <f t="shared" si="468"/>
        <v>Underweight</v>
      </c>
      <c r="F1703" s="13">
        <v>10.45</v>
      </c>
      <c r="G1703" s="13" t="str">
        <f t="shared" si="469"/>
        <v>Diabetes</v>
      </c>
      <c r="H1703" s="13" t="s">
        <v>8291</v>
      </c>
      <c r="I1703" s="13" t="s">
        <v>8291</v>
      </c>
      <c r="J1703" s="13" t="s">
        <v>8291</v>
      </c>
      <c r="K1703" s="27" t="s">
        <v>8292</v>
      </c>
      <c r="L1703" s="13" t="s">
        <v>8291</v>
      </c>
      <c r="M1703" s="13" t="s">
        <v>9905</v>
      </c>
      <c r="N1703" s="13">
        <v>33</v>
      </c>
      <c r="O1703" s="56">
        <v>15440.2</v>
      </c>
      <c r="P1703" s="13" t="s">
        <v>8310</v>
      </c>
      <c r="Q1703" s="13" t="s">
        <v>8314</v>
      </c>
      <c r="R1703" s="57" t="s">
        <v>8317</v>
      </c>
      <c r="T1703" s="12" t="s">
        <v>6143</v>
      </c>
      <c r="U1703" s="13" t="str">
        <f t="shared" si="485"/>
        <v xml:space="preserve">  Stacey L</v>
      </c>
      <c r="V1703" s="39">
        <f t="shared" si="470"/>
        <v>16.12</v>
      </c>
      <c r="W1703" s="39" t="str">
        <f t="shared" si="471"/>
        <v>Underweight</v>
      </c>
      <c r="X1703" s="39">
        <f t="shared" si="472"/>
        <v>10.45</v>
      </c>
      <c r="Y1703" s="39" t="str">
        <f t="shared" si="473"/>
        <v>Diabetes</v>
      </c>
      <c r="Z1703" s="39" t="str">
        <f t="shared" si="474"/>
        <v>No</v>
      </c>
      <c r="AA1703" s="39" t="str">
        <f t="shared" si="475"/>
        <v>No</v>
      </c>
      <c r="AB1703" s="39" t="str">
        <f t="shared" si="476"/>
        <v>No</v>
      </c>
      <c r="AC1703" s="38" t="str">
        <f t="shared" si="477"/>
        <v>No major surgery</v>
      </c>
      <c r="AD1703" s="39" t="str">
        <f t="shared" si="478"/>
        <v>No</v>
      </c>
      <c r="AE1703" s="13" t="str">
        <f t="shared" si="479"/>
        <v>25-Oct-1990</v>
      </c>
      <c r="AF1703" s="39">
        <f t="shared" si="480"/>
        <v>33</v>
      </c>
      <c r="AG1703" s="58">
        <f t="shared" si="481"/>
        <v>15440.2</v>
      </c>
      <c r="AH1703" s="39" t="str">
        <f t="shared" si="482"/>
        <v>tier - 2</v>
      </c>
      <c r="AI1703" s="39" t="str">
        <f t="shared" si="483"/>
        <v>tier - 1</v>
      </c>
      <c r="AJ1703" s="54" t="str">
        <f t="shared" si="484"/>
        <v>R1012</v>
      </c>
    </row>
    <row r="1704" spans="2:36" ht="15.75" customHeight="1" x14ac:dyDescent="0.3">
      <c r="B1704" s="12" t="s">
        <v>6147</v>
      </c>
      <c r="C1704" s="13" t="s">
        <v>40</v>
      </c>
      <c r="D1704" s="13">
        <v>37.43</v>
      </c>
      <c r="E1704" s="13" t="str">
        <f t="shared" si="468"/>
        <v>Obesity</v>
      </c>
      <c r="F1704" s="13">
        <v>4.5199999999999996</v>
      </c>
      <c r="G1704" s="13" t="str">
        <f t="shared" si="469"/>
        <v>Normal</v>
      </c>
      <c r="H1704" s="13" t="s">
        <v>8291</v>
      </c>
      <c r="I1704" s="13" t="s">
        <v>8291</v>
      </c>
      <c r="J1704" s="13" t="s">
        <v>8291</v>
      </c>
      <c r="K1704" s="27">
        <v>1</v>
      </c>
      <c r="L1704" s="13" t="s">
        <v>8291</v>
      </c>
      <c r="M1704" s="13" t="s">
        <v>9297</v>
      </c>
      <c r="N1704" s="13">
        <v>47</v>
      </c>
      <c r="O1704" s="56">
        <v>15450.48</v>
      </c>
      <c r="P1704" s="13" t="s">
        <v>8310</v>
      </c>
      <c r="Q1704" s="13" t="s">
        <v>8314</v>
      </c>
      <c r="R1704" s="57" t="s">
        <v>8335</v>
      </c>
      <c r="T1704" s="12" t="s">
        <v>6147</v>
      </c>
      <c r="U1704" s="13" t="str">
        <f t="shared" si="485"/>
        <v xml:space="preserve">  Stephen</v>
      </c>
      <c r="V1704" s="39">
        <f t="shared" si="470"/>
        <v>37.43</v>
      </c>
      <c r="W1704" s="39" t="str">
        <f t="shared" si="471"/>
        <v>Obesity</v>
      </c>
      <c r="X1704" s="39">
        <f t="shared" si="472"/>
        <v>4.5199999999999996</v>
      </c>
      <c r="Y1704" s="39" t="str">
        <f t="shared" si="473"/>
        <v>Normal</v>
      </c>
      <c r="Z1704" s="39" t="str">
        <f t="shared" si="474"/>
        <v>No</v>
      </c>
      <c r="AA1704" s="39" t="str">
        <f t="shared" si="475"/>
        <v>No</v>
      </c>
      <c r="AB1704" s="39" t="str">
        <f t="shared" si="476"/>
        <v>No</v>
      </c>
      <c r="AC1704" s="38">
        <f t="shared" si="477"/>
        <v>1</v>
      </c>
      <c r="AD1704" s="39" t="str">
        <f t="shared" si="478"/>
        <v>No</v>
      </c>
      <c r="AE1704" s="13" t="str">
        <f t="shared" si="479"/>
        <v>20-Jul-1976</v>
      </c>
      <c r="AF1704" s="39">
        <f t="shared" si="480"/>
        <v>47</v>
      </c>
      <c r="AG1704" s="58">
        <f t="shared" si="481"/>
        <v>15450.48</v>
      </c>
      <c r="AH1704" s="39" t="str">
        <f t="shared" si="482"/>
        <v>tier - 2</v>
      </c>
      <c r="AI1704" s="39" t="str">
        <f t="shared" si="483"/>
        <v>tier - 1</v>
      </c>
      <c r="AJ1704" s="54" t="str">
        <f t="shared" si="484"/>
        <v>R1026</v>
      </c>
    </row>
    <row r="1705" spans="2:36" ht="15.75" customHeight="1" x14ac:dyDescent="0.3">
      <c r="B1705" s="12" t="s">
        <v>6150</v>
      </c>
      <c r="C1705" s="13" t="s">
        <v>319</v>
      </c>
      <c r="D1705" s="13">
        <v>31.065000000000001</v>
      </c>
      <c r="E1705" s="13" t="str">
        <f t="shared" si="468"/>
        <v>Obesity</v>
      </c>
      <c r="F1705" s="13">
        <v>5.71</v>
      </c>
      <c r="G1705" s="13" t="str">
        <f t="shared" si="469"/>
        <v>Prediabetes</v>
      </c>
      <c r="H1705" s="13" t="s">
        <v>8291</v>
      </c>
      <c r="I1705" s="13" t="s">
        <v>8291</v>
      </c>
      <c r="J1705" s="13" t="s">
        <v>8291</v>
      </c>
      <c r="K1705" s="27" t="s">
        <v>8292</v>
      </c>
      <c r="L1705" s="13" t="s">
        <v>8291</v>
      </c>
      <c r="M1705" s="13" t="s">
        <v>9906</v>
      </c>
      <c r="N1705" s="13">
        <v>19</v>
      </c>
      <c r="O1705" s="56">
        <v>15518.18</v>
      </c>
      <c r="P1705" s="13" t="s">
        <v>8310</v>
      </c>
      <c r="Q1705" s="13" t="s">
        <v>8311</v>
      </c>
      <c r="R1705" s="57" t="s">
        <v>8324</v>
      </c>
      <c r="T1705" s="12" t="s">
        <v>6150</v>
      </c>
      <c r="U1705" s="13" t="str">
        <f t="shared" si="485"/>
        <v xml:space="preserve">  Joshua</v>
      </c>
      <c r="V1705" s="39">
        <f t="shared" si="470"/>
        <v>31.065000000000001</v>
      </c>
      <c r="W1705" s="39" t="str">
        <f t="shared" si="471"/>
        <v>Obesity</v>
      </c>
      <c r="X1705" s="39">
        <f t="shared" si="472"/>
        <v>5.71</v>
      </c>
      <c r="Y1705" s="39" t="str">
        <f t="shared" si="473"/>
        <v>Prediabetes</v>
      </c>
      <c r="Z1705" s="39" t="str">
        <f t="shared" si="474"/>
        <v>No</v>
      </c>
      <c r="AA1705" s="39" t="str">
        <f t="shared" si="475"/>
        <v>No</v>
      </c>
      <c r="AB1705" s="39" t="str">
        <f t="shared" si="476"/>
        <v>No</v>
      </c>
      <c r="AC1705" s="38" t="str">
        <f t="shared" si="477"/>
        <v>No major surgery</v>
      </c>
      <c r="AD1705" s="39" t="str">
        <f t="shared" si="478"/>
        <v>No</v>
      </c>
      <c r="AE1705" s="13" t="str">
        <f t="shared" si="479"/>
        <v>17-Jul-2004</v>
      </c>
      <c r="AF1705" s="39">
        <f t="shared" si="480"/>
        <v>19</v>
      </c>
      <c r="AG1705" s="58">
        <f t="shared" si="481"/>
        <v>15518.18</v>
      </c>
      <c r="AH1705" s="39" t="str">
        <f t="shared" si="482"/>
        <v>tier - 2</v>
      </c>
      <c r="AI1705" s="39" t="str">
        <f t="shared" si="483"/>
        <v>tier - 3</v>
      </c>
      <c r="AJ1705" s="54" t="str">
        <f t="shared" si="484"/>
        <v>R1015</v>
      </c>
    </row>
    <row r="1706" spans="2:36" ht="15.75" customHeight="1" x14ac:dyDescent="0.3">
      <c r="B1706" s="12" t="s">
        <v>6153</v>
      </c>
      <c r="C1706" s="13" t="s">
        <v>2711</v>
      </c>
      <c r="D1706" s="13">
        <v>25.08</v>
      </c>
      <c r="E1706" s="13" t="str">
        <f t="shared" si="468"/>
        <v>Overweight</v>
      </c>
      <c r="F1706" s="13">
        <v>4.7699999999999996</v>
      </c>
      <c r="G1706" s="13" t="str">
        <f t="shared" si="469"/>
        <v>Normal</v>
      </c>
      <c r="H1706" s="13" t="s">
        <v>8291</v>
      </c>
      <c r="I1706" s="13" t="s">
        <v>8291</v>
      </c>
      <c r="J1706" s="13" t="s">
        <v>8291</v>
      </c>
      <c r="K1706" s="27" t="s">
        <v>8292</v>
      </c>
      <c r="L1706" s="13" t="s">
        <v>8291</v>
      </c>
      <c r="M1706" s="13" t="s">
        <v>9907</v>
      </c>
      <c r="N1706" s="13">
        <v>49</v>
      </c>
      <c r="O1706" s="56">
        <v>15532.16</v>
      </c>
      <c r="P1706" s="13" t="s">
        <v>8310</v>
      </c>
      <c r="Q1706" s="13" t="s">
        <v>8310</v>
      </c>
      <c r="R1706" s="57" t="s">
        <v>8335</v>
      </c>
      <c r="T1706" s="12" t="s">
        <v>6153</v>
      </c>
      <c r="U1706" s="13" t="str">
        <f t="shared" si="485"/>
        <v xml:space="preserve">  Josh</v>
      </c>
      <c r="V1706" s="39">
        <f t="shared" si="470"/>
        <v>25.08</v>
      </c>
      <c r="W1706" s="39" t="str">
        <f t="shared" si="471"/>
        <v>Overweight</v>
      </c>
      <c r="X1706" s="39">
        <f t="shared" si="472"/>
        <v>4.7699999999999996</v>
      </c>
      <c r="Y1706" s="39" t="str">
        <f t="shared" si="473"/>
        <v>Normal</v>
      </c>
      <c r="Z1706" s="39" t="str">
        <f t="shared" si="474"/>
        <v>No</v>
      </c>
      <c r="AA1706" s="39" t="str">
        <f t="shared" si="475"/>
        <v>No</v>
      </c>
      <c r="AB1706" s="39" t="str">
        <f t="shared" si="476"/>
        <v>No</v>
      </c>
      <c r="AC1706" s="38" t="str">
        <f t="shared" si="477"/>
        <v>No major surgery</v>
      </c>
      <c r="AD1706" s="39" t="str">
        <f t="shared" si="478"/>
        <v>No</v>
      </c>
      <c r="AE1706" s="13" t="str">
        <f t="shared" si="479"/>
        <v>28-Jun-1974</v>
      </c>
      <c r="AF1706" s="39">
        <f t="shared" si="480"/>
        <v>49</v>
      </c>
      <c r="AG1706" s="58">
        <f t="shared" si="481"/>
        <v>15532.16</v>
      </c>
      <c r="AH1706" s="39" t="str">
        <f t="shared" si="482"/>
        <v>tier - 2</v>
      </c>
      <c r="AI1706" s="39" t="str">
        <f t="shared" si="483"/>
        <v>tier - 2</v>
      </c>
      <c r="AJ1706" s="54" t="str">
        <f t="shared" si="484"/>
        <v>R1026</v>
      </c>
    </row>
    <row r="1707" spans="2:36" ht="15.75" customHeight="1" x14ac:dyDescent="0.3">
      <c r="B1707" s="12" t="s">
        <v>6156</v>
      </c>
      <c r="C1707" s="13" t="s">
        <v>764</v>
      </c>
      <c r="D1707" s="13">
        <v>15.2</v>
      </c>
      <c r="E1707" s="13" t="str">
        <f t="shared" si="468"/>
        <v>Underweight</v>
      </c>
      <c r="F1707" s="13">
        <v>7.81</v>
      </c>
      <c r="G1707" s="13" t="str">
        <f t="shared" si="469"/>
        <v>Diabetes</v>
      </c>
      <c r="H1707" s="13" t="s">
        <v>8293</v>
      </c>
      <c r="I1707" s="13" t="s">
        <v>8291</v>
      </c>
      <c r="J1707" s="13" t="s">
        <v>8291</v>
      </c>
      <c r="K1707" s="27">
        <v>1</v>
      </c>
      <c r="L1707" s="13" t="s">
        <v>8291</v>
      </c>
      <c r="M1707" s="13" t="s">
        <v>9908</v>
      </c>
      <c r="N1707" s="13">
        <v>64</v>
      </c>
      <c r="O1707" s="56">
        <v>15555.19</v>
      </c>
      <c r="P1707" s="13" t="s">
        <v>8310</v>
      </c>
      <c r="Q1707" s="13" t="s">
        <v>8311</v>
      </c>
      <c r="R1707" s="57" t="s">
        <v>8317</v>
      </c>
      <c r="T1707" s="12" t="s">
        <v>6156</v>
      </c>
      <c r="U1707" s="13" t="str">
        <f t="shared" si="485"/>
        <v xml:space="preserve">  Heather</v>
      </c>
      <c r="V1707" s="39">
        <f t="shared" si="470"/>
        <v>15.2</v>
      </c>
      <c r="W1707" s="39" t="str">
        <f t="shared" si="471"/>
        <v>Underweight</v>
      </c>
      <c r="X1707" s="39">
        <f t="shared" si="472"/>
        <v>7.81</v>
      </c>
      <c r="Y1707" s="39" t="str">
        <f t="shared" si="473"/>
        <v>Diabetes</v>
      </c>
      <c r="Z1707" s="39" t="str">
        <f t="shared" si="474"/>
        <v>Yes</v>
      </c>
      <c r="AA1707" s="39" t="str">
        <f t="shared" si="475"/>
        <v>No</v>
      </c>
      <c r="AB1707" s="39" t="str">
        <f t="shared" si="476"/>
        <v>No</v>
      </c>
      <c r="AC1707" s="38">
        <f t="shared" si="477"/>
        <v>1</v>
      </c>
      <c r="AD1707" s="39" t="str">
        <f t="shared" si="478"/>
        <v>No</v>
      </c>
      <c r="AE1707" s="13" t="str">
        <f t="shared" si="479"/>
        <v>2-Oct-1959</v>
      </c>
      <c r="AF1707" s="39">
        <f t="shared" si="480"/>
        <v>64</v>
      </c>
      <c r="AG1707" s="58">
        <f t="shared" si="481"/>
        <v>15555.19</v>
      </c>
      <c r="AH1707" s="39" t="str">
        <f t="shared" si="482"/>
        <v>tier - 2</v>
      </c>
      <c r="AI1707" s="39" t="str">
        <f t="shared" si="483"/>
        <v>tier - 3</v>
      </c>
      <c r="AJ1707" s="54" t="str">
        <f t="shared" si="484"/>
        <v>R1012</v>
      </c>
    </row>
    <row r="1708" spans="2:36" ht="15.75" customHeight="1" x14ac:dyDescent="0.3">
      <c r="B1708" s="12" t="s">
        <v>6159</v>
      </c>
      <c r="C1708" s="13" t="s">
        <v>6161</v>
      </c>
      <c r="D1708" s="13">
        <v>22.34</v>
      </c>
      <c r="E1708" s="13" t="str">
        <f t="shared" si="468"/>
        <v>Healthy Weight</v>
      </c>
      <c r="F1708" s="13">
        <v>5.19</v>
      </c>
      <c r="G1708" s="13" t="str">
        <f t="shared" si="469"/>
        <v>Normal</v>
      </c>
      <c r="H1708" s="13" t="s">
        <v>8293</v>
      </c>
      <c r="I1708" s="13" t="s">
        <v>8291</v>
      </c>
      <c r="J1708" s="13" t="s">
        <v>8291</v>
      </c>
      <c r="K1708" s="27" t="s">
        <v>8292</v>
      </c>
      <c r="L1708" s="13" t="s">
        <v>8291</v>
      </c>
      <c r="M1708" s="13" t="s">
        <v>9909</v>
      </c>
      <c r="N1708" s="13">
        <v>49</v>
      </c>
      <c r="O1708" s="56">
        <v>15556.67</v>
      </c>
      <c r="P1708" s="13" t="s">
        <v>8310</v>
      </c>
      <c r="Q1708" s="13" t="s">
        <v>8310</v>
      </c>
      <c r="R1708" s="57" t="s">
        <v>8317</v>
      </c>
      <c r="T1708" s="12" t="s">
        <v>6159</v>
      </c>
      <c r="U1708" s="13" t="str">
        <f t="shared" si="485"/>
        <v xml:space="preserve">  James C</v>
      </c>
      <c r="V1708" s="39">
        <f t="shared" si="470"/>
        <v>22.34</v>
      </c>
      <c r="W1708" s="39" t="str">
        <f t="shared" si="471"/>
        <v>Healthy Weight</v>
      </c>
      <c r="X1708" s="39">
        <f t="shared" si="472"/>
        <v>5.19</v>
      </c>
      <c r="Y1708" s="39" t="str">
        <f t="shared" si="473"/>
        <v>Normal</v>
      </c>
      <c r="Z1708" s="39" t="str">
        <f t="shared" si="474"/>
        <v>Yes</v>
      </c>
      <c r="AA1708" s="39" t="str">
        <f t="shared" si="475"/>
        <v>No</v>
      </c>
      <c r="AB1708" s="39" t="str">
        <f t="shared" si="476"/>
        <v>No</v>
      </c>
      <c r="AC1708" s="38" t="str">
        <f t="shared" si="477"/>
        <v>No major surgery</v>
      </c>
      <c r="AD1708" s="39" t="str">
        <f t="shared" si="478"/>
        <v>No</v>
      </c>
      <c r="AE1708" s="13" t="str">
        <f t="shared" si="479"/>
        <v>30-Jul-1974</v>
      </c>
      <c r="AF1708" s="39">
        <f t="shared" si="480"/>
        <v>49</v>
      </c>
      <c r="AG1708" s="58">
        <f t="shared" si="481"/>
        <v>15556.67</v>
      </c>
      <c r="AH1708" s="39" t="str">
        <f t="shared" si="482"/>
        <v>tier - 2</v>
      </c>
      <c r="AI1708" s="39" t="str">
        <f t="shared" si="483"/>
        <v>tier - 2</v>
      </c>
      <c r="AJ1708" s="54" t="str">
        <f t="shared" si="484"/>
        <v>R1012</v>
      </c>
    </row>
    <row r="1709" spans="2:36" ht="15.75" customHeight="1" x14ac:dyDescent="0.3">
      <c r="B1709" s="12" t="s">
        <v>6162</v>
      </c>
      <c r="C1709" s="13" t="s">
        <v>6164</v>
      </c>
      <c r="D1709" s="13">
        <v>40.15</v>
      </c>
      <c r="E1709" s="13" t="str">
        <f t="shared" si="468"/>
        <v>Obesity</v>
      </c>
      <c r="F1709" s="13">
        <v>5.93</v>
      </c>
      <c r="G1709" s="13" t="str">
        <f t="shared" si="469"/>
        <v>Prediabetes</v>
      </c>
      <c r="H1709" s="13" t="s">
        <v>8291</v>
      </c>
      <c r="I1709" s="13" t="s">
        <v>8291</v>
      </c>
      <c r="J1709" s="13" t="s">
        <v>8291</v>
      </c>
      <c r="K1709" s="27">
        <v>1</v>
      </c>
      <c r="L1709" s="13" t="s">
        <v>8291</v>
      </c>
      <c r="M1709" s="13" t="s">
        <v>9910</v>
      </c>
      <c r="N1709" s="13">
        <v>58</v>
      </c>
      <c r="O1709" s="56">
        <v>15608.58</v>
      </c>
      <c r="P1709" s="13" t="s">
        <v>8310</v>
      </c>
      <c r="Q1709" s="13" t="s">
        <v>8310</v>
      </c>
      <c r="R1709" s="57" t="s">
        <v>8335</v>
      </c>
      <c r="T1709" s="12" t="s">
        <v>6162</v>
      </c>
      <c r="U1709" s="13" t="str">
        <f t="shared" si="485"/>
        <v xml:space="preserve">  Kim</v>
      </c>
      <c r="V1709" s="39">
        <f t="shared" si="470"/>
        <v>40.15</v>
      </c>
      <c r="W1709" s="39" t="str">
        <f t="shared" si="471"/>
        <v>Obesity</v>
      </c>
      <c r="X1709" s="39">
        <f t="shared" si="472"/>
        <v>5.93</v>
      </c>
      <c r="Y1709" s="39" t="str">
        <f t="shared" si="473"/>
        <v>Prediabetes</v>
      </c>
      <c r="Z1709" s="39" t="str">
        <f t="shared" si="474"/>
        <v>No</v>
      </c>
      <c r="AA1709" s="39" t="str">
        <f t="shared" si="475"/>
        <v>No</v>
      </c>
      <c r="AB1709" s="39" t="str">
        <f t="shared" si="476"/>
        <v>No</v>
      </c>
      <c r="AC1709" s="38">
        <f t="shared" si="477"/>
        <v>1</v>
      </c>
      <c r="AD1709" s="39" t="str">
        <f t="shared" si="478"/>
        <v>No</v>
      </c>
      <c r="AE1709" s="13" t="str">
        <f t="shared" si="479"/>
        <v>28-Oct-1965</v>
      </c>
      <c r="AF1709" s="39">
        <f t="shared" si="480"/>
        <v>58</v>
      </c>
      <c r="AG1709" s="58">
        <f t="shared" si="481"/>
        <v>15608.58</v>
      </c>
      <c r="AH1709" s="39" t="str">
        <f t="shared" si="482"/>
        <v>tier - 2</v>
      </c>
      <c r="AI1709" s="39" t="str">
        <f t="shared" si="483"/>
        <v>tier - 2</v>
      </c>
      <c r="AJ1709" s="54" t="str">
        <f t="shared" si="484"/>
        <v>R1026</v>
      </c>
    </row>
    <row r="1710" spans="2:36" ht="15.75" customHeight="1" x14ac:dyDescent="0.3">
      <c r="B1710" s="12" t="s">
        <v>6166</v>
      </c>
      <c r="C1710" s="13" t="s">
        <v>2135</v>
      </c>
      <c r="D1710" s="13">
        <v>37.729999999999997</v>
      </c>
      <c r="E1710" s="13" t="str">
        <f t="shared" si="468"/>
        <v>Obesity</v>
      </c>
      <c r="F1710" s="13">
        <v>6.29</v>
      </c>
      <c r="G1710" s="13" t="str">
        <f t="shared" si="469"/>
        <v>Prediabetes</v>
      </c>
      <c r="H1710" s="13" t="s">
        <v>8291</v>
      </c>
      <c r="I1710" s="13" t="s">
        <v>8291</v>
      </c>
      <c r="J1710" s="13" t="s">
        <v>8291</v>
      </c>
      <c r="K1710" s="27">
        <v>1</v>
      </c>
      <c r="L1710" s="13" t="s">
        <v>8291</v>
      </c>
      <c r="M1710" s="13" t="s">
        <v>9911</v>
      </c>
      <c r="N1710" s="13">
        <v>63</v>
      </c>
      <c r="O1710" s="56">
        <v>15612.19</v>
      </c>
      <c r="P1710" s="13" t="s">
        <v>8310</v>
      </c>
      <c r="Q1710" s="13" t="s">
        <v>8310</v>
      </c>
      <c r="R1710" s="57" t="s">
        <v>8317</v>
      </c>
      <c r="T1710" s="12" t="s">
        <v>6166</v>
      </c>
      <c r="U1710" s="13" t="str">
        <f t="shared" si="485"/>
        <v xml:space="preserve">  Marie E</v>
      </c>
      <c r="V1710" s="39">
        <f t="shared" si="470"/>
        <v>37.729999999999997</v>
      </c>
      <c r="W1710" s="39" t="str">
        <f t="shared" si="471"/>
        <v>Obesity</v>
      </c>
      <c r="X1710" s="39">
        <f t="shared" si="472"/>
        <v>6.29</v>
      </c>
      <c r="Y1710" s="39" t="str">
        <f t="shared" si="473"/>
        <v>Prediabetes</v>
      </c>
      <c r="Z1710" s="39" t="str">
        <f t="shared" si="474"/>
        <v>No</v>
      </c>
      <c r="AA1710" s="39" t="str">
        <f t="shared" si="475"/>
        <v>No</v>
      </c>
      <c r="AB1710" s="39" t="str">
        <f t="shared" si="476"/>
        <v>No</v>
      </c>
      <c r="AC1710" s="38">
        <f t="shared" si="477"/>
        <v>1</v>
      </c>
      <c r="AD1710" s="39" t="str">
        <f t="shared" si="478"/>
        <v>No</v>
      </c>
      <c r="AE1710" s="13" t="str">
        <f t="shared" si="479"/>
        <v>6-Jun-1960</v>
      </c>
      <c r="AF1710" s="39">
        <f t="shared" si="480"/>
        <v>63</v>
      </c>
      <c r="AG1710" s="58">
        <f t="shared" si="481"/>
        <v>15612.19</v>
      </c>
      <c r="AH1710" s="39" t="str">
        <f t="shared" si="482"/>
        <v>tier - 2</v>
      </c>
      <c r="AI1710" s="39" t="str">
        <f t="shared" si="483"/>
        <v>tier - 2</v>
      </c>
      <c r="AJ1710" s="54" t="str">
        <f t="shared" si="484"/>
        <v>R1012</v>
      </c>
    </row>
    <row r="1711" spans="2:36" ht="15.75" customHeight="1" x14ac:dyDescent="0.3">
      <c r="B1711" s="12" t="s">
        <v>6168</v>
      </c>
      <c r="C1711" s="13" t="s">
        <v>6170</v>
      </c>
      <c r="D1711" s="13">
        <v>25.35</v>
      </c>
      <c r="E1711" s="13" t="str">
        <f t="shared" si="468"/>
        <v>Overweight</v>
      </c>
      <c r="F1711" s="13">
        <v>4.9000000000000004</v>
      </c>
      <c r="G1711" s="13" t="str">
        <f t="shared" si="469"/>
        <v>Normal</v>
      </c>
      <c r="H1711" s="13" t="s">
        <v>8291</v>
      </c>
      <c r="I1711" s="13" t="s">
        <v>8291</v>
      </c>
      <c r="J1711" s="13" t="s">
        <v>8291</v>
      </c>
      <c r="K1711" s="27" t="s">
        <v>8292</v>
      </c>
      <c r="L1711" s="13" t="s">
        <v>8291</v>
      </c>
      <c r="M1711" s="13" t="s">
        <v>9912</v>
      </c>
      <c r="N1711" s="13">
        <v>35</v>
      </c>
      <c r="O1711" s="56">
        <v>15646.28</v>
      </c>
      <c r="P1711" s="13" t="s">
        <v>8310</v>
      </c>
      <c r="Q1711" s="13" t="s">
        <v>8310</v>
      </c>
      <c r="R1711" s="57" t="s">
        <v>8321</v>
      </c>
      <c r="T1711" s="12" t="s">
        <v>6168</v>
      </c>
      <c r="U1711" s="13" t="str">
        <f t="shared" si="485"/>
        <v xml:space="preserve">  Dariusz</v>
      </c>
      <c r="V1711" s="39">
        <f t="shared" si="470"/>
        <v>25.35</v>
      </c>
      <c r="W1711" s="39" t="str">
        <f t="shared" si="471"/>
        <v>Overweight</v>
      </c>
      <c r="X1711" s="39">
        <f t="shared" si="472"/>
        <v>4.9000000000000004</v>
      </c>
      <c r="Y1711" s="39" t="str">
        <f t="shared" si="473"/>
        <v>Normal</v>
      </c>
      <c r="Z1711" s="39" t="str">
        <f t="shared" si="474"/>
        <v>No</v>
      </c>
      <c r="AA1711" s="39" t="str">
        <f t="shared" si="475"/>
        <v>No</v>
      </c>
      <c r="AB1711" s="39" t="str">
        <f t="shared" si="476"/>
        <v>No</v>
      </c>
      <c r="AC1711" s="38" t="str">
        <f t="shared" si="477"/>
        <v>No major surgery</v>
      </c>
      <c r="AD1711" s="39" t="str">
        <f t="shared" si="478"/>
        <v>No</v>
      </c>
      <c r="AE1711" s="13" t="str">
        <f t="shared" si="479"/>
        <v>22-Dec-1988</v>
      </c>
      <c r="AF1711" s="39">
        <f t="shared" si="480"/>
        <v>35</v>
      </c>
      <c r="AG1711" s="58">
        <f t="shared" si="481"/>
        <v>15646.28</v>
      </c>
      <c r="AH1711" s="39" t="str">
        <f t="shared" si="482"/>
        <v>tier - 2</v>
      </c>
      <c r="AI1711" s="39" t="str">
        <f t="shared" si="483"/>
        <v>tier - 2</v>
      </c>
      <c r="AJ1711" s="54" t="str">
        <f t="shared" si="484"/>
        <v>R1011</v>
      </c>
    </row>
    <row r="1712" spans="2:36" ht="15.75" customHeight="1" x14ac:dyDescent="0.3">
      <c r="B1712" s="12" t="s">
        <v>6172</v>
      </c>
      <c r="C1712" s="13" t="s">
        <v>3360</v>
      </c>
      <c r="D1712" s="13">
        <v>26.41</v>
      </c>
      <c r="E1712" s="13" t="str">
        <f t="shared" si="468"/>
        <v>Overweight</v>
      </c>
      <c r="F1712" s="13">
        <v>5.07</v>
      </c>
      <c r="G1712" s="13" t="str">
        <f t="shared" si="469"/>
        <v>Normal</v>
      </c>
      <c r="H1712" s="13" t="s">
        <v>8293</v>
      </c>
      <c r="I1712" s="13" t="s">
        <v>8291</v>
      </c>
      <c r="J1712" s="13" t="s">
        <v>8291</v>
      </c>
      <c r="K1712" s="27">
        <v>1</v>
      </c>
      <c r="L1712" s="13" t="s">
        <v>8291</v>
      </c>
      <c r="M1712" s="13" t="s">
        <v>9913</v>
      </c>
      <c r="N1712" s="13">
        <v>50</v>
      </c>
      <c r="O1712" s="56">
        <v>15670.3</v>
      </c>
      <c r="P1712" s="13" t="s">
        <v>8310</v>
      </c>
      <c r="Q1712" s="13" t="s">
        <v>8310</v>
      </c>
      <c r="R1712" s="57" t="s">
        <v>8335</v>
      </c>
      <c r="T1712" s="12" t="s">
        <v>6172</v>
      </c>
      <c r="U1712" s="13" t="str">
        <f t="shared" si="485"/>
        <v xml:space="preserve">  Jessica E</v>
      </c>
      <c r="V1712" s="39">
        <f t="shared" si="470"/>
        <v>26.41</v>
      </c>
      <c r="W1712" s="39" t="str">
        <f t="shared" si="471"/>
        <v>Overweight</v>
      </c>
      <c r="X1712" s="39">
        <f t="shared" si="472"/>
        <v>5.07</v>
      </c>
      <c r="Y1712" s="39" t="str">
        <f t="shared" si="473"/>
        <v>Normal</v>
      </c>
      <c r="Z1712" s="39" t="str">
        <f t="shared" si="474"/>
        <v>Yes</v>
      </c>
      <c r="AA1712" s="39" t="str">
        <f t="shared" si="475"/>
        <v>No</v>
      </c>
      <c r="AB1712" s="39" t="str">
        <f t="shared" si="476"/>
        <v>No</v>
      </c>
      <c r="AC1712" s="38">
        <f t="shared" si="477"/>
        <v>1</v>
      </c>
      <c r="AD1712" s="39" t="str">
        <f t="shared" si="478"/>
        <v>No</v>
      </c>
      <c r="AE1712" s="13" t="str">
        <f t="shared" si="479"/>
        <v>26-Jun-1973</v>
      </c>
      <c r="AF1712" s="39">
        <f t="shared" si="480"/>
        <v>50</v>
      </c>
      <c r="AG1712" s="58">
        <f t="shared" si="481"/>
        <v>15670.3</v>
      </c>
      <c r="AH1712" s="39" t="str">
        <f t="shared" si="482"/>
        <v>tier - 2</v>
      </c>
      <c r="AI1712" s="39" t="str">
        <f t="shared" si="483"/>
        <v>tier - 2</v>
      </c>
      <c r="AJ1712" s="54" t="str">
        <f t="shared" si="484"/>
        <v>R1026</v>
      </c>
    </row>
    <row r="1713" spans="2:36" ht="15.75" customHeight="1" x14ac:dyDescent="0.3">
      <c r="B1713" s="12" t="s">
        <v>6174</v>
      </c>
      <c r="C1713" s="13" t="s">
        <v>6176</v>
      </c>
      <c r="D1713" s="13">
        <v>27.6</v>
      </c>
      <c r="E1713" s="13" t="str">
        <f t="shared" si="468"/>
        <v>Overweight</v>
      </c>
      <c r="F1713" s="13">
        <v>5.33</v>
      </c>
      <c r="G1713" s="13" t="str">
        <f t="shared" si="469"/>
        <v>Normal</v>
      </c>
      <c r="H1713" s="13" t="s">
        <v>8291</v>
      </c>
      <c r="I1713" s="13" t="s">
        <v>8291</v>
      </c>
      <c r="J1713" s="13" t="s">
        <v>8291</v>
      </c>
      <c r="K1713" s="27">
        <v>1</v>
      </c>
      <c r="L1713" s="13" t="s">
        <v>8291</v>
      </c>
      <c r="M1713" s="13" t="s">
        <v>9914</v>
      </c>
      <c r="N1713" s="13">
        <v>47</v>
      </c>
      <c r="O1713" s="56">
        <v>15698.86</v>
      </c>
      <c r="P1713" s="13" t="s">
        <v>8310</v>
      </c>
      <c r="Q1713" s="13" t="s">
        <v>8310</v>
      </c>
      <c r="R1713" s="57" t="s">
        <v>8317</v>
      </c>
      <c r="T1713" s="12" t="s">
        <v>6174</v>
      </c>
      <c r="U1713" s="13" t="str">
        <f t="shared" si="485"/>
        <v xml:space="preserve">  Kristen</v>
      </c>
      <c r="V1713" s="39">
        <f t="shared" si="470"/>
        <v>27.6</v>
      </c>
      <c r="W1713" s="39" t="str">
        <f t="shared" si="471"/>
        <v>Overweight</v>
      </c>
      <c r="X1713" s="39">
        <f t="shared" si="472"/>
        <v>5.33</v>
      </c>
      <c r="Y1713" s="39" t="str">
        <f t="shared" si="473"/>
        <v>Normal</v>
      </c>
      <c r="Z1713" s="39" t="str">
        <f t="shared" si="474"/>
        <v>No</v>
      </c>
      <c r="AA1713" s="39" t="str">
        <f t="shared" si="475"/>
        <v>No</v>
      </c>
      <c r="AB1713" s="39" t="str">
        <f t="shared" si="476"/>
        <v>No</v>
      </c>
      <c r="AC1713" s="38">
        <f t="shared" si="477"/>
        <v>1</v>
      </c>
      <c r="AD1713" s="39" t="str">
        <f t="shared" si="478"/>
        <v>No</v>
      </c>
      <c r="AE1713" s="13" t="str">
        <f t="shared" si="479"/>
        <v>20-Sep-1976</v>
      </c>
      <c r="AF1713" s="39">
        <f t="shared" si="480"/>
        <v>47</v>
      </c>
      <c r="AG1713" s="58">
        <f t="shared" si="481"/>
        <v>15698.86</v>
      </c>
      <c r="AH1713" s="39" t="str">
        <f t="shared" si="482"/>
        <v>tier - 2</v>
      </c>
      <c r="AI1713" s="39" t="str">
        <f t="shared" si="483"/>
        <v>tier - 2</v>
      </c>
      <c r="AJ1713" s="54" t="str">
        <f t="shared" si="484"/>
        <v>R1012</v>
      </c>
    </row>
    <row r="1714" spans="2:36" ht="15.75" customHeight="1" x14ac:dyDescent="0.3">
      <c r="B1714" s="12" t="s">
        <v>6178</v>
      </c>
      <c r="C1714" s="13" t="s">
        <v>6180</v>
      </c>
      <c r="D1714" s="13">
        <v>33.82</v>
      </c>
      <c r="E1714" s="13" t="str">
        <f t="shared" si="468"/>
        <v>Obesity</v>
      </c>
      <c r="F1714" s="13">
        <v>8.93</v>
      </c>
      <c r="G1714" s="13" t="str">
        <f t="shared" si="469"/>
        <v>Diabetes</v>
      </c>
      <c r="H1714" s="13" t="s">
        <v>8293</v>
      </c>
      <c r="I1714" s="13" t="s">
        <v>8291</v>
      </c>
      <c r="J1714" s="13" t="s">
        <v>8291</v>
      </c>
      <c r="K1714" s="27">
        <v>1</v>
      </c>
      <c r="L1714" s="13" t="s">
        <v>8291</v>
      </c>
      <c r="M1714" s="13" t="s">
        <v>9915</v>
      </c>
      <c r="N1714" s="13">
        <v>49</v>
      </c>
      <c r="O1714" s="56">
        <v>15746.62</v>
      </c>
      <c r="P1714" s="13" t="s">
        <v>8310</v>
      </c>
      <c r="Q1714" s="13" t="s">
        <v>8314</v>
      </c>
      <c r="R1714" s="57" t="s">
        <v>8317</v>
      </c>
      <c r="T1714" s="12" t="s">
        <v>6178</v>
      </c>
      <c r="U1714" s="13" t="str">
        <f t="shared" si="485"/>
        <v xml:space="preserve">  Jose Guadalupe P</v>
      </c>
      <c r="V1714" s="39">
        <f t="shared" si="470"/>
        <v>33.82</v>
      </c>
      <c r="W1714" s="39" t="str">
        <f t="shared" si="471"/>
        <v>Obesity</v>
      </c>
      <c r="X1714" s="39">
        <f t="shared" si="472"/>
        <v>8.93</v>
      </c>
      <c r="Y1714" s="39" t="str">
        <f t="shared" si="473"/>
        <v>Diabetes</v>
      </c>
      <c r="Z1714" s="39" t="str">
        <f t="shared" si="474"/>
        <v>Yes</v>
      </c>
      <c r="AA1714" s="39" t="str">
        <f t="shared" si="475"/>
        <v>No</v>
      </c>
      <c r="AB1714" s="39" t="str">
        <f t="shared" si="476"/>
        <v>No</v>
      </c>
      <c r="AC1714" s="38">
        <f t="shared" si="477"/>
        <v>1</v>
      </c>
      <c r="AD1714" s="39" t="str">
        <f t="shared" si="478"/>
        <v>No</v>
      </c>
      <c r="AE1714" s="13" t="str">
        <f t="shared" si="479"/>
        <v>29-Aug-1974</v>
      </c>
      <c r="AF1714" s="39">
        <f t="shared" si="480"/>
        <v>49</v>
      </c>
      <c r="AG1714" s="58">
        <f t="shared" si="481"/>
        <v>15746.62</v>
      </c>
      <c r="AH1714" s="39" t="str">
        <f t="shared" si="482"/>
        <v>tier - 2</v>
      </c>
      <c r="AI1714" s="39" t="str">
        <f t="shared" si="483"/>
        <v>tier - 1</v>
      </c>
      <c r="AJ1714" s="54" t="str">
        <f t="shared" si="484"/>
        <v>R1012</v>
      </c>
    </row>
    <row r="1715" spans="2:36" ht="15.75" customHeight="1" x14ac:dyDescent="0.3">
      <c r="B1715" s="12" t="s">
        <v>6182</v>
      </c>
      <c r="C1715" s="13" t="s">
        <v>1322</v>
      </c>
      <c r="D1715" s="13">
        <v>32.9</v>
      </c>
      <c r="E1715" s="13" t="str">
        <f t="shared" si="468"/>
        <v>Obesity</v>
      </c>
      <c r="F1715" s="13">
        <v>4.3499999999999996</v>
      </c>
      <c r="G1715" s="13" t="str">
        <f t="shared" si="469"/>
        <v>Normal</v>
      </c>
      <c r="H1715" s="13" t="s">
        <v>8291</v>
      </c>
      <c r="I1715" s="13" t="s">
        <v>8291</v>
      </c>
      <c r="J1715" s="13" t="s">
        <v>8291</v>
      </c>
      <c r="K1715" s="27" t="s">
        <v>8292</v>
      </c>
      <c r="L1715" s="13" t="s">
        <v>8291</v>
      </c>
      <c r="M1715" s="13" t="s">
        <v>9916</v>
      </c>
      <c r="N1715" s="13">
        <v>26</v>
      </c>
      <c r="O1715" s="56">
        <v>15817.99</v>
      </c>
      <c r="P1715" s="13" t="s">
        <v>8310</v>
      </c>
      <c r="Q1715" s="13" t="s">
        <v>8310</v>
      </c>
      <c r="R1715" s="57" t="s">
        <v>8317</v>
      </c>
      <c r="T1715" s="12" t="s">
        <v>6182</v>
      </c>
      <c r="U1715" s="13" t="str">
        <f t="shared" si="485"/>
        <v xml:space="preserve">  Cynthia</v>
      </c>
      <c r="V1715" s="39">
        <f t="shared" si="470"/>
        <v>32.9</v>
      </c>
      <c r="W1715" s="39" t="str">
        <f t="shared" si="471"/>
        <v>Obesity</v>
      </c>
      <c r="X1715" s="39">
        <f t="shared" si="472"/>
        <v>4.3499999999999996</v>
      </c>
      <c r="Y1715" s="39" t="str">
        <f t="shared" si="473"/>
        <v>Normal</v>
      </c>
      <c r="Z1715" s="39" t="str">
        <f t="shared" si="474"/>
        <v>No</v>
      </c>
      <c r="AA1715" s="39" t="str">
        <f t="shared" si="475"/>
        <v>No</v>
      </c>
      <c r="AB1715" s="39" t="str">
        <f t="shared" si="476"/>
        <v>No</v>
      </c>
      <c r="AC1715" s="38" t="str">
        <f t="shared" si="477"/>
        <v>No major surgery</v>
      </c>
      <c r="AD1715" s="39" t="str">
        <f t="shared" si="478"/>
        <v>No</v>
      </c>
      <c r="AE1715" s="13" t="str">
        <f t="shared" si="479"/>
        <v>9-Oct-1997</v>
      </c>
      <c r="AF1715" s="39">
        <f t="shared" si="480"/>
        <v>26</v>
      </c>
      <c r="AG1715" s="58">
        <f t="shared" si="481"/>
        <v>15817.99</v>
      </c>
      <c r="AH1715" s="39" t="str">
        <f t="shared" si="482"/>
        <v>tier - 2</v>
      </c>
      <c r="AI1715" s="39" t="str">
        <f t="shared" si="483"/>
        <v>tier - 2</v>
      </c>
      <c r="AJ1715" s="54" t="str">
        <f t="shared" si="484"/>
        <v>R1012</v>
      </c>
    </row>
    <row r="1716" spans="2:36" ht="15.75" customHeight="1" x14ac:dyDescent="0.3">
      <c r="B1716" s="12" t="s">
        <v>6185</v>
      </c>
      <c r="C1716" s="13" t="s">
        <v>720</v>
      </c>
      <c r="D1716" s="13">
        <v>30.875</v>
      </c>
      <c r="E1716" s="13" t="str">
        <f t="shared" si="468"/>
        <v>Obesity</v>
      </c>
      <c r="F1716" s="13">
        <v>9.5399999999999991</v>
      </c>
      <c r="G1716" s="13" t="str">
        <f t="shared" si="469"/>
        <v>Diabetes</v>
      </c>
      <c r="H1716" s="13" t="s">
        <v>8293</v>
      </c>
      <c r="I1716" s="13" t="s">
        <v>8291</v>
      </c>
      <c r="J1716" s="13" t="s">
        <v>8291</v>
      </c>
      <c r="K1716" s="27">
        <v>1</v>
      </c>
      <c r="L1716" s="13" t="s">
        <v>8291</v>
      </c>
      <c r="M1716" s="13" t="s">
        <v>9917</v>
      </c>
      <c r="N1716" s="13">
        <v>39</v>
      </c>
      <c r="O1716" s="56">
        <v>15820.7</v>
      </c>
      <c r="P1716" s="13" t="s">
        <v>8310</v>
      </c>
      <c r="Q1716" s="13" t="s">
        <v>8311</v>
      </c>
      <c r="R1716" s="57" t="s">
        <v>8321</v>
      </c>
      <c r="T1716" s="12" t="s">
        <v>6185</v>
      </c>
      <c r="U1716" s="13" t="str">
        <f t="shared" si="485"/>
        <v xml:space="preserve">  Tyler</v>
      </c>
      <c r="V1716" s="39">
        <f t="shared" si="470"/>
        <v>30.875</v>
      </c>
      <c r="W1716" s="39" t="str">
        <f t="shared" si="471"/>
        <v>Obesity</v>
      </c>
      <c r="X1716" s="39">
        <f t="shared" si="472"/>
        <v>9.5399999999999991</v>
      </c>
      <c r="Y1716" s="39" t="str">
        <f t="shared" si="473"/>
        <v>Diabetes</v>
      </c>
      <c r="Z1716" s="39" t="str">
        <f t="shared" si="474"/>
        <v>Yes</v>
      </c>
      <c r="AA1716" s="39" t="str">
        <f t="shared" si="475"/>
        <v>No</v>
      </c>
      <c r="AB1716" s="39" t="str">
        <f t="shared" si="476"/>
        <v>No</v>
      </c>
      <c r="AC1716" s="38">
        <f t="shared" si="477"/>
        <v>1</v>
      </c>
      <c r="AD1716" s="39" t="str">
        <f t="shared" si="478"/>
        <v>No</v>
      </c>
      <c r="AE1716" s="13" t="str">
        <f t="shared" si="479"/>
        <v>26-Jun-1984</v>
      </c>
      <c r="AF1716" s="39">
        <f t="shared" si="480"/>
        <v>39</v>
      </c>
      <c r="AG1716" s="58">
        <f t="shared" si="481"/>
        <v>15820.7</v>
      </c>
      <c r="AH1716" s="39" t="str">
        <f t="shared" si="482"/>
        <v>tier - 2</v>
      </c>
      <c r="AI1716" s="39" t="str">
        <f t="shared" si="483"/>
        <v>tier - 3</v>
      </c>
      <c r="AJ1716" s="54" t="str">
        <f t="shared" si="484"/>
        <v>R1011</v>
      </c>
    </row>
    <row r="1717" spans="2:36" ht="15.75" customHeight="1" x14ac:dyDescent="0.3">
      <c r="B1717" s="12" t="s">
        <v>6188</v>
      </c>
      <c r="C1717" s="13" t="s">
        <v>6190</v>
      </c>
      <c r="D1717" s="13">
        <v>32.64</v>
      </c>
      <c r="E1717" s="13" t="str">
        <f t="shared" si="468"/>
        <v>Obesity</v>
      </c>
      <c r="F1717" s="13">
        <v>5.91</v>
      </c>
      <c r="G1717" s="13" t="str">
        <f t="shared" si="469"/>
        <v>Prediabetes</v>
      </c>
      <c r="H1717" s="13" t="s">
        <v>8291</v>
      </c>
      <c r="I1717" s="13" t="s">
        <v>8291</v>
      </c>
      <c r="J1717" s="13" t="s">
        <v>8291</v>
      </c>
      <c r="K1717" s="27" t="s">
        <v>8292</v>
      </c>
      <c r="L1717" s="13" t="s">
        <v>8291</v>
      </c>
      <c r="M1717" s="13" t="s">
        <v>9918</v>
      </c>
      <c r="N1717" s="13">
        <v>41</v>
      </c>
      <c r="O1717" s="56">
        <v>15828.82</v>
      </c>
      <c r="P1717" s="13" t="s">
        <v>8310</v>
      </c>
      <c r="Q1717" s="13" t="s">
        <v>8311</v>
      </c>
      <c r="R1717" s="57" t="s">
        <v>8321</v>
      </c>
      <c r="T1717" s="12" t="s">
        <v>6188</v>
      </c>
      <c r="U1717" s="13" t="str">
        <f t="shared" si="485"/>
        <v xml:space="preserve">  Holly J</v>
      </c>
      <c r="V1717" s="39">
        <f t="shared" si="470"/>
        <v>32.64</v>
      </c>
      <c r="W1717" s="39" t="str">
        <f t="shared" si="471"/>
        <v>Obesity</v>
      </c>
      <c r="X1717" s="39">
        <f t="shared" si="472"/>
        <v>5.91</v>
      </c>
      <c r="Y1717" s="39" t="str">
        <f t="shared" si="473"/>
        <v>Prediabetes</v>
      </c>
      <c r="Z1717" s="39" t="str">
        <f t="shared" si="474"/>
        <v>No</v>
      </c>
      <c r="AA1717" s="39" t="str">
        <f t="shared" si="475"/>
        <v>No</v>
      </c>
      <c r="AB1717" s="39" t="str">
        <f t="shared" si="476"/>
        <v>No</v>
      </c>
      <c r="AC1717" s="38" t="str">
        <f t="shared" si="477"/>
        <v>No major surgery</v>
      </c>
      <c r="AD1717" s="39" t="str">
        <f t="shared" si="478"/>
        <v>No</v>
      </c>
      <c r="AE1717" s="13" t="str">
        <f t="shared" si="479"/>
        <v>11-Nov-1982</v>
      </c>
      <c r="AF1717" s="39">
        <f t="shared" si="480"/>
        <v>41</v>
      </c>
      <c r="AG1717" s="58">
        <f t="shared" si="481"/>
        <v>15828.82</v>
      </c>
      <c r="AH1717" s="39" t="str">
        <f t="shared" si="482"/>
        <v>tier - 2</v>
      </c>
      <c r="AI1717" s="39" t="str">
        <f t="shared" si="483"/>
        <v>tier - 3</v>
      </c>
      <c r="AJ1717" s="54" t="str">
        <f t="shared" si="484"/>
        <v>R1011</v>
      </c>
    </row>
    <row r="1718" spans="2:36" ht="15.75" customHeight="1" x14ac:dyDescent="0.3">
      <c r="B1718" s="12" t="s">
        <v>6192</v>
      </c>
      <c r="C1718" s="13" t="s">
        <v>6176</v>
      </c>
      <c r="D1718" s="13">
        <v>22.135000000000002</v>
      </c>
      <c r="E1718" s="13" t="str">
        <f t="shared" si="468"/>
        <v>Healthy Weight</v>
      </c>
      <c r="F1718" s="13">
        <v>5.0999999999999996</v>
      </c>
      <c r="G1718" s="13" t="str">
        <f t="shared" si="469"/>
        <v>Normal</v>
      </c>
      <c r="H1718" s="13" t="s">
        <v>8291</v>
      </c>
      <c r="I1718" s="13" t="s">
        <v>8291</v>
      </c>
      <c r="J1718" s="13" t="s">
        <v>8291</v>
      </c>
      <c r="K1718" s="27" t="s">
        <v>8292</v>
      </c>
      <c r="L1718" s="13" t="s">
        <v>8291</v>
      </c>
      <c r="M1718" s="13" t="s">
        <v>9919</v>
      </c>
      <c r="N1718" s="13">
        <v>61</v>
      </c>
      <c r="O1718" s="56">
        <v>15840.81</v>
      </c>
      <c r="P1718" s="13" t="s">
        <v>8310</v>
      </c>
      <c r="Q1718" s="13" t="s">
        <v>8314</v>
      </c>
      <c r="R1718" s="57" t="s">
        <v>8336</v>
      </c>
      <c r="T1718" s="12" t="s">
        <v>6192</v>
      </c>
      <c r="U1718" s="13" t="str">
        <f t="shared" si="485"/>
        <v xml:space="preserve">  Kristen</v>
      </c>
      <c r="V1718" s="39">
        <f t="shared" si="470"/>
        <v>22.135000000000002</v>
      </c>
      <c r="W1718" s="39" t="str">
        <f t="shared" si="471"/>
        <v>Healthy Weight</v>
      </c>
      <c r="X1718" s="39">
        <f t="shared" si="472"/>
        <v>5.0999999999999996</v>
      </c>
      <c r="Y1718" s="39" t="str">
        <f t="shared" si="473"/>
        <v>Normal</v>
      </c>
      <c r="Z1718" s="39" t="str">
        <f t="shared" si="474"/>
        <v>No</v>
      </c>
      <c r="AA1718" s="39" t="str">
        <f t="shared" si="475"/>
        <v>No</v>
      </c>
      <c r="AB1718" s="39" t="str">
        <f t="shared" si="476"/>
        <v>No</v>
      </c>
      <c r="AC1718" s="38" t="str">
        <f t="shared" si="477"/>
        <v>No major surgery</v>
      </c>
      <c r="AD1718" s="39" t="str">
        <f t="shared" si="478"/>
        <v>No</v>
      </c>
      <c r="AE1718" s="13" t="str">
        <f t="shared" si="479"/>
        <v>25-Dec-1962</v>
      </c>
      <c r="AF1718" s="39">
        <f t="shared" si="480"/>
        <v>61</v>
      </c>
      <c r="AG1718" s="58">
        <f t="shared" si="481"/>
        <v>15840.81</v>
      </c>
      <c r="AH1718" s="39" t="str">
        <f t="shared" si="482"/>
        <v>tier - 2</v>
      </c>
      <c r="AI1718" s="39" t="str">
        <f t="shared" si="483"/>
        <v>tier - 1</v>
      </c>
      <c r="AJ1718" s="54" t="str">
        <f t="shared" si="484"/>
        <v>R1022</v>
      </c>
    </row>
    <row r="1719" spans="2:36" ht="15.75" customHeight="1" x14ac:dyDescent="0.3">
      <c r="B1719" s="12" t="s">
        <v>6195</v>
      </c>
      <c r="C1719" s="13" t="s">
        <v>385</v>
      </c>
      <c r="D1719" s="13">
        <v>16.53</v>
      </c>
      <c r="E1719" s="13" t="str">
        <f t="shared" si="468"/>
        <v>Underweight</v>
      </c>
      <c r="F1719" s="13">
        <v>5.08</v>
      </c>
      <c r="G1719" s="13" t="str">
        <f t="shared" si="469"/>
        <v>Normal</v>
      </c>
      <c r="H1719" s="13" t="s">
        <v>8291</v>
      </c>
      <c r="I1719" s="13" t="s">
        <v>8291</v>
      </c>
      <c r="J1719" s="13" t="s">
        <v>8291</v>
      </c>
      <c r="K1719" s="27">
        <v>2</v>
      </c>
      <c r="L1719" s="13" t="s">
        <v>8291</v>
      </c>
      <c r="M1719" s="13" t="s">
        <v>9920</v>
      </c>
      <c r="N1719" s="13">
        <v>43</v>
      </c>
      <c r="O1719" s="56">
        <v>15922.29</v>
      </c>
      <c r="P1719" s="13" t="s">
        <v>8310</v>
      </c>
      <c r="Q1719" s="13" t="s">
        <v>8311</v>
      </c>
      <c r="R1719" s="57" t="s">
        <v>8335</v>
      </c>
      <c r="T1719" s="12" t="s">
        <v>6195</v>
      </c>
      <c r="U1719" s="13" t="str">
        <f t="shared" si="485"/>
        <v xml:space="preserve">  Thomas</v>
      </c>
      <c r="V1719" s="39">
        <f t="shared" si="470"/>
        <v>16.53</v>
      </c>
      <c r="W1719" s="39" t="str">
        <f t="shared" si="471"/>
        <v>Underweight</v>
      </c>
      <c r="X1719" s="39">
        <f t="shared" si="472"/>
        <v>5.08</v>
      </c>
      <c r="Y1719" s="39" t="str">
        <f t="shared" si="473"/>
        <v>Normal</v>
      </c>
      <c r="Z1719" s="39" t="str">
        <f t="shared" si="474"/>
        <v>No</v>
      </c>
      <c r="AA1719" s="39" t="str">
        <f t="shared" si="475"/>
        <v>No</v>
      </c>
      <c r="AB1719" s="39" t="str">
        <f t="shared" si="476"/>
        <v>No</v>
      </c>
      <c r="AC1719" s="38">
        <f t="shared" si="477"/>
        <v>2</v>
      </c>
      <c r="AD1719" s="39" t="str">
        <f t="shared" si="478"/>
        <v>No</v>
      </c>
      <c r="AE1719" s="13" t="str">
        <f t="shared" si="479"/>
        <v>12-Oct-1980</v>
      </c>
      <c r="AF1719" s="39">
        <f t="shared" si="480"/>
        <v>43</v>
      </c>
      <c r="AG1719" s="58">
        <f t="shared" si="481"/>
        <v>15922.29</v>
      </c>
      <c r="AH1719" s="39" t="str">
        <f t="shared" si="482"/>
        <v>tier - 2</v>
      </c>
      <c r="AI1719" s="39" t="str">
        <f t="shared" si="483"/>
        <v>tier - 3</v>
      </c>
      <c r="AJ1719" s="54" t="str">
        <f t="shared" si="484"/>
        <v>R1026</v>
      </c>
    </row>
    <row r="1720" spans="2:36" ht="15.75" customHeight="1" x14ac:dyDescent="0.3">
      <c r="B1720" s="12" t="s">
        <v>6198</v>
      </c>
      <c r="C1720" s="13" t="s">
        <v>6200</v>
      </c>
      <c r="D1720" s="13">
        <v>32.774999999999999</v>
      </c>
      <c r="E1720" s="13" t="str">
        <f t="shared" si="468"/>
        <v>Obesity</v>
      </c>
      <c r="F1720" s="13">
        <v>4.75</v>
      </c>
      <c r="G1720" s="13" t="str">
        <f t="shared" si="469"/>
        <v>Normal</v>
      </c>
      <c r="H1720" s="13" t="s">
        <v>8291</v>
      </c>
      <c r="I1720" s="13" t="s">
        <v>8291</v>
      </c>
      <c r="J1720" s="13" t="s">
        <v>8291</v>
      </c>
      <c r="K1720" s="27" t="s">
        <v>8292</v>
      </c>
      <c r="L1720" s="13" t="s">
        <v>8291</v>
      </c>
      <c r="M1720" s="13" t="s">
        <v>9165</v>
      </c>
      <c r="N1720" s="13">
        <v>41</v>
      </c>
      <c r="O1720" s="56">
        <v>15965.29</v>
      </c>
      <c r="P1720" s="13" t="s">
        <v>8310</v>
      </c>
      <c r="Q1720" s="13" t="s">
        <v>8314</v>
      </c>
      <c r="R1720" s="57" t="s">
        <v>8317</v>
      </c>
      <c r="T1720" s="12" t="s">
        <v>6198</v>
      </c>
      <c r="U1720" s="13" t="str">
        <f t="shared" si="485"/>
        <v xml:space="preserve">  Tricity M</v>
      </c>
      <c r="V1720" s="39">
        <f t="shared" si="470"/>
        <v>32.774999999999999</v>
      </c>
      <c r="W1720" s="39" t="str">
        <f t="shared" si="471"/>
        <v>Obesity</v>
      </c>
      <c r="X1720" s="39">
        <f t="shared" si="472"/>
        <v>4.75</v>
      </c>
      <c r="Y1720" s="39" t="str">
        <f t="shared" si="473"/>
        <v>Normal</v>
      </c>
      <c r="Z1720" s="39" t="str">
        <f t="shared" si="474"/>
        <v>No</v>
      </c>
      <c r="AA1720" s="39" t="str">
        <f t="shared" si="475"/>
        <v>No</v>
      </c>
      <c r="AB1720" s="39" t="str">
        <f t="shared" si="476"/>
        <v>No</v>
      </c>
      <c r="AC1720" s="38" t="str">
        <f t="shared" si="477"/>
        <v>No major surgery</v>
      </c>
      <c r="AD1720" s="39" t="str">
        <f t="shared" si="478"/>
        <v>No</v>
      </c>
      <c r="AE1720" s="13" t="str">
        <f t="shared" si="479"/>
        <v>24-Jul-1982</v>
      </c>
      <c r="AF1720" s="39">
        <f t="shared" si="480"/>
        <v>41</v>
      </c>
      <c r="AG1720" s="58">
        <f t="shared" si="481"/>
        <v>15965.29</v>
      </c>
      <c r="AH1720" s="39" t="str">
        <f t="shared" si="482"/>
        <v>tier - 2</v>
      </c>
      <c r="AI1720" s="39" t="str">
        <f t="shared" si="483"/>
        <v>tier - 1</v>
      </c>
      <c r="AJ1720" s="54" t="str">
        <f t="shared" si="484"/>
        <v>R1012</v>
      </c>
    </row>
    <row r="1721" spans="2:36" ht="15.75" customHeight="1" x14ac:dyDescent="0.3">
      <c r="B1721" s="12" t="s">
        <v>6202</v>
      </c>
      <c r="C1721" s="13" t="s">
        <v>6204</v>
      </c>
      <c r="D1721" s="13">
        <v>30.9</v>
      </c>
      <c r="E1721" s="13" t="str">
        <f t="shared" si="468"/>
        <v>Obesity</v>
      </c>
      <c r="F1721" s="13">
        <v>6.05</v>
      </c>
      <c r="G1721" s="13" t="str">
        <f t="shared" si="469"/>
        <v>Prediabetes</v>
      </c>
      <c r="H1721" s="13" t="s">
        <v>8291</v>
      </c>
      <c r="I1721" s="13" t="s">
        <v>8291</v>
      </c>
      <c r="J1721" s="13" t="s">
        <v>8291</v>
      </c>
      <c r="K1721" s="27">
        <v>1</v>
      </c>
      <c r="L1721" s="13" t="s">
        <v>8291</v>
      </c>
      <c r="M1721" s="13" t="s">
        <v>9921</v>
      </c>
      <c r="N1721" s="13">
        <v>43</v>
      </c>
      <c r="O1721" s="56">
        <v>15966.19</v>
      </c>
      <c r="P1721" s="13" t="s">
        <v>8310</v>
      </c>
      <c r="Q1721" s="13" t="s">
        <v>8310</v>
      </c>
      <c r="R1721" s="57" t="s">
        <v>8317</v>
      </c>
      <c r="T1721" s="12" t="s">
        <v>6202</v>
      </c>
      <c r="U1721" s="13" t="str">
        <f t="shared" si="485"/>
        <v xml:space="preserve">  Sarah A</v>
      </c>
      <c r="V1721" s="39">
        <f t="shared" si="470"/>
        <v>30.9</v>
      </c>
      <c r="W1721" s="39" t="str">
        <f t="shared" si="471"/>
        <v>Obesity</v>
      </c>
      <c r="X1721" s="39">
        <f t="shared" si="472"/>
        <v>6.05</v>
      </c>
      <c r="Y1721" s="39" t="str">
        <f t="shared" si="473"/>
        <v>Prediabetes</v>
      </c>
      <c r="Z1721" s="39" t="str">
        <f t="shared" si="474"/>
        <v>No</v>
      </c>
      <c r="AA1721" s="39" t="str">
        <f t="shared" si="475"/>
        <v>No</v>
      </c>
      <c r="AB1721" s="39" t="str">
        <f t="shared" si="476"/>
        <v>No</v>
      </c>
      <c r="AC1721" s="38">
        <f t="shared" si="477"/>
        <v>1</v>
      </c>
      <c r="AD1721" s="39" t="str">
        <f t="shared" si="478"/>
        <v>No</v>
      </c>
      <c r="AE1721" s="13" t="str">
        <f t="shared" si="479"/>
        <v>19-Sep-1980</v>
      </c>
      <c r="AF1721" s="39">
        <f t="shared" si="480"/>
        <v>43</v>
      </c>
      <c r="AG1721" s="58">
        <f t="shared" si="481"/>
        <v>15966.19</v>
      </c>
      <c r="AH1721" s="39" t="str">
        <f t="shared" si="482"/>
        <v>tier - 2</v>
      </c>
      <c r="AI1721" s="39" t="str">
        <f t="shared" si="483"/>
        <v>tier - 2</v>
      </c>
      <c r="AJ1721" s="54" t="str">
        <f t="shared" si="484"/>
        <v>R1012</v>
      </c>
    </row>
    <row r="1722" spans="2:36" ht="15.75" customHeight="1" x14ac:dyDescent="0.3">
      <c r="B1722" s="12" t="s">
        <v>6206</v>
      </c>
      <c r="C1722" s="13" t="s">
        <v>3462</v>
      </c>
      <c r="D1722" s="13">
        <v>15.58</v>
      </c>
      <c r="E1722" s="13" t="str">
        <f t="shared" si="468"/>
        <v>Underweight</v>
      </c>
      <c r="F1722" s="13">
        <v>11.56</v>
      </c>
      <c r="G1722" s="13" t="str">
        <f t="shared" si="469"/>
        <v>Diabetes</v>
      </c>
      <c r="H1722" s="13" t="s">
        <v>8291</v>
      </c>
      <c r="I1722" s="13" t="s">
        <v>8291</v>
      </c>
      <c r="J1722" s="13" t="s">
        <v>8291</v>
      </c>
      <c r="K1722" s="27" t="s">
        <v>8292</v>
      </c>
      <c r="L1722" s="13" t="s">
        <v>8291</v>
      </c>
      <c r="M1722" s="13" t="s">
        <v>9922</v>
      </c>
      <c r="N1722" s="13">
        <v>35</v>
      </c>
      <c r="O1722" s="56">
        <v>16059.06</v>
      </c>
      <c r="P1722" s="13" t="s">
        <v>8310</v>
      </c>
      <c r="Q1722" s="13" t="s">
        <v>8311</v>
      </c>
      <c r="R1722" s="57" t="s">
        <v>8317</v>
      </c>
      <c r="T1722" s="12" t="s">
        <v>6206</v>
      </c>
      <c r="U1722" s="13" t="str">
        <f t="shared" si="485"/>
        <v xml:space="preserve">  Lisa M</v>
      </c>
      <c r="V1722" s="39">
        <f t="shared" si="470"/>
        <v>15.58</v>
      </c>
      <c r="W1722" s="39" t="str">
        <f t="shared" si="471"/>
        <v>Underweight</v>
      </c>
      <c r="X1722" s="39">
        <f t="shared" si="472"/>
        <v>11.56</v>
      </c>
      <c r="Y1722" s="39" t="str">
        <f t="shared" si="473"/>
        <v>Diabetes</v>
      </c>
      <c r="Z1722" s="39" t="str">
        <f t="shared" si="474"/>
        <v>No</v>
      </c>
      <c r="AA1722" s="39" t="str">
        <f t="shared" si="475"/>
        <v>No</v>
      </c>
      <c r="AB1722" s="39" t="str">
        <f t="shared" si="476"/>
        <v>No</v>
      </c>
      <c r="AC1722" s="38" t="str">
        <f t="shared" si="477"/>
        <v>No major surgery</v>
      </c>
      <c r="AD1722" s="39" t="str">
        <f t="shared" si="478"/>
        <v>No</v>
      </c>
      <c r="AE1722" s="13" t="str">
        <f t="shared" si="479"/>
        <v>5-Dec-1988</v>
      </c>
      <c r="AF1722" s="39">
        <f t="shared" si="480"/>
        <v>35</v>
      </c>
      <c r="AG1722" s="58">
        <f t="shared" si="481"/>
        <v>16059.06</v>
      </c>
      <c r="AH1722" s="39" t="str">
        <f t="shared" si="482"/>
        <v>tier - 2</v>
      </c>
      <c r="AI1722" s="39" t="str">
        <f t="shared" si="483"/>
        <v>tier - 3</v>
      </c>
      <c r="AJ1722" s="54" t="str">
        <f t="shared" si="484"/>
        <v>R1012</v>
      </c>
    </row>
    <row r="1723" spans="2:36" ht="15.75" customHeight="1" x14ac:dyDescent="0.3">
      <c r="B1723" s="12" t="s">
        <v>6209</v>
      </c>
      <c r="C1723" s="13" t="s">
        <v>6211</v>
      </c>
      <c r="D1723" s="13">
        <v>26.315000000000001</v>
      </c>
      <c r="E1723" s="13" t="str">
        <f t="shared" si="468"/>
        <v>Overweight</v>
      </c>
      <c r="F1723" s="13">
        <v>5.76</v>
      </c>
      <c r="G1723" s="13" t="str">
        <f t="shared" si="469"/>
        <v>Prediabetes</v>
      </c>
      <c r="H1723" s="13" t="s">
        <v>8291</v>
      </c>
      <c r="I1723" s="13" t="s">
        <v>8291</v>
      </c>
      <c r="J1723" s="13" t="s">
        <v>8291</v>
      </c>
      <c r="K1723" s="27" t="s">
        <v>8292</v>
      </c>
      <c r="L1723" s="13" t="s">
        <v>8291</v>
      </c>
      <c r="M1723" s="13" t="s">
        <v>9923</v>
      </c>
      <c r="N1723" s="13">
        <v>45</v>
      </c>
      <c r="O1723" s="56">
        <v>16062.89</v>
      </c>
      <c r="P1723" s="13" t="s">
        <v>8310</v>
      </c>
      <c r="Q1723" s="13" t="s">
        <v>8310</v>
      </c>
      <c r="R1723" s="57" t="s">
        <v>8335</v>
      </c>
      <c r="T1723" s="12" t="s">
        <v>6209</v>
      </c>
      <c r="U1723" s="13" t="str">
        <f t="shared" si="485"/>
        <v xml:space="preserve">  Tracy A</v>
      </c>
      <c r="V1723" s="39">
        <f t="shared" si="470"/>
        <v>26.315000000000001</v>
      </c>
      <c r="W1723" s="39" t="str">
        <f t="shared" si="471"/>
        <v>Overweight</v>
      </c>
      <c r="X1723" s="39">
        <f t="shared" si="472"/>
        <v>5.76</v>
      </c>
      <c r="Y1723" s="39" t="str">
        <f t="shared" si="473"/>
        <v>Prediabetes</v>
      </c>
      <c r="Z1723" s="39" t="str">
        <f t="shared" si="474"/>
        <v>No</v>
      </c>
      <c r="AA1723" s="39" t="str">
        <f t="shared" si="475"/>
        <v>No</v>
      </c>
      <c r="AB1723" s="39" t="str">
        <f t="shared" si="476"/>
        <v>No</v>
      </c>
      <c r="AC1723" s="38" t="str">
        <f t="shared" si="477"/>
        <v>No major surgery</v>
      </c>
      <c r="AD1723" s="39" t="str">
        <f t="shared" si="478"/>
        <v>No</v>
      </c>
      <c r="AE1723" s="13" t="str">
        <f t="shared" si="479"/>
        <v>16-Sep-1978</v>
      </c>
      <c r="AF1723" s="39">
        <f t="shared" si="480"/>
        <v>45</v>
      </c>
      <c r="AG1723" s="58">
        <f t="shared" si="481"/>
        <v>16062.89</v>
      </c>
      <c r="AH1723" s="39" t="str">
        <f t="shared" si="482"/>
        <v>tier - 2</v>
      </c>
      <c r="AI1723" s="39" t="str">
        <f t="shared" si="483"/>
        <v>tier - 2</v>
      </c>
      <c r="AJ1723" s="54" t="str">
        <f t="shared" si="484"/>
        <v>R1026</v>
      </c>
    </row>
    <row r="1724" spans="2:36" ht="15.75" customHeight="1" x14ac:dyDescent="0.3">
      <c r="B1724" s="12" t="s">
        <v>6212</v>
      </c>
      <c r="C1724" s="13" t="s">
        <v>331</v>
      </c>
      <c r="D1724" s="13">
        <v>35.61</v>
      </c>
      <c r="E1724" s="13" t="str">
        <f t="shared" si="468"/>
        <v>Obesity</v>
      </c>
      <c r="F1724" s="13">
        <v>5.65</v>
      </c>
      <c r="G1724" s="13" t="str">
        <f t="shared" si="469"/>
        <v>Normal</v>
      </c>
      <c r="H1724" s="13" t="s">
        <v>8291</v>
      </c>
      <c r="I1724" s="13" t="s">
        <v>8293</v>
      </c>
      <c r="J1724" s="13" t="s">
        <v>8291</v>
      </c>
      <c r="K1724" s="27">
        <v>1</v>
      </c>
      <c r="L1724" s="13" t="s">
        <v>8291</v>
      </c>
      <c r="M1724" s="13" t="s">
        <v>9924</v>
      </c>
      <c r="N1724" s="13">
        <v>65</v>
      </c>
      <c r="O1724" s="56">
        <v>16069.08</v>
      </c>
      <c r="P1724" s="13" t="s">
        <v>8310</v>
      </c>
      <c r="Q1724" s="13" t="s">
        <v>8310</v>
      </c>
      <c r="R1724" s="57" t="s">
        <v>8329</v>
      </c>
      <c r="T1724" s="12" t="s">
        <v>6212</v>
      </c>
      <c r="U1724" s="13" t="str">
        <f t="shared" si="485"/>
        <v xml:space="preserve">  Patrick</v>
      </c>
      <c r="V1724" s="39">
        <f t="shared" si="470"/>
        <v>35.61</v>
      </c>
      <c r="W1724" s="39" t="str">
        <f t="shared" si="471"/>
        <v>Obesity</v>
      </c>
      <c r="X1724" s="39">
        <f t="shared" si="472"/>
        <v>5.65</v>
      </c>
      <c r="Y1724" s="39" t="str">
        <f t="shared" si="473"/>
        <v>Normal</v>
      </c>
      <c r="Z1724" s="39" t="str">
        <f t="shared" si="474"/>
        <v>No</v>
      </c>
      <c r="AA1724" s="39" t="str">
        <f t="shared" si="475"/>
        <v>Yes</v>
      </c>
      <c r="AB1724" s="39" t="str">
        <f t="shared" si="476"/>
        <v>No</v>
      </c>
      <c r="AC1724" s="38">
        <f t="shared" si="477"/>
        <v>1</v>
      </c>
      <c r="AD1724" s="39" t="str">
        <f t="shared" si="478"/>
        <v>No</v>
      </c>
      <c r="AE1724" s="13" t="str">
        <f t="shared" si="479"/>
        <v>22-Oct-1958</v>
      </c>
      <c r="AF1724" s="39">
        <f t="shared" si="480"/>
        <v>65</v>
      </c>
      <c r="AG1724" s="58">
        <f t="shared" si="481"/>
        <v>16069.08</v>
      </c>
      <c r="AH1724" s="39" t="str">
        <f t="shared" si="482"/>
        <v>tier - 2</v>
      </c>
      <c r="AI1724" s="39" t="str">
        <f t="shared" si="483"/>
        <v>tier - 2</v>
      </c>
      <c r="AJ1724" s="54" t="str">
        <f t="shared" si="484"/>
        <v>R1024</v>
      </c>
    </row>
    <row r="1725" spans="2:36" ht="15.75" customHeight="1" x14ac:dyDescent="0.3">
      <c r="B1725" s="12" t="s">
        <v>6215</v>
      </c>
      <c r="C1725" s="13" t="s">
        <v>6217</v>
      </c>
      <c r="D1725" s="13">
        <v>37.56</v>
      </c>
      <c r="E1725" s="13" t="str">
        <f t="shared" si="468"/>
        <v>Obesity</v>
      </c>
      <c r="F1725" s="13">
        <v>5.88</v>
      </c>
      <c r="G1725" s="13" t="str">
        <f t="shared" si="469"/>
        <v>Prediabetes</v>
      </c>
      <c r="H1725" s="13" t="s">
        <v>8291</v>
      </c>
      <c r="I1725" s="13" t="s">
        <v>8293</v>
      </c>
      <c r="J1725" s="13" t="s">
        <v>8291</v>
      </c>
      <c r="K1725" s="27">
        <v>1</v>
      </c>
      <c r="L1725" s="13" t="s">
        <v>8291</v>
      </c>
      <c r="M1725" s="13" t="s">
        <v>9925</v>
      </c>
      <c r="N1725" s="13">
        <v>65</v>
      </c>
      <c r="O1725" s="56">
        <v>16085.13</v>
      </c>
      <c r="P1725" s="13" t="s">
        <v>8310</v>
      </c>
      <c r="Q1725" s="13" t="s">
        <v>8310</v>
      </c>
      <c r="R1725" s="57" t="s">
        <v>8312</v>
      </c>
      <c r="T1725" s="12" t="s">
        <v>6215</v>
      </c>
      <c r="U1725" s="13" t="str">
        <f t="shared" si="485"/>
        <v xml:space="preserve">  Trent</v>
      </c>
      <c r="V1725" s="39">
        <f t="shared" si="470"/>
        <v>37.56</v>
      </c>
      <c r="W1725" s="39" t="str">
        <f t="shared" si="471"/>
        <v>Obesity</v>
      </c>
      <c r="X1725" s="39">
        <f t="shared" si="472"/>
        <v>5.88</v>
      </c>
      <c r="Y1725" s="39" t="str">
        <f t="shared" si="473"/>
        <v>Prediabetes</v>
      </c>
      <c r="Z1725" s="39" t="str">
        <f t="shared" si="474"/>
        <v>No</v>
      </c>
      <c r="AA1725" s="39" t="str">
        <f t="shared" si="475"/>
        <v>Yes</v>
      </c>
      <c r="AB1725" s="39" t="str">
        <f t="shared" si="476"/>
        <v>No</v>
      </c>
      <c r="AC1725" s="38">
        <f t="shared" si="477"/>
        <v>1</v>
      </c>
      <c r="AD1725" s="39" t="str">
        <f t="shared" si="478"/>
        <v>No</v>
      </c>
      <c r="AE1725" s="13" t="str">
        <f t="shared" si="479"/>
        <v>21-Jun-1958</v>
      </c>
      <c r="AF1725" s="39">
        <f t="shared" si="480"/>
        <v>65</v>
      </c>
      <c r="AG1725" s="58">
        <f t="shared" si="481"/>
        <v>16085.13</v>
      </c>
      <c r="AH1725" s="39" t="str">
        <f t="shared" si="482"/>
        <v>tier - 2</v>
      </c>
      <c r="AI1725" s="39" t="str">
        <f t="shared" si="483"/>
        <v>tier - 2</v>
      </c>
      <c r="AJ1725" s="54" t="str">
        <f t="shared" si="484"/>
        <v>R1013</v>
      </c>
    </row>
    <row r="1726" spans="2:36" ht="15.75" customHeight="1" x14ac:dyDescent="0.3">
      <c r="B1726" s="12" t="s">
        <v>6219</v>
      </c>
      <c r="C1726" s="13" t="s">
        <v>6221</v>
      </c>
      <c r="D1726" s="13">
        <v>15.49</v>
      </c>
      <c r="E1726" s="13" t="str">
        <f t="shared" si="468"/>
        <v>Underweight</v>
      </c>
      <c r="F1726" s="13">
        <v>9.6</v>
      </c>
      <c r="G1726" s="13" t="str">
        <f t="shared" si="469"/>
        <v>Diabetes</v>
      </c>
      <c r="H1726" s="13" t="s">
        <v>8291</v>
      </c>
      <c r="I1726" s="13" t="s">
        <v>8291</v>
      </c>
      <c r="J1726" s="13" t="s">
        <v>8291</v>
      </c>
      <c r="K1726" s="27" t="s">
        <v>8292</v>
      </c>
      <c r="L1726" s="13" t="s">
        <v>8291</v>
      </c>
      <c r="M1726" s="13" t="s">
        <v>9926</v>
      </c>
      <c r="N1726" s="13">
        <v>38</v>
      </c>
      <c r="O1726" s="56">
        <v>16097.94</v>
      </c>
      <c r="P1726" s="13" t="s">
        <v>8310</v>
      </c>
      <c r="Q1726" s="13" t="s">
        <v>8311</v>
      </c>
      <c r="R1726" s="57" t="s">
        <v>8317</v>
      </c>
      <c r="T1726" s="12" t="s">
        <v>6219</v>
      </c>
      <c r="U1726" s="13" t="str">
        <f t="shared" si="485"/>
        <v xml:space="preserve">  Julie</v>
      </c>
      <c r="V1726" s="39">
        <f t="shared" si="470"/>
        <v>15.49</v>
      </c>
      <c r="W1726" s="39" t="str">
        <f t="shared" si="471"/>
        <v>Underweight</v>
      </c>
      <c r="X1726" s="39">
        <f t="shared" si="472"/>
        <v>9.6</v>
      </c>
      <c r="Y1726" s="39" t="str">
        <f t="shared" si="473"/>
        <v>Diabetes</v>
      </c>
      <c r="Z1726" s="39" t="str">
        <f t="shared" si="474"/>
        <v>No</v>
      </c>
      <c r="AA1726" s="39" t="str">
        <f t="shared" si="475"/>
        <v>No</v>
      </c>
      <c r="AB1726" s="39" t="str">
        <f t="shared" si="476"/>
        <v>No</v>
      </c>
      <c r="AC1726" s="38" t="str">
        <f t="shared" si="477"/>
        <v>No major surgery</v>
      </c>
      <c r="AD1726" s="39" t="str">
        <f t="shared" si="478"/>
        <v>No</v>
      </c>
      <c r="AE1726" s="13" t="str">
        <f t="shared" si="479"/>
        <v>27-Aug-1985</v>
      </c>
      <c r="AF1726" s="39">
        <f t="shared" si="480"/>
        <v>38</v>
      </c>
      <c r="AG1726" s="58">
        <f t="shared" si="481"/>
        <v>16097.94</v>
      </c>
      <c r="AH1726" s="39" t="str">
        <f t="shared" si="482"/>
        <v>tier - 2</v>
      </c>
      <c r="AI1726" s="39" t="str">
        <f t="shared" si="483"/>
        <v>tier - 3</v>
      </c>
      <c r="AJ1726" s="54" t="str">
        <f t="shared" si="484"/>
        <v>R1012</v>
      </c>
    </row>
    <row r="1727" spans="2:36" ht="15.75" customHeight="1" x14ac:dyDescent="0.3">
      <c r="B1727" s="12" t="s">
        <v>6223</v>
      </c>
      <c r="C1727" s="13" t="s">
        <v>6225</v>
      </c>
      <c r="D1727" s="13">
        <v>23.48</v>
      </c>
      <c r="E1727" s="13" t="str">
        <f t="shared" si="468"/>
        <v>Healthy Weight</v>
      </c>
      <c r="F1727" s="13">
        <v>6.24</v>
      </c>
      <c r="G1727" s="13" t="str">
        <f t="shared" si="469"/>
        <v>Prediabetes</v>
      </c>
      <c r="H1727" s="13" t="s">
        <v>8291</v>
      </c>
      <c r="I1727" s="13" t="s">
        <v>8291</v>
      </c>
      <c r="J1727" s="13" t="s">
        <v>8291</v>
      </c>
      <c r="K1727" s="27">
        <v>1</v>
      </c>
      <c r="L1727" s="13" t="s">
        <v>8291</v>
      </c>
      <c r="M1727" s="13" t="s">
        <v>9927</v>
      </c>
      <c r="N1727" s="13">
        <v>30</v>
      </c>
      <c r="O1727" s="56">
        <v>16115.3</v>
      </c>
      <c r="P1727" s="13" t="s">
        <v>8310</v>
      </c>
      <c r="Q1727" s="13" t="s">
        <v>8314</v>
      </c>
      <c r="R1727" s="57" t="s">
        <v>8329</v>
      </c>
      <c r="T1727" s="12" t="s">
        <v>6223</v>
      </c>
      <c r="U1727" s="13" t="str">
        <f t="shared" si="485"/>
        <v xml:space="preserve">  Sawomir</v>
      </c>
      <c r="V1727" s="39">
        <f t="shared" si="470"/>
        <v>23.48</v>
      </c>
      <c r="W1727" s="39" t="str">
        <f t="shared" si="471"/>
        <v>Healthy Weight</v>
      </c>
      <c r="X1727" s="39">
        <f t="shared" si="472"/>
        <v>6.24</v>
      </c>
      <c r="Y1727" s="39" t="str">
        <f t="shared" si="473"/>
        <v>Prediabetes</v>
      </c>
      <c r="Z1727" s="39" t="str">
        <f t="shared" si="474"/>
        <v>No</v>
      </c>
      <c r="AA1727" s="39" t="str">
        <f t="shared" si="475"/>
        <v>No</v>
      </c>
      <c r="AB1727" s="39" t="str">
        <f t="shared" si="476"/>
        <v>No</v>
      </c>
      <c r="AC1727" s="38">
        <f t="shared" si="477"/>
        <v>1</v>
      </c>
      <c r="AD1727" s="39" t="str">
        <f t="shared" si="478"/>
        <v>No</v>
      </c>
      <c r="AE1727" s="13" t="str">
        <f t="shared" si="479"/>
        <v>8-Aug-1993</v>
      </c>
      <c r="AF1727" s="39">
        <f t="shared" si="480"/>
        <v>30</v>
      </c>
      <c r="AG1727" s="58">
        <f t="shared" si="481"/>
        <v>16115.3</v>
      </c>
      <c r="AH1727" s="39" t="str">
        <f t="shared" si="482"/>
        <v>tier - 2</v>
      </c>
      <c r="AI1727" s="39" t="str">
        <f t="shared" si="483"/>
        <v>tier - 1</v>
      </c>
      <c r="AJ1727" s="54" t="str">
        <f t="shared" si="484"/>
        <v>R1024</v>
      </c>
    </row>
    <row r="1728" spans="2:36" ht="15.75" customHeight="1" x14ac:dyDescent="0.3">
      <c r="B1728" s="12" t="s">
        <v>6227</v>
      </c>
      <c r="C1728" s="13" t="s">
        <v>6229</v>
      </c>
      <c r="D1728" s="13">
        <v>30.02</v>
      </c>
      <c r="E1728" s="13" t="str">
        <f t="shared" si="468"/>
        <v>Obesity</v>
      </c>
      <c r="F1728" s="13">
        <v>7.63</v>
      </c>
      <c r="G1728" s="13" t="str">
        <f t="shared" si="469"/>
        <v>Diabetes</v>
      </c>
      <c r="H1728" s="13" t="s">
        <v>8293</v>
      </c>
      <c r="I1728" s="13" t="s">
        <v>8291</v>
      </c>
      <c r="J1728" s="13" t="s">
        <v>8291</v>
      </c>
      <c r="K1728" s="27">
        <v>1</v>
      </c>
      <c r="L1728" s="13" t="s">
        <v>8291</v>
      </c>
      <c r="M1728" s="13" t="s">
        <v>9928</v>
      </c>
      <c r="N1728" s="13">
        <v>36</v>
      </c>
      <c r="O1728" s="56">
        <v>16122.65</v>
      </c>
      <c r="P1728" s="13" t="s">
        <v>8310</v>
      </c>
      <c r="Q1728" s="13" t="s">
        <v>8314</v>
      </c>
      <c r="R1728" s="57" t="s">
        <v>8321</v>
      </c>
      <c r="T1728" s="12" t="s">
        <v>6227</v>
      </c>
      <c r="U1728" s="13" t="str">
        <f t="shared" si="485"/>
        <v xml:space="preserve">  Micah</v>
      </c>
      <c r="V1728" s="39">
        <f t="shared" si="470"/>
        <v>30.02</v>
      </c>
      <c r="W1728" s="39" t="str">
        <f t="shared" si="471"/>
        <v>Obesity</v>
      </c>
      <c r="X1728" s="39">
        <f t="shared" si="472"/>
        <v>7.63</v>
      </c>
      <c r="Y1728" s="39" t="str">
        <f t="shared" si="473"/>
        <v>Diabetes</v>
      </c>
      <c r="Z1728" s="39" t="str">
        <f t="shared" si="474"/>
        <v>Yes</v>
      </c>
      <c r="AA1728" s="39" t="str">
        <f t="shared" si="475"/>
        <v>No</v>
      </c>
      <c r="AB1728" s="39" t="str">
        <f t="shared" si="476"/>
        <v>No</v>
      </c>
      <c r="AC1728" s="38">
        <f t="shared" si="477"/>
        <v>1</v>
      </c>
      <c r="AD1728" s="39" t="str">
        <f t="shared" si="478"/>
        <v>No</v>
      </c>
      <c r="AE1728" s="13" t="str">
        <f t="shared" si="479"/>
        <v>6-Oct-1987</v>
      </c>
      <c r="AF1728" s="39">
        <f t="shared" si="480"/>
        <v>36</v>
      </c>
      <c r="AG1728" s="58">
        <f t="shared" si="481"/>
        <v>16122.65</v>
      </c>
      <c r="AH1728" s="39" t="str">
        <f t="shared" si="482"/>
        <v>tier - 2</v>
      </c>
      <c r="AI1728" s="39" t="str">
        <f t="shared" si="483"/>
        <v>tier - 1</v>
      </c>
      <c r="AJ1728" s="54" t="str">
        <f t="shared" si="484"/>
        <v>R1011</v>
      </c>
    </row>
    <row r="1729" spans="2:36" ht="15.75" customHeight="1" x14ac:dyDescent="0.3">
      <c r="B1729" s="12" t="s">
        <v>6230</v>
      </c>
      <c r="C1729" s="13" t="s">
        <v>6232</v>
      </c>
      <c r="D1729" s="13">
        <v>26.885000000000002</v>
      </c>
      <c r="E1729" s="13" t="str">
        <f t="shared" si="468"/>
        <v>Overweight</v>
      </c>
      <c r="F1729" s="13">
        <v>8.66</v>
      </c>
      <c r="G1729" s="13" t="str">
        <f t="shared" si="469"/>
        <v>Diabetes</v>
      </c>
      <c r="H1729" s="13" t="s">
        <v>8293</v>
      </c>
      <c r="I1729" s="13" t="s">
        <v>8291</v>
      </c>
      <c r="J1729" s="13" t="s">
        <v>8291</v>
      </c>
      <c r="K1729" s="27">
        <v>1</v>
      </c>
      <c r="L1729" s="13" t="s">
        <v>8291</v>
      </c>
      <c r="M1729" s="13" t="s">
        <v>9668</v>
      </c>
      <c r="N1729" s="13">
        <v>30</v>
      </c>
      <c r="O1729" s="56">
        <v>16138.76</v>
      </c>
      <c r="P1729" s="13" t="s">
        <v>8310</v>
      </c>
      <c r="Q1729" s="13" t="s">
        <v>8311</v>
      </c>
      <c r="R1729" s="57" t="s">
        <v>8333</v>
      </c>
      <c r="T1729" s="12" t="s">
        <v>6230</v>
      </c>
      <c r="U1729" s="13" t="str">
        <f t="shared" si="485"/>
        <v xml:space="preserve">  Kelly H</v>
      </c>
      <c r="V1729" s="39">
        <f t="shared" si="470"/>
        <v>26.885000000000002</v>
      </c>
      <c r="W1729" s="39" t="str">
        <f t="shared" si="471"/>
        <v>Overweight</v>
      </c>
      <c r="X1729" s="39">
        <f t="shared" si="472"/>
        <v>8.66</v>
      </c>
      <c r="Y1729" s="39" t="str">
        <f t="shared" si="473"/>
        <v>Diabetes</v>
      </c>
      <c r="Z1729" s="39" t="str">
        <f t="shared" si="474"/>
        <v>Yes</v>
      </c>
      <c r="AA1729" s="39" t="str">
        <f t="shared" si="475"/>
        <v>No</v>
      </c>
      <c r="AB1729" s="39" t="str">
        <f t="shared" si="476"/>
        <v>No</v>
      </c>
      <c r="AC1729" s="38">
        <f t="shared" si="477"/>
        <v>1</v>
      </c>
      <c r="AD1729" s="39" t="str">
        <f t="shared" si="478"/>
        <v>No</v>
      </c>
      <c r="AE1729" s="13" t="str">
        <f t="shared" si="479"/>
        <v>12-Dec-1993</v>
      </c>
      <c r="AF1729" s="39">
        <f t="shared" si="480"/>
        <v>30</v>
      </c>
      <c r="AG1729" s="58">
        <f t="shared" si="481"/>
        <v>16138.76</v>
      </c>
      <c r="AH1729" s="39" t="str">
        <f t="shared" si="482"/>
        <v>tier - 2</v>
      </c>
      <c r="AI1729" s="39" t="str">
        <f t="shared" si="483"/>
        <v>tier - 3</v>
      </c>
      <c r="AJ1729" s="54" t="str">
        <f t="shared" si="484"/>
        <v>R1017</v>
      </c>
    </row>
    <row r="1730" spans="2:36" ht="15.75" customHeight="1" x14ac:dyDescent="0.3">
      <c r="B1730" s="12" t="s">
        <v>6234</v>
      </c>
      <c r="C1730" s="13" t="s">
        <v>5174</v>
      </c>
      <c r="D1730" s="13">
        <v>25.84</v>
      </c>
      <c r="E1730" s="13" t="str">
        <f t="shared" si="468"/>
        <v>Overweight</v>
      </c>
      <c r="F1730" s="13">
        <v>8.5500000000000007</v>
      </c>
      <c r="G1730" s="13" t="str">
        <f t="shared" si="469"/>
        <v>Diabetes</v>
      </c>
      <c r="H1730" s="13" t="s">
        <v>8293</v>
      </c>
      <c r="I1730" s="13" t="s">
        <v>8291</v>
      </c>
      <c r="J1730" s="13" t="s">
        <v>8291</v>
      </c>
      <c r="K1730" s="27">
        <v>1</v>
      </c>
      <c r="L1730" s="13" t="s">
        <v>8291</v>
      </c>
      <c r="M1730" s="13" t="s">
        <v>9929</v>
      </c>
      <c r="N1730" s="13">
        <v>41</v>
      </c>
      <c r="O1730" s="56">
        <v>16152.04</v>
      </c>
      <c r="P1730" s="13" t="s">
        <v>8310</v>
      </c>
      <c r="Q1730" s="13" t="s">
        <v>8314</v>
      </c>
      <c r="R1730" s="57" t="s">
        <v>8335</v>
      </c>
      <c r="T1730" s="12" t="s">
        <v>6234</v>
      </c>
      <c r="U1730" s="13" t="str">
        <f t="shared" si="485"/>
        <v xml:space="preserve">  Lindsay M</v>
      </c>
      <c r="V1730" s="39">
        <f t="shared" si="470"/>
        <v>25.84</v>
      </c>
      <c r="W1730" s="39" t="str">
        <f t="shared" si="471"/>
        <v>Overweight</v>
      </c>
      <c r="X1730" s="39">
        <f t="shared" si="472"/>
        <v>8.5500000000000007</v>
      </c>
      <c r="Y1730" s="39" t="str">
        <f t="shared" si="473"/>
        <v>Diabetes</v>
      </c>
      <c r="Z1730" s="39" t="str">
        <f t="shared" si="474"/>
        <v>Yes</v>
      </c>
      <c r="AA1730" s="39" t="str">
        <f t="shared" si="475"/>
        <v>No</v>
      </c>
      <c r="AB1730" s="39" t="str">
        <f t="shared" si="476"/>
        <v>No</v>
      </c>
      <c r="AC1730" s="38">
        <f t="shared" si="477"/>
        <v>1</v>
      </c>
      <c r="AD1730" s="39" t="str">
        <f t="shared" si="478"/>
        <v>No</v>
      </c>
      <c r="AE1730" s="13" t="str">
        <f t="shared" si="479"/>
        <v>6-Jul-1982</v>
      </c>
      <c r="AF1730" s="39">
        <f t="shared" si="480"/>
        <v>41</v>
      </c>
      <c r="AG1730" s="58">
        <f t="shared" si="481"/>
        <v>16152.04</v>
      </c>
      <c r="AH1730" s="39" t="str">
        <f t="shared" si="482"/>
        <v>tier - 2</v>
      </c>
      <c r="AI1730" s="39" t="str">
        <f t="shared" si="483"/>
        <v>tier - 1</v>
      </c>
      <c r="AJ1730" s="54" t="str">
        <f t="shared" si="484"/>
        <v>R1026</v>
      </c>
    </row>
    <row r="1731" spans="2:36" ht="15.75" customHeight="1" x14ac:dyDescent="0.3">
      <c r="B1731" s="12" t="s">
        <v>6237</v>
      </c>
      <c r="C1731" s="13" t="s">
        <v>6239</v>
      </c>
      <c r="D1731" s="13">
        <v>27.454999999999998</v>
      </c>
      <c r="E1731" s="13" t="str">
        <f t="shared" si="468"/>
        <v>Overweight</v>
      </c>
      <c r="F1731" s="13">
        <v>4.54</v>
      </c>
      <c r="G1731" s="13" t="str">
        <f t="shared" si="469"/>
        <v>Normal</v>
      </c>
      <c r="H1731" s="13" t="s">
        <v>8291</v>
      </c>
      <c r="I1731" s="13" t="s">
        <v>8291</v>
      </c>
      <c r="J1731" s="13" t="s">
        <v>8291</v>
      </c>
      <c r="K1731" s="27" t="s">
        <v>8292</v>
      </c>
      <c r="L1731" s="13" t="s">
        <v>8291</v>
      </c>
      <c r="M1731" s="13" t="s">
        <v>8856</v>
      </c>
      <c r="N1731" s="13">
        <v>49</v>
      </c>
      <c r="O1731" s="56">
        <v>16190.97</v>
      </c>
      <c r="P1731" s="13" t="s">
        <v>8310</v>
      </c>
      <c r="Q1731" s="13" t="s">
        <v>8311</v>
      </c>
      <c r="R1731" s="57" t="s">
        <v>8317</v>
      </c>
      <c r="T1731" s="12" t="s">
        <v>6237</v>
      </c>
      <c r="U1731" s="13" t="str">
        <f t="shared" si="485"/>
        <v xml:space="preserve">  Austen G</v>
      </c>
      <c r="V1731" s="39">
        <f t="shared" si="470"/>
        <v>27.454999999999998</v>
      </c>
      <c r="W1731" s="39" t="str">
        <f t="shared" si="471"/>
        <v>Overweight</v>
      </c>
      <c r="X1731" s="39">
        <f t="shared" si="472"/>
        <v>4.54</v>
      </c>
      <c r="Y1731" s="39" t="str">
        <f t="shared" si="473"/>
        <v>Normal</v>
      </c>
      <c r="Z1731" s="39" t="str">
        <f t="shared" si="474"/>
        <v>No</v>
      </c>
      <c r="AA1731" s="39" t="str">
        <f t="shared" si="475"/>
        <v>No</v>
      </c>
      <c r="AB1731" s="39" t="str">
        <f t="shared" si="476"/>
        <v>No</v>
      </c>
      <c r="AC1731" s="38" t="str">
        <f t="shared" si="477"/>
        <v>No major surgery</v>
      </c>
      <c r="AD1731" s="39" t="str">
        <f t="shared" si="478"/>
        <v>No</v>
      </c>
      <c r="AE1731" s="13" t="str">
        <f t="shared" si="479"/>
        <v>11-Sep-1974</v>
      </c>
      <c r="AF1731" s="39">
        <f t="shared" si="480"/>
        <v>49</v>
      </c>
      <c r="AG1731" s="58">
        <f t="shared" si="481"/>
        <v>16190.97</v>
      </c>
      <c r="AH1731" s="39" t="str">
        <f t="shared" si="482"/>
        <v>tier - 2</v>
      </c>
      <c r="AI1731" s="39" t="str">
        <f t="shared" si="483"/>
        <v>tier - 3</v>
      </c>
      <c r="AJ1731" s="54" t="str">
        <f t="shared" si="484"/>
        <v>R1012</v>
      </c>
    </row>
    <row r="1732" spans="2:36" ht="15.75" customHeight="1" x14ac:dyDescent="0.3">
      <c r="B1732" s="12" t="s">
        <v>6240</v>
      </c>
      <c r="C1732" s="13" t="s">
        <v>6242</v>
      </c>
      <c r="D1732" s="13">
        <v>24.605</v>
      </c>
      <c r="E1732" s="13" t="str">
        <f t="shared" ref="E1732:E1795" si="486">IF(D1732&lt;18.5,"Underweight", IF(AND(D1732&gt;=18.5,D1732&lt;=24.9),"Healthy Weight", IF(AND(D1732&gt;=25,D1732&lt;=29.9),"Overweight", IF(D1732&gt;=30,"Obesity"))))</f>
        <v>Healthy Weight</v>
      </c>
      <c r="F1732" s="13">
        <v>5.7</v>
      </c>
      <c r="G1732" s="13" t="str">
        <f t="shared" ref="G1732:G1795" si="487">IF(F1732&lt;5.7,"Normal",IF(AND(F1732&gt;=5.7,F1732&lt;=6.4),"Prediabetes",IF(F1732&gt;=6.5,"Diabetes")))</f>
        <v>Prediabetes</v>
      </c>
      <c r="H1732" s="13" t="s">
        <v>8291</v>
      </c>
      <c r="I1732" s="13" t="s">
        <v>8291</v>
      </c>
      <c r="J1732" s="13" t="s">
        <v>8291</v>
      </c>
      <c r="K1732" s="27" t="s">
        <v>8292</v>
      </c>
      <c r="L1732" s="13" t="s">
        <v>8291</v>
      </c>
      <c r="M1732" s="13" t="s">
        <v>9930</v>
      </c>
      <c r="N1732" s="13">
        <v>35</v>
      </c>
      <c r="O1732" s="56">
        <v>16199.1</v>
      </c>
      <c r="P1732" s="13" t="s">
        <v>8310</v>
      </c>
      <c r="Q1732" s="13" t="s">
        <v>8310</v>
      </c>
      <c r="R1732" s="57" t="s">
        <v>8317</v>
      </c>
      <c r="T1732" s="12" t="s">
        <v>6240</v>
      </c>
      <c r="U1732" s="13" t="str">
        <f t="shared" si="485"/>
        <v xml:space="preserve">  Tory J</v>
      </c>
      <c r="V1732" s="39">
        <f t="shared" ref="V1732:V1795" si="488">VLOOKUP(T1732,$B$3:$R$2338,3,FALSE)</f>
        <v>24.605</v>
      </c>
      <c r="W1732" s="39" t="str">
        <f t="shared" ref="W1732:W1795" si="489">VLOOKUP(T1732,$B$3:$R$2338,4,FALSE)</f>
        <v>Healthy Weight</v>
      </c>
      <c r="X1732" s="39">
        <f t="shared" ref="X1732:X1795" si="490">VLOOKUP(T1732,$B$3:$R$2338,5,FALSE)</f>
        <v>5.7</v>
      </c>
      <c r="Y1732" s="39" t="str">
        <f t="shared" ref="Y1732:Y1795" si="491">VLOOKUP(T1732,$B$3:$R$2338,6,0)</f>
        <v>Prediabetes</v>
      </c>
      <c r="Z1732" s="39" t="str">
        <f t="shared" ref="Z1732:Z1795" si="492">VLOOKUP(T1732,$B$3:$R$2338,7,0)</f>
        <v>No</v>
      </c>
      <c r="AA1732" s="39" t="str">
        <f t="shared" ref="AA1732:AA1795" si="493">VLOOKUP(T1732,$B$3:$R$2338,8,0)</f>
        <v>No</v>
      </c>
      <c r="AB1732" s="39" t="str">
        <f t="shared" ref="AB1732:AB1795" si="494">VLOOKUP(T1732,$B$3:$R$2338,9,0)</f>
        <v>No</v>
      </c>
      <c r="AC1732" s="38" t="str">
        <f t="shared" ref="AC1732:AC1795" si="495">VLOOKUP(T1732,$B$3:$R$2338,10,0)</f>
        <v>No major surgery</v>
      </c>
      <c r="AD1732" s="39" t="str">
        <f t="shared" ref="AD1732:AD1795" si="496">VLOOKUP(T1732,$B$3:$R$2338,11,0)</f>
        <v>No</v>
      </c>
      <c r="AE1732" s="13" t="str">
        <f t="shared" ref="AE1732:AE1795" si="497">VLOOKUP(T1732,$B$3:$R$2338,12,0)</f>
        <v>6-Aug-1988</v>
      </c>
      <c r="AF1732" s="39">
        <f t="shared" ref="AF1732:AF1795" si="498">VLOOKUP(T1732,$B$3:$R$2338,13,0)</f>
        <v>35</v>
      </c>
      <c r="AG1732" s="58">
        <f t="shared" ref="AG1732:AG1795" si="499">VLOOKUP(T1732,$B$3:$R$2338,14,0)</f>
        <v>16199.1</v>
      </c>
      <c r="AH1732" s="39" t="str">
        <f t="shared" ref="AH1732:AH1795" si="500">VLOOKUP(T1732,$B$3:$R$2338,15,0)</f>
        <v>tier - 2</v>
      </c>
      <c r="AI1732" s="39" t="str">
        <f t="shared" ref="AI1732:AI1795" si="501">VLOOKUP(T1732,B1731:R4066,16,0)</f>
        <v>tier - 2</v>
      </c>
      <c r="AJ1732" s="54" t="str">
        <f t="shared" ref="AJ1732:AJ1795" si="502">VLOOKUP(T1732,$B$3:$R$2338,17,0)</f>
        <v>R1012</v>
      </c>
    </row>
    <row r="1733" spans="2:36" ht="15.75" customHeight="1" x14ac:dyDescent="0.3">
      <c r="B1733" s="12" t="s">
        <v>6244</v>
      </c>
      <c r="C1733" s="13" t="s">
        <v>6246</v>
      </c>
      <c r="D1733" s="13">
        <v>30.8</v>
      </c>
      <c r="E1733" s="13" t="str">
        <f t="shared" si="486"/>
        <v>Obesity</v>
      </c>
      <c r="F1733" s="13">
        <v>5.07</v>
      </c>
      <c r="G1733" s="13" t="str">
        <f t="shared" si="487"/>
        <v>Normal</v>
      </c>
      <c r="H1733" s="13" t="s">
        <v>8291</v>
      </c>
      <c r="I1733" s="13" t="s">
        <v>8291</v>
      </c>
      <c r="J1733" s="13" t="s">
        <v>8291</v>
      </c>
      <c r="K1733" s="27" t="s">
        <v>8292</v>
      </c>
      <c r="L1733" s="13" t="s">
        <v>8291</v>
      </c>
      <c r="M1733" s="13" t="s">
        <v>9931</v>
      </c>
      <c r="N1733" s="13">
        <v>35</v>
      </c>
      <c r="O1733" s="56">
        <v>16205.88</v>
      </c>
      <c r="P1733" s="13" t="s">
        <v>8310</v>
      </c>
      <c r="Q1733" s="13" t="s">
        <v>8314</v>
      </c>
      <c r="R1733" s="57" t="s">
        <v>8317</v>
      </c>
      <c r="T1733" s="12" t="s">
        <v>6244</v>
      </c>
      <c r="U1733" s="13" t="str">
        <f t="shared" ref="U1733:U1796" si="503">VLOOKUP(T1733,$B$3:$R$2338,2,FALSE)</f>
        <v xml:space="preserve">  Robert J</v>
      </c>
      <c r="V1733" s="39">
        <f t="shared" si="488"/>
        <v>30.8</v>
      </c>
      <c r="W1733" s="39" t="str">
        <f t="shared" si="489"/>
        <v>Obesity</v>
      </c>
      <c r="X1733" s="39">
        <f t="shared" si="490"/>
        <v>5.07</v>
      </c>
      <c r="Y1733" s="39" t="str">
        <f t="shared" si="491"/>
        <v>Normal</v>
      </c>
      <c r="Z1733" s="39" t="str">
        <f t="shared" si="492"/>
        <v>No</v>
      </c>
      <c r="AA1733" s="39" t="str">
        <f t="shared" si="493"/>
        <v>No</v>
      </c>
      <c r="AB1733" s="39" t="str">
        <f t="shared" si="494"/>
        <v>No</v>
      </c>
      <c r="AC1733" s="38" t="str">
        <f t="shared" si="495"/>
        <v>No major surgery</v>
      </c>
      <c r="AD1733" s="39" t="str">
        <f t="shared" si="496"/>
        <v>No</v>
      </c>
      <c r="AE1733" s="13" t="str">
        <f t="shared" si="497"/>
        <v>21-Aug-1988</v>
      </c>
      <c r="AF1733" s="39">
        <f t="shared" si="498"/>
        <v>35</v>
      </c>
      <c r="AG1733" s="58">
        <f t="shared" si="499"/>
        <v>16205.88</v>
      </c>
      <c r="AH1733" s="39" t="str">
        <f t="shared" si="500"/>
        <v>tier - 2</v>
      </c>
      <c r="AI1733" s="39" t="str">
        <f t="shared" si="501"/>
        <v>tier - 1</v>
      </c>
      <c r="AJ1733" s="54" t="str">
        <f t="shared" si="502"/>
        <v>R1012</v>
      </c>
    </row>
    <row r="1734" spans="2:36" ht="15.75" customHeight="1" x14ac:dyDescent="0.3">
      <c r="B1734" s="12" t="s">
        <v>6247</v>
      </c>
      <c r="C1734" s="13" t="s">
        <v>6249</v>
      </c>
      <c r="D1734" s="13">
        <v>34.799999999999997</v>
      </c>
      <c r="E1734" s="13" t="str">
        <f t="shared" si="486"/>
        <v>Obesity</v>
      </c>
      <c r="F1734" s="13">
        <v>4.38</v>
      </c>
      <c r="G1734" s="13" t="str">
        <f t="shared" si="487"/>
        <v>Normal</v>
      </c>
      <c r="H1734" s="13" t="s">
        <v>8291</v>
      </c>
      <c r="I1734" s="13" t="s">
        <v>8291</v>
      </c>
      <c r="J1734" s="13" t="s">
        <v>8291</v>
      </c>
      <c r="K1734" s="27">
        <v>1</v>
      </c>
      <c r="L1734" s="13" t="s">
        <v>8291</v>
      </c>
      <c r="M1734" s="13" t="s">
        <v>9932</v>
      </c>
      <c r="N1734" s="13">
        <v>21</v>
      </c>
      <c r="O1734" s="56">
        <v>16232.85</v>
      </c>
      <c r="P1734" s="13" t="s">
        <v>8310</v>
      </c>
      <c r="Q1734" s="13" t="s">
        <v>8314</v>
      </c>
      <c r="R1734" s="57" t="s">
        <v>8321</v>
      </c>
      <c r="T1734" s="12" t="s">
        <v>6247</v>
      </c>
      <c r="U1734" s="13" t="str">
        <f t="shared" si="503"/>
        <v xml:space="preserve">  Steph</v>
      </c>
      <c r="V1734" s="39">
        <f t="shared" si="488"/>
        <v>34.799999999999997</v>
      </c>
      <c r="W1734" s="39" t="str">
        <f t="shared" si="489"/>
        <v>Obesity</v>
      </c>
      <c r="X1734" s="39">
        <f t="shared" si="490"/>
        <v>4.38</v>
      </c>
      <c r="Y1734" s="39" t="str">
        <f t="shared" si="491"/>
        <v>Normal</v>
      </c>
      <c r="Z1734" s="39" t="str">
        <f t="shared" si="492"/>
        <v>No</v>
      </c>
      <c r="AA1734" s="39" t="str">
        <f t="shared" si="493"/>
        <v>No</v>
      </c>
      <c r="AB1734" s="39" t="str">
        <f t="shared" si="494"/>
        <v>No</v>
      </c>
      <c r="AC1734" s="38">
        <f t="shared" si="495"/>
        <v>1</v>
      </c>
      <c r="AD1734" s="39" t="str">
        <f t="shared" si="496"/>
        <v>No</v>
      </c>
      <c r="AE1734" s="13" t="str">
        <f t="shared" si="497"/>
        <v>8-Sep-2002</v>
      </c>
      <c r="AF1734" s="39">
        <f t="shared" si="498"/>
        <v>21</v>
      </c>
      <c r="AG1734" s="58">
        <f t="shared" si="499"/>
        <v>16232.85</v>
      </c>
      <c r="AH1734" s="39" t="str">
        <f t="shared" si="500"/>
        <v>tier - 2</v>
      </c>
      <c r="AI1734" s="39" t="str">
        <f t="shared" si="501"/>
        <v>tier - 1</v>
      </c>
      <c r="AJ1734" s="54" t="str">
        <f t="shared" si="502"/>
        <v>R1011</v>
      </c>
    </row>
    <row r="1735" spans="2:36" ht="15.75" customHeight="1" x14ac:dyDescent="0.3">
      <c r="B1735" s="12" t="s">
        <v>6250</v>
      </c>
      <c r="C1735" s="13" t="s">
        <v>335</v>
      </c>
      <c r="D1735" s="13">
        <v>34.21</v>
      </c>
      <c r="E1735" s="13" t="str">
        <f t="shared" si="486"/>
        <v>Obesity</v>
      </c>
      <c r="F1735" s="13">
        <v>4.54</v>
      </c>
      <c r="G1735" s="13" t="str">
        <f t="shared" si="487"/>
        <v>Normal</v>
      </c>
      <c r="H1735" s="13" t="s">
        <v>8291</v>
      </c>
      <c r="I1735" s="13" t="s">
        <v>8291</v>
      </c>
      <c r="J1735" s="13" t="s">
        <v>8291</v>
      </c>
      <c r="K1735" s="27">
        <v>1</v>
      </c>
      <c r="L1735" s="13" t="s">
        <v>8291</v>
      </c>
      <c r="M1735" s="13" t="s">
        <v>9933</v>
      </c>
      <c r="N1735" s="13">
        <v>51</v>
      </c>
      <c r="O1735" s="56">
        <v>16267.32</v>
      </c>
      <c r="P1735" s="13" t="s">
        <v>8310</v>
      </c>
      <c r="Q1735" s="13" t="s">
        <v>8310</v>
      </c>
      <c r="R1735" s="57" t="s">
        <v>8330</v>
      </c>
      <c r="T1735" s="12" t="s">
        <v>6250</v>
      </c>
      <c r="U1735" s="13" t="str">
        <f t="shared" si="503"/>
        <v xml:space="preserve">  Kate</v>
      </c>
      <c r="V1735" s="39">
        <f t="shared" si="488"/>
        <v>34.21</v>
      </c>
      <c r="W1735" s="39" t="str">
        <f t="shared" si="489"/>
        <v>Obesity</v>
      </c>
      <c r="X1735" s="39">
        <f t="shared" si="490"/>
        <v>4.54</v>
      </c>
      <c r="Y1735" s="39" t="str">
        <f t="shared" si="491"/>
        <v>Normal</v>
      </c>
      <c r="Z1735" s="39" t="str">
        <f t="shared" si="492"/>
        <v>No</v>
      </c>
      <c r="AA1735" s="39" t="str">
        <f t="shared" si="493"/>
        <v>No</v>
      </c>
      <c r="AB1735" s="39" t="str">
        <f t="shared" si="494"/>
        <v>No</v>
      </c>
      <c r="AC1735" s="38">
        <f t="shared" si="495"/>
        <v>1</v>
      </c>
      <c r="AD1735" s="39" t="str">
        <f t="shared" si="496"/>
        <v>No</v>
      </c>
      <c r="AE1735" s="13" t="str">
        <f t="shared" si="497"/>
        <v>30-Jul-1972</v>
      </c>
      <c r="AF1735" s="39">
        <f t="shared" si="498"/>
        <v>51</v>
      </c>
      <c r="AG1735" s="58">
        <f t="shared" si="499"/>
        <v>16267.32</v>
      </c>
      <c r="AH1735" s="39" t="str">
        <f t="shared" si="500"/>
        <v>tier - 2</v>
      </c>
      <c r="AI1735" s="39" t="str">
        <f t="shared" si="501"/>
        <v>tier - 2</v>
      </c>
      <c r="AJ1735" s="54" t="str">
        <f t="shared" si="502"/>
        <v>R1023</v>
      </c>
    </row>
    <row r="1736" spans="2:36" ht="15.75" customHeight="1" x14ac:dyDescent="0.3">
      <c r="B1736" s="12" t="s">
        <v>6253</v>
      </c>
      <c r="C1736" s="13" t="s">
        <v>6255</v>
      </c>
      <c r="D1736" s="13">
        <v>31</v>
      </c>
      <c r="E1736" s="13" t="str">
        <f t="shared" si="486"/>
        <v>Obesity</v>
      </c>
      <c r="F1736" s="13">
        <v>5.38</v>
      </c>
      <c r="G1736" s="13" t="str">
        <f t="shared" si="487"/>
        <v>Normal</v>
      </c>
      <c r="H1736" s="13" t="s">
        <v>8291</v>
      </c>
      <c r="I1736" s="13" t="s">
        <v>8291</v>
      </c>
      <c r="J1736" s="13" t="s">
        <v>8291</v>
      </c>
      <c r="K1736" s="27">
        <v>1</v>
      </c>
      <c r="L1736" s="13" t="s">
        <v>8291</v>
      </c>
      <c r="M1736" s="13" t="s">
        <v>8686</v>
      </c>
      <c r="N1736" s="13">
        <v>20</v>
      </c>
      <c r="O1736" s="56">
        <v>16297.85</v>
      </c>
      <c r="P1736" s="13" t="s">
        <v>8310</v>
      </c>
      <c r="Q1736" s="13" t="s">
        <v>8311</v>
      </c>
      <c r="R1736" s="57" t="s">
        <v>8321</v>
      </c>
      <c r="T1736" s="12" t="s">
        <v>6253</v>
      </c>
      <c r="U1736" s="13" t="str">
        <f t="shared" si="503"/>
        <v xml:space="preserve">  Kristina</v>
      </c>
      <c r="V1736" s="39">
        <f t="shared" si="488"/>
        <v>31</v>
      </c>
      <c r="W1736" s="39" t="str">
        <f t="shared" si="489"/>
        <v>Obesity</v>
      </c>
      <c r="X1736" s="39">
        <f t="shared" si="490"/>
        <v>5.38</v>
      </c>
      <c r="Y1736" s="39" t="str">
        <f t="shared" si="491"/>
        <v>Normal</v>
      </c>
      <c r="Z1736" s="39" t="str">
        <f t="shared" si="492"/>
        <v>No</v>
      </c>
      <c r="AA1736" s="39" t="str">
        <f t="shared" si="493"/>
        <v>No</v>
      </c>
      <c r="AB1736" s="39" t="str">
        <f t="shared" si="494"/>
        <v>No</v>
      </c>
      <c r="AC1736" s="38">
        <f t="shared" si="495"/>
        <v>1</v>
      </c>
      <c r="AD1736" s="39" t="str">
        <f t="shared" si="496"/>
        <v>No</v>
      </c>
      <c r="AE1736" s="13" t="str">
        <f t="shared" si="497"/>
        <v>24-Aug-2003</v>
      </c>
      <c r="AF1736" s="39">
        <f t="shared" si="498"/>
        <v>20</v>
      </c>
      <c r="AG1736" s="58">
        <f t="shared" si="499"/>
        <v>16297.85</v>
      </c>
      <c r="AH1736" s="39" t="str">
        <f t="shared" si="500"/>
        <v>tier - 2</v>
      </c>
      <c r="AI1736" s="39" t="str">
        <f t="shared" si="501"/>
        <v>tier - 3</v>
      </c>
      <c r="AJ1736" s="54" t="str">
        <f t="shared" si="502"/>
        <v>R1011</v>
      </c>
    </row>
    <row r="1737" spans="2:36" ht="15.75" customHeight="1" x14ac:dyDescent="0.3">
      <c r="B1737" s="12" t="s">
        <v>6257</v>
      </c>
      <c r="C1737" s="13" t="s">
        <v>6259</v>
      </c>
      <c r="D1737" s="13">
        <v>26.125</v>
      </c>
      <c r="E1737" s="13" t="str">
        <f t="shared" si="486"/>
        <v>Overweight</v>
      </c>
      <c r="F1737" s="13">
        <v>5.55</v>
      </c>
      <c r="G1737" s="13" t="str">
        <f t="shared" si="487"/>
        <v>Normal</v>
      </c>
      <c r="H1737" s="13" t="s">
        <v>8291</v>
      </c>
      <c r="I1737" s="13" t="s">
        <v>8291</v>
      </c>
      <c r="J1737" s="13" t="s">
        <v>8291</v>
      </c>
      <c r="K1737" s="27">
        <v>1</v>
      </c>
      <c r="L1737" s="13" t="s">
        <v>8291</v>
      </c>
      <c r="M1737" s="13" t="s">
        <v>9934</v>
      </c>
      <c r="N1737" s="13">
        <v>54</v>
      </c>
      <c r="O1737" s="56">
        <v>16311.05</v>
      </c>
      <c r="P1737" s="13" t="s">
        <v>8310</v>
      </c>
      <c r="Q1737" s="13" t="s">
        <v>8311</v>
      </c>
      <c r="R1737" s="57" t="s">
        <v>8335</v>
      </c>
      <c r="T1737" s="12" t="s">
        <v>6257</v>
      </c>
      <c r="U1737" s="13" t="str">
        <f t="shared" si="503"/>
        <v xml:space="preserve">  Flo</v>
      </c>
      <c r="V1737" s="39">
        <f t="shared" si="488"/>
        <v>26.125</v>
      </c>
      <c r="W1737" s="39" t="str">
        <f t="shared" si="489"/>
        <v>Overweight</v>
      </c>
      <c r="X1737" s="39">
        <f t="shared" si="490"/>
        <v>5.55</v>
      </c>
      <c r="Y1737" s="39" t="str">
        <f t="shared" si="491"/>
        <v>Normal</v>
      </c>
      <c r="Z1737" s="39" t="str">
        <f t="shared" si="492"/>
        <v>No</v>
      </c>
      <c r="AA1737" s="39" t="str">
        <f t="shared" si="493"/>
        <v>No</v>
      </c>
      <c r="AB1737" s="39" t="str">
        <f t="shared" si="494"/>
        <v>No</v>
      </c>
      <c r="AC1737" s="38">
        <f t="shared" si="495"/>
        <v>1</v>
      </c>
      <c r="AD1737" s="39" t="str">
        <f t="shared" si="496"/>
        <v>No</v>
      </c>
      <c r="AE1737" s="13" t="str">
        <f t="shared" si="497"/>
        <v>8-Aug-1969</v>
      </c>
      <c r="AF1737" s="39">
        <f t="shared" si="498"/>
        <v>54</v>
      </c>
      <c r="AG1737" s="58">
        <f t="shared" si="499"/>
        <v>16311.05</v>
      </c>
      <c r="AH1737" s="39" t="str">
        <f t="shared" si="500"/>
        <v>tier - 2</v>
      </c>
      <c r="AI1737" s="39" t="str">
        <f t="shared" si="501"/>
        <v>tier - 3</v>
      </c>
      <c r="AJ1737" s="54" t="str">
        <f t="shared" si="502"/>
        <v>R1026</v>
      </c>
    </row>
    <row r="1738" spans="2:36" ht="15.75" customHeight="1" x14ac:dyDescent="0.3">
      <c r="B1738" s="12" t="s">
        <v>6261</v>
      </c>
      <c r="C1738" s="13" t="s">
        <v>6263</v>
      </c>
      <c r="D1738" s="13">
        <v>30.13</v>
      </c>
      <c r="E1738" s="13" t="str">
        <f t="shared" si="486"/>
        <v>Obesity</v>
      </c>
      <c r="F1738" s="13">
        <v>4.03</v>
      </c>
      <c r="G1738" s="13" t="str">
        <f t="shared" si="487"/>
        <v>Normal</v>
      </c>
      <c r="H1738" s="13" t="s">
        <v>8293</v>
      </c>
      <c r="I1738" s="13" t="s">
        <v>8291</v>
      </c>
      <c r="J1738" s="13" t="s">
        <v>8291</v>
      </c>
      <c r="K1738" s="27">
        <v>1</v>
      </c>
      <c r="L1738" s="13" t="s">
        <v>8291</v>
      </c>
      <c r="M1738" s="13" t="s">
        <v>9189</v>
      </c>
      <c r="N1738" s="13">
        <v>58</v>
      </c>
      <c r="O1738" s="56">
        <v>16351.42</v>
      </c>
      <c r="P1738" s="13" t="s">
        <v>8310</v>
      </c>
      <c r="Q1738" s="13" t="s">
        <v>8311</v>
      </c>
      <c r="R1738" s="57" t="s">
        <v>8335</v>
      </c>
      <c r="T1738" s="12" t="s">
        <v>6261</v>
      </c>
      <c r="U1738" s="13" t="str">
        <f t="shared" si="503"/>
        <v xml:space="preserve">  Sarah P</v>
      </c>
      <c r="V1738" s="39">
        <f t="shared" si="488"/>
        <v>30.13</v>
      </c>
      <c r="W1738" s="39" t="str">
        <f t="shared" si="489"/>
        <v>Obesity</v>
      </c>
      <c r="X1738" s="39">
        <f t="shared" si="490"/>
        <v>4.03</v>
      </c>
      <c r="Y1738" s="39" t="str">
        <f t="shared" si="491"/>
        <v>Normal</v>
      </c>
      <c r="Z1738" s="39" t="str">
        <f t="shared" si="492"/>
        <v>Yes</v>
      </c>
      <c r="AA1738" s="39" t="str">
        <f t="shared" si="493"/>
        <v>No</v>
      </c>
      <c r="AB1738" s="39" t="str">
        <f t="shared" si="494"/>
        <v>No</v>
      </c>
      <c r="AC1738" s="38">
        <f t="shared" si="495"/>
        <v>1</v>
      </c>
      <c r="AD1738" s="39" t="str">
        <f t="shared" si="496"/>
        <v>No</v>
      </c>
      <c r="AE1738" s="13" t="str">
        <f t="shared" si="497"/>
        <v>5-Dec-1965</v>
      </c>
      <c r="AF1738" s="39">
        <f t="shared" si="498"/>
        <v>58</v>
      </c>
      <c r="AG1738" s="58">
        <f t="shared" si="499"/>
        <v>16351.42</v>
      </c>
      <c r="AH1738" s="39" t="str">
        <f t="shared" si="500"/>
        <v>tier - 2</v>
      </c>
      <c r="AI1738" s="39" t="str">
        <f t="shared" si="501"/>
        <v>tier - 3</v>
      </c>
      <c r="AJ1738" s="54" t="str">
        <f t="shared" si="502"/>
        <v>R1026</v>
      </c>
    </row>
    <row r="1739" spans="2:36" ht="15.75" customHeight="1" x14ac:dyDescent="0.3">
      <c r="B1739" s="12" t="s">
        <v>6265</v>
      </c>
      <c r="C1739" s="13" t="s">
        <v>6267</v>
      </c>
      <c r="D1739" s="13">
        <v>34.19</v>
      </c>
      <c r="E1739" s="13" t="str">
        <f t="shared" si="486"/>
        <v>Obesity</v>
      </c>
      <c r="F1739" s="13">
        <v>4.1900000000000004</v>
      </c>
      <c r="G1739" s="13" t="str">
        <f t="shared" si="487"/>
        <v>Normal</v>
      </c>
      <c r="H1739" s="13" t="s">
        <v>8291</v>
      </c>
      <c r="I1739" s="13" t="s">
        <v>8291</v>
      </c>
      <c r="J1739" s="13" t="s">
        <v>8291</v>
      </c>
      <c r="K1739" s="27" t="s">
        <v>8292</v>
      </c>
      <c r="L1739" s="13" t="s">
        <v>8291</v>
      </c>
      <c r="M1739" s="13" t="s">
        <v>9935</v>
      </c>
      <c r="N1739" s="13">
        <v>28</v>
      </c>
      <c r="O1739" s="56">
        <v>16420.490000000002</v>
      </c>
      <c r="P1739" s="13" t="s">
        <v>8310</v>
      </c>
      <c r="Q1739" s="13" t="s">
        <v>8311</v>
      </c>
      <c r="R1739" s="57" t="s">
        <v>8317</v>
      </c>
      <c r="T1739" s="12" t="s">
        <v>6265</v>
      </c>
      <c r="U1739" s="13" t="str">
        <f t="shared" si="503"/>
        <v xml:space="preserve">  Anabel</v>
      </c>
      <c r="V1739" s="39">
        <f t="shared" si="488"/>
        <v>34.19</v>
      </c>
      <c r="W1739" s="39" t="str">
        <f t="shared" si="489"/>
        <v>Obesity</v>
      </c>
      <c r="X1739" s="39">
        <f t="shared" si="490"/>
        <v>4.1900000000000004</v>
      </c>
      <c r="Y1739" s="39" t="str">
        <f t="shared" si="491"/>
        <v>Normal</v>
      </c>
      <c r="Z1739" s="39" t="str">
        <f t="shared" si="492"/>
        <v>No</v>
      </c>
      <c r="AA1739" s="39" t="str">
        <f t="shared" si="493"/>
        <v>No</v>
      </c>
      <c r="AB1739" s="39" t="str">
        <f t="shared" si="494"/>
        <v>No</v>
      </c>
      <c r="AC1739" s="38" t="str">
        <f t="shared" si="495"/>
        <v>No major surgery</v>
      </c>
      <c r="AD1739" s="39" t="str">
        <f t="shared" si="496"/>
        <v>No</v>
      </c>
      <c r="AE1739" s="13" t="str">
        <f t="shared" si="497"/>
        <v>28-Sep-1995</v>
      </c>
      <c r="AF1739" s="39">
        <f t="shared" si="498"/>
        <v>28</v>
      </c>
      <c r="AG1739" s="58">
        <f t="shared" si="499"/>
        <v>16420.490000000002</v>
      </c>
      <c r="AH1739" s="39" t="str">
        <f t="shared" si="500"/>
        <v>tier - 2</v>
      </c>
      <c r="AI1739" s="39" t="str">
        <f t="shared" si="501"/>
        <v>tier - 3</v>
      </c>
      <c r="AJ1739" s="54" t="str">
        <f t="shared" si="502"/>
        <v>R1012</v>
      </c>
    </row>
    <row r="1740" spans="2:36" ht="15.75" customHeight="1" x14ac:dyDescent="0.3">
      <c r="B1740" s="12" t="s">
        <v>6269</v>
      </c>
      <c r="C1740" s="13" t="s">
        <v>6271</v>
      </c>
      <c r="D1740" s="13">
        <v>22.515000000000001</v>
      </c>
      <c r="E1740" s="13" t="str">
        <f t="shared" si="486"/>
        <v>Healthy Weight</v>
      </c>
      <c r="F1740" s="13">
        <v>4.37</v>
      </c>
      <c r="G1740" s="13" t="str">
        <f t="shared" si="487"/>
        <v>Normal</v>
      </c>
      <c r="H1740" s="13" t="s">
        <v>8291</v>
      </c>
      <c r="I1740" s="13" t="s">
        <v>8291</v>
      </c>
      <c r="J1740" s="13" t="s">
        <v>8293</v>
      </c>
      <c r="K1740" s="27">
        <v>1</v>
      </c>
      <c r="L1740" s="13" t="s">
        <v>8291</v>
      </c>
      <c r="M1740" s="13" t="s">
        <v>9936</v>
      </c>
      <c r="N1740" s="13">
        <v>20</v>
      </c>
      <c r="O1740" s="56">
        <v>16450.89</v>
      </c>
      <c r="P1740" s="13" t="s">
        <v>8310</v>
      </c>
      <c r="Q1740" s="13" t="s">
        <v>8314</v>
      </c>
      <c r="R1740" s="57" t="s">
        <v>8317</v>
      </c>
      <c r="T1740" s="12" t="s">
        <v>6269</v>
      </c>
      <c r="U1740" s="13" t="str">
        <f t="shared" si="503"/>
        <v xml:space="preserve">  Ian</v>
      </c>
      <c r="V1740" s="39">
        <f t="shared" si="488"/>
        <v>22.515000000000001</v>
      </c>
      <c r="W1740" s="39" t="str">
        <f t="shared" si="489"/>
        <v>Healthy Weight</v>
      </c>
      <c r="X1740" s="39">
        <f t="shared" si="490"/>
        <v>4.37</v>
      </c>
      <c r="Y1740" s="39" t="str">
        <f t="shared" si="491"/>
        <v>Normal</v>
      </c>
      <c r="Z1740" s="39" t="str">
        <f t="shared" si="492"/>
        <v>No</v>
      </c>
      <c r="AA1740" s="39" t="str">
        <f t="shared" si="493"/>
        <v>No</v>
      </c>
      <c r="AB1740" s="39" t="str">
        <f t="shared" si="494"/>
        <v>Yes</v>
      </c>
      <c r="AC1740" s="38">
        <f t="shared" si="495"/>
        <v>1</v>
      </c>
      <c r="AD1740" s="39" t="str">
        <f t="shared" si="496"/>
        <v>No</v>
      </c>
      <c r="AE1740" s="13" t="str">
        <f t="shared" si="497"/>
        <v>20-Dec-2003</v>
      </c>
      <c r="AF1740" s="39">
        <f t="shared" si="498"/>
        <v>20</v>
      </c>
      <c r="AG1740" s="58">
        <f t="shared" si="499"/>
        <v>16450.89</v>
      </c>
      <c r="AH1740" s="39" t="str">
        <f t="shared" si="500"/>
        <v>tier - 2</v>
      </c>
      <c r="AI1740" s="39" t="str">
        <f t="shared" si="501"/>
        <v>tier - 1</v>
      </c>
      <c r="AJ1740" s="54" t="str">
        <f t="shared" si="502"/>
        <v>R1012</v>
      </c>
    </row>
    <row r="1741" spans="2:36" ht="15.75" customHeight="1" x14ac:dyDescent="0.3">
      <c r="B1741" s="12" t="s">
        <v>6272</v>
      </c>
      <c r="C1741" s="13" t="s">
        <v>213</v>
      </c>
      <c r="D1741" s="13">
        <v>18.239999999999998</v>
      </c>
      <c r="E1741" s="13" t="str">
        <f t="shared" si="486"/>
        <v>Underweight</v>
      </c>
      <c r="F1741" s="13">
        <v>5.31</v>
      </c>
      <c r="G1741" s="13" t="str">
        <f t="shared" si="487"/>
        <v>Normal</v>
      </c>
      <c r="H1741" s="13" t="s">
        <v>8293</v>
      </c>
      <c r="I1741" s="13" t="s">
        <v>8291</v>
      </c>
      <c r="J1741" s="13" t="s">
        <v>8293</v>
      </c>
      <c r="K1741" s="27">
        <v>1</v>
      </c>
      <c r="L1741" s="13" t="s">
        <v>8291</v>
      </c>
      <c r="M1741" s="13" t="s">
        <v>9937</v>
      </c>
      <c r="N1741" s="13">
        <v>65</v>
      </c>
      <c r="O1741" s="56">
        <v>16455.71</v>
      </c>
      <c r="P1741" s="13" t="s">
        <v>8310</v>
      </c>
      <c r="Q1741" s="13" t="s">
        <v>8310</v>
      </c>
      <c r="R1741" s="57" t="s">
        <v>8317</v>
      </c>
      <c r="T1741" s="12" t="s">
        <v>6272</v>
      </c>
      <c r="U1741" s="13" t="str">
        <f t="shared" si="503"/>
        <v xml:space="preserve">  Alex</v>
      </c>
      <c r="V1741" s="39">
        <f t="shared" si="488"/>
        <v>18.239999999999998</v>
      </c>
      <c r="W1741" s="39" t="str">
        <f t="shared" si="489"/>
        <v>Underweight</v>
      </c>
      <c r="X1741" s="39">
        <f t="shared" si="490"/>
        <v>5.31</v>
      </c>
      <c r="Y1741" s="39" t="str">
        <f t="shared" si="491"/>
        <v>Normal</v>
      </c>
      <c r="Z1741" s="39" t="str">
        <f t="shared" si="492"/>
        <v>Yes</v>
      </c>
      <c r="AA1741" s="39" t="str">
        <f t="shared" si="493"/>
        <v>No</v>
      </c>
      <c r="AB1741" s="39" t="str">
        <f t="shared" si="494"/>
        <v>Yes</v>
      </c>
      <c r="AC1741" s="38">
        <f t="shared" si="495"/>
        <v>1</v>
      </c>
      <c r="AD1741" s="39" t="str">
        <f t="shared" si="496"/>
        <v>No</v>
      </c>
      <c r="AE1741" s="13" t="str">
        <f t="shared" si="497"/>
        <v>10-Oct-1958</v>
      </c>
      <c r="AF1741" s="39">
        <f t="shared" si="498"/>
        <v>65</v>
      </c>
      <c r="AG1741" s="58">
        <f t="shared" si="499"/>
        <v>16455.71</v>
      </c>
      <c r="AH1741" s="39" t="str">
        <f t="shared" si="500"/>
        <v>tier - 2</v>
      </c>
      <c r="AI1741" s="39" t="str">
        <f t="shared" si="501"/>
        <v>tier - 2</v>
      </c>
      <c r="AJ1741" s="54" t="str">
        <f t="shared" si="502"/>
        <v>R1012</v>
      </c>
    </row>
    <row r="1742" spans="2:36" ht="15.75" customHeight="1" x14ac:dyDescent="0.3">
      <c r="B1742" s="12" t="s">
        <v>6275</v>
      </c>
      <c r="C1742" s="13" t="s">
        <v>6277</v>
      </c>
      <c r="D1742" s="13">
        <v>37.28</v>
      </c>
      <c r="E1742" s="13" t="str">
        <f t="shared" si="486"/>
        <v>Obesity</v>
      </c>
      <c r="F1742" s="13">
        <v>4.66</v>
      </c>
      <c r="G1742" s="13" t="str">
        <f t="shared" si="487"/>
        <v>Normal</v>
      </c>
      <c r="H1742" s="13" t="s">
        <v>8291</v>
      </c>
      <c r="I1742" s="13" t="s">
        <v>8293</v>
      </c>
      <c r="J1742" s="13" t="s">
        <v>8291</v>
      </c>
      <c r="K1742" s="27">
        <v>1</v>
      </c>
      <c r="L1742" s="13" t="s">
        <v>8291</v>
      </c>
      <c r="M1742" s="13" t="s">
        <v>9938</v>
      </c>
      <c r="N1742" s="13">
        <v>28</v>
      </c>
      <c r="O1742" s="56">
        <v>16577.78</v>
      </c>
      <c r="P1742" s="13" t="s">
        <v>8310</v>
      </c>
      <c r="Q1742" s="13" t="s">
        <v>8314</v>
      </c>
      <c r="R1742" s="57" t="s">
        <v>8312</v>
      </c>
      <c r="T1742" s="12" t="s">
        <v>6275</v>
      </c>
      <c r="U1742" s="13" t="str">
        <f t="shared" si="503"/>
        <v xml:space="preserve">  Richard J</v>
      </c>
      <c r="V1742" s="39">
        <f t="shared" si="488"/>
        <v>37.28</v>
      </c>
      <c r="W1742" s="39" t="str">
        <f t="shared" si="489"/>
        <v>Obesity</v>
      </c>
      <c r="X1742" s="39">
        <f t="shared" si="490"/>
        <v>4.66</v>
      </c>
      <c r="Y1742" s="39" t="str">
        <f t="shared" si="491"/>
        <v>Normal</v>
      </c>
      <c r="Z1742" s="39" t="str">
        <f t="shared" si="492"/>
        <v>No</v>
      </c>
      <c r="AA1742" s="39" t="str">
        <f t="shared" si="493"/>
        <v>Yes</v>
      </c>
      <c r="AB1742" s="39" t="str">
        <f t="shared" si="494"/>
        <v>No</v>
      </c>
      <c r="AC1742" s="38">
        <f t="shared" si="495"/>
        <v>1</v>
      </c>
      <c r="AD1742" s="39" t="str">
        <f t="shared" si="496"/>
        <v>No</v>
      </c>
      <c r="AE1742" s="13" t="str">
        <f t="shared" si="497"/>
        <v>23-Dec-1995</v>
      </c>
      <c r="AF1742" s="39">
        <f t="shared" si="498"/>
        <v>28</v>
      </c>
      <c r="AG1742" s="58">
        <f t="shared" si="499"/>
        <v>16577.78</v>
      </c>
      <c r="AH1742" s="39" t="str">
        <f t="shared" si="500"/>
        <v>tier - 2</v>
      </c>
      <c r="AI1742" s="39" t="str">
        <f t="shared" si="501"/>
        <v>tier - 1</v>
      </c>
      <c r="AJ1742" s="54" t="str">
        <f t="shared" si="502"/>
        <v>R1013</v>
      </c>
    </row>
    <row r="1743" spans="2:36" ht="15.75" customHeight="1" x14ac:dyDescent="0.3">
      <c r="B1743" s="12" t="s">
        <v>6279</v>
      </c>
      <c r="C1743" s="13" t="s">
        <v>6281</v>
      </c>
      <c r="D1743" s="13">
        <v>18.2</v>
      </c>
      <c r="E1743" s="13" t="str">
        <f t="shared" si="486"/>
        <v>Underweight</v>
      </c>
      <c r="F1743" s="13">
        <v>6.19</v>
      </c>
      <c r="G1743" s="13" t="str">
        <f t="shared" si="487"/>
        <v>Prediabetes</v>
      </c>
      <c r="H1743" s="13" t="s">
        <v>8291</v>
      </c>
      <c r="I1743" s="13" t="s">
        <v>8291</v>
      </c>
      <c r="J1743" s="13" t="s">
        <v>8293</v>
      </c>
      <c r="K1743" s="27">
        <v>1</v>
      </c>
      <c r="L1743" s="13" t="s">
        <v>8291</v>
      </c>
      <c r="M1743" s="13" t="s">
        <v>9939</v>
      </c>
      <c r="N1743" s="13">
        <v>22</v>
      </c>
      <c r="O1743" s="56">
        <v>16586.5</v>
      </c>
      <c r="P1743" s="13" t="s">
        <v>8310</v>
      </c>
      <c r="Q1743" s="13" t="s">
        <v>8314</v>
      </c>
      <c r="R1743" s="57" t="s">
        <v>8312</v>
      </c>
      <c r="T1743" s="12" t="s">
        <v>6279</v>
      </c>
      <c r="U1743" s="13" t="str">
        <f t="shared" si="503"/>
        <v xml:space="preserve">  Jacqueline N</v>
      </c>
      <c r="V1743" s="39">
        <f t="shared" si="488"/>
        <v>18.2</v>
      </c>
      <c r="W1743" s="39" t="str">
        <f t="shared" si="489"/>
        <v>Underweight</v>
      </c>
      <c r="X1743" s="39">
        <f t="shared" si="490"/>
        <v>6.19</v>
      </c>
      <c r="Y1743" s="39" t="str">
        <f t="shared" si="491"/>
        <v>Prediabetes</v>
      </c>
      <c r="Z1743" s="39" t="str">
        <f t="shared" si="492"/>
        <v>No</v>
      </c>
      <c r="AA1743" s="39" t="str">
        <f t="shared" si="493"/>
        <v>No</v>
      </c>
      <c r="AB1743" s="39" t="str">
        <f t="shared" si="494"/>
        <v>Yes</v>
      </c>
      <c r="AC1743" s="38">
        <f t="shared" si="495"/>
        <v>1</v>
      </c>
      <c r="AD1743" s="39" t="str">
        <f t="shared" si="496"/>
        <v>No</v>
      </c>
      <c r="AE1743" s="13" t="str">
        <f t="shared" si="497"/>
        <v>25-Jun-2001</v>
      </c>
      <c r="AF1743" s="39">
        <f t="shared" si="498"/>
        <v>22</v>
      </c>
      <c r="AG1743" s="58">
        <f t="shared" si="499"/>
        <v>16586.5</v>
      </c>
      <c r="AH1743" s="39" t="str">
        <f t="shared" si="500"/>
        <v>tier - 2</v>
      </c>
      <c r="AI1743" s="39" t="str">
        <f t="shared" si="501"/>
        <v>tier - 1</v>
      </c>
      <c r="AJ1743" s="54" t="str">
        <f t="shared" si="502"/>
        <v>R1013</v>
      </c>
    </row>
    <row r="1744" spans="2:36" ht="15.75" customHeight="1" x14ac:dyDescent="0.3">
      <c r="B1744" s="12" t="s">
        <v>6283</v>
      </c>
      <c r="C1744" s="13" t="s">
        <v>6285</v>
      </c>
      <c r="D1744" s="13">
        <v>20.53</v>
      </c>
      <c r="E1744" s="13" t="str">
        <f t="shared" si="486"/>
        <v>Healthy Weight</v>
      </c>
      <c r="F1744" s="13">
        <v>4.8600000000000003</v>
      </c>
      <c r="G1744" s="13" t="str">
        <f t="shared" si="487"/>
        <v>Normal</v>
      </c>
      <c r="H1744" s="13" t="s">
        <v>8291</v>
      </c>
      <c r="I1744" s="13" t="s">
        <v>8291</v>
      </c>
      <c r="J1744" s="13" t="s">
        <v>8291</v>
      </c>
      <c r="K1744" s="27">
        <v>1</v>
      </c>
      <c r="L1744" s="13" t="s">
        <v>8291</v>
      </c>
      <c r="M1744" s="13" t="s">
        <v>9940</v>
      </c>
      <c r="N1744" s="13">
        <v>60</v>
      </c>
      <c r="O1744" s="56">
        <v>16587.96</v>
      </c>
      <c r="P1744" s="13" t="s">
        <v>8310</v>
      </c>
      <c r="Q1744" s="13" t="s">
        <v>8310</v>
      </c>
      <c r="R1744" s="57" t="s">
        <v>8330</v>
      </c>
      <c r="T1744" s="12" t="s">
        <v>6283</v>
      </c>
      <c r="U1744" s="13" t="str">
        <f t="shared" si="503"/>
        <v xml:space="preserve">  Cindy</v>
      </c>
      <c r="V1744" s="39">
        <f t="shared" si="488"/>
        <v>20.53</v>
      </c>
      <c r="W1744" s="39" t="str">
        <f t="shared" si="489"/>
        <v>Healthy Weight</v>
      </c>
      <c r="X1744" s="39">
        <f t="shared" si="490"/>
        <v>4.8600000000000003</v>
      </c>
      <c r="Y1744" s="39" t="str">
        <f t="shared" si="491"/>
        <v>Normal</v>
      </c>
      <c r="Z1744" s="39" t="str">
        <f t="shared" si="492"/>
        <v>No</v>
      </c>
      <c r="AA1744" s="39" t="str">
        <f t="shared" si="493"/>
        <v>No</v>
      </c>
      <c r="AB1744" s="39" t="str">
        <f t="shared" si="494"/>
        <v>No</v>
      </c>
      <c r="AC1744" s="38">
        <f t="shared" si="495"/>
        <v>1</v>
      </c>
      <c r="AD1744" s="39" t="str">
        <f t="shared" si="496"/>
        <v>No</v>
      </c>
      <c r="AE1744" s="13" t="str">
        <f t="shared" si="497"/>
        <v>25-Jun-1963</v>
      </c>
      <c r="AF1744" s="39">
        <f t="shared" si="498"/>
        <v>60</v>
      </c>
      <c r="AG1744" s="58">
        <f t="shared" si="499"/>
        <v>16587.96</v>
      </c>
      <c r="AH1744" s="39" t="str">
        <f t="shared" si="500"/>
        <v>tier - 2</v>
      </c>
      <c r="AI1744" s="39" t="str">
        <f t="shared" si="501"/>
        <v>tier - 2</v>
      </c>
      <c r="AJ1744" s="54" t="str">
        <f t="shared" si="502"/>
        <v>R1023</v>
      </c>
    </row>
    <row r="1745" spans="2:36" ht="15.75" customHeight="1" x14ac:dyDescent="0.3">
      <c r="B1745" s="12" t="s">
        <v>6287</v>
      </c>
      <c r="C1745" s="13" t="s">
        <v>6289</v>
      </c>
      <c r="D1745" s="13">
        <v>23.79</v>
      </c>
      <c r="E1745" s="13" t="str">
        <f t="shared" si="486"/>
        <v>Healthy Weight</v>
      </c>
      <c r="F1745" s="13">
        <v>4.74</v>
      </c>
      <c r="G1745" s="13" t="str">
        <f t="shared" si="487"/>
        <v>Normal</v>
      </c>
      <c r="H1745" s="13" t="s">
        <v>8291</v>
      </c>
      <c r="I1745" s="13" t="s">
        <v>8291</v>
      </c>
      <c r="J1745" s="13" t="s">
        <v>8291</v>
      </c>
      <c r="K1745" s="27" t="s">
        <v>8292</v>
      </c>
      <c r="L1745" s="13" t="s">
        <v>8291</v>
      </c>
      <c r="M1745" s="13" t="s">
        <v>9941</v>
      </c>
      <c r="N1745" s="13">
        <v>53</v>
      </c>
      <c r="O1745" s="56">
        <v>16600.16</v>
      </c>
      <c r="P1745" s="13" t="s">
        <v>8310</v>
      </c>
      <c r="Q1745" s="13" t="s">
        <v>8310</v>
      </c>
      <c r="R1745" s="57" t="s">
        <v>8321</v>
      </c>
      <c r="T1745" s="12" t="s">
        <v>6287</v>
      </c>
      <c r="U1745" s="13" t="str">
        <f t="shared" si="503"/>
        <v xml:space="preserve">  Marcia</v>
      </c>
      <c r="V1745" s="39">
        <f t="shared" si="488"/>
        <v>23.79</v>
      </c>
      <c r="W1745" s="39" t="str">
        <f t="shared" si="489"/>
        <v>Healthy Weight</v>
      </c>
      <c r="X1745" s="39">
        <f t="shared" si="490"/>
        <v>4.74</v>
      </c>
      <c r="Y1745" s="39" t="str">
        <f t="shared" si="491"/>
        <v>Normal</v>
      </c>
      <c r="Z1745" s="39" t="str">
        <f t="shared" si="492"/>
        <v>No</v>
      </c>
      <c r="AA1745" s="39" t="str">
        <f t="shared" si="493"/>
        <v>No</v>
      </c>
      <c r="AB1745" s="39" t="str">
        <f t="shared" si="494"/>
        <v>No</v>
      </c>
      <c r="AC1745" s="38" t="str">
        <f t="shared" si="495"/>
        <v>No major surgery</v>
      </c>
      <c r="AD1745" s="39" t="str">
        <f t="shared" si="496"/>
        <v>No</v>
      </c>
      <c r="AE1745" s="13" t="str">
        <f t="shared" si="497"/>
        <v>10-Jul-1970</v>
      </c>
      <c r="AF1745" s="39">
        <f t="shared" si="498"/>
        <v>53</v>
      </c>
      <c r="AG1745" s="58">
        <f t="shared" si="499"/>
        <v>16600.16</v>
      </c>
      <c r="AH1745" s="39" t="str">
        <f t="shared" si="500"/>
        <v>tier - 2</v>
      </c>
      <c r="AI1745" s="39" t="str">
        <f t="shared" si="501"/>
        <v>tier - 2</v>
      </c>
      <c r="AJ1745" s="54" t="str">
        <f t="shared" si="502"/>
        <v>R1011</v>
      </c>
    </row>
    <row r="1746" spans="2:36" ht="15.75" customHeight="1" x14ac:dyDescent="0.3">
      <c r="B1746" s="12" t="s">
        <v>6291</v>
      </c>
      <c r="C1746" s="13" t="s">
        <v>6293</v>
      </c>
      <c r="D1746" s="13">
        <v>29.8</v>
      </c>
      <c r="E1746" s="13" t="str">
        <f t="shared" si="486"/>
        <v>Overweight</v>
      </c>
      <c r="F1746" s="13">
        <v>6.03</v>
      </c>
      <c r="G1746" s="13" t="str">
        <f t="shared" si="487"/>
        <v>Prediabetes</v>
      </c>
      <c r="H1746" s="13" t="s">
        <v>8291</v>
      </c>
      <c r="I1746" s="13" t="s">
        <v>8291</v>
      </c>
      <c r="J1746" s="13" t="s">
        <v>8291</v>
      </c>
      <c r="K1746" s="27" t="s">
        <v>8292</v>
      </c>
      <c r="L1746" s="13" t="s">
        <v>8291</v>
      </c>
      <c r="M1746" s="13" t="s">
        <v>9942</v>
      </c>
      <c r="N1746" s="13">
        <v>48</v>
      </c>
      <c r="O1746" s="56">
        <v>16602.18</v>
      </c>
      <c r="P1746" s="13" t="s">
        <v>8310</v>
      </c>
      <c r="Q1746" s="13" t="s">
        <v>8314</v>
      </c>
      <c r="R1746" s="57" t="s">
        <v>8335</v>
      </c>
      <c r="T1746" s="12" t="s">
        <v>6291</v>
      </c>
      <c r="U1746" s="13" t="str">
        <f t="shared" si="503"/>
        <v xml:space="preserve">  Samantha R</v>
      </c>
      <c r="V1746" s="39">
        <f t="shared" si="488"/>
        <v>29.8</v>
      </c>
      <c r="W1746" s="39" t="str">
        <f t="shared" si="489"/>
        <v>Overweight</v>
      </c>
      <c r="X1746" s="39">
        <f t="shared" si="490"/>
        <v>6.03</v>
      </c>
      <c r="Y1746" s="39" t="str">
        <f t="shared" si="491"/>
        <v>Prediabetes</v>
      </c>
      <c r="Z1746" s="39" t="str">
        <f t="shared" si="492"/>
        <v>No</v>
      </c>
      <c r="AA1746" s="39" t="str">
        <f t="shared" si="493"/>
        <v>No</v>
      </c>
      <c r="AB1746" s="39" t="str">
        <f t="shared" si="494"/>
        <v>No</v>
      </c>
      <c r="AC1746" s="38" t="str">
        <f t="shared" si="495"/>
        <v>No major surgery</v>
      </c>
      <c r="AD1746" s="39" t="str">
        <f t="shared" si="496"/>
        <v>No</v>
      </c>
      <c r="AE1746" s="13" t="str">
        <f t="shared" si="497"/>
        <v>24-Jul-1975</v>
      </c>
      <c r="AF1746" s="39">
        <f t="shared" si="498"/>
        <v>48</v>
      </c>
      <c r="AG1746" s="58">
        <f t="shared" si="499"/>
        <v>16602.18</v>
      </c>
      <c r="AH1746" s="39" t="str">
        <f t="shared" si="500"/>
        <v>tier - 2</v>
      </c>
      <c r="AI1746" s="39" t="str">
        <f t="shared" si="501"/>
        <v>tier - 1</v>
      </c>
      <c r="AJ1746" s="54" t="str">
        <f t="shared" si="502"/>
        <v>R1026</v>
      </c>
    </row>
    <row r="1747" spans="2:36" ht="15.75" customHeight="1" x14ac:dyDescent="0.3">
      <c r="B1747" s="12" t="s">
        <v>6295</v>
      </c>
      <c r="C1747" s="13" t="s">
        <v>2015</v>
      </c>
      <c r="D1747" s="13">
        <v>31.54</v>
      </c>
      <c r="E1747" s="13" t="str">
        <f t="shared" si="486"/>
        <v>Obesity</v>
      </c>
      <c r="F1747" s="13">
        <v>4.71</v>
      </c>
      <c r="G1747" s="13" t="str">
        <f t="shared" si="487"/>
        <v>Normal</v>
      </c>
      <c r="H1747" s="13" t="s">
        <v>8291</v>
      </c>
      <c r="I1747" s="13" t="s">
        <v>8291</v>
      </c>
      <c r="J1747" s="13" t="s">
        <v>8291</v>
      </c>
      <c r="K1747" s="27" t="s">
        <v>8292</v>
      </c>
      <c r="L1747" s="13" t="s">
        <v>8291</v>
      </c>
      <c r="M1747" s="13" t="s">
        <v>9196</v>
      </c>
      <c r="N1747" s="13">
        <v>46</v>
      </c>
      <c r="O1747" s="56">
        <v>16631.61</v>
      </c>
      <c r="P1747" s="13" t="s">
        <v>8310</v>
      </c>
      <c r="Q1747" s="13" t="s">
        <v>8314</v>
      </c>
      <c r="R1747" s="57" t="s">
        <v>8317</v>
      </c>
      <c r="T1747" s="12" t="s">
        <v>6295</v>
      </c>
      <c r="U1747" s="13" t="str">
        <f t="shared" si="503"/>
        <v xml:space="preserve">  Katie</v>
      </c>
      <c r="V1747" s="39">
        <f t="shared" si="488"/>
        <v>31.54</v>
      </c>
      <c r="W1747" s="39" t="str">
        <f t="shared" si="489"/>
        <v>Obesity</v>
      </c>
      <c r="X1747" s="39">
        <f t="shared" si="490"/>
        <v>4.71</v>
      </c>
      <c r="Y1747" s="39" t="str">
        <f t="shared" si="491"/>
        <v>Normal</v>
      </c>
      <c r="Z1747" s="39" t="str">
        <f t="shared" si="492"/>
        <v>No</v>
      </c>
      <c r="AA1747" s="39" t="str">
        <f t="shared" si="493"/>
        <v>No</v>
      </c>
      <c r="AB1747" s="39" t="str">
        <f t="shared" si="494"/>
        <v>No</v>
      </c>
      <c r="AC1747" s="38" t="str">
        <f t="shared" si="495"/>
        <v>No major surgery</v>
      </c>
      <c r="AD1747" s="39" t="str">
        <f t="shared" si="496"/>
        <v>No</v>
      </c>
      <c r="AE1747" s="13" t="str">
        <f t="shared" si="497"/>
        <v>25-Sep-1977</v>
      </c>
      <c r="AF1747" s="39">
        <f t="shared" si="498"/>
        <v>46</v>
      </c>
      <c r="AG1747" s="58">
        <f t="shared" si="499"/>
        <v>16631.61</v>
      </c>
      <c r="AH1747" s="39" t="str">
        <f t="shared" si="500"/>
        <v>tier - 2</v>
      </c>
      <c r="AI1747" s="39" t="str">
        <f t="shared" si="501"/>
        <v>tier - 1</v>
      </c>
      <c r="AJ1747" s="54" t="str">
        <f t="shared" si="502"/>
        <v>R1012</v>
      </c>
    </row>
    <row r="1748" spans="2:36" ht="15.75" customHeight="1" x14ac:dyDescent="0.3">
      <c r="B1748" s="12" t="s">
        <v>6298</v>
      </c>
      <c r="C1748" s="13" t="s">
        <v>3989</v>
      </c>
      <c r="D1748" s="13">
        <v>20.82</v>
      </c>
      <c r="E1748" s="13" t="str">
        <f t="shared" si="486"/>
        <v>Healthy Weight</v>
      </c>
      <c r="F1748" s="13">
        <v>5.55</v>
      </c>
      <c r="G1748" s="13" t="str">
        <f t="shared" si="487"/>
        <v>Normal</v>
      </c>
      <c r="H1748" s="13" t="s">
        <v>8291</v>
      </c>
      <c r="I1748" s="13" t="s">
        <v>8291</v>
      </c>
      <c r="J1748" s="13" t="s">
        <v>8291</v>
      </c>
      <c r="K1748" s="27">
        <v>1</v>
      </c>
      <c r="L1748" s="13" t="s">
        <v>8291</v>
      </c>
      <c r="M1748" s="13" t="s">
        <v>9943</v>
      </c>
      <c r="N1748" s="13">
        <v>30</v>
      </c>
      <c r="O1748" s="56">
        <v>16657.72</v>
      </c>
      <c r="P1748" s="13" t="s">
        <v>8310</v>
      </c>
      <c r="Q1748" s="13" t="s">
        <v>8314</v>
      </c>
      <c r="R1748" s="57" t="s">
        <v>8329</v>
      </c>
      <c r="T1748" s="12" t="s">
        <v>6298</v>
      </c>
      <c r="U1748" s="13" t="str">
        <f t="shared" si="503"/>
        <v xml:space="preserve">  John P</v>
      </c>
      <c r="V1748" s="39">
        <f t="shared" si="488"/>
        <v>20.82</v>
      </c>
      <c r="W1748" s="39" t="str">
        <f t="shared" si="489"/>
        <v>Healthy Weight</v>
      </c>
      <c r="X1748" s="39">
        <f t="shared" si="490"/>
        <v>5.55</v>
      </c>
      <c r="Y1748" s="39" t="str">
        <f t="shared" si="491"/>
        <v>Normal</v>
      </c>
      <c r="Z1748" s="39" t="str">
        <f t="shared" si="492"/>
        <v>No</v>
      </c>
      <c r="AA1748" s="39" t="str">
        <f t="shared" si="493"/>
        <v>No</v>
      </c>
      <c r="AB1748" s="39" t="str">
        <f t="shared" si="494"/>
        <v>No</v>
      </c>
      <c r="AC1748" s="38">
        <f t="shared" si="495"/>
        <v>1</v>
      </c>
      <c r="AD1748" s="39" t="str">
        <f t="shared" si="496"/>
        <v>No</v>
      </c>
      <c r="AE1748" s="13" t="str">
        <f t="shared" si="497"/>
        <v>5-Nov-1993</v>
      </c>
      <c r="AF1748" s="39">
        <f t="shared" si="498"/>
        <v>30</v>
      </c>
      <c r="AG1748" s="58">
        <f t="shared" si="499"/>
        <v>16657.72</v>
      </c>
      <c r="AH1748" s="39" t="str">
        <f t="shared" si="500"/>
        <v>tier - 2</v>
      </c>
      <c r="AI1748" s="39" t="str">
        <f t="shared" si="501"/>
        <v>tier - 1</v>
      </c>
      <c r="AJ1748" s="54" t="str">
        <f t="shared" si="502"/>
        <v>R1024</v>
      </c>
    </row>
    <row r="1749" spans="2:36" ht="15.75" customHeight="1" x14ac:dyDescent="0.3">
      <c r="B1749" s="12" t="s">
        <v>6300</v>
      </c>
      <c r="C1749" s="13" t="s">
        <v>5554</v>
      </c>
      <c r="D1749" s="13">
        <v>38.83</v>
      </c>
      <c r="E1749" s="13" t="str">
        <f t="shared" si="486"/>
        <v>Obesity</v>
      </c>
      <c r="F1749" s="13">
        <v>4.78</v>
      </c>
      <c r="G1749" s="13" t="str">
        <f t="shared" si="487"/>
        <v>Normal</v>
      </c>
      <c r="H1749" s="13" t="s">
        <v>8291</v>
      </c>
      <c r="I1749" s="13" t="s">
        <v>8291</v>
      </c>
      <c r="J1749" s="13" t="s">
        <v>8293</v>
      </c>
      <c r="K1749" s="27">
        <v>1</v>
      </c>
      <c r="L1749" s="13" t="s">
        <v>8291</v>
      </c>
      <c r="M1749" s="13" t="s">
        <v>9944</v>
      </c>
      <c r="N1749" s="13">
        <v>49</v>
      </c>
      <c r="O1749" s="56">
        <v>16770.990000000002</v>
      </c>
      <c r="P1749" s="13" t="s">
        <v>8310</v>
      </c>
      <c r="Q1749" s="13" t="s">
        <v>8314</v>
      </c>
      <c r="R1749" s="57" t="s">
        <v>8317</v>
      </c>
      <c r="T1749" s="12" t="s">
        <v>6300</v>
      </c>
      <c r="U1749" s="13" t="str">
        <f t="shared" si="503"/>
        <v xml:space="preserve">  Rachel</v>
      </c>
      <c r="V1749" s="39">
        <f t="shared" si="488"/>
        <v>38.83</v>
      </c>
      <c r="W1749" s="39" t="str">
        <f t="shared" si="489"/>
        <v>Obesity</v>
      </c>
      <c r="X1749" s="39">
        <f t="shared" si="490"/>
        <v>4.78</v>
      </c>
      <c r="Y1749" s="39" t="str">
        <f t="shared" si="491"/>
        <v>Normal</v>
      </c>
      <c r="Z1749" s="39" t="str">
        <f t="shared" si="492"/>
        <v>No</v>
      </c>
      <c r="AA1749" s="39" t="str">
        <f t="shared" si="493"/>
        <v>No</v>
      </c>
      <c r="AB1749" s="39" t="str">
        <f t="shared" si="494"/>
        <v>Yes</v>
      </c>
      <c r="AC1749" s="38">
        <f t="shared" si="495"/>
        <v>1</v>
      </c>
      <c r="AD1749" s="39" t="str">
        <f t="shared" si="496"/>
        <v>No</v>
      </c>
      <c r="AE1749" s="13" t="str">
        <f t="shared" si="497"/>
        <v>28-Aug-1974</v>
      </c>
      <c r="AF1749" s="39">
        <f t="shared" si="498"/>
        <v>49</v>
      </c>
      <c r="AG1749" s="58">
        <f t="shared" si="499"/>
        <v>16770.990000000002</v>
      </c>
      <c r="AH1749" s="39" t="str">
        <f t="shared" si="500"/>
        <v>tier - 2</v>
      </c>
      <c r="AI1749" s="39" t="str">
        <f t="shared" si="501"/>
        <v>tier - 1</v>
      </c>
      <c r="AJ1749" s="54" t="str">
        <f t="shared" si="502"/>
        <v>R1012</v>
      </c>
    </row>
    <row r="1750" spans="2:36" ht="15.75" customHeight="1" x14ac:dyDescent="0.3">
      <c r="B1750" s="12" t="s">
        <v>6303</v>
      </c>
      <c r="C1750" s="13" t="s">
        <v>6305</v>
      </c>
      <c r="D1750" s="13">
        <v>23.44</v>
      </c>
      <c r="E1750" s="13" t="str">
        <f t="shared" si="486"/>
        <v>Healthy Weight</v>
      </c>
      <c r="F1750" s="13">
        <v>4.6500000000000004</v>
      </c>
      <c r="G1750" s="13" t="str">
        <f t="shared" si="487"/>
        <v>Normal</v>
      </c>
      <c r="H1750" s="13" t="s">
        <v>8293</v>
      </c>
      <c r="I1750" s="13" t="s">
        <v>8291</v>
      </c>
      <c r="J1750" s="13" t="s">
        <v>8291</v>
      </c>
      <c r="K1750" s="27">
        <v>1</v>
      </c>
      <c r="L1750" s="13" t="s">
        <v>8291</v>
      </c>
      <c r="M1750" s="13" t="s">
        <v>9945</v>
      </c>
      <c r="N1750" s="13">
        <v>34</v>
      </c>
      <c r="O1750" s="56">
        <v>16776.3</v>
      </c>
      <c r="P1750" s="13" t="s">
        <v>8310</v>
      </c>
      <c r="Q1750" s="13" t="s">
        <v>8310</v>
      </c>
      <c r="R1750" s="57" t="s">
        <v>8329</v>
      </c>
      <c r="T1750" s="12" t="s">
        <v>6303</v>
      </c>
      <c r="U1750" s="13" t="str">
        <f t="shared" si="503"/>
        <v xml:space="preserve">  Isabelle</v>
      </c>
      <c r="V1750" s="39">
        <f t="shared" si="488"/>
        <v>23.44</v>
      </c>
      <c r="W1750" s="39" t="str">
        <f t="shared" si="489"/>
        <v>Healthy Weight</v>
      </c>
      <c r="X1750" s="39">
        <f t="shared" si="490"/>
        <v>4.6500000000000004</v>
      </c>
      <c r="Y1750" s="39" t="str">
        <f t="shared" si="491"/>
        <v>Normal</v>
      </c>
      <c r="Z1750" s="39" t="str">
        <f t="shared" si="492"/>
        <v>Yes</v>
      </c>
      <c r="AA1750" s="39" t="str">
        <f t="shared" si="493"/>
        <v>No</v>
      </c>
      <c r="AB1750" s="39" t="str">
        <f t="shared" si="494"/>
        <v>No</v>
      </c>
      <c r="AC1750" s="38">
        <f t="shared" si="495"/>
        <v>1</v>
      </c>
      <c r="AD1750" s="39" t="str">
        <f t="shared" si="496"/>
        <v>No</v>
      </c>
      <c r="AE1750" s="13" t="str">
        <f t="shared" si="497"/>
        <v>23-Sep-1989</v>
      </c>
      <c r="AF1750" s="39">
        <f t="shared" si="498"/>
        <v>34</v>
      </c>
      <c r="AG1750" s="58">
        <f t="shared" si="499"/>
        <v>16776.3</v>
      </c>
      <c r="AH1750" s="39" t="str">
        <f t="shared" si="500"/>
        <v>tier - 2</v>
      </c>
      <c r="AI1750" s="39" t="str">
        <f t="shared" si="501"/>
        <v>tier - 2</v>
      </c>
      <c r="AJ1750" s="54" t="str">
        <f t="shared" si="502"/>
        <v>R1024</v>
      </c>
    </row>
    <row r="1751" spans="2:36" ht="15.75" customHeight="1" x14ac:dyDescent="0.3">
      <c r="B1751" s="12" t="s">
        <v>6307</v>
      </c>
      <c r="C1751" s="13" t="s">
        <v>6309</v>
      </c>
      <c r="D1751" s="13">
        <v>24.13</v>
      </c>
      <c r="E1751" s="13" t="str">
        <f t="shared" si="486"/>
        <v>Healthy Weight</v>
      </c>
      <c r="F1751" s="13">
        <v>5.2</v>
      </c>
      <c r="G1751" s="13" t="str">
        <f t="shared" si="487"/>
        <v>Normal</v>
      </c>
      <c r="H1751" s="13" t="s">
        <v>8291</v>
      </c>
      <c r="I1751" s="13" t="s">
        <v>8291</v>
      </c>
      <c r="J1751" s="13" t="s">
        <v>8291</v>
      </c>
      <c r="K1751" s="27">
        <v>1</v>
      </c>
      <c r="L1751" s="13" t="s">
        <v>8291</v>
      </c>
      <c r="M1751" s="13" t="s">
        <v>9878</v>
      </c>
      <c r="N1751" s="13">
        <v>61</v>
      </c>
      <c r="O1751" s="56">
        <v>16779.400000000001</v>
      </c>
      <c r="P1751" s="13" t="s">
        <v>8310</v>
      </c>
      <c r="Q1751" s="13" t="s">
        <v>8310</v>
      </c>
      <c r="R1751" s="57" t="s">
        <v>8335</v>
      </c>
      <c r="T1751" s="12" t="s">
        <v>6307</v>
      </c>
      <c r="U1751" s="13" t="str">
        <f t="shared" si="503"/>
        <v xml:space="preserve">  Neil</v>
      </c>
      <c r="V1751" s="39">
        <f t="shared" si="488"/>
        <v>24.13</v>
      </c>
      <c r="W1751" s="39" t="str">
        <f t="shared" si="489"/>
        <v>Healthy Weight</v>
      </c>
      <c r="X1751" s="39">
        <f t="shared" si="490"/>
        <v>5.2</v>
      </c>
      <c r="Y1751" s="39" t="str">
        <f t="shared" si="491"/>
        <v>Normal</v>
      </c>
      <c r="Z1751" s="39" t="str">
        <f t="shared" si="492"/>
        <v>No</v>
      </c>
      <c r="AA1751" s="39" t="str">
        <f t="shared" si="493"/>
        <v>No</v>
      </c>
      <c r="AB1751" s="39" t="str">
        <f t="shared" si="494"/>
        <v>No</v>
      </c>
      <c r="AC1751" s="38">
        <f t="shared" si="495"/>
        <v>1</v>
      </c>
      <c r="AD1751" s="39" t="str">
        <f t="shared" si="496"/>
        <v>No</v>
      </c>
      <c r="AE1751" s="13" t="str">
        <f t="shared" si="497"/>
        <v>29-Jul-1962</v>
      </c>
      <c r="AF1751" s="39">
        <f t="shared" si="498"/>
        <v>61</v>
      </c>
      <c r="AG1751" s="58">
        <f t="shared" si="499"/>
        <v>16779.400000000001</v>
      </c>
      <c r="AH1751" s="39" t="str">
        <f t="shared" si="500"/>
        <v>tier - 2</v>
      </c>
      <c r="AI1751" s="39" t="str">
        <f t="shared" si="501"/>
        <v>tier - 2</v>
      </c>
      <c r="AJ1751" s="54" t="str">
        <f t="shared" si="502"/>
        <v>R1026</v>
      </c>
    </row>
    <row r="1752" spans="2:36" ht="15.75" customHeight="1" x14ac:dyDescent="0.3">
      <c r="B1752" s="12" t="s">
        <v>6310</v>
      </c>
      <c r="C1752" s="13" t="s">
        <v>3043</v>
      </c>
      <c r="D1752" s="13">
        <v>42.13</v>
      </c>
      <c r="E1752" s="13" t="str">
        <f t="shared" si="486"/>
        <v>Obesity</v>
      </c>
      <c r="F1752" s="13">
        <v>4.54</v>
      </c>
      <c r="G1752" s="13" t="str">
        <f t="shared" si="487"/>
        <v>Normal</v>
      </c>
      <c r="H1752" s="13" t="s">
        <v>8293</v>
      </c>
      <c r="I1752" s="13" t="s">
        <v>8291</v>
      </c>
      <c r="J1752" s="13" t="s">
        <v>8291</v>
      </c>
      <c r="K1752" s="27">
        <v>1</v>
      </c>
      <c r="L1752" s="13" t="s">
        <v>8291</v>
      </c>
      <c r="M1752" s="13" t="s">
        <v>9946</v>
      </c>
      <c r="N1752" s="13">
        <v>28</v>
      </c>
      <c r="O1752" s="56">
        <v>16796.41</v>
      </c>
      <c r="P1752" s="13" t="s">
        <v>8310</v>
      </c>
      <c r="Q1752" s="13" t="s">
        <v>8311</v>
      </c>
      <c r="R1752" s="57" t="s">
        <v>8329</v>
      </c>
      <c r="T1752" s="12" t="s">
        <v>6310</v>
      </c>
      <c r="U1752" s="13" t="str">
        <f t="shared" si="503"/>
        <v xml:space="preserve">  Tom</v>
      </c>
      <c r="V1752" s="39">
        <f t="shared" si="488"/>
        <v>42.13</v>
      </c>
      <c r="W1752" s="39" t="str">
        <f t="shared" si="489"/>
        <v>Obesity</v>
      </c>
      <c r="X1752" s="39">
        <f t="shared" si="490"/>
        <v>4.54</v>
      </c>
      <c r="Y1752" s="39" t="str">
        <f t="shared" si="491"/>
        <v>Normal</v>
      </c>
      <c r="Z1752" s="39" t="str">
        <f t="shared" si="492"/>
        <v>Yes</v>
      </c>
      <c r="AA1752" s="39" t="str">
        <f t="shared" si="493"/>
        <v>No</v>
      </c>
      <c r="AB1752" s="39" t="str">
        <f t="shared" si="494"/>
        <v>No</v>
      </c>
      <c r="AC1752" s="38">
        <f t="shared" si="495"/>
        <v>1</v>
      </c>
      <c r="AD1752" s="39" t="str">
        <f t="shared" si="496"/>
        <v>No</v>
      </c>
      <c r="AE1752" s="13" t="str">
        <f t="shared" si="497"/>
        <v>19-Oct-1995</v>
      </c>
      <c r="AF1752" s="39">
        <f t="shared" si="498"/>
        <v>28</v>
      </c>
      <c r="AG1752" s="58">
        <f t="shared" si="499"/>
        <v>16796.41</v>
      </c>
      <c r="AH1752" s="39" t="str">
        <f t="shared" si="500"/>
        <v>tier - 2</v>
      </c>
      <c r="AI1752" s="39" t="str">
        <f t="shared" si="501"/>
        <v>tier - 3</v>
      </c>
      <c r="AJ1752" s="54" t="str">
        <f t="shared" si="502"/>
        <v>R1024</v>
      </c>
    </row>
    <row r="1753" spans="2:36" ht="15.75" customHeight="1" x14ac:dyDescent="0.3">
      <c r="B1753" s="12" t="s">
        <v>6313</v>
      </c>
      <c r="C1753" s="13" t="s">
        <v>6315</v>
      </c>
      <c r="D1753" s="13">
        <v>17.86</v>
      </c>
      <c r="E1753" s="13" t="str">
        <f t="shared" si="486"/>
        <v>Underweight</v>
      </c>
      <c r="F1753" s="13">
        <v>4.1100000000000003</v>
      </c>
      <c r="G1753" s="13" t="str">
        <f t="shared" si="487"/>
        <v>Normal</v>
      </c>
      <c r="H1753" s="13" t="s">
        <v>8291</v>
      </c>
      <c r="I1753" s="13" t="s">
        <v>8291</v>
      </c>
      <c r="J1753" s="13" t="s">
        <v>8291</v>
      </c>
      <c r="K1753" s="27">
        <v>1</v>
      </c>
      <c r="L1753" s="13" t="s">
        <v>8291</v>
      </c>
      <c r="M1753" s="13" t="s">
        <v>9947</v>
      </c>
      <c r="N1753" s="13">
        <v>49</v>
      </c>
      <c r="O1753" s="56">
        <v>16841.32</v>
      </c>
      <c r="P1753" s="13" t="s">
        <v>8310</v>
      </c>
      <c r="Q1753" s="13" t="s">
        <v>8311</v>
      </c>
      <c r="R1753" s="57" t="s">
        <v>8321</v>
      </c>
      <c r="T1753" s="12" t="s">
        <v>6313</v>
      </c>
      <c r="U1753" s="13" t="str">
        <f t="shared" si="503"/>
        <v xml:space="preserve">  Nathan</v>
      </c>
      <c r="V1753" s="39">
        <f t="shared" si="488"/>
        <v>17.86</v>
      </c>
      <c r="W1753" s="39" t="str">
        <f t="shared" si="489"/>
        <v>Underweight</v>
      </c>
      <c r="X1753" s="39">
        <f t="shared" si="490"/>
        <v>4.1100000000000003</v>
      </c>
      <c r="Y1753" s="39" t="str">
        <f t="shared" si="491"/>
        <v>Normal</v>
      </c>
      <c r="Z1753" s="39" t="str">
        <f t="shared" si="492"/>
        <v>No</v>
      </c>
      <c r="AA1753" s="39" t="str">
        <f t="shared" si="493"/>
        <v>No</v>
      </c>
      <c r="AB1753" s="39" t="str">
        <f t="shared" si="494"/>
        <v>No</v>
      </c>
      <c r="AC1753" s="38">
        <f t="shared" si="495"/>
        <v>1</v>
      </c>
      <c r="AD1753" s="39" t="str">
        <f t="shared" si="496"/>
        <v>No</v>
      </c>
      <c r="AE1753" s="13" t="str">
        <f t="shared" si="497"/>
        <v>8-Aug-1974</v>
      </c>
      <c r="AF1753" s="39">
        <f t="shared" si="498"/>
        <v>49</v>
      </c>
      <c r="AG1753" s="58">
        <f t="shared" si="499"/>
        <v>16841.32</v>
      </c>
      <c r="AH1753" s="39" t="str">
        <f t="shared" si="500"/>
        <v>tier - 2</v>
      </c>
      <c r="AI1753" s="39" t="str">
        <f t="shared" si="501"/>
        <v>tier - 3</v>
      </c>
      <c r="AJ1753" s="54" t="str">
        <f t="shared" si="502"/>
        <v>R1011</v>
      </c>
    </row>
    <row r="1754" spans="2:36" ht="15.75" customHeight="1" x14ac:dyDescent="0.3">
      <c r="B1754" s="12" t="s">
        <v>6316</v>
      </c>
      <c r="C1754" s="13" t="s">
        <v>6318</v>
      </c>
      <c r="D1754" s="13">
        <v>32.78</v>
      </c>
      <c r="E1754" s="13" t="str">
        <f t="shared" si="486"/>
        <v>Obesity</v>
      </c>
      <c r="F1754" s="13">
        <v>4.63</v>
      </c>
      <c r="G1754" s="13" t="str">
        <f t="shared" si="487"/>
        <v>Normal</v>
      </c>
      <c r="H1754" s="13" t="s">
        <v>8291</v>
      </c>
      <c r="I1754" s="13" t="s">
        <v>8291</v>
      </c>
      <c r="J1754" s="13" t="s">
        <v>8291</v>
      </c>
      <c r="K1754" s="27" t="s">
        <v>8292</v>
      </c>
      <c r="L1754" s="13" t="s">
        <v>8291</v>
      </c>
      <c r="M1754" s="13" t="s">
        <v>9948</v>
      </c>
      <c r="N1754" s="13">
        <v>20</v>
      </c>
      <c r="O1754" s="56">
        <v>16884.919999999998</v>
      </c>
      <c r="P1754" s="13" t="s">
        <v>8310</v>
      </c>
      <c r="Q1754" s="13" t="s">
        <v>8310</v>
      </c>
      <c r="R1754" s="57" t="s">
        <v>8321</v>
      </c>
      <c r="T1754" s="12" t="s">
        <v>6316</v>
      </c>
      <c r="U1754" s="13" t="str">
        <f t="shared" si="503"/>
        <v xml:space="preserve">  Kelli N</v>
      </c>
      <c r="V1754" s="39">
        <f t="shared" si="488"/>
        <v>32.78</v>
      </c>
      <c r="W1754" s="39" t="str">
        <f t="shared" si="489"/>
        <v>Obesity</v>
      </c>
      <c r="X1754" s="39">
        <f t="shared" si="490"/>
        <v>4.63</v>
      </c>
      <c r="Y1754" s="39" t="str">
        <f t="shared" si="491"/>
        <v>Normal</v>
      </c>
      <c r="Z1754" s="39" t="str">
        <f t="shared" si="492"/>
        <v>No</v>
      </c>
      <c r="AA1754" s="39" t="str">
        <f t="shared" si="493"/>
        <v>No</v>
      </c>
      <c r="AB1754" s="39" t="str">
        <f t="shared" si="494"/>
        <v>No</v>
      </c>
      <c r="AC1754" s="38" t="str">
        <f t="shared" si="495"/>
        <v>No major surgery</v>
      </c>
      <c r="AD1754" s="39" t="str">
        <f t="shared" si="496"/>
        <v>No</v>
      </c>
      <c r="AE1754" s="13" t="str">
        <f t="shared" si="497"/>
        <v>10-Sep-2003</v>
      </c>
      <c r="AF1754" s="39">
        <f t="shared" si="498"/>
        <v>20</v>
      </c>
      <c r="AG1754" s="58">
        <f t="shared" si="499"/>
        <v>16884.919999999998</v>
      </c>
      <c r="AH1754" s="39" t="str">
        <f t="shared" si="500"/>
        <v>tier - 2</v>
      </c>
      <c r="AI1754" s="39" t="str">
        <f t="shared" si="501"/>
        <v>tier - 2</v>
      </c>
      <c r="AJ1754" s="54" t="str">
        <f t="shared" si="502"/>
        <v>R1011</v>
      </c>
    </row>
    <row r="1755" spans="2:36" ht="15.75" customHeight="1" x14ac:dyDescent="0.3">
      <c r="B1755" s="12" t="s">
        <v>6320</v>
      </c>
      <c r="C1755" s="13" t="s">
        <v>2377</v>
      </c>
      <c r="D1755" s="13">
        <v>23.9</v>
      </c>
      <c r="E1755" s="13" t="str">
        <f t="shared" si="486"/>
        <v>Healthy Weight</v>
      </c>
      <c r="F1755" s="13">
        <v>6.06</v>
      </c>
      <c r="G1755" s="13" t="str">
        <f t="shared" si="487"/>
        <v>Prediabetes</v>
      </c>
      <c r="H1755" s="13" t="s">
        <v>8293</v>
      </c>
      <c r="I1755" s="13" t="s">
        <v>8291</v>
      </c>
      <c r="J1755" s="13" t="s">
        <v>8293</v>
      </c>
      <c r="K1755" s="27">
        <v>1</v>
      </c>
      <c r="L1755" s="13" t="s">
        <v>8291</v>
      </c>
      <c r="M1755" s="13" t="s">
        <v>9949</v>
      </c>
      <c r="N1755" s="13">
        <v>55</v>
      </c>
      <c r="O1755" s="56">
        <v>16903.5</v>
      </c>
      <c r="P1755" s="13" t="s">
        <v>8310</v>
      </c>
      <c r="Q1755" s="13" t="s">
        <v>8311</v>
      </c>
      <c r="R1755" s="57" t="s">
        <v>8317</v>
      </c>
      <c r="T1755" s="12" t="s">
        <v>6320</v>
      </c>
      <c r="U1755" s="13" t="str">
        <f t="shared" si="503"/>
        <v xml:space="preserve">  Scott M</v>
      </c>
      <c r="V1755" s="39">
        <f t="shared" si="488"/>
        <v>23.9</v>
      </c>
      <c r="W1755" s="39" t="str">
        <f t="shared" si="489"/>
        <v>Healthy Weight</v>
      </c>
      <c r="X1755" s="39">
        <f t="shared" si="490"/>
        <v>6.06</v>
      </c>
      <c r="Y1755" s="39" t="str">
        <f t="shared" si="491"/>
        <v>Prediabetes</v>
      </c>
      <c r="Z1755" s="39" t="str">
        <f t="shared" si="492"/>
        <v>Yes</v>
      </c>
      <c r="AA1755" s="39" t="str">
        <f t="shared" si="493"/>
        <v>No</v>
      </c>
      <c r="AB1755" s="39" t="str">
        <f t="shared" si="494"/>
        <v>Yes</v>
      </c>
      <c r="AC1755" s="38">
        <f t="shared" si="495"/>
        <v>1</v>
      </c>
      <c r="AD1755" s="39" t="str">
        <f t="shared" si="496"/>
        <v>No</v>
      </c>
      <c r="AE1755" s="13" t="str">
        <f t="shared" si="497"/>
        <v>21-Oct-1968</v>
      </c>
      <c r="AF1755" s="39">
        <f t="shared" si="498"/>
        <v>55</v>
      </c>
      <c r="AG1755" s="58">
        <f t="shared" si="499"/>
        <v>16903.5</v>
      </c>
      <c r="AH1755" s="39" t="str">
        <f t="shared" si="500"/>
        <v>tier - 2</v>
      </c>
      <c r="AI1755" s="39" t="str">
        <f t="shared" si="501"/>
        <v>tier - 3</v>
      </c>
      <c r="AJ1755" s="54" t="str">
        <f t="shared" si="502"/>
        <v>R1012</v>
      </c>
    </row>
    <row r="1756" spans="2:36" ht="15.75" customHeight="1" x14ac:dyDescent="0.3">
      <c r="B1756" s="12" t="s">
        <v>6323</v>
      </c>
      <c r="C1756" s="13" t="s">
        <v>6325</v>
      </c>
      <c r="D1756" s="13">
        <v>15.47</v>
      </c>
      <c r="E1756" s="13" t="str">
        <f t="shared" si="486"/>
        <v>Underweight</v>
      </c>
      <c r="F1756" s="13">
        <v>8.43</v>
      </c>
      <c r="G1756" s="13" t="str">
        <f t="shared" si="487"/>
        <v>Diabetes</v>
      </c>
      <c r="H1756" s="13" t="s">
        <v>8291</v>
      </c>
      <c r="I1756" s="13" t="s">
        <v>8291</v>
      </c>
      <c r="J1756" s="13" t="s">
        <v>8291</v>
      </c>
      <c r="K1756" s="27" t="s">
        <v>8292</v>
      </c>
      <c r="L1756" s="13" t="s">
        <v>8291</v>
      </c>
      <c r="M1756" s="13" t="s">
        <v>9193</v>
      </c>
      <c r="N1756" s="13">
        <v>46</v>
      </c>
      <c r="O1756" s="56">
        <v>16921.09</v>
      </c>
      <c r="P1756" s="13" t="s">
        <v>8310</v>
      </c>
      <c r="Q1756" s="13" t="s">
        <v>8311</v>
      </c>
      <c r="R1756" s="57" t="s">
        <v>8330</v>
      </c>
      <c r="T1756" s="12" t="s">
        <v>6323</v>
      </c>
      <c r="U1756" s="13" t="str">
        <f t="shared" si="503"/>
        <v xml:space="preserve">  Grant A</v>
      </c>
      <c r="V1756" s="39">
        <f t="shared" si="488"/>
        <v>15.47</v>
      </c>
      <c r="W1756" s="39" t="str">
        <f t="shared" si="489"/>
        <v>Underweight</v>
      </c>
      <c r="X1756" s="39">
        <f t="shared" si="490"/>
        <v>8.43</v>
      </c>
      <c r="Y1756" s="39" t="str">
        <f t="shared" si="491"/>
        <v>Diabetes</v>
      </c>
      <c r="Z1756" s="39" t="str">
        <f t="shared" si="492"/>
        <v>No</v>
      </c>
      <c r="AA1756" s="39" t="str">
        <f t="shared" si="493"/>
        <v>No</v>
      </c>
      <c r="AB1756" s="39" t="str">
        <f t="shared" si="494"/>
        <v>No</v>
      </c>
      <c r="AC1756" s="38" t="str">
        <f t="shared" si="495"/>
        <v>No major surgery</v>
      </c>
      <c r="AD1756" s="39" t="str">
        <f t="shared" si="496"/>
        <v>No</v>
      </c>
      <c r="AE1756" s="13" t="str">
        <f t="shared" si="497"/>
        <v>25-Aug-1977</v>
      </c>
      <c r="AF1756" s="39">
        <f t="shared" si="498"/>
        <v>46</v>
      </c>
      <c r="AG1756" s="58">
        <f t="shared" si="499"/>
        <v>16921.09</v>
      </c>
      <c r="AH1756" s="39" t="str">
        <f t="shared" si="500"/>
        <v>tier - 2</v>
      </c>
      <c r="AI1756" s="39" t="str">
        <f t="shared" si="501"/>
        <v>tier - 3</v>
      </c>
      <c r="AJ1756" s="54" t="str">
        <f t="shared" si="502"/>
        <v>R1023</v>
      </c>
    </row>
    <row r="1757" spans="2:36" ht="15.75" customHeight="1" x14ac:dyDescent="0.3">
      <c r="B1757" s="12" t="s">
        <v>6327</v>
      </c>
      <c r="C1757" s="13" t="s">
        <v>6329</v>
      </c>
      <c r="D1757" s="13">
        <v>28.54</v>
      </c>
      <c r="E1757" s="13" t="str">
        <f t="shared" si="486"/>
        <v>Overweight</v>
      </c>
      <c r="F1757" s="13">
        <v>5.51</v>
      </c>
      <c r="G1757" s="13" t="str">
        <f t="shared" si="487"/>
        <v>Normal</v>
      </c>
      <c r="H1757" s="13" t="s">
        <v>8291</v>
      </c>
      <c r="I1757" s="13" t="s">
        <v>8291</v>
      </c>
      <c r="J1757" s="13" t="s">
        <v>8293</v>
      </c>
      <c r="K1757" s="27">
        <v>1</v>
      </c>
      <c r="L1757" s="13" t="s">
        <v>8291</v>
      </c>
      <c r="M1757" s="13" t="s">
        <v>9950</v>
      </c>
      <c r="N1757" s="13">
        <v>43</v>
      </c>
      <c r="O1757" s="56">
        <v>16990.55</v>
      </c>
      <c r="P1757" s="13" t="s">
        <v>8310</v>
      </c>
      <c r="Q1757" s="13" t="s">
        <v>8311</v>
      </c>
      <c r="R1757" s="57" t="s">
        <v>8317</v>
      </c>
      <c r="T1757" s="12" t="s">
        <v>6327</v>
      </c>
      <c r="U1757" s="13" t="str">
        <f t="shared" si="503"/>
        <v xml:space="preserve">  Jonathan C</v>
      </c>
      <c r="V1757" s="39">
        <f t="shared" si="488"/>
        <v>28.54</v>
      </c>
      <c r="W1757" s="39" t="str">
        <f t="shared" si="489"/>
        <v>Overweight</v>
      </c>
      <c r="X1757" s="39">
        <f t="shared" si="490"/>
        <v>5.51</v>
      </c>
      <c r="Y1757" s="39" t="str">
        <f t="shared" si="491"/>
        <v>Normal</v>
      </c>
      <c r="Z1757" s="39" t="str">
        <f t="shared" si="492"/>
        <v>No</v>
      </c>
      <c r="AA1757" s="39" t="str">
        <f t="shared" si="493"/>
        <v>No</v>
      </c>
      <c r="AB1757" s="39" t="str">
        <f t="shared" si="494"/>
        <v>Yes</v>
      </c>
      <c r="AC1757" s="38">
        <f t="shared" si="495"/>
        <v>1</v>
      </c>
      <c r="AD1757" s="39" t="str">
        <f t="shared" si="496"/>
        <v>No</v>
      </c>
      <c r="AE1757" s="13" t="str">
        <f t="shared" si="497"/>
        <v>16-Jul-1980</v>
      </c>
      <c r="AF1757" s="39">
        <f t="shared" si="498"/>
        <v>43</v>
      </c>
      <c r="AG1757" s="58">
        <f t="shared" si="499"/>
        <v>16990.55</v>
      </c>
      <c r="AH1757" s="39" t="str">
        <f t="shared" si="500"/>
        <v>tier - 2</v>
      </c>
      <c r="AI1757" s="39" t="str">
        <f t="shared" si="501"/>
        <v>tier - 3</v>
      </c>
      <c r="AJ1757" s="54" t="str">
        <f t="shared" si="502"/>
        <v>R1012</v>
      </c>
    </row>
    <row r="1758" spans="2:36" ht="15.75" customHeight="1" x14ac:dyDescent="0.3">
      <c r="B1758" s="12" t="s">
        <v>6330</v>
      </c>
      <c r="C1758" s="13" t="s">
        <v>6332</v>
      </c>
      <c r="D1758" s="13">
        <v>18.54</v>
      </c>
      <c r="E1758" s="13" t="str">
        <f t="shared" si="486"/>
        <v>Healthy Weight</v>
      </c>
      <c r="F1758" s="13">
        <v>4.95</v>
      </c>
      <c r="G1758" s="13" t="str">
        <f t="shared" si="487"/>
        <v>Normal</v>
      </c>
      <c r="H1758" s="13" t="s">
        <v>8291</v>
      </c>
      <c r="I1758" s="13" t="s">
        <v>8291</v>
      </c>
      <c r="J1758" s="13" t="s">
        <v>8291</v>
      </c>
      <c r="K1758" s="27" t="s">
        <v>8292</v>
      </c>
      <c r="L1758" s="13" t="s">
        <v>8291</v>
      </c>
      <c r="M1758" s="13" t="s">
        <v>9063</v>
      </c>
      <c r="N1758" s="13">
        <v>52</v>
      </c>
      <c r="O1758" s="56">
        <v>17016.009999999998</v>
      </c>
      <c r="P1758" s="13" t="s">
        <v>8310</v>
      </c>
      <c r="Q1758" s="13" t="s">
        <v>8310</v>
      </c>
      <c r="R1758" s="57" t="s">
        <v>8330</v>
      </c>
      <c r="T1758" s="12" t="s">
        <v>6330</v>
      </c>
      <c r="U1758" s="13" t="str">
        <f t="shared" si="503"/>
        <v xml:space="preserve">  Rachael M</v>
      </c>
      <c r="V1758" s="39">
        <f t="shared" si="488"/>
        <v>18.54</v>
      </c>
      <c r="W1758" s="39" t="str">
        <f t="shared" si="489"/>
        <v>Healthy Weight</v>
      </c>
      <c r="X1758" s="39">
        <f t="shared" si="490"/>
        <v>4.95</v>
      </c>
      <c r="Y1758" s="39" t="str">
        <f t="shared" si="491"/>
        <v>Normal</v>
      </c>
      <c r="Z1758" s="39" t="str">
        <f t="shared" si="492"/>
        <v>No</v>
      </c>
      <c r="AA1758" s="39" t="str">
        <f t="shared" si="493"/>
        <v>No</v>
      </c>
      <c r="AB1758" s="39" t="str">
        <f t="shared" si="494"/>
        <v>No</v>
      </c>
      <c r="AC1758" s="38" t="str">
        <f t="shared" si="495"/>
        <v>No major surgery</v>
      </c>
      <c r="AD1758" s="39" t="str">
        <f t="shared" si="496"/>
        <v>No</v>
      </c>
      <c r="AE1758" s="13" t="str">
        <f t="shared" si="497"/>
        <v>22-Aug-1971</v>
      </c>
      <c r="AF1758" s="39">
        <f t="shared" si="498"/>
        <v>52</v>
      </c>
      <c r="AG1758" s="58">
        <f t="shared" si="499"/>
        <v>17016.009999999998</v>
      </c>
      <c r="AH1758" s="39" t="str">
        <f t="shared" si="500"/>
        <v>tier - 2</v>
      </c>
      <c r="AI1758" s="39" t="str">
        <f t="shared" si="501"/>
        <v>tier - 2</v>
      </c>
      <c r="AJ1758" s="54" t="str">
        <f t="shared" si="502"/>
        <v>R1023</v>
      </c>
    </row>
    <row r="1759" spans="2:36" ht="15.75" customHeight="1" x14ac:dyDescent="0.3">
      <c r="B1759" s="12" t="s">
        <v>6334</v>
      </c>
      <c r="C1759" s="13" t="s">
        <v>6336</v>
      </c>
      <c r="D1759" s="13">
        <v>32.18</v>
      </c>
      <c r="E1759" s="13" t="str">
        <f t="shared" si="486"/>
        <v>Obesity</v>
      </c>
      <c r="F1759" s="13">
        <v>6.44</v>
      </c>
      <c r="G1759" s="13" t="b">
        <f t="shared" si="487"/>
        <v>0</v>
      </c>
      <c r="H1759" s="13" t="s">
        <v>8293</v>
      </c>
      <c r="I1759" s="13" t="s">
        <v>8291</v>
      </c>
      <c r="J1759" s="13" t="s">
        <v>8293</v>
      </c>
      <c r="K1759" s="27">
        <v>1</v>
      </c>
      <c r="L1759" s="13" t="s">
        <v>8291</v>
      </c>
      <c r="M1759" s="13" t="s">
        <v>9951</v>
      </c>
      <c r="N1759" s="13">
        <v>27</v>
      </c>
      <c r="O1759" s="56">
        <v>17043.34</v>
      </c>
      <c r="P1759" s="13" t="s">
        <v>8310</v>
      </c>
      <c r="Q1759" s="13" t="s">
        <v>8311</v>
      </c>
      <c r="R1759" s="57" t="s">
        <v>8312</v>
      </c>
      <c r="T1759" s="12" t="s">
        <v>6334</v>
      </c>
      <c r="U1759" s="13" t="str">
        <f t="shared" si="503"/>
        <v xml:space="preserve">  Pilar</v>
      </c>
      <c r="V1759" s="39">
        <f t="shared" si="488"/>
        <v>32.18</v>
      </c>
      <c r="W1759" s="39" t="str">
        <f t="shared" si="489"/>
        <v>Obesity</v>
      </c>
      <c r="X1759" s="39">
        <f t="shared" si="490"/>
        <v>6.44</v>
      </c>
      <c r="Y1759" s="39" t="b">
        <f t="shared" si="491"/>
        <v>0</v>
      </c>
      <c r="Z1759" s="39" t="str">
        <f t="shared" si="492"/>
        <v>Yes</v>
      </c>
      <c r="AA1759" s="39" t="str">
        <f t="shared" si="493"/>
        <v>No</v>
      </c>
      <c r="AB1759" s="39" t="str">
        <f t="shared" si="494"/>
        <v>Yes</v>
      </c>
      <c r="AC1759" s="38">
        <f t="shared" si="495"/>
        <v>1</v>
      </c>
      <c r="AD1759" s="39" t="str">
        <f t="shared" si="496"/>
        <v>No</v>
      </c>
      <c r="AE1759" s="13" t="str">
        <f t="shared" si="497"/>
        <v>10-Jun-1996</v>
      </c>
      <c r="AF1759" s="39">
        <f t="shared" si="498"/>
        <v>27</v>
      </c>
      <c r="AG1759" s="58">
        <f t="shared" si="499"/>
        <v>17043.34</v>
      </c>
      <c r="AH1759" s="39" t="str">
        <f t="shared" si="500"/>
        <v>tier - 2</v>
      </c>
      <c r="AI1759" s="39" t="str">
        <f t="shared" si="501"/>
        <v>tier - 3</v>
      </c>
      <c r="AJ1759" s="54" t="str">
        <f t="shared" si="502"/>
        <v>R1013</v>
      </c>
    </row>
    <row r="1760" spans="2:36" ht="15.75" customHeight="1" x14ac:dyDescent="0.3">
      <c r="B1760" s="12" t="s">
        <v>6338</v>
      </c>
      <c r="C1760" s="13" t="s">
        <v>6340</v>
      </c>
      <c r="D1760" s="13">
        <v>37.380000000000003</v>
      </c>
      <c r="E1760" s="13" t="str">
        <f t="shared" si="486"/>
        <v>Obesity</v>
      </c>
      <c r="F1760" s="13">
        <v>6.05</v>
      </c>
      <c r="G1760" s="13" t="str">
        <f t="shared" si="487"/>
        <v>Prediabetes</v>
      </c>
      <c r="H1760" s="13" t="s">
        <v>8293</v>
      </c>
      <c r="I1760" s="13" t="s">
        <v>8291</v>
      </c>
      <c r="J1760" s="13" t="s">
        <v>8291</v>
      </c>
      <c r="K1760" s="27" t="s">
        <v>8292</v>
      </c>
      <c r="L1760" s="13" t="s">
        <v>8291</v>
      </c>
      <c r="M1760" s="13" t="s">
        <v>9952</v>
      </c>
      <c r="N1760" s="13">
        <v>20</v>
      </c>
      <c r="O1760" s="56">
        <v>17081.080000000002</v>
      </c>
      <c r="P1760" s="13" t="s">
        <v>8310</v>
      </c>
      <c r="Q1760" s="13" t="s">
        <v>8310</v>
      </c>
      <c r="R1760" s="57" t="s">
        <v>8321</v>
      </c>
      <c r="T1760" s="12" t="s">
        <v>6338</v>
      </c>
      <c r="U1760" s="13" t="str">
        <f t="shared" si="503"/>
        <v xml:space="preserve">  Kyle M</v>
      </c>
      <c r="V1760" s="39">
        <f t="shared" si="488"/>
        <v>37.380000000000003</v>
      </c>
      <c r="W1760" s="39" t="str">
        <f t="shared" si="489"/>
        <v>Obesity</v>
      </c>
      <c r="X1760" s="39">
        <f t="shared" si="490"/>
        <v>6.05</v>
      </c>
      <c r="Y1760" s="39" t="str">
        <f t="shared" si="491"/>
        <v>Prediabetes</v>
      </c>
      <c r="Z1760" s="39" t="str">
        <f t="shared" si="492"/>
        <v>Yes</v>
      </c>
      <c r="AA1760" s="39" t="str">
        <f t="shared" si="493"/>
        <v>No</v>
      </c>
      <c r="AB1760" s="39" t="str">
        <f t="shared" si="494"/>
        <v>No</v>
      </c>
      <c r="AC1760" s="38" t="str">
        <f t="shared" si="495"/>
        <v>No major surgery</v>
      </c>
      <c r="AD1760" s="39" t="str">
        <f t="shared" si="496"/>
        <v>No</v>
      </c>
      <c r="AE1760" s="13" t="str">
        <f t="shared" si="497"/>
        <v>26-Dec-2003</v>
      </c>
      <c r="AF1760" s="39">
        <f t="shared" si="498"/>
        <v>20</v>
      </c>
      <c r="AG1760" s="58">
        <f t="shared" si="499"/>
        <v>17081.080000000002</v>
      </c>
      <c r="AH1760" s="39" t="str">
        <f t="shared" si="500"/>
        <v>tier - 2</v>
      </c>
      <c r="AI1760" s="39" t="str">
        <f t="shared" si="501"/>
        <v>tier - 2</v>
      </c>
      <c r="AJ1760" s="54" t="str">
        <f t="shared" si="502"/>
        <v>R1011</v>
      </c>
    </row>
    <row r="1761" spans="2:36" ht="15.75" customHeight="1" x14ac:dyDescent="0.3">
      <c r="B1761" s="12" t="s">
        <v>6341</v>
      </c>
      <c r="C1761" s="13" t="s">
        <v>6343</v>
      </c>
      <c r="D1761" s="13">
        <v>31.12</v>
      </c>
      <c r="E1761" s="13" t="str">
        <f t="shared" si="486"/>
        <v>Obesity</v>
      </c>
      <c r="F1761" s="13">
        <v>4.76</v>
      </c>
      <c r="G1761" s="13" t="str">
        <f t="shared" si="487"/>
        <v>Normal</v>
      </c>
      <c r="H1761" s="13" t="s">
        <v>8293</v>
      </c>
      <c r="I1761" s="13" t="s">
        <v>8291</v>
      </c>
      <c r="J1761" s="13" t="s">
        <v>8293</v>
      </c>
      <c r="K1761" s="27">
        <v>1</v>
      </c>
      <c r="L1761" s="13" t="s">
        <v>8291</v>
      </c>
      <c r="M1761" s="13" t="s">
        <v>9953</v>
      </c>
      <c r="N1761" s="13">
        <v>21</v>
      </c>
      <c r="O1761" s="56">
        <v>17085.27</v>
      </c>
      <c r="P1761" s="13" t="s">
        <v>8310</v>
      </c>
      <c r="Q1761" s="13" t="s">
        <v>8311</v>
      </c>
      <c r="R1761" s="57" t="s">
        <v>8312</v>
      </c>
      <c r="T1761" s="12" t="s">
        <v>6341</v>
      </c>
      <c r="U1761" s="13" t="str">
        <f t="shared" si="503"/>
        <v xml:space="preserve">  Christie</v>
      </c>
      <c r="V1761" s="39">
        <f t="shared" si="488"/>
        <v>31.12</v>
      </c>
      <c r="W1761" s="39" t="str">
        <f t="shared" si="489"/>
        <v>Obesity</v>
      </c>
      <c r="X1761" s="39">
        <f t="shared" si="490"/>
        <v>4.76</v>
      </c>
      <c r="Y1761" s="39" t="str">
        <f t="shared" si="491"/>
        <v>Normal</v>
      </c>
      <c r="Z1761" s="39" t="str">
        <f t="shared" si="492"/>
        <v>Yes</v>
      </c>
      <c r="AA1761" s="39" t="str">
        <f t="shared" si="493"/>
        <v>No</v>
      </c>
      <c r="AB1761" s="39" t="str">
        <f t="shared" si="494"/>
        <v>Yes</v>
      </c>
      <c r="AC1761" s="38">
        <f t="shared" si="495"/>
        <v>1</v>
      </c>
      <c r="AD1761" s="39" t="str">
        <f t="shared" si="496"/>
        <v>No</v>
      </c>
      <c r="AE1761" s="13" t="str">
        <f t="shared" si="497"/>
        <v>28-Jun-2002</v>
      </c>
      <c r="AF1761" s="39">
        <f t="shared" si="498"/>
        <v>21</v>
      </c>
      <c r="AG1761" s="58">
        <f t="shared" si="499"/>
        <v>17085.27</v>
      </c>
      <c r="AH1761" s="39" t="str">
        <f t="shared" si="500"/>
        <v>tier - 2</v>
      </c>
      <c r="AI1761" s="39" t="str">
        <f t="shared" si="501"/>
        <v>tier - 3</v>
      </c>
      <c r="AJ1761" s="54" t="str">
        <f t="shared" si="502"/>
        <v>R1013</v>
      </c>
    </row>
    <row r="1762" spans="2:36" ht="15.75" customHeight="1" x14ac:dyDescent="0.3">
      <c r="B1762" s="12" t="s">
        <v>6345</v>
      </c>
      <c r="C1762" s="13" t="s">
        <v>6347</v>
      </c>
      <c r="D1762" s="13">
        <v>22.01</v>
      </c>
      <c r="E1762" s="13" t="str">
        <f t="shared" si="486"/>
        <v>Healthy Weight</v>
      </c>
      <c r="F1762" s="13">
        <v>6.72</v>
      </c>
      <c r="G1762" s="13" t="str">
        <f t="shared" si="487"/>
        <v>Diabetes</v>
      </c>
      <c r="H1762" s="13" t="s">
        <v>8293</v>
      </c>
      <c r="I1762" s="13" t="s">
        <v>8291</v>
      </c>
      <c r="J1762" s="13" t="s">
        <v>8291</v>
      </c>
      <c r="K1762" s="27">
        <v>1</v>
      </c>
      <c r="L1762" s="13" t="s">
        <v>8291</v>
      </c>
      <c r="M1762" s="13" t="s">
        <v>9954</v>
      </c>
      <c r="N1762" s="13">
        <v>25</v>
      </c>
      <c r="O1762" s="56">
        <v>17128.43</v>
      </c>
      <c r="P1762" s="13" t="s">
        <v>8310</v>
      </c>
      <c r="Q1762" s="13" t="s">
        <v>8311</v>
      </c>
      <c r="R1762" s="57" t="s">
        <v>8326</v>
      </c>
      <c r="T1762" s="12" t="s">
        <v>6345</v>
      </c>
      <c r="U1762" s="13" t="str">
        <f t="shared" si="503"/>
        <v xml:space="preserve">  David A</v>
      </c>
      <c r="V1762" s="39">
        <f t="shared" si="488"/>
        <v>22.01</v>
      </c>
      <c r="W1762" s="39" t="str">
        <f t="shared" si="489"/>
        <v>Healthy Weight</v>
      </c>
      <c r="X1762" s="39">
        <f t="shared" si="490"/>
        <v>6.72</v>
      </c>
      <c r="Y1762" s="39" t="str">
        <f t="shared" si="491"/>
        <v>Diabetes</v>
      </c>
      <c r="Z1762" s="39" t="str">
        <f t="shared" si="492"/>
        <v>Yes</v>
      </c>
      <c r="AA1762" s="39" t="str">
        <f t="shared" si="493"/>
        <v>No</v>
      </c>
      <c r="AB1762" s="39" t="str">
        <f t="shared" si="494"/>
        <v>No</v>
      </c>
      <c r="AC1762" s="38">
        <f t="shared" si="495"/>
        <v>1</v>
      </c>
      <c r="AD1762" s="39" t="str">
        <f t="shared" si="496"/>
        <v>No</v>
      </c>
      <c r="AE1762" s="13" t="str">
        <f t="shared" si="497"/>
        <v>3-Jun-1998</v>
      </c>
      <c r="AF1762" s="39">
        <f t="shared" si="498"/>
        <v>25</v>
      </c>
      <c r="AG1762" s="58">
        <f t="shared" si="499"/>
        <v>17128.43</v>
      </c>
      <c r="AH1762" s="39" t="str">
        <f t="shared" si="500"/>
        <v>tier - 2</v>
      </c>
      <c r="AI1762" s="39" t="str">
        <f t="shared" si="501"/>
        <v>tier - 3</v>
      </c>
      <c r="AJ1762" s="54" t="str">
        <f t="shared" si="502"/>
        <v>R1016</v>
      </c>
    </row>
    <row r="1763" spans="2:36" ht="15.75" customHeight="1" x14ac:dyDescent="0.3">
      <c r="B1763" s="12" t="s">
        <v>6349</v>
      </c>
      <c r="C1763" s="13" t="s">
        <v>6351</v>
      </c>
      <c r="D1763" s="13">
        <v>27.645</v>
      </c>
      <c r="E1763" s="13" t="str">
        <f t="shared" si="486"/>
        <v>Overweight</v>
      </c>
      <c r="F1763" s="13">
        <v>5.7</v>
      </c>
      <c r="G1763" s="13" t="str">
        <f t="shared" si="487"/>
        <v>Prediabetes</v>
      </c>
      <c r="H1763" s="13" t="s">
        <v>8291</v>
      </c>
      <c r="I1763" s="13" t="s">
        <v>8291</v>
      </c>
      <c r="J1763" s="13" t="s">
        <v>8291</v>
      </c>
      <c r="K1763" s="27" t="s">
        <v>8292</v>
      </c>
      <c r="L1763" s="13" t="s">
        <v>8291</v>
      </c>
      <c r="M1763" s="13" t="s">
        <v>9955</v>
      </c>
      <c r="N1763" s="13">
        <v>58</v>
      </c>
      <c r="O1763" s="56">
        <v>17172.27</v>
      </c>
      <c r="P1763" s="13" t="s">
        <v>8310</v>
      </c>
      <c r="Q1763" s="13" t="s">
        <v>8310</v>
      </c>
      <c r="R1763" s="57" t="s">
        <v>8335</v>
      </c>
      <c r="T1763" s="12" t="s">
        <v>6349</v>
      </c>
      <c r="U1763" s="13" t="str">
        <f t="shared" si="503"/>
        <v xml:space="preserve">  Masahiro</v>
      </c>
      <c r="V1763" s="39">
        <f t="shared" si="488"/>
        <v>27.645</v>
      </c>
      <c r="W1763" s="39" t="str">
        <f t="shared" si="489"/>
        <v>Overweight</v>
      </c>
      <c r="X1763" s="39">
        <f t="shared" si="490"/>
        <v>5.7</v>
      </c>
      <c r="Y1763" s="39" t="str">
        <f t="shared" si="491"/>
        <v>Prediabetes</v>
      </c>
      <c r="Z1763" s="39" t="str">
        <f t="shared" si="492"/>
        <v>No</v>
      </c>
      <c r="AA1763" s="39" t="str">
        <f t="shared" si="493"/>
        <v>No</v>
      </c>
      <c r="AB1763" s="39" t="str">
        <f t="shared" si="494"/>
        <v>No</v>
      </c>
      <c r="AC1763" s="38" t="str">
        <f t="shared" si="495"/>
        <v>No major surgery</v>
      </c>
      <c r="AD1763" s="39" t="str">
        <f t="shared" si="496"/>
        <v>No</v>
      </c>
      <c r="AE1763" s="13" t="str">
        <f t="shared" si="497"/>
        <v>16-Sep-1965</v>
      </c>
      <c r="AF1763" s="39">
        <f t="shared" si="498"/>
        <v>58</v>
      </c>
      <c r="AG1763" s="58">
        <f t="shared" si="499"/>
        <v>17172.27</v>
      </c>
      <c r="AH1763" s="39" t="str">
        <f t="shared" si="500"/>
        <v>tier - 2</v>
      </c>
      <c r="AI1763" s="39" t="str">
        <f t="shared" si="501"/>
        <v>tier - 2</v>
      </c>
      <c r="AJ1763" s="54" t="str">
        <f t="shared" si="502"/>
        <v>R1026</v>
      </c>
    </row>
    <row r="1764" spans="2:36" ht="15.75" customHeight="1" x14ac:dyDescent="0.3">
      <c r="B1764" s="12" t="s">
        <v>6353</v>
      </c>
      <c r="C1764" s="13" t="s">
        <v>6355</v>
      </c>
      <c r="D1764" s="13">
        <v>29.64</v>
      </c>
      <c r="E1764" s="13" t="str">
        <f t="shared" si="486"/>
        <v>Overweight</v>
      </c>
      <c r="F1764" s="13">
        <v>5.31</v>
      </c>
      <c r="G1764" s="13" t="str">
        <f t="shared" si="487"/>
        <v>Normal</v>
      </c>
      <c r="H1764" s="13" t="s">
        <v>8293</v>
      </c>
      <c r="I1764" s="13" t="s">
        <v>8291</v>
      </c>
      <c r="J1764" s="13" t="s">
        <v>8291</v>
      </c>
      <c r="K1764" s="27" t="s">
        <v>8292</v>
      </c>
      <c r="L1764" s="13" t="s">
        <v>8291</v>
      </c>
      <c r="M1764" s="13" t="s">
        <v>9956</v>
      </c>
      <c r="N1764" s="13">
        <v>59</v>
      </c>
      <c r="O1764" s="56">
        <v>17174.52</v>
      </c>
      <c r="P1764" s="13" t="s">
        <v>8310</v>
      </c>
      <c r="Q1764" s="13" t="s">
        <v>8310</v>
      </c>
      <c r="R1764" s="57" t="s">
        <v>8317</v>
      </c>
      <c r="T1764" s="12" t="s">
        <v>6353</v>
      </c>
      <c r="U1764" s="13" t="str">
        <f t="shared" si="503"/>
        <v xml:space="preserve">  Logan B</v>
      </c>
      <c r="V1764" s="39">
        <f t="shared" si="488"/>
        <v>29.64</v>
      </c>
      <c r="W1764" s="39" t="str">
        <f t="shared" si="489"/>
        <v>Overweight</v>
      </c>
      <c r="X1764" s="39">
        <f t="shared" si="490"/>
        <v>5.31</v>
      </c>
      <c r="Y1764" s="39" t="str">
        <f t="shared" si="491"/>
        <v>Normal</v>
      </c>
      <c r="Z1764" s="39" t="str">
        <f t="shared" si="492"/>
        <v>Yes</v>
      </c>
      <c r="AA1764" s="39" t="str">
        <f t="shared" si="493"/>
        <v>No</v>
      </c>
      <c r="AB1764" s="39" t="str">
        <f t="shared" si="494"/>
        <v>No</v>
      </c>
      <c r="AC1764" s="38" t="str">
        <f t="shared" si="495"/>
        <v>No major surgery</v>
      </c>
      <c r="AD1764" s="39" t="str">
        <f t="shared" si="496"/>
        <v>No</v>
      </c>
      <c r="AE1764" s="13" t="str">
        <f t="shared" si="497"/>
        <v>7-Jun-1964</v>
      </c>
      <c r="AF1764" s="39">
        <f t="shared" si="498"/>
        <v>59</v>
      </c>
      <c r="AG1764" s="58">
        <f t="shared" si="499"/>
        <v>17174.52</v>
      </c>
      <c r="AH1764" s="39" t="str">
        <f t="shared" si="500"/>
        <v>tier - 2</v>
      </c>
      <c r="AI1764" s="39" t="str">
        <f t="shared" si="501"/>
        <v>tier - 2</v>
      </c>
      <c r="AJ1764" s="54" t="str">
        <f t="shared" si="502"/>
        <v>R1012</v>
      </c>
    </row>
    <row r="1765" spans="2:36" ht="15.75" customHeight="1" x14ac:dyDescent="0.3">
      <c r="B1765" s="12" t="s">
        <v>6357</v>
      </c>
      <c r="C1765" s="13" t="s">
        <v>6359</v>
      </c>
      <c r="D1765" s="13">
        <v>33.700000000000003</v>
      </c>
      <c r="E1765" s="13" t="str">
        <f t="shared" si="486"/>
        <v>Obesity</v>
      </c>
      <c r="F1765" s="13">
        <v>4.32</v>
      </c>
      <c r="G1765" s="13" t="str">
        <f t="shared" si="487"/>
        <v>Normal</v>
      </c>
      <c r="H1765" s="13" t="s">
        <v>8293</v>
      </c>
      <c r="I1765" s="13" t="s">
        <v>8291</v>
      </c>
      <c r="J1765" s="13" t="s">
        <v>8291</v>
      </c>
      <c r="K1765" s="27">
        <v>1</v>
      </c>
      <c r="L1765" s="13" t="s">
        <v>8291</v>
      </c>
      <c r="M1765" s="13" t="s">
        <v>9957</v>
      </c>
      <c r="N1765" s="13">
        <v>19</v>
      </c>
      <c r="O1765" s="56">
        <v>17178.68</v>
      </c>
      <c r="P1765" s="13" t="s">
        <v>8310</v>
      </c>
      <c r="Q1765" s="13" t="s">
        <v>8310</v>
      </c>
      <c r="R1765" s="57" t="s">
        <v>8325</v>
      </c>
      <c r="T1765" s="12" t="s">
        <v>6357</v>
      </c>
      <c r="U1765" s="13" t="str">
        <f t="shared" si="503"/>
        <v xml:space="preserve">  Stephanie L</v>
      </c>
      <c r="V1765" s="39">
        <f t="shared" si="488"/>
        <v>33.700000000000003</v>
      </c>
      <c r="W1765" s="39" t="str">
        <f t="shared" si="489"/>
        <v>Obesity</v>
      </c>
      <c r="X1765" s="39">
        <f t="shared" si="490"/>
        <v>4.32</v>
      </c>
      <c r="Y1765" s="39" t="str">
        <f t="shared" si="491"/>
        <v>Normal</v>
      </c>
      <c r="Z1765" s="39" t="str">
        <f t="shared" si="492"/>
        <v>Yes</v>
      </c>
      <c r="AA1765" s="39" t="str">
        <f t="shared" si="493"/>
        <v>No</v>
      </c>
      <c r="AB1765" s="39" t="str">
        <f t="shared" si="494"/>
        <v>No</v>
      </c>
      <c r="AC1765" s="38">
        <f t="shared" si="495"/>
        <v>1</v>
      </c>
      <c r="AD1765" s="39" t="str">
        <f t="shared" si="496"/>
        <v>No</v>
      </c>
      <c r="AE1765" s="13" t="str">
        <f t="shared" si="497"/>
        <v>18-Aug-2004</v>
      </c>
      <c r="AF1765" s="39">
        <f t="shared" si="498"/>
        <v>19</v>
      </c>
      <c r="AG1765" s="58">
        <f t="shared" si="499"/>
        <v>17178.68</v>
      </c>
      <c r="AH1765" s="39" t="str">
        <f t="shared" si="500"/>
        <v>tier - 2</v>
      </c>
      <c r="AI1765" s="39" t="str">
        <f t="shared" si="501"/>
        <v>tier - 2</v>
      </c>
      <c r="AJ1765" s="54" t="str">
        <f t="shared" si="502"/>
        <v>R1019</v>
      </c>
    </row>
    <row r="1766" spans="2:36" ht="15.75" customHeight="1" x14ac:dyDescent="0.3">
      <c r="B1766" s="12" t="s">
        <v>6361</v>
      </c>
      <c r="C1766" s="13" t="s">
        <v>6363</v>
      </c>
      <c r="D1766" s="13">
        <v>27.5</v>
      </c>
      <c r="E1766" s="13" t="str">
        <f t="shared" si="486"/>
        <v>Overweight</v>
      </c>
      <c r="F1766" s="13">
        <v>4.2300000000000004</v>
      </c>
      <c r="G1766" s="13" t="str">
        <f t="shared" si="487"/>
        <v>Normal</v>
      </c>
      <c r="H1766" s="13" t="s">
        <v>8293</v>
      </c>
      <c r="I1766" s="13" t="s">
        <v>8291</v>
      </c>
      <c r="J1766" s="13" t="s">
        <v>8291</v>
      </c>
      <c r="K1766" s="27">
        <v>1</v>
      </c>
      <c r="L1766" s="13" t="s">
        <v>8291</v>
      </c>
      <c r="M1766" s="13" t="s">
        <v>9958</v>
      </c>
      <c r="N1766" s="13">
        <v>41</v>
      </c>
      <c r="O1766" s="56">
        <v>17179.52</v>
      </c>
      <c r="P1766" s="13" t="s">
        <v>8310</v>
      </c>
      <c r="Q1766" s="13" t="s">
        <v>8314</v>
      </c>
      <c r="R1766" s="57" t="s">
        <v>8312</v>
      </c>
      <c r="T1766" s="12" t="s">
        <v>6361</v>
      </c>
      <c r="U1766" s="13" t="str">
        <f t="shared" si="503"/>
        <v xml:space="preserve">  Angela H</v>
      </c>
      <c r="V1766" s="39">
        <f t="shared" si="488"/>
        <v>27.5</v>
      </c>
      <c r="W1766" s="39" t="str">
        <f t="shared" si="489"/>
        <v>Overweight</v>
      </c>
      <c r="X1766" s="39">
        <f t="shared" si="490"/>
        <v>4.2300000000000004</v>
      </c>
      <c r="Y1766" s="39" t="str">
        <f t="shared" si="491"/>
        <v>Normal</v>
      </c>
      <c r="Z1766" s="39" t="str">
        <f t="shared" si="492"/>
        <v>Yes</v>
      </c>
      <c r="AA1766" s="39" t="str">
        <f t="shared" si="493"/>
        <v>No</v>
      </c>
      <c r="AB1766" s="39" t="str">
        <f t="shared" si="494"/>
        <v>No</v>
      </c>
      <c r="AC1766" s="38">
        <f t="shared" si="495"/>
        <v>1</v>
      </c>
      <c r="AD1766" s="39" t="str">
        <f t="shared" si="496"/>
        <v>No</v>
      </c>
      <c r="AE1766" s="13" t="str">
        <f t="shared" si="497"/>
        <v>22-Oct-1982</v>
      </c>
      <c r="AF1766" s="39">
        <f t="shared" si="498"/>
        <v>41</v>
      </c>
      <c r="AG1766" s="58">
        <f t="shared" si="499"/>
        <v>17179.52</v>
      </c>
      <c r="AH1766" s="39" t="str">
        <f t="shared" si="500"/>
        <v>tier - 2</v>
      </c>
      <c r="AI1766" s="39" t="str">
        <f t="shared" si="501"/>
        <v>tier - 1</v>
      </c>
      <c r="AJ1766" s="54" t="str">
        <f t="shared" si="502"/>
        <v>R1013</v>
      </c>
    </row>
    <row r="1767" spans="2:36" ht="15.75" customHeight="1" x14ac:dyDescent="0.3">
      <c r="B1767" s="12" t="s">
        <v>6365</v>
      </c>
      <c r="C1767" s="13" t="s">
        <v>6367</v>
      </c>
      <c r="D1767" s="13">
        <v>16.12</v>
      </c>
      <c r="E1767" s="13" t="str">
        <f t="shared" si="486"/>
        <v>Underweight</v>
      </c>
      <c r="F1767" s="13">
        <v>6.09</v>
      </c>
      <c r="G1767" s="13" t="str">
        <f t="shared" si="487"/>
        <v>Prediabetes</v>
      </c>
      <c r="H1767" s="13" t="s">
        <v>8291</v>
      </c>
      <c r="I1767" s="13" t="s">
        <v>8291</v>
      </c>
      <c r="J1767" s="13" t="s">
        <v>8291</v>
      </c>
      <c r="K1767" s="27" t="s">
        <v>8292</v>
      </c>
      <c r="L1767" s="13" t="s">
        <v>8291</v>
      </c>
      <c r="M1767" s="13" t="s">
        <v>9959</v>
      </c>
      <c r="N1767" s="13">
        <v>48</v>
      </c>
      <c r="O1767" s="56">
        <v>17253.43</v>
      </c>
      <c r="P1767" s="13" t="s">
        <v>8310</v>
      </c>
      <c r="Q1767" s="13" t="s">
        <v>8311</v>
      </c>
      <c r="R1767" s="57" t="s">
        <v>8335</v>
      </c>
      <c r="T1767" s="12" t="s">
        <v>6365</v>
      </c>
      <c r="U1767" s="13" t="str">
        <f t="shared" si="503"/>
        <v xml:space="preserve">  Britt K</v>
      </c>
      <c r="V1767" s="39">
        <f t="shared" si="488"/>
        <v>16.12</v>
      </c>
      <c r="W1767" s="39" t="str">
        <f t="shared" si="489"/>
        <v>Underweight</v>
      </c>
      <c r="X1767" s="39">
        <f t="shared" si="490"/>
        <v>6.09</v>
      </c>
      <c r="Y1767" s="39" t="str">
        <f t="shared" si="491"/>
        <v>Prediabetes</v>
      </c>
      <c r="Z1767" s="39" t="str">
        <f t="shared" si="492"/>
        <v>No</v>
      </c>
      <c r="AA1767" s="39" t="str">
        <f t="shared" si="493"/>
        <v>No</v>
      </c>
      <c r="AB1767" s="39" t="str">
        <f t="shared" si="494"/>
        <v>No</v>
      </c>
      <c r="AC1767" s="38" t="str">
        <f t="shared" si="495"/>
        <v>No major surgery</v>
      </c>
      <c r="AD1767" s="39" t="str">
        <f t="shared" si="496"/>
        <v>No</v>
      </c>
      <c r="AE1767" s="13" t="str">
        <f t="shared" si="497"/>
        <v>25-Aug-1975</v>
      </c>
      <c r="AF1767" s="39">
        <f t="shared" si="498"/>
        <v>48</v>
      </c>
      <c r="AG1767" s="58">
        <f t="shared" si="499"/>
        <v>17253.43</v>
      </c>
      <c r="AH1767" s="39" t="str">
        <f t="shared" si="500"/>
        <v>tier - 2</v>
      </c>
      <c r="AI1767" s="39" t="str">
        <f t="shared" si="501"/>
        <v>tier - 3</v>
      </c>
      <c r="AJ1767" s="54" t="str">
        <f t="shared" si="502"/>
        <v>R1026</v>
      </c>
    </row>
    <row r="1768" spans="2:36" ht="15.75" customHeight="1" x14ac:dyDescent="0.3">
      <c r="B1768" s="12" t="s">
        <v>6368</v>
      </c>
      <c r="C1768" s="13" t="s">
        <v>6370</v>
      </c>
      <c r="D1768" s="13">
        <v>26.73</v>
      </c>
      <c r="E1768" s="13" t="str">
        <f t="shared" si="486"/>
        <v>Overweight</v>
      </c>
      <c r="F1768" s="13">
        <v>4.74</v>
      </c>
      <c r="G1768" s="13" t="str">
        <f t="shared" si="487"/>
        <v>Normal</v>
      </c>
      <c r="H1768" s="13" t="s">
        <v>8293</v>
      </c>
      <c r="I1768" s="13" t="s">
        <v>8291</v>
      </c>
      <c r="J1768" s="13" t="s">
        <v>8291</v>
      </c>
      <c r="K1768" s="27">
        <v>1</v>
      </c>
      <c r="L1768" s="13" t="s">
        <v>8291</v>
      </c>
      <c r="M1768" s="13" t="s">
        <v>9960</v>
      </c>
      <c r="N1768" s="13">
        <v>60</v>
      </c>
      <c r="O1768" s="56">
        <v>17337.580000000002</v>
      </c>
      <c r="P1768" s="13" t="s">
        <v>8310</v>
      </c>
      <c r="Q1768" s="13" t="s">
        <v>8311</v>
      </c>
      <c r="R1768" s="57" t="s">
        <v>8330</v>
      </c>
      <c r="T1768" s="12" t="s">
        <v>6368</v>
      </c>
      <c r="U1768" s="13" t="str">
        <f t="shared" si="503"/>
        <v xml:space="preserve">  Joyce R</v>
      </c>
      <c r="V1768" s="39">
        <f t="shared" si="488"/>
        <v>26.73</v>
      </c>
      <c r="W1768" s="39" t="str">
        <f t="shared" si="489"/>
        <v>Overweight</v>
      </c>
      <c r="X1768" s="39">
        <f t="shared" si="490"/>
        <v>4.74</v>
      </c>
      <c r="Y1768" s="39" t="str">
        <f t="shared" si="491"/>
        <v>Normal</v>
      </c>
      <c r="Z1768" s="39" t="str">
        <f t="shared" si="492"/>
        <v>Yes</v>
      </c>
      <c r="AA1768" s="39" t="str">
        <f t="shared" si="493"/>
        <v>No</v>
      </c>
      <c r="AB1768" s="39" t="str">
        <f t="shared" si="494"/>
        <v>No</v>
      </c>
      <c r="AC1768" s="38">
        <f t="shared" si="495"/>
        <v>1</v>
      </c>
      <c r="AD1768" s="39" t="str">
        <f t="shared" si="496"/>
        <v>No</v>
      </c>
      <c r="AE1768" s="13" t="str">
        <f t="shared" si="497"/>
        <v>12-Jul-1963</v>
      </c>
      <c r="AF1768" s="39">
        <f t="shared" si="498"/>
        <v>60</v>
      </c>
      <c r="AG1768" s="58">
        <f t="shared" si="499"/>
        <v>17337.580000000002</v>
      </c>
      <c r="AH1768" s="39" t="str">
        <f t="shared" si="500"/>
        <v>tier - 2</v>
      </c>
      <c r="AI1768" s="39" t="str">
        <f t="shared" si="501"/>
        <v>tier - 3</v>
      </c>
      <c r="AJ1768" s="54" t="str">
        <f t="shared" si="502"/>
        <v>R1023</v>
      </c>
    </row>
    <row r="1769" spans="2:36" ht="15.75" customHeight="1" x14ac:dyDescent="0.3">
      <c r="B1769" s="12" t="s">
        <v>6371</v>
      </c>
      <c r="C1769" s="13" t="s">
        <v>651</v>
      </c>
      <c r="D1769" s="13">
        <v>37.25</v>
      </c>
      <c r="E1769" s="13" t="str">
        <f t="shared" si="486"/>
        <v>Obesity</v>
      </c>
      <c r="F1769" s="13">
        <v>6.23</v>
      </c>
      <c r="G1769" s="13" t="str">
        <f t="shared" si="487"/>
        <v>Prediabetes</v>
      </c>
      <c r="H1769" s="13" t="s">
        <v>8293</v>
      </c>
      <c r="I1769" s="13" t="s">
        <v>8291</v>
      </c>
      <c r="J1769" s="13" t="s">
        <v>8291</v>
      </c>
      <c r="K1769" s="27" t="s">
        <v>8292</v>
      </c>
      <c r="L1769" s="13" t="s">
        <v>8291</v>
      </c>
      <c r="M1769" s="13" t="s">
        <v>9961</v>
      </c>
      <c r="N1769" s="13">
        <v>20</v>
      </c>
      <c r="O1769" s="56">
        <v>17352.68</v>
      </c>
      <c r="P1769" s="13" t="s">
        <v>8310</v>
      </c>
      <c r="Q1769" s="13" t="s">
        <v>8311</v>
      </c>
      <c r="R1769" s="57" t="s">
        <v>8317</v>
      </c>
      <c r="T1769" s="12" t="s">
        <v>6371</v>
      </c>
      <c r="U1769" s="13" t="str">
        <f t="shared" si="503"/>
        <v xml:space="preserve">  Ben</v>
      </c>
      <c r="V1769" s="39">
        <f t="shared" si="488"/>
        <v>37.25</v>
      </c>
      <c r="W1769" s="39" t="str">
        <f t="shared" si="489"/>
        <v>Obesity</v>
      </c>
      <c r="X1769" s="39">
        <f t="shared" si="490"/>
        <v>6.23</v>
      </c>
      <c r="Y1769" s="39" t="str">
        <f t="shared" si="491"/>
        <v>Prediabetes</v>
      </c>
      <c r="Z1769" s="39" t="str">
        <f t="shared" si="492"/>
        <v>Yes</v>
      </c>
      <c r="AA1769" s="39" t="str">
        <f t="shared" si="493"/>
        <v>No</v>
      </c>
      <c r="AB1769" s="39" t="str">
        <f t="shared" si="494"/>
        <v>No</v>
      </c>
      <c r="AC1769" s="38" t="str">
        <f t="shared" si="495"/>
        <v>No major surgery</v>
      </c>
      <c r="AD1769" s="39" t="str">
        <f t="shared" si="496"/>
        <v>No</v>
      </c>
      <c r="AE1769" s="13" t="str">
        <f t="shared" si="497"/>
        <v>1-Nov-2003</v>
      </c>
      <c r="AF1769" s="39">
        <f t="shared" si="498"/>
        <v>20</v>
      </c>
      <c r="AG1769" s="58">
        <f t="shared" si="499"/>
        <v>17352.68</v>
      </c>
      <c r="AH1769" s="39" t="str">
        <f t="shared" si="500"/>
        <v>tier - 2</v>
      </c>
      <c r="AI1769" s="39" t="str">
        <f t="shared" si="501"/>
        <v>tier - 3</v>
      </c>
      <c r="AJ1769" s="54" t="str">
        <f t="shared" si="502"/>
        <v>R1012</v>
      </c>
    </row>
    <row r="1770" spans="2:36" ht="15.75" customHeight="1" x14ac:dyDescent="0.3">
      <c r="B1770" s="12" t="s">
        <v>6374</v>
      </c>
      <c r="C1770" s="13" t="s">
        <v>4095</v>
      </c>
      <c r="D1770" s="13">
        <v>23.56</v>
      </c>
      <c r="E1770" s="13" t="str">
        <f t="shared" si="486"/>
        <v>Healthy Weight</v>
      </c>
      <c r="F1770" s="13">
        <v>5.45</v>
      </c>
      <c r="G1770" s="13" t="str">
        <f t="shared" si="487"/>
        <v>Normal</v>
      </c>
      <c r="H1770" s="13" t="s">
        <v>8293</v>
      </c>
      <c r="I1770" s="13" t="s">
        <v>8291</v>
      </c>
      <c r="J1770" s="13" t="s">
        <v>8291</v>
      </c>
      <c r="K1770" s="27">
        <v>1</v>
      </c>
      <c r="L1770" s="13" t="s">
        <v>8291</v>
      </c>
      <c r="M1770" s="13" t="s">
        <v>9962</v>
      </c>
      <c r="N1770" s="13">
        <v>31</v>
      </c>
      <c r="O1770" s="56">
        <v>17361.77</v>
      </c>
      <c r="P1770" s="13" t="s">
        <v>8310</v>
      </c>
      <c r="Q1770" s="13" t="s">
        <v>8314</v>
      </c>
      <c r="R1770" s="57" t="s">
        <v>8317</v>
      </c>
      <c r="T1770" s="12" t="s">
        <v>6374</v>
      </c>
      <c r="U1770" s="13" t="str">
        <f t="shared" si="503"/>
        <v xml:space="preserve">  Sarah M</v>
      </c>
      <c r="V1770" s="39">
        <f t="shared" si="488"/>
        <v>23.56</v>
      </c>
      <c r="W1770" s="39" t="str">
        <f t="shared" si="489"/>
        <v>Healthy Weight</v>
      </c>
      <c r="X1770" s="39">
        <f t="shared" si="490"/>
        <v>5.45</v>
      </c>
      <c r="Y1770" s="39" t="str">
        <f t="shared" si="491"/>
        <v>Normal</v>
      </c>
      <c r="Z1770" s="39" t="str">
        <f t="shared" si="492"/>
        <v>Yes</v>
      </c>
      <c r="AA1770" s="39" t="str">
        <f t="shared" si="493"/>
        <v>No</v>
      </c>
      <c r="AB1770" s="39" t="str">
        <f t="shared" si="494"/>
        <v>No</v>
      </c>
      <c r="AC1770" s="38">
        <f t="shared" si="495"/>
        <v>1</v>
      </c>
      <c r="AD1770" s="39" t="str">
        <f t="shared" si="496"/>
        <v>No</v>
      </c>
      <c r="AE1770" s="13" t="str">
        <f t="shared" si="497"/>
        <v>18-Oct-1992</v>
      </c>
      <c r="AF1770" s="39">
        <f t="shared" si="498"/>
        <v>31</v>
      </c>
      <c r="AG1770" s="58">
        <f t="shared" si="499"/>
        <v>17361.77</v>
      </c>
      <c r="AH1770" s="39" t="str">
        <f t="shared" si="500"/>
        <v>tier - 2</v>
      </c>
      <c r="AI1770" s="39" t="str">
        <f t="shared" si="501"/>
        <v>tier - 1</v>
      </c>
      <c r="AJ1770" s="54" t="str">
        <f t="shared" si="502"/>
        <v>R1012</v>
      </c>
    </row>
    <row r="1771" spans="2:36" ht="15.75" customHeight="1" x14ac:dyDescent="0.3">
      <c r="B1771" s="12" t="s">
        <v>6377</v>
      </c>
      <c r="C1771" s="13" t="s">
        <v>748</v>
      </c>
      <c r="D1771" s="13">
        <v>15.84</v>
      </c>
      <c r="E1771" s="13" t="str">
        <f t="shared" si="486"/>
        <v>Underweight</v>
      </c>
      <c r="F1771" s="13">
        <v>10.34</v>
      </c>
      <c r="G1771" s="13" t="str">
        <f t="shared" si="487"/>
        <v>Diabetes</v>
      </c>
      <c r="H1771" s="13" t="s">
        <v>8291</v>
      </c>
      <c r="I1771" s="13" t="s">
        <v>8291</v>
      </c>
      <c r="J1771" s="13" t="s">
        <v>8291</v>
      </c>
      <c r="K1771" s="27">
        <v>2</v>
      </c>
      <c r="L1771" s="13" t="s">
        <v>8291</v>
      </c>
      <c r="M1771" s="13" t="s">
        <v>9963</v>
      </c>
      <c r="N1771" s="13">
        <v>20</v>
      </c>
      <c r="O1771" s="56">
        <v>17468.98</v>
      </c>
      <c r="P1771" s="13" t="s">
        <v>8310</v>
      </c>
      <c r="Q1771" s="13" t="s">
        <v>8314</v>
      </c>
      <c r="R1771" s="57" t="s">
        <v>8317</v>
      </c>
      <c r="T1771" s="12" t="s">
        <v>6377</v>
      </c>
      <c r="U1771" s="13" t="str">
        <f t="shared" si="503"/>
        <v xml:space="preserve">  Sarah</v>
      </c>
      <c r="V1771" s="39">
        <f t="shared" si="488"/>
        <v>15.84</v>
      </c>
      <c r="W1771" s="39" t="str">
        <f t="shared" si="489"/>
        <v>Underweight</v>
      </c>
      <c r="X1771" s="39">
        <f t="shared" si="490"/>
        <v>10.34</v>
      </c>
      <c r="Y1771" s="39" t="str">
        <f t="shared" si="491"/>
        <v>Diabetes</v>
      </c>
      <c r="Z1771" s="39" t="str">
        <f t="shared" si="492"/>
        <v>No</v>
      </c>
      <c r="AA1771" s="39" t="str">
        <f t="shared" si="493"/>
        <v>No</v>
      </c>
      <c r="AB1771" s="39" t="str">
        <f t="shared" si="494"/>
        <v>No</v>
      </c>
      <c r="AC1771" s="38">
        <f t="shared" si="495"/>
        <v>2</v>
      </c>
      <c r="AD1771" s="39" t="str">
        <f t="shared" si="496"/>
        <v>No</v>
      </c>
      <c r="AE1771" s="13" t="str">
        <f t="shared" si="497"/>
        <v>2-Nov-2003</v>
      </c>
      <c r="AF1771" s="39">
        <f t="shared" si="498"/>
        <v>20</v>
      </c>
      <c r="AG1771" s="58">
        <f t="shared" si="499"/>
        <v>17468.98</v>
      </c>
      <c r="AH1771" s="39" t="str">
        <f t="shared" si="500"/>
        <v>tier - 2</v>
      </c>
      <c r="AI1771" s="39" t="str">
        <f t="shared" si="501"/>
        <v>tier - 1</v>
      </c>
      <c r="AJ1771" s="54" t="str">
        <f t="shared" si="502"/>
        <v>R1012</v>
      </c>
    </row>
    <row r="1772" spans="2:36" ht="15.75" customHeight="1" x14ac:dyDescent="0.3">
      <c r="B1772" s="12" t="s">
        <v>6380</v>
      </c>
      <c r="C1772" s="13" t="s">
        <v>2015</v>
      </c>
      <c r="D1772" s="13">
        <v>36.630000000000003</v>
      </c>
      <c r="E1772" s="13" t="str">
        <f t="shared" si="486"/>
        <v>Obesity</v>
      </c>
      <c r="F1772" s="13">
        <v>5.15</v>
      </c>
      <c r="G1772" s="13" t="str">
        <f t="shared" si="487"/>
        <v>Normal</v>
      </c>
      <c r="H1772" s="13" t="s">
        <v>8291</v>
      </c>
      <c r="I1772" s="13" t="s">
        <v>8291</v>
      </c>
      <c r="J1772" s="13" t="s">
        <v>8291</v>
      </c>
      <c r="K1772" s="27" t="s">
        <v>8292</v>
      </c>
      <c r="L1772" s="13" t="s">
        <v>8291</v>
      </c>
      <c r="M1772" s="13" t="s">
        <v>9964</v>
      </c>
      <c r="N1772" s="13">
        <v>52</v>
      </c>
      <c r="O1772" s="56">
        <v>17479.53</v>
      </c>
      <c r="P1772" s="13" t="s">
        <v>8314</v>
      </c>
      <c r="Q1772" s="13" t="s">
        <v>8314</v>
      </c>
      <c r="R1772" s="57" t="s">
        <v>8317</v>
      </c>
      <c r="T1772" s="12" t="s">
        <v>6380</v>
      </c>
      <c r="U1772" s="13" t="str">
        <f t="shared" si="503"/>
        <v xml:space="preserve">  Katie</v>
      </c>
      <c r="V1772" s="39">
        <f t="shared" si="488"/>
        <v>36.630000000000003</v>
      </c>
      <c r="W1772" s="39" t="str">
        <f t="shared" si="489"/>
        <v>Obesity</v>
      </c>
      <c r="X1772" s="39">
        <f t="shared" si="490"/>
        <v>5.15</v>
      </c>
      <c r="Y1772" s="39" t="str">
        <f t="shared" si="491"/>
        <v>Normal</v>
      </c>
      <c r="Z1772" s="39" t="str">
        <f t="shared" si="492"/>
        <v>No</v>
      </c>
      <c r="AA1772" s="39" t="str">
        <f t="shared" si="493"/>
        <v>No</v>
      </c>
      <c r="AB1772" s="39" t="str">
        <f t="shared" si="494"/>
        <v>No</v>
      </c>
      <c r="AC1772" s="38" t="str">
        <f t="shared" si="495"/>
        <v>No major surgery</v>
      </c>
      <c r="AD1772" s="39" t="str">
        <f t="shared" si="496"/>
        <v>No</v>
      </c>
      <c r="AE1772" s="13" t="str">
        <f t="shared" si="497"/>
        <v>8-Jun-1971</v>
      </c>
      <c r="AF1772" s="39">
        <f t="shared" si="498"/>
        <v>52</v>
      </c>
      <c r="AG1772" s="58">
        <f t="shared" si="499"/>
        <v>17479.53</v>
      </c>
      <c r="AH1772" s="39" t="str">
        <f t="shared" si="500"/>
        <v>tier - 1</v>
      </c>
      <c r="AI1772" s="39" t="str">
        <f t="shared" si="501"/>
        <v>tier - 1</v>
      </c>
      <c r="AJ1772" s="54" t="str">
        <f t="shared" si="502"/>
        <v>R1012</v>
      </c>
    </row>
    <row r="1773" spans="2:36" ht="15.75" customHeight="1" x14ac:dyDescent="0.3">
      <c r="B1773" s="12" t="s">
        <v>6383</v>
      </c>
      <c r="C1773" s="13" t="s">
        <v>6385</v>
      </c>
      <c r="D1773" s="13">
        <v>16.47</v>
      </c>
      <c r="E1773" s="13" t="str">
        <f t="shared" si="486"/>
        <v>Underweight</v>
      </c>
      <c r="F1773" s="13">
        <v>11.72</v>
      </c>
      <c r="G1773" s="13" t="str">
        <f t="shared" si="487"/>
        <v>Diabetes</v>
      </c>
      <c r="H1773" s="13" t="s">
        <v>8291</v>
      </c>
      <c r="I1773" s="13" t="s">
        <v>8291</v>
      </c>
      <c r="J1773" s="13" t="s">
        <v>8291</v>
      </c>
      <c r="K1773" s="27" t="s">
        <v>8292</v>
      </c>
      <c r="L1773" s="13" t="s">
        <v>8291</v>
      </c>
      <c r="M1773" s="13" t="s">
        <v>9965</v>
      </c>
      <c r="N1773" s="13">
        <v>33</v>
      </c>
      <c r="O1773" s="56">
        <v>17496.310000000001</v>
      </c>
      <c r="P1773" s="13" t="s">
        <v>8314</v>
      </c>
      <c r="Q1773" s="13" t="s">
        <v>8310</v>
      </c>
      <c r="R1773" s="57" t="s">
        <v>8321</v>
      </c>
      <c r="T1773" s="12" t="s">
        <v>6383</v>
      </c>
      <c r="U1773" s="13" t="str">
        <f t="shared" si="503"/>
        <v xml:space="preserve">  Michaela L</v>
      </c>
      <c r="V1773" s="39">
        <f t="shared" si="488"/>
        <v>16.47</v>
      </c>
      <c r="W1773" s="39" t="str">
        <f t="shared" si="489"/>
        <v>Underweight</v>
      </c>
      <c r="X1773" s="39">
        <f t="shared" si="490"/>
        <v>11.72</v>
      </c>
      <c r="Y1773" s="39" t="str">
        <f t="shared" si="491"/>
        <v>Diabetes</v>
      </c>
      <c r="Z1773" s="39" t="str">
        <f t="shared" si="492"/>
        <v>No</v>
      </c>
      <c r="AA1773" s="39" t="str">
        <f t="shared" si="493"/>
        <v>No</v>
      </c>
      <c r="AB1773" s="39" t="str">
        <f t="shared" si="494"/>
        <v>No</v>
      </c>
      <c r="AC1773" s="38" t="str">
        <f t="shared" si="495"/>
        <v>No major surgery</v>
      </c>
      <c r="AD1773" s="39" t="str">
        <f t="shared" si="496"/>
        <v>No</v>
      </c>
      <c r="AE1773" s="13" t="str">
        <f t="shared" si="497"/>
        <v>29-Dec-1990</v>
      </c>
      <c r="AF1773" s="39">
        <f t="shared" si="498"/>
        <v>33</v>
      </c>
      <c r="AG1773" s="58">
        <f t="shared" si="499"/>
        <v>17496.310000000001</v>
      </c>
      <c r="AH1773" s="39" t="str">
        <f t="shared" si="500"/>
        <v>tier - 1</v>
      </c>
      <c r="AI1773" s="39" t="str">
        <f t="shared" si="501"/>
        <v>tier - 2</v>
      </c>
      <c r="AJ1773" s="54" t="str">
        <f t="shared" si="502"/>
        <v>R1011</v>
      </c>
    </row>
    <row r="1774" spans="2:36" ht="15.75" customHeight="1" x14ac:dyDescent="0.3">
      <c r="B1774" s="12" t="s">
        <v>6387</v>
      </c>
      <c r="C1774" s="13" t="s">
        <v>6389</v>
      </c>
      <c r="D1774" s="13">
        <v>25.8</v>
      </c>
      <c r="E1774" s="13" t="str">
        <f t="shared" si="486"/>
        <v>Overweight</v>
      </c>
      <c r="F1774" s="13">
        <v>5.29</v>
      </c>
      <c r="G1774" s="13" t="str">
        <f t="shared" si="487"/>
        <v>Normal</v>
      </c>
      <c r="H1774" s="13" t="s">
        <v>8291</v>
      </c>
      <c r="I1774" s="13" t="s">
        <v>8291</v>
      </c>
      <c r="J1774" s="13" t="s">
        <v>8291</v>
      </c>
      <c r="K1774" s="27" t="s">
        <v>8292</v>
      </c>
      <c r="L1774" s="13" t="s">
        <v>8291</v>
      </c>
      <c r="M1774" s="13" t="s">
        <v>9966</v>
      </c>
      <c r="N1774" s="13">
        <v>58</v>
      </c>
      <c r="O1774" s="56">
        <v>17505.650000000001</v>
      </c>
      <c r="P1774" s="13" t="s">
        <v>8314</v>
      </c>
      <c r="Q1774" s="13" t="s">
        <v>8310</v>
      </c>
      <c r="R1774" s="57" t="s">
        <v>8330</v>
      </c>
      <c r="T1774" s="12" t="s">
        <v>6387</v>
      </c>
      <c r="U1774" s="13" t="str">
        <f t="shared" si="503"/>
        <v xml:space="preserve">  Shalaleh</v>
      </c>
      <c r="V1774" s="39">
        <f t="shared" si="488"/>
        <v>25.8</v>
      </c>
      <c r="W1774" s="39" t="str">
        <f t="shared" si="489"/>
        <v>Overweight</v>
      </c>
      <c r="X1774" s="39">
        <f t="shared" si="490"/>
        <v>5.29</v>
      </c>
      <c r="Y1774" s="39" t="str">
        <f t="shared" si="491"/>
        <v>Normal</v>
      </c>
      <c r="Z1774" s="39" t="str">
        <f t="shared" si="492"/>
        <v>No</v>
      </c>
      <c r="AA1774" s="39" t="str">
        <f t="shared" si="493"/>
        <v>No</v>
      </c>
      <c r="AB1774" s="39" t="str">
        <f t="shared" si="494"/>
        <v>No</v>
      </c>
      <c r="AC1774" s="38" t="str">
        <f t="shared" si="495"/>
        <v>No major surgery</v>
      </c>
      <c r="AD1774" s="39" t="str">
        <f t="shared" si="496"/>
        <v>No</v>
      </c>
      <c r="AE1774" s="13" t="str">
        <f t="shared" si="497"/>
        <v>16-Jun-1965</v>
      </c>
      <c r="AF1774" s="39">
        <f t="shared" si="498"/>
        <v>58</v>
      </c>
      <c r="AG1774" s="58">
        <f t="shared" si="499"/>
        <v>17505.650000000001</v>
      </c>
      <c r="AH1774" s="39" t="str">
        <f t="shared" si="500"/>
        <v>tier - 1</v>
      </c>
      <c r="AI1774" s="39" t="str">
        <f t="shared" si="501"/>
        <v>tier - 2</v>
      </c>
      <c r="AJ1774" s="54" t="str">
        <f t="shared" si="502"/>
        <v>R1023</v>
      </c>
    </row>
    <row r="1775" spans="2:36" ht="15.75" customHeight="1" x14ac:dyDescent="0.3">
      <c r="B1775" s="12" t="s">
        <v>6391</v>
      </c>
      <c r="C1775" s="13" t="s">
        <v>1900</v>
      </c>
      <c r="D1775" s="13">
        <v>23.6</v>
      </c>
      <c r="E1775" s="13" t="str">
        <f t="shared" si="486"/>
        <v>Healthy Weight</v>
      </c>
      <c r="F1775" s="13">
        <v>4.33</v>
      </c>
      <c r="G1775" s="13" t="str">
        <f t="shared" si="487"/>
        <v>Normal</v>
      </c>
      <c r="H1775" s="13" t="s">
        <v>8291</v>
      </c>
      <c r="I1775" s="13" t="s">
        <v>8291</v>
      </c>
      <c r="J1775" s="13" t="s">
        <v>8291</v>
      </c>
      <c r="K1775" s="27" t="s">
        <v>8292</v>
      </c>
      <c r="L1775" s="13" t="s">
        <v>8291</v>
      </c>
      <c r="M1775" s="13" t="s">
        <v>9967</v>
      </c>
      <c r="N1775" s="13">
        <v>55</v>
      </c>
      <c r="O1775" s="56">
        <v>17507.47</v>
      </c>
      <c r="P1775" s="13" t="s">
        <v>8314</v>
      </c>
      <c r="Q1775" s="13" t="s">
        <v>8314</v>
      </c>
      <c r="R1775" s="57" t="s">
        <v>8335</v>
      </c>
      <c r="T1775" s="12" t="s">
        <v>6391</v>
      </c>
      <c r="U1775" s="13" t="str">
        <f t="shared" si="503"/>
        <v xml:space="preserve">  Karen</v>
      </c>
      <c r="V1775" s="39">
        <f t="shared" si="488"/>
        <v>23.6</v>
      </c>
      <c r="W1775" s="39" t="str">
        <f t="shared" si="489"/>
        <v>Healthy Weight</v>
      </c>
      <c r="X1775" s="39">
        <f t="shared" si="490"/>
        <v>4.33</v>
      </c>
      <c r="Y1775" s="39" t="str">
        <f t="shared" si="491"/>
        <v>Normal</v>
      </c>
      <c r="Z1775" s="39" t="str">
        <f t="shared" si="492"/>
        <v>No</v>
      </c>
      <c r="AA1775" s="39" t="str">
        <f t="shared" si="493"/>
        <v>No</v>
      </c>
      <c r="AB1775" s="39" t="str">
        <f t="shared" si="494"/>
        <v>No</v>
      </c>
      <c r="AC1775" s="38" t="str">
        <f t="shared" si="495"/>
        <v>No major surgery</v>
      </c>
      <c r="AD1775" s="39" t="str">
        <f t="shared" si="496"/>
        <v>No</v>
      </c>
      <c r="AE1775" s="13" t="str">
        <f t="shared" si="497"/>
        <v>12-Jul-1968</v>
      </c>
      <c r="AF1775" s="39">
        <f t="shared" si="498"/>
        <v>55</v>
      </c>
      <c r="AG1775" s="58">
        <f t="shared" si="499"/>
        <v>17507.47</v>
      </c>
      <c r="AH1775" s="39" t="str">
        <f t="shared" si="500"/>
        <v>tier - 1</v>
      </c>
      <c r="AI1775" s="39" t="str">
        <f t="shared" si="501"/>
        <v>tier - 1</v>
      </c>
      <c r="AJ1775" s="54" t="str">
        <f t="shared" si="502"/>
        <v>R1026</v>
      </c>
    </row>
    <row r="1776" spans="2:36" ht="15.75" customHeight="1" x14ac:dyDescent="0.3">
      <c r="B1776" s="12" t="s">
        <v>6394</v>
      </c>
      <c r="C1776" s="13" t="s">
        <v>6396</v>
      </c>
      <c r="D1776" s="13">
        <v>32.11</v>
      </c>
      <c r="E1776" s="13" t="str">
        <f t="shared" si="486"/>
        <v>Obesity</v>
      </c>
      <c r="F1776" s="13">
        <v>6.24</v>
      </c>
      <c r="G1776" s="13" t="str">
        <f t="shared" si="487"/>
        <v>Prediabetes</v>
      </c>
      <c r="H1776" s="13" t="s">
        <v>8291</v>
      </c>
      <c r="I1776" s="13" t="s">
        <v>8291</v>
      </c>
      <c r="J1776" s="13" t="s">
        <v>8293</v>
      </c>
      <c r="K1776" s="27">
        <v>1</v>
      </c>
      <c r="L1776" s="13" t="s">
        <v>8291</v>
      </c>
      <c r="M1776" s="13" t="s">
        <v>9968</v>
      </c>
      <c r="N1776" s="13">
        <v>60</v>
      </c>
      <c r="O1776" s="56">
        <v>17556.88</v>
      </c>
      <c r="P1776" s="13" t="s">
        <v>8314</v>
      </c>
      <c r="Q1776" s="13" t="s">
        <v>8310</v>
      </c>
      <c r="R1776" s="57" t="s">
        <v>8317</v>
      </c>
      <c r="T1776" s="12" t="s">
        <v>6394</v>
      </c>
      <c r="U1776" s="13" t="str">
        <f t="shared" si="503"/>
        <v xml:space="preserve">  Zuzana</v>
      </c>
      <c r="V1776" s="39">
        <f t="shared" si="488"/>
        <v>32.11</v>
      </c>
      <c r="W1776" s="39" t="str">
        <f t="shared" si="489"/>
        <v>Obesity</v>
      </c>
      <c r="X1776" s="39">
        <f t="shared" si="490"/>
        <v>6.24</v>
      </c>
      <c r="Y1776" s="39" t="str">
        <f t="shared" si="491"/>
        <v>Prediabetes</v>
      </c>
      <c r="Z1776" s="39" t="str">
        <f t="shared" si="492"/>
        <v>No</v>
      </c>
      <c r="AA1776" s="39" t="str">
        <f t="shared" si="493"/>
        <v>No</v>
      </c>
      <c r="AB1776" s="39" t="str">
        <f t="shared" si="494"/>
        <v>Yes</v>
      </c>
      <c r="AC1776" s="38">
        <f t="shared" si="495"/>
        <v>1</v>
      </c>
      <c r="AD1776" s="39" t="str">
        <f t="shared" si="496"/>
        <v>No</v>
      </c>
      <c r="AE1776" s="13" t="str">
        <f t="shared" si="497"/>
        <v>16-Nov-1963</v>
      </c>
      <c r="AF1776" s="39">
        <f t="shared" si="498"/>
        <v>60</v>
      </c>
      <c r="AG1776" s="58">
        <f t="shared" si="499"/>
        <v>17556.88</v>
      </c>
      <c r="AH1776" s="39" t="str">
        <f t="shared" si="500"/>
        <v>tier - 1</v>
      </c>
      <c r="AI1776" s="39" t="str">
        <f t="shared" si="501"/>
        <v>tier - 2</v>
      </c>
      <c r="AJ1776" s="54" t="str">
        <f t="shared" si="502"/>
        <v>R1012</v>
      </c>
    </row>
    <row r="1777" spans="2:36" ht="15.75" customHeight="1" x14ac:dyDescent="0.3">
      <c r="B1777" s="12" t="s">
        <v>6398</v>
      </c>
      <c r="C1777" s="13" t="s">
        <v>3689</v>
      </c>
      <c r="D1777" s="13">
        <v>30.114999999999998</v>
      </c>
      <c r="E1777" s="13" t="str">
        <f t="shared" si="486"/>
        <v>Obesity</v>
      </c>
      <c r="F1777" s="13">
        <v>11.61</v>
      </c>
      <c r="G1777" s="13" t="str">
        <f t="shared" si="487"/>
        <v>Diabetes</v>
      </c>
      <c r="H1777" s="13" t="s">
        <v>8291</v>
      </c>
      <c r="I1777" s="13" t="s">
        <v>8291</v>
      </c>
      <c r="J1777" s="13" t="s">
        <v>8291</v>
      </c>
      <c r="K1777" s="27" t="s">
        <v>8292</v>
      </c>
      <c r="L1777" s="13" t="s">
        <v>8291</v>
      </c>
      <c r="M1777" s="13" t="s">
        <v>9969</v>
      </c>
      <c r="N1777" s="13">
        <v>21</v>
      </c>
      <c r="O1777" s="56">
        <v>17560.38</v>
      </c>
      <c r="P1777" s="13" t="s">
        <v>8314</v>
      </c>
      <c r="Q1777" s="13" t="s">
        <v>8314</v>
      </c>
      <c r="R1777" s="57" t="s">
        <v>8317</v>
      </c>
      <c r="T1777" s="12" t="s">
        <v>6398</v>
      </c>
      <c r="U1777" s="13" t="str">
        <f t="shared" si="503"/>
        <v xml:space="preserve">  Daniel J</v>
      </c>
      <c r="V1777" s="39">
        <f t="shared" si="488"/>
        <v>30.114999999999998</v>
      </c>
      <c r="W1777" s="39" t="str">
        <f t="shared" si="489"/>
        <v>Obesity</v>
      </c>
      <c r="X1777" s="39">
        <f t="shared" si="490"/>
        <v>11.61</v>
      </c>
      <c r="Y1777" s="39" t="str">
        <f t="shared" si="491"/>
        <v>Diabetes</v>
      </c>
      <c r="Z1777" s="39" t="str">
        <f t="shared" si="492"/>
        <v>No</v>
      </c>
      <c r="AA1777" s="39" t="str">
        <f t="shared" si="493"/>
        <v>No</v>
      </c>
      <c r="AB1777" s="39" t="str">
        <f t="shared" si="494"/>
        <v>No</v>
      </c>
      <c r="AC1777" s="38" t="str">
        <f t="shared" si="495"/>
        <v>No major surgery</v>
      </c>
      <c r="AD1777" s="39" t="str">
        <f t="shared" si="496"/>
        <v>No</v>
      </c>
      <c r="AE1777" s="13" t="str">
        <f t="shared" si="497"/>
        <v>25-Aug-2002</v>
      </c>
      <c r="AF1777" s="39">
        <f t="shared" si="498"/>
        <v>21</v>
      </c>
      <c r="AG1777" s="58">
        <f t="shared" si="499"/>
        <v>17560.38</v>
      </c>
      <c r="AH1777" s="39" t="str">
        <f t="shared" si="500"/>
        <v>tier - 1</v>
      </c>
      <c r="AI1777" s="39" t="str">
        <f t="shared" si="501"/>
        <v>tier - 1</v>
      </c>
      <c r="AJ1777" s="54" t="str">
        <f t="shared" si="502"/>
        <v>R1012</v>
      </c>
    </row>
    <row r="1778" spans="2:36" ht="15.75" customHeight="1" x14ac:dyDescent="0.3">
      <c r="B1778" s="12" t="s">
        <v>6401</v>
      </c>
      <c r="C1778" s="13" t="s">
        <v>3880</v>
      </c>
      <c r="D1778" s="13">
        <v>20.28</v>
      </c>
      <c r="E1778" s="13" t="str">
        <f t="shared" si="486"/>
        <v>Healthy Weight</v>
      </c>
      <c r="F1778" s="13">
        <v>11.07</v>
      </c>
      <c r="G1778" s="13" t="str">
        <f t="shared" si="487"/>
        <v>Diabetes</v>
      </c>
      <c r="H1778" s="13" t="s">
        <v>8293</v>
      </c>
      <c r="I1778" s="13" t="s">
        <v>8291</v>
      </c>
      <c r="J1778" s="13" t="s">
        <v>8291</v>
      </c>
      <c r="K1778" s="27" t="s">
        <v>8292</v>
      </c>
      <c r="L1778" s="13" t="s">
        <v>8291</v>
      </c>
      <c r="M1778" s="13" t="s">
        <v>9970</v>
      </c>
      <c r="N1778" s="13">
        <v>53</v>
      </c>
      <c r="O1778" s="56">
        <v>17584.72</v>
      </c>
      <c r="P1778" s="13" t="s">
        <v>8314</v>
      </c>
      <c r="Q1778" s="13" t="s">
        <v>8311</v>
      </c>
      <c r="R1778" s="57" t="s">
        <v>8317</v>
      </c>
      <c r="T1778" s="12" t="s">
        <v>6401</v>
      </c>
      <c r="U1778" s="13" t="str">
        <f t="shared" si="503"/>
        <v xml:space="preserve">  Alexandra</v>
      </c>
      <c r="V1778" s="39">
        <f t="shared" si="488"/>
        <v>20.28</v>
      </c>
      <c r="W1778" s="39" t="str">
        <f t="shared" si="489"/>
        <v>Healthy Weight</v>
      </c>
      <c r="X1778" s="39">
        <f t="shared" si="490"/>
        <v>11.07</v>
      </c>
      <c r="Y1778" s="39" t="str">
        <f t="shared" si="491"/>
        <v>Diabetes</v>
      </c>
      <c r="Z1778" s="39" t="str">
        <f t="shared" si="492"/>
        <v>Yes</v>
      </c>
      <c r="AA1778" s="39" t="str">
        <f t="shared" si="493"/>
        <v>No</v>
      </c>
      <c r="AB1778" s="39" t="str">
        <f t="shared" si="494"/>
        <v>No</v>
      </c>
      <c r="AC1778" s="38" t="str">
        <f t="shared" si="495"/>
        <v>No major surgery</v>
      </c>
      <c r="AD1778" s="39" t="str">
        <f t="shared" si="496"/>
        <v>No</v>
      </c>
      <c r="AE1778" s="13" t="str">
        <f t="shared" si="497"/>
        <v>26-Jul-1970</v>
      </c>
      <c r="AF1778" s="39">
        <f t="shared" si="498"/>
        <v>53</v>
      </c>
      <c r="AG1778" s="58">
        <f t="shared" si="499"/>
        <v>17584.72</v>
      </c>
      <c r="AH1778" s="39" t="str">
        <f t="shared" si="500"/>
        <v>tier - 1</v>
      </c>
      <c r="AI1778" s="39" t="str">
        <f t="shared" si="501"/>
        <v>tier - 3</v>
      </c>
      <c r="AJ1778" s="54" t="str">
        <f t="shared" si="502"/>
        <v>R1012</v>
      </c>
    </row>
    <row r="1779" spans="2:36" ht="15.75" customHeight="1" x14ac:dyDescent="0.3">
      <c r="B1779" s="12" t="s">
        <v>6404</v>
      </c>
      <c r="C1779" s="13" t="s">
        <v>393</v>
      </c>
      <c r="D1779" s="13">
        <v>20.234999999999999</v>
      </c>
      <c r="E1779" s="13" t="str">
        <f t="shared" si="486"/>
        <v>Healthy Weight</v>
      </c>
      <c r="F1779" s="13">
        <v>5.19</v>
      </c>
      <c r="G1779" s="13" t="str">
        <f t="shared" si="487"/>
        <v>Normal</v>
      </c>
      <c r="H1779" s="13" t="s">
        <v>8291</v>
      </c>
      <c r="I1779" s="13" t="s">
        <v>8291</v>
      </c>
      <c r="J1779" s="13" t="s">
        <v>8293</v>
      </c>
      <c r="K1779" s="27">
        <v>1</v>
      </c>
      <c r="L1779" s="13" t="s">
        <v>8291</v>
      </c>
      <c r="M1779" s="13" t="s">
        <v>9905</v>
      </c>
      <c r="N1779" s="13">
        <v>33</v>
      </c>
      <c r="O1779" s="56">
        <v>17626.240000000002</v>
      </c>
      <c r="P1779" s="13" t="s">
        <v>8314</v>
      </c>
      <c r="Q1779" s="13" t="s">
        <v>8311</v>
      </c>
      <c r="R1779" s="57" t="s">
        <v>8312</v>
      </c>
      <c r="T1779" s="12" t="s">
        <v>6404</v>
      </c>
      <c r="U1779" s="13" t="str">
        <f t="shared" si="503"/>
        <v xml:space="preserve">  Jessica</v>
      </c>
      <c r="V1779" s="39">
        <f t="shared" si="488"/>
        <v>20.234999999999999</v>
      </c>
      <c r="W1779" s="39" t="str">
        <f t="shared" si="489"/>
        <v>Healthy Weight</v>
      </c>
      <c r="X1779" s="39">
        <f t="shared" si="490"/>
        <v>5.19</v>
      </c>
      <c r="Y1779" s="39" t="str">
        <f t="shared" si="491"/>
        <v>Normal</v>
      </c>
      <c r="Z1779" s="39" t="str">
        <f t="shared" si="492"/>
        <v>No</v>
      </c>
      <c r="AA1779" s="39" t="str">
        <f t="shared" si="493"/>
        <v>No</v>
      </c>
      <c r="AB1779" s="39" t="str">
        <f t="shared" si="494"/>
        <v>Yes</v>
      </c>
      <c r="AC1779" s="38">
        <f t="shared" si="495"/>
        <v>1</v>
      </c>
      <c r="AD1779" s="39" t="str">
        <f t="shared" si="496"/>
        <v>No</v>
      </c>
      <c r="AE1779" s="13" t="str">
        <f t="shared" si="497"/>
        <v>25-Oct-1990</v>
      </c>
      <c r="AF1779" s="39">
        <f t="shared" si="498"/>
        <v>33</v>
      </c>
      <c r="AG1779" s="58">
        <f t="shared" si="499"/>
        <v>17626.240000000002</v>
      </c>
      <c r="AH1779" s="39" t="str">
        <f t="shared" si="500"/>
        <v>tier - 1</v>
      </c>
      <c r="AI1779" s="39" t="str">
        <f t="shared" si="501"/>
        <v>tier - 3</v>
      </c>
      <c r="AJ1779" s="54" t="str">
        <f t="shared" si="502"/>
        <v>R1013</v>
      </c>
    </row>
    <row r="1780" spans="2:36" ht="15.75" customHeight="1" x14ac:dyDescent="0.3">
      <c r="B1780" s="12" t="s">
        <v>6407</v>
      </c>
      <c r="C1780" s="13" t="s">
        <v>6409</v>
      </c>
      <c r="D1780" s="13">
        <v>25.27</v>
      </c>
      <c r="E1780" s="13" t="str">
        <f t="shared" si="486"/>
        <v>Overweight</v>
      </c>
      <c r="F1780" s="13">
        <v>5.7</v>
      </c>
      <c r="G1780" s="13" t="str">
        <f t="shared" si="487"/>
        <v>Prediabetes</v>
      </c>
      <c r="H1780" s="13" t="s">
        <v>8293</v>
      </c>
      <c r="I1780" s="13" t="s">
        <v>8291</v>
      </c>
      <c r="J1780" s="13" t="s">
        <v>8291</v>
      </c>
      <c r="K1780" s="27">
        <v>1</v>
      </c>
      <c r="L1780" s="13" t="s">
        <v>8291</v>
      </c>
      <c r="M1780" s="13" t="s">
        <v>8660</v>
      </c>
      <c r="N1780" s="13">
        <v>29</v>
      </c>
      <c r="O1780" s="56">
        <v>17663.14</v>
      </c>
      <c r="P1780" s="13" t="s">
        <v>8314</v>
      </c>
      <c r="Q1780" s="13" t="s">
        <v>8311</v>
      </c>
      <c r="R1780" s="57" t="s">
        <v>8312</v>
      </c>
      <c r="T1780" s="12" t="s">
        <v>6407</v>
      </c>
      <c r="U1780" s="13" t="str">
        <f t="shared" si="503"/>
        <v xml:space="preserve">  Matthew M</v>
      </c>
      <c r="V1780" s="39">
        <f t="shared" si="488"/>
        <v>25.27</v>
      </c>
      <c r="W1780" s="39" t="str">
        <f t="shared" si="489"/>
        <v>Overweight</v>
      </c>
      <c r="X1780" s="39">
        <f t="shared" si="490"/>
        <v>5.7</v>
      </c>
      <c r="Y1780" s="39" t="str">
        <f t="shared" si="491"/>
        <v>Prediabetes</v>
      </c>
      <c r="Z1780" s="39" t="str">
        <f t="shared" si="492"/>
        <v>Yes</v>
      </c>
      <c r="AA1780" s="39" t="str">
        <f t="shared" si="493"/>
        <v>No</v>
      </c>
      <c r="AB1780" s="39" t="str">
        <f t="shared" si="494"/>
        <v>No</v>
      </c>
      <c r="AC1780" s="38">
        <f t="shared" si="495"/>
        <v>1</v>
      </c>
      <c r="AD1780" s="39" t="str">
        <f t="shared" si="496"/>
        <v>No</v>
      </c>
      <c r="AE1780" s="13" t="str">
        <f t="shared" si="497"/>
        <v>1-Jul-1994</v>
      </c>
      <c r="AF1780" s="39">
        <f t="shared" si="498"/>
        <v>29</v>
      </c>
      <c r="AG1780" s="58">
        <f t="shared" si="499"/>
        <v>17663.14</v>
      </c>
      <c r="AH1780" s="39" t="str">
        <f t="shared" si="500"/>
        <v>tier - 1</v>
      </c>
      <c r="AI1780" s="39" t="str">
        <f t="shared" si="501"/>
        <v>tier - 3</v>
      </c>
      <c r="AJ1780" s="54" t="str">
        <f t="shared" si="502"/>
        <v>R1013</v>
      </c>
    </row>
    <row r="1781" spans="2:36" ht="15.75" customHeight="1" x14ac:dyDescent="0.3">
      <c r="B1781" s="12" t="s">
        <v>6411</v>
      </c>
      <c r="C1781" s="13" t="s">
        <v>6413</v>
      </c>
      <c r="D1781" s="13">
        <v>24.24</v>
      </c>
      <c r="E1781" s="13" t="str">
        <f t="shared" si="486"/>
        <v>Healthy Weight</v>
      </c>
      <c r="F1781" s="13">
        <v>6.15</v>
      </c>
      <c r="G1781" s="13" t="str">
        <f t="shared" si="487"/>
        <v>Prediabetes</v>
      </c>
      <c r="H1781" s="13" t="s">
        <v>8291</v>
      </c>
      <c r="I1781" s="13" t="s">
        <v>8291</v>
      </c>
      <c r="J1781" s="13" t="s">
        <v>8291</v>
      </c>
      <c r="K1781" s="27" t="s">
        <v>8292</v>
      </c>
      <c r="L1781" s="13" t="s">
        <v>8291</v>
      </c>
      <c r="M1781" s="13" t="s">
        <v>9971</v>
      </c>
      <c r="N1781" s="13">
        <v>20</v>
      </c>
      <c r="O1781" s="56">
        <v>17748.509999999998</v>
      </c>
      <c r="P1781" s="13" t="s">
        <v>8314</v>
      </c>
      <c r="Q1781" s="13" t="s">
        <v>8314</v>
      </c>
      <c r="R1781" s="57" t="s">
        <v>8317</v>
      </c>
      <c r="T1781" s="12" t="s">
        <v>6411</v>
      </c>
      <c r="U1781" s="13" t="str">
        <f t="shared" si="503"/>
        <v xml:space="preserve">  Nadine A</v>
      </c>
      <c r="V1781" s="39">
        <f t="shared" si="488"/>
        <v>24.24</v>
      </c>
      <c r="W1781" s="39" t="str">
        <f t="shared" si="489"/>
        <v>Healthy Weight</v>
      </c>
      <c r="X1781" s="39">
        <f t="shared" si="490"/>
        <v>6.15</v>
      </c>
      <c r="Y1781" s="39" t="str">
        <f t="shared" si="491"/>
        <v>Prediabetes</v>
      </c>
      <c r="Z1781" s="39" t="str">
        <f t="shared" si="492"/>
        <v>No</v>
      </c>
      <c r="AA1781" s="39" t="str">
        <f t="shared" si="493"/>
        <v>No</v>
      </c>
      <c r="AB1781" s="39" t="str">
        <f t="shared" si="494"/>
        <v>No</v>
      </c>
      <c r="AC1781" s="38" t="str">
        <f t="shared" si="495"/>
        <v>No major surgery</v>
      </c>
      <c r="AD1781" s="39" t="str">
        <f t="shared" si="496"/>
        <v>No</v>
      </c>
      <c r="AE1781" s="13" t="str">
        <f t="shared" si="497"/>
        <v>14-Jul-2003</v>
      </c>
      <c r="AF1781" s="39">
        <f t="shared" si="498"/>
        <v>20</v>
      </c>
      <c r="AG1781" s="58">
        <f t="shared" si="499"/>
        <v>17748.509999999998</v>
      </c>
      <c r="AH1781" s="39" t="str">
        <f t="shared" si="500"/>
        <v>tier - 1</v>
      </c>
      <c r="AI1781" s="39" t="str">
        <f t="shared" si="501"/>
        <v>tier - 1</v>
      </c>
      <c r="AJ1781" s="54" t="str">
        <f t="shared" si="502"/>
        <v>R1012</v>
      </c>
    </row>
    <row r="1782" spans="2:36" ht="15.75" customHeight="1" x14ac:dyDescent="0.3">
      <c r="B1782" s="12" t="s">
        <v>6414</v>
      </c>
      <c r="C1782" s="13" t="s">
        <v>6416</v>
      </c>
      <c r="D1782" s="13">
        <v>35.75</v>
      </c>
      <c r="E1782" s="13" t="str">
        <f t="shared" si="486"/>
        <v>Obesity</v>
      </c>
      <c r="F1782" s="13">
        <v>5.07</v>
      </c>
      <c r="G1782" s="13" t="str">
        <f t="shared" si="487"/>
        <v>Normal</v>
      </c>
      <c r="H1782" s="13" t="s">
        <v>8291</v>
      </c>
      <c r="I1782" s="13" t="s">
        <v>8291</v>
      </c>
      <c r="J1782" s="13" t="s">
        <v>8291</v>
      </c>
      <c r="K1782" s="27" t="s">
        <v>8292</v>
      </c>
      <c r="L1782" s="13" t="s">
        <v>8291</v>
      </c>
      <c r="M1782" s="13" t="s">
        <v>9972</v>
      </c>
      <c r="N1782" s="13">
        <v>57</v>
      </c>
      <c r="O1782" s="56">
        <v>17777.73</v>
      </c>
      <c r="P1782" s="13" t="s">
        <v>8314</v>
      </c>
      <c r="Q1782" s="13" t="s">
        <v>8311</v>
      </c>
      <c r="R1782" s="57" t="s">
        <v>8317</v>
      </c>
      <c r="T1782" s="12" t="s">
        <v>6414</v>
      </c>
      <c r="U1782" s="13" t="str">
        <f t="shared" si="503"/>
        <v xml:space="preserve">  Peter J</v>
      </c>
      <c r="V1782" s="39">
        <f t="shared" si="488"/>
        <v>35.75</v>
      </c>
      <c r="W1782" s="39" t="str">
        <f t="shared" si="489"/>
        <v>Obesity</v>
      </c>
      <c r="X1782" s="39">
        <f t="shared" si="490"/>
        <v>5.07</v>
      </c>
      <c r="Y1782" s="39" t="str">
        <f t="shared" si="491"/>
        <v>Normal</v>
      </c>
      <c r="Z1782" s="39" t="str">
        <f t="shared" si="492"/>
        <v>No</v>
      </c>
      <c r="AA1782" s="39" t="str">
        <f t="shared" si="493"/>
        <v>No</v>
      </c>
      <c r="AB1782" s="39" t="str">
        <f t="shared" si="494"/>
        <v>No</v>
      </c>
      <c r="AC1782" s="38" t="str">
        <f t="shared" si="495"/>
        <v>No major surgery</v>
      </c>
      <c r="AD1782" s="39" t="str">
        <f t="shared" si="496"/>
        <v>No</v>
      </c>
      <c r="AE1782" s="13" t="str">
        <f t="shared" si="497"/>
        <v>21-Jun-1966</v>
      </c>
      <c r="AF1782" s="39">
        <f t="shared" si="498"/>
        <v>57</v>
      </c>
      <c r="AG1782" s="58">
        <f t="shared" si="499"/>
        <v>17777.73</v>
      </c>
      <c r="AH1782" s="39" t="str">
        <f t="shared" si="500"/>
        <v>tier - 1</v>
      </c>
      <c r="AI1782" s="39" t="str">
        <f t="shared" si="501"/>
        <v>tier - 3</v>
      </c>
      <c r="AJ1782" s="54" t="str">
        <f t="shared" si="502"/>
        <v>R1012</v>
      </c>
    </row>
    <row r="1783" spans="2:36" ht="15.75" customHeight="1" x14ac:dyDescent="0.3">
      <c r="B1783" s="12" t="s">
        <v>6418</v>
      </c>
      <c r="C1783" s="13" t="s">
        <v>2986</v>
      </c>
      <c r="D1783" s="13">
        <v>29.92</v>
      </c>
      <c r="E1783" s="13" t="b">
        <f t="shared" si="486"/>
        <v>0</v>
      </c>
      <c r="F1783" s="13">
        <v>10.97</v>
      </c>
      <c r="G1783" s="13" t="str">
        <f t="shared" si="487"/>
        <v>Diabetes</v>
      </c>
      <c r="H1783" s="13" t="s">
        <v>8293</v>
      </c>
      <c r="I1783" s="13" t="s">
        <v>8291</v>
      </c>
      <c r="J1783" s="13" t="s">
        <v>8291</v>
      </c>
      <c r="K1783" s="27">
        <v>1</v>
      </c>
      <c r="L1783" s="13" t="s">
        <v>8291</v>
      </c>
      <c r="M1783" s="13" t="s">
        <v>9033</v>
      </c>
      <c r="N1783" s="13">
        <v>44</v>
      </c>
      <c r="O1783" s="56">
        <v>17779.939999999999</v>
      </c>
      <c r="P1783" s="13" t="s">
        <v>8314</v>
      </c>
      <c r="Q1783" s="13" t="s">
        <v>8310</v>
      </c>
      <c r="R1783" s="57" t="s">
        <v>8317</v>
      </c>
      <c r="T1783" s="12" t="s">
        <v>6418</v>
      </c>
      <c r="U1783" s="13" t="str">
        <f t="shared" si="503"/>
        <v xml:space="preserve">  Colleen M</v>
      </c>
      <c r="V1783" s="39">
        <f t="shared" si="488"/>
        <v>29.92</v>
      </c>
      <c r="W1783" s="39" t="b">
        <f t="shared" si="489"/>
        <v>0</v>
      </c>
      <c r="X1783" s="39">
        <f t="shared" si="490"/>
        <v>10.97</v>
      </c>
      <c r="Y1783" s="39" t="str">
        <f t="shared" si="491"/>
        <v>Diabetes</v>
      </c>
      <c r="Z1783" s="39" t="str">
        <f t="shared" si="492"/>
        <v>Yes</v>
      </c>
      <c r="AA1783" s="39" t="str">
        <f t="shared" si="493"/>
        <v>No</v>
      </c>
      <c r="AB1783" s="39" t="str">
        <f t="shared" si="494"/>
        <v>No</v>
      </c>
      <c r="AC1783" s="38">
        <f t="shared" si="495"/>
        <v>1</v>
      </c>
      <c r="AD1783" s="39" t="str">
        <f t="shared" si="496"/>
        <v>No</v>
      </c>
      <c r="AE1783" s="13" t="str">
        <f t="shared" si="497"/>
        <v>10-Oct-1979</v>
      </c>
      <c r="AF1783" s="39">
        <f t="shared" si="498"/>
        <v>44</v>
      </c>
      <c r="AG1783" s="58">
        <f t="shared" si="499"/>
        <v>17779.939999999999</v>
      </c>
      <c r="AH1783" s="39" t="str">
        <f t="shared" si="500"/>
        <v>tier - 1</v>
      </c>
      <c r="AI1783" s="39" t="str">
        <f t="shared" si="501"/>
        <v>tier - 2</v>
      </c>
      <c r="AJ1783" s="54" t="str">
        <f t="shared" si="502"/>
        <v>R1012</v>
      </c>
    </row>
    <row r="1784" spans="2:36" ht="15.75" customHeight="1" x14ac:dyDescent="0.3">
      <c r="B1784" s="12" t="s">
        <v>6421</v>
      </c>
      <c r="C1784" s="13" t="s">
        <v>3260</v>
      </c>
      <c r="D1784" s="13">
        <v>26.2</v>
      </c>
      <c r="E1784" s="13" t="str">
        <f t="shared" si="486"/>
        <v>Overweight</v>
      </c>
      <c r="F1784" s="13">
        <v>10.93</v>
      </c>
      <c r="G1784" s="13" t="str">
        <f t="shared" si="487"/>
        <v>Diabetes</v>
      </c>
      <c r="H1784" s="13" t="s">
        <v>8293</v>
      </c>
      <c r="I1784" s="13" t="s">
        <v>8291</v>
      </c>
      <c r="J1784" s="13" t="s">
        <v>8291</v>
      </c>
      <c r="K1784" s="27">
        <v>1</v>
      </c>
      <c r="L1784" s="13" t="s">
        <v>8291</v>
      </c>
      <c r="M1784" s="13" t="s">
        <v>9973</v>
      </c>
      <c r="N1784" s="13">
        <v>60</v>
      </c>
      <c r="O1784" s="56">
        <v>17832.599999999999</v>
      </c>
      <c r="P1784" s="13" t="s">
        <v>8314</v>
      </c>
      <c r="Q1784" s="13" t="s">
        <v>8310</v>
      </c>
      <c r="R1784" s="57" t="s">
        <v>8317</v>
      </c>
      <c r="T1784" s="12" t="s">
        <v>6421</v>
      </c>
      <c r="U1784" s="13" t="str">
        <f t="shared" si="503"/>
        <v xml:space="preserve">  Julie A</v>
      </c>
      <c r="V1784" s="39">
        <f t="shared" si="488"/>
        <v>26.2</v>
      </c>
      <c r="W1784" s="39" t="str">
        <f t="shared" si="489"/>
        <v>Overweight</v>
      </c>
      <c r="X1784" s="39">
        <f t="shared" si="490"/>
        <v>10.93</v>
      </c>
      <c r="Y1784" s="39" t="str">
        <f t="shared" si="491"/>
        <v>Diabetes</v>
      </c>
      <c r="Z1784" s="39" t="str">
        <f t="shared" si="492"/>
        <v>Yes</v>
      </c>
      <c r="AA1784" s="39" t="str">
        <f t="shared" si="493"/>
        <v>No</v>
      </c>
      <c r="AB1784" s="39" t="str">
        <f t="shared" si="494"/>
        <v>No</v>
      </c>
      <c r="AC1784" s="38">
        <f t="shared" si="495"/>
        <v>1</v>
      </c>
      <c r="AD1784" s="39" t="str">
        <f t="shared" si="496"/>
        <v>No</v>
      </c>
      <c r="AE1784" s="13" t="str">
        <f t="shared" si="497"/>
        <v>8-Dec-1963</v>
      </c>
      <c r="AF1784" s="39">
        <f t="shared" si="498"/>
        <v>60</v>
      </c>
      <c r="AG1784" s="58">
        <f t="shared" si="499"/>
        <v>17832.599999999999</v>
      </c>
      <c r="AH1784" s="39" t="str">
        <f t="shared" si="500"/>
        <v>tier - 1</v>
      </c>
      <c r="AI1784" s="39" t="str">
        <f t="shared" si="501"/>
        <v>tier - 2</v>
      </c>
      <c r="AJ1784" s="54" t="str">
        <f t="shared" si="502"/>
        <v>R1012</v>
      </c>
    </row>
    <row r="1785" spans="2:36" ht="15.75" customHeight="1" x14ac:dyDescent="0.3">
      <c r="B1785" s="12" t="s">
        <v>6424</v>
      </c>
      <c r="C1785" s="13" t="s">
        <v>6426</v>
      </c>
      <c r="D1785" s="13">
        <v>26.695</v>
      </c>
      <c r="E1785" s="13" t="str">
        <f t="shared" si="486"/>
        <v>Overweight</v>
      </c>
      <c r="F1785" s="13">
        <v>4.21</v>
      </c>
      <c r="G1785" s="13" t="str">
        <f t="shared" si="487"/>
        <v>Normal</v>
      </c>
      <c r="H1785" s="13" t="s">
        <v>8293</v>
      </c>
      <c r="I1785" s="13" t="s">
        <v>8291</v>
      </c>
      <c r="J1785" s="13" t="s">
        <v>8293</v>
      </c>
      <c r="K1785" s="27">
        <v>1</v>
      </c>
      <c r="L1785" s="13" t="s">
        <v>8291</v>
      </c>
      <c r="M1785" s="13" t="s">
        <v>9017</v>
      </c>
      <c r="N1785" s="13">
        <v>47</v>
      </c>
      <c r="O1785" s="56">
        <v>17862.919999999998</v>
      </c>
      <c r="P1785" s="13" t="s">
        <v>8314</v>
      </c>
      <c r="Q1785" s="13" t="s">
        <v>8310</v>
      </c>
      <c r="R1785" s="57" t="s">
        <v>8317</v>
      </c>
      <c r="T1785" s="12" t="s">
        <v>6424</v>
      </c>
      <c r="U1785" s="13" t="str">
        <f t="shared" si="503"/>
        <v xml:space="preserve">  Douglas W</v>
      </c>
      <c r="V1785" s="39">
        <f t="shared" si="488"/>
        <v>26.695</v>
      </c>
      <c r="W1785" s="39" t="str">
        <f t="shared" si="489"/>
        <v>Overweight</v>
      </c>
      <c r="X1785" s="39">
        <f t="shared" si="490"/>
        <v>4.21</v>
      </c>
      <c r="Y1785" s="39" t="str">
        <f t="shared" si="491"/>
        <v>Normal</v>
      </c>
      <c r="Z1785" s="39" t="str">
        <f t="shared" si="492"/>
        <v>Yes</v>
      </c>
      <c r="AA1785" s="39" t="str">
        <f t="shared" si="493"/>
        <v>No</v>
      </c>
      <c r="AB1785" s="39" t="str">
        <f t="shared" si="494"/>
        <v>Yes</v>
      </c>
      <c r="AC1785" s="38">
        <f t="shared" si="495"/>
        <v>1</v>
      </c>
      <c r="AD1785" s="39" t="str">
        <f t="shared" si="496"/>
        <v>No</v>
      </c>
      <c r="AE1785" s="13" t="str">
        <f t="shared" si="497"/>
        <v>12-Dec-1976</v>
      </c>
      <c r="AF1785" s="39">
        <f t="shared" si="498"/>
        <v>47</v>
      </c>
      <c r="AG1785" s="58">
        <f t="shared" si="499"/>
        <v>17862.919999999998</v>
      </c>
      <c r="AH1785" s="39" t="str">
        <f t="shared" si="500"/>
        <v>tier - 1</v>
      </c>
      <c r="AI1785" s="39" t="str">
        <f t="shared" si="501"/>
        <v>tier - 2</v>
      </c>
      <c r="AJ1785" s="54" t="str">
        <f t="shared" si="502"/>
        <v>R1012</v>
      </c>
    </row>
    <row r="1786" spans="2:36" ht="15.75" customHeight="1" x14ac:dyDescent="0.3">
      <c r="B1786" s="12" t="s">
        <v>6427</v>
      </c>
      <c r="C1786" s="13" t="s">
        <v>6429</v>
      </c>
      <c r="D1786" s="13">
        <v>23.16</v>
      </c>
      <c r="E1786" s="13" t="str">
        <f t="shared" si="486"/>
        <v>Healthy Weight</v>
      </c>
      <c r="F1786" s="13">
        <v>5.5</v>
      </c>
      <c r="G1786" s="13" t="str">
        <f t="shared" si="487"/>
        <v>Normal</v>
      </c>
      <c r="H1786" s="13" t="s">
        <v>8291</v>
      </c>
      <c r="I1786" s="13" t="s">
        <v>8291</v>
      </c>
      <c r="J1786" s="13" t="s">
        <v>8291</v>
      </c>
      <c r="K1786" s="27" t="s">
        <v>8292</v>
      </c>
      <c r="L1786" s="13" t="s">
        <v>8291</v>
      </c>
      <c r="M1786" s="13" t="s">
        <v>8592</v>
      </c>
      <c r="N1786" s="13">
        <v>26</v>
      </c>
      <c r="O1786" s="56">
        <v>17878.900000000001</v>
      </c>
      <c r="P1786" s="13" t="s">
        <v>8314</v>
      </c>
      <c r="Q1786" s="13" t="s">
        <v>8310</v>
      </c>
      <c r="R1786" s="57" t="s">
        <v>8329</v>
      </c>
      <c r="T1786" s="12" t="s">
        <v>6427</v>
      </c>
      <c r="U1786" s="13" t="str">
        <f t="shared" si="503"/>
        <v xml:space="preserve">  Catherine</v>
      </c>
      <c r="V1786" s="39">
        <f t="shared" si="488"/>
        <v>23.16</v>
      </c>
      <c r="W1786" s="39" t="str">
        <f t="shared" si="489"/>
        <v>Healthy Weight</v>
      </c>
      <c r="X1786" s="39">
        <f t="shared" si="490"/>
        <v>5.5</v>
      </c>
      <c r="Y1786" s="39" t="str">
        <f t="shared" si="491"/>
        <v>Normal</v>
      </c>
      <c r="Z1786" s="39" t="str">
        <f t="shared" si="492"/>
        <v>No</v>
      </c>
      <c r="AA1786" s="39" t="str">
        <f t="shared" si="493"/>
        <v>No</v>
      </c>
      <c r="AB1786" s="39" t="str">
        <f t="shared" si="494"/>
        <v>No</v>
      </c>
      <c r="AC1786" s="38" t="str">
        <f t="shared" si="495"/>
        <v>No major surgery</v>
      </c>
      <c r="AD1786" s="39" t="str">
        <f t="shared" si="496"/>
        <v>No</v>
      </c>
      <c r="AE1786" s="13" t="str">
        <f t="shared" si="497"/>
        <v>26-Aug-1997</v>
      </c>
      <c r="AF1786" s="39">
        <f t="shared" si="498"/>
        <v>26</v>
      </c>
      <c r="AG1786" s="58">
        <f t="shared" si="499"/>
        <v>17878.900000000001</v>
      </c>
      <c r="AH1786" s="39" t="str">
        <f t="shared" si="500"/>
        <v>tier - 1</v>
      </c>
      <c r="AI1786" s="39" t="str">
        <f t="shared" si="501"/>
        <v>tier - 2</v>
      </c>
      <c r="AJ1786" s="54" t="str">
        <f t="shared" si="502"/>
        <v>R1024</v>
      </c>
    </row>
    <row r="1787" spans="2:36" ht="15.75" customHeight="1" x14ac:dyDescent="0.3">
      <c r="B1787" s="12" t="s">
        <v>6430</v>
      </c>
      <c r="C1787" s="13" t="s">
        <v>2957</v>
      </c>
      <c r="D1787" s="13">
        <v>32.585000000000001</v>
      </c>
      <c r="E1787" s="13" t="str">
        <f t="shared" si="486"/>
        <v>Obesity</v>
      </c>
      <c r="F1787" s="13">
        <v>4.93</v>
      </c>
      <c r="G1787" s="13" t="str">
        <f t="shared" si="487"/>
        <v>Normal</v>
      </c>
      <c r="H1787" s="13" t="s">
        <v>8293</v>
      </c>
      <c r="I1787" s="13" t="s">
        <v>8291</v>
      </c>
      <c r="J1787" s="13" t="s">
        <v>8291</v>
      </c>
      <c r="K1787" s="27">
        <v>1</v>
      </c>
      <c r="L1787" s="13" t="s">
        <v>8291</v>
      </c>
      <c r="M1787" s="13" t="s">
        <v>9974</v>
      </c>
      <c r="N1787" s="13">
        <v>44</v>
      </c>
      <c r="O1787" s="56">
        <v>17882.669999999998</v>
      </c>
      <c r="P1787" s="13" t="s">
        <v>8314</v>
      </c>
      <c r="Q1787" s="13" t="s">
        <v>8311</v>
      </c>
      <c r="R1787" s="57" t="s">
        <v>8317</v>
      </c>
      <c r="T1787" s="12" t="s">
        <v>6430</v>
      </c>
      <c r="U1787" s="13" t="str">
        <f t="shared" si="503"/>
        <v xml:space="preserve">  James A</v>
      </c>
      <c r="V1787" s="39">
        <f t="shared" si="488"/>
        <v>32.585000000000001</v>
      </c>
      <c r="W1787" s="39" t="str">
        <f t="shared" si="489"/>
        <v>Obesity</v>
      </c>
      <c r="X1787" s="39">
        <f t="shared" si="490"/>
        <v>4.93</v>
      </c>
      <c r="Y1787" s="39" t="str">
        <f t="shared" si="491"/>
        <v>Normal</v>
      </c>
      <c r="Z1787" s="39" t="str">
        <f t="shared" si="492"/>
        <v>Yes</v>
      </c>
      <c r="AA1787" s="39" t="str">
        <f t="shared" si="493"/>
        <v>No</v>
      </c>
      <c r="AB1787" s="39" t="str">
        <f t="shared" si="494"/>
        <v>No</v>
      </c>
      <c r="AC1787" s="38">
        <f t="shared" si="495"/>
        <v>1</v>
      </c>
      <c r="AD1787" s="39" t="str">
        <f t="shared" si="496"/>
        <v>No</v>
      </c>
      <c r="AE1787" s="13" t="str">
        <f t="shared" si="497"/>
        <v>12-Nov-1979</v>
      </c>
      <c r="AF1787" s="39">
        <f t="shared" si="498"/>
        <v>44</v>
      </c>
      <c r="AG1787" s="58">
        <f t="shared" si="499"/>
        <v>17882.669999999998</v>
      </c>
      <c r="AH1787" s="39" t="str">
        <f t="shared" si="500"/>
        <v>tier - 1</v>
      </c>
      <c r="AI1787" s="39" t="str">
        <f t="shared" si="501"/>
        <v>tier - 3</v>
      </c>
      <c r="AJ1787" s="54" t="str">
        <f t="shared" si="502"/>
        <v>R1012</v>
      </c>
    </row>
    <row r="1788" spans="2:36" ht="15.75" customHeight="1" x14ac:dyDescent="0.3">
      <c r="B1788" s="12" t="s">
        <v>6432</v>
      </c>
      <c r="C1788" s="13" t="s">
        <v>6434</v>
      </c>
      <c r="D1788" s="13">
        <v>33.97</v>
      </c>
      <c r="E1788" s="13" t="str">
        <f t="shared" si="486"/>
        <v>Obesity</v>
      </c>
      <c r="F1788" s="13">
        <v>5.6</v>
      </c>
      <c r="G1788" s="13" t="str">
        <f t="shared" si="487"/>
        <v>Normal</v>
      </c>
      <c r="H1788" s="13" t="s">
        <v>8293</v>
      </c>
      <c r="I1788" s="13" t="s">
        <v>8291</v>
      </c>
      <c r="J1788" s="13" t="s">
        <v>8291</v>
      </c>
      <c r="K1788" s="27" t="s">
        <v>8292</v>
      </c>
      <c r="L1788" s="13" t="s">
        <v>8291</v>
      </c>
      <c r="M1788" s="13" t="s">
        <v>9975</v>
      </c>
      <c r="N1788" s="13">
        <v>34</v>
      </c>
      <c r="O1788" s="56">
        <v>17904.53</v>
      </c>
      <c r="P1788" s="13" t="s">
        <v>8314</v>
      </c>
      <c r="Q1788" s="13" t="s">
        <v>8310</v>
      </c>
      <c r="R1788" s="57" t="s">
        <v>8333</v>
      </c>
      <c r="T1788" s="12" t="s">
        <v>6432</v>
      </c>
      <c r="U1788" s="13" t="str">
        <f t="shared" si="503"/>
        <v xml:space="preserve">  Youngseong</v>
      </c>
      <c r="V1788" s="39">
        <f t="shared" si="488"/>
        <v>33.97</v>
      </c>
      <c r="W1788" s="39" t="str">
        <f t="shared" si="489"/>
        <v>Obesity</v>
      </c>
      <c r="X1788" s="39">
        <f t="shared" si="490"/>
        <v>5.6</v>
      </c>
      <c r="Y1788" s="39" t="str">
        <f t="shared" si="491"/>
        <v>Normal</v>
      </c>
      <c r="Z1788" s="39" t="str">
        <f t="shared" si="492"/>
        <v>Yes</v>
      </c>
      <c r="AA1788" s="39" t="str">
        <f t="shared" si="493"/>
        <v>No</v>
      </c>
      <c r="AB1788" s="39" t="str">
        <f t="shared" si="494"/>
        <v>No</v>
      </c>
      <c r="AC1788" s="38" t="str">
        <f t="shared" si="495"/>
        <v>No major surgery</v>
      </c>
      <c r="AD1788" s="39" t="str">
        <f t="shared" si="496"/>
        <v>No</v>
      </c>
      <c r="AE1788" s="13" t="str">
        <f t="shared" si="497"/>
        <v>4-Dec-1989</v>
      </c>
      <c r="AF1788" s="39">
        <f t="shared" si="498"/>
        <v>34</v>
      </c>
      <c r="AG1788" s="58">
        <f t="shared" si="499"/>
        <v>17904.53</v>
      </c>
      <c r="AH1788" s="39" t="str">
        <f t="shared" si="500"/>
        <v>tier - 1</v>
      </c>
      <c r="AI1788" s="39" t="str">
        <f t="shared" si="501"/>
        <v>tier - 2</v>
      </c>
      <c r="AJ1788" s="54" t="str">
        <f t="shared" si="502"/>
        <v>R1017</v>
      </c>
    </row>
    <row r="1789" spans="2:36" ht="15.75" customHeight="1" x14ac:dyDescent="0.3">
      <c r="B1789" s="12" t="s">
        <v>6436</v>
      </c>
      <c r="C1789" s="13" t="s">
        <v>88</v>
      </c>
      <c r="D1789" s="13">
        <v>16.57</v>
      </c>
      <c r="E1789" s="13" t="str">
        <f t="shared" si="486"/>
        <v>Underweight</v>
      </c>
      <c r="F1789" s="13">
        <v>9.99</v>
      </c>
      <c r="G1789" s="13" t="str">
        <f t="shared" si="487"/>
        <v>Diabetes</v>
      </c>
      <c r="H1789" s="13" t="s">
        <v>8291</v>
      </c>
      <c r="I1789" s="13" t="s">
        <v>8291</v>
      </c>
      <c r="J1789" s="13" t="s">
        <v>8291</v>
      </c>
      <c r="K1789" s="27" t="s">
        <v>8292</v>
      </c>
      <c r="L1789" s="13" t="s">
        <v>8291</v>
      </c>
      <c r="M1789" s="13" t="s">
        <v>9976</v>
      </c>
      <c r="N1789" s="13">
        <v>46</v>
      </c>
      <c r="O1789" s="56">
        <v>17929.3</v>
      </c>
      <c r="P1789" s="13" t="s">
        <v>8314</v>
      </c>
      <c r="Q1789" s="13" t="s">
        <v>8310</v>
      </c>
      <c r="R1789" s="57" t="s">
        <v>8312</v>
      </c>
      <c r="T1789" s="12" t="s">
        <v>6436</v>
      </c>
      <c r="U1789" s="13" t="str">
        <f t="shared" si="503"/>
        <v xml:space="preserve">  John</v>
      </c>
      <c r="V1789" s="39">
        <f t="shared" si="488"/>
        <v>16.57</v>
      </c>
      <c r="W1789" s="39" t="str">
        <f t="shared" si="489"/>
        <v>Underweight</v>
      </c>
      <c r="X1789" s="39">
        <f t="shared" si="490"/>
        <v>9.99</v>
      </c>
      <c r="Y1789" s="39" t="str">
        <f t="shared" si="491"/>
        <v>Diabetes</v>
      </c>
      <c r="Z1789" s="39" t="str">
        <f t="shared" si="492"/>
        <v>No</v>
      </c>
      <c r="AA1789" s="39" t="str">
        <f t="shared" si="493"/>
        <v>No</v>
      </c>
      <c r="AB1789" s="39" t="str">
        <f t="shared" si="494"/>
        <v>No</v>
      </c>
      <c r="AC1789" s="38" t="str">
        <f t="shared" si="495"/>
        <v>No major surgery</v>
      </c>
      <c r="AD1789" s="39" t="str">
        <f t="shared" si="496"/>
        <v>No</v>
      </c>
      <c r="AE1789" s="13" t="str">
        <f t="shared" si="497"/>
        <v>17-Oct-1977</v>
      </c>
      <c r="AF1789" s="39">
        <f t="shared" si="498"/>
        <v>46</v>
      </c>
      <c r="AG1789" s="58">
        <f t="shared" si="499"/>
        <v>17929.3</v>
      </c>
      <c r="AH1789" s="39" t="str">
        <f t="shared" si="500"/>
        <v>tier - 1</v>
      </c>
      <c r="AI1789" s="39" t="str">
        <f t="shared" si="501"/>
        <v>tier - 2</v>
      </c>
      <c r="AJ1789" s="54" t="str">
        <f t="shared" si="502"/>
        <v>R1013</v>
      </c>
    </row>
    <row r="1790" spans="2:36" ht="15.75" customHeight="1" x14ac:dyDescent="0.3">
      <c r="B1790" s="12" t="s">
        <v>6439</v>
      </c>
      <c r="C1790" s="13" t="s">
        <v>6441</v>
      </c>
      <c r="D1790" s="13">
        <v>17.55</v>
      </c>
      <c r="E1790" s="13" t="str">
        <f t="shared" si="486"/>
        <v>Underweight</v>
      </c>
      <c r="F1790" s="13">
        <v>5.93</v>
      </c>
      <c r="G1790" s="13" t="str">
        <f t="shared" si="487"/>
        <v>Prediabetes</v>
      </c>
      <c r="H1790" s="13" t="s">
        <v>8291</v>
      </c>
      <c r="I1790" s="13" t="s">
        <v>8291</v>
      </c>
      <c r="J1790" s="13" t="s">
        <v>8293</v>
      </c>
      <c r="K1790" s="27">
        <v>1</v>
      </c>
      <c r="L1790" s="13" t="s">
        <v>8291</v>
      </c>
      <c r="M1790" s="13" t="s">
        <v>9977</v>
      </c>
      <c r="N1790" s="13">
        <v>22</v>
      </c>
      <c r="O1790" s="56">
        <v>17942.11</v>
      </c>
      <c r="P1790" s="13" t="s">
        <v>8314</v>
      </c>
      <c r="Q1790" s="13" t="s">
        <v>8310</v>
      </c>
      <c r="R1790" s="57" t="s">
        <v>8321</v>
      </c>
      <c r="T1790" s="12" t="s">
        <v>6439</v>
      </c>
      <c r="U1790" s="13" t="str">
        <f t="shared" si="503"/>
        <v xml:space="preserve">  Brandon S</v>
      </c>
      <c r="V1790" s="39">
        <f t="shared" si="488"/>
        <v>17.55</v>
      </c>
      <c r="W1790" s="39" t="str">
        <f t="shared" si="489"/>
        <v>Underweight</v>
      </c>
      <c r="X1790" s="39">
        <f t="shared" si="490"/>
        <v>5.93</v>
      </c>
      <c r="Y1790" s="39" t="str">
        <f t="shared" si="491"/>
        <v>Prediabetes</v>
      </c>
      <c r="Z1790" s="39" t="str">
        <f t="shared" si="492"/>
        <v>No</v>
      </c>
      <c r="AA1790" s="39" t="str">
        <f t="shared" si="493"/>
        <v>No</v>
      </c>
      <c r="AB1790" s="39" t="str">
        <f t="shared" si="494"/>
        <v>Yes</v>
      </c>
      <c r="AC1790" s="38">
        <f t="shared" si="495"/>
        <v>1</v>
      </c>
      <c r="AD1790" s="39" t="str">
        <f t="shared" si="496"/>
        <v>No</v>
      </c>
      <c r="AE1790" s="13" t="str">
        <f t="shared" si="497"/>
        <v>28-Sep-2001</v>
      </c>
      <c r="AF1790" s="39">
        <f t="shared" si="498"/>
        <v>22</v>
      </c>
      <c r="AG1790" s="58">
        <f t="shared" si="499"/>
        <v>17942.11</v>
      </c>
      <c r="AH1790" s="39" t="str">
        <f t="shared" si="500"/>
        <v>tier - 1</v>
      </c>
      <c r="AI1790" s="39" t="str">
        <f t="shared" si="501"/>
        <v>tier - 2</v>
      </c>
      <c r="AJ1790" s="54" t="str">
        <f t="shared" si="502"/>
        <v>R1011</v>
      </c>
    </row>
    <row r="1791" spans="2:36" ht="15.75" customHeight="1" x14ac:dyDescent="0.3">
      <c r="B1791" s="12" t="s">
        <v>6443</v>
      </c>
      <c r="C1791" s="13" t="s">
        <v>6445</v>
      </c>
      <c r="D1791" s="13">
        <v>29.41</v>
      </c>
      <c r="E1791" s="13" t="str">
        <f t="shared" si="486"/>
        <v>Overweight</v>
      </c>
      <c r="F1791" s="13">
        <v>6.29</v>
      </c>
      <c r="G1791" s="13" t="str">
        <f t="shared" si="487"/>
        <v>Prediabetes</v>
      </c>
      <c r="H1791" s="13" t="s">
        <v>8293</v>
      </c>
      <c r="I1791" s="13" t="s">
        <v>8291</v>
      </c>
      <c r="J1791" s="13" t="s">
        <v>8291</v>
      </c>
      <c r="K1791" s="27">
        <v>1</v>
      </c>
      <c r="L1791" s="13" t="s">
        <v>8291</v>
      </c>
      <c r="M1791" s="13" t="s">
        <v>9437</v>
      </c>
      <c r="N1791" s="13">
        <v>48</v>
      </c>
      <c r="O1791" s="56">
        <v>18031.16</v>
      </c>
      <c r="P1791" s="13" t="s">
        <v>8314</v>
      </c>
      <c r="Q1791" s="13" t="s">
        <v>8311</v>
      </c>
      <c r="R1791" s="57" t="s">
        <v>8330</v>
      </c>
      <c r="T1791" s="12" t="s">
        <v>6443</v>
      </c>
      <c r="U1791" s="13" t="str">
        <f t="shared" si="503"/>
        <v xml:space="preserve">  Sean P</v>
      </c>
      <c r="V1791" s="39">
        <f t="shared" si="488"/>
        <v>29.41</v>
      </c>
      <c r="W1791" s="39" t="str">
        <f t="shared" si="489"/>
        <v>Overweight</v>
      </c>
      <c r="X1791" s="39">
        <f t="shared" si="490"/>
        <v>6.29</v>
      </c>
      <c r="Y1791" s="39" t="str">
        <f t="shared" si="491"/>
        <v>Prediabetes</v>
      </c>
      <c r="Z1791" s="39" t="str">
        <f t="shared" si="492"/>
        <v>Yes</v>
      </c>
      <c r="AA1791" s="39" t="str">
        <f t="shared" si="493"/>
        <v>No</v>
      </c>
      <c r="AB1791" s="39" t="str">
        <f t="shared" si="494"/>
        <v>No</v>
      </c>
      <c r="AC1791" s="38">
        <f t="shared" si="495"/>
        <v>1</v>
      </c>
      <c r="AD1791" s="39" t="str">
        <f t="shared" si="496"/>
        <v>No</v>
      </c>
      <c r="AE1791" s="13" t="str">
        <f t="shared" si="497"/>
        <v>27-Jun-1975</v>
      </c>
      <c r="AF1791" s="39">
        <f t="shared" si="498"/>
        <v>48</v>
      </c>
      <c r="AG1791" s="58">
        <f t="shared" si="499"/>
        <v>18031.16</v>
      </c>
      <c r="AH1791" s="39" t="str">
        <f t="shared" si="500"/>
        <v>tier - 1</v>
      </c>
      <c r="AI1791" s="39" t="str">
        <f t="shared" si="501"/>
        <v>tier - 3</v>
      </c>
      <c r="AJ1791" s="54" t="str">
        <f t="shared" si="502"/>
        <v>R1023</v>
      </c>
    </row>
    <row r="1792" spans="2:36" ht="15.75" customHeight="1" x14ac:dyDescent="0.3">
      <c r="B1792" s="12" t="s">
        <v>6446</v>
      </c>
      <c r="C1792" s="13" t="s">
        <v>36</v>
      </c>
      <c r="D1792" s="13">
        <v>17.91</v>
      </c>
      <c r="E1792" s="13" t="str">
        <f t="shared" si="486"/>
        <v>Underweight</v>
      </c>
      <c r="F1792" s="13">
        <v>5.65</v>
      </c>
      <c r="G1792" s="13" t="str">
        <f t="shared" si="487"/>
        <v>Normal</v>
      </c>
      <c r="H1792" s="13" t="s">
        <v>8291</v>
      </c>
      <c r="I1792" s="13" t="s">
        <v>8291</v>
      </c>
      <c r="J1792" s="13" t="s">
        <v>8291</v>
      </c>
      <c r="K1792" s="27">
        <v>1</v>
      </c>
      <c r="L1792" s="13" t="s">
        <v>8291</v>
      </c>
      <c r="M1792" s="13" t="s">
        <v>9978</v>
      </c>
      <c r="N1792" s="13">
        <v>58</v>
      </c>
      <c r="O1792" s="56">
        <v>18031.189999999999</v>
      </c>
      <c r="P1792" s="13" t="s">
        <v>8314</v>
      </c>
      <c r="Q1792" s="13" t="s">
        <v>8310</v>
      </c>
      <c r="R1792" s="57" t="s">
        <v>8317</v>
      </c>
      <c r="T1792" s="12" t="s">
        <v>6446</v>
      </c>
      <c r="U1792" s="13" t="str">
        <f t="shared" si="503"/>
        <v xml:space="preserve">  Scott</v>
      </c>
      <c r="V1792" s="39">
        <f t="shared" si="488"/>
        <v>17.91</v>
      </c>
      <c r="W1792" s="39" t="str">
        <f t="shared" si="489"/>
        <v>Underweight</v>
      </c>
      <c r="X1792" s="39">
        <f t="shared" si="490"/>
        <v>5.65</v>
      </c>
      <c r="Y1792" s="39" t="str">
        <f t="shared" si="491"/>
        <v>Normal</v>
      </c>
      <c r="Z1792" s="39" t="str">
        <f t="shared" si="492"/>
        <v>No</v>
      </c>
      <c r="AA1792" s="39" t="str">
        <f t="shared" si="493"/>
        <v>No</v>
      </c>
      <c r="AB1792" s="39" t="str">
        <f t="shared" si="494"/>
        <v>No</v>
      </c>
      <c r="AC1792" s="38">
        <f t="shared" si="495"/>
        <v>1</v>
      </c>
      <c r="AD1792" s="39" t="str">
        <f t="shared" si="496"/>
        <v>No</v>
      </c>
      <c r="AE1792" s="13" t="str">
        <f t="shared" si="497"/>
        <v>17-Oct-1965</v>
      </c>
      <c r="AF1792" s="39">
        <f t="shared" si="498"/>
        <v>58</v>
      </c>
      <c r="AG1792" s="58">
        <f t="shared" si="499"/>
        <v>18031.189999999999</v>
      </c>
      <c r="AH1792" s="39" t="str">
        <f t="shared" si="500"/>
        <v>tier - 1</v>
      </c>
      <c r="AI1792" s="39" t="str">
        <f t="shared" si="501"/>
        <v>tier - 2</v>
      </c>
      <c r="AJ1792" s="54" t="str">
        <f t="shared" si="502"/>
        <v>R1012</v>
      </c>
    </row>
    <row r="1793" spans="2:36" ht="15.75" customHeight="1" x14ac:dyDescent="0.3">
      <c r="B1793" s="12" t="s">
        <v>6449</v>
      </c>
      <c r="C1793" s="13" t="s">
        <v>6451</v>
      </c>
      <c r="D1793" s="13">
        <v>31.57</v>
      </c>
      <c r="E1793" s="13" t="str">
        <f t="shared" si="486"/>
        <v>Obesity</v>
      </c>
      <c r="F1793" s="13">
        <v>6.15</v>
      </c>
      <c r="G1793" s="13" t="str">
        <f t="shared" si="487"/>
        <v>Prediabetes</v>
      </c>
      <c r="H1793" s="13" t="s">
        <v>8291</v>
      </c>
      <c r="I1793" s="13" t="s">
        <v>8291</v>
      </c>
      <c r="J1793" s="13" t="s">
        <v>8291</v>
      </c>
      <c r="K1793" s="27">
        <v>1</v>
      </c>
      <c r="L1793" s="13" t="s">
        <v>8291</v>
      </c>
      <c r="M1793" s="13" t="s">
        <v>9979</v>
      </c>
      <c r="N1793" s="13">
        <v>24</v>
      </c>
      <c r="O1793" s="56">
        <v>18033.97</v>
      </c>
      <c r="P1793" s="13" t="s">
        <v>8314</v>
      </c>
      <c r="Q1793" s="13" t="s">
        <v>8314</v>
      </c>
      <c r="R1793" s="57" t="s">
        <v>8317</v>
      </c>
      <c r="T1793" s="12" t="s">
        <v>6449</v>
      </c>
      <c r="U1793" s="13" t="str">
        <f t="shared" si="503"/>
        <v xml:space="preserve">  Janez</v>
      </c>
      <c r="V1793" s="39">
        <f t="shared" si="488"/>
        <v>31.57</v>
      </c>
      <c r="W1793" s="39" t="str">
        <f t="shared" si="489"/>
        <v>Obesity</v>
      </c>
      <c r="X1793" s="39">
        <f t="shared" si="490"/>
        <v>6.15</v>
      </c>
      <c r="Y1793" s="39" t="str">
        <f t="shared" si="491"/>
        <v>Prediabetes</v>
      </c>
      <c r="Z1793" s="39" t="str">
        <f t="shared" si="492"/>
        <v>No</v>
      </c>
      <c r="AA1793" s="39" t="str">
        <f t="shared" si="493"/>
        <v>No</v>
      </c>
      <c r="AB1793" s="39" t="str">
        <f t="shared" si="494"/>
        <v>No</v>
      </c>
      <c r="AC1793" s="38">
        <f t="shared" si="495"/>
        <v>1</v>
      </c>
      <c r="AD1793" s="39" t="str">
        <f t="shared" si="496"/>
        <v>No</v>
      </c>
      <c r="AE1793" s="13" t="str">
        <f t="shared" si="497"/>
        <v>24-Oct-1999</v>
      </c>
      <c r="AF1793" s="39">
        <f t="shared" si="498"/>
        <v>24</v>
      </c>
      <c r="AG1793" s="58">
        <f t="shared" si="499"/>
        <v>18033.97</v>
      </c>
      <c r="AH1793" s="39" t="str">
        <f t="shared" si="500"/>
        <v>tier - 1</v>
      </c>
      <c r="AI1793" s="39" t="str">
        <f t="shared" si="501"/>
        <v>tier - 1</v>
      </c>
      <c r="AJ1793" s="54" t="str">
        <f t="shared" si="502"/>
        <v>R1012</v>
      </c>
    </row>
    <row r="1794" spans="2:36" ht="15.75" customHeight="1" x14ac:dyDescent="0.3">
      <c r="B1794" s="12" t="s">
        <v>6453</v>
      </c>
      <c r="C1794" s="13" t="s">
        <v>6455</v>
      </c>
      <c r="D1794" s="13">
        <v>33.18</v>
      </c>
      <c r="E1794" s="13" t="str">
        <f t="shared" si="486"/>
        <v>Obesity</v>
      </c>
      <c r="F1794" s="13">
        <v>5.22</v>
      </c>
      <c r="G1794" s="13" t="str">
        <f t="shared" si="487"/>
        <v>Normal</v>
      </c>
      <c r="H1794" s="13" t="s">
        <v>8291</v>
      </c>
      <c r="I1794" s="13" t="s">
        <v>8293</v>
      </c>
      <c r="J1794" s="13" t="s">
        <v>8291</v>
      </c>
      <c r="K1794" s="27">
        <v>1</v>
      </c>
      <c r="L1794" s="13" t="s">
        <v>8291</v>
      </c>
      <c r="M1794" s="13" t="s">
        <v>9980</v>
      </c>
      <c r="N1794" s="13">
        <v>30</v>
      </c>
      <c r="O1794" s="56">
        <v>18157.88</v>
      </c>
      <c r="P1794" s="13" t="s">
        <v>8314</v>
      </c>
      <c r="Q1794" s="13" t="s">
        <v>8314</v>
      </c>
      <c r="R1794" s="57" t="s">
        <v>8317</v>
      </c>
      <c r="T1794" s="12" t="s">
        <v>6453</v>
      </c>
      <c r="U1794" s="13" t="str">
        <f t="shared" si="503"/>
        <v xml:space="preserve">  John I</v>
      </c>
      <c r="V1794" s="39">
        <f t="shared" si="488"/>
        <v>33.18</v>
      </c>
      <c r="W1794" s="39" t="str">
        <f t="shared" si="489"/>
        <v>Obesity</v>
      </c>
      <c r="X1794" s="39">
        <f t="shared" si="490"/>
        <v>5.22</v>
      </c>
      <c r="Y1794" s="39" t="str">
        <f t="shared" si="491"/>
        <v>Normal</v>
      </c>
      <c r="Z1794" s="39" t="str">
        <f t="shared" si="492"/>
        <v>No</v>
      </c>
      <c r="AA1794" s="39" t="str">
        <f t="shared" si="493"/>
        <v>Yes</v>
      </c>
      <c r="AB1794" s="39" t="str">
        <f t="shared" si="494"/>
        <v>No</v>
      </c>
      <c r="AC1794" s="38">
        <f t="shared" si="495"/>
        <v>1</v>
      </c>
      <c r="AD1794" s="39" t="str">
        <f t="shared" si="496"/>
        <v>No</v>
      </c>
      <c r="AE1794" s="13" t="str">
        <f t="shared" si="497"/>
        <v>12-Jul-1993</v>
      </c>
      <c r="AF1794" s="39">
        <f t="shared" si="498"/>
        <v>30</v>
      </c>
      <c r="AG1794" s="58">
        <f t="shared" si="499"/>
        <v>18157.88</v>
      </c>
      <c r="AH1794" s="39" t="str">
        <f t="shared" si="500"/>
        <v>tier - 1</v>
      </c>
      <c r="AI1794" s="39" t="str">
        <f t="shared" si="501"/>
        <v>tier - 1</v>
      </c>
      <c r="AJ1794" s="54" t="str">
        <f t="shared" si="502"/>
        <v>R1012</v>
      </c>
    </row>
    <row r="1795" spans="2:36" ht="15.75" customHeight="1" x14ac:dyDescent="0.3">
      <c r="B1795" s="12" t="s">
        <v>6456</v>
      </c>
      <c r="C1795" s="13" t="s">
        <v>764</v>
      </c>
      <c r="D1795" s="13">
        <v>37</v>
      </c>
      <c r="E1795" s="13" t="str">
        <f t="shared" si="486"/>
        <v>Obesity</v>
      </c>
      <c r="F1795" s="13">
        <v>11.66</v>
      </c>
      <c r="G1795" s="13" t="str">
        <f t="shared" si="487"/>
        <v>Diabetes</v>
      </c>
      <c r="H1795" s="13" t="s">
        <v>8291</v>
      </c>
      <c r="I1795" s="13" t="s">
        <v>8291</v>
      </c>
      <c r="J1795" s="13" t="s">
        <v>8291</v>
      </c>
      <c r="K1795" s="27" t="s">
        <v>8292</v>
      </c>
      <c r="L1795" s="13" t="s">
        <v>8291</v>
      </c>
      <c r="M1795" s="13" t="s">
        <v>9981</v>
      </c>
      <c r="N1795" s="13">
        <v>60</v>
      </c>
      <c r="O1795" s="56">
        <v>18208.34</v>
      </c>
      <c r="P1795" s="13" t="s">
        <v>8314</v>
      </c>
      <c r="Q1795" s="13" t="s">
        <v>8310</v>
      </c>
      <c r="R1795" s="57" t="s">
        <v>8335</v>
      </c>
      <c r="T1795" s="12" t="s">
        <v>6456</v>
      </c>
      <c r="U1795" s="13" t="str">
        <f t="shared" si="503"/>
        <v xml:space="preserve">  Heather</v>
      </c>
      <c r="V1795" s="39">
        <f t="shared" si="488"/>
        <v>37</v>
      </c>
      <c r="W1795" s="39" t="str">
        <f t="shared" si="489"/>
        <v>Obesity</v>
      </c>
      <c r="X1795" s="39">
        <f t="shared" si="490"/>
        <v>11.66</v>
      </c>
      <c r="Y1795" s="39" t="str">
        <f t="shared" si="491"/>
        <v>Diabetes</v>
      </c>
      <c r="Z1795" s="39" t="str">
        <f t="shared" si="492"/>
        <v>No</v>
      </c>
      <c r="AA1795" s="39" t="str">
        <f t="shared" si="493"/>
        <v>No</v>
      </c>
      <c r="AB1795" s="39" t="str">
        <f t="shared" si="494"/>
        <v>No</v>
      </c>
      <c r="AC1795" s="38" t="str">
        <f t="shared" si="495"/>
        <v>No major surgery</v>
      </c>
      <c r="AD1795" s="39" t="str">
        <f t="shared" si="496"/>
        <v>No</v>
      </c>
      <c r="AE1795" s="13" t="str">
        <f t="shared" si="497"/>
        <v>4-Jul-1963</v>
      </c>
      <c r="AF1795" s="39">
        <f t="shared" si="498"/>
        <v>60</v>
      </c>
      <c r="AG1795" s="58">
        <f t="shared" si="499"/>
        <v>18208.34</v>
      </c>
      <c r="AH1795" s="39" t="str">
        <f t="shared" si="500"/>
        <v>tier - 1</v>
      </c>
      <c r="AI1795" s="39" t="str">
        <f t="shared" si="501"/>
        <v>tier - 2</v>
      </c>
      <c r="AJ1795" s="54" t="str">
        <f t="shared" si="502"/>
        <v>R1026</v>
      </c>
    </row>
    <row r="1796" spans="2:36" ht="15.75" customHeight="1" x14ac:dyDescent="0.3">
      <c r="B1796" s="12" t="s">
        <v>6459</v>
      </c>
      <c r="C1796" s="13" t="s">
        <v>612</v>
      </c>
      <c r="D1796" s="13">
        <v>18.905000000000001</v>
      </c>
      <c r="E1796" s="13" t="str">
        <f t="shared" ref="E1796:E1859" si="504">IF(D1796&lt;18.5,"Underweight", IF(AND(D1796&gt;=18.5,D1796&lt;=24.9),"Healthy Weight", IF(AND(D1796&gt;=25,D1796&lt;=29.9),"Overweight", IF(D1796&gt;=30,"Obesity"))))</f>
        <v>Healthy Weight</v>
      </c>
      <c r="F1796" s="13">
        <v>4.91</v>
      </c>
      <c r="G1796" s="13" t="str">
        <f t="shared" ref="G1796:G1859" si="505">IF(F1796&lt;5.7,"Normal",IF(AND(F1796&gt;=5.7,F1796&lt;=6.4),"Prediabetes",IF(F1796&gt;=6.5,"Diabetes")))</f>
        <v>Normal</v>
      </c>
      <c r="H1796" s="13" t="s">
        <v>8293</v>
      </c>
      <c r="I1796" s="13" t="s">
        <v>8291</v>
      </c>
      <c r="J1796" s="13" t="s">
        <v>8291</v>
      </c>
      <c r="K1796" s="27">
        <v>1</v>
      </c>
      <c r="L1796" s="13" t="s">
        <v>8291</v>
      </c>
      <c r="M1796" s="13" t="s">
        <v>9982</v>
      </c>
      <c r="N1796" s="13">
        <v>26</v>
      </c>
      <c r="O1796" s="56">
        <v>18218.16</v>
      </c>
      <c r="P1796" s="13" t="s">
        <v>8314</v>
      </c>
      <c r="Q1796" s="13" t="s">
        <v>8314</v>
      </c>
      <c r="R1796" s="57" t="s">
        <v>8312</v>
      </c>
      <c r="T1796" s="12" t="s">
        <v>6459</v>
      </c>
      <c r="U1796" s="13" t="str">
        <f t="shared" si="503"/>
        <v xml:space="preserve">  Michael</v>
      </c>
      <c r="V1796" s="39">
        <f t="shared" ref="V1796:V1859" si="506">VLOOKUP(T1796,$B$3:$R$2338,3,FALSE)</f>
        <v>18.905000000000001</v>
      </c>
      <c r="W1796" s="39" t="str">
        <f t="shared" ref="W1796:W1859" si="507">VLOOKUP(T1796,$B$3:$R$2338,4,FALSE)</f>
        <v>Healthy Weight</v>
      </c>
      <c r="X1796" s="39">
        <f t="shared" ref="X1796:X1859" si="508">VLOOKUP(T1796,$B$3:$R$2338,5,FALSE)</f>
        <v>4.91</v>
      </c>
      <c r="Y1796" s="39" t="str">
        <f t="shared" ref="Y1796:Y1859" si="509">VLOOKUP(T1796,$B$3:$R$2338,6,0)</f>
        <v>Normal</v>
      </c>
      <c r="Z1796" s="39" t="str">
        <f t="shared" ref="Z1796:Z1859" si="510">VLOOKUP(T1796,$B$3:$R$2338,7,0)</f>
        <v>Yes</v>
      </c>
      <c r="AA1796" s="39" t="str">
        <f t="shared" ref="AA1796:AA1859" si="511">VLOOKUP(T1796,$B$3:$R$2338,8,0)</f>
        <v>No</v>
      </c>
      <c r="AB1796" s="39" t="str">
        <f t="shared" ref="AB1796:AB1859" si="512">VLOOKUP(T1796,$B$3:$R$2338,9,0)</f>
        <v>No</v>
      </c>
      <c r="AC1796" s="38">
        <f t="shared" ref="AC1796:AC1859" si="513">VLOOKUP(T1796,$B$3:$R$2338,10,0)</f>
        <v>1</v>
      </c>
      <c r="AD1796" s="39" t="str">
        <f t="shared" ref="AD1796:AD1859" si="514">VLOOKUP(T1796,$B$3:$R$2338,11,0)</f>
        <v>No</v>
      </c>
      <c r="AE1796" s="13" t="str">
        <f t="shared" ref="AE1796:AE1859" si="515">VLOOKUP(T1796,$B$3:$R$2338,12,0)</f>
        <v>15-Jun-1997</v>
      </c>
      <c r="AF1796" s="39">
        <f t="shared" ref="AF1796:AF1859" si="516">VLOOKUP(T1796,$B$3:$R$2338,13,0)</f>
        <v>26</v>
      </c>
      <c r="AG1796" s="58">
        <f t="shared" ref="AG1796:AG1859" si="517">VLOOKUP(T1796,$B$3:$R$2338,14,0)</f>
        <v>18218.16</v>
      </c>
      <c r="AH1796" s="39" t="str">
        <f t="shared" ref="AH1796:AH1859" si="518">VLOOKUP(T1796,$B$3:$R$2338,15,0)</f>
        <v>tier - 1</v>
      </c>
      <c r="AI1796" s="39" t="str">
        <f t="shared" ref="AI1796:AI1859" si="519">VLOOKUP(T1796,B1795:R4130,16,0)</f>
        <v>tier - 1</v>
      </c>
      <c r="AJ1796" s="54" t="str">
        <f t="shared" ref="AJ1796:AJ1859" si="520">VLOOKUP(T1796,$B$3:$R$2338,17,0)</f>
        <v>R1013</v>
      </c>
    </row>
    <row r="1797" spans="2:36" ht="15.75" customHeight="1" x14ac:dyDescent="0.3">
      <c r="B1797" s="12" t="s">
        <v>6462</v>
      </c>
      <c r="C1797" s="13" t="s">
        <v>2488</v>
      </c>
      <c r="D1797" s="13">
        <v>20.03</v>
      </c>
      <c r="E1797" s="13" t="str">
        <f t="shared" si="504"/>
        <v>Healthy Weight</v>
      </c>
      <c r="F1797" s="13">
        <v>9.25</v>
      </c>
      <c r="G1797" s="13" t="str">
        <f t="shared" si="505"/>
        <v>Diabetes</v>
      </c>
      <c r="H1797" s="13" t="s">
        <v>8293</v>
      </c>
      <c r="I1797" s="13" t="s">
        <v>8291</v>
      </c>
      <c r="J1797" s="13" t="s">
        <v>8291</v>
      </c>
      <c r="K1797" s="27" t="s">
        <v>8292</v>
      </c>
      <c r="L1797" s="13" t="s">
        <v>8291</v>
      </c>
      <c r="M1797" s="13" t="s">
        <v>9617</v>
      </c>
      <c r="N1797" s="13">
        <v>19</v>
      </c>
      <c r="O1797" s="56">
        <v>18223.45</v>
      </c>
      <c r="P1797" s="13" t="s">
        <v>8314</v>
      </c>
      <c r="Q1797" s="13" t="s">
        <v>8311</v>
      </c>
      <c r="R1797" s="57" t="s">
        <v>8312</v>
      </c>
      <c r="T1797" s="12" t="s">
        <v>6462</v>
      </c>
      <c r="U1797" s="13" t="str">
        <f t="shared" ref="U1797:U1860" si="521">VLOOKUP(T1797,$B$3:$R$2338,2,FALSE)</f>
        <v xml:space="preserve">  Kathleen</v>
      </c>
      <c r="V1797" s="39">
        <f t="shared" si="506"/>
        <v>20.03</v>
      </c>
      <c r="W1797" s="39" t="str">
        <f t="shared" si="507"/>
        <v>Healthy Weight</v>
      </c>
      <c r="X1797" s="39">
        <f t="shared" si="508"/>
        <v>9.25</v>
      </c>
      <c r="Y1797" s="39" t="str">
        <f t="shared" si="509"/>
        <v>Diabetes</v>
      </c>
      <c r="Z1797" s="39" t="str">
        <f t="shared" si="510"/>
        <v>Yes</v>
      </c>
      <c r="AA1797" s="39" t="str">
        <f t="shared" si="511"/>
        <v>No</v>
      </c>
      <c r="AB1797" s="39" t="str">
        <f t="shared" si="512"/>
        <v>No</v>
      </c>
      <c r="AC1797" s="38" t="str">
        <f t="shared" si="513"/>
        <v>No major surgery</v>
      </c>
      <c r="AD1797" s="39" t="str">
        <f t="shared" si="514"/>
        <v>No</v>
      </c>
      <c r="AE1797" s="13" t="str">
        <f t="shared" si="515"/>
        <v>10-Sep-2004</v>
      </c>
      <c r="AF1797" s="39">
        <f t="shared" si="516"/>
        <v>19</v>
      </c>
      <c r="AG1797" s="58">
        <f t="shared" si="517"/>
        <v>18223.45</v>
      </c>
      <c r="AH1797" s="39" t="str">
        <f t="shared" si="518"/>
        <v>tier - 1</v>
      </c>
      <c r="AI1797" s="39" t="str">
        <f t="shared" si="519"/>
        <v>tier - 3</v>
      </c>
      <c r="AJ1797" s="54" t="str">
        <f t="shared" si="520"/>
        <v>R1013</v>
      </c>
    </row>
    <row r="1798" spans="2:36" ht="15.75" customHeight="1" x14ac:dyDescent="0.3">
      <c r="B1798" s="12" t="s">
        <v>6465</v>
      </c>
      <c r="C1798" s="13" t="s">
        <v>155</v>
      </c>
      <c r="D1798" s="13">
        <v>16.7</v>
      </c>
      <c r="E1798" s="13" t="str">
        <f t="shared" si="504"/>
        <v>Underweight</v>
      </c>
      <c r="F1798" s="13">
        <v>11.48</v>
      </c>
      <c r="G1798" s="13" t="str">
        <f t="shared" si="505"/>
        <v>Diabetes</v>
      </c>
      <c r="H1798" s="13" t="s">
        <v>8291</v>
      </c>
      <c r="I1798" s="13" t="s">
        <v>8291</v>
      </c>
      <c r="J1798" s="13" t="s">
        <v>8291</v>
      </c>
      <c r="K1798" s="27" t="s">
        <v>8292</v>
      </c>
      <c r="L1798" s="13" t="s">
        <v>8291</v>
      </c>
      <c r="M1798" s="13" t="s">
        <v>9983</v>
      </c>
      <c r="N1798" s="13">
        <v>28</v>
      </c>
      <c r="O1798" s="56">
        <v>18246.5</v>
      </c>
      <c r="P1798" s="13" t="s">
        <v>8314</v>
      </c>
      <c r="Q1798" s="13" t="s">
        <v>8314</v>
      </c>
      <c r="R1798" s="57" t="s">
        <v>8312</v>
      </c>
      <c r="T1798" s="12" t="s">
        <v>6465</v>
      </c>
      <c r="U1798" s="13" t="str">
        <f t="shared" si="521"/>
        <v xml:space="preserve">  Ryan M</v>
      </c>
      <c r="V1798" s="39">
        <f t="shared" si="506"/>
        <v>16.7</v>
      </c>
      <c r="W1798" s="39" t="str">
        <f t="shared" si="507"/>
        <v>Underweight</v>
      </c>
      <c r="X1798" s="39">
        <f t="shared" si="508"/>
        <v>11.48</v>
      </c>
      <c r="Y1798" s="39" t="str">
        <f t="shared" si="509"/>
        <v>Diabetes</v>
      </c>
      <c r="Z1798" s="39" t="str">
        <f t="shared" si="510"/>
        <v>No</v>
      </c>
      <c r="AA1798" s="39" t="str">
        <f t="shared" si="511"/>
        <v>No</v>
      </c>
      <c r="AB1798" s="39" t="str">
        <f t="shared" si="512"/>
        <v>No</v>
      </c>
      <c r="AC1798" s="38" t="str">
        <f t="shared" si="513"/>
        <v>No major surgery</v>
      </c>
      <c r="AD1798" s="39" t="str">
        <f t="shared" si="514"/>
        <v>No</v>
      </c>
      <c r="AE1798" s="13" t="str">
        <f t="shared" si="515"/>
        <v>3-Aug-1995</v>
      </c>
      <c r="AF1798" s="39">
        <f t="shared" si="516"/>
        <v>28</v>
      </c>
      <c r="AG1798" s="58">
        <f t="shared" si="517"/>
        <v>18246.5</v>
      </c>
      <c r="AH1798" s="39" t="str">
        <f t="shared" si="518"/>
        <v>tier - 1</v>
      </c>
      <c r="AI1798" s="39" t="str">
        <f t="shared" si="519"/>
        <v>tier - 1</v>
      </c>
      <c r="AJ1798" s="54" t="str">
        <f t="shared" si="520"/>
        <v>R1013</v>
      </c>
    </row>
    <row r="1799" spans="2:36" ht="15.75" customHeight="1" x14ac:dyDescent="0.3">
      <c r="B1799" s="12" t="s">
        <v>6467</v>
      </c>
      <c r="C1799" s="13" t="s">
        <v>4188</v>
      </c>
      <c r="D1799" s="13">
        <v>39.82</v>
      </c>
      <c r="E1799" s="13" t="str">
        <f t="shared" si="504"/>
        <v>Obesity</v>
      </c>
      <c r="F1799" s="13">
        <v>6.06</v>
      </c>
      <c r="G1799" s="13" t="str">
        <f t="shared" si="505"/>
        <v>Prediabetes</v>
      </c>
      <c r="H1799" s="13" t="s">
        <v>8291</v>
      </c>
      <c r="I1799" s="13" t="s">
        <v>8291</v>
      </c>
      <c r="J1799" s="13" t="s">
        <v>8291</v>
      </c>
      <c r="K1799" s="27" t="s">
        <v>8292</v>
      </c>
      <c r="L1799" s="13" t="s">
        <v>8291</v>
      </c>
      <c r="M1799" s="13" t="s">
        <v>9984</v>
      </c>
      <c r="N1799" s="13">
        <v>31</v>
      </c>
      <c r="O1799" s="56">
        <v>18259.22</v>
      </c>
      <c r="P1799" s="13" t="s">
        <v>8314</v>
      </c>
      <c r="Q1799" s="13" t="s">
        <v>8311</v>
      </c>
      <c r="R1799" s="57" t="s">
        <v>8321</v>
      </c>
      <c r="T1799" s="12" t="s">
        <v>6467</v>
      </c>
      <c r="U1799" s="13" t="str">
        <f t="shared" si="521"/>
        <v xml:space="preserve">  Sara</v>
      </c>
      <c r="V1799" s="39">
        <f t="shared" si="506"/>
        <v>39.82</v>
      </c>
      <c r="W1799" s="39" t="str">
        <f t="shared" si="507"/>
        <v>Obesity</v>
      </c>
      <c r="X1799" s="39">
        <f t="shared" si="508"/>
        <v>6.06</v>
      </c>
      <c r="Y1799" s="39" t="str">
        <f t="shared" si="509"/>
        <v>Prediabetes</v>
      </c>
      <c r="Z1799" s="39" t="str">
        <f t="shared" si="510"/>
        <v>No</v>
      </c>
      <c r="AA1799" s="39" t="str">
        <f t="shared" si="511"/>
        <v>No</v>
      </c>
      <c r="AB1799" s="39" t="str">
        <f t="shared" si="512"/>
        <v>No</v>
      </c>
      <c r="AC1799" s="38" t="str">
        <f t="shared" si="513"/>
        <v>No major surgery</v>
      </c>
      <c r="AD1799" s="39" t="str">
        <f t="shared" si="514"/>
        <v>No</v>
      </c>
      <c r="AE1799" s="13" t="str">
        <f t="shared" si="515"/>
        <v>25-Dec-1992</v>
      </c>
      <c r="AF1799" s="39">
        <f t="shared" si="516"/>
        <v>31</v>
      </c>
      <c r="AG1799" s="58">
        <f t="shared" si="517"/>
        <v>18259.22</v>
      </c>
      <c r="AH1799" s="39" t="str">
        <f t="shared" si="518"/>
        <v>tier - 1</v>
      </c>
      <c r="AI1799" s="39" t="str">
        <f t="shared" si="519"/>
        <v>tier - 3</v>
      </c>
      <c r="AJ1799" s="54" t="str">
        <f t="shared" si="520"/>
        <v>R1011</v>
      </c>
    </row>
    <row r="1800" spans="2:36" ht="15.75" customHeight="1" x14ac:dyDescent="0.3">
      <c r="B1800" s="12" t="s">
        <v>6470</v>
      </c>
      <c r="C1800" s="13" t="s">
        <v>6472</v>
      </c>
      <c r="D1800" s="13">
        <v>22.04</v>
      </c>
      <c r="E1800" s="13" t="str">
        <f t="shared" si="504"/>
        <v>Healthy Weight</v>
      </c>
      <c r="F1800" s="13">
        <v>5.86</v>
      </c>
      <c r="G1800" s="13" t="str">
        <f t="shared" si="505"/>
        <v>Prediabetes</v>
      </c>
      <c r="H1800" s="13" t="s">
        <v>8291</v>
      </c>
      <c r="I1800" s="13" t="s">
        <v>8291</v>
      </c>
      <c r="J1800" s="13" t="s">
        <v>8291</v>
      </c>
      <c r="K1800" s="27">
        <v>1</v>
      </c>
      <c r="L1800" s="13" t="s">
        <v>8291</v>
      </c>
      <c r="M1800" s="13" t="s">
        <v>8347</v>
      </c>
      <c r="N1800" s="13">
        <v>28</v>
      </c>
      <c r="O1800" s="56">
        <v>18310.740000000002</v>
      </c>
      <c r="P1800" s="13" t="s">
        <v>8314</v>
      </c>
      <c r="Q1800" s="13" t="s">
        <v>8311</v>
      </c>
      <c r="R1800" s="57" t="s">
        <v>8317</v>
      </c>
      <c r="T1800" s="12" t="s">
        <v>6470</v>
      </c>
      <c r="U1800" s="13" t="str">
        <f t="shared" si="521"/>
        <v xml:space="preserve">  Deniz</v>
      </c>
      <c r="V1800" s="39">
        <f t="shared" si="506"/>
        <v>22.04</v>
      </c>
      <c r="W1800" s="39" t="str">
        <f t="shared" si="507"/>
        <v>Healthy Weight</v>
      </c>
      <c r="X1800" s="39">
        <f t="shared" si="508"/>
        <v>5.86</v>
      </c>
      <c r="Y1800" s="39" t="str">
        <f t="shared" si="509"/>
        <v>Prediabetes</v>
      </c>
      <c r="Z1800" s="39" t="str">
        <f t="shared" si="510"/>
        <v>No</v>
      </c>
      <c r="AA1800" s="39" t="str">
        <f t="shared" si="511"/>
        <v>No</v>
      </c>
      <c r="AB1800" s="39" t="str">
        <f t="shared" si="512"/>
        <v>No</v>
      </c>
      <c r="AC1800" s="38">
        <f t="shared" si="513"/>
        <v>1</v>
      </c>
      <c r="AD1800" s="39" t="str">
        <f t="shared" si="514"/>
        <v>No</v>
      </c>
      <c r="AE1800" s="13" t="str">
        <f t="shared" si="515"/>
        <v>4-Jul-1995</v>
      </c>
      <c r="AF1800" s="39">
        <f t="shared" si="516"/>
        <v>28</v>
      </c>
      <c r="AG1800" s="58">
        <f t="shared" si="517"/>
        <v>18310.740000000002</v>
      </c>
      <c r="AH1800" s="39" t="str">
        <f t="shared" si="518"/>
        <v>tier - 1</v>
      </c>
      <c r="AI1800" s="39" t="str">
        <f t="shared" si="519"/>
        <v>tier - 3</v>
      </c>
      <c r="AJ1800" s="54" t="str">
        <f t="shared" si="520"/>
        <v>R1012</v>
      </c>
    </row>
    <row r="1801" spans="2:36" ht="15.75" customHeight="1" x14ac:dyDescent="0.3">
      <c r="B1801" s="12" t="s">
        <v>6474</v>
      </c>
      <c r="C1801" s="13" t="s">
        <v>2696</v>
      </c>
      <c r="D1801" s="13">
        <v>28.27</v>
      </c>
      <c r="E1801" s="13" t="str">
        <f t="shared" si="504"/>
        <v>Overweight</v>
      </c>
      <c r="F1801" s="13">
        <v>5.33</v>
      </c>
      <c r="G1801" s="13" t="str">
        <f t="shared" si="505"/>
        <v>Normal</v>
      </c>
      <c r="H1801" s="13" t="s">
        <v>8291</v>
      </c>
      <c r="I1801" s="13" t="s">
        <v>8291</v>
      </c>
      <c r="J1801" s="13" t="s">
        <v>8291</v>
      </c>
      <c r="K1801" s="27" t="s">
        <v>8292</v>
      </c>
      <c r="L1801" s="13" t="s">
        <v>8291</v>
      </c>
      <c r="M1801" s="13" t="s">
        <v>9985</v>
      </c>
      <c r="N1801" s="13">
        <v>24</v>
      </c>
      <c r="O1801" s="56">
        <v>18328.240000000002</v>
      </c>
      <c r="P1801" s="13" t="s">
        <v>8314</v>
      </c>
      <c r="Q1801" s="13" t="s">
        <v>8310</v>
      </c>
      <c r="R1801" s="57" t="s">
        <v>8312</v>
      </c>
      <c r="T1801" s="12" t="s">
        <v>6474</v>
      </c>
      <c r="U1801" s="13" t="str">
        <f t="shared" si="521"/>
        <v xml:space="preserve">  Shannon L</v>
      </c>
      <c r="V1801" s="39">
        <f t="shared" si="506"/>
        <v>28.27</v>
      </c>
      <c r="W1801" s="39" t="str">
        <f t="shared" si="507"/>
        <v>Overweight</v>
      </c>
      <c r="X1801" s="39">
        <f t="shared" si="508"/>
        <v>5.33</v>
      </c>
      <c r="Y1801" s="39" t="str">
        <f t="shared" si="509"/>
        <v>Normal</v>
      </c>
      <c r="Z1801" s="39" t="str">
        <f t="shared" si="510"/>
        <v>No</v>
      </c>
      <c r="AA1801" s="39" t="str">
        <f t="shared" si="511"/>
        <v>No</v>
      </c>
      <c r="AB1801" s="39" t="str">
        <f t="shared" si="512"/>
        <v>No</v>
      </c>
      <c r="AC1801" s="38" t="str">
        <f t="shared" si="513"/>
        <v>No major surgery</v>
      </c>
      <c r="AD1801" s="39" t="str">
        <f t="shared" si="514"/>
        <v>No</v>
      </c>
      <c r="AE1801" s="13" t="str">
        <f t="shared" si="515"/>
        <v>15-Dec-1999</v>
      </c>
      <c r="AF1801" s="39">
        <f t="shared" si="516"/>
        <v>24</v>
      </c>
      <c r="AG1801" s="58">
        <f t="shared" si="517"/>
        <v>18328.240000000002</v>
      </c>
      <c r="AH1801" s="39" t="str">
        <f t="shared" si="518"/>
        <v>tier - 1</v>
      </c>
      <c r="AI1801" s="39" t="str">
        <f t="shared" si="519"/>
        <v>tier - 2</v>
      </c>
      <c r="AJ1801" s="54" t="str">
        <f t="shared" si="520"/>
        <v>R1013</v>
      </c>
    </row>
    <row r="1802" spans="2:36" ht="15.75" customHeight="1" x14ac:dyDescent="0.3">
      <c r="B1802" s="12" t="s">
        <v>6477</v>
      </c>
      <c r="C1802" s="13" t="s">
        <v>4424</v>
      </c>
      <c r="D1802" s="13">
        <v>18.5</v>
      </c>
      <c r="E1802" s="13" t="str">
        <f t="shared" si="504"/>
        <v>Healthy Weight</v>
      </c>
      <c r="F1802" s="13">
        <v>5.33</v>
      </c>
      <c r="G1802" s="13" t="str">
        <f t="shared" si="505"/>
        <v>Normal</v>
      </c>
      <c r="H1802" s="13" t="s">
        <v>8291</v>
      </c>
      <c r="I1802" s="13" t="s">
        <v>8291</v>
      </c>
      <c r="J1802" s="13" t="s">
        <v>8291</v>
      </c>
      <c r="K1802" s="27" t="s">
        <v>8292</v>
      </c>
      <c r="L1802" s="13" t="s">
        <v>8291</v>
      </c>
      <c r="M1802" s="13" t="s">
        <v>9986</v>
      </c>
      <c r="N1802" s="13">
        <v>59</v>
      </c>
      <c r="O1802" s="56">
        <v>18443.11</v>
      </c>
      <c r="P1802" s="13" t="s">
        <v>8314</v>
      </c>
      <c r="Q1802" s="13" t="s">
        <v>8310</v>
      </c>
      <c r="R1802" s="57" t="s">
        <v>8317</v>
      </c>
      <c r="T1802" s="12" t="s">
        <v>6477</v>
      </c>
      <c r="U1802" s="13" t="str">
        <f t="shared" si="521"/>
        <v xml:space="preserve">  Kaitlin M</v>
      </c>
      <c r="V1802" s="39">
        <f t="shared" si="506"/>
        <v>18.5</v>
      </c>
      <c r="W1802" s="39" t="str">
        <f t="shared" si="507"/>
        <v>Healthy Weight</v>
      </c>
      <c r="X1802" s="39">
        <f t="shared" si="508"/>
        <v>5.33</v>
      </c>
      <c r="Y1802" s="39" t="str">
        <f t="shared" si="509"/>
        <v>Normal</v>
      </c>
      <c r="Z1802" s="39" t="str">
        <f t="shared" si="510"/>
        <v>No</v>
      </c>
      <c r="AA1802" s="39" t="str">
        <f t="shared" si="511"/>
        <v>No</v>
      </c>
      <c r="AB1802" s="39" t="str">
        <f t="shared" si="512"/>
        <v>No</v>
      </c>
      <c r="AC1802" s="38" t="str">
        <f t="shared" si="513"/>
        <v>No major surgery</v>
      </c>
      <c r="AD1802" s="39" t="str">
        <f t="shared" si="514"/>
        <v>No</v>
      </c>
      <c r="AE1802" s="13" t="str">
        <f t="shared" si="515"/>
        <v>26-Sep-1964</v>
      </c>
      <c r="AF1802" s="39">
        <f t="shared" si="516"/>
        <v>59</v>
      </c>
      <c r="AG1802" s="58">
        <f t="shared" si="517"/>
        <v>18443.11</v>
      </c>
      <c r="AH1802" s="39" t="str">
        <f t="shared" si="518"/>
        <v>tier - 1</v>
      </c>
      <c r="AI1802" s="39" t="str">
        <f t="shared" si="519"/>
        <v>tier - 2</v>
      </c>
      <c r="AJ1802" s="54" t="str">
        <f t="shared" si="520"/>
        <v>R1012</v>
      </c>
    </row>
    <row r="1803" spans="2:36" ht="15.75" customHeight="1" x14ac:dyDescent="0.3">
      <c r="B1803" s="12" t="s">
        <v>6479</v>
      </c>
      <c r="C1803" s="13" t="s">
        <v>6481</v>
      </c>
      <c r="D1803" s="13">
        <v>38.6</v>
      </c>
      <c r="E1803" s="13" t="str">
        <f t="shared" si="504"/>
        <v>Obesity</v>
      </c>
      <c r="F1803" s="13">
        <v>6.02</v>
      </c>
      <c r="G1803" s="13" t="str">
        <f t="shared" si="505"/>
        <v>Prediabetes</v>
      </c>
      <c r="H1803" s="13" t="s">
        <v>8291</v>
      </c>
      <c r="I1803" s="13" t="s">
        <v>8291</v>
      </c>
      <c r="J1803" s="13" t="s">
        <v>8291</v>
      </c>
      <c r="K1803" s="27">
        <v>1</v>
      </c>
      <c r="L1803" s="13" t="s">
        <v>8291</v>
      </c>
      <c r="M1803" s="13" t="s">
        <v>9987</v>
      </c>
      <c r="N1803" s="13">
        <v>37</v>
      </c>
      <c r="O1803" s="56">
        <v>18608.259999999998</v>
      </c>
      <c r="P1803" s="13" t="s">
        <v>8314</v>
      </c>
      <c r="Q1803" s="13" t="s">
        <v>8311</v>
      </c>
      <c r="R1803" s="57" t="s">
        <v>8321</v>
      </c>
      <c r="T1803" s="12" t="s">
        <v>6479</v>
      </c>
      <c r="U1803" s="13" t="str">
        <f t="shared" si="521"/>
        <v xml:space="preserve">  Alfredo</v>
      </c>
      <c r="V1803" s="39">
        <f t="shared" si="506"/>
        <v>38.6</v>
      </c>
      <c r="W1803" s="39" t="str">
        <f t="shared" si="507"/>
        <v>Obesity</v>
      </c>
      <c r="X1803" s="39">
        <f t="shared" si="508"/>
        <v>6.02</v>
      </c>
      <c r="Y1803" s="39" t="str">
        <f t="shared" si="509"/>
        <v>Prediabetes</v>
      </c>
      <c r="Z1803" s="39" t="str">
        <f t="shared" si="510"/>
        <v>No</v>
      </c>
      <c r="AA1803" s="39" t="str">
        <f t="shared" si="511"/>
        <v>No</v>
      </c>
      <c r="AB1803" s="39" t="str">
        <f t="shared" si="512"/>
        <v>No</v>
      </c>
      <c r="AC1803" s="38">
        <f t="shared" si="513"/>
        <v>1</v>
      </c>
      <c r="AD1803" s="39" t="str">
        <f t="shared" si="514"/>
        <v>No</v>
      </c>
      <c r="AE1803" s="13" t="str">
        <f t="shared" si="515"/>
        <v>12-Aug-1986</v>
      </c>
      <c r="AF1803" s="39">
        <f t="shared" si="516"/>
        <v>37</v>
      </c>
      <c r="AG1803" s="58">
        <f t="shared" si="517"/>
        <v>18608.259999999998</v>
      </c>
      <c r="AH1803" s="39" t="str">
        <f t="shared" si="518"/>
        <v>tier - 1</v>
      </c>
      <c r="AI1803" s="39" t="str">
        <f t="shared" si="519"/>
        <v>tier - 3</v>
      </c>
      <c r="AJ1803" s="54" t="str">
        <f t="shared" si="520"/>
        <v>R1011</v>
      </c>
    </row>
    <row r="1804" spans="2:36" ht="15.75" customHeight="1" x14ac:dyDescent="0.3">
      <c r="B1804" s="12" t="s">
        <v>6483</v>
      </c>
      <c r="C1804" s="13" t="s">
        <v>6176</v>
      </c>
      <c r="D1804" s="13">
        <v>43.12</v>
      </c>
      <c r="E1804" s="13" t="str">
        <f t="shared" si="504"/>
        <v>Obesity</v>
      </c>
      <c r="F1804" s="13">
        <v>6.25</v>
      </c>
      <c r="G1804" s="13" t="str">
        <f t="shared" si="505"/>
        <v>Prediabetes</v>
      </c>
      <c r="H1804" s="13" t="s">
        <v>8291</v>
      </c>
      <c r="I1804" s="13" t="s">
        <v>8291</v>
      </c>
      <c r="J1804" s="13" t="s">
        <v>8291</v>
      </c>
      <c r="K1804" s="27">
        <v>1</v>
      </c>
      <c r="L1804" s="13" t="s">
        <v>8291</v>
      </c>
      <c r="M1804" s="13" t="s">
        <v>9988</v>
      </c>
      <c r="N1804" s="13">
        <v>25</v>
      </c>
      <c r="O1804" s="56">
        <v>18648.419999999998</v>
      </c>
      <c r="P1804" s="13" t="s">
        <v>8314</v>
      </c>
      <c r="Q1804" s="13" t="s">
        <v>8314</v>
      </c>
      <c r="R1804" s="57" t="s">
        <v>8325</v>
      </c>
      <c r="T1804" s="12" t="s">
        <v>6483</v>
      </c>
      <c r="U1804" s="13" t="str">
        <f t="shared" si="521"/>
        <v xml:space="preserve">  Kristen</v>
      </c>
      <c r="V1804" s="39">
        <f t="shared" si="506"/>
        <v>43.12</v>
      </c>
      <c r="W1804" s="39" t="str">
        <f t="shared" si="507"/>
        <v>Obesity</v>
      </c>
      <c r="X1804" s="39">
        <f t="shared" si="508"/>
        <v>6.25</v>
      </c>
      <c r="Y1804" s="39" t="str">
        <f t="shared" si="509"/>
        <v>Prediabetes</v>
      </c>
      <c r="Z1804" s="39" t="str">
        <f t="shared" si="510"/>
        <v>No</v>
      </c>
      <c r="AA1804" s="39" t="str">
        <f t="shared" si="511"/>
        <v>No</v>
      </c>
      <c r="AB1804" s="39" t="str">
        <f t="shared" si="512"/>
        <v>No</v>
      </c>
      <c r="AC1804" s="38">
        <f t="shared" si="513"/>
        <v>1</v>
      </c>
      <c r="AD1804" s="39" t="str">
        <f t="shared" si="514"/>
        <v>No</v>
      </c>
      <c r="AE1804" s="13" t="str">
        <f t="shared" si="515"/>
        <v>23-Sep-1998</v>
      </c>
      <c r="AF1804" s="39">
        <f t="shared" si="516"/>
        <v>25</v>
      </c>
      <c r="AG1804" s="58">
        <f t="shared" si="517"/>
        <v>18648.419999999998</v>
      </c>
      <c r="AH1804" s="39" t="str">
        <f t="shared" si="518"/>
        <v>tier - 1</v>
      </c>
      <c r="AI1804" s="39" t="str">
        <f t="shared" si="519"/>
        <v>tier - 1</v>
      </c>
      <c r="AJ1804" s="54" t="str">
        <f t="shared" si="520"/>
        <v>R1019</v>
      </c>
    </row>
    <row r="1805" spans="2:36" ht="15.75" customHeight="1" x14ac:dyDescent="0.3">
      <c r="B1805" s="12" t="s">
        <v>6486</v>
      </c>
      <c r="C1805" s="13" t="s">
        <v>271</v>
      </c>
      <c r="D1805" s="13">
        <v>30.5</v>
      </c>
      <c r="E1805" s="13" t="str">
        <f t="shared" si="504"/>
        <v>Obesity</v>
      </c>
      <c r="F1805" s="13">
        <v>4.8099999999999996</v>
      </c>
      <c r="G1805" s="13" t="str">
        <f t="shared" si="505"/>
        <v>Normal</v>
      </c>
      <c r="H1805" s="13" t="s">
        <v>8291</v>
      </c>
      <c r="I1805" s="13" t="s">
        <v>8291</v>
      </c>
      <c r="J1805" s="13" t="s">
        <v>8291</v>
      </c>
      <c r="K1805" s="27">
        <v>1</v>
      </c>
      <c r="L1805" s="13" t="s">
        <v>8291</v>
      </c>
      <c r="M1805" s="13" t="s">
        <v>9989</v>
      </c>
      <c r="N1805" s="13">
        <v>53</v>
      </c>
      <c r="O1805" s="56">
        <v>18682.740000000002</v>
      </c>
      <c r="P1805" s="13" t="s">
        <v>8314</v>
      </c>
      <c r="Q1805" s="13" t="s">
        <v>8311</v>
      </c>
      <c r="R1805" s="57" t="s">
        <v>8317</v>
      </c>
      <c r="T1805" s="12" t="s">
        <v>6486</v>
      </c>
      <c r="U1805" s="13" t="str">
        <f t="shared" si="521"/>
        <v xml:space="preserve">  Daniel</v>
      </c>
      <c r="V1805" s="39">
        <f t="shared" si="506"/>
        <v>30.5</v>
      </c>
      <c r="W1805" s="39" t="str">
        <f t="shared" si="507"/>
        <v>Obesity</v>
      </c>
      <c r="X1805" s="39">
        <f t="shared" si="508"/>
        <v>4.8099999999999996</v>
      </c>
      <c r="Y1805" s="39" t="str">
        <f t="shared" si="509"/>
        <v>Normal</v>
      </c>
      <c r="Z1805" s="39" t="str">
        <f t="shared" si="510"/>
        <v>No</v>
      </c>
      <c r="AA1805" s="39" t="str">
        <f t="shared" si="511"/>
        <v>No</v>
      </c>
      <c r="AB1805" s="39" t="str">
        <f t="shared" si="512"/>
        <v>No</v>
      </c>
      <c r="AC1805" s="38">
        <f t="shared" si="513"/>
        <v>1</v>
      </c>
      <c r="AD1805" s="39" t="str">
        <f t="shared" si="514"/>
        <v>No</v>
      </c>
      <c r="AE1805" s="13" t="str">
        <f t="shared" si="515"/>
        <v>17-Oct-1970</v>
      </c>
      <c r="AF1805" s="39">
        <f t="shared" si="516"/>
        <v>53</v>
      </c>
      <c r="AG1805" s="58">
        <f t="shared" si="517"/>
        <v>18682.740000000002</v>
      </c>
      <c r="AH1805" s="39" t="str">
        <f t="shared" si="518"/>
        <v>tier - 1</v>
      </c>
      <c r="AI1805" s="39" t="str">
        <f t="shared" si="519"/>
        <v>tier - 3</v>
      </c>
      <c r="AJ1805" s="54" t="str">
        <f t="shared" si="520"/>
        <v>R1012</v>
      </c>
    </row>
    <row r="1806" spans="2:36" ht="15.75" customHeight="1" x14ac:dyDescent="0.3">
      <c r="B1806" s="12" t="s">
        <v>6489</v>
      </c>
      <c r="C1806" s="13" t="s">
        <v>2200</v>
      </c>
      <c r="D1806" s="13">
        <v>27.61</v>
      </c>
      <c r="E1806" s="13" t="str">
        <f t="shared" si="504"/>
        <v>Overweight</v>
      </c>
      <c r="F1806" s="13">
        <v>4.5999999999999996</v>
      </c>
      <c r="G1806" s="13" t="str">
        <f t="shared" si="505"/>
        <v>Normal</v>
      </c>
      <c r="H1806" s="13" t="s">
        <v>8291</v>
      </c>
      <c r="I1806" s="13" t="s">
        <v>8291</v>
      </c>
      <c r="J1806" s="13" t="s">
        <v>8291</v>
      </c>
      <c r="K1806" s="27">
        <v>1</v>
      </c>
      <c r="L1806" s="13" t="s">
        <v>8291</v>
      </c>
      <c r="M1806" s="13" t="s">
        <v>9990</v>
      </c>
      <c r="N1806" s="13">
        <v>56</v>
      </c>
      <c r="O1806" s="56">
        <v>18694.689999999999</v>
      </c>
      <c r="P1806" s="13" t="s">
        <v>8314</v>
      </c>
      <c r="Q1806" s="13" t="s">
        <v>8314</v>
      </c>
      <c r="R1806" s="57" t="s">
        <v>8330</v>
      </c>
      <c r="T1806" s="12" t="s">
        <v>6489</v>
      </c>
      <c r="U1806" s="13" t="str">
        <f t="shared" si="521"/>
        <v xml:space="preserve">  Jonathan</v>
      </c>
      <c r="V1806" s="39">
        <f t="shared" si="506"/>
        <v>27.61</v>
      </c>
      <c r="W1806" s="39" t="str">
        <f t="shared" si="507"/>
        <v>Overweight</v>
      </c>
      <c r="X1806" s="39">
        <f t="shared" si="508"/>
        <v>4.5999999999999996</v>
      </c>
      <c r="Y1806" s="39" t="str">
        <f t="shared" si="509"/>
        <v>Normal</v>
      </c>
      <c r="Z1806" s="39" t="str">
        <f t="shared" si="510"/>
        <v>No</v>
      </c>
      <c r="AA1806" s="39" t="str">
        <f t="shared" si="511"/>
        <v>No</v>
      </c>
      <c r="AB1806" s="39" t="str">
        <f t="shared" si="512"/>
        <v>No</v>
      </c>
      <c r="AC1806" s="38">
        <f t="shared" si="513"/>
        <v>1</v>
      </c>
      <c r="AD1806" s="39" t="str">
        <f t="shared" si="514"/>
        <v>No</v>
      </c>
      <c r="AE1806" s="13" t="str">
        <f t="shared" si="515"/>
        <v>30-Aug-1967</v>
      </c>
      <c r="AF1806" s="39">
        <f t="shared" si="516"/>
        <v>56</v>
      </c>
      <c r="AG1806" s="58">
        <f t="shared" si="517"/>
        <v>18694.689999999999</v>
      </c>
      <c r="AH1806" s="39" t="str">
        <f t="shared" si="518"/>
        <v>tier - 1</v>
      </c>
      <c r="AI1806" s="39" t="str">
        <f t="shared" si="519"/>
        <v>tier - 1</v>
      </c>
      <c r="AJ1806" s="54" t="str">
        <f t="shared" si="520"/>
        <v>R1023</v>
      </c>
    </row>
    <row r="1807" spans="2:36" ht="15.75" customHeight="1" x14ac:dyDescent="0.3">
      <c r="B1807" s="12" t="s">
        <v>6491</v>
      </c>
      <c r="C1807" s="13" t="s">
        <v>6493</v>
      </c>
      <c r="D1807" s="13">
        <v>27.1</v>
      </c>
      <c r="E1807" s="13" t="str">
        <f t="shared" si="504"/>
        <v>Overweight</v>
      </c>
      <c r="F1807" s="13">
        <v>5.08</v>
      </c>
      <c r="G1807" s="13" t="str">
        <f t="shared" si="505"/>
        <v>Normal</v>
      </c>
      <c r="H1807" s="13" t="s">
        <v>8291</v>
      </c>
      <c r="I1807" s="13" t="s">
        <v>8291</v>
      </c>
      <c r="J1807" s="13" t="s">
        <v>8291</v>
      </c>
      <c r="K1807" s="27">
        <v>1</v>
      </c>
      <c r="L1807" s="13" t="s">
        <v>8291</v>
      </c>
      <c r="M1807" s="13" t="s">
        <v>9991</v>
      </c>
      <c r="N1807" s="13">
        <v>31</v>
      </c>
      <c r="O1807" s="56">
        <v>18765.88</v>
      </c>
      <c r="P1807" s="13" t="s">
        <v>8314</v>
      </c>
      <c r="Q1807" s="13" t="s">
        <v>8310</v>
      </c>
      <c r="R1807" s="57" t="s">
        <v>8317</v>
      </c>
      <c r="T1807" s="12" t="s">
        <v>6491</v>
      </c>
      <c r="U1807" s="13" t="str">
        <f t="shared" si="521"/>
        <v xml:space="preserve">  Troy</v>
      </c>
      <c r="V1807" s="39">
        <f t="shared" si="506"/>
        <v>27.1</v>
      </c>
      <c r="W1807" s="39" t="str">
        <f t="shared" si="507"/>
        <v>Overweight</v>
      </c>
      <c r="X1807" s="39">
        <f t="shared" si="508"/>
        <v>5.08</v>
      </c>
      <c r="Y1807" s="39" t="str">
        <f t="shared" si="509"/>
        <v>Normal</v>
      </c>
      <c r="Z1807" s="39" t="str">
        <f t="shared" si="510"/>
        <v>No</v>
      </c>
      <c r="AA1807" s="39" t="str">
        <f t="shared" si="511"/>
        <v>No</v>
      </c>
      <c r="AB1807" s="39" t="str">
        <f t="shared" si="512"/>
        <v>No</v>
      </c>
      <c r="AC1807" s="38">
        <f t="shared" si="513"/>
        <v>1</v>
      </c>
      <c r="AD1807" s="39" t="str">
        <f t="shared" si="514"/>
        <v>No</v>
      </c>
      <c r="AE1807" s="13" t="str">
        <f t="shared" si="515"/>
        <v>27-Dec-1992</v>
      </c>
      <c r="AF1807" s="39">
        <f t="shared" si="516"/>
        <v>31</v>
      </c>
      <c r="AG1807" s="58">
        <f t="shared" si="517"/>
        <v>18765.88</v>
      </c>
      <c r="AH1807" s="39" t="str">
        <f t="shared" si="518"/>
        <v>tier - 1</v>
      </c>
      <c r="AI1807" s="39" t="str">
        <f t="shared" si="519"/>
        <v>tier - 2</v>
      </c>
      <c r="AJ1807" s="54" t="str">
        <f t="shared" si="520"/>
        <v>R1012</v>
      </c>
    </row>
    <row r="1808" spans="2:36" ht="15.75" customHeight="1" x14ac:dyDescent="0.3">
      <c r="B1808" s="12" t="s">
        <v>6494</v>
      </c>
      <c r="C1808" s="13" t="s">
        <v>5220</v>
      </c>
      <c r="D1808" s="13">
        <v>35.93</v>
      </c>
      <c r="E1808" s="13" t="str">
        <f t="shared" si="504"/>
        <v>Obesity</v>
      </c>
      <c r="F1808" s="13">
        <v>5.43</v>
      </c>
      <c r="G1808" s="13" t="str">
        <f t="shared" si="505"/>
        <v>Normal</v>
      </c>
      <c r="H1808" s="13" t="s">
        <v>8291</v>
      </c>
      <c r="I1808" s="13" t="s">
        <v>8293</v>
      </c>
      <c r="J1808" s="13" t="s">
        <v>8291</v>
      </c>
      <c r="K1808" s="27">
        <v>1</v>
      </c>
      <c r="L1808" s="13" t="s">
        <v>8291</v>
      </c>
      <c r="M1808" s="13" t="s">
        <v>9992</v>
      </c>
      <c r="N1808" s="13">
        <v>44</v>
      </c>
      <c r="O1808" s="56">
        <v>18767.740000000002</v>
      </c>
      <c r="P1808" s="13" t="s">
        <v>8314</v>
      </c>
      <c r="Q1808" s="13" t="s">
        <v>8314</v>
      </c>
      <c r="R1808" s="57" t="s">
        <v>8312</v>
      </c>
      <c r="T1808" s="12" t="s">
        <v>6494</v>
      </c>
      <c r="U1808" s="13" t="str">
        <f t="shared" si="521"/>
        <v xml:space="preserve">  Daniel C</v>
      </c>
      <c r="V1808" s="39">
        <f t="shared" si="506"/>
        <v>35.93</v>
      </c>
      <c r="W1808" s="39" t="str">
        <f t="shared" si="507"/>
        <v>Obesity</v>
      </c>
      <c r="X1808" s="39">
        <f t="shared" si="508"/>
        <v>5.43</v>
      </c>
      <c r="Y1808" s="39" t="str">
        <f t="shared" si="509"/>
        <v>Normal</v>
      </c>
      <c r="Z1808" s="39" t="str">
        <f t="shared" si="510"/>
        <v>No</v>
      </c>
      <c r="AA1808" s="39" t="str">
        <f t="shared" si="511"/>
        <v>Yes</v>
      </c>
      <c r="AB1808" s="39" t="str">
        <f t="shared" si="512"/>
        <v>No</v>
      </c>
      <c r="AC1808" s="38">
        <f t="shared" si="513"/>
        <v>1</v>
      </c>
      <c r="AD1808" s="39" t="str">
        <f t="shared" si="514"/>
        <v>No</v>
      </c>
      <c r="AE1808" s="13" t="str">
        <f t="shared" si="515"/>
        <v>19-Nov-1979</v>
      </c>
      <c r="AF1808" s="39">
        <f t="shared" si="516"/>
        <v>44</v>
      </c>
      <c r="AG1808" s="58">
        <f t="shared" si="517"/>
        <v>18767.740000000002</v>
      </c>
      <c r="AH1808" s="39" t="str">
        <f t="shared" si="518"/>
        <v>tier - 1</v>
      </c>
      <c r="AI1808" s="39" t="str">
        <f t="shared" si="519"/>
        <v>tier - 1</v>
      </c>
      <c r="AJ1808" s="54" t="str">
        <f t="shared" si="520"/>
        <v>R1013</v>
      </c>
    </row>
    <row r="1809" spans="2:36" ht="15.75" customHeight="1" x14ac:dyDescent="0.3">
      <c r="B1809" s="12" t="s">
        <v>6497</v>
      </c>
      <c r="C1809" s="13" t="s">
        <v>1728</v>
      </c>
      <c r="D1809" s="13">
        <v>32.68</v>
      </c>
      <c r="E1809" s="13" t="str">
        <f t="shared" si="504"/>
        <v>Obesity</v>
      </c>
      <c r="F1809" s="13">
        <v>5.44</v>
      </c>
      <c r="G1809" s="13" t="str">
        <f t="shared" si="505"/>
        <v>Normal</v>
      </c>
      <c r="H1809" s="13" t="s">
        <v>8291</v>
      </c>
      <c r="I1809" s="13" t="s">
        <v>8291</v>
      </c>
      <c r="J1809" s="13" t="s">
        <v>8291</v>
      </c>
      <c r="K1809" s="27" t="s">
        <v>8292</v>
      </c>
      <c r="L1809" s="13" t="s">
        <v>8291</v>
      </c>
      <c r="M1809" s="13" t="s">
        <v>9993</v>
      </c>
      <c r="N1809" s="13">
        <v>28</v>
      </c>
      <c r="O1809" s="56">
        <v>18804.75</v>
      </c>
      <c r="P1809" s="13" t="s">
        <v>8314</v>
      </c>
      <c r="Q1809" s="13" t="s">
        <v>8314</v>
      </c>
      <c r="R1809" s="57" t="s">
        <v>8317</v>
      </c>
      <c r="T1809" s="12" t="s">
        <v>6497</v>
      </c>
      <c r="U1809" s="13" t="str">
        <f t="shared" si="521"/>
        <v xml:space="preserve">  Lauren</v>
      </c>
      <c r="V1809" s="39">
        <f t="shared" si="506"/>
        <v>32.68</v>
      </c>
      <c r="W1809" s="39" t="str">
        <f t="shared" si="507"/>
        <v>Obesity</v>
      </c>
      <c r="X1809" s="39">
        <f t="shared" si="508"/>
        <v>5.44</v>
      </c>
      <c r="Y1809" s="39" t="str">
        <f t="shared" si="509"/>
        <v>Normal</v>
      </c>
      <c r="Z1809" s="39" t="str">
        <f t="shared" si="510"/>
        <v>No</v>
      </c>
      <c r="AA1809" s="39" t="str">
        <f t="shared" si="511"/>
        <v>No</v>
      </c>
      <c r="AB1809" s="39" t="str">
        <f t="shared" si="512"/>
        <v>No</v>
      </c>
      <c r="AC1809" s="38" t="str">
        <f t="shared" si="513"/>
        <v>No major surgery</v>
      </c>
      <c r="AD1809" s="39" t="str">
        <f t="shared" si="514"/>
        <v>No</v>
      </c>
      <c r="AE1809" s="13" t="str">
        <f t="shared" si="515"/>
        <v>28-Nov-1995</v>
      </c>
      <c r="AF1809" s="39">
        <f t="shared" si="516"/>
        <v>28</v>
      </c>
      <c r="AG1809" s="58">
        <f t="shared" si="517"/>
        <v>18804.75</v>
      </c>
      <c r="AH1809" s="39" t="str">
        <f t="shared" si="518"/>
        <v>tier - 1</v>
      </c>
      <c r="AI1809" s="39" t="str">
        <f t="shared" si="519"/>
        <v>tier - 1</v>
      </c>
      <c r="AJ1809" s="54" t="str">
        <f t="shared" si="520"/>
        <v>R1012</v>
      </c>
    </row>
    <row r="1810" spans="2:36" ht="15.75" customHeight="1" x14ac:dyDescent="0.3">
      <c r="B1810" s="12" t="s">
        <v>6500</v>
      </c>
      <c r="C1810" s="13" t="s">
        <v>6502</v>
      </c>
      <c r="D1810" s="13">
        <v>20.74</v>
      </c>
      <c r="E1810" s="13" t="str">
        <f t="shared" si="504"/>
        <v>Healthy Weight</v>
      </c>
      <c r="F1810" s="13">
        <v>11.69</v>
      </c>
      <c r="G1810" s="13" t="str">
        <f t="shared" si="505"/>
        <v>Diabetes</v>
      </c>
      <c r="H1810" s="13" t="s">
        <v>8293</v>
      </c>
      <c r="I1810" s="13" t="s">
        <v>8291</v>
      </c>
      <c r="J1810" s="13" t="s">
        <v>8291</v>
      </c>
      <c r="K1810" s="27">
        <v>1</v>
      </c>
      <c r="L1810" s="13" t="s">
        <v>8291</v>
      </c>
      <c r="M1810" s="13" t="s">
        <v>9994</v>
      </c>
      <c r="N1810" s="13">
        <v>44</v>
      </c>
      <c r="O1810" s="56">
        <v>18806.150000000001</v>
      </c>
      <c r="P1810" s="13" t="s">
        <v>8314</v>
      </c>
      <c r="Q1810" s="13" t="s">
        <v>8310</v>
      </c>
      <c r="R1810" s="57" t="s">
        <v>8312</v>
      </c>
      <c r="T1810" s="12" t="s">
        <v>6500</v>
      </c>
      <c r="U1810" s="13" t="str">
        <f t="shared" si="521"/>
        <v xml:space="preserve">  Jennefer</v>
      </c>
      <c r="V1810" s="39">
        <f t="shared" si="506"/>
        <v>20.74</v>
      </c>
      <c r="W1810" s="39" t="str">
        <f t="shared" si="507"/>
        <v>Healthy Weight</v>
      </c>
      <c r="X1810" s="39">
        <f t="shared" si="508"/>
        <v>11.69</v>
      </c>
      <c r="Y1810" s="39" t="str">
        <f t="shared" si="509"/>
        <v>Diabetes</v>
      </c>
      <c r="Z1810" s="39" t="str">
        <f t="shared" si="510"/>
        <v>Yes</v>
      </c>
      <c r="AA1810" s="39" t="str">
        <f t="shared" si="511"/>
        <v>No</v>
      </c>
      <c r="AB1810" s="39" t="str">
        <f t="shared" si="512"/>
        <v>No</v>
      </c>
      <c r="AC1810" s="38">
        <f t="shared" si="513"/>
        <v>1</v>
      </c>
      <c r="AD1810" s="39" t="str">
        <f t="shared" si="514"/>
        <v>No</v>
      </c>
      <c r="AE1810" s="13" t="str">
        <f t="shared" si="515"/>
        <v>15-Oct-1979</v>
      </c>
      <c r="AF1810" s="39">
        <f t="shared" si="516"/>
        <v>44</v>
      </c>
      <c r="AG1810" s="58">
        <f t="shared" si="517"/>
        <v>18806.150000000001</v>
      </c>
      <c r="AH1810" s="39" t="str">
        <f t="shared" si="518"/>
        <v>tier - 1</v>
      </c>
      <c r="AI1810" s="39" t="str">
        <f t="shared" si="519"/>
        <v>tier - 2</v>
      </c>
      <c r="AJ1810" s="54" t="str">
        <f t="shared" si="520"/>
        <v>R1013</v>
      </c>
    </row>
    <row r="1811" spans="2:36" ht="15.75" customHeight="1" x14ac:dyDescent="0.3">
      <c r="B1811" s="12" t="s">
        <v>6504</v>
      </c>
      <c r="C1811" s="13" t="s">
        <v>6506</v>
      </c>
      <c r="D1811" s="13">
        <v>15.57</v>
      </c>
      <c r="E1811" s="13" t="str">
        <f t="shared" si="504"/>
        <v>Underweight</v>
      </c>
      <c r="F1811" s="13">
        <v>6.07</v>
      </c>
      <c r="G1811" s="13" t="str">
        <f t="shared" si="505"/>
        <v>Prediabetes</v>
      </c>
      <c r="H1811" s="13" t="s">
        <v>8291</v>
      </c>
      <c r="I1811" s="13" t="s">
        <v>8291</v>
      </c>
      <c r="J1811" s="13" t="s">
        <v>8291</v>
      </c>
      <c r="K1811" s="27" t="s">
        <v>8292</v>
      </c>
      <c r="L1811" s="13" t="s">
        <v>8291</v>
      </c>
      <c r="M1811" s="13" t="s">
        <v>9995</v>
      </c>
      <c r="N1811" s="13">
        <v>61</v>
      </c>
      <c r="O1811" s="56">
        <v>18815.53</v>
      </c>
      <c r="P1811" s="13" t="s">
        <v>8314</v>
      </c>
      <c r="Q1811" s="13" t="s">
        <v>8314</v>
      </c>
      <c r="R1811" s="57" t="s">
        <v>8330</v>
      </c>
      <c r="T1811" s="12" t="s">
        <v>6504</v>
      </c>
      <c r="U1811" s="13" t="str">
        <f t="shared" si="521"/>
        <v xml:space="preserve">  Tracey L</v>
      </c>
      <c r="V1811" s="39">
        <f t="shared" si="506"/>
        <v>15.57</v>
      </c>
      <c r="W1811" s="39" t="str">
        <f t="shared" si="507"/>
        <v>Underweight</v>
      </c>
      <c r="X1811" s="39">
        <f t="shared" si="508"/>
        <v>6.07</v>
      </c>
      <c r="Y1811" s="39" t="str">
        <f t="shared" si="509"/>
        <v>Prediabetes</v>
      </c>
      <c r="Z1811" s="39" t="str">
        <f t="shared" si="510"/>
        <v>No</v>
      </c>
      <c r="AA1811" s="39" t="str">
        <f t="shared" si="511"/>
        <v>No</v>
      </c>
      <c r="AB1811" s="39" t="str">
        <f t="shared" si="512"/>
        <v>No</v>
      </c>
      <c r="AC1811" s="38" t="str">
        <f t="shared" si="513"/>
        <v>No major surgery</v>
      </c>
      <c r="AD1811" s="39" t="str">
        <f t="shared" si="514"/>
        <v>No</v>
      </c>
      <c r="AE1811" s="13" t="str">
        <f t="shared" si="515"/>
        <v>18-Dec-1962</v>
      </c>
      <c r="AF1811" s="39">
        <f t="shared" si="516"/>
        <v>61</v>
      </c>
      <c r="AG1811" s="58">
        <f t="shared" si="517"/>
        <v>18815.53</v>
      </c>
      <c r="AH1811" s="39" t="str">
        <f t="shared" si="518"/>
        <v>tier - 1</v>
      </c>
      <c r="AI1811" s="39" t="str">
        <f t="shared" si="519"/>
        <v>tier - 1</v>
      </c>
      <c r="AJ1811" s="54" t="str">
        <f t="shared" si="520"/>
        <v>R1023</v>
      </c>
    </row>
    <row r="1812" spans="2:36" ht="15.75" customHeight="1" x14ac:dyDescent="0.3">
      <c r="B1812" s="12" t="s">
        <v>6508</v>
      </c>
      <c r="C1812" s="13" t="s">
        <v>976</v>
      </c>
      <c r="D1812" s="13">
        <v>23.844999999999999</v>
      </c>
      <c r="E1812" s="13" t="str">
        <f t="shared" si="504"/>
        <v>Healthy Weight</v>
      </c>
      <c r="F1812" s="13">
        <v>4.3600000000000003</v>
      </c>
      <c r="G1812" s="13" t="str">
        <f t="shared" si="505"/>
        <v>Normal</v>
      </c>
      <c r="H1812" s="13" t="s">
        <v>8291</v>
      </c>
      <c r="I1812" s="13" t="s">
        <v>8291</v>
      </c>
      <c r="J1812" s="13" t="s">
        <v>8291</v>
      </c>
      <c r="K1812" s="27" t="s">
        <v>8292</v>
      </c>
      <c r="L1812" s="13" t="s">
        <v>8291</v>
      </c>
      <c r="M1812" s="13" t="s">
        <v>9996</v>
      </c>
      <c r="N1812" s="13">
        <v>20</v>
      </c>
      <c r="O1812" s="56">
        <v>18838.7</v>
      </c>
      <c r="P1812" s="13" t="s">
        <v>8314</v>
      </c>
      <c r="Q1812" s="13" t="s">
        <v>8311</v>
      </c>
      <c r="R1812" s="57" t="s">
        <v>8317</v>
      </c>
      <c r="T1812" s="12" t="s">
        <v>6508</v>
      </c>
      <c r="U1812" s="13" t="str">
        <f t="shared" si="521"/>
        <v xml:space="preserve">  Ashley</v>
      </c>
      <c r="V1812" s="39">
        <f t="shared" si="506"/>
        <v>23.844999999999999</v>
      </c>
      <c r="W1812" s="39" t="str">
        <f t="shared" si="507"/>
        <v>Healthy Weight</v>
      </c>
      <c r="X1812" s="39">
        <f t="shared" si="508"/>
        <v>4.3600000000000003</v>
      </c>
      <c r="Y1812" s="39" t="str">
        <f t="shared" si="509"/>
        <v>Normal</v>
      </c>
      <c r="Z1812" s="39" t="str">
        <f t="shared" si="510"/>
        <v>No</v>
      </c>
      <c r="AA1812" s="39" t="str">
        <f t="shared" si="511"/>
        <v>No</v>
      </c>
      <c r="AB1812" s="39" t="str">
        <f t="shared" si="512"/>
        <v>No</v>
      </c>
      <c r="AC1812" s="38" t="str">
        <f t="shared" si="513"/>
        <v>No major surgery</v>
      </c>
      <c r="AD1812" s="39" t="str">
        <f t="shared" si="514"/>
        <v>No</v>
      </c>
      <c r="AE1812" s="13" t="str">
        <f t="shared" si="515"/>
        <v>24-Jul-2003</v>
      </c>
      <c r="AF1812" s="39">
        <f t="shared" si="516"/>
        <v>20</v>
      </c>
      <c r="AG1812" s="58">
        <f t="shared" si="517"/>
        <v>18838.7</v>
      </c>
      <c r="AH1812" s="39" t="str">
        <f t="shared" si="518"/>
        <v>tier - 1</v>
      </c>
      <c r="AI1812" s="39" t="str">
        <f t="shared" si="519"/>
        <v>tier - 3</v>
      </c>
      <c r="AJ1812" s="54" t="str">
        <f t="shared" si="520"/>
        <v>R1012</v>
      </c>
    </row>
    <row r="1813" spans="2:36" ht="15.75" customHeight="1" x14ac:dyDescent="0.3">
      <c r="B1813" s="12" t="s">
        <v>6511</v>
      </c>
      <c r="C1813" s="13" t="s">
        <v>6285</v>
      </c>
      <c r="D1813" s="13">
        <v>22.895</v>
      </c>
      <c r="E1813" s="13" t="str">
        <f t="shared" si="504"/>
        <v>Healthy Weight</v>
      </c>
      <c r="F1813" s="13">
        <v>5.24</v>
      </c>
      <c r="G1813" s="13" t="str">
        <f t="shared" si="505"/>
        <v>Normal</v>
      </c>
      <c r="H1813" s="13" t="s">
        <v>8291</v>
      </c>
      <c r="I1813" s="13" t="s">
        <v>8291</v>
      </c>
      <c r="J1813" s="13" t="s">
        <v>8291</v>
      </c>
      <c r="K1813" s="27">
        <v>1</v>
      </c>
      <c r="L1813" s="13" t="s">
        <v>8291</v>
      </c>
      <c r="M1813" s="13" t="s">
        <v>9997</v>
      </c>
      <c r="N1813" s="13">
        <v>60</v>
      </c>
      <c r="O1813" s="56">
        <v>18883.330000000002</v>
      </c>
      <c r="P1813" s="13" t="s">
        <v>8314</v>
      </c>
      <c r="Q1813" s="13" t="s">
        <v>8314</v>
      </c>
      <c r="R1813" s="57" t="s">
        <v>8335</v>
      </c>
      <c r="T1813" s="12" t="s">
        <v>6511</v>
      </c>
      <c r="U1813" s="13" t="str">
        <f t="shared" si="521"/>
        <v xml:space="preserve">  Cindy</v>
      </c>
      <c r="V1813" s="39">
        <f t="shared" si="506"/>
        <v>22.895</v>
      </c>
      <c r="W1813" s="39" t="str">
        <f t="shared" si="507"/>
        <v>Healthy Weight</v>
      </c>
      <c r="X1813" s="39">
        <f t="shared" si="508"/>
        <v>5.24</v>
      </c>
      <c r="Y1813" s="39" t="str">
        <f t="shared" si="509"/>
        <v>Normal</v>
      </c>
      <c r="Z1813" s="39" t="str">
        <f t="shared" si="510"/>
        <v>No</v>
      </c>
      <c r="AA1813" s="39" t="str">
        <f t="shared" si="511"/>
        <v>No</v>
      </c>
      <c r="AB1813" s="39" t="str">
        <f t="shared" si="512"/>
        <v>No</v>
      </c>
      <c r="AC1813" s="38">
        <f t="shared" si="513"/>
        <v>1</v>
      </c>
      <c r="AD1813" s="39" t="str">
        <f t="shared" si="514"/>
        <v>No</v>
      </c>
      <c r="AE1813" s="13" t="str">
        <f t="shared" si="515"/>
        <v>6-Dec-1963</v>
      </c>
      <c r="AF1813" s="39">
        <f t="shared" si="516"/>
        <v>60</v>
      </c>
      <c r="AG1813" s="58">
        <f t="shared" si="517"/>
        <v>18883.330000000002</v>
      </c>
      <c r="AH1813" s="39" t="str">
        <f t="shared" si="518"/>
        <v>tier - 1</v>
      </c>
      <c r="AI1813" s="39" t="str">
        <f t="shared" si="519"/>
        <v>tier - 1</v>
      </c>
      <c r="AJ1813" s="54" t="str">
        <f t="shared" si="520"/>
        <v>R1026</v>
      </c>
    </row>
    <row r="1814" spans="2:36" ht="15.75" customHeight="1" x14ac:dyDescent="0.3">
      <c r="B1814" s="12" t="s">
        <v>6514</v>
      </c>
      <c r="C1814" s="13" t="s">
        <v>6516</v>
      </c>
      <c r="D1814" s="13">
        <v>21.945</v>
      </c>
      <c r="E1814" s="13" t="str">
        <f t="shared" si="504"/>
        <v>Healthy Weight</v>
      </c>
      <c r="F1814" s="13">
        <v>5.37</v>
      </c>
      <c r="G1814" s="13" t="str">
        <f t="shared" si="505"/>
        <v>Normal</v>
      </c>
      <c r="H1814" s="13" t="s">
        <v>8291</v>
      </c>
      <c r="I1814" s="13" t="s">
        <v>8291</v>
      </c>
      <c r="J1814" s="13" t="s">
        <v>8291</v>
      </c>
      <c r="K1814" s="27">
        <v>1</v>
      </c>
      <c r="L1814" s="13" t="s">
        <v>8291</v>
      </c>
      <c r="M1814" s="13" t="s">
        <v>9998</v>
      </c>
      <c r="N1814" s="13">
        <v>28</v>
      </c>
      <c r="O1814" s="56">
        <v>18903.490000000002</v>
      </c>
      <c r="P1814" s="13" t="s">
        <v>8314</v>
      </c>
      <c r="Q1814" s="13" t="s">
        <v>8310</v>
      </c>
      <c r="R1814" s="57" t="s">
        <v>8329</v>
      </c>
      <c r="T1814" s="12" t="s">
        <v>6514</v>
      </c>
      <c r="U1814" s="13" t="str">
        <f t="shared" si="521"/>
        <v xml:space="preserve">  Esther</v>
      </c>
      <c r="V1814" s="39">
        <f t="shared" si="506"/>
        <v>21.945</v>
      </c>
      <c r="W1814" s="39" t="str">
        <f t="shared" si="507"/>
        <v>Healthy Weight</v>
      </c>
      <c r="X1814" s="39">
        <f t="shared" si="508"/>
        <v>5.37</v>
      </c>
      <c r="Y1814" s="39" t="str">
        <f t="shared" si="509"/>
        <v>Normal</v>
      </c>
      <c r="Z1814" s="39" t="str">
        <f t="shared" si="510"/>
        <v>No</v>
      </c>
      <c r="AA1814" s="39" t="str">
        <f t="shared" si="511"/>
        <v>No</v>
      </c>
      <c r="AB1814" s="39" t="str">
        <f t="shared" si="512"/>
        <v>No</v>
      </c>
      <c r="AC1814" s="38">
        <f t="shared" si="513"/>
        <v>1</v>
      </c>
      <c r="AD1814" s="39" t="str">
        <f t="shared" si="514"/>
        <v>No</v>
      </c>
      <c r="AE1814" s="13" t="str">
        <f t="shared" si="515"/>
        <v>27-Sep-1995</v>
      </c>
      <c r="AF1814" s="39">
        <f t="shared" si="516"/>
        <v>28</v>
      </c>
      <c r="AG1814" s="58">
        <f t="shared" si="517"/>
        <v>18903.490000000002</v>
      </c>
      <c r="AH1814" s="39" t="str">
        <f t="shared" si="518"/>
        <v>tier - 1</v>
      </c>
      <c r="AI1814" s="39" t="str">
        <f t="shared" si="519"/>
        <v>tier - 2</v>
      </c>
      <c r="AJ1814" s="54" t="str">
        <f t="shared" si="520"/>
        <v>R1024</v>
      </c>
    </row>
    <row r="1815" spans="2:36" ht="15.75" customHeight="1" x14ac:dyDescent="0.3">
      <c r="B1815" s="12" t="s">
        <v>6518</v>
      </c>
      <c r="C1815" s="13" t="s">
        <v>6520</v>
      </c>
      <c r="D1815" s="13">
        <v>19.47</v>
      </c>
      <c r="E1815" s="13" t="str">
        <f t="shared" si="504"/>
        <v>Healthy Weight</v>
      </c>
      <c r="F1815" s="13">
        <v>6.6</v>
      </c>
      <c r="G1815" s="13" t="str">
        <f t="shared" si="505"/>
        <v>Diabetes</v>
      </c>
      <c r="H1815" s="13" t="s">
        <v>8293</v>
      </c>
      <c r="I1815" s="13" t="s">
        <v>8291</v>
      </c>
      <c r="J1815" s="13" t="s">
        <v>8291</v>
      </c>
      <c r="K1815" s="27" t="s">
        <v>8292</v>
      </c>
      <c r="L1815" s="13" t="s">
        <v>8291</v>
      </c>
      <c r="M1815" s="13" t="s">
        <v>9999</v>
      </c>
      <c r="N1815" s="13">
        <v>54</v>
      </c>
      <c r="O1815" s="56">
        <v>18932.810000000001</v>
      </c>
      <c r="P1815" s="13" t="s">
        <v>8314</v>
      </c>
      <c r="Q1815" s="13" t="s">
        <v>8311</v>
      </c>
      <c r="R1815" s="57" t="s">
        <v>8317</v>
      </c>
      <c r="T1815" s="12" t="s">
        <v>6518</v>
      </c>
      <c r="U1815" s="13" t="str">
        <f t="shared" si="521"/>
        <v xml:space="preserve">  Jackie</v>
      </c>
      <c r="V1815" s="39">
        <f t="shared" si="506"/>
        <v>19.47</v>
      </c>
      <c r="W1815" s="39" t="str">
        <f t="shared" si="507"/>
        <v>Healthy Weight</v>
      </c>
      <c r="X1815" s="39">
        <f t="shared" si="508"/>
        <v>6.6</v>
      </c>
      <c r="Y1815" s="39" t="str">
        <f t="shared" si="509"/>
        <v>Diabetes</v>
      </c>
      <c r="Z1815" s="39" t="str">
        <f t="shared" si="510"/>
        <v>Yes</v>
      </c>
      <c r="AA1815" s="39" t="str">
        <f t="shared" si="511"/>
        <v>No</v>
      </c>
      <c r="AB1815" s="39" t="str">
        <f t="shared" si="512"/>
        <v>No</v>
      </c>
      <c r="AC1815" s="38" t="str">
        <f t="shared" si="513"/>
        <v>No major surgery</v>
      </c>
      <c r="AD1815" s="39" t="str">
        <f t="shared" si="514"/>
        <v>No</v>
      </c>
      <c r="AE1815" s="13" t="str">
        <f t="shared" si="515"/>
        <v>3-Aug-1969</v>
      </c>
      <c r="AF1815" s="39">
        <f t="shared" si="516"/>
        <v>54</v>
      </c>
      <c r="AG1815" s="58">
        <f t="shared" si="517"/>
        <v>18932.810000000001</v>
      </c>
      <c r="AH1815" s="39" t="str">
        <f t="shared" si="518"/>
        <v>tier - 1</v>
      </c>
      <c r="AI1815" s="39" t="str">
        <f t="shared" si="519"/>
        <v>tier - 3</v>
      </c>
      <c r="AJ1815" s="54" t="str">
        <f t="shared" si="520"/>
        <v>R1012</v>
      </c>
    </row>
    <row r="1816" spans="2:36" ht="15.75" customHeight="1" x14ac:dyDescent="0.3">
      <c r="B1816" s="12" t="s">
        <v>6522</v>
      </c>
      <c r="C1816" s="13" t="s">
        <v>6524</v>
      </c>
      <c r="D1816" s="13">
        <v>15.61</v>
      </c>
      <c r="E1816" s="13" t="str">
        <f t="shared" si="504"/>
        <v>Underweight</v>
      </c>
      <c r="F1816" s="13">
        <v>5.77</v>
      </c>
      <c r="G1816" s="13" t="str">
        <f t="shared" si="505"/>
        <v>Prediabetes</v>
      </c>
      <c r="H1816" s="13" t="s">
        <v>8291</v>
      </c>
      <c r="I1816" s="13" t="s">
        <v>8291</v>
      </c>
      <c r="J1816" s="13" t="s">
        <v>8291</v>
      </c>
      <c r="K1816" s="27" t="s">
        <v>8292</v>
      </c>
      <c r="L1816" s="13" t="s">
        <v>8291</v>
      </c>
      <c r="M1816" s="13" t="s">
        <v>10000</v>
      </c>
      <c r="N1816" s="13">
        <v>60</v>
      </c>
      <c r="O1816" s="56">
        <v>18954.560000000001</v>
      </c>
      <c r="P1816" s="13" t="s">
        <v>8314</v>
      </c>
      <c r="Q1816" s="13" t="s">
        <v>8314</v>
      </c>
      <c r="R1816" s="57" t="s">
        <v>8335</v>
      </c>
      <c r="T1816" s="12" t="s">
        <v>6522</v>
      </c>
      <c r="U1816" s="13" t="str">
        <f t="shared" si="521"/>
        <v xml:space="preserve">  Timothy P</v>
      </c>
      <c r="V1816" s="39">
        <f t="shared" si="506"/>
        <v>15.61</v>
      </c>
      <c r="W1816" s="39" t="str">
        <f t="shared" si="507"/>
        <v>Underweight</v>
      </c>
      <c r="X1816" s="39">
        <f t="shared" si="508"/>
        <v>5.77</v>
      </c>
      <c r="Y1816" s="39" t="str">
        <f t="shared" si="509"/>
        <v>Prediabetes</v>
      </c>
      <c r="Z1816" s="39" t="str">
        <f t="shared" si="510"/>
        <v>No</v>
      </c>
      <c r="AA1816" s="39" t="str">
        <f t="shared" si="511"/>
        <v>No</v>
      </c>
      <c r="AB1816" s="39" t="str">
        <f t="shared" si="512"/>
        <v>No</v>
      </c>
      <c r="AC1816" s="38" t="str">
        <f t="shared" si="513"/>
        <v>No major surgery</v>
      </c>
      <c r="AD1816" s="39" t="str">
        <f t="shared" si="514"/>
        <v>No</v>
      </c>
      <c r="AE1816" s="13" t="str">
        <f t="shared" si="515"/>
        <v>20-Oct-1963</v>
      </c>
      <c r="AF1816" s="39">
        <f t="shared" si="516"/>
        <v>60</v>
      </c>
      <c r="AG1816" s="58">
        <f t="shared" si="517"/>
        <v>18954.560000000001</v>
      </c>
      <c r="AH1816" s="39" t="str">
        <f t="shared" si="518"/>
        <v>tier - 1</v>
      </c>
      <c r="AI1816" s="39" t="str">
        <f t="shared" si="519"/>
        <v>tier - 1</v>
      </c>
      <c r="AJ1816" s="54" t="str">
        <f t="shared" si="520"/>
        <v>R1026</v>
      </c>
    </row>
    <row r="1817" spans="2:36" ht="15.75" customHeight="1" x14ac:dyDescent="0.3">
      <c r="B1817" s="12" t="s">
        <v>6526</v>
      </c>
      <c r="C1817" s="13" t="s">
        <v>1728</v>
      </c>
      <c r="D1817" s="13">
        <v>28.6</v>
      </c>
      <c r="E1817" s="13" t="str">
        <f t="shared" si="504"/>
        <v>Overweight</v>
      </c>
      <c r="F1817" s="13">
        <v>6.08</v>
      </c>
      <c r="G1817" s="13" t="str">
        <f t="shared" si="505"/>
        <v>Prediabetes</v>
      </c>
      <c r="H1817" s="13" t="s">
        <v>8291</v>
      </c>
      <c r="I1817" s="13" t="s">
        <v>8291</v>
      </c>
      <c r="J1817" s="13" t="s">
        <v>8293</v>
      </c>
      <c r="K1817" s="27">
        <v>1</v>
      </c>
      <c r="L1817" s="13" t="s">
        <v>8291</v>
      </c>
      <c r="M1817" s="13" t="s">
        <v>10001</v>
      </c>
      <c r="N1817" s="13">
        <v>25</v>
      </c>
      <c r="O1817" s="56">
        <v>18955.22</v>
      </c>
      <c r="P1817" s="13" t="s">
        <v>8314</v>
      </c>
      <c r="Q1817" s="13" t="s">
        <v>8311</v>
      </c>
      <c r="R1817" s="57" t="s">
        <v>8321</v>
      </c>
      <c r="T1817" s="12" t="s">
        <v>6526</v>
      </c>
      <c r="U1817" s="13" t="str">
        <f t="shared" si="521"/>
        <v xml:space="preserve">  Lauren</v>
      </c>
      <c r="V1817" s="39">
        <f t="shared" si="506"/>
        <v>28.6</v>
      </c>
      <c r="W1817" s="39" t="str">
        <f t="shared" si="507"/>
        <v>Overweight</v>
      </c>
      <c r="X1817" s="39">
        <f t="shared" si="508"/>
        <v>6.08</v>
      </c>
      <c r="Y1817" s="39" t="str">
        <f t="shared" si="509"/>
        <v>Prediabetes</v>
      </c>
      <c r="Z1817" s="39" t="str">
        <f t="shared" si="510"/>
        <v>No</v>
      </c>
      <c r="AA1817" s="39" t="str">
        <f t="shared" si="511"/>
        <v>No</v>
      </c>
      <c r="AB1817" s="39" t="str">
        <f t="shared" si="512"/>
        <v>Yes</v>
      </c>
      <c r="AC1817" s="38">
        <f t="shared" si="513"/>
        <v>1</v>
      </c>
      <c r="AD1817" s="39" t="str">
        <f t="shared" si="514"/>
        <v>No</v>
      </c>
      <c r="AE1817" s="13" t="str">
        <f t="shared" si="515"/>
        <v>6-Aug-1998</v>
      </c>
      <c r="AF1817" s="39">
        <f t="shared" si="516"/>
        <v>25</v>
      </c>
      <c r="AG1817" s="58">
        <f t="shared" si="517"/>
        <v>18955.22</v>
      </c>
      <c r="AH1817" s="39" t="str">
        <f t="shared" si="518"/>
        <v>tier - 1</v>
      </c>
      <c r="AI1817" s="39" t="str">
        <f t="shared" si="519"/>
        <v>tier - 3</v>
      </c>
      <c r="AJ1817" s="54" t="str">
        <f t="shared" si="520"/>
        <v>R1011</v>
      </c>
    </row>
    <row r="1818" spans="2:36" ht="15.75" customHeight="1" x14ac:dyDescent="0.3">
      <c r="B1818" s="12" t="s">
        <v>6529</v>
      </c>
      <c r="C1818" s="13" t="s">
        <v>2755</v>
      </c>
      <c r="D1818" s="13">
        <v>46.53</v>
      </c>
      <c r="E1818" s="13" t="str">
        <f t="shared" si="504"/>
        <v>Obesity</v>
      </c>
      <c r="F1818" s="13">
        <v>4.16</v>
      </c>
      <c r="G1818" s="13" t="str">
        <f t="shared" si="505"/>
        <v>Normal</v>
      </c>
      <c r="H1818" s="13" t="s">
        <v>8291</v>
      </c>
      <c r="I1818" s="13" t="s">
        <v>8291</v>
      </c>
      <c r="J1818" s="13" t="s">
        <v>8291</v>
      </c>
      <c r="K1818" s="27" t="s">
        <v>8292</v>
      </c>
      <c r="L1818" s="13" t="s">
        <v>8291</v>
      </c>
      <c r="M1818" s="13" t="s">
        <v>8341</v>
      </c>
      <c r="N1818" s="13">
        <v>31</v>
      </c>
      <c r="O1818" s="56">
        <v>18963.169999999998</v>
      </c>
      <c r="P1818" s="13" t="s">
        <v>8314</v>
      </c>
      <c r="Q1818" s="13" t="s">
        <v>8314</v>
      </c>
      <c r="R1818" s="57" t="s">
        <v>8312</v>
      </c>
      <c r="T1818" s="12" t="s">
        <v>6529</v>
      </c>
      <c r="U1818" s="13" t="str">
        <f t="shared" si="521"/>
        <v xml:space="preserve">  Benjamin</v>
      </c>
      <c r="V1818" s="39">
        <f t="shared" si="506"/>
        <v>46.53</v>
      </c>
      <c r="W1818" s="39" t="str">
        <f t="shared" si="507"/>
        <v>Obesity</v>
      </c>
      <c r="X1818" s="39">
        <f t="shared" si="508"/>
        <v>4.16</v>
      </c>
      <c r="Y1818" s="39" t="str">
        <f t="shared" si="509"/>
        <v>Normal</v>
      </c>
      <c r="Z1818" s="39" t="str">
        <f t="shared" si="510"/>
        <v>No</v>
      </c>
      <c r="AA1818" s="39" t="str">
        <f t="shared" si="511"/>
        <v>No</v>
      </c>
      <c r="AB1818" s="39" t="str">
        <f t="shared" si="512"/>
        <v>No</v>
      </c>
      <c r="AC1818" s="38" t="str">
        <f t="shared" si="513"/>
        <v>No major surgery</v>
      </c>
      <c r="AD1818" s="39" t="str">
        <f t="shared" si="514"/>
        <v>No</v>
      </c>
      <c r="AE1818" s="13" t="str">
        <f t="shared" si="515"/>
        <v>30-Nov-1992</v>
      </c>
      <c r="AF1818" s="39">
        <f t="shared" si="516"/>
        <v>31</v>
      </c>
      <c r="AG1818" s="58">
        <f t="shared" si="517"/>
        <v>18963.169999999998</v>
      </c>
      <c r="AH1818" s="39" t="str">
        <f t="shared" si="518"/>
        <v>tier - 1</v>
      </c>
      <c r="AI1818" s="39" t="str">
        <f t="shared" si="519"/>
        <v>tier - 1</v>
      </c>
      <c r="AJ1818" s="54" t="str">
        <f t="shared" si="520"/>
        <v>R1013</v>
      </c>
    </row>
    <row r="1819" spans="2:36" ht="15.75" customHeight="1" x14ac:dyDescent="0.3">
      <c r="B1819" s="12" t="s">
        <v>6532</v>
      </c>
      <c r="C1819" s="13" t="s">
        <v>6534</v>
      </c>
      <c r="D1819" s="13">
        <v>34.99</v>
      </c>
      <c r="E1819" s="13" t="str">
        <f t="shared" si="504"/>
        <v>Obesity</v>
      </c>
      <c r="F1819" s="13">
        <v>5.0999999999999996</v>
      </c>
      <c r="G1819" s="13" t="str">
        <f t="shared" si="505"/>
        <v>Normal</v>
      </c>
      <c r="H1819" s="13" t="s">
        <v>8291</v>
      </c>
      <c r="I1819" s="13" t="s">
        <v>8291</v>
      </c>
      <c r="J1819" s="13" t="s">
        <v>8293</v>
      </c>
      <c r="K1819" s="27">
        <v>1</v>
      </c>
      <c r="L1819" s="13" t="s">
        <v>8291</v>
      </c>
      <c r="M1819" s="13" t="s">
        <v>8738</v>
      </c>
      <c r="N1819" s="13">
        <v>35</v>
      </c>
      <c r="O1819" s="56">
        <v>18972.5</v>
      </c>
      <c r="P1819" s="13" t="s">
        <v>8314</v>
      </c>
      <c r="Q1819" s="13" t="s">
        <v>8311</v>
      </c>
      <c r="R1819" s="57" t="s">
        <v>8312</v>
      </c>
      <c r="T1819" s="12" t="s">
        <v>6532</v>
      </c>
      <c r="U1819" s="13" t="str">
        <f t="shared" si="521"/>
        <v xml:space="preserve">  Hugo M</v>
      </c>
      <c r="V1819" s="39">
        <f t="shared" si="506"/>
        <v>34.99</v>
      </c>
      <c r="W1819" s="39" t="str">
        <f t="shared" si="507"/>
        <v>Obesity</v>
      </c>
      <c r="X1819" s="39">
        <f t="shared" si="508"/>
        <v>5.0999999999999996</v>
      </c>
      <c r="Y1819" s="39" t="str">
        <f t="shared" si="509"/>
        <v>Normal</v>
      </c>
      <c r="Z1819" s="39" t="str">
        <f t="shared" si="510"/>
        <v>No</v>
      </c>
      <c r="AA1819" s="39" t="str">
        <f t="shared" si="511"/>
        <v>No</v>
      </c>
      <c r="AB1819" s="39" t="str">
        <f t="shared" si="512"/>
        <v>Yes</v>
      </c>
      <c r="AC1819" s="38">
        <f t="shared" si="513"/>
        <v>1</v>
      </c>
      <c r="AD1819" s="39" t="str">
        <f t="shared" si="514"/>
        <v>No</v>
      </c>
      <c r="AE1819" s="13" t="str">
        <f t="shared" si="515"/>
        <v>24-Oct-1988</v>
      </c>
      <c r="AF1819" s="39">
        <f t="shared" si="516"/>
        <v>35</v>
      </c>
      <c r="AG1819" s="58">
        <f t="shared" si="517"/>
        <v>18972.5</v>
      </c>
      <c r="AH1819" s="39" t="str">
        <f t="shared" si="518"/>
        <v>tier - 1</v>
      </c>
      <c r="AI1819" s="39" t="str">
        <f t="shared" si="519"/>
        <v>tier - 3</v>
      </c>
      <c r="AJ1819" s="54" t="str">
        <f t="shared" si="520"/>
        <v>R1013</v>
      </c>
    </row>
    <row r="1820" spans="2:36" ht="15.75" customHeight="1" x14ac:dyDescent="0.3">
      <c r="B1820" s="12" t="s">
        <v>6536</v>
      </c>
      <c r="C1820" s="13" t="s">
        <v>3689</v>
      </c>
      <c r="D1820" s="13">
        <v>17.05</v>
      </c>
      <c r="E1820" s="13" t="str">
        <f t="shared" si="504"/>
        <v>Underweight</v>
      </c>
      <c r="F1820" s="13">
        <v>5.3</v>
      </c>
      <c r="G1820" s="13" t="str">
        <f t="shared" si="505"/>
        <v>Normal</v>
      </c>
      <c r="H1820" s="13" t="s">
        <v>8291</v>
      </c>
      <c r="I1820" s="13" t="s">
        <v>8291</v>
      </c>
      <c r="J1820" s="13" t="s">
        <v>8293</v>
      </c>
      <c r="K1820" s="27">
        <v>1</v>
      </c>
      <c r="L1820" s="13" t="s">
        <v>8291</v>
      </c>
      <c r="M1820" s="13" t="s">
        <v>10002</v>
      </c>
      <c r="N1820" s="13">
        <v>40</v>
      </c>
      <c r="O1820" s="56">
        <v>19023.259999999998</v>
      </c>
      <c r="P1820" s="13" t="s">
        <v>8314</v>
      </c>
      <c r="Q1820" s="13" t="s">
        <v>8311</v>
      </c>
      <c r="R1820" s="57" t="s">
        <v>8321</v>
      </c>
      <c r="T1820" s="12" t="s">
        <v>6536</v>
      </c>
      <c r="U1820" s="13" t="str">
        <f t="shared" si="521"/>
        <v xml:space="preserve">  Daniel J</v>
      </c>
      <c r="V1820" s="39">
        <f t="shared" si="506"/>
        <v>17.05</v>
      </c>
      <c r="W1820" s="39" t="str">
        <f t="shared" si="507"/>
        <v>Underweight</v>
      </c>
      <c r="X1820" s="39">
        <f t="shared" si="508"/>
        <v>5.3</v>
      </c>
      <c r="Y1820" s="39" t="str">
        <f t="shared" si="509"/>
        <v>Normal</v>
      </c>
      <c r="Z1820" s="39" t="str">
        <f t="shared" si="510"/>
        <v>No</v>
      </c>
      <c r="AA1820" s="39" t="str">
        <f t="shared" si="511"/>
        <v>No</v>
      </c>
      <c r="AB1820" s="39" t="str">
        <f t="shared" si="512"/>
        <v>Yes</v>
      </c>
      <c r="AC1820" s="38">
        <f t="shared" si="513"/>
        <v>1</v>
      </c>
      <c r="AD1820" s="39" t="str">
        <f t="shared" si="514"/>
        <v>No</v>
      </c>
      <c r="AE1820" s="13" t="str">
        <f t="shared" si="515"/>
        <v>19-Dec-1983</v>
      </c>
      <c r="AF1820" s="39">
        <f t="shared" si="516"/>
        <v>40</v>
      </c>
      <c r="AG1820" s="58">
        <f t="shared" si="517"/>
        <v>19023.259999999998</v>
      </c>
      <c r="AH1820" s="39" t="str">
        <f t="shared" si="518"/>
        <v>tier - 1</v>
      </c>
      <c r="AI1820" s="39" t="str">
        <f t="shared" si="519"/>
        <v>tier - 3</v>
      </c>
      <c r="AJ1820" s="54" t="str">
        <f t="shared" si="520"/>
        <v>R1011</v>
      </c>
    </row>
    <row r="1821" spans="2:36" ht="15.75" customHeight="1" x14ac:dyDescent="0.3">
      <c r="B1821" s="12" t="s">
        <v>6539</v>
      </c>
      <c r="C1821" s="13" t="s">
        <v>5402</v>
      </c>
      <c r="D1821" s="13">
        <v>37.18</v>
      </c>
      <c r="E1821" s="13" t="str">
        <f t="shared" si="504"/>
        <v>Obesity</v>
      </c>
      <c r="F1821" s="13">
        <v>4.9000000000000004</v>
      </c>
      <c r="G1821" s="13" t="str">
        <f t="shared" si="505"/>
        <v>Normal</v>
      </c>
      <c r="H1821" s="13" t="s">
        <v>8291</v>
      </c>
      <c r="I1821" s="13" t="s">
        <v>8291</v>
      </c>
      <c r="J1821" s="13" t="s">
        <v>8291</v>
      </c>
      <c r="K1821" s="27" t="s">
        <v>8292</v>
      </c>
      <c r="L1821" s="13" t="s">
        <v>8291</v>
      </c>
      <c r="M1821" s="13" t="s">
        <v>10003</v>
      </c>
      <c r="N1821" s="13">
        <v>34</v>
      </c>
      <c r="O1821" s="56">
        <v>19040.88</v>
      </c>
      <c r="P1821" s="13" t="s">
        <v>8314</v>
      </c>
      <c r="Q1821" s="13" t="s">
        <v>8311</v>
      </c>
      <c r="R1821" s="57" t="s">
        <v>8321</v>
      </c>
      <c r="T1821" s="12" t="s">
        <v>6539</v>
      </c>
      <c r="U1821" s="13" t="str">
        <f t="shared" si="521"/>
        <v xml:space="preserve">  Justin R</v>
      </c>
      <c r="V1821" s="39">
        <f t="shared" si="506"/>
        <v>37.18</v>
      </c>
      <c r="W1821" s="39" t="str">
        <f t="shared" si="507"/>
        <v>Obesity</v>
      </c>
      <c r="X1821" s="39">
        <f t="shared" si="508"/>
        <v>4.9000000000000004</v>
      </c>
      <c r="Y1821" s="39" t="str">
        <f t="shared" si="509"/>
        <v>Normal</v>
      </c>
      <c r="Z1821" s="39" t="str">
        <f t="shared" si="510"/>
        <v>No</v>
      </c>
      <c r="AA1821" s="39" t="str">
        <f t="shared" si="511"/>
        <v>No</v>
      </c>
      <c r="AB1821" s="39" t="str">
        <f t="shared" si="512"/>
        <v>No</v>
      </c>
      <c r="AC1821" s="38" t="str">
        <f t="shared" si="513"/>
        <v>No major surgery</v>
      </c>
      <c r="AD1821" s="39" t="str">
        <f t="shared" si="514"/>
        <v>No</v>
      </c>
      <c r="AE1821" s="13" t="str">
        <f t="shared" si="515"/>
        <v>5-Jun-1989</v>
      </c>
      <c r="AF1821" s="39">
        <f t="shared" si="516"/>
        <v>34</v>
      </c>
      <c r="AG1821" s="58">
        <f t="shared" si="517"/>
        <v>19040.88</v>
      </c>
      <c r="AH1821" s="39" t="str">
        <f t="shared" si="518"/>
        <v>tier - 1</v>
      </c>
      <c r="AI1821" s="39" t="str">
        <f t="shared" si="519"/>
        <v>tier - 3</v>
      </c>
      <c r="AJ1821" s="54" t="str">
        <f t="shared" si="520"/>
        <v>R1011</v>
      </c>
    </row>
    <row r="1822" spans="2:36" ht="15.75" customHeight="1" x14ac:dyDescent="0.3">
      <c r="B1822" s="12" t="s">
        <v>6542</v>
      </c>
      <c r="C1822" s="13" t="s">
        <v>1364</v>
      </c>
      <c r="D1822" s="13">
        <v>35.200000000000003</v>
      </c>
      <c r="E1822" s="13" t="str">
        <f t="shared" si="504"/>
        <v>Obesity</v>
      </c>
      <c r="F1822" s="13">
        <v>5.55</v>
      </c>
      <c r="G1822" s="13" t="str">
        <f t="shared" si="505"/>
        <v>Normal</v>
      </c>
      <c r="H1822" s="13" t="s">
        <v>8291</v>
      </c>
      <c r="I1822" s="13" t="s">
        <v>8291</v>
      </c>
      <c r="J1822" s="13" t="s">
        <v>8291</v>
      </c>
      <c r="K1822" s="27" t="s">
        <v>8292</v>
      </c>
      <c r="L1822" s="13" t="s">
        <v>8291</v>
      </c>
      <c r="M1822" s="13" t="s">
        <v>8373</v>
      </c>
      <c r="N1822" s="13">
        <v>30</v>
      </c>
      <c r="O1822" s="56">
        <v>19107.78</v>
      </c>
      <c r="P1822" s="13" t="s">
        <v>8314</v>
      </c>
      <c r="Q1822" s="13" t="s">
        <v>8310</v>
      </c>
      <c r="R1822" s="57" t="s">
        <v>8312</v>
      </c>
      <c r="T1822" s="12" t="s">
        <v>6542</v>
      </c>
      <c r="U1822" s="13" t="str">
        <f t="shared" si="521"/>
        <v xml:space="preserve">  Colin</v>
      </c>
      <c r="V1822" s="39">
        <f t="shared" si="506"/>
        <v>35.200000000000003</v>
      </c>
      <c r="W1822" s="39" t="str">
        <f t="shared" si="507"/>
        <v>Obesity</v>
      </c>
      <c r="X1822" s="39">
        <f t="shared" si="508"/>
        <v>5.55</v>
      </c>
      <c r="Y1822" s="39" t="str">
        <f t="shared" si="509"/>
        <v>Normal</v>
      </c>
      <c r="Z1822" s="39" t="str">
        <f t="shared" si="510"/>
        <v>No</v>
      </c>
      <c r="AA1822" s="39" t="str">
        <f t="shared" si="511"/>
        <v>No</v>
      </c>
      <c r="AB1822" s="39" t="str">
        <f t="shared" si="512"/>
        <v>No</v>
      </c>
      <c r="AC1822" s="38" t="str">
        <f t="shared" si="513"/>
        <v>No major surgery</v>
      </c>
      <c r="AD1822" s="39" t="str">
        <f t="shared" si="514"/>
        <v>No</v>
      </c>
      <c r="AE1822" s="13" t="str">
        <f t="shared" si="515"/>
        <v>28-Sep-1993</v>
      </c>
      <c r="AF1822" s="39">
        <f t="shared" si="516"/>
        <v>30</v>
      </c>
      <c r="AG1822" s="58">
        <f t="shared" si="517"/>
        <v>19107.78</v>
      </c>
      <c r="AH1822" s="39" t="str">
        <f t="shared" si="518"/>
        <v>tier - 1</v>
      </c>
      <c r="AI1822" s="39" t="str">
        <f t="shared" si="519"/>
        <v>tier - 2</v>
      </c>
      <c r="AJ1822" s="54" t="str">
        <f t="shared" si="520"/>
        <v>R1013</v>
      </c>
    </row>
    <row r="1823" spans="2:36" ht="15.75" customHeight="1" x14ac:dyDescent="0.3">
      <c r="B1823" s="12" t="s">
        <v>6544</v>
      </c>
      <c r="C1823" s="13" t="s">
        <v>6546</v>
      </c>
      <c r="D1823" s="13">
        <v>37.335000000000001</v>
      </c>
      <c r="E1823" s="13" t="str">
        <f t="shared" si="504"/>
        <v>Obesity</v>
      </c>
      <c r="F1823" s="13">
        <v>4.95</v>
      </c>
      <c r="G1823" s="13" t="str">
        <f t="shared" si="505"/>
        <v>Normal</v>
      </c>
      <c r="H1823" s="13" t="s">
        <v>8291</v>
      </c>
      <c r="I1823" s="13" t="s">
        <v>8291</v>
      </c>
      <c r="J1823" s="13" t="s">
        <v>8291</v>
      </c>
      <c r="K1823" s="27" t="s">
        <v>8292</v>
      </c>
      <c r="L1823" s="13" t="s">
        <v>8291</v>
      </c>
      <c r="M1823" s="13" t="s">
        <v>10004</v>
      </c>
      <c r="N1823" s="13">
        <v>44</v>
      </c>
      <c r="O1823" s="56">
        <v>19144.580000000002</v>
      </c>
      <c r="P1823" s="13" t="s">
        <v>8314</v>
      </c>
      <c r="Q1823" s="13" t="s">
        <v>8314</v>
      </c>
      <c r="R1823" s="57" t="s">
        <v>8329</v>
      </c>
      <c r="T1823" s="12" t="s">
        <v>6544</v>
      </c>
      <c r="U1823" s="13" t="str">
        <f t="shared" si="521"/>
        <v xml:space="preserve">  Rob</v>
      </c>
      <c r="V1823" s="39">
        <f t="shared" si="506"/>
        <v>37.335000000000001</v>
      </c>
      <c r="W1823" s="39" t="str">
        <f t="shared" si="507"/>
        <v>Obesity</v>
      </c>
      <c r="X1823" s="39">
        <f t="shared" si="508"/>
        <v>4.95</v>
      </c>
      <c r="Y1823" s="39" t="str">
        <f t="shared" si="509"/>
        <v>Normal</v>
      </c>
      <c r="Z1823" s="39" t="str">
        <f t="shared" si="510"/>
        <v>No</v>
      </c>
      <c r="AA1823" s="39" t="str">
        <f t="shared" si="511"/>
        <v>No</v>
      </c>
      <c r="AB1823" s="39" t="str">
        <f t="shared" si="512"/>
        <v>No</v>
      </c>
      <c r="AC1823" s="38" t="str">
        <f t="shared" si="513"/>
        <v>No major surgery</v>
      </c>
      <c r="AD1823" s="39" t="str">
        <f t="shared" si="514"/>
        <v>No</v>
      </c>
      <c r="AE1823" s="13" t="str">
        <f t="shared" si="515"/>
        <v>2-Jul-1979</v>
      </c>
      <c r="AF1823" s="39">
        <f t="shared" si="516"/>
        <v>44</v>
      </c>
      <c r="AG1823" s="58">
        <f t="shared" si="517"/>
        <v>19144.580000000002</v>
      </c>
      <c r="AH1823" s="39" t="str">
        <f t="shared" si="518"/>
        <v>tier - 1</v>
      </c>
      <c r="AI1823" s="39" t="str">
        <f t="shared" si="519"/>
        <v>tier - 1</v>
      </c>
      <c r="AJ1823" s="54" t="str">
        <f t="shared" si="520"/>
        <v>R1024</v>
      </c>
    </row>
    <row r="1824" spans="2:36" ht="15.75" customHeight="1" x14ac:dyDescent="0.3">
      <c r="B1824" s="12" t="s">
        <v>6548</v>
      </c>
      <c r="C1824" s="13" t="s">
        <v>331</v>
      </c>
      <c r="D1824" s="13">
        <v>27.265000000000001</v>
      </c>
      <c r="E1824" s="13" t="str">
        <f t="shared" si="504"/>
        <v>Overweight</v>
      </c>
      <c r="F1824" s="13">
        <v>6.46</v>
      </c>
      <c r="G1824" s="13" t="b">
        <f t="shared" si="505"/>
        <v>0</v>
      </c>
      <c r="H1824" s="13" t="s">
        <v>8293</v>
      </c>
      <c r="I1824" s="13" t="s">
        <v>8291</v>
      </c>
      <c r="J1824" s="13" t="s">
        <v>8291</v>
      </c>
      <c r="K1824" s="27" t="s">
        <v>8292</v>
      </c>
      <c r="L1824" s="13" t="s">
        <v>8291</v>
      </c>
      <c r="M1824" s="13" t="s">
        <v>10005</v>
      </c>
      <c r="N1824" s="13">
        <v>32</v>
      </c>
      <c r="O1824" s="56">
        <v>19199.939999999999</v>
      </c>
      <c r="P1824" s="13" t="s">
        <v>8314</v>
      </c>
      <c r="Q1824" s="13" t="s">
        <v>8311</v>
      </c>
      <c r="R1824" s="57" t="s">
        <v>8321</v>
      </c>
      <c r="T1824" s="12" t="s">
        <v>6548</v>
      </c>
      <c r="U1824" s="13" t="str">
        <f t="shared" si="521"/>
        <v xml:space="preserve">  Patrick</v>
      </c>
      <c r="V1824" s="39">
        <f t="shared" si="506"/>
        <v>27.265000000000001</v>
      </c>
      <c r="W1824" s="39" t="str">
        <f t="shared" si="507"/>
        <v>Overweight</v>
      </c>
      <c r="X1824" s="39">
        <f t="shared" si="508"/>
        <v>6.46</v>
      </c>
      <c r="Y1824" s="39" t="b">
        <f t="shared" si="509"/>
        <v>0</v>
      </c>
      <c r="Z1824" s="39" t="str">
        <f t="shared" si="510"/>
        <v>Yes</v>
      </c>
      <c r="AA1824" s="39" t="str">
        <f t="shared" si="511"/>
        <v>No</v>
      </c>
      <c r="AB1824" s="39" t="str">
        <f t="shared" si="512"/>
        <v>No</v>
      </c>
      <c r="AC1824" s="38" t="str">
        <f t="shared" si="513"/>
        <v>No major surgery</v>
      </c>
      <c r="AD1824" s="39" t="str">
        <f t="shared" si="514"/>
        <v>No</v>
      </c>
      <c r="AE1824" s="13" t="str">
        <f t="shared" si="515"/>
        <v>16-Sep-1991</v>
      </c>
      <c r="AF1824" s="39">
        <f t="shared" si="516"/>
        <v>32</v>
      </c>
      <c r="AG1824" s="58">
        <f t="shared" si="517"/>
        <v>19199.939999999999</v>
      </c>
      <c r="AH1824" s="39" t="str">
        <f t="shared" si="518"/>
        <v>tier - 1</v>
      </c>
      <c r="AI1824" s="39" t="str">
        <f t="shared" si="519"/>
        <v>tier - 3</v>
      </c>
      <c r="AJ1824" s="54" t="str">
        <f t="shared" si="520"/>
        <v>R1011</v>
      </c>
    </row>
    <row r="1825" spans="2:36" ht="15.75" customHeight="1" x14ac:dyDescent="0.3">
      <c r="B1825" s="12" t="s">
        <v>6551</v>
      </c>
      <c r="C1825" s="13" t="s">
        <v>6553</v>
      </c>
      <c r="D1825" s="13">
        <v>30.8</v>
      </c>
      <c r="E1825" s="13" t="str">
        <f t="shared" si="504"/>
        <v>Obesity</v>
      </c>
      <c r="F1825" s="13">
        <v>4.9000000000000004</v>
      </c>
      <c r="G1825" s="13" t="str">
        <f t="shared" si="505"/>
        <v>Normal</v>
      </c>
      <c r="H1825" s="13" t="s">
        <v>8293</v>
      </c>
      <c r="I1825" s="13" t="s">
        <v>8291</v>
      </c>
      <c r="J1825" s="13" t="s">
        <v>8291</v>
      </c>
      <c r="K1825" s="27" t="s">
        <v>8292</v>
      </c>
      <c r="L1825" s="13" t="s">
        <v>8291</v>
      </c>
      <c r="M1825" s="13" t="s">
        <v>8879</v>
      </c>
      <c r="N1825" s="13">
        <v>38</v>
      </c>
      <c r="O1825" s="56">
        <v>19214.71</v>
      </c>
      <c r="P1825" s="13" t="s">
        <v>8314</v>
      </c>
      <c r="Q1825" s="13" t="s">
        <v>8311</v>
      </c>
      <c r="R1825" s="57" t="s">
        <v>8312</v>
      </c>
      <c r="T1825" s="12" t="s">
        <v>6551</v>
      </c>
      <c r="U1825" s="13" t="str">
        <f t="shared" si="521"/>
        <v xml:space="preserve">  Austin D</v>
      </c>
      <c r="V1825" s="39">
        <f t="shared" si="506"/>
        <v>30.8</v>
      </c>
      <c r="W1825" s="39" t="str">
        <f t="shared" si="507"/>
        <v>Obesity</v>
      </c>
      <c r="X1825" s="39">
        <f t="shared" si="508"/>
        <v>4.9000000000000004</v>
      </c>
      <c r="Y1825" s="39" t="str">
        <f t="shared" si="509"/>
        <v>Normal</v>
      </c>
      <c r="Z1825" s="39" t="str">
        <f t="shared" si="510"/>
        <v>Yes</v>
      </c>
      <c r="AA1825" s="39" t="str">
        <f t="shared" si="511"/>
        <v>No</v>
      </c>
      <c r="AB1825" s="39" t="str">
        <f t="shared" si="512"/>
        <v>No</v>
      </c>
      <c r="AC1825" s="38" t="str">
        <f t="shared" si="513"/>
        <v>No major surgery</v>
      </c>
      <c r="AD1825" s="39" t="str">
        <f t="shared" si="514"/>
        <v>No</v>
      </c>
      <c r="AE1825" s="13" t="str">
        <f t="shared" si="515"/>
        <v>28-Dec-1985</v>
      </c>
      <c r="AF1825" s="39">
        <f t="shared" si="516"/>
        <v>38</v>
      </c>
      <c r="AG1825" s="58">
        <f t="shared" si="517"/>
        <v>19214.71</v>
      </c>
      <c r="AH1825" s="39" t="str">
        <f t="shared" si="518"/>
        <v>tier - 1</v>
      </c>
      <c r="AI1825" s="39" t="str">
        <f t="shared" si="519"/>
        <v>tier - 3</v>
      </c>
      <c r="AJ1825" s="54" t="str">
        <f t="shared" si="520"/>
        <v>R1013</v>
      </c>
    </row>
    <row r="1826" spans="2:36" ht="15.75" customHeight="1" x14ac:dyDescent="0.3">
      <c r="B1826" s="12" t="s">
        <v>6555</v>
      </c>
      <c r="C1826" s="13" t="s">
        <v>6557</v>
      </c>
      <c r="D1826" s="13">
        <v>30.21</v>
      </c>
      <c r="E1826" s="13" t="str">
        <f t="shared" si="504"/>
        <v>Obesity</v>
      </c>
      <c r="F1826" s="13">
        <v>5.21</v>
      </c>
      <c r="G1826" s="13" t="str">
        <f t="shared" si="505"/>
        <v>Normal</v>
      </c>
      <c r="H1826" s="13" t="s">
        <v>8291</v>
      </c>
      <c r="I1826" s="13" t="s">
        <v>8291</v>
      </c>
      <c r="J1826" s="13" t="s">
        <v>8291</v>
      </c>
      <c r="K1826" s="27">
        <v>1</v>
      </c>
      <c r="L1826" s="13" t="s">
        <v>8291</v>
      </c>
      <c r="M1826" s="13" t="s">
        <v>10006</v>
      </c>
      <c r="N1826" s="13">
        <v>56</v>
      </c>
      <c r="O1826" s="56">
        <v>19259.96</v>
      </c>
      <c r="P1826" s="13" t="s">
        <v>8314</v>
      </c>
      <c r="Q1826" s="13" t="s">
        <v>8314</v>
      </c>
      <c r="R1826" s="57" t="s">
        <v>8317</v>
      </c>
      <c r="T1826" s="12" t="s">
        <v>6555</v>
      </c>
      <c r="U1826" s="13" t="str">
        <f t="shared" si="521"/>
        <v xml:space="preserve">  Brittany</v>
      </c>
      <c r="V1826" s="39">
        <f t="shared" si="506"/>
        <v>30.21</v>
      </c>
      <c r="W1826" s="39" t="str">
        <f t="shared" si="507"/>
        <v>Obesity</v>
      </c>
      <c r="X1826" s="39">
        <f t="shared" si="508"/>
        <v>5.21</v>
      </c>
      <c r="Y1826" s="39" t="str">
        <f t="shared" si="509"/>
        <v>Normal</v>
      </c>
      <c r="Z1826" s="39" t="str">
        <f t="shared" si="510"/>
        <v>No</v>
      </c>
      <c r="AA1826" s="39" t="str">
        <f t="shared" si="511"/>
        <v>No</v>
      </c>
      <c r="AB1826" s="39" t="str">
        <f t="shared" si="512"/>
        <v>No</v>
      </c>
      <c r="AC1826" s="38">
        <f t="shared" si="513"/>
        <v>1</v>
      </c>
      <c r="AD1826" s="39" t="str">
        <f t="shared" si="514"/>
        <v>No</v>
      </c>
      <c r="AE1826" s="13" t="str">
        <f t="shared" si="515"/>
        <v>29-Jul-1967</v>
      </c>
      <c r="AF1826" s="39">
        <f t="shared" si="516"/>
        <v>56</v>
      </c>
      <c r="AG1826" s="58">
        <f t="shared" si="517"/>
        <v>19259.96</v>
      </c>
      <c r="AH1826" s="39" t="str">
        <f t="shared" si="518"/>
        <v>tier - 1</v>
      </c>
      <c r="AI1826" s="39" t="str">
        <f t="shared" si="519"/>
        <v>tier - 1</v>
      </c>
      <c r="AJ1826" s="54" t="str">
        <f t="shared" si="520"/>
        <v>R1012</v>
      </c>
    </row>
    <row r="1827" spans="2:36" ht="15.75" customHeight="1" x14ac:dyDescent="0.3">
      <c r="B1827" s="12" t="s">
        <v>6559</v>
      </c>
      <c r="C1827" s="13" t="s">
        <v>1786</v>
      </c>
      <c r="D1827" s="13">
        <v>35.340000000000003</v>
      </c>
      <c r="E1827" s="13" t="str">
        <f t="shared" si="504"/>
        <v>Obesity</v>
      </c>
      <c r="F1827" s="13">
        <v>4.13</v>
      </c>
      <c r="G1827" s="13" t="str">
        <f t="shared" si="505"/>
        <v>Normal</v>
      </c>
      <c r="H1827" s="13" t="s">
        <v>8291</v>
      </c>
      <c r="I1827" s="13" t="s">
        <v>8293</v>
      </c>
      <c r="J1827" s="13" t="s">
        <v>8291</v>
      </c>
      <c r="K1827" s="27">
        <v>1</v>
      </c>
      <c r="L1827" s="13" t="s">
        <v>8291</v>
      </c>
      <c r="M1827" s="13" t="s">
        <v>10007</v>
      </c>
      <c r="N1827" s="13">
        <v>57</v>
      </c>
      <c r="O1827" s="56">
        <v>19321.060000000001</v>
      </c>
      <c r="P1827" s="13" t="s">
        <v>8314</v>
      </c>
      <c r="Q1827" s="13" t="s">
        <v>8314</v>
      </c>
      <c r="R1827" s="57" t="s">
        <v>8317</v>
      </c>
      <c r="T1827" s="12" t="s">
        <v>6559</v>
      </c>
      <c r="U1827" s="13" t="str">
        <f t="shared" si="521"/>
        <v xml:space="preserve">  Matthew T</v>
      </c>
      <c r="V1827" s="39">
        <f t="shared" si="506"/>
        <v>35.340000000000003</v>
      </c>
      <c r="W1827" s="39" t="str">
        <f t="shared" si="507"/>
        <v>Obesity</v>
      </c>
      <c r="X1827" s="39">
        <f t="shared" si="508"/>
        <v>4.13</v>
      </c>
      <c r="Y1827" s="39" t="str">
        <f t="shared" si="509"/>
        <v>Normal</v>
      </c>
      <c r="Z1827" s="39" t="str">
        <f t="shared" si="510"/>
        <v>No</v>
      </c>
      <c r="AA1827" s="39" t="str">
        <f t="shared" si="511"/>
        <v>Yes</v>
      </c>
      <c r="AB1827" s="39" t="str">
        <f t="shared" si="512"/>
        <v>No</v>
      </c>
      <c r="AC1827" s="38">
        <f t="shared" si="513"/>
        <v>1</v>
      </c>
      <c r="AD1827" s="39" t="str">
        <f t="shared" si="514"/>
        <v>No</v>
      </c>
      <c r="AE1827" s="13" t="str">
        <f t="shared" si="515"/>
        <v>15-Nov-1966</v>
      </c>
      <c r="AF1827" s="39">
        <f t="shared" si="516"/>
        <v>57</v>
      </c>
      <c r="AG1827" s="58">
        <f t="shared" si="517"/>
        <v>19321.060000000001</v>
      </c>
      <c r="AH1827" s="39" t="str">
        <f t="shared" si="518"/>
        <v>tier - 1</v>
      </c>
      <c r="AI1827" s="39" t="str">
        <f t="shared" si="519"/>
        <v>tier - 1</v>
      </c>
      <c r="AJ1827" s="54" t="str">
        <f t="shared" si="520"/>
        <v>R1012</v>
      </c>
    </row>
    <row r="1828" spans="2:36" ht="15.75" customHeight="1" x14ac:dyDescent="0.3">
      <c r="B1828" s="12" t="s">
        <v>6561</v>
      </c>
      <c r="C1828" s="13" t="s">
        <v>6563</v>
      </c>
      <c r="D1828" s="13">
        <v>26.695</v>
      </c>
      <c r="E1828" s="13" t="str">
        <f t="shared" si="504"/>
        <v>Overweight</v>
      </c>
      <c r="F1828" s="13">
        <v>5.28</v>
      </c>
      <c r="G1828" s="13" t="str">
        <f t="shared" si="505"/>
        <v>Normal</v>
      </c>
      <c r="H1828" s="13" t="s">
        <v>8291</v>
      </c>
      <c r="I1828" s="13" t="s">
        <v>8291</v>
      </c>
      <c r="J1828" s="13" t="s">
        <v>8291</v>
      </c>
      <c r="K1828" s="27" t="s">
        <v>8292</v>
      </c>
      <c r="L1828" s="13" t="s">
        <v>8291</v>
      </c>
      <c r="M1828" s="13" t="s">
        <v>10008</v>
      </c>
      <c r="N1828" s="13">
        <v>32</v>
      </c>
      <c r="O1828" s="56">
        <v>19350.37</v>
      </c>
      <c r="P1828" s="13" t="s">
        <v>8314</v>
      </c>
      <c r="Q1828" s="13" t="s">
        <v>8311</v>
      </c>
      <c r="R1828" s="57" t="s">
        <v>8312</v>
      </c>
      <c r="T1828" s="12" t="s">
        <v>6561</v>
      </c>
      <c r="U1828" s="13" t="str">
        <f t="shared" si="521"/>
        <v xml:space="preserve">  Becky G</v>
      </c>
      <c r="V1828" s="39">
        <f t="shared" si="506"/>
        <v>26.695</v>
      </c>
      <c r="W1828" s="39" t="str">
        <f t="shared" si="507"/>
        <v>Overweight</v>
      </c>
      <c r="X1828" s="39">
        <f t="shared" si="508"/>
        <v>5.28</v>
      </c>
      <c r="Y1828" s="39" t="str">
        <f t="shared" si="509"/>
        <v>Normal</v>
      </c>
      <c r="Z1828" s="39" t="str">
        <f t="shared" si="510"/>
        <v>No</v>
      </c>
      <c r="AA1828" s="39" t="str">
        <f t="shared" si="511"/>
        <v>No</v>
      </c>
      <c r="AB1828" s="39" t="str">
        <f t="shared" si="512"/>
        <v>No</v>
      </c>
      <c r="AC1828" s="38" t="str">
        <f t="shared" si="513"/>
        <v>No major surgery</v>
      </c>
      <c r="AD1828" s="39" t="str">
        <f t="shared" si="514"/>
        <v>No</v>
      </c>
      <c r="AE1828" s="13" t="str">
        <f t="shared" si="515"/>
        <v>24-Aug-1991</v>
      </c>
      <c r="AF1828" s="39">
        <f t="shared" si="516"/>
        <v>32</v>
      </c>
      <c r="AG1828" s="58">
        <f t="shared" si="517"/>
        <v>19350.37</v>
      </c>
      <c r="AH1828" s="39" t="str">
        <f t="shared" si="518"/>
        <v>tier - 1</v>
      </c>
      <c r="AI1828" s="39" t="str">
        <f t="shared" si="519"/>
        <v>tier - 3</v>
      </c>
      <c r="AJ1828" s="54" t="str">
        <f t="shared" si="520"/>
        <v>R1013</v>
      </c>
    </row>
    <row r="1829" spans="2:36" ht="15.75" customHeight="1" x14ac:dyDescent="0.3">
      <c r="B1829" s="12" t="s">
        <v>6565</v>
      </c>
      <c r="C1829" s="13" t="s">
        <v>6567</v>
      </c>
      <c r="D1829" s="13">
        <v>29.355</v>
      </c>
      <c r="E1829" s="13" t="str">
        <f t="shared" si="504"/>
        <v>Overweight</v>
      </c>
      <c r="F1829" s="13">
        <v>4.68</v>
      </c>
      <c r="G1829" s="13" t="str">
        <f t="shared" si="505"/>
        <v>Normal</v>
      </c>
      <c r="H1829" s="13" t="s">
        <v>8293</v>
      </c>
      <c r="I1829" s="13" t="s">
        <v>8291</v>
      </c>
      <c r="J1829" s="13" t="s">
        <v>8291</v>
      </c>
      <c r="K1829" s="27" t="s">
        <v>8292</v>
      </c>
      <c r="L1829" s="13" t="s">
        <v>8291</v>
      </c>
      <c r="M1829" s="13" t="s">
        <v>10009</v>
      </c>
      <c r="N1829" s="13">
        <v>36</v>
      </c>
      <c r="O1829" s="56">
        <v>19362</v>
      </c>
      <c r="P1829" s="13" t="s">
        <v>8314</v>
      </c>
      <c r="Q1829" s="13" t="s">
        <v>8311</v>
      </c>
      <c r="R1829" s="57" t="s">
        <v>8312</v>
      </c>
      <c r="T1829" s="12" t="s">
        <v>6565</v>
      </c>
      <c r="U1829" s="13" t="str">
        <f t="shared" si="521"/>
        <v xml:space="preserve">  Virginie</v>
      </c>
      <c r="V1829" s="39">
        <f t="shared" si="506"/>
        <v>29.355</v>
      </c>
      <c r="W1829" s="39" t="str">
        <f t="shared" si="507"/>
        <v>Overweight</v>
      </c>
      <c r="X1829" s="39">
        <f t="shared" si="508"/>
        <v>4.68</v>
      </c>
      <c r="Y1829" s="39" t="str">
        <f t="shared" si="509"/>
        <v>Normal</v>
      </c>
      <c r="Z1829" s="39" t="str">
        <f t="shared" si="510"/>
        <v>Yes</v>
      </c>
      <c r="AA1829" s="39" t="str">
        <f t="shared" si="511"/>
        <v>No</v>
      </c>
      <c r="AB1829" s="39" t="str">
        <f t="shared" si="512"/>
        <v>No</v>
      </c>
      <c r="AC1829" s="38" t="str">
        <f t="shared" si="513"/>
        <v>No major surgery</v>
      </c>
      <c r="AD1829" s="39" t="str">
        <f t="shared" si="514"/>
        <v>No</v>
      </c>
      <c r="AE1829" s="13" t="str">
        <f t="shared" si="515"/>
        <v>30-Jun-1987</v>
      </c>
      <c r="AF1829" s="39">
        <f t="shared" si="516"/>
        <v>36</v>
      </c>
      <c r="AG1829" s="58">
        <f t="shared" si="517"/>
        <v>19362</v>
      </c>
      <c r="AH1829" s="39" t="str">
        <f t="shared" si="518"/>
        <v>tier - 1</v>
      </c>
      <c r="AI1829" s="39" t="str">
        <f t="shared" si="519"/>
        <v>tier - 3</v>
      </c>
      <c r="AJ1829" s="54" t="str">
        <f t="shared" si="520"/>
        <v>R1013</v>
      </c>
    </row>
    <row r="1830" spans="2:36" ht="15.75" customHeight="1" x14ac:dyDescent="0.3">
      <c r="B1830" s="12" t="s">
        <v>6569</v>
      </c>
      <c r="C1830" s="13" t="s">
        <v>6571</v>
      </c>
      <c r="D1830" s="13">
        <v>29.59</v>
      </c>
      <c r="E1830" s="13" t="str">
        <f t="shared" si="504"/>
        <v>Overweight</v>
      </c>
      <c r="F1830" s="13">
        <v>4.0599999999999996</v>
      </c>
      <c r="G1830" s="13" t="str">
        <f t="shared" si="505"/>
        <v>Normal</v>
      </c>
      <c r="H1830" s="13" t="s">
        <v>8291</v>
      </c>
      <c r="I1830" s="13" t="s">
        <v>8291</v>
      </c>
      <c r="J1830" s="13" t="s">
        <v>8291</v>
      </c>
      <c r="K1830" s="27" t="s">
        <v>8292</v>
      </c>
      <c r="L1830" s="13" t="s">
        <v>8291</v>
      </c>
      <c r="M1830" s="13" t="s">
        <v>10010</v>
      </c>
      <c r="N1830" s="13">
        <v>30</v>
      </c>
      <c r="O1830" s="56">
        <v>19442.349999999999</v>
      </c>
      <c r="P1830" s="13" t="s">
        <v>8314</v>
      </c>
      <c r="Q1830" s="13" t="s">
        <v>8311</v>
      </c>
      <c r="R1830" s="57" t="s">
        <v>8317</v>
      </c>
      <c r="T1830" s="12" t="s">
        <v>6569</v>
      </c>
      <c r="U1830" s="13" t="str">
        <f t="shared" si="521"/>
        <v xml:space="preserve">  Allison A</v>
      </c>
      <c r="V1830" s="39">
        <f t="shared" si="506"/>
        <v>29.59</v>
      </c>
      <c r="W1830" s="39" t="str">
        <f t="shared" si="507"/>
        <v>Overweight</v>
      </c>
      <c r="X1830" s="39">
        <f t="shared" si="508"/>
        <v>4.0599999999999996</v>
      </c>
      <c r="Y1830" s="39" t="str">
        <f t="shared" si="509"/>
        <v>Normal</v>
      </c>
      <c r="Z1830" s="39" t="str">
        <f t="shared" si="510"/>
        <v>No</v>
      </c>
      <c r="AA1830" s="39" t="str">
        <f t="shared" si="511"/>
        <v>No</v>
      </c>
      <c r="AB1830" s="39" t="str">
        <f t="shared" si="512"/>
        <v>No</v>
      </c>
      <c r="AC1830" s="38" t="str">
        <f t="shared" si="513"/>
        <v>No major surgery</v>
      </c>
      <c r="AD1830" s="39" t="str">
        <f t="shared" si="514"/>
        <v>No</v>
      </c>
      <c r="AE1830" s="13" t="str">
        <f t="shared" si="515"/>
        <v>6-Sep-1993</v>
      </c>
      <c r="AF1830" s="39">
        <f t="shared" si="516"/>
        <v>30</v>
      </c>
      <c r="AG1830" s="58">
        <f t="shared" si="517"/>
        <v>19442.349999999999</v>
      </c>
      <c r="AH1830" s="39" t="str">
        <f t="shared" si="518"/>
        <v>tier - 1</v>
      </c>
      <c r="AI1830" s="39" t="str">
        <f t="shared" si="519"/>
        <v>tier - 3</v>
      </c>
      <c r="AJ1830" s="54" t="str">
        <f t="shared" si="520"/>
        <v>R1012</v>
      </c>
    </row>
    <row r="1831" spans="2:36" ht="15.75" customHeight="1" x14ac:dyDescent="0.3">
      <c r="B1831" s="12" t="s">
        <v>6573</v>
      </c>
      <c r="C1831" s="13" t="s">
        <v>6221</v>
      </c>
      <c r="D1831" s="13">
        <v>31.35</v>
      </c>
      <c r="E1831" s="13" t="str">
        <f t="shared" si="504"/>
        <v>Obesity</v>
      </c>
      <c r="F1831" s="13">
        <v>4.2</v>
      </c>
      <c r="G1831" s="13" t="str">
        <f t="shared" si="505"/>
        <v>Normal</v>
      </c>
      <c r="H1831" s="13" t="s">
        <v>8291</v>
      </c>
      <c r="I1831" s="13" t="s">
        <v>8293</v>
      </c>
      <c r="J1831" s="13" t="s">
        <v>8291</v>
      </c>
      <c r="K1831" s="27">
        <v>1</v>
      </c>
      <c r="L1831" s="13" t="s">
        <v>8291</v>
      </c>
      <c r="M1831" s="13" t="s">
        <v>10011</v>
      </c>
      <c r="N1831" s="13">
        <v>41</v>
      </c>
      <c r="O1831" s="56">
        <v>19444.27</v>
      </c>
      <c r="P1831" s="13" t="s">
        <v>8314</v>
      </c>
      <c r="Q1831" s="13" t="s">
        <v>8314</v>
      </c>
      <c r="R1831" s="57" t="s">
        <v>8312</v>
      </c>
      <c r="T1831" s="12" t="s">
        <v>6573</v>
      </c>
      <c r="U1831" s="13" t="str">
        <f t="shared" si="521"/>
        <v xml:space="preserve">  Julie</v>
      </c>
      <c r="V1831" s="39">
        <f t="shared" si="506"/>
        <v>31.35</v>
      </c>
      <c r="W1831" s="39" t="str">
        <f t="shared" si="507"/>
        <v>Obesity</v>
      </c>
      <c r="X1831" s="39">
        <f t="shared" si="508"/>
        <v>4.2</v>
      </c>
      <c r="Y1831" s="39" t="str">
        <f t="shared" si="509"/>
        <v>Normal</v>
      </c>
      <c r="Z1831" s="39" t="str">
        <f t="shared" si="510"/>
        <v>No</v>
      </c>
      <c r="AA1831" s="39" t="str">
        <f t="shared" si="511"/>
        <v>Yes</v>
      </c>
      <c r="AB1831" s="39" t="str">
        <f t="shared" si="512"/>
        <v>No</v>
      </c>
      <c r="AC1831" s="38">
        <f t="shared" si="513"/>
        <v>1</v>
      </c>
      <c r="AD1831" s="39" t="str">
        <f t="shared" si="514"/>
        <v>No</v>
      </c>
      <c r="AE1831" s="13" t="str">
        <f t="shared" si="515"/>
        <v>15-Dec-1982</v>
      </c>
      <c r="AF1831" s="39">
        <f t="shared" si="516"/>
        <v>41</v>
      </c>
      <c r="AG1831" s="58">
        <f t="shared" si="517"/>
        <v>19444.27</v>
      </c>
      <c r="AH1831" s="39" t="str">
        <f t="shared" si="518"/>
        <v>tier - 1</v>
      </c>
      <c r="AI1831" s="39" t="str">
        <f t="shared" si="519"/>
        <v>tier - 1</v>
      </c>
      <c r="AJ1831" s="54" t="str">
        <f t="shared" si="520"/>
        <v>R1013</v>
      </c>
    </row>
    <row r="1832" spans="2:36" ht="15.75" customHeight="1" x14ac:dyDescent="0.3">
      <c r="B1832" s="12" t="s">
        <v>6576</v>
      </c>
      <c r="C1832" s="13" t="s">
        <v>1705</v>
      </c>
      <c r="D1832" s="13">
        <v>20.52</v>
      </c>
      <c r="E1832" s="13" t="str">
        <f t="shared" si="504"/>
        <v>Healthy Weight</v>
      </c>
      <c r="F1832" s="13">
        <v>4.83</v>
      </c>
      <c r="G1832" s="13" t="str">
        <f t="shared" si="505"/>
        <v>Normal</v>
      </c>
      <c r="H1832" s="13" t="s">
        <v>8291</v>
      </c>
      <c r="I1832" s="13" t="s">
        <v>8291</v>
      </c>
      <c r="J1832" s="13" t="s">
        <v>8291</v>
      </c>
      <c r="K1832" s="27" t="s">
        <v>8292</v>
      </c>
      <c r="L1832" s="13" t="s">
        <v>8291</v>
      </c>
      <c r="M1832" s="13" t="s">
        <v>10012</v>
      </c>
      <c r="N1832" s="13">
        <v>36</v>
      </c>
      <c r="O1832" s="56">
        <v>19496.72</v>
      </c>
      <c r="P1832" s="13" t="s">
        <v>8314</v>
      </c>
      <c r="Q1832" s="13" t="s">
        <v>8311</v>
      </c>
      <c r="R1832" s="57" t="s">
        <v>8325</v>
      </c>
      <c r="T1832" s="12" t="s">
        <v>6576</v>
      </c>
      <c r="U1832" s="13" t="str">
        <f t="shared" si="521"/>
        <v xml:space="preserve">  Katherine</v>
      </c>
      <c r="V1832" s="39">
        <f t="shared" si="506"/>
        <v>20.52</v>
      </c>
      <c r="W1832" s="39" t="str">
        <f t="shared" si="507"/>
        <v>Healthy Weight</v>
      </c>
      <c r="X1832" s="39">
        <f t="shared" si="508"/>
        <v>4.83</v>
      </c>
      <c r="Y1832" s="39" t="str">
        <f t="shared" si="509"/>
        <v>Normal</v>
      </c>
      <c r="Z1832" s="39" t="str">
        <f t="shared" si="510"/>
        <v>No</v>
      </c>
      <c r="AA1832" s="39" t="str">
        <f t="shared" si="511"/>
        <v>No</v>
      </c>
      <c r="AB1832" s="39" t="str">
        <f t="shared" si="512"/>
        <v>No</v>
      </c>
      <c r="AC1832" s="38" t="str">
        <f t="shared" si="513"/>
        <v>No major surgery</v>
      </c>
      <c r="AD1832" s="39" t="str">
        <f t="shared" si="514"/>
        <v>No</v>
      </c>
      <c r="AE1832" s="13" t="str">
        <f t="shared" si="515"/>
        <v>30-Nov-1987</v>
      </c>
      <c r="AF1832" s="39">
        <f t="shared" si="516"/>
        <v>36</v>
      </c>
      <c r="AG1832" s="58">
        <f t="shared" si="517"/>
        <v>19496.72</v>
      </c>
      <c r="AH1832" s="39" t="str">
        <f t="shared" si="518"/>
        <v>tier - 1</v>
      </c>
      <c r="AI1832" s="39" t="str">
        <f t="shared" si="519"/>
        <v>tier - 3</v>
      </c>
      <c r="AJ1832" s="54" t="str">
        <f t="shared" si="520"/>
        <v>R1019</v>
      </c>
    </row>
    <row r="1833" spans="2:36" ht="15.75" customHeight="1" x14ac:dyDescent="0.3">
      <c r="B1833" s="12" t="s">
        <v>6579</v>
      </c>
      <c r="C1833" s="13" t="s">
        <v>6581</v>
      </c>
      <c r="D1833" s="13">
        <v>42.9</v>
      </c>
      <c r="E1833" s="13" t="str">
        <f t="shared" si="504"/>
        <v>Obesity</v>
      </c>
      <c r="F1833" s="13">
        <v>4.87</v>
      </c>
      <c r="G1833" s="13" t="str">
        <f t="shared" si="505"/>
        <v>Normal</v>
      </c>
      <c r="H1833" s="13" t="s">
        <v>8293</v>
      </c>
      <c r="I1833" s="13" t="s">
        <v>8291</v>
      </c>
      <c r="J1833" s="13" t="s">
        <v>8291</v>
      </c>
      <c r="K1833" s="27">
        <v>1</v>
      </c>
      <c r="L1833" s="13" t="s">
        <v>8291</v>
      </c>
      <c r="M1833" s="13" t="s">
        <v>9255</v>
      </c>
      <c r="N1833" s="13">
        <v>43</v>
      </c>
      <c r="O1833" s="56">
        <v>19515.54</v>
      </c>
      <c r="P1833" s="13" t="s">
        <v>8314</v>
      </c>
      <c r="Q1833" s="13" t="s">
        <v>8314</v>
      </c>
      <c r="R1833" s="57" t="s">
        <v>8312</v>
      </c>
      <c r="T1833" s="12" t="s">
        <v>6579</v>
      </c>
      <c r="U1833" s="13" t="str">
        <f t="shared" si="521"/>
        <v xml:space="preserve">  Caleb</v>
      </c>
      <c r="V1833" s="39">
        <f t="shared" si="506"/>
        <v>42.9</v>
      </c>
      <c r="W1833" s="39" t="str">
        <f t="shared" si="507"/>
        <v>Obesity</v>
      </c>
      <c r="X1833" s="39">
        <f t="shared" si="508"/>
        <v>4.87</v>
      </c>
      <c r="Y1833" s="39" t="str">
        <f t="shared" si="509"/>
        <v>Normal</v>
      </c>
      <c r="Z1833" s="39" t="str">
        <f t="shared" si="510"/>
        <v>Yes</v>
      </c>
      <c r="AA1833" s="39" t="str">
        <f t="shared" si="511"/>
        <v>No</v>
      </c>
      <c r="AB1833" s="39" t="str">
        <f t="shared" si="512"/>
        <v>No</v>
      </c>
      <c r="AC1833" s="38">
        <f t="shared" si="513"/>
        <v>1</v>
      </c>
      <c r="AD1833" s="39" t="str">
        <f t="shared" si="514"/>
        <v>No</v>
      </c>
      <c r="AE1833" s="13" t="str">
        <f t="shared" si="515"/>
        <v>8-Nov-1980</v>
      </c>
      <c r="AF1833" s="39">
        <f t="shared" si="516"/>
        <v>43</v>
      </c>
      <c r="AG1833" s="58">
        <f t="shared" si="517"/>
        <v>19515.54</v>
      </c>
      <c r="AH1833" s="39" t="str">
        <f t="shared" si="518"/>
        <v>tier - 1</v>
      </c>
      <c r="AI1833" s="39" t="str">
        <f t="shared" si="519"/>
        <v>tier - 1</v>
      </c>
      <c r="AJ1833" s="54" t="str">
        <f t="shared" si="520"/>
        <v>R1013</v>
      </c>
    </row>
    <row r="1834" spans="2:36" ht="15.75" customHeight="1" x14ac:dyDescent="0.3">
      <c r="B1834" s="12" t="s">
        <v>6582</v>
      </c>
      <c r="C1834" s="13" t="s">
        <v>821</v>
      </c>
      <c r="D1834" s="13">
        <v>24.6</v>
      </c>
      <c r="E1834" s="13" t="str">
        <f t="shared" si="504"/>
        <v>Healthy Weight</v>
      </c>
      <c r="F1834" s="13">
        <v>5.86</v>
      </c>
      <c r="G1834" s="13" t="str">
        <f t="shared" si="505"/>
        <v>Prediabetes</v>
      </c>
      <c r="H1834" s="13" t="s">
        <v>8291</v>
      </c>
      <c r="I1834" s="13" t="s">
        <v>8291</v>
      </c>
      <c r="J1834" s="13" t="s">
        <v>8293</v>
      </c>
      <c r="K1834" s="27">
        <v>1</v>
      </c>
      <c r="L1834" s="13" t="s">
        <v>8291</v>
      </c>
      <c r="M1834" s="13" t="s">
        <v>10013</v>
      </c>
      <c r="N1834" s="13">
        <v>31</v>
      </c>
      <c r="O1834" s="56">
        <v>19521.97</v>
      </c>
      <c r="P1834" s="13" t="s">
        <v>8314</v>
      </c>
      <c r="Q1834" s="13" t="s">
        <v>8310</v>
      </c>
      <c r="R1834" s="57" t="s">
        <v>8312</v>
      </c>
      <c r="T1834" s="12" t="s">
        <v>6582</v>
      </c>
      <c r="U1834" s="13" t="str">
        <f t="shared" si="521"/>
        <v xml:space="preserve">  Jaime</v>
      </c>
      <c r="V1834" s="39">
        <f t="shared" si="506"/>
        <v>24.6</v>
      </c>
      <c r="W1834" s="39" t="str">
        <f t="shared" si="507"/>
        <v>Healthy Weight</v>
      </c>
      <c r="X1834" s="39">
        <f t="shared" si="508"/>
        <v>5.86</v>
      </c>
      <c r="Y1834" s="39" t="str">
        <f t="shared" si="509"/>
        <v>Prediabetes</v>
      </c>
      <c r="Z1834" s="39" t="str">
        <f t="shared" si="510"/>
        <v>No</v>
      </c>
      <c r="AA1834" s="39" t="str">
        <f t="shared" si="511"/>
        <v>No</v>
      </c>
      <c r="AB1834" s="39" t="str">
        <f t="shared" si="512"/>
        <v>Yes</v>
      </c>
      <c r="AC1834" s="38">
        <f t="shared" si="513"/>
        <v>1</v>
      </c>
      <c r="AD1834" s="39" t="str">
        <f t="shared" si="514"/>
        <v>No</v>
      </c>
      <c r="AE1834" s="13" t="str">
        <f t="shared" si="515"/>
        <v>19-Aug-1992</v>
      </c>
      <c r="AF1834" s="39">
        <f t="shared" si="516"/>
        <v>31</v>
      </c>
      <c r="AG1834" s="58">
        <f t="shared" si="517"/>
        <v>19521.97</v>
      </c>
      <c r="AH1834" s="39" t="str">
        <f t="shared" si="518"/>
        <v>tier - 1</v>
      </c>
      <c r="AI1834" s="39" t="str">
        <f t="shared" si="519"/>
        <v>tier - 2</v>
      </c>
      <c r="AJ1834" s="54" t="str">
        <f t="shared" si="520"/>
        <v>R1013</v>
      </c>
    </row>
    <row r="1835" spans="2:36" ht="15.75" customHeight="1" x14ac:dyDescent="0.3">
      <c r="B1835" s="12" t="s">
        <v>6584</v>
      </c>
      <c r="C1835" s="13" t="s">
        <v>6019</v>
      </c>
      <c r="D1835" s="13">
        <v>28.405000000000001</v>
      </c>
      <c r="E1835" s="13" t="str">
        <f t="shared" si="504"/>
        <v>Overweight</v>
      </c>
      <c r="F1835" s="13">
        <v>4.12</v>
      </c>
      <c r="G1835" s="13" t="str">
        <f t="shared" si="505"/>
        <v>Normal</v>
      </c>
      <c r="H1835" s="13" t="s">
        <v>8291</v>
      </c>
      <c r="I1835" s="13" t="s">
        <v>8291</v>
      </c>
      <c r="J1835" s="13" t="s">
        <v>8291</v>
      </c>
      <c r="K1835" s="27">
        <v>1</v>
      </c>
      <c r="L1835" s="13" t="s">
        <v>8291</v>
      </c>
      <c r="M1835" s="13" t="s">
        <v>10014</v>
      </c>
      <c r="N1835" s="13">
        <v>38</v>
      </c>
      <c r="O1835" s="56">
        <v>19539.240000000002</v>
      </c>
      <c r="P1835" s="13" t="s">
        <v>8314</v>
      </c>
      <c r="Q1835" s="13" t="s">
        <v>8314</v>
      </c>
      <c r="R1835" s="57" t="s">
        <v>8312</v>
      </c>
      <c r="T1835" s="12" t="s">
        <v>6584</v>
      </c>
      <c r="U1835" s="13" t="str">
        <f t="shared" si="521"/>
        <v xml:space="preserve">  Hannah</v>
      </c>
      <c r="V1835" s="39">
        <f t="shared" si="506"/>
        <v>28.405000000000001</v>
      </c>
      <c r="W1835" s="39" t="str">
        <f t="shared" si="507"/>
        <v>Overweight</v>
      </c>
      <c r="X1835" s="39">
        <f t="shared" si="508"/>
        <v>4.12</v>
      </c>
      <c r="Y1835" s="39" t="str">
        <f t="shared" si="509"/>
        <v>Normal</v>
      </c>
      <c r="Z1835" s="39" t="str">
        <f t="shared" si="510"/>
        <v>No</v>
      </c>
      <c r="AA1835" s="39" t="str">
        <f t="shared" si="511"/>
        <v>No</v>
      </c>
      <c r="AB1835" s="39" t="str">
        <f t="shared" si="512"/>
        <v>No</v>
      </c>
      <c r="AC1835" s="38">
        <f t="shared" si="513"/>
        <v>1</v>
      </c>
      <c r="AD1835" s="39" t="str">
        <f t="shared" si="514"/>
        <v>No</v>
      </c>
      <c r="AE1835" s="13" t="str">
        <f t="shared" si="515"/>
        <v>17-Sep-1985</v>
      </c>
      <c r="AF1835" s="39">
        <f t="shared" si="516"/>
        <v>38</v>
      </c>
      <c r="AG1835" s="58">
        <f t="shared" si="517"/>
        <v>19539.240000000002</v>
      </c>
      <c r="AH1835" s="39" t="str">
        <f t="shared" si="518"/>
        <v>tier - 1</v>
      </c>
      <c r="AI1835" s="39" t="str">
        <f t="shared" si="519"/>
        <v>tier - 1</v>
      </c>
      <c r="AJ1835" s="54" t="str">
        <f t="shared" si="520"/>
        <v>R1013</v>
      </c>
    </row>
    <row r="1836" spans="2:36" ht="15.75" customHeight="1" x14ac:dyDescent="0.3">
      <c r="B1836" s="12" t="s">
        <v>6586</v>
      </c>
      <c r="C1836" s="13" t="s">
        <v>6588</v>
      </c>
      <c r="D1836" s="13">
        <v>34.674999999999997</v>
      </c>
      <c r="E1836" s="13" t="str">
        <f t="shared" si="504"/>
        <v>Obesity</v>
      </c>
      <c r="F1836" s="13">
        <v>5.71</v>
      </c>
      <c r="G1836" s="13" t="str">
        <f t="shared" si="505"/>
        <v>Prediabetes</v>
      </c>
      <c r="H1836" s="13" t="s">
        <v>8293</v>
      </c>
      <c r="I1836" s="13" t="s">
        <v>8291</v>
      </c>
      <c r="J1836" s="13" t="s">
        <v>8291</v>
      </c>
      <c r="K1836" s="27">
        <v>1</v>
      </c>
      <c r="L1836" s="13" t="s">
        <v>8291</v>
      </c>
      <c r="M1836" s="13" t="s">
        <v>10015</v>
      </c>
      <c r="N1836" s="13">
        <v>60</v>
      </c>
      <c r="O1836" s="56">
        <v>19551.34</v>
      </c>
      <c r="P1836" s="13" t="s">
        <v>8314</v>
      </c>
      <c r="Q1836" s="13" t="s">
        <v>8311</v>
      </c>
      <c r="R1836" s="57" t="s">
        <v>8317</v>
      </c>
      <c r="T1836" s="12" t="s">
        <v>6586</v>
      </c>
      <c r="U1836" s="13" t="str">
        <f t="shared" si="521"/>
        <v xml:space="preserve">  Zachariah</v>
      </c>
      <c r="V1836" s="39">
        <f t="shared" si="506"/>
        <v>34.674999999999997</v>
      </c>
      <c r="W1836" s="39" t="str">
        <f t="shared" si="507"/>
        <v>Obesity</v>
      </c>
      <c r="X1836" s="39">
        <f t="shared" si="508"/>
        <v>5.71</v>
      </c>
      <c r="Y1836" s="39" t="str">
        <f t="shared" si="509"/>
        <v>Prediabetes</v>
      </c>
      <c r="Z1836" s="39" t="str">
        <f t="shared" si="510"/>
        <v>Yes</v>
      </c>
      <c r="AA1836" s="39" t="str">
        <f t="shared" si="511"/>
        <v>No</v>
      </c>
      <c r="AB1836" s="39" t="str">
        <f t="shared" si="512"/>
        <v>No</v>
      </c>
      <c r="AC1836" s="38">
        <f t="shared" si="513"/>
        <v>1</v>
      </c>
      <c r="AD1836" s="39" t="str">
        <f t="shared" si="514"/>
        <v>No</v>
      </c>
      <c r="AE1836" s="13" t="str">
        <f t="shared" si="515"/>
        <v>14-Jul-1963</v>
      </c>
      <c r="AF1836" s="39">
        <f t="shared" si="516"/>
        <v>60</v>
      </c>
      <c r="AG1836" s="58">
        <f t="shared" si="517"/>
        <v>19551.34</v>
      </c>
      <c r="AH1836" s="39" t="str">
        <f t="shared" si="518"/>
        <v>tier - 1</v>
      </c>
      <c r="AI1836" s="39" t="str">
        <f t="shared" si="519"/>
        <v>tier - 3</v>
      </c>
      <c r="AJ1836" s="54" t="str">
        <f t="shared" si="520"/>
        <v>R1012</v>
      </c>
    </row>
    <row r="1837" spans="2:36" ht="15.75" customHeight="1" x14ac:dyDescent="0.3">
      <c r="B1837" s="12" t="s">
        <v>6590</v>
      </c>
      <c r="C1837" s="13" t="s">
        <v>6592</v>
      </c>
      <c r="D1837" s="13">
        <v>18.850000000000001</v>
      </c>
      <c r="E1837" s="13" t="str">
        <f t="shared" si="504"/>
        <v>Healthy Weight</v>
      </c>
      <c r="F1837" s="13">
        <v>6.03</v>
      </c>
      <c r="G1837" s="13" t="str">
        <f t="shared" si="505"/>
        <v>Prediabetes</v>
      </c>
      <c r="H1837" s="13" t="s">
        <v>8291</v>
      </c>
      <c r="I1837" s="13" t="s">
        <v>8291</v>
      </c>
      <c r="J1837" s="13" t="s">
        <v>8291</v>
      </c>
      <c r="K1837" s="27">
        <v>1</v>
      </c>
      <c r="L1837" s="13" t="s">
        <v>8291</v>
      </c>
      <c r="M1837" s="13" t="s">
        <v>10016</v>
      </c>
      <c r="N1837" s="13">
        <v>45</v>
      </c>
      <c r="O1837" s="56">
        <v>19594.810000000001</v>
      </c>
      <c r="P1837" s="13" t="s">
        <v>8314</v>
      </c>
      <c r="Q1837" s="13" t="s">
        <v>8314</v>
      </c>
      <c r="R1837" s="57" t="s">
        <v>8329</v>
      </c>
      <c r="T1837" s="12" t="s">
        <v>6590</v>
      </c>
      <c r="U1837" s="13" t="str">
        <f t="shared" si="521"/>
        <v xml:space="preserve">  Patricia A</v>
      </c>
      <c r="V1837" s="39">
        <f t="shared" si="506"/>
        <v>18.850000000000001</v>
      </c>
      <c r="W1837" s="39" t="str">
        <f t="shared" si="507"/>
        <v>Healthy Weight</v>
      </c>
      <c r="X1837" s="39">
        <f t="shared" si="508"/>
        <v>6.03</v>
      </c>
      <c r="Y1837" s="39" t="str">
        <f t="shared" si="509"/>
        <v>Prediabetes</v>
      </c>
      <c r="Z1837" s="39" t="str">
        <f t="shared" si="510"/>
        <v>No</v>
      </c>
      <c r="AA1837" s="39" t="str">
        <f t="shared" si="511"/>
        <v>No</v>
      </c>
      <c r="AB1837" s="39" t="str">
        <f t="shared" si="512"/>
        <v>No</v>
      </c>
      <c r="AC1837" s="38">
        <f t="shared" si="513"/>
        <v>1</v>
      </c>
      <c r="AD1837" s="39" t="str">
        <f t="shared" si="514"/>
        <v>No</v>
      </c>
      <c r="AE1837" s="13" t="str">
        <f t="shared" si="515"/>
        <v>24-Sep-1978</v>
      </c>
      <c r="AF1837" s="39">
        <f t="shared" si="516"/>
        <v>45</v>
      </c>
      <c r="AG1837" s="58">
        <f t="shared" si="517"/>
        <v>19594.810000000001</v>
      </c>
      <c r="AH1837" s="39" t="str">
        <f t="shared" si="518"/>
        <v>tier - 1</v>
      </c>
      <c r="AI1837" s="39" t="str">
        <f t="shared" si="519"/>
        <v>tier - 1</v>
      </c>
      <c r="AJ1837" s="54" t="str">
        <f t="shared" si="520"/>
        <v>R1024</v>
      </c>
    </row>
    <row r="1838" spans="2:36" ht="15.75" customHeight="1" x14ac:dyDescent="0.3">
      <c r="B1838" s="12" t="s">
        <v>6594</v>
      </c>
      <c r="C1838" s="13" t="s">
        <v>4725</v>
      </c>
      <c r="D1838" s="13">
        <v>34.130000000000003</v>
      </c>
      <c r="E1838" s="13" t="str">
        <f t="shared" si="504"/>
        <v>Obesity</v>
      </c>
      <c r="F1838" s="13">
        <v>5.65</v>
      </c>
      <c r="G1838" s="13" t="str">
        <f t="shared" si="505"/>
        <v>Normal</v>
      </c>
      <c r="H1838" s="13" t="s">
        <v>8291</v>
      </c>
      <c r="I1838" s="13" t="s">
        <v>8291</v>
      </c>
      <c r="J1838" s="13" t="s">
        <v>8293</v>
      </c>
      <c r="K1838" s="27">
        <v>1</v>
      </c>
      <c r="L1838" s="13" t="s">
        <v>8291</v>
      </c>
      <c r="M1838" s="13" t="s">
        <v>10017</v>
      </c>
      <c r="N1838" s="13">
        <v>29</v>
      </c>
      <c r="O1838" s="56">
        <v>19673.34</v>
      </c>
      <c r="P1838" s="13" t="s">
        <v>8314</v>
      </c>
      <c r="Q1838" s="13" t="s">
        <v>8310</v>
      </c>
      <c r="R1838" s="57" t="s">
        <v>8317</v>
      </c>
      <c r="T1838" s="12" t="s">
        <v>6594</v>
      </c>
      <c r="U1838" s="13" t="str">
        <f t="shared" si="521"/>
        <v xml:space="preserve">  Elizabeth A</v>
      </c>
      <c r="V1838" s="39">
        <f t="shared" si="506"/>
        <v>34.130000000000003</v>
      </c>
      <c r="W1838" s="39" t="str">
        <f t="shared" si="507"/>
        <v>Obesity</v>
      </c>
      <c r="X1838" s="39">
        <f t="shared" si="508"/>
        <v>5.65</v>
      </c>
      <c r="Y1838" s="39" t="str">
        <f t="shared" si="509"/>
        <v>Normal</v>
      </c>
      <c r="Z1838" s="39" t="str">
        <f t="shared" si="510"/>
        <v>No</v>
      </c>
      <c r="AA1838" s="39" t="str">
        <f t="shared" si="511"/>
        <v>No</v>
      </c>
      <c r="AB1838" s="39" t="str">
        <f t="shared" si="512"/>
        <v>Yes</v>
      </c>
      <c r="AC1838" s="38">
        <f t="shared" si="513"/>
        <v>1</v>
      </c>
      <c r="AD1838" s="39" t="str">
        <f t="shared" si="514"/>
        <v>No</v>
      </c>
      <c r="AE1838" s="13" t="str">
        <f t="shared" si="515"/>
        <v>27-Aug-1994</v>
      </c>
      <c r="AF1838" s="39">
        <f t="shared" si="516"/>
        <v>29</v>
      </c>
      <c r="AG1838" s="58">
        <f t="shared" si="517"/>
        <v>19673.34</v>
      </c>
      <c r="AH1838" s="39" t="str">
        <f t="shared" si="518"/>
        <v>tier - 1</v>
      </c>
      <c r="AI1838" s="39" t="str">
        <f t="shared" si="519"/>
        <v>tier - 2</v>
      </c>
      <c r="AJ1838" s="54" t="str">
        <f t="shared" si="520"/>
        <v>R1012</v>
      </c>
    </row>
    <row r="1839" spans="2:36" ht="15.75" customHeight="1" x14ac:dyDescent="0.3">
      <c r="B1839" s="12" t="s">
        <v>6597</v>
      </c>
      <c r="C1839" s="13" t="s">
        <v>2755</v>
      </c>
      <c r="D1839" s="13">
        <v>17.34</v>
      </c>
      <c r="E1839" s="13" t="str">
        <f t="shared" si="504"/>
        <v>Underweight</v>
      </c>
      <c r="F1839" s="13">
        <v>5.05</v>
      </c>
      <c r="G1839" s="13" t="str">
        <f t="shared" si="505"/>
        <v>Normal</v>
      </c>
      <c r="H1839" s="13" t="s">
        <v>8291</v>
      </c>
      <c r="I1839" s="13" t="s">
        <v>8291</v>
      </c>
      <c r="J1839" s="13" t="s">
        <v>8291</v>
      </c>
      <c r="K1839" s="27" t="s">
        <v>8292</v>
      </c>
      <c r="L1839" s="13" t="s">
        <v>8291</v>
      </c>
      <c r="M1839" s="13" t="s">
        <v>8800</v>
      </c>
      <c r="N1839" s="13">
        <v>33</v>
      </c>
      <c r="O1839" s="56">
        <v>19719.689999999999</v>
      </c>
      <c r="P1839" s="13" t="s">
        <v>8314</v>
      </c>
      <c r="Q1839" s="13" t="s">
        <v>8310</v>
      </c>
      <c r="R1839" s="57" t="s">
        <v>8312</v>
      </c>
      <c r="T1839" s="12" t="s">
        <v>6597</v>
      </c>
      <c r="U1839" s="13" t="str">
        <f t="shared" si="521"/>
        <v xml:space="preserve">  Benjamin</v>
      </c>
      <c r="V1839" s="39">
        <f t="shared" si="506"/>
        <v>17.34</v>
      </c>
      <c r="W1839" s="39" t="str">
        <f t="shared" si="507"/>
        <v>Underweight</v>
      </c>
      <c r="X1839" s="39">
        <f t="shared" si="508"/>
        <v>5.05</v>
      </c>
      <c r="Y1839" s="39" t="str">
        <f t="shared" si="509"/>
        <v>Normal</v>
      </c>
      <c r="Z1839" s="39" t="str">
        <f t="shared" si="510"/>
        <v>No</v>
      </c>
      <c r="AA1839" s="39" t="str">
        <f t="shared" si="511"/>
        <v>No</v>
      </c>
      <c r="AB1839" s="39" t="str">
        <f t="shared" si="512"/>
        <v>No</v>
      </c>
      <c r="AC1839" s="38" t="str">
        <f t="shared" si="513"/>
        <v>No major surgery</v>
      </c>
      <c r="AD1839" s="39" t="str">
        <f t="shared" si="514"/>
        <v>No</v>
      </c>
      <c r="AE1839" s="13" t="str">
        <f t="shared" si="515"/>
        <v>8-Aug-1990</v>
      </c>
      <c r="AF1839" s="39">
        <f t="shared" si="516"/>
        <v>33</v>
      </c>
      <c r="AG1839" s="58">
        <f t="shared" si="517"/>
        <v>19719.689999999999</v>
      </c>
      <c r="AH1839" s="39" t="str">
        <f t="shared" si="518"/>
        <v>tier - 1</v>
      </c>
      <c r="AI1839" s="39" t="str">
        <f t="shared" si="519"/>
        <v>tier - 2</v>
      </c>
      <c r="AJ1839" s="54" t="str">
        <f t="shared" si="520"/>
        <v>R1013</v>
      </c>
    </row>
    <row r="1840" spans="2:36" ht="15.75" customHeight="1" x14ac:dyDescent="0.3">
      <c r="B1840" s="12" t="s">
        <v>6600</v>
      </c>
      <c r="C1840" s="13" t="s">
        <v>6602</v>
      </c>
      <c r="D1840" s="13">
        <v>17.440000000000001</v>
      </c>
      <c r="E1840" s="13" t="str">
        <f t="shared" si="504"/>
        <v>Underweight</v>
      </c>
      <c r="F1840" s="13">
        <v>6.26</v>
      </c>
      <c r="G1840" s="13" t="str">
        <f t="shared" si="505"/>
        <v>Prediabetes</v>
      </c>
      <c r="H1840" s="13" t="s">
        <v>8291</v>
      </c>
      <c r="I1840" s="13" t="s">
        <v>8291</v>
      </c>
      <c r="J1840" s="13" t="s">
        <v>8291</v>
      </c>
      <c r="K1840" s="27" t="s">
        <v>8292</v>
      </c>
      <c r="L1840" s="13" t="s">
        <v>8291</v>
      </c>
      <c r="M1840" s="13" t="s">
        <v>10018</v>
      </c>
      <c r="N1840" s="13">
        <v>51</v>
      </c>
      <c r="O1840" s="56">
        <v>19749.38</v>
      </c>
      <c r="P1840" s="13" t="s">
        <v>8314</v>
      </c>
      <c r="Q1840" s="13" t="s">
        <v>8311</v>
      </c>
      <c r="R1840" s="57" t="s">
        <v>8312</v>
      </c>
      <c r="T1840" s="12" t="s">
        <v>6600</v>
      </c>
      <c r="U1840" s="13" t="str">
        <f t="shared" si="521"/>
        <v xml:space="preserve">  Breno</v>
      </c>
      <c r="V1840" s="39">
        <f t="shared" si="506"/>
        <v>17.440000000000001</v>
      </c>
      <c r="W1840" s="39" t="str">
        <f t="shared" si="507"/>
        <v>Underweight</v>
      </c>
      <c r="X1840" s="39">
        <f t="shared" si="508"/>
        <v>6.26</v>
      </c>
      <c r="Y1840" s="39" t="str">
        <f t="shared" si="509"/>
        <v>Prediabetes</v>
      </c>
      <c r="Z1840" s="39" t="str">
        <f t="shared" si="510"/>
        <v>No</v>
      </c>
      <c r="AA1840" s="39" t="str">
        <f t="shared" si="511"/>
        <v>No</v>
      </c>
      <c r="AB1840" s="39" t="str">
        <f t="shared" si="512"/>
        <v>No</v>
      </c>
      <c r="AC1840" s="38" t="str">
        <f t="shared" si="513"/>
        <v>No major surgery</v>
      </c>
      <c r="AD1840" s="39" t="str">
        <f t="shared" si="514"/>
        <v>No</v>
      </c>
      <c r="AE1840" s="13" t="str">
        <f t="shared" si="515"/>
        <v>14-Jun-1972</v>
      </c>
      <c r="AF1840" s="39">
        <f t="shared" si="516"/>
        <v>51</v>
      </c>
      <c r="AG1840" s="58">
        <f t="shared" si="517"/>
        <v>19749.38</v>
      </c>
      <c r="AH1840" s="39" t="str">
        <f t="shared" si="518"/>
        <v>tier - 1</v>
      </c>
      <c r="AI1840" s="39" t="str">
        <f t="shared" si="519"/>
        <v>tier - 3</v>
      </c>
      <c r="AJ1840" s="54" t="str">
        <f t="shared" si="520"/>
        <v>R1013</v>
      </c>
    </row>
    <row r="1841" spans="2:36" ht="15.75" customHeight="1" x14ac:dyDescent="0.3">
      <c r="B1841" s="12" t="s">
        <v>6604</v>
      </c>
      <c r="C1841" s="13" t="s">
        <v>6606</v>
      </c>
      <c r="D1841" s="13">
        <v>33.659999999999997</v>
      </c>
      <c r="E1841" s="13" t="str">
        <f t="shared" si="504"/>
        <v>Obesity</v>
      </c>
      <c r="F1841" s="13">
        <v>4.08</v>
      </c>
      <c r="G1841" s="13" t="str">
        <f t="shared" si="505"/>
        <v>Normal</v>
      </c>
      <c r="H1841" s="13" t="s">
        <v>8293</v>
      </c>
      <c r="I1841" s="13" t="s">
        <v>8291</v>
      </c>
      <c r="J1841" s="13" t="s">
        <v>8293</v>
      </c>
      <c r="K1841" s="27">
        <v>1</v>
      </c>
      <c r="L1841" s="13" t="s">
        <v>8291</v>
      </c>
      <c r="M1841" s="13" t="s">
        <v>10019</v>
      </c>
      <c r="N1841" s="13">
        <v>44</v>
      </c>
      <c r="O1841" s="56">
        <v>19798.05</v>
      </c>
      <c r="P1841" s="13" t="s">
        <v>8314</v>
      </c>
      <c r="Q1841" s="13" t="s">
        <v>8314</v>
      </c>
      <c r="R1841" s="57" t="s">
        <v>8329</v>
      </c>
      <c r="T1841" s="12" t="s">
        <v>6604</v>
      </c>
      <c r="U1841" s="13" t="str">
        <f t="shared" si="521"/>
        <v xml:space="preserve">  Takaya</v>
      </c>
      <c r="V1841" s="39">
        <f t="shared" si="506"/>
        <v>33.659999999999997</v>
      </c>
      <c r="W1841" s="39" t="str">
        <f t="shared" si="507"/>
        <v>Obesity</v>
      </c>
      <c r="X1841" s="39">
        <f t="shared" si="508"/>
        <v>4.08</v>
      </c>
      <c r="Y1841" s="39" t="str">
        <f t="shared" si="509"/>
        <v>Normal</v>
      </c>
      <c r="Z1841" s="39" t="str">
        <f t="shared" si="510"/>
        <v>Yes</v>
      </c>
      <c r="AA1841" s="39" t="str">
        <f t="shared" si="511"/>
        <v>No</v>
      </c>
      <c r="AB1841" s="39" t="str">
        <f t="shared" si="512"/>
        <v>Yes</v>
      </c>
      <c r="AC1841" s="38">
        <f t="shared" si="513"/>
        <v>1</v>
      </c>
      <c r="AD1841" s="39" t="str">
        <f t="shared" si="514"/>
        <v>No</v>
      </c>
      <c r="AE1841" s="13" t="str">
        <f t="shared" si="515"/>
        <v>30-Oct-1979</v>
      </c>
      <c r="AF1841" s="39">
        <f t="shared" si="516"/>
        <v>44</v>
      </c>
      <c r="AG1841" s="58">
        <f t="shared" si="517"/>
        <v>19798.05</v>
      </c>
      <c r="AH1841" s="39" t="str">
        <f t="shared" si="518"/>
        <v>tier - 1</v>
      </c>
      <c r="AI1841" s="39" t="str">
        <f t="shared" si="519"/>
        <v>tier - 1</v>
      </c>
      <c r="AJ1841" s="54" t="str">
        <f t="shared" si="520"/>
        <v>R1024</v>
      </c>
    </row>
    <row r="1842" spans="2:36" ht="15.75" customHeight="1" x14ac:dyDescent="0.3">
      <c r="B1842" s="12" t="s">
        <v>6608</v>
      </c>
      <c r="C1842" s="13" t="s">
        <v>6610</v>
      </c>
      <c r="D1842" s="13">
        <v>21.375</v>
      </c>
      <c r="E1842" s="13" t="str">
        <f t="shared" si="504"/>
        <v>Healthy Weight</v>
      </c>
      <c r="F1842" s="13">
        <v>6.19</v>
      </c>
      <c r="G1842" s="13" t="str">
        <f t="shared" si="505"/>
        <v>Prediabetes</v>
      </c>
      <c r="H1842" s="13" t="s">
        <v>8293</v>
      </c>
      <c r="I1842" s="13" t="s">
        <v>8291</v>
      </c>
      <c r="J1842" s="13" t="s">
        <v>8291</v>
      </c>
      <c r="K1842" s="27">
        <v>1</v>
      </c>
      <c r="L1842" s="13" t="s">
        <v>8291</v>
      </c>
      <c r="M1842" s="13" t="s">
        <v>10020</v>
      </c>
      <c r="N1842" s="13">
        <v>26</v>
      </c>
      <c r="O1842" s="56">
        <v>19933.46</v>
      </c>
      <c r="P1842" s="13" t="s">
        <v>8314</v>
      </c>
      <c r="Q1842" s="13" t="s">
        <v>8311</v>
      </c>
      <c r="R1842" s="57" t="s">
        <v>8321</v>
      </c>
      <c r="T1842" s="12" t="s">
        <v>6608</v>
      </c>
      <c r="U1842" s="13" t="str">
        <f t="shared" si="521"/>
        <v xml:space="preserve">  Thomas IV</v>
      </c>
      <c r="V1842" s="39">
        <f t="shared" si="506"/>
        <v>21.375</v>
      </c>
      <c r="W1842" s="39" t="str">
        <f t="shared" si="507"/>
        <v>Healthy Weight</v>
      </c>
      <c r="X1842" s="39">
        <f t="shared" si="508"/>
        <v>6.19</v>
      </c>
      <c r="Y1842" s="39" t="str">
        <f t="shared" si="509"/>
        <v>Prediabetes</v>
      </c>
      <c r="Z1842" s="39" t="str">
        <f t="shared" si="510"/>
        <v>Yes</v>
      </c>
      <c r="AA1842" s="39" t="str">
        <f t="shared" si="511"/>
        <v>No</v>
      </c>
      <c r="AB1842" s="39" t="str">
        <f t="shared" si="512"/>
        <v>No</v>
      </c>
      <c r="AC1842" s="38">
        <f t="shared" si="513"/>
        <v>1</v>
      </c>
      <c r="AD1842" s="39" t="str">
        <f t="shared" si="514"/>
        <v>No</v>
      </c>
      <c r="AE1842" s="13" t="str">
        <f t="shared" si="515"/>
        <v>18-Oct-1997</v>
      </c>
      <c r="AF1842" s="39">
        <f t="shared" si="516"/>
        <v>26</v>
      </c>
      <c r="AG1842" s="58">
        <f t="shared" si="517"/>
        <v>19933.46</v>
      </c>
      <c r="AH1842" s="39" t="str">
        <f t="shared" si="518"/>
        <v>tier - 1</v>
      </c>
      <c r="AI1842" s="39" t="str">
        <f t="shared" si="519"/>
        <v>tier - 3</v>
      </c>
      <c r="AJ1842" s="54" t="str">
        <f t="shared" si="520"/>
        <v>R1011</v>
      </c>
    </row>
    <row r="1843" spans="2:36" ht="15.75" customHeight="1" x14ac:dyDescent="0.3">
      <c r="B1843" s="12" t="s">
        <v>6611</v>
      </c>
      <c r="C1843" s="13" t="s">
        <v>6613</v>
      </c>
      <c r="D1843" s="13">
        <v>27.14</v>
      </c>
      <c r="E1843" s="13" t="str">
        <f t="shared" si="504"/>
        <v>Overweight</v>
      </c>
      <c r="F1843" s="13">
        <v>6.01</v>
      </c>
      <c r="G1843" s="13" t="str">
        <f t="shared" si="505"/>
        <v>Prediabetes</v>
      </c>
      <c r="H1843" s="13" t="s">
        <v>8291</v>
      </c>
      <c r="I1843" s="13" t="s">
        <v>8291</v>
      </c>
      <c r="J1843" s="13" t="s">
        <v>8291</v>
      </c>
      <c r="K1843" s="27">
        <v>1</v>
      </c>
      <c r="L1843" s="13" t="s">
        <v>8291</v>
      </c>
      <c r="M1843" s="13" t="s">
        <v>10021</v>
      </c>
      <c r="N1843" s="13">
        <v>43</v>
      </c>
      <c r="O1843" s="56">
        <v>19964.75</v>
      </c>
      <c r="P1843" s="13" t="s">
        <v>8314</v>
      </c>
      <c r="Q1843" s="13" t="s">
        <v>8310</v>
      </c>
      <c r="R1843" s="57" t="s">
        <v>8329</v>
      </c>
      <c r="T1843" s="12" t="s">
        <v>6611</v>
      </c>
      <c r="U1843" s="13" t="str">
        <f t="shared" si="521"/>
        <v xml:space="preserve">  Bradley E</v>
      </c>
      <c r="V1843" s="39">
        <f t="shared" si="506"/>
        <v>27.14</v>
      </c>
      <c r="W1843" s="39" t="str">
        <f t="shared" si="507"/>
        <v>Overweight</v>
      </c>
      <c r="X1843" s="39">
        <f t="shared" si="508"/>
        <v>6.01</v>
      </c>
      <c r="Y1843" s="39" t="str">
        <f t="shared" si="509"/>
        <v>Prediabetes</v>
      </c>
      <c r="Z1843" s="39" t="str">
        <f t="shared" si="510"/>
        <v>No</v>
      </c>
      <c r="AA1843" s="39" t="str">
        <f t="shared" si="511"/>
        <v>No</v>
      </c>
      <c r="AB1843" s="39" t="str">
        <f t="shared" si="512"/>
        <v>No</v>
      </c>
      <c r="AC1843" s="38">
        <f t="shared" si="513"/>
        <v>1</v>
      </c>
      <c r="AD1843" s="39" t="str">
        <f t="shared" si="514"/>
        <v>No</v>
      </c>
      <c r="AE1843" s="13" t="str">
        <f t="shared" si="515"/>
        <v>9-Oct-1980</v>
      </c>
      <c r="AF1843" s="39">
        <f t="shared" si="516"/>
        <v>43</v>
      </c>
      <c r="AG1843" s="58">
        <f t="shared" si="517"/>
        <v>19964.75</v>
      </c>
      <c r="AH1843" s="39" t="str">
        <f t="shared" si="518"/>
        <v>tier - 1</v>
      </c>
      <c r="AI1843" s="39" t="str">
        <f t="shared" si="519"/>
        <v>tier - 2</v>
      </c>
      <c r="AJ1843" s="54" t="str">
        <f t="shared" si="520"/>
        <v>R1024</v>
      </c>
    </row>
    <row r="1844" spans="2:36" ht="15.75" customHeight="1" x14ac:dyDescent="0.3">
      <c r="B1844" s="12" t="s">
        <v>6614</v>
      </c>
      <c r="C1844" s="13" t="s">
        <v>267</v>
      </c>
      <c r="D1844" s="13">
        <v>35.78</v>
      </c>
      <c r="E1844" s="13" t="str">
        <f t="shared" si="504"/>
        <v>Obesity</v>
      </c>
      <c r="F1844" s="13">
        <v>6.07</v>
      </c>
      <c r="G1844" s="13" t="str">
        <f t="shared" si="505"/>
        <v>Prediabetes</v>
      </c>
      <c r="H1844" s="13" t="s">
        <v>8291</v>
      </c>
      <c r="I1844" s="13" t="s">
        <v>8293</v>
      </c>
      <c r="J1844" s="13" t="s">
        <v>8291</v>
      </c>
      <c r="K1844" s="27">
        <v>1</v>
      </c>
      <c r="L1844" s="13" t="s">
        <v>8291</v>
      </c>
      <c r="M1844" s="13" t="s">
        <v>10022</v>
      </c>
      <c r="N1844" s="13">
        <v>57</v>
      </c>
      <c r="O1844" s="56">
        <v>19995.29</v>
      </c>
      <c r="P1844" s="13" t="s">
        <v>8314</v>
      </c>
      <c r="Q1844" s="13" t="s">
        <v>8311</v>
      </c>
      <c r="R1844" s="57" t="s">
        <v>8335</v>
      </c>
      <c r="T1844" s="12" t="s">
        <v>6614</v>
      </c>
      <c r="U1844" s="13" t="str">
        <f t="shared" si="521"/>
        <v xml:space="preserve">  Megan</v>
      </c>
      <c r="V1844" s="39">
        <f t="shared" si="506"/>
        <v>35.78</v>
      </c>
      <c r="W1844" s="39" t="str">
        <f t="shared" si="507"/>
        <v>Obesity</v>
      </c>
      <c r="X1844" s="39">
        <f t="shared" si="508"/>
        <v>6.07</v>
      </c>
      <c r="Y1844" s="39" t="str">
        <f t="shared" si="509"/>
        <v>Prediabetes</v>
      </c>
      <c r="Z1844" s="39" t="str">
        <f t="shared" si="510"/>
        <v>No</v>
      </c>
      <c r="AA1844" s="39" t="str">
        <f t="shared" si="511"/>
        <v>Yes</v>
      </c>
      <c r="AB1844" s="39" t="str">
        <f t="shared" si="512"/>
        <v>No</v>
      </c>
      <c r="AC1844" s="38">
        <f t="shared" si="513"/>
        <v>1</v>
      </c>
      <c r="AD1844" s="39" t="str">
        <f t="shared" si="514"/>
        <v>No</v>
      </c>
      <c r="AE1844" s="13" t="str">
        <f t="shared" si="515"/>
        <v>10-Aug-1966</v>
      </c>
      <c r="AF1844" s="39">
        <f t="shared" si="516"/>
        <v>57</v>
      </c>
      <c r="AG1844" s="58">
        <f t="shared" si="517"/>
        <v>19995.29</v>
      </c>
      <c r="AH1844" s="39" t="str">
        <f t="shared" si="518"/>
        <v>tier - 1</v>
      </c>
      <c r="AI1844" s="39" t="str">
        <f t="shared" si="519"/>
        <v>tier - 3</v>
      </c>
      <c r="AJ1844" s="54" t="str">
        <f t="shared" si="520"/>
        <v>R1026</v>
      </c>
    </row>
    <row r="1845" spans="2:36" ht="15.75" customHeight="1" x14ac:dyDescent="0.3">
      <c r="B1845" s="12" t="s">
        <v>6617</v>
      </c>
      <c r="C1845" s="13" t="s">
        <v>6619</v>
      </c>
      <c r="D1845" s="13">
        <v>34.96</v>
      </c>
      <c r="E1845" s="13" t="str">
        <f t="shared" si="504"/>
        <v>Obesity</v>
      </c>
      <c r="F1845" s="13">
        <v>5.63</v>
      </c>
      <c r="G1845" s="13" t="str">
        <f t="shared" si="505"/>
        <v>Normal</v>
      </c>
      <c r="H1845" s="13" t="s">
        <v>8291</v>
      </c>
      <c r="I1845" s="13" t="s">
        <v>8291</v>
      </c>
      <c r="J1845" s="13" t="s">
        <v>8291</v>
      </c>
      <c r="K1845" s="27" t="s">
        <v>8292</v>
      </c>
      <c r="L1845" s="13" t="s">
        <v>8291</v>
      </c>
      <c r="M1845" s="13" t="s">
        <v>10023</v>
      </c>
      <c r="N1845" s="13">
        <v>35</v>
      </c>
      <c r="O1845" s="56">
        <v>20009.63</v>
      </c>
      <c r="P1845" s="13" t="s">
        <v>8310</v>
      </c>
      <c r="Q1845" s="13" t="s">
        <v>8314</v>
      </c>
      <c r="R1845" s="57" t="s">
        <v>8317</v>
      </c>
      <c r="T1845" s="12" t="s">
        <v>6617</v>
      </c>
      <c r="U1845" s="13" t="str">
        <f t="shared" si="521"/>
        <v xml:space="preserve">  Ruby J</v>
      </c>
      <c r="V1845" s="39">
        <f t="shared" si="506"/>
        <v>34.96</v>
      </c>
      <c r="W1845" s="39" t="str">
        <f t="shared" si="507"/>
        <v>Obesity</v>
      </c>
      <c r="X1845" s="39">
        <f t="shared" si="508"/>
        <v>5.63</v>
      </c>
      <c r="Y1845" s="39" t="str">
        <f t="shared" si="509"/>
        <v>Normal</v>
      </c>
      <c r="Z1845" s="39" t="str">
        <f t="shared" si="510"/>
        <v>No</v>
      </c>
      <c r="AA1845" s="39" t="str">
        <f t="shared" si="511"/>
        <v>No</v>
      </c>
      <c r="AB1845" s="39" t="str">
        <f t="shared" si="512"/>
        <v>No</v>
      </c>
      <c r="AC1845" s="38" t="str">
        <f t="shared" si="513"/>
        <v>No major surgery</v>
      </c>
      <c r="AD1845" s="39" t="str">
        <f t="shared" si="514"/>
        <v>No</v>
      </c>
      <c r="AE1845" s="13" t="str">
        <f t="shared" si="515"/>
        <v>25-Jul-1988</v>
      </c>
      <c r="AF1845" s="39">
        <f t="shared" si="516"/>
        <v>35</v>
      </c>
      <c r="AG1845" s="58">
        <f t="shared" si="517"/>
        <v>20009.63</v>
      </c>
      <c r="AH1845" s="39" t="str">
        <f t="shared" si="518"/>
        <v>tier - 2</v>
      </c>
      <c r="AI1845" s="39" t="str">
        <f t="shared" si="519"/>
        <v>tier - 1</v>
      </c>
      <c r="AJ1845" s="54" t="str">
        <f t="shared" si="520"/>
        <v>R1012</v>
      </c>
    </row>
    <row r="1846" spans="2:36" ht="15.75" customHeight="1" x14ac:dyDescent="0.3">
      <c r="B1846" s="12" t="s">
        <v>6621</v>
      </c>
      <c r="C1846" s="13" t="s">
        <v>6623</v>
      </c>
      <c r="D1846" s="13">
        <v>38.39</v>
      </c>
      <c r="E1846" s="13" t="str">
        <f t="shared" si="504"/>
        <v>Obesity</v>
      </c>
      <c r="F1846" s="13">
        <v>6.05</v>
      </c>
      <c r="G1846" s="13" t="str">
        <f t="shared" si="505"/>
        <v>Prediabetes</v>
      </c>
      <c r="H1846" s="13" t="s">
        <v>8291</v>
      </c>
      <c r="I1846" s="13" t="s">
        <v>8291</v>
      </c>
      <c r="J1846" s="13" t="s">
        <v>8291</v>
      </c>
      <c r="K1846" s="27" t="s">
        <v>8292</v>
      </c>
      <c r="L1846" s="13" t="s">
        <v>8291</v>
      </c>
      <c r="M1846" s="13" t="s">
        <v>10024</v>
      </c>
      <c r="N1846" s="13">
        <v>40</v>
      </c>
      <c r="O1846" s="56">
        <v>20149.32</v>
      </c>
      <c r="P1846" s="13" t="s">
        <v>8310</v>
      </c>
      <c r="Q1846" s="13" t="s">
        <v>8314</v>
      </c>
      <c r="R1846" s="57" t="s">
        <v>8326</v>
      </c>
      <c r="T1846" s="12" t="s">
        <v>6621</v>
      </c>
      <c r="U1846" s="13" t="str">
        <f t="shared" si="521"/>
        <v xml:space="preserve">  Bart</v>
      </c>
      <c r="V1846" s="39">
        <f t="shared" si="506"/>
        <v>38.39</v>
      </c>
      <c r="W1846" s="39" t="str">
        <f t="shared" si="507"/>
        <v>Obesity</v>
      </c>
      <c r="X1846" s="39">
        <f t="shared" si="508"/>
        <v>6.05</v>
      </c>
      <c r="Y1846" s="39" t="str">
        <f t="shared" si="509"/>
        <v>Prediabetes</v>
      </c>
      <c r="Z1846" s="39" t="str">
        <f t="shared" si="510"/>
        <v>No</v>
      </c>
      <c r="AA1846" s="39" t="str">
        <f t="shared" si="511"/>
        <v>No</v>
      </c>
      <c r="AB1846" s="39" t="str">
        <f t="shared" si="512"/>
        <v>No</v>
      </c>
      <c r="AC1846" s="38" t="str">
        <f t="shared" si="513"/>
        <v>No major surgery</v>
      </c>
      <c r="AD1846" s="39" t="str">
        <f t="shared" si="514"/>
        <v>No</v>
      </c>
      <c r="AE1846" s="13" t="str">
        <f t="shared" si="515"/>
        <v>6-Oct-1983</v>
      </c>
      <c r="AF1846" s="39">
        <f t="shared" si="516"/>
        <v>40</v>
      </c>
      <c r="AG1846" s="58">
        <f t="shared" si="517"/>
        <v>20149.32</v>
      </c>
      <c r="AH1846" s="39" t="str">
        <f t="shared" si="518"/>
        <v>tier - 2</v>
      </c>
      <c r="AI1846" s="39" t="str">
        <f t="shared" si="519"/>
        <v>tier - 1</v>
      </c>
      <c r="AJ1846" s="54" t="str">
        <f t="shared" si="520"/>
        <v>R1016</v>
      </c>
    </row>
    <row r="1847" spans="2:36" ht="15.75" customHeight="1" x14ac:dyDescent="0.3">
      <c r="B1847" s="12" t="s">
        <v>6624</v>
      </c>
      <c r="C1847" s="13" t="s">
        <v>6626</v>
      </c>
      <c r="D1847" s="13">
        <v>33.82</v>
      </c>
      <c r="E1847" s="13" t="str">
        <f t="shared" si="504"/>
        <v>Obesity</v>
      </c>
      <c r="F1847" s="13">
        <v>4.6500000000000004</v>
      </c>
      <c r="G1847" s="13" t="str">
        <f t="shared" si="505"/>
        <v>Normal</v>
      </c>
      <c r="H1847" s="13" t="s">
        <v>8291</v>
      </c>
      <c r="I1847" s="13" t="s">
        <v>8291</v>
      </c>
      <c r="J1847" s="13" t="s">
        <v>8291</v>
      </c>
      <c r="K1847" s="27" t="s">
        <v>8292</v>
      </c>
      <c r="L1847" s="13" t="s">
        <v>8291</v>
      </c>
      <c r="M1847" s="13" t="s">
        <v>10025</v>
      </c>
      <c r="N1847" s="13">
        <v>21</v>
      </c>
      <c r="O1847" s="56">
        <v>20167.34</v>
      </c>
      <c r="P1847" s="13" t="s">
        <v>8311</v>
      </c>
      <c r="Q1847" s="13" t="s">
        <v>8311</v>
      </c>
      <c r="R1847" s="57" t="s">
        <v>8321</v>
      </c>
      <c r="T1847" s="12" t="s">
        <v>6624</v>
      </c>
      <c r="U1847" s="13" t="str">
        <f t="shared" si="521"/>
        <v xml:space="preserve">  Robert A</v>
      </c>
      <c r="V1847" s="39">
        <f t="shared" si="506"/>
        <v>33.82</v>
      </c>
      <c r="W1847" s="39" t="str">
        <f t="shared" si="507"/>
        <v>Obesity</v>
      </c>
      <c r="X1847" s="39">
        <f t="shared" si="508"/>
        <v>4.6500000000000004</v>
      </c>
      <c r="Y1847" s="39" t="str">
        <f t="shared" si="509"/>
        <v>Normal</v>
      </c>
      <c r="Z1847" s="39" t="str">
        <f t="shared" si="510"/>
        <v>No</v>
      </c>
      <c r="AA1847" s="39" t="str">
        <f t="shared" si="511"/>
        <v>No</v>
      </c>
      <c r="AB1847" s="39" t="str">
        <f t="shared" si="512"/>
        <v>No</v>
      </c>
      <c r="AC1847" s="38" t="str">
        <f t="shared" si="513"/>
        <v>No major surgery</v>
      </c>
      <c r="AD1847" s="39" t="str">
        <f t="shared" si="514"/>
        <v>No</v>
      </c>
      <c r="AE1847" s="13" t="str">
        <f t="shared" si="515"/>
        <v>9-Jul-2002</v>
      </c>
      <c r="AF1847" s="39">
        <f t="shared" si="516"/>
        <v>21</v>
      </c>
      <c r="AG1847" s="58">
        <f t="shared" si="517"/>
        <v>20167.34</v>
      </c>
      <c r="AH1847" s="39" t="str">
        <f t="shared" si="518"/>
        <v>tier - 3</v>
      </c>
      <c r="AI1847" s="39" t="str">
        <f t="shared" si="519"/>
        <v>tier - 3</v>
      </c>
      <c r="AJ1847" s="54" t="str">
        <f t="shared" si="520"/>
        <v>R1011</v>
      </c>
    </row>
    <row r="1848" spans="2:36" ht="15.75" customHeight="1" x14ac:dyDescent="0.3">
      <c r="B1848" s="12" t="s">
        <v>6628</v>
      </c>
      <c r="C1848" s="13" t="s">
        <v>112</v>
      </c>
      <c r="D1848" s="13">
        <v>27.835000000000001</v>
      </c>
      <c r="E1848" s="13" t="str">
        <f t="shared" si="504"/>
        <v>Overweight</v>
      </c>
      <c r="F1848" s="13">
        <v>5.37</v>
      </c>
      <c r="G1848" s="13" t="str">
        <f t="shared" si="505"/>
        <v>Normal</v>
      </c>
      <c r="H1848" s="13" t="s">
        <v>8291</v>
      </c>
      <c r="I1848" s="13" t="s">
        <v>8291</v>
      </c>
      <c r="J1848" s="13" t="s">
        <v>8291</v>
      </c>
      <c r="K1848" s="27" t="s">
        <v>8292</v>
      </c>
      <c r="L1848" s="13" t="s">
        <v>8291</v>
      </c>
      <c r="M1848" s="13" t="s">
        <v>10026</v>
      </c>
      <c r="N1848" s="13">
        <v>29</v>
      </c>
      <c r="O1848" s="56">
        <v>20177.669999999998</v>
      </c>
      <c r="P1848" s="13" t="s">
        <v>8310</v>
      </c>
      <c r="Q1848" s="13" t="s">
        <v>8314</v>
      </c>
      <c r="R1848" s="57" t="s">
        <v>8321</v>
      </c>
      <c r="T1848" s="12" t="s">
        <v>6628</v>
      </c>
      <c r="U1848" s="13" t="str">
        <f t="shared" si="521"/>
        <v xml:space="preserve">  Adam</v>
      </c>
      <c r="V1848" s="39">
        <f t="shared" si="506"/>
        <v>27.835000000000001</v>
      </c>
      <c r="W1848" s="39" t="str">
        <f t="shared" si="507"/>
        <v>Overweight</v>
      </c>
      <c r="X1848" s="39">
        <f t="shared" si="508"/>
        <v>5.37</v>
      </c>
      <c r="Y1848" s="39" t="str">
        <f t="shared" si="509"/>
        <v>Normal</v>
      </c>
      <c r="Z1848" s="39" t="str">
        <f t="shared" si="510"/>
        <v>No</v>
      </c>
      <c r="AA1848" s="39" t="str">
        <f t="shared" si="511"/>
        <v>No</v>
      </c>
      <c r="AB1848" s="39" t="str">
        <f t="shared" si="512"/>
        <v>No</v>
      </c>
      <c r="AC1848" s="38" t="str">
        <f t="shared" si="513"/>
        <v>No major surgery</v>
      </c>
      <c r="AD1848" s="39" t="str">
        <f t="shared" si="514"/>
        <v>No</v>
      </c>
      <c r="AE1848" s="13" t="str">
        <f t="shared" si="515"/>
        <v>8-Jun-1994</v>
      </c>
      <c r="AF1848" s="39">
        <f t="shared" si="516"/>
        <v>29</v>
      </c>
      <c r="AG1848" s="58">
        <f t="shared" si="517"/>
        <v>20177.669999999998</v>
      </c>
      <c r="AH1848" s="39" t="str">
        <f t="shared" si="518"/>
        <v>tier - 2</v>
      </c>
      <c r="AI1848" s="39" t="str">
        <f t="shared" si="519"/>
        <v>tier - 1</v>
      </c>
      <c r="AJ1848" s="54" t="str">
        <f t="shared" si="520"/>
        <v>R1011</v>
      </c>
    </row>
    <row r="1849" spans="2:36" ht="15.75" customHeight="1" x14ac:dyDescent="0.3">
      <c r="B1849" s="12" t="s">
        <v>6631</v>
      </c>
      <c r="C1849" s="13" t="s">
        <v>6633</v>
      </c>
      <c r="D1849" s="13">
        <v>33</v>
      </c>
      <c r="E1849" s="13" t="str">
        <f t="shared" si="504"/>
        <v>Obesity</v>
      </c>
      <c r="F1849" s="13">
        <v>5.39</v>
      </c>
      <c r="G1849" s="13" t="str">
        <f t="shared" si="505"/>
        <v>Normal</v>
      </c>
      <c r="H1849" s="13" t="s">
        <v>8291</v>
      </c>
      <c r="I1849" s="13" t="s">
        <v>8291</v>
      </c>
      <c r="J1849" s="13" t="s">
        <v>8291</v>
      </c>
      <c r="K1849" s="27" t="s">
        <v>8292</v>
      </c>
      <c r="L1849" s="13" t="s">
        <v>8291</v>
      </c>
      <c r="M1849" s="13" t="s">
        <v>10027</v>
      </c>
      <c r="N1849" s="13">
        <v>36</v>
      </c>
      <c r="O1849" s="56">
        <v>20234.849999999999</v>
      </c>
      <c r="P1849" s="13" t="s">
        <v>8310</v>
      </c>
      <c r="Q1849" s="13" t="s">
        <v>8311</v>
      </c>
      <c r="R1849" s="57" t="s">
        <v>8317</v>
      </c>
      <c r="T1849" s="12" t="s">
        <v>6631</v>
      </c>
      <c r="U1849" s="13" t="str">
        <f t="shared" si="521"/>
        <v xml:space="preserve">  Yemane Adhane</v>
      </c>
      <c r="V1849" s="39">
        <f t="shared" si="506"/>
        <v>33</v>
      </c>
      <c r="W1849" s="39" t="str">
        <f t="shared" si="507"/>
        <v>Obesity</v>
      </c>
      <c r="X1849" s="39">
        <f t="shared" si="508"/>
        <v>5.39</v>
      </c>
      <c r="Y1849" s="39" t="str">
        <f t="shared" si="509"/>
        <v>Normal</v>
      </c>
      <c r="Z1849" s="39" t="str">
        <f t="shared" si="510"/>
        <v>No</v>
      </c>
      <c r="AA1849" s="39" t="str">
        <f t="shared" si="511"/>
        <v>No</v>
      </c>
      <c r="AB1849" s="39" t="str">
        <f t="shared" si="512"/>
        <v>No</v>
      </c>
      <c r="AC1849" s="38" t="str">
        <f t="shared" si="513"/>
        <v>No major surgery</v>
      </c>
      <c r="AD1849" s="39" t="str">
        <f t="shared" si="514"/>
        <v>No</v>
      </c>
      <c r="AE1849" s="13" t="str">
        <f t="shared" si="515"/>
        <v>17-Oct-1987</v>
      </c>
      <c r="AF1849" s="39">
        <f t="shared" si="516"/>
        <v>36</v>
      </c>
      <c r="AG1849" s="58">
        <f t="shared" si="517"/>
        <v>20234.849999999999</v>
      </c>
      <c r="AH1849" s="39" t="str">
        <f t="shared" si="518"/>
        <v>tier - 2</v>
      </c>
      <c r="AI1849" s="39" t="str">
        <f t="shared" si="519"/>
        <v>tier - 3</v>
      </c>
      <c r="AJ1849" s="54" t="str">
        <f t="shared" si="520"/>
        <v>R1012</v>
      </c>
    </row>
    <row r="1850" spans="2:36" ht="15.75" customHeight="1" x14ac:dyDescent="0.3">
      <c r="B1850" s="12" t="s">
        <v>6635</v>
      </c>
      <c r="C1850" s="13" t="s">
        <v>6637</v>
      </c>
      <c r="D1850" s="13">
        <v>26.885000000000002</v>
      </c>
      <c r="E1850" s="13" t="str">
        <f t="shared" si="504"/>
        <v>Overweight</v>
      </c>
      <c r="F1850" s="13">
        <v>5.86</v>
      </c>
      <c r="G1850" s="13" t="str">
        <f t="shared" si="505"/>
        <v>Prediabetes</v>
      </c>
      <c r="H1850" s="13" t="s">
        <v>8291</v>
      </c>
      <c r="I1850" s="13" t="s">
        <v>8291</v>
      </c>
      <c r="J1850" s="13" t="s">
        <v>8291</v>
      </c>
      <c r="K1850" s="27" t="s">
        <v>8292</v>
      </c>
      <c r="L1850" s="13" t="s">
        <v>8291</v>
      </c>
      <c r="M1850" s="13" t="s">
        <v>10028</v>
      </c>
      <c r="N1850" s="13">
        <v>57</v>
      </c>
      <c r="O1850" s="56">
        <v>20253.84</v>
      </c>
      <c r="P1850" s="13" t="s">
        <v>8310</v>
      </c>
      <c r="Q1850" s="13" t="s">
        <v>8311</v>
      </c>
      <c r="R1850" s="57" t="s">
        <v>8317</v>
      </c>
      <c r="T1850" s="12" t="s">
        <v>6635</v>
      </c>
      <c r="U1850" s="13" t="str">
        <f t="shared" si="521"/>
        <v xml:space="preserve">  Jesse A</v>
      </c>
      <c r="V1850" s="39">
        <f t="shared" si="506"/>
        <v>26.885000000000002</v>
      </c>
      <c r="W1850" s="39" t="str">
        <f t="shared" si="507"/>
        <v>Overweight</v>
      </c>
      <c r="X1850" s="39">
        <f t="shared" si="508"/>
        <v>5.86</v>
      </c>
      <c r="Y1850" s="39" t="str">
        <f t="shared" si="509"/>
        <v>Prediabetes</v>
      </c>
      <c r="Z1850" s="39" t="str">
        <f t="shared" si="510"/>
        <v>No</v>
      </c>
      <c r="AA1850" s="39" t="str">
        <f t="shared" si="511"/>
        <v>No</v>
      </c>
      <c r="AB1850" s="39" t="str">
        <f t="shared" si="512"/>
        <v>No</v>
      </c>
      <c r="AC1850" s="38" t="str">
        <f t="shared" si="513"/>
        <v>No major surgery</v>
      </c>
      <c r="AD1850" s="39" t="str">
        <f t="shared" si="514"/>
        <v>No</v>
      </c>
      <c r="AE1850" s="13" t="str">
        <f t="shared" si="515"/>
        <v>22-Aug-1966</v>
      </c>
      <c r="AF1850" s="39">
        <f t="shared" si="516"/>
        <v>57</v>
      </c>
      <c r="AG1850" s="58">
        <f t="shared" si="517"/>
        <v>20253.84</v>
      </c>
      <c r="AH1850" s="39" t="str">
        <f t="shared" si="518"/>
        <v>tier - 2</v>
      </c>
      <c r="AI1850" s="39" t="str">
        <f t="shared" si="519"/>
        <v>tier - 3</v>
      </c>
      <c r="AJ1850" s="54" t="str">
        <f t="shared" si="520"/>
        <v>R1012</v>
      </c>
    </row>
    <row r="1851" spans="2:36" ht="15.75" customHeight="1" x14ac:dyDescent="0.3">
      <c r="B1851" s="12" t="s">
        <v>6639</v>
      </c>
      <c r="C1851" s="13" t="s">
        <v>6641</v>
      </c>
      <c r="D1851" s="13">
        <v>29.26</v>
      </c>
      <c r="E1851" s="13" t="str">
        <f t="shared" si="504"/>
        <v>Overweight</v>
      </c>
      <c r="F1851" s="13">
        <v>4.4400000000000004</v>
      </c>
      <c r="G1851" s="13" t="str">
        <f t="shared" si="505"/>
        <v>Normal</v>
      </c>
      <c r="H1851" s="13" t="s">
        <v>8291</v>
      </c>
      <c r="I1851" s="13" t="s">
        <v>8291</v>
      </c>
      <c r="J1851" s="13" t="s">
        <v>8291</v>
      </c>
      <c r="K1851" s="27" t="s">
        <v>8292</v>
      </c>
      <c r="L1851" s="13" t="s">
        <v>8291</v>
      </c>
      <c r="M1851" s="13" t="s">
        <v>10029</v>
      </c>
      <c r="N1851" s="13">
        <v>30</v>
      </c>
      <c r="O1851" s="56">
        <v>20277.810000000001</v>
      </c>
      <c r="P1851" s="13" t="s">
        <v>8311</v>
      </c>
      <c r="Q1851" s="13" t="s">
        <v>8311</v>
      </c>
      <c r="R1851" s="57" t="s">
        <v>8326</v>
      </c>
      <c r="T1851" s="12" t="s">
        <v>6639</v>
      </c>
      <c r="U1851" s="13" t="str">
        <f t="shared" si="521"/>
        <v xml:space="preserve">  Bird</v>
      </c>
      <c r="V1851" s="39">
        <f t="shared" si="506"/>
        <v>29.26</v>
      </c>
      <c r="W1851" s="39" t="str">
        <f t="shared" si="507"/>
        <v>Overweight</v>
      </c>
      <c r="X1851" s="39">
        <f t="shared" si="508"/>
        <v>4.4400000000000004</v>
      </c>
      <c r="Y1851" s="39" t="str">
        <f t="shared" si="509"/>
        <v>Normal</v>
      </c>
      <c r="Z1851" s="39" t="str">
        <f t="shared" si="510"/>
        <v>No</v>
      </c>
      <c r="AA1851" s="39" t="str">
        <f t="shared" si="511"/>
        <v>No</v>
      </c>
      <c r="AB1851" s="39" t="str">
        <f t="shared" si="512"/>
        <v>No</v>
      </c>
      <c r="AC1851" s="38" t="str">
        <f t="shared" si="513"/>
        <v>No major surgery</v>
      </c>
      <c r="AD1851" s="39" t="str">
        <f t="shared" si="514"/>
        <v>No</v>
      </c>
      <c r="AE1851" s="13" t="str">
        <f t="shared" si="515"/>
        <v>7-Sep-1993</v>
      </c>
      <c r="AF1851" s="39">
        <f t="shared" si="516"/>
        <v>30</v>
      </c>
      <c r="AG1851" s="58">
        <f t="shared" si="517"/>
        <v>20277.810000000001</v>
      </c>
      <c r="AH1851" s="39" t="str">
        <f t="shared" si="518"/>
        <v>tier - 3</v>
      </c>
      <c r="AI1851" s="39" t="str">
        <f t="shared" si="519"/>
        <v>tier - 3</v>
      </c>
      <c r="AJ1851" s="54" t="str">
        <f t="shared" si="520"/>
        <v>R1016</v>
      </c>
    </row>
    <row r="1852" spans="2:36" ht="15.75" customHeight="1" x14ac:dyDescent="0.3">
      <c r="B1852" s="12" t="s">
        <v>6643</v>
      </c>
      <c r="C1852" s="13" t="s">
        <v>6645</v>
      </c>
      <c r="D1852" s="13">
        <v>26.98</v>
      </c>
      <c r="E1852" s="13" t="str">
        <f t="shared" si="504"/>
        <v>Overweight</v>
      </c>
      <c r="F1852" s="13">
        <v>4.41</v>
      </c>
      <c r="G1852" s="13" t="str">
        <f t="shared" si="505"/>
        <v>Normal</v>
      </c>
      <c r="H1852" s="13" t="s">
        <v>8291</v>
      </c>
      <c r="I1852" s="13" t="s">
        <v>8291</v>
      </c>
      <c r="J1852" s="13" t="s">
        <v>8291</v>
      </c>
      <c r="K1852" s="27" t="s">
        <v>8292</v>
      </c>
      <c r="L1852" s="13" t="s">
        <v>8291</v>
      </c>
      <c r="M1852" s="13" t="s">
        <v>10014</v>
      </c>
      <c r="N1852" s="13">
        <v>38</v>
      </c>
      <c r="O1852" s="56">
        <v>20296.86</v>
      </c>
      <c r="P1852" s="13" t="s">
        <v>8311</v>
      </c>
      <c r="Q1852" s="13" t="s">
        <v>8314</v>
      </c>
      <c r="R1852" s="57" t="s">
        <v>8329</v>
      </c>
      <c r="T1852" s="12" t="s">
        <v>6643</v>
      </c>
      <c r="U1852" s="13" t="str">
        <f t="shared" si="521"/>
        <v xml:space="preserve">  Patrick M</v>
      </c>
      <c r="V1852" s="39">
        <f t="shared" si="506"/>
        <v>26.98</v>
      </c>
      <c r="W1852" s="39" t="str">
        <f t="shared" si="507"/>
        <v>Overweight</v>
      </c>
      <c r="X1852" s="39">
        <f t="shared" si="508"/>
        <v>4.41</v>
      </c>
      <c r="Y1852" s="39" t="str">
        <f t="shared" si="509"/>
        <v>Normal</v>
      </c>
      <c r="Z1852" s="39" t="str">
        <f t="shared" si="510"/>
        <v>No</v>
      </c>
      <c r="AA1852" s="39" t="str">
        <f t="shared" si="511"/>
        <v>No</v>
      </c>
      <c r="AB1852" s="39" t="str">
        <f t="shared" si="512"/>
        <v>No</v>
      </c>
      <c r="AC1852" s="38" t="str">
        <f t="shared" si="513"/>
        <v>No major surgery</v>
      </c>
      <c r="AD1852" s="39" t="str">
        <f t="shared" si="514"/>
        <v>No</v>
      </c>
      <c r="AE1852" s="13" t="str">
        <f t="shared" si="515"/>
        <v>17-Sep-1985</v>
      </c>
      <c r="AF1852" s="39">
        <f t="shared" si="516"/>
        <v>38</v>
      </c>
      <c r="AG1852" s="58">
        <f t="shared" si="517"/>
        <v>20296.86</v>
      </c>
      <c r="AH1852" s="39" t="str">
        <f t="shared" si="518"/>
        <v>tier - 3</v>
      </c>
      <c r="AI1852" s="39" t="str">
        <f t="shared" si="519"/>
        <v>tier - 1</v>
      </c>
      <c r="AJ1852" s="54" t="str">
        <f t="shared" si="520"/>
        <v>R1024</v>
      </c>
    </row>
    <row r="1853" spans="2:36" ht="15.75" customHeight="1" x14ac:dyDescent="0.3">
      <c r="B1853" s="12" t="s">
        <v>6647</v>
      </c>
      <c r="C1853" s="13" t="s">
        <v>1172</v>
      </c>
      <c r="D1853" s="13">
        <v>32.11</v>
      </c>
      <c r="E1853" s="13" t="str">
        <f t="shared" si="504"/>
        <v>Obesity</v>
      </c>
      <c r="F1853" s="13">
        <v>5.19</v>
      </c>
      <c r="G1853" s="13" t="str">
        <f t="shared" si="505"/>
        <v>Normal</v>
      </c>
      <c r="H1853" s="13" t="s">
        <v>8291</v>
      </c>
      <c r="I1853" s="13" t="s">
        <v>8291</v>
      </c>
      <c r="J1853" s="13" t="s">
        <v>8293</v>
      </c>
      <c r="K1853" s="27">
        <v>1</v>
      </c>
      <c r="L1853" s="13" t="s">
        <v>8291</v>
      </c>
      <c r="M1853" s="13" t="s">
        <v>10030</v>
      </c>
      <c r="N1853" s="13">
        <v>61</v>
      </c>
      <c r="O1853" s="56">
        <v>20354.5</v>
      </c>
      <c r="P1853" s="13" t="s">
        <v>8311</v>
      </c>
      <c r="Q1853" s="13" t="s">
        <v>8310</v>
      </c>
      <c r="R1853" s="57" t="s">
        <v>8335</v>
      </c>
      <c r="T1853" s="12" t="s">
        <v>6647</v>
      </c>
      <c r="U1853" s="13" t="str">
        <f t="shared" si="521"/>
        <v xml:space="preserve">  Kyle</v>
      </c>
      <c r="V1853" s="39">
        <f t="shared" si="506"/>
        <v>32.11</v>
      </c>
      <c r="W1853" s="39" t="str">
        <f t="shared" si="507"/>
        <v>Obesity</v>
      </c>
      <c r="X1853" s="39">
        <f t="shared" si="508"/>
        <v>5.19</v>
      </c>
      <c r="Y1853" s="39" t="str">
        <f t="shared" si="509"/>
        <v>Normal</v>
      </c>
      <c r="Z1853" s="39" t="str">
        <f t="shared" si="510"/>
        <v>No</v>
      </c>
      <c r="AA1853" s="39" t="str">
        <f t="shared" si="511"/>
        <v>No</v>
      </c>
      <c r="AB1853" s="39" t="str">
        <f t="shared" si="512"/>
        <v>Yes</v>
      </c>
      <c r="AC1853" s="38">
        <f t="shared" si="513"/>
        <v>1</v>
      </c>
      <c r="AD1853" s="39" t="str">
        <f t="shared" si="514"/>
        <v>No</v>
      </c>
      <c r="AE1853" s="13" t="str">
        <f t="shared" si="515"/>
        <v>2-Jul-1962</v>
      </c>
      <c r="AF1853" s="39">
        <f t="shared" si="516"/>
        <v>61</v>
      </c>
      <c r="AG1853" s="58">
        <f t="shared" si="517"/>
        <v>20354.5</v>
      </c>
      <c r="AH1853" s="39" t="str">
        <f t="shared" si="518"/>
        <v>tier - 3</v>
      </c>
      <c r="AI1853" s="39" t="str">
        <f t="shared" si="519"/>
        <v>tier - 2</v>
      </c>
      <c r="AJ1853" s="54" t="str">
        <f t="shared" si="520"/>
        <v>R1026</v>
      </c>
    </row>
    <row r="1854" spans="2:36" ht="15.75" customHeight="1" x14ac:dyDescent="0.3">
      <c r="B1854" s="12" t="s">
        <v>6650</v>
      </c>
      <c r="C1854" s="13" t="s">
        <v>205</v>
      </c>
      <c r="D1854" s="13">
        <v>31.73</v>
      </c>
      <c r="E1854" s="13" t="str">
        <f t="shared" si="504"/>
        <v>Obesity</v>
      </c>
      <c r="F1854" s="13">
        <v>5.16</v>
      </c>
      <c r="G1854" s="13" t="str">
        <f t="shared" si="505"/>
        <v>Normal</v>
      </c>
      <c r="H1854" s="13" t="s">
        <v>8291</v>
      </c>
      <c r="I1854" s="13" t="s">
        <v>8291</v>
      </c>
      <c r="J1854" s="13" t="s">
        <v>8293</v>
      </c>
      <c r="K1854" s="27">
        <v>1</v>
      </c>
      <c r="L1854" s="13" t="s">
        <v>8291</v>
      </c>
      <c r="M1854" s="13" t="s">
        <v>10031</v>
      </c>
      <c r="N1854" s="13">
        <v>38</v>
      </c>
      <c r="O1854" s="56">
        <v>20420.599999999999</v>
      </c>
      <c r="P1854" s="13" t="s">
        <v>8311</v>
      </c>
      <c r="Q1854" s="13" t="s">
        <v>8310</v>
      </c>
      <c r="R1854" s="57" t="s">
        <v>8321</v>
      </c>
      <c r="T1854" s="12" t="s">
        <v>6650</v>
      </c>
      <c r="U1854" s="13" t="str">
        <f t="shared" si="521"/>
        <v xml:space="preserve">  Ryan</v>
      </c>
      <c r="V1854" s="39">
        <f t="shared" si="506"/>
        <v>31.73</v>
      </c>
      <c r="W1854" s="39" t="str">
        <f t="shared" si="507"/>
        <v>Obesity</v>
      </c>
      <c r="X1854" s="39">
        <f t="shared" si="508"/>
        <v>5.16</v>
      </c>
      <c r="Y1854" s="39" t="str">
        <f t="shared" si="509"/>
        <v>Normal</v>
      </c>
      <c r="Z1854" s="39" t="str">
        <f t="shared" si="510"/>
        <v>No</v>
      </c>
      <c r="AA1854" s="39" t="str">
        <f t="shared" si="511"/>
        <v>No</v>
      </c>
      <c r="AB1854" s="39" t="str">
        <f t="shared" si="512"/>
        <v>Yes</v>
      </c>
      <c r="AC1854" s="38">
        <f t="shared" si="513"/>
        <v>1</v>
      </c>
      <c r="AD1854" s="39" t="str">
        <f t="shared" si="514"/>
        <v>No</v>
      </c>
      <c r="AE1854" s="13" t="str">
        <f t="shared" si="515"/>
        <v>12-Jul-1985</v>
      </c>
      <c r="AF1854" s="39">
        <f t="shared" si="516"/>
        <v>38</v>
      </c>
      <c r="AG1854" s="58">
        <f t="shared" si="517"/>
        <v>20420.599999999999</v>
      </c>
      <c r="AH1854" s="39" t="str">
        <f t="shared" si="518"/>
        <v>tier - 3</v>
      </c>
      <c r="AI1854" s="39" t="str">
        <f t="shared" si="519"/>
        <v>tier - 2</v>
      </c>
      <c r="AJ1854" s="54" t="str">
        <f t="shared" si="520"/>
        <v>R1011</v>
      </c>
    </row>
    <row r="1855" spans="2:36" ht="15.75" customHeight="1" x14ac:dyDescent="0.3">
      <c r="B1855" s="12" t="s">
        <v>6653</v>
      </c>
      <c r="C1855" s="13" t="s">
        <v>6655</v>
      </c>
      <c r="D1855" s="13">
        <v>22.515000000000001</v>
      </c>
      <c r="E1855" s="13" t="str">
        <f t="shared" si="504"/>
        <v>Healthy Weight</v>
      </c>
      <c r="F1855" s="13">
        <v>4.24</v>
      </c>
      <c r="G1855" s="13" t="str">
        <f t="shared" si="505"/>
        <v>Normal</v>
      </c>
      <c r="H1855" s="13" t="s">
        <v>8291</v>
      </c>
      <c r="I1855" s="13" t="s">
        <v>8291</v>
      </c>
      <c r="J1855" s="13" t="s">
        <v>8291</v>
      </c>
      <c r="K1855" s="27" t="s">
        <v>8292</v>
      </c>
      <c r="L1855" s="13" t="s">
        <v>8291</v>
      </c>
      <c r="M1855" s="13" t="s">
        <v>10032</v>
      </c>
      <c r="N1855" s="13">
        <v>61</v>
      </c>
      <c r="O1855" s="56">
        <v>20446.849999999999</v>
      </c>
      <c r="P1855" s="13" t="s">
        <v>8310</v>
      </c>
      <c r="Q1855" s="13" t="s">
        <v>8314</v>
      </c>
      <c r="R1855" s="57" t="s">
        <v>8317</v>
      </c>
      <c r="T1855" s="12" t="s">
        <v>6653</v>
      </c>
      <c r="U1855" s="13" t="str">
        <f t="shared" si="521"/>
        <v xml:space="preserve">  Yuri</v>
      </c>
      <c r="V1855" s="39">
        <f t="shared" si="506"/>
        <v>22.515000000000001</v>
      </c>
      <c r="W1855" s="39" t="str">
        <f t="shared" si="507"/>
        <v>Healthy Weight</v>
      </c>
      <c r="X1855" s="39">
        <f t="shared" si="508"/>
        <v>4.24</v>
      </c>
      <c r="Y1855" s="39" t="str">
        <f t="shared" si="509"/>
        <v>Normal</v>
      </c>
      <c r="Z1855" s="39" t="str">
        <f t="shared" si="510"/>
        <v>No</v>
      </c>
      <c r="AA1855" s="39" t="str">
        <f t="shared" si="511"/>
        <v>No</v>
      </c>
      <c r="AB1855" s="39" t="str">
        <f t="shared" si="512"/>
        <v>No</v>
      </c>
      <c r="AC1855" s="38" t="str">
        <f t="shared" si="513"/>
        <v>No major surgery</v>
      </c>
      <c r="AD1855" s="39" t="str">
        <f t="shared" si="514"/>
        <v>No</v>
      </c>
      <c r="AE1855" s="13" t="str">
        <f t="shared" si="515"/>
        <v>18-Oct-1962</v>
      </c>
      <c r="AF1855" s="39">
        <f t="shared" si="516"/>
        <v>61</v>
      </c>
      <c r="AG1855" s="58">
        <f t="shared" si="517"/>
        <v>20446.849999999999</v>
      </c>
      <c r="AH1855" s="39" t="str">
        <f t="shared" si="518"/>
        <v>tier - 2</v>
      </c>
      <c r="AI1855" s="39" t="str">
        <f t="shared" si="519"/>
        <v>tier - 1</v>
      </c>
      <c r="AJ1855" s="54" t="str">
        <f t="shared" si="520"/>
        <v>R1012</v>
      </c>
    </row>
    <row r="1856" spans="2:36" ht="15.75" customHeight="1" x14ac:dyDescent="0.3">
      <c r="B1856" s="12" t="s">
        <v>6657</v>
      </c>
      <c r="C1856" s="13" t="s">
        <v>205</v>
      </c>
      <c r="D1856" s="13">
        <v>25.9</v>
      </c>
      <c r="E1856" s="13" t="str">
        <f t="shared" si="504"/>
        <v>Overweight</v>
      </c>
      <c r="F1856" s="13">
        <v>5.45</v>
      </c>
      <c r="G1856" s="13" t="str">
        <f t="shared" si="505"/>
        <v>Normal</v>
      </c>
      <c r="H1856" s="13" t="s">
        <v>8291</v>
      </c>
      <c r="I1856" s="13" t="s">
        <v>8291</v>
      </c>
      <c r="J1856" s="13" t="s">
        <v>8291</v>
      </c>
      <c r="K1856" s="27">
        <v>1</v>
      </c>
      <c r="L1856" s="13" t="s">
        <v>8291</v>
      </c>
      <c r="M1856" s="13" t="s">
        <v>10033</v>
      </c>
      <c r="N1856" s="13">
        <v>54</v>
      </c>
      <c r="O1856" s="56">
        <v>20463</v>
      </c>
      <c r="P1856" s="13" t="s">
        <v>8310</v>
      </c>
      <c r="Q1856" s="13" t="s">
        <v>8310</v>
      </c>
      <c r="R1856" s="57" t="s">
        <v>8312</v>
      </c>
      <c r="T1856" s="12" t="s">
        <v>6657</v>
      </c>
      <c r="U1856" s="13" t="str">
        <f t="shared" si="521"/>
        <v xml:space="preserve">  Ryan</v>
      </c>
      <c r="V1856" s="39">
        <f t="shared" si="506"/>
        <v>25.9</v>
      </c>
      <c r="W1856" s="39" t="str">
        <f t="shared" si="507"/>
        <v>Overweight</v>
      </c>
      <c r="X1856" s="39">
        <f t="shared" si="508"/>
        <v>5.45</v>
      </c>
      <c r="Y1856" s="39" t="str">
        <f t="shared" si="509"/>
        <v>Normal</v>
      </c>
      <c r="Z1856" s="39" t="str">
        <f t="shared" si="510"/>
        <v>No</v>
      </c>
      <c r="AA1856" s="39" t="str">
        <f t="shared" si="511"/>
        <v>No</v>
      </c>
      <c r="AB1856" s="39" t="str">
        <f t="shared" si="512"/>
        <v>No</v>
      </c>
      <c r="AC1856" s="38">
        <f t="shared" si="513"/>
        <v>1</v>
      </c>
      <c r="AD1856" s="39" t="str">
        <f t="shared" si="514"/>
        <v>No</v>
      </c>
      <c r="AE1856" s="13" t="str">
        <f t="shared" si="515"/>
        <v>13-Oct-1969</v>
      </c>
      <c r="AF1856" s="39">
        <f t="shared" si="516"/>
        <v>54</v>
      </c>
      <c r="AG1856" s="58">
        <f t="shared" si="517"/>
        <v>20463</v>
      </c>
      <c r="AH1856" s="39" t="str">
        <f t="shared" si="518"/>
        <v>tier - 2</v>
      </c>
      <c r="AI1856" s="39" t="str">
        <f t="shared" si="519"/>
        <v>tier - 2</v>
      </c>
      <c r="AJ1856" s="54" t="str">
        <f t="shared" si="520"/>
        <v>R1013</v>
      </c>
    </row>
    <row r="1857" spans="2:36" ht="15.75" customHeight="1" x14ac:dyDescent="0.3">
      <c r="B1857" s="12" t="s">
        <v>6660</v>
      </c>
      <c r="C1857" s="13" t="s">
        <v>6662</v>
      </c>
      <c r="D1857" s="13">
        <v>27.72</v>
      </c>
      <c r="E1857" s="13" t="str">
        <f t="shared" si="504"/>
        <v>Overweight</v>
      </c>
      <c r="F1857" s="13">
        <v>5.03</v>
      </c>
      <c r="G1857" s="13" t="str">
        <f t="shared" si="505"/>
        <v>Normal</v>
      </c>
      <c r="H1857" s="13" t="s">
        <v>8293</v>
      </c>
      <c r="I1857" s="13" t="s">
        <v>8291</v>
      </c>
      <c r="J1857" s="13" t="s">
        <v>8291</v>
      </c>
      <c r="K1857" s="27">
        <v>1</v>
      </c>
      <c r="L1857" s="13" t="s">
        <v>8291</v>
      </c>
      <c r="M1857" s="13" t="s">
        <v>9246</v>
      </c>
      <c r="N1857" s="13">
        <v>57</v>
      </c>
      <c r="O1857" s="56">
        <v>20568.32</v>
      </c>
      <c r="P1857" s="13" t="s">
        <v>8311</v>
      </c>
      <c r="Q1857" s="13" t="s">
        <v>8310</v>
      </c>
      <c r="R1857" s="57" t="s">
        <v>8317</v>
      </c>
      <c r="T1857" s="12" t="s">
        <v>6660</v>
      </c>
      <c r="U1857" s="13" t="str">
        <f t="shared" si="521"/>
        <v xml:space="preserve">  Debbie</v>
      </c>
      <c r="V1857" s="39">
        <f t="shared" si="506"/>
        <v>27.72</v>
      </c>
      <c r="W1857" s="39" t="str">
        <f t="shared" si="507"/>
        <v>Overweight</v>
      </c>
      <c r="X1857" s="39">
        <f t="shared" si="508"/>
        <v>5.03</v>
      </c>
      <c r="Y1857" s="39" t="str">
        <f t="shared" si="509"/>
        <v>Normal</v>
      </c>
      <c r="Z1857" s="39" t="str">
        <f t="shared" si="510"/>
        <v>Yes</v>
      </c>
      <c r="AA1857" s="39" t="str">
        <f t="shared" si="511"/>
        <v>No</v>
      </c>
      <c r="AB1857" s="39" t="str">
        <f t="shared" si="512"/>
        <v>No</v>
      </c>
      <c r="AC1857" s="38">
        <f t="shared" si="513"/>
        <v>1</v>
      </c>
      <c r="AD1857" s="39" t="str">
        <f t="shared" si="514"/>
        <v>No</v>
      </c>
      <c r="AE1857" s="13" t="str">
        <f t="shared" si="515"/>
        <v>9-Jul-1966</v>
      </c>
      <c r="AF1857" s="39">
        <f t="shared" si="516"/>
        <v>57</v>
      </c>
      <c r="AG1857" s="58">
        <f t="shared" si="517"/>
        <v>20568.32</v>
      </c>
      <c r="AH1857" s="39" t="str">
        <f t="shared" si="518"/>
        <v>tier - 3</v>
      </c>
      <c r="AI1857" s="39" t="str">
        <f t="shared" si="519"/>
        <v>tier - 2</v>
      </c>
      <c r="AJ1857" s="54" t="str">
        <f t="shared" si="520"/>
        <v>R1012</v>
      </c>
    </row>
    <row r="1858" spans="2:36" ht="15.75" customHeight="1" x14ac:dyDescent="0.3">
      <c r="B1858" s="12" t="s">
        <v>6663</v>
      </c>
      <c r="C1858" s="13" t="s">
        <v>2158</v>
      </c>
      <c r="D1858" s="13">
        <v>31.5</v>
      </c>
      <c r="E1858" s="13" t="str">
        <f t="shared" si="504"/>
        <v>Obesity</v>
      </c>
      <c r="F1858" s="13">
        <v>9.6199999999999992</v>
      </c>
      <c r="G1858" s="13" t="str">
        <f t="shared" si="505"/>
        <v>Diabetes</v>
      </c>
      <c r="H1858" s="13" t="s">
        <v>8293</v>
      </c>
      <c r="I1858" s="13" t="s">
        <v>8291</v>
      </c>
      <c r="J1858" s="13" t="s">
        <v>8291</v>
      </c>
      <c r="K1858" s="27">
        <v>1</v>
      </c>
      <c r="L1858" s="13" t="s">
        <v>8291</v>
      </c>
      <c r="M1858" s="13" t="s">
        <v>10034</v>
      </c>
      <c r="N1858" s="13">
        <v>56</v>
      </c>
      <c r="O1858" s="56">
        <v>20630.28</v>
      </c>
      <c r="P1858" s="13" t="s">
        <v>8310</v>
      </c>
      <c r="Q1858" s="13" t="s">
        <v>8311</v>
      </c>
      <c r="R1858" s="57" t="s">
        <v>8321</v>
      </c>
      <c r="T1858" s="12" t="s">
        <v>6663</v>
      </c>
      <c r="U1858" s="13" t="str">
        <f t="shared" si="521"/>
        <v xml:space="preserve">  Mark D</v>
      </c>
      <c r="V1858" s="39">
        <f t="shared" si="506"/>
        <v>31.5</v>
      </c>
      <c r="W1858" s="39" t="str">
        <f t="shared" si="507"/>
        <v>Obesity</v>
      </c>
      <c r="X1858" s="39">
        <f t="shared" si="508"/>
        <v>9.6199999999999992</v>
      </c>
      <c r="Y1858" s="39" t="str">
        <f t="shared" si="509"/>
        <v>Diabetes</v>
      </c>
      <c r="Z1858" s="39" t="str">
        <f t="shared" si="510"/>
        <v>Yes</v>
      </c>
      <c r="AA1858" s="39" t="str">
        <f t="shared" si="511"/>
        <v>No</v>
      </c>
      <c r="AB1858" s="39" t="str">
        <f t="shared" si="512"/>
        <v>No</v>
      </c>
      <c r="AC1858" s="38">
        <f t="shared" si="513"/>
        <v>1</v>
      </c>
      <c r="AD1858" s="39" t="str">
        <f t="shared" si="514"/>
        <v>No</v>
      </c>
      <c r="AE1858" s="13" t="str">
        <f t="shared" si="515"/>
        <v>17-Dec-1967</v>
      </c>
      <c r="AF1858" s="39">
        <f t="shared" si="516"/>
        <v>56</v>
      </c>
      <c r="AG1858" s="58">
        <f t="shared" si="517"/>
        <v>20630.28</v>
      </c>
      <c r="AH1858" s="39" t="str">
        <f t="shared" si="518"/>
        <v>tier - 2</v>
      </c>
      <c r="AI1858" s="39" t="str">
        <f t="shared" si="519"/>
        <v>tier - 3</v>
      </c>
      <c r="AJ1858" s="54" t="str">
        <f t="shared" si="520"/>
        <v>R1011</v>
      </c>
    </row>
    <row r="1859" spans="2:36" ht="15.75" customHeight="1" x14ac:dyDescent="0.3">
      <c r="B1859" s="12" t="s">
        <v>6665</v>
      </c>
      <c r="C1859" s="13" t="s">
        <v>1587</v>
      </c>
      <c r="D1859" s="13">
        <v>29.7</v>
      </c>
      <c r="E1859" s="13" t="str">
        <f t="shared" si="504"/>
        <v>Overweight</v>
      </c>
      <c r="F1859" s="13">
        <v>6.77</v>
      </c>
      <c r="G1859" s="13" t="str">
        <f t="shared" si="505"/>
        <v>Diabetes</v>
      </c>
      <c r="H1859" s="13" t="s">
        <v>8293</v>
      </c>
      <c r="I1859" s="13" t="s">
        <v>8291</v>
      </c>
      <c r="J1859" s="13" t="s">
        <v>8291</v>
      </c>
      <c r="K1859" s="27">
        <v>1</v>
      </c>
      <c r="L1859" s="13" t="s">
        <v>8291</v>
      </c>
      <c r="M1859" s="13" t="s">
        <v>10035</v>
      </c>
      <c r="N1859" s="13">
        <v>58</v>
      </c>
      <c r="O1859" s="56">
        <v>20709.02</v>
      </c>
      <c r="P1859" s="13" t="s">
        <v>8311</v>
      </c>
      <c r="Q1859" s="13" t="s">
        <v>8310</v>
      </c>
      <c r="R1859" s="57" t="s">
        <v>8325</v>
      </c>
      <c r="T1859" s="12" t="s">
        <v>6665</v>
      </c>
      <c r="U1859" s="13" t="str">
        <f t="shared" si="521"/>
        <v xml:space="preserve">  Christopher</v>
      </c>
      <c r="V1859" s="39">
        <f t="shared" si="506"/>
        <v>29.7</v>
      </c>
      <c r="W1859" s="39" t="str">
        <f t="shared" si="507"/>
        <v>Overweight</v>
      </c>
      <c r="X1859" s="39">
        <f t="shared" si="508"/>
        <v>6.77</v>
      </c>
      <c r="Y1859" s="39" t="str">
        <f t="shared" si="509"/>
        <v>Diabetes</v>
      </c>
      <c r="Z1859" s="39" t="str">
        <f t="shared" si="510"/>
        <v>Yes</v>
      </c>
      <c r="AA1859" s="39" t="str">
        <f t="shared" si="511"/>
        <v>No</v>
      </c>
      <c r="AB1859" s="39" t="str">
        <f t="shared" si="512"/>
        <v>No</v>
      </c>
      <c r="AC1859" s="38">
        <f t="shared" si="513"/>
        <v>1</v>
      </c>
      <c r="AD1859" s="39" t="str">
        <f t="shared" si="514"/>
        <v>No</v>
      </c>
      <c r="AE1859" s="13" t="str">
        <f t="shared" si="515"/>
        <v>1-Aug-1965</v>
      </c>
      <c r="AF1859" s="39">
        <f t="shared" si="516"/>
        <v>58</v>
      </c>
      <c r="AG1859" s="58">
        <f t="shared" si="517"/>
        <v>20709.02</v>
      </c>
      <c r="AH1859" s="39" t="str">
        <f t="shared" si="518"/>
        <v>tier - 3</v>
      </c>
      <c r="AI1859" s="39" t="str">
        <f t="shared" si="519"/>
        <v>tier - 2</v>
      </c>
      <c r="AJ1859" s="54" t="str">
        <f t="shared" si="520"/>
        <v>R1019</v>
      </c>
    </row>
    <row r="1860" spans="2:36" ht="15.75" customHeight="1" x14ac:dyDescent="0.3">
      <c r="B1860" s="12" t="s">
        <v>6668</v>
      </c>
      <c r="C1860" s="13" t="s">
        <v>6670</v>
      </c>
      <c r="D1860" s="13">
        <v>21.26</v>
      </c>
      <c r="E1860" s="13" t="str">
        <f t="shared" ref="E1860:E1923" si="522">IF(D1860&lt;18.5,"Underweight", IF(AND(D1860&gt;=18.5,D1860&lt;=24.9),"Healthy Weight", IF(AND(D1860&gt;=25,D1860&lt;=29.9),"Overweight", IF(D1860&gt;=30,"Obesity"))))</f>
        <v>Healthy Weight</v>
      </c>
      <c r="F1860" s="13">
        <v>5.36</v>
      </c>
      <c r="G1860" s="13" t="str">
        <f t="shared" ref="G1860:G1923" si="523">IF(F1860&lt;5.7,"Normal",IF(AND(F1860&gt;=5.7,F1860&lt;=6.4),"Prediabetes",IF(F1860&gt;=6.5,"Diabetes")))</f>
        <v>Normal</v>
      </c>
      <c r="H1860" s="13" t="s">
        <v>8293</v>
      </c>
      <c r="I1860" s="13" t="s">
        <v>8291</v>
      </c>
      <c r="J1860" s="13" t="s">
        <v>8291</v>
      </c>
      <c r="K1860" s="27">
        <v>1</v>
      </c>
      <c r="L1860" s="13" t="s">
        <v>8291</v>
      </c>
      <c r="M1860" s="13" t="s">
        <v>8704</v>
      </c>
      <c r="N1860" s="13">
        <v>31</v>
      </c>
      <c r="O1860" s="56">
        <v>20745.990000000002</v>
      </c>
      <c r="P1860" s="13" t="s">
        <v>8311</v>
      </c>
      <c r="Q1860" s="13" t="s">
        <v>8314</v>
      </c>
      <c r="R1860" s="57" t="s">
        <v>8317</v>
      </c>
      <c r="T1860" s="12" t="s">
        <v>6668</v>
      </c>
      <c r="U1860" s="13" t="str">
        <f t="shared" si="521"/>
        <v xml:space="preserve">  Daniell L</v>
      </c>
      <c r="V1860" s="39">
        <f t="shared" ref="V1860:V1923" si="524">VLOOKUP(T1860,$B$3:$R$2338,3,FALSE)</f>
        <v>21.26</v>
      </c>
      <c r="W1860" s="39" t="str">
        <f t="shared" ref="W1860:W1923" si="525">VLOOKUP(T1860,$B$3:$R$2338,4,FALSE)</f>
        <v>Healthy Weight</v>
      </c>
      <c r="X1860" s="39">
        <f t="shared" ref="X1860:X1923" si="526">VLOOKUP(T1860,$B$3:$R$2338,5,FALSE)</f>
        <v>5.36</v>
      </c>
      <c r="Y1860" s="39" t="str">
        <f t="shared" ref="Y1860:Y1923" si="527">VLOOKUP(T1860,$B$3:$R$2338,6,0)</f>
        <v>Normal</v>
      </c>
      <c r="Z1860" s="39" t="str">
        <f t="shared" ref="Z1860:Z1923" si="528">VLOOKUP(T1860,$B$3:$R$2338,7,0)</f>
        <v>Yes</v>
      </c>
      <c r="AA1860" s="39" t="str">
        <f t="shared" ref="AA1860:AA1923" si="529">VLOOKUP(T1860,$B$3:$R$2338,8,0)</f>
        <v>No</v>
      </c>
      <c r="AB1860" s="39" t="str">
        <f t="shared" ref="AB1860:AB1923" si="530">VLOOKUP(T1860,$B$3:$R$2338,9,0)</f>
        <v>No</v>
      </c>
      <c r="AC1860" s="38">
        <f t="shared" ref="AC1860:AC1923" si="531">VLOOKUP(T1860,$B$3:$R$2338,10,0)</f>
        <v>1</v>
      </c>
      <c r="AD1860" s="39" t="str">
        <f t="shared" ref="AD1860:AD1923" si="532">VLOOKUP(T1860,$B$3:$R$2338,11,0)</f>
        <v>No</v>
      </c>
      <c r="AE1860" s="13" t="str">
        <f t="shared" ref="AE1860:AE1923" si="533">VLOOKUP(T1860,$B$3:$R$2338,12,0)</f>
        <v>14-Sep-1992</v>
      </c>
      <c r="AF1860" s="39">
        <f t="shared" ref="AF1860:AF1923" si="534">VLOOKUP(T1860,$B$3:$R$2338,13,0)</f>
        <v>31</v>
      </c>
      <c r="AG1860" s="58">
        <f t="shared" ref="AG1860:AG1923" si="535">VLOOKUP(T1860,$B$3:$R$2338,14,0)</f>
        <v>20745.990000000002</v>
      </c>
      <c r="AH1860" s="39" t="str">
        <f t="shared" ref="AH1860:AH1923" si="536">VLOOKUP(T1860,$B$3:$R$2338,15,0)</f>
        <v>tier - 3</v>
      </c>
      <c r="AI1860" s="39" t="str">
        <f t="shared" ref="AI1860:AI1923" si="537">VLOOKUP(T1860,B1859:R4194,16,0)</f>
        <v>tier - 1</v>
      </c>
      <c r="AJ1860" s="54" t="str">
        <f t="shared" ref="AJ1860:AJ1923" si="538">VLOOKUP(T1860,$B$3:$R$2338,17,0)</f>
        <v>R1012</v>
      </c>
    </row>
    <row r="1861" spans="2:36" ht="15.75" customHeight="1" x14ac:dyDescent="0.3">
      <c r="B1861" s="12" t="s">
        <v>6672</v>
      </c>
      <c r="C1861" s="13" t="s">
        <v>6674</v>
      </c>
      <c r="D1861" s="13">
        <v>17.09</v>
      </c>
      <c r="E1861" s="13" t="str">
        <f t="shared" si="522"/>
        <v>Underweight</v>
      </c>
      <c r="F1861" s="13">
        <v>5.69</v>
      </c>
      <c r="G1861" s="13" t="str">
        <f t="shared" si="523"/>
        <v>Normal</v>
      </c>
      <c r="H1861" s="13" t="s">
        <v>8291</v>
      </c>
      <c r="I1861" s="13" t="s">
        <v>8291</v>
      </c>
      <c r="J1861" s="13" t="s">
        <v>8291</v>
      </c>
      <c r="K1861" s="27" t="s">
        <v>8292</v>
      </c>
      <c r="L1861" s="13" t="s">
        <v>8291</v>
      </c>
      <c r="M1861" s="13" t="s">
        <v>10036</v>
      </c>
      <c r="N1861" s="13">
        <v>37</v>
      </c>
      <c r="O1861" s="56">
        <v>20773.63</v>
      </c>
      <c r="P1861" s="13" t="s">
        <v>8310</v>
      </c>
      <c r="Q1861" s="13" t="s">
        <v>8311</v>
      </c>
      <c r="R1861" s="57" t="s">
        <v>8333</v>
      </c>
      <c r="T1861" s="12" t="s">
        <v>6672</v>
      </c>
      <c r="U1861" s="13" t="str">
        <f t="shared" ref="U1861:U1924" si="539">VLOOKUP(T1861,$B$3:$R$2338,2,FALSE)</f>
        <v xml:space="preserve">  Janne</v>
      </c>
      <c r="V1861" s="39">
        <f t="shared" si="524"/>
        <v>17.09</v>
      </c>
      <c r="W1861" s="39" t="str">
        <f t="shared" si="525"/>
        <v>Underweight</v>
      </c>
      <c r="X1861" s="39">
        <f t="shared" si="526"/>
        <v>5.69</v>
      </c>
      <c r="Y1861" s="39" t="str">
        <f t="shared" si="527"/>
        <v>Normal</v>
      </c>
      <c r="Z1861" s="39" t="str">
        <f t="shared" si="528"/>
        <v>No</v>
      </c>
      <c r="AA1861" s="39" t="str">
        <f t="shared" si="529"/>
        <v>No</v>
      </c>
      <c r="AB1861" s="39" t="str">
        <f t="shared" si="530"/>
        <v>No</v>
      </c>
      <c r="AC1861" s="38" t="str">
        <f t="shared" si="531"/>
        <v>No major surgery</v>
      </c>
      <c r="AD1861" s="39" t="str">
        <f t="shared" si="532"/>
        <v>No</v>
      </c>
      <c r="AE1861" s="13" t="str">
        <f t="shared" si="533"/>
        <v>4-Aug-1986</v>
      </c>
      <c r="AF1861" s="39">
        <f t="shared" si="534"/>
        <v>37</v>
      </c>
      <c r="AG1861" s="58">
        <f t="shared" si="535"/>
        <v>20773.63</v>
      </c>
      <c r="AH1861" s="39" t="str">
        <f t="shared" si="536"/>
        <v>tier - 2</v>
      </c>
      <c r="AI1861" s="39" t="str">
        <f t="shared" si="537"/>
        <v>tier - 3</v>
      </c>
      <c r="AJ1861" s="54" t="str">
        <f t="shared" si="538"/>
        <v>R1017</v>
      </c>
    </row>
    <row r="1862" spans="2:36" ht="15.75" customHeight="1" x14ac:dyDescent="0.3">
      <c r="B1862" s="12" t="s">
        <v>6676</v>
      </c>
      <c r="C1862" s="13" t="s">
        <v>4834</v>
      </c>
      <c r="D1862" s="13">
        <v>24.3</v>
      </c>
      <c r="E1862" s="13" t="str">
        <f t="shared" si="522"/>
        <v>Healthy Weight</v>
      </c>
      <c r="F1862" s="13">
        <v>4.9000000000000004</v>
      </c>
      <c r="G1862" s="13" t="str">
        <f t="shared" si="523"/>
        <v>Normal</v>
      </c>
      <c r="H1862" s="13" t="s">
        <v>8293</v>
      </c>
      <c r="I1862" s="13" t="s">
        <v>8291</v>
      </c>
      <c r="J1862" s="13" t="s">
        <v>8293</v>
      </c>
      <c r="K1862" s="27">
        <v>1</v>
      </c>
      <c r="L1862" s="13" t="s">
        <v>8291</v>
      </c>
      <c r="M1862" s="13" t="s">
        <v>10037</v>
      </c>
      <c r="N1862" s="13">
        <v>56</v>
      </c>
      <c r="O1862" s="56">
        <v>20781.490000000002</v>
      </c>
      <c r="P1862" s="13" t="s">
        <v>8310</v>
      </c>
      <c r="Q1862" s="13" t="s">
        <v>8311</v>
      </c>
      <c r="R1862" s="57" t="s">
        <v>8312</v>
      </c>
      <c r="T1862" s="12" t="s">
        <v>6676</v>
      </c>
      <c r="U1862" s="13" t="str">
        <f t="shared" si="539"/>
        <v xml:space="preserve">  Martina</v>
      </c>
      <c r="V1862" s="39">
        <f t="shared" si="524"/>
        <v>24.3</v>
      </c>
      <c r="W1862" s="39" t="str">
        <f t="shared" si="525"/>
        <v>Healthy Weight</v>
      </c>
      <c r="X1862" s="39">
        <f t="shared" si="526"/>
        <v>4.9000000000000004</v>
      </c>
      <c r="Y1862" s="39" t="str">
        <f t="shared" si="527"/>
        <v>Normal</v>
      </c>
      <c r="Z1862" s="39" t="str">
        <f t="shared" si="528"/>
        <v>Yes</v>
      </c>
      <c r="AA1862" s="39" t="str">
        <f t="shared" si="529"/>
        <v>No</v>
      </c>
      <c r="AB1862" s="39" t="str">
        <f t="shared" si="530"/>
        <v>Yes</v>
      </c>
      <c r="AC1862" s="38">
        <f t="shared" si="531"/>
        <v>1</v>
      </c>
      <c r="AD1862" s="39" t="str">
        <f t="shared" si="532"/>
        <v>No</v>
      </c>
      <c r="AE1862" s="13" t="str">
        <f t="shared" si="533"/>
        <v>8-Sep-1967</v>
      </c>
      <c r="AF1862" s="39">
        <f t="shared" si="534"/>
        <v>56</v>
      </c>
      <c r="AG1862" s="58">
        <f t="shared" si="535"/>
        <v>20781.490000000002</v>
      </c>
      <c r="AH1862" s="39" t="str">
        <f t="shared" si="536"/>
        <v>tier - 2</v>
      </c>
      <c r="AI1862" s="39" t="str">
        <f t="shared" si="537"/>
        <v>tier - 3</v>
      </c>
      <c r="AJ1862" s="54" t="str">
        <f t="shared" si="538"/>
        <v>R1013</v>
      </c>
    </row>
    <row r="1863" spans="2:36" ht="15.75" customHeight="1" x14ac:dyDescent="0.3">
      <c r="B1863" s="12" t="s">
        <v>6678</v>
      </c>
      <c r="C1863" s="13" t="s">
        <v>6680</v>
      </c>
      <c r="D1863" s="13">
        <v>29.734999999999999</v>
      </c>
      <c r="E1863" s="13" t="str">
        <f t="shared" si="522"/>
        <v>Overweight</v>
      </c>
      <c r="F1863" s="13">
        <v>5.78</v>
      </c>
      <c r="G1863" s="13" t="str">
        <f t="shared" si="523"/>
        <v>Prediabetes</v>
      </c>
      <c r="H1863" s="13" t="s">
        <v>8291</v>
      </c>
      <c r="I1863" s="13" t="s">
        <v>8291</v>
      </c>
      <c r="J1863" s="13" t="s">
        <v>8291</v>
      </c>
      <c r="K1863" s="27" t="s">
        <v>8292</v>
      </c>
      <c r="L1863" s="13" t="s">
        <v>8291</v>
      </c>
      <c r="M1863" s="13" t="s">
        <v>10038</v>
      </c>
      <c r="N1863" s="13">
        <v>48</v>
      </c>
      <c r="O1863" s="56">
        <v>20878.78</v>
      </c>
      <c r="P1863" s="13" t="s">
        <v>8310</v>
      </c>
      <c r="Q1863" s="13" t="s">
        <v>8314</v>
      </c>
      <c r="R1863" s="57" t="s">
        <v>8329</v>
      </c>
      <c r="T1863" s="12" t="s">
        <v>6678</v>
      </c>
      <c r="U1863" s="13" t="str">
        <f t="shared" si="539"/>
        <v xml:space="preserve">  Elizabeth L</v>
      </c>
      <c r="V1863" s="39">
        <f t="shared" si="524"/>
        <v>29.734999999999999</v>
      </c>
      <c r="W1863" s="39" t="str">
        <f t="shared" si="525"/>
        <v>Overweight</v>
      </c>
      <c r="X1863" s="39">
        <f t="shared" si="526"/>
        <v>5.78</v>
      </c>
      <c r="Y1863" s="39" t="str">
        <f t="shared" si="527"/>
        <v>Prediabetes</v>
      </c>
      <c r="Z1863" s="39" t="str">
        <f t="shared" si="528"/>
        <v>No</v>
      </c>
      <c r="AA1863" s="39" t="str">
        <f t="shared" si="529"/>
        <v>No</v>
      </c>
      <c r="AB1863" s="39" t="str">
        <f t="shared" si="530"/>
        <v>No</v>
      </c>
      <c r="AC1863" s="38" t="str">
        <f t="shared" si="531"/>
        <v>No major surgery</v>
      </c>
      <c r="AD1863" s="39" t="str">
        <f t="shared" si="532"/>
        <v>No</v>
      </c>
      <c r="AE1863" s="13" t="str">
        <f t="shared" si="533"/>
        <v>8-Dec-1975</v>
      </c>
      <c r="AF1863" s="39">
        <f t="shared" si="534"/>
        <v>48</v>
      </c>
      <c r="AG1863" s="58">
        <f t="shared" si="535"/>
        <v>20878.78</v>
      </c>
      <c r="AH1863" s="39" t="str">
        <f t="shared" si="536"/>
        <v>tier - 2</v>
      </c>
      <c r="AI1863" s="39" t="str">
        <f t="shared" si="537"/>
        <v>tier - 1</v>
      </c>
      <c r="AJ1863" s="54" t="str">
        <f t="shared" si="538"/>
        <v>R1024</v>
      </c>
    </row>
    <row r="1864" spans="2:36" ht="15.75" customHeight="1" x14ac:dyDescent="0.3">
      <c r="B1864" s="12" t="s">
        <v>6681</v>
      </c>
      <c r="C1864" s="13" t="s">
        <v>6683</v>
      </c>
      <c r="D1864" s="13">
        <v>29.26</v>
      </c>
      <c r="E1864" s="13" t="str">
        <f t="shared" si="522"/>
        <v>Overweight</v>
      </c>
      <c r="F1864" s="13">
        <v>4.7</v>
      </c>
      <c r="G1864" s="13" t="str">
        <f t="shared" si="523"/>
        <v>Normal</v>
      </c>
      <c r="H1864" s="13" t="s">
        <v>8291</v>
      </c>
      <c r="I1864" s="13" t="s">
        <v>8291</v>
      </c>
      <c r="J1864" s="13" t="s">
        <v>8291</v>
      </c>
      <c r="K1864" s="27" t="s">
        <v>8292</v>
      </c>
      <c r="L1864" s="13" t="s">
        <v>8291</v>
      </c>
      <c r="M1864" s="13" t="s">
        <v>9660</v>
      </c>
      <c r="N1864" s="13">
        <v>59</v>
      </c>
      <c r="O1864" s="56">
        <v>20893.060000000001</v>
      </c>
      <c r="P1864" s="13" t="s">
        <v>8310</v>
      </c>
      <c r="Q1864" s="13" t="s">
        <v>8311</v>
      </c>
      <c r="R1864" s="57" t="s">
        <v>8317</v>
      </c>
      <c r="T1864" s="12" t="s">
        <v>6681</v>
      </c>
      <c r="U1864" s="13" t="str">
        <f t="shared" si="539"/>
        <v xml:space="preserve">  Stephanie C</v>
      </c>
      <c r="V1864" s="39">
        <f t="shared" si="524"/>
        <v>29.26</v>
      </c>
      <c r="W1864" s="39" t="str">
        <f t="shared" si="525"/>
        <v>Overweight</v>
      </c>
      <c r="X1864" s="39">
        <f t="shared" si="526"/>
        <v>4.7</v>
      </c>
      <c r="Y1864" s="39" t="str">
        <f t="shared" si="527"/>
        <v>Normal</v>
      </c>
      <c r="Z1864" s="39" t="str">
        <f t="shared" si="528"/>
        <v>No</v>
      </c>
      <c r="AA1864" s="39" t="str">
        <f t="shared" si="529"/>
        <v>No</v>
      </c>
      <c r="AB1864" s="39" t="str">
        <f t="shared" si="530"/>
        <v>No</v>
      </c>
      <c r="AC1864" s="38" t="str">
        <f t="shared" si="531"/>
        <v>No major surgery</v>
      </c>
      <c r="AD1864" s="39" t="str">
        <f t="shared" si="532"/>
        <v>No</v>
      </c>
      <c r="AE1864" s="13" t="str">
        <f t="shared" si="533"/>
        <v>19-Nov-1964</v>
      </c>
      <c r="AF1864" s="39">
        <f t="shared" si="534"/>
        <v>59</v>
      </c>
      <c r="AG1864" s="58">
        <f t="shared" si="535"/>
        <v>20893.060000000001</v>
      </c>
      <c r="AH1864" s="39" t="str">
        <f t="shared" si="536"/>
        <v>tier - 2</v>
      </c>
      <c r="AI1864" s="39" t="str">
        <f t="shared" si="537"/>
        <v>tier - 3</v>
      </c>
      <c r="AJ1864" s="54" t="str">
        <f t="shared" si="538"/>
        <v>R1012</v>
      </c>
    </row>
    <row r="1865" spans="2:36" ht="15.75" customHeight="1" x14ac:dyDescent="0.3">
      <c r="B1865" s="12" t="s">
        <v>6685</v>
      </c>
      <c r="C1865" s="13" t="s">
        <v>2015</v>
      </c>
      <c r="D1865" s="13">
        <v>33</v>
      </c>
      <c r="E1865" s="13" t="str">
        <f t="shared" si="522"/>
        <v>Obesity</v>
      </c>
      <c r="F1865" s="13">
        <v>6.28</v>
      </c>
      <c r="G1865" s="13" t="str">
        <f t="shared" si="523"/>
        <v>Prediabetes</v>
      </c>
      <c r="H1865" s="13" t="s">
        <v>8291</v>
      </c>
      <c r="I1865" s="13" t="s">
        <v>8291</v>
      </c>
      <c r="J1865" s="13" t="s">
        <v>8291</v>
      </c>
      <c r="K1865" s="27" t="s">
        <v>8292</v>
      </c>
      <c r="L1865" s="13" t="s">
        <v>8291</v>
      </c>
      <c r="M1865" s="13" t="s">
        <v>10039</v>
      </c>
      <c r="N1865" s="13">
        <v>36</v>
      </c>
      <c r="O1865" s="56">
        <v>20984.09</v>
      </c>
      <c r="P1865" s="13" t="s">
        <v>8310</v>
      </c>
      <c r="Q1865" s="13" t="s">
        <v>8310</v>
      </c>
      <c r="R1865" s="57" t="s">
        <v>8324</v>
      </c>
      <c r="T1865" s="12" t="s">
        <v>6685</v>
      </c>
      <c r="U1865" s="13" t="str">
        <f t="shared" si="539"/>
        <v xml:space="preserve">  Katie</v>
      </c>
      <c r="V1865" s="39">
        <f t="shared" si="524"/>
        <v>33</v>
      </c>
      <c r="W1865" s="39" t="str">
        <f t="shared" si="525"/>
        <v>Obesity</v>
      </c>
      <c r="X1865" s="39">
        <f t="shared" si="526"/>
        <v>6.28</v>
      </c>
      <c r="Y1865" s="39" t="str">
        <f t="shared" si="527"/>
        <v>Prediabetes</v>
      </c>
      <c r="Z1865" s="39" t="str">
        <f t="shared" si="528"/>
        <v>No</v>
      </c>
      <c r="AA1865" s="39" t="str">
        <f t="shared" si="529"/>
        <v>No</v>
      </c>
      <c r="AB1865" s="39" t="str">
        <f t="shared" si="530"/>
        <v>No</v>
      </c>
      <c r="AC1865" s="38" t="str">
        <f t="shared" si="531"/>
        <v>No major surgery</v>
      </c>
      <c r="AD1865" s="39" t="str">
        <f t="shared" si="532"/>
        <v>No</v>
      </c>
      <c r="AE1865" s="13" t="str">
        <f t="shared" si="533"/>
        <v>27-Nov-1987</v>
      </c>
      <c r="AF1865" s="39">
        <f t="shared" si="534"/>
        <v>36</v>
      </c>
      <c r="AG1865" s="58">
        <f t="shared" si="535"/>
        <v>20984.09</v>
      </c>
      <c r="AH1865" s="39" t="str">
        <f t="shared" si="536"/>
        <v>tier - 2</v>
      </c>
      <c r="AI1865" s="39" t="str">
        <f t="shared" si="537"/>
        <v>tier - 2</v>
      </c>
      <c r="AJ1865" s="54" t="str">
        <f t="shared" si="538"/>
        <v>R1015</v>
      </c>
    </row>
    <row r="1866" spans="2:36" ht="15.75" customHeight="1" x14ac:dyDescent="0.3">
      <c r="B1866" s="12" t="s">
        <v>6687</v>
      </c>
      <c r="C1866" s="13" t="s">
        <v>6689</v>
      </c>
      <c r="D1866" s="13">
        <v>31.065000000000001</v>
      </c>
      <c r="E1866" s="13" t="str">
        <f t="shared" si="522"/>
        <v>Obesity</v>
      </c>
      <c r="F1866" s="13">
        <v>4.2300000000000004</v>
      </c>
      <c r="G1866" s="13" t="str">
        <f t="shared" si="523"/>
        <v>Normal</v>
      </c>
      <c r="H1866" s="13" t="s">
        <v>8291</v>
      </c>
      <c r="I1866" s="13" t="s">
        <v>8291</v>
      </c>
      <c r="J1866" s="13" t="s">
        <v>8291</v>
      </c>
      <c r="K1866" s="27" t="s">
        <v>8292</v>
      </c>
      <c r="L1866" s="13" t="s">
        <v>8291</v>
      </c>
      <c r="M1866" s="13" t="s">
        <v>10040</v>
      </c>
      <c r="N1866" s="13">
        <v>40</v>
      </c>
      <c r="O1866" s="56">
        <v>21082.16</v>
      </c>
      <c r="P1866" s="13" t="s">
        <v>8311</v>
      </c>
      <c r="Q1866" s="13" t="s">
        <v>8310</v>
      </c>
      <c r="R1866" s="57" t="s">
        <v>8321</v>
      </c>
      <c r="T1866" s="12" t="s">
        <v>6687</v>
      </c>
      <c r="U1866" s="13" t="str">
        <f t="shared" si="539"/>
        <v xml:space="preserve">  Callie</v>
      </c>
      <c r="V1866" s="39">
        <f t="shared" si="524"/>
        <v>31.065000000000001</v>
      </c>
      <c r="W1866" s="39" t="str">
        <f t="shared" si="525"/>
        <v>Obesity</v>
      </c>
      <c r="X1866" s="39">
        <f t="shared" si="526"/>
        <v>4.2300000000000004</v>
      </c>
      <c r="Y1866" s="39" t="str">
        <f t="shared" si="527"/>
        <v>Normal</v>
      </c>
      <c r="Z1866" s="39" t="str">
        <f t="shared" si="528"/>
        <v>No</v>
      </c>
      <c r="AA1866" s="39" t="str">
        <f t="shared" si="529"/>
        <v>No</v>
      </c>
      <c r="AB1866" s="39" t="str">
        <f t="shared" si="530"/>
        <v>No</v>
      </c>
      <c r="AC1866" s="38" t="str">
        <f t="shared" si="531"/>
        <v>No major surgery</v>
      </c>
      <c r="AD1866" s="39" t="str">
        <f t="shared" si="532"/>
        <v>No</v>
      </c>
      <c r="AE1866" s="13" t="str">
        <f t="shared" si="533"/>
        <v>2-Jul-1983</v>
      </c>
      <c r="AF1866" s="39">
        <f t="shared" si="534"/>
        <v>40</v>
      </c>
      <c r="AG1866" s="58">
        <f t="shared" si="535"/>
        <v>21082.16</v>
      </c>
      <c r="AH1866" s="39" t="str">
        <f t="shared" si="536"/>
        <v>tier - 3</v>
      </c>
      <c r="AI1866" s="39" t="str">
        <f t="shared" si="537"/>
        <v>tier - 2</v>
      </c>
      <c r="AJ1866" s="54" t="str">
        <f t="shared" si="538"/>
        <v>R1011</v>
      </c>
    </row>
    <row r="1867" spans="2:36" ht="15.75" customHeight="1" x14ac:dyDescent="0.3">
      <c r="B1867" s="12" t="s">
        <v>6691</v>
      </c>
      <c r="C1867" s="13" t="s">
        <v>228</v>
      </c>
      <c r="D1867" s="13">
        <v>26.51</v>
      </c>
      <c r="E1867" s="13" t="str">
        <f t="shared" si="522"/>
        <v>Overweight</v>
      </c>
      <c r="F1867" s="13">
        <v>6.17</v>
      </c>
      <c r="G1867" s="13" t="str">
        <f t="shared" si="523"/>
        <v>Prediabetes</v>
      </c>
      <c r="H1867" s="13" t="s">
        <v>8291</v>
      </c>
      <c r="I1867" s="13" t="s">
        <v>8291</v>
      </c>
      <c r="J1867" s="13" t="s">
        <v>8291</v>
      </c>
      <c r="K1867" s="27" t="s">
        <v>8292</v>
      </c>
      <c r="L1867" s="13" t="s">
        <v>8291</v>
      </c>
      <c r="M1867" s="13" t="s">
        <v>10041</v>
      </c>
      <c r="N1867" s="13">
        <v>46</v>
      </c>
      <c r="O1867" s="56">
        <v>21098.55</v>
      </c>
      <c r="P1867" s="13" t="s">
        <v>8311</v>
      </c>
      <c r="Q1867" s="13" t="s">
        <v>8311</v>
      </c>
      <c r="R1867" s="57" t="s">
        <v>8317</v>
      </c>
      <c r="T1867" s="12" t="s">
        <v>6691</v>
      </c>
      <c r="U1867" s="13" t="str">
        <f t="shared" si="539"/>
        <v xml:space="preserve">  Inna</v>
      </c>
      <c r="V1867" s="39">
        <f t="shared" si="524"/>
        <v>26.51</v>
      </c>
      <c r="W1867" s="39" t="str">
        <f t="shared" si="525"/>
        <v>Overweight</v>
      </c>
      <c r="X1867" s="39">
        <f t="shared" si="526"/>
        <v>6.17</v>
      </c>
      <c r="Y1867" s="39" t="str">
        <f t="shared" si="527"/>
        <v>Prediabetes</v>
      </c>
      <c r="Z1867" s="39" t="str">
        <f t="shared" si="528"/>
        <v>No</v>
      </c>
      <c r="AA1867" s="39" t="str">
        <f t="shared" si="529"/>
        <v>No</v>
      </c>
      <c r="AB1867" s="39" t="str">
        <f t="shared" si="530"/>
        <v>No</v>
      </c>
      <c r="AC1867" s="38" t="str">
        <f t="shared" si="531"/>
        <v>No major surgery</v>
      </c>
      <c r="AD1867" s="39" t="str">
        <f t="shared" si="532"/>
        <v>No</v>
      </c>
      <c r="AE1867" s="13" t="str">
        <f t="shared" si="533"/>
        <v>23-Nov-1977</v>
      </c>
      <c r="AF1867" s="39">
        <f t="shared" si="534"/>
        <v>46</v>
      </c>
      <c r="AG1867" s="58">
        <f t="shared" si="535"/>
        <v>21098.55</v>
      </c>
      <c r="AH1867" s="39" t="str">
        <f t="shared" si="536"/>
        <v>tier - 3</v>
      </c>
      <c r="AI1867" s="39" t="str">
        <f t="shared" si="537"/>
        <v>tier - 3</v>
      </c>
      <c r="AJ1867" s="54" t="str">
        <f t="shared" si="538"/>
        <v>R1012</v>
      </c>
    </row>
    <row r="1868" spans="2:36" ht="15.75" customHeight="1" x14ac:dyDescent="0.3">
      <c r="B1868" s="12" t="s">
        <v>6694</v>
      </c>
      <c r="C1868" s="13" t="s">
        <v>6696</v>
      </c>
      <c r="D1868" s="13">
        <v>28.88</v>
      </c>
      <c r="E1868" s="13" t="str">
        <f t="shared" si="522"/>
        <v>Overweight</v>
      </c>
      <c r="F1868" s="13">
        <v>4.96</v>
      </c>
      <c r="G1868" s="13" t="str">
        <f t="shared" si="523"/>
        <v>Normal</v>
      </c>
      <c r="H1868" s="13" t="s">
        <v>8291</v>
      </c>
      <c r="I1868" s="13" t="s">
        <v>8291</v>
      </c>
      <c r="J1868" s="13" t="s">
        <v>8291</v>
      </c>
      <c r="K1868" s="27" t="s">
        <v>8292</v>
      </c>
      <c r="L1868" s="13" t="s">
        <v>8291</v>
      </c>
      <c r="M1868" s="13" t="s">
        <v>10042</v>
      </c>
      <c r="N1868" s="13">
        <v>54</v>
      </c>
      <c r="O1868" s="56">
        <v>21195.82</v>
      </c>
      <c r="P1868" s="13" t="s">
        <v>8311</v>
      </c>
      <c r="Q1868" s="13" t="s">
        <v>8314</v>
      </c>
      <c r="R1868" s="57" t="s">
        <v>8312</v>
      </c>
      <c r="T1868" s="12" t="s">
        <v>6694</v>
      </c>
      <c r="U1868" s="13" t="str">
        <f t="shared" si="539"/>
        <v xml:space="preserve">  Mary K</v>
      </c>
      <c r="V1868" s="39">
        <f t="shared" si="524"/>
        <v>28.88</v>
      </c>
      <c r="W1868" s="39" t="str">
        <f t="shared" si="525"/>
        <v>Overweight</v>
      </c>
      <c r="X1868" s="39">
        <f t="shared" si="526"/>
        <v>4.96</v>
      </c>
      <c r="Y1868" s="39" t="str">
        <f t="shared" si="527"/>
        <v>Normal</v>
      </c>
      <c r="Z1868" s="39" t="str">
        <f t="shared" si="528"/>
        <v>No</v>
      </c>
      <c r="AA1868" s="39" t="str">
        <f t="shared" si="529"/>
        <v>No</v>
      </c>
      <c r="AB1868" s="39" t="str">
        <f t="shared" si="530"/>
        <v>No</v>
      </c>
      <c r="AC1868" s="38" t="str">
        <f t="shared" si="531"/>
        <v>No major surgery</v>
      </c>
      <c r="AD1868" s="39" t="str">
        <f t="shared" si="532"/>
        <v>No</v>
      </c>
      <c r="AE1868" s="13" t="str">
        <f t="shared" si="533"/>
        <v>26-Aug-1969</v>
      </c>
      <c r="AF1868" s="39">
        <f t="shared" si="534"/>
        <v>54</v>
      </c>
      <c r="AG1868" s="58">
        <f t="shared" si="535"/>
        <v>21195.82</v>
      </c>
      <c r="AH1868" s="39" t="str">
        <f t="shared" si="536"/>
        <v>tier - 3</v>
      </c>
      <c r="AI1868" s="39" t="str">
        <f t="shared" si="537"/>
        <v>tier - 1</v>
      </c>
      <c r="AJ1868" s="54" t="str">
        <f t="shared" si="538"/>
        <v>R1013</v>
      </c>
    </row>
    <row r="1869" spans="2:36" ht="15.75" customHeight="1" x14ac:dyDescent="0.3">
      <c r="B1869" s="12" t="s">
        <v>6697</v>
      </c>
      <c r="C1869" s="13" t="s">
        <v>6699</v>
      </c>
      <c r="D1869" s="13">
        <v>35.814999999999998</v>
      </c>
      <c r="E1869" s="13" t="str">
        <f t="shared" si="522"/>
        <v>Obesity</v>
      </c>
      <c r="F1869" s="13">
        <v>5.1100000000000003</v>
      </c>
      <c r="G1869" s="13" t="str">
        <f t="shared" si="523"/>
        <v>Normal</v>
      </c>
      <c r="H1869" s="13" t="s">
        <v>8293</v>
      </c>
      <c r="I1869" s="13" t="s">
        <v>8291</v>
      </c>
      <c r="J1869" s="13" t="s">
        <v>8291</v>
      </c>
      <c r="K1869" s="27">
        <v>1</v>
      </c>
      <c r="L1869" s="13" t="s">
        <v>8291</v>
      </c>
      <c r="M1869" s="13" t="s">
        <v>10043</v>
      </c>
      <c r="N1869" s="13">
        <v>49</v>
      </c>
      <c r="O1869" s="56">
        <v>21223.68</v>
      </c>
      <c r="P1869" s="13" t="s">
        <v>8311</v>
      </c>
      <c r="Q1869" s="13" t="s">
        <v>8310</v>
      </c>
      <c r="R1869" s="57" t="s">
        <v>8312</v>
      </c>
      <c r="T1869" s="12" t="s">
        <v>6697</v>
      </c>
      <c r="U1869" s="13" t="str">
        <f t="shared" si="539"/>
        <v xml:space="preserve">  Samuel M</v>
      </c>
      <c r="V1869" s="39">
        <f t="shared" si="524"/>
        <v>35.814999999999998</v>
      </c>
      <c r="W1869" s="39" t="str">
        <f t="shared" si="525"/>
        <v>Obesity</v>
      </c>
      <c r="X1869" s="39">
        <f t="shared" si="526"/>
        <v>5.1100000000000003</v>
      </c>
      <c r="Y1869" s="39" t="str">
        <f t="shared" si="527"/>
        <v>Normal</v>
      </c>
      <c r="Z1869" s="39" t="str">
        <f t="shared" si="528"/>
        <v>Yes</v>
      </c>
      <c r="AA1869" s="39" t="str">
        <f t="shared" si="529"/>
        <v>No</v>
      </c>
      <c r="AB1869" s="39" t="str">
        <f t="shared" si="530"/>
        <v>No</v>
      </c>
      <c r="AC1869" s="38">
        <f t="shared" si="531"/>
        <v>1</v>
      </c>
      <c r="AD1869" s="39" t="str">
        <f t="shared" si="532"/>
        <v>No</v>
      </c>
      <c r="AE1869" s="13" t="str">
        <f t="shared" si="533"/>
        <v>14-Oct-1974</v>
      </c>
      <c r="AF1869" s="39">
        <f t="shared" si="534"/>
        <v>49</v>
      </c>
      <c r="AG1869" s="58">
        <f t="shared" si="535"/>
        <v>21223.68</v>
      </c>
      <c r="AH1869" s="39" t="str">
        <f t="shared" si="536"/>
        <v>tier - 3</v>
      </c>
      <c r="AI1869" s="39" t="str">
        <f t="shared" si="537"/>
        <v>tier - 2</v>
      </c>
      <c r="AJ1869" s="54" t="str">
        <f t="shared" si="538"/>
        <v>R1013</v>
      </c>
    </row>
    <row r="1870" spans="2:36" ht="15.75" customHeight="1" x14ac:dyDescent="0.3">
      <c r="B1870" s="12" t="s">
        <v>6701</v>
      </c>
      <c r="C1870" s="13" t="s">
        <v>2893</v>
      </c>
      <c r="D1870" s="13">
        <v>21.28</v>
      </c>
      <c r="E1870" s="13" t="str">
        <f t="shared" si="522"/>
        <v>Healthy Weight</v>
      </c>
      <c r="F1870" s="13">
        <v>4.05</v>
      </c>
      <c r="G1870" s="13" t="str">
        <f t="shared" si="523"/>
        <v>Normal</v>
      </c>
      <c r="H1870" s="13" t="s">
        <v>8291</v>
      </c>
      <c r="I1870" s="13" t="s">
        <v>8293</v>
      </c>
      <c r="J1870" s="13" t="s">
        <v>8291</v>
      </c>
      <c r="K1870" s="27">
        <v>1</v>
      </c>
      <c r="L1870" s="13" t="s">
        <v>8291</v>
      </c>
      <c r="M1870" s="13" t="s">
        <v>10044</v>
      </c>
      <c r="N1870" s="13">
        <v>49</v>
      </c>
      <c r="O1870" s="56">
        <v>21232.18</v>
      </c>
      <c r="P1870" s="13" t="s">
        <v>8311</v>
      </c>
      <c r="Q1870" s="13" t="s">
        <v>8310</v>
      </c>
      <c r="R1870" s="57" t="s">
        <v>8321</v>
      </c>
      <c r="T1870" s="12" t="s">
        <v>6701</v>
      </c>
      <c r="U1870" s="13" t="str">
        <f t="shared" si="539"/>
        <v xml:space="preserve">  Kimberly</v>
      </c>
      <c r="V1870" s="39">
        <f t="shared" si="524"/>
        <v>21.28</v>
      </c>
      <c r="W1870" s="39" t="str">
        <f t="shared" si="525"/>
        <v>Healthy Weight</v>
      </c>
      <c r="X1870" s="39">
        <f t="shared" si="526"/>
        <v>4.05</v>
      </c>
      <c r="Y1870" s="39" t="str">
        <f t="shared" si="527"/>
        <v>Normal</v>
      </c>
      <c r="Z1870" s="39" t="str">
        <f t="shared" si="528"/>
        <v>No</v>
      </c>
      <c r="AA1870" s="39" t="str">
        <f t="shared" si="529"/>
        <v>Yes</v>
      </c>
      <c r="AB1870" s="39" t="str">
        <f t="shared" si="530"/>
        <v>No</v>
      </c>
      <c r="AC1870" s="38">
        <f t="shared" si="531"/>
        <v>1</v>
      </c>
      <c r="AD1870" s="39" t="str">
        <f t="shared" si="532"/>
        <v>No</v>
      </c>
      <c r="AE1870" s="13" t="str">
        <f t="shared" si="533"/>
        <v>3-Sep-1974</v>
      </c>
      <c r="AF1870" s="39">
        <f t="shared" si="534"/>
        <v>49</v>
      </c>
      <c r="AG1870" s="58">
        <f t="shared" si="535"/>
        <v>21232.18</v>
      </c>
      <c r="AH1870" s="39" t="str">
        <f t="shared" si="536"/>
        <v>tier - 3</v>
      </c>
      <c r="AI1870" s="39" t="str">
        <f t="shared" si="537"/>
        <v>tier - 2</v>
      </c>
      <c r="AJ1870" s="54" t="str">
        <f t="shared" si="538"/>
        <v>R1011</v>
      </c>
    </row>
    <row r="1871" spans="2:36" ht="15.75" customHeight="1" x14ac:dyDescent="0.3">
      <c r="B1871" s="12" t="s">
        <v>6703</v>
      </c>
      <c r="C1871" s="13" t="s">
        <v>6705</v>
      </c>
      <c r="D1871" s="13">
        <v>33.81</v>
      </c>
      <c r="E1871" s="13" t="str">
        <f t="shared" si="522"/>
        <v>Obesity</v>
      </c>
      <c r="F1871" s="13">
        <v>6.49</v>
      </c>
      <c r="G1871" s="13" t="b">
        <f t="shared" si="523"/>
        <v>0</v>
      </c>
      <c r="H1871" s="13" t="s">
        <v>8291</v>
      </c>
      <c r="I1871" s="13" t="s">
        <v>8291</v>
      </c>
      <c r="J1871" s="13" t="s">
        <v>8293</v>
      </c>
      <c r="K1871" s="27">
        <v>1</v>
      </c>
      <c r="L1871" s="13" t="s">
        <v>8291</v>
      </c>
      <c r="M1871" s="13" t="s">
        <v>10045</v>
      </c>
      <c r="N1871" s="13">
        <v>43</v>
      </c>
      <c r="O1871" s="56">
        <v>21259.38</v>
      </c>
      <c r="P1871" s="13" t="s">
        <v>8311</v>
      </c>
      <c r="Q1871" s="13" t="s">
        <v>8311</v>
      </c>
      <c r="R1871" s="57" t="s">
        <v>8325</v>
      </c>
      <c r="T1871" s="12" t="s">
        <v>6703</v>
      </c>
      <c r="U1871" s="13" t="str">
        <f t="shared" si="539"/>
        <v xml:space="preserve">  Tom J</v>
      </c>
      <c r="V1871" s="39">
        <f t="shared" si="524"/>
        <v>33.81</v>
      </c>
      <c r="W1871" s="39" t="str">
        <f t="shared" si="525"/>
        <v>Obesity</v>
      </c>
      <c r="X1871" s="39">
        <f t="shared" si="526"/>
        <v>6.49</v>
      </c>
      <c r="Y1871" s="39" t="b">
        <f t="shared" si="527"/>
        <v>0</v>
      </c>
      <c r="Z1871" s="39" t="str">
        <f t="shared" si="528"/>
        <v>No</v>
      </c>
      <c r="AA1871" s="39" t="str">
        <f t="shared" si="529"/>
        <v>No</v>
      </c>
      <c r="AB1871" s="39" t="str">
        <f t="shared" si="530"/>
        <v>Yes</v>
      </c>
      <c r="AC1871" s="38">
        <f t="shared" si="531"/>
        <v>1</v>
      </c>
      <c r="AD1871" s="39" t="str">
        <f t="shared" si="532"/>
        <v>No</v>
      </c>
      <c r="AE1871" s="13" t="str">
        <f t="shared" si="533"/>
        <v>10-Dec-1980</v>
      </c>
      <c r="AF1871" s="39">
        <f t="shared" si="534"/>
        <v>43</v>
      </c>
      <c r="AG1871" s="58">
        <f t="shared" si="535"/>
        <v>21259.38</v>
      </c>
      <c r="AH1871" s="39" t="str">
        <f t="shared" si="536"/>
        <v>tier - 3</v>
      </c>
      <c r="AI1871" s="39" t="str">
        <f t="shared" si="537"/>
        <v>tier - 3</v>
      </c>
      <c r="AJ1871" s="54" t="str">
        <f t="shared" si="538"/>
        <v>R1019</v>
      </c>
    </row>
    <row r="1872" spans="2:36" ht="15.75" customHeight="1" x14ac:dyDescent="0.3">
      <c r="B1872" s="12" t="s">
        <v>6706</v>
      </c>
      <c r="C1872" s="13" t="s">
        <v>1452</v>
      </c>
      <c r="D1872" s="13">
        <v>44.22</v>
      </c>
      <c r="E1872" s="13" t="str">
        <f t="shared" si="522"/>
        <v>Obesity</v>
      </c>
      <c r="F1872" s="13">
        <v>4.1900000000000004</v>
      </c>
      <c r="G1872" s="13" t="str">
        <f t="shared" si="523"/>
        <v>Normal</v>
      </c>
      <c r="H1872" s="13" t="s">
        <v>8291</v>
      </c>
      <c r="I1872" s="13" t="s">
        <v>8291</v>
      </c>
      <c r="J1872" s="13" t="s">
        <v>8291</v>
      </c>
      <c r="K1872" s="27">
        <v>1</v>
      </c>
      <c r="L1872" s="13" t="s">
        <v>8291</v>
      </c>
      <c r="M1872" s="13" t="s">
        <v>8613</v>
      </c>
      <c r="N1872" s="13">
        <v>19</v>
      </c>
      <c r="O1872" s="56">
        <v>21344.85</v>
      </c>
      <c r="P1872" s="13" t="s">
        <v>8311</v>
      </c>
      <c r="Q1872" s="13" t="s">
        <v>8314</v>
      </c>
      <c r="R1872" s="57" t="s">
        <v>8329</v>
      </c>
      <c r="T1872" s="12" t="s">
        <v>6706</v>
      </c>
      <c r="U1872" s="13" t="str">
        <f t="shared" si="539"/>
        <v xml:space="preserve">  Zachary</v>
      </c>
      <c r="V1872" s="39">
        <f t="shared" si="524"/>
        <v>44.22</v>
      </c>
      <c r="W1872" s="39" t="str">
        <f t="shared" si="525"/>
        <v>Obesity</v>
      </c>
      <c r="X1872" s="39">
        <f t="shared" si="526"/>
        <v>4.1900000000000004</v>
      </c>
      <c r="Y1872" s="39" t="str">
        <f t="shared" si="527"/>
        <v>Normal</v>
      </c>
      <c r="Z1872" s="39" t="str">
        <f t="shared" si="528"/>
        <v>No</v>
      </c>
      <c r="AA1872" s="39" t="str">
        <f t="shared" si="529"/>
        <v>No</v>
      </c>
      <c r="AB1872" s="39" t="str">
        <f t="shared" si="530"/>
        <v>No</v>
      </c>
      <c r="AC1872" s="38">
        <f t="shared" si="531"/>
        <v>1</v>
      </c>
      <c r="AD1872" s="39" t="str">
        <f t="shared" si="532"/>
        <v>No</v>
      </c>
      <c r="AE1872" s="13" t="str">
        <f t="shared" si="533"/>
        <v>4-Aug-2004</v>
      </c>
      <c r="AF1872" s="39">
        <f t="shared" si="534"/>
        <v>19</v>
      </c>
      <c r="AG1872" s="58">
        <f t="shared" si="535"/>
        <v>21344.85</v>
      </c>
      <c r="AH1872" s="39" t="str">
        <f t="shared" si="536"/>
        <v>tier - 3</v>
      </c>
      <c r="AI1872" s="39" t="str">
        <f t="shared" si="537"/>
        <v>tier - 1</v>
      </c>
      <c r="AJ1872" s="54" t="str">
        <f t="shared" si="538"/>
        <v>R1024</v>
      </c>
    </row>
    <row r="1873" spans="2:36" ht="15.75" customHeight="1" x14ac:dyDescent="0.3">
      <c r="B1873" s="12" t="s">
        <v>6709</v>
      </c>
      <c r="C1873" s="13" t="s">
        <v>514</v>
      </c>
      <c r="D1873" s="13">
        <v>15.46</v>
      </c>
      <c r="E1873" s="13" t="str">
        <f t="shared" si="522"/>
        <v>Underweight</v>
      </c>
      <c r="F1873" s="13">
        <v>4.99</v>
      </c>
      <c r="G1873" s="13" t="str">
        <f t="shared" si="523"/>
        <v>Normal</v>
      </c>
      <c r="H1873" s="13" t="s">
        <v>8293</v>
      </c>
      <c r="I1873" s="13" t="s">
        <v>8291</v>
      </c>
      <c r="J1873" s="13" t="s">
        <v>8293</v>
      </c>
      <c r="K1873" s="27">
        <v>1</v>
      </c>
      <c r="L1873" s="13" t="s">
        <v>8291</v>
      </c>
      <c r="M1873" s="13" t="s">
        <v>10046</v>
      </c>
      <c r="N1873" s="13">
        <v>43</v>
      </c>
      <c r="O1873" s="56">
        <v>21348.71</v>
      </c>
      <c r="P1873" s="13" t="s">
        <v>8310</v>
      </c>
      <c r="Q1873" s="13" t="s">
        <v>8314</v>
      </c>
      <c r="R1873" s="57" t="s">
        <v>8317</v>
      </c>
      <c r="T1873" s="12" t="s">
        <v>6709</v>
      </c>
      <c r="U1873" s="13" t="str">
        <f t="shared" si="539"/>
        <v xml:space="preserve">  Dane</v>
      </c>
      <c r="V1873" s="39">
        <f t="shared" si="524"/>
        <v>15.46</v>
      </c>
      <c r="W1873" s="39" t="str">
        <f t="shared" si="525"/>
        <v>Underweight</v>
      </c>
      <c r="X1873" s="39">
        <f t="shared" si="526"/>
        <v>4.99</v>
      </c>
      <c r="Y1873" s="39" t="str">
        <f t="shared" si="527"/>
        <v>Normal</v>
      </c>
      <c r="Z1873" s="39" t="str">
        <f t="shared" si="528"/>
        <v>Yes</v>
      </c>
      <c r="AA1873" s="39" t="str">
        <f t="shared" si="529"/>
        <v>No</v>
      </c>
      <c r="AB1873" s="39" t="str">
        <f t="shared" si="530"/>
        <v>Yes</v>
      </c>
      <c r="AC1873" s="38">
        <f t="shared" si="531"/>
        <v>1</v>
      </c>
      <c r="AD1873" s="39" t="str">
        <f t="shared" si="532"/>
        <v>No</v>
      </c>
      <c r="AE1873" s="13" t="str">
        <f t="shared" si="533"/>
        <v>4-Sep-1980</v>
      </c>
      <c r="AF1873" s="39">
        <f t="shared" si="534"/>
        <v>43</v>
      </c>
      <c r="AG1873" s="58">
        <f t="shared" si="535"/>
        <v>21348.71</v>
      </c>
      <c r="AH1873" s="39" t="str">
        <f t="shared" si="536"/>
        <v>tier - 2</v>
      </c>
      <c r="AI1873" s="39" t="str">
        <f t="shared" si="537"/>
        <v>tier - 1</v>
      </c>
      <c r="AJ1873" s="54" t="str">
        <f t="shared" si="538"/>
        <v>R1012</v>
      </c>
    </row>
    <row r="1874" spans="2:36" ht="15.75" customHeight="1" x14ac:dyDescent="0.3">
      <c r="B1874" s="12" t="s">
        <v>6711</v>
      </c>
      <c r="C1874" s="13" t="s">
        <v>6713</v>
      </c>
      <c r="D1874" s="13">
        <v>30.3</v>
      </c>
      <c r="E1874" s="13" t="str">
        <f t="shared" si="522"/>
        <v>Obesity</v>
      </c>
      <c r="F1874" s="13">
        <v>4.7699999999999996</v>
      </c>
      <c r="G1874" s="13" t="str">
        <f t="shared" si="523"/>
        <v>Normal</v>
      </c>
      <c r="H1874" s="13" t="s">
        <v>8293</v>
      </c>
      <c r="I1874" s="13" t="s">
        <v>8291</v>
      </c>
      <c r="J1874" s="13" t="s">
        <v>8291</v>
      </c>
      <c r="K1874" s="27">
        <v>1</v>
      </c>
      <c r="L1874" s="13" t="s">
        <v>8291</v>
      </c>
      <c r="M1874" s="13" t="s">
        <v>10047</v>
      </c>
      <c r="N1874" s="13">
        <v>33</v>
      </c>
      <c r="O1874" s="56">
        <v>21472.48</v>
      </c>
      <c r="P1874" s="13" t="s">
        <v>8310</v>
      </c>
      <c r="Q1874" s="13" t="s">
        <v>8310</v>
      </c>
      <c r="R1874" s="57" t="s">
        <v>8317</v>
      </c>
      <c r="T1874" s="12" t="s">
        <v>6711</v>
      </c>
      <c r="U1874" s="13" t="str">
        <f t="shared" si="539"/>
        <v xml:space="preserve">  Dougie J</v>
      </c>
      <c r="V1874" s="39">
        <f t="shared" si="524"/>
        <v>30.3</v>
      </c>
      <c r="W1874" s="39" t="str">
        <f t="shared" si="525"/>
        <v>Obesity</v>
      </c>
      <c r="X1874" s="39">
        <f t="shared" si="526"/>
        <v>4.7699999999999996</v>
      </c>
      <c r="Y1874" s="39" t="str">
        <f t="shared" si="527"/>
        <v>Normal</v>
      </c>
      <c r="Z1874" s="39" t="str">
        <f t="shared" si="528"/>
        <v>Yes</v>
      </c>
      <c r="AA1874" s="39" t="str">
        <f t="shared" si="529"/>
        <v>No</v>
      </c>
      <c r="AB1874" s="39" t="str">
        <f t="shared" si="530"/>
        <v>No</v>
      </c>
      <c r="AC1874" s="38">
        <f t="shared" si="531"/>
        <v>1</v>
      </c>
      <c r="AD1874" s="39" t="str">
        <f t="shared" si="532"/>
        <v>No</v>
      </c>
      <c r="AE1874" s="13" t="str">
        <f t="shared" si="533"/>
        <v>21-Nov-1990</v>
      </c>
      <c r="AF1874" s="39">
        <f t="shared" si="534"/>
        <v>33</v>
      </c>
      <c r="AG1874" s="58">
        <f t="shared" si="535"/>
        <v>21472.48</v>
      </c>
      <c r="AH1874" s="39" t="str">
        <f t="shared" si="536"/>
        <v>tier - 2</v>
      </c>
      <c r="AI1874" s="39" t="str">
        <f t="shared" si="537"/>
        <v>tier - 2</v>
      </c>
      <c r="AJ1874" s="54" t="str">
        <f t="shared" si="538"/>
        <v>R1012</v>
      </c>
    </row>
    <row r="1875" spans="2:36" ht="15.75" customHeight="1" x14ac:dyDescent="0.3">
      <c r="B1875" s="12" t="s">
        <v>6715</v>
      </c>
      <c r="C1875" s="13" t="s">
        <v>6717</v>
      </c>
      <c r="D1875" s="13">
        <v>16.670000000000002</v>
      </c>
      <c r="E1875" s="13" t="str">
        <f t="shared" si="522"/>
        <v>Underweight</v>
      </c>
      <c r="F1875" s="13">
        <v>5.46</v>
      </c>
      <c r="G1875" s="13" t="str">
        <f t="shared" si="523"/>
        <v>Normal</v>
      </c>
      <c r="H1875" s="13" t="s">
        <v>8291</v>
      </c>
      <c r="I1875" s="13" t="s">
        <v>8291</v>
      </c>
      <c r="J1875" s="13" t="s">
        <v>8291</v>
      </c>
      <c r="K1875" s="27" t="s">
        <v>8292</v>
      </c>
      <c r="L1875" s="13" t="s">
        <v>8291</v>
      </c>
      <c r="M1875" s="13" t="s">
        <v>10048</v>
      </c>
      <c r="N1875" s="13">
        <v>24</v>
      </c>
      <c r="O1875" s="56">
        <v>21595.38</v>
      </c>
      <c r="P1875" s="13" t="s">
        <v>8310</v>
      </c>
      <c r="Q1875" s="13" t="s">
        <v>8311</v>
      </c>
      <c r="R1875" s="57" t="s">
        <v>8317</v>
      </c>
      <c r="T1875" s="12" t="s">
        <v>6715</v>
      </c>
      <c r="U1875" s="13" t="str">
        <f t="shared" si="539"/>
        <v xml:space="preserve">  Jeremiah H</v>
      </c>
      <c r="V1875" s="39">
        <f t="shared" si="524"/>
        <v>16.670000000000002</v>
      </c>
      <c r="W1875" s="39" t="str">
        <f t="shared" si="525"/>
        <v>Underweight</v>
      </c>
      <c r="X1875" s="39">
        <f t="shared" si="526"/>
        <v>5.46</v>
      </c>
      <c r="Y1875" s="39" t="str">
        <f t="shared" si="527"/>
        <v>Normal</v>
      </c>
      <c r="Z1875" s="39" t="str">
        <f t="shared" si="528"/>
        <v>No</v>
      </c>
      <c r="AA1875" s="39" t="str">
        <f t="shared" si="529"/>
        <v>No</v>
      </c>
      <c r="AB1875" s="39" t="str">
        <f t="shared" si="530"/>
        <v>No</v>
      </c>
      <c r="AC1875" s="38" t="str">
        <f t="shared" si="531"/>
        <v>No major surgery</v>
      </c>
      <c r="AD1875" s="39" t="str">
        <f t="shared" si="532"/>
        <v>No</v>
      </c>
      <c r="AE1875" s="13" t="str">
        <f t="shared" si="533"/>
        <v>12-Jun-1999</v>
      </c>
      <c r="AF1875" s="39">
        <f t="shared" si="534"/>
        <v>24</v>
      </c>
      <c r="AG1875" s="58">
        <f t="shared" si="535"/>
        <v>21595.38</v>
      </c>
      <c r="AH1875" s="39" t="str">
        <f t="shared" si="536"/>
        <v>tier - 2</v>
      </c>
      <c r="AI1875" s="39" t="str">
        <f t="shared" si="537"/>
        <v>tier - 3</v>
      </c>
      <c r="AJ1875" s="54" t="str">
        <f t="shared" si="538"/>
        <v>R1012</v>
      </c>
    </row>
    <row r="1876" spans="2:36" ht="15.75" customHeight="1" x14ac:dyDescent="0.3">
      <c r="B1876" s="12" t="s">
        <v>6719</v>
      </c>
      <c r="C1876" s="13" t="s">
        <v>6721</v>
      </c>
      <c r="D1876" s="13">
        <v>28.594999999999999</v>
      </c>
      <c r="E1876" s="13" t="str">
        <f t="shared" si="522"/>
        <v>Overweight</v>
      </c>
      <c r="F1876" s="13">
        <v>5.43</v>
      </c>
      <c r="G1876" s="13" t="str">
        <f t="shared" si="523"/>
        <v>Normal</v>
      </c>
      <c r="H1876" s="13" t="s">
        <v>8291</v>
      </c>
      <c r="I1876" s="13" t="s">
        <v>8291</v>
      </c>
      <c r="J1876" s="13" t="s">
        <v>8291</v>
      </c>
      <c r="K1876" s="27" t="s">
        <v>8292</v>
      </c>
      <c r="L1876" s="13" t="s">
        <v>8291</v>
      </c>
      <c r="M1876" s="13" t="s">
        <v>10049</v>
      </c>
      <c r="N1876" s="13">
        <v>40</v>
      </c>
      <c r="O1876" s="56">
        <v>21659.93</v>
      </c>
      <c r="P1876" s="13" t="s">
        <v>8311</v>
      </c>
      <c r="Q1876" s="13" t="s">
        <v>8311</v>
      </c>
      <c r="R1876" s="57" t="s">
        <v>8329</v>
      </c>
      <c r="T1876" s="12" t="s">
        <v>6719</v>
      </c>
      <c r="U1876" s="13" t="str">
        <f t="shared" si="539"/>
        <v xml:space="preserve">  Ashley J</v>
      </c>
      <c r="V1876" s="39">
        <f t="shared" si="524"/>
        <v>28.594999999999999</v>
      </c>
      <c r="W1876" s="39" t="str">
        <f t="shared" si="525"/>
        <v>Overweight</v>
      </c>
      <c r="X1876" s="39">
        <f t="shared" si="526"/>
        <v>5.43</v>
      </c>
      <c r="Y1876" s="39" t="str">
        <f t="shared" si="527"/>
        <v>Normal</v>
      </c>
      <c r="Z1876" s="39" t="str">
        <f t="shared" si="528"/>
        <v>No</v>
      </c>
      <c r="AA1876" s="39" t="str">
        <f t="shared" si="529"/>
        <v>No</v>
      </c>
      <c r="AB1876" s="39" t="str">
        <f t="shared" si="530"/>
        <v>No</v>
      </c>
      <c r="AC1876" s="38" t="str">
        <f t="shared" si="531"/>
        <v>No major surgery</v>
      </c>
      <c r="AD1876" s="39" t="str">
        <f t="shared" si="532"/>
        <v>No</v>
      </c>
      <c r="AE1876" s="13" t="str">
        <f t="shared" si="533"/>
        <v>25-Dec-1983</v>
      </c>
      <c r="AF1876" s="39">
        <f t="shared" si="534"/>
        <v>40</v>
      </c>
      <c r="AG1876" s="58">
        <f t="shared" si="535"/>
        <v>21659.93</v>
      </c>
      <c r="AH1876" s="39" t="str">
        <f t="shared" si="536"/>
        <v>tier - 3</v>
      </c>
      <c r="AI1876" s="39" t="str">
        <f t="shared" si="537"/>
        <v>tier - 3</v>
      </c>
      <c r="AJ1876" s="54" t="str">
        <f t="shared" si="538"/>
        <v>R1024</v>
      </c>
    </row>
    <row r="1877" spans="2:36" ht="15.75" customHeight="1" x14ac:dyDescent="0.3">
      <c r="B1877" s="12" t="s">
        <v>6723</v>
      </c>
      <c r="C1877" s="13" t="s">
        <v>6725</v>
      </c>
      <c r="D1877" s="13">
        <v>25.934999999999999</v>
      </c>
      <c r="E1877" s="13" t="str">
        <f t="shared" si="522"/>
        <v>Overweight</v>
      </c>
      <c r="F1877" s="13">
        <v>4.29</v>
      </c>
      <c r="G1877" s="13" t="str">
        <f t="shared" si="523"/>
        <v>Normal</v>
      </c>
      <c r="H1877" s="13" t="s">
        <v>8291</v>
      </c>
      <c r="I1877" s="13" t="s">
        <v>8291</v>
      </c>
      <c r="J1877" s="13" t="s">
        <v>8291</v>
      </c>
      <c r="K1877" s="27" t="s">
        <v>8292</v>
      </c>
      <c r="L1877" s="13" t="s">
        <v>8291</v>
      </c>
      <c r="M1877" s="13" t="s">
        <v>10050</v>
      </c>
      <c r="N1877" s="13">
        <v>61</v>
      </c>
      <c r="O1877" s="56">
        <v>21661.16</v>
      </c>
      <c r="P1877" s="13" t="s">
        <v>8310</v>
      </c>
      <c r="Q1877" s="13" t="s">
        <v>8310</v>
      </c>
      <c r="R1877" s="57" t="s">
        <v>8317</v>
      </c>
      <c r="T1877" s="12" t="s">
        <v>6723</v>
      </c>
      <c r="U1877" s="13" t="str">
        <f t="shared" si="539"/>
        <v xml:space="preserve">  Turner J</v>
      </c>
      <c r="V1877" s="39">
        <f t="shared" si="524"/>
        <v>25.934999999999999</v>
      </c>
      <c r="W1877" s="39" t="str">
        <f t="shared" si="525"/>
        <v>Overweight</v>
      </c>
      <c r="X1877" s="39">
        <f t="shared" si="526"/>
        <v>4.29</v>
      </c>
      <c r="Y1877" s="39" t="str">
        <f t="shared" si="527"/>
        <v>Normal</v>
      </c>
      <c r="Z1877" s="39" t="str">
        <f t="shared" si="528"/>
        <v>No</v>
      </c>
      <c r="AA1877" s="39" t="str">
        <f t="shared" si="529"/>
        <v>No</v>
      </c>
      <c r="AB1877" s="39" t="str">
        <f t="shared" si="530"/>
        <v>No</v>
      </c>
      <c r="AC1877" s="38" t="str">
        <f t="shared" si="531"/>
        <v>No major surgery</v>
      </c>
      <c r="AD1877" s="39" t="str">
        <f t="shared" si="532"/>
        <v>No</v>
      </c>
      <c r="AE1877" s="13" t="str">
        <f t="shared" si="533"/>
        <v>16-Nov-1962</v>
      </c>
      <c r="AF1877" s="39">
        <f t="shared" si="534"/>
        <v>61</v>
      </c>
      <c r="AG1877" s="58">
        <f t="shared" si="535"/>
        <v>21661.16</v>
      </c>
      <c r="AH1877" s="39" t="str">
        <f t="shared" si="536"/>
        <v>tier - 2</v>
      </c>
      <c r="AI1877" s="39" t="str">
        <f t="shared" si="537"/>
        <v>tier - 2</v>
      </c>
      <c r="AJ1877" s="54" t="str">
        <f t="shared" si="538"/>
        <v>R1012</v>
      </c>
    </row>
    <row r="1878" spans="2:36" ht="15.75" customHeight="1" x14ac:dyDescent="0.3">
      <c r="B1878" s="12" t="s">
        <v>6727</v>
      </c>
      <c r="C1878" s="13" t="s">
        <v>6729</v>
      </c>
      <c r="D1878" s="13">
        <v>27.645</v>
      </c>
      <c r="E1878" s="13" t="str">
        <f t="shared" si="522"/>
        <v>Overweight</v>
      </c>
      <c r="F1878" s="13">
        <v>5.25</v>
      </c>
      <c r="G1878" s="13" t="str">
        <f t="shared" si="523"/>
        <v>Normal</v>
      </c>
      <c r="H1878" s="13" t="s">
        <v>8291</v>
      </c>
      <c r="I1878" s="13" t="s">
        <v>8291</v>
      </c>
      <c r="J1878" s="13" t="s">
        <v>8291</v>
      </c>
      <c r="K1878" s="27">
        <v>1</v>
      </c>
      <c r="L1878" s="13" t="s">
        <v>8291</v>
      </c>
      <c r="M1878" s="13" t="s">
        <v>10051</v>
      </c>
      <c r="N1878" s="13">
        <v>47</v>
      </c>
      <c r="O1878" s="56">
        <v>21677.279999999999</v>
      </c>
      <c r="P1878" s="13" t="s">
        <v>8311</v>
      </c>
      <c r="Q1878" s="13" t="s">
        <v>8314</v>
      </c>
      <c r="R1878" s="57" t="s">
        <v>8317</v>
      </c>
      <c r="T1878" s="12" t="s">
        <v>6727</v>
      </c>
      <c r="U1878" s="13" t="str">
        <f t="shared" si="539"/>
        <v xml:space="preserve">  Roger</v>
      </c>
      <c r="V1878" s="39">
        <f t="shared" si="524"/>
        <v>27.645</v>
      </c>
      <c r="W1878" s="39" t="str">
        <f t="shared" si="525"/>
        <v>Overweight</v>
      </c>
      <c r="X1878" s="39">
        <f t="shared" si="526"/>
        <v>5.25</v>
      </c>
      <c r="Y1878" s="39" t="str">
        <f t="shared" si="527"/>
        <v>Normal</v>
      </c>
      <c r="Z1878" s="39" t="str">
        <f t="shared" si="528"/>
        <v>No</v>
      </c>
      <c r="AA1878" s="39" t="str">
        <f t="shared" si="529"/>
        <v>No</v>
      </c>
      <c r="AB1878" s="39" t="str">
        <f t="shared" si="530"/>
        <v>No</v>
      </c>
      <c r="AC1878" s="38">
        <f t="shared" si="531"/>
        <v>1</v>
      </c>
      <c r="AD1878" s="39" t="str">
        <f t="shared" si="532"/>
        <v>No</v>
      </c>
      <c r="AE1878" s="13" t="str">
        <f t="shared" si="533"/>
        <v>18-Jul-1976</v>
      </c>
      <c r="AF1878" s="39">
        <f t="shared" si="534"/>
        <v>47</v>
      </c>
      <c r="AG1878" s="58">
        <f t="shared" si="535"/>
        <v>21677.279999999999</v>
      </c>
      <c r="AH1878" s="39" t="str">
        <f t="shared" si="536"/>
        <v>tier - 3</v>
      </c>
      <c r="AI1878" s="39" t="str">
        <f t="shared" si="537"/>
        <v>tier - 1</v>
      </c>
      <c r="AJ1878" s="54" t="str">
        <f t="shared" si="538"/>
        <v>R1012</v>
      </c>
    </row>
    <row r="1879" spans="2:36" ht="15.75" customHeight="1" x14ac:dyDescent="0.3">
      <c r="B1879" s="12" t="s">
        <v>6731</v>
      </c>
      <c r="C1879" s="13" t="s">
        <v>6733</v>
      </c>
      <c r="D1879" s="13">
        <v>30.1</v>
      </c>
      <c r="E1879" s="13" t="str">
        <f t="shared" si="522"/>
        <v>Obesity</v>
      </c>
      <c r="F1879" s="13">
        <v>4.04</v>
      </c>
      <c r="G1879" s="13" t="str">
        <f t="shared" si="523"/>
        <v>Normal</v>
      </c>
      <c r="H1879" s="13" t="s">
        <v>8291</v>
      </c>
      <c r="I1879" s="13" t="s">
        <v>8291</v>
      </c>
      <c r="J1879" s="13" t="s">
        <v>8291</v>
      </c>
      <c r="K1879" s="27">
        <v>1</v>
      </c>
      <c r="L1879" s="13" t="s">
        <v>8291</v>
      </c>
      <c r="M1879" s="13" t="s">
        <v>10052</v>
      </c>
      <c r="N1879" s="13">
        <v>44</v>
      </c>
      <c r="O1879" s="56">
        <v>21771.34</v>
      </c>
      <c r="P1879" s="13" t="s">
        <v>8311</v>
      </c>
      <c r="Q1879" s="13" t="s">
        <v>8314</v>
      </c>
      <c r="R1879" s="57" t="s">
        <v>8329</v>
      </c>
      <c r="T1879" s="12" t="s">
        <v>6731</v>
      </c>
      <c r="U1879" s="13" t="str">
        <f t="shared" si="539"/>
        <v xml:space="preserve">  Pamela</v>
      </c>
      <c r="V1879" s="39">
        <f t="shared" si="524"/>
        <v>30.1</v>
      </c>
      <c r="W1879" s="39" t="str">
        <f t="shared" si="525"/>
        <v>Obesity</v>
      </c>
      <c r="X1879" s="39">
        <f t="shared" si="526"/>
        <v>4.04</v>
      </c>
      <c r="Y1879" s="39" t="str">
        <f t="shared" si="527"/>
        <v>Normal</v>
      </c>
      <c r="Z1879" s="39" t="str">
        <f t="shared" si="528"/>
        <v>No</v>
      </c>
      <c r="AA1879" s="39" t="str">
        <f t="shared" si="529"/>
        <v>No</v>
      </c>
      <c r="AB1879" s="39" t="str">
        <f t="shared" si="530"/>
        <v>No</v>
      </c>
      <c r="AC1879" s="38">
        <f t="shared" si="531"/>
        <v>1</v>
      </c>
      <c r="AD1879" s="39" t="str">
        <f t="shared" si="532"/>
        <v>No</v>
      </c>
      <c r="AE1879" s="13" t="str">
        <f t="shared" si="533"/>
        <v>20-Sep-1979</v>
      </c>
      <c r="AF1879" s="39">
        <f t="shared" si="534"/>
        <v>44</v>
      </c>
      <c r="AG1879" s="58">
        <f t="shared" si="535"/>
        <v>21771.34</v>
      </c>
      <c r="AH1879" s="39" t="str">
        <f t="shared" si="536"/>
        <v>tier - 3</v>
      </c>
      <c r="AI1879" s="39" t="str">
        <f t="shared" si="537"/>
        <v>tier - 1</v>
      </c>
      <c r="AJ1879" s="54" t="str">
        <f t="shared" si="538"/>
        <v>R1024</v>
      </c>
    </row>
    <row r="1880" spans="2:36" ht="15.75" customHeight="1" x14ac:dyDescent="0.3">
      <c r="B1880" s="12" t="s">
        <v>6734</v>
      </c>
      <c r="C1880" s="13" t="s">
        <v>2598</v>
      </c>
      <c r="D1880" s="13">
        <v>26.79</v>
      </c>
      <c r="E1880" s="13" t="str">
        <f t="shared" si="522"/>
        <v>Overweight</v>
      </c>
      <c r="F1880" s="13">
        <v>5</v>
      </c>
      <c r="G1880" s="13" t="str">
        <f t="shared" si="523"/>
        <v>Normal</v>
      </c>
      <c r="H1880" s="13" t="s">
        <v>8293</v>
      </c>
      <c r="I1880" s="13" t="s">
        <v>8291</v>
      </c>
      <c r="J1880" s="13" t="s">
        <v>8293</v>
      </c>
      <c r="K1880" s="27">
        <v>1</v>
      </c>
      <c r="L1880" s="13" t="s">
        <v>8291</v>
      </c>
      <c r="M1880" s="13" t="s">
        <v>10053</v>
      </c>
      <c r="N1880" s="13">
        <v>44</v>
      </c>
      <c r="O1880" s="56">
        <v>21774.32</v>
      </c>
      <c r="P1880" s="13" t="s">
        <v>8311</v>
      </c>
      <c r="Q1880" s="13" t="s">
        <v>8310</v>
      </c>
      <c r="R1880" s="57" t="s">
        <v>8317</v>
      </c>
      <c r="T1880" s="12" t="s">
        <v>6734</v>
      </c>
      <c r="U1880" s="13" t="str">
        <f t="shared" si="539"/>
        <v xml:space="preserve">  Allison M</v>
      </c>
      <c r="V1880" s="39">
        <f t="shared" si="524"/>
        <v>26.79</v>
      </c>
      <c r="W1880" s="39" t="str">
        <f t="shared" si="525"/>
        <v>Overweight</v>
      </c>
      <c r="X1880" s="39">
        <f t="shared" si="526"/>
        <v>5</v>
      </c>
      <c r="Y1880" s="39" t="str">
        <f t="shared" si="527"/>
        <v>Normal</v>
      </c>
      <c r="Z1880" s="39" t="str">
        <f t="shared" si="528"/>
        <v>Yes</v>
      </c>
      <c r="AA1880" s="39" t="str">
        <f t="shared" si="529"/>
        <v>No</v>
      </c>
      <c r="AB1880" s="39" t="str">
        <f t="shared" si="530"/>
        <v>Yes</v>
      </c>
      <c r="AC1880" s="38">
        <f t="shared" si="531"/>
        <v>1</v>
      </c>
      <c r="AD1880" s="39" t="str">
        <f t="shared" si="532"/>
        <v>No</v>
      </c>
      <c r="AE1880" s="13" t="str">
        <f t="shared" si="533"/>
        <v>28-Sep-1979</v>
      </c>
      <c r="AF1880" s="39">
        <f t="shared" si="534"/>
        <v>44</v>
      </c>
      <c r="AG1880" s="58">
        <f t="shared" si="535"/>
        <v>21774.32</v>
      </c>
      <c r="AH1880" s="39" t="str">
        <f t="shared" si="536"/>
        <v>tier - 3</v>
      </c>
      <c r="AI1880" s="39" t="str">
        <f t="shared" si="537"/>
        <v>tier - 2</v>
      </c>
      <c r="AJ1880" s="54" t="str">
        <f t="shared" si="538"/>
        <v>R1012</v>
      </c>
    </row>
    <row r="1881" spans="2:36" ht="15.75" customHeight="1" x14ac:dyDescent="0.3">
      <c r="B1881" s="12" t="s">
        <v>6737</v>
      </c>
      <c r="C1881" s="13" t="s">
        <v>6739</v>
      </c>
      <c r="D1881" s="13">
        <v>27.1</v>
      </c>
      <c r="E1881" s="13" t="str">
        <f t="shared" si="522"/>
        <v>Overweight</v>
      </c>
      <c r="F1881" s="13">
        <v>4.01</v>
      </c>
      <c r="G1881" s="13" t="str">
        <f t="shared" si="523"/>
        <v>Normal</v>
      </c>
      <c r="H1881" s="13" t="s">
        <v>8293</v>
      </c>
      <c r="I1881" s="13" t="s">
        <v>8291</v>
      </c>
      <c r="J1881" s="13" t="s">
        <v>8291</v>
      </c>
      <c r="K1881" s="27">
        <v>1</v>
      </c>
      <c r="L1881" s="13" t="s">
        <v>8291</v>
      </c>
      <c r="M1881" s="13" t="s">
        <v>10054</v>
      </c>
      <c r="N1881" s="13">
        <v>60</v>
      </c>
      <c r="O1881" s="56">
        <v>21797</v>
      </c>
      <c r="P1881" s="13" t="s">
        <v>8311</v>
      </c>
      <c r="Q1881" s="13" t="s">
        <v>8314</v>
      </c>
      <c r="R1881" s="57" t="s">
        <v>8321</v>
      </c>
      <c r="T1881" s="12" t="s">
        <v>6737</v>
      </c>
      <c r="U1881" s="13" t="str">
        <f t="shared" si="539"/>
        <v xml:space="preserve">  Katherine H</v>
      </c>
      <c r="V1881" s="39">
        <f t="shared" si="524"/>
        <v>27.1</v>
      </c>
      <c r="W1881" s="39" t="str">
        <f t="shared" si="525"/>
        <v>Overweight</v>
      </c>
      <c r="X1881" s="39">
        <f t="shared" si="526"/>
        <v>4.01</v>
      </c>
      <c r="Y1881" s="39" t="str">
        <f t="shared" si="527"/>
        <v>Normal</v>
      </c>
      <c r="Z1881" s="39" t="str">
        <f t="shared" si="528"/>
        <v>Yes</v>
      </c>
      <c r="AA1881" s="39" t="str">
        <f t="shared" si="529"/>
        <v>No</v>
      </c>
      <c r="AB1881" s="39" t="str">
        <f t="shared" si="530"/>
        <v>No</v>
      </c>
      <c r="AC1881" s="38">
        <f t="shared" si="531"/>
        <v>1</v>
      </c>
      <c r="AD1881" s="39" t="str">
        <f t="shared" si="532"/>
        <v>No</v>
      </c>
      <c r="AE1881" s="13" t="str">
        <f t="shared" si="533"/>
        <v>27-Aug-1963</v>
      </c>
      <c r="AF1881" s="39">
        <f t="shared" si="534"/>
        <v>60</v>
      </c>
      <c r="AG1881" s="58">
        <f t="shared" si="535"/>
        <v>21797</v>
      </c>
      <c r="AH1881" s="39" t="str">
        <f t="shared" si="536"/>
        <v>tier - 3</v>
      </c>
      <c r="AI1881" s="39" t="str">
        <f t="shared" si="537"/>
        <v>tier - 1</v>
      </c>
      <c r="AJ1881" s="54" t="str">
        <f t="shared" si="538"/>
        <v>R1011</v>
      </c>
    </row>
    <row r="1882" spans="2:36" ht="15.75" customHeight="1" x14ac:dyDescent="0.3">
      <c r="B1882" s="12" t="s">
        <v>6741</v>
      </c>
      <c r="C1882" s="13" t="s">
        <v>6743</v>
      </c>
      <c r="D1882" s="13">
        <v>24.31</v>
      </c>
      <c r="E1882" s="13" t="str">
        <f t="shared" si="522"/>
        <v>Healthy Weight</v>
      </c>
      <c r="F1882" s="13">
        <v>5.4</v>
      </c>
      <c r="G1882" s="13" t="str">
        <f t="shared" si="523"/>
        <v>Normal</v>
      </c>
      <c r="H1882" s="13" t="s">
        <v>8291</v>
      </c>
      <c r="I1882" s="13" t="s">
        <v>8291</v>
      </c>
      <c r="J1882" s="13" t="s">
        <v>8291</v>
      </c>
      <c r="K1882" s="27" t="s">
        <v>8292</v>
      </c>
      <c r="L1882" s="13" t="s">
        <v>8291</v>
      </c>
      <c r="M1882" s="13" t="s">
        <v>10055</v>
      </c>
      <c r="N1882" s="13">
        <v>44</v>
      </c>
      <c r="O1882" s="56">
        <v>21880.82</v>
      </c>
      <c r="P1882" s="13" t="s">
        <v>8311</v>
      </c>
      <c r="Q1882" s="13" t="s">
        <v>8314</v>
      </c>
      <c r="R1882" s="57" t="s">
        <v>8317</v>
      </c>
      <c r="T1882" s="12" t="s">
        <v>6741</v>
      </c>
      <c r="U1882" s="13" t="str">
        <f t="shared" si="539"/>
        <v xml:space="preserve">  Robin</v>
      </c>
      <c r="V1882" s="39">
        <f t="shared" si="524"/>
        <v>24.31</v>
      </c>
      <c r="W1882" s="39" t="str">
        <f t="shared" si="525"/>
        <v>Healthy Weight</v>
      </c>
      <c r="X1882" s="39">
        <f t="shared" si="526"/>
        <v>5.4</v>
      </c>
      <c r="Y1882" s="39" t="str">
        <f t="shared" si="527"/>
        <v>Normal</v>
      </c>
      <c r="Z1882" s="39" t="str">
        <f t="shared" si="528"/>
        <v>No</v>
      </c>
      <c r="AA1882" s="39" t="str">
        <f t="shared" si="529"/>
        <v>No</v>
      </c>
      <c r="AB1882" s="39" t="str">
        <f t="shared" si="530"/>
        <v>No</v>
      </c>
      <c r="AC1882" s="38" t="str">
        <f t="shared" si="531"/>
        <v>No major surgery</v>
      </c>
      <c r="AD1882" s="39" t="str">
        <f t="shared" si="532"/>
        <v>No</v>
      </c>
      <c r="AE1882" s="13" t="str">
        <f t="shared" si="533"/>
        <v>17-Aug-1979</v>
      </c>
      <c r="AF1882" s="39">
        <f t="shared" si="534"/>
        <v>44</v>
      </c>
      <c r="AG1882" s="58">
        <f t="shared" si="535"/>
        <v>21880.82</v>
      </c>
      <c r="AH1882" s="39" t="str">
        <f t="shared" si="536"/>
        <v>tier - 3</v>
      </c>
      <c r="AI1882" s="39" t="str">
        <f t="shared" si="537"/>
        <v>tier - 1</v>
      </c>
      <c r="AJ1882" s="54" t="str">
        <f t="shared" si="538"/>
        <v>R1012</v>
      </c>
    </row>
    <row r="1883" spans="2:36" ht="15.75" customHeight="1" x14ac:dyDescent="0.3">
      <c r="B1883" s="12" t="s">
        <v>6745</v>
      </c>
      <c r="C1883" s="13" t="s">
        <v>6747</v>
      </c>
      <c r="D1883" s="13">
        <v>15.53</v>
      </c>
      <c r="E1883" s="13" t="str">
        <f t="shared" si="522"/>
        <v>Underweight</v>
      </c>
      <c r="F1883" s="13">
        <v>5.81</v>
      </c>
      <c r="G1883" s="13" t="str">
        <f t="shared" si="523"/>
        <v>Prediabetes</v>
      </c>
      <c r="H1883" s="13" t="s">
        <v>8291</v>
      </c>
      <c r="I1883" s="13" t="s">
        <v>8291</v>
      </c>
      <c r="J1883" s="13" t="s">
        <v>8291</v>
      </c>
      <c r="K1883" s="27">
        <v>1</v>
      </c>
      <c r="L1883" s="13" t="s">
        <v>8291</v>
      </c>
      <c r="M1883" s="13" t="s">
        <v>10056</v>
      </c>
      <c r="N1883" s="13">
        <v>20</v>
      </c>
      <c r="O1883" s="56">
        <v>21882.400000000001</v>
      </c>
      <c r="P1883" s="13" t="s">
        <v>8310</v>
      </c>
      <c r="Q1883" s="13" t="s">
        <v>8314</v>
      </c>
      <c r="R1883" s="57" t="s">
        <v>8321</v>
      </c>
      <c r="T1883" s="12" t="s">
        <v>6745</v>
      </c>
      <c r="U1883" s="13" t="str">
        <f t="shared" si="539"/>
        <v xml:space="preserve">  Terri</v>
      </c>
      <c r="V1883" s="39">
        <f t="shared" si="524"/>
        <v>15.53</v>
      </c>
      <c r="W1883" s="39" t="str">
        <f t="shared" si="525"/>
        <v>Underweight</v>
      </c>
      <c r="X1883" s="39">
        <f t="shared" si="526"/>
        <v>5.81</v>
      </c>
      <c r="Y1883" s="39" t="str">
        <f t="shared" si="527"/>
        <v>Prediabetes</v>
      </c>
      <c r="Z1883" s="39" t="str">
        <f t="shared" si="528"/>
        <v>No</v>
      </c>
      <c r="AA1883" s="39" t="str">
        <f t="shared" si="529"/>
        <v>No</v>
      </c>
      <c r="AB1883" s="39" t="str">
        <f t="shared" si="530"/>
        <v>No</v>
      </c>
      <c r="AC1883" s="38">
        <f t="shared" si="531"/>
        <v>1</v>
      </c>
      <c r="AD1883" s="39" t="str">
        <f t="shared" si="532"/>
        <v>No</v>
      </c>
      <c r="AE1883" s="13" t="str">
        <f t="shared" si="533"/>
        <v>28-Sep-2003</v>
      </c>
      <c r="AF1883" s="39">
        <f t="shared" si="534"/>
        <v>20</v>
      </c>
      <c r="AG1883" s="58">
        <f t="shared" si="535"/>
        <v>21882.400000000001</v>
      </c>
      <c r="AH1883" s="39" t="str">
        <f t="shared" si="536"/>
        <v>tier - 2</v>
      </c>
      <c r="AI1883" s="39" t="str">
        <f t="shared" si="537"/>
        <v>tier - 1</v>
      </c>
      <c r="AJ1883" s="54" t="str">
        <f t="shared" si="538"/>
        <v>R1011</v>
      </c>
    </row>
    <row r="1884" spans="2:36" ht="15.75" customHeight="1" x14ac:dyDescent="0.3">
      <c r="B1884" s="12" t="s">
        <v>6749</v>
      </c>
      <c r="C1884" s="13" t="s">
        <v>6751</v>
      </c>
      <c r="D1884" s="13">
        <v>30.7</v>
      </c>
      <c r="E1884" s="13" t="str">
        <f t="shared" si="522"/>
        <v>Obesity</v>
      </c>
      <c r="F1884" s="13">
        <v>5.82</v>
      </c>
      <c r="G1884" s="13" t="str">
        <f t="shared" si="523"/>
        <v>Prediabetes</v>
      </c>
      <c r="H1884" s="13" t="s">
        <v>8291</v>
      </c>
      <c r="I1884" s="13" t="s">
        <v>8291</v>
      </c>
      <c r="J1884" s="13" t="s">
        <v>8291</v>
      </c>
      <c r="K1884" s="27">
        <v>1</v>
      </c>
      <c r="L1884" s="13" t="s">
        <v>8291</v>
      </c>
      <c r="M1884" s="13" t="s">
        <v>10057</v>
      </c>
      <c r="N1884" s="13">
        <v>48</v>
      </c>
      <c r="O1884" s="56">
        <v>21978.68</v>
      </c>
      <c r="P1884" s="13" t="s">
        <v>8311</v>
      </c>
      <c r="Q1884" s="13" t="s">
        <v>8311</v>
      </c>
      <c r="R1884" s="57" t="s">
        <v>8312</v>
      </c>
      <c r="T1884" s="12" t="s">
        <v>6749</v>
      </c>
      <c r="U1884" s="13" t="str">
        <f t="shared" si="539"/>
        <v xml:space="preserve">  Eddie</v>
      </c>
      <c r="V1884" s="39">
        <f t="shared" si="524"/>
        <v>30.7</v>
      </c>
      <c r="W1884" s="39" t="str">
        <f t="shared" si="525"/>
        <v>Obesity</v>
      </c>
      <c r="X1884" s="39">
        <f t="shared" si="526"/>
        <v>5.82</v>
      </c>
      <c r="Y1884" s="39" t="str">
        <f t="shared" si="527"/>
        <v>Prediabetes</v>
      </c>
      <c r="Z1884" s="39" t="str">
        <f t="shared" si="528"/>
        <v>No</v>
      </c>
      <c r="AA1884" s="39" t="str">
        <f t="shared" si="529"/>
        <v>No</v>
      </c>
      <c r="AB1884" s="39" t="str">
        <f t="shared" si="530"/>
        <v>No</v>
      </c>
      <c r="AC1884" s="38">
        <f t="shared" si="531"/>
        <v>1</v>
      </c>
      <c r="AD1884" s="39" t="str">
        <f t="shared" si="532"/>
        <v>No</v>
      </c>
      <c r="AE1884" s="13" t="str">
        <f t="shared" si="533"/>
        <v>19-Dec-1975</v>
      </c>
      <c r="AF1884" s="39">
        <f t="shared" si="534"/>
        <v>48</v>
      </c>
      <c r="AG1884" s="58">
        <f t="shared" si="535"/>
        <v>21978.68</v>
      </c>
      <c r="AH1884" s="39" t="str">
        <f t="shared" si="536"/>
        <v>tier - 3</v>
      </c>
      <c r="AI1884" s="39" t="str">
        <f t="shared" si="537"/>
        <v>tier - 3</v>
      </c>
      <c r="AJ1884" s="54" t="str">
        <f t="shared" si="538"/>
        <v>R1013</v>
      </c>
    </row>
    <row r="1885" spans="2:36" ht="15.75" customHeight="1" x14ac:dyDescent="0.3">
      <c r="B1885" s="12" t="s">
        <v>6752</v>
      </c>
      <c r="C1885" s="13" t="s">
        <v>6733</v>
      </c>
      <c r="D1885" s="13">
        <v>33.33</v>
      </c>
      <c r="E1885" s="13" t="str">
        <f t="shared" si="522"/>
        <v>Obesity</v>
      </c>
      <c r="F1885" s="13">
        <v>4.82</v>
      </c>
      <c r="G1885" s="13" t="str">
        <f t="shared" si="523"/>
        <v>Normal</v>
      </c>
      <c r="H1885" s="13" t="s">
        <v>8291</v>
      </c>
      <c r="I1885" s="13" t="s">
        <v>8291</v>
      </c>
      <c r="J1885" s="13" t="s">
        <v>8291</v>
      </c>
      <c r="K1885" s="27">
        <v>1</v>
      </c>
      <c r="L1885" s="13" t="s">
        <v>8291</v>
      </c>
      <c r="M1885" s="13" t="s">
        <v>10058</v>
      </c>
      <c r="N1885" s="13">
        <v>34</v>
      </c>
      <c r="O1885" s="56">
        <v>21984.47</v>
      </c>
      <c r="P1885" s="13" t="s">
        <v>8311</v>
      </c>
      <c r="Q1885" s="13" t="s">
        <v>8314</v>
      </c>
      <c r="R1885" s="57" t="s">
        <v>8317</v>
      </c>
      <c r="T1885" s="12" t="s">
        <v>6752</v>
      </c>
      <c r="U1885" s="13" t="str">
        <f t="shared" si="539"/>
        <v xml:space="preserve">  Pamela</v>
      </c>
      <c r="V1885" s="39">
        <f t="shared" si="524"/>
        <v>33.33</v>
      </c>
      <c r="W1885" s="39" t="str">
        <f t="shared" si="525"/>
        <v>Obesity</v>
      </c>
      <c r="X1885" s="39">
        <f t="shared" si="526"/>
        <v>4.82</v>
      </c>
      <c r="Y1885" s="39" t="str">
        <f t="shared" si="527"/>
        <v>Normal</v>
      </c>
      <c r="Z1885" s="39" t="str">
        <f t="shared" si="528"/>
        <v>No</v>
      </c>
      <c r="AA1885" s="39" t="str">
        <f t="shared" si="529"/>
        <v>No</v>
      </c>
      <c r="AB1885" s="39" t="str">
        <f t="shared" si="530"/>
        <v>No</v>
      </c>
      <c r="AC1885" s="38">
        <f t="shared" si="531"/>
        <v>1</v>
      </c>
      <c r="AD1885" s="39" t="str">
        <f t="shared" si="532"/>
        <v>No</v>
      </c>
      <c r="AE1885" s="13" t="str">
        <f t="shared" si="533"/>
        <v>14-Oct-1989</v>
      </c>
      <c r="AF1885" s="39">
        <f t="shared" si="534"/>
        <v>34</v>
      </c>
      <c r="AG1885" s="58">
        <f t="shared" si="535"/>
        <v>21984.47</v>
      </c>
      <c r="AH1885" s="39" t="str">
        <f t="shared" si="536"/>
        <v>tier - 3</v>
      </c>
      <c r="AI1885" s="39" t="str">
        <f t="shared" si="537"/>
        <v>tier - 1</v>
      </c>
      <c r="AJ1885" s="54" t="str">
        <f t="shared" si="538"/>
        <v>R1012</v>
      </c>
    </row>
    <row r="1886" spans="2:36" ht="15.75" customHeight="1" x14ac:dyDescent="0.3">
      <c r="B1886" s="12" t="s">
        <v>6755</v>
      </c>
      <c r="C1886" s="13" t="s">
        <v>6757</v>
      </c>
      <c r="D1886" s="13">
        <v>32.4</v>
      </c>
      <c r="E1886" s="13" t="str">
        <f t="shared" si="522"/>
        <v>Obesity</v>
      </c>
      <c r="F1886" s="13">
        <v>5.08</v>
      </c>
      <c r="G1886" s="13" t="str">
        <f t="shared" si="523"/>
        <v>Normal</v>
      </c>
      <c r="H1886" s="13" t="s">
        <v>8291</v>
      </c>
      <c r="I1886" s="13" t="s">
        <v>8291</v>
      </c>
      <c r="J1886" s="13" t="s">
        <v>8291</v>
      </c>
      <c r="K1886" s="27">
        <v>1</v>
      </c>
      <c r="L1886" s="13" t="s">
        <v>8291</v>
      </c>
      <c r="M1886" s="13" t="s">
        <v>9269</v>
      </c>
      <c r="N1886" s="13">
        <v>22</v>
      </c>
      <c r="O1886" s="56">
        <v>22097.62</v>
      </c>
      <c r="P1886" s="13" t="s">
        <v>8311</v>
      </c>
      <c r="Q1886" s="13" t="s">
        <v>8314</v>
      </c>
      <c r="R1886" s="57" t="s">
        <v>8321</v>
      </c>
      <c r="T1886" s="12" t="s">
        <v>6755</v>
      </c>
      <c r="U1886" s="13" t="str">
        <f t="shared" si="539"/>
        <v xml:space="preserve">  Joyce</v>
      </c>
      <c r="V1886" s="39">
        <f t="shared" si="524"/>
        <v>32.4</v>
      </c>
      <c r="W1886" s="39" t="str">
        <f t="shared" si="525"/>
        <v>Obesity</v>
      </c>
      <c r="X1886" s="39">
        <f t="shared" si="526"/>
        <v>5.08</v>
      </c>
      <c r="Y1886" s="39" t="str">
        <f t="shared" si="527"/>
        <v>Normal</v>
      </c>
      <c r="Z1886" s="39" t="str">
        <f t="shared" si="528"/>
        <v>No</v>
      </c>
      <c r="AA1886" s="39" t="str">
        <f t="shared" si="529"/>
        <v>No</v>
      </c>
      <c r="AB1886" s="39" t="str">
        <f t="shared" si="530"/>
        <v>No</v>
      </c>
      <c r="AC1886" s="38">
        <f t="shared" si="531"/>
        <v>1</v>
      </c>
      <c r="AD1886" s="39" t="str">
        <f t="shared" si="532"/>
        <v>No</v>
      </c>
      <c r="AE1886" s="13" t="str">
        <f t="shared" si="533"/>
        <v>28-Aug-2001</v>
      </c>
      <c r="AF1886" s="39">
        <f t="shared" si="534"/>
        <v>22</v>
      </c>
      <c r="AG1886" s="58">
        <f t="shared" si="535"/>
        <v>22097.62</v>
      </c>
      <c r="AH1886" s="39" t="str">
        <f t="shared" si="536"/>
        <v>tier - 3</v>
      </c>
      <c r="AI1886" s="39" t="str">
        <f t="shared" si="537"/>
        <v>tier - 1</v>
      </c>
      <c r="AJ1886" s="54" t="str">
        <f t="shared" si="538"/>
        <v>R1011</v>
      </c>
    </row>
    <row r="1887" spans="2:36" ht="15.75" customHeight="1" x14ac:dyDescent="0.3">
      <c r="B1887" s="12" t="s">
        <v>6759</v>
      </c>
      <c r="C1887" s="13" t="s">
        <v>6761</v>
      </c>
      <c r="D1887" s="13">
        <v>27.93</v>
      </c>
      <c r="E1887" s="13" t="str">
        <f t="shared" si="522"/>
        <v>Overweight</v>
      </c>
      <c r="F1887" s="13">
        <v>5.59</v>
      </c>
      <c r="G1887" s="13" t="str">
        <f t="shared" si="523"/>
        <v>Normal</v>
      </c>
      <c r="H1887" s="13" t="s">
        <v>8291</v>
      </c>
      <c r="I1887" s="13" t="s">
        <v>8291</v>
      </c>
      <c r="J1887" s="13" t="s">
        <v>8291</v>
      </c>
      <c r="K1887" s="27">
        <v>1</v>
      </c>
      <c r="L1887" s="13" t="s">
        <v>8291</v>
      </c>
      <c r="M1887" s="13" t="s">
        <v>10059</v>
      </c>
      <c r="N1887" s="13">
        <v>43</v>
      </c>
      <c r="O1887" s="56">
        <v>22144.03</v>
      </c>
      <c r="P1887" s="13" t="s">
        <v>8310</v>
      </c>
      <c r="Q1887" s="13" t="s">
        <v>8310</v>
      </c>
      <c r="R1887" s="57" t="s">
        <v>8321</v>
      </c>
      <c r="T1887" s="12" t="s">
        <v>6759</v>
      </c>
      <c r="U1887" s="13" t="str">
        <f t="shared" si="539"/>
        <v xml:space="preserve">  Alison W</v>
      </c>
      <c r="V1887" s="39">
        <f t="shared" si="524"/>
        <v>27.93</v>
      </c>
      <c r="W1887" s="39" t="str">
        <f t="shared" si="525"/>
        <v>Overweight</v>
      </c>
      <c r="X1887" s="39">
        <f t="shared" si="526"/>
        <v>5.59</v>
      </c>
      <c r="Y1887" s="39" t="str">
        <f t="shared" si="527"/>
        <v>Normal</v>
      </c>
      <c r="Z1887" s="39" t="str">
        <f t="shared" si="528"/>
        <v>No</v>
      </c>
      <c r="AA1887" s="39" t="str">
        <f t="shared" si="529"/>
        <v>No</v>
      </c>
      <c r="AB1887" s="39" t="str">
        <f t="shared" si="530"/>
        <v>No</v>
      </c>
      <c r="AC1887" s="38">
        <f t="shared" si="531"/>
        <v>1</v>
      </c>
      <c r="AD1887" s="39" t="str">
        <f t="shared" si="532"/>
        <v>No</v>
      </c>
      <c r="AE1887" s="13" t="str">
        <f t="shared" si="533"/>
        <v>12-Sep-1980</v>
      </c>
      <c r="AF1887" s="39">
        <f t="shared" si="534"/>
        <v>43</v>
      </c>
      <c r="AG1887" s="58">
        <f t="shared" si="535"/>
        <v>22144.03</v>
      </c>
      <c r="AH1887" s="39" t="str">
        <f t="shared" si="536"/>
        <v>tier - 2</v>
      </c>
      <c r="AI1887" s="39" t="str">
        <f t="shared" si="537"/>
        <v>tier - 2</v>
      </c>
      <c r="AJ1887" s="54" t="str">
        <f t="shared" si="538"/>
        <v>R1011</v>
      </c>
    </row>
    <row r="1888" spans="2:36" ht="15.75" customHeight="1" x14ac:dyDescent="0.3">
      <c r="B1888" s="12" t="s">
        <v>6763</v>
      </c>
      <c r="C1888" s="13" t="s">
        <v>6765</v>
      </c>
      <c r="D1888" s="13">
        <v>21.754999999999999</v>
      </c>
      <c r="E1888" s="13" t="str">
        <f t="shared" si="522"/>
        <v>Healthy Weight</v>
      </c>
      <c r="F1888" s="13">
        <v>5.12</v>
      </c>
      <c r="G1888" s="13" t="str">
        <f t="shared" si="523"/>
        <v>Normal</v>
      </c>
      <c r="H1888" s="13" t="s">
        <v>8291</v>
      </c>
      <c r="I1888" s="13" t="s">
        <v>8291</v>
      </c>
      <c r="J1888" s="13" t="s">
        <v>8291</v>
      </c>
      <c r="K1888" s="27" t="s">
        <v>8292</v>
      </c>
      <c r="L1888" s="13" t="s">
        <v>8291</v>
      </c>
      <c r="M1888" s="13" t="s">
        <v>10060</v>
      </c>
      <c r="N1888" s="13">
        <v>58</v>
      </c>
      <c r="O1888" s="56">
        <v>22192.44</v>
      </c>
      <c r="P1888" s="13" t="s">
        <v>8311</v>
      </c>
      <c r="Q1888" s="13" t="s">
        <v>8314</v>
      </c>
      <c r="R1888" s="57" t="s">
        <v>8312</v>
      </c>
      <c r="T1888" s="12" t="s">
        <v>6763</v>
      </c>
      <c r="U1888" s="13" t="str">
        <f t="shared" si="539"/>
        <v xml:space="preserve">  Tammara C</v>
      </c>
      <c r="V1888" s="39">
        <f t="shared" si="524"/>
        <v>21.754999999999999</v>
      </c>
      <c r="W1888" s="39" t="str">
        <f t="shared" si="525"/>
        <v>Healthy Weight</v>
      </c>
      <c r="X1888" s="39">
        <f t="shared" si="526"/>
        <v>5.12</v>
      </c>
      <c r="Y1888" s="39" t="str">
        <f t="shared" si="527"/>
        <v>Normal</v>
      </c>
      <c r="Z1888" s="39" t="str">
        <f t="shared" si="528"/>
        <v>No</v>
      </c>
      <c r="AA1888" s="39" t="str">
        <f t="shared" si="529"/>
        <v>No</v>
      </c>
      <c r="AB1888" s="39" t="str">
        <f t="shared" si="530"/>
        <v>No</v>
      </c>
      <c r="AC1888" s="38" t="str">
        <f t="shared" si="531"/>
        <v>No major surgery</v>
      </c>
      <c r="AD1888" s="39" t="str">
        <f t="shared" si="532"/>
        <v>No</v>
      </c>
      <c r="AE1888" s="13" t="str">
        <f t="shared" si="533"/>
        <v>24-Aug-1965</v>
      </c>
      <c r="AF1888" s="39">
        <f t="shared" si="534"/>
        <v>58</v>
      </c>
      <c r="AG1888" s="58">
        <f t="shared" si="535"/>
        <v>22192.44</v>
      </c>
      <c r="AH1888" s="39" t="str">
        <f t="shared" si="536"/>
        <v>tier - 3</v>
      </c>
      <c r="AI1888" s="39" t="str">
        <f t="shared" si="537"/>
        <v>tier - 1</v>
      </c>
      <c r="AJ1888" s="54" t="str">
        <f t="shared" si="538"/>
        <v>R1013</v>
      </c>
    </row>
    <row r="1889" spans="2:36" ht="15.75" customHeight="1" x14ac:dyDescent="0.3">
      <c r="B1889" s="12" t="s">
        <v>6767</v>
      </c>
      <c r="C1889" s="13" t="s">
        <v>6769</v>
      </c>
      <c r="D1889" s="13">
        <v>25.934999999999999</v>
      </c>
      <c r="E1889" s="13" t="str">
        <f t="shared" si="522"/>
        <v>Overweight</v>
      </c>
      <c r="F1889" s="13">
        <v>4.95</v>
      </c>
      <c r="G1889" s="13" t="str">
        <f t="shared" si="523"/>
        <v>Normal</v>
      </c>
      <c r="H1889" s="13" t="s">
        <v>8291</v>
      </c>
      <c r="I1889" s="13" t="s">
        <v>8291</v>
      </c>
      <c r="J1889" s="13" t="s">
        <v>8291</v>
      </c>
      <c r="K1889" s="27" t="s">
        <v>8292</v>
      </c>
      <c r="L1889" s="13" t="s">
        <v>8291</v>
      </c>
      <c r="M1889" s="13" t="s">
        <v>10061</v>
      </c>
      <c r="N1889" s="13">
        <v>52</v>
      </c>
      <c r="O1889" s="56">
        <v>22218.11</v>
      </c>
      <c r="P1889" s="13" t="s">
        <v>8310</v>
      </c>
      <c r="Q1889" s="13" t="s">
        <v>8311</v>
      </c>
      <c r="R1889" s="57" t="s">
        <v>8312</v>
      </c>
      <c r="T1889" s="12" t="s">
        <v>6767</v>
      </c>
      <c r="U1889" s="13" t="str">
        <f t="shared" si="539"/>
        <v xml:space="preserve">  Dorota</v>
      </c>
      <c r="V1889" s="39">
        <f t="shared" si="524"/>
        <v>25.934999999999999</v>
      </c>
      <c r="W1889" s="39" t="str">
        <f t="shared" si="525"/>
        <v>Overweight</v>
      </c>
      <c r="X1889" s="39">
        <f t="shared" si="526"/>
        <v>4.95</v>
      </c>
      <c r="Y1889" s="39" t="str">
        <f t="shared" si="527"/>
        <v>Normal</v>
      </c>
      <c r="Z1889" s="39" t="str">
        <f t="shared" si="528"/>
        <v>No</v>
      </c>
      <c r="AA1889" s="39" t="str">
        <f t="shared" si="529"/>
        <v>No</v>
      </c>
      <c r="AB1889" s="39" t="str">
        <f t="shared" si="530"/>
        <v>No</v>
      </c>
      <c r="AC1889" s="38" t="str">
        <f t="shared" si="531"/>
        <v>No major surgery</v>
      </c>
      <c r="AD1889" s="39" t="str">
        <f t="shared" si="532"/>
        <v>No</v>
      </c>
      <c r="AE1889" s="13" t="str">
        <f t="shared" si="533"/>
        <v>16-Jun-1971</v>
      </c>
      <c r="AF1889" s="39">
        <f t="shared" si="534"/>
        <v>52</v>
      </c>
      <c r="AG1889" s="58">
        <f t="shared" si="535"/>
        <v>22218.11</v>
      </c>
      <c r="AH1889" s="39" t="str">
        <f t="shared" si="536"/>
        <v>tier - 2</v>
      </c>
      <c r="AI1889" s="39" t="str">
        <f t="shared" si="537"/>
        <v>tier - 3</v>
      </c>
      <c r="AJ1889" s="54" t="str">
        <f t="shared" si="538"/>
        <v>R1013</v>
      </c>
    </row>
    <row r="1890" spans="2:36" ht="15.75" customHeight="1" x14ac:dyDescent="0.3">
      <c r="B1890" s="12" t="s">
        <v>6771</v>
      </c>
      <c r="C1890" s="13" t="s">
        <v>6773</v>
      </c>
      <c r="D1890" s="13">
        <v>31.5</v>
      </c>
      <c r="E1890" s="13" t="str">
        <f t="shared" si="522"/>
        <v>Obesity</v>
      </c>
      <c r="F1890" s="13">
        <v>6.16</v>
      </c>
      <c r="G1890" s="13" t="str">
        <f t="shared" si="523"/>
        <v>Prediabetes</v>
      </c>
      <c r="H1890" s="13" t="s">
        <v>8291</v>
      </c>
      <c r="I1890" s="13" t="s">
        <v>8291</v>
      </c>
      <c r="J1890" s="13" t="s">
        <v>8291</v>
      </c>
      <c r="K1890" s="27" t="s">
        <v>8292</v>
      </c>
      <c r="L1890" s="13" t="s">
        <v>8291</v>
      </c>
      <c r="M1890" s="13" t="s">
        <v>9262</v>
      </c>
      <c r="N1890" s="13">
        <v>41</v>
      </c>
      <c r="O1890" s="56">
        <v>22331.57</v>
      </c>
      <c r="P1890" s="13" t="s">
        <v>8310</v>
      </c>
      <c r="Q1890" s="13" t="s">
        <v>8311</v>
      </c>
      <c r="R1890" s="57" t="s">
        <v>8329</v>
      </c>
      <c r="T1890" s="12" t="s">
        <v>6771</v>
      </c>
      <c r="U1890" s="13" t="str">
        <f t="shared" si="539"/>
        <v xml:space="preserve">  Jose Norberto Sr</v>
      </c>
      <c r="V1890" s="39">
        <f t="shared" si="524"/>
        <v>31.5</v>
      </c>
      <c r="W1890" s="39" t="str">
        <f t="shared" si="525"/>
        <v>Obesity</v>
      </c>
      <c r="X1890" s="39">
        <f t="shared" si="526"/>
        <v>6.16</v>
      </c>
      <c r="Y1890" s="39" t="str">
        <f t="shared" si="527"/>
        <v>Prediabetes</v>
      </c>
      <c r="Z1890" s="39" t="str">
        <f t="shared" si="528"/>
        <v>No</v>
      </c>
      <c r="AA1890" s="39" t="str">
        <f t="shared" si="529"/>
        <v>No</v>
      </c>
      <c r="AB1890" s="39" t="str">
        <f t="shared" si="530"/>
        <v>No</v>
      </c>
      <c r="AC1890" s="38" t="str">
        <f t="shared" si="531"/>
        <v>No major surgery</v>
      </c>
      <c r="AD1890" s="39" t="str">
        <f t="shared" si="532"/>
        <v>No</v>
      </c>
      <c r="AE1890" s="13" t="str">
        <f t="shared" si="533"/>
        <v>27-Dec-1982</v>
      </c>
      <c r="AF1890" s="39">
        <f t="shared" si="534"/>
        <v>41</v>
      </c>
      <c r="AG1890" s="58">
        <f t="shared" si="535"/>
        <v>22331.57</v>
      </c>
      <c r="AH1890" s="39" t="str">
        <f t="shared" si="536"/>
        <v>tier - 2</v>
      </c>
      <c r="AI1890" s="39" t="str">
        <f t="shared" si="537"/>
        <v>tier - 3</v>
      </c>
      <c r="AJ1890" s="54" t="str">
        <f t="shared" si="538"/>
        <v>R1024</v>
      </c>
    </row>
    <row r="1891" spans="2:36" ht="15.75" customHeight="1" x14ac:dyDescent="0.3">
      <c r="B1891" s="12" t="s">
        <v>6775</v>
      </c>
      <c r="C1891" s="13" t="s">
        <v>1532</v>
      </c>
      <c r="D1891" s="13">
        <v>30.03</v>
      </c>
      <c r="E1891" s="13" t="str">
        <f t="shared" si="522"/>
        <v>Obesity</v>
      </c>
      <c r="F1891" s="13">
        <v>6.41</v>
      </c>
      <c r="G1891" s="13" t="b">
        <f t="shared" si="523"/>
        <v>0</v>
      </c>
      <c r="H1891" s="13" t="s">
        <v>8291</v>
      </c>
      <c r="I1891" s="13" t="s">
        <v>8291</v>
      </c>
      <c r="J1891" s="13" t="s">
        <v>8291</v>
      </c>
      <c r="K1891" s="27" t="s">
        <v>8292</v>
      </c>
      <c r="L1891" s="13" t="s">
        <v>8291</v>
      </c>
      <c r="M1891" s="13" t="s">
        <v>10062</v>
      </c>
      <c r="N1891" s="13">
        <v>24</v>
      </c>
      <c r="O1891" s="56">
        <v>22395.74</v>
      </c>
      <c r="P1891" s="13" t="s">
        <v>8311</v>
      </c>
      <c r="Q1891" s="13" t="s">
        <v>8310</v>
      </c>
      <c r="R1891" s="57" t="s">
        <v>8329</v>
      </c>
      <c r="T1891" s="12" t="s">
        <v>6775</v>
      </c>
      <c r="U1891" s="13" t="str">
        <f t="shared" si="539"/>
        <v xml:space="preserve">  Peter</v>
      </c>
      <c r="V1891" s="39">
        <f t="shared" si="524"/>
        <v>30.03</v>
      </c>
      <c r="W1891" s="39" t="str">
        <f t="shared" si="525"/>
        <v>Obesity</v>
      </c>
      <c r="X1891" s="39">
        <f t="shared" si="526"/>
        <v>6.41</v>
      </c>
      <c r="Y1891" s="39" t="b">
        <f t="shared" si="527"/>
        <v>0</v>
      </c>
      <c r="Z1891" s="39" t="str">
        <f t="shared" si="528"/>
        <v>No</v>
      </c>
      <c r="AA1891" s="39" t="str">
        <f t="shared" si="529"/>
        <v>No</v>
      </c>
      <c r="AB1891" s="39" t="str">
        <f t="shared" si="530"/>
        <v>No</v>
      </c>
      <c r="AC1891" s="38" t="str">
        <f t="shared" si="531"/>
        <v>No major surgery</v>
      </c>
      <c r="AD1891" s="39" t="str">
        <f t="shared" si="532"/>
        <v>No</v>
      </c>
      <c r="AE1891" s="13" t="str">
        <f t="shared" si="533"/>
        <v>26-Aug-1999</v>
      </c>
      <c r="AF1891" s="39">
        <f t="shared" si="534"/>
        <v>24</v>
      </c>
      <c r="AG1891" s="58">
        <f t="shared" si="535"/>
        <v>22395.74</v>
      </c>
      <c r="AH1891" s="39" t="str">
        <f t="shared" si="536"/>
        <v>tier - 3</v>
      </c>
      <c r="AI1891" s="39" t="str">
        <f t="shared" si="537"/>
        <v>tier - 2</v>
      </c>
      <c r="AJ1891" s="54" t="str">
        <f t="shared" si="538"/>
        <v>R1024</v>
      </c>
    </row>
    <row r="1892" spans="2:36" ht="15.75" customHeight="1" x14ac:dyDescent="0.3">
      <c r="B1892" s="12" t="s">
        <v>6778</v>
      </c>
      <c r="C1892" s="13" t="s">
        <v>6780</v>
      </c>
      <c r="D1892" s="13">
        <v>33.479999999999997</v>
      </c>
      <c r="E1892" s="13" t="str">
        <f t="shared" si="522"/>
        <v>Obesity</v>
      </c>
      <c r="F1892" s="13">
        <v>8.94</v>
      </c>
      <c r="G1892" s="13" t="str">
        <f t="shared" si="523"/>
        <v>Diabetes</v>
      </c>
      <c r="H1892" s="13" t="s">
        <v>8291</v>
      </c>
      <c r="I1892" s="13" t="s">
        <v>8291</v>
      </c>
      <c r="J1892" s="13" t="s">
        <v>8291</v>
      </c>
      <c r="K1892" s="27" t="s">
        <v>8292</v>
      </c>
      <c r="L1892" s="13" t="s">
        <v>8291</v>
      </c>
      <c r="M1892" s="13" t="s">
        <v>10063</v>
      </c>
      <c r="N1892" s="13">
        <v>57</v>
      </c>
      <c r="O1892" s="56">
        <v>22412.65</v>
      </c>
      <c r="P1892" s="13" t="s">
        <v>8311</v>
      </c>
      <c r="Q1892" s="13" t="s">
        <v>8311</v>
      </c>
      <c r="R1892" s="57" t="s">
        <v>8331</v>
      </c>
      <c r="T1892" s="12" t="s">
        <v>6778</v>
      </c>
      <c r="U1892" s="13" t="str">
        <f t="shared" si="539"/>
        <v xml:space="preserve">  Bryant</v>
      </c>
      <c r="V1892" s="39">
        <f t="shared" si="524"/>
        <v>33.479999999999997</v>
      </c>
      <c r="W1892" s="39" t="str">
        <f t="shared" si="525"/>
        <v>Obesity</v>
      </c>
      <c r="X1892" s="39">
        <f t="shared" si="526"/>
        <v>8.94</v>
      </c>
      <c r="Y1892" s="39" t="str">
        <f t="shared" si="527"/>
        <v>Diabetes</v>
      </c>
      <c r="Z1892" s="39" t="str">
        <f t="shared" si="528"/>
        <v>No</v>
      </c>
      <c r="AA1892" s="39" t="str">
        <f t="shared" si="529"/>
        <v>No</v>
      </c>
      <c r="AB1892" s="39" t="str">
        <f t="shared" si="530"/>
        <v>No</v>
      </c>
      <c r="AC1892" s="38" t="str">
        <f t="shared" si="531"/>
        <v>No major surgery</v>
      </c>
      <c r="AD1892" s="39" t="str">
        <f t="shared" si="532"/>
        <v>No</v>
      </c>
      <c r="AE1892" s="13" t="str">
        <f t="shared" si="533"/>
        <v>18-Aug-1966</v>
      </c>
      <c r="AF1892" s="39">
        <f t="shared" si="534"/>
        <v>57</v>
      </c>
      <c r="AG1892" s="58">
        <f t="shared" si="535"/>
        <v>22412.65</v>
      </c>
      <c r="AH1892" s="39" t="str">
        <f t="shared" si="536"/>
        <v>tier - 3</v>
      </c>
      <c r="AI1892" s="39" t="str">
        <f t="shared" si="537"/>
        <v>tier - 3</v>
      </c>
      <c r="AJ1892" s="54" t="str">
        <f t="shared" si="538"/>
        <v>R1014</v>
      </c>
    </row>
    <row r="1893" spans="2:36" ht="15.75" customHeight="1" x14ac:dyDescent="0.3">
      <c r="B1893" s="12" t="s">
        <v>6781</v>
      </c>
      <c r="C1893" s="13" t="s">
        <v>4317</v>
      </c>
      <c r="D1893" s="13">
        <v>16.510000000000002</v>
      </c>
      <c r="E1893" s="13" t="str">
        <f t="shared" si="522"/>
        <v>Underweight</v>
      </c>
      <c r="F1893" s="13">
        <v>4.42</v>
      </c>
      <c r="G1893" s="13" t="str">
        <f t="shared" si="523"/>
        <v>Normal</v>
      </c>
      <c r="H1893" s="13" t="s">
        <v>8293</v>
      </c>
      <c r="I1893" s="13" t="s">
        <v>8291</v>
      </c>
      <c r="J1893" s="13" t="s">
        <v>8293</v>
      </c>
      <c r="K1893" s="27">
        <v>1</v>
      </c>
      <c r="L1893" s="13" t="s">
        <v>8291</v>
      </c>
      <c r="M1893" s="13" t="s">
        <v>10064</v>
      </c>
      <c r="N1893" s="13">
        <v>40</v>
      </c>
      <c r="O1893" s="56">
        <v>22462.04</v>
      </c>
      <c r="P1893" s="13" t="s">
        <v>8311</v>
      </c>
      <c r="Q1893" s="13" t="s">
        <v>8314</v>
      </c>
      <c r="R1893" s="57" t="s">
        <v>8325</v>
      </c>
      <c r="T1893" s="12" t="s">
        <v>6781</v>
      </c>
      <c r="U1893" s="13" t="str">
        <f t="shared" si="539"/>
        <v xml:space="preserve">  Christina</v>
      </c>
      <c r="V1893" s="39">
        <f t="shared" si="524"/>
        <v>16.510000000000002</v>
      </c>
      <c r="W1893" s="39" t="str">
        <f t="shared" si="525"/>
        <v>Underweight</v>
      </c>
      <c r="X1893" s="39">
        <f t="shared" si="526"/>
        <v>4.42</v>
      </c>
      <c r="Y1893" s="39" t="str">
        <f t="shared" si="527"/>
        <v>Normal</v>
      </c>
      <c r="Z1893" s="39" t="str">
        <f t="shared" si="528"/>
        <v>Yes</v>
      </c>
      <c r="AA1893" s="39" t="str">
        <f t="shared" si="529"/>
        <v>No</v>
      </c>
      <c r="AB1893" s="39" t="str">
        <f t="shared" si="530"/>
        <v>Yes</v>
      </c>
      <c r="AC1893" s="38">
        <f t="shared" si="531"/>
        <v>1</v>
      </c>
      <c r="AD1893" s="39" t="str">
        <f t="shared" si="532"/>
        <v>No</v>
      </c>
      <c r="AE1893" s="13" t="str">
        <f t="shared" si="533"/>
        <v>21-Dec-1983</v>
      </c>
      <c r="AF1893" s="39">
        <f t="shared" si="534"/>
        <v>40</v>
      </c>
      <c r="AG1893" s="58">
        <f t="shared" si="535"/>
        <v>22462.04</v>
      </c>
      <c r="AH1893" s="39" t="str">
        <f t="shared" si="536"/>
        <v>tier - 3</v>
      </c>
      <c r="AI1893" s="39" t="str">
        <f t="shared" si="537"/>
        <v>tier - 1</v>
      </c>
      <c r="AJ1893" s="54" t="str">
        <f t="shared" si="538"/>
        <v>R1019</v>
      </c>
    </row>
    <row r="1894" spans="2:36" ht="15.75" customHeight="1" x14ac:dyDescent="0.3">
      <c r="B1894" s="12" t="s">
        <v>6784</v>
      </c>
      <c r="C1894" s="13" t="s">
        <v>88</v>
      </c>
      <c r="D1894" s="13">
        <v>33.155000000000001</v>
      </c>
      <c r="E1894" s="13" t="str">
        <f t="shared" si="522"/>
        <v>Obesity</v>
      </c>
      <c r="F1894" s="13">
        <v>5.3</v>
      </c>
      <c r="G1894" s="13" t="str">
        <f t="shared" si="523"/>
        <v>Normal</v>
      </c>
      <c r="H1894" s="13" t="s">
        <v>8293</v>
      </c>
      <c r="I1894" s="13" t="s">
        <v>8291</v>
      </c>
      <c r="J1894" s="13" t="s">
        <v>8291</v>
      </c>
      <c r="K1894" s="27">
        <v>1</v>
      </c>
      <c r="L1894" s="13" t="s">
        <v>8291</v>
      </c>
      <c r="M1894" s="13" t="s">
        <v>10065</v>
      </c>
      <c r="N1894" s="13">
        <v>44</v>
      </c>
      <c r="O1894" s="56">
        <v>22478.6</v>
      </c>
      <c r="P1894" s="13" t="s">
        <v>8311</v>
      </c>
      <c r="Q1894" s="13" t="s">
        <v>8310</v>
      </c>
      <c r="R1894" s="57" t="s">
        <v>8321</v>
      </c>
      <c r="T1894" s="12" t="s">
        <v>6784</v>
      </c>
      <c r="U1894" s="13" t="str">
        <f t="shared" si="539"/>
        <v xml:space="preserve">  John</v>
      </c>
      <c r="V1894" s="39">
        <f t="shared" si="524"/>
        <v>33.155000000000001</v>
      </c>
      <c r="W1894" s="39" t="str">
        <f t="shared" si="525"/>
        <v>Obesity</v>
      </c>
      <c r="X1894" s="39">
        <f t="shared" si="526"/>
        <v>5.3</v>
      </c>
      <c r="Y1894" s="39" t="str">
        <f t="shared" si="527"/>
        <v>Normal</v>
      </c>
      <c r="Z1894" s="39" t="str">
        <f t="shared" si="528"/>
        <v>Yes</v>
      </c>
      <c r="AA1894" s="39" t="str">
        <f t="shared" si="529"/>
        <v>No</v>
      </c>
      <c r="AB1894" s="39" t="str">
        <f t="shared" si="530"/>
        <v>No</v>
      </c>
      <c r="AC1894" s="38">
        <f t="shared" si="531"/>
        <v>1</v>
      </c>
      <c r="AD1894" s="39" t="str">
        <f t="shared" si="532"/>
        <v>No</v>
      </c>
      <c r="AE1894" s="13" t="str">
        <f t="shared" si="533"/>
        <v>14-Nov-1979</v>
      </c>
      <c r="AF1894" s="39">
        <f t="shared" si="534"/>
        <v>44</v>
      </c>
      <c r="AG1894" s="58">
        <f t="shared" si="535"/>
        <v>22478.6</v>
      </c>
      <c r="AH1894" s="39" t="str">
        <f t="shared" si="536"/>
        <v>tier - 3</v>
      </c>
      <c r="AI1894" s="39" t="str">
        <f t="shared" si="537"/>
        <v>tier - 2</v>
      </c>
      <c r="AJ1894" s="54" t="str">
        <f t="shared" si="538"/>
        <v>R1011</v>
      </c>
    </row>
    <row r="1895" spans="2:36" ht="15.75" customHeight="1" x14ac:dyDescent="0.3">
      <c r="B1895" s="12" t="s">
        <v>6787</v>
      </c>
      <c r="C1895" s="13" t="s">
        <v>6789</v>
      </c>
      <c r="D1895" s="13">
        <v>37.29</v>
      </c>
      <c r="E1895" s="13" t="str">
        <f t="shared" si="522"/>
        <v>Obesity</v>
      </c>
      <c r="F1895" s="13">
        <v>4.6399999999999997</v>
      </c>
      <c r="G1895" s="13" t="str">
        <f t="shared" si="523"/>
        <v>Normal</v>
      </c>
      <c r="H1895" s="13" t="s">
        <v>8291</v>
      </c>
      <c r="I1895" s="13" t="s">
        <v>8291</v>
      </c>
      <c r="J1895" s="13" t="s">
        <v>8293</v>
      </c>
      <c r="K1895" s="27">
        <v>1</v>
      </c>
      <c r="L1895" s="13" t="s">
        <v>8291</v>
      </c>
      <c r="M1895" s="13" t="s">
        <v>8491</v>
      </c>
      <c r="N1895" s="13">
        <v>20</v>
      </c>
      <c r="O1895" s="56">
        <v>22493.66</v>
      </c>
      <c r="P1895" s="13" t="s">
        <v>8310</v>
      </c>
      <c r="Q1895" s="13" t="s">
        <v>8314</v>
      </c>
      <c r="R1895" s="57" t="s">
        <v>8317</v>
      </c>
      <c r="T1895" s="12" t="s">
        <v>6787</v>
      </c>
      <c r="U1895" s="13" t="str">
        <f t="shared" si="539"/>
        <v xml:space="preserve">  Eduardo</v>
      </c>
      <c r="V1895" s="39">
        <f t="shared" si="524"/>
        <v>37.29</v>
      </c>
      <c r="W1895" s="39" t="str">
        <f t="shared" si="525"/>
        <v>Obesity</v>
      </c>
      <c r="X1895" s="39">
        <f t="shared" si="526"/>
        <v>4.6399999999999997</v>
      </c>
      <c r="Y1895" s="39" t="str">
        <f t="shared" si="527"/>
        <v>Normal</v>
      </c>
      <c r="Z1895" s="39" t="str">
        <f t="shared" si="528"/>
        <v>No</v>
      </c>
      <c r="AA1895" s="39" t="str">
        <f t="shared" si="529"/>
        <v>No</v>
      </c>
      <c r="AB1895" s="39" t="str">
        <f t="shared" si="530"/>
        <v>Yes</v>
      </c>
      <c r="AC1895" s="38">
        <f t="shared" si="531"/>
        <v>1</v>
      </c>
      <c r="AD1895" s="39" t="str">
        <f t="shared" si="532"/>
        <v>No</v>
      </c>
      <c r="AE1895" s="13" t="str">
        <f t="shared" si="533"/>
        <v>25-Jul-2003</v>
      </c>
      <c r="AF1895" s="39">
        <f t="shared" si="534"/>
        <v>20</v>
      </c>
      <c r="AG1895" s="58">
        <f t="shared" si="535"/>
        <v>22493.66</v>
      </c>
      <c r="AH1895" s="39" t="str">
        <f t="shared" si="536"/>
        <v>tier - 2</v>
      </c>
      <c r="AI1895" s="39" t="str">
        <f t="shared" si="537"/>
        <v>tier - 1</v>
      </c>
      <c r="AJ1895" s="54" t="str">
        <f t="shared" si="538"/>
        <v>R1012</v>
      </c>
    </row>
    <row r="1896" spans="2:36" ht="15.75" customHeight="1" x14ac:dyDescent="0.3">
      <c r="B1896" s="12" t="s">
        <v>6791</v>
      </c>
      <c r="C1896" s="13" t="s">
        <v>6793</v>
      </c>
      <c r="D1896" s="13">
        <v>20.23</v>
      </c>
      <c r="E1896" s="13" t="str">
        <f t="shared" si="522"/>
        <v>Healthy Weight</v>
      </c>
      <c r="F1896" s="13">
        <v>6.16</v>
      </c>
      <c r="G1896" s="13" t="str">
        <f t="shared" si="523"/>
        <v>Prediabetes</v>
      </c>
      <c r="H1896" s="13" t="s">
        <v>8293</v>
      </c>
      <c r="I1896" s="13" t="s">
        <v>8291</v>
      </c>
      <c r="J1896" s="13" t="s">
        <v>8291</v>
      </c>
      <c r="K1896" s="27">
        <v>1</v>
      </c>
      <c r="L1896" s="13" t="s">
        <v>8291</v>
      </c>
      <c r="M1896" s="13" t="s">
        <v>9055</v>
      </c>
      <c r="N1896" s="13">
        <v>53</v>
      </c>
      <c r="O1896" s="56">
        <v>23045.57</v>
      </c>
      <c r="P1896" s="13" t="s">
        <v>8310</v>
      </c>
      <c r="Q1896" s="13" t="s">
        <v>8310</v>
      </c>
      <c r="R1896" s="57" t="s">
        <v>8329</v>
      </c>
      <c r="T1896" s="12" t="s">
        <v>6791</v>
      </c>
      <c r="U1896" s="13" t="str">
        <f t="shared" si="539"/>
        <v xml:space="preserve">  Laura M</v>
      </c>
      <c r="V1896" s="39">
        <f t="shared" si="524"/>
        <v>20.23</v>
      </c>
      <c r="W1896" s="39" t="str">
        <f t="shared" si="525"/>
        <v>Healthy Weight</v>
      </c>
      <c r="X1896" s="39">
        <f t="shared" si="526"/>
        <v>6.16</v>
      </c>
      <c r="Y1896" s="39" t="str">
        <f t="shared" si="527"/>
        <v>Prediabetes</v>
      </c>
      <c r="Z1896" s="39" t="str">
        <f t="shared" si="528"/>
        <v>Yes</v>
      </c>
      <c r="AA1896" s="39" t="str">
        <f t="shared" si="529"/>
        <v>No</v>
      </c>
      <c r="AB1896" s="39" t="str">
        <f t="shared" si="530"/>
        <v>No</v>
      </c>
      <c r="AC1896" s="38">
        <f t="shared" si="531"/>
        <v>1</v>
      </c>
      <c r="AD1896" s="39" t="str">
        <f t="shared" si="532"/>
        <v>No</v>
      </c>
      <c r="AE1896" s="13" t="str">
        <f t="shared" si="533"/>
        <v>9-Nov-1970</v>
      </c>
      <c r="AF1896" s="39">
        <f t="shared" si="534"/>
        <v>53</v>
      </c>
      <c r="AG1896" s="58">
        <f t="shared" si="535"/>
        <v>23045.57</v>
      </c>
      <c r="AH1896" s="39" t="str">
        <f t="shared" si="536"/>
        <v>tier - 2</v>
      </c>
      <c r="AI1896" s="39" t="str">
        <f t="shared" si="537"/>
        <v>tier - 2</v>
      </c>
      <c r="AJ1896" s="54" t="str">
        <f t="shared" si="538"/>
        <v>R1024</v>
      </c>
    </row>
    <row r="1897" spans="2:36" ht="15.75" customHeight="1" x14ac:dyDescent="0.3">
      <c r="B1897" s="12" t="s">
        <v>6795</v>
      </c>
      <c r="C1897" s="13" t="s">
        <v>474</v>
      </c>
      <c r="D1897" s="13">
        <v>28.975000000000001</v>
      </c>
      <c r="E1897" s="13" t="str">
        <f t="shared" si="522"/>
        <v>Overweight</v>
      </c>
      <c r="F1897" s="13">
        <v>4.12</v>
      </c>
      <c r="G1897" s="13" t="str">
        <f t="shared" si="523"/>
        <v>Normal</v>
      </c>
      <c r="H1897" s="13" t="s">
        <v>8291</v>
      </c>
      <c r="I1897" s="13" t="s">
        <v>8291</v>
      </c>
      <c r="J1897" s="13" t="s">
        <v>8293</v>
      </c>
      <c r="K1897" s="27">
        <v>1</v>
      </c>
      <c r="L1897" s="13" t="s">
        <v>8291</v>
      </c>
      <c r="M1897" s="13" t="s">
        <v>10066</v>
      </c>
      <c r="N1897" s="13">
        <v>48</v>
      </c>
      <c r="O1897" s="56">
        <v>23065.42</v>
      </c>
      <c r="P1897" s="13" t="s">
        <v>8310</v>
      </c>
      <c r="Q1897" s="13" t="s">
        <v>8310</v>
      </c>
      <c r="R1897" s="57" t="s">
        <v>8312</v>
      </c>
      <c r="T1897" s="12" t="s">
        <v>6795</v>
      </c>
      <c r="U1897" s="13" t="str">
        <f t="shared" si="539"/>
        <v xml:space="preserve">  Charlie</v>
      </c>
      <c r="V1897" s="39">
        <f t="shared" si="524"/>
        <v>28.975000000000001</v>
      </c>
      <c r="W1897" s="39" t="str">
        <f t="shared" si="525"/>
        <v>Overweight</v>
      </c>
      <c r="X1897" s="39">
        <f t="shared" si="526"/>
        <v>4.12</v>
      </c>
      <c r="Y1897" s="39" t="str">
        <f t="shared" si="527"/>
        <v>Normal</v>
      </c>
      <c r="Z1897" s="39" t="str">
        <f t="shared" si="528"/>
        <v>No</v>
      </c>
      <c r="AA1897" s="39" t="str">
        <f t="shared" si="529"/>
        <v>No</v>
      </c>
      <c r="AB1897" s="39" t="str">
        <f t="shared" si="530"/>
        <v>Yes</v>
      </c>
      <c r="AC1897" s="38">
        <f t="shared" si="531"/>
        <v>1</v>
      </c>
      <c r="AD1897" s="39" t="str">
        <f t="shared" si="532"/>
        <v>No</v>
      </c>
      <c r="AE1897" s="13" t="str">
        <f t="shared" si="533"/>
        <v>9-Sep-1975</v>
      </c>
      <c r="AF1897" s="39">
        <f t="shared" si="534"/>
        <v>48</v>
      </c>
      <c r="AG1897" s="58">
        <f t="shared" si="535"/>
        <v>23065.42</v>
      </c>
      <c r="AH1897" s="39" t="str">
        <f t="shared" si="536"/>
        <v>tier - 2</v>
      </c>
      <c r="AI1897" s="39" t="str">
        <f t="shared" si="537"/>
        <v>tier - 2</v>
      </c>
      <c r="AJ1897" s="54" t="str">
        <f t="shared" si="538"/>
        <v>R1013</v>
      </c>
    </row>
    <row r="1898" spans="2:36" ht="15.75" customHeight="1" x14ac:dyDescent="0.3">
      <c r="B1898" s="12" t="s">
        <v>6798</v>
      </c>
      <c r="C1898" s="13" t="s">
        <v>6800</v>
      </c>
      <c r="D1898" s="13">
        <v>16.420000000000002</v>
      </c>
      <c r="E1898" s="13" t="str">
        <f t="shared" si="522"/>
        <v>Underweight</v>
      </c>
      <c r="F1898" s="13">
        <v>5.77</v>
      </c>
      <c r="G1898" s="13" t="str">
        <f t="shared" si="523"/>
        <v>Prediabetes</v>
      </c>
      <c r="H1898" s="13" t="s">
        <v>8293</v>
      </c>
      <c r="I1898" s="13" t="s">
        <v>8291</v>
      </c>
      <c r="J1898" s="13" t="s">
        <v>8293</v>
      </c>
      <c r="K1898" s="27">
        <v>1</v>
      </c>
      <c r="L1898" s="13" t="s">
        <v>8291</v>
      </c>
      <c r="M1898" s="13" t="s">
        <v>10067</v>
      </c>
      <c r="N1898" s="13">
        <v>20</v>
      </c>
      <c r="O1898" s="56">
        <v>23082.959999999999</v>
      </c>
      <c r="P1898" s="13" t="s">
        <v>8310</v>
      </c>
      <c r="Q1898" s="13" t="s">
        <v>8310</v>
      </c>
      <c r="R1898" s="57" t="s">
        <v>8321</v>
      </c>
      <c r="T1898" s="12" t="s">
        <v>6798</v>
      </c>
      <c r="U1898" s="13" t="str">
        <f t="shared" si="539"/>
        <v xml:space="preserve">  Melissa D</v>
      </c>
      <c r="V1898" s="39">
        <f t="shared" si="524"/>
        <v>16.420000000000002</v>
      </c>
      <c r="W1898" s="39" t="str">
        <f t="shared" si="525"/>
        <v>Underweight</v>
      </c>
      <c r="X1898" s="39">
        <f t="shared" si="526"/>
        <v>5.77</v>
      </c>
      <c r="Y1898" s="39" t="str">
        <f t="shared" si="527"/>
        <v>Prediabetes</v>
      </c>
      <c r="Z1898" s="39" t="str">
        <f t="shared" si="528"/>
        <v>Yes</v>
      </c>
      <c r="AA1898" s="39" t="str">
        <f t="shared" si="529"/>
        <v>No</v>
      </c>
      <c r="AB1898" s="39" t="str">
        <f t="shared" si="530"/>
        <v>Yes</v>
      </c>
      <c r="AC1898" s="38">
        <f t="shared" si="531"/>
        <v>1</v>
      </c>
      <c r="AD1898" s="39" t="str">
        <f t="shared" si="532"/>
        <v>No</v>
      </c>
      <c r="AE1898" s="13" t="str">
        <f t="shared" si="533"/>
        <v>14-Dec-2003</v>
      </c>
      <c r="AF1898" s="39">
        <f t="shared" si="534"/>
        <v>20</v>
      </c>
      <c r="AG1898" s="58">
        <f t="shared" si="535"/>
        <v>23082.959999999999</v>
      </c>
      <c r="AH1898" s="39" t="str">
        <f t="shared" si="536"/>
        <v>tier - 2</v>
      </c>
      <c r="AI1898" s="39" t="str">
        <f t="shared" si="537"/>
        <v>tier - 2</v>
      </c>
      <c r="AJ1898" s="54" t="str">
        <f t="shared" si="538"/>
        <v>R1011</v>
      </c>
    </row>
    <row r="1899" spans="2:36" ht="15.75" customHeight="1" x14ac:dyDescent="0.3">
      <c r="B1899" s="12" t="s">
        <v>6802</v>
      </c>
      <c r="C1899" s="13" t="s">
        <v>6804</v>
      </c>
      <c r="D1899" s="13">
        <v>17.559999999999999</v>
      </c>
      <c r="E1899" s="13" t="str">
        <f t="shared" si="522"/>
        <v>Underweight</v>
      </c>
      <c r="F1899" s="13">
        <v>6.2</v>
      </c>
      <c r="G1899" s="13" t="str">
        <f t="shared" si="523"/>
        <v>Prediabetes</v>
      </c>
      <c r="H1899" s="13" t="s">
        <v>8291</v>
      </c>
      <c r="I1899" s="13" t="s">
        <v>8291</v>
      </c>
      <c r="J1899" s="13" t="s">
        <v>8291</v>
      </c>
      <c r="K1899" s="27">
        <v>1</v>
      </c>
      <c r="L1899" s="13" t="s">
        <v>8291</v>
      </c>
      <c r="M1899" s="13" t="s">
        <v>10068</v>
      </c>
      <c r="N1899" s="13">
        <v>26</v>
      </c>
      <c r="O1899" s="56">
        <v>23241.47</v>
      </c>
      <c r="P1899" s="13" t="s">
        <v>8310</v>
      </c>
      <c r="Q1899" s="13" t="s">
        <v>8311</v>
      </c>
      <c r="R1899" s="57" t="s">
        <v>8327</v>
      </c>
      <c r="T1899" s="12" t="s">
        <v>6802</v>
      </c>
      <c r="U1899" s="13" t="str">
        <f t="shared" si="539"/>
        <v xml:space="preserve">  Dan C</v>
      </c>
      <c r="V1899" s="39">
        <f t="shared" si="524"/>
        <v>17.559999999999999</v>
      </c>
      <c r="W1899" s="39" t="str">
        <f t="shared" si="525"/>
        <v>Underweight</v>
      </c>
      <c r="X1899" s="39">
        <f t="shared" si="526"/>
        <v>6.2</v>
      </c>
      <c r="Y1899" s="39" t="str">
        <f t="shared" si="527"/>
        <v>Prediabetes</v>
      </c>
      <c r="Z1899" s="39" t="str">
        <f t="shared" si="528"/>
        <v>No</v>
      </c>
      <c r="AA1899" s="39" t="str">
        <f t="shared" si="529"/>
        <v>No</v>
      </c>
      <c r="AB1899" s="39" t="str">
        <f t="shared" si="530"/>
        <v>No</v>
      </c>
      <c r="AC1899" s="38">
        <f t="shared" si="531"/>
        <v>1</v>
      </c>
      <c r="AD1899" s="39" t="str">
        <f t="shared" si="532"/>
        <v>No</v>
      </c>
      <c r="AE1899" s="13" t="str">
        <f t="shared" si="533"/>
        <v>7-Aug-1997</v>
      </c>
      <c r="AF1899" s="39">
        <f t="shared" si="534"/>
        <v>26</v>
      </c>
      <c r="AG1899" s="58">
        <f t="shared" si="535"/>
        <v>23241.47</v>
      </c>
      <c r="AH1899" s="39" t="str">
        <f t="shared" si="536"/>
        <v>tier - 2</v>
      </c>
      <c r="AI1899" s="39" t="str">
        <f t="shared" si="537"/>
        <v>tier - 3</v>
      </c>
      <c r="AJ1899" s="54" t="str">
        <f t="shared" si="538"/>
        <v>R1018</v>
      </c>
    </row>
    <row r="1900" spans="2:36" ht="15.75" customHeight="1" x14ac:dyDescent="0.3">
      <c r="B1900" s="12" t="s">
        <v>6805</v>
      </c>
      <c r="C1900" s="13" t="s">
        <v>620</v>
      </c>
      <c r="D1900" s="13">
        <v>24.13</v>
      </c>
      <c r="E1900" s="13" t="str">
        <f t="shared" si="522"/>
        <v>Healthy Weight</v>
      </c>
      <c r="F1900" s="13">
        <v>4.3899999999999997</v>
      </c>
      <c r="G1900" s="13" t="str">
        <f t="shared" si="523"/>
        <v>Normal</v>
      </c>
      <c r="H1900" s="13" t="s">
        <v>8291</v>
      </c>
      <c r="I1900" s="13" t="s">
        <v>8291</v>
      </c>
      <c r="J1900" s="13" t="s">
        <v>8291</v>
      </c>
      <c r="K1900" s="27">
        <v>1</v>
      </c>
      <c r="L1900" s="13" t="s">
        <v>8291</v>
      </c>
      <c r="M1900" s="13" t="s">
        <v>10069</v>
      </c>
      <c r="N1900" s="13">
        <v>54</v>
      </c>
      <c r="O1900" s="56">
        <v>23244.79</v>
      </c>
      <c r="P1900" s="13" t="s">
        <v>8310</v>
      </c>
      <c r="Q1900" s="13" t="s">
        <v>8311</v>
      </c>
      <c r="R1900" s="57" t="s">
        <v>8312</v>
      </c>
      <c r="T1900" s="12" t="s">
        <v>6805</v>
      </c>
      <c r="U1900" s="13" t="str">
        <f t="shared" si="539"/>
        <v xml:space="preserve">  Matthew</v>
      </c>
      <c r="V1900" s="39">
        <f t="shared" si="524"/>
        <v>24.13</v>
      </c>
      <c r="W1900" s="39" t="str">
        <f t="shared" si="525"/>
        <v>Healthy Weight</v>
      </c>
      <c r="X1900" s="39">
        <f t="shared" si="526"/>
        <v>4.3899999999999997</v>
      </c>
      <c r="Y1900" s="39" t="str">
        <f t="shared" si="527"/>
        <v>Normal</v>
      </c>
      <c r="Z1900" s="39" t="str">
        <f t="shared" si="528"/>
        <v>No</v>
      </c>
      <c r="AA1900" s="39" t="str">
        <f t="shared" si="529"/>
        <v>No</v>
      </c>
      <c r="AB1900" s="39" t="str">
        <f t="shared" si="530"/>
        <v>No</v>
      </c>
      <c r="AC1900" s="38">
        <f t="shared" si="531"/>
        <v>1</v>
      </c>
      <c r="AD1900" s="39" t="str">
        <f t="shared" si="532"/>
        <v>No</v>
      </c>
      <c r="AE1900" s="13" t="str">
        <f t="shared" si="533"/>
        <v>14-Nov-1969</v>
      </c>
      <c r="AF1900" s="39">
        <f t="shared" si="534"/>
        <v>54</v>
      </c>
      <c r="AG1900" s="58">
        <f t="shared" si="535"/>
        <v>23244.79</v>
      </c>
      <c r="AH1900" s="39" t="str">
        <f t="shared" si="536"/>
        <v>tier - 2</v>
      </c>
      <c r="AI1900" s="39" t="str">
        <f t="shared" si="537"/>
        <v>tier - 3</v>
      </c>
      <c r="AJ1900" s="54" t="str">
        <f t="shared" si="538"/>
        <v>R1013</v>
      </c>
    </row>
    <row r="1901" spans="2:36" ht="15.75" customHeight="1" x14ac:dyDescent="0.3">
      <c r="B1901" s="12" t="s">
        <v>6808</v>
      </c>
      <c r="C1901" s="13" t="s">
        <v>6810</v>
      </c>
      <c r="D1901" s="13">
        <v>19.95</v>
      </c>
      <c r="E1901" s="13" t="str">
        <f t="shared" si="522"/>
        <v>Healthy Weight</v>
      </c>
      <c r="F1901" s="13">
        <v>5.13</v>
      </c>
      <c r="G1901" s="13" t="str">
        <f t="shared" si="523"/>
        <v>Normal</v>
      </c>
      <c r="H1901" s="13" t="s">
        <v>8291</v>
      </c>
      <c r="I1901" s="13" t="s">
        <v>8293</v>
      </c>
      <c r="J1901" s="13" t="s">
        <v>8291</v>
      </c>
      <c r="K1901" s="27">
        <v>2</v>
      </c>
      <c r="L1901" s="13" t="s">
        <v>8291</v>
      </c>
      <c r="M1901" s="13" t="s">
        <v>10070</v>
      </c>
      <c r="N1901" s="13">
        <v>29</v>
      </c>
      <c r="O1901" s="56">
        <v>23288.93</v>
      </c>
      <c r="P1901" s="13" t="s">
        <v>8310</v>
      </c>
      <c r="Q1901" s="13" t="s">
        <v>8311</v>
      </c>
      <c r="R1901" s="57" t="s">
        <v>8329</v>
      </c>
      <c r="T1901" s="12" t="s">
        <v>6808</v>
      </c>
      <c r="U1901" s="13" t="str">
        <f t="shared" si="539"/>
        <v xml:space="preserve">  Wesley C</v>
      </c>
      <c r="V1901" s="39">
        <f t="shared" si="524"/>
        <v>19.95</v>
      </c>
      <c r="W1901" s="39" t="str">
        <f t="shared" si="525"/>
        <v>Healthy Weight</v>
      </c>
      <c r="X1901" s="39">
        <f t="shared" si="526"/>
        <v>5.13</v>
      </c>
      <c r="Y1901" s="39" t="str">
        <f t="shared" si="527"/>
        <v>Normal</v>
      </c>
      <c r="Z1901" s="39" t="str">
        <f t="shared" si="528"/>
        <v>No</v>
      </c>
      <c r="AA1901" s="39" t="str">
        <f t="shared" si="529"/>
        <v>Yes</v>
      </c>
      <c r="AB1901" s="39" t="str">
        <f t="shared" si="530"/>
        <v>No</v>
      </c>
      <c r="AC1901" s="38">
        <f t="shared" si="531"/>
        <v>2</v>
      </c>
      <c r="AD1901" s="39" t="str">
        <f t="shared" si="532"/>
        <v>No</v>
      </c>
      <c r="AE1901" s="13" t="str">
        <f t="shared" si="533"/>
        <v>3-Oct-1994</v>
      </c>
      <c r="AF1901" s="39">
        <f t="shared" si="534"/>
        <v>29</v>
      </c>
      <c r="AG1901" s="58">
        <f t="shared" si="535"/>
        <v>23288.93</v>
      </c>
      <c r="AH1901" s="39" t="str">
        <f t="shared" si="536"/>
        <v>tier - 2</v>
      </c>
      <c r="AI1901" s="39" t="str">
        <f t="shared" si="537"/>
        <v>tier - 3</v>
      </c>
      <c r="AJ1901" s="54" t="str">
        <f t="shared" si="538"/>
        <v>R1024</v>
      </c>
    </row>
    <row r="1902" spans="2:36" ht="15.75" customHeight="1" x14ac:dyDescent="0.3">
      <c r="B1902" s="12" t="s">
        <v>6811</v>
      </c>
      <c r="C1902" s="13" t="s">
        <v>1587</v>
      </c>
      <c r="D1902" s="13">
        <v>21.24</v>
      </c>
      <c r="E1902" s="13" t="str">
        <f t="shared" si="522"/>
        <v>Healthy Weight</v>
      </c>
      <c r="F1902" s="13">
        <v>4.49</v>
      </c>
      <c r="G1902" s="13" t="str">
        <f t="shared" si="523"/>
        <v>Normal</v>
      </c>
      <c r="H1902" s="13" t="s">
        <v>8291</v>
      </c>
      <c r="I1902" s="13" t="s">
        <v>8291</v>
      </c>
      <c r="J1902" s="13" t="s">
        <v>8291</v>
      </c>
      <c r="K1902" s="27" t="s">
        <v>8292</v>
      </c>
      <c r="L1902" s="13" t="s">
        <v>8291</v>
      </c>
      <c r="M1902" s="13" t="s">
        <v>10071</v>
      </c>
      <c r="N1902" s="13">
        <v>50</v>
      </c>
      <c r="O1902" s="56">
        <v>23306.55</v>
      </c>
      <c r="P1902" s="13" t="s">
        <v>8310</v>
      </c>
      <c r="Q1902" s="13" t="s">
        <v>8310</v>
      </c>
      <c r="R1902" s="57" t="s">
        <v>8321</v>
      </c>
      <c r="T1902" s="12" t="s">
        <v>6811</v>
      </c>
      <c r="U1902" s="13" t="str">
        <f t="shared" si="539"/>
        <v xml:space="preserve">  Christopher</v>
      </c>
      <c r="V1902" s="39">
        <f t="shared" si="524"/>
        <v>21.24</v>
      </c>
      <c r="W1902" s="39" t="str">
        <f t="shared" si="525"/>
        <v>Healthy Weight</v>
      </c>
      <c r="X1902" s="39">
        <f t="shared" si="526"/>
        <v>4.49</v>
      </c>
      <c r="Y1902" s="39" t="str">
        <f t="shared" si="527"/>
        <v>Normal</v>
      </c>
      <c r="Z1902" s="39" t="str">
        <f t="shared" si="528"/>
        <v>No</v>
      </c>
      <c r="AA1902" s="39" t="str">
        <f t="shared" si="529"/>
        <v>No</v>
      </c>
      <c r="AB1902" s="39" t="str">
        <f t="shared" si="530"/>
        <v>No</v>
      </c>
      <c r="AC1902" s="38" t="str">
        <f t="shared" si="531"/>
        <v>No major surgery</v>
      </c>
      <c r="AD1902" s="39" t="str">
        <f t="shared" si="532"/>
        <v>No</v>
      </c>
      <c r="AE1902" s="13" t="str">
        <f t="shared" si="533"/>
        <v>22-Oct-1973</v>
      </c>
      <c r="AF1902" s="39">
        <f t="shared" si="534"/>
        <v>50</v>
      </c>
      <c r="AG1902" s="58">
        <f t="shared" si="535"/>
        <v>23306.55</v>
      </c>
      <c r="AH1902" s="39" t="str">
        <f t="shared" si="536"/>
        <v>tier - 2</v>
      </c>
      <c r="AI1902" s="39" t="str">
        <f t="shared" si="537"/>
        <v>tier - 2</v>
      </c>
      <c r="AJ1902" s="54" t="str">
        <f t="shared" si="538"/>
        <v>R1011</v>
      </c>
    </row>
    <row r="1903" spans="2:36" ht="15.75" customHeight="1" x14ac:dyDescent="0.3">
      <c r="B1903" s="12" t="s">
        <v>6813</v>
      </c>
      <c r="C1903" s="13" t="s">
        <v>393</v>
      </c>
      <c r="D1903" s="13">
        <v>44.22</v>
      </c>
      <c r="E1903" s="13" t="str">
        <f t="shared" si="522"/>
        <v>Obesity</v>
      </c>
      <c r="F1903" s="13">
        <v>6.35</v>
      </c>
      <c r="G1903" s="13" t="str">
        <f t="shared" si="523"/>
        <v>Prediabetes</v>
      </c>
      <c r="H1903" s="13" t="s">
        <v>8291</v>
      </c>
      <c r="I1903" s="13" t="s">
        <v>8291</v>
      </c>
      <c r="J1903" s="13" t="s">
        <v>8291</v>
      </c>
      <c r="K1903" s="27" t="s">
        <v>8292</v>
      </c>
      <c r="L1903" s="13" t="s">
        <v>8291</v>
      </c>
      <c r="M1903" s="13" t="s">
        <v>10072</v>
      </c>
      <c r="N1903" s="13">
        <v>48</v>
      </c>
      <c r="O1903" s="56">
        <v>23401.31</v>
      </c>
      <c r="P1903" s="13" t="s">
        <v>8310</v>
      </c>
      <c r="Q1903" s="13" t="s">
        <v>8311</v>
      </c>
      <c r="R1903" s="57" t="s">
        <v>8329</v>
      </c>
      <c r="T1903" s="12" t="s">
        <v>6813</v>
      </c>
      <c r="U1903" s="13" t="str">
        <f t="shared" si="539"/>
        <v xml:space="preserve">  Jessica</v>
      </c>
      <c r="V1903" s="39">
        <f t="shared" si="524"/>
        <v>44.22</v>
      </c>
      <c r="W1903" s="39" t="str">
        <f t="shared" si="525"/>
        <v>Obesity</v>
      </c>
      <c r="X1903" s="39">
        <f t="shared" si="526"/>
        <v>6.35</v>
      </c>
      <c r="Y1903" s="39" t="str">
        <f t="shared" si="527"/>
        <v>Prediabetes</v>
      </c>
      <c r="Z1903" s="39" t="str">
        <f t="shared" si="528"/>
        <v>No</v>
      </c>
      <c r="AA1903" s="39" t="str">
        <f t="shared" si="529"/>
        <v>No</v>
      </c>
      <c r="AB1903" s="39" t="str">
        <f t="shared" si="530"/>
        <v>No</v>
      </c>
      <c r="AC1903" s="38" t="str">
        <f t="shared" si="531"/>
        <v>No major surgery</v>
      </c>
      <c r="AD1903" s="39" t="str">
        <f t="shared" si="532"/>
        <v>No</v>
      </c>
      <c r="AE1903" s="13" t="str">
        <f t="shared" si="533"/>
        <v>13-Nov-1975</v>
      </c>
      <c r="AF1903" s="39">
        <f t="shared" si="534"/>
        <v>48</v>
      </c>
      <c r="AG1903" s="58">
        <f t="shared" si="535"/>
        <v>23401.31</v>
      </c>
      <c r="AH1903" s="39" t="str">
        <f t="shared" si="536"/>
        <v>tier - 2</v>
      </c>
      <c r="AI1903" s="39" t="str">
        <f t="shared" si="537"/>
        <v>tier - 3</v>
      </c>
      <c r="AJ1903" s="54" t="str">
        <f t="shared" si="538"/>
        <v>R1024</v>
      </c>
    </row>
    <row r="1904" spans="2:36" ht="15.75" customHeight="1" x14ac:dyDescent="0.3">
      <c r="B1904" s="12" t="s">
        <v>6816</v>
      </c>
      <c r="C1904" s="13" t="s">
        <v>6818</v>
      </c>
      <c r="D1904" s="13">
        <v>41.1</v>
      </c>
      <c r="E1904" s="13" t="str">
        <f t="shared" si="522"/>
        <v>Obesity</v>
      </c>
      <c r="F1904" s="13">
        <v>5.79</v>
      </c>
      <c r="G1904" s="13" t="str">
        <f t="shared" si="523"/>
        <v>Prediabetes</v>
      </c>
      <c r="H1904" s="13" t="s">
        <v>8291</v>
      </c>
      <c r="I1904" s="13" t="s">
        <v>8291</v>
      </c>
      <c r="J1904" s="13" t="s">
        <v>8291</v>
      </c>
      <c r="K1904" s="27" t="s">
        <v>8292</v>
      </c>
      <c r="L1904" s="13" t="s">
        <v>8291</v>
      </c>
      <c r="M1904" s="13" t="s">
        <v>10073</v>
      </c>
      <c r="N1904" s="13">
        <v>40</v>
      </c>
      <c r="O1904" s="56">
        <v>23563.02</v>
      </c>
      <c r="P1904" s="13" t="s">
        <v>8310</v>
      </c>
      <c r="Q1904" s="13" t="s">
        <v>8310</v>
      </c>
      <c r="R1904" s="57" t="s">
        <v>8312</v>
      </c>
      <c r="T1904" s="12" t="s">
        <v>6816</v>
      </c>
      <c r="U1904" s="13" t="str">
        <f t="shared" si="539"/>
        <v xml:space="preserve">  Christin</v>
      </c>
      <c r="V1904" s="39">
        <f t="shared" si="524"/>
        <v>41.1</v>
      </c>
      <c r="W1904" s="39" t="str">
        <f t="shared" si="525"/>
        <v>Obesity</v>
      </c>
      <c r="X1904" s="39">
        <f t="shared" si="526"/>
        <v>5.79</v>
      </c>
      <c r="Y1904" s="39" t="str">
        <f t="shared" si="527"/>
        <v>Prediabetes</v>
      </c>
      <c r="Z1904" s="39" t="str">
        <f t="shared" si="528"/>
        <v>No</v>
      </c>
      <c r="AA1904" s="39" t="str">
        <f t="shared" si="529"/>
        <v>No</v>
      </c>
      <c r="AB1904" s="39" t="str">
        <f t="shared" si="530"/>
        <v>No</v>
      </c>
      <c r="AC1904" s="38" t="str">
        <f t="shared" si="531"/>
        <v>No major surgery</v>
      </c>
      <c r="AD1904" s="39" t="str">
        <f t="shared" si="532"/>
        <v>No</v>
      </c>
      <c r="AE1904" s="13" t="str">
        <f t="shared" si="533"/>
        <v>26-Aug-1983</v>
      </c>
      <c r="AF1904" s="39">
        <f t="shared" si="534"/>
        <v>40</v>
      </c>
      <c r="AG1904" s="58">
        <f t="shared" si="535"/>
        <v>23563.02</v>
      </c>
      <c r="AH1904" s="39" t="str">
        <f t="shared" si="536"/>
        <v>tier - 2</v>
      </c>
      <c r="AI1904" s="39" t="str">
        <f t="shared" si="537"/>
        <v>tier - 2</v>
      </c>
      <c r="AJ1904" s="54" t="str">
        <f t="shared" si="538"/>
        <v>R1013</v>
      </c>
    </row>
    <row r="1905" spans="2:36" ht="15.75" customHeight="1" x14ac:dyDescent="0.3">
      <c r="B1905" s="12" t="s">
        <v>6819</v>
      </c>
      <c r="C1905" s="13" t="s">
        <v>4188</v>
      </c>
      <c r="D1905" s="13">
        <v>34.200000000000003</v>
      </c>
      <c r="E1905" s="13" t="str">
        <f t="shared" si="522"/>
        <v>Obesity</v>
      </c>
      <c r="F1905" s="13">
        <v>4.78</v>
      </c>
      <c r="G1905" s="13" t="str">
        <f t="shared" si="523"/>
        <v>Normal</v>
      </c>
      <c r="H1905" s="13" t="s">
        <v>8293</v>
      </c>
      <c r="I1905" s="13" t="s">
        <v>8291</v>
      </c>
      <c r="J1905" s="13" t="s">
        <v>8291</v>
      </c>
      <c r="K1905" s="27" t="s">
        <v>8292</v>
      </c>
      <c r="L1905" s="13" t="s">
        <v>8291</v>
      </c>
      <c r="M1905" s="13" t="s">
        <v>10074</v>
      </c>
      <c r="N1905" s="13">
        <v>49</v>
      </c>
      <c r="O1905" s="56">
        <v>23568.27</v>
      </c>
      <c r="P1905" s="13" t="s">
        <v>8310</v>
      </c>
      <c r="Q1905" s="13" t="s">
        <v>8310</v>
      </c>
      <c r="R1905" s="57" t="s">
        <v>8321</v>
      </c>
      <c r="T1905" s="12" t="s">
        <v>6819</v>
      </c>
      <c r="U1905" s="13" t="str">
        <f t="shared" si="539"/>
        <v xml:space="preserve">  Sara</v>
      </c>
      <c r="V1905" s="39">
        <f t="shared" si="524"/>
        <v>34.200000000000003</v>
      </c>
      <c r="W1905" s="39" t="str">
        <f t="shared" si="525"/>
        <v>Obesity</v>
      </c>
      <c r="X1905" s="39">
        <f t="shared" si="526"/>
        <v>4.78</v>
      </c>
      <c r="Y1905" s="39" t="str">
        <f t="shared" si="527"/>
        <v>Normal</v>
      </c>
      <c r="Z1905" s="39" t="str">
        <f t="shared" si="528"/>
        <v>Yes</v>
      </c>
      <c r="AA1905" s="39" t="str">
        <f t="shared" si="529"/>
        <v>No</v>
      </c>
      <c r="AB1905" s="39" t="str">
        <f t="shared" si="530"/>
        <v>No</v>
      </c>
      <c r="AC1905" s="38" t="str">
        <f t="shared" si="531"/>
        <v>No major surgery</v>
      </c>
      <c r="AD1905" s="39" t="str">
        <f t="shared" si="532"/>
        <v>No</v>
      </c>
      <c r="AE1905" s="13" t="str">
        <f t="shared" si="533"/>
        <v>2-Jun-1974</v>
      </c>
      <c r="AF1905" s="39">
        <f t="shared" si="534"/>
        <v>49</v>
      </c>
      <c r="AG1905" s="58">
        <f t="shared" si="535"/>
        <v>23568.27</v>
      </c>
      <c r="AH1905" s="39" t="str">
        <f t="shared" si="536"/>
        <v>tier - 2</v>
      </c>
      <c r="AI1905" s="39" t="str">
        <f t="shared" si="537"/>
        <v>tier - 2</v>
      </c>
      <c r="AJ1905" s="54" t="str">
        <f t="shared" si="538"/>
        <v>R1011</v>
      </c>
    </row>
    <row r="1906" spans="2:36" ht="15.75" customHeight="1" x14ac:dyDescent="0.3">
      <c r="B1906" s="12" t="s">
        <v>6822</v>
      </c>
      <c r="C1906" s="13" t="s">
        <v>902</v>
      </c>
      <c r="D1906" s="13">
        <v>29.92</v>
      </c>
      <c r="E1906" s="13" t="b">
        <f t="shared" si="522"/>
        <v>0</v>
      </c>
      <c r="F1906" s="13">
        <v>6.02</v>
      </c>
      <c r="G1906" s="13" t="str">
        <f t="shared" si="523"/>
        <v>Prediabetes</v>
      </c>
      <c r="H1906" s="13" t="s">
        <v>8293</v>
      </c>
      <c r="I1906" s="13" t="s">
        <v>8291</v>
      </c>
      <c r="J1906" s="13" t="s">
        <v>8291</v>
      </c>
      <c r="K1906" s="27" t="s">
        <v>8292</v>
      </c>
      <c r="L1906" s="13" t="s">
        <v>8291</v>
      </c>
      <c r="M1906" s="13" t="s">
        <v>10075</v>
      </c>
      <c r="N1906" s="13">
        <v>50</v>
      </c>
      <c r="O1906" s="56">
        <v>23807.24</v>
      </c>
      <c r="P1906" s="13" t="s">
        <v>8310</v>
      </c>
      <c r="Q1906" s="13" t="s">
        <v>8311</v>
      </c>
      <c r="R1906" s="57" t="s">
        <v>8317</v>
      </c>
      <c r="T1906" s="12" t="s">
        <v>6822</v>
      </c>
      <c r="U1906" s="13" t="str">
        <f t="shared" si="539"/>
        <v xml:space="preserve">  Elizabeth</v>
      </c>
      <c r="V1906" s="39">
        <f t="shared" si="524"/>
        <v>29.92</v>
      </c>
      <c r="W1906" s="39" t="b">
        <f t="shared" si="525"/>
        <v>0</v>
      </c>
      <c r="X1906" s="39">
        <f t="shared" si="526"/>
        <v>6.02</v>
      </c>
      <c r="Y1906" s="39" t="str">
        <f t="shared" si="527"/>
        <v>Prediabetes</v>
      </c>
      <c r="Z1906" s="39" t="str">
        <f t="shared" si="528"/>
        <v>Yes</v>
      </c>
      <c r="AA1906" s="39" t="str">
        <f t="shared" si="529"/>
        <v>No</v>
      </c>
      <c r="AB1906" s="39" t="str">
        <f t="shared" si="530"/>
        <v>No</v>
      </c>
      <c r="AC1906" s="38" t="str">
        <f t="shared" si="531"/>
        <v>No major surgery</v>
      </c>
      <c r="AD1906" s="39" t="str">
        <f t="shared" si="532"/>
        <v>No</v>
      </c>
      <c r="AE1906" s="13" t="str">
        <f t="shared" si="533"/>
        <v>27-Jun-1973</v>
      </c>
      <c r="AF1906" s="39">
        <f t="shared" si="534"/>
        <v>50</v>
      </c>
      <c r="AG1906" s="58">
        <f t="shared" si="535"/>
        <v>23807.24</v>
      </c>
      <c r="AH1906" s="39" t="str">
        <f t="shared" si="536"/>
        <v>tier - 2</v>
      </c>
      <c r="AI1906" s="39" t="str">
        <f t="shared" si="537"/>
        <v>tier - 3</v>
      </c>
      <c r="AJ1906" s="54" t="str">
        <f t="shared" si="538"/>
        <v>R1012</v>
      </c>
    </row>
    <row r="1907" spans="2:36" ht="15.75" customHeight="1" x14ac:dyDescent="0.3">
      <c r="B1907" s="12" t="s">
        <v>6825</v>
      </c>
      <c r="C1907" s="13" t="s">
        <v>6827</v>
      </c>
      <c r="D1907" s="13">
        <v>28.93</v>
      </c>
      <c r="E1907" s="13" t="str">
        <f t="shared" si="522"/>
        <v>Overweight</v>
      </c>
      <c r="F1907" s="13">
        <v>4.4400000000000004</v>
      </c>
      <c r="G1907" s="13" t="str">
        <f t="shared" si="523"/>
        <v>Normal</v>
      </c>
      <c r="H1907" s="13" t="s">
        <v>8291</v>
      </c>
      <c r="I1907" s="13" t="s">
        <v>8291</v>
      </c>
      <c r="J1907" s="13" t="s">
        <v>8291</v>
      </c>
      <c r="K1907" s="27" t="s">
        <v>8292</v>
      </c>
      <c r="L1907" s="13" t="s">
        <v>8291</v>
      </c>
      <c r="M1907" s="13" t="s">
        <v>10076</v>
      </c>
      <c r="N1907" s="13">
        <v>53</v>
      </c>
      <c r="O1907" s="56">
        <v>23887.66</v>
      </c>
      <c r="P1907" s="13" t="s">
        <v>8310</v>
      </c>
      <c r="Q1907" s="13" t="s">
        <v>8311</v>
      </c>
      <c r="R1907" s="57" t="s">
        <v>8317</v>
      </c>
      <c r="T1907" s="12" t="s">
        <v>6825</v>
      </c>
      <c r="U1907" s="13" t="str">
        <f t="shared" si="539"/>
        <v xml:space="preserve">  Margaret P</v>
      </c>
      <c r="V1907" s="39">
        <f t="shared" si="524"/>
        <v>28.93</v>
      </c>
      <c r="W1907" s="39" t="str">
        <f t="shared" si="525"/>
        <v>Overweight</v>
      </c>
      <c r="X1907" s="39">
        <f t="shared" si="526"/>
        <v>4.4400000000000004</v>
      </c>
      <c r="Y1907" s="39" t="str">
        <f t="shared" si="527"/>
        <v>Normal</v>
      </c>
      <c r="Z1907" s="39" t="str">
        <f t="shared" si="528"/>
        <v>No</v>
      </c>
      <c r="AA1907" s="39" t="str">
        <f t="shared" si="529"/>
        <v>No</v>
      </c>
      <c r="AB1907" s="39" t="str">
        <f t="shared" si="530"/>
        <v>No</v>
      </c>
      <c r="AC1907" s="38" t="str">
        <f t="shared" si="531"/>
        <v>No major surgery</v>
      </c>
      <c r="AD1907" s="39" t="str">
        <f t="shared" si="532"/>
        <v>No</v>
      </c>
      <c r="AE1907" s="13" t="str">
        <f t="shared" si="533"/>
        <v>8-Aug-1970</v>
      </c>
      <c r="AF1907" s="39">
        <f t="shared" si="534"/>
        <v>53</v>
      </c>
      <c r="AG1907" s="58">
        <f t="shared" si="535"/>
        <v>23887.66</v>
      </c>
      <c r="AH1907" s="39" t="str">
        <f t="shared" si="536"/>
        <v>tier - 2</v>
      </c>
      <c r="AI1907" s="39" t="str">
        <f t="shared" si="537"/>
        <v>tier - 3</v>
      </c>
      <c r="AJ1907" s="54" t="str">
        <f t="shared" si="538"/>
        <v>R1012</v>
      </c>
    </row>
    <row r="1908" spans="2:36" ht="15.75" customHeight="1" x14ac:dyDescent="0.3">
      <c r="B1908" s="12" t="s">
        <v>6829</v>
      </c>
      <c r="C1908" s="13" t="s">
        <v>6831</v>
      </c>
      <c r="D1908" s="13">
        <v>31.254999999999999</v>
      </c>
      <c r="E1908" s="13" t="str">
        <f t="shared" si="522"/>
        <v>Obesity</v>
      </c>
      <c r="F1908" s="13">
        <v>5.84</v>
      </c>
      <c r="G1908" s="13" t="str">
        <f t="shared" si="523"/>
        <v>Prediabetes</v>
      </c>
      <c r="H1908" s="13" t="s">
        <v>8293</v>
      </c>
      <c r="I1908" s="13" t="s">
        <v>8291</v>
      </c>
      <c r="J1908" s="13" t="s">
        <v>8291</v>
      </c>
      <c r="K1908" s="27">
        <v>1</v>
      </c>
      <c r="L1908" s="13" t="s">
        <v>8291</v>
      </c>
      <c r="M1908" s="13" t="s">
        <v>10077</v>
      </c>
      <c r="N1908" s="13">
        <v>52</v>
      </c>
      <c r="O1908" s="56">
        <v>23967.38</v>
      </c>
      <c r="P1908" s="13" t="s">
        <v>8310</v>
      </c>
      <c r="Q1908" s="13" t="s">
        <v>8310</v>
      </c>
      <c r="R1908" s="57" t="s">
        <v>8317</v>
      </c>
      <c r="T1908" s="12" t="s">
        <v>6829</v>
      </c>
      <c r="U1908" s="13" t="str">
        <f t="shared" si="539"/>
        <v xml:space="preserve">  Tiffany K</v>
      </c>
      <c r="V1908" s="39">
        <f t="shared" si="524"/>
        <v>31.254999999999999</v>
      </c>
      <c r="W1908" s="39" t="str">
        <f t="shared" si="525"/>
        <v>Obesity</v>
      </c>
      <c r="X1908" s="39">
        <f t="shared" si="526"/>
        <v>5.84</v>
      </c>
      <c r="Y1908" s="39" t="str">
        <f t="shared" si="527"/>
        <v>Prediabetes</v>
      </c>
      <c r="Z1908" s="39" t="str">
        <f t="shared" si="528"/>
        <v>Yes</v>
      </c>
      <c r="AA1908" s="39" t="str">
        <f t="shared" si="529"/>
        <v>No</v>
      </c>
      <c r="AB1908" s="39" t="str">
        <f t="shared" si="530"/>
        <v>No</v>
      </c>
      <c r="AC1908" s="38">
        <f t="shared" si="531"/>
        <v>1</v>
      </c>
      <c r="AD1908" s="39" t="str">
        <f t="shared" si="532"/>
        <v>No</v>
      </c>
      <c r="AE1908" s="13" t="str">
        <f t="shared" si="533"/>
        <v>10-Jul-1971</v>
      </c>
      <c r="AF1908" s="39">
        <f t="shared" si="534"/>
        <v>52</v>
      </c>
      <c r="AG1908" s="58">
        <f t="shared" si="535"/>
        <v>23967.38</v>
      </c>
      <c r="AH1908" s="39" t="str">
        <f t="shared" si="536"/>
        <v>tier - 2</v>
      </c>
      <c r="AI1908" s="39" t="str">
        <f t="shared" si="537"/>
        <v>tier - 2</v>
      </c>
      <c r="AJ1908" s="54" t="str">
        <f t="shared" si="538"/>
        <v>R1012</v>
      </c>
    </row>
    <row r="1909" spans="2:36" ht="15.75" customHeight="1" x14ac:dyDescent="0.3">
      <c r="B1909" s="12" t="s">
        <v>6833</v>
      </c>
      <c r="C1909" s="13" t="s">
        <v>6835</v>
      </c>
      <c r="D1909" s="13">
        <v>29.83</v>
      </c>
      <c r="E1909" s="13" t="str">
        <f t="shared" si="522"/>
        <v>Overweight</v>
      </c>
      <c r="F1909" s="13">
        <v>5.39</v>
      </c>
      <c r="G1909" s="13" t="str">
        <f t="shared" si="523"/>
        <v>Normal</v>
      </c>
      <c r="H1909" s="13" t="s">
        <v>8291</v>
      </c>
      <c r="I1909" s="13" t="s">
        <v>8291</v>
      </c>
      <c r="J1909" s="13" t="s">
        <v>8291</v>
      </c>
      <c r="K1909" s="27" t="s">
        <v>8292</v>
      </c>
      <c r="L1909" s="13" t="s">
        <v>8291</v>
      </c>
      <c r="M1909" s="13" t="s">
        <v>8471</v>
      </c>
      <c r="N1909" s="13">
        <v>20</v>
      </c>
      <c r="O1909" s="56">
        <v>24059.68</v>
      </c>
      <c r="P1909" s="13" t="s">
        <v>8310</v>
      </c>
      <c r="Q1909" s="13" t="s">
        <v>8310</v>
      </c>
      <c r="R1909" s="57" t="s">
        <v>8317</v>
      </c>
      <c r="T1909" s="12" t="s">
        <v>6833</v>
      </c>
      <c r="U1909" s="13" t="str">
        <f t="shared" si="539"/>
        <v xml:space="preserve">  David M</v>
      </c>
      <c r="V1909" s="39">
        <f t="shared" si="524"/>
        <v>29.83</v>
      </c>
      <c r="W1909" s="39" t="str">
        <f t="shared" si="525"/>
        <v>Overweight</v>
      </c>
      <c r="X1909" s="39">
        <f t="shared" si="526"/>
        <v>5.39</v>
      </c>
      <c r="Y1909" s="39" t="str">
        <f t="shared" si="527"/>
        <v>Normal</v>
      </c>
      <c r="Z1909" s="39" t="str">
        <f t="shared" si="528"/>
        <v>No</v>
      </c>
      <c r="AA1909" s="39" t="str">
        <f t="shared" si="529"/>
        <v>No</v>
      </c>
      <c r="AB1909" s="39" t="str">
        <f t="shared" si="530"/>
        <v>No</v>
      </c>
      <c r="AC1909" s="38" t="str">
        <f t="shared" si="531"/>
        <v>No major surgery</v>
      </c>
      <c r="AD1909" s="39" t="str">
        <f t="shared" si="532"/>
        <v>No</v>
      </c>
      <c r="AE1909" s="13" t="str">
        <f t="shared" si="533"/>
        <v>30-Dec-2003</v>
      </c>
      <c r="AF1909" s="39">
        <f t="shared" si="534"/>
        <v>20</v>
      </c>
      <c r="AG1909" s="58">
        <f t="shared" si="535"/>
        <v>24059.68</v>
      </c>
      <c r="AH1909" s="39" t="str">
        <f t="shared" si="536"/>
        <v>tier - 2</v>
      </c>
      <c r="AI1909" s="39" t="str">
        <f t="shared" si="537"/>
        <v>tier - 2</v>
      </c>
      <c r="AJ1909" s="54" t="str">
        <f t="shared" si="538"/>
        <v>R1012</v>
      </c>
    </row>
    <row r="1910" spans="2:36" ht="15.75" customHeight="1" x14ac:dyDescent="0.3">
      <c r="B1910" s="12" t="s">
        <v>6837</v>
      </c>
      <c r="C1910" s="13" t="s">
        <v>6839</v>
      </c>
      <c r="D1910" s="13">
        <v>29.59</v>
      </c>
      <c r="E1910" s="13" t="str">
        <f t="shared" si="522"/>
        <v>Overweight</v>
      </c>
      <c r="F1910" s="13">
        <v>6.16</v>
      </c>
      <c r="G1910" s="13" t="str">
        <f t="shared" si="523"/>
        <v>Prediabetes</v>
      </c>
      <c r="H1910" s="13" t="s">
        <v>8291</v>
      </c>
      <c r="I1910" s="13" t="s">
        <v>8291</v>
      </c>
      <c r="J1910" s="13" t="s">
        <v>8293</v>
      </c>
      <c r="K1910" s="27">
        <v>1</v>
      </c>
      <c r="L1910" s="13" t="s">
        <v>8291</v>
      </c>
      <c r="M1910" s="13" t="s">
        <v>10078</v>
      </c>
      <c r="N1910" s="13">
        <v>50</v>
      </c>
      <c r="O1910" s="56">
        <v>24106.91</v>
      </c>
      <c r="P1910" s="13" t="s">
        <v>8310</v>
      </c>
      <c r="Q1910" s="13" t="s">
        <v>8310</v>
      </c>
      <c r="R1910" s="57" t="s">
        <v>8329</v>
      </c>
      <c r="T1910" s="12" t="s">
        <v>6837</v>
      </c>
      <c r="U1910" s="13" t="str">
        <f t="shared" si="539"/>
        <v xml:space="preserve">  Christine E</v>
      </c>
      <c r="V1910" s="39">
        <f t="shared" si="524"/>
        <v>29.59</v>
      </c>
      <c r="W1910" s="39" t="str">
        <f t="shared" si="525"/>
        <v>Overweight</v>
      </c>
      <c r="X1910" s="39">
        <f t="shared" si="526"/>
        <v>6.16</v>
      </c>
      <c r="Y1910" s="39" t="str">
        <f t="shared" si="527"/>
        <v>Prediabetes</v>
      </c>
      <c r="Z1910" s="39" t="str">
        <f t="shared" si="528"/>
        <v>No</v>
      </c>
      <c r="AA1910" s="39" t="str">
        <f t="shared" si="529"/>
        <v>No</v>
      </c>
      <c r="AB1910" s="39" t="str">
        <f t="shared" si="530"/>
        <v>Yes</v>
      </c>
      <c r="AC1910" s="38">
        <f t="shared" si="531"/>
        <v>1</v>
      </c>
      <c r="AD1910" s="39" t="str">
        <f t="shared" si="532"/>
        <v>No</v>
      </c>
      <c r="AE1910" s="13" t="str">
        <f t="shared" si="533"/>
        <v>13-Jun-1973</v>
      </c>
      <c r="AF1910" s="39">
        <f t="shared" si="534"/>
        <v>50</v>
      </c>
      <c r="AG1910" s="58">
        <f t="shared" si="535"/>
        <v>24106.91</v>
      </c>
      <c r="AH1910" s="39" t="str">
        <f t="shared" si="536"/>
        <v>tier - 2</v>
      </c>
      <c r="AI1910" s="39" t="str">
        <f t="shared" si="537"/>
        <v>tier - 2</v>
      </c>
      <c r="AJ1910" s="54" t="str">
        <f t="shared" si="538"/>
        <v>R1024</v>
      </c>
    </row>
    <row r="1911" spans="2:36" ht="15.75" customHeight="1" x14ac:dyDescent="0.3">
      <c r="B1911" s="12" t="s">
        <v>6840</v>
      </c>
      <c r="C1911" s="13" t="s">
        <v>6842</v>
      </c>
      <c r="D1911" s="13">
        <v>31.16</v>
      </c>
      <c r="E1911" s="13" t="str">
        <f t="shared" si="522"/>
        <v>Obesity</v>
      </c>
      <c r="F1911" s="13">
        <v>4.49</v>
      </c>
      <c r="G1911" s="13" t="str">
        <f t="shared" si="523"/>
        <v>Normal</v>
      </c>
      <c r="H1911" s="13" t="s">
        <v>8291</v>
      </c>
      <c r="I1911" s="13" t="s">
        <v>8291</v>
      </c>
      <c r="J1911" s="13" t="s">
        <v>8293</v>
      </c>
      <c r="K1911" s="27">
        <v>1</v>
      </c>
      <c r="L1911" s="13" t="s">
        <v>8291</v>
      </c>
      <c r="M1911" s="13" t="s">
        <v>10079</v>
      </c>
      <c r="N1911" s="13">
        <v>49</v>
      </c>
      <c r="O1911" s="56">
        <v>24180.93</v>
      </c>
      <c r="P1911" s="13" t="s">
        <v>8310</v>
      </c>
      <c r="Q1911" s="13" t="s">
        <v>8314</v>
      </c>
      <c r="R1911" s="57" t="s">
        <v>8312</v>
      </c>
      <c r="T1911" s="12" t="s">
        <v>6840</v>
      </c>
      <c r="U1911" s="13" t="str">
        <f t="shared" si="539"/>
        <v xml:space="preserve">  Donna</v>
      </c>
      <c r="V1911" s="39">
        <f t="shared" si="524"/>
        <v>31.16</v>
      </c>
      <c r="W1911" s="39" t="str">
        <f t="shared" si="525"/>
        <v>Obesity</v>
      </c>
      <c r="X1911" s="39">
        <f t="shared" si="526"/>
        <v>4.49</v>
      </c>
      <c r="Y1911" s="39" t="str">
        <f t="shared" si="527"/>
        <v>Normal</v>
      </c>
      <c r="Z1911" s="39" t="str">
        <f t="shared" si="528"/>
        <v>No</v>
      </c>
      <c r="AA1911" s="39" t="str">
        <f t="shared" si="529"/>
        <v>No</v>
      </c>
      <c r="AB1911" s="39" t="str">
        <f t="shared" si="530"/>
        <v>Yes</v>
      </c>
      <c r="AC1911" s="38">
        <f t="shared" si="531"/>
        <v>1</v>
      </c>
      <c r="AD1911" s="39" t="str">
        <f t="shared" si="532"/>
        <v>No</v>
      </c>
      <c r="AE1911" s="13" t="str">
        <f t="shared" si="533"/>
        <v>10-Sep-1974</v>
      </c>
      <c r="AF1911" s="39">
        <f t="shared" si="534"/>
        <v>49</v>
      </c>
      <c r="AG1911" s="58">
        <f t="shared" si="535"/>
        <v>24180.93</v>
      </c>
      <c r="AH1911" s="39" t="str">
        <f t="shared" si="536"/>
        <v>tier - 2</v>
      </c>
      <c r="AI1911" s="39" t="str">
        <f t="shared" si="537"/>
        <v>tier - 1</v>
      </c>
      <c r="AJ1911" s="54" t="str">
        <f t="shared" si="538"/>
        <v>R1013</v>
      </c>
    </row>
    <row r="1912" spans="2:36" ht="15.75" customHeight="1" x14ac:dyDescent="0.3">
      <c r="B1912" s="12" t="s">
        <v>6844</v>
      </c>
      <c r="C1912" s="13" t="s">
        <v>6846</v>
      </c>
      <c r="D1912" s="13">
        <v>34.21</v>
      </c>
      <c r="E1912" s="13" t="str">
        <f t="shared" si="522"/>
        <v>Obesity</v>
      </c>
      <c r="F1912" s="13">
        <v>4.4800000000000004</v>
      </c>
      <c r="G1912" s="13" t="str">
        <f t="shared" si="523"/>
        <v>Normal</v>
      </c>
      <c r="H1912" s="13" t="s">
        <v>8293</v>
      </c>
      <c r="I1912" s="13" t="s">
        <v>8291</v>
      </c>
      <c r="J1912" s="13" t="s">
        <v>8291</v>
      </c>
      <c r="K1912" s="27">
        <v>1</v>
      </c>
      <c r="L1912" s="13" t="s">
        <v>8291</v>
      </c>
      <c r="M1912" s="13" t="s">
        <v>10080</v>
      </c>
      <c r="N1912" s="13">
        <v>59</v>
      </c>
      <c r="O1912" s="56">
        <v>24227.34</v>
      </c>
      <c r="P1912" s="13" t="s">
        <v>8310</v>
      </c>
      <c r="Q1912" s="13" t="s">
        <v>8314</v>
      </c>
      <c r="R1912" s="57" t="s">
        <v>8312</v>
      </c>
      <c r="T1912" s="12" t="s">
        <v>6844</v>
      </c>
      <c r="U1912" s="13" t="str">
        <f t="shared" si="539"/>
        <v xml:space="preserve">  Rod</v>
      </c>
      <c r="V1912" s="39">
        <f t="shared" si="524"/>
        <v>34.21</v>
      </c>
      <c r="W1912" s="39" t="str">
        <f t="shared" si="525"/>
        <v>Obesity</v>
      </c>
      <c r="X1912" s="39">
        <f t="shared" si="526"/>
        <v>4.4800000000000004</v>
      </c>
      <c r="Y1912" s="39" t="str">
        <f t="shared" si="527"/>
        <v>Normal</v>
      </c>
      <c r="Z1912" s="39" t="str">
        <f t="shared" si="528"/>
        <v>Yes</v>
      </c>
      <c r="AA1912" s="39" t="str">
        <f t="shared" si="529"/>
        <v>No</v>
      </c>
      <c r="AB1912" s="39" t="str">
        <f t="shared" si="530"/>
        <v>No</v>
      </c>
      <c r="AC1912" s="38">
        <f t="shared" si="531"/>
        <v>1</v>
      </c>
      <c r="AD1912" s="39" t="str">
        <f t="shared" si="532"/>
        <v>No</v>
      </c>
      <c r="AE1912" s="13" t="str">
        <f t="shared" si="533"/>
        <v>16-Dec-1964</v>
      </c>
      <c r="AF1912" s="39">
        <f t="shared" si="534"/>
        <v>59</v>
      </c>
      <c r="AG1912" s="58">
        <f t="shared" si="535"/>
        <v>24227.34</v>
      </c>
      <c r="AH1912" s="39" t="str">
        <f t="shared" si="536"/>
        <v>tier - 2</v>
      </c>
      <c r="AI1912" s="39" t="str">
        <f t="shared" si="537"/>
        <v>tier - 1</v>
      </c>
      <c r="AJ1912" s="54" t="str">
        <f t="shared" si="538"/>
        <v>R1013</v>
      </c>
    </row>
    <row r="1913" spans="2:36" ht="15.75" customHeight="1" x14ac:dyDescent="0.3">
      <c r="B1913" s="12" t="s">
        <v>6848</v>
      </c>
      <c r="C1913" s="13" t="s">
        <v>6850</v>
      </c>
      <c r="D1913" s="13">
        <v>34.86</v>
      </c>
      <c r="E1913" s="13" t="str">
        <f t="shared" si="522"/>
        <v>Obesity</v>
      </c>
      <c r="F1913" s="13">
        <v>10.97</v>
      </c>
      <c r="G1913" s="13" t="str">
        <f t="shared" si="523"/>
        <v>Diabetes</v>
      </c>
      <c r="H1913" s="13" t="s">
        <v>8291</v>
      </c>
      <c r="I1913" s="13" t="s">
        <v>8291</v>
      </c>
      <c r="J1913" s="13" t="s">
        <v>8291</v>
      </c>
      <c r="K1913" s="27" t="s">
        <v>8292</v>
      </c>
      <c r="L1913" s="13" t="s">
        <v>8291</v>
      </c>
      <c r="M1913" s="13" t="s">
        <v>10081</v>
      </c>
      <c r="N1913" s="13">
        <v>19</v>
      </c>
      <c r="O1913" s="56">
        <v>24294.02</v>
      </c>
      <c r="P1913" s="13" t="s">
        <v>8310</v>
      </c>
      <c r="Q1913" s="13" t="s">
        <v>8314</v>
      </c>
      <c r="R1913" s="57" t="s">
        <v>8321</v>
      </c>
      <c r="T1913" s="12" t="s">
        <v>6848</v>
      </c>
      <c r="U1913" s="13" t="str">
        <f t="shared" si="539"/>
        <v xml:space="preserve">  Joe</v>
      </c>
      <c r="V1913" s="39">
        <f t="shared" si="524"/>
        <v>34.86</v>
      </c>
      <c r="W1913" s="39" t="str">
        <f t="shared" si="525"/>
        <v>Obesity</v>
      </c>
      <c r="X1913" s="39">
        <f t="shared" si="526"/>
        <v>10.97</v>
      </c>
      <c r="Y1913" s="39" t="str">
        <f t="shared" si="527"/>
        <v>Diabetes</v>
      </c>
      <c r="Z1913" s="39" t="str">
        <f t="shared" si="528"/>
        <v>No</v>
      </c>
      <c r="AA1913" s="39" t="str">
        <f t="shared" si="529"/>
        <v>No</v>
      </c>
      <c r="AB1913" s="39" t="str">
        <f t="shared" si="530"/>
        <v>No</v>
      </c>
      <c r="AC1913" s="38" t="str">
        <f t="shared" si="531"/>
        <v>No major surgery</v>
      </c>
      <c r="AD1913" s="39" t="str">
        <f t="shared" si="532"/>
        <v>No</v>
      </c>
      <c r="AE1913" s="13" t="str">
        <f t="shared" si="533"/>
        <v>3-Aug-2004</v>
      </c>
      <c r="AF1913" s="39">
        <f t="shared" si="534"/>
        <v>19</v>
      </c>
      <c r="AG1913" s="58">
        <f t="shared" si="535"/>
        <v>24294.02</v>
      </c>
      <c r="AH1913" s="39" t="str">
        <f t="shared" si="536"/>
        <v>tier - 2</v>
      </c>
      <c r="AI1913" s="39" t="str">
        <f t="shared" si="537"/>
        <v>tier - 1</v>
      </c>
      <c r="AJ1913" s="54" t="str">
        <f t="shared" si="538"/>
        <v>R1011</v>
      </c>
    </row>
    <row r="1914" spans="2:36" ht="15.75" customHeight="1" x14ac:dyDescent="0.3">
      <c r="B1914" s="12" t="s">
        <v>6851</v>
      </c>
      <c r="C1914" s="13" t="s">
        <v>6853</v>
      </c>
      <c r="D1914" s="13">
        <v>34.58</v>
      </c>
      <c r="E1914" s="13" t="str">
        <f t="shared" si="522"/>
        <v>Obesity</v>
      </c>
      <c r="F1914" s="13">
        <v>5.14</v>
      </c>
      <c r="G1914" s="13" t="str">
        <f t="shared" si="523"/>
        <v>Normal</v>
      </c>
      <c r="H1914" s="13" t="s">
        <v>8291</v>
      </c>
      <c r="I1914" s="13" t="s">
        <v>8293</v>
      </c>
      <c r="J1914" s="13" t="s">
        <v>8291</v>
      </c>
      <c r="K1914" s="27">
        <v>2</v>
      </c>
      <c r="L1914" s="13" t="s">
        <v>8291</v>
      </c>
      <c r="M1914" s="13" t="s">
        <v>10082</v>
      </c>
      <c r="N1914" s="13">
        <v>24</v>
      </c>
      <c r="O1914" s="56">
        <v>24387.74</v>
      </c>
      <c r="P1914" s="13" t="s">
        <v>8310</v>
      </c>
      <c r="Q1914" s="13" t="s">
        <v>8314</v>
      </c>
      <c r="R1914" s="57" t="s">
        <v>8321</v>
      </c>
      <c r="T1914" s="12" t="s">
        <v>6851</v>
      </c>
      <c r="U1914" s="13" t="str">
        <f t="shared" si="539"/>
        <v xml:space="preserve">  Kayleigh</v>
      </c>
      <c r="V1914" s="39">
        <f t="shared" si="524"/>
        <v>34.58</v>
      </c>
      <c r="W1914" s="39" t="str">
        <f t="shared" si="525"/>
        <v>Obesity</v>
      </c>
      <c r="X1914" s="39">
        <f t="shared" si="526"/>
        <v>5.14</v>
      </c>
      <c r="Y1914" s="39" t="str">
        <f t="shared" si="527"/>
        <v>Normal</v>
      </c>
      <c r="Z1914" s="39" t="str">
        <f t="shared" si="528"/>
        <v>No</v>
      </c>
      <c r="AA1914" s="39" t="str">
        <f t="shared" si="529"/>
        <v>Yes</v>
      </c>
      <c r="AB1914" s="39" t="str">
        <f t="shared" si="530"/>
        <v>No</v>
      </c>
      <c r="AC1914" s="38">
        <f t="shared" si="531"/>
        <v>2</v>
      </c>
      <c r="AD1914" s="39" t="str">
        <f t="shared" si="532"/>
        <v>No</v>
      </c>
      <c r="AE1914" s="13" t="str">
        <f t="shared" si="533"/>
        <v>7-Oct-1999</v>
      </c>
      <c r="AF1914" s="39">
        <f t="shared" si="534"/>
        <v>24</v>
      </c>
      <c r="AG1914" s="58">
        <f t="shared" si="535"/>
        <v>24387.74</v>
      </c>
      <c r="AH1914" s="39" t="str">
        <f t="shared" si="536"/>
        <v>tier - 2</v>
      </c>
      <c r="AI1914" s="39" t="str">
        <f t="shared" si="537"/>
        <v>tier - 1</v>
      </c>
      <c r="AJ1914" s="54" t="str">
        <f t="shared" si="538"/>
        <v>R1011</v>
      </c>
    </row>
    <row r="1915" spans="2:36" ht="15.75" customHeight="1" x14ac:dyDescent="0.3">
      <c r="B1915" s="12" t="s">
        <v>6855</v>
      </c>
      <c r="C1915" s="13" t="s">
        <v>6857</v>
      </c>
      <c r="D1915" s="13">
        <v>17.940000000000001</v>
      </c>
      <c r="E1915" s="13" t="str">
        <f t="shared" si="522"/>
        <v>Underweight</v>
      </c>
      <c r="F1915" s="13">
        <v>5.17</v>
      </c>
      <c r="G1915" s="13" t="str">
        <f t="shared" si="523"/>
        <v>Normal</v>
      </c>
      <c r="H1915" s="13" t="s">
        <v>8293</v>
      </c>
      <c r="I1915" s="13" t="s">
        <v>8291</v>
      </c>
      <c r="J1915" s="13" t="s">
        <v>8291</v>
      </c>
      <c r="K1915" s="27" t="s">
        <v>8292</v>
      </c>
      <c r="L1915" s="13" t="s">
        <v>8291</v>
      </c>
      <c r="M1915" s="13" t="s">
        <v>10083</v>
      </c>
      <c r="N1915" s="13">
        <v>53</v>
      </c>
      <c r="O1915" s="56">
        <v>24393.62</v>
      </c>
      <c r="P1915" s="13" t="s">
        <v>8310</v>
      </c>
      <c r="Q1915" s="13" t="s">
        <v>8311</v>
      </c>
      <c r="R1915" s="57" t="s">
        <v>8317</v>
      </c>
      <c r="T1915" s="12" t="s">
        <v>6855</v>
      </c>
      <c r="U1915" s="13" t="str">
        <f t="shared" si="539"/>
        <v xml:space="preserve">  Lorcan A</v>
      </c>
      <c r="V1915" s="39">
        <f t="shared" si="524"/>
        <v>17.940000000000001</v>
      </c>
      <c r="W1915" s="39" t="str">
        <f t="shared" si="525"/>
        <v>Underweight</v>
      </c>
      <c r="X1915" s="39">
        <f t="shared" si="526"/>
        <v>5.17</v>
      </c>
      <c r="Y1915" s="39" t="str">
        <f t="shared" si="527"/>
        <v>Normal</v>
      </c>
      <c r="Z1915" s="39" t="str">
        <f t="shared" si="528"/>
        <v>Yes</v>
      </c>
      <c r="AA1915" s="39" t="str">
        <f t="shared" si="529"/>
        <v>No</v>
      </c>
      <c r="AB1915" s="39" t="str">
        <f t="shared" si="530"/>
        <v>No</v>
      </c>
      <c r="AC1915" s="38" t="str">
        <f t="shared" si="531"/>
        <v>No major surgery</v>
      </c>
      <c r="AD1915" s="39" t="str">
        <f t="shared" si="532"/>
        <v>No</v>
      </c>
      <c r="AE1915" s="13" t="str">
        <f t="shared" si="533"/>
        <v>30-Nov-1970</v>
      </c>
      <c r="AF1915" s="39">
        <f t="shared" si="534"/>
        <v>53</v>
      </c>
      <c r="AG1915" s="58">
        <f t="shared" si="535"/>
        <v>24393.62</v>
      </c>
      <c r="AH1915" s="39" t="str">
        <f t="shared" si="536"/>
        <v>tier - 2</v>
      </c>
      <c r="AI1915" s="39" t="str">
        <f t="shared" si="537"/>
        <v>tier - 3</v>
      </c>
      <c r="AJ1915" s="54" t="str">
        <f t="shared" si="538"/>
        <v>R1012</v>
      </c>
    </row>
    <row r="1916" spans="2:36" ht="15.75" customHeight="1" x14ac:dyDescent="0.3">
      <c r="B1916" s="12" t="s">
        <v>6858</v>
      </c>
      <c r="C1916" s="13" t="s">
        <v>6860</v>
      </c>
      <c r="D1916" s="13">
        <v>26.8</v>
      </c>
      <c r="E1916" s="13" t="str">
        <f t="shared" si="522"/>
        <v>Overweight</v>
      </c>
      <c r="F1916" s="13">
        <v>6.18</v>
      </c>
      <c r="G1916" s="13" t="str">
        <f t="shared" si="523"/>
        <v>Prediabetes</v>
      </c>
      <c r="H1916" s="13" t="s">
        <v>8293</v>
      </c>
      <c r="I1916" s="13" t="s">
        <v>8291</v>
      </c>
      <c r="J1916" s="13" t="s">
        <v>8293</v>
      </c>
      <c r="K1916" s="27">
        <v>1</v>
      </c>
      <c r="L1916" s="13" t="s">
        <v>8291</v>
      </c>
      <c r="M1916" s="13" t="s">
        <v>10084</v>
      </c>
      <c r="N1916" s="13">
        <v>55</v>
      </c>
      <c r="O1916" s="56">
        <v>24476.48</v>
      </c>
      <c r="P1916" s="13" t="s">
        <v>8310</v>
      </c>
      <c r="Q1916" s="13" t="s">
        <v>8310</v>
      </c>
      <c r="R1916" s="57" t="s">
        <v>8317</v>
      </c>
      <c r="T1916" s="12" t="s">
        <v>6858</v>
      </c>
      <c r="U1916" s="13" t="str">
        <f t="shared" si="539"/>
        <v xml:space="preserve">  Billy</v>
      </c>
      <c r="V1916" s="39">
        <f t="shared" si="524"/>
        <v>26.8</v>
      </c>
      <c r="W1916" s="39" t="str">
        <f t="shared" si="525"/>
        <v>Overweight</v>
      </c>
      <c r="X1916" s="39">
        <f t="shared" si="526"/>
        <v>6.18</v>
      </c>
      <c r="Y1916" s="39" t="str">
        <f t="shared" si="527"/>
        <v>Prediabetes</v>
      </c>
      <c r="Z1916" s="39" t="str">
        <f t="shared" si="528"/>
        <v>Yes</v>
      </c>
      <c r="AA1916" s="39" t="str">
        <f t="shared" si="529"/>
        <v>No</v>
      </c>
      <c r="AB1916" s="39" t="str">
        <f t="shared" si="530"/>
        <v>Yes</v>
      </c>
      <c r="AC1916" s="38">
        <f t="shared" si="531"/>
        <v>1</v>
      </c>
      <c r="AD1916" s="39" t="str">
        <f t="shared" si="532"/>
        <v>No</v>
      </c>
      <c r="AE1916" s="13" t="str">
        <f t="shared" si="533"/>
        <v>6-Jul-1968</v>
      </c>
      <c r="AF1916" s="39">
        <f t="shared" si="534"/>
        <v>55</v>
      </c>
      <c r="AG1916" s="58">
        <f t="shared" si="535"/>
        <v>24476.48</v>
      </c>
      <c r="AH1916" s="39" t="str">
        <f t="shared" si="536"/>
        <v>tier - 2</v>
      </c>
      <c r="AI1916" s="39" t="str">
        <f t="shared" si="537"/>
        <v>tier - 2</v>
      </c>
      <c r="AJ1916" s="54" t="str">
        <f t="shared" si="538"/>
        <v>R1012</v>
      </c>
    </row>
    <row r="1917" spans="2:36" ht="15.75" customHeight="1" x14ac:dyDescent="0.3">
      <c r="B1917" s="12" t="s">
        <v>6862</v>
      </c>
      <c r="C1917" s="13" t="s">
        <v>6864</v>
      </c>
      <c r="D1917" s="13">
        <v>17.690000000000001</v>
      </c>
      <c r="E1917" s="13" t="str">
        <f t="shared" si="522"/>
        <v>Underweight</v>
      </c>
      <c r="F1917" s="13">
        <v>9.07</v>
      </c>
      <c r="G1917" s="13" t="str">
        <f t="shared" si="523"/>
        <v>Diabetes</v>
      </c>
      <c r="H1917" s="13" t="s">
        <v>8293</v>
      </c>
      <c r="I1917" s="13" t="s">
        <v>8291</v>
      </c>
      <c r="J1917" s="13" t="s">
        <v>8291</v>
      </c>
      <c r="K1917" s="27" t="s">
        <v>8292</v>
      </c>
      <c r="L1917" s="13" t="s">
        <v>8291</v>
      </c>
      <c r="M1917" s="13" t="s">
        <v>10085</v>
      </c>
      <c r="N1917" s="13">
        <v>62</v>
      </c>
      <c r="O1917" s="56">
        <v>24513.09</v>
      </c>
      <c r="P1917" s="13" t="s">
        <v>8310</v>
      </c>
      <c r="Q1917" s="13" t="s">
        <v>8310</v>
      </c>
      <c r="R1917" s="57" t="s">
        <v>8312</v>
      </c>
      <c r="T1917" s="12" t="s">
        <v>6862</v>
      </c>
      <c r="U1917" s="13" t="str">
        <f t="shared" si="539"/>
        <v xml:space="preserve">  Paul M</v>
      </c>
      <c r="V1917" s="39">
        <f t="shared" si="524"/>
        <v>17.690000000000001</v>
      </c>
      <c r="W1917" s="39" t="str">
        <f t="shared" si="525"/>
        <v>Underweight</v>
      </c>
      <c r="X1917" s="39">
        <f t="shared" si="526"/>
        <v>9.07</v>
      </c>
      <c r="Y1917" s="39" t="str">
        <f t="shared" si="527"/>
        <v>Diabetes</v>
      </c>
      <c r="Z1917" s="39" t="str">
        <f t="shared" si="528"/>
        <v>Yes</v>
      </c>
      <c r="AA1917" s="39" t="str">
        <f t="shared" si="529"/>
        <v>No</v>
      </c>
      <c r="AB1917" s="39" t="str">
        <f t="shared" si="530"/>
        <v>No</v>
      </c>
      <c r="AC1917" s="38" t="str">
        <f t="shared" si="531"/>
        <v>No major surgery</v>
      </c>
      <c r="AD1917" s="39" t="str">
        <f t="shared" si="532"/>
        <v>No</v>
      </c>
      <c r="AE1917" s="13" t="str">
        <f t="shared" si="533"/>
        <v>21-Oct-1961</v>
      </c>
      <c r="AF1917" s="39">
        <f t="shared" si="534"/>
        <v>62</v>
      </c>
      <c r="AG1917" s="58">
        <f t="shared" si="535"/>
        <v>24513.09</v>
      </c>
      <c r="AH1917" s="39" t="str">
        <f t="shared" si="536"/>
        <v>tier - 2</v>
      </c>
      <c r="AI1917" s="39" t="str">
        <f t="shared" si="537"/>
        <v>tier - 2</v>
      </c>
      <c r="AJ1917" s="54" t="str">
        <f t="shared" si="538"/>
        <v>R1013</v>
      </c>
    </row>
    <row r="1918" spans="2:36" ht="15.75" customHeight="1" x14ac:dyDescent="0.3">
      <c r="B1918" s="12" t="s">
        <v>6865</v>
      </c>
      <c r="C1918" s="13" t="s">
        <v>6867</v>
      </c>
      <c r="D1918" s="13">
        <v>25.77</v>
      </c>
      <c r="E1918" s="13" t="str">
        <f t="shared" si="522"/>
        <v>Overweight</v>
      </c>
      <c r="F1918" s="13">
        <v>4.43</v>
      </c>
      <c r="G1918" s="13" t="str">
        <f t="shared" si="523"/>
        <v>Normal</v>
      </c>
      <c r="H1918" s="13" t="s">
        <v>8291</v>
      </c>
      <c r="I1918" s="13" t="s">
        <v>8291</v>
      </c>
      <c r="J1918" s="13" t="s">
        <v>8293</v>
      </c>
      <c r="K1918" s="27">
        <v>1</v>
      </c>
      <c r="L1918" s="13" t="s">
        <v>8291</v>
      </c>
      <c r="M1918" s="13" t="s">
        <v>9463</v>
      </c>
      <c r="N1918" s="13">
        <v>51</v>
      </c>
      <c r="O1918" s="56">
        <v>24520.26</v>
      </c>
      <c r="P1918" s="13" t="s">
        <v>8310</v>
      </c>
      <c r="Q1918" s="13" t="s">
        <v>8311</v>
      </c>
      <c r="R1918" s="57" t="s">
        <v>8321</v>
      </c>
      <c r="T1918" s="12" t="s">
        <v>6865</v>
      </c>
      <c r="U1918" s="13" t="str">
        <f t="shared" si="539"/>
        <v xml:space="preserve">  Brenda M</v>
      </c>
      <c r="V1918" s="39">
        <f t="shared" si="524"/>
        <v>25.77</v>
      </c>
      <c r="W1918" s="39" t="str">
        <f t="shared" si="525"/>
        <v>Overweight</v>
      </c>
      <c r="X1918" s="39">
        <f t="shared" si="526"/>
        <v>4.43</v>
      </c>
      <c r="Y1918" s="39" t="str">
        <f t="shared" si="527"/>
        <v>Normal</v>
      </c>
      <c r="Z1918" s="39" t="str">
        <f t="shared" si="528"/>
        <v>No</v>
      </c>
      <c r="AA1918" s="39" t="str">
        <f t="shared" si="529"/>
        <v>No</v>
      </c>
      <c r="AB1918" s="39" t="str">
        <f t="shared" si="530"/>
        <v>Yes</v>
      </c>
      <c r="AC1918" s="38">
        <f t="shared" si="531"/>
        <v>1</v>
      </c>
      <c r="AD1918" s="39" t="str">
        <f t="shared" si="532"/>
        <v>No</v>
      </c>
      <c r="AE1918" s="13" t="str">
        <f t="shared" si="533"/>
        <v>14-Sep-1972</v>
      </c>
      <c r="AF1918" s="39">
        <f t="shared" si="534"/>
        <v>51</v>
      </c>
      <c r="AG1918" s="58">
        <f t="shared" si="535"/>
        <v>24520.26</v>
      </c>
      <c r="AH1918" s="39" t="str">
        <f t="shared" si="536"/>
        <v>tier - 2</v>
      </c>
      <c r="AI1918" s="39" t="str">
        <f t="shared" si="537"/>
        <v>tier - 3</v>
      </c>
      <c r="AJ1918" s="54" t="str">
        <f t="shared" si="538"/>
        <v>R1011</v>
      </c>
    </row>
    <row r="1919" spans="2:36" ht="15.75" customHeight="1" x14ac:dyDescent="0.3">
      <c r="B1919" s="12" t="s">
        <v>6869</v>
      </c>
      <c r="C1919" s="13" t="s">
        <v>6871</v>
      </c>
      <c r="D1919" s="13">
        <v>34.46</v>
      </c>
      <c r="E1919" s="13" t="str">
        <f t="shared" si="522"/>
        <v>Obesity</v>
      </c>
      <c r="F1919" s="13">
        <v>4.17</v>
      </c>
      <c r="G1919" s="13" t="str">
        <f t="shared" si="523"/>
        <v>Normal</v>
      </c>
      <c r="H1919" s="13" t="s">
        <v>8291</v>
      </c>
      <c r="I1919" s="13" t="s">
        <v>8293</v>
      </c>
      <c r="J1919" s="13" t="s">
        <v>8291</v>
      </c>
      <c r="K1919" s="27">
        <v>1</v>
      </c>
      <c r="L1919" s="13" t="s">
        <v>8291</v>
      </c>
      <c r="M1919" s="13" t="s">
        <v>10086</v>
      </c>
      <c r="N1919" s="13">
        <v>48</v>
      </c>
      <c r="O1919" s="56">
        <v>24535.7</v>
      </c>
      <c r="P1919" s="13" t="s">
        <v>8310</v>
      </c>
      <c r="Q1919" s="13" t="s">
        <v>8310</v>
      </c>
      <c r="R1919" s="57" t="s">
        <v>8317</v>
      </c>
      <c r="T1919" s="12" t="s">
        <v>6869</v>
      </c>
      <c r="U1919" s="13" t="str">
        <f t="shared" si="539"/>
        <v xml:space="preserve">  Jeff H</v>
      </c>
      <c r="V1919" s="39">
        <f t="shared" si="524"/>
        <v>34.46</v>
      </c>
      <c r="W1919" s="39" t="str">
        <f t="shared" si="525"/>
        <v>Obesity</v>
      </c>
      <c r="X1919" s="39">
        <f t="shared" si="526"/>
        <v>4.17</v>
      </c>
      <c r="Y1919" s="39" t="str">
        <f t="shared" si="527"/>
        <v>Normal</v>
      </c>
      <c r="Z1919" s="39" t="str">
        <f t="shared" si="528"/>
        <v>No</v>
      </c>
      <c r="AA1919" s="39" t="str">
        <f t="shared" si="529"/>
        <v>Yes</v>
      </c>
      <c r="AB1919" s="39" t="str">
        <f t="shared" si="530"/>
        <v>No</v>
      </c>
      <c r="AC1919" s="38">
        <f t="shared" si="531"/>
        <v>1</v>
      </c>
      <c r="AD1919" s="39" t="str">
        <f t="shared" si="532"/>
        <v>No</v>
      </c>
      <c r="AE1919" s="13" t="str">
        <f t="shared" si="533"/>
        <v>13-Jun-1975</v>
      </c>
      <c r="AF1919" s="39">
        <f t="shared" si="534"/>
        <v>48</v>
      </c>
      <c r="AG1919" s="58">
        <f t="shared" si="535"/>
        <v>24535.7</v>
      </c>
      <c r="AH1919" s="39" t="str">
        <f t="shared" si="536"/>
        <v>tier - 2</v>
      </c>
      <c r="AI1919" s="39" t="str">
        <f t="shared" si="537"/>
        <v>tier - 2</v>
      </c>
      <c r="AJ1919" s="54" t="str">
        <f t="shared" si="538"/>
        <v>R1012</v>
      </c>
    </row>
    <row r="1920" spans="2:36" ht="15.75" customHeight="1" x14ac:dyDescent="0.3">
      <c r="B1920" s="12" t="s">
        <v>6873</v>
      </c>
      <c r="C1920" s="13" t="s">
        <v>612</v>
      </c>
      <c r="D1920" s="13">
        <v>30.875</v>
      </c>
      <c r="E1920" s="13" t="str">
        <f t="shared" si="522"/>
        <v>Obesity</v>
      </c>
      <c r="F1920" s="13">
        <v>4.95</v>
      </c>
      <c r="G1920" s="13" t="str">
        <f t="shared" si="523"/>
        <v>Normal</v>
      </c>
      <c r="H1920" s="13" t="s">
        <v>8293</v>
      </c>
      <c r="I1920" s="13" t="s">
        <v>8291</v>
      </c>
      <c r="J1920" s="13" t="s">
        <v>8291</v>
      </c>
      <c r="K1920" s="27" t="s">
        <v>8292</v>
      </c>
      <c r="L1920" s="13" t="s">
        <v>8291</v>
      </c>
      <c r="M1920" s="13" t="s">
        <v>10087</v>
      </c>
      <c r="N1920" s="13">
        <v>47</v>
      </c>
      <c r="O1920" s="56">
        <v>24603.05</v>
      </c>
      <c r="P1920" s="13" t="s">
        <v>8310</v>
      </c>
      <c r="Q1920" s="13" t="s">
        <v>8310</v>
      </c>
      <c r="R1920" s="57" t="s">
        <v>8321</v>
      </c>
      <c r="T1920" s="12" t="s">
        <v>6873</v>
      </c>
      <c r="U1920" s="13" t="str">
        <f t="shared" si="539"/>
        <v xml:space="preserve">  Michael</v>
      </c>
      <c r="V1920" s="39">
        <f t="shared" si="524"/>
        <v>30.875</v>
      </c>
      <c r="W1920" s="39" t="str">
        <f t="shared" si="525"/>
        <v>Obesity</v>
      </c>
      <c r="X1920" s="39">
        <f t="shared" si="526"/>
        <v>4.95</v>
      </c>
      <c r="Y1920" s="39" t="str">
        <f t="shared" si="527"/>
        <v>Normal</v>
      </c>
      <c r="Z1920" s="39" t="str">
        <f t="shared" si="528"/>
        <v>Yes</v>
      </c>
      <c r="AA1920" s="39" t="str">
        <f t="shared" si="529"/>
        <v>No</v>
      </c>
      <c r="AB1920" s="39" t="str">
        <f t="shared" si="530"/>
        <v>No</v>
      </c>
      <c r="AC1920" s="38" t="str">
        <f t="shared" si="531"/>
        <v>No major surgery</v>
      </c>
      <c r="AD1920" s="39" t="str">
        <f t="shared" si="532"/>
        <v>No</v>
      </c>
      <c r="AE1920" s="13" t="str">
        <f t="shared" si="533"/>
        <v>12-Oct-1976</v>
      </c>
      <c r="AF1920" s="39">
        <f t="shared" si="534"/>
        <v>47</v>
      </c>
      <c r="AG1920" s="58">
        <f t="shared" si="535"/>
        <v>24603.05</v>
      </c>
      <c r="AH1920" s="39" t="str">
        <f t="shared" si="536"/>
        <v>tier - 2</v>
      </c>
      <c r="AI1920" s="39" t="str">
        <f t="shared" si="537"/>
        <v>tier - 2</v>
      </c>
      <c r="AJ1920" s="54" t="str">
        <f t="shared" si="538"/>
        <v>R1011</v>
      </c>
    </row>
    <row r="1921" spans="2:36" ht="15.75" customHeight="1" x14ac:dyDescent="0.3">
      <c r="B1921" s="12" t="s">
        <v>6876</v>
      </c>
      <c r="C1921" s="13" t="s">
        <v>4895</v>
      </c>
      <c r="D1921" s="13">
        <v>39.49</v>
      </c>
      <c r="E1921" s="13" t="str">
        <f t="shared" si="522"/>
        <v>Obesity</v>
      </c>
      <c r="F1921" s="13">
        <v>5.13</v>
      </c>
      <c r="G1921" s="13" t="str">
        <f t="shared" si="523"/>
        <v>Normal</v>
      </c>
      <c r="H1921" s="13" t="s">
        <v>8291</v>
      </c>
      <c r="I1921" s="13" t="s">
        <v>8291</v>
      </c>
      <c r="J1921" s="13" t="s">
        <v>8291</v>
      </c>
      <c r="K1921" s="27" t="s">
        <v>8292</v>
      </c>
      <c r="L1921" s="13" t="s">
        <v>8291</v>
      </c>
      <c r="M1921" s="13" t="s">
        <v>10088</v>
      </c>
      <c r="N1921" s="13">
        <v>53</v>
      </c>
      <c r="O1921" s="56">
        <v>24667.42</v>
      </c>
      <c r="P1921" s="13" t="s">
        <v>8310</v>
      </c>
      <c r="Q1921" s="13" t="s">
        <v>8311</v>
      </c>
      <c r="R1921" s="57" t="s">
        <v>8312</v>
      </c>
      <c r="T1921" s="12" t="s">
        <v>6876</v>
      </c>
      <c r="U1921" s="13" t="str">
        <f t="shared" si="539"/>
        <v xml:space="preserve">  Jan</v>
      </c>
      <c r="V1921" s="39">
        <f t="shared" si="524"/>
        <v>39.49</v>
      </c>
      <c r="W1921" s="39" t="str">
        <f t="shared" si="525"/>
        <v>Obesity</v>
      </c>
      <c r="X1921" s="39">
        <f t="shared" si="526"/>
        <v>5.13</v>
      </c>
      <c r="Y1921" s="39" t="str">
        <f t="shared" si="527"/>
        <v>Normal</v>
      </c>
      <c r="Z1921" s="39" t="str">
        <f t="shared" si="528"/>
        <v>No</v>
      </c>
      <c r="AA1921" s="39" t="str">
        <f t="shared" si="529"/>
        <v>No</v>
      </c>
      <c r="AB1921" s="39" t="str">
        <f t="shared" si="530"/>
        <v>No</v>
      </c>
      <c r="AC1921" s="38" t="str">
        <f t="shared" si="531"/>
        <v>No major surgery</v>
      </c>
      <c r="AD1921" s="39" t="str">
        <f t="shared" si="532"/>
        <v>No</v>
      </c>
      <c r="AE1921" s="13" t="str">
        <f t="shared" si="533"/>
        <v>12-Jun-1970</v>
      </c>
      <c r="AF1921" s="39">
        <f t="shared" si="534"/>
        <v>53</v>
      </c>
      <c r="AG1921" s="58">
        <f t="shared" si="535"/>
        <v>24667.42</v>
      </c>
      <c r="AH1921" s="39" t="str">
        <f t="shared" si="536"/>
        <v>tier - 2</v>
      </c>
      <c r="AI1921" s="39" t="str">
        <f t="shared" si="537"/>
        <v>tier - 3</v>
      </c>
      <c r="AJ1921" s="54" t="str">
        <f t="shared" si="538"/>
        <v>R1013</v>
      </c>
    </row>
    <row r="1922" spans="2:36" ht="15.75" customHeight="1" x14ac:dyDescent="0.3">
      <c r="B1922" s="12" t="s">
        <v>6879</v>
      </c>
      <c r="C1922" s="13" t="s">
        <v>6881</v>
      </c>
      <c r="D1922" s="13">
        <v>28.88</v>
      </c>
      <c r="E1922" s="13" t="str">
        <f t="shared" si="522"/>
        <v>Overweight</v>
      </c>
      <c r="F1922" s="13">
        <v>4.0999999999999996</v>
      </c>
      <c r="G1922" s="13" t="str">
        <f t="shared" si="523"/>
        <v>Normal</v>
      </c>
      <c r="H1922" s="13" t="s">
        <v>8291</v>
      </c>
      <c r="I1922" s="13" t="s">
        <v>8291</v>
      </c>
      <c r="J1922" s="13" t="s">
        <v>8291</v>
      </c>
      <c r="K1922" s="27" t="s">
        <v>8292</v>
      </c>
      <c r="L1922" s="13" t="s">
        <v>8291</v>
      </c>
      <c r="M1922" s="13" t="s">
        <v>10089</v>
      </c>
      <c r="N1922" s="13">
        <v>27</v>
      </c>
      <c r="O1922" s="56">
        <v>24671.66</v>
      </c>
      <c r="P1922" s="13" t="s">
        <v>8310</v>
      </c>
      <c r="Q1922" s="13" t="s">
        <v>8314</v>
      </c>
      <c r="R1922" s="57" t="s">
        <v>8329</v>
      </c>
      <c r="T1922" s="12" t="s">
        <v>6879</v>
      </c>
      <c r="U1922" s="13" t="str">
        <f t="shared" si="539"/>
        <v xml:space="preserve">  Bernard</v>
      </c>
      <c r="V1922" s="39">
        <f t="shared" si="524"/>
        <v>28.88</v>
      </c>
      <c r="W1922" s="39" t="str">
        <f t="shared" si="525"/>
        <v>Overweight</v>
      </c>
      <c r="X1922" s="39">
        <f t="shared" si="526"/>
        <v>4.0999999999999996</v>
      </c>
      <c r="Y1922" s="39" t="str">
        <f t="shared" si="527"/>
        <v>Normal</v>
      </c>
      <c r="Z1922" s="39" t="str">
        <f t="shared" si="528"/>
        <v>No</v>
      </c>
      <c r="AA1922" s="39" t="str">
        <f t="shared" si="529"/>
        <v>No</v>
      </c>
      <c r="AB1922" s="39" t="str">
        <f t="shared" si="530"/>
        <v>No</v>
      </c>
      <c r="AC1922" s="38" t="str">
        <f t="shared" si="531"/>
        <v>No major surgery</v>
      </c>
      <c r="AD1922" s="39" t="str">
        <f t="shared" si="532"/>
        <v>No</v>
      </c>
      <c r="AE1922" s="13" t="str">
        <f t="shared" si="533"/>
        <v>28-Aug-1996</v>
      </c>
      <c r="AF1922" s="39">
        <f t="shared" si="534"/>
        <v>27</v>
      </c>
      <c r="AG1922" s="58">
        <f t="shared" si="535"/>
        <v>24671.66</v>
      </c>
      <c r="AH1922" s="39" t="str">
        <f t="shared" si="536"/>
        <v>tier - 2</v>
      </c>
      <c r="AI1922" s="39" t="str">
        <f t="shared" si="537"/>
        <v>tier - 1</v>
      </c>
      <c r="AJ1922" s="54" t="str">
        <f t="shared" si="538"/>
        <v>R1024</v>
      </c>
    </row>
    <row r="1923" spans="2:36" ht="15.75" customHeight="1" x14ac:dyDescent="0.3">
      <c r="B1923" s="12" t="s">
        <v>6883</v>
      </c>
      <c r="C1923" s="13" t="s">
        <v>459</v>
      </c>
      <c r="D1923" s="13">
        <v>20.234999999999999</v>
      </c>
      <c r="E1923" s="13" t="str">
        <f t="shared" si="522"/>
        <v>Healthy Weight</v>
      </c>
      <c r="F1923" s="13">
        <v>5.01</v>
      </c>
      <c r="G1923" s="13" t="str">
        <f t="shared" si="523"/>
        <v>Normal</v>
      </c>
      <c r="H1923" s="13" t="s">
        <v>8293</v>
      </c>
      <c r="I1923" s="13" t="s">
        <v>8291</v>
      </c>
      <c r="J1923" s="13" t="s">
        <v>8291</v>
      </c>
      <c r="K1923" s="27" t="s">
        <v>8292</v>
      </c>
      <c r="L1923" s="13" t="s">
        <v>8291</v>
      </c>
      <c r="M1923" s="13" t="s">
        <v>8750</v>
      </c>
      <c r="N1923" s="13">
        <v>31</v>
      </c>
      <c r="O1923" s="56">
        <v>24795.040000000001</v>
      </c>
      <c r="P1923" s="13" t="s">
        <v>8310</v>
      </c>
      <c r="Q1923" s="13" t="s">
        <v>8311</v>
      </c>
      <c r="R1923" s="57" t="s">
        <v>8321</v>
      </c>
      <c r="T1923" s="12" t="s">
        <v>6883</v>
      </c>
      <c r="U1923" s="13" t="str">
        <f t="shared" si="539"/>
        <v xml:space="preserve">  Craig</v>
      </c>
      <c r="V1923" s="39">
        <f t="shared" si="524"/>
        <v>20.234999999999999</v>
      </c>
      <c r="W1923" s="39" t="str">
        <f t="shared" si="525"/>
        <v>Healthy Weight</v>
      </c>
      <c r="X1923" s="39">
        <f t="shared" si="526"/>
        <v>5.01</v>
      </c>
      <c r="Y1923" s="39" t="str">
        <f t="shared" si="527"/>
        <v>Normal</v>
      </c>
      <c r="Z1923" s="39" t="str">
        <f t="shared" si="528"/>
        <v>Yes</v>
      </c>
      <c r="AA1923" s="39" t="str">
        <f t="shared" si="529"/>
        <v>No</v>
      </c>
      <c r="AB1923" s="39" t="str">
        <f t="shared" si="530"/>
        <v>No</v>
      </c>
      <c r="AC1923" s="38" t="str">
        <f t="shared" si="531"/>
        <v>No major surgery</v>
      </c>
      <c r="AD1923" s="39" t="str">
        <f t="shared" si="532"/>
        <v>No</v>
      </c>
      <c r="AE1923" s="13" t="str">
        <f t="shared" si="533"/>
        <v>11-Oct-1992</v>
      </c>
      <c r="AF1923" s="39">
        <f t="shared" si="534"/>
        <v>31</v>
      </c>
      <c r="AG1923" s="58">
        <f t="shared" si="535"/>
        <v>24795.040000000001</v>
      </c>
      <c r="AH1923" s="39" t="str">
        <f t="shared" si="536"/>
        <v>tier - 2</v>
      </c>
      <c r="AI1923" s="39" t="str">
        <f t="shared" si="537"/>
        <v>tier - 3</v>
      </c>
      <c r="AJ1923" s="54" t="str">
        <f t="shared" si="538"/>
        <v>R1011</v>
      </c>
    </row>
    <row r="1924" spans="2:36" ht="15.75" customHeight="1" x14ac:dyDescent="0.3">
      <c r="B1924" s="12" t="s">
        <v>6886</v>
      </c>
      <c r="C1924" s="13" t="s">
        <v>6888</v>
      </c>
      <c r="D1924" s="13">
        <v>30.67</v>
      </c>
      <c r="E1924" s="13" t="str">
        <f t="shared" ref="E1924:E1987" si="540">IF(D1924&lt;18.5,"Underweight", IF(AND(D1924&gt;=18.5,D1924&lt;=24.9),"Healthy Weight", IF(AND(D1924&gt;=25,D1924&lt;=29.9),"Overweight", IF(D1924&gt;=30,"Obesity"))))</f>
        <v>Obesity</v>
      </c>
      <c r="F1924" s="13">
        <v>5.09</v>
      </c>
      <c r="G1924" s="13" t="str">
        <f t="shared" ref="G1924:G1987" si="541">IF(F1924&lt;5.7,"Normal",IF(AND(F1924&gt;=5.7,F1924&lt;=6.4),"Prediabetes",IF(F1924&gt;=6.5,"Diabetes")))</f>
        <v>Normal</v>
      </c>
      <c r="H1924" s="13" t="s">
        <v>8293</v>
      </c>
      <c r="I1924" s="13" t="s">
        <v>8291</v>
      </c>
      <c r="J1924" s="13" t="s">
        <v>8291</v>
      </c>
      <c r="K1924" s="27" t="s">
        <v>8292</v>
      </c>
      <c r="L1924" s="13" t="s">
        <v>8291</v>
      </c>
      <c r="M1924" s="13" t="s">
        <v>10090</v>
      </c>
      <c r="N1924" s="13">
        <v>29</v>
      </c>
      <c r="O1924" s="56">
        <v>24817.25</v>
      </c>
      <c r="P1924" s="13" t="s">
        <v>8310</v>
      </c>
      <c r="Q1924" s="13" t="s">
        <v>8310</v>
      </c>
      <c r="R1924" s="57" t="s">
        <v>8321</v>
      </c>
      <c r="T1924" s="12" t="s">
        <v>6886</v>
      </c>
      <c r="U1924" s="13" t="str">
        <f t="shared" si="539"/>
        <v xml:space="preserve">  Bryn</v>
      </c>
      <c r="V1924" s="39">
        <f t="shared" ref="V1924:V1987" si="542">VLOOKUP(T1924,$B$3:$R$2338,3,FALSE)</f>
        <v>30.67</v>
      </c>
      <c r="W1924" s="39" t="str">
        <f t="shared" ref="W1924:W1987" si="543">VLOOKUP(T1924,$B$3:$R$2338,4,FALSE)</f>
        <v>Obesity</v>
      </c>
      <c r="X1924" s="39">
        <f t="shared" ref="X1924:X1987" si="544">VLOOKUP(T1924,$B$3:$R$2338,5,FALSE)</f>
        <v>5.09</v>
      </c>
      <c r="Y1924" s="39" t="str">
        <f t="shared" ref="Y1924:Y1987" si="545">VLOOKUP(T1924,$B$3:$R$2338,6,0)</f>
        <v>Normal</v>
      </c>
      <c r="Z1924" s="39" t="str">
        <f t="shared" ref="Z1924:Z1987" si="546">VLOOKUP(T1924,$B$3:$R$2338,7,0)</f>
        <v>Yes</v>
      </c>
      <c r="AA1924" s="39" t="str">
        <f t="shared" ref="AA1924:AA1987" si="547">VLOOKUP(T1924,$B$3:$R$2338,8,0)</f>
        <v>No</v>
      </c>
      <c r="AB1924" s="39" t="str">
        <f t="shared" ref="AB1924:AB1987" si="548">VLOOKUP(T1924,$B$3:$R$2338,9,0)</f>
        <v>No</v>
      </c>
      <c r="AC1924" s="38" t="str">
        <f t="shared" ref="AC1924:AC1987" si="549">VLOOKUP(T1924,$B$3:$R$2338,10,0)</f>
        <v>No major surgery</v>
      </c>
      <c r="AD1924" s="39" t="str">
        <f t="shared" ref="AD1924:AD1987" si="550">VLOOKUP(T1924,$B$3:$R$2338,11,0)</f>
        <v>No</v>
      </c>
      <c r="AE1924" s="13" t="str">
        <f t="shared" ref="AE1924:AE1987" si="551">VLOOKUP(T1924,$B$3:$R$2338,12,0)</f>
        <v>9-Sep-1994</v>
      </c>
      <c r="AF1924" s="39">
        <f t="shared" ref="AF1924:AF1987" si="552">VLOOKUP(T1924,$B$3:$R$2338,13,0)</f>
        <v>29</v>
      </c>
      <c r="AG1924" s="58">
        <f t="shared" ref="AG1924:AG1987" si="553">VLOOKUP(T1924,$B$3:$R$2338,14,0)</f>
        <v>24817.25</v>
      </c>
      <c r="AH1924" s="39" t="str">
        <f t="shared" ref="AH1924:AH1987" si="554">VLOOKUP(T1924,$B$3:$R$2338,15,0)</f>
        <v>tier - 2</v>
      </c>
      <c r="AI1924" s="39" t="str">
        <f t="shared" ref="AI1924:AI1987" si="555">VLOOKUP(T1924,B1923:R4258,16,0)</f>
        <v>tier - 2</v>
      </c>
      <c r="AJ1924" s="54" t="str">
        <f t="shared" ref="AJ1924:AJ1987" si="556">VLOOKUP(T1924,$B$3:$R$2338,17,0)</f>
        <v>R1011</v>
      </c>
    </row>
    <row r="1925" spans="2:36" ht="15.75" customHeight="1" x14ac:dyDescent="0.3">
      <c r="B1925" s="12" t="s">
        <v>6890</v>
      </c>
      <c r="C1925" s="13" t="s">
        <v>612</v>
      </c>
      <c r="D1925" s="13">
        <v>30.875</v>
      </c>
      <c r="E1925" s="13" t="str">
        <f t="shared" si="540"/>
        <v>Obesity</v>
      </c>
      <c r="F1925" s="13">
        <v>6.49</v>
      </c>
      <c r="G1925" s="13" t="b">
        <f t="shared" si="541"/>
        <v>0</v>
      </c>
      <c r="H1925" s="13" t="s">
        <v>8291</v>
      </c>
      <c r="I1925" s="13" t="s">
        <v>8291</v>
      </c>
      <c r="J1925" s="13" t="s">
        <v>8291</v>
      </c>
      <c r="K1925" s="27" t="s">
        <v>8292</v>
      </c>
      <c r="L1925" s="13" t="s">
        <v>8291</v>
      </c>
      <c r="M1925" s="13" t="s">
        <v>10091</v>
      </c>
      <c r="N1925" s="13">
        <v>28</v>
      </c>
      <c r="O1925" s="56">
        <v>24863.25</v>
      </c>
      <c r="P1925" s="13" t="s">
        <v>8310</v>
      </c>
      <c r="Q1925" s="13" t="s">
        <v>8311</v>
      </c>
      <c r="R1925" s="57" t="s">
        <v>8321</v>
      </c>
      <c r="T1925" s="12" t="s">
        <v>6890</v>
      </c>
      <c r="U1925" s="13" t="str">
        <f t="shared" ref="U1925:U1988" si="557">VLOOKUP(T1925,$B$3:$R$2338,2,FALSE)</f>
        <v xml:space="preserve">  Michael</v>
      </c>
      <c r="V1925" s="39">
        <f t="shared" si="542"/>
        <v>30.875</v>
      </c>
      <c r="W1925" s="39" t="str">
        <f t="shared" si="543"/>
        <v>Obesity</v>
      </c>
      <c r="X1925" s="39">
        <f t="shared" si="544"/>
        <v>6.49</v>
      </c>
      <c r="Y1925" s="39" t="b">
        <f t="shared" si="545"/>
        <v>0</v>
      </c>
      <c r="Z1925" s="39" t="str">
        <f t="shared" si="546"/>
        <v>No</v>
      </c>
      <c r="AA1925" s="39" t="str">
        <f t="shared" si="547"/>
        <v>No</v>
      </c>
      <c r="AB1925" s="39" t="str">
        <f t="shared" si="548"/>
        <v>No</v>
      </c>
      <c r="AC1925" s="38" t="str">
        <f t="shared" si="549"/>
        <v>No major surgery</v>
      </c>
      <c r="AD1925" s="39" t="str">
        <f t="shared" si="550"/>
        <v>No</v>
      </c>
      <c r="AE1925" s="13" t="str">
        <f t="shared" si="551"/>
        <v>10-Jun-1995</v>
      </c>
      <c r="AF1925" s="39">
        <f t="shared" si="552"/>
        <v>28</v>
      </c>
      <c r="AG1925" s="58">
        <f t="shared" si="553"/>
        <v>24863.25</v>
      </c>
      <c r="AH1925" s="39" t="str">
        <f t="shared" si="554"/>
        <v>tier - 2</v>
      </c>
      <c r="AI1925" s="39" t="str">
        <f t="shared" si="555"/>
        <v>tier - 3</v>
      </c>
      <c r="AJ1925" s="54" t="str">
        <f t="shared" si="556"/>
        <v>R1011</v>
      </c>
    </row>
    <row r="1926" spans="2:36" ht="15.75" customHeight="1" x14ac:dyDescent="0.3">
      <c r="B1926" s="12" t="s">
        <v>6893</v>
      </c>
      <c r="C1926" s="13" t="s">
        <v>2755</v>
      </c>
      <c r="D1926" s="13">
        <v>23.8</v>
      </c>
      <c r="E1926" s="13" t="str">
        <f t="shared" si="540"/>
        <v>Healthy Weight</v>
      </c>
      <c r="F1926" s="13">
        <v>4.08</v>
      </c>
      <c r="G1926" s="13" t="str">
        <f t="shared" si="541"/>
        <v>Normal</v>
      </c>
      <c r="H1926" s="13" t="s">
        <v>8291</v>
      </c>
      <c r="I1926" s="13" t="s">
        <v>8291</v>
      </c>
      <c r="J1926" s="13" t="s">
        <v>8291</v>
      </c>
      <c r="K1926" s="27" t="s">
        <v>8292</v>
      </c>
      <c r="L1926" s="13" t="s">
        <v>8291</v>
      </c>
      <c r="M1926" s="13" t="s">
        <v>10092</v>
      </c>
      <c r="N1926" s="13">
        <v>53</v>
      </c>
      <c r="O1926" s="56">
        <v>24869.84</v>
      </c>
      <c r="P1926" s="13" t="s">
        <v>8310</v>
      </c>
      <c r="Q1926" s="13" t="s">
        <v>8310</v>
      </c>
      <c r="R1926" s="57" t="s">
        <v>8326</v>
      </c>
      <c r="T1926" s="12" t="s">
        <v>6893</v>
      </c>
      <c r="U1926" s="13" t="str">
        <f t="shared" si="557"/>
        <v xml:space="preserve">  Benjamin</v>
      </c>
      <c r="V1926" s="39">
        <f t="shared" si="542"/>
        <v>23.8</v>
      </c>
      <c r="W1926" s="39" t="str">
        <f t="shared" si="543"/>
        <v>Healthy Weight</v>
      </c>
      <c r="X1926" s="39">
        <f t="shared" si="544"/>
        <v>4.08</v>
      </c>
      <c r="Y1926" s="39" t="str">
        <f t="shared" si="545"/>
        <v>Normal</v>
      </c>
      <c r="Z1926" s="39" t="str">
        <f t="shared" si="546"/>
        <v>No</v>
      </c>
      <c r="AA1926" s="39" t="str">
        <f t="shared" si="547"/>
        <v>No</v>
      </c>
      <c r="AB1926" s="39" t="str">
        <f t="shared" si="548"/>
        <v>No</v>
      </c>
      <c r="AC1926" s="38" t="str">
        <f t="shared" si="549"/>
        <v>No major surgery</v>
      </c>
      <c r="AD1926" s="39" t="str">
        <f t="shared" si="550"/>
        <v>No</v>
      </c>
      <c r="AE1926" s="13" t="str">
        <f t="shared" si="551"/>
        <v>26-Nov-1970</v>
      </c>
      <c r="AF1926" s="39">
        <f t="shared" si="552"/>
        <v>53</v>
      </c>
      <c r="AG1926" s="58">
        <f t="shared" si="553"/>
        <v>24869.84</v>
      </c>
      <c r="AH1926" s="39" t="str">
        <f t="shared" si="554"/>
        <v>tier - 2</v>
      </c>
      <c r="AI1926" s="39" t="str">
        <f t="shared" si="555"/>
        <v>tier - 2</v>
      </c>
      <c r="AJ1926" s="54" t="str">
        <f t="shared" si="556"/>
        <v>R1016</v>
      </c>
    </row>
    <row r="1927" spans="2:36" ht="15.75" customHeight="1" x14ac:dyDescent="0.3">
      <c r="B1927" s="12" t="s">
        <v>6896</v>
      </c>
      <c r="C1927" s="13" t="s">
        <v>6898</v>
      </c>
      <c r="D1927" s="13">
        <v>15.37</v>
      </c>
      <c r="E1927" s="13" t="str">
        <f t="shared" si="540"/>
        <v>Underweight</v>
      </c>
      <c r="F1927" s="13">
        <v>8.6300000000000008</v>
      </c>
      <c r="G1927" s="13" t="str">
        <f t="shared" si="541"/>
        <v>Diabetes</v>
      </c>
      <c r="H1927" s="13" t="s">
        <v>8293</v>
      </c>
      <c r="I1927" s="13" t="s">
        <v>8291</v>
      </c>
      <c r="J1927" s="13" t="s">
        <v>8291</v>
      </c>
      <c r="K1927" s="27" t="s">
        <v>8292</v>
      </c>
      <c r="L1927" s="13" t="s">
        <v>8291</v>
      </c>
      <c r="M1927" s="13" t="s">
        <v>10093</v>
      </c>
      <c r="N1927" s="13">
        <v>54</v>
      </c>
      <c r="O1927" s="56">
        <v>24873.38</v>
      </c>
      <c r="P1927" s="13" t="s">
        <v>8310</v>
      </c>
      <c r="Q1927" s="13" t="s">
        <v>8314</v>
      </c>
      <c r="R1927" s="57" t="s">
        <v>8329</v>
      </c>
      <c r="T1927" s="12" t="s">
        <v>6896</v>
      </c>
      <c r="U1927" s="13" t="str">
        <f t="shared" si="557"/>
        <v xml:space="preserve">  Jay</v>
      </c>
      <c r="V1927" s="39">
        <f t="shared" si="542"/>
        <v>15.37</v>
      </c>
      <c r="W1927" s="39" t="str">
        <f t="shared" si="543"/>
        <v>Underweight</v>
      </c>
      <c r="X1927" s="39">
        <f t="shared" si="544"/>
        <v>8.6300000000000008</v>
      </c>
      <c r="Y1927" s="39" t="str">
        <f t="shared" si="545"/>
        <v>Diabetes</v>
      </c>
      <c r="Z1927" s="39" t="str">
        <f t="shared" si="546"/>
        <v>Yes</v>
      </c>
      <c r="AA1927" s="39" t="str">
        <f t="shared" si="547"/>
        <v>No</v>
      </c>
      <c r="AB1927" s="39" t="str">
        <f t="shared" si="548"/>
        <v>No</v>
      </c>
      <c r="AC1927" s="38" t="str">
        <f t="shared" si="549"/>
        <v>No major surgery</v>
      </c>
      <c r="AD1927" s="39" t="str">
        <f t="shared" si="550"/>
        <v>No</v>
      </c>
      <c r="AE1927" s="13" t="str">
        <f t="shared" si="551"/>
        <v>23-Jul-1969</v>
      </c>
      <c r="AF1927" s="39">
        <f t="shared" si="552"/>
        <v>54</v>
      </c>
      <c r="AG1927" s="58">
        <f t="shared" si="553"/>
        <v>24873.38</v>
      </c>
      <c r="AH1927" s="39" t="str">
        <f t="shared" si="554"/>
        <v>tier - 2</v>
      </c>
      <c r="AI1927" s="39" t="str">
        <f t="shared" si="555"/>
        <v>tier - 1</v>
      </c>
      <c r="AJ1927" s="54" t="str">
        <f t="shared" si="556"/>
        <v>R1024</v>
      </c>
    </row>
    <row r="1928" spans="2:36" ht="15.75" customHeight="1" x14ac:dyDescent="0.3">
      <c r="B1928" s="12" t="s">
        <v>6900</v>
      </c>
      <c r="C1928" s="13" t="s">
        <v>554</v>
      </c>
      <c r="D1928" s="13">
        <v>30.4</v>
      </c>
      <c r="E1928" s="13" t="str">
        <f t="shared" si="540"/>
        <v>Obesity</v>
      </c>
      <c r="F1928" s="13">
        <v>5.28</v>
      </c>
      <c r="G1928" s="13" t="str">
        <f t="shared" si="541"/>
        <v>Normal</v>
      </c>
      <c r="H1928" s="13" t="s">
        <v>8291</v>
      </c>
      <c r="I1928" s="13" t="s">
        <v>8291</v>
      </c>
      <c r="J1928" s="13" t="s">
        <v>8291</v>
      </c>
      <c r="K1928" s="27" t="s">
        <v>8292</v>
      </c>
      <c r="L1928" s="13" t="s">
        <v>8291</v>
      </c>
      <c r="M1928" s="13" t="s">
        <v>10094</v>
      </c>
      <c r="N1928" s="13">
        <v>36</v>
      </c>
      <c r="O1928" s="56">
        <v>24915.05</v>
      </c>
      <c r="P1928" s="13" t="s">
        <v>8310</v>
      </c>
      <c r="Q1928" s="13" t="s">
        <v>8314</v>
      </c>
      <c r="R1928" s="57" t="s">
        <v>8329</v>
      </c>
      <c r="T1928" s="12" t="s">
        <v>6900</v>
      </c>
      <c r="U1928" s="13" t="str">
        <f t="shared" si="557"/>
        <v xml:space="preserve">  William</v>
      </c>
      <c r="V1928" s="39">
        <f t="shared" si="542"/>
        <v>30.4</v>
      </c>
      <c r="W1928" s="39" t="str">
        <f t="shared" si="543"/>
        <v>Obesity</v>
      </c>
      <c r="X1928" s="39">
        <f t="shared" si="544"/>
        <v>5.28</v>
      </c>
      <c r="Y1928" s="39" t="str">
        <f t="shared" si="545"/>
        <v>Normal</v>
      </c>
      <c r="Z1928" s="39" t="str">
        <f t="shared" si="546"/>
        <v>No</v>
      </c>
      <c r="AA1928" s="39" t="str">
        <f t="shared" si="547"/>
        <v>No</v>
      </c>
      <c r="AB1928" s="39" t="str">
        <f t="shared" si="548"/>
        <v>No</v>
      </c>
      <c r="AC1928" s="38" t="str">
        <f t="shared" si="549"/>
        <v>No major surgery</v>
      </c>
      <c r="AD1928" s="39" t="str">
        <f t="shared" si="550"/>
        <v>No</v>
      </c>
      <c r="AE1928" s="13" t="str">
        <f t="shared" si="551"/>
        <v>14-Jun-1987</v>
      </c>
      <c r="AF1928" s="39">
        <f t="shared" si="552"/>
        <v>36</v>
      </c>
      <c r="AG1928" s="58">
        <f t="shared" si="553"/>
        <v>24915.05</v>
      </c>
      <c r="AH1928" s="39" t="str">
        <f t="shared" si="554"/>
        <v>tier - 2</v>
      </c>
      <c r="AI1928" s="39" t="str">
        <f t="shared" si="555"/>
        <v>tier - 1</v>
      </c>
      <c r="AJ1928" s="54" t="str">
        <f t="shared" si="556"/>
        <v>R1024</v>
      </c>
    </row>
    <row r="1929" spans="2:36" ht="15.75" customHeight="1" x14ac:dyDescent="0.3">
      <c r="B1929" s="12" t="s">
        <v>6903</v>
      </c>
      <c r="C1929" s="13" t="s">
        <v>6905</v>
      </c>
      <c r="D1929" s="13">
        <v>19.48</v>
      </c>
      <c r="E1929" s="13" t="str">
        <f t="shared" si="540"/>
        <v>Healthy Weight</v>
      </c>
      <c r="F1929" s="13">
        <v>5.63</v>
      </c>
      <c r="G1929" s="13" t="str">
        <f t="shared" si="541"/>
        <v>Normal</v>
      </c>
      <c r="H1929" s="13" t="s">
        <v>8293</v>
      </c>
      <c r="I1929" s="13" t="s">
        <v>8291</v>
      </c>
      <c r="J1929" s="13" t="s">
        <v>8291</v>
      </c>
      <c r="K1929" s="27">
        <v>1</v>
      </c>
      <c r="L1929" s="13" t="s">
        <v>8291</v>
      </c>
      <c r="M1929" s="13" t="s">
        <v>10095</v>
      </c>
      <c r="N1929" s="13">
        <v>48</v>
      </c>
      <c r="O1929" s="56">
        <v>24915.22</v>
      </c>
      <c r="P1929" s="13" t="s">
        <v>8310</v>
      </c>
      <c r="Q1929" s="13" t="s">
        <v>8311</v>
      </c>
      <c r="R1929" s="57" t="s">
        <v>8317</v>
      </c>
      <c r="T1929" s="12" t="s">
        <v>6903</v>
      </c>
      <c r="U1929" s="13" t="str">
        <f t="shared" si="557"/>
        <v xml:space="preserve">  Shelley</v>
      </c>
      <c r="V1929" s="39">
        <f t="shared" si="542"/>
        <v>19.48</v>
      </c>
      <c r="W1929" s="39" t="str">
        <f t="shared" si="543"/>
        <v>Healthy Weight</v>
      </c>
      <c r="X1929" s="39">
        <f t="shared" si="544"/>
        <v>5.63</v>
      </c>
      <c r="Y1929" s="39" t="str">
        <f t="shared" si="545"/>
        <v>Normal</v>
      </c>
      <c r="Z1929" s="39" t="str">
        <f t="shared" si="546"/>
        <v>Yes</v>
      </c>
      <c r="AA1929" s="39" t="str">
        <f t="shared" si="547"/>
        <v>No</v>
      </c>
      <c r="AB1929" s="39" t="str">
        <f t="shared" si="548"/>
        <v>No</v>
      </c>
      <c r="AC1929" s="38">
        <f t="shared" si="549"/>
        <v>1</v>
      </c>
      <c r="AD1929" s="39" t="str">
        <f t="shared" si="550"/>
        <v>No</v>
      </c>
      <c r="AE1929" s="13" t="str">
        <f t="shared" si="551"/>
        <v>14-Nov-1975</v>
      </c>
      <c r="AF1929" s="39">
        <f t="shared" si="552"/>
        <v>48</v>
      </c>
      <c r="AG1929" s="58">
        <f t="shared" si="553"/>
        <v>24915.22</v>
      </c>
      <c r="AH1929" s="39" t="str">
        <f t="shared" si="554"/>
        <v>tier - 2</v>
      </c>
      <c r="AI1929" s="39" t="str">
        <f t="shared" si="555"/>
        <v>tier - 3</v>
      </c>
      <c r="AJ1929" s="54" t="str">
        <f t="shared" si="556"/>
        <v>R1012</v>
      </c>
    </row>
    <row r="1930" spans="2:36" ht="15.75" customHeight="1" x14ac:dyDescent="0.3">
      <c r="B1930" s="12" t="s">
        <v>6906</v>
      </c>
      <c r="C1930" s="13" t="s">
        <v>6908</v>
      </c>
      <c r="D1930" s="13">
        <v>16.96</v>
      </c>
      <c r="E1930" s="13" t="str">
        <f t="shared" si="540"/>
        <v>Underweight</v>
      </c>
      <c r="F1930" s="13">
        <v>11.47</v>
      </c>
      <c r="G1930" s="13" t="str">
        <f t="shared" si="541"/>
        <v>Diabetes</v>
      </c>
      <c r="H1930" s="13" t="s">
        <v>8293</v>
      </c>
      <c r="I1930" s="13" t="s">
        <v>8291</v>
      </c>
      <c r="J1930" s="13" t="s">
        <v>8291</v>
      </c>
      <c r="K1930" s="27" t="s">
        <v>8292</v>
      </c>
      <c r="L1930" s="13" t="s">
        <v>8291</v>
      </c>
      <c r="M1930" s="13" t="s">
        <v>10096</v>
      </c>
      <c r="N1930" s="13">
        <v>28</v>
      </c>
      <c r="O1930" s="56">
        <v>25075.97</v>
      </c>
      <c r="P1930" s="13" t="s">
        <v>8310</v>
      </c>
      <c r="Q1930" s="13" t="s">
        <v>8310</v>
      </c>
      <c r="R1930" s="57" t="s">
        <v>8321</v>
      </c>
      <c r="T1930" s="12" t="s">
        <v>6906</v>
      </c>
      <c r="U1930" s="13" t="str">
        <f t="shared" si="557"/>
        <v xml:space="preserve">  Jekaterina</v>
      </c>
      <c r="V1930" s="39">
        <f t="shared" si="542"/>
        <v>16.96</v>
      </c>
      <c r="W1930" s="39" t="str">
        <f t="shared" si="543"/>
        <v>Underweight</v>
      </c>
      <c r="X1930" s="39">
        <f t="shared" si="544"/>
        <v>11.47</v>
      </c>
      <c r="Y1930" s="39" t="str">
        <f t="shared" si="545"/>
        <v>Diabetes</v>
      </c>
      <c r="Z1930" s="39" t="str">
        <f t="shared" si="546"/>
        <v>Yes</v>
      </c>
      <c r="AA1930" s="39" t="str">
        <f t="shared" si="547"/>
        <v>No</v>
      </c>
      <c r="AB1930" s="39" t="str">
        <f t="shared" si="548"/>
        <v>No</v>
      </c>
      <c r="AC1930" s="38" t="str">
        <f t="shared" si="549"/>
        <v>No major surgery</v>
      </c>
      <c r="AD1930" s="39" t="str">
        <f t="shared" si="550"/>
        <v>No</v>
      </c>
      <c r="AE1930" s="13" t="str">
        <f t="shared" si="551"/>
        <v>4-Dec-1995</v>
      </c>
      <c r="AF1930" s="39">
        <f t="shared" si="552"/>
        <v>28</v>
      </c>
      <c r="AG1930" s="58">
        <f t="shared" si="553"/>
        <v>25075.97</v>
      </c>
      <c r="AH1930" s="39" t="str">
        <f t="shared" si="554"/>
        <v>tier - 2</v>
      </c>
      <c r="AI1930" s="39" t="str">
        <f t="shared" si="555"/>
        <v>tier - 2</v>
      </c>
      <c r="AJ1930" s="54" t="str">
        <f t="shared" si="556"/>
        <v>R1011</v>
      </c>
    </row>
    <row r="1931" spans="2:36" ht="15.75" customHeight="1" x14ac:dyDescent="0.3">
      <c r="B1931" s="12" t="s">
        <v>6910</v>
      </c>
      <c r="C1931" s="13" t="s">
        <v>271</v>
      </c>
      <c r="D1931" s="13">
        <v>19.05</v>
      </c>
      <c r="E1931" s="13" t="str">
        <f t="shared" si="540"/>
        <v>Healthy Weight</v>
      </c>
      <c r="F1931" s="13">
        <v>4.92</v>
      </c>
      <c r="G1931" s="13" t="str">
        <f t="shared" si="541"/>
        <v>Normal</v>
      </c>
      <c r="H1931" s="13" t="s">
        <v>8291</v>
      </c>
      <c r="I1931" s="13" t="s">
        <v>8291</v>
      </c>
      <c r="J1931" s="13" t="s">
        <v>8291</v>
      </c>
      <c r="K1931" s="27">
        <v>1</v>
      </c>
      <c r="L1931" s="13" t="s">
        <v>8291</v>
      </c>
      <c r="M1931" s="13" t="s">
        <v>10097</v>
      </c>
      <c r="N1931" s="13">
        <v>25</v>
      </c>
      <c r="O1931" s="56">
        <v>25081.77</v>
      </c>
      <c r="P1931" s="13" t="s">
        <v>8310</v>
      </c>
      <c r="Q1931" s="13" t="s">
        <v>8310</v>
      </c>
      <c r="R1931" s="57" t="s">
        <v>8312</v>
      </c>
      <c r="T1931" s="12" t="s">
        <v>6910</v>
      </c>
      <c r="U1931" s="13" t="str">
        <f t="shared" si="557"/>
        <v xml:space="preserve">  Daniel</v>
      </c>
      <c r="V1931" s="39">
        <f t="shared" si="542"/>
        <v>19.05</v>
      </c>
      <c r="W1931" s="39" t="str">
        <f t="shared" si="543"/>
        <v>Healthy Weight</v>
      </c>
      <c r="X1931" s="39">
        <f t="shared" si="544"/>
        <v>4.92</v>
      </c>
      <c r="Y1931" s="39" t="str">
        <f t="shared" si="545"/>
        <v>Normal</v>
      </c>
      <c r="Z1931" s="39" t="str">
        <f t="shared" si="546"/>
        <v>No</v>
      </c>
      <c r="AA1931" s="39" t="str">
        <f t="shared" si="547"/>
        <v>No</v>
      </c>
      <c r="AB1931" s="39" t="str">
        <f t="shared" si="548"/>
        <v>No</v>
      </c>
      <c r="AC1931" s="38">
        <f t="shared" si="549"/>
        <v>1</v>
      </c>
      <c r="AD1931" s="39" t="str">
        <f t="shared" si="550"/>
        <v>No</v>
      </c>
      <c r="AE1931" s="13" t="str">
        <f t="shared" si="551"/>
        <v>14-Jun-1998</v>
      </c>
      <c r="AF1931" s="39">
        <f t="shared" si="552"/>
        <v>25</v>
      </c>
      <c r="AG1931" s="58">
        <f t="shared" si="553"/>
        <v>25081.77</v>
      </c>
      <c r="AH1931" s="39" t="str">
        <f t="shared" si="554"/>
        <v>tier - 2</v>
      </c>
      <c r="AI1931" s="39" t="str">
        <f t="shared" si="555"/>
        <v>tier - 2</v>
      </c>
      <c r="AJ1931" s="54" t="str">
        <f t="shared" si="556"/>
        <v>R1013</v>
      </c>
    </row>
    <row r="1932" spans="2:36" ht="15.75" customHeight="1" x14ac:dyDescent="0.3">
      <c r="B1932" s="12" t="s">
        <v>6913</v>
      </c>
      <c r="C1932" s="13" t="s">
        <v>6915</v>
      </c>
      <c r="D1932" s="13">
        <v>37.619999999999997</v>
      </c>
      <c r="E1932" s="13" t="str">
        <f t="shared" si="540"/>
        <v>Obesity</v>
      </c>
      <c r="F1932" s="13">
        <v>4.18</v>
      </c>
      <c r="G1932" s="13" t="str">
        <f t="shared" si="541"/>
        <v>Normal</v>
      </c>
      <c r="H1932" s="13" t="s">
        <v>8291</v>
      </c>
      <c r="I1932" s="13" t="s">
        <v>8291</v>
      </c>
      <c r="J1932" s="13" t="s">
        <v>8291</v>
      </c>
      <c r="K1932" s="27" t="s">
        <v>8292</v>
      </c>
      <c r="L1932" s="13" t="s">
        <v>8291</v>
      </c>
      <c r="M1932" s="13" t="s">
        <v>10098</v>
      </c>
      <c r="N1932" s="13">
        <v>25</v>
      </c>
      <c r="O1932" s="56">
        <v>25127.22</v>
      </c>
      <c r="P1932" s="13" t="s">
        <v>8310</v>
      </c>
      <c r="Q1932" s="13" t="s">
        <v>8311</v>
      </c>
      <c r="R1932" s="57" t="s">
        <v>8321</v>
      </c>
      <c r="T1932" s="12" t="s">
        <v>6913</v>
      </c>
      <c r="U1932" s="13" t="str">
        <f t="shared" si="557"/>
        <v xml:space="preserve">  Pauline</v>
      </c>
      <c r="V1932" s="39">
        <f t="shared" si="542"/>
        <v>37.619999999999997</v>
      </c>
      <c r="W1932" s="39" t="str">
        <f t="shared" si="543"/>
        <v>Obesity</v>
      </c>
      <c r="X1932" s="39">
        <f t="shared" si="544"/>
        <v>4.18</v>
      </c>
      <c r="Y1932" s="39" t="str">
        <f t="shared" si="545"/>
        <v>Normal</v>
      </c>
      <c r="Z1932" s="39" t="str">
        <f t="shared" si="546"/>
        <v>No</v>
      </c>
      <c r="AA1932" s="39" t="str">
        <f t="shared" si="547"/>
        <v>No</v>
      </c>
      <c r="AB1932" s="39" t="str">
        <f t="shared" si="548"/>
        <v>No</v>
      </c>
      <c r="AC1932" s="38" t="str">
        <f t="shared" si="549"/>
        <v>No major surgery</v>
      </c>
      <c r="AD1932" s="39" t="str">
        <f t="shared" si="550"/>
        <v>No</v>
      </c>
      <c r="AE1932" s="13" t="str">
        <f t="shared" si="551"/>
        <v>24-Nov-1998</v>
      </c>
      <c r="AF1932" s="39">
        <f t="shared" si="552"/>
        <v>25</v>
      </c>
      <c r="AG1932" s="58">
        <f t="shared" si="553"/>
        <v>25127.22</v>
      </c>
      <c r="AH1932" s="39" t="str">
        <f t="shared" si="554"/>
        <v>tier - 2</v>
      </c>
      <c r="AI1932" s="39" t="str">
        <f t="shared" si="555"/>
        <v>tier - 3</v>
      </c>
      <c r="AJ1932" s="54" t="str">
        <f t="shared" si="556"/>
        <v>R1011</v>
      </c>
    </row>
    <row r="1933" spans="2:36" ht="15.75" customHeight="1" x14ac:dyDescent="0.3">
      <c r="B1933" s="12" t="s">
        <v>6916</v>
      </c>
      <c r="C1933" s="13" t="s">
        <v>4174</v>
      </c>
      <c r="D1933" s="13">
        <v>29.1</v>
      </c>
      <c r="E1933" s="13" t="str">
        <f t="shared" si="540"/>
        <v>Overweight</v>
      </c>
      <c r="F1933" s="13">
        <v>4.67</v>
      </c>
      <c r="G1933" s="13" t="str">
        <f t="shared" si="541"/>
        <v>Normal</v>
      </c>
      <c r="H1933" s="13" t="s">
        <v>8291</v>
      </c>
      <c r="I1933" s="13" t="s">
        <v>8291</v>
      </c>
      <c r="J1933" s="13" t="s">
        <v>8291</v>
      </c>
      <c r="K1933" s="27" t="s">
        <v>8292</v>
      </c>
      <c r="L1933" s="13" t="s">
        <v>8291</v>
      </c>
      <c r="M1933" s="13" t="s">
        <v>10099</v>
      </c>
      <c r="N1933" s="13">
        <v>48</v>
      </c>
      <c r="O1933" s="56">
        <v>25309.49</v>
      </c>
      <c r="P1933" s="13" t="s">
        <v>8310</v>
      </c>
      <c r="Q1933" s="13" t="s">
        <v>8314</v>
      </c>
      <c r="R1933" s="57" t="s">
        <v>8321</v>
      </c>
      <c r="T1933" s="12" t="s">
        <v>6916</v>
      </c>
      <c r="U1933" s="13" t="str">
        <f t="shared" si="557"/>
        <v xml:space="preserve">  Colleen</v>
      </c>
      <c r="V1933" s="39">
        <f t="shared" si="542"/>
        <v>29.1</v>
      </c>
      <c r="W1933" s="39" t="str">
        <f t="shared" si="543"/>
        <v>Overweight</v>
      </c>
      <c r="X1933" s="39">
        <f t="shared" si="544"/>
        <v>4.67</v>
      </c>
      <c r="Y1933" s="39" t="str">
        <f t="shared" si="545"/>
        <v>Normal</v>
      </c>
      <c r="Z1933" s="39" t="str">
        <f t="shared" si="546"/>
        <v>No</v>
      </c>
      <c r="AA1933" s="39" t="str">
        <f t="shared" si="547"/>
        <v>No</v>
      </c>
      <c r="AB1933" s="39" t="str">
        <f t="shared" si="548"/>
        <v>No</v>
      </c>
      <c r="AC1933" s="38" t="str">
        <f t="shared" si="549"/>
        <v>No major surgery</v>
      </c>
      <c r="AD1933" s="39" t="str">
        <f t="shared" si="550"/>
        <v>No</v>
      </c>
      <c r="AE1933" s="13" t="str">
        <f t="shared" si="551"/>
        <v>14-Dec-1975</v>
      </c>
      <c r="AF1933" s="39">
        <f t="shared" si="552"/>
        <v>48</v>
      </c>
      <c r="AG1933" s="58">
        <f t="shared" si="553"/>
        <v>25309.49</v>
      </c>
      <c r="AH1933" s="39" t="str">
        <f t="shared" si="554"/>
        <v>tier - 2</v>
      </c>
      <c r="AI1933" s="39" t="str">
        <f t="shared" si="555"/>
        <v>tier - 1</v>
      </c>
      <c r="AJ1933" s="54" t="str">
        <f t="shared" si="556"/>
        <v>R1011</v>
      </c>
    </row>
    <row r="1934" spans="2:36" ht="15.75" customHeight="1" x14ac:dyDescent="0.3">
      <c r="B1934" s="12" t="s">
        <v>6918</v>
      </c>
      <c r="C1934" s="13" t="s">
        <v>6920</v>
      </c>
      <c r="D1934" s="13">
        <v>26.62</v>
      </c>
      <c r="E1934" s="13" t="str">
        <f t="shared" si="540"/>
        <v>Overweight</v>
      </c>
      <c r="F1934" s="13">
        <v>6.24</v>
      </c>
      <c r="G1934" s="13" t="str">
        <f t="shared" si="541"/>
        <v>Prediabetes</v>
      </c>
      <c r="H1934" s="13" t="s">
        <v>8291</v>
      </c>
      <c r="I1934" s="13" t="s">
        <v>8291</v>
      </c>
      <c r="J1934" s="13" t="s">
        <v>8291</v>
      </c>
      <c r="K1934" s="27" t="s">
        <v>8292</v>
      </c>
      <c r="L1934" s="13" t="s">
        <v>8291</v>
      </c>
      <c r="M1934" s="13" t="s">
        <v>9448</v>
      </c>
      <c r="N1934" s="13">
        <v>51</v>
      </c>
      <c r="O1934" s="56">
        <v>25333.33</v>
      </c>
      <c r="P1934" s="13" t="s">
        <v>8310</v>
      </c>
      <c r="Q1934" s="13" t="s">
        <v>8310</v>
      </c>
      <c r="R1934" s="57" t="s">
        <v>8333</v>
      </c>
      <c r="T1934" s="12" t="s">
        <v>6918</v>
      </c>
      <c r="U1934" s="13" t="str">
        <f t="shared" si="557"/>
        <v xml:space="preserve">  Aleah K</v>
      </c>
      <c r="V1934" s="39">
        <f t="shared" si="542"/>
        <v>26.62</v>
      </c>
      <c r="W1934" s="39" t="str">
        <f t="shared" si="543"/>
        <v>Overweight</v>
      </c>
      <c r="X1934" s="39">
        <f t="shared" si="544"/>
        <v>6.24</v>
      </c>
      <c r="Y1934" s="39" t="str">
        <f t="shared" si="545"/>
        <v>Prediabetes</v>
      </c>
      <c r="Z1934" s="39" t="str">
        <f t="shared" si="546"/>
        <v>No</v>
      </c>
      <c r="AA1934" s="39" t="str">
        <f t="shared" si="547"/>
        <v>No</v>
      </c>
      <c r="AB1934" s="39" t="str">
        <f t="shared" si="548"/>
        <v>No</v>
      </c>
      <c r="AC1934" s="38" t="str">
        <f t="shared" si="549"/>
        <v>No major surgery</v>
      </c>
      <c r="AD1934" s="39" t="str">
        <f t="shared" si="550"/>
        <v>No</v>
      </c>
      <c r="AE1934" s="13" t="str">
        <f t="shared" si="551"/>
        <v>26-Sep-1972</v>
      </c>
      <c r="AF1934" s="39">
        <f t="shared" si="552"/>
        <v>51</v>
      </c>
      <c r="AG1934" s="58">
        <f t="shared" si="553"/>
        <v>25333.33</v>
      </c>
      <c r="AH1934" s="39" t="str">
        <f t="shared" si="554"/>
        <v>tier - 2</v>
      </c>
      <c r="AI1934" s="39" t="str">
        <f t="shared" si="555"/>
        <v>tier - 2</v>
      </c>
      <c r="AJ1934" s="54" t="str">
        <f t="shared" si="556"/>
        <v>R1017</v>
      </c>
    </row>
    <row r="1935" spans="2:36" ht="15.75" customHeight="1" x14ac:dyDescent="0.3">
      <c r="B1935" s="12" t="s">
        <v>6922</v>
      </c>
      <c r="C1935" s="13" t="s">
        <v>6924</v>
      </c>
      <c r="D1935" s="13">
        <v>25.74</v>
      </c>
      <c r="E1935" s="13" t="str">
        <f t="shared" si="540"/>
        <v>Overweight</v>
      </c>
      <c r="F1935" s="13">
        <v>5.99</v>
      </c>
      <c r="G1935" s="13" t="str">
        <f t="shared" si="541"/>
        <v>Prediabetes</v>
      </c>
      <c r="H1935" s="13" t="s">
        <v>8291</v>
      </c>
      <c r="I1935" s="13" t="s">
        <v>8291</v>
      </c>
      <c r="J1935" s="13" t="s">
        <v>8291</v>
      </c>
      <c r="K1935" s="27" t="s">
        <v>8292</v>
      </c>
      <c r="L1935" s="13" t="s">
        <v>8291</v>
      </c>
      <c r="M1935" s="13" t="s">
        <v>10100</v>
      </c>
      <c r="N1935" s="13">
        <v>55</v>
      </c>
      <c r="O1935" s="56">
        <v>25382.3</v>
      </c>
      <c r="P1935" s="13" t="s">
        <v>8310</v>
      </c>
      <c r="Q1935" s="13" t="s">
        <v>8310</v>
      </c>
      <c r="R1935" s="57" t="s">
        <v>8321</v>
      </c>
      <c r="T1935" s="12" t="s">
        <v>6922</v>
      </c>
      <c r="U1935" s="13" t="str">
        <f t="shared" si="557"/>
        <v xml:space="preserve">  Mare</v>
      </c>
      <c r="V1935" s="39">
        <f t="shared" si="542"/>
        <v>25.74</v>
      </c>
      <c r="W1935" s="39" t="str">
        <f t="shared" si="543"/>
        <v>Overweight</v>
      </c>
      <c r="X1935" s="39">
        <f t="shared" si="544"/>
        <v>5.99</v>
      </c>
      <c r="Y1935" s="39" t="str">
        <f t="shared" si="545"/>
        <v>Prediabetes</v>
      </c>
      <c r="Z1935" s="39" t="str">
        <f t="shared" si="546"/>
        <v>No</v>
      </c>
      <c r="AA1935" s="39" t="str">
        <f t="shared" si="547"/>
        <v>No</v>
      </c>
      <c r="AB1935" s="39" t="str">
        <f t="shared" si="548"/>
        <v>No</v>
      </c>
      <c r="AC1935" s="38" t="str">
        <f t="shared" si="549"/>
        <v>No major surgery</v>
      </c>
      <c r="AD1935" s="39" t="str">
        <f t="shared" si="550"/>
        <v>No</v>
      </c>
      <c r="AE1935" s="13" t="str">
        <f t="shared" si="551"/>
        <v>22-Aug-1968</v>
      </c>
      <c r="AF1935" s="39">
        <f t="shared" si="552"/>
        <v>55</v>
      </c>
      <c r="AG1935" s="58">
        <f t="shared" si="553"/>
        <v>25382.3</v>
      </c>
      <c r="AH1935" s="39" t="str">
        <f t="shared" si="554"/>
        <v>tier - 2</v>
      </c>
      <c r="AI1935" s="39" t="str">
        <f t="shared" si="555"/>
        <v>tier - 2</v>
      </c>
      <c r="AJ1935" s="54" t="str">
        <f t="shared" si="556"/>
        <v>R1011</v>
      </c>
    </row>
    <row r="1936" spans="2:36" ht="15.75" customHeight="1" x14ac:dyDescent="0.3">
      <c r="B1936" s="12" t="s">
        <v>6926</v>
      </c>
      <c r="C1936" s="13" t="s">
        <v>339</v>
      </c>
      <c r="D1936" s="13">
        <v>18.22</v>
      </c>
      <c r="E1936" s="13" t="str">
        <f t="shared" si="540"/>
        <v>Underweight</v>
      </c>
      <c r="F1936" s="13">
        <v>10.27</v>
      </c>
      <c r="G1936" s="13" t="str">
        <f t="shared" si="541"/>
        <v>Diabetes</v>
      </c>
      <c r="H1936" s="13" t="s">
        <v>8293</v>
      </c>
      <c r="I1936" s="13" t="s">
        <v>8291</v>
      </c>
      <c r="J1936" s="13" t="s">
        <v>8291</v>
      </c>
      <c r="K1936" s="27">
        <v>1</v>
      </c>
      <c r="L1936" s="13" t="s">
        <v>8291</v>
      </c>
      <c r="M1936" s="13" t="s">
        <v>9080</v>
      </c>
      <c r="N1936" s="13">
        <v>55</v>
      </c>
      <c r="O1936" s="56">
        <v>25517.11</v>
      </c>
      <c r="P1936" s="13" t="s">
        <v>8310</v>
      </c>
      <c r="Q1936" s="13" t="s">
        <v>8311</v>
      </c>
      <c r="R1936" s="57" t="s">
        <v>8333</v>
      </c>
      <c r="T1936" s="12" t="s">
        <v>6926</v>
      </c>
      <c r="U1936" s="13" t="str">
        <f t="shared" si="557"/>
        <v xml:space="preserve">  Kevin</v>
      </c>
      <c r="V1936" s="39">
        <f t="shared" si="542"/>
        <v>18.22</v>
      </c>
      <c r="W1936" s="39" t="str">
        <f t="shared" si="543"/>
        <v>Underweight</v>
      </c>
      <c r="X1936" s="39">
        <f t="shared" si="544"/>
        <v>10.27</v>
      </c>
      <c r="Y1936" s="39" t="str">
        <f t="shared" si="545"/>
        <v>Diabetes</v>
      </c>
      <c r="Z1936" s="39" t="str">
        <f t="shared" si="546"/>
        <v>Yes</v>
      </c>
      <c r="AA1936" s="39" t="str">
        <f t="shared" si="547"/>
        <v>No</v>
      </c>
      <c r="AB1936" s="39" t="str">
        <f t="shared" si="548"/>
        <v>No</v>
      </c>
      <c r="AC1936" s="38">
        <f t="shared" si="549"/>
        <v>1</v>
      </c>
      <c r="AD1936" s="39" t="str">
        <f t="shared" si="550"/>
        <v>No</v>
      </c>
      <c r="AE1936" s="13" t="str">
        <f t="shared" si="551"/>
        <v>11-Dec-1968</v>
      </c>
      <c r="AF1936" s="39">
        <f t="shared" si="552"/>
        <v>55</v>
      </c>
      <c r="AG1936" s="58">
        <f t="shared" si="553"/>
        <v>25517.11</v>
      </c>
      <c r="AH1936" s="39" t="str">
        <f t="shared" si="554"/>
        <v>tier - 2</v>
      </c>
      <c r="AI1936" s="39" t="str">
        <f t="shared" si="555"/>
        <v>tier - 3</v>
      </c>
      <c r="AJ1936" s="54" t="str">
        <f t="shared" si="556"/>
        <v>R1017</v>
      </c>
    </row>
    <row r="1937" spans="2:36" ht="15.75" customHeight="1" x14ac:dyDescent="0.3">
      <c r="B1937" s="12" t="s">
        <v>6929</v>
      </c>
      <c r="C1937" s="13" t="s">
        <v>393</v>
      </c>
      <c r="D1937" s="13">
        <v>26.03</v>
      </c>
      <c r="E1937" s="13" t="str">
        <f t="shared" si="540"/>
        <v>Overweight</v>
      </c>
      <c r="F1937" s="13">
        <v>5.97</v>
      </c>
      <c r="G1937" s="13" t="str">
        <f t="shared" si="541"/>
        <v>Prediabetes</v>
      </c>
      <c r="H1937" s="13" t="s">
        <v>8291</v>
      </c>
      <c r="I1937" s="13" t="s">
        <v>8291</v>
      </c>
      <c r="J1937" s="13" t="s">
        <v>8293</v>
      </c>
      <c r="K1937" s="27">
        <v>1</v>
      </c>
      <c r="L1937" s="13" t="s">
        <v>8291</v>
      </c>
      <c r="M1937" s="13" t="s">
        <v>10101</v>
      </c>
      <c r="N1937" s="13">
        <v>22</v>
      </c>
      <c r="O1937" s="56">
        <v>25648.98</v>
      </c>
      <c r="P1937" s="13" t="s">
        <v>8310</v>
      </c>
      <c r="Q1937" s="13" t="s">
        <v>8314</v>
      </c>
      <c r="R1937" s="57" t="s">
        <v>8321</v>
      </c>
      <c r="T1937" s="12" t="s">
        <v>6929</v>
      </c>
      <c r="U1937" s="13" t="str">
        <f t="shared" si="557"/>
        <v xml:space="preserve">  Jessica</v>
      </c>
      <c r="V1937" s="39">
        <f t="shared" si="542"/>
        <v>26.03</v>
      </c>
      <c r="W1937" s="39" t="str">
        <f t="shared" si="543"/>
        <v>Overweight</v>
      </c>
      <c r="X1937" s="39">
        <f t="shared" si="544"/>
        <v>5.97</v>
      </c>
      <c r="Y1937" s="39" t="str">
        <f t="shared" si="545"/>
        <v>Prediabetes</v>
      </c>
      <c r="Z1937" s="39" t="str">
        <f t="shared" si="546"/>
        <v>No</v>
      </c>
      <c r="AA1937" s="39" t="str">
        <f t="shared" si="547"/>
        <v>No</v>
      </c>
      <c r="AB1937" s="39" t="str">
        <f t="shared" si="548"/>
        <v>Yes</v>
      </c>
      <c r="AC1937" s="38">
        <f t="shared" si="549"/>
        <v>1</v>
      </c>
      <c r="AD1937" s="39" t="str">
        <f t="shared" si="550"/>
        <v>No</v>
      </c>
      <c r="AE1937" s="13" t="str">
        <f t="shared" si="551"/>
        <v>2-Aug-2001</v>
      </c>
      <c r="AF1937" s="39">
        <f t="shared" si="552"/>
        <v>22</v>
      </c>
      <c r="AG1937" s="58">
        <f t="shared" si="553"/>
        <v>25648.98</v>
      </c>
      <c r="AH1937" s="39" t="str">
        <f t="shared" si="554"/>
        <v>tier - 2</v>
      </c>
      <c r="AI1937" s="39" t="str">
        <f t="shared" si="555"/>
        <v>tier - 1</v>
      </c>
      <c r="AJ1937" s="54" t="str">
        <f t="shared" si="556"/>
        <v>R1011</v>
      </c>
    </row>
    <row r="1938" spans="2:36" ht="15.75" customHeight="1" x14ac:dyDescent="0.3">
      <c r="B1938" s="12" t="s">
        <v>6932</v>
      </c>
      <c r="C1938" s="13" t="s">
        <v>6934</v>
      </c>
      <c r="D1938" s="13">
        <v>17.29</v>
      </c>
      <c r="E1938" s="13" t="str">
        <f t="shared" si="540"/>
        <v>Underweight</v>
      </c>
      <c r="F1938" s="13">
        <v>4.9800000000000004</v>
      </c>
      <c r="G1938" s="13" t="str">
        <f t="shared" si="541"/>
        <v>Normal</v>
      </c>
      <c r="H1938" s="13" t="s">
        <v>8291</v>
      </c>
      <c r="I1938" s="13" t="s">
        <v>8291</v>
      </c>
      <c r="J1938" s="13" t="s">
        <v>8291</v>
      </c>
      <c r="K1938" s="27" t="s">
        <v>8292</v>
      </c>
      <c r="L1938" s="13" t="s">
        <v>8291</v>
      </c>
      <c r="M1938" s="13" t="s">
        <v>10102</v>
      </c>
      <c r="N1938" s="13">
        <v>51</v>
      </c>
      <c r="O1938" s="56">
        <v>25656.58</v>
      </c>
      <c r="P1938" s="13" t="s">
        <v>8310</v>
      </c>
      <c r="Q1938" s="13" t="s">
        <v>8311</v>
      </c>
      <c r="R1938" s="57" t="s">
        <v>8329</v>
      </c>
      <c r="T1938" s="12" t="s">
        <v>6932</v>
      </c>
      <c r="U1938" s="13" t="str">
        <f t="shared" si="557"/>
        <v xml:space="preserve">  Amanda R</v>
      </c>
      <c r="V1938" s="39">
        <f t="shared" si="542"/>
        <v>17.29</v>
      </c>
      <c r="W1938" s="39" t="str">
        <f t="shared" si="543"/>
        <v>Underweight</v>
      </c>
      <c r="X1938" s="39">
        <f t="shared" si="544"/>
        <v>4.9800000000000004</v>
      </c>
      <c r="Y1938" s="39" t="str">
        <f t="shared" si="545"/>
        <v>Normal</v>
      </c>
      <c r="Z1938" s="39" t="str">
        <f t="shared" si="546"/>
        <v>No</v>
      </c>
      <c r="AA1938" s="39" t="str">
        <f t="shared" si="547"/>
        <v>No</v>
      </c>
      <c r="AB1938" s="39" t="str">
        <f t="shared" si="548"/>
        <v>No</v>
      </c>
      <c r="AC1938" s="38" t="str">
        <f t="shared" si="549"/>
        <v>No major surgery</v>
      </c>
      <c r="AD1938" s="39" t="str">
        <f t="shared" si="550"/>
        <v>No</v>
      </c>
      <c r="AE1938" s="13" t="str">
        <f t="shared" si="551"/>
        <v>17-Jul-1972</v>
      </c>
      <c r="AF1938" s="39">
        <f t="shared" si="552"/>
        <v>51</v>
      </c>
      <c r="AG1938" s="58">
        <f t="shared" si="553"/>
        <v>25656.58</v>
      </c>
      <c r="AH1938" s="39" t="str">
        <f t="shared" si="554"/>
        <v>tier - 2</v>
      </c>
      <c r="AI1938" s="39" t="str">
        <f t="shared" si="555"/>
        <v>tier - 3</v>
      </c>
      <c r="AJ1938" s="54" t="str">
        <f t="shared" si="556"/>
        <v>R1024</v>
      </c>
    </row>
    <row r="1939" spans="2:36" ht="15.75" customHeight="1" x14ac:dyDescent="0.3">
      <c r="B1939" s="12" t="s">
        <v>6936</v>
      </c>
      <c r="C1939" s="13" t="s">
        <v>6938</v>
      </c>
      <c r="D1939" s="13">
        <v>18.170000000000002</v>
      </c>
      <c r="E1939" s="13" t="str">
        <f t="shared" si="540"/>
        <v>Underweight</v>
      </c>
      <c r="F1939" s="13">
        <v>6.91</v>
      </c>
      <c r="G1939" s="13" t="str">
        <f t="shared" si="541"/>
        <v>Diabetes</v>
      </c>
      <c r="H1939" s="13" t="s">
        <v>8293</v>
      </c>
      <c r="I1939" s="13" t="s">
        <v>8291</v>
      </c>
      <c r="J1939" s="13" t="s">
        <v>8291</v>
      </c>
      <c r="K1939" s="27">
        <v>1</v>
      </c>
      <c r="L1939" s="13" t="s">
        <v>8291</v>
      </c>
      <c r="M1939" s="13" t="s">
        <v>10103</v>
      </c>
      <c r="N1939" s="13">
        <v>60</v>
      </c>
      <c r="O1939" s="56">
        <v>25678.78</v>
      </c>
      <c r="P1939" s="13" t="s">
        <v>8310</v>
      </c>
      <c r="Q1939" s="13" t="s">
        <v>8311</v>
      </c>
      <c r="R1939" s="57" t="s">
        <v>8317</v>
      </c>
      <c r="T1939" s="12" t="s">
        <v>6936</v>
      </c>
      <c r="U1939" s="13" t="str">
        <f t="shared" si="557"/>
        <v xml:space="preserve">  Murray W</v>
      </c>
      <c r="V1939" s="39">
        <f t="shared" si="542"/>
        <v>18.170000000000002</v>
      </c>
      <c r="W1939" s="39" t="str">
        <f t="shared" si="543"/>
        <v>Underweight</v>
      </c>
      <c r="X1939" s="39">
        <f t="shared" si="544"/>
        <v>6.91</v>
      </c>
      <c r="Y1939" s="39" t="str">
        <f t="shared" si="545"/>
        <v>Diabetes</v>
      </c>
      <c r="Z1939" s="39" t="str">
        <f t="shared" si="546"/>
        <v>Yes</v>
      </c>
      <c r="AA1939" s="39" t="str">
        <f t="shared" si="547"/>
        <v>No</v>
      </c>
      <c r="AB1939" s="39" t="str">
        <f t="shared" si="548"/>
        <v>No</v>
      </c>
      <c r="AC1939" s="38">
        <f t="shared" si="549"/>
        <v>1</v>
      </c>
      <c r="AD1939" s="39" t="str">
        <f t="shared" si="550"/>
        <v>No</v>
      </c>
      <c r="AE1939" s="13" t="str">
        <f t="shared" si="551"/>
        <v>21-Aug-1963</v>
      </c>
      <c r="AF1939" s="39">
        <f t="shared" si="552"/>
        <v>60</v>
      </c>
      <c r="AG1939" s="58">
        <f t="shared" si="553"/>
        <v>25678.78</v>
      </c>
      <c r="AH1939" s="39" t="str">
        <f t="shared" si="554"/>
        <v>tier - 2</v>
      </c>
      <c r="AI1939" s="39" t="str">
        <f t="shared" si="555"/>
        <v>tier - 3</v>
      </c>
      <c r="AJ1939" s="54" t="str">
        <f t="shared" si="556"/>
        <v>R1012</v>
      </c>
    </row>
    <row r="1940" spans="2:36" ht="15.75" customHeight="1" x14ac:dyDescent="0.3">
      <c r="B1940" s="12" t="s">
        <v>6940</v>
      </c>
      <c r="C1940" s="13" t="s">
        <v>6942</v>
      </c>
      <c r="D1940" s="13">
        <v>32.54</v>
      </c>
      <c r="E1940" s="13" t="str">
        <f t="shared" si="540"/>
        <v>Obesity</v>
      </c>
      <c r="F1940" s="13">
        <v>6.38</v>
      </c>
      <c r="G1940" s="13" t="str">
        <f t="shared" si="541"/>
        <v>Prediabetes</v>
      </c>
      <c r="H1940" s="13" t="s">
        <v>8291</v>
      </c>
      <c r="I1940" s="13" t="s">
        <v>8293</v>
      </c>
      <c r="J1940" s="13" t="s">
        <v>8291</v>
      </c>
      <c r="K1940" s="27">
        <v>1</v>
      </c>
      <c r="L1940" s="13" t="s">
        <v>8291</v>
      </c>
      <c r="M1940" s="13" t="s">
        <v>10104</v>
      </c>
      <c r="N1940" s="13">
        <v>53</v>
      </c>
      <c r="O1940" s="56">
        <v>25992.82</v>
      </c>
      <c r="P1940" s="13" t="s">
        <v>8310</v>
      </c>
      <c r="Q1940" s="13" t="s">
        <v>8310</v>
      </c>
      <c r="R1940" s="57" t="s">
        <v>8312</v>
      </c>
      <c r="T1940" s="12" t="s">
        <v>6940</v>
      </c>
      <c r="U1940" s="13" t="str">
        <f t="shared" si="557"/>
        <v xml:space="preserve">  Meghan P</v>
      </c>
      <c r="V1940" s="39">
        <f t="shared" si="542"/>
        <v>32.54</v>
      </c>
      <c r="W1940" s="39" t="str">
        <f t="shared" si="543"/>
        <v>Obesity</v>
      </c>
      <c r="X1940" s="39">
        <f t="shared" si="544"/>
        <v>6.38</v>
      </c>
      <c r="Y1940" s="39" t="str">
        <f t="shared" si="545"/>
        <v>Prediabetes</v>
      </c>
      <c r="Z1940" s="39" t="str">
        <f t="shared" si="546"/>
        <v>No</v>
      </c>
      <c r="AA1940" s="39" t="str">
        <f t="shared" si="547"/>
        <v>Yes</v>
      </c>
      <c r="AB1940" s="39" t="str">
        <f t="shared" si="548"/>
        <v>No</v>
      </c>
      <c r="AC1940" s="38">
        <f t="shared" si="549"/>
        <v>1</v>
      </c>
      <c r="AD1940" s="39" t="str">
        <f t="shared" si="550"/>
        <v>No</v>
      </c>
      <c r="AE1940" s="13" t="str">
        <f t="shared" si="551"/>
        <v>3-Dec-1970</v>
      </c>
      <c r="AF1940" s="39">
        <f t="shared" si="552"/>
        <v>53</v>
      </c>
      <c r="AG1940" s="58">
        <f t="shared" si="553"/>
        <v>25992.82</v>
      </c>
      <c r="AH1940" s="39" t="str">
        <f t="shared" si="554"/>
        <v>tier - 2</v>
      </c>
      <c r="AI1940" s="39" t="str">
        <f t="shared" si="555"/>
        <v>tier - 2</v>
      </c>
      <c r="AJ1940" s="54" t="str">
        <f t="shared" si="556"/>
        <v>R1013</v>
      </c>
    </row>
    <row r="1941" spans="2:36" ht="15.75" customHeight="1" x14ac:dyDescent="0.3">
      <c r="B1941" s="12" t="s">
        <v>6944</v>
      </c>
      <c r="C1941" s="13" t="s">
        <v>56</v>
      </c>
      <c r="D1941" s="13">
        <v>30.25</v>
      </c>
      <c r="E1941" s="13" t="str">
        <f t="shared" si="540"/>
        <v>Obesity</v>
      </c>
      <c r="F1941" s="13">
        <v>4.7699999999999996</v>
      </c>
      <c r="G1941" s="13" t="str">
        <f t="shared" si="541"/>
        <v>Normal</v>
      </c>
      <c r="H1941" s="13" t="s">
        <v>8291</v>
      </c>
      <c r="I1941" s="13" t="s">
        <v>8291</v>
      </c>
      <c r="J1941" s="13" t="s">
        <v>8291</v>
      </c>
      <c r="K1941" s="27" t="s">
        <v>8292</v>
      </c>
      <c r="L1941" s="13" t="s">
        <v>8291</v>
      </c>
      <c r="M1941" s="13" t="s">
        <v>10105</v>
      </c>
      <c r="N1941" s="13">
        <v>22</v>
      </c>
      <c r="O1941" s="56">
        <v>26018.95</v>
      </c>
      <c r="P1941" s="13" t="s">
        <v>8310</v>
      </c>
      <c r="Q1941" s="13" t="s">
        <v>8310</v>
      </c>
      <c r="R1941" s="57" t="s">
        <v>8317</v>
      </c>
      <c r="T1941" s="12" t="s">
        <v>6944</v>
      </c>
      <c r="U1941" s="13" t="str">
        <f t="shared" si="557"/>
        <v xml:space="preserve">  David</v>
      </c>
      <c r="V1941" s="39">
        <f t="shared" si="542"/>
        <v>30.25</v>
      </c>
      <c r="W1941" s="39" t="str">
        <f t="shared" si="543"/>
        <v>Obesity</v>
      </c>
      <c r="X1941" s="39">
        <f t="shared" si="544"/>
        <v>4.7699999999999996</v>
      </c>
      <c r="Y1941" s="39" t="str">
        <f t="shared" si="545"/>
        <v>Normal</v>
      </c>
      <c r="Z1941" s="39" t="str">
        <f t="shared" si="546"/>
        <v>No</v>
      </c>
      <c r="AA1941" s="39" t="str">
        <f t="shared" si="547"/>
        <v>No</v>
      </c>
      <c r="AB1941" s="39" t="str">
        <f t="shared" si="548"/>
        <v>No</v>
      </c>
      <c r="AC1941" s="38" t="str">
        <f t="shared" si="549"/>
        <v>No major surgery</v>
      </c>
      <c r="AD1941" s="39" t="str">
        <f t="shared" si="550"/>
        <v>No</v>
      </c>
      <c r="AE1941" s="13" t="str">
        <f t="shared" si="551"/>
        <v>5-Jun-2001</v>
      </c>
      <c r="AF1941" s="39">
        <f t="shared" si="552"/>
        <v>22</v>
      </c>
      <c r="AG1941" s="58">
        <f t="shared" si="553"/>
        <v>26018.95</v>
      </c>
      <c r="AH1941" s="39" t="str">
        <f t="shared" si="554"/>
        <v>tier - 2</v>
      </c>
      <c r="AI1941" s="39" t="str">
        <f t="shared" si="555"/>
        <v>tier - 2</v>
      </c>
      <c r="AJ1941" s="54" t="str">
        <f t="shared" si="556"/>
        <v>R1012</v>
      </c>
    </row>
    <row r="1942" spans="2:36" ht="15.75" customHeight="1" x14ac:dyDescent="0.3">
      <c r="B1942" s="12" t="s">
        <v>6946</v>
      </c>
      <c r="C1942" s="13" t="s">
        <v>6948</v>
      </c>
      <c r="D1942" s="13">
        <v>19.59</v>
      </c>
      <c r="E1942" s="13" t="str">
        <f t="shared" si="540"/>
        <v>Healthy Weight</v>
      </c>
      <c r="F1942" s="13">
        <v>6.04</v>
      </c>
      <c r="G1942" s="13" t="str">
        <f t="shared" si="541"/>
        <v>Prediabetes</v>
      </c>
      <c r="H1942" s="13" t="s">
        <v>8293</v>
      </c>
      <c r="I1942" s="13" t="s">
        <v>8291</v>
      </c>
      <c r="J1942" s="13" t="s">
        <v>8291</v>
      </c>
      <c r="K1942" s="27">
        <v>1</v>
      </c>
      <c r="L1942" s="13" t="s">
        <v>8291</v>
      </c>
      <c r="M1942" s="13" t="s">
        <v>10106</v>
      </c>
      <c r="N1942" s="13">
        <v>23</v>
      </c>
      <c r="O1942" s="56">
        <v>26026.97</v>
      </c>
      <c r="P1942" s="13" t="s">
        <v>8310</v>
      </c>
      <c r="Q1942" s="13" t="s">
        <v>8311</v>
      </c>
      <c r="R1942" s="57" t="s">
        <v>8321</v>
      </c>
      <c r="T1942" s="12" t="s">
        <v>6946</v>
      </c>
      <c r="U1942" s="13" t="str">
        <f t="shared" si="557"/>
        <v xml:space="preserve">  Seth</v>
      </c>
      <c r="V1942" s="39">
        <f t="shared" si="542"/>
        <v>19.59</v>
      </c>
      <c r="W1942" s="39" t="str">
        <f t="shared" si="543"/>
        <v>Healthy Weight</v>
      </c>
      <c r="X1942" s="39">
        <f t="shared" si="544"/>
        <v>6.04</v>
      </c>
      <c r="Y1942" s="39" t="str">
        <f t="shared" si="545"/>
        <v>Prediabetes</v>
      </c>
      <c r="Z1942" s="39" t="str">
        <f t="shared" si="546"/>
        <v>Yes</v>
      </c>
      <c r="AA1942" s="39" t="str">
        <f t="shared" si="547"/>
        <v>No</v>
      </c>
      <c r="AB1942" s="39" t="str">
        <f t="shared" si="548"/>
        <v>No</v>
      </c>
      <c r="AC1942" s="38">
        <f t="shared" si="549"/>
        <v>1</v>
      </c>
      <c r="AD1942" s="39" t="str">
        <f t="shared" si="550"/>
        <v>No</v>
      </c>
      <c r="AE1942" s="13" t="str">
        <f t="shared" si="551"/>
        <v>26-Dec-2000</v>
      </c>
      <c r="AF1942" s="39">
        <f t="shared" si="552"/>
        <v>23</v>
      </c>
      <c r="AG1942" s="58">
        <f t="shared" si="553"/>
        <v>26026.97</v>
      </c>
      <c r="AH1942" s="39" t="str">
        <f t="shared" si="554"/>
        <v>tier - 2</v>
      </c>
      <c r="AI1942" s="39" t="str">
        <f t="shared" si="555"/>
        <v>tier - 3</v>
      </c>
      <c r="AJ1942" s="54" t="str">
        <f t="shared" si="556"/>
        <v>R1011</v>
      </c>
    </row>
    <row r="1943" spans="2:36" ht="15.75" customHeight="1" x14ac:dyDescent="0.3">
      <c r="B1943" s="12" t="s">
        <v>6950</v>
      </c>
      <c r="C1943" s="13" t="s">
        <v>586</v>
      </c>
      <c r="D1943" s="13">
        <v>45.9</v>
      </c>
      <c r="E1943" s="13" t="str">
        <f t="shared" si="540"/>
        <v>Obesity</v>
      </c>
      <c r="F1943" s="13">
        <v>4.3</v>
      </c>
      <c r="G1943" s="13" t="str">
        <f t="shared" si="541"/>
        <v>Normal</v>
      </c>
      <c r="H1943" s="13" t="s">
        <v>8293</v>
      </c>
      <c r="I1943" s="13" t="s">
        <v>8291</v>
      </c>
      <c r="J1943" s="13" t="s">
        <v>8291</v>
      </c>
      <c r="K1943" s="27">
        <v>1</v>
      </c>
      <c r="L1943" s="13" t="s">
        <v>8291</v>
      </c>
      <c r="M1943" s="13" t="s">
        <v>9246</v>
      </c>
      <c r="N1943" s="13">
        <v>57</v>
      </c>
      <c r="O1943" s="56">
        <v>26109.33</v>
      </c>
      <c r="P1943" s="13" t="s">
        <v>8310</v>
      </c>
      <c r="Q1943" s="13" t="s">
        <v>8311</v>
      </c>
      <c r="R1943" s="57" t="s">
        <v>8317</v>
      </c>
      <c r="T1943" s="12" t="s">
        <v>6950</v>
      </c>
      <c r="U1943" s="13" t="str">
        <f t="shared" si="557"/>
        <v xml:space="preserve">  Michael P</v>
      </c>
      <c r="V1943" s="39">
        <f t="shared" si="542"/>
        <v>45.9</v>
      </c>
      <c r="W1943" s="39" t="str">
        <f t="shared" si="543"/>
        <v>Obesity</v>
      </c>
      <c r="X1943" s="39">
        <f t="shared" si="544"/>
        <v>4.3</v>
      </c>
      <c r="Y1943" s="39" t="str">
        <f t="shared" si="545"/>
        <v>Normal</v>
      </c>
      <c r="Z1943" s="39" t="str">
        <f t="shared" si="546"/>
        <v>Yes</v>
      </c>
      <c r="AA1943" s="39" t="str">
        <f t="shared" si="547"/>
        <v>No</v>
      </c>
      <c r="AB1943" s="39" t="str">
        <f t="shared" si="548"/>
        <v>No</v>
      </c>
      <c r="AC1943" s="38">
        <f t="shared" si="549"/>
        <v>1</v>
      </c>
      <c r="AD1943" s="39" t="str">
        <f t="shared" si="550"/>
        <v>No</v>
      </c>
      <c r="AE1943" s="13" t="str">
        <f t="shared" si="551"/>
        <v>9-Jul-1966</v>
      </c>
      <c r="AF1943" s="39">
        <f t="shared" si="552"/>
        <v>57</v>
      </c>
      <c r="AG1943" s="58">
        <f t="shared" si="553"/>
        <v>26109.33</v>
      </c>
      <c r="AH1943" s="39" t="str">
        <f t="shared" si="554"/>
        <v>tier - 2</v>
      </c>
      <c r="AI1943" s="39" t="str">
        <f t="shared" si="555"/>
        <v>tier - 3</v>
      </c>
      <c r="AJ1943" s="54" t="str">
        <f t="shared" si="556"/>
        <v>R1012</v>
      </c>
    </row>
    <row r="1944" spans="2:36" ht="15.75" customHeight="1" x14ac:dyDescent="0.3">
      <c r="B1944" s="12" t="s">
        <v>6953</v>
      </c>
      <c r="C1944" s="13" t="s">
        <v>6955</v>
      </c>
      <c r="D1944" s="13">
        <v>17.059999999999999</v>
      </c>
      <c r="E1944" s="13" t="str">
        <f t="shared" si="540"/>
        <v>Underweight</v>
      </c>
      <c r="F1944" s="13">
        <v>8.75</v>
      </c>
      <c r="G1944" s="13" t="str">
        <f t="shared" si="541"/>
        <v>Diabetes</v>
      </c>
      <c r="H1944" s="13" t="s">
        <v>8293</v>
      </c>
      <c r="I1944" s="13" t="s">
        <v>8291</v>
      </c>
      <c r="J1944" s="13" t="s">
        <v>8291</v>
      </c>
      <c r="K1944" s="27" t="s">
        <v>8292</v>
      </c>
      <c r="L1944" s="13" t="s">
        <v>8291</v>
      </c>
      <c r="M1944" s="13" t="s">
        <v>8588</v>
      </c>
      <c r="N1944" s="13">
        <v>21</v>
      </c>
      <c r="O1944" s="56">
        <v>26125.67</v>
      </c>
      <c r="P1944" s="13" t="s">
        <v>8310</v>
      </c>
      <c r="Q1944" s="13" t="s">
        <v>8314</v>
      </c>
      <c r="R1944" s="57" t="s">
        <v>8312</v>
      </c>
      <c r="T1944" s="12" t="s">
        <v>6953</v>
      </c>
      <c r="U1944" s="13" t="str">
        <f t="shared" si="557"/>
        <v xml:space="preserve">  Russell M</v>
      </c>
      <c r="V1944" s="39">
        <f t="shared" si="542"/>
        <v>17.059999999999999</v>
      </c>
      <c r="W1944" s="39" t="str">
        <f t="shared" si="543"/>
        <v>Underweight</v>
      </c>
      <c r="X1944" s="39">
        <f t="shared" si="544"/>
        <v>8.75</v>
      </c>
      <c r="Y1944" s="39" t="str">
        <f t="shared" si="545"/>
        <v>Diabetes</v>
      </c>
      <c r="Z1944" s="39" t="str">
        <f t="shared" si="546"/>
        <v>Yes</v>
      </c>
      <c r="AA1944" s="39" t="str">
        <f t="shared" si="547"/>
        <v>No</v>
      </c>
      <c r="AB1944" s="39" t="str">
        <f t="shared" si="548"/>
        <v>No</v>
      </c>
      <c r="AC1944" s="38" t="str">
        <f t="shared" si="549"/>
        <v>No major surgery</v>
      </c>
      <c r="AD1944" s="39" t="str">
        <f t="shared" si="550"/>
        <v>No</v>
      </c>
      <c r="AE1944" s="13" t="str">
        <f t="shared" si="551"/>
        <v>11-Oct-2002</v>
      </c>
      <c r="AF1944" s="39">
        <f t="shared" si="552"/>
        <v>21</v>
      </c>
      <c r="AG1944" s="58">
        <f t="shared" si="553"/>
        <v>26125.67</v>
      </c>
      <c r="AH1944" s="39" t="str">
        <f t="shared" si="554"/>
        <v>tier - 2</v>
      </c>
      <c r="AI1944" s="39" t="str">
        <f t="shared" si="555"/>
        <v>tier - 1</v>
      </c>
      <c r="AJ1944" s="54" t="str">
        <f t="shared" si="556"/>
        <v>R1013</v>
      </c>
    </row>
    <row r="1945" spans="2:36" ht="15.75" customHeight="1" x14ac:dyDescent="0.3">
      <c r="B1945" s="12" t="s">
        <v>6956</v>
      </c>
      <c r="C1945" s="13" t="s">
        <v>6958</v>
      </c>
      <c r="D1945" s="13">
        <v>32.07</v>
      </c>
      <c r="E1945" s="13" t="str">
        <f t="shared" si="540"/>
        <v>Obesity</v>
      </c>
      <c r="F1945" s="13">
        <v>5.25</v>
      </c>
      <c r="G1945" s="13" t="str">
        <f t="shared" si="541"/>
        <v>Normal</v>
      </c>
      <c r="H1945" s="13" t="s">
        <v>8291</v>
      </c>
      <c r="I1945" s="13" t="s">
        <v>8291</v>
      </c>
      <c r="J1945" s="13" t="s">
        <v>8293</v>
      </c>
      <c r="K1945" s="27">
        <v>1</v>
      </c>
      <c r="L1945" s="13" t="s">
        <v>8291</v>
      </c>
      <c r="M1945" s="13" t="s">
        <v>9443</v>
      </c>
      <c r="N1945" s="13">
        <v>50</v>
      </c>
      <c r="O1945" s="56">
        <v>26140.36</v>
      </c>
      <c r="P1945" s="13" t="s">
        <v>8310</v>
      </c>
      <c r="Q1945" s="13" t="s">
        <v>8311</v>
      </c>
      <c r="R1945" s="57" t="s">
        <v>8321</v>
      </c>
      <c r="T1945" s="12" t="s">
        <v>6956</v>
      </c>
      <c r="U1945" s="13" t="str">
        <f t="shared" si="557"/>
        <v xml:space="preserve">  Martin</v>
      </c>
      <c r="V1945" s="39">
        <f t="shared" si="542"/>
        <v>32.07</v>
      </c>
      <c r="W1945" s="39" t="str">
        <f t="shared" si="543"/>
        <v>Obesity</v>
      </c>
      <c r="X1945" s="39">
        <f t="shared" si="544"/>
        <v>5.25</v>
      </c>
      <c r="Y1945" s="39" t="str">
        <f t="shared" si="545"/>
        <v>Normal</v>
      </c>
      <c r="Z1945" s="39" t="str">
        <f t="shared" si="546"/>
        <v>No</v>
      </c>
      <c r="AA1945" s="39" t="str">
        <f t="shared" si="547"/>
        <v>No</v>
      </c>
      <c r="AB1945" s="39" t="str">
        <f t="shared" si="548"/>
        <v>Yes</v>
      </c>
      <c r="AC1945" s="38">
        <f t="shared" si="549"/>
        <v>1</v>
      </c>
      <c r="AD1945" s="39" t="str">
        <f t="shared" si="550"/>
        <v>No</v>
      </c>
      <c r="AE1945" s="13" t="str">
        <f t="shared" si="551"/>
        <v>7-Jul-1973</v>
      </c>
      <c r="AF1945" s="39">
        <f t="shared" si="552"/>
        <v>50</v>
      </c>
      <c r="AG1945" s="58">
        <f t="shared" si="553"/>
        <v>26140.36</v>
      </c>
      <c r="AH1945" s="39" t="str">
        <f t="shared" si="554"/>
        <v>tier - 2</v>
      </c>
      <c r="AI1945" s="39" t="str">
        <f t="shared" si="555"/>
        <v>tier - 3</v>
      </c>
      <c r="AJ1945" s="54" t="str">
        <f t="shared" si="556"/>
        <v>R1011</v>
      </c>
    </row>
    <row r="1946" spans="2:36" ht="15.75" customHeight="1" x14ac:dyDescent="0.3">
      <c r="B1946" s="12" t="s">
        <v>6960</v>
      </c>
      <c r="C1946" s="13" t="s">
        <v>612</v>
      </c>
      <c r="D1946" s="13">
        <v>16.5</v>
      </c>
      <c r="E1946" s="13" t="str">
        <f t="shared" si="540"/>
        <v>Underweight</v>
      </c>
      <c r="F1946" s="13">
        <v>5.03</v>
      </c>
      <c r="G1946" s="13" t="str">
        <f t="shared" si="541"/>
        <v>Normal</v>
      </c>
      <c r="H1946" s="13" t="s">
        <v>8291</v>
      </c>
      <c r="I1946" s="13" t="s">
        <v>8291</v>
      </c>
      <c r="J1946" s="13" t="s">
        <v>8291</v>
      </c>
      <c r="K1946" s="27">
        <v>1</v>
      </c>
      <c r="L1946" s="13" t="s">
        <v>8291</v>
      </c>
      <c r="M1946" s="13" t="s">
        <v>10107</v>
      </c>
      <c r="N1946" s="13">
        <v>48</v>
      </c>
      <c r="O1946" s="56">
        <v>26236.58</v>
      </c>
      <c r="P1946" s="13" t="s">
        <v>8310</v>
      </c>
      <c r="Q1946" s="13" t="s">
        <v>8314</v>
      </c>
      <c r="R1946" s="57" t="s">
        <v>8321</v>
      </c>
      <c r="T1946" s="12" t="s">
        <v>6960</v>
      </c>
      <c r="U1946" s="13" t="str">
        <f t="shared" si="557"/>
        <v xml:space="preserve">  Michael</v>
      </c>
      <c r="V1946" s="39">
        <f t="shared" si="542"/>
        <v>16.5</v>
      </c>
      <c r="W1946" s="39" t="str">
        <f t="shared" si="543"/>
        <v>Underweight</v>
      </c>
      <c r="X1946" s="39">
        <f t="shared" si="544"/>
        <v>5.03</v>
      </c>
      <c r="Y1946" s="39" t="str">
        <f t="shared" si="545"/>
        <v>Normal</v>
      </c>
      <c r="Z1946" s="39" t="str">
        <f t="shared" si="546"/>
        <v>No</v>
      </c>
      <c r="AA1946" s="39" t="str">
        <f t="shared" si="547"/>
        <v>No</v>
      </c>
      <c r="AB1946" s="39" t="str">
        <f t="shared" si="548"/>
        <v>No</v>
      </c>
      <c r="AC1946" s="38">
        <f t="shared" si="549"/>
        <v>1</v>
      </c>
      <c r="AD1946" s="39" t="str">
        <f t="shared" si="550"/>
        <v>No</v>
      </c>
      <c r="AE1946" s="13" t="str">
        <f t="shared" si="551"/>
        <v>4-Jun-1975</v>
      </c>
      <c r="AF1946" s="39">
        <f t="shared" si="552"/>
        <v>48</v>
      </c>
      <c r="AG1946" s="58">
        <f t="shared" si="553"/>
        <v>26236.58</v>
      </c>
      <c r="AH1946" s="39" t="str">
        <f t="shared" si="554"/>
        <v>tier - 2</v>
      </c>
      <c r="AI1946" s="39" t="str">
        <f t="shared" si="555"/>
        <v>tier - 1</v>
      </c>
      <c r="AJ1946" s="54" t="str">
        <f t="shared" si="556"/>
        <v>R1011</v>
      </c>
    </row>
    <row r="1947" spans="2:36" ht="15.75" customHeight="1" x14ac:dyDescent="0.3">
      <c r="B1947" s="12" t="s">
        <v>6963</v>
      </c>
      <c r="C1947" s="13" t="s">
        <v>6965</v>
      </c>
      <c r="D1947" s="13">
        <v>31.4</v>
      </c>
      <c r="E1947" s="13" t="str">
        <f t="shared" si="540"/>
        <v>Obesity</v>
      </c>
      <c r="F1947" s="13">
        <v>5.88</v>
      </c>
      <c r="G1947" s="13" t="str">
        <f t="shared" si="541"/>
        <v>Prediabetes</v>
      </c>
      <c r="H1947" s="13" t="s">
        <v>8291</v>
      </c>
      <c r="I1947" s="13" t="s">
        <v>8291</v>
      </c>
      <c r="J1947" s="13" t="s">
        <v>8291</v>
      </c>
      <c r="K1947" s="27">
        <v>1</v>
      </c>
      <c r="L1947" s="13" t="s">
        <v>8291</v>
      </c>
      <c r="M1947" s="13" t="s">
        <v>8465</v>
      </c>
      <c r="N1947" s="13">
        <v>19</v>
      </c>
      <c r="O1947" s="56">
        <v>26316.59</v>
      </c>
      <c r="P1947" s="13" t="s">
        <v>8310</v>
      </c>
      <c r="Q1947" s="13" t="s">
        <v>8311</v>
      </c>
      <c r="R1947" s="57" t="s">
        <v>8321</v>
      </c>
      <c r="T1947" s="12" t="s">
        <v>6963</v>
      </c>
      <c r="U1947" s="13" t="str">
        <f t="shared" si="557"/>
        <v xml:space="preserve">  Miles</v>
      </c>
      <c r="V1947" s="39">
        <f t="shared" si="542"/>
        <v>31.4</v>
      </c>
      <c r="W1947" s="39" t="str">
        <f t="shared" si="543"/>
        <v>Obesity</v>
      </c>
      <c r="X1947" s="39">
        <f t="shared" si="544"/>
        <v>5.88</v>
      </c>
      <c r="Y1947" s="39" t="str">
        <f t="shared" si="545"/>
        <v>Prediabetes</v>
      </c>
      <c r="Z1947" s="39" t="str">
        <f t="shared" si="546"/>
        <v>No</v>
      </c>
      <c r="AA1947" s="39" t="str">
        <f t="shared" si="547"/>
        <v>No</v>
      </c>
      <c r="AB1947" s="39" t="str">
        <f t="shared" si="548"/>
        <v>No</v>
      </c>
      <c r="AC1947" s="38">
        <f t="shared" si="549"/>
        <v>1</v>
      </c>
      <c r="AD1947" s="39" t="str">
        <f t="shared" si="550"/>
        <v>No</v>
      </c>
      <c r="AE1947" s="13" t="str">
        <f t="shared" si="551"/>
        <v>5-Dec-2004</v>
      </c>
      <c r="AF1947" s="39">
        <f t="shared" si="552"/>
        <v>19</v>
      </c>
      <c r="AG1947" s="58">
        <f t="shared" si="553"/>
        <v>26316.59</v>
      </c>
      <c r="AH1947" s="39" t="str">
        <f t="shared" si="554"/>
        <v>tier - 2</v>
      </c>
      <c r="AI1947" s="39" t="str">
        <f t="shared" si="555"/>
        <v>tier - 3</v>
      </c>
      <c r="AJ1947" s="54" t="str">
        <f t="shared" si="556"/>
        <v>R1011</v>
      </c>
    </row>
    <row r="1948" spans="2:36" ht="15.75" customHeight="1" x14ac:dyDescent="0.3">
      <c r="B1948" s="12" t="s">
        <v>6966</v>
      </c>
      <c r="C1948" s="13" t="s">
        <v>436</v>
      </c>
      <c r="D1948" s="13">
        <v>20.36</v>
      </c>
      <c r="E1948" s="13" t="str">
        <f t="shared" si="540"/>
        <v>Healthy Weight</v>
      </c>
      <c r="F1948" s="13">
        <v>4.49</v>
      </c>
      <c r="G1948" s="13" t="str">
        <f t="shared" si="541"/>
        <v>Normal</v>
      </c>
      <c r="H1948" s="13" t="s">
        <v>8291</v>
      </c>
      <c r="I1948" s="13" t="s">
        <v>8291</v>
      </c>
      <c r="J1948" s="13" t="s">
        <v>8291</v>
      </c>
      <c r="K1948" s="27" t="s">
        <v>8292</v>
      </c>
      <c r="L1948" s="13" t="s">
        <v>8291</v>
      </c>
      <c r="M1948" s="13" t="s">
        <v>10108</v>
      </c>
      <c r="N1948" s="13">
        <v>49</v>
      </c>
      <c r="O1948" s="56">
        <v>26392.26</v>
      </c>
      <c r="P1948" s="13" t="s">
        <v>8310</v>
      </c>
      <c r="Q1948" s="13" t="s">
        <v>8310</v>
      </c>
      <c r="R1948" s="57" t="s">
        <v>8329</v>
      </c>
      <c r="T1948" s="12" t="s">
        <v>6966</v>
      </c>
      <c r="U1948" s="13" t="str">
        <f t="shared" si="557"/>
        <v xml:space="preserve">  Amanda</v>
      </c>
      <c r="V1948" s="39">
        <f t="shared" si="542"/>
        <v>20.36</v>
      </c>
      <c r="W1948" s="39" t="str">
        <f t="shared" si="543"/>
        <v>Healthy Weight</v>
      </c>
      <c r="X1948" s="39">
        <f t="shared" si="544"/>
        <v>4.49</v>
      </c>
      <c r="Y1948" s="39" t="str">
        <f t="shared" si="545"/>
        <v>Normal</v>
      </c>
      <c r="Z1948" s="39" t="str">
        <f t="shared" si="546"/>
        <v>No</v>
      </c>
      <c r="AA1948" s="39" t="str">
        <f t="shared" si="547"/>
        <v>No</v>
      </c>
      <c r="AB1948" s="39" t="str">
        <f t="shared" si="548"/>
        <v>No</v>
      </c>
      <c r="AC1948" s="38" t="str">
        <f t="shared" si="549"/>
        <v>No major surgery</v>
      </c>
      <c r="AD1948" s="39" t="str">
        <f t="shared" si="550"/>
        <v>No</v>
      </c>
      <c r="AE1948" s="13" t="str">
        <f t="shared" si="551"/>
        <v>21-Sep-1974</v>
      </c>
      <c r="AF1948" s="39">
        <f t="shared" si="552"/>
        <v>49</v>
      </c>
      <c r="AG1948" s="58">
        <f t="shared" si="553"/>
        <v>26392.26</v>
      </c>
      <c r="AH1948" s="39" t="str">
        <f t="shared" si="554"/>
        <v>tier - 2</v>
      </c>
      <c r="AI1948" s="39" t="str">
        <f t="shared" si="555"/>
        <v>tier - 2</v>
      </c>
      <c r="AJ1948" s="54" t="str">
        <f t="shared" si="556"/>
        <v>R1024</v>
      </c>
    </row>
    <row r="1949" spans="2:36" ht="15.75" customHeight="1" x14ac:dyDescent="0.3">
      <c r="B1949" s="12" t="s">
        <v>6969</v>
      </c>
      <c r="C1949" s="13" t="s">
        <v>6729</v>
      </c>
      <c r="D1949" s="13">
        <v>25.46</v>
      </c>
      <c r="E1949" s="13" t="str">
        <f t="shared" si="540"/>
        <v>Overweight</v>
      </c>
      <c r="F1949" s="13">
        <v>4.1399999999999997</v>
      </c>
      <c r="G1949" s="13" t="str">
        <f t="shared" si="541"/>
        <v>Normal</v>
      </c>
      <c r="H1949" s="13" t="s">
        <v>8291</v>
      </c>
      <c r="I1949" s="13" t="s">
        <v>8291</v>
      </c>
      <c r="J1949" s="13" t="s">
        <v>8291</v>
      </c>
      <c r="K1949" s="27">
        <v>1</v>
      </c>
      <c r="L1949" s="13" t="s">
        <v>8291</v>
      </c>
      <c r="M1949" s="13" t="s">
        <v>10109</v>
      </c>
      <c r="N1949" s="13">
        <v>53</v>
      </c>
      <c r="O1949" s="56">
        <v>26467.1</v>
      </c>
      <c r="P1949" s="13" t="s">
        <v>8310</v>
      </c>
      <c r="Q1949" s="13" t="s">
        <v>8311</v>
      </c>
      <c r="R1949" s="57" t="s">
        <v>8317</v>
      </c>
      <c r="T1949" s="12" t="s">
        <v>6969</v>
      </c>
      <c r="U1949" s="13" t="str">
        <f t="shared" si="557"/>
        <v xml:space="preserve">  Roger</v>
      </c>
      <c r="V1949" s="39">
        <f t="shared" si="542"/>
        <v>25.46</v>
      </c>
      <c r="W1949" s="39" t="str">
        <f t="shared" si="543"/>
        <v>Overweight</v>
      </c>
      <c r="X1949" s="39">
        <f t="shared" si="544"/>
        <v>4.1399999999999997</v>
      </c>
      <c r="Y1949" s="39" t="str">
        <f t="shared" si="545"/>
        <v>Normal</v>
      </c>
      <c r="Z1949" s="39" t="str">
        <f t="shared" si="546"/>
        <v>No</v>
      </c>
      <c r="AA1949" s="39" t="str">
        <f t="shared" si="547"/>
        <v>No</v>
      </c>
      <c r="AB1949" s="39" t="str">
        <f t="shared" si="548"/>
        <v>No</v>
      </c>
      <c r="AC1949" s="38">
        <f t="shared" si="549"/>
        <v>1</v>
      </c>
      <c r="AD1949" s="39" t="str">
        <f t="shared" si="550"/>
        <v>No</v>
      </c>
      <c r="AE1949" s="13" t="str">
        <f t="shared" si="551"/>
        <v>27-Aug-1970</v>
      </c>
      <c r="AF1949" s="39">
        <f t="shared" si="552"/>
        <v>53</v>
      </c>
      <c r="AG1949" s="58">
        <f t="shared" si="553"/>
        <v>26467.1</v>
      </c>
      <c r="AH1949" s="39" t="str">
        <f t="shared" si="554"/>
        <v>tier - 2</v>
      </c>
      <c r="AI1949" s="39" t="str">
        <f t="shared" si="555"/>
        <v>tier - 3</v>
      </c>
      <c r="AJ1949" s="54" t="str">
        <f t="shared" si="556"/>
        <v>R1012</v>
      </c>
    </row>
    <row r="1950" spans="2:36" ht="15.75" customHeight="1" x14ac:dyDescent="0.3">
      <c r="B1950" s="12" t="s">
        <v>6972</v>
      </c>
      <c r="C1950" s="13" t="s">
        <v>6974</v>
      </c>
      <c r="D1950" s="13">
        <v>17.09</v>
      </c>
      <c r="E1950" s="13" t="str">
        <f t="shared" si="540"/>
        <v>Underweight</v>
      </c>
      <c r="F1950" s="13">
        <v>5.8</v>
      </c>
      <c r="G1950" s="13" t="str">
        <f t="shared" si="541"/>
        <v>Prediabetes</v>
      </c>
      <c r="H1950" s="13" t="s">
        <v>8293</v>
      </c>
      <c r="I1950" s="13" t="s">
        <v>8291</v>
      </c>
      <c r="J1950" s="13" t="s">
        <v>8291</v>
      </c>
      <c r="K1950" s="27" t="s">
        <v>8292</v>
      </c>
      <c r="L1950" s="13" t="s">
        <v>8291</v>
      </c>
      <c r="M1950" s="13" t="s">
        <v>10110</v>
      </c>
      <c r="N1950" s="13">
        <v>19</v>
      </c>
      <c r="O1950" s="56">
        <v>26479.4</v>
      </c>
      <c r="P1950" s="13" t="s">
        <v>8310</v>
      </c>
      <c r="Q1950" s="13" t="s">
        <v>8310</v>
      </c>
      <c r="R1950" s="57" t="s">
        <v>8321</v>
      </c>
      <c r="T1950" s="12" t="s">
        <v>6972</v>
      </c>
      <c r="U1950" s="13" t="str">
        <f t="shared" si="557"/>
        <v xml:space="preserve">  Brock J</v>
      </c>
      <c r="V1950" s="39">
        <f t="shared" si="542"/>
        <v>17.09</v>
      </c>
      <c r="W1950" s="39" t="str">
        <f t="shared" si="543"/>
        <v>Underweight</v>
      </c>
      <c r="X1950" s="39">
        <f t="shared" si="544"/>
        <v>5.8</v>
      </c>
      <c r="Y1950" s="39" t="str">
        <f t="shared" si="545"/>
        <v>Prediabetes</v>
      </c>
      <c r="Z1950" s="39" t="str">
        <f t="shared" si="546"/>
        <v>Yes</v>
      </c>
      <c r="AA1950" s="39" t="str">
        <f t="shared" si="547"/>
        <v>No</v>
      </c>
      <c r="AB1950" s="39" t="str">
        <f t="shared" si="548"/>
        <v>No</v>
      </c>
      <c r="AC1950" s="38" t="str">
        <f t="shared" si="549"/>
        <v>No major surgery</v>
      </c>
      <c r="AD1950" s="39" t="str">
        <f t="shared" si="550"/>
        <v>No</v>
      </c>
      <c r="AE1950" s="13" t="str">
        <f t="shared" si="551"/>
        <v>5-Sep-2004</v>
      </c>
      <c r="AF1950" s="39">
        <f t="shared" si="552"/>
        <v>19</v>
      </c>
      <c r="AG1950" s="58">
        <f t="shared" si="553"/>
        <v>26479.4</v>
      </c>
      <c r="AH1950" s="39" t="str">
        <f t="shared" si="554"/>
        <v>tier - 2</v>
      </c>
      <c r="AI1950" s="39" t="str">
        <f t="shared" si="555"/>
        <v>tier - 2</v>
      </c>
      <c r="AJ1950" s="54" t="str">
        <f t="shared" si="556"/>
        <v>R1011</v>
      </c>
    </row>
    <row r="1951" spans="2:36" ht="15.75" customHeight="1" x14ac:dyDescent="0.3">
      <c r="B1951" s="12" t="s">
        <v>6976</v>
      </c>
      <c r="C1951" s="13" t="s">
        <v>6978</v>
      </c>
      <c r="D1951" s="13">
        <v>20.83</v>
      </c>
      <c r="E1951" s="13" t="str">
        <f t="shared" si="540"/>
        <v>Healthy Weight</v>
      </c>
      <c r="F1951" s="13">
        <v>5.12</v>
      </c>
      <c r="G1951" s="13" t="str">
        <f t="shared" si="541"/>
        <v>Normal</v>
      </c>
      <c r="H1951" s="13" t="s">
        <v>8291</v>
      </c>
      <c r="I1951" s="13" t="s">
        <v>8291</v>
      </c>
      <c r="J1951" s="13" t="s">
        <v>8291</v>
      </c>
      <c r="K1951" s="27" t="s">
        <v>8292</v>
      </c>
      <c r="L1951" s="13" t="s">
        <v>8291</v>
      </c>
      <c r="M1951" s="13" t="s">
        <v>10111</v>
      </c>
      <c r="N1951" s="13">
        <v>35</v>
      </c>
      <c r="O1951" s="56">
        <v>26607.89</v>
      </c>
      <c r="P1951" s="13" t="s">
        <v>8310</v>
      </c>
      <c r="Q1951" s="13" t="s">
        <v>8314</v>
      </c>
      <c r="R1951" s="57" t="s">
        <v>8321</v>
      </c>
      <c r="T1951" s="12" t="s">
        <v>6976</v>
      </c>
      <c r="U1951" s="13" t="str">
        <f t="shared" si="557"/>
        <v xml:space="preserve">  Stephen F</v>
      </c>
      <c r="V1951" s="39">
        <f t="shared" si="542"/>
        <v>20.83</v>
      </c>
      <c r="W1951" s="39" t="str">
        <f t="shared" si="543"/>
        <v>Healthy Weight</v>
      </c>
      <c r="X1951" s="39">
        <f t="shared" si="544"/>
        <v>5.12</v>
      </c>
      <c r="Y1951" s="39" t="str">
        <f t="shared" si="545"/>
        <v>Normal</v>
      </c>
      <c r="Z1951" s="39" t="str">
        <f t="shared" si="546"/>
        <v>No</v>
      </c>
      <c r="AA1951" s="39" t="str">
        <f t="shared" si="547"/>
        <v>No</v>
      </c>
      <c r="AB1951" s="39" t="str">
        <f t="shared" si="548"/>
        <v>No</v>
      </c>
      <c r="AC1951" s="38" t="str">
        <f t="shared" si="549"/>
        <v>No major surgery</v>
      </c>
      <c r="AD1951" s="39" t="str">
        <f t="shared" si="550"/>
        <v>No</v>
      </c>
      <c r="AE1951" s="13" t="str">
        <f t="shared" si="551"/>
        <v>22-Jul-1988</v>
      </c>
      <c r="AF1951" s="39">
        <f t="shared" si="552"/>
        <v>35</v>
      </c>
      <c r="AG1951" s="58">
        <f t="shared" si="553"/>
        <v>26607.89</v>
      </c>
      <c r="AH1951" s="39" t="str">
        <f t="shared" si="554"/>
        <v>tier - 2</v>
      </c>
      <c r="AI1951" s="39" t="str">
        <f t="shared" si="555"/>
        <v>tier - 1</v>
      </c>
      <c r="AJ1951" s="54" t="str">
        <f t="shared" si="556"/>
        <v>R1011</v>
      </c>
    </row>
    <row r="1952" spans="2:36" ht="15.75" customHeight="1" x14ac:dyDescent="0.3">
      <c r="B1952" s="12" t="s">
        <v>6980</v>
      </c>
      <c r="C1952" s="13" t="s">
        <v>6982</v>
      </c>
      <c r="D1952" s="13">
        <v>18.920000000000002</v>
      </c>
      <c r="E1952" s="13" t="str">
        <f t="shared" si="540"/>
        <v>Healthy Weight</v>
      </c>
      <c r="F1952" s="13">
        <v>5.98</v>
      </c>
      <c r="G1952" s="13" t="str">
        <f t="shared" si="541"/>
        <v>Prediabetes</v>
      </c>
      <c r="H1952" s="13" t="s">
        <v>8293</v>
      </c>
      <c r="I1952" s="13" t="s">
        <v>8291</v>
      </c>
      <c r="J1952" s="13" t="s">
        <v>8291</v>
      </c>
      <c r="K1952" s="27">
        <v>1</v>
      </c>
      <c r="L1952" s="13" t="s">
        <v>8291</v>
      </c>
      <c r="M1952" s="13" t="s">
        <v>10112</v>
      </c>
      <c r="N1952" s="13">
        <v>32</v>
      </c>
      <c r="O1952" s="56">
        <v>26912.560000000001</v>
      </c>
      <c r="P1952" s="13" t="s">
        <v>8310</v>
      </c>
      <c r="Q1952" s="13" t="s">
        <v>8310</v>
      </c>
      <c r="R1952" s="57" t="s">
        <v>8321</v>
      </c>
      <c r="T1952" s="12" t="s">
        <v>6980</v>
      </c>
      <c r="U1952" s="13" t="str">
        <f t="shared" si="557"/>
        <v xml:space="preserve">  Missy</v>
      </c>
      <c r="V1952" s="39">
        <f t="shared" si="542"/>
        <v>18.920000000000002</v>
      </c>
      <c r="W1952" s="39" t="str">
        <f t="shared" si="543"/>
        <v>Healthy Weight</v>
      </c>
      <c r="X1952" s="39">
        <f t="shared" si="544"/>
        <v>5.98</v>
      </c>
      <c r="Y1952" s="39" t="str">
        <f t="shared" si="545"/>
        <v>Prediabetes</v>
      </c>
      <c r="Z1952" s="39" t="str">
        <f t="shared" si="546"/>
        <v>Yes</v>
      </c>
      <c r="AA1952" s="39" t="str">
        <f t="shared" si="547"/>
        <v>No</v>
      </c>
      <c r="AB1952" s="39" t="str">
        <f t="shared" si="548"/>
        <v>No</v>
      </c>
      <c r="AC1952" s="38">
        <f t="shared" si="549"/>
        <v>1</v>
      </c>
      <c r="AD1952" s="39" t="str">
        <f t="shared" si="550"/>
        <v>No</v>
      </c>
      <c r="AE1952" s="13" t="str">
        <f t="shared" si="551"/>
        <v>22-Aug-1991</v>
      </c>
      <c r="AF1952" s="39">
        <f t="shared" si="552"/>
        <v>32</v>
      </c>
      <c r="AG1952" s="58">
        <f t="shared" si="553"/>
        <v>26912.560000000001</v>
      </c>
      <c r="AH1952" s="39" t="str">
        <f t="shared" si="554"/>
        <v>tier - 2</v>
      </c>
      <c r="AI1952" s="39" t="str">
        <f t="shared" si="555"/>
        <v>tier - 2</v>
      </c>
      <c r="AJ1952" s="54" t="str">
        <f t="shared" si="556"/>
        <v>R1011</v>
      </c>
    </row>
    <row r="1953" spans="2:36" ht="15.75" customHeight="1" x14ac:dyDescent="0.3">
      <c r="B1953" s="12" t="s">
        <v>6984</v>
      </c>
      <c r="C1953" s="13" t="s">
        <v>554</v>
      </c>
      <c r="D1953" s="13">
        <v>37.1</v>
      </c>
      <c r="E1953" s="13" t="str">
        <f t="shared" si="540"/>
        <v>Obesity</v>
      </c>
      <c r="F1953" s="13">
        <v>5.46</v>
      </c>
      <c r="G1953" s="13" t="str">
        <f t="shared" si="541"/>
        <v>Normal</v>
      </c>
      <c r="H1953" s="13" t="s">
        <v>8291</v>
      </c>
      <c r="I1953" s="13" t="s">
        <v>8291</v>
      </c>
      <c r="J1953" s="13" t="s">
        <v>8291</v>
      </c>
      <c r="K1953" s="27" t="s">
        <v>8292</v>
      </c>
      <c r="L1953" s="13" t="s">
        <v>8291</v>
      </c>
      <c r="M1953" s="13" t="s">
        <v>10113</v>
      </c>
      <c r="N1953" s="13">
        <v>65</v>
      </c>
      <c r="O1953" s="56">
        <v>26926.51</v>
      </c>
      <c r="P1953" s="13" t="s">
        <v>8310</v>
      </c>
      <c r="Q1953" s="13" t="s">
        <v>8314</v>
      </c>
      <c r="R1953" s="57" t="s">
        <v>8312</v>
      </c>
      <c r="T1953" s="12" t="s">
        <v>6984</v>
      </c>
      <c r="U1953" s="13" t="str">
        <f t="shared" si="557"/>
        <v xml:space="preserve">  William</v>
      </c>
      <c r="V1953" s="39">
        <f t="shared" si="542"/>
        <v>37.1</v>
      </c>
      <c r="W1953" s="39" t="str">
        <f t="shared" si="543"/>
        <v>Obesity</v>
      </c>
      <c r="X1953" s="39">
        <f t="shared" si="544"/>
        <v>5.46</v>
      </c>
      <c r="Y1953" s="39" t="str">
        <f t="shared" si="545"/>
        <v>Normal</v>
      </c>
      <c r="Z1953" s="39" t="str">
        <f t="shared" si="546"/>
        <v>No</v>
      </c>
      <c r="AA1953" s="39" t="str">
        <f t="shared" si="547"/>
        <v>No</v>
      </c>
      <c r="AB1953" s="39" t="str">
        <f t="shared" si="548"/>
        <v>No</v>
      </c>
      <c r="AC1953" s="38" t="str">
        <f t="shared" si="549"/>
        <v>No major surgery</v>
      </c>
      <c r="AD1953" s="39" t="str">
        <f t="shared" si="550"/>
        <v>No</v>
      </c>
      <c r="AE1953" s="13" t="str">
        <f t="shared" si="551"/>
        <v>25-Dec-1958</v>
      </c>
      <c r="AF1953" s="39">
        <f t="shared" si="552"/>
        <v>65</v>
      </c>
      <c r="AG1953" s="58">
        <f t="shared" si="553"/>
        <v>26926.51</v>
      </c>
      <c r="AH1953" s="39" t="str">
        <f t="shared" si="554"/>
        <v>tier - 2</v>
      </c>
      <c r="AI1953" s="39" t="str">
        <f t="shared" si="555"/>
        <v>tier - 1</v>
      </c>
      <c r="AJ1953" s="54" t="str">
        <f t="shared" si="556"/>
        <v>R1013</v>
      </c>
    </row>
    <row r="1954" spans="2:36" ht="15.75" customHeight="1" x14ac:dyDescent="0.3">
      <c r="B1954" s="12" t="s">
        <v>6986</v>
      </c>
      <c r="C1954" s="13" t="s">
        <v>6988</v>
      </c>
      <c r="D1954" s="13">
        <v>22.515000000000001</v>
      </c>
      <c r="E1954" s="13" t="str">
        <f t="shared" si="540"/>
        <v>Healthy Weight</v>
      </c>
      <c r="F1954" s="13">
        <v>4.91</v>
      </c>
      <c r="G1954" s="13" t="str">
        <f t="shared" si="541"/>
        <v>Normal</v>
      </c>
      <c r="H1954" s="13" t="s">
        <v>8293</v>
      </c>
      <c r="I1954" s="13" t="s">
        <v>8291</v>
      </c>
      <c r="J1954" s="13" t="s">
        <v>8293</v>
      </c>
      <c r="K1954" s="27">
        <v>1</v>
      </c>
      <c r="L1954" s="13" t="s">
        <v>8291</v>
      </c>
      <c r="M1954" s="13" t="s">
        <v>10114</v>
      </c>
      <c r="N1954" s="13">
        <v>21</v>
      </c>
      <c r="O1954" s="56">
        <v>26927.69</v>
      </c>
      <c r="P1954" s="13" t="s">
        <v>8310</v>
      </c>
      <c r="Q1954" s="13" t="s">
        <v>8310</v>
      </c>
      <c r="R1954" s="57" t="s">
        <v>8321</v>
      </c>
      <c r="T1954" s="12" t="s">
        <v>6986</v>
      </c>
      <c r="U1954" s="13" t="str">
        <f t="shared" si="557"/>
        <v xml:space="preserve">  Lauren M</v>
      </c>
      <c r="V1954" s="39">
        <f t="shared" si="542"/>
        <v>22.515000000000001</v>
      </c>
      <c r="W1954" s="39" t="str">
        <f t="shared" si="543"/>
        <v>Healthy Weight</v>
      </c>
      <c r="X1954" s="39">
        <f t="shared" si="544"/>
        <v>4.91</v>
      </c>
      <c r="Y1954" s="39" t="str">
        <f t="shared" si="545"/>
        <v>Normal</v>
      </c>
      <c r="Z1954" s="39" t="str">
        <f t="shared" si="546"/>
        <v>Yes</v>
      </c>
      <c r="AA1954" s="39" t="str">
        <f t="shared" si="547"/>
        <v>No</v>
      </c>
      <c r="AB1954" s="39" t="str">
        <f t="shared" si="548"/>
        <v>Yes</v>
      </c>
      <c r="AC1954" s="38">
        <f t="shared" si="549"/>
        <v>1</v>
      </c>
      <c r="AD1954" s="39" t="str">
        <f t="shared" si="550"/>
        <v>No</v>
      </c>
      <c r="AE1954" s="13" t="str">
        <f t="shared" si="551"/>
        <v>17-Jun-2002</v>
      </c>
      <c r="AF1954" s="39">
        <f t="shared" si="552"/>
        <v>21</v>
      </c>
      <c r="AG1954" s="58">
        <f t="shared" si="553"/>
        <v>26927.69</v>
      </c>
      <c r="AH1954" s="39" t="str">
        <f t="shared" si="554"/>
        <v>tier - 2</v>
      </c>
      <c r="AI1954" s="39" t="str">
        <f t="shared" si="555"/>
        <v>tier - 2</v>
      </c>
      <c r="AJ1954" s="54" t="str">
        <f t="shared" si="556"/>
        <v>R1011</v>
      </c>
    </row>
    <row r="1955" spans="2:36" ht="15.75" customHeight="1" x14ac:dyDescent="0.3">
      <c r="B1955" s="12" t="s">
        <v>6990</v>
      </c>
      <c r="C1955" s="13" t="s">
        <v>6992</v>
      </c>
      <c r="D1955" s="13">
        <v>32.700000000000003</v>
      </c>
      <c r="E1955" s="13" t="str">
        <f t="shared" si="540"/>
        <v>Obesity</v>
      </c>
      <c r="F1955" s="13">
        <v>4.66</v>
      </c>
      <c r="G1955" s="13" t="str">
        <f t="shared" si="541"/>
        <v>Normal</v>
      </c>
      <c r="H1955" s="13" t="s">
        <v>8291</v>
      </c>
      <c r="I1955" s="13" t="s">
        <v>8291</v>
      </c>
      <c r="J1955" s="13" t="s">
        <v>8291</v>
      </c>
      <c r="K1955" s="27" t="s">
        <v>8292</v>
      </c>
      <c r="L1955" s="13" t="s">
        <v>8291</v>
      </c>
      <c r="M1955" s="13" t="s">
        <v>10115</v>
      </c>
      <c r="N1955" s="13">
        <v>23</v>
      </c>
      <c r="O1955" s="56">
        <v>26936.98</v>
      </c>
      <c r="P1955" s="13" t="s">
        <v>8310</v>
      </c>
      <c r="Q1955" s="13" t="s">
        <v>8311</v>
      </c>
      <c r="R1955" s="57" t="s">
        <v>8321</v>
      </c>
      <c r="T1955" s="12" t="s">
        <v>6990</v>
      </c>
      <c r="U1955" s="13" t="str">
        <f t="shared" si="557"/>
        <v xml:space="preserve">  Apolo U</v>
      </c>
      <c r="V1955" s="39">
        <f t="shared" si="542"/>
        <v>32.700000000000003</v>
      </c>
      <c r="W1955" s="39" t="str">
        <f t="shared" si="543"/>
        <v>Obesity</v>
      </c>
      <c r="X1955" s="39">
        <f t="shared" si="544"/>
        <v>4.66</v>
      </c>
      <c r="Y1955" s="39" t="str">
        <f t="shared" si="545"/>
        <v>Normal</v>
      </c>
      <c r="Z1955" s="39" t="str">
        <f t="shared" si="546"/>
        <v>No</v>
      </c>
      <c r="AA1955" s="39" t="str">
        <f t="shared" si="547"/>
        <v>No</v>
      </c>
      <c r="AB1955" s="39" t="str">
        <f t="shared" si="548"/>
        <v>No</v>
      </c>
      <c r="AC1955" s="38" t="str">
        <f t="shared" si="549"/>
        <v>No major surgery</v>
      </c>
      <c r="AD1955" s="39" t="str">
        <f t="shared" si="550"/>
        <v>No</v>
      </c>
      <c r="AE1955" s="13" t="str">
        <f t="shared" si="551"/>
        <v>9-Nov-2000</v>
      </c>
      <c r="AF1955" s="39">
        <f t="shared" si="552"/>
        <v>23</v>
      </c>
      <c r="AG1955" s="58">
        <f t="shared" si="553"/>
        <v>26936.98</v>
      </c>
      <c r="AH1955" s="39" t="str">
        <f t="shared" si="554"/>
        <v>tier - 2</v>
      </c>
      <c r="AI1955" s="39" t="str">
        <f t="shared" si="555"/>
        <v>tier - 3</v>
      </c>
      <c r="AJ1955" s="54" t="str">
        <f t="shared" si="556"/>
        <v>R1011</v>
      </c>
    </row>
    <row r="1956" spans="2:36" ht="15.75" customHeight="1" x14ac:dyDescent="0.3">
      <c r="B1956" s="12" t="s">
        <v>6994</v>
      </c>
      <c r="C1956" s="13" t="s">
        <v>6996</v>
      </c>
      <c r="D1956" s="13">
        <v>17.75</v>
      </c>
      <c r="E1956" s="13" t="str">
        <f t="shared" si="540"/>
        <v>Underweight</v>
      </c>
      <c r="F1956" s="13">
        <v>6.8</v>
      </c>
      <c r="G1956" s="13" t="str">
        <f t="shared" si="541"/>
        <v>Diabetes</v>
      </c>
      <c r="H1956" s="13" t="s">
        <v>8293</v>
      </c>
      <c r="I1956" s="13" t="s">
        <v>8291</v>
      </c>
      <c r="J1956" s="13" t="s">
        <v>8291</v>
      </c>
      <c r="K1956" s="27">
        <v>1</v>
      </c>
      <c r="L1956" s="13" t="s">
        <v>8291</v>
      </c>
      <c r="M1956" s="13" t="s">
        <v>10116</v>
      </c>
      <c r="N1956" s="13">
        <v>63</v>
      </c>
      <c r="O1956" s="56">
        <v>27000.98</v>
      </c>
      <c r="P1956" s="13" t="s">
        <v>8310</v>
      </c>
      <c r="Q1956" s="13" t="s">
        <v>8310</v>
      </c>
      <c r="R1956" s="57" t="s">
        <v>8312</v>
      </c>
      <c r="T1956" s="12" t="s">
        <v>6994</v>
      </c>
      <c r="U1956" s="13" t="str">
        <f t="shared" si="557"/>
        <v xml:space="preserve">  Alfons</v>
      </c>
      <c r="V1956" s="39">
        <f t="shared" si="542"/>
        <v>17.75</v>
      </c>
      <c r="W1956" s="39" t="str">
        <f t="shared" si="543"/>
        <v>Underweight</v>
      </c>
      <c r="X1956" s="39">
        <f t="shared" si="544"/>
        <v>6.8</v>
      </c>
      <c r="Y1956" s="39" t="str">
        <f t="shared" si="545"/>
        <v>Diabetes</v>
      </c>
      <c r="Z1956" s="39" t="str">
        <f t="shared" si="546"/>
        <v>Yes</v>
      </c>
      <c r="AA1956" s="39" t="str">
        <f t="shared" si="547"/>
        <v>No</v>
      </c>
      <c r="AB1956" s="39" t="str">
        <f t="shared" si="548"/>
        <v>No</v>
      </c>
      <c r="AC1956" s="38">
        <f t="shared" si="549"/>
        <v>1</v>
      </c>
      <c r="AD1956" s="39" t="str">
        <f t="shared" si="550"/>
        <v>No</v>
      </c>
      <c r="AE1956" s="13" t="str">
        <f t="shared" si="551"/>
        <v>9-Jul-1960</v>
      </c>
      <c r="AF1956" s="39">
        <f t="shared" si="552"/>
        <v>63</v>
      </c>
      <c r="AG1956" s="58">
        <f t="shared" si="553"/>
        <v>27000.98</v>
      </c>
      <c r="AH1956" s="39" t="str">
        <f t="shared" si="554"/>
        <v>tier - 2</v>
      </c>
      <c r="AI1956" s="39" t="str">
        <f t="shared" si="555"/>
        <v>tier - 2</v>
      </c>
      <c r="AJ1956" s="54" t="str">
        <f t="shared" si="556"/>
        <v>R1013</v>
      </c>
    </row>
    <row r="1957" spans="2:36" ht="15.75" customHeight="1" x14ac:dyDescent="0.3">
      <c r="B1957" s="12" t="s">
        <v>6998</v>
      </c>
      <c r="C1957" s="13" t="s">
        <v>7000</v>
      </c>
      <c r="D1957" s="13">
        <v>33.630000000000003</v>
      </c>
      <c r="E1957" s="13" t="str">
        <f t="shared" si="540"/>
        <v>Obesity</v>
      </c>
      <c r="F1957" s="13">
        <v>4.47</v>
      </c>
      <c r="G1957" s="13" t="str">
        <f t="shared" si="541"/>
        <v>Normal</v>
      </c>
      <c r="H1957" s="13" t="s">
        <v>8293</v>
      </c>
      <c r="I1957" s="13" t="s">
        <v>8291</v>
      </c>
      <c r="J1957" s="13" t="s">
        <v>8291</v>
      </c>
      <c r="K1957" s="27" t="s">
        <v>8292</v>
      </c>
      <c r="L1957" s="13" t="s">
        <v>8291</v>
      </c>
      <c r="M1957" s="13" t="s">
        <v>10117</v>
      </c>
      <c r="N1957" s="13">
        <v>65</v>
      </c>
      <c r="O1957" s="56">
        <v>27037.91</v>
      </c>
      <c r="P1957" s="13" t="s">
        <v>8310</v>
      </c>
      <c r="Q1957" s="13" t="s">
        <v>8310</v>
      </c>
      <c r="R1957" s="57" t="s">
        <v>8312</v>
      </c>
      <c r="T1957" s="12" t="s">
        <v>6998</v>
      </c>
      <c r="U1957" s="13" t="str">
        <f t="shared" si="557"/>
        <v xml:space="preserve">  Amber</v>
      </c>
      <c r="V1957" s="39">
        <f t="shared" si="542"/>
        <v>33.630000000000003</v>
      </c>
      <c r="W1957" s="39" t="str">
        <f t="shared" si="543"/>
        <v>Obesity</v>
      </c>
      <c r="X1957" s="39">
        <f t="shared" si="544"/>
        <v>4.47</v>
      </c>
      <c r="Y1957" s="39" t="str">
        <f t="shared" si="545"/>
        <v>Normal</v>
      </c>
      <c r="Z1957" s="39" t="str">
        <f t="shared" si="546"/>
        <v>Yes</v>
      </c>
      <c r="AA1957" s="39" t="str">
        <f t="shared" si="547"/>
        <v>No</v>
      </c>
      <c r="AB1957" s="39" t="str">
        <f t="shared" si="548"/>
        <v>No</v>
      </c>
      <c r="AC1957" s="38" t="str">
        <f t="shared" si="549"/>
        <v>No major surgery</v>
      </c>
      <c r="AD1957" s="39" t="str">
        <f t="shared" si="550"/>
        <v>No</v>
      </c>
      <c r="AE1957" s="13" t="str">
        <f t="shared" si="551"/>
        <v>30-Jun-1958</v>
      </c>
      <c r="AF1957" s="39">
        <f t="shared" si="552"/>
        <v>65</v>
      </c>
      <c r="AG1957" s="58">
        <f t="shared" si="553"/>
        <v>27037.91</v>
      </c>
      <c r="AH1957" s="39" t="str">
        <f t="shared" si="554"/>
        <v>tier - 2</v>
      </c>
      <c r="AI1957" s="39" t="str">
        <f t="shared" si="555"/>
        <v>tier - 2</v>
      </c>
      <c r="AJ1957" s="54" t="str">
        <f t="shared" si="556"/>
        <v>R1013</v>
      </c>
    </row>
    <row r="1958" spans="2:36" ht="15.75" customHeight="1" x14ac:dyDescent="0.3">
      <c r="B1958" s="12" t="s">
        <v>7002</v>
      </c>
      <c r="C1958" s="13" t="s">
        <v>7004</v>
      </c>
      <c r="D1958" s="13">
        <v>34.799999999999997</v>
      </c>
      <c r="E1958" s="13" t="str">
        <f t="shared" si="540"/>
        <v>Obesity</v>
      </c>
      <c r="F1958" s="13">
        <v>4.08</v>
      </c>
      <c r="G1958" s="13" t="str">
        <f t="shared" si="541"/>
        <v>Normal</v>
      </c>
      <c r="H1958" s="13" t="s">
        <v>8293</v>
      </c>
      <c r="I1958" s="13" t="s">
        <v>8291</v>
      </c>
      <c r="J1958" s="13" t="s">
        <v>8291</v>
      </c>
      <c r="K1958" s="27">
        <v>1</v>
      </c>
      <c r="L1958" s="13" t="s">
        <v>8291</v>
      </c>
      <c r="M1958" s="13" t="s">
        <v>10118</v>
      </c>
      <c r="N1958" s="13">
        <v>29</v>
      </c>
      <c r="O1958" s="56">
        <v>27080.639999999999</v>
      </c>
      <c r="P1958" s="13" t="s">
        <v>8310</v>
      </c>
      <c r="Q1958" s="13" t="s">
        <v>8310</v>
      </c>
      <c r="R1958" s="57" t="s">
        <v>8321</v>
      </c>
      <c r="T1958" s="12" t="s">
        <v>7002</v>
      </c>
      <c r="U1958" s="13" t="str">
        <f t="shared" si="557"/>
        <v xml:space="preserve">  Leah C</v>
      </c>
      <c r="V1958" s="39">
        <f t="shared" si="542"/>
        <v>34.799999999999997</v>
      </c>
      <c r="W1958" s="39" t="str">
        <f t="shared" si="543"/>
        <v>Obesity</v>
      </c>
      <c r="X1958" s="39">
        <f t="shared" si="544"/>
        <v>4.08</v>
      </c>
      <c r="Y1958" s="39" t="str">
        <f t="shared" si="545"/>
        <v>Normal</v>
      </c>
      <c r="Z1958" s="39" t="str">
        <f t="shared" si="546"/>
        <v>Yes</v>
      </c>
      <c r="AA1958" s="39" t="str">
        <f t="shared" si="547"/>
        <v>No</v>
      </c>
      <c r="AB1958" s="39" t="str">
        <f t="shared" si="548"/>
        <v>No</v>
      </c>
      <c r="AC1958" s="38">
        <f t="shared" si="549"/>
        <v>1</v>
      </c>
      <c r="AD1958" s="39" t="str">
        <f t="shared" si="550"/>
        <v>No</v>
      </c>
      <c r="AE1958" s="13" t="str">
        <f t="shared" si="551"/>
        <v>2-Jul-1994</v>
      </c>
      <c r="AF1958" s="39">
        <f t="shared" si="552"/>
        <v>29</v>
      </c>
      <c r="AG1958" s="58">
        <f t="shared" si="553"/>
        <v>27080.639999999999</v>
      </c>
      <c r="AH1958" s="39" t="str">
        <f t="shared" si="554"/>
        <v>tier - 2</v>
      </c>
      <c r="AI1958" s="39" t="str">
        <f t="shared" si="555"/>
        <v>tier - 2</v>
      </c>
      <c r="AJ1958" s="54" t="str">
        <f t="shared" si="556"/>
        <v>R1011</v>
      </c>
    </row>
    <row r="1959" spans="2:36" ht="15.75" customHeight="1" x14ac:dyDescent="0.3">
      <c r="B1959" s="12" t="s">
        <v>7006</v>
      </c>
      <c r="C1959" s="13" t="s">
        <v>7008</v>
      </c>
      <c r="D1959" s="13">
        <v>16.809999999999999</v>
      </c>
      <c r="E1959" s="13" t="str">
        <f t="shared" si="540"/>
        <v>Underweight</v>
      </c>
      <c r="F1959" s="13">
        <v>5.51</v>
      </c>
      <c r="G1959" s="13" t="str">
        <f t="shared" si="541"/>
        <v>Normal</v>
      </c>
      <c r="H1959" s="13" t="s">
        <v>8293</v>
      </c>
      <c r="I1959" s="13" t="s">
        <v>8291</v>
      </c>
      <c r="J1959" s="13" t="s">
        <v>8291</v>
      </c>
      <c r="K1959" s="27">
        <v>1</v>
      </c>
      <c r="L1959" s="13" t="s">
        <v>8291</v>
      </c>
      <c r="M1959" s="13" t="s">
        <v>10119</v>
      </c>
      <c r="N1959" s="13">
        <v>33</v>
      </c>
      <c r="O1959" s="56">
        <v>27092.38</v>
      </c>
      <c r="P1959" s="13" t="s">
        <v>8310</v>
      </c>
      <c r="Q1959" s="13" t="s">
        <v>8311</v>
      </c>
      <c r="R1959" s="57" t="s">
        <v>8321</v>
      </c>
      <c r="T1959" s="12" t="s">
        <v>7006</v>
      </c>
      <c r="U1959" s="13" t="str">
        <f t="shared" si="557"/>
        <v xml:space="preserve">  Lilia</v>
      </c>
      <c r="V1959" s="39">
        <f t="shared" si="542"/>
        <v>16.809999999999999</v>
      </c>
      <c r="W1959" s="39" t="str">
        <f t="shared" si="543"/>
        <v>Underweight</v>
      </c>
      <c r="X1959" s="39">
        <f t="shared" si="544"/>
        <v>5.51</v>
      </c>
      <c r="Y1959" s="39" t="str">
        <f t="shared" si="545"/>
        <v>Normal</v>
      </c>
      <c r="Z1959" s="39" t="str">
        <f t="shared" si="546"/>
        <v>Yes</v>
      </c>
      <c r="AA1959" s="39" t="str">
        <f t="shared" si="547"/>
        <v>No</v>
      </c>
      <c r="AB1959" s="39" t="str">
        <f t="shared" si="548"/>
        <v>No</v>
      </c>
      <c r="AC1959" s="38">
        <f t="shared" si="549"/>
        <v>1</v>
      </c>
      <c r="AD1959" s="39" t="str">
        <f t="shared" si="550"/>
        <v>No</v>
      </c>
      <c r="AE1959" s="13" t="str">
        <f t="shared" si="551"/>
        <v>13-Dec-1990</v>
      </c>
      <c r="AF1959" s="39">
        <f t="shared" si="552"/>
        <v>33</v>
      </c>
      <c r="AG1959" s="58">
        <f t="shared" si="553"/>
        <v>27092.38</v>
      </c>
      <c r="AH1959" s="39" t="str">
        <f t="shared" si="554"/>
        <v>tier - 2</v>
      </c>
      <c r="AI1959" s="39" t="str">
        <f t="shared" si="555"/>
        <v>tier - 3</v>
      </c>
      <c r="AJ1959" s="54" t="str">
        <f t="shared" si="556"/>
        <v>R1011</v>
      </c>
    </row>
    <row r="1960" spans="2:36" ht="15.75" customHeight="1" x14ac:dyDescent="0.3">
      <c r="B1960" s="12" t="s">
        <v>7010</v>
      </c>
      <c r="C1960" s="13" t="s">
        <v>7012</v>
      </c>
      <c r="D1960" s="13">
        <v>16.690000000000001</v>
      </c>
      <c r="E1960" s="13" t="str">
        <f t="shared" si="540"/>
        <v>Underweight</v>
      </c>
      <c r="F1960" s="13">
        <v>8.4</v>
      </c>
      <c r="G1960" s="13" t="str">
        <f t="shared" si="541"/>
        <v>Diabetes</v>
      </c>
      <c r="H1960" s="13" t="s">
        <v>8293</v>
      </c>
      <c r="I1960" s="13" t="s">
        <v>8291</v>
      </c>
      <c r="J1960" s="13" t="s">
        <v>8291</v>
      </c>
      <c r="K1960" s="27" t="s">
        <v>8292</v>
      </c>
      <c r="L1960" s="13" t="s">
        <v>8291</v>
      </c>
      <c r="M1960" s="13" t="s">
        <v>9608</v>
      </c>
      <c r="N1960" s="13">
        <v>53</v>
      </c>
      <c r="O1960" s="56">
        <v>27117.99</v>
      </c>
      <c r="P1960" s="13" t="s">
        <v>8310</v>
      </c>
      <c r="Q1960" s="13" t="s">
        <v>8310</v>
      </c>
      <c r="R1960" s="57" t="s">
        <v>8312</v>
      </c>
      <c r="T1960" s="12" t="s">
        <v>7010</v>
      </c>
      <c r="U1960" s="13" t="str">
        <f t="shared" si="557"/>
        <v xml:space="preserve">  Danny</v>
      </c>
      <c r="V1960" s="39">
        <f t="shared" si="542"/>
        <v>16.690000000000001</v>
      </c>
      <c r="W1960" s="39" t="str">
        <f t="shared" si="543"/>
        <v>Underweight</v>
      </c>
      <c r="X1960" s="39">
        <f t="shared" si="544"/>
        <v>8.4</v>
      </c>
      <c r="Y1960" s="39" t="str">
        <f t="shared" si="545"/>
        <v>Diabetes</v>
      </c>
      <c r="Z1960" s="39" t="str">
        <f t="shared" si="546"/>
        <v>Yes</v>
      </c>
      <c r="AA1960" s="39" t="str">
        <f t="shared" si="547"/>
        <v>No</v>
      </c>
      <c r="AB1960" s="39" t="str">
        <f t="shared" si="548"/>
        <v>No</v>
      </c>
      <c r="AC1960" s="38" t="str">
        <f t="shared" si="549"/>
        <v>No major surgery</v>
      </c>
      <c r="AD1960" s="39" t="str">
        <f t="shared" si="550"/>
        <v>No</v>
      </c>
      <c r="AE1960" s="13" t="str">
        <f t="shared" si="551"/>
        <v>2-Oct-1970</v>
      </c>
      <c r="AF1960" s="39">
        <f t="shared" si="552"/>
        <v>53</v>
      </c>
      <c r="AG1960" s="58">
        <f t="shared" si="553"/>
        <v>27117.99</v>
      </c>
      <c r="AH1960" s="39" t="str">
        <f t="shared" si="554"/>
        <v>tier - 2</v>
      </c>
      <c r="AI1960" s="39" t="str">
        <f t="shared" si="555"/>
        <v>tier - 2</v>
      </c>
      <c r="AJ1960" s="54" t="str">
        <f t="shared" si="556"/>
        <v>R1013</v>
      </c>
    </row>
    <row r="1961" spans="2:36" ht="15.75" customHeight="1" x14ac:dyDescent="0.3">
      <c r="B1961" s="12" t="s">
        <v>7014</v>
      </c>
      <c r="C1961" s="13" t="s">
        <v>1728</v>
      </c>
      <c r="D1961" s="13">
        <v>23.21</v>
      </c>
      <c r="E1961" s="13" t="str">
        <f t="shared" si="540"/>
        <v>Healthy Weight</v>
      </c>
      <c r="F1961" s="13">
        <v>5.14</v>
      </c>
      <c r="G1961" s="13" t="str">
        <f t="shared" si="541"/>
        <v>Normal</v>
      </c>
      <c r="H1961" s="13" t="s">
        <v>8293</v>
      </c>
      <c r="I1961" s="13" t="s">
        <v>8291</v>
      </c>
      <c r="J1961" s="13" t="s">
        <v>8291</v>
      </c>
      <c r="K1961" s="27">
        <v>1</v>
      </c>
      <c r="L1961" s="13" t="s">
        <v>8291</v>
      </c>
      <c r="M1961" s="13" t="s">
        <v>10120</v>
      </c>
      <c r="N1961" s="13">
        <v>58</v>
      </c>
      <c r="O1961" s="56">
        <v>27218.44</v>
      </c>
      <c r="P1961" s="13" t="s">
        <v>8310</v>
      </c>
      <c r="Q1961" s="13" t="s">
        <v>8314</v>
      </c>
      <c r="R1961" s="57" t="s">
        <v>8333</v>
      </c>
      <c r="T1961" s="12" t="s">
        <v>7014</v>
      </c>
      <c r="U1961" s="13" t="str">
        <f t="shared" si="557"/>
        <v xml:space="preserve">  Lauren</v>
      </c>
      <c r="V1961" s="39">
        <f t="shared" si="542"/>
        <v>23.21</v>
      </c>
      <c r="W1961" s="39" t="str">
        <f t="shared" si="543"/>
        <v>Healthy Weight</v>
      </c>
      <c r="X1961" s="39">
        <f t="shared" si="544"/>
        <v>5.14</v>
      </c>
      <c r="Y1961" s="39" t="str">
        <f t="shared" si="545"/>
        <v>Normal</v>
      </c>
      <c r="Z1961" s="39" t="str">
        <f t="shared" si="546"/>
        <v>Yes</v>
      </c>
      <c r="AA1961" s="39" t="str">
        <f t="shared" si="547"/>
        <v>No</v>
      </c>
      <c r="AB1961" s="39" t="str">
        <f t="shared" si="548"/>
        <v>No</v>
      </c>
      <c r="AC1961" s="38">
        <f t="shared" si="549"/>
        <v>1</v>
      </c>
      <c r="AD1961" s="39" t="str">
        <f t="shared" si="550"/>
        <v>No</v>
      </c>
      <c r="AE1961" s="13" t="str">
        <f t="shared" si="551"/>
        <v>21-Dec-1965</v>
      </c>
      <c r="AF1961" s="39">
        <f t="shared" si="552"/>
        <v>58</v>
      </c>
      <c r="AG1961" s="58">
        <f t="shared" si="553"/>
        <v>27218.44</v>
      </c>
      <c r="AH1961" s="39" t="str">
        <f t="shared" si="554"/>
        <v>tier - 2</v>
      </c>
      <c r="AI1961" s="39" t="str">
        <f t="shared" si="555"/>
        <v>tier - 1</v>
      </c>
      <c r="AJ1961" s="54" t="str">
        <f t="shared" si="556"/>
        <v>R1017</v>
      </c>
    </row>
    <row r="1962" spans="2:36" ht="15.75" customHeight="1" x14ac:dyDescent="0.3">
      <c r="B1962" s="12" t="s">
        <v>7016</v>
      </c>
      <c r="C1962" s="13" t="s">
        <v>143</v>
      </c>
      <c r="D1962" s="13">
        <v>25.175000000000001</v>
      </c>
      <c r="E1962" s="13" t="str">
        <f t="shared" si="540"/>
        <v>Overweight</v>
      </c>
      <c r="F1962" s="13">
        <v>5.21</v>
      </c>
      <c r="G1962" s="13" t="str">
        <f t="shared" si="541"/>
        <v>Normal</v>
      </c>
      <c r="H1962" s="13" t="s">
        <v>8293</v>
      </c>
      <c r="I1962" s="13" t="s">
        <v>8291</v>
      </c>
      <c r="J1962" s="13" t="s">
        <v>8291</v>
      </c>
      <c r="K1962" s="27">
        <v>1</v>
      </c>
      <c r="L1962" s="13" t="s">
        <v>8291</v>
      </c>
      <c r="M1962" s="13" t="s">
        <v>8427</v>
      </c>
      <c r="N1962" s="13">
        <v>24</v>
      </c>
      <c r="O1962" s="56">
        <v>27236.959999999999</v>
      </c>
      <c r="P1962" s="13" t="s">
        <v>8310</v>
      </c>
      <c r="Q1962" s="13" t="s">
        <v>8314</v>
      </c>
      <c r="R1962" s="57" t="s">
        <v>8321</v>
      </c>
      <c r="T1962" s="12" t="s">
        <v>7016</v>
      </c>
      <c r="U1962" s="13" t="str">
        <f t="shared" si="557"/>
        <v xml:space="preserve">  Courtney</v>
      </c>
      <c r="V1962" s="39">
        <f t="shared" si="542"/>
        <v>25.175000000000001</v>
      </c>
      <c r="W1962" s="39" t="str">
        <f t="shared" si="543"/>
        <v>Overweight</v>
      </c>
      <c r="X1962" s="39">
        <f t="shared" si="544"/>
        <v>5.21</v>
      </c>
      <c r="Y1962" s="39" t="str">
        <f t="shared" si="545"/>
        <v>Normal</v>
      </c>
      <c r="Z1962" s="39" t="str">
        <f t="shared" si="546"/>
        <v>Yes</v>
      </c>
      <c r="AA1962" s="39" t="str">
        <f t="shared" si="547"/>
        <v>No</v>
      </c>
      <c r="AB1962" s="39" t="str">
        <f t="shared" si="548"/>
        <v>No</v>
      </c>
      <c r="AC1962" s="38">
        <f t="shared" si="549"/>
        <v>1</v>
      </c>
      <c r="AD1962" s="39" t="str">
        <f t="shared" si="550"/>
        <v>No</v>
      </c>
      <c r="AE1962" s="13" t="str">
        <f t="shared" si="551"/>
        <v>2-Dec-1999</v>
      </c>
      <c r="AF1962" s="39">
        <f t="shared" si="552"/>
        <v>24</v>
      </c>
      <c r="AG1962" s="58">
        <f t="shared" si="553"/>
        <v>27236.959999999999</v>
      </c>
      <c r="AH1962" s="39" t="str">
        <f t="shared" si="554"/>
        <v>tier - 2</v>
      </c>
      <c r="AI1962" s="39" t="str">
        <f t="shared" si="555"/>
        <v>tier - 1</v>
      </c>
      <c r="AJ1962" s="54" t="str">
        <f t="shared" si="556"/>
        <v>R1011</v>
      </c>
    </row>
    <row r="1963" spans="2:36" ht="15.75" customHeight="1" x14ac:dyDescent="0.3">
      <c r="B1963" s="12" t="s">
        <v>7019</v>
      </c>
      <c r="C1963" s="13" t="s">
        <v>902</v>
      </c>
      <c r="D1963" s="13">
        <v>34.770000000000003</v>
      </c>
      <c r="E1963" s="13" t="str">
        <f t="shared" si="540"/>
        <v>Obesity</v>
      </c>
      <c r="F1963" s="13">
        <v>6.23</v>
      </c>
      <c r="G1963" s="13" t="str">
        <f t="shared" si="541"/>
        <v>Prediabetes</v>
      </c>
      <c r="H1963" s="13" t="s">
        <v>8291</v>
      </c>
      <c r="I1963" s="13" t="s">
        <v>8291</v>
      </c>
      <c r="J1963" s="13" t="s">
        <v>8291</v>
      </c>
      <c r="K1963" s="27" t="s">
        <v>8292</v>
      </c>
      <c r="L1963" s="13" t="s">
        <v>8291</v>
      </c>
      <c r="M1963" s="13" t="s">
        <v>10121</v>
      </c>
      <c r="N1963" s="13">
        <v>55</v>
      </c>
      <c r="O1963" s="56">
        <v>27322.73</v>
      </c>
      <c r="P1963" s="13" t="s">
        <v>8310</v>
      </c>
      <c r="Q1963" s="13" t="s">
        <v>8310</v>
      </c>
      <c r="R1963" s="57" t="s">
        <v>8312</v>
      </c>
      <c r="T1963" s="12" t="s">
        <v>7019</v>
      </c>
      <c r="U1963" s="13" t="str">
        <f t="shared" si="557"/>
        <v xml:space="preserve">  Elizabeth</v>
      </c>
      <c r="V1963" s="39">
        <f t="shared" si="542"/>
        <v>34.770000000000003</v>
      </c>
      <c r="W1963" s="39" t="str">
        <f t="shared" si="543"/>
        <v>Obesity</v>
      </c>
      <c r="X1963" s="39">
        <f t="shared" si="544"/>
        <v>6.23</v>
      </c>
      <c r="Y1963" s="39" t="str">
        <f t="shared" si="545"/>
        <v>Prediabetes</v>
      </c>
      <c r="Z1963" s="39" t="str">
        <f t="shared" si="546"/>
        <v>No</v>
      </c>
      <c r="AA1963" s="39" t="str">
        <f t="shared" si="547"/>
        <v>No</v>
      </c>
      <c r="AB1963" s="39" t="str">
        <f t="shared" si="548"/>
        <v>No</v>
      </c>
      <c r="AC1963" s="38" t="str">
        <f t="shared" si="549"/>
        <v>No major surgery</v>
      </c>
      <c r="AD1963" s="39" t="str">
        <f t="shared" si="550"/>
        <v>No</v>
      </c>
      <c r="AE1963" s="13" t="str">
        <f t="shared" si="551"/>
        <v>6-Jun-1968</v>
      </c>
      <c r="AF1963" s="39">
        <f t="shared" si="552"/>
        <v>55</v>
      </c>
      <c r="AG1963" s="58">
        <f t="shared" si="553"/>
        <v>27322.73</v>
      </c>
      <c r="AH1963" s="39" t="str">
        <f t="shared" si="554"/>
        <v>tier - 2</v>
      </c>
      <c r="AI1963" s="39" t="str">
        <f t="shared" si="555"/>
        <v>tier - 2</v>
      </c>
      <c r="AJ1963" s="54" t="str">
        <f t="shared" si="556"/>
        <v>R1013</v>
      </c>
    </row>
    <row r="1964" spans="2:36" ht="15.75" customHeight="1" x14ac:dyDescent="0.3">
      <c r="B1964" s="12" t="s">
        <v>7021</v>
      </c>
      <c r="C1964" s="13" t="s">
        <v>7023</v>
      </c>
      <c r="D1964" s="13">
        <v>27.7</v>
      </c>
      <c r="E1964" s="13" t="str">
        <f t="shared" si="540"/>
        <v>Overweight</v>
      </c>
      <c r="F1964" s="13">
        <v>5.6</v>
      </c>
      <c r="G1964" s="13" t="str">
        <f t="shared" si="541"/>
        <v>Normal</v>
      </c>
      <c r="H1964" s="13" t="s">
        <v>8291</v>
      </c>
      <c r="I1964" s="13" t="s">
        <v>8291</v>
      </c>
      <c r="J1964" s="13" t="s">
        <v>8291</v>
      </c>
      <c r="K1964" s="27">
        <v>1</v>
      </c>
      <c r="L1964" s="13" t="s">
        <v>8291</v>
      </c>
      <c r="M1964" s="13" t="s">
        <v>10122</v>
      </c>
      <c r="N1964" s="13">
        <v>54</v>
      </c>
      <c r="O1964" s="56">
        <v>27346.04</v>
      </c>
      <c r="P1964" s="13" t="s">
        <v>8310</v>
      </c>
      <c r="Q1964" s="13" t="s">
        <v>8310</v>
      </c>
      <c r="R1964" s="57" t="s">
        <v>8312</v>
      </c>
      <c r="T1964" s="12" t="s">
        <v>7021</v>
      </c>
      <c r="U1964" s="13" t="str">
        <f t="shared" si="557"/>
        <v xml:space="preserve">  Satomi</v>
      </c>
      <c r="V1964" s="39">
        <f t="shared" si="542"/>
        <v>27.7</v>
      </c>
      <c r="W1964" s="39" t="str">
        <f t="shared" si="543"/>
        <v>Overweight</v>
      </c>
      <c r="X1964" s="39">
        <f t="shared" si="544"/>
        <v>5.6</v>
      </c>
      <c r="Y1964" s="39" t="str">
        <f t="shared" si="545"/>
        <v>Normal</v>
      </c>
      <c r="Z1964" s="39" t="str">
        <f t="shared" si="546"/>
        <v>No</v>
      </c>
      <c r="AA1964" s="39" t="str">
        <f t="shared" si="547"/>
        <v>No</v>
      </c>
      <c r="AB1964" s="39" t="str">
        <f t="shared" si="548"/>
        <v>No</v>
      </c>
      <c r="AC1964" s="38">
        <f t="shared" si="549"/>
        <v>1</v>
      </c>
      <c r="AD1964" s="39" t="str">
        <f t="shared" si="550"/>
        <v>No</v>
      </c>
      <c r="AE1964" s="13" t="str">
        <f t="shared" si="551"/>
        <v>16-Oct-1969</v>
      </c>
      <c r="AF1964" s="39">
        <f t="shared" si="552"/>
        <v>54</v>
      </c>
      <c r="AG1964" s="58">
        <f t="shared" si="553"/>
        <v>27346.04</v>
      </c>
      <c r="AH1964" s="39" t="str">
        <f t="shared" si="554"/>
        <v>tier - 2</v>
      </c>
      <c r="AI1964" s="39" t="str">
        <f t="shared" si="555"/>
        <v>tier - 2</v>
      </c>
      <c r="AJ1964" s="54" t="str">
        <f t="shared" si="556"/>
        <v>R1013</v>
      </c>
    </row>
    <row r="1965" spans="2:36" ht="15.75" customHeight="1" x14ac:dyDescent="0.3">
      <c r="B1965" s="12" t="s">
        <v>7025</v>
      </c>
      <c r="C1965" s="13" t="s">
        <v>16</v>
      </c>
      <c r="D1965" s="13">
        <v>19.12</v>
      </c>
      <c r="E1965" s="13" t="str">
        <f t="shared" si="540"/>
        <v>Healthy Weight</v>
      </c>
      <c r="F1965" s="13">
        <v>4.72</v>
      </c>
      <c r="G1965" s="13" t="str">
        <f t="shared" si="541"/>
        <v>Normal</v>
      </c>
      <c r="H1965" s="13" t="s">
        <v>8293</v>
      </c>
      <c r="I1965" s="13" t="s">
        <v>8291</v>
      </c>
      <c r="J1965" s="13" t="s">
        <v>8291</v>
      </c>
      <c r="K1965" s="27">
        <v>1</v>
      </c>
      <c r="L1965" s="13" t="s">
        <v>8291</v>
      </c>
      <c r="M1965" s="13" t="s">
        <v>8893</v>
      </c>
      <c r="N1965" s="13">
        <v>35</v>
      </c>
      <c r="O1965" s="56">
        <v>27375.9</v>
      </c>
      <c r="P1965" s="13" t="s">
        <v>8310</v>
      </c>
      <c r="Q1965" s="13" t="s">
        <v>8311</v>
      </c>
      <c r="R1965" s="57" t="s">
        <v>8324</v>
      </c>
      <c r="T1965" s="12" t="s">
        <v>7025</v>
      </c>
      <c r="U1965" s="13" t="str">
        <f t="shared" si="557"/>
        <v xml:space="preserve">  Matthew D</v>
      </c>
      <c r="V1965" s="39">
        <f t="shared" si="542"/>
        <v>19.12</v>
      </c>
      <c r="W1965" s="39" t="str">
        <f t="shared" si="543"/>
        <v>Healthy Weight</v>
      </c>
      <c r="X1965" s="39">
        <f t="shared" si="544"/>
        <v>4.72</v>
      </c>
      <c r="Y1965" s="39" t="str">
        <f t="shared" si="545"/>
        <v>Normal</v>
      </c>
      <c r="Z1965" s="39" t="str">
        <f t="shared" si="546"/>
        <v>Yes</v>
      </c>
      <c r="AA1965" s="39" t="str">
        <f t="shared" si="547"/>
        <v>No</v>
      </c>
      <c r="AB1965" s="39" t="str">
        <f t="shared" si="548"/>
        <v>No</v>
      </c>
      <c r="AC1965" s="38">
        <f t="shared" si="549"/>
        <v>1</v>
      </c>
      <c r="AD1965" s="39" t="str">
        <f t="shared" si="550"/>
        <v>No</v>
      </c>
      <c r="AE1965" s="13" t="str">
        <f t="shared" si="551"/>
        <v>15-Sep-1988</v>
      </c>
      <c r="AF1965" s="39">
        <f t="shared" si="552"/>
        <v>35</v>
      </c>
      <c r="AG1965" s="58">
        <f t="shared" si="553"/>
        <v>27375.9</v>
      </c>
      <c r="AH1965" s="39" t="str">
        <f t="shared" si="554"/>
        <v>tier - 2</v>
      </c>
      <c r="AI1965" s="39" t="str">
        <f t="shared" si="555"/>
        <v>tier - 3</v>
      </c>
      <c r="AJ1965" s="54" t="str">
        <f t="shared" si="556"/>
        <v>R1015</v>
      </c>
    </row>
    <row r="1966" spans="2:36" ht="15.75" customHeight="1" x14ac:dyDescent="0.3">
      <c r="B1966" s="12" t="s">
        <v>7027</v>
      </c>
      <c r="C1966" s="13" t="s">
        <v>7029</v>
      </c>
      <c r="D1966" s="13">
        <v>32.67</v>
      </c>
      <c r="E1966" s="13" t="str">
        <f t="shared" si="540"/>
        <v>Obesity</v>
      </c>
      <c r="F1966" s="13">
        <v>4.67</v>
      </c>
      <c r="G1966" s="13" t="str">
        <f t="shared" si="541"/>
        <v>Normal</v>
      </c>
      <c r="H1966" s="13" t="s">
        <v>8291</v>
      </c>
      <c r="I1966" s="13" t="s">
        <v>8291</v>
      </c>
      <c r="J1966" s="13" t="s">
        <v>8293</v>
      </c>
      <c r="K1966" s="27">
        <v>1</v>
      </c>
      <c r="L1966" s="13" t="s">
        <v>8291</v>
      </c>
      <c r="M1966" s="13" t="s">
        <v>10123</v>
      </c>
      <c r="N1966" s="13">
        <v>38</v>
      </c>
      <c r="O1966" s="56">
        <v>27432.73</v>
      </c>
      <c r="P1966" s="13" t="s">
        <v>8310</v>
      </c>
      <c r="Q1966" s="13" t="s">
        <v>8314</v>
      </c>
      <c r="R1966" s="57" t="s">
        <v>8321</v>
      </c>
      <c r="T1966" s="12" t="s">
        <v>7027</v>
      </c>
      <c r="U1966" s="13" t="str">
        <f t="shared" si="557"/>
        <v xml:space="preserve">  Peter T II</v>
      </c>
      <c r="V1966" s="39">
        <f t="shared" si="542"/>
        <v>32.67</v>
      </c>
      <c r="W1966" s="39" t="str">
        <f t="shared" si="543"/>
        <v>Obesity</v>
      </c>
      <c r="X1966" s="39">
        <f t="shared" si="544"/>
        <v>4.67</v>
      </c>
      <c r="Y1966" s="39" t="str">
        <f t="shared" si="545"/>
        <v>Normal</v>
      </c>
      <c r="Z1966" s="39" t="str">
        <f t="shared" si="546"/>
        <v>No</v>
      </c>
      <c r="AA1966" s="39" t="str">
        <f t="shared" si="547"/>
        <v>No</v>
      </c>
      <c r="AB1966" s="39" t="str">
        <f t="shared" si="548"/>
        <v>Yes</v>
      </c>
      <c r="AC1966" s="38">
        <f t="shared" si="549"/>
        <v>1</v>
      </c>
      <c r="AD1966" s="39" t="str">
        <f t="shared" si="550"/>
        <v>No</v>
      </c>
      <c r="AE1966" s="13" t="str">
        <f t="shared" si="551"/>
        <v>5-Dec-1985</v>
      </c>
      <c r="AF1966" s="39">
        <f t="shared" si="552"/>
        <v>38</v>
      </c>
      <c r="AG1966" s="58">
        <f t="shared" si="553"/>
        <v>27432.73</v>
      </c>
      <c r="AH1966" s="39" t="str">
        <f t="shared" si="554"/>
        <v>tier - 2</v>
      </c>
      <c r="AI1966" s="39" t="str">
        <f t="shared" si="555"/>
        <v>tier - 1</v>
      </c>
      <c r="AJ1966" s="54" t="str">
        <f t="shared" si="556"/>
        <v>R1011</v>
      </c>
    </row>
    <row r="1967" spans="2:36" ht="15.75" customHeight="1" x14ac:dyDescent="0.3">
      <c r="B1967" s="12" t="s">
        <v>7031</v>
      </c>
      <c r="C1967" s="13" t="s">
        <v>7033</v>
      </c>
      <c r="D1967" s="13">
        <v>28.5</v>
      </c>
      <c r="E1967" s="13" t="str">
        <f t="shared" si="540"/>
        <v>Overweight</v>
      </c>
      <c r="F1967" s="13">
        <v>6.11</v>
      </c>
      <c r="G1967" s="13" t="str">
        <f t="shared" si="541"/>
        <v>Prediabetes</v>
      </c>
      <c r="H1967" s="13" t="s">
        <v>8291</v>
      </c>
      <c r="I1967" s="13" t="s">
        <v>8291</v>
      </c>
      <c r="J1967" s="13" t="s">
        <v>8291</v>
      </c>
      <c r="K1967" s="27">
        <v>1</v>
      </c>
      <c r="L1967" s="13" t="s">
        <v>8291</v>
      </c>
      <c r="M1967" s="13" t="s">
        <v>10124</v>
      </c>
      <c r="N1967" s="13">
        <v>42</v>
      </c>
      <c r="O1967" s="56">
        <v>27495.59</v>
      </c>
      <c r="P1967" s="13" t="s">
        <v>8310</v>
      </c>
      <c r="Q1967" s="13" t="s">
        <v>8314</v>
      </c>
      <c r="R1967" s="57" t="s">
        <v>8321</v>
      </c>
      <c r="T1967" s="12" t="s">
        <v>7031</v>
      </c>
      <c r="U1967" s="13" t="str">
        <f t="shared" si="557"/>
        <v xml:space="preserve">  Manuel</v>
      </c>
      <c r="V1967" s="39">
        <f t="shared" si="542"/>
        <v>28.5</v>
      </c>
      <c r="W1967" s="39" t="str">
        <f t="shared" si="543"/>
        <v>Overweight</v>
      </c>
      <c r="X1967" s="39">
        <f t="shared" si="544"/>
        <v>6.11</v>
      </c>
      <c r="Y1967" s="39" t="str">
        <f t="shared" si="545"/>
        <v>Prediabetes</v>
      </c>
      <c r="Z1967" s="39" t="str">
        <f t="shared" si="546"/>
        <v>No</v>
      </c>
      <c r="AA1967" s="39" t="str">
        <f t="shared" si="547"/>
        <v>No</v>
      </c>
      <c r="AB1967" s="39" t="str">
        <f t="shared" si="548"/>
        <v>No</v>
      </c>
      <c r="AC1967" s="38">
        <f t="shared" si="549"/>
        <v>1</v>
      </c>
      <c r="AD1967" s="39" t="str">
        <f t="shared" si="550"/>
        <v>No</v>
      </c>
      <c r="AE1967" s="13" t="str">
        <f t="shared" si="551"/>
        <v>3-Oct-1981</v>
      </c>
      <c r="AF1967" s="39">
        <f t="shared" si="552"/>
        <v>42</v>
      </c>
      <c r="AG1967" s="58">
        <f t="shared" si="553"/>
        <v>27495.59</v>
      </c>
      <c r="AH1967" s="39" t="str">
        <f t="shared" si="554"/>
        <v>tier - 2</v>
      </c>
      <c r="AI1967" s="39" t="str">
        <f t="shared" si="555"/>
        <v>tier - 1</v>
      </c>
      <c r="AJ1967" s="54" t="str">
        <f t="shared" si="556"/>
        <v>R1011</v>
      </c>
    </row>
    <row r="1968" spans="2:36" ht="15.75" customHeight="1" x14ac:dyDescent="0.3">
      <c r="B1968" s="12" t="s">
        <v>7034</v>
      </c>
      <c r="C1968" s="13" t="s">
        <v>7036</v>
      </c>
      <c r="D1968" s="13">
        <v>39.270000000000003</v>
      </c>
      <c r="E1968" s="13" t="str">
        <f t="shared" si="540"/>
        <v>Obesity</v>
      </c>
      <c r="F1968" s="13">
        <v>6.25</v>
      </c>
      <c r="G1968" s="13" t="str">
        <f t="shared" si="541"/>
        <v>Prediabetes</v>
      </c>
      <c r="H1968" s="13" t="s">
        <v>8291</v>
      </c>
      <c r="I1968" s="13" t="s">
        <v>8291</v>
      </c>
      <c r="J1968" s="13" t="s">
        <v>8291</v>
      </c>
      <c r="K1968" s="27" t="s">
        <v>8292</v>
      </c>
      <c r="L1968" s="13" t="s">
        <v>8291</v>
      </c>
      <c r="M1968" s="13" t="s">
        <v>10125</v>
      </c>
      <c r="N1968" s="13">
        <v>58</v>
      </c>
      <c r="O1968" s="56">
        <v>27533.91</v>
      </c>
      <c r="P1968" s="13" t="s">
        <v>8310</v>
      </c>
      <c r="Q1968" s="13" t="s">
        <v>8311</v>
      </c>
      <c r="R1968" s="57" t="s">
        <v>8312</v>
      </c>
      <c r="T1968" s="12" t="s">
        <v>7034</v>
      </c>
      <c r="U1968" s="13" t="str">
        <f t="shared" si="557"/>
        <v xml:space="preserve">  Kindsey P</v>
      </c>
      <c r="V1968" s="39">
        <f t="shared" si="542"/>
        <v>39.270000000000003</v>
      </c>
      <c r="W1968" s="39" t="str">
        <f t="shared" si="543"/>
        <v>Obesity</v>
      </c>
      <c r="X1968" s="39">
        <f t="shared" si="544"/>
        <v>6.25</v>
      </c>
      <c r="Y1968" s="39" t="str">
        <f t="shared" si="545"/>
        <v>Prediabetes</v>
      </c>
      <c r="Z1968" s="39" t="str">
        <f t="shared" si="546"/>
        <v>No</v>
      </c>
      <c r="AA1968" s="39" t="str">
        <f t="shared" si="547"/>
        <v>No</v>
      </c>
      <c r="AB1968" s="39" t="str">
        <f t="shared" si="548"/>
        <v>No</v>
      </c>
      <c r="AC1968" s="38" t="str">
        <f t="shared" si="549"/>
        <v>No major surgery</v>
      </c>
      <c r="AD1968" s="39" t="str">
        <f t="shared" si="550"/>
        <v>No</v>
      </c>
      <c r="AE1968" s="13" t="str">
        <f t="shared" si="551"/>
        <v>19-Oct-1965</v>
      </c>
      <c r="AF1968" s="39">
        <f t="shared" si="552"/>
        <v>58</v>
      </c>
      <c r="AG1968" s="58">
        <f t="shared" si="553"/>
        <v>27533.91</v>
      </c>
      <c r="AH1968" s="39" t="str">
        <f t="shared" si="554"/>
        <v>tier - 2</v>
      </c>
      <c r="AI1968" s="39" t="str">
        <f t="shared" si="555"/>
        <v>tier - 3</v>
      </c>
      <c r="AJ1968" s="54" t="str">
        <f t="shared" si="556"/>
        <v>R1013</v>
      </c>
    </row>
    <row r="1969" spans="2:36" ht="15.75" customHeight="1" x14ac:dyDescent="0.3">
      <c r="B1969" s="12" t="s">
        <v>7038</v>
      </c>
      <c r="C1969" s="13" t="s">
        <v>7040</v>
      </c>
      <c r="D1969" s="13">
        <v>32.49</v>
      </c>
      <c r="E1969" s="13" t="str">
        <f t="shared" si="540"/>
        <v>Obesity</v>
      </c>
      <c r="F1969" s="13">
        <v>4</v>
      </c>
      <c r="G1969" s="13" t="str">
        <f t="shared" si="541"/>
        <v>Normal</v>
      </c>
      <c r="H1969" s="13" t="s">
        <v>8293</v>
      </c>
      <c r="I1969" s="13" t="s">
        <v>8291</v>
      </c>
      <c r="J1969" s="13" t="s">
        <v>8291</v>
      </c>
      <c r="K1969" s="27" t="s">
        <v>8292</v>
      </c>
      <c r="L1969" s="13" t="s">
        <v>8291</v>
      </c>
      <c r="M1969" s="13" t="s">
        <v>10126</v>
      </c>
      <c r="N1969" s="13">
        <v>39</v>
      </c>
      <c r="O1969" s="56">
        <v>27534.53</v>
      </c>
      <c r="P1969" s="13" t="s">
        <v>8310</v>
      </c>
      <c r="Q1969" s="13" t="s">
        <v>8310</v>
      </c>
      <c r="R1969" s="57" t="s">
        <v>8321</v>
      </c>
      <c r="T1969" s="12" t="s">
        <v>7038</v>
      </c>
      <c r="U1969" s="13" t="str">
        <f t="shared" si="557"/>
        <v xml:space="preserve">  Thomas G</v>
      </c>
      <c r="V1969" s="39">
        <f t="shared" si="542"/>
        <v>32.49</v>
      </c>
      <c r="W1969" s="39" t="str">
        <f t="shared" si="543"/>
        <v>Obesity</v>
      </c>
      <c r="X1969" s="39">
        <f t="shared" si="544"/>
        <v>4</v>
      </c>
      <c r="Y1969" s="39" t="str">
        <f t="shared" si="545"/>
        <v>Normal</v>
      </c>
      <c r="Z1969" s="39" t="str">
        <f t="shared" si="546"/>
        <v>Yes</v>
      </c>
      <c r="AA1969" s="39" t="str">
        <f t="shared" si="547"/>
        <v>No</v>
      </c>
      <c r="AB1969" s="39" t="str">
        <f t="shared" si="548"/>
        <v>No</v>
      </c>
      <c r="AC1969" s="38" t="str">
        <f t="shared" si="549"/>
        <v>No major surgery</v>
      </c>
      <c r="AD1969" s="39" t="str">
        <f t="shared" si="550"/>
        <v>No</v>
      </c>
      <c r="AE1969" s="13" t="str">
        <f t="shared" si="551"/>
        <v>22-Jul-1984</v>
      </c>
      <c r="AF1969" s="39">
        <f t="shared" si="552"/>
        <v>39</v>
      </c>
      <c r="AG1969" s="58">
        <f t="shared" si="553"/>
        <v>27534.53</v>
      </c>
      <c r="AH1969" s="39" t="str">
        <f t="shared" si="554"/>
        <v>tier - 2</v>
      </c>
      <c r="AI1969" s="39" t="str">
        <f t="shared" si="555"/>
        <v>tier - 2</v>
      </c>
      <c r="AJ1969" s="54" t="str">
        <f t="shared" si="556"/>
        <v>R1011</v>
      </c>
    </row>
    <row r="1970" spans="2:36" ht="15.75" customHeight="1" x14ac:dyDescent="0.3">
      <c r="B1970" s="12" t="s">
        <v>7041</v>
      </c>
      <c r="C1970" s="13" t="s">
        <v>7043</v>
      </c>
      <c r="D1970" s="13">
        <v>23.7</v>
      </c>
      <c r="E1970" s="13" t="str">
        <f t="shared" si="540"/>
        <v>Healthy Weight</v>
      </c>
      <c r="F1970" s="13">
        <v>5.55</v>
      </c>
      <c r="G1970" s="13" t="str">
        <f t="shared" si="541"/>
        <v>Normal</v>
      </c>
      <c r="H1970" s="13" t="s">
        <v>8293</v>
      </c>
      <c r="I1970" s="13" t="s">
        <v>8291</v>
      </c>
      <c r="J1970" s="13" t="s">
        <v>8291</v>
      </c>
      <c r="K1970" s="27" t="s">
        <v>8292</v>
      </c>
      <c r="L1970" s="13" t="s">
        <v>8291</v>
      </c>
      <c r="M1970" s="13" t="s">
        <v>10127</v>
      </c>
      <c r="N1970" s="13">
        <v>38</v>
      </c>
      <c r="O1970" s="56">
        <v>27598.93</v>
      </c>
      <c r="P1970" s="13" t="s">
        <v>8310</v>
      </c>
      <c r="Q1970" s="13" t="s">
        <v>8314</v>
      </c>
      <c r="R1970" s="57" t="s">
        <v>8321</v>
      </c>
      <c r="T1970" s="12" t="s">
        <v>7041</v>
      </c>
      <c r="U1970" s="13" t="str">
        <f t="shared" si="557"/>
        <v xml:space="preserve">  Kyle S</v>
      </c>
      <c r="V1970" s="39">
        <f t="shared" si="542"/>
        <v>23.7</v>
      </c>
      <c r="W1970" s="39" t="str">
        <f t="shared" si="543"/>
        <v>Healthy Weight</v>
      </c>
      <c r="X1970" s="39">
        <f t="shared" si="544"/>
        <v>5.55</v>
      </c>
      <c r="Y1970" s="39" t="str">
        <f t="shared" si="545"/>
        <v>Normal</v>
      </c>
      <c r="Z1970" s="39" t="str">
        <f t="shared" si="546"/>
        <v>Yes</v>
      </c>
      <c r="AA1970" s="39" t="str">
        <f t="shared" si="547"/>
        <v>No</v>
      </c>
      <c r="AB1970" s="39" t="str">
        <f t="shared" si="548"/>
        <v>No</v>
      </c>
      <c r="AC1970" s="38" t="str">
        <f t="shared" si="549"/>
        <v>No major surgery</v>
      </c>
      <c r="AD1970" s="39" t="str">
        <f t="shared" si="550"/>
        <v>No</v>
      </c>
      <c r="AE1970" s="13" t="str">
        <f t="shared" si="551"/>
        <v>6-Nov-1985</v>
      </c>
      <c r="AF1970" s="39">
        <f t="shared" si="552"/>
        <v>38</v>
      </c>
      <c r="AG1970" s="58">
        <f t="shared" si="553"/>
        <v>27598.93</v>
      </c>
      <c r="AH1970" s="39" t="str">
        <f t="shared" si="554"/>
        <v>tier - 2</v>
      </c>
      <c r="AI1970" s="39" t="str">
        <f t="shared" si="555"/>
        <v>tier - 1</v>
      </c>
      <c r="AJ1970" s="54" t="str">
        <f t="shared" si="556"/>
        <v>R1011</v>
      </c>
    </row>
    <row r="1971" spans="2:36" ht="15.75" customHeight="1" x14ac:dyDescent="0.3">
      <c r="B1971" s="12" t="s">
        <v>7045</v>
      </c>
      <c r="C1971" s="13" t="s">
        <v>7047</v>
      </c>
      <c r="D1971" s="13">
        <v>30.4</v>
      </c>
      <c r="E1971" s="13" t="str">
        <f t="shared" si="540"/>
        <v>Obesity</v>
      </c>
      <c r="F1971" s="13">
        <v>5.95</v>
      </c>
      <c r="G1971" s="13" t="str">
        <f t="shared" si="541"/>
        <v>Prediabetes</v>
      </c>
      <c r="H1971" s="13" t="s">
        <v>8291</v>
      </c>
      <c r="I1971" s="13" t="s">
        <v>8293</v>
      </c>
      <c r="J1971" s="13" t="s">
        <v>8291</v>
      </c>
      <c r="K1971" s="27">
        <v>1</v>
      </c>
      <c r="L1971" s="13" t="s">
        <v>8291</v>
      </c>
      <c r="M1971" s="13" t="s">
        <v>10128</v>
      </c>
      <c r="N1971" s="13">
        <v>31</v>
      </c>
      <c r="O1971" s="56">
        <v>27614.71</v>
      </c>
      <c r="P1971" s="13" t="s">
        <v>8310</v>
      </c>
      <c r="Q1971" s="13" t="s">
        <v>8311</v>
      </c>
      <c r="R1971" s="57" t="s">
        <v>8321</v>
      </c>
      <c r="T1971" s="12" t="s">
        <v>7045</v>
      </c>
      <c r="U1971" s="13" t="str">
        <f t="shared" si="557"/>
        <v xml:space="preserve">  Alexander J</v>
      </c>
      <c r="V1971" s="39">
        <f t="shared" si="542"/>
        <v>30.4</v>
      </c>
      <c r="W1971" s="39" t="str">
        <f t="shared" si="543"/>
        <v>Obesity</v>
      </c>
      <c r="X1971" s="39">
        <f t="shared" si="544"/>
        <v>5.95</v>
      </c>
      <c r="Y1971" s="39" t="str">
        <f t="shared" si="545"/>
        <v>Prediabetes</v>
      </c>
      <c r="Z1971" s="39" t="str">
        <f t="shared" si="546"/>
        <v>No</v>
      </c>
      <c r="AA1971" s="39" t="str">
        <f t="shared" si="547"/>
        <v>Yes</v>
      </c>
      <c r="AB1971" s="39" t="str">
        <f t="shared" si="548"/>
        <v>No</v>
      </c>
      <c r="AC1971" s="38">
        <f t="shared" si="549"/>
        <v>1</v>
      </c>
      <c r="AD1971" s="39" t="str">
        <f t="shared" si="550"/>
        <v>No</v>
      </c>
      <c r="AE1971" s="13" t="str">
        <f t="shared" si="551"/>
        <v>11-Jun-1992</v>
      </c>
      <c r="AF1971" s="39">
        <f t="shared" si="552"/>
        <v>31</v>
      </c>
      <c r="AG1971" s="58">
        <f t="shared" si="553"/>
        <v>27614.71</v>
      </c>
      <c r="AH1971" s="39" t="str">
        <f t="shared" si="554"/>
        <v>tier - 2</v>
      </c>
      <c r="AI1971" s="39" t="str">
        <f t="shared" si="555"/>
        <v>tier - 3</v>
      </c>
      <c r="AJ1971" s="54" t="str">
        <f t="shared" si="556"/>
        <v>R1011</v>
      </c>
    </row>
    <row r="1972" spans="2:36" ht="15.75" customHeight="1" x14ac:dyDescent="0.3">
      <c r="B1972" s="12" t="s">
        <v>7048</v>
      </c>
      <c r="C1972" s="13" t="s">
        <v>7050</v>
      </c>
      <c r="D1972" s="13">
        <v>38.94</v>
      </c>
      <c r="E1972" s="13" t="str">
        <f t="shared" si="540"/>
        <v>Obesity</v>
      </c>
      <c r="F1972" s="13">
        <v>4.3600000000000003</v>
      </c>
      <c r="G1972" s="13" t="str">
        <f t="shared" si="541"/>
        <v>Normal</v>
      </c>
      <c r="H1972" s="13" t="s">
        <v>8291</v>
      </c>
      <c r="I1972" s="13" t="s">
        <v>8291</v>
      </c>
      <c r="J1972" s="13" t="s">
        <v>8293</v>
      </c>
      <c r="K1972" s="27">
        <v>1</v>
      </c>
      <c r="L1972" s="13" t="s">
        <v>8291</v>
      </c>
      <c r="M1972" s="13" t="s">
        <v>10129</v>
      </c>
      <c r="N1972" s="13">
        <v>26</v>
      </c>
      <c r="O1972" s="56">
        <v>27619.360000000001</v>
      </c>
      <c r="P1972" s="13" t="s">
        <v>8310</v>
      </c>
      <c r="Q1972" s="13" t="s">
        <v>8311</v>
      </c>
      <c r="R1972" s="57" t="s">
        <v>8321</v>
      </c>
      <c r="T1972" s="12" t="s">
        <v>7048</v>
      </c>
      <c r="U1972" s="13" t="str">
        <f t="shared" si="557"/>
        <v xml:space="preserve">  Dustin L</v>
      </c>
      <c r="V1972" s="39">
        <f t="shared" si="542"/>
        <v>38.94</v>
      </c>
      <c r="W1972" s="39" t="str">
        <f t="shared" si="543"/>
        <v>Obesity</v>
      </c>
      <c r="X1972" s="39">
        <f t="shared" si="544"/>
        <v>4.3600000000000003</v>
      </c>
      <c r="Y1972" s="39" t="str">
        <f t="shared" si="545"/>
        <v>Normal</v>
      </c>
      <c r="Z1972" s="39" t="str">
        <f t="shared" si="546"/>
        <v>No</v>
      </c>
      <c r="AA1972" s="39" t="str">
        <f t="shared" si="547"/>
        <v>No</v>
      </c>
      <c r="AB1972" s="39" t="str">
        <f t="shared" si="548"/>
        <v>Yes</v>
      </c>
      <c r="AC1972" s="38">
        <f t="shared" si="549"/>
        <v>1</v>
      </c>
      <c r="AD1972" s="39" t="str">
        <f t="shared" si="550"/>
        <v>No</v>
      </c>
      <c r="AE1972" s="13" t="str">
        <f t="shared" si="551"/>
        <v>9-Sep-1997</v>
      </c>
      <c r="AF1972" s="39">
        <f t="shared" si="552"/>
        <v>26</v>
      </c>
      <c r="AG1972" s="58">
        <f t="shared" si="553"/>
        <v>27619.360000000001</v>
      </c>
      <c r="AH1972" s="39" t="str">
        <f t="shared" si="554"/>
        <v>tier - 2</v>
      </c>
      <c r="AI1972" s="39" t="str">
        <f t="shared" si="555"/>
        <v>tier - 3</v>
      </c>
      <c r="AJ1972" s="54" t="str">
        <f t="shared" si="556"/>
        <v>R1011</v>
      </c>
    </row>
    <row r="1973" spans="2:36" ht="15.75" customHeight="1" x14ac:dyDescent="0.3">
      <c r="B1973" s="12" t="s">
        <v>7051</v>
      </c>
      <c r="C1973" s="13" t="s">
        <v>7053</v>
      </c>
      <c r="D1973" s="13">
        <v>31.02</v>
      </c>
      <c r="E1973" s="13" t="str">
        <f t="shared" si="540"/>
        <v>Obesity</v>
      </c>
      <c r="F1973" s="13">
        <v>4.84</v>
      </c>
      <c r="G1973" s="13" t="str">
        <f t="shared" si="541"/>
        <v>Normal</v>
      </c>
      <c r="H1973" s="13" t="s">
        <v>8291</v>
      </c>
      <c r="I1973" s="13" t="s">
        <v>8291</v>
      </c>
      <c r="J1973" s="13" t="s">
        <v>8293</v>
      </c>
      <c r="K1973" s="27">
        <v>1</v>
      </c>
      <c r="L1973" s="13" t="s">
        <v>8291</v>
      </c>
      <c r="M1973" s="13" t="s">
        <v>10130</v>
      </c>
      <c r="N1973" s="13">
        <v>26</v>
      </c>
      <c r="O1973" s="56">
        <v>27625.17</v>
      </c>
      <c r="P1973" s="13" t="s">
        <v>8314</v>
      </c>
      <c r="Q1973" s="13" t="s">
        <v>8314</v>
      </c>
      <c r="R1973" s="57" t="s">
        <v>8321</v>
      </c>
      <c r="T1973" s="12" t="s">
        <v>7051</v>
      </c>
      <c r="U1973" s="13" t="str">
        <f t="shared" si="557"/>
        <v xml:space="preserve">  Chloe</v>
      </c>
      <c r="V1973" s="39">
        <f t="shared" si="542"/>
        <v>31.02</v>
      </c>
      <c r="W1973" s="39" t="str">
        <f t="shared" si="543"/>
        <v>Obesity</v>
      </c>
      <c r="X1973" s="39">
        <f t="shared" si="544"/>
        <v>4.84</v>
      </c>
      <c r="Y1973" s="39" t="str">
        <f t="shared" si="545"/>
        <v>Normal</v>
      </c>
      <c r="Z1973" s="39" t="str">
        <f t="shared" si="546"/>
        <v>No</v>
      </c>
      <c r="AA1973" s="39" t="str">
        <f t="shared" si="547"/>
        <v>No</v>
      </c>
      <c r="AB1973" s="39" t="str">
        <f t="shared" si="548"/>
        <v>Yes</v>
      </c>
      <c r="AC1973" s="38">
        <f t="shared" si="549"/>
        <v>1</v>
      </c>
      <c r="AD1973" s="39" t="str">
        <f t="shared" si="550"/>
        <v>No</v>
      </c>
      <c r="AE1973" s="13" t="str">
        <f t="shared" si="551"/>
        <v>7-Oct-1997</v>
      </c>
      <c r="AF1973" s="39">
        <f t="shared" si="552"/>
        <v>26</v>
      </c>
      <c r="AG1973" s="58">
        <f t="shared" si="553"/>
        <v>27625.17</v>
      </c>
      <c r="AH1973" s="39" t="str">
        <f t="shared" si="554"/>
        <v>tier - 1</v>
      </c>
      <c r="AI1973" s="39" t="str">
        <f t="shared" si="555"/>
        <v>tier - 1</v>
      </c>
      <c r="AJ1973" s="54" t="str">
        <f t="shared" si="556"/>
        <v>R1011</v>
      </c>
    </row>
    <row r="1974" spans="2:36" ht="15.75" customHeight="1" x14ac:dyDescent="0.3">
      <c r="B1974" s="12" t="s">
        <v>7055</v>
      </c>
      <c r="C1974" s="13" t="s">
        <v>7057</v>
      </c>
      <c r="D1974" s="13">
        <v>17.5</v>
      </c>
      <c r="E1974" s="13" t="str">
        <f t="shared" si="540"/>
        <v>Underweight</v>
      </c>
      <c r="F1974" s="13">
        <v>4.5599999999999996</v>
      </c>
      <c r="G1974" s="13" t="str">
        <f t="shared" si="541"/>
        <v>Normal</v>
      </c>
      <c r="H1974" s="13" t="s">
        <v>8291</v>
      </c>
      <c r="I1974" s="13" t="s">
        <v>8291</v>
      </c>
      <c r="J1974" s="13" t="s">
        <v>8291</v>
      </c>
      <c r="K1974" s="27">
        <v>1</v>
      </c>
      <c r="L1974" s="13" t="s">
        <v>8291</v>
      </c>
      <c r="M1974" s="13" t="s">
        <v>10131</v>
      </c>
      <c r="N1974" s="13">
        <v>31</v>
      </c>
      <c r="O1974" s="56">
        <v>27696.11</v>
      </c>
      <c r="P1974" s="13" t="s">
        <v>8314</v>
      </c>
      <c r="Q1974" s="13" t="s">
        <v>8310</v>
      </c>
      <c r="R1974" s="57" t="s">
        <v>8321</v>
      </c>
      <c r="T1974" s="12" t="s">
        <v>7055</v>
      </c>
      <c r="U1974" s="13" t="str">
        <f t="shared" si="557"/>
        <v xml:space="preserve">  Cailtlin</v>
      </c>
      <c r="V1974" s="39">
        <f t="shared" si="542"/>
        <v>17.5</v>
      </c>
      <c r="W1974" s="39" t="str">
        <f t="shared" si="543"/>
        <v>Underweight</v>
      </c>
      <c r="X1974" s="39">
        <f t="shared" si="544"/>
        <v>4.5599999999999996</v>
      </c>
      <c r="Y1974" s="39" t="str">
        <f t="shared" si="545"/>
        <v>Normal</v>
      </c>
      <c r="Z1974" s="39" t="str">
        <f t="shared" si="546"/>
        <v>No</v>
      </c>
      <c r="AA1974" s="39" t="str">
        <f t="shared" si="547"/>
        <v>No</v>
      </c>
      <c r="AB1974" s="39" t="str">
        <f t="shared" si="548"/>
        <v>No</v>
      </c>
      <c r="AC1974" s="38">
        <f t="shared" si="549"/>
        <v>1</v>
      </c>
      <c r="AD1974" s="39" t="str">
        <f t="shared" si="550"/>
        <v>No</v>
      </c>
      <c r="AE1974" s="13" t="str">
        <f t="shared" si="551"/>
        <v>3-Jul-1992</v>
      </c>
      <c r="AF1974" s="39">
        <f t="shared" si="552"/>
        <v>31</v>
      </c>
      <c r="AG1974" s="58">
        <f t="shared" si="553"/>
        <v>27696.11</v>
      </c>
      <c r="AH1974" s="39" t="str">
        <f t="shared" si="554"/>
        <v>tier - 1</v>
      </c>
      <c r="AI1974" s="39" t="str">
        <f t="shared" si="555"/>
        <v>tier - 2</v>
      </c>
      <c r="AJ1974" s="54" t="str">
        <f t="shared" si="556"/>
        <v>R1011</v>
      </c>
    </row>
    <row r="1975" spans="2:36" ht="15.75" customHeight="1" x14ac:dyDescent="0.3">
      <c r="B1975" s="12" t="s">
        <v>7059</v>
      </c>
      <c r="C1975" s="13" t="s">
        <v>319</v>
      </c>
      <c r="D1975" s="13">
        <v>34.799999999999997</v>
      </c>
      <c r="E1975" s="13" t="str">
        <f t="shared" si="540"/>
        <v>Obesity</v>
      </c>
      <c r="F1975" s="13">
        <v>4.42</v>
      </c>
      <c r="G1975" s="13" t="str">
        <f t="shared" si="541"/>
        <v>Normal</v>
      </c>
      <c r="H1975" s="13" t="s">
        <v>8293</v>
      </c>
      <c r="I1975" s="13" t="s">
        <v>8293</v>
      </c>
      <c r="J1975" s="13" t="s">
        <v>8291</v>
      </c>
      <c r="K1975" s="27">
        <v>2</v>
      </c>
      <c r="L1975" s="13" t="s">
        <v>8291</v>
      </c>
      <c r="M1975" s="13" t="s">
        <v>10132</v>
      </c>
      <c r="N1975" s="13">
        <v>21</v>
      </c>
      <c r="O1975" s="56">
        <v>27724.29</v>
      </c>
      <c r="P1975" s="13" t="s">
        <v>8314</v>
      </c>
      <c r="Q1975" s="13" t="s">
        <v>8311</v>
      </c>
      <c r="R1975" s="57" t="s">
        <v>8312</v>
      </c>
      <c r="T1975" s="12" t="s">
        <v>7059</v>
      </c>
      <c r="U1975" s="13" t="str">
        <f t="shared" si="557"/>
        <v xml:space="preserve">  Joshua</v>
      </c>
      <c r="V1975" s="39">
        <f t="shared" si="542"/>
        <v>34.799999999999997</v>
      </c>
      <c r="W1975" s="39" t="str">
        <f t="shared" si="543"/>
        <v>Obesity</v>
      </c>
      <c r="X1975" s="39">
        <f t="shared" si="544"/>
        <v>4.42</v>
      </c>
      <c r="Y1975" s="39" t="str">
        <f t="shared" si="545"/>
        <v>Normal</v>
      </c>
      <c r="Z1975" s="39" t="str">
        <f t="shared" si="546"/>
        <v>Yes</v>
      </c>
      <c r="AA1975" s="39" t="str">
        <f t="shared" si="547"/>
        <v>Yes</v>
      </c>
      <c r="AB1975" s="39" t="str">
        <f t="shared" si="548"/>
        <v>No</v>
      </c>
      <c r="AC1975" s="38">
        <f t="shared" si="549"/>
        <v>2</v>
      </c>
      <c r="AD1975" s="39" t="str">
        <f t="shared" si="550"/>
        <v>No</v>
      </c>
      <c r="AE1975" s="13" t="str">
        <f t="shared" si="551"/>
        <v>6-Dec-2002</v>
      </c>
      <c r="AF1975" s="39">
        <f t="shared" si="552"/>
        <v>21</v>
      </c>
      <c r="AG1975" s="58">
        <f t="shared" si="553"/>
        <v>27724.29</v>
      </c>
      <c r="AH1975" s="39" t="str">
        <f t="shared" si="554"/>
        <v>tier - 1</v>
      </c>
      <c r="AI1975" s="39" t="str">
        <f t="shared" si="555"/>
        <v>tier - 3</v>
      </c>
      <c r="AJ1975" s="54" t="str">
        <f t="shared" si="556"/>
        <v>R1013</v>
      </c>
    </row>
    <row r="1976" spans="2:36" ht="15.75" customHeight="1" x14ac:dyDescent="0.3">
      <c r="B1976" s="12" t="s">
        <v>7062</v>
      </c>
      <c r="C1976" s="13" t="s">
        <v>7064</v>
      </c>
      <c r="D1976" s="13">
        <v>17.3</v>
      </c>
      <c r="E1976" s="13" t="str">
        <f t="shared" si="540"/>
        <v>Underweight</v>
      </c>
      <c r="F1976" s="13">
        <v>7.66</v>
      </c>
      <c r="G1976" s="13" t="str">
        <f t="shared" si="541"/>
        <v>Diabetes</v>
      </c>
      <c r="H1976" s="13" t="s">
        <v>8293</v>
      </c>
      <c r="I1976" s="13" t="s">
        <v>8291</v>
      </c>
      <c r="J1976" s="13" t="s">
        <v>8291</v>
      </c>
      <c r="K1976" s="27">
        <v>1</v>
      </c>
      <c r="L1976" s="13" t="s">
        <v>8291</v>
      </c>
      <c r="M1976" s="13" t="s">
        <v>10133</v>
      </c>
      <c r="N1976" s="13">
        <v>63</v>
      </c>
      <c r="O1976" s="56">
        <v>27808.73</v>
      </c>
      <c r="P1976" s="13" t="s">
        <v>8314</v>
      </c>
      <c r="Q1976" s="13" t="s">
        <v>8314</v>
      </c>
      <c r="R1976" s="57" t="s">
        <v>8312</v>
      </c>
      <c r="T1976" s="12" t="s">
        <v>7062</v>
      </c>
      <c r="U1976" s="13" t="str">
        <f t="shared" si="557"/>
        <v xml:space="preserve">  Chuy</v>
      </c>
      <c r="V1976" s="39">
        <f t="shared" si="542"/>
        <v>17.3</v>
      </c>
      <c r="W1976" s="39" t="str">
        <f t="shared" si="543"/>
        <v>Underweight</v>
      </c>
      <c r="X1976" s="39">
        <f t="shared" si="544"/>
        <v>7.66</v>
      </c>
      <c r="Y1976" s="39" t="str">
        <f t="shared" si="545"/>
        <v>Diabetes</v>
      </c>
      <c r="Z1976" s="39" t="str">
        <f t="shared" si="546"/>
        <v>Yes</v>
      </c>
      <c r="AA1976" s="39" t="str">
        <f t="shared" si="547"/>
        <v>No</v>
      </c>
      <c r="AB1976" s="39" t="str">
        <f t="shared" si="548"/>
        <v>No</v>
      </c>
      <c r="AC1976" s="38">
        <f t="shared" si="549"/>
        <v>1</v>
      </c>
      <c r="AD1976" s="39" t="str">
        <f t="shared" si="550"/>
        <v>No</v>
      </c>
      <c r="AE1976" s="13" t="str">
        <f t="shared" si="551"/>
        <v>6-Jul-1960</v>
      </c>
      <c r="AF1976" s="39">
        <f t="shared" si="552"/>
        <v>63</v>
      </c>
      <c r="AG1976" s="58">
        <f t="shared" si="553"/>
        <v>27808.73</v>
      </c>
      <c r="AH1976" s="39" t="str">
        <f t="shared" si="554"/>
        <v>tier - 1</v>
      </c>
      <c r="AI1976" s="39" t="str">
        <f t="shared" si="555"/>
        <v>tier - 1</v>
      </c>
      <c r="AJ1976" s="54" t="str">
        <f t="shared" si="556"/>
        <v>R1013</v>
      </c>
    </row>
    <row r="1977" spans="2:36" ht="15.75" customHeight="1" x14ac:dyDescent="0.3">
      <c r="B1977" s="12" t="s">
        <v>7066</v>
      </c>
      <c r="C1977" s="13" t="s">
        <v>7068</v>
      </c>
      <c r="D1977" s="13">
        <v>32.25</v>
      </c>
      <c r="E1977" s="13" t="str">
        <f t="shared" si="540"/>
        <v>Obesity</v>
      </c>
      <c r="F1977" s="13">
        <v>5.2</v>
      </c>
      <c r="G1977" s="13" t="str">
        <f t="shared" si="541"/>
        <v>Normal</v>
      </c>
      <c r="H1977" s="13" t="s">
        <v>8293</v>
      </c>
      <c r="I1977" s="13" t="s">
        <v>8291</v>
      </c>
      <c r="J1977" s="13" t="s">
        <v>8291</v>
      </c>
      <c r="K1977" s="27" t="s">
        <v>8292</v>
      </c>
      <c r="L1977" s="13" t="s">
        <v>8291</v>
      </c>
      <c r="M1977" s="13" t="s">
        <v>10134</v>
      </c>
      <c r="N1977" s="13">
        <v>38</v>
      </c>
      <c r="O1977" s="56">
        <v>27849.94</v>
      </c>
      <c r="P1977" s="13" t="s">
        <v>8314</v>
      </c>
      <c r="Q1977" s="13" t="s">
        <v>8314</v>
      </c>
      <c r="R1977" s="57" t="s">
        <v>8321</v>
      </c>
      <c r="T1977" s="12" t="s">
        <v>7066</v>
      </c>
      <c r="U1977" s="13" t="str">
        <f t="shared" si="557"/>
        <v xml:space="preserve">  Laurie B</v>
      </c>
      <c r="V1977" s="39">
        <f t="shared" si="542"/>
        <v>32.25</v>
      </c>
      <c r="W1977" s="39" t="str">
        <f t="shared" si="543"/>
        <v>Obesity</v>
      </c>
      <c r="X1977" s="39">
        <f t="shared" si="544"/>
        <v>5.2</v>
      </c>
      <c r="Y1977" s="39" t="str">
        <f t="shared" si="545"/>
        <v>Normal</v>
      </c>
      <c r="Z1977" s="39" t="str">
        <f t="shared" si="546"/>
        <v>Yes</v>
      </c>
      <c r="AA1977" s="39" t="str">
        <f t="shared" si="547"/>
        <v>No</v>
      </c>
      <c r="AB1977" s="39" t="str">
        <f t="shared" si="548"/>
        <v>No</v>
      </c>
      <c r="AC1977" s="38" t="str">
        <f t="shared" si="549"/>
        <v>No major surgery</v>
      </c>
      <c r="AD1977" s="39" t="str">
        <f t="shared" si="550"/>
        <v>No</v>
      </c>
      <c r="AE1977" s="13" t="str">
        <f t="shared" si="551"/>
        <v>4-Dec-1985</v>
      </c>
      <c r="AF1977" s="39">
        <f t="shared" si="552"/>
        <v>38</v>
      </c>
      <c r="AG1977" s="58">
        <f t="shared" si="553"/>
        <v>27849.94</v>
      </c>
      <c r="AH1977" s="39" t="str">
        <f t="shared" si="554"/>
        <v>tier - 1</v>
      </c>
      <c r="AI1977" s="39" t="str">
        <f t="shared" si="555"/>
        <v>tier - 1</v>
      </c>
      <c r="AJ1977" s="54" t="str">
        <f t="shared" si="556"/>
        <v>R1011</v>
      </c>
    </row>
    <row r="1978" spans="2:36" ht="15.75" customHeight="1" x14ac:dyDescent="0.3">
      <c r="B1978" s="12" t="s">
        <v>7070</v>
      </c>
      <c r="C1978" s="13" t="s">
        <v>7072</v>
      </c>
      <c r="D1978" s="13">
        <v>42.4</v>
      </c>
      <c r="E1978" s="13" t="str">
        <f t="shared" si="540"/>
        <v>Obesity</v>
      </c>
      <c r="F1978" s="13">
        <v>5.53</v>
      </c>
      <c r="G1978" s="13" t="str">
        <f t="shared" si="541"/>
        <v>Normal</v>
      </c>
      <c r="H1978" s="13" t="s">
        <v>8293</v>
      </c>
      <c r="I1978" s="13" t="s">
        <v>8291</v>
      </c>
      <c r="J1978" s="13" t="s">
        <v>8291</v>
      </c>
      <c r="K1978" s="27" t="s">
        <v>8292</v>
      </c>
      <c r="L1978" s="13" t="s">
        <v>8291</v>
      </c>
      <c r="M1978" s="13" t="s">
        <v>10135</v>
      </c>
      <c r="N1978" s="13">
        <v>34</v>
      </c>
      <c r="O1978" s="56">
        <v>27925.86</v>
      </c>
      <c r="P1978" s="13" t="s">
        <v>8314</v>
      </c>
      <c r="Q1978" s="13" t="s">
        <v>8310</v>
      </c>
      <c r="R1978" s="57" t="s">
        <v>8321</v>
      </c>
      <c r="T1978" s="12" t="s">
        <v>7070</v>
      </c>
      <c r="U1978" s="13" t="str">
        <f t="shared" si="557"/>
        <v xml:space="preserve">  Rachel B</v>
      </c>
      <c r="V1978" s="39">
        <f t="shared" si="542"/>
        <v>42.4</v>
      </c>
      <c r="W1978" s="39" t="str">
        <f t="shared" si="543"/>
        <v>Obesity</v>
      </c>
      <c r="X1978" s="39">
        <f t="shared" si="544"/>
        <v>5.53</v>
      </c>
      <c r="Y1978" s="39" t="str">
        <f t="shared" si="545"/>
        <v>Normal</v>
      </c>
      <c r="Z1978" s="39" t="str">
        <f t="shared" si="546"/>
        <v>Yes</v>
      </c>
      <c r="AA1978" s="39" t="str">
        <f t="shared" si="547"/>
        <v>No</v>
      </c>
      <c r="AB1978" s="39" t="str">
        <f t="shared" si="548"/>
        <v>No</v>
      </c>
      <c r="AC1978" s="38" t="str">
        <f t="shared" si="549"/>
        <v>No major surgery</v>
      </c>
      <c r="AD1978" s="39" t="str">
        <f t="shared" si="550"/>
        <v>No</v>
      </c>
      <c r="AE1978" s="13" t="str">
        <f t="shared" si="551"/>
        <v>21-Nov-1989</v>
      </c>
      <c r="AF1978" s="39">
        <f t="shared" si="552"/>
        <v>34</v>
      </c>
      <c r="AG1978" s="58">
        <f t="shared" si="553"/>
        <v>27925.86</v>
      </c>
      <c r="AH1978" s="39" t="str">
        <f t="shared" si="554"/>
        <v>tier - 1</v>
      </c>
      <c r="AI1978" s="39" t="str">
        <f t="shared" si="555"/>
        <v>tier - 2</v>
      </c>
      <c r="AJ1978" s="54" t="str">
        <f t="shared" si="556"/>
        <v>R1011</v>
      </c>
    </row>
    <row r="1979" spans="2:36" ht="15.75" customHeight="1" x14ac:dyDescent="0.3">
      <c r="B1979" s="12" t="s">
        <v>7074</v>
      </c>
      <c r="C1979" s="13" t="s">
        <v>7076</v>
      </c>
      <c r="D1979" s="13">
        <v>38.664999999999999</v>
      </c>
      <c r="E1979" s="13" t="str">
        <f t="shared" si="540"/>
        <v>Obesity</v>
      </c>
      <c r="F1979" s="13">
        <v>4.8600000000000003</v>
      </c>
      <c r="G1979" s="13" t="str">
        <f t="shared" si="541"/>
        <v>Normal</v>
      </c>
      <c r="H1979" s="13" t="s">
        <v>8291</v>
      </c>
      <c r="I1979" s="13" t="s">
        <v>8293</v>
      </c>
      <c r="J1979" s="13" t="s">
        <v>8291</v>
      </c>
      <c r="K1979" s="27">
        <v>1</v>
      </c>
      <c r="L1979" s="13" t="s">
        <v>8291</v>
      </c>
      <c r="M1979" s="13" t="s">
        <v>10136</v>
      </c>
      <c r="N1979" s="13">
        <v>32</v>
      </c>
      <c r="O1979" s="56">
        <v>27931.11</v>
      </c>
      <c r="P1979" s="13" t="s">
        <v>8314</v>
      </c>
      <c r="Q1979" s="13" t="s">
        <v>8311</v>
      </c>
      <c r="R1979" s="57" t="s">
        <v>8321</v>
      </c>
      <c r="T1979" s="12" t="s">
        <v>7074</v>
      </c>
      <c r="U1979" s="13" t="str">
        <f t="shared" si="557"/>
        <v xml:space="preserve">  Liza</v>
      </c>
      <c r="V1979" s="39">
        <f t="shared" si="542"/>
        <v>38.664999999999999</v>
      </c>
      <c r="W1979" s="39" t="str">
        <f t="shared" si="543"/>
        <v>Obesity</v>
      </c>
      <c r="X1979" s="39">
        <f t="shared" si="544"/>
        <v>4.8600000000000003</v>
      </c>
      <c r="Y1979" s="39" t="str">
        <f t="shared" si="545"/>
        <v>Normal</v>
      </c>
      <c r="Z1979" s="39" t="str">
        <f t="shared" si="546"/>
        <v>No</v>
      </c>
      <c r="AA1979" s="39" t="str">
        <f t="shared" si="547"/>
        <v>Yes</v>
      </c>
      <c r="AB1979" s="39" t="str">
        <f t="shared" si="548"/>
        <v>No</v>
      </c>
      <c r="AC1979" s="38">
        <f t="shared" si="549"/>
        <v>1</v>
      </c>
      <c r="AD1979" s="39" t="str">
        <f t="shared" si="550"/>
        <v>No</v>
      </c>
      <c r="AE1979" s="13" t="str">
        <f t="shared" si="551"/>
        <v>4-Jun-1991</v>
      </c>
      <c r="AF1979" s="39">
        <f t="shared" si="552"/>
        <v>32</v>
      </c>
      <c r="AG1979" s="58">
        <f t="shared" si="553"/>
        <v>27931.11</v>
      </c>
      <c r="AH1979" s="39" t="str">
        <f t="shared" si="554"/>
        <v>tier - 1</v>
      </c>
      <c r="AI1979" s="39" t="str">
        <f t="shared" si="555"/>
        <v>tier - 3</v>
      </c>
      <c r="AJ1979" s="54" t="str">
        <f t="shared" si="556"/>
        <v>R1011</v>
      </c>
    </row>
    <row r="1980" spans="2:36" ht="15.75" customHeight="1" x14ac:dyDescent="0.3">
      <c r="B1980" s="12" t="s">
        <v>7078</v>
      </c>
      <c r="C1980" s="13" t="s">
        <v>236</v>
      </c>
      <c r="D1980" s="13">
        <v>29.92</v>
      </c>
      <c r="E1980" s="13" t="b">
        <f t="shared" si="540"/>
        <v>0</v>
      </c>
      <c r="F1980" s="13">
        <v>5.49</v>
      </c>
      <c r="G1980" s="13" t="str">
        <f t="shared" si="541"/>
        <v>Normal</v>
      </c>
      <c r="H1980" s="13" t="s">
        <v>8293</v>
      </c>
      <c r="I1980" s="13" t="s">
        <v>8291</v>
      </c>
      <c r="J1980" s="13" t="s">
        <v>8291</v>
      </c>
      <c r="K1980" s="27" t="s">
        <v>8292</v>
      </c>
      <c r="L1980" s="13" t="s">
        <v>8291</v>
      </c>
      <c r="M1980" s="13" t="s">
        <v>10137</v>
      </c>
      <c r="N1980" s="13">
        <v>62</v>
      </c>
      <c r="O1980" s="56">
        <v>27941.29</v>
      </c>
      <c r="P1980" s="13" t="s">
        <v>8314</v>
      </c>
      <c r="Q1980" s="13" t="s">
        <v>8311</v>
      </c>
      <c r="R1980" s="57" t="s">
        <v>8321</v>
      </c>
      <c r="T1980" s="12" t="s">
        <v>7078</v>
      </c>
      <c r="U1980" s="13" t="str">
        <f t="shared" si="557"/>
        <v xml:space="preserve">  Lindsey</v>
      </c>
      <c r="V1980" s="39">
        <f t="shared" si="542"/>
        <v>29.92</v>
      </c>
      <c r="W1980" s="39" t="b">
        <f t="shared" si="543"/>
        <v>0</v>
      </c>
      <c r="X1980" s="39">
        <f t="shared" si="544"/>
        <v>5.49</v>
      </c>
      <c r="Y1980" s="39" t="str">
        <f t="shared" si="545"/>
        <v>Normal</v>
      </c>
      <c r="Z1980" s="39" t="str">
        <f t="shared" si="546"/>
        <v>Yes</v>
      </c>
      <c r="AA1980" s="39" t="str">
        <f t="shared" si="547"/>
        <v>No</v>
      </c>
      <c r="AB1980" s="39" t="str">
        <f t="shared" si="548"/>
        <v>No</v>
      </c>
      <c r="AC1980" s="38" t="str">
        <f t="shared" si="549"/>
        <v>No major surgery</v>
      </c>
      <c r="AD1980" s="39" t="str">
        <f t="shared" si="550"/>
        <v>No</v>
      </c>
      <c r="AE1980" s="13" t="str">
        <f t="shared" si="551"/>
        <v>28-Jul-1961</v>
      </c>
      <c r="AF1980" s="39">
        <f t="shared" si="552"/>
        <v>62</v>
      </c>
      <c r="AG1980" s="58">
        <f t="shared" si="553"/>
        <v>27941.29</v>
      </c>
      <c r="AH1980" s="39" t="str">
        <f t="shared" si="554"/>
        <v>tier - 1</v>
      </c>
      <c r="AI1980" s="39" t="str">
        <f t="shared" si="555"/>
        <v>tier - 3</v>
      </c>
      <c r="AJ1980" s="54" t="str">
        <f t="shared" si="556"/>
        <v>R1011</v>
      </c>
    </row>
    <row r="1981" spans="2:36" ht="15.75" customHeight="1" x14ac:dyDescent="0.3">
      <c r="B1981" s="12" t="s">
        <v>7081</v>
      </c>
      <c r="C1981" s="13" t="s">
        <v>7083</v>
      </c>
      <c r="D1981" s="13">
        <v>29.48</v>
      </c>
      <c r="E1981" s="13" t="str">
        <f t="shared" si="540"/>
        <v>Overweight</v>
      </c>
      <c r="F1981" s="13">
        <v>4.09</v>
      </c>
      <c r="G1981" s="13" t="str">
        <f t="shared" si="541"/>
        <v>Normal</v>
      </c>
      <c r="H1981" s="13" t="s">
        <v>8293</v>
      </c>
      <c r="I1981" s="13" t="s">
        <v>8291</v>
      </c>
      <c r="J1981" s="13" t="s">
        <v>8291</v>
      </c>
      <c r="K1981" s="27" t="s">
        <v>8292</v>
      </c>
      <c r="L1981" s="13" t="s">
        <v>8291</v>
      </c>
      <c r="M1981" s="13" t="s">
        <v>10138</v>
      </c>
      <c r="N1981" s="13">
        <v>24</v>
      </c>
      <c r="O1981" s="56">
        <v>27980.77</v>
      </c>
      <c r="P1981" s="13" t="s">
        <v>8314</v>
      </c>
      <c r="Q1981" s="13" t="s">
        <v>8314</v>
      </c>
      <c r="R1981" s="57" t="s">
        <v>8321</v>
      </c>
      <c r="T1981" s="12" t="s">
        <v>7081</v>
      </c>
      <c r="U1981" s="13" t="str">
        <f t="shared" si="557"/>
        <v xml:space="preserve">  Lindsay E</v>
      </c>
      <c r="V1981" s="39">
        <f t="shared" si="542"/>
        <v>29.48</v>
      </c>
      <c r="W1981" s="39" t="str">
        <f t="shared" si="543"/>
        <v>Overweight</v>
      </c>
      <c r="X1981" s="39">
        <f t="shared" si="544"/>
        <v>4.09</v>
      </c>
      <c r="Y1981" s="39" t="str">
        <f t="shared" si="545"/>
        <v>Normal</v>
      </c>
      <c r="Z1981" s="39" t="str">
        <f t="shared" si="546"/>
        <v>Yes</v>
      </c>
      <c r="AA1981" s="39" t="str">
        <f t="shared" si="547"/>
        <v>No</v>
      </c>
      <c r="AB1981" s="39" t="str">
        <f t="shared" si="548"/>
        <v>No</v>
      </c>
      <c r="AC1981" s="38" t="str">
        <f t="shared" si="549"/>
        <v>No major surgery</v>
      </c>
      <c r="AD1981" s="39" t="str">
        <f t="shared" si="550"/>
        <v>No</v>
      </c>
      <c r="AE1981" s="13" t="str">
        <f t="shared" si="551"/>
        <v>21-Dec-1999</v>
      </c>
      <c r="AF1981" s="39">
        <f t="shared" si="552"/>
        <v>24</v>
      </c>
      <c r="AG1981" s="58">
        <f t="shared" si="553"/>
        <v>27980.77</v>
      </c>
      <c r="AH1981" s="39" t="str">
        <f t="shared" si="554"/>
        <v>tier - 1</v>
      </c>
      <c r="AI1981" s="39" t="str">
        <f t="shared" si="555"/>
        <v>tier - 1</v>
      </c>
      <c r="AJ1981" s="54" t="str">
        <f t="shared" si="556"/>
        <v>R1011</v>
      </c>
    </row>
    <row r="1982" spans="2:36" ht="15.75" customHeight="1" x14ac:dyDescent="0.3">
      <c r="B1982" s="12" t="s">
        <v>7084</v>
      </c>
      <c r="C1982" s="13" t="s">
        <v>7086</v>
      </c>
      <c r="D1982" s="13">
        <v>28.785</v>
      </c>
      <c r="E1982" s="13" t="str">
        <f t="shared" si="540"/>
        <v>Overweight</v>
      </c>
      <c r="F1982" s="13">
        <v>4.3099999999999996</v>
      </c>
      <c r="G1982" s="13" t="str">
        <f t="shared" si="541"/>
        <v>Normal</v>
      </c>
      <c r="H1982" s="13" t="s">
        <v>8293</v>
      </c>
      <c r="I1982" s="13" t="s">
        <v>8291</v>
      </c>
      <c r="J1982" s="13" t="s">
        <v>8291</v>
      </c>
      <c r="K1982" s="27" t="s">
        <v>8292</v>
      </c>
      <c r="L1982" s="13" t="s">
        <v>8291</v>
      </c>
      <c r="M1982" s="13" t="s">
        <v>10139</v>
      </c>
      <c r="N1982" s="13">
        <v>38</v>
      </c>
      <c r="O1982" s="56">
        <v>28006.94</v>
      </c>
      <c r="P1982" s="13" t="s">
        <v>8314</v>
      </c>
      <c r="Q1982" s="13" t="s">
        <v>8310</v>
      </c>
      <c r="R1982" s="57" t="s">
        <v>8321</v>
      </c>
      <c r="T1982" s="12" t="s">
        <v>7084</v>
      </c>
      <c r="U1982" s="13" t="str">
        <f t="shared" si="557"/>
        <v xml:space="preserve">  Kathleen M</v>
      </c>
      <c r="V1982" s="39">
        <f t="shared" si="542"/>
        <v>28.785</v>
      </c>
      <c r="W1982" s="39" t="str">
        <f t="shared" si="543"/>
        <v>Overweight</v>
      </c>
      <c r="X1982" s="39">
        <f t="shared" si="544"/>
        <v>4.3099999999999996</v>
      </c>
      <c r="Y1982" s="39" t="str">
        <f t="shared" si="545"/>
        <v>Normal</v>
      </c>
      <c r="Z1982" s="39" t="str">
        <f t="shared" si="546"/>
        <v>Yes</v>
      </c>
      <c r="AA1982" s="39" t="str">
        <f t="shared" si="547"/>
        <v>No</v>
      </c>
      <c r="AB1982" s="39" t="str">
        <f t="shared" si="548"/>
        <v>No</v>
      </c>
      <c r="AC1982" s="38" t="str">
        <f t="shared" si="549"/>
        <v>No major surgery</v>
      </c>
      <c r="AD1982" s="39" t="str">
        <f t="shared" si="550"/>
        <v>No</v>
      </c>
      <c r="AE1982" s="13" t="str">
        <f t="shared" si="551"/>
        <v>29-Nov-1985</v>
      </c>
      <c r="AF1982" s="39">
        <f t="shared" si="552"/>
        <v>38</v>
      </c>
      <c r="AG1982" s="58">
        <f t="shared" si="553"/>
        <v>28006.94</v>
      </c>
      <c r="AH1982" s="39" t="str">
        <f t="shared" si="554"/>
        <v>tier - 1</v>
      </c>
      <c r="AI1982" s="39" t="str">
        <f t="shared" si="555"/>
        <v>tier - 2</v>
      </c>
      <c r="AJ1982" s="54" t="str">
        <f t="shared" si="556"/>
        <v>R1011</v>
      </c>
    </row>
    <row r="1983" spans="2:36" ht="15.75" customHeight="1" x14ac:dyDescent="0.3">
      <c r="B1983" s="12" t="s">
        <v>7088</v>
      </c>
      <c r="C1983" s="13" t="s">
        <v>7090</v>
      </c>
      <c r="D1983" s="13">
        <v>19.8</v>
      </c>
      <c r="E1983" s="13" t="str">
        <f t="shared" si="540"/>
        <v>Healthy Weight</v>
      </c>
      <c r="F1983" s="13">
        <v>4</v>
      </c>
      <c r="G1983" s="13" t="str">
        <f t="shared" si="541"/>
        <v>Normal</v>
      </c>
      <c r="H1983" s="13" t="s">
        <v>8293</v>
      </c>
      <c r="I1983" s="13" t="s">
        <v>8291</v>
      </c>
      <c r="J1983" s="13" t="s">
        <v>8291</v>
      </c>
      <c r="K1983" s="27" t="s">
        <v>8292</v>
      </c>
      <c r="L1983" s="13" t="s">
        <v>8291</v>
      </c>
      <c r="M1983" s="13" t="s">
        <v>10140</v>
      </c>
      <c r="N1983" s="13">
        <v>63</v>
      </c>
      <c r="O1983" s="56">
        <v>28101.33</v>
      </c>
      <c r="P1983" s="13" t="s">
        <v>8314</v>
      </c>
      <c r="Q1983" s="13" t="s">
        <v>8310</v>
      </c>
      <c r="R1983" s="57" t="s">
        <v>8325</v>
      </c>
      <c r="T1983" s="12" t="s">
        <v>7088</v>
      </c>
      <c r="U1983" s="13" t="str">
        <f t="shared" si="557"/>
        <v xml:space="preserve">  Aya</v>
      </c>
      <c r="V1983" s="39">
        <f t="shared" si="542"/>
        <v>19.8</v>
      </c>
      <c r="W1983" s="39" t="str">
        <f t="shared" si="543"/>
        <v>Healthy Weight</v>
      </c>
      <c r="X1983" s="39">
        <f t="shared" si="544"/>
        <v>4</v>
      </c>
      <c r="Y1983" s="39" t="str">
        <f t="shared" si="545"/>
        <v>Normal</v>
      </c>
      <c r="Z1983" s="39" t="str">
        <f t="shared" si="546"/>
        <v>Yes</v>
      </c>
      <c r="AA1983" s="39" t="str">
        <f t="shared" si="547"/>
        <v>No</v>
      </c>
      <c r="AB1983" s="39" t="str">
        <f t="shared" si="548"/>
        <v>No</v>
      </c>
      <c r="AC1983" s="38" t="str">
        <f t="shared" si="549"/>
        <v>No major surgery</v>
      </c>
      <c r="AD1983" s="39" t="str">
        <f t="shared" si="550"/>
        <v>No</v>
      </c>
      <c r="AE1983" s="13" t="str">
        <f t="shared" si="551"/>
        <v>22-Nov-1960</v>
      </c>
      <c r="AF1983" s="39">
        <f t="shared" si="552"/>
        <v>63</v>
      </c>
      <c r="AG1983" s="58">
        <f t="shared" si="553"/>
        <v>28101.33</v>
      </c>
      <c r="AH1983" s="39" t="str">
        <f t="shared" si="554"/>
        <v>tier - 1</v>
      </c>
      <c r="AI1983" s="39" t="str">
        <f t="shared" si="555"/>
        <v>tier - 2</v>
      </c>
      <c r="AJ1983" s="54" t="str">
        <f t="shared" si="556"/>
        <v>R1019</v>
      </c>
    </row>
    <row r="1984" spans="2:36" ht="15.75" customHeight="1" x14ac:dyDescent="0.3">
      <c r="B1984" s="12" t="s">
        <v>7092</v>
      </c>
      <c r="C1984" s="13" t="s">
        <v>7094</v>
      </c>
      <c r="D1984" s="13">
        <v>35.53</v>
      </c>
      <c r="E1984" s="13" t="str">
        <f t="shared" si="540"/>
        <v>Obesity</v>
      </c>
      <c r="F1984" s="13">
        <v>4.68</v>
      </c>
      <c r="G1984" s="13" t="str">
        <f t="shared" si="541"/>
        <v>Normal</v>
      </c>
      <c r="H1984" s="13" t="s">
        <v>8291</v>
      </c>
      <c r="I1984" s="13" t="s">
        <v>8291</v>
      </c>
      <c r="J1984" s="13" t="s">
        <v>8293</v>
      </c>
      <c r="K1984" s="27">
        <v>1</v>
      </c>
      <c r="L1984" s="13" t="s">
        <v>8291</v>
      </c>
      <c r="M1984" s="13" t="s">
        <v>10141</v>
      </c>
      <c r="N1984" s="13">
        <v>24</v>
      </c>
      <c r="O1984" s="56">
        <v>28245.34</v>
      </c>
      <c r="P1984" s="13" t="s">
        <v>8314</v>
      </c>
      <c r="Q1984" s="13" t="s">
        <v>8311</v>
      </c>
      <c r="R1984" s="57" t="s">
        <v>8321</v>
      </c>
      <c r="T1984" s="12" t="s">
        <v>7092</v>
      </c>
      <c r="U1984" s="13" t="str">
        <f t="shared" si="557"/>
        <v xml:space="preserve">  Carolyn R</v>
      </c>
      <c r="V1984" s="39">
        <f t="shared" si="542"/>
        <v>35.53</v>
      </c>
      <c r="W1984" s="39" t="str">
        <f t="shared" si="543"/>
        <v>Obesity</v>
      </c>
      <c r="X1984" s="39">
        <f t="shared" si="544"/>
        <v>4.68</v>
      </c>
      <c r="Y1984" s="39" t="str">
        <f t="shared" si="545"/>
        <v>Normal</v>
      </c>
      <c r="Z1984" s="39" t="str">
        <f t="shared" si="546"/>
        <v>No</v>
      </c>
      <c r="AA1984" s="39" t="str">
        <f t="shared" si="547"/>
        <v>No</v>
      </c>
      <c r="AB1984" s="39" t="str">
        <f t="shared" si="548"/>
        <v>Yes</v>
      </c>
      <c r="AC1984" s="38">
        <f t="shared" si="549"/>
        <v>1</v>
      </c>
      <c r="AD1984" s="39" t="str">
        <f t="shared" si="550"/>
        <v>No</v>
      </c>
      <c r="AE1984" s="13" t="str">
        <f t="shared" si="551"/>
        <v>6-Sep-1999</v>
      </c>
      <c r="AF1984" s="39">
        <f t="shared" si="552"/>
        <v>24</v>
      </c>
      <c r="AG1984" s="58">
        <f t="shared" si="553"/>
        <v>28245.34</v>
      </c>
      <c r="AH1984" s="39" t="str">
        <f t="shared" si="554"/>
        <v>tier - 1</v>
      </c>
      <c r="AI1984" s="39" t="str">
        <f t="shared" si="555"/>
        <v>tier - 3</v>
      </c>
      <c r="AJ1984" s="54" t="str">
        <f t="shared" si="556"/>
        <v>R1011</v>
      </c>
    </row>
    <row r="1985" spans="2:36" ht="15.75" customHeight="1" x14ac:dyDescent="0.3">
      <c r="B1985" s="12" t="s">
        <v>7096</v>
      </c>
      <c r="C1985" s="13" t="s">
        <v>7098</v>
      </c>
      <c r="D1985" s="13">
        <v>21.47</v>
      </c>
      <c r="E1985" s="13" t="str">
        <f t="shared" si="540"/>
        <v>Healthy Weight</v>
      </c>
      <c r="F1985" s="13">
        <v>4.0199999999999996</v>
      </c>
      <c r="G1985" s="13" t="str">
        <f t="shared" si="541"/>
        <v>Normal</v>
      </c>
      <c r="H1985" s="13" t="s">
        <v>8293</v>
      </c>
      <c r="I1985" s="13" t="s">
        <v>8291</v>
      </c>
      <c r="J1985" s="13" t="s">
        <v>8291</v>
      </c>
      <c r="K1985" s="27">
        <v>1</v>
      </c>
      <c r="L1985" s="13" t="s">
        <v>8291</v>
      </c>
      <c r="M1985" s="13" t="s">
        <v>10142</v>
      </c>
      <c r="N1985" s="13">
        <v>60</v>
      </c>
      <c r="O1985" s="56">
        <v>28287.9</v>
      </c>
      <c r="P1985" s="13" t="s">
        <v>8314</v>
      </c>
      <c r="Q1985" s="13" t="s">
        <v>8314</v>
      </c>
      <c r="R1985" s="57" t="s">
        <v>8312</v>
      </c>
      <c r="T1985" s="12" t="s">
        <v>7096</v>
      </c>
      <c r="U1985" s="13" t="str">
        <f t="shared" si="557"/>
        <v xml:space="preserve">  Bethany</v>
      </c>
      <c r="V1985" s="39">
        <f t="shared" si="542"/>
        <v>21.47</v>
      </c>
      <c r="W1985" s="39" t="str">
        <f t="shared" si="543"/>
        <v>Healthy Weight</v>
      </c>
      <c r="X1985" s="39">
        <f t="shared" si="544"/>
        <v>4.0199999999999996</v>
      </c>
      <c r="Y1985" s="39" t="str">
        <f t="shared" si="545"/>
        <v>Normal</v>
      </c>
      <c r="Z1985" s="39" t="str">
        <f t="shared" si="546"/>
        <v>Yes</v>
      </c>
      <c r="AA1985" s="39" t="str">
        <f t="shared" si="547"/>
        <v>No</v>
      </c>
      <c r="AB1985" s="39" t="str">
        <f t="shared" si="548"/>
        <v>No</v>
      </c>
      <c r="AC1985" s="38">
        <f t="shared" si="549"/>
        <v>1</v>
      </c>
      <c r="AD1985" s="39" t="str">
        <f t="shared" si="550"/>
        <v>No</v>
      </c>
      <c r="AE1985" s="13" t="str">
        <f t="shared" si="551"/>
        <v>25-Nov-1963</v>
      </c>
      <c r="AF1985" s="39">
        <f t="shared" si="552"/>
        <v>60</v>
      </c>
      <c r="AG1985" s="58">
        <f t="shared" si="553"/>
        <v>28287.9</v>
      </c>
      <c r="AH1985" s="39" t="str">
        <f t="shared" si="554"/>
        <v>tier - 1</v>
      </c>
      <c r="AI1985" s="39" t="str">
        <f t="shared" si="555"/>
        <v>tier - 1</v>
      </c>
      <c r="AJ1985" s="54" t="str">
        <f t="shared" si="556"/>
        <v>R1013</v>
      </c>
    </row>
    <row r="1986" spans="2:36" ht="15.75" customHeight="1" x14ac:dyDescent="0.3">
      <c r="B1986" s="12" t="s">
        <v>7100</v>
      </c>
      <c r="C1986" s="13" t="s">
        <v>7102</v>
      </c>
      <c r="D1986" s="13">
        <v>25.9</v>
      </c>
      <c r="E1986" s="13" t="str">
        <f t="shared" si="540"/>
        <v>Overweight</v>
      </c>
      <c r="F1986" s="13">
        <v>5.12</v>
      </c>
      <c r="G1986" s="13" t="str">
        <f t="shared" si="541"/>
        <v>Normal</v>
      </c>
      <c r="H1986" s="13" t="s">
        <v>8291</v>
      </c>
      <c r="I1986" s="13" t="s">
        <v>8291</v>
      </c>
      <c r="J1986" s="13" t="s">
        <v>8293</v>
      </c>
      <c r="K1986" s="27">
        <v>1</v>
      </c>
      <c r="L1986" s="13" t="s">
        <v>8291</v>
      </c>
      <c r="M1986" s="13" t="s">
        <v>10143</v>
      </c>
      <c r="N1986" s="13">
        <v>33</v>
      </c>
      <c r="O1986" s="56">
        <v>28302.33</v>
      </c>
      <c r="P1986" s="13" t="s">
        <v>8314</v>
      </c>
      <c r="Q1986" s="13" t="s">
        <v>8310</v>
      </c>
      <c r="R1986" s="57" t="s">
        <v>8321</v>
      </c>
      <c r="T1986" s="12" t="s">
        <v>7100</v>
      </c>
      <c r="U1986" s="13" t="str">
        <f t="shared" si="557"/>
        <v xml:space="preserve">  Holly A</v>
      </c>
      <c r="V1986" s="39">
        <f t="shared" si="542"/>
        <v>25.9</v>
      </c>
      <c r="W1986" s="39" t="str">
        <f t="shared" si="543"/>
        <v>Overweight</v>
      </c>
      <c r="X1986" s="39">
        <f t="shared" si="544"/>
        <v>5.12</v>
      </c>
      <c r="Y1986" s="39" t="str">
        <f t="shared" si="545"/>
        <v>Normal</v>
      </c>
      <c r="Z1986" s="39" t="str">
        <f t="shared" si="546"/>
        <v>No</v>
      </c>
      <c r="AA1986" s="39" t="str">
        <f t="shared" si="547"/>
        <v>No</v>
      </c>
      <c r="AB1986" s="39" t="str">
        <f t="shared" si="548"/>
        <v>Yes</v>
      </c>
      <c r="AC1986" s="38">
        <f t="shared" si="549"/>
        <v>1</v>
      </c>
      <c r="AD1986" s="39" t="str">
        <f t="shared" si="550"/>
        <v>No</v>
      </c>
      <c r="AE1986" s="13" t="str">
        <f t="shared" si="551"/>
        <v>24-Dec-1990</v>
      </c>
      <c r="AF1986" s="39">
        <f t="shared" si="552"/>
        <v>33</v>
      </c>
      <c r="AG1986" s="58">
        <f t="shared" si="553"/>
        <v>28302.33</v>
      </c>
      <c r="AH1986" s="39" t="str">
        <f t="shared" si="554"/>
        <v>tier - 1</v>
      </c>
      <c r="AI1986" s="39" t="str">
        <f t="shared" si="555"/>
        <v>tier - 2</v>
      </c>
      <c r="AJ1986" s="54" t="str">
        <f t="shared" si="556"/>
        <v>R1011</v>
      </c>
    </row>
    <row r="1987" spans="2:36" ht="15.75" customHeight="1" x14ac:dyDescent="0.3">
      <c r="B1987" s="12" t="s">
        <v>7104</v>
      </c>
      <c r="C1987" s="13" t="s">
        <v>7106</v>
      </c>
      <c r="D1987" s="13">
        <v>20.81</v>
      </c>
      <c r="E1987" s="13" t="str">
        <f t="shared" si="540"/>
        <v>Healthy Weight</v>
      </c>
      <c r="F1987" s="13">
        <v>5.52</v>
      </c>
      <c r="G1987" s="13" t="str">
        <f t="shared" si="541"/>
        <v>Normal</v>
      </c>
      <c r="H1987" s="13" t="s">
        <v>8291</v>
      </c>
      <c r="I1987" s="13" t="s">
        <v>8291</v>
      </c>
      <c r="J1987" s="13" t="s">
        <v>8291</v>
      </c>
      <c r="K1987" s="27" t="s">
        <v>8292</v>
      </c>
      <c r="L1987" s="13" t="s">
        <v>8291</v>
      </c>
      <c r="M1987" s="13" t="s">
        <v>9374</v>
      </c>
      <c r="N1987" s="13">
        <v>46</v>
      </c>
      <c r="O1987" s="56">
        <v>28340.19</v>
      </c>
      <c r="P1987" s="13" t="s">
        <v>8314</v>
      </c>
      <c r="Q1987" s="13" t="s">
        <v>8310</v>
      </c>
      <c r="R1987" s="57" t="s">
        <v>8317</v>
      </c>
      <c r="T1987" s="12" t="s">
        <v>7104</v>
      </c>
      <c r="U1987" s="13" t="str">
        <f t="shared" si="557"/>
        <v xml:space="preserve">  Ping</v>
      </c>
      <c r="V1987" s="39">
        <f t="shared" si="542"/>
        <v>20.81</v>
      </c>
      <c r="W1987" s="39" t="str">
        <f t="shared" si="543"/>
        <v>Healthy Weight</v>
      </c>
      <c r="X1987" s="39">
        <f t="shared" si="544"/>
        <v>5.52</v>
      </c>
      <c r="Y1987" s="39" t="str">
        <f t="shared" si="545"/>
        <v>Normal</v>
      </c>
      <c r="Z1987" s="39" t="str">
        <f t="shared" si="546"/>
        <v>No</v>
      </c>
      <c r="AA1987" s="39" t="str">
        <f t="shared" si="547"/>
        <v>No</v>
      </c>
      <c r="AB1987" s="39" t="str">
        <f t="shared" si="548"/>
        <v>No</v>
      </c>
      <c r="AC1987" s="38" t="str">
        <f t="shared" si="549"/>
        <v>No major surgery</v>
      </c>
      <c r="AD1987" s="39" t="str">
        <f t="shared" si="550"/>
        <v>No</v>
      </c>
      <c r="AE1987" s="13" t="str">
        <f t="shared" si="551"/>
        <v>2-Dec-1977</v>
      </c>
      <c r="AF1987" s="39">
        <f t="shared" si="552"/>
        <v>46</v>
      </c>
      <c r="AG1987" s="58">
        <f t="shared" si="553"/>
        <v>28340.19</v>
      </c>
      <c r="AH1987" s="39" t="str">
        <f t="shared" si="554"/>
        <v>tier - 1</v>
      </c>
      <c r="AI1987" s="39" t="str">
        <f t="shared" si="555"/>
        <v>tier - 2</v>
      </c>
      <c r="AJ1987" s="54" t="str">
        <f t="shared" si="556"/>
        <v>R1012</v>
      </c>
    </row>
    <row r="1988" spans="2:36" ht="15.75" customHeight="1" x14ac:dyDescent="0.3">
      <c r="B1988" s="12" t="s">
        <v>7108</v>
      </c>
      <c r="C1988" s="13" t="s">
        <v>3798</v>
      </c>
      <c r="D1988" s="13">
        <v>25.84</v>
      </c>
      <c r="E1988" s="13" t="str">
        <f t="shared" ref="E1988:E2051" si="558">IF(D1988&lt;18.5,"Underweight", IF(AND(D1988&gt;=18.5,D1988&lt;=24.9),"Healthy Weight", IF(AND(D1988&gt;=25,D1988&lt;=29.9),"Overweight", IF(D1988&gt;=30,"Obesity"))))</f>
        <v>Overweight</v>
      </c>
      <c r="F1988" s="13">
        <v>5.81</v>
      </c>
      <c r="G1988" s="13" t="str">
        <f t="shared" ref="G1988:G2051" si="559">IF(F1988&lt;5.7,"Normal",IF(AND(F1988&gt;=5.7,F1988&lt;=6.4),"Prediabetes",IF(F1988&gt;=6.5,"Diabetes")))</f>
        <v>Prediabetes</v>
      </c>
      <c r="H1988" s="13" t="s">
        <v>8293</v>
      </c>
      <c r="I1988" s="13" t="s">
        <v>8291</v>
      </c>
      <c r="J1988" s="13" t="s">
        <v>8293</v>
      </c>
      <c r="K1988" s="27">
        <v>1</v>
      </c>
      <c r="L1988" s="13" t="s">
        <v>8291</v>
      </c>
      <c r="M1988" s="13" t="s">
        <v>9682</v>
      </c>
      <c r="N1988" s="13">
        <v>49</v>
      </c>
      <c r="O1988" s="56">
        <v>28468.92</v>
      </c>
      <c r="P1988" s="13" t="s">
        <v>8314</v>
      </c>
      <c r="Q1988" s="13" t="s">
        <v>8314</v>
      </c>
      <c r="R1988" s="57" t="s">
        <v>8317</v>
      </c>
      <c r="T1988" s="12" t="s">
        <v>7108</v>
      </c>
      <c r="U1988" s="13" t="str">
        <f t="shared" si="557"/>
        <v xml:space="preserve">  Tim</v>
      </c>
      <c r="V1988" s="39">
        <f t="shared" ref="V1988:V2051" si="560">VLOOKUP(T1988,$B$3:$R$2338,3,FALSE)</f>
        <v>25.84</v>
      </c>
      <c r="W1988" s="39" t="str">
        <f t="shared" ref="W1988:W2051" si="561">VLOOKUP(T1988,$B$3:$R$2338,4,FALSE)</f>
        <v>Overweight</v>
      </c>
      <c r="X1988" s="39">
        <f t="shared" ref="X1988:X2051" si="562">VLOOKUP(T1988,$B$3:$R$2338,5,FALSE)</f>
        <v>5.81</v>
      </c>
      <c r="Y1988" s="39" t="str">
        <f t="shared" ref="Y1988:Y2051" si="563">VLOOKUP(T1988,$B$3:$R$2338,6,0)</f>
        <v>Prediabetes</v>
      </c>
      <c r="Z1988" s="39" t="str">
        <f t="shared" ref="Z1988:Z2051" si="564">VLOOKUP(T1988,$B$3:$R$2338,7,0)</f>
        <v>Yes</v>
      </c>
      <c r="AA1988" s="39" t="str">
        <f t="shared" ref="AA1988:AA2051" si="565">VLOOKUP(T1988,$B$3:$R$2338,8,0)</f>
        <v>No</v>
      </c>
      <c r="AB1988" s="39" t="str">
        <f t="shared" ref="AB1988:AB2051" si="566">VLOOKUP(T1988,$B$3:$R$2338,9,0)</f>
        <v>Yes</v>
      </c>
      <c r="AC1988" s="38">
        <f t="shared" ref="AC1988:AC2051" si="567">VLOOKUP(T1988,$B$3:$R$2338,10,0)</f>
        <v>1</v>
      </c>
      <c r="AD1988" s="39" t="str">
        <f t="shared" ref="AD1988:AD2051" si="568">VLOOKUP(T1988,$B$3:$R$2338,11,0)</f>
        <v>No</v>
      </c>
      <c r="AE1988" s="13" t="str">
        <f t="shared" ref="AE1988:AE2051" si="569">VLOOKUP(T1988,$B$3:$R$2338,12,0)</f>
        <v>16-Sep-1974</v>
      </c>
      <c r="AF1988" s="39">
        <f t="shared" ref="AF1988:AF2051" si="570">VLOOKUP(T1988,$B$3:$R$2338,13,0)</f>
        <v>49</v>
      </c>
      <c r="AG1988" s="58">
        <f t="shared" ref="AG1988:AG2051" si="571">VLOOKUP(T1988,$B$3:$R$2338,14,0)</f>
        <v>28468.92</v>
      </c>
      <c r="AH1988" s="39" t="str">
        <f t="shared" ref="AH1988:AH2051" si="572">VLOOKUP(T1988,$B$3:$R$2338,15,0)</f>
        <v>tier - 1</v>
      </c>
      <c r="AI1988" s="39" t="str">
        <f t="shared" ref="AI1988:AI2051" si="573">VLOOKUP(T1988,B1987:R4322,16,0)</f>
        <v>tier - 1</v>
      </c>
      <c r="AJ1988" s="54" t="str">
        <f t="shared" ref="AJ1988:AJ2051" si="574">VLOOKUP(T1988,$B$3:$R$2338,17,0)</f>
        <v>R1012</v>
      </c>
    </row>
    <row r="1989" spans="2:36" ht="15.75" customHeight="1" x14ac:dyDescent="0.3">
      <c r="B1989" s="12" t="s">
        <v>7111</v>
      </c>
      <c r="C1989" s="13" t="s">
        <v>88</v>
      </c>
      <c r="D1989" s="13">
        <v>30.95</v>
      </c>
      <c r="E1989" s="13" t="str">
        <f t="shared" si="558"/>
        <v>Obesity</v>
      </c>
      <c r="F1989" s="13">
        <v>5.16</v>
      </c>
      <c r="G1989" s="13" t="str">
        <f t="shared" si="559"/>
        <v>Normal</v>
      </c>
      <c r="H1989" s="13" t="s">
        <v>8291</v>
      </c>
      <c r="I1989" s="13" t="s">
        <v>8291</v>
      </c>
      <c r="J1989" s="13" t="s">
        <v>8293</v>
      </c>
      <c r="K1989" s="27">
        <v>1</v>
      </c>
      <c r="L1989" s="13" t="s">
        <v>8291</v>
      </c>
      <c r="M1989" s="13" t="s">
        <v>10144</v>
      </c>
      <c r="N1989" s="13">
        <v>41</v>
      </c>
      <c r="O1989" s="56">
        <v>28476.73</v>
      </c>
      <c r="P1989" s="13" t="s">
        <v>8314</v>
      </c>
      <c r="Q1989" s="13" t="s">
        <v>8310</v>
      </c>
      <c r="R1989" s="57" t="s">
        <v>8317</v>
      </c>
      <c r="T1989" s="12" t="s">
        <v>7111</v>
      </c>
      <c r="U1989" s="13" t="str">
        <f t="shared" ref="U1989:U2052" si="575">VLOOKUP(T1989,$B$3:$R$2338,2,FALSE)</f>
        <v xml:space="preserve">  John</v>
      </c>
      <c r="V1989" s="39">
        <f t="shared" si="560"/>
        <v>30.95</v>
      </c>
      <c r="W1989" s="39" t="str">
        <f t="shared" si="561"/>
        <v>Obesity</v>
      </c>
      <c r="X1989" s="39">
        <f t="shared" si="562"/>
        <v>5.16</v>
      </c>
      <c r="Y1989" s="39" t="str">
        <f t="shared" si="563"/>
        <v>Normal</v>
      </c>
      <c r="Z1989" s="39" t="str">
        <f t="shared" si="564"/>
        <v>No</v>
      </c>
      <c r="AA1989" s="39" t="str">
        <f t="shared" si="565"/>
        <v>No</v>
      </c>
      <c r="AB1989" s="39" t="str">
        <f t="shared" si="566"/>
        <v>Yes</v>
      </c>
      <c r="AC1989" s="38">
        <f t="shared" si="567"/>
        <v>1</v>
      </c>
      <c r="AD1989" s="39" t="str">
        <f t="shared" si="568"/>
        <v>No</v>
      </c>
      <c r="AE1989" s="13" t="str">
        <f t="shared" si="569"/>
        <v>11-Dec-1982</v>
      </c>
      <c r="AF1989" s="39">
        <f t="shared" si="570"/>
        <v>41</v>
      </c>
      <c r="AG1989" s="58">
        <f t="shared" si="571"/>
        <v>28476.73</v>
      </c>
      <c r="AH1989" s="39" t="str">
        <f t="shared" si="572"/>
        <v>tier - 1</v>
      </c>
      <c r="AI1989" s="39" t="str">
        <f t="shared" si="573"/>
        <v>tier - 2</v>
      </c>
      <c r="AJ1989" s="54" t="str">
        <f t="shared" si="574"/>
        <v>R1012</v>
      </c>
    </row>
    <row r="1990" spans="2:36" ht="15.75" customHeight="1" x14ac:dyDescent="0.3">
      <c r="B1990" s="12" t="s">
        <v>7114</v>
      </c>
      <c r="C1990" s="13" t="s">
        <v>1322</v>
      </c>
      <c r="D1990" s="13">
        <v>30.54</v>
      </c>
      <c r="E1990" s="13" t="str">
        <f t="shared" si="558"/>
        <v>Obesity</v>
      </c>
      <c r="F1990" s="13">
        <v>5</v>
      </c>
      <c r="G1990" s="13" t="str">
        <f t="shared" si="559"/>
        <v>Normal</v>
      </c>
      <c r="H1990" s="13" t="s">
        <v>8291</v>
      </c>
      <c r="I1990" s="13" t="s">
        <v>8291</v>
      </c>
      <c r="J1990" s="13" t="s">
        <v>8293</v>
      </c>
      <c r="K1990" s="27">
        <v>1</v>
      </c>
      <c r="L1990" s="13" t="s">
        <v>8291</v>
      </c>
      <c r="M1990" s="13" t="s">
        <v>10145</v>
      </c>
      <c r="N1990" s="13">
        <v>38</v>
      </c>
      <c r="O1990" s="56">
        <v>28542.86</v>
      </c>
      <c r="P1990" s="13" t="s">
        <v>8314</v>
      </c>
      <c r="Q1990" s="13" t="s">
        <v>8311</v>
      </c>
      <c r="R1990" s="57" t="s">
        <v>8321</v>
      </c>
      <c r="T1990" s="12" t="s">
        <v>7114</v>
      </c>
      <c r="U1990" s="13" t="str">
        <f t="shared" si="575"/>
        <v xml:space="preserve">  Cynthia</v>
      </c>
      <c r="V1990" s="39">
        <f t="shared" si="560"/>
        <v>30.54</v>
      </c>
      <c r="W1990" s="39" t="str">
        <f t="shared" si="561"/>
        <v>Obesity</v>
      </c>
      <c r="X1990" s="39">
        <f t="shared" si="562"/>
        <v>5</v>
      </c>
      <c r="Y1990" s="39" t="str">
        <f t="shared" si="563"/>
        <v>Normal</v>
      </c>
      <c r="Z1990" s="39" t="str">
        <f t="shared" si="564"/>
        <v>No</v>
      </c>
      <c r="AA1990" s="39" t="str">
        <f t="shared" si="565"/>
        <v>No</v>
      </c>
      <c r="AB1990" s="39" t="str">
        <f t="shared" si="566"/>
        <v>Yes</v>
      </c>
      <c r="AC1990" s="38">
        <f t="shared" si="567"/>
        <v>1</v>
      </c>
      <c r="AD1990" s="39" t="str">
        <f t="shared" si="568"/>
        <v>No</v>
      </c>
      <c r="AE1990" s="13" t="str">
        <f t="shared" si="569"/>
        <v>27-Sep-1985</v>
      </c>
      <c r="AF1990" s="39">
        <f t="shared" si="570"/>
        <v>38</v>
      </c>
      <c r="AG1990" s="58">
        <f t="shared" si="571"/>
        <v>28542.86</v>
      </c>
      <c r="AH1990" s="39" t="str">
        <f t="shared" si="572"/>
        <v>tier - 1</v>
      </c>
      <c r="AI1990" s="39" t="str">
        <f t="shared" si="573"/>
        <v>tier - 3</v>
      </c>
      <c r="AJ1990" s="54" t="str">
        <f t="shared" si="574"/>
        <v>R1011</v>
      </c>
    </row>
    <row r="1991" spans="2:36" ht="15.75" customHeight="1" x14ac:dyDescent="0.3">
      <c r="B1991" s="12" t="s">
        <v>7117</v>
      </c>
      <c r="C1991" s="13" t="s">
        <v>7119</v>
      </c>
      <c r="D1991" s="13">
        <v>33.914999999999999</v>
      </c>
      <c r="E1991" s="13" t="str">
        <f t="shared" si="558"/>
        <v>Obesity</v>
      </c>
      <c r="F1991" s="13">
        <v>5.84</v>
      </c>
      <c r="G1991" s="13" t="str">
        <f t="shared" si="559"/>
        <v>Prediabetes</v>
      </c>
      <c r="H1991" s="13" t="s">
        <v>8293</v>
      </c>
      <c r="I1991" s="13" t="s">
        <v>8291</v>
      </c>
      <c r="J1991" s="13" t="s">
        <v>8291</v>
      </c>
      <c r="K1991" s="27" t="s">
        <v>8292</v>
      </c>
      <c r="L1991" s="13" t="s">
        <v>8291</v>
      </c>
      <c r="M1991" s="13" t="s">
        <v>10146</v>
      </c>
      <c r="N1991" s="13">
        <v>33</v>
      </c>
      <c r="O1991" s="56">
        <v>28716.14</v>
      </c>
      <c r="P1991" s="13" t="s">
        <v>8314</v>
      </c>
      <c r="Q1991" s="13" t="s">
        <v>8311</v>
      </c>
      <c r="R1991" s="57" t="s">
        <v>8321</v>
      </c>
      <c r="T1991" s="12" t="s">
        <v>7117</v>
      </c>
      <c r="U1991" s="13" t="str">
        <f t="shared" si="575"/>
        <v xml:space="preserve">  Emmett</v>
      </c>
      <c r="V1991" s="39">
        <f t="shared" si="560"/>
        <v>33.914999999999999</v>
      </c>
      <c r="W1991" s="39" t="str">
        <f t="shared" si="561"/>
        <v>Obesity</v>
      </c>
      <c r="X1991" s="39">
        <f t="shared" si="562"/>
        <v>5.84</v>
      </c>
      <c r="Y1991" s="39" t="str">
        <f t="shared" si="563"/>
        <v>Prediabetes</v>
      </c>
      <c r="Z1991" s="39" t="str">
        <f t="shared" si="564"/>
        <v>Yes</v>
      </c>
      <c r="AA1991" s="39" t="str">
        <f t="shared" si="565"/>
        <v>No</v>
      </c>
      <c r="AB1991" s="39" t="str">
        <f t="shared" si="566"/>
        <v>No</v>
      </c>
      <c r="AC1991" s="38" t="str">
        <f t="shared" si="567"/>
        <v>No major surgery</v>
      </c>
      <c r="AD1991" s="39" t="str">
        <f t="shared" si="568"/>
        <v>No</v>
      </c>
      <c r="AE1991" s="13" t="str">
        <f t="shared" si="569"/>
        <v>5-Dec-1990</v>
      </c>
      <c r="AF1991" s="39">
        <f t="shared" si="570"/>
        <v>33</v>
      </c>
      <c r="AG1991" s="58">
        <f t="shared" si="571"/>
        <v>28716.14</v>
      </c>
      <c r="AH1991" s="39" t="str">
        <f t="shared" si="572"/>
        <v>tier - 1</v>
      </c>
      <c r="AI1991" s="39" t="str">
        <f t="shared" si="573"/>
        <v>tier - 3</v>
      </c>
      <c r="AJ1991" s="54" t="str">
        <f t="shared" si="574"/>
        <v>R1011</v>
      </c>
    </row>
    <row r="1992" spans="2:36" ht="15.75" customHeight="1" x14ac:dyDescent="0.3">
      <c r="B1992" s="12" t="s">
        <v>7121</v>
      </c>
      <c r="C1992" s="13" t="s">
        <v>335</v>
      </c>
      <c r="D1992" s="13">
        <v>33.31</v>
      </c>
      <c r="E1992" s="13" t="str">
        <f t="shared" si="558"/>
        <v>Obesity</v>
      </c>
      <c r="F1992" s="13">
        <v>4.1900000000000004</v>
      </c>
      <c r="G1992" s="13" t="str">
        <f t="shared" si="559"/>
        <v>Normal</v>
      </c>
      <c r="H1992" s="13" t="s">
        <v>8291</v>
      </c>
      <c r="I1992" s="13" t="s">
        <v>8291</v>
      </c>
      <c r="J1992" s="13" t="s">
        <v>8293</v>
      </c>
      <c r="K1992" s="27">
        <v>1</v>
      </c>
      <c r="L1992" s="13" t="s">
        <v>8291</v>
      </c>
      <c r="M1992" s="13" t="s">
        <v>10147</v>
      </c>
      <c r="N1992" s="13">
        <v>62</v>
      </c>
      <c r="O1992" s="56">
        <v>28868.66</v>
      </c>
      <c r="P1992" s="13" t="s">
        <v>8314</v>
      </c>
      <c r="Q1992" s="13" t="s">
        <v>8310</v>
      </c>
      <c r="R1992" s="57" t="s">
        <v>8317</v>
      </c>
      <c r="T1992" s="12" t="s">
        <v>7121</v>
      </c>
      <c r="U1992" s="13" t="str">
        <f t="shared" si="575"/>
        <v xml:space="preserve">  Kate</v>
      </c>
      <c r="V1992" s="39">
        <f t="shared" si="560"/>
        <v>33.31</v>
      </c>
      <c r="W1992" s="39" t="str">
        <f t="shared" si="561"/>
        <v>Obesity</v>
      </c>
      <c r="X1992" s="39">
        <f t="shared" si="562"/>
        <v>4.1900000000000004</v>
      </c>
      <c r="Y1992" s="39" t="str">
        <f t="shared" si="563"/>
        <v>Normal</v>
      </c>
      <c r="Z1992" s="39" t="str">
        <f t="shared" si="564"/>
        <v>No</v>
      </c>
      <c r="AA1992" s="39" t="str">
        <f t="shared" si="565"/>
        <v>No</v>
      </c>
      <c r="AB1992" s="39" t="str">
        <f t="shared" si="566"/>
        <v>Yes</v>
      </c>
      <c r="AC1992" s="38">
        <f t="shared" si="567"/>
        <v>1</v>
      </c>
      <c r="AD1992" s="39" t="str">
        <f t="shared" si="568"/>
        <v>No</v>
      </c>
      <c r="AE1992" s="13" t="str">
        <f t="shared" si="569"/>
        <v>3-Aug-1961</v>
      </c>
      <c r="AF1992" s="39">
        <f t="shared" si="570"/>
        <v>62</v>
      </c>
      <c r="AG1992" s="58">
        <f t="shared" si="571"/>
        <v>28868.66</v>
      </c>
      <c r="AH1992" s="39" t="str">
        <f t="shared" si="572"/>
        <v>tier - 1</v>
      </c>
      <c r="AI1992" s="39" t="str">
        <f t="shared" si="573"/>
        <v>tier - 2</v>
      </c>
      <c r="AJ1992" s="54" t="str">
        <f t="shared" si="574"/>
        <v>R1012</v>
      </c>
    </row>
    <row r="1993" spans="2:36" ht="15.75" customHeight="1" x14ac:dyDescent="0.3">
      <c r="B1993" s="12" t="s">
        <v>7124</v>
      </c>
      <c r="C1993" s="13" t="s">
        <v>7126</v>
      </c>
      <c r="D1993" s="13">
        <v>25.745000000000001</v>
      </c>
      <c r="E1993" s="13" t="str">
        <f t="shared" si="558"/>
        <v>Overweight</v>
      </c>
      <c r="F1993" s="13">
        <v>4.62</v>
      </c>
      <c r="G1993" s="13" t="str">
        <f t="shared" si="559"/>
        <v>Normal</v>
      </c>
      <c r="H1993" s="13" t="s">
        <v>8293</v>
      </c>
      <c r="I1993" s="13" t="s">
        <v>8291</v>
      </c>
      <c r="J1993" s="13" t="s">
        <v>8291</v>
      </c>
      <c r="K1993" s="27" t="s">
        <v>8292</v>
      </c>
      <c r="L1993" s="13" t="s">
        <v>8291</v>
      </c>
      <c r="M1993" s="13" t="s">
        <v>10148</v>
      </c>
      <c r="N1993" s="13">
        <v>61</v>
      </c>
      <c r="O1993" s="56">
        <v>28923.14</v>
      </c>
      <c r="P1993" s="13" t="s">
        <v>8314</v>
      </c>
      <c r="Q1993" s="13" t="s">
        <v>8314</v>
      </c>
      <c r="R1993" s="57" t="s">
        <v>8317</v>
      </c>
      <c r="T1993" s="12" t="s">
        <v>7124</v>
      </c>
      <c r="U1993" s="13" t="str">
        <f t="shared" si="575"/>
        <v xml:space="preserve">  Christopher L</v>
      </c>
      <c r="V1993" s="39">
        <f t="shared" si="560"/>
        <v>25.745000000000001</v>
      </c>
      <c r="W1993" s="39" t="str">
        <f t="shared" si="561"/>
        <v>Overweight</v>
      </c>
      <c r="X1993" s="39">
        <f t="shared" si="562"/>
        <v>4.62</v>
      </c>
      <c r="Y1993" s="39" t="str">
        <f t="shared" si="563"/>
        <v>Normal</v>
      </c>
      <c r="Z1993" s="39" t="str">
        <f t="shared" si="564"/>
        <v>Yes</v>
      </c>
      <c r="AA1993" s="39" t="str">
        <f t="shared" si="565"/>
        <v>No</v>
      </c>
      <c r="AB1993" s="39" t="str">
        <f t="shared" si="566"/>
        <v>No</v>
      </c>
      <c r="AC1993" s="38" t="str">
        <f t="shared" si="567"/>
        <v>No major surgery</v>
      </c>
      <c r="AD1993" s="39" t="str">
        <f t="shared" si="568"/>
        <v>No</v>
      </c>
      <c r="AE1993" s="13" t="str">
        <f t="shared" si="569"/>
        <v>25-Jul-1962</v>
      </c>
      <c r="AF1993" s="39">
        <f t="shared" si="570"/>
        <v>61</v>
      </c>
      <c r="AG1993" s="58">
        <f t="shared" si="571"/>
        <v>28923.14</v>
      </c>
      <c r="AH1993" s="39" t="str">
        <f t="shared" si="572"/>
        <v>tier - 1</v>
      </c>
      <c r="AI1993" s="39" t="str">
        <f t="shared" si="573"/>
        <v>tier - 1</v>
      </c>
      <c r="AJ1993" s="54" t="str">
        <f t="shared" si="574"/>
        <v>R1012</v>
      </c>
    </row>
    <row r="1994" spans="2:36" ht="15.75" customHeight="1" x14ac:dyDescent="0.3">
      <c r="B1994" s="12" t="s">
        <v>7128</v>
      </c>
      <c r="C1994" s="13" t="s">
        <v>2512</v>
      </c>
      <c r="D1994" s="13">
        <v>37.1</v>
      </c>
      <c r="E1994" s="13" t="str">
        <f t="shared" si="558"/>
        <v>Obesity</v>
      </c>
      <c r="F1994" s="13">
        <v>6.24</v>
      </c>
      <c r="G1994" s="13" t="str">
        <f t="shared" si="559"/>
        <v>Prediabetes</v>
      </c>
      <c r="H1994" s="13" t="s">
        <v>8291</v>
      </c>
      <c r="I1994" s="13" t="s">
        <v>8291</v>
      </c>
      <c r="J1994" s="13" t="s">
        <v>8291</v>
      </c>
      <c r="K1994" s="27" t="s">
        <v>8292</v>
      </c>
      <c r="L1994" s="13" t="s">
        <v>8291</v>
      </c>
      <c r="M1994" s="13" t="s">
        <v>10149</v>
      </c>
      <c r="N1994" s="13">
        <v>64</v>
      </c>
      <c r="O1994" s="56">
        <v>28950.47</v>
      </c>
      <c r="P1994" s="13" t="s">
        <v>8314</v>
      </c>
      <c r="Q1994" s="13" t="s">
        <v>8314</v>
      </c>
      <c r="R1994" s="57" t="s">
        <v>8317</v>
      </c>
      <c r="T1994" s="12" t="s">
        <v>7128</v>
      </c>
      <c r="U1994" s="13" t="str">
        <f t="shared" si="575"/>
        <v xml:space="preserve">  Christopher P</v>
      </c>
      <c r="V1994" s="39">
        <f t="shared" si="560"/>
        <v>37.1</v>
      </c>
      <c r="W1994" s="39" t="str">
        <f t="shared" si="561"/>
        <v>Obesity</v>
      </c>
      <c r="X1994" s="39">
        <f t="shared" si="562"/>
        <v>6.24</v>
      </c>
      <c r="Y1994" s="39" t="str">
        <f t="shared" si="563"/>
        <v>Prediabetes</v>
      </c>
      <c r="Z1994" s="39" t="str">
        <f t="shared" si="564"/>
        <v>No</v>
      </c>
      <c r="AA1994" s="39" t="str">
        <f t="shared" si="565"/>
        <v>No</v>
      </c>
      <c r="AB1994" s="39" t="str">
        <f t="shared" si="566"/>
        <v>No</v>
      </c>
      <c r="AC1994" s="38" t="str">
        <f t="shared" si="567"/>
        <v>No major surgery</v>
      </c>
      <c r="AD1994" s="39" t="str">
        <f t="shared" si="568"/>
        <v>No</v>
      </c>
      <c r="AE1994" s="13" t="str">
        <f t="shared" si="569"/>
        <v>5-Dec-1959</v>
      </c>
      <c r="AF1994" s="39">
        <f t="shared" si="570"/>
        <v>64</v>
      </c>
      <c r="AG1994" s="58">
        <f t="shared" si="571"/>
        <v>28950.47</v>
      </c>
      <c r="AH1994" s="39" t="str">
        <f t="shared" si="572"/>
        <v>tier - 1</v>
      </c>
      <c r="AI1994" s="39" t="str">
        <f t="shared" si="573"/>
        <v>tier - 1</v>
      </c>
      <c r="AJ1994" s="54" t="str">
        <f t="shared" si="574"/>
        <v>R1012</v>
      </c>
    </row>
    <row r="1995" spans="2:36" ht="15.75" customHeight="1" x14ac:dyDescent="0.3">
      <c r="B1995" s="12" t="s">
        <v>7131</v>
      </c>
      <c r="C1995" s="13" t="s">
        <v>7133</v>
      </c>
      <c r="D1995" s="13">
        <v>35.435000000000002</v>
      </c>
      <c r="E1995" s="13" t="str">
        <f t="shared" si="558"/>
        <v>Obesity</v>
      </c>
      <c r="F1995" s="13">
        <v>5.81</v>
      </c>
      <c r="G1995" s="13" t="str">
        <f t="shared" si="559"/>
        <v>Prediabetes</v>
      </c>
      <c r="H1995" s="13" t="s">
        <v>8291</v>
      </c>
      <c r="I1995" s="13" t="s">
        <v>8291</v>
      </c>
      <c r="J1995" s="13" t="s">
        <v>8291</v>
      </c>
      <c r="K1995" s="27" t="s">
        <v>8292</v>
      </c>
      <c r="L1995" s="13" t="s">
        <v>8291</v>
      </c>
      <c r="M1995" s="13" t="s">
        <v>8488</v>
      </c>
      <c r="N1995" s="13">
        <v>20</v>
      </c>
      <c r="O1995" s="56">
        <v>28998.68</v>
      </c>
      <c r="P1995" s="13" t="s">
        <v>8314</v>
      </c>
      <c r="Q1995" s="13" t="s">
        <v>8311</v>
      </c>
      <c r="R1995" s="57" t="s">
        <v>8321</v>
      </c>
      <c r="T1995" s="12" t="s">
        <v>7131</v>
      </c>
      <c r="U1995" s="13" t="str">
        <f t="shared" si="575"/>
        <v xml:space="preserve">  Christopher W</v>
      </c>
      <c r="V1995" s="39">
        <f t="shared" si="560"/>
        <v>35.435000000000002</v>
      </c>
      <c r="W1995" s="39" t="str">
        <f t="shared" si="561"/>
        <v>Obesity</v>
      </c>
      <c r="X1995" s="39">
        <f t="shared" si="562"/>
        <v>5.81</v>
      </c>
      <c r="Y1995" s="39" t="str">
        <f t="shared" si="563"/>
        <v>Prediabetes</v>
      </c>
      <c r="Z1995" s="39" t="str">
        <f t="shared" si="564"/>
        <v>No</v>
      </c>
      <c r="AA1995" s="39" t="str">
        <f t="shared" si="565"/>
        <v>No</v>
      </c>
      <c r="AB1995" s="39" t="str">
        <f t="shared" si="566"/>
        <v>No</v>
      </c>
      <c r="AC1995" s="38" t="str">
        <f t="shared" si="567"/>
        <v>No major surgery</v>
      </c>
      <c r="AD1995" s="39" t="str">
        <f t="shared" si="568"/>
        <v>No</v>
      </c>
      <c r="AE1995" s="13" t="str">
        <f t="shared" si="569"/>
        <v>1-Sep-2003</v>
      </c>
      <c r="AF1995" s="39">
        <f t="shared" si="570"/>
        <v>20</v>
      </c>
      <c r="AG1995" s="58">
        <f t="shared" si="571"/>
        <v>28998.68</v>
      </c>
      <c r="AH1995" s="39" t="str">
        <f t="shared" si="572"/>
        <v>tier - 1</v>
      </c>
      <c r="AI1995" s="39" t="str">
        <f t="shared" si="573"/>
        <v>tier - 3</v>
      </c>
      <c r="AJ1995" s="54" t="str">
        <f t="shared" si="574"/>
        <v>R1011</v>
      </c>
    </row>
    <row r="1996" spans="2:36" ht="15.75" customHeight="1" x14ac:dyDescent="0.3">
      <c r="B1996" s="12" t="s">
        <v>7135</v>
      </c>
      <c r="C1996" s="13" t="s">
        <v>7137</v>
      </c>
      <c r="D1996" s="13">
        <v>20.399999999999999</v>
      </c>
      <c r="E1996" s="13" t="str">
        <f t="shared" si="558"/>
        <v>Healthy Weight</v>
      </c>
      <c r="F1996" s="13">
        <v>4.83</v>
      </c>
      <c r="G1996" s="13" t="str">
        <f t="shared" si="559"/>
        <v>Normal</v>
      </c>
      <c r="H1996" s="13" t="s">
        <v>8291</v>
      </c>
      <c r="I1996" s="13" t="s">
        <v>8291</v>
      </c>
      <c r="J1996" s="13" t="s">
        <v>8291</v>
      </c>
      <c r="K1996" s="27" t="s">
        <v>8292</v>
      </c>
      <c r="L1996" s="13" t="s">
        <v>8291</v>
      </c>
      <c r="M1996" s="13" t="s">
        <v>9732</v>
      </c>
      <c r="N1996" s="13">
        <v>31</v>
      </c>
      <c r="O1996" s="56">
        <v>29007.82</v>
      </c>
      <c r="P1996" s="13" t="s">
        <v>8314</v>
      </c>
      <c r="Q1996" s="13" t="s">
        <v>8311</v>
      </c>
      <c r="R1996" s="57" t="s">
        <v>8321</v>
      </c>
      <c r="T1996" s="12" t="s">
        <v>7135</v>
      </c>
      <c r="U1996" s="13" t="str">
        <f t="shared" si="575"/>
        <v xml:space="preserve">  Norman H</v>
      </c>
      <c r="V1996" s="39">
        <f t="shared" si="560"/>
        <v>20.399999999999999</v>
      </c>
      <c r="W1996" s="39" t="str">
        <f t="shared" si="561"/>
        <v>Healthy Weight</v>
      </c>
      <c r="X1996" s="39">
        <f t="shared" si="562"/>
        <v>4.83</v>
      </c>
      <c r="Y1996" s="39" t="str">
        <f t="shared" si="563"/>
        <v>Normal</v>
      </c>
      <c r="Z1996" s="39" t="str">
        <f t="shared" si="564"/>
        <v>No</v>
      </c>
      <c r="AA1996" s="39" t="str">
        <f t="shared" si="565"/>
        <v>No</v>
      </c>
      <c r="AB1996" s="39" t="str">
        <f t="shared" si="566"/>
        <v>No</v>
      </c>
      <c r="AC1996" s="38" t="str">
        <f t="shared" si="567"/>
        <v>No major surgery</v>
      </c>
      <c r="AD1996" s="39" t="str">
        <f t="shared" si="568"/>
        <v>No</v>
      </c>
      <c r="AE1996" s="13" t="str">
        <f t="shared" si="569"/>
        <v>7-Jul-1992</v>
      </c>
      <c r="AF1996" s="39">
        <f t="shared" si="570"/>
        <v>31</v>
      </c>
      <c r="AG1996" s="58">
        <f t="shared" si="571"/>
        <v>29007.82</v>
      </c>
      <c r="AH1996" s="39" t="str">
        <f t="shared" si="572"/>
        <v>tier - 1</v>
      </c>
      <c r="AI1996" s="39" t="str">
        <f t="shared" si="573"/>
        <v>tier - 3</v>
      </c>
      <c r="AJ1996" s="54" t="str">
        <f t="shared" si="574"/>
        <v>R1011</v>
      </c>
    </row>
    <row r="1997" spans="2:36" ht="15.75" customHeight="1" x14ac:dyDescent="0.3">
      <c r="B1997" s="12" t="s">
        <v>7139</v>
      </c>
      <c r="C1997" s="13" t="s">
        <v>5558</v>
      </c>
      <c r="D1997" s="13">
        <v>42.13</v>
      </c>
      <c r="E1997" s="13" t="str">
        <f t="shared" si="558"/>
        <v>Obesity</v>
      </c>
      <c r="F1997" s="13">
        <v>5.72</v>
      </c>
      <c r="G1997" s="13" t="str">
        <f t="shared" si="559"/>
        <v>Prediabetes</v>
      </c>
      <c r="H1997" s="13" t="s">
        <v>8293</v>
      </c>
      <c r="I1997" s="13" t="s">
        <v>8291</v>
      </c>
      <c r="J1997" s="13" t="s">
        <v>8293</v>
      </c>
      <c r="K1997" s="27">
        <v>1</v>
      </c>
      <c r="L1997" s="13" t="s">
        <v>8291</v>
      </c>
      <c r="M1997" s="13" t="s">
        <v>10150</v>
      </c>
      <c r="N1997" s="13">
        <v>43</v>
      </c>
      <c r="O1997" s="56">
        <v>29114.21</v>
      </c>
      <c r="P1997" s="13" t="s">
        <v>8314</v>
      </c>
      <c r="Q1997" s="13" t="s">
        <v>8311</v>
      </c>
      <c r="R1997" s="57" t="s">
        <v>8321</v>
      </c>
      <c r="T1997" s="12" t="s">
        <v>7139</v>
      </c>
      <c r="U1997" s="13" t="str">
        <f t="shared" si="575"/>
        <v xml:space="preserve">  Susan</v>
      </c>
      <c r="V1997" s="39">
        <f t="shared" si="560"/>
        <v>42.13</v>
      </c>
      <c r="W1997" s="39" t="str">
        <f t="shared" si="561"/>
        <v>Obesity</v>
      </c>
      <c r="X1997" s="39">
        <f t="shared" si="562"/>
        <v>5.72</v>
      </c>
      <c r="Y1997" s="39" t="str">
        <f t="shared" si="563"/>
        <v>Prediabetes</v>
      </c>
      <c r="Z1997" s="39" t="str">
        <f t="shared" si="564"/>
        <v>Yes</v>
      </c>
      <c r="AA1997" s="39" t="str">
        <f t="shared" si="565"/>
        <v>No</v>
      </c>
      <c r="AB1997" s="39" t="str">
        <f t="shared" si="566"/>
        <v>Yes</v>
      </c>
      <c r="AC1997" s="38">
        <f t="shared" si="567"/>
        <v>1</v>
      </c>
      <c r="AD1997" s="39" t="str">
        <f t="shared" si="568"/>
        <v>No</v>
      </c>
      <c r="AE1997" s="13" t="str">
        <f t="shared" si="569"/>
        <v>14-Jul-1980</v>
      </c>
      <c r="AF1997" s="39">
        <f t="shared" si="570"/>
        <v>43</v>
      </c>
      <c r="AG1997" s="58">
        <f t="shared" si="571"/>
        <v>29114.21</v>
      </c>
      <c r="AH1997" s="39" t="str">
        <f t="shared" si="572"/>
        <v>tier - 1</v>
      </c>
      <c r="AI1997" s="39" t="str">
        <f t="shared" si="573"/>
        <v>tier - 3</v>
      </c>
      <c r="AJ1997" s="54" t="str">
        <f t="shared" si="574"/>
        <v>R1011</v>
      </c>
    </row>
    <row r="1998" spans="2:36" ht="15.75" customHeight="1" x14ac:dyDescent="0.3">
      <c r="B1998" s="12" t="s">
        <v>7142</v>
      </c>
      <c r="C1998" s="13" t="s">
        <v>7144</v>
      </c>
      <c r="D1998" s="13">
        <v>33.99</v>
      </c>
      <c r="E1998" s="13" t="str">
        <f t="shared" si="558"/>
        <v>Obesity</v>
      </c>
      <c r="F1998" s="13">
        <v>4.83</v>
      </c>
      <c r="G1998" s="13" t="str">
        <f t="shared" si="559"/>
        <v>Normal</v>
      </c>
      <c r="H1998" s="13" t="s">
        <v>8293</v>
      </c>
      <c r="I1998" s="13" t="s">
        <v>8291</v>
      </c>
      <c r="J1998" s="13" t="s">
        <v>8293</v>
      </c>
      <c r="K1998" s="27">
        <v>1</v>
      </c>
      <c r="L1998" s="13" t="s">
        <v>8291</v>
      </c>
      <c r="M1998" s="13" t="s">
        <v>9128</v>
      </c>
      <c r="N1998" s="13">
        <v>45</v>
      </c>
      <c r="O1998" s="56">
        <v>29114.77</v>
      </c>
      <c r="P1998" s="13" t="s">
        <v>8314</v>
      </c>
      <c r="Q1998" s="13" t="s">
        <v>8314</v>
      </c>
      <c r="R1998" s="57" t="s">
        <v>8321</v>
      </c>
      <c r="T1998" s="12" t="s">
        <v>7142</v>
      </c>
      <c r="U1998" s="13" t="str">
        <f t="shared" si="575"/>
        <v xml:space="preserve">  Tatyana K</v>
      </c>
      <c r="V1998" s="39">
        <f t="shared" si="560"/>
        <v>33.99</v>
      </c>
      <c r="W1998" s="39" t="str">
        <f t="shared" si="561"/>
        <v>Obesity</v>
      </c>
      <c r="X1998" s="39">
        <f t="shared" si="562"/>
        <v>4.83</v>
      </c>
      <c r="Y1998" s="39" t="str">
        <f t="shared" si="563"/>
        <v>Normal</v>
      </c>
      <c r="Z1998" s="39" t="str">
        <f t="shared" si="564"/>
        <v>Yes</v>
      </c>
      <c r="AA1998" s="39" t="str">
        <f t="shared" si="565"/>
        <v>No</v>
      </c>
      <c r="AB1998" s="39" t="str">
        <f t="shared" si="566"/>
        <v>Yes</v>
      </c>
      <c r="AC1998" s="38">
        <f t="shared" si="567"/>
        <v>1</v>
      </c>
      <c r="AD1998" s="39" t="str">
        <f t="shared" si="568"/>
        <v>No</v>
      </c>
      <c r="AE1998" s="13" t="str">
        <f t="shared" si="569"/>
        <v>29-Nov-1978</v>
      </c>
      <c r="AF1998" s="39">
        <f t="shared" si="570"/>
        <v>45</v>
      </c>
      <c r="AG1998" s="58">
        <f t="shared" si="571"/>
        <v>29114.77</v>
      </c>
      <c r="AH1998" s="39" t="str">
        <f t="shared" si="572"/>
        <v>tier - 1</v>
      </c>
      <c r="AI1998" s="39" t="str">
        <f t="shared" si="573"/>
        <v>tier - 1</v>
      </c>
      <c r="AJ1998" s="54" t="str">
        <f t="shared" si="574"/>
        <v>R1011</v>
      </c>
    </row>
    <row r="1999" spans="2:36" ht="15.75" customHeight="1" x14ac:dyDescent="0.3">
      <c r="B1999" s="12" t="s">
        <v>7146</v>
      </c>
      <c r="C1999" s="13" t="s">
        <v>7148</v>
      </c>
      <c r="D1999" s="13">
        <v>28.594999999999999</v>
      </c>
      <c r="E1999" s="13" t="str">
        <f t="shared" si="558"/>
        <v>Overweight</v>
      </c>
      <c r="F1999" s="13">
        <v>4.1399999999999997</v>
      </c>
      <c r="G1999" s="13" t="str">
        <f t="shared" si="559"/>
        <v>Normal</v>
      </c>
      <c r="H1999" s="13" t="s">
        <v>8293</v>
      </c>
      <c r="I1999" s="13" t="s">
        <v>8291</v>
      </c>
      <c r="J1999" s="13" t="s">
        <v>8293</v>
      </c>
      <c r="K1999" s="27">
        <v>1</v>
      </c>
      <c r="L1999" s="13" t="s">
        <v>8291</v>
      </c>
      <c r="M1999" s="13" t="s">
        <v>9810</v>
      </c>
      <c r="N1999" s="13">
        <v>62</v>
      </c>
      <c r="O1999" s="56">
        <v>29141.360000000001</v>
      </c>
      <c r="P1999" s="13" t="s">
        <v>8314</v>
      </c>
      <c r="Q1999" s="13" t="s">
        <v>8311</v>
      </c>
      <c r="R1999" s="57" t="s">
        <v>8317</v>
      </c>
      <c r="T1999" s="12" t="s">
        <v>7146</v>
      </c>
      <c r="U1999" s="13" t="str">
        <f t="shared" si="575"/>
        <v xml:space="preserve">  Chrissy</v>
      </c>
      <c r="V1999" s="39">
        <f t="shared" si="560"/>
        <v>28.594999999999999</v>
      </c>
      <c r="W1999" s="39" t="str">
        <f t="shared" si="561"/>
        <v>Overweight</v>
      </c>
      <c r="X1999" s="39">
        <f t="shared" si="562"/>
        <v>4.1399999999999997</v>
      </c>
      <c r="Y1999" s="39" t="str">
        <f t="shared" si="563"/>
        <v>Normal</v>
      </c>
      <c r="Z1999" s="39" t="str">
        <f t="shared" si="564"/>
        <v>Yes</v>
      </c>
      <c r="AA1999" s="39" t="str">
        <f t="shared" si="565"/>
        <v>No</v>
      </c>
      <c r="AB1999" s="39" t="str">
        <f t="shared" si="566"/>
        <v>Yes</v>
      </c>
      <c r="AC1999" s="38">
        <f t="shared" si="567"/>
        <v>1</v>
      </c>
      <c r="AD1999" s="39" t="str">
        <f t="shared" si="568"/>
        <v>No</v>
      </c>
      <c r="AE1999" s="13" t="str">
        <f t="shared" si="569"/>
        <v>24-Dec-1961</v>
      </c>
      <c r="AF1999" s="39">
        <f t="shared" si="570"/>
        <v>62</v>
      </c>
      <c r="AG1999" s="58">
        <f t="shared" si="571"/>
        <v>29141.360000000001</v>
      </c>
      <c r="AH1999" s="39" t="str">
        <f t="shared" si="572"/>
        <v>tier - 1</v>
      </c>
      <c r="AI1999" s="39" t="str">
        <f t="shared" si="573"/>
        <v>tier - 3</v>
      </c>
      <c r="AJ1999" s="54" t="str">
        <f t="shared" si="574"/>
        <v>R1012</v>
      </c>
    </row>
    <row r="2000" spans="2:36" ht="15.75" customHeight="1" x14ac:dyDescent="0.3">
      <c r="B2000" s="12" t="s">
        <v>7149</v>
      </c>
      <c r="C2000" s="13" t="s">
        <v>991</v>
      </c>
      <c r="D2000" s="13">
        <v>20.8</v>
      </c>
      <c r="E2000" s="13" t="str">
        <f t="shared" si="558"/>
        <v>Healthy Weight</v>
      </c>
      <c r="F2000" s="13">
        <v>4.07</v>
      </c>
      <c r="G2000" s="13" t="str">
        <f t="shared" si="559"/>
        <v>Normal</v>
      </c>
      <c r="H2000" s="13" t="s">
        <v>8293</v>
      </c>
      <c r="I2000" s="13" t="s">
        <v>8291</v>
      </c>
      <c r="J2000" s="13" t="s">
        <v>8293</v>
      </c>
      <c r="K2000" s="27">
        <v>1</v>
      </c>
      <c r="L2000" s="13" t="s">
        <v>8291</v>
      </c>
      <c r="M2000" s="13" t="s">
        <v>10151</v>
      </c>
      <c r="N2000" s="13">
        <v>47</v>
      </c>
      <c r="O2000" s="56">
        <v>29160.39</v>
      </c>
      <c r="P2000" s="13" t="s">
        <v>8314</v>
      </c>
      <c r="Q2000" s="13" t="s">
        <v>8310</v>
      </c>
      <c r="R2000" s="57" t="s">
        <v>8321</v>
      </c>
      <c r="T2000" s="12" t="s">
        <v>7149</v>
      </c>
      <c r="U2000" s="13" t="str">
        <f t="shared" si="575"/>
        <v xml:space="preserve">  Carrie</v>
      </c>
      <c r="V2000" s="39">
        <f t="shared" si="560"/>
        <v>20.8</v>
      </c>
      <c r="W2000" s="39" t="str">
        <f t="shared" si="561"/>
        <v>Healthy Weight</v>
      </c>
      <c r="X2000" s="39">
        <f t="shared" si="562"/>
        <v>4.07</v>
      </c>
      <c r="Y2000" s="39" t="str">
        <f t="shared" si="563"/>
        <v>Normal</v>
      </c>
      <c r="Z2000" s="39" t="str">
        <f t="shared" si="564"/>
        <v>Yes</v>
      </c>
      <c r="AA2000" s="39" t="str">
        <f t="shared" si="565"/>
        <v>No</v>
      </c>
      <c r="AB2000" s="39" t="str">
        <f t="shared" si="566"/>
        <v>Yes</v>
      </c>
      <c r="AC2000" s="38">
        <f t="shared" si="567"/>
        <v>1</v>
      </c>
      <c r="AD2000" s="39" t="str">
        <f t="shared" si="568"/>
        <v>No</v>
      </c>
      <c r="AE2000" s="13" t="str">
        <f t="shared" si="569"/>
        <v>8-Nov-1976</v>
      </c>
      <c r="AF2000" s="39">
        <f t="shared" si="570"/>
        <v>47</v>
      </c>
      <c r="AG2000" s="58">
        <f t="shared" si="571"/>
        <v>29160.39</v>
      </c>
      <c r="AH2000" s="39" t="str">
        <f t="shared" si="572"/>
        <v>tier - 1</v>
      </c>
      <c r="AI2000" s="39" t="str">
        <f t="shared" si="573"/>
        <v>tier - 2</v>
      </c>
      <c r="AJ2000" s="54" t="str">
        <f t="shared" si="574"/>
        <v>R1011</v>
      </c>
    </row>
    <row r="2001" spans="2:36" ht="15.75" customHeight="1" x14ac:dyDescent="0.3">
      <c r="B2001" s="12" t="s">
        <v>7151</v>
      </c>
      <c r="C2001" s="13" t="s">
        <v>7153</v>
      </c>
      <c r="D2001" s="13">
        <v>23.465</v>
      </c>
      <c r="E2001" s="13" t="str">
        <f t="shared" si="558"/>
        <v>Healthy Weight</v>
      </c>
      <c r="F2001" s="13">
        <v>6.26</v>
      </c>
      <c r="G2001" s="13" t="str">
        <f t="shared" si="559"/>
        <v>Prediabetes</v>
      </c>
      <c r="H2001" s="13" t="s">
        <v>8293</v>
      </c>
      <c r="I2001" s="13" t="s">
        <v>8291</v>
      </c>
      <c r="J2001" s="13" t="s">
        <v>8293</v>
      </c>
      <c r="K2001" s="27">
        <v>1</v>
      </c>
      <c r="L2001" s="13" t="s">
        <v>8291</v>
      </c>
      <c r="M2001" s="13" t="s">
        <v>10152</v>
      </c>
      <c r="N2001" s="13">
        <v>54</v>
      </c>
      <c r="O2001" s="56">
        <v>29186.48</v>
      </c>
      <c r="P2001" s="13" t="s">
        <v>8314</v>
      </c>
      <c r="Q2001" s="13" t="s">
        <v>8311</v>
      </c>
      <c r="R2001" s="57" t="s">
        <v>8329</v>
      </c>
      <c r="T2001" s="12" t="s">
        <v>7151</v>
      </c>
      <c r="U2001" s="13" t="str">
        <f t="shared" si="575"/>
        <v xml:space="preserve">  Halle</v>
      </c>
      <c r="V2001" s="39">
        <f t="shared" si="560"/>
        <v>23.465</v>
      </c>
      <c r="W2001" s="39" t="str">
        <f t="shared" si="561"/>
        <v>Healthy Weight</v>
      </c>
      <c r="X2001" s="39">
        <f t="shared" si="562"/>
        <v>6.26</v>
      </c>
      <c r="Y2001" s="39" t="str">
        <f t="shared" si="563"/>
        <v>Prediabetes</v>
      </c>
      <c r="Z2001" s="39" t="str">
        <f t="shared" si="564"/>
        <v>Yes</v>
      </c>
      <c r="AA2001" s="39" t="str">
        <f t="shared" si="565"/>
        <v>No</v>
      </c>
      <c r="AB2001" s="39" t="str">
        <f t="shared" si="566"/>
        <v>Yes</v>
      </c>
      <c r="AC2001" s="38">
        <f t="shared" si="567"/>
        <v>1</v>
      </c>
      <c r="AD2001" s="39" t="str">
        <f t="shared" si="568"/>
        <v>No</v>
      </c>
      <c r="AE2001" s="13" t="str">
        <f t="shared" si="569"/>
        <v>9-Jul-1969</v>
      </c>
      <c r="AF2001" s="39">
        <f t="shared" si="570"/>
        <v>54</v>
      </c>
      <c r="AG2001" s="58">
        <f t="shared" si="571"/>
        <v>29186.48</v>
      </c>
      <c r="AH2001" s="39" t="str">
        <f t="shared" si="572"/>
        <v>tier - 1</v>
      </c>
      <c r="AI2001" s="39" t="str">
        <f t="shared" si="573"/>
        <v>tier - 3</v>
      </c>
      <c r="AJ2001" s="54" t="str">
        <f t="shared" si="574"/>
        <v>R1024</v>
      </c>
    </row>
    <row r="2002" spans="2:36" ht="15.75" customHeight="1" x14ac:dyDescent="0.3">
      <c r="B2002" s="12" t="s">
        <v>7155</v>
      </c>
      <c r="C2002" s="13" t="s">
        <v>1766</v>
      </c>
      <c r="D2002" s="13">
        <v>40.185000000000002</v>
      </c>
      <c r="E2002" s="13" t="str">
        <f t="shared" si="558"/>
        <v>Obesity</v>
      </c>
      <c r="F2002" s="13">
        <v>5.88</v>
      </c>
      <c r="G2002" s="13" t="str">
        <f t="shared" si="559"/>
        <v>Prediabetes</v>
      </c>
      <c r="H2002" s="13" t="s">
        <v>8293</v>
      </c>
      <c r="I2002" s="13" t="s">
        <v>8291</v>
      </c>
      <c r="J2002" s="13" t="s">
        <v>8291</v>
      </c>
      <c r="K2002" s="27" t="s">
        <v>8292</v>
      </c>
      <c r="L2002" s="13" t="s">
        <v>8291</v>
      </c>
      <c r="M2002" s="13" t="s">
        <v>10153</v>
      </c>
      <c r="N2002" s="13">
        <v>45</v>
      </c>
      <c r="O2002" s="56">
        <v>29227.599999999999</v>
      </c>
      <c r="P2002" s="13" t="s">
        <v>8314</v>
      </c>
      <c r="Q2002" s="13" t="s">
        <v>8311</v>
      </c>
      <c r="R2002" s="57" t="s">
        <v>8317</v>
      </c>
      <c r="T2002" s="12" t="s">
        <v>7155</v>
      </c>
      <c r="U2002" s="13" t="str">
        <f t="shared" si="575"/>
        <v xml:space="preserve">  Carolyn</v>
      </c>
      <c r="V2002" s="39">
        <f t="shared" si="560"/>
        <v>40.185000000000002</v>
      </c>
      <c r="W2002" s="39" t="str">
        <f t="shared" si="561"/>
        <v>Obesity</v>
      </c>
      <c r="X2002" s="39">
        <f t="shared" si="562"/>
        <v>5.88</v>
      </c>
      <c r="Y2002" s="39" t="str">
        <f t="shared" si="563"/>
        <v>Prediabetes</v>
      </c>
      <c r="Z2002" s="39" t="str">
        <f t="shared" si="564"/>
        <v>Yes</v>
      </c>
      <c r="AA2002" s="39" t="str">
        <f t="shared" si="565"/>
        <v>No</v>
      </c>
      <c r="AB2002" s="39" t="str">
        <f t="shared" si="566"/>
        <v>No</v>
      </c>
      <c r="AC2002" s="38" t="str">
        <f t="shared" si="567"/>
        <v>No major surgery</v>
      </c>
      <c r="AD2002" s="39" t="str">
        <f t="shared" si="568"/>
        <v>No</v>
      </c>
      <c r="AE2002" s="13" t="str">
        <f t="shared" si="569"/>
        <v>21-Jul-1978</v>
      </c>
      <c r="AF2002" s="39">
        <f t="shared" si="570"/>
        <v>45</v>
      </c>
      <c r="AG2002" s="58">
        <f t="shared" si="571"/>
        <v>29227.599999999999</v>
      </c>
      <c r="AH2002" s="39" t="str">
        <f t="shared" si="572"/>
        <v>tier - 1</v>
      </c>
      <c r="AI2002" s="39" t="str">
        <f t="shared" si="573"/>
        <v>tier - 3</v>
      </c>
      <c r="AJ2002" s="54" t="str">
        <f t="shared" si="574"/>
        <v>R1012</v>
      </c>
    </row>
    <row r="2003" spans="2:36" ht="15.75" customHeight="1" x14ac:dyDescent="0.3">
      <c r="B2003" s="12" t="s">
        <v>7157</v>
      </c>
      <c r="C2003" s="13" t="s">
        <v>7159</v>
      </c>
      <c r="D2003" s="13">
        <v>21.89</v>
      </c>
      <c r="E2003" s="13" t="str">
        <f t="shared" si="558"/>
        <v>Healthy Weight</v>
      </c>
      <c r="F2003" s="13">
        <v>5.72</v>
      </c>
      <c r="G2003" s="13" t="str">
        <f t="shared" si="559"/>
        <v>Prediabetes</v>
      </c>
      <c r="H2003" s="13" t="s">
        <v>8293</v>
      </c>
      <c r="I2003" s="13" t="s">
        <v>8291</v>
      </c>
      <c r="J2003" s="13" t="s">
        <v>8291</v>
      </c>
      <c r="K2003" s="27" t="s">
        <v>8292</v>
      </c>
      <c r="L2003" s="13" t="s">
        <v>8291</v>
      </c>
      <c r="M2003" s="13" t="s">
        <v>10154</v>
      </c>
      <c r="N2003" s="13">
        <v>65</v>
      </c>
      <c r="O2003" s="56">
        <v>29330.98</v>
      </c>
      <c r="P2003" s="13" t="s">
        <v>8314</v>
      </c>
      <c r="Q2003" s="13" t="s">
        <v>8310</v>
      </c>
      <c r="R2003" s="57" t="s">
        <v>8317</v>
      </c>
      <c r="T2003" s="12" t="s">
        <v>7157</v>
      </c>
      <c r="U2003" s="13" t="str">
        <f t="shared" si="575"/>
        <v xml:space="preserve">  Tara D</v>
      </c>
      <c r="V2003" s="39">
        <f t="shared" si="560"/>
        <v>21.89</v>
      </c>
      <c r="W2003" s="39" t="str">
        <f t="shared" si="561"/>
        <v>Healthy Weight</v>
      </c>
      <c r="X2003" s="39">
        <f t="shared" si="562"/>
        <v>5.72</v>
      </c>
      <c r="Y2003" s="39" t="str">
        <f t="shared" si="563"/>
        <v>Prediabetes</v>
      </c>
      <c r="Z2003" s="39" t="str">
        <f t="shared" si="564"/>
        <v>Yes</v>
      </c>
      <c r="AA2003" s="39" t="str">
        <f t="shared" si="565"/>
        <v>No</v>
      </c>
      <c r="AB2003" s="39" t="str">
        <f t="shared" si="566"/>
        <v>No</v>
      </c>
      <c r="AC2003" s="38" t="str">
        <f t="shared" si="567"/>
        <v>No major surgery</v>
      </c>
      <c r="AD2003" s="39" t="str">
        <f t="shared" si="568"/>
        <v>No</v>
      </c>
      <c r="AE2003" s="13" t="str">
        <f t="shared" si="569"/>
        <v>5-Jun-1958</v>
      </c>
      <c r="AF2003" s="39">
        <f t="shared" si="570"/>
        <v>65</v>
      </c>
      <c r="AG2003" s="58">
        <f t="shared" si="571"/>
        <v>29330.98</v>
      </c>
      <c r="AH2003" s="39" t="str">
        <f t="shared" si="572"/>
        <v>tier - 1</v>
      </c>
      <c r="AI2003" s="39" t="str">
        <f t="shared" si="573"/>
        <v>tier - 2</v>
      </c>
      <c r="AJ2003" s="54" t="str">
        <f t="shared" si="574"/>
        <v>R1012</v>
      </c>
    </row>
    <row r="2004" spans="2:36" ht="15.75" customHeight="1" x14ac:dyDescent="0.3">
      <c r="B2004" s="12" t="s">
        <v>7161</v>
      </c>
      <c r="C2004" s="13" t="s">
        <v>7163</v>
      </c>
      <c r="D2004" s="13">
        <v>29.34</v>
      </c>
      <c r="E2004" s="13" t="str">
        <f t="shared" si="558"/>
        <v>Overweight</v>
      </c>
      <c r="F2004" s="13">
        <v>6.09</v>
      </c>
      <c r="G2004" s="13" t="str">
        <f t="shared" si="559"/>
        <v>Prediabetes</v>
      </c>
      <c r="H2004" s="13" t="s">
        <v>8293</v>
      </c>
      <c r="I2004" s="13" t="s">
        <v>8293</v>
      </c>
      <c r="J2004" s="13" t="s">
        <v>8291</v>
      </c>
      <c r="K2004" s="27">
        <v>2</v>
      </c>
      <c r="L2004" s="13" t="s">
        <v>8291</v>
      </c>
      <c r="M2004" s="13" t="s">
        <v>10155</v>
      </c>
      <c r="N2004" s="13">
        <v>38</v>
      </c>
      <c r="O2004" s="56">
        <v>29352.560000000001</v>
      </c>
      <c r="P2004" s="13" t="s">
        <v>8314</v>
      </c>
      <c r="Q2004" s="13" t="s">
        <v>8314</v>
      </c>
      <c r="R2004" s="57" t="s">
        <v>8321</v>
      </c>
      <c r="T2004" s="12" t="s">
        <v>7161</v>
      </c>
      <c r="U2004" s="13" t="str">
        <f t="shared" si="575"/>
        <v xml:space="preserve">  Rasim M</v>
      </c>
      <c r="V2004" s="39">
        <f t="shared" si="560"/>
        <v>29.34</v>
      </c>
      <c r="W2004" s="39" t="str">
        <f t="shared" si="561"/>
        <v>Overweight</v>
      </c>
      <c r="X2004" s="39">
        <f t="shared" si="562"/>
        <v>6.09</v>
      </c>
      <c r="Y2004" s="39" t="str">
        <f t="shared" si="563"/>
        <v>Prediabetes</v>
      </c>
      <c r="Z2004" s="39" t="str">
        <f t="shared" si="564"/>
        <v>Yes</v>
      </c>
      <c r="AA2004" s="39" t="str">
        <f t="shared" si="565"/>
        <v>Yes</v>
      </c>
      <c r="AB2004" s="39" t="str">
        <f t="shared" si="566"/>
        <v>No</v>
      </c>
      <c r="AC2004" s="38">
        <f t="shared" si="567"/>
        <v>2</v>
      </c>
      <c r="AD2004" s="39" t="str">
        <f t="shared" si="568"/>
        <v>No</v>
      </c>
      <c r="AE2004" s="13" t="str">
        <f t="shared" si="569"/>
        <v>7-Nov-1985</v>
      </c>
      <c r="AF2004" s="39">
        <f t="shared" si="570"/>
        <v>38</v>
      </c>
      <c r="AG2004" s="58">
        <f t="shared" si="571"/>
        <v>29352.560000000001</v>
      </c>
      <c r="AH2004" s="39" t="str">
        <f t="shared" si="572"/>
        <v>tier - 1</v>
      </c>
      <c r="AI2004" s="39" t="str">
        <f t="shared" si="573"/>
        <v>tier - 1</v>
      </c>
      <c r="AJ2004" s="54" t="str">
        <f t="shared" si="574"/>
        <v>R1011</v>
      </c>
    </row>
    <row r="2005" spans="2:36" ht="15.75" customHeight="1" x14ac:dyDescent="0.3">
      <c r="B2005" s="12" t="s">
        <v>7165</v>
      </c>
      <c r="C2005" s="13" t="s">
        <v>7167</v>
      </c>
      <c r="D2005" s="13">
        <v>22.61</v>
      </c>
      <c r="E2005" s="13" t="str">
        <f t="shared" si="558"/>
        <v>Healthy Weight</v>
      </c>
      <c r="F2005" s="13">
        <v>4.25</v>
      </c>
      <c r="G2005" s="13" t="str">
        <f t="shared" si="559"/>
        <v>Normal</v>
      </c>
      <c r="H2005" s="13" t="s">
        <v>8293</v>
      </c>
      <c r="I2005" s="13" t="s">
        <v>8291</v>
      </c>
      <c r="J2005" s="13" t="s">
        <v>8291</v>
      </c>
      <c r="K2005" s="27" t="s">
        <v>8292</v>
      </c>
      <c r="L2005" s="13" t="s">
        <v>8291</v>
      </c>
      <c r="M2005" s="13" t="s">
        <v>10156</v>
      </c>
      <c r="N2005" s="13">
        <v>36</v>
      </c>
      <c r="O2005" s="56">
        <v>29443.59</v>
      </c>
      <c r="P2005" s="13" t="s">
        <v>8314</v>
      </c>
      <c r="Q2005" s="13" t="s">
        <v>8314</v>
      </c>
      <c r="R2005" s="57" t="s">
        <v>8321</v>
      </c>
      <c r="T2005" s="12" t="s">
        <v>7165</v>
      </c>
      <c r="U2005" s="13" t="str">
        <f t="shared" si="575"/>
        <v xml:space="preserve">  Dina</v>
      </c>
      <c r="V2005" s="39">
        <f t="shared" si="560"/>
        <v>22.61</v>
      </c>
      <c r="W2005" s="39" t="str">
        <f t="shared" si="561"/>
        <v>Healthy Weight</v>
      </c>
      <c r="X2005" s="39">
        <f t="shared" si="562"/>
        <v>4.25</v>
      </c>
      <c r="Y2005" s="39" t="str">
        <f t="shared" si="563"/>
        <v>Normal</v>
      </c>
      <c r="Z2005" s="39" t="str">
        <f t="shared" si="564"/>
        <v>Yes</v>
      </c>
      <c r="AA2005" s="39" t="str">
        <f t="shared" si="565"/>
        <v>No</v>
      </c>
      <c r="AB2005" s="39" t="str">
        <f t="shared" si="566"/>
        <v>No</v>
      </c>
      <c r="AC2005" s="38" t="str">
        <f t="shared" si="567"/>
        <v>No major surgery</v>
      </c>
      <c r="AD2005" s="39" t="str">
        <f t="shared" si="568"/>
        <v>No</v>
      </c>
      <c r="AE2005" s="13" t="str">
        <f t="shared" si="569"/>
        <v>16-Jul-1987</v>
      </c>
      <c r="AF2005" s="39">
        <f t="shared" si="570"/>
        <v>36</v>
      </c>
      <c r="AG2005" s="58">
        <f t="shared" si="571"/>
        <v>29443.59</v>
      </c>
      <c r="AH2005" s="39" t="str">
        <f t="shared" si="572"/>
        <v>tier - 1</v>
      </c>
      <c r="AI2005" s="39" t="str">
        <f t="shared" si="573"/>
        <v>tier - 1</v>
      </c>
      <c r="AJ2005" s="54" t="str">
        <f t="shared" si="574"/>
        <v>R1011</v>
      </c>
    </row>
    <row r="2006" spans="2:36" ht="15.75" customHeight="1" x14ac:dyDescent="0.3">
      <c r="B2006" s="12" t="s">
        <v>7169</v>
      </c>
      <c r="C2006" s="13" t="s">
        <v>1876</v>
      </c>
      <c r="D2006" s="13">
        <v>22.23</v>
      </c>
      <c r="E2006" s="13" t="str">
        <f t="shared" si="558"/>
        <v>Healthy Weight</v>
      </c>
      <c r="F2006" s="13">
        <v>6.09</v>
      </c>
      <c r="G2006" s="13" t="str">
        <f t="shared" si="559"/>
        <v>Prediabetes</v>
      </c>
      <c r="H2006" s="13" t="s">
        <v>8293</v>
      </c>
      <c r="I2006" s="13" t="s">
        <v>8291</v>
      </c>
      <c r="J2006" s="13" t="s">
        <v>8291</v>
      </c>
      <c r="K2006" s="27" t="s">
        <v>8292</v>
      </c>
      <c r="L2006" s="13" t="s">
        <v>8291</v>
      </c>
      <c r="M2006" s="13" t="s">
        <v>10157</v>
      </c>
      <c r="N2006" s="13">
        <v>64</v>
      </c>
      <c r="O2006" s="56">
        <v>29523.17</v>
      </c>
      <c r="P2006" s="13" t="s">
        <v>8314</v>
      </c>
      <c r="Q2006" s="13" t="s">
        <v>8310</v>
      </c>
      <c r="R2006" s="57" t="s">
        <v>8329</v>
      </c>
      <c r="T2006" s="12" t="s">
        <v>7169</v>
      </c>
      <c r="U2006" s="13" t="str">
        <f t="shared" si="575"/>
        <v xml:space="preserve">  Lisa</v>
      </c>
      <c r="V2006" s="39">
        <f t="shared" si="560"/>
        <v>22.23</v>
      </c>
      <c r="W2006" s="39" t="str">
        <f t="shared" si="561"/>
        <v>Healthy Weight</v>
      </c>
      <c r="X2006" s="39">
        <f t="shared" si="562"/>
        <v>6.09</v>
      </c>
      <c r="Y2006" s="39" t="str">
        <f t="shared" si="563"/>
        <v>Prediabetes</v>
      </c>
      <c r="Z2006" s="39" t="str">
        <f t="shared" si="564"/>
        <v>Yes</v>
      </c>
      <c r="AA2006" s="39" t="str">
        <f t="shared" si="565"/>
        <v>No</v>
      </c>
      <c r="AB2006" s="39" t="str">
        <f t="shared" si="566"/>
        <v>No</v>
      </c>
      <c r="AC2006" s="38" t="str">
        <f t="shared" si="567"/>
        <v>No major surgery</v>
      </c>
      <c r="AD2006" s="39" t="str">
        <f t="shared" si="568"/>
        <v>No</v>
      </c>
      <c r="AE2006" s="13" t="str">
        <f t="shared" si="569"/>
        <v>20-Oct-1959</v>
      </c>
      <c r="AF2006" s="39">
        <f t="shared" si="570"/>
        <v>64</v>
      </c>
      <c r="AG2006" s="58">
        <f t="shared" si="571"/>
        <v>29523.17</v>
      </c>
      <c r="AH2006" s="39" t="str">
        <f t="shared" si="572"/>
        <v>tier - 1</v>
      </c>
      <c r="AI2006" s="39" t="str">
        <f t="shared" si="573"/>
        <v>tier - 2</v>
      </c>
      <c r="AJ2006" s="54" t="str">
        <f t="shared" si="574"/>
        <v>R1024</v>
      </c>
    </row>
    <row r="2007" spans="2:36" ht="15.75" customHeight="1" x14ac:dyDescent="0.3">
      <c r="B2007" s="12" t="s">
        <v>7172</v>
      </c>
      <c r="C2007" s="13" t="s">
        <v>7174</v>
      </c>
      <c r="D2007" s="13">
        <v>33.4</v>
      </c>
      <c r="E2007" s="13" t="str">
        <f t="shared" si="558"/>
        <v>Obesity</v>
      </c>
      <c r="F2007" s="13">
        <v>5.51</v>
      </c>
      <c r="G2007" s="13" t="str">
        <f t="shared" si="559"/>
        <v>Normal</v>
      </c>
      <c r="H2007" s="13" t="s">
        <v>8291</v>
      </c>
      <c r="I2007" s="13" t="s">
        <v>8291</v>
      </c>
      <c r="J2007" s="13" t="s">
        <v>8291</v>
      </c>
      <c r="K2007" s="27" t="s">
        <v>8292</v>
      </c>
      <c r="L2007" s="13" t="s">
        <v>8291</v>
      </c>
      <c r="M2007" s="13" t="s">
        <v>10158</v>
      </c>
      <c r="N2007" s="13">
        <v>48</v>
      </c>
      <c r="O2007" s="56">
        <v>29583.8</v>
      </c>
      <c r="P2007" s="13" t="s">
        <v>8314</v>
      </c>
      <c r="Q2007" s="13" t="s">
        <v>8314</v>
      </c>
      <c r="R2007" s="57" t="s">
        <v>8321</v>
      </c>
      <c r="T2007" s="12" t="s">
        <v>7172</v>
      </c>
      <c r="U2007" s="13" t="str">
        <f t="shared" si="575"/>
        <v xml:space="preserve">  Caitrin</v>
      </c>
      <c r="V2007" s="39">
        <f t="shared" si="560"/>
        <v>33.4</v>
      </c>
      <c r="W2007" s="39" t="str">
        <f t="shared" si="561"/>
        <v>Obesity</v>
      </c>
      <c r="X2007" s="39">
        <f t="shared" si="562"/>
        <v>5.51</v>
      </c>
      <c r="Y2007" s="39" t="str">
        <f t="shared" si="563"/>
        <v>Normal</v>
      </c>
      <c r="Z2007" s="39" t="str">
        <f t="shared" si="564"/>
        <v>No</v>
      </c>
      <c r="AA2007" s="39" t="str">
        <f t="shared" si="565"/>
        <v>No</v>
      </c>
      <c r="AB2007" s="39" t="str">
        <f t="shared" si="566"/>
        <v>No</v>
      </c>
      <c r="AC2007" s="38" t="str">
        <f t="shared" si="567"/>
        <v>No major surgery</v>
      </c>
      <c r="AD2007" s="39" t="str">
        <f t="shared" si="568"/>
        <v>No</v>
      </c>
      <c r="AE2007" s="13" t="str">
        <f t="shared" si="569"/>
        <v>3-Nov-1975</v>
      </c>
      <c r="AF2007" s="39">
        <f t="shared" si="570"/>
        <v>48</v>
      </c>
      <c r="AG2007" s="58">
        <f t="shared" si="571"/>
        <v>29583.8</v>
      </c>
      <c r="AH2007" s="39" t="str">
        <f t="shared" si="572"/>
        <v>tier - 1</v>
      </c>
      <c r="AI2007" s="39" t="str">
        <f t="shared" si="573"/>
        <v>tier - 1</v>
      </c>
      <c r="AJ2007" s="54" t="str">
        <f t="shared" si="574"/>
        <v>R1011</v>
      </c>
    </row>
    <row r="2008" spans="2:36" ht="15.75" customHeight="1" x14ac:dyDescent="0.3">
      <c r="B2008" s="12" t="s">
        <v>7176</v>
      </c>
      <c r="C2008" s="13" t="s">
        <v>7178</v>
      </c>
      <c r="D2008" s="13">
        <v>33.11</v>
      </c>
      <c r="E2008" s="13" t="str">
        <f t="shared" si="558"/>
        <v>Obesity</v>
      </c>
      <c r="F2008" s="13">
        <v>5.63</v>
      </c>
      <c r="G2008" s="13" t="str">
        <f t="shared" si="559"/>
        <v>Normal</v>
      </c>
      <c r="H2008" s="13" t="s">
        <v>8291</v>
      </c>
      <c r="I2008" s="13" t="s">
        <v>8291</v>
      </c>
      <c r="J2008" s="13" t="s">
        <v>8291</v>
      </c>
      <c r="K2008" s="27" t="s">
        <v>8292</v>
      </c>
      <c r="L2008" s="13" t="s">
        <v>8291</v>
      </c>
      <c r="M2008" s="13" t="s">
        <v>10159</v>
      </c>
      <c r="N2008" s="13">
        <v>30</v>
      </c>
      <c r="O2008" s="56">
        <v>29622.69</v>
      </c>
      <c r="P2008" s="13" t="s">
        <v>8314</v>
      </c>
      <c r="Q2008" s="13" t="s">
        <v>8314</v>
      </c>
      <c r="R2008" s="57" t="s">
        <v>8321</v>
      </c>
      <c r="T2008" s="12" t="s">
        <v>7176</v>
      </c>
      <c r="U2008" s="13" t="str">
        <f t="shared" si="575"/>
        <v xml:space="preserve">  Adriana S</v>
      </c>
      <c r="V2008" s="39">
        <f t="shared" si="560"/>
        <v>33.11</v>
      </c>
      <c r="W2008" s="39" t="str">
        <f t="shared" si="561"/>
        <v>Obesity</v>
      </c>
      <c r="X2008" s="39">
        <f t="shared" si="562"/>
        <v>5.63</v>
      </c>
      <c r="Y2008" s="39" t="str">
        <f t="shared" si="563"/>
        <v>Normal</v>
      </c>
      <c r="Z2008" s="39" t="str">
        <f t="shared" si="564"/>
        <v>No</v>
      </c>
      <c r="AA2008" s="39" t="str">
        <f t="shared" si="565"/>
        <v>No</v>
      </c>
      <c r="AB2008" s="39" t="str">
        <f t="shared" si="566"/>
        <v>No</v>
      </c>
      <c r="AC2008" s="38" t="str">
        <f t="shared" si="567"/>
        <v>No major surgery</v>
      </c>
      <c r="AD2008" s="39" t="str">
        <f t="shared" si="568"/>
        <v>No</v>
      </c>
      <c r="AE2008" s="13" t="str">
        <f t="shared" si="569"/>
        <v>27-Jul-1993</v>
      </c>
      <c r="AF2008" s="39">
        <f t="shared" si="570"/>
        <v>30</v>
      </c>
      <c r="AG2008" s="58">
        <f t="shared" si="571"/>
        <v>29622.69</v>
      </c>
      <c r="AH2008" s="39" t="str">
        <f t="shared" si="572"/>
        <v>tier - 1</v>
      </c>
      <c r="AI2008" s="39" t="str">
        <f t="shared" si="573"/>
        <v>tier - 1</v>
      </c>
      <c r="AJ2008" s="54" t="str">
        <f t="shared" si="574"/>
        <v>R1011</v>
      </c>
    </row>
    <row r="2009" spans="2:36" ht="15.75" customHeight="1" x14ac:dyDescent="0.3">
      <c r="B2009" s="12" t="s">
        <v>7179</v>
      </c>
      <c r="C2009" s="13" t="s">
        <v>267</v>
      </c>
      <c r="D2009" s="13">
        <v>16.815000000000001</v>
      </c>
      <c r="E2009" s="13" t="str">
        <f t="shared" si="558"/>
        <v>Underweight</v>
      </c>
      <c r="F2009" s="13">
        <v>5.29</v>
      </c>
      <c r="G2009" s="13" t="str">
        <f t="shared" si="559"/>
        <v>Normal</v>
      </c>
      <c r="H2009" s="13" t="s">
        <v>8293</v>
      </c>
      <c r="I2009" s="13" t="s">
        <v>8291</v>
      </c>
      <c r="J2009" s="13" t="s">
        <v>8291</v>
      </c>
      <c r="K2009" s="27" t="s">
        <v>8292</v>
      </c>
      <c r="L2009" s="13" t="s">
        <v>8291</v>
      </c>
      <c r="M2009" s="13" t="s">
        <v>10160</v>
      </c>
      <c r="N2009" s="13">
        <v>50</v>
      </c>
      <c r="O2009" s="56">
        <v>29757.69</v>
      </c>
      <c r="P2009" s="13" t="s">
        <v>8314</v>
      </c>
      <c r="Q2009" s="13" t="s">
        <v>8311</v>
      </c>
      <c r="R2009" s="57" t="s">
        <v>8321</v>
      </c>
      <c r="T2009" s="12" t="s">
        <v>7179</v>
      </c>
      <c r="U2009" s="13" t="str">
        <f t="shared" si="575"/>
        <v xml:space="preserve">  Megan</v>
      </c>
      <c r="V2009" s="39">
        <f t="shared" si="560"/>
        <v>16.815000000000001</v>
      </c>
      <c r="W2009" s="39" t="str">
        <f t="shared" si="561"/>
        <v>Underweight</v>
      </c>
      <c r="X2009" s="39">
        <f t="shared" si="562"/>
        <v>5.29</v>
      </c>
      <c r="Y2009" s="39" t="str">
        <f t="shared" si="563"/>
        <v>Normal</v>
      </c>
      <c r="Z2009" s="39" t="str">
        <f t="shared" si="564"/>
        <v>Yes</v>
      </c>
      <c r="AA2009" s="39" t="str">
        <f t="shared" si="565"/>
        <v>No</v>
      </c>
      <c r="AB2009" s="39" t="str">
        <f t="shared" si="566"/>
        <v>No</v>
      </c>
      <c r="AC2009" s="38" t="str">
        <f t="shared" si="567"/>
        <v>No major surgery</v>
      </c>
      <c r="AD2009" s="39" t="str">
        <f t="shared" si="568"/>
        <v>No</v>
      </c>
      <c r="AE2009" s="13" t="str">
        <f t="shared" si="569"/>
        <v>23-Aug-1973</v>
      </c>
      <c r="AF2009" s="39">
        <f t="shared" si="570"/>
        <v>50</v>
      </c>
      <c r="AG2009" s="58">
        <f t="shared" si="571"/>
        <v>29757.69</v>
      </c>
      <c r="AH2009" s="39" t="str">
        <f t="shared" si="572"/>
        <v>tier - 1</v>
      </c>
      <c r="AI2009" s="39" t="str">
        <f t="shared" si="573"/>
        <v>tier - 3</v>
      </c>
      <c r="AJ2009" s="54" t="str">
        <f t="shared" si="574"/>
        <v>R1011</v>
      </c>
    </row>
    <row r="2010" spans="2:36" ht="15.75" customHeight="1" x14ac:dyDescent="0.3">
      <c r="B2010" s="12" t="s">
        <v>7182</v>
      </c>
      <c r="C2010" s="13" t="s">
        <v>7184</v>
      </c>
      <c r="D2010" s="13">
        <v>25.61</v>
      </c>
      <c r="E2010" s="13" t="str">
        <f t="shared" si="558"/>
        <v>Overweight</v>
      </c>
      <c r="F2010" s="13">
        <v>4</v>
      </c>
      <c r="G2010" s="13" t="str">
        <f t="shared" si="559"/>
        <v>Normal</v>
      </c>
      <c r="H2010" s="13" t="s">
        <v>8291</v>
      </c>
      <c r="I2010" s="13" t="s">
        <v>8291</v>
      </c>
      <c r="J2010" s="13" t="s">
        <v>8293</v>
      </c>
      <c r="K2010" s="27">
        <v>1</v>
      </c>
      <c r="L2010" s="13" t="s">
        <v>8291</v>
      </c>
      <c r="M2010" s="13" t="s">
        <v>8577</v>
      </c>
      <c r="N2010" s="13">
        <v>25</v>
      </c>
      <c r="O2010" s="56">
        <v>29760.6</v>
      </c>
      <c r="P2010" s="13" t="s">
        <v>8314</v>
      </c>
      <c r="Q2010" s="13" t="s">
        <v>8310</v>
      </c>
      <c r="R2010" s="57" t="s">
        <v>8321</v>
      </c>
      <c r="T2010" s="12" t="s">
        <v>7182</v>
      </c>
      <c r="U2010" s="13" t="str">
        <f t="shared" si="575"/>
        <v xml:space="preserve">  Kristen M</v>
      </c>
      <c r="V2010" s="39">
        <f t="shared" si="560"/>
        <v>25.61</v>
      </c>
      <c r="W2010" s="39" t="str">
        <f t="shared" si="561"/>
        <v>Overweight</v>
      </c>
      <c r="X2010" s="39">
        <f t="shared" si="562"/>
        <v>4</v>
      </c>
      <c r="Y2010" s="39" t="str">
        <f t="shared" si="563"/>
        <v>Normal</v>
      </c>
      <c r="Z2010" s="39" t="str">
        <f t="shared" si="564"/>
        <v>No</v>
      </c>
      <c r="AA2010" s="39" t="str">
        <f t="shared" si="565"/>
        <v>No</v>
      </c>
      <c r="AB2010" s="39" t="str">
        <f t="shared" si="566"/>
        <v>Yes</v>
      </c>
      <c r="AC2010" s="38">
        <f t="shared" si="567"/>
        <v>1</v>
      </c>
      <c r="AD2010" s="39" t="str">
        <f t="shared" si="568"/>
        <v>No</v>
      </c>
      <c r="AE2010" s="13" t="str">
        <f t="shared" si="569"/>
        <v>20-Jun-1998</v>
      </c>
      <c r="AF2010" s="39">
        <f t="shared" si="570"/>
        <v>25</v>
      </c>
      <c r="AG2010" s="58">
        <f t="shared" si="571"/>
        <v>29760.6</v>
      </c>
      <c r="AH2010" s="39" t="str">
        <f t="shared" si="572"/>
        <v>tier - 1</v>
      </c>
      <c r="AI2010" s="39" t="str">
        <f t="shared" si="573"/>
        <v>tier - 2</v>
      </c>
      <c r="AJ2010" s="54" t="str">
        <f t="shared" si="574"/>
        <v>R1011</v>
      </c>
    </row>
    <row r="2011" spans="2:36" ht="15.75" customHeight="1" x14ac:dyDescent="0.3">
      <c r="B2011" s="12" t="s">
        <v>7185</v>
      </c>
      <c r="C2011" s="13" t="s">
        <v>7187</v>
      </c>
      <c r="D2011" s="13">
        <v>25.8</v>
      </c>
      <c r="E2011" s="13" t="str">
        <f t="shared" si="558"/>
        <v>Overweight</v>
      </c>
      <c r="F2011" s="13">
        <v>5.49</v>
      </c>
      <c r="G2011" s="13" t="str">
        <f t="shared" si="559"/>
        <v>Normal</v>
      </c>
      <c r="H2011" s="13" t="s">
        <v>8291</v>
      </c>
      <c r="I2011" s="13" t="s">
        <v>8291</v>
      </c>
      <c r="J2011" s="13" t="s">
        <v>8291</v>
      </c>
      <c r="K2011" s="27" t="s">
        <v>8292</v>
      </c>
      <c r="L2011" s="13" t="s">
        <v>8291</v>
      </c>
      <c r="M2011" s="13" t="s">
        <v>10161</v>
      </c>
      <c r="N2011" s="13">
        <v>42</v>
      </c>
      <c r="O2011" s="56">
        <v>29816.639999999999</v>
      </c>
      <c r="P2011" s="13" t="s">
        <v>8314</v>
      </c>
      <c r="Q2011" s="13" t="s">
        <v>8310</v>
      </c>
      <c r="R2011" s="57" t="s">
        <v>8321</v>
      </c>
      <c r="T2011" s="12" t="s">
        <v>7185</v>
      </c>
      <c r="U2011" s="13" t="str">
        <f t="shared" si="575"/>
        <v xml:space="preserve">  Alix</v>
      </c>
      <c r="V2011" s="39">
        <f t="shared" si="560"/>
        <v>25.8</v>
      </c>
      <c r="W2011" s="39" t="str">
        <f t="shared" si="561"/>
        <v>Overweight</v>
      </c>
      <c r="X2011" s="39">
        <f t="shared" si="562"/>
        <v>5.49</v>
      </c>
      <c r="Y2011" s="39" t="str">
        <f t="shared" si="563"/>
        <v>Normal</v>
      </c>
      <c r="Z2011" s="39" t="str">
        <f t="shared" si="564"/>
        <v>No</v>
      </c>
      <c r="AA2011" s="39" t="str">
        <f t="shared" si="565"/>
        <v>No</v>
      </c>
      <c r="AB2011" s="39" t="str">
        <f t="shared" si="566"/>
        <v>No</v>
      </c>
      <c r="AC2011" s="38" t="str">
        <f t="shared" si="567"/>
        <v>No major surgery</v>
      </c>
      <c r="AD2011" s="39" t="str">
        <f t="shared" si="568"/>
        <v>No</v>
      </c>
      <c r="AE2011" s="13" t="str">
        <f t="shared" si="569"/>
        <v>13-Aug-1981</v>
      </c>
      <c r="AF2011" s="39">
        <f t="shared" si="570"/>
        <v>42</v>
      </c>
      <c r="AG2011" s="58">
        <f t="shared" si="571"/>
        <v>29816.639999999999</v>
      </c>
      <c r="AH2011" s="39" t="str">
        <f t="shared" si="572"/>
        <v>tier - 1</v>
      </c>
      <c r="AI2011" s="39" t="str">
        <f t="shared" si="573"/>
        <v>tier - 2</v>
      </c>
      <c r="AJ2011" s="54" t="str">
        <f t="shared" si="574"/>
        <v>R1011</v>
      </c>
    </row>
    <row r="2012" spans="2:36" ht="15.75" customHeight="1" x14ac:dyDescent="0.3">
      <c r="B2012" s="12" t="s">
        <v>7189</v>
      </c>
      <c r="C2012" s="13" t="s">
        <v>7191</v>
      </c>
      <c r="D2012" s="13">
        <v>27.39</v>
      </c>
      <c r="E2012" s="13" t="str">
        <f t="shared" si="558"/>
        <v>Overweight</v>
      </c>
      <c r="F2012" s="13">
        <v>5.34</v>
      </c>
      <c r="G2012" s="13" t="str">
        <f t="shared" si="559"/>
        <v>Normal</v>
      </c>
      <c r="H2012" s="13" t="s">
        <v>8291</v>
      </c>
      <c r="I2012" s="13" t="s">
        <v>8291</v>
      </c>
      <c r="J2012" s="13" t="s">
        <v>8291</v>
      </c>
      <c r="K2012" s="27" t="s">
        <v>8292</v>
      </c>
      <c r="L2012" s="13" t="s">
        <v>8291</v>
      </c>
      <c r="M2012" s="13" t="s">
        <v>10162</v>
      </c>
      <c r="N2012" s="13">
        <v>41</v>
      </c>
      <c r="O2012" s="56">
        <v>29818.76</v>
      </c>
      <c r="P2012" s="13" t="s">
        <v>8314</v>
      </c>
      <c r="Q2012" s="13" t="s">
        <v>8314</v>
      </c>
      <c r="R2012" s="57" t="s">
        <v>8317</v>
      </c>
      <c r="T2012" s="12" t="s">
        <v>7189</v>
      </c>
      <c r="U2012" s="13" t="str">
        <f t="shared" si="575"/>
        <v xml:space="preserve">  Kakushin</v>
      </c>
      <c r="V2012" s="39">
        <f t="shared" si="560"/>
        <v>27.39</v>
      </c>
      <c r="W2012" s="39" t="str">
        <f t="shared" si="561"/>
        <v>Overweight</v>
      </c>
      <c r="X2012" s="39">
        <f t="shared" si="562"/>
        <v>5.34</v>
      </c>
      <c r="Y2012" s="39" t="str">
        <f t="shared" si="563"/>
        <v>Normal</v>
      </c>
      <c r="Z2012" s="39" t="str">
        <f t="shared" si="564"/>
        <v>No</v>
      </c>
      <c r="AA2012" s="39" t="str">
        <f t="shared" si="565"/>
        <v>No</v>
      </c>
      <c r="AB2012" s="39" t="str">
        <f t="shared" si="566"/>
        <v>No</v>
      </c>
      <c r="AC2012" s="38" t="str">
        <f t="shared" si="567"/>
        <v>No major surgery</v>
      </c>
      <c r="AD2012" s="39" t="str">
        <f t="shared" si="568"/>
        <v>No</v>
      </c>
      <c r="AE2012" s="13" t="str">
        <f t="shared" si="569"/>
        <v>29-Oct-1982</v>
      </c>
      <c r="AF2012" s="39">
        <f t="shared" si="570"/>
        <v>41</v>
      </c>
      <c r="AG2012" s="58">
        <f t="shared" si="571"/>
        <v>29818.76</v>
      </c>
      <c r="AH2012" s="39" t="str">
        <f t="shared" si="572"/>
        <v>tier - 1</v>
      </c>
      <c r="AI2012" s="39" t="str">
        <f t="shared" si="573"/>
        <v>tier - 1</v>
      </c>
      <c r="AJ2012" s="54" t="str">
        <f t="shared" si="574"/>
        <v>R1012</v>
      </c>
    </row>
    <row r="2013" spans="2:36" ht="15.75" customHeight="1" x14ac:dyDescent="0.3">
      <c r="B2013" s="12" t="s">
        <v>7193</v>
      </c>
      <c r="C2013" s="13" t="s">
        <v>1495</v>
      </c>
      <c r="D2013" s="13">
        <v>17.03</v>
      </c>
      <c r="E2013" s="13" t="str">
        <f t="shared" si="558"/>
        <v>Underweight</v>
      </c>
      <c r="F2013" s="13">
        <v>4.12</v>
      </c>
      <c r="G2013" s="13" t="str">
        <f t="shared" si="559"/>
        <v>Normal</v>
      </c>
      <c r="H2013" s="13" t="s">
        <v>8291</v>
      </c>
      <c r="I2013" s="13" t="s">
        <v>8291</v>
      </c>
      <c r="J2013" s="13" t="s">
        <v>8291</v>
      </c>
      <c r="K2013" s="27">
        <v>1</v>
      </c>
      <c r="L2013" s="13" t="s">
        <v>8291</v>
      </c>
      <c r="M2013" s="13" t="s">
        <v>10163</v>
      </c>
      <c r="N2013" s="13">
        <v>34</v>
      </c>
      <c r="O2013" s="56">
        <v>29852.48</v>
      </c>
      <c r="P2013" s="13" t="s">
        <v>8314</v>
      </c>
      <c r="Q2013" s="13" t="s">
        <v>8311</v>
      </c>
      <c r="R2013" s="57" t="s">
        <v>8321</v>
      </c>
      <c r="T2013" s="12" t="s">
        <v>7193</v>
      </c>
      <c r="U2013" s="13" t="str">
        <f t="shared" si="575"/>
        <v xml:space="preserve">  Michael J</v>
      </c>
      <c r="V2013" s="39">
        <f t="shared" si="560"/>
        <v>17.03</v>
      </c>
      <c r="W2013" s="39" t="str">
        <f t="shared" si="561"/>
        <v>Underweight</v>
      </c>
      <c r="X2013" s="39">
        <f t="shared" si="562"/>
        <v>4.12</v>
      </c>
      <c r="Y2013" s="39" t="str">
        <f t="shared" si="563"/>
        <v>Normal</v>
      </c>
      <c r="Z2013" s="39" t="str">
        <f t="shared" si="564"/>
        <v>No</v>
      </c>
      <c r="AA2013" s="39" t="str">
        <f t="shared" si="565"/>
        <v>No</v>
      </c>
      <c r="AB2013" s="39" t="str">
        <f t="shared" si="566"/>
        <v>No</v>
      </c>
      <c r="AC2013" s="38">
        <f t="shared" si="567"/>
        <v>1</v>
      </c>
      <c r="AD2013" s="39" t="str">
        <f t="shared" si="568"/>
        <v>No</v>
      </c>
      <c r="AE2013" s="13" t="str">
        <f t="shared" si="569"/>
        <v>30-Dec-1989</v>
      </c>
      <c r="AF2013" s="39">
        <f t="shared" si="570"/>
        <v>34</v>
      </c>
      <c r="AG2013" s="58">
        <f t="shared" si="571"/>
        <v>29852.48</v>
      </c>
      <c r="AH2013" s="39" t="str">
        <f t="shared" si="572"/>
        <v>tier - 1</v>
      </c>
      <c r="AI2013" s="39" t="str">
        <f t="shared" si="573"/>
        <v>tier - 3</v>
      </c>
      <c r="AJ2013" s="54" t="str">
        <f t="shared" si="574"/>
        <v>R1011</v>
      </c>
    </row>
    <row r="2014" spans="2:36" ht="15.75" customHeight="1" x14ac:dyDescent="0.3">
      <c r="B2014" s="12" t="s">
        <v>7196</v>
      </c>
      <c r="C2014" s="13" t="s">
        <v>1110</v>
      </c>
      <c r="D2014" s="13">
        <v>23.75</v>
      </c>
      <c r="E2014" s="13" t="str">
        <f t="shared" si="558"/>
        <v>Healthy Weight</v>
      </c>
      <c r="F2014" s="13">
        <v>5.49</v>
      </c>
      <c r="G2014" s="13" t="str">
        <f t="shared" si="559"/>
        <v>Normal</v>
      </c>
      <c r="H2014" s="13" t="s">
        <v>8293</v>
      </c>
      <c r="I2014" s="13" t="s">
        <v>8291</v>
      </c>
      <c r="J2014" s="13" t="s">
        <v>8291</v>
      </c>
      <c r="K2014" s="27" t="s">
        <v>8292</v>
      </c>
      <c r="L2014" s="13" t="s">
        <v>8291</v>
      </c>
      <c r="M2014" s="13" t="s">
        <v>10164</v>
      </c>
      <c r="N2014" s="13">
        <v>48</v>
      </c>
      <c r="O2014" s="56">
        <v>29899.25</v>
      </c>
      <c r="P2014" s="13" t="s">
        <v>8314</v>
      </c>
      <c r="Q2014" s="13" t="s">
        <v>8311</v>
      </c>
      <c r="R2014" s="57" t="s">
        <v>8321</v>
      </c>
      <c r="T2014" s="12" t="s">
        <v>7196</v>
      </c>
      <c r="U2014" s="13" t="str">
        <f t="shared" si="575"/>
        <v xml:space="preserve">  Bradley</v>
      </c>
      <c r="V2014" s="39">
        <f t="shared" si="560"/>
        <v>23.75</v>
      </c>
      <c r="W2014" s="39" t="str">
        <f t="shared" si="561"/>
        <v>Healthy Weight</v>
      </c>
      <c r="X2014" s="39">
        <f t="shared" si="562"/>
        <v>5.49</v>
      </c>
      <c r="Y2014" s="39" t="str">
        <f t="shared" si="563"/>
        <v>Normal</v>
      </c>
      <c r="Z2014" s="39" t="str">
        <f t="shared" si="564"/>
        <v>Yes</v>
      </c>
      <c r="AA2014" s="39" t="str">
        <f t="shared" si="565"/>
        <v>No</v>
      </c>
      <c r="AB2014" s="39" t="str">
        <f t="shared" si="566"/>
        <v>No</v>
      </c>
      <c r="AC2014" s="38" t="str">
        <f t="shared" si="567"/>
        <v>No major surgery</v>
      </c>
      <c r="AD2014" s="39" t="str">
        <f t="shared" si="568"/>
        <v>No</v>
      </c>
      <c r="AE2014" s="13" t="str">
        <f t="shared" si="569"/>
        <v>19-Aug-1975</v>
      </c>
      <c r="AF2014" s="39">
        <f t="shared" si="570"/>
        <v>48</v>
      </c>
      <c r="AG2014" s="58">
        <f t="shared" si="571"/>
        <v>29899.25</v>
      </c>
      <c r="AH2014" s="39" t="str">
        <f t="shared" si="572"/>
        <v>tier - 1</v>
      </c>
      <c r="AI2014" s="39" t="str">
        <f t="shared" si="573"/>
        <v>tier - 3</v>
      </c>
      <c r="AJ2014" s="54" t="str">
        <f t="shared" si="574"/>
        <v>R1011</v>
      </c>
    </row>
    <row r="2015" spans="2:36" ht="15.75" customHeight="1" x14ac:dyDescent="0.3">
      <c r="B2015" s="12" t="s">
        <v>7199</v>
      </c>
      <c r="C2015" s="13" t="s">
        <v>809</v>
      </c>
      <c r="D2015" s="13">
        <v>26.03</v>
      </c>
      <c r="E2015" s="13" t="str">
        <f t="shared" si="558"/>
        <v>Overweight</v>
      </c>
      <c r="F2015" s="13">
        <v>5.1100000000000003</v>
      </c>
      <c r="G2015" s="13" t="str">
        <f t="shared" si="559"/>
        <v>Normal</v>
      </c>
      <c r="H2015" s="13" t="s">
        <v>8293</v>
      </c>
      <c r="I2015" s="13" t="s">
        <v>8291</v>
      </c>
      <c r="J2015" s="13" t="s">
        <v>8291</v>
      </c>
      <c r="K2015" s="27">
        <v>1</v>
      </c>
      <c r="L2015" s="13" t="s">
        <v>8291</v>
      </c>
      <c r="M2015" s="13" t="s">
        <v>10165</v>
      </c>
      <c r="N2015" s="13">
        <v>35</v>
      </c>
      <c r="O2015" s="56">
        <v>29929.56</v>
      </c>
      <c r="P2015" s="13" t="s">
        <v>8314</v>
      </c>
      <c r="Q2015" s="13" t="s">
        <v>8314</v>
      </c>
      <c r="R2015" s="57" t="s">
        <v>8321</v>
      </c>
      <c r="T2015" s="12" t="s">
        <v>7199</v>
      </c>
      <c r="U2015" s="13" t="str">
        <f t="shared" si="575"/>
        <v xml:space="preserve">  Matt</v>
      </c>
      <c r="V2015" s="39">
        <f t="shared" si="560"/>
        <v>26.03</v>
      </c>
      <c r="W2015" s="39" t="str">
        <f t="shared" si="561"/>
        <v>Overweight</v>
      </c>
      <c r="X2015" s="39">
        <f t="shared" si="562"/>
        <v>5.1100000000000003</v>
      </c>
      <c r="Y2015" s="39" t="str">
        <f t="shared" si="563"/>
        <v>Normal</v>
      </c>
      <c r="Z2015" s="39" t="str">
        <f t="shared" si="564"/>
        <v>Yes</v>
      </c>
      <c r="AA2015" s="39" t="str">
        <f t="shared" si="565"/>
        <v>No</v>
      </c>
      <c r="AB2015" s="39" t="str">
        <f t="shared" si="566"/>
        <v>No</v>
      </c>
      <c r="AC2015" s="38">
        <f t="shared" si="567"/>
        <v>1</v>
      </c>
      <c r="AD2015" s="39" t="str">
        <f t="shared" si="568"/>
        <v>No</v>
      </c>
      <c r="AE2015" s="13" t="str">
        <f t="shared" si="569"/>
        <v>30-Dec-1988</v>
      </c>
      <c r="AF2015" s="39">
        <f t="shared" si="570"/>
        <v>35</v>
      </c>
      <c r="AG2015" s="58">
        <f t="shared" si="571"/>
        <v>29929.56</v>
      </c>
      <c r="AH2015" s="39" t="str">
        <f t="shared" si="572"/>
        <v>tier - 1</v>
      </c>
      <c r="AI2015" s="39" t="str">
        <f t="shared" si="573"/>
        <v>tier - 1</v>
      </c>
      <c r="AJ2015" s="54" t="str">
        <f t="shared" si="574"/>
        <v>R1011</v>
      </c>
    </row>
    <row r="2016" spans="2:36" ht="15.75" customHeight="1" x14ac:dyDescent="0.3">
      <c r="B2016" s="12" t="s">
        <v>7202</v>
      </c>
      <c r="C2016" s="13" t="s">
        <v>7204</v>
      </c>
      <c r="D2016" s="13">
        <v>16.079999999999998</v>
      </c>
      <c r="E2016" s="13" t="str">
        <f t="shared" si="558"/>
        <v>Underweight</v>
      </c>
      <c r="F2016" s="13">
        <v>5.94</v>
      </c>
      <c r="G2016" s="13" t="str">
        <f t="shared" si="559"/>
        <v>Prediabetes</v>
      </c>
      <c r="H2016" s="13" t="s">
        <v>8291</v>
      </c>
      <c r="I2016" s="13" t="s">
        <v>8291</v>
      </c>
      <c r="J2016" s="13" t="s">
        <v>8291</v>
      </c>
      <c r="K2016" s="27" t="s">
        <v>8292</v>
      </c>
      <c r="L2016" s="13" t="s">
        <v>8291</v>
      </c>
      <c r="M2016" s="13" t="s">
        <v>9299</v>
      </c>
      <c r="N2016" s="13">
        <v>47</v>
      </c>
      <c r="O2016" s="56">
        <v>29933.75</v>
      </c>
      <c r="P2016" s="13" t="s">
        <v>8314</v>
      </c>
      <c r="Q2016" s="13" t="s">
        <v>8314</v>
      </c>
      <c r="R2016" s="57" t="s">
        <v>8321</v>
      </c>
      <c r="T2016" s="12" t="s">
        <v>7202</v>
      </c>
      <c r="U2016" s="13" t="str">
        <f t="shared" si="575"/>
        <v xml:space="preserve">  Amanda C</v>
      </c>
      <c r="V2016" s="39">
        <f t="shared" si="560"/>
        <v>16.079999999999998</v>
      </c>
      <c r="W2016" s="39" t="str">
        <f t="shared" si="561"/>
        <v>Underweight</v>
      </c>
      <c r="X2016" s="39">
        <f t="shared" si="562"/>
        <v>5.94</v>
      </c>
      <c r="Y2016" s="39" t="str">
        <f t="shared" si="563"/>
        <v>Prediabetes</v>
      </c>
      <c r="Z2016" s="39" t="str">
        <f t="shared" si="564"/>
        <v>No</v>
      </c>
      <c r="AA2016" s="39" t="str">
        <f t="shared" si="565"/>
        <v>No</v>
      </c>
      <c r="AB2016" s="39" t="str">
        <f t="shared" si="566"/>
        <v>No</v>
      </c>
      <c r="AC2016" s="38" t="str">
        <f t="shared" si="567"/>
        <v>No major surgery</v>
      </c>
      <c r="AD2016" s="39" t="str">
        <f t="shared" si="568"/>
        <v>No</v>
      </c>
      <c r="AE2016" s="13" t="str">
        <f t="shared" si="569"/>
        <v>12-Jun-1976</v>
      </c>
      <c r="AF2016" s="39">
        <f t="shared" si="570"/>
        <v>47</v>
      </c>
      <c r="AG2016" s="58">
        <f t="shared" si="571"/>
        <v>29933.75</v>
      </c>
      <c r="AH2016" s="39" t="str">
        <f t="shared" si="572"/>
        <v>tier - 1</v>
      </c>
      <c r="AI2016" s="39" t="str">
        <f t="shared" si="573"/>
        <v>tier - 1</v>
      </c>
      <c r="AJ2016" s="54" t="str">
        <f t="shared" si="574"/>
        <v>R1011</v>
      </c>
    </row>
    <row r="2017" spans="2:36" ht="15.75" customHeight="1" x14ac:dyDescent="0.3">
      <c r="B2017" s="12" t="s">
        <v>7205</v>
      </c>
      <c r="C2017" s="13" t="s">
        <v>7207</v>
      </c>
      <c r="D2017" s="13">
        <v>30.875</v>
      </c>
      <c r="E2017" s="13" t="str">
        <f t="shared" si="558"/>
        <v>Obesity</v>
      </c>
      <c r="F2017" s="13">
        <v>5.54</v>
      </c>
      <c r="G2017" s="13" t="str">
        <f t="shared" si="559"/>
        <v>Normal</v>
      </c>
      <c r="H2017" s="13" t="s">
        <v>8291</v>
      </c>
      <c r="I2017" s="13" t="s">
        <v>8291</v>
      </c>
      <c r="J2017" s="13" t="s">
        <v>8291</v>
      </c>
      <c r="K2017" s="27" t="s">
        <v>8292</v>
      </c>
      <c r="L2017" s="13" t="s">
        <v>8291</v>
      </c>
      <c r="M2017" s="13" t="s">
        <v>10166</v>
      </c>
      <c r="N2017" s="13">
        <v>32</v>
      </c>
      <c r="O2017" s="56">
        <v>29969.67</v>
      </c>
      <c r="P2017" s="13" t="s">
        <v>8314</v>
      </c>
      <c r="Q2017" s="13" t="s">
        <v>8314</v>
      </c>
      <c r="R2017" s="57" t="s">
        <v>8321</v>
      </c>
      <c r="T2017" s="12" t="s">
        <v>7205</v>
      </c>
      <c r="U2017" s="13" t="str">
        <f t="shared" si="575"/>
        <v xml:space="preserve">  Valur</v>
      </c>
      <c r="V2017" s="39">
        <f t="shared" si="560"/>
        <v>30.875</v>
      </c>
      <c r="W2017" s="39" t="str">
        <f t="shared" si="561"/>
        <v>Obesity</v>
      </c>
      <c r="X2017" s="39">
        <f t="shared" si="562"/>
        <v>5.54</v>
      </c>
      <c r="Y2017" s="39" t="str">
        <f t="shared" si="563"/>
        <v>Normal</v>
      </c>
      <c r="Z2017" s="39" t="str">
        <f t="shared" si="564"/>
        <v>No</v>
      </c>
      <c r="AA2017" s="39" t="str">
        <f t="shared" si="565"/>
        <v>No</v>
      </c>
      <c r="AB2017" s="39" t="str">
        <f t="shared" si="566"/>
        <v>No</v>
      </c>
      <c r="AC2017" s="38" t="str">
        <f t="shared" si="567"/>
        <v>No major surgery</v>
      </c>
      <c r="AD2017" s="39" t="str">
        <f t="shared" si="568"/>
        <v>No</v>
      </c>
      <c r="AE2017" s="13" t="str">
        <f t="shared" si="569"/>
        <v>5-Oct-1991</v>
      </c>
      <c r="AF2017" s="39">
        <f t="shared" si="570"/>
        <v>32</v>
      </c>
      <c r="AG2017" s="58">
        <f t="shared" si="571"/>
        <v>29969.67</v>
      </c>
      <c r="AH2017" s="39" t="str">
        <f t="shared" si="572"/>
        <v>tier - 1</v>
      </c>
      <c r="AI2017" s="39" t="str">
        <f t="shared" si="573"/>
        <v>tier - 1</v>
      </c>
      <c r="AJ2017" s="54" t="str">
        <f t="shared" si="574"/>
        <v>R1011</v>
      </c>
    </row>
    <row r="2018" spans="2:36" ht="15.75" customHeight="1" x14ac:dyDescent="0.3">
      <c r="B2018" s="12" t="s">
        <v>7209</v>
      </c>
      <c r="C2018" s="13" t="s">
        <v>7211</v>
      </c>
      <c r="D2018" s="13">
        <v>31.79</v>
      </c>
      <c r="E2018" s="13" t="str">
        <f t="shared" si="558"/>
        <v>Obesity</v>
      </c>
      <c r="F2018" s="13">
        <v>7.09</v>
      </c>
      <c r="G2018" s="13" t="str">
        <f t="shared" si="559"/>
        <v>Diabetes</v>
      </c>
      <c r="H2018" s="13" t="s">
        <v>8291</v>
      </c>
      <c r="I2018" s="13" t="s">
        <v>8291</v>
      </c>
      <c r="J2018" s="13" t="s">
        <v>8291</v>
      </c>
      <c r="K2018" s="27" t="s">
        <v>8292</v>
      </c>
      <c r="L2018" s="13" t="s">
        <v>8291</v>
      </c>
      <c r="M2018" s="13" t="s">
        <v>9169</v>
      </c>
      <c r="N2018" s="13">
        <v>42</v>
      </c>
      <c r="O2018" s="56">
        <v>30026.87</v>
      </c>
      <c r="P2018" s="13" t="s">
        <v>8310</v>
      </c>
      <c r="Q2018" s="13" t="s">
        <v>8311</v>
      </c>
      <c r="R2018" s="57" t="s">
        <v>8317</v>
      </c>
      <c r="T2018" s="12" t="s">
        <v>7209</v>
      </c>
      <c r="U2018" s="13" t="str">
        <f t="shared" si="575"/>
        <v xml:space="preserve">  Erica J</v>
      </c>
      <c r="V2018" s="39">
        <f t="shared" si="560"/>
        <v>31.79</v>
      </c>
      <c r="W2018" s="39" t="str">
        <f t="shared" si="561"/>
        <v>Obesity</v>
      </c>
      <c r="X2018" s="39">
        <f t="shared" si="562"/>
        <v>7.09</v>
      </c>
      <c r="Y2018" s="39" t="str">
        <f t="shared" si="563"/>
        <v>Diabetes</v>
      </c>
      <c r="Z2018" s="39" t="str">
        <f t="shared" si="564"/>
        <v>No</v>
      </c>
      <c r="AA2018" s="39" t="str">
        <f t="shared" si="565"/>
        <v>No</v>
      </c>
      <c r="AB2018" s="39" t="str">
        <f t="shared" si="566"/>
        <v>No</v>
      </c>
      <c r="AC2018" s="38" t="str">
        <f t="shared" si="567"/>
        <v>No major surgery</v>
      </c>
      <c r="AD2018" s="39" t="str">
        <f t="shared" si="568"/>
        <v>No</v>
      </c>
      <c r="AE2018" s="13" t="str">
        <f t="shared" si="569"/>
        <v>4-Aug-1981</v>
      </c>
      <c r="AF2018" s="39">
        <f t="shared" si="570"/>
        <v>42</v>
      </c>
      <c r="AG2018" s="58">
        <f t="shared" si="571"/>
        <v>30026.87</v>
      </c>
      <c r="AH2018" s="39" t="str">
        <f t="shared" si="572"/>
        <v>tier - 2</v>
      </c>
      <c r="AI2018" s="39" t="str">
        <f t="shared" si="573"/>
        <v>tier - 3</v>
      </c>
      <c r="AJ2018" s="54" t="str">
        <f t="shared" si="574"/>
        <v>R1012</v>
      </c>
    </row>
    <row r="2019" spans="2:36" ht="15.75" customHeight="1" x14ac:dyDescent="0.3">
      <c r="B2019" s="12" t="s">
        <v>7213</v>
      </c>
      <c r="C2019" s="13" t="s">
        <v>6978</v>
      </c>
      <c r="D2019" s="13">
        <v>28.48</v>
      </c>
      <c r="E2019" s="13" t="str">
        <f t="shared" si="558"/>
        <v>Overweight</v>
      </c>
      <c r="F2019" s="13">
        <v>6.22</v>
      </c>
      <c r="G2019" s="13" t="str">
        <f t="shared" si="559"/>
        <v>Prediabetes</v>
      </c>
      <c r="H2019" s="13" t="s">
        <v>8293</v>
      </c>
      <c r="I2019" s="13" t="s">
        <v>8291</v>
      </c>
      <c r="J2019" s="13" t="s">
        <v>8293</v>
      </c>
      <c r="K2019" s="27">
        <v>1</v>
      </c>
      <c r="L2019" s="13" t="s">
        <v>8291</v>
      </c>
      <c r="M2019" s="13" t="s">
        <v>10167</v>
      </c>
      <c r="N2019" s="13">
        <v>56</v>
      </c>
      <c r="O2019" s="56">
        <v>30063.58</v>
      </c>
      <c r="P2019" s="13" t="s">
        <v>8314</v>
      </c>
      <c r="Q2019" s="13" t="s">
        <v>8314</v>
      </c>
      <c r="R2019" s="57" t="s">
        <v>8317</v>
      </c>
      <c r="T2019" s="12" t="s">
        <v>7213</v>
      </c>
      <c r="U2019" s="13" t="str">
        <f t="shared" si="575"/>
        <v xml:space="preserve">  Stephen F</v>
      </c>
      <c r="V2019" s="39">
        <f t="shared" si="560"/>
        <v>28.48</v>
      </c>
      <c r="W2019" s="39" t="str">
        <f t="shared" si="561"/>
        <v>Overweight</v>
      </c>
      <c r="X2019" s="39">
        <f t="shared" si="562"/>
        <v>6.22</v>
      </c>
      <c r="Y2019" s="39" t="str">
        <f t="shared" si="563"/>
        <v>Prediabetes</v>
      </c>
      <c r="Z2019" s="39" t="str">
        <f t="shared" si="564"/>
        <v>Yes</v>
      </c>
      <c r="AA2019" s="39" t="str">
        <f t="shared" si="565"/>
        <v>No</v>
      </c>
      <c r="AB2019" s="39" t="str">
        <f t="shared" si="566"/>
        <v>Yes</v>
      </c>
      <c r="AC2019" s="38">
        <f t="shared" si="567"/>
        <v>1</v>
      </c>
      <c r="AD2019" s="39" t="str">
        <f t="shared" si="568"/>
        <v>No</v>
      </c>
      <c r="AE2019" s="13" t="str">
        <f t="shared" si="569"/>
        <v>16-Jun-1967</v>
      </c>
      <c r="AF2019" s="39">
        <f t="shared" si="570"/>
        <v>56</v>
      </c>
      <c r="AG2019" s="58">
        <f t="shared" si="571"/>
        <v>30063.58</v>
      </c>
      <c r="AH2019" s="39" t="str">
        <f t="shared" si="572"/>
        <v>tier - 1</v>
      </c>
      <c r="AI2019" s="39" t="str">
        <f t="shared" si="573"/>
        <v>tier - 1</v>
      </c>
      <c r="AJ2019" s="54" t="str">
        <f t="shared" si="574"/>
        <v>R1012</v>
      </c>
    </row>
    <row r="2020" spans="2:36" ht="15.75" customHeight="1" x14ac:dyDescent="0.3">
      <c r="B2020" s="12" t="s">
        <v>7216</v>
      </c>
      <c r="C2020" s="13" t="s">
        <v>7218</v>
      </c>
      <c r="D2020" s="13">
        <v>26.6</v>
      </c>
      <c r="E2020" s="13" t="str">
        <f t="shared" si="558"/>
        <v>Overweight</v>
      </c>
      <c r="F2020" s="13">
        <v>4.33</v>
      </c>
      <c r="G2020" s="13" t="str">
        <f t="shared" si="559"/>
        <v>Normal</v>
      </c>
      <c r="H2020" s="13" t="s">
        <v>8291</v>
      </c>
      <c r="I2020" s="13" t="s">
        <v>8291</v>
      </c>
      <c r="J2020" s="13" t="s">
        <v>8291</v>
      </c>
      <c r="K2020" s="27">
        <v>1</v>
      </c>
      <c r="L2020" s="13" t="s">
        <v>8291</v>
      </c>
      <c r="M2020" s="13" t="s">
        <v>10168</v>
      </c>
      <c r="N2020" s="13">
        <v>44</v>
      </c>
      <c r="O2020" s="56">
        <v>30095.97</v>
      </c>
      <c r="P2020" s="13" t="s">
        <v>8310</v>
      </c>
      <c r="Q2020" s="13" t="s">
        <v>8311</v>
      </c>
      <c r="R2020" s="57" t="s">
        <v>8321</v>
      </c>
      <c r="T2020" s="12" t="s">
        <v>7216</v>
      </c>
      <c r="U2020" s="13" t="str">
        <f t="shared" si="575"/>
        <v xml:space="preserve">  Lissa</v>
      </c>
      <c r="V2020" s="39">
        <f t="shared" si="560"/>
        <v>26.6</v>
      </c>
      <c r="W2020" s="39" t="str">
        <f t="shared" si="561"/>
        <v>Overweight</v>
      </c>
      <c r="X2020" s="39">
        <f t="shared" si="562"/>
        <v>4.33</v>
      </c>
      <c r="Y2020" s="39" t="str">
        <f t="shared" si="563"/>
        <v>Normal</v>
      </c>
      <c r="Z2020" s="39" t="str">
        <f t="shared" si="564"/>
        <v>No</v>
      </c>
      <c r="AA2020" s="39" t="str">
        <f t="shared" si="565"/>
        <v>No</v>
      </c>
      <c r="AB2020" s="39" t="str">
        <f t="shared" si="566"/>
        <v>No</v>
      </c>
      <c r="AC2020" s="38">
        <f t="shared" si="567"/>
        <v>1</v>
      </c>
      <c r="AD2020" s="39" t="str">
        <f t="shared" si="568"/>
        <v>No</v>
      </c>
      <c r="AE2020" s="13" t="str">
        <f t="shared" si="569"/>
        <v>2-Sep-1979</v>
      </c>
      <c r="AF2020" s="39">
        <f t="shared" si="570"/>
        <v>44</v>
      </c>
      <c r="AG2020" s="58">
        <f t="shared" si="571"/>
        <v>30095.97</v>
      </c>
      <c r="AH2020" s="39" t="str">
        <f t="shared" si="572"/>
        <v>tier - 2</v>
      </c>
      <c r="AI2020" s="39" t="str">
        <f t="shared" si="573"/>
        <v>tier - 3</v>
      </c>
      <c r="AJ2020" s="54" t="str">
        <f t="shared" si="574"/>
        <v>R1011</v>
      </c>
    </row>
    <row r="2021" spans="2:36" ht="15.75" customHeight="1" x14ac:dyDescent="0.3">
      <c r="B2021" s="12" t="s">
        <v>7220</v>
      </c>
      <c r="C2021" s="13" t="s">
        <v>267</v>
      </c>
      <c r="D2021" s="13">
        <v>25.27</v>
      </c>
      <c r="E2021" s="13" t="str">
        <f t="shared" si="558"/>
        <v>Overweight</v>
      </c>
      <c r="F2021" s="13">
        <v>5.83</v>
      </c>
      <c r="G2021" s="13" t="str">
        <f t="shared" si="559"/>
        <v>Prediabetes</v>
      </c>
      <c r="H2021" s="13" t="s">
        <v>8291</v>
      </c>
      <c r="I2021" s="13" t="s">
        <v>8291</v>
      </c>
      <c r="J2021" s="13" t="s">
        <v>8291</v>
      </c>
      <c r="K2021" s="27">
        <v>1</v>
      </c>
      <c r="L2021" s="13" t="s">
        <v>8291</v>
      </c>
      <c r="M2021" s="13" t="s">
        <v>10169</v>
      </c>
      <c r="N2021" s="13">
        <v>52</v>
      </c>
      <c r="O2021" s="56">
        <v>30134.75</v>
      </c>
      <c r="P2021" s="13" t="s">
        <v>8310</v>
      </c>
      <c r="Q2021" s="13" t="s">
        <v>8311</v>
      </c>
      <c r="R2021" s="57" t="s">
        <v>8321</v>
      </c>
      <c r="T2021" s="12" t="s">
        <v>7220</v>
      </c>
      <c r="U2021" s="13" t="str">
        <f t="shared" si="575"/>
        <v xml:space="preserve">  Megan</v>
      </c>
      <c r="V2021" s="39">
        <f t="shared" si="560"/>
        <v>25.27</v>
      </c>
      <c r="W2021" s="39" t="str">
        <f t="shared" si="561"/>
        <v>Overweight</v>
      </c>
      <c r="X2021" s="39">
        <f t="shared" si="562"/>
        <v>5.83</v>
      </c>
      <c r="Y2021" s="39" t="str">
        <f t="shared" si="563"/>
        <v>Prediabetes</v>
      </c>
      <c r="Z2021" s="39" t="str">
        <f t="shared" si="564"/>
        <v>No</v>
      </c>
      <c r="AA2021" s="39" t="str">
        <f t="shared" si="565"/>
        <v>No</v>
      </c>
      <c r="AB2021" s="39" t="str">
        <f t="shared" si="566"/>
        <v>No</v>
      </c>
      <c r="AC2021" s="38">
        <f t="shared" si="567"/>
        <v>1</v>
      </c>
      <c r="AD2021" s="39" t="str">
        <f t="shared" si="568"/>
        <v>No</v>
      </c>
      <c r="AE2021" s="13" t="str">
        <f t="shared" si="569"/>
        <v>25-Dec-1971</v>
      </c>
      <c r="AF2021" s="39">
        <f t="shared" si="570"/>
        <v>52</v>
      </c>
      <c r="AG2021" s="58">
        <f t="shared" si="571"/>
        <v>30134.75</v>
      </c>
      <c r="AH2021" s="39" t="str">
        <f t="shared" si="572"/>
        <v>tier - 2</v>
      </c>
      <c r="AI2021" s="39" t="str">
        <f t="shared" si="573"/>
        <v>tier - 3</v>
      </c>
      <c r="AJ2021" s="54" t="str">
        <f t="shared" si="574"/>
        <v>R1011</v>
      </c>
    </row>
    <row r="2022" spans="2:36" ht="15.75" customHeight="1" x14ac:dyDescent="0.3">
      <c r="B2022" s="12" t="s">
        <v>7223</v>
      </c>
      <c r="C2022" s="13" t="s">
        <v>7225</v>
      </c>
      <c r="D2022" s="13">
        <v>34.484999999999999</v>
      </c>
      <c r="E2022" s="13" t="str">
        <f t="shared" si="558"/>
        <v>Obesity</v>
      </c>
      <c r="F2022" s="13">
        <v>4.7</v>
      </c>
      <c r="G2022" s="13" t="str">
        <f t="shared" si="559"/>
        <v>Normal</v>
      </c>
      <c r="H2022" s="13" t="s">
        <v>8293</v>
      </c>
      <c r="I2022" s="13" t="s">
        <v>8291</v>
      </c>
      <c r="J2022" s="13" t="s">
        <v>8293</v>
      </c>
      <c r="K2022" s="27">
        <v>1</v>
      </c>
      <c r="L2022" s="13" t="s">
        <v>8291</v>
      </c>
      <c r="M2022" s="13" t="s">
        <v>10170</v>
      </c>
      <c r="N2022" s="13">
        <v>65</v>
      </c>
      <c r="O2022" s="56">
        <v>30166.62</v>
      </c>
      <c r="P2022" s="13" t="s">
        <v>8314</v>
      </c>
      <c r="Q2022" s="13" t="s">
        <v>8311</v>
      </c>
      <c r="R2022" s="57" t="s">
        <v>8317</v>
      </c>
      <c r="T2022" s="12" t="s">
        <v>7223</v>
      </c>
      <c r="U2022" s="13" t="str">
        <f t="shared" si="575"/>
        <v xml:space="preserve">  Alyson</v>
      </c>
      <c r="V2022" s="39">
        <f t="shared" si="560"/>
        <v>34.484999999999999</v>
      </c>
      <c r="W2022" s="39" t="str">
        <f t="shared" si="561"/>
        <v>Obesity</v>
      </c>
      <c r="X2022" s="39">
        <f t="shared" si="562"/>
        <v>4.7</v>
      </c>
      <c r="Y2022" s="39" t="str">
        <f t="shared" si="563"/>
        <v>Normal</v>
      </c>
      <c r="Z2022" s="39" t="str">
        <f t="shared" si="564"/>
        <v>Yes</v>
      </c>
      <c r="AA2022" s="39" t="str">
        <f t="shared" si="565"/>
        <v>No</v>
      </c>
      <c r="AB2022" s="39" t="str">
        <f t="shared" si="566"/>
        <v>Yes</v>
      </c>
      <c r="AC2022" s="38">
        <f t="shared" si="567"/>
        <v>1</v>
      </c>
      <c r="AD2022" s="39" t="str">
        <f t="shared" si="568"/>
        <v>No</v>
      </c>
      <c r="AE2022" s="13" t="str">
        <f t="shared" si="569"/>
        <v>11-Aug-1958</v>
      </c>
      <c r="AF2022" s="39">
        <f t="shared" si="570"/>
        <v>65</v>
      </c>
      <c r="AG2022" s="58">
        <f t="shared" si="571"/>
        <v>30166.62</v>
      </c>
      <c r="AH2022" s="39" t="str">
        <f t="shared" si="572"/>
        <v>tier - 1</v>
      </c>
      <c r="AI2022" s="39" t="str">
        <f t="shared" si="573"/>
        <v>tier - 3</v>
      </c>
      <c r="AJ2022" s="54" t="str">
        <f t="shared" si="574"/>
        <v>R1012</v>
      </c>
    </row>
    <row r="2023" spans="2:36" ht="15.75" customHeight="1" x14ac:dyDescent="0.3">
      <c r="B2023" s="12" t="s">
        <v>7226</v>
      </c>
      <c r="C2023" s="13" t="s">
        <v>7228</v>
      </c>
      <c r="D2023" s="13">
        <v>15.57</v>
      </c>
      <c r="E2023" s="13" t="str">
        <f t="shared" si="558"/>
        <v>Underweight</v>
      </c>
      <c r="F2023" s="13">
        <v>4.07</v>
      </c>
      <c r="G2023" s="13" t="str">
        <f t="shared" si="559"/>
        <v>Normal</v>
      </c>
      <c r="H2023" s="13" t="s">
        <v>8293</v>
      </c>
      <c r="I2023" s="13" t="s">
        <v>8291</v>
      </c>
      <c r="J2023" s="13" t="s">
        <v>8291</v>
      </c>
      <c r="K2023" s="27">
        <v>1</v>
      </c>
      <c r="L2023" s="13" t="s">
        <v>8291</v>
      </c>
      <c r="M2023" s="13" t="s">
        <v>10171</v>
      </c>
      <c r="N2023" s="13">
        <v>60</v>
      </c>
      <c r="O2023" s="56">
        <v>30184.94</v>
      </c>
      <c r="P2023" s="13" t="s">
        <v>8314</v>
      </c>
      <c r="Q2023" s="13" t="s">
        <v>8314</v>
      </c>
      <c r="R2023" s="57" t="s">
        <v>8331</v>
      </c>
      <c r="T2023" s="12" t="s">
        <v>7226</v>
      </c>
      <c r="U2023" s="13" t="str">
        <f t="shared" si="575"/>
        <v xml:space="preserve">  Chance B</v>
      </c>
      <c r="V2023" s="39">
        <f t="shared" si="560"/>
        <v>15.57</v>
      </c>
      <c r="W2023" s="39" t="str">
        <f t="shared" si="561"/>
        <v>Underweight</v>
      </c>
      <c r="X2023" s="39">
        <f t="shared" si="562"/>
        <v>4.07</v>
      </c>
      <c r="Y2023" s="39" t="str">
        <f t="shared" si="563"/>
        <v>Normal</v>
      </c>
      <c r="Z2023" s="39" t="str">
        <f t="shared" si="564"/>
        <v>Yes</v>
      </c>
      <c r="AA2023" s="39" t="str">
        <f t="shared" si="565"/>
        <v>No</v>
      </c>
      <c r="AB2023" s="39" t="str">
        <f t="shared" si="566"/>
        <v>No</v>
      </c>
      <c r="AC2023" s="38">
        <f t="shared" si="567"/>
        <v>1</v>
      </c>
      <c r="AD2023" s="39" t="str">
        <f t="shared" si="568"/>
        <v>No</v>
      </c>
      <c r="AE2023" s="13" t="str">
        <f t="shared" si="569"/>
        <v>13-Sep-1963</v>
      </c>
      <c r="AF2023" s="39">
        <f t="shared" si="570"/>
        <v>60</v>
      </c>
      <c r="AG2023" s="58">
        <f t="shared" si="571"/>
        <v>30184.94</v>
      </c>
      <c r="AH2023" s="39" t="str">
        <f t="shared" si="572"/>
        <v>tier - 1</v>
      </c>
      <c r="AI2023" s="39" t="str">
        <f t="shared" si="573"/>
        <v>tier - 1</v>
      </c>
      <c r="AJ2023" s="54" t="str">
        <f t="shared" si="574"/>
        <v>R1014</v>
      </c>
    </row>
    <row r="2024" spans="2:36" ht="15.75" customHeight="1" x14ac:dyDescent="0.3">
      <c r="B2024" s="12" t="s">
        <v>7230</v>
      </c>
      <c r="C2024" s="13" t="s">
        <v>6445</v>
      </c>
      <c r="D2024" s="13">
        <v>30.36</v>
      </c>
      <c r="E2024" s="13" t="str">
        <f t="shared" si="558"/>
        <v>Obesity</v>
      </c>
      <c r="F2024" s="13">
        <v>9.39</v>
      </c>
      <c r="G2024" s="13" t="str">
        <f t="shared" si="559"/>
        <v>Diabetes</v>
      </c>
      <c r="H2024" s="13" t="s">
        <v>8291</v>
      </c>
      <c r="I2024" s="13" t="s">
        <v>8291</v>
      </c>
      <c r="J2024" s="13" t="s">
        <v>8291</v>
      </c>
      <c r="K2024" s="27" t="s">
        <v>8292</v>
      </c>
      <c r="L2024" s="13" t="s">
        <v>8291</v>
      </c>
      <c r="M2024" s="13" t="s">
        <v>9684</v>
      </c>
      <c r="N2024" s="13">
        <v>61</v>
      </c>
      <c r="O2024" s="56">
        <v>30260</v>
      </c>
      <c r="P2024" s="13" t="s">
        <v>8314</v>
      </c>
      <c r="Q2024" s="13" t="s">
        <v>8314</v>
      </c>
      <c r="R2024" s="57" t="s">
        <v>8331</v>
      </c>
      <c r="T2024" s="12" t="s">
        <v>7230</v>
      </c>
      <c r="U2024" s="13" t="str">
        <f t="shared" si="575"/>
        <v xml:space="preserve">  Sean P</v>
      </c>
      <c r="V2024" s="39">
        <f t="shared" si="560"/>
        <v>30.36</v>
      </c>
      <c r="W2024" s="39" t="str">
        <f t="shared" si="561"/>
        <v>Obesity</v>
      </c>
      <c r="X2024" s="39">
        <f t="shared" si="562"/>
        <v>9.39</v>
      </c>
      <c r="Y2024" s="39" t="str">
        <f t="shared" si="563"/>
        <v>Diabetes</v>
      </c>
      <c r="Z2024" s="39" t="str">
        <f t="shared" si="564"/>
        <v>No</v>
      </c>
      <c r="AA2024" s="39" t="str">
        <f t="shared" si="565"/>
        <v>No</v>
      </c>
      <c r="AB2024" s="39" t="str">
        <f t="shared" si="566"/>
        <v>No</v>
      </c>
      <c r="AC2024" s="38" t="str">
        <f t="shared" si="567"/>
        <v>No major surgery</v>
      </c>
      <c r="AD2024" s="39" t="str">
        <f t="shared" si="568"/>
        <v>No</v>
      </c>
      <c r="AE2024" s="13" t="str">
        <f t="shared" si="569"/>
        <v>15-Sep-1962</v>
      </c>
      <c r="AF2024" s="39">
        <f t="shared" si="570"/>
        <v>61</v>
      </c>
      <c r="AG2024" s="58">
        <f t="shared" si="571"/>
        <v>30260</v>
      </c>
      <c r="AH2024" s="39" t="str">
        <f t="shared" si="572"/>
        <v>tier - 1</v>
      </c>
      <c r="AI2024" s="39" t="str">
        <f t="shared" si="573"/>
        <v>tier - 1</v>
      </c>
      <c r="AJ2024" s="54" t="str">
        <f t="shared" si="574"/>
        <v>R1014</v>
      </c>
    </row>
    <row r="2025" spans="2:36" ht="15.75" customHeight="1" x14ac:dyDescent="0.3">
      <c r="B2025" s="12" t="s">
        <v>7232</v>
      </c>
      <c r="C2025" s="13" t="s">
        <v>7234</v>
      </c>
      <c r="D2025" s="13">
        <v>19.37</v>
      </c>
      <c r="E2025" s="13" t="str">
        <f t="shared" si="558"/>
        <v>Healthy Weight</v>
      </c>
      <c r="F2025" s="13">
        <v>4.18</v>
      </c>
      <c r="G2025" s="13" t="str">
        <f t="shared" si="559"/>
        <v>Normal</v>
      </c>
      <c r="H2025" s="13" t="s">
        <v>8291</v>
      </c>
      <c r="I2025" s="13" t="s">
        <v>8291</v>
      </c>
      <c r="J2025" s="13" t="s">
        <v>8291</v>
      </c>
      <c r="K2025" s="27" t="s">
        <v>8292</v>
      </c>
      <c r="L2025" s="13" t="s">
        <v>8291</v>
      </c>
      <c r="M2025" s="13" t="s">
        <v>10172</v>
      </c>
      <c r="N2025" s="13">
        <v>51</v>
      </c>
      <c r="O2025" s="56">
        <v>30284.639999999999</v>
      </c>
      <c r="P2025" s="13" t="s">
        <v>8314</v>
      </c>
      <c r="Q2025" s="13" t="s">
        <v>8314</v>
      </c>
      <c r="R2025" s="57" t="s">
        <v>8317</v>
      </c>
      <c r="T2025" s="12" t="s">
        <v>7232</v>
      </c>
      <c r="U2025" s="13" t="str">
        <f t="shared" si="575"/>
        <v xml:space="preserve">  Therese</v>
      </c>
      <c r="V2025" s="39">
        <f t="shared" si="560"/>
        <v>19.37</v>
      </c>
      <c r="W2025" s="39" t="str">
        <f t="shared" si="561"/>
        <v>Healthy Weight</v>
      </c>
      <c r="X2025" s="39">
        <f t="shared" si="562"/>
        <v>4.18</v>
      </c>
      <c r="Y2025" s="39" t="str">
        <f t="shared" si="563"/>
        <v>Normal</v>
      </c>
      <c r="Z2025" s="39" t="str">
        <f t="shared" si="564"/>
        <v>No</v>
      </c>
      <c r="AA2025" s="39" t="str">
        <f t="shared" si="565"/>
        <v>No</v>
      </c>
      <c r="AB2025" s="39" t="str">
        <f t="shared" si="566"/>
        <v>No</v>
      </c>
      <c r="AC2025" s="38" t="str">
        <f t="shared" si="567"/>
        <v>No major surgery</v>
      </c>
      <c r="AD2025" s="39" t="str">
        <f t="shared" si="568"/>
        <v>No</v>
      </c>
      <c r="AE2025" s="13" t="str">
        <f t="shared" si="569"/>
        <v>24-Jul-1972</v>
      </c>
      <c r="AF2025" s="39">
        <f t="shared" si="570"/>
        <v>51</v>
      </c>
      <c r="AG2025" s="58">
        <f t="shared" si="571"/>
        <v>30284.639999999999</v>
      </c>
      <c r="AH2025" s="39" t="str">
        <f t="shared" si="572"/>
        <v>tier - 1</v>
      </c>
      <c r="AI2025" s="39" t="str">
        <f t="shared" si="573"/>
        <v>tier - 1</v>
      </c>
      <c r="AJ2025" s="54" t="str">
        <f t="shared" si="574"/>
        <v>R1012</v>
      </c>
    </row>
    <row r="2026" spans="2:36" ht="15.75" customHeight="1" x14ac:dyDescent="0.3">
      <c r="B2026" s="12" t="s">
        <v>7236</v>
      </c>
      <c r="C2026" s="13" t="s">
        <v>7238</v>
      </c>
      <c r="D2026" s="13">
        <v>16.71</v>
      </c>
      <c r="E2026" s="13" t="str">
        <f t="shared" si="558"/>
        <v>Underweight</v>
      </c>
      <c r="F2026" s="13">
        <v>4.18</v>
      </c>
      <c r="G2026" s="13" t="str">
        <f t="shared" si="559"/>
        <v>Normal</v>
      </c>
      <c r="H2026" s="13" t="s">
        <v>8291</v>
      </c>
      <c r="I2026" s="13" t="s">
        <v>8291</v>
      </c>
      <c r="J2026" s="13" t="s">
        <v>8291</v>
      </c>
      <c r="K2026" s="27">
        <v>1</v>
      </c>
      <c r="L2026" s="13" t="s">
        <v>8291</v>
      </c>
      <c r="M2026" s="13" t="s">
        <v>10173</v>
      </c>
      <c r="N2026" s="13">
        <v>19</v>
      </c>
      <c r="O2026" s="56">
        <v>30328.27</v>
      </c>
      <c r="P2026" s="13" t="s">
        <v>8310</v>
      </c>
      <c r="Q2026" s="13" t="s">
        <v>8310</v>
      </c>
      <c r="R2026" s="57" t="s">
        <v>8321</v>
      </c>
      <c r="T2026" s="12" t="s">
        <v>7236</v>
      </c>
      <c r="U2026" s="13" t="str">
        <f t="shared" si="575"/>
        <v xml:space="preserve">  Beau</v>
      </c>
      <c r="V2026" s="39">
        <f t="shared" si="560"/>
        <v>16.71</v>
      </c>
      <c r="W2026" s="39" t="str">
        <f t="shared" si="561"/>
        <v>Underweight</v>
      </c>
      <c r="X2026" s="39">
        <f t="shared" si="562"/>
        <v>4.18</v>
      </c>
      <c r="Y2026" s="39" t="str">
        <f t="shared" si="563"/>
        <v>Normal</v>
      </c>
      <c r="Z2026" s="39" t="str">
        <f t="shared" si="564"/>
        <v>No</v>
      </c>
      <c r="AA2026" s="39" t="str">
        <f t="shared" si="565"/>
        <v>No</v>
      </c>
      <c r="AB2026" s="39" t="str">
        <f t="shared" si="566"/>
        <v>No</v>
      </c>
      <c r="AC2026" s="38">
        <f t="shared" si="567"/>
        <v>1</v>
      </c>
      <c r="AD2026" s="39" t="str">
        <f t="shared" si="568"/>
        <v>No</v>
      </c>
      <c r="AE2026" s="13" t="str">
        <f t="shared" si="569"/>
        <v>1-Jun-2004</v>
      </c>
      <c r="AF2026" s="39">
        <f t="shared" si="570"/>
        <v>19</v>
      </c>
      <c r="AG2026" s="58">
        <f t="shared" si="571"/>
        <v>30328.27</v>
      </c>
      <c r="AH2026" s="39" t="str">
        <f t="shared" si="572"/>
        <v>tier - 2</v>
      </c>
      <c r="AI2026" s="39" t="str">
        <f t="shared" si="573"/>
        <v>tier - 2</v>
      </c>
      <c r="AJ2026" s="54" t="str">
        <f t="shared" si="574"/>
        <v>R1011</v>
      </c>
    </row>
    <row r="2027" spans="2:36" ht="15.75" customHeight="1" x14ac:dyDescent="0.3">
      <c r="B2027" s="12" t="s">
        <v>7240</v>
      </c>
      <c r="C2027" s="13" t="s">
        <v>7242</v>
      </c>
      <c r="D2027" s="13">
        <v>24.1</v>
      </c>
      <c r="E2027" s="13" t="str">
        <f t="shared" si="558"/>
        <v>Healthy Weight</v>
      </c>
      <c r="F2027" s="13">
        <v>4.4000000000000004</v>
      </c>
      <c r="G2027" s="13" t="str">
        <f t="shared" si="559"/>
        <v>Normal</v>
      </c>
      <c r="H2027" s="13" t="s">
        <v>8293</v>
      </c>
      <c r="I2027" s="13" t="s">
        <v>8291</v>
      </c>
      <c r="J2027" s="13" t="s">
        <v>8291</v>
      </c>
      <c r="K2027" s="27">
        <v>1</v>
      </c>
      <c r="L2027" s="13" t="s">
        <v>8291</v>
      </c>
      <c r="M2027" s="13" t="s">
        <v>10174</v>
      </c>
      <c r="N2027" s="13">
        <v>54</v>
      </c>
      <c r="O2027" s="56">
        <v>30366.93</v>
      </c>
      <c r="P2027" s="13" t="s">
        <v>8310</v>
      </c>
      <c r="Q2027" s="13" t="s">
        <v>8310</v>
      </c>
      <c r="R2027" s="57" t="s">
        <v>8321</v>
      </c>
      <c r="T2027" s="12" t="s">
        <v>7240</v>
      </c>
      <c r="U2027" s="13" t="str">
        <f t="shared" si="575"/>
        <v xml:space="preserve">  Kelsey M</v>
      </c>
      <c r="V2027" s="39">
        <f t="shared" si="560"/>
        <v>24.1</v>
      </c>
      <c r="W2027" s="39" t="str">
        <f t="shared" si="561"/>
        <v>Healthy Weight</v>
      </c>
      <c r="X2027" s="39">
        <f t="shared" si="562"/>
        <v>4.4000000000000004</v>
      </c>
      <c r="Y2027" s="39" t="str">
        <f t="shared" si="563"/>
        <v>Normal</v>
      </c>
      <c r="Z2027" s="39" t="str">
        <f t="shared" si="564"/>
        <v>Yes</v>
      </c>
      <c r="AA2027" s="39" t="str">
        <f t="shared" si="565"/>
        <v>No</v>
      </c>
      <c r="AB2027" s="39" t="str">
        <f t="shared" si="566"/>
        <v>No</v>
      </c>
      <c r="AC2027" s="38">
        <f t="shared" si="567"/>
        <v>1</v>
      </c>
      <c r="AD2027" s="39" t="str">
        <f t="shared" si="568"/>
        <v>No</v>
      </c>
      <c r="AE2027" s="13" t="str">
        <f t="shared" si="569"/>
        <v>30-Jul-1969</v>
      </c>
      <c r="AF2027" s="39">
        <f t="shared" si="570"/>
        <v>54</v>
      </c>
      <c r="AG2027" s="58">
        <f t="shared" si="571"/>
        <v>30366.93</v>
      </c>
      <c r="AH2027" s="39" t="str">
        <f t="shared" si="572"/>
        <v>tier - 2</v>
      </c>
      <c r="AI2027" s="39" t="str">
        <f t="shared" si="573"/>
        <v>tier - 2</v>
      </c>
      <c r="AJ2027" s="54" t="str">
        <f t="shared" si="574"/>
        <v>R1011</v>
      </c>
    </row>
    <row r="2028" spans="2:36" ht="15.75" customHeight="1" x14ac:dyDescent="0.3">
      <c r="B2028" s="12" t="s">
        <v>7244</v>
      </c>
      <c r="C2028" s="13" t="s">
        <v>7246</v>
      </c>
      <c r="D2028" s="13">
        <v>29.77</v>
      </c>
      <c r="E2028" s="13" t="str">
        <f t="shared" si="558"/>
        <v>Overweight</v>
      </c>
      <c r="F2028" s="13">
        <v>9.9</v>
      </c>
      <c r="G2028" s="13" t="str">
        <f t="shared" si="559"/>
        <v>Diabetes</v>
      </c>
      <c r="H2028" s="13" t="s">
        <v>8291</v>
      </c>
      <c r="I2028" s="13" t="s">
        <v>8291</v>
      </c>
      <c r="J2028" s="13" t="s">
        <v>8291</v>
      </c>
      <c r="K2028" s="27" t="s">
        <v>8292</v>
      </c>
      <c r="L2028" s="13" t="s">
        <v>8291</v>
      </c>
      <c r="M2028" s="13" t="s">
        <v>9285</v>
      </c>
      <c r="N2028" s="13">
        <v>47</v>
      </c>
      <c r="O2028" s="56">
        <v>30409.53</v>
      </c>
      <c r="P2028" s="13" t="s">
        <v>8310</v>
      </c>
      <c r="Q2028" s="13" t="s">
        <v>8311</v>
      </c>
      <c r="R2028" s="57" t="s">
        <v>8317</v>
      </c>
      <c r="T2028" s="12" t="s">
        <v>7244</v>
      </c>
      <c r="U2028" s="13" t="str">
        <f t="shared" si="575"/>
        <v xml:space="preserve">  Gretchen</v>
      </c>
      <c r="V2028" s="39">
        <f t="shared" si="560"/>
        <v>29.77</v>
      </c>
      <c r="W2028" s="39" t="str">
        <f t="shared" si="561"/>
        <v>Overweight</v>
      </c>
      <c r="X2028" s="39">
        <f t="shared" si="562"/>
        <v>9.9</v>
      </c>
      <c r="Y2028" s="39" t="str">
        <f t="shared" si="563"/>
        <v>Diabetes</v>
      </c>
      <c r="Z2028" s="39" t="str">
        <f t="shared" si="564"/>
        <v>No</v>
      </c>
      <c r="AA2028" s="39" t="str">
        <f t="shared" si="565"/>
        <v>No</v>
      </c>
      <c r="AB2028" s="39" t="str">
        <f t="shared" si="566"/>
        <v>No</v>
      </c>
      <c r="AC2028" s="38" t="str">
        <f t="shared" si="567"/>
        <v>No major surgery</v>
      </c>
      <c r="AD2028" s="39" t="str">
        <f t="shared" si="568"/>
        <v>No</v>
      </c>
      <c r="AE2028" s="13" t="str">
        <f t="shared" si="569"/>
        <v>3-Sep-1976</v>
      </c>
      <c r="AF2028" s="39">
        <f t="shared" si="570"/>
        <v>47</v>
      </c>
      <c r="AG2028" s="58">
        <f t="shared" si="571"/>
        <v>30409.53</v>
      </c>
      <c r="AH2028" s="39" t="str">
        <f t="shared" si="572"/>
        <v>tier - 2</v>
      </c>
      <c r="AI2028" s="39" t="str">
        <f t="shared" si="573"/>
        <v>tier - 3</v>
      </c>
      <c r="AJ2028" s="54" t="str">
        <f t="shared" si="574"/>
        <v>R1012</v>
      </c>
    </row>
    <row r="2029" spans="2:36" ht="15.75" customHeight="1" x14ac:dyDescent="0.3">
      <c r="B2029" s="12" t="s">
        <v>7248</v>
      </c>
      <c r="C2029" s="13" t="s">
        <v>7250</v>
      </c>
      <c r="D2029" s="13">
        <v>46.53</v>
      </c>
      <c r="E2029" s="13" t="str">
        <f t="shared" si="558"/>
        <v>Obesity</v>
      </c>
      <c r="F2029" s="13">
        <v>4.84</v>
      </c>
      <c r="G2029" s="13" t="str">
        <f t="shared" si="559"/>
        <v>Normal</v>
      </c>
      <c r="H2029" s="13" t="s">
        <v>8293</v>
      </c>
      <c r="I2029" s="13" t="s">
        <v>8291</v>
      </c>
      <c r="J2029" s="13" t="s">
        <v>8291</v>
      </c>
      <c r="K2029" s="27" t="s">
        <v>8292</v>
      </c>
      <c r="L2029" s="13" t="s">
        <v>8291</v>
      </c>
      <c r="M2029" s="13" t="s">
        <v>10175</v>
      </c>
      <c r="N2029" s="13">
        <v>25</v>
      </c>
      <c r="O2029" s="56">
        <v>30422.03</v>
      </c>
      <c r="P2029" s="13" t="s">
        <v>8310</v>
      </c>
      <c r="Q2029" s="13" t="s">
        <v>8311</v>
      </c>
      <c r="R2029" s="57" t="s">
        <v>8321</v>
      </c>
      <c r="T2029" s="12" t="s">
        <v>7248</v>
      </c>
      <c r="U2029" s="13" t="str">
        <f t="shared" si="575"/>
        <v xml:space="preserve">  Nicholas E</v>
      </c>
      <c r="V2029" s="39">
        <f t="shared" si="560"/>
        <v>46.53</v>
      </c>
      <c r="W2029" s="39" t="str">
        <f t="shared" si="561"/>
        <v>Obesity</v>
      </c>
      <c r="X2029" s="39">
        <f t="shared" si="562"/>
        <v>4.84</v>
      </c>
      <c r="Y2029" s="39" t="str">
        <f t="shared" si="563"/>
        <v>Normal</v>
      </c>
      <c r="Z2029" s="39" t="str">
        <f t="shared" si="564"/>
        <v>Yes</v>
      </c>
      <c r="AA2029" s="39" t="str">
        <f t="shared" si="565"/>
        <v>No</v>
      </c>
      <c r="AB2029" s="39" t="str">
        <f t="shared" si="566"/>
        <v>No</v>
      </c>
      <c r="AC2029" s="38" t="str">
        <f t="shared" si="567"/>
        <v>No major surgery</v>
      </c>
      <c r="AD2029" s="39" t="str">
        <f t="shared" si="568"/>
        <v>No</v>
      </c>
      <c r="AE2029" s="13" t="str">
        <f t="shared" si="569"/>
        <v>28-Oct-1998</v>
      </c>
      <c r="AF2029" s="39">
        <f t="shared" si="570"/>
        <v>25</v>
      </c>
      <c r="AG2029" s="58">
        <f t="shared" si="571"/>
        <v>30422.03</v>
      </c>
      <c r="AH2029" s="39" t="str">
        <f t="shared" si="572"/>
        <v>tier - 2</v>
      </c>
      <c r="AI2029" s="39" t="str">
        <f t="shared" si="573"/>
        <v>tier - 3</v>
      </c>
      <c r="AJ2029" s="54" t="str">
        <f t="shared" si="574"/>
        <v>R1011</v>
      </c>
    </row>
    <row r="2030" spans="2:36" ht="15.75" customHeight="1" x14ac:dyDescent="0.3">
      <c r="B2030" s="12" t="s">
        <v>7252</v>
      </c>
      <c r="C2030" s="13" t="s">
        <v>7254</v>
      </c>
      <c r="D2030" s="13">
        <v>23.4</v>
      </c>
      <c r="E2030" s="13" t="str">
        <f t="shared" si="558"/>
        <v>Healthy Weight</v>
      </c>
      <c r="F2030" s="13">
        <v>5.53</v>
      </c>
      <c r="G2030" s="13" t="str">
        <f t="shared" si="559"/>
        <v>Normal</v>
      </c>
      <c r="H2030" s="13" t="s">
        <v>8291</v>
      </c>
      <c r="I2030" s="13" t="s">
        <v>8291</v>
      </c>
      <c r="J2030" s="13" t="s">
        <v>8293</v>
      </c>
      <c r="K2030" s="27">
        <v>1</v>
      </c>
      <c r="L2030" s="13" t="s">
        <v>8291</v>
      </c>
      <c r="M2030" s="13" t="s">
        <v>8960</v>
      </c>
      <c r="N2030" s="13">
        <v>40</v>
      </c>
      <c r="O2030" s="56">
        <v>30457.37</v>
      </c>
      <c r="P2030" s="13" t="s">
        <v>8310</v>
      </c>
      <c r="Q2030" s="13" t="s">
        <v>8314</v>
      </c>
      <c r="R2030" s="57" t="s">
        <v>8317</v>
      </c>
      <c r="T2030" s="12" t="s">
        <v>7252</v>
      </c>
      <c r="U2030" s="13" t="str">
        <f t="shared" si="575"/>
        <v xml:space="preserve">  Deborah</v>
      </c>
      <c r="V2030" s="39">
        <f t="shared" si="560"/>
        <v>23.4</v>
      </c>
      <c r="W2030" s="39" t="str">
        <f t="shared" si="561"/>
        <v>Healthy Weight</v>
      </c>
      <c r="X2030" s="39">
        <f t="shared" si="562"/>
        <v>5.53</v>
      </c>
      <c r="Y2030" s="39" t="str">
        <f t="shared" si="563"/>
        <v>Normal</v>
      </c>
      <c r="Z2030" s="39" t="str">
        <f t="shared" si="564"/>
        <v>No</v>
      </c>
      <c r="AA2030" s="39" t="str">
        <f t="shared" si="565"/>
        <v>No</v>
      </c>
      <c r="AB2030" s="39" t="str">
        <f t="shared" si="566"/>
        <v>Yes</v>
      </c>
      <c r="AC2030" s="38">
        <f t="shared" si="567"/>
        <v>1</v>
      </c>
      <c r="AD2030" s="39" t="str">
        <f t="shared" si="568"/>
        <v>No</v>
      </c>
      <c r="AE2030" s="13" t="str">
        <f t="shared" si="569"/>
        <v>3-Sep-1983</v>
      </c>
      <c r="AF2030" s="39">
        <f t="shared" si="570"/>
        <v>40</v>
      </c>
      <c r="AG2030" s="58">
        <f t="shared" si="571"/>
        <v>30457.37</v>
      </c>
      <c r="AH2030" s="39" t="str">
        <f t="shared" si="572"/>
        <v>tier - 2</v>
      </c>
      <c r="AI2030" s="39" t="str">
        <f t="shared" si="573"/>
        <v>tier - 1</v>
      </c>
      <c r="AJ2030" s="54" t="str">
        <f t="shared" si="574"/>
        <v>R1012</v>
      </c>
    </row>
    <row r="2031" spans="2:36" ht="15.75" customHeight="1" x14ac:dyDescent="0.3">
      <c r="B2031" s="12" t="s">
        <v>7255</v>
      </c>
      <c r="C2031" s="13" t="s">
        <v>7257</v>
      </c>
      <c r="D2031" s="13">
        <v>30</v>
      </c>
      <c r="E2031" s="13" t="str">
        <f t="shared" si="558"/>
        <v>Obesity</v>
      </c>
      <c r="F2031" s="13">
        <v>4.33</v>
      </c>
      <c r="G2031" s="13" t="str">
        <f t="shared" si="559"/>
        <v>Normal</v>
      </c>
      <c r="H2031" s="13" t="s">
        <v>8293</v>
      </c>
      <c r="I2031" s="13" t="s">
        <v>8291</v>
      </c>
      <c r="J2031" s="13" t="s">
        <v>8291</v>
      </c>
      <c r="K2031" s="27" t="s">
        <v>8292</v>
      </c>
      <c r="L2031" s="13" t="s">
        <v>8291</v>
      </c>
      <c r="M2031" s="13" t="s">
        <v>10176</v>
      </c>
      <c r="N2031" s="13">
        <v>37</v>
      </c>
      <c r="O2031" s="56">
        <v>30530.5</v>
      </c>
      <c r="P2031" s="13" t="s">
        <v>8310</v>
      </c>
      <c r="Q2031" s="13" t="s">
        <v>8314</v>
      </c>
      <c r="R2031" s="57" t="s">
        <v>8321</v>
      </c>
      <c r="T2031" s="12" t="s">
        <v>7255</v>
      </c>
      <c r="U2031" s="13" t="str">
        <f t="shared" si="575"/>
        <v xml:space="preserve">  Chuck W</v>
      </c>
      <c r="V2031" s="39">
        <f t="shared" si="560"/>
        <v>30</v>
      </c>
      <c r="W2031" s="39" t="str">
        <f t="shared" si="561"/>
        <v>Obesity</v>
      </c>
      <c r="X2031" s="39">
        <f t="shared" si="562"/>
        <v>4.33</v>
      </c>
      <c r="Y2031" s="39" t="str">
        <f t="shared" si="563"/>
        <v>Normal</v>
      </c>
      <c r="Z2031" s="39" t="str">
        <f t="shared" si="564"/>
        <v>Yes</v>
      </c>
      <c r="AA2031" s="39" t="str">
        <f t="shared" si="565"/>
        <v>No</v>
      </c>
      <c r="AB2031" s="39" t="str">
        <f t="shared" si="566"/>
        <v>No</v>
      </c>
      <c r="AC2031" s="38" t="str">
        <f t="shared" si="567"/>
        <v>No major surgery</v>
      </c>
      <c r="AD2031" s="39" t="str">
        <f t="shared" si="568"/>
        <v>No</v>
      </c>
      <c r="AE2031" s="13" t="str">
        <f t="shared" si="569"/>
        <v>10-Aug-1986</v>
      </c>
      <c r="AF2031" s="39">
        <f t="shared" si="570"/>
        <v>37</v>
      </c>
      <c r="AG2031" s="58">
        <f t="shared" si="571"/>
        <v>30530.5</v>
      </c>
      <c r="AH2031" s="39" t="str">
        <f t="shared" si="572"/>
        <v>tier - 2</v>
      </c>
      <c r="AI2031" s="39" t="str">
        <f t="shared" si="573"/>
        <v>tier - 1</v>
      </c>
      <c r="AJ2031" s="54" t="str">
        <f t="shared" si="574"/>
        <v>R1011</v>
      </c>
    </row>
    <row r="2032" spans="2:36" ht="15.75" customHeight="1" x14ac:dyDescent="0.3">
      <c r="B2032" s="12" t="s">
        <v>7259</v>
      </c>
      <c r="C2032" s="13" t="s">
        <v>271</v>
      </c>
      <c r="D2032" s="13">
        <v>29.15</v>
      </c>
      <c r="E2032" s="13" t="str">
        <f t="shared" si="558"/>
        <v>Overweight</v>
      </c>
      <c r="F2032" s="13">
        <v>4.91</v>
      </c>
      <c r="G2032" s="13" t="str">
        <f t="shared" si="559"/>
        <v>Normal</v>
      </c>
      <c r="H2032" s="13" t="s">
        <v>8293</v>
      </c>
      <c r="I2032" s="13" t="s">
        <v>8291</v>
      </c>
      <c r="J2032" s="13" t="s">
        <v>8291</v>
      </c>
      <c r="K2032" s="27" t="s">
        <v>8292</v>
      </c>
      <c r="L2032" s="13" t="s">
        <v>8291</v>
      </c>
      <c r="M2032" s="13" t="s">
        <v>9882</v>
      </c>
      <c r="N2032" s="13">
        <v>53</v>
      </c>
      <c r="O2032" s="56">
        <v>30625.65</v>
      </c>
      <c r="P2032" s="13" t="s">
        <v>8310</v>
      </c>
      <c r="Q2032" s="13" t="s">
        <v>8311</v>
      </c>
      <c r="R2032" s="57" t="s">
        <v>8321</v>
      </c>
      <c r="T2032" s="12" t="s">
        <v>7259</v>
      </c>
      <c r="U2032" s="13" t="str">
        <f t="shared" si="575"/>
        <v xml:space="preserve">  Daniel</v>
      </c>
      <c r="V2032" s="39">
        <f t="shared" si="560"/>
        <v>29.15</v>
      </c>
      <c r="W2032" s="39" t="str">
        <f t="shared" si="561"/>
        <v>Overweight</v>
      </c>
      <c r="X2032" s="39">
        <f t="shared" si="562"/>
        <v>4.91</v>
      </c>
      <c r="Y2032" s="39" t="str">
        <f t="shared" si="563"/>
        <v>Normal</v>
      </c>
      <c r="Z2032" s="39" t="str">
        <f t="shared" si="564"/>
        <v>Yes</v>
      </c>
      <c r="AA2032" s="39" t="str">
        <f t="shared" si="565"/>
        <v>No</v>
      </c>
      <c r="AB2032" s="39" t="str">
        <f t="shared" si="566"/>
        <v>No</v>
      </c>
      <c r="AC2032" s="38" t="str">
        <f t="shared" si="567"/>
        <v>No major surgery</v>
      </c>
      <c r="AD2032" s="39" t="str">
        <f t="shared" si="568"/>
        <v>No</v>
      </c>
      <c r="AE2032" s="13" t="str">
        <f t="shared" si="569"/>
        <v>11-Nov-1970</v>
      </c>
      <c r="AF2032" s="39">
        <f t="shared" si="570"/>
        <v>53</v>
      </c>
      <c r="AG2032" s="58">
        <f t="shared" si="571"/>
        <v>30625.65</v>
      </c>
      <c r="AH2032" s="39" t="str">
        <f t="shared" si="572"/>
        <v>tier - 2</v>
      </c>
      <c r="AI2032" s="39" t="str">
        <f t="shared" si="573"/>
        <v>tier - 3</v>
      </c>
      <c r="AJ2032" s="54" t="str">
        <f t="shared" si="574"/>
        <v>R1011</v>
      </c>
    </row>
    <row r="2033" spans="2:36" ht="15.75" customHeight="1" x14ac:dyDescent="0.3">
      <c r="B2033" s="12" t="s">
        <v>7262</v>
      </c>
      <c r="C2033" s="13" t="s">
        <v>7264</v>
      </c>
      <c r="D2033" s="13">
        <v>34.865000000000002</v>
      </c>
      <c r="E2033" s="13" t="str">
        <f t="shared" si="558"/>
        <v>Obesity</v>
      </c>
      <c r="F2033" s="13">
        <v>4.8</v>
      </c>
      <c r="G2033" s="13" t="str">
        <f t="shared" si="559"/>
        <v>Normal</v>
      </c>
      <c r="H2033" s="13" t="s">
        <v>8291</v>
      </c>
      <c r="I2033" s="13" t="s">
        <v>8291</v>
      </c>
      <c r="J2033" s="13" t="s">
        <v>8291</v>
      </c>
      <c r="K2033" s="27" t="s">
        <v>8292</v>
      </c>
      <c r="L2033" s="13" t="s">
        <v>8291</v>
      </c>
      <c r="M2033" s="13" t="s">
        <v>10177</v>
      </c>
      <c r="N2033" s="13">
        <v>24</v>
      </c>
      <c r="O2033" s="56">
        <v>30697.71</v>
      </c>
      <c r="P2033" s="13" t="s">
        <v>8314</v>
      </c>
      <c r="Q2033" s="13" t="s">
        <v>8310</v>
      </c>
      <c r="R2033" s="57" t="s">
        <v>8321</v>
      </c>
      <c r="T2033" s="12" t="s">
        <v>7262</v>
      </c>
      <c r="U2033" s="13" t="str">
        <f t="shared" si="575"/>
        <v xml:space="preserve">  Amany</v>
      </c>
      <c r="V2033" s="39">
        <f t="shared" si="560"/>
        <v>34.865000000000002</v>
      </c>
      <c r="W2033" s="39" t="str">
        <f t="shared" si="561"/>
        <v>Obesity</v>
      </c>
      <c r="X2033" s="39">
        <f t="shared" si="562"/>
        <v>4.8</v>
      </c>
      <c r="Y2033" s="39" t="str">
        <f t="shared" si="563"/>
        <v>Normal</v>
      </c>
      <c r="Z2033" s="39" t="str">
        <f t="shared" si="564"/>
        <v>No</v>
      </c>
      <c r="AA2033" s="39" t="str">
        <f t="shared" si="565"/>
        <v>No</v>
      </c>
      <c r="AB2033" s="39" t="str">
        <f t="shared" si="566"/>
        <v>No</v>
      </c>
      <c r="AC2033" s="38" t="str">
        <f t="shared" si="567"/>
        <v>No major surgery</v>
      </c>
      <c r="AD2033" s="39" t="str">
        <f t="shared" si="568"/>
        <v>No</v>
      </c>
      <c r="AE2033" s="13" t="str">
        <f t="shared" si="569"/>
        <v>21-Sep-1999</v>
      </c>
      <c r="AF2033" s="39">
        <f t="shared" si="570"/>
        <v>24</v>
      </c>
      <c r="AG2033" s="58">
        <f t="shared" si="571"/>
        <v>30697.71</v>
      </c>
      <c r="AH2033" s="39" t="str">
        <f t="shared" si="572"/>
        <v>tier - 1</v>
      </c>
      <c r="AI2033" s="39" t="str">
        <f t="shared" si="573"/>
        <v>tier - 2</v>
      </c>
      <c r="AJ2033" s="54" t="str">
        <f t="shared" si="574"/>
        <v>R1011</v>
      </c>
    </row>
    <row r="2034" spans="2:36" ht="15.75" customHeight="1" x14ac:dyDescent="0.3">
      <c r="B2034" s="12" t="s">
        <v>7266</v>
      </c>
      <c r="C2034" s="13" t="s">
        <v>7268</v>
      </c>
      <c r="D2034" s="13">
        <v>28.12</v>
      </c>
      <c r="E2034" s="13" t="str">
        <f t="shared" si="558"/>
        <v>Overweight</v>
      </c>
      <c r="F2034" s="13">
        <v>5.55</v>
      </c>
      <c r="G2034" s="13" t="str">
        <f t="shared" si="559"/>
        <v>Normal</v>
      </c>
      <c r="H2034" s="13" t="s">
        <v>8293</v>
      </c>
      <c r="I2034" s="13" t="s">
        <v>8293</v>
      </c>
      <c r="J2034" s="13" t="s">
        <v>8291</v>
      </c>
      <c r="K2034" s="27">
        <v>2</v>
      </c>
      <c r="L2034" s="13" t="s">
        <v>8291</v>
      </c>
      <c r="M2034" s="13" t="s">
        <v>10064</v>
      </c>
      <c r="N2034" s="13">
        <v>40</v>
      </c>
      <c r="O2034" s="56">
        <v>30724.44</v>
      </c>
      <c r="P2034" s="13" t="s">
        <v>8310</v>
      </c>
      <c r="Q2034" s="13" t="s">
        <v>8311</v>
      </c>
      <c r="R2034" s="57" t="s">
        <v>8321</v>
      </c>
      <c r="T2034" s="12" t="s">
        <v>7266</v>
      </c>
      <c r="U2034" s="13" t="str">
        <f t="shared" si="575"/>
        <v xml:space="preserve">  Kipling</v>
      </c>
      <c r="V2034" s="39">
        <f t="shared" si="560"/>
        <v>28.12</v>
      </c>
      <c r="W2034" s="39" t="str">
        <f t="shared" si="561"/>
        <v>Overweight</v>
      </c>
      <c r="X2034" s="39">
        <f t="shared" si="562"/>
        <v>5.55</v>
      </c>
      <c r="Y2034" s="39" t="str">
        <f t="shared" si="563"/>
        <v>Normal</v>
      </c>
      <c r="Z2034" s="39" t="str">
        <f t="shared" si="564"/>
        <v>Yes</v>
      </c>
      <c r="AA2034" s="39" t="str">
        <f t="shared" si="565"/>
        <v>Yes</v>
      </c>
      <c r="AB2034" s="39" t="str">
        <f t="shared" si="566"/>
        <v>No</v>
      </c>
      <c r="AC2034" s="38">
        <f t="shared" si="567"/>
        <v>2</v>
      </c>
      <c r="AD2034" s="39" t="str">
        <f t="shared" si="568"/>
        <v>No</v>
      </c>
      <c r="AE2034" s="13" t="str">
        <f t="shared" si="569"/>
        <v>21-Dec-1983</v>
      </c>
      <c r="AF2034" s="39">
        <f t="shared" si="570"/>
        <v>40</v>
      </c>
      <c r="AG2034" s="58">
        <f t="shared" si="571"/>
        <v>30724.44</v>
      </c>
      <c r="AH2034" s="39" t="str">
        <f t="shared" si="572"/>
        <v>tier - 2</v>
      </c>
      <c r="AI2034" s="39" t="str">
        <f t="shared" si="573"/>
        <v>tier - 3</v>
      </c>
      <c r="AJ2034" s="54" t="str">
        <f t="shared" si="574"/>
        <v>R1011</v>
      </c>
    </row>
    <row r="2035" spans="2:36" ht="15.75" customHeight="1" x14ac:dyDescent="0.3">
      <c r="B2035" s="12" t="s">
        <v>7270</v>
      </c>
      <c r="C2035" s="13" t="s">
        <v>7272</v>
      </c>
      <c r="D2035" s="13">
        <v>29.45</v>
      </c>
      <c r="E2035" s="13" t="str">
        <f t="shared" si="558"/>
        <v>Overweight</v>
      </c>
      <c r="F2035" s="13">
        <v>5.24</v>
      </c>
      <c r="G2035" s="13" t="str">
        <f t="shared" si="559"/>
        <v>Normal</v>
      </c>
      <c r="H2035" s="13" t="s">
        <v>8293</v>
      </c>
      <c r="I2035" s="13" t="s">
        <v>8291</v>
      </c>
      <c r="J2035" s="13" t="s">
        <v>8291</v>
      </c>
      <c r="K2035" s="27" t="s">
        <v>8292</v>
      </c>
      <c r="L2035" s="13" t="s">
        <v>8291</v>
      </c>
      <c r="M2035" s="13" t="s">
        <v>9644</v>
      </c>
      <c r="N2035" s="13">
        <v>35</v>
      </c>
      <c r="O2035" s="56">
        <v>30763.01</v>
      </c>
      <c r="P2035" s="13" t="s">
        <v>8310</v>
      </c>
      <c r="Q2035" s="13" t="s">
        <v>8314</v>
      </c>
      <c r="R2035" s="57" t="s">
        <v>8321</v>
      </c>
      <c r="T2035" s="12" t="s">
        <v>7270</v>
      </c>
      <c r="U2035" s="13" t="str">
        <f t="shared" si="575"/>
        <v xml:space="preserve">  Duncan</v>
      </c>
      <c r="V2035" s="39">
        <f t="shared" si="560"/>
        <v>29.45</v>
      </c>
      <c r="W2035" s="39" t="str">
        <f t="shared" si="561"/>
        <v>Overweight</v>
      </c>
      <c r="X2035" s="39">
        <f t="shared" si="562"/>
        <v>5.24</v>
      </c>
      <c r="Y2035" s="39" t="str">
        <f t="shared" si="563"/>
        <v>Normal</v>
      </c>
      <c r="Z2035" s="39" t="str">
        <f t="shared" si="564"/>
        <v>Yes</v>
      </c>
      <c r="AA2035" s="39" t="str">
        <f t="shared" si="565"/>
        <v>No</v>
      </c>
      <c r="AB2035" s="39" t="str">
        <f t="shared" si="566"/>
        <v>No</v>
      </c>
      <c r="AC2035" s="38" t="str">
        <f t="shared" si="567"/>
        <v>No major surgery</v>
      </c>
      <c r="AD2035" s="39" t="str">
        <f t="shared" si="568"/>
        <v>No</v>
      </c>
      <c r="AE2035" s="13" t="str">
        <f t="shared" si="569"/>
        <v>5-Sep-1988</v>
      </c>
      <c r="AF2035" s="39">
        <f t="shared" si="570"/>
        <v>35</v>
      </c>
      <c r="AG2035" s="58">
        <f t="shared" si="571"/>
        <v>30763.01</v>
      </c>
      <c r="AH2035" s="39" t="str">
        <f t="shared" si="572"/>
        <v>tier - 2</v>
      </c>
      <c r="AI2035" s="39" t="str">
        <f t="shared" si="573"/>
        <v>tier - 1</v>
      </c>
      <c r="AJ2035" s="54" t="str">
        <f t="shared" si="574"/>
        <v>R1011</v>
      </c>
    </row>
    <row r="2036" spans="2:36" ht="15.75" customHeight="1" x14ac:dyDescent="0.3">
      <c r="B2036" s="12" t="s">
        <v>7273</v>
      </c>
      <c r="C2036" s="13" t="s">
        <v>7275</v>
      </c>
      <c r="D2036" s="13">
        <v>27.94</v>
      </c>
      <c r="E2036" s="13" t="str">
        <f t="shared" si="558"/>
        <v>Overweight</v>
      </c>
      <c r="F2036" s="13">
        <v>6.08</v>
      </c>
      <c r="G2036" s="13" t="str">
        <f t="shared" si="559"/>
        <v>Prediabetes</v>
      </c>
      <c r="H2036" s="13" t="s">
        <v>8291</v>
      </c>
      <c r="I2036" s="13" t="s">
        <v>8291</v>
      </c>
      <c r="J2036" s="13" t="s">
        <v>8293</v>
      </c>
      <c r="K2036" s="27">
        <v>1</v>
      </c>
      <c r="L2036" s="13" t="s">
        <v>8291</v>
      </c>
      <c r="M2036" s="13" t="s">
        <v>10178</v>
      </c>
      <c r="N2036" s="13">
        <v>62</v>
      </c>
      <c r="O2036" s="56">
        <v>30942.19</v>
      </c>
      <c r="P2036" s="13" t="s">
        <v>8310</v>
      </c>
      <c r="Q2036" s="13" t="s">
        <v>8310</v>
      </c>
      <c r="R2036" s="57" t="s">
        <v>8312</v>
      </c>
      <c r="T2036" s="12" t="s">
        <v>7273</v>
      </c>
      <c r="U2036" s="13" t="str">
        <f t="shared" si="575"/>
        <v xml:space="preserve">  Louis C</v>
      </c>
      <c r="V2036" s="39">
        <f t="shared" si="560"/>
        <v>27.94</v>
      </c>
      <c r="W2036" s="39" t="str">
        <f t="shared" si="561"/>
        <v>Overweight</v>
      </c>
      <c r="X2036" s="39">
        <f t="shared" si="562"/>
        <v>6.08</v>
      </c>
      <c r="Y2036" s="39" t="str">
        <f t="shared" si="563"/>
        <v>Prediabetes</v>
      </c>
      <c r="Z2036" s="39" t="str">
        <f t="shared" si="564"/>
        <v>No</v>
      </c>
      <c r="AA2036" s="39" t="str">
        <f t="shared" si="565"/>
        <v>No</v>
      </c>
      <c r="AB2036" s="39" t="str">
        <f t="shared" si="566"/>
        <v>Yes</v>
      </c>
      <c r="AC2036" s="38">
        <f t="shared" si="567"/>
        <v>1</v>
      </c>
      <c r="AD2036" s="39" t="str">
        <f t="shared" si="568"/>
        <v>No</v>
      </c>
      <c r="AE2036" s="13" t="str">
        <f t="shared" si="569"/>
        <v>9-Sep-1961</v>
      </c>
      <c r="AF2036" s="39">
        <f t="shared" si="570"/>
        <v>62</v>
      </c>
      <c r="AG2036" s="58">
        <f t="shared" si="571"/>
        <v>30942.19</v>
      </c>
      <c r="AH2036" s="39" t="str">
        <f t="shared" si="572"/>
        <v>tier - 2</v>
      </c>
      <c r="AI2036" s="39" t="str">
        <f t="shared" si="573"/>
        <v>tier - 2</v>
      </c>
      <c r="AJ2036" s="54" t="str">
        <f t="shared" si="574"/>
        <v>R1013</v>
      </c>
    </row>
    <row r="2037" spans="2:36" ht="15.75" customHeight="1" x14ac:dyDescent="0.3">
      <c r="B2037" s="12" t="s">
        <v>7277</v>
      </c>
      <c r="C2037" s="13" t="s">
        <v>3689</v>
      </c>
      <c r="D2037" s="13">
        <v>27.2</v>
      </c>
      <c r="E2037" s="13" t="str">
        <f t="shared" si="558"/>
        <v>Overweight</v>
      </c>
      <c r="F2037" s="13">
        <v>5.83</v>
      </c>
      <c r="G2037" s="13" t="str">
        <f t="shared" si="559"/>
        <v>Prediabetes</v>
      </c>
      <c r="H2037" s="13" t="s">
        <v>8291</v>
      </c>
      <c r="I2037" s="13" t="s">
        <v>8291</v>
      </c>
      <c r="J2037" s="13" t="s">
        <v>8293</v>
      </c>
      <c r="K2037" s="27">
        <v>1</v>
      </c>
      <c r="L2037" s="13" t="s">
        <v>8291</v>
      </c>
      <c r="M2037" s="13" t="s">
        <v>9743</v>
      </c>
      <c r="N2037" s="13">
        <v>19</v>
      </c>
      <c r="O2037" s="56">
        <v>31196.61</v>
      </c>
      <c r="P2037" s="13" t="s">
        <v>8310</v>
      </c>
      <c r="Q2037" s="13" t="s">
        <v>8314</v>
      </c>
      <c r="R2037" s="57" t="s">
        <v>8321</v>
      </c>
      <c r="T2037" s="12" t="s">
        <v>7277</v>
      </c>
      <c r="U2037" s="13" t="str">
        <f t="shared" si="575"/>
        <v xml:space="preserve">  Daniel J</v>
      </c>
      <c r="V2037" s="39">
        <f t="shared" si="560"/>
        <v>27.2</v>
      </c>
      <c r="W2037" s="39" t="str">
        <f t="shared" si="561"/>
        <v>Overweight</v>
      </c>
      <c r="X2037" s="39">
        <f t="shared" si="562"/>
        <v>5.83</v>
      </c>
      <c r="Y2037" s="39" t="str">
        <f t="shared" si="563"/>
        <v>Prediabetes</v>
      </c>
      <c r="Z2037" s="39" t="str">
        <f t="shared" si="564"/>
        <v>No</v>
      </c>
      <c r="AA2037" s="39" t="str">
        <f t="shared" si="565"/>
        <v>No</v>
      </c>
      <c r="AB2037" s="39" t="str">
        <f t="shared" si="566"/>
        <v>Yes</v>
      </c>
      <c r="AC2037" s="38">
        <f t="shared" si="567"/>
        <v>1</v>
      </c>
      <c r="AD2037" s="39" t="str">
        <f t="shared" si="568"/>
        <v>No</v>
      </c>
      <c r="AE2037" s="13" t="str">
        <f t="shared" si="569"/>
        <v>9-Nov-2004</v>
      </c>
      <c r="AF2037" s="39">
        <f t="shared" si="570"/>
        <v>19</v>
      </c>
      <c r="AG2037" s="58">
        <f t="shared" si="571"/>
        <v>31196.61</v>
      </c>
      <c r="AH2037" s="39" t="str">
        <f t="shared" si="572"/>
        <v>tier - 2</v>
      </c>
      <c r="AI2037" s="39" t="str">
        <f t="shared" si="573"/>
        <v>tier - 1</v>
      </c>
      <c r="AJ2037" s="54" t="str">
        <f t="shared" si="574"/>
        <v>R1011</v>
      </c>
    </row>
    <row r="2038" spans="2:36" ht="15.75" customHeight="1" x14ac:dyDescent="0.3">
      <c r="B2038" s="12" t="s">
        <v>7280</v>
      </c>
      <c r="C2038" s="13" t="s">
        <v>7282</v>
      </c>
      <c r="D2038" s="13">
        <v>33.344999999999999</v>
      </c>
      <c r="E2038" s="13" t="str">
        <f t="shared" si="558"/>
        <v>Obesity</v>
      </c>
      <c r="F2038" s="13">
        <v>4.29</v>
      </c>
      <c r="G2038" s="13" t="str">
        <f t="shared" si="559"/>
        <v>Normal</v>
      </c>
      <c r="H2038" s="13" t="s">
        <v>8291</v>
      </c>
      <c r="I2038" s="13" t="s">
        <v>8291</v>
      </c>
      <c r="J2038" s="13" t="s">
        <v>8291</v>
      </c>
      <c r="K2038" s="27">
        <v>1</v>
      </c>
      <c r="L2038" s="13" t="s">
        <v>8291</v>
      </c>
      <c r="M2038" s="13" t="s">
        <v>10179</v>
      </c>
      <c r="N2038" s="13">
        <v>23</v>
      </c>
      <c r="O2038" s="56">
        <v>31234.560000000001</v>
      </c>
      <c r="P2038" s="13" t="s">
        <v>8314</v>
      </c>
      <c r="Q2038" s="13" t="s">
        <v>8314</v>
      </c>
      <c r="R2038" s="57" t="s">
        <v>8321</v>
      </c>
      <c r="T2038" s="12" t="s">
        <v>7280</v>
      </c>
      <c r="U2038" s="13" t="str">
        <f t="shared" si="575"/>
        <v xml:space="preserve">  Ildiko M</v>
      </c>
      <c r="V2038" s="39">
        <f t="shared" si="560"/>
        <v>33.344999999999999</v>
      </c>
      <c r="W2038" s="39" t="str">
        <f t="shared" si="561"/>
        <v>Obesity</v>
      </c>
      <c r="X2038" s="39">
        <f t="shared" si="562"/>
        <v>4.29</v>
      </c>
      <c r="Y2038" s="39" t="str">
        <f t="shared" si="563"/>
        <v>Normal</v>
      </c>
      <c r="Z2038" s="39" t="str">
        <f t="shared" si="564"/>
        <v>No</v>
      </c>
      <c r="AA2038" s="39" t="str">
        <f t="shared" si="565"/>
        <v>No</v>
      </c>
      <c r="AB2038" s="39" t="str">
        <f t="shared" si="566"/>
        <v>No</v>
      </c>
      <c r="AC2038" s="38">
        <f t="shared" si="567"/>
        <v>1</v>
      </c>
      <c r="AD2038" s="39" t="str">
        <f t="shared" si="568"/>
        <v>No</v>
      </c>
      <c r="AE2038" s="13" t="str">
        <f t="shared" si="569"/>
        <v>22-Jul-2000</v>
      </c>
      <c r="AF2038" s="39">
        <f t="shared" si="570"/>
        <v>23</v>
      </c>
      <c r="AG2038" s="58">
        <f t="shared" si="571"/>
        <v>31234.560000000001</v>
      </c>
      <c r="AH2038" s="39" t="str">
        <f t="shared" si="572"/>
        <v>tier - 1</v>
      </c>
      <c r="AI2038" s="39" t="str">
        <f t="shared" si="573"/>
        <v>tier - 1</v>
      </c>
      <c r="AJ2038" s="54" t="str">
        <f t="shared" si="574"/>
        <v>R1011</v>
      </c>
    </row>
    <row r="2039" spans="2:36" ht="15.75" customHeight="1" x14ac:dyDescent="0.3">
      <c r="B2039" s="12" t="s">
        <v>7284</v>
      </c>
      <c r="C2039" s="13" t="s">
        <v>7286</v>
      </c>
      <c r="D2039" s="13">
        <v>29.925000000000001</v>
      </c>
      <c r="E2039" s="13" t="b">
        <f t="shared" si="558"/>
        <v>0</v>
      </c>
      <c r="F2039" s="13">
        <v>5.3</v>
      </c>
      <c r="G2039" s="13" t="str">
        <f t="shared" si="559"/>
        <v>Normal</v>
      </c>
      <c r="H2039" s="13" t="s">
        <v>8291</v>
      </c>
      <c r="I2039" s="13" t="s">
        <v>8291</v>
      </c>
      <c r="J2039" s="13" t="s">
        <v>8291</v>
      </c>
      <c r="K2039" s="27">
        <v>1</v>
      </c>
      <c r="L2039" s="13" t="s">
        <v>8291</v>
      </c>
      <c r="M2039" s="13" t="s">
        <v>10180</v>
      </c>
      <c r="N2039" s="13">
        <v>55</v>
      </c>
      <c r="O2039" s="56">
        <v>31322.53</v>
      </c>
      <c r="P2039" s="13" t="s">
        <v>8310</v>
      </c>
      <c r="Q2039" s="13" t="s">
        <v>8314</v>
      </c>
      <c r="R2039" s="57" t="s">
        <v>8321</v>
      </c>
      <c r="T2039" s="12" t="s">
        <v>7284</v>
      </c>
      <c r="U2039" s="13" t="str">
        <f t="shared" si="575"/>
        <v xml:space="preserve">  Melinda E</v>
      </c>
      <c r="V2039" s="39">
        <f t="shared" si="560"/>
        <v>29.925000000000001</v>
      </c>
      <c r="W2039" s="39" t="b">
        <f t="shared" si="561"/>
        <v>0</v>
      </c>
      <c r="X2039" s="39">
        <f t="shared" si="562"/>
        <v>5.3</v>
      </c>
      <c r="Y2039" s="39" t="str">
        <f t="shared" si="563"/>
        <v>Normal</v>
      </c>
      <c r="Z2039" s="39" t="str">
        <f t="shared" si="564"/>
        <v>No</v>
      </c>
      <c r="AA2039" s="39" t="str">
        <f t="shared" si="565"/>
        <v>No</v>
      </c>
      <c r="AB2039" s="39" t="str">
        <f t="shared" si="566"/>
        <v>No</v>
      </c>
      <c r="AC2039" s="38">
        <f t="shared" si="567"/>
        <v>1</v>
      </c>
      <c r="AD2039" s="39" t="str">
        <f t="shared" si="568"/>
        <v>No</v>
      </c>
      <c r="AE2039" s="13" t="str">
        <f t="shared" si="569"/>
        <v>9-Jul-1968</v>
      </c>
      <c r="AF2039" s="39">
        <f t="shared" si="570"/>
        <v>55</v>
      </c>
      <c r="AG2039" s="58">
        <f t="shared" si="571"/>
        <v>31322.53</v>
      </c>
      <c r="AH2039" s="39" t="str">
        <f t="shared" si="572"/>
        <v>tier - 2</v>
      </c>
      <c r="AI2039" s="39" t="str">
        <f t="shared" si="573"/>
        <v>tier - 1</v>
      </c>
      <c r="AJ2039" s="54" t="str">
        <f t="shared" si="574"/>
        <v>R1011</v>
      </c>
    </row>
    <row r="2040" spans="2:36" ht="15.75" customHeight="1" x14ac:dyDescent="0.3">
      <c r="B2040" s="12" t="s">
        <v>7288</v>
      </c>
      <c r="C2040" s="13" t="s">
        <v>2878</v>
      </c>
      <c r="D2040" s="13">
        <v>24.225000000000001</v>
      </c>
      <c r="E2040" s="13" t="str">
        <f t="shared" si="558"/>
        <v>Healthy Weight</v>
      </c>
      <c r="F2040" s="13">
        <v>4.42</v>
      </c>
      <c r="G2040" s="13" t="str">
        <f t="shared" si="559"/>
        <v>Normal</v>
      </c>
      <c r="H2040" s="13" t="s">
        <v>8291</v>
      </c>
      <c r="I2040" s="13" t="s">
        <v>8291</v>
      </c>
      <c r="J2040" s="13" t="s">
        <v>8291</v>
      </c>
      <c r="K2040" s="27">
        <v>1</v>
      </c>
      <c r="L2040" s="13" t="s">
        <v>8291</v>
      </c>
      <c r="M2040" s="13" t="s">
        <v>9998</v>
      </c>
      <c r="N2040" s="13">
        <v>28</v>
      </c>
      <c r="O2040" s="56">
        <v>31328.27</v>
      </c>
      <c r="P2040" s="13" t="s">
        <v>8310</v>
      </c>
      <c r="Q2040" s="13" t="s">
        <v>8310</v>
      </c>
      <c r="R2040" s="57" t="s">
        <v>8321</v>
      </c>
      <c r="T2040" s="12" t="s">
        <v>7288</v>
      </c>
      <c r="U2040" s="13" t="str">
        <f t="shared" si="575"/>
        <v xml:space="preserve">  Ashley M</v>
      </c>
      <c r="V2040" s="39">
        <f t="shared" si="560"/>
        <v>24.225000000000001</v>
      </c>
      <c r="W2040" s="39" t="str">
        <f t="shared" si="561"/>
        <v>Healthy Weight</v>
      </c>
      <c r="X2040" s="39">
        <f t="shared" si="562"/>
        <v>4.42</v>
      </c>
      <c r="Y2040" s="39" t="str">
        <f t="shared" si="563"/>
        <v>Normal</v>
      </c>
      <c r="Z2040" s="39" t="str">
        <f t="shared" si="564"/>
        <v>No</v>
      </c>
      <c r="AA2040" s="39" t="str">
        <f t="shared" si="565"/>
        <v>No</v>
      </c>
      <c r="AB2040" s="39" t="str">
        <f t="shared" si="566"/>
        <v>No</v>
      </c>
      <c r="AC2040" s="38">
        <f t="shared" si="567"/>
        <v>1</v>
      </c>
      <c r="AD2040" s="39" t="str">
        <f t="shared" si="568"/>
        <v>No</v>
      </c>
      <c r="AE2040" s="13" t="str">
        <f t="shared" si="569"/>
        <v>27-Sep-1995</v>
      </c>
      <c r="AF2040" s="39">
        <f t="shared" si="570"/>
        <v>28</v>
      </c>
      <c r="AG2040" s="58">
        <f t="shared" si="571"/>
        <v>31328.27</v>
      </c>
      <c r="AH2040" s="39" t="str">
        <f t="shared" si="572"/>
        <v>tier - 2</v>
      </c>
      <c r="AI2040" s="39" t="str">
        <f t="shared" si="573"/>
        <v>tier - 2</v>
      </c>
      <c r="AJ2040" s="54" t="str">
        <f t="shared" si="574"/>
        <v>R1011</v>
      </c>
    </row>
    <row r="2041" spans="2:36" ht="15.75" customHeight="1" x14ac:dyDescent="0.3">
      <c r="B2041" s="12" t="s">
        <v>7291</v>
      </c>
      <c r="C2041" s="13" t="s">
        <v>968</v>
      </c>
      <c r="D2041" s="13">
        <v>29.68</v>
      </c>
      <c r="E2041" s="13" t="str">
        <f t="shared" si="558"/>
        <v>Overweight</v>
      </c>
      <c r="F2041" s="13">
        <v>5.68</v>
      </c>
      <c r="G2041" s="13" t="str">
        <f t="shared" si="559"/>
        <v>Normal</v>
      </c>
      <c r="H2041" s="13" t="s">
        <v>8291</v>
      </c>
      <c r="I2041" s="13" t="s">
        <v>8293</v>
      </c>
      <c r="J2041" s="13" t="s">
        <v>8291</v>
      </c>
      <c r="K2041" s="27">
        <v>1</v>
      </c>
      <c r="L2041" s="13" t="s">
        <v>8291</v>
      </c>
      <c r="M2041" s="13" t="s">
        <v>10181</v>
      </c>
      <c r="N2041" s="13">
        <v>49</v>
      </c>
      <c r="O2041" s="56">
        <v>31368.81</v>
      </c>
      <c r="P2041" s="13" t="s">
        <v>8310</v>
      </c>
      <c r="Q2041" s="13" t="s">
        <v>8311</v>
      </c>
      <c r="R2041" s="57" t="s">
        <v>8321</v>
      </c>
      <c r="T2041" s="12" t="s">
        <v>7291</v>
      </c>
      <c r="U2041" s="13" t="str">
        <f t="shared" si="575"/>
        <v xml:space="preserve">  Stephanie</v>
      </c>
      <c r="V2041" s="39">
        <f t="shared" si="560"/>
        <v>29.68</v>
      </c>
      <c r="W2041" s="39" t="str">
        <f t="shared" si="561"/>
        <v>Overweight</v>
      </c>
      <c r="X2041" s="39">
        <f t="shared" si="562"/>
        <v>5.68</v>
      </c>
      <c r="Y2041" s="39" t="str">
        <f t="shared" si="563"/>
        <v>Normal</v>
      </c>
      <c r="Z2041" s="39" t="str">
        <f t="shared" si="564"/>
        <v>No</v>
      </c>
      <c r="AA2041" s="39" t="str">
        <f t="shared" si="565"/>
        <v>Yes</v>
      </c>
      <c r="AB2041" s="39" t="str">
        <f t="shared" si="566"/>
        <v>No</v>
      </c>
      <c r="AC2041" s="38">
        <f t="shared" si="567"/>
        <v>1</v>
      </c>
      <c r="AD2041" s="39" t="str">
        <f t="shared" si="568"/>
        <v>No</v>
      </c>
      <c r="AE2041" s="13" t="str">
        <f t="shared" si="569"/>
        <v>8-Oct-1974</v>
      </c>
      <c r="AF2041" s="39">
        <f t="shared" si="570"/>
        <v>49</v>
      </c>
      <c r="AG2041" s="58">
        <f t="shared" si="571"/>
        <v>31368.81</v>
      </c>
      <c r="AH2041" s="39" t="str">
        <f t="shared" si="572"/>
        <v>tier - 2</v>
      </c>
      <c r="AI2041" s="39" t="str">
        <f t="shared" si="573"/>
        <v>tier - 3</v>
      </c>
      <c r="AJ2041" s="54" t="str">
        <f t="shared" si="574"/>
        <v>R1011</v>
      </c>
    </row>
    <row r="2042" spans="2:36" ht="15.75" customHeight="1" x14ac:dyDescent="0.3">
      <c r="B2042" s="12" t="s">
        <v>7294</v>
      </c>
      <c r="C2042" s="13" t="s">
        <v>6445</v>
      </c>
      <c r="D2042" s="13">
        <v>20.614999999999998</v>
      </c>
      <c r="E2042" s="13" t="str">
        <f t="shared" si="558"/>
        <v>Healthy Weight</v>
      </c>
      <c r="F2042" s="13">
        <v>6.05</v>
      </c>
      <c r="G2042" s="13" t="str">
        <f t="shared" si="559"/>
        <v>Prediabetes</v>
      </c>
      <c r="H2042" s="13" t="s">
        <v>8291</v>
      </c>
      <c r="I2042" s="13" t="s">
        <v>8291</v>
      </c>
      <c r="J2042" s="13" t="s">
        <v>8293</v>
      </c>
      <c r="K2042" s="27">
        <v>1</v>
      </c>
      <c r="L2042" s="13" t="s">
        <v>8291</v>
      </c>
      <c r="M2042" s="13" t="s">
        <v>9423</v>
      </c>
      <c r="N2042" s="13">
        <v>48</v>
      </c>
      <c r="O2042" s="56">
        <v>31591.82</v>
      </c>
      <c r="P2042" s="13" t="s">
        <v>8310</v>
      </c>
      <c r="Q2042" s="13" t="s">
        <v>8314</v>
      </c>
      <c r="R2042" s="57" t="s">
        <v>8321</v>
      </c>
      <c r="T2042" s="12" t="s">
        <v>7294</v>
      </c>
      <c r="U2042" s="13" t="str">
        <f t="shared" si="575"/>
        <v xml:space="preserve">  Sean P</v>
      </c>
      <c r="V2042" s="39">
        <f t="shared" si="560"/>
        <v>20.614999999999998</v>
      </c>
      <c r="W2042" s="39" t="str">
        <f t="shared" si="561"/>
        <v>Healthy Weight</v>
      </c>
      <c r="X2042" s="39">
        <f t="shared" si="562"/>
        <v>6.05</v>
      </c>
      <c r="Y2042" s="39" t="str">
        <f t="shared" si="563"/>
        <v>Prediabetes</v>
      </c>
      <c r="Z2042" s="39" t="str">
        <f t="shared" si="564"/>
        <v>No</v>
      </c>
      <c r="AA2042" s="39" t="str">
        <f t="shared" si="565"/>
        <v>No</v>
      </c>
      <c r="AB2042" s="39" t="str">
        <f t="shared" si="566"/>
        <v>Yes</v>
      </c>
      <c r="AC2042" s="38">
        <f t="shared" si="567"/>
        <v>1</v>
      </c>
      <c r="AD2042" s="39" t="str">
        <f t="shared" si="568"/>
        <v>No</v>
      </c>
      <c r="AE2042" s="13" t="str">
        <f t="shared" si="569"/>
        <v>29-Oct-1975</v>
      </c>
      <c r="AF2042" s="39">
        <f t="shared" si="570"/>
        <v>48</v>
      </c>
      <c r="AG2042" s="58">
        <f t="shared" si="571"/>
        <v>31591.82</v>
      </c>
      <c r="AH2042" s="39" t="str">
        <f t="shared" si="572"/>
        <v>tier - 2</v>
      </c>
      <c r="AI2042" s="39" t="str">
        <f t="shared" si="573"/>
        <v>tier - 1</v>
      </c>
      <c r="AJ2042" s="54" t="str">
        <f t="shared" si="574"/>
        <v>R1011</v>
      </c>
    </row>
    <row r="2043" spans="2:36" ht="15.75" customHeight="1" x14ac:dyDescent="0.3">
      <c r="B2043" s="12" t="s">
        <v>7296</v>
      </c>
      <c r="C2043" s="13" t="s">
        <v>7298</v>
      </c>
      <c r="D2043" s="13">
        <v>32.119999999999997</v>
      </c>
      <c r="E2043" s="13" t="str">
        <f t="shared" si="558"/>
        <v>Obesity</v>
      </c>
      <c r="F2043" s="13">
        <v>5.33</v>
      </c>
      <c r="G2043" s="13" t="str">
        <f t="shared" si="559"/>
        <v>Normal</v>
      </c>
      <c r="H2043" s="13" t="s">
        <v>8291</v>
      </c>
      <c r="I2043" s="13" t="s">
        <v>8293</v>
      </c>
      <c r="J2043" s="13" t="s">
        <v>8291</v>
      </c>
      <c r="K2043" s="27">
        <v>1</v>
      </c>
      <c r="L2043" s="13" t="s">
        <v>8291</v>
      </c>
      <c r="M2043" s="13" t="s">
        <v>10182</v>
      </c>
      <c r="N2043" s="13">
        <v>63</v>
      </c>
      <c r="O2043" s="56">
        <v>31620</v>
      </c>
      <c r="P2043" s="13" t="s">
        <v>8310</v>
      </c>
      <c r="Q2043" s="13" t="s">
        <v>8314</v>
      </c>
      <c r="R2043" s="57" t="s">
        <v>8329</v>
      </c>
      <c r="T2043" s="12" t="s">
        <v>7296</v>
      </c>
      <c r="U2043" s="13" t="str">
        <f t="shared" si="575"/>
        <v xml:space="preserve">  Emily G</v>
      </c>
      <c r="V2043" s="39">
        <f t="shared" si="560"/>
        <v>32.119999999999997</v>
      </c>
      <c r="W2043" s="39" t="str">
        <f t="shared" si="561"/>
        <v>Obesity</v>
      </c>
      <c r="X2043" s="39">
        <f t="shared" si="562"/>
        <v>5.33</v>
      </c>
      <c r="Y2043" s="39" t="str">
        <f t="shared" si="563"/>
        <v>Normal</v>
      </c>
      <c r="Z2043" s="39" t="str">
        <f t="shared" si="564"/>
        <v>No</v>
      </c>
      <c r="AA2043" s="39" t="str">
        <f t="shared" si="565"/>
        <v>Yes</v>
      </c>
      <c r="AB2043" s="39" t="str">
        <f t="shared" si="566"/>
        <v>No</v>
      </c>
      <c r="AC2043" s="38">
        <f t="shared" si="567"/>
        <v>1</v>
      </c>
      <c r="AD2043" s="39" t="str">
        <f t="shared" si="568"/>
        <v>No</v>
      </c>
      <c r="AE2043" s="13" t="str">
        <f t="shared" si="569"/>
        <v>13-Dec-1960</v>
      </c>
      <c r="AF2043" s="39">
        <f t="shared" si="570"/>
        <v>63</v>
      </c>
      <c r="AG2043" s="58">
        <f t="shared" si="571"/>
        <v>31620</v>
      </c>
      <c r="AH2043" s="39" t="str">
        <f t="shared" si="572"/>
        <v>tier - 2</v>
      </c>
      <c r="AI2043" s="39" t="str">
        <f t="shared" si="573"/>
        <v>tier - 1</v>
      </c>
      <c r="AJ2043" s="54" t="str">
        <f t="shared" si="574"/>
        <v>R1024</v>
      </c>
    </row>
    <row r="2044" spans="2:36" ht="15.75" customHeight="1" x14ac:dyDescent="0.3">
      <c r="B2044" s="12" t="s">
        <v>7300</v>
      </c>
      <c r="C2044" s="13" t="s">
        <v>3414</v>
      </c>
      <c r="D2044" s="13">
        <v>27.36</v>
      </c>
      <c r="E2044" s="13" t="str">
        <f t="shared" si="558"/>
        <v>Overweight</v>
      </c>
      <c r="F2044" s="13">
        <v>6.22</v>
      </c>
      <c r="G2044" s="13" t="str">
        <f t="shared" si="559"/>
        <v>Prediabetes</v>
      </c>
      <c r="H2044" s="13" t="s">
        <v>8291</v>
      </c>
      <c r="I2044" s="13" t="s">
        <v>8291</v>
      </c>
      <c r="J2044" s="13" t="s">
        <v>8291</v>
      </c>
      <c r="K2044" s="27" t="s">
        <v>8292</v>
      </c>
      <c r="L2044" s="13" t="s">
        <v>8291</v>
      </c>
      <c r="M2044" s="13" t="s">
        <v>10183</v>
      </c>
      <c r="N2044" s="13">
        <v>46</v>
      </c>
      <c r="O2044" s="56">
        <v>31736.7</v>
      </c>
      <c r="P2044" s="13" t="s">
        <v>8310</v>
      </c>
      <c r="Q2044" s="13" t="s">
        <v>8310</v>
      </c>
      <c r="R2044" s="57" t="s">
        <v>8317</v>
      </c>
      <c r="T2044" s="12" t="s">
        <v>7300</v>
      </c>
      <c r="U2044" s="13" t="str">
        <f t="shared" si="575"/>
        <v xml:space="preserve">  Malcolm</v>
      </c>
      <c r="V2044" s="39">
        <f t="shared" si="560"/>
        <v>27.36</v>
      </c>
      <c r="W2044" s="39" t="str">
        <f t="shared" si="561"/>
        <v>Overweight</v>
      </c>
      <c r="X2044" s="39">
        <f t="shared" si="562"/>
        <v>6.22</v>
      </c>
      <c r="Y2044" s="39" t="str">
        <f t="shared" si="563"/>
        <v>Prediabetes</v>
      </c>
      <c r="Z2044" s="39" t="str">
        <f t="shared" si="564"/>
        <v>No</v>
      </c>
      <c r="AA2044" s="39" t="str">
        <f t="shared" si="565"/>
        <v>No</v>
      </c>
      <c r="AB2044" s="39" t="str">
        <f t="shared" si="566"/>
        <v>No</v>
      </c>
      <c r="AC2044" s="38" t="str">
        <f t="shared" si="567"/>
        <v>No major surgery</v>
      </c>
      <c r="AD2044" s="39" t="str">
        <f t="shared" si="568"/>
        <v>No</v>
      </c>
      <c r="AE2044" s="13" t="str">
        <f t="shared" si="569"/>
        <v>14-Oct-1977</v>
      </c>
      <c r="AF2044" s="39">
        <f t="shared" si="570"/>
        <v>46</v>
      </c>
      <c r="AG2044" s="58">
        <f t="shared" si="571"/>
        <v>31736.7</v>
      </c>
      <c r="AH2044" s="39" t="str">
        <f t="shared" si="572"/>
        <v>tier - 2</v>
      </c>
      <c r="AI2044" s="39" t="str">
        <f t="shared" si="573"/>
        <v>tier - 2</v>
      </c>
      <c r="AJ2044" s="54" t="str">
        <f t="shared" si="574"/>
        <v>R1012</v>
      </c>
    </row>
    <row r="2045" spans="2:36" ht="15.75" customHeight="1" x14ac:dyDescent="0.3">
      <c r="B2045" s="12" t="s">
        <v>7302</v>
      </c>
      <c r="C2045" s="13" t="s">
        <v>7304</v>
      </c>
      <c r="D2045" s="13">
        <v>17.385000000000002</v>
      </c>
      <c r="E2045" s="13" t="str">
        <f t="shared" si="558"/>
        <v>Underweight</v>
      </c>
      <c r="F2045" s="13">
        <v>5.84</v>
      </c>
      <c r="G2045" s="13" t="str">
        <f t="shared" si="559"/>
        <v>Prediabetes</v>
      </c>
      <c r="H2045" s="13" t="s">
        <v>8291</v>
      </c>
      <c r="I2045" s="13" t="s">
        <v>8291</v>
      </c>
      <c r="J2045" s="13" t="s">
        <v>8291</v>
      </c>
      <c r="K2045" s="27" t="s">
        <v>8292</v>
      </c>
      <c r="L2045" s="13" t="s">
        <v>8291</v>
      </c>
      <c r="M2045" s="13" t="s">
        <v>10184</v>
      </c>
      <c r="N2045" s="13">
        <v>39</v>
      </c>
      <c r="O2045" s="56">
        <v>31743.919999999998</v>
      </c>
      <c r="P2045" s="13" t="s">
        <v>8310</v>
      </c>
      <c r="Q2045" s="13" t="s">
        <v>8314</v>
      </c>
      <c r="R2045" s="57" t="s">
        <v>8321</v>
      </c>
      <c r="T2045" s="12" t="s">
        <v>7302</v>
      </c>
      <c r="U2045" s="13" t="str">
        <f t="shared" si="575"/>
        <v xml:space="preserve">  Danilo</v>
      </c>
      <c r="V2045" s="39">
        <f t="shared" si="560"/>
        <v>17.385000000000002</v>
      </c>
      <c r="W2045" s="39" t="str">
        <f t="shared" si="561"/>
        <v>Underweight</v>
      </c>
      <c r="X2045" s="39">
        <f t="shared" si="562"/>
        <v>5.84</v>
      </c>
      <c r="Y2045" s="39" t="str">
        <f t="shared" si="563"/>
        <v>Prediabetes</v>
      </c>
      <c r="Z2045" s="39" t="str">
        <f t="shared" si="564"/>
        <v>No</v>
      </c>
      <c r="AA2045" s="39" t="str">
        <f t="shared" si="565"/>
        <v>No</v>
      </c>
      <c r="AB2045" s="39" t="str">
        <f t="shared" si="566"/>
        <v>No</v>
      </c>
      <c r="AC2045" s="38" t="str">
        <f t="shared" si="567"/>
        <v>No major surgery</v>
      </c>
      <c r="AD2045" s="39" t="str">
        <f t="shared" si="568"/>
        <v>No</v>
      </c>
      <c r="AE2045" s="13" t="str">
        <f t="shared" si="569"/>
        <v>10-Sep-1984</v>
      </c>
      <c r="AF2045" s="39">
        <f t="shared" si="570"/>
        <v>39</v>
      </c>
      <c r="AG2045" s="58">
        <f t="shared" si="571"/>
        <v>31743.919999999998</v>
      </c>
      <c r="AH2045" s="39" t="str">
        <f t="shared" si="572"/>
        <v>tier - 2</v>
      </c>
      <c r="AI2045" s="39" t="str">
        <f t="shared" si="573"/>
        <v>tier - 1</v>
      </c>
      <c r="AJ2045" s="54" t="str">
        <f t="shared" si="574"/>
        <v>R1011</v>
      </c>
    </row>
    <row r="2046" spans="2:36" ht="15.75" customHeight="1" x14ac:dyDescent="0.3">
      <c r="B2046" s="12" t="s">
        <v>7306</v>
      </c>
      <c r="C2046" s="13" t="s">
        <v>7308</v>
      </c>
      <c r="D2046" s="13">
        <v>30.13</v>
      </c>
      <c r="E2046" s="13" t="str">
        <f t="shared" si="558"/>
        <v>Obesity</v>
      </c>
      <c r="F2046" s="13">
        <v>5.71</v>
      </c>
      <c r="G2046" s="13" t="str">
        <f t="shared" si="559"/>
        <v>Prediabetes</v>
      </c>
      <c r="H2046" s="13" t="s">
        <v>8291</v>
      </c>
      <c r="I2046" s="13" t="s">
        <v>8293</v>
      </c>
      <c r="J2046" s="13" t="s">
        <v>8291</v>
      </c>
      <c r="K2046" s="27">
        <v>1</v>
      </c>
      <c r="L2046" s="13" t="s">
        <v>8291</v>
      </c>
      <c r="M2046" s="13" t="s">
        <v>9738</v>
      </c>
      <c r="N2046" s="13">
        <v>48</v>
      </c>
      <c r="O2046" s="56">
        <v>31897.1</v>
      </c>
      <c r="P2046" s="13" t="s">
        <v>8310</v>
      </c>
      <c r="Q2046" s="13" t="s">
        <v>8311</v>
      </c>
      <c r="R2046" s="57" t="s">
        <v>8321</v>
      </c>
      <c r="T2046" s="12" t="s">
        <v>7306</v>
      </c>
      <c r="U2046" s="13" t="str">
        <f t="shared" si="575"/>
        <v xml:space="preserve">  Mikko</v>
      </c>
      <c r="V2046" s="39">
        <f t="shared" si="560"/>
        <v>30.13</v>
      </c>
      <c r="W2046" s="39" t="str">
        <f t="shared" si="561"/>
        <v>Obesity</v>
      </c>
      <c r="X2046" s="39">
        <f t="shared" si="562"/>
        <v>5.71</v>
      </c>
      <c r="Y2046" s="39" t="str">
        <f t="shared" si="563"/>
        <v>Prediabetes</v>
      </c>
      <c r="Z2046" s="39" t="str">
        <f t="shared" si="564"/>
        <v>No</v>
      </c>
      <c r="AA2046" s="39" t="str">
        <f t="shared" si="565"/>
        <v>Yes</v>
      </c>
      <c r="AB2046" s="39" t="str">
        <f t="shared" si="566"/>
        <v>No</v>
      </c>
      <c r="AC2046" s="38">
        <f t="shared" si="567"/>
        <v>1</v>
      </c>
      <c r="AD2046" s="39" t="str">
        <f t="shared" si="568"/>
        <v>No</v>
      </c>
      <c r="AE2046" s="13" t="str">
        <f t="shared" si="569"/>
        <v>25-Sep-1975</v>
      </c>
      <c r="AF2046" s="39">
        <f t="shared" si="570"/>
        <v>48</v>
      </c>
      <c r="AG2046" s="58">
        <f t="shared" si="571"/>
        <v>31897.1</v>
      </c>
      <c r="AH2046" s="39" t="str">
        <f t="shared" si="572"/>
        <v>tier - 2</v>
      </c>
      <c r="AI2046" s="39" t="str">
        <f t="shared" si="573"/>
        <v>tier - 3</v>
      </c>
      <c r="AJ2046" s="54" t="str">
        <f t="shared" si="574"/>
        <v>R1011</v>
      </c>
    </row>
    <row r="2047" spans="2:36" ht="15.75" customHeight="1" x14ac:dyDescent="0.3">
      <c r="B2047" s="12" t="s">
        <v>7310</v>
      </c>
      <c r="C2047" s="13" t="s">
        <v>7312</v>
      </c>
      <c r="D2047" s="13">
        <v>25.44</v>
      </c>
      <c r="E2047" s="13" t="str">
        <f t="shared" si="558"/>
        <v>Overweight</v>
      </c>
      <c r="F2047" s="13">
        <v>6.04</v>
      </c>
      <c r="G2047" s="13" t="str">
        <f t="shared" si="559"/>
        <v>Prediabetes</v>
      </c>
      <c r="H2047" s="13" t="s">
        <v>8293</v>
      </c>
      <c r="I2047" s="13" t="s">
        <v>8291</v>
      </c>
      <c r="J2047" s="13" t="s">
        <v>8293</v>
      </c>
      <c r="K2047" s="27">
        <v>1</v>
      </c>
      <c r="L2047" s="13" t="s">
        <v>8291</v>
      </c>
      <c r="M2047" s="13" t="s">
        <v>10185</v>
      </c>
      <c r="N2047" s="13">
        <v>51</v>
      </c>
      <c r="O2047" s="56">
        <v>31980.89</v>
      </c>
      <c r="P2047" s="13" t="s">
        <v>8310</v>
      </c>
      <c r="Q2047" s="13" t="s">
        <v>8314</v>
      </c>
      <c r="R2047" s="57" t="s">
        <v>8321</v>
      </c>
      <c r="T2047" s="12" t="s">
        <v>7310</v>
      </c>
      <c r="U2047" s="13" t="str">
        <f t="shared" si="575"/>
        <v xml:space="preserve">  Paula C</v>
      </c>
      <c r="V2047" s="39">
        <f t="shared" si="560"/>
        <v>25.44</v>
      </c>
      <c r="W2047" s="39" t="str">
        <f t="shared" si="561"/>
        <v>Overweight</v>
      </c>
      <c r="X2047" s="39">
        <f t="shared" si="562"/>
        <v>6.04</v>
      </c>
      <c r="Y2047" s="39" t="str">
        <f t="shared" si="563"/>
        <v>Prediabetes</v>
      </c>
      <c r="Z2047" s="39" t="str">
        <f t="shared" si="564"/>
        <v>Yes</v>
      </c>
      <c r="AA2047" s="39" t="str">
        <f t="shared" si="565"/>
        <v>No</v>
      </c>
      <c r="AB2047" s="39" t="str">
        <f t="shared" si="566"/>
        <v>Yes</v>
      </c>
      <c r="AC2047" s="38">
        <f t="shared" si="567"/>
        <v>1</v>
      </c>
      <c r="AD2047" s="39" t="str">
        <f t="shared" si="568"/>
        <v>No</v>
      </c>
      <c r="AE2047" s="13" t="str">
        <f t="shared" si="569"/>
        <v>21-Sep-1972</v>
      </c>
      <c r="AF2047" s="39">
        <f t="shared" si="570"/>
        <v>51</v>
      </c>
      <c r="AG2047" s="58">
        <f t="shared" si="571"/>
        <v>31980.89</v>
      </c>
      <c r="AH2047" s="39" t="str">
        <f t="shared" si="572"/>
        <v>tier - 2</v>
      </c>
      <c r="AI2047" s="39" t="str">
        <f t="shared" si="573"/>
        <v>tier - 1</v>
      </c>
      <c r="AJ2047" s="54" t="str">
        <f t="shared" si="574"/>
        <v>R1011</v>
      </c>
    </row>
    <row r="2048" spans="2:36" ht="15.75" customHeight="1" x14ac:dyDescent="0.3">
      <c r="B2048" s="12" t="s">
        <v>7314</v>
      </c>
      <c r="C2048" s="13" t="s">
        <v>7316</v>
      </c>
      <c r="D2048" s="13">
        <v>39.805</v>
      </c>
      <c r="E2048" s="13" t="str">
        <f t="shared" si="558"/>
        <v>Obesity</v>
      </c>
      <c r="F2048" s="13">
        <v>4.38</v>
      </c>
      <c r="G2048" s="13" t="str">
        <f t="shared" si="559"/>
        <v>Normal</v>
      </c>
      <c r="H2048" s="13" t="s">
        <v>8291</v>
      </c>
      <c r="I2048" s="13" t="s">
        <v>8293</v>
      </c>
      <c r="J2048" s="13" t="s">
        <v>8291</v>
      </c>
      <c r="K2048" s="27">
        <v>1</v>
      </c>
      <c r="L2048" s="13" t="s">
        <v>8291</v>
      </c>
      <c r="M2048" s="13" t="s">
        <v>10186</v>
      </c>
      <c r="N2048" s="13">
        <v>30</v>
      </c>
      <c r="O2048" s="56">
        <v>32086.21</v>
      </c>
      <c r="P2048" s="13" t="s">
        <v>8314</v>
      </c>
      <c r="Q2048" s="13" t="s">
        <v>8311</v>
      </c>
      <c r="R2048" s="57" t="s">
        <v>8321</v>
      </c>
      <c r="T2048" s="12" t="s">
        <v>7314</v>
      </c>
      <c r="U2048" s="13" t="str">
        <f t="shared" si="575"/>
        <v xml:space="preserve">  Kirsten N</v>
      </c>
      <c r="V2048" s="39">
        <f t="shared" si="560"/>
        <v>39.805</v>
      </c>
      <c r="W2048" s="39" t="str">
        <f t="shared" si="561"/>
        <v>Obesity</v>
      </c>
      <c r="X2048" s="39">
        <f t="shared" si="562"/>
        <v>4.38</v>
      </c>
      <c r="Y2048" s="39" t="str">
        <f t="shared" si="563"/>
        <v>Normal</v>
      </c>
      <c r="Z2048" s="39" t="str">
        <f t="shared" si="564"/>
        <v>No</v>
      </c>
      <c r="AA2048" s="39" t="str">
        <f t="shared" si="565"/>
        <v>Yes</v>
      </c>
      <c r="AB2048" s="39" t="str">
        <f t="shared" si="566"/>
        <v>No</v>
      </c>
      <c r="AC2048" s="38">
        <f t="shared" si="567"/>
        <v>1</v>
      </c>
      <c r="AD2048" s="39" t="str">
        <f t="shared" si="568"/>
        <v>No</v>
      </c>
      <c r="AE2048" s="13" t="str">
        <f t="shared" si="569"/>
        <v>13-Sep-1993</v>
      </c>
      <c r="AF2048" s="39">
        <f t="shared" si="570"/>
        <v>30</v>
      </c>
      <c r="AG2048" s="58">
        <f t="shared" si="571"/>
        <v>32086.21</v>
      </c>
      <c r="AH2048" s="39" t="str">
        <f t="shared" si="572"/>
        <v>tier - 1</v>
      </c>
      <c r="AI2048" s="39" t="str">
        <f t="shared" si="573"/>
        <v>tier - 3</v>
      </c>
      <c r="AJ2048" s="54" t="str">
        <f t="shared" si="574"/>
        <v>R1011</v>
      </c>
    </row>
    <row r="2049" spans="2:36" ht="15.75" customHeight="1" x14ac:dyDescent="0.3">
      <c r="B2049" s="12" t="s">
        <v>7318</v>
      </c>
      <c r="C2049" s="13" t="s">
        <v>7320</v>
      </c>
      <c r="D2049" s="13">
        <v>30.4</v>
      </c>
      <c r="E2049" s="13" t="str">
        <f t="shared" si="558"/>
        <v>Obesity</v>
      </c>
      <c r="F2049" s="13">
        <v>5.56</v>
      </c>
      <c r="G2049" s="13" t="str">
        <f t="shared" si="559"/>
        <v>Normal</v>
      </c>
      <c r="H2049" s="13" t="s">
        <v>8293</v>
      </c>
      <c r="I2049" s="13" t="s">
        <v>8293</v>
      </c>
      <c r="J2049" s="13" t="s">
        <v>8291</v>
      </c>
      <c r="K2049" s="27">
        <v>1</v>
      </c>
      <c r="L2049" s="13" t="s">
        <v>8291</v>
      </c>
      <c r="M2049" s="13" t="s">
        <v>10187</v>
      </c>
      <c r="N2049" s="13">
        <v>45</v>
      </c>
      <c r="O2049" s="56">
        <v>32108.66</v>
      </c>
      <c r="P2049" s="13" t="s">
        <v>8314</v>
      </c>
      <c r="Q2049" s="13" t="s">
        <v>8311</v>
      </c>
      <c r="R2049" s="57" t="s">
        <v>8333</v>
      </c>
      <c r="T2049" s="12" t="s">
        <v>7318</v>
      </c>
      <c r="U2049" s="13" t="str">
        <f t="shared" si="575"/>
        <v xml:space="preserve">  Christy</v>
      </c>
      <c r="V2049" s="39">
        <f t="shared" si="560"/>
        <v>30.4</v>
      </c>
      <c r="W2049" s="39" t="str">
        <f t="shared" si="561"/>
        <v>Obesity</v>
      </c>
      <c r="X2049" s="39">
        <f t="shared" si="562"/>
        <v>5.56</v>
      </c>
      <c r="Y2049" s="39" t="str">
        <f t="shared" si="563"/>
        <v>Normal</v>
      </c>
      <c r="Z2049" s="39" t="str">
        <f t="shared" si="564"/>
        <v>Yes</v>
      </c>
      <c r="AA2049" s="39" t="str">
        <f t="shared" si="565"/>
        <v>Yes</v>
      </c>
      <c r="AB2049" s="39" t="str">
        <f t="shared" si="566"/>
        <v>No</v>
      </c>
      <c r="AC2049" s="38">
        <f t="shared" si="567"/>
        <v>1</v>
      </c>
      <c r="AD2049" s="39" t="str">
        <f t="shared" si="568"/>
        <v>No</v>
      </c>
      <c r="AE2049" s="13" t="str">
        <f t="shared" si="569"/>
        <v>10-Nov-1978</v>
      </c>
      <c r="AF2049" s="39">
        <f t="shared" si="570"/>
        <v>45</v>
      </c>
      <c r="AG2049" s="58">
        <f t="shared" si="571"/>
        <v>32108.66</v>
      </c>
      <c r="AH2049" s="39" t="str">
        <f t="shared" si="572"/>
        <v>tier - 1</v>
      </c>
      <c r="AI2049" s="39" t="str">
        <f t="shared" si="573"/>
        <v>tier - 3</v>
      </c>
      <c r="AJ2049" s="54" t="str">
        <f t="shared" si="574"/>
        <v>R1017</v>
      </c>
    </row>
    <row r="2050" spans="2:36" ht="15.75" customHeight="1" x14ac:dyDescent="0.3">
      <c r="B2050" s="12" t="s">
        <v>7322</v>
      </c>
      <c r="C2050" s="13" t="s">
        <v>323</v>
      </c>
      <c r="D2050" s="13">
        <v>23.18</v>
      </c>
      <c r="E2050" s="13" t="str">
        <f t="shared" si="558"/>
        <v>Healthy Weight</v>
      </c>
      <c r="F2050" s="13">
        <v>4.24</v>
      </c>
      <c r="G2050" s="13" t="str">
        <f t="shared" si="559"/>
        <v>Normal</v>
      </c>
      <c r="H2050" s="13" t="s">
        <v>8291</v>
      </c>
      <c r="I2050" s="13" t="s">
        <v>8293</v>
      </c>
      <c r="J2050" s="13" t="s">
        <v>8291</v>
      </c>
      <c r="K2050" s="27">
        <v>1</v>
      </c>
      <c r="L2050" s="13" t="s">
        <v>8291</v>
      </c>
      <c r="M2050" s="13" t="s">
        <v>10188</v>
      </c>
      <c r="N2050" s="13">
        <v>54</v>
      </c>
      <c r="O2050" s="56">
        <v>32192.76</v>
      </c>
      <c r="P2050" s="13" t="s">
        <v>8314</v>
      </c>
      <c r="Q2050" s="13" t="s">
        <v>8310</v>
      </c>
      <c r="R2050" s="57" t="s">
        <v>8321</v>
      </c>
      <c r="T2050" s="12" t="s">
        <v>7322</v>
      </c>
      <c r="U2050" s="13" t="str">
        <f t="shared" si="575"/>
        <v xml:space="preserve">  Jennifer</v>
      </c>
      <c r="V2050" s="39">
        <f t="shared" si="560"/>
        <v>23.18</v>
      </c>
      <c r="W2050" s="39" t="str">
        <f t="shared" si="561"/>
        <v>Healthy Weight</v>
      </c>
      <c r="X2050" s="39">
        <f t="shared" si="562"/>
        <v>4.24</v>
      </c>
      <c r="Y2050" s="39" t="str">
        <f t="shared" si="563"/>
        <v>Normal</v>
      </c>
      <c r="Z2050" s="39" t="str">
        <f t="shared" si="564"/>
        <v>No</v>
      </c>
      <c r="AA2050" s="39" t="str">
        <f t="shared" si="565"/>
        <v>Yes</v>
      </c>
      <c r="AB2050" s="39" t="str">
        <f t="shared" si="566"/>
        <v>No</v>
      </c>
      <c r="AC2050" s="38">
        <f t="shared" si="567"/>
        <v>1</v>
      </c>
      <c r="AD2050" s="39" t="str">
        <f t="shared" si="568"/>
        <v>No</v>
      </c>
      <c r="AE2050" s="13" t="str">
        <f t="shared" si="569"/>
        <v>11-Sep-1969</v>
      </c>
      <c r="AF2050" s="39">
        <f t="shared" si="570"/>
        <v>54</v>
      </c>
      <c r="AG2050" s="58">
        <f t="shared" si="571"/>
        <v>32192.76</v>
      </c>
      <c r="AH2050" s="39" t="str">
        <f t="shared" si="572"/>
        <v>tier - 1</v>
      </c>
      <c r="AI2050" s="39" t="str">
        <f t="shared" si="573"/>
        <v>tier - 2</v>
      </c>
      <c r="AJ2050" s="54" t="str">
        <f t="shared" si="574"/>
        <v>R1011</v>
      </c>
    </row>
    <row r="2051" spans="2:36" ht="15.75" customHeight="1" x14ac:dyDescent="0.3">
      <c r="B2051" s="12" t="s">
        <v>7324</v>
      </c>
      <c r="C2051" s="13" t="s">
        <v>7326</v>
      </c>
      <c r="D2051" s="13">
        <v>39.615000000000002</v>
      </c>
      <c r="E2051" s="13" t="str">
        <f t="shared" si="558"/>
        <v>Obesity</v>
      </c>
      <c r="F2051" s="13">
        <v>6.32</v>
      </c>
      <c r="G2051" s="13" t="str">
        <f t="shared" si="559"/>
        <v>Prediabetes</v>
      </c>
      <c r="H2051" s="13" t="s">
        <v>8291</v>
      </c>
      <c r="I2051" s="13" t="s">
        <v>8291</v>
      </c>
      <c r="J2051" s="13" t="s">
        <v>8293</v>
      </c>
      <c r="K2051" s="27">
        <v>1</v>
      </c>
      <c r="L2051" s="13" t="s">
        <v>8291</v>
      </c>
      <c r="M2051" s="13" t="s">
        <v>10189</v>
      </c>
      <c r="N2051" s="13">
        <v>29</v>
      </c>
      <c r="O2051" s="56">
        <v>32222.81</v>
      </c>
      <c r="P2051" s="13" t="s">
        <v>8310</v>
      </c>
      <c r="Q2051" s="13" t="s">
        <v>8314</v>
      </c>
      <c r="R2051" s="57" t="s">
        <v>8321</v>
      </c>
      <c r="T2051" s="12" t="s">
        <v>7324</v>
      </c>
      <c r="U2051" s="13" t="str">
        <f t="shared" si="575"/>
        <v xml:space="preserve">  Jingjing</v>
      </c>
      <c r="V2051" s="39">
        <f t="shared" si="560"/>
        <v>39.615000000000002</v>
      </c>
      <c r="W2051" s="39" t="str">
        <f t="shared" si="561"/>
        <v>Obesity</v>
      </c>
      <c r="X2051" s="39">
        <f t="shared" si="562"/>
        <v>6.32</v>
      </c>
      <c r="Y2051" s="39" t="str">
        <f t="shared" si="563"/>
        <v>Prediabetes</v>
      </c>
      <c r="Z2051" s="39" t="str">
        <f t="shared" si="564"/>
        <v>No</v>
      </c>
      <c r="AA2051" s="39" t="str">
        <f t="shared" si="565"/>
        <v>No</v>
      </c>
      <c r="AB2051" s="39" t="str">
        <f t="shared" si="566"/>
        <v>Yes</v>
      </c>
      <c r="AC2051" s="38">
        <f t="shared" si="567"/>
        <v>1</v>
      </c>
      <c r="AD2051" s="39" t="str">
        <f t="shared" si="568"/>
        <v>No</v>
      </c>
      <c r="AE2051" s="13" t="str">
        <f t="shared" si="569"/>
        <v>8-Sep-1994</v>
      </c>
      <c r="AF2051" s="39">
        <f t="shared" si="570"/>
        <v>29</v>
      </c>
      <c r="AG2051" s="58">
        <f t="shared" si="571"/>
        <v>32222.81</v>
      </c>
      <c r="AH2051" s="39" t="str">
        <f t="shared" si="572"/>
        <v>tier - 2</v>
      </c>
      <c r="AI2051" s="39" t="str">
        <f t="shared" si="573"/>
        <v>tier - 1</v>
      </c>
      <c r="AJ2051" s="54" t="str">
        <f t="shared" si="574"/>
        <v>R1011</v>
      </c>
    </row>
    <row r="2052" spans="2:36" ht="15.75" customHeight="1" x14ac:dyDescent="0.3">
      <c r="B2052" s="12" t="s">
        <v>7328</v>
      </c>
      <c r="C2052" s="13" t="s">
        <v>7330</v>
      </c>
      <c r="D2052" s="13">
        <v>30.59</v>
      </c>
      <c r="E2052" s="13" t="str">
        <f t="shared" ref="E2052:E2115" si="576">IF(D2052&lt;18.5,"Underweight", IF(AND(D2052&gt;=18.5,D2052&lt;=24.9),"Healthy Weight", IF(AND(D2052&gt;=25,D2052&lt;=29.9),"Overweight", IF(D2052&gt;=30,"Obesity"))))</f>
        <v>Obesity</v>
      </c>
      <c r="F2052" s="13">
        <v>6.3</v>
      </c>
      <c r="G2052" s="13" t="str">
        <f t="shared" ref="G2052:G2115" si="577">IF(F2052&lt;5.7,"Normal",IF(AND(F2052&gt;=5.7,F2052&lt;=6.4),"Prediabetes",IF(F2052&gt;=6.5,"Diabetes")))</f>
        <v>Prediabetes</v>
      </c>
      <c r="H2052" s="13" t="s">
        <v>8293</v>
      </c>
      <c r="I2052" s="13" t="s">
        <v>8291</v>
      </c>
      <c r="J2052" s="13" t="s">
        <v>8293</v>
      </c>
      <c r="K2052" s="27">
        <v>1</v>
      </c>
      <c r="L2052" s="13" t="s">
        <v>8291</v>
      </c>
      <c r="M2052" s="13" t="s">
        <v>10190</v>
      </c>
      <c r="N2052" s="13">
        <v>48</v>
      </c>
      <c r="O2052" s="56">
        <v>32259.96</v>
      </c>
      <c r="P2052" s="13" t="s">
        <v>8310</v>
      </c>
      <c r="Q2052" s="13" t="s">
        <v>8311</v>
      </c>
      <c r="R2052" s="57" t="s">
        <v>8317</v>
      </c>
      <c r="T2052" s="12" t="s">
        <v>7328</v>
      </c>
      <c r="U2052" s="13" t="str">
        <f t="shared" si="575"/>
        <v xml:space="preserve">  Morgan</v>
      </c>
      <c r="V2052" s="39">
        <f t="shared" ref="V2052:V2115" si="578">VLOOKUP(T2052,$B$3:$R$2338,3,FALSE)</f>
        <v>30.59</v>
      </c>
      <c r="W2052" s="39" t="str">
        <f t="shared" ref="W2052:W2115" si="579">VLOOKUP(T2052,$B$3:$R$2338,4,FALSE)</f>
        <v>Obesity</v>
      </c>
      <c r="X2052" s="39">
        <f t="shared" ref="X2052:X2115" si="580">VLOOKUP(T2052,$B$3:$R$2338,5,FALSE)</f>
        <v>6.3</v>
      </c>
      <c r="Y2052" s="39" t="str">
        <f t="shared" ref="Y2052:Y2115" si="581">VLOOKUP(T2052,$B$3:$R$2338,6,0)</f>
        <v>Prediabetes</v>
      </c>
      <c r="Z2052" s="39" t="str">
        <f t="shared" ref="Z2052:Z2115" si="582">VLOOKUP(T2052,$B$3:$R$2338,7,0)</f>
        <v>Yes</v>
      </c>
      <c r="AA2052" s="39" t="str">
        <f t="shared" ref="AA2052:AA2115" si="583">VLOOKUP(T2052,$B$3:$R$2338,8,0)</f>
        <v>No</v>
      </c>
      <c r="AB2052" s="39" t="str">
        <f t="shared" ref="AB2052:AB2115" si="584">VLOOKUP(T2052,$B$3:$R$2338,9,0)</f>
        <v>Yes</v>
      </c>
      <c r="AC2052" s="38">
        <f t="shared" ref="AC2052:AC2115" si="585">VLOOKUP(T2052,$B$3:$R$2338,10,0)</f>
        <v>1</v>
      </c>
      <c r="AD2052" s="39" t="str">
        <f t="shared" ref="AD2052:AD2115" si="586">VLOOKUP(T2052,$B$3:$R$2338,11,0)</f>
        <v>No</v>
      </c>
      <c r="AE2052" s="13" t="str">
        <f t="shared" ref="AE2052:AE2115" si="587">VLOOKUP(T2052,$B$3:$R$2338,12,0)</f>
        <v>17-Dec-1975</v>
      </c>
      <c r="AF2052" s="39">
        <f t="shared" ref="AF2052:AF2115" si="588">VLOOKUP(T2052,$B$3:$R$2338,13,0)</f>
        <v>48</v>
      </c>
      <c r="AG2052" s="58">
        <f t="shared" ref="AG2052:AG2115" si="589">VLOOKUP(T2052,$B$3:$R$2338,14,0)</f>
        <v>32259.96</v>
      </c>
      <c r="AH2052" s="39" t="str">
        <f t="shared" ref="AH2052:AH2115" si="590">VLOOKUP(T2052,$B$3:$R$2338,15,0)</f>
        <v>tier - 2</v>
      </c>
      <c r="AI2052" s="39" t="str">
        <f t="shared" ref="AI2052:AI2115" si="591">VLOOKUP(T2052,B2051:R4386,16,0)</f>
        <v>tier - 3</v>
      </c>
      <c r="AJ2052" s="54" t="str">
        <f t="shared" ref="AJ2052:AJ2115" si="592">VLOOKUP(T2052,$B$3:$R$2338,17,0)</f>
        <v>R1012</v>
      </c>
    </row>
    <row r="2053" spans="2:36" ht="15.75" customHeight="1" x14ac:dyDescent="0.3">
      <c r="B2053" s="12" t="s">
        <v>7331</v>
      </c>
      <c r="C2053" s="13" t="s">
        <v>2162</v>
      </c>
      <c r="D2053" s="13">
        <v>16.72</v>
      </c>
      <c r="E2053" s="13" t="str">
        <f t="shared" si="576"/>
        <v>Underweight</v>
      </c>
      <c r="F2053" s="13">
        <v>4.38</v>
      </c>
      <c r="G2053" s="13" t="str">
        <f t="shared" si="577"/>
        <v>Normal</v>
      </c>
      <c r="H2053" s="13" t="s">
        <v>8293</v>
      </c>
      <c r="I2053" s="13" t="s">
        <v>8291</v>
      </c>
      <c r="J2053" s="13" t="s">
        <v>8291</v>
      </c>
      <c r="K2053" s="27">
        <v>1</v>
      </c>
      <c r="L2053" s="13" t="s">
        <v>8291</v>
      </c>
      <c r="M2053" s="13" t="s">
        <v>8942</v>
      </c>
      <c r="N2053" s="13">
        <v>37</v>
      </c>
      <c r="O2053" s="56">
        <v>32288.49</v>
      </c>
      <c r="P2053" s="13" t="s">
        <v>8310</v>
      </c>
      <c r="Q2053" s="13" t="s">
        <v>8310</v>
      </c>
      <c r="R2053" s="57" t="s">
        <v>8321</v>
      </c>
      <c r="T2053" s="12" t="s">
        <v>7331</v>
      </c>
      <c r="U2053" s="13" t="str">
        <f t="shared" ref="U2053:U2116" si="593">VLOOKUP(T2053,$B$3:$R$2338,2,FALSE)</f>
        <v xml:space="preserve">  Patrick J</v>
      </c>
      <c r="V2053" s="39">
        <f t="shared" si="578"/>
        <v>16.72</v>
      </c>
      <c r="W2053" s="39" t="str">
        <f t="shared" si="579"/>
        <v>Underweight</v>
      </c>
      <c r="X2053" s="39">
        <f t="shared" si="580"/>
        <v>4.38</v>
      </c>
      <c r="Y2053" s="39" t="str">
        <f t="shared" si="581"/>
        <v>Normal</v>
      </c>
      <c r="Z2053" s="39" t="str">
        <f t="shared" si="582"/>
        <v>Yes</v>
      </c>
      <c r="AA2053" s="39" t="str">
        <f t="shared" si="583"/>
        <v>No</v>
      </c>
      <c r="AB2053" s="39" t="str">
        <f t="shared" si="584"/>
        <v>No</v>
      </c>
      <c r="AC2053" s="38">
        <f t="shared" si="585"/>
        <v>1</v>
      </c>
      <c r="AD2053" s="39" t="str">
        <f t="shared" si="586"/>
        <v>No</v>
      </c>
      <c r="AE2053" s="13" t="str">
        <f t="shared" si="587"/>
        <v>2-Dec-1986</v>
      </c>
      <c r="AF2053" s="39">
        <f t="shared" si="588"/>
        <v>37</v>
      </c>
      <c r="AG2053" s="58">
        <f t="shared" si="589"/>
        <v>32288.49</v>
      </c>
      <c r="AH2053" s="39" t="str">
        <f t="shared" si="590"/>
        <v>tier - 2</v>
      </c>
      <c r="AI2053" s="39" t="str">
        <f t="shared" si="591"/>
        <v>tier - 2</v>
      </c>
      <c r="AJ2053" s="54" t="str">
        <f t="shared" si="592"/>
        <v>R1011</v>
      </c>
    </row>
    <row r="2054" spans="2:36" ht="15.75" customHeight="1" x14ac:dyDescent="0.3">
      <c r="B2054" s="12" t="s">
        <v>7333</v>
      </c>
      <c r="C2054" s="13" t="s">
        <v>7335</v>
      </c>
      <c r="D2054" s="13">
        <v>26.22</v>
      </c>
      <c r="E2054" s="13" t="str">
        <f t="shared" si="576"/>
        <v>Overweight</v>
      </c>
      <c r="F2054" s="13">
        <v>4.6500000000000004</v>
      </c>
      <c r="G2054" s="13" t="str">
        <f t="shared" si="577"/>
        <v>Normal</v>
      </c>
      <c r="H2054" s="13" t="s">
        <v>8293</v>
      </c>
      <c r="I2054" s="13" t="s">
        <v>8291</v>
      </c>
      <c r="J2054" s="13" t="s">
        <v>8293</v>
      </c>
      <c r="K2054" s="27">
        <v>1</v>
      </c>
      <c r="L2054" s="13" t="s">
        <v>8291</v>
      </c>
      <c r="M2054" s="13" t="s">
        <v>9477</v>
      </c>
      <c r="N2054" s="13">
        <v>51</v>
      </c>
      <c r="O2054" s="56">
        <v>32428.63</v>
      </c>
      <c r="P2054" s="13" t="s">
        <v>8310</v>
      </c>
      <c r="Q2054" s="13" t="s">
        <v>8310</v>
      </c>
      <c r="R2054" s="57" t="s">
        <v>8321</v>
      </c>
      <c r="T2054" s="12" t="s">
        <v>7333</v>
      </c>
      <c r="U2054" s="13" t="str">
        <f t="shared" si="593"/>
        <v xml:space="preserve">  Frankline</v>
      </c>
      <c r="V2054" s="39">
        <f t="shared" si="578"/>
        <v>26.22</v>
      </c>
      <c r="W2054" s="39" t="str">
        <f t="shared" si="579"/>
        <v>Overweight</v>
      </c>
      <c r="X2054" s="39">
        <f t="shared" si="580"/>
        <v>4.6500000000000004</v>
      </c>
      <c r="Y2054" s="39" t="str">
        <f t="shared" si="581"/>
        <v>Normal</v>
      </c>
      <c r="Z2054" s="39" t="str">
        <f t="shared" si="582"/>
        <v>Yes</v>
      </c>
      <c r="AA2054" s="39" t="str">
        <f t="shared" si="583"/>
        <v>No</v>
      </c>
      <c r="AB2054" s="39" t="str">
        <f t="shared" si="584"/>
        <v>Yes</v>
      </c>
      <c r="AC2054" s="38">
        <f t="shared" si="585"/>
        <v>1</v>
      </c>
      <c r="AD2054" s="39" t="str">
        <f t="shared" si="586"/>
        <v>No</v>
      </c>
      <c r="AE2054" s="13" t="str">
        <f t="shared" si="587"/>
        <v>19-Oct-1972</v>
      </c>
      <c r="AF2054" s="39">
        <f t="shared" si="588"/>
        <v>51</v>
      </c>
      <c r="AG2054" s="58">
        <f t="shared" si="589"/>
        <v>32428.63</v>
      </c>
      <c r="AH2054" s="39" t="str">
        <f t="shared" si="590"/>
        <v>tier - 2</v>
      </c>
      <c r="AI2054" s="39" t="str">
        <f t="shared" si="591"/>
        <v>tier - 2</v>
      </c>
      <c r="AJ2054" s="54" t="str">
        <f t="shared" si="592"/>
        <v>R1011</v>
      </c>
    </row>
    <row r="2055" spans="2:36" ht="15.75" customHeight="1" x14ac:dyDescent="0.3">
      <c r="B2055" s="12" t="s">
        <v>7337</v>
      </c>
      <c r="C2055" s="13" t="s">
        <v>7339</v>
      </c>
      <c r="D2055" s="13">
        <v>31.824999999999999</v>
      </c>
      <c r="E2055" s="13" t="str">
        <f t="shared" si="576"/>
        <v>Obesity</v>
      </c>
      <c r="F2055" s="13">
        <v>4.7</v>
      </c>
      <c r="G2055" s="13" t="str">
        <f t="shared" si="577"/>
        <v>Normal</v>
      </c>
      <c r="H2055" s="13" t="s">
        <v>8291</v>
      </c>
      <c r="I2055" s="13" t="s">
        <v>8291</v>
      </c>
      <c r="J2055" s="13" t="s">
        <v>8293</v>
      </c>
      <c r="K2055" s="27">
        <v>1</v>
      </c>
      <c r="L2055" s="13" t="s">
        <v>8291</v>
      </c>
      <c r="M2055" s="13" t="s">
        <v>10191</v>
      </c>
      <c r="N2055" s="13">
        <v>47</v>
      </c>
      <c r="O2055" s="56">
        <v>32430.22</v>
      </c>
      <c r="P2055" s="13" t="s">
        <v>8310</v>
      </c>
      <c r="Q2055" s="13" t="s">
        <v>8311</v>
      </c>
      <c r="R2055" s="57" t="s">
        <v>8321</v>
      </c>
      <c r="T2055" s="12" t="s">
        <v>7337</v>
      </c>
      <c r="U2055" s="13" t="str">
        <f t="shared" si="593"/>
        <v xml:space="preserve">  Laura T</v>
      </c>
      <c r="V2055" s="39">
        <f t="shared" si="578"/>
        <v>31.824999999999999</v>
      </c>
      <c r="W2055" s="39" t="str">
        <f t="shared" si="579"/>
        <v>Obesity</v>
      </c>
      <c r="X2055" s="39">
        <f t="shared" si="580"/>
        <v>4.7</v>
      </c>
      <c r="Y2055" s="39" t="str">
        <f t="shared" si="581"/>
        <v>Normal</v>
      </c>
      <c r="Z2055" s="39" t="str">
        <f t="shared" si="582"/>
        <v>No</v>
      </c>
      <c r="AA2055" s="39" t="str">
        <f t="shared" si="583"/>
        <v>No</v>
      </c>
      <c r="AB2055" s="39" t="str">
        <f t="shared" si="584"/>
        <v>Yes</v>
      </c>
      <c r="AC2055" s="38">
        <f t="shared" si="585"/>
        <v>1</v>
      </c>
      <c r="AD2055" s="39" t="str">
        <f t="shared" si="586"/>
        <v>No</v>
      </c>
      <c r="AE2055" s="13" t="str">
        <f t="shared" si="587"/>
        <v>9-Aug-1976</v>
      </c>
      <c r="AF2055" s="39">
        <f t="shared" si="588"/>
        <v>47</v>
      </c>
      <c r="AG2055" s="58">
        <f t="shared" si="589"/>
        <v>32430.22</v>
      </c>
      <c r="AH2055" s="39" t="str">
        <f t="shared" si="590"/>
        <v>tier - 2</v>
      </c>
      <c r="AI2055" s="39" t="str">
        <f t="shared" si="591"/>
        <v>tier - 3</v>
      </c>
      <c r="AJ2055" s="54" t="str">
        <f t="shared" si="592"/>
        <v>R1011</v>
      </c>
    </row>
    <row r="2056" spans="2:36" ht="15.75" customHeight="1" x14ac:dyDescent="0.3">
      <c r="B2056" s="12" t="s">
        <v>7340</v>
      </c>
      <c r="C2056" s="13" t="s">
        <v>7342</v>
      </c>
      <c r="D2056" s="13">
        <v>25.745000000000001</v>
      </c>
      <c r="E2056" s="13" t="str">
        <f t="shared" si="576"/>
        <v>Overweight</v>
      </c>
      <c r="F2056" s="13">
        <v>4.34</v>
      </c>
      <c r="G2056" s="13" t="str">
        <f t="shared" si="577"/>
        <v>Normal</v>
      </c>
      <c r="H2056" s="13" t="s">
        <v>8291</v>
      </c>
      <c r="I2056" s="13" t="s">
        <v>8291</v>
      </c>
      <c r="J2056" s="13" t="s">
        <v>8293</v>
      </c>
      <c r="K2056" s="27">
        <v>1</v>
      </c>
      <c r="L2056" s="13" t="s">
        <v>8291</v>
      </c>
      <c r="M2056" s="13" t="s">
        <v>10192</v>
      </c>
      <c r="N2056" s="13">
        <v>42</v>
      </c>
      <c r="O2056" s="56">
        <v>32462.35</v>
      </c>
      <c r="P2056" s="13" t="s">
        <v>8310</v>
      </c>
      <c r="Q2056" s="13" t="s">
        <v>8310</v>
      </c>
      <c r="R2056" s="57" t="s">
        <v>8321</v>
      </c>
      <c r="T2056" s="12" t="s">
        <v>7340</v>
      </c>
      <c r="U2056" s="13" t="str">
        <f t="shared" si="593"/>
        <v xml:space="preserve">  Natalia</v>
      </c>
      <c r="V2056" s="39">
        <f t="shared" si="578"/>
        <v>25.745000000000001</v>
      </c>
      <c r="W2056" s="39" t="str">
        <f t="shared" si="579"/>
        <v>Overweight</v>
      </c>
      <c r="X2056" s="39">
        <f t="shared" si="580"/>
        <v>4.34</v>
      </c>
      <c r="Y2056" s="39" t="str">
        <f t="shared" si="581"/>
        <v>Normal</v>
      </c>
      <c r="Z2056" s="39" t="str">
        <f t="shared" si="582"/>
        <v>No</v>
      </c>
      <c r="AA2056" s="39" t="str">
        <f t="shared" si="583"/>
        <v>No</v>
      </c>
      <c r="AB2056" s="39" t="str">
        <f t="shared" si="584"/>
        <v>Yes</v>
      </c>
      <c r="AC2056" s="38">
        <f t="shared" si="585"/>
        <v>1</v>
      </c>
      <c r="AD2056" s="39" t="str">
        <f t="shared" si="586"/>
        <v>No</v>
      </c>
      <c r="AE2056" s="13" t="str">
        <f t="shared" si="587"/>
        <v>27-Sep-1981</v>
      </c>
      <c r="AF2056" s="39">
        <f t="shared" si="588"/>
        <v>42</v>
      </c>
      <c r="AG2056" s="58">
        <f t="shared" si="589"/>
        <v>32462.35</v>
      </c>
      <c r="AH2056" s="39" t="str">
        <f t="shared" si="590"/>
        <v>tier - 2</v>
      </c>
      <c r="AI2056" s="39" t="str">
        <f t="shared" si="591"/>
        <v>tier - 2</v>
      </c>
      <c r="AJ2056" s="54" t="str">
        <f t="shared" si="592"/>
        <v>R1011</v>
      </c>
    </row>
    <row r="2057" spans="2:36" ht="15.75" customHeight="1" x14ac:dyDescent="0.3">
      <c r="B2057" s="12" t="s">
        <v>7344</v>
      </c>
      <c r="C2057" s="13" t="s">
        <v>712</v>
      </c>
      <c r="D2057" s="13">
        <v>24.605</v>
      </c>
      <c r="E2057" s="13" t="str">
        <f t="shared" si="576"/>
        <v>Healthy Weight</v>
      </c>
      <c r="F2057" s="13">
        <v>5.62</v>
      </c>
      <c r="G2057" s="13" t="str">
        <f t="shared" si="577"/>
        <v>Normal</v>
      </c>
      <c r="H2057" s="13" t="s">
        <v>8291</v>
      </c>
      <c r="I2057" s="13" t="s">
        <v>8291</v>
      </c>
      <c r="J2057" s="13" t="s">
        <v>8293</v>
      </c>
      <c r="K2057" s="27">
        <v>1</v>
      </c>
      <c r="L2057" s="13" t="s">
        <v>8291</v>
      </c>
      <c r="M2057" s="13" t="s">
        <v>10193</v>
      </c>
      <c r="N2057" s="13">
        <v>47</v>
      </c>
      <c r="O2057" s="56">
        <v>32485.46</v>
      </c>
      <c r="P2057" s="13" t="s">
        <v>8310</v>
      </c>
      <c r="Q2057" s="13" t="s">
        <v>8314</v>
      </c>
      <c r="R2057" s="57" t="s">
        <v>8321</v>
      </c>
      <c r="T2057" s="12" t="s">
        <v>7344</v>
      </c>
      <c r="U2057" s="13" t="str">
        <f t="shared" si="593"/>
        <v xml:space="preserve">  Jennifer L</v>
      </c>
      <c r="V2057" s="39">
        <f t="shared" si="578"/>
        <v>24.605</v>
      </c>
      <c r="W2057" s="39" t="str">
        <f t="shared" si="579"/>
        <v>Healthy Weight</v>
      </c>
      <c r="X2057" s="39">
        <f t="shared" si="580"/>
        <v>5.62</v>
      </c>
      <c r="Y2057" s="39" t="str">
        <f t="shared" si="581"/>
        <v>Normal</v>
      </c>
      <c r="Z2057" s="39" t="str">
        <f t="shared" si="582"/>
        <v>No</v>
      </c>
      <c r="AA2057" s="39" t="str">
        <f t="shared" si="583"/>
        <v>No</v>
      </c>
      <c r="AB2057" s="39" t="str">
        <f t="shared" si="584"/>
        <v>Yes</v>
      </c>
      <c r="AC2057" s="38">
        <f t="shared" si="585"/>
        <v>1</v>
      </c>
      <c r="AD2057" s="39" t="str">
        <f t="shared" si="586"/>
        <v>No</v>
      </c>
      <c r="AE2057" s="13" t="str">
        <f t="shared" si="587"/>
        <v>19-Sep-1976</v>
      </c>
      <c r="AF2057" s="39">
        <f t="shared" si="588"/>
        <v>47</v>
      </c>
      <c r="AG2057" s="58">
        <f t="shared" si="589"/>
        <v>32485.46</v>
      </c>
      <c r="AH2057" s="39" t="str">
        <f t="shared" si="590"/>
        <v>tier - 2</v>
      </c>
      <c r="AI2057" s="39" t="str">
        <f t="shared" si="591"/>
        <v>tier - 1</v>
      </c>
      <c r="AJ2057" s="54" t="str">
        <f t="shared" si="592"/>
        <v>R1011</v>
      </c>
    </row>
    <row r="2058" spans="2:36" ht="15.75" customHeight="1" x14ac:dyDescent="0.3">
      <c r="B2058" s="12" t="s">
        <v>7347</v>
      </c>
      <c r="C2058" s="13" t="s">
        <v>7349</v>
      </c>
      <c r="D2058" s="13">
        <v>24.51</v>
      </c>
      <c r="E2058" s="13" t="str">
        <f t="shared" si="576"/>
        <v>Healthy Weight</v>
      </c>
      <c r="F2058" s="13">
        <v>4.24</v>
      </c>
      <c r="G2058" s="13" t="str">
        <f t="shared" si="577"/>
        <v>Normal</v>
      </c>
      <c r="H2058" s="13" t="s">
        <v>8291</v>
      </c>
      <c r="I2058" s="13" t="s">
        <v>8291</v>
      </c>
      <c r="J2058" s="13" t="s">
        <v>8293</v>
      </c>
      <c r="K2058" s="27">
        <v>1</v>
      </c>
      <c r="L2058" s="13" t="s">
        <v>8291</v>
      </c>
      <c r="M2058" s="13" t="s">
        <v>10194</v>
      </c>
      <c r="N2058" s="13">
        <v>20</v>
      </c>
      <c r="O2058" s="56">
        <v>32548.34</v>
      </c>
      <c r="P2058" s="13" t="s">
        <v>8314</v>
      </c>
      <c r="Q2058" s="13" t="s">
        <v>8310</v>
      </c>
      <c r="R2058" s="57" t="s">
        <v>8312</v>
      </c>
      <c r="T2058" s="12" t="s">
        <v>7347</v>
      </c>
      <c r="U2058" s="13" t="str">
        <f t="shared" si="593"/>
        <v xml:space="preserve">  Brooke</v>
      </c>
      <c r="V2058" s="39">
        <f t="shared" si="578"/>
        <v>24.51</v>
      </c>
      <c r="W2058" s="39" t="str">
        <f t="shared" si="579"/>
        <v>Healthy Weight</v>
      </c>
      <c r="X2058" s="39">
        <f t="shared" si="580"/>
        <v>4.24</v>
      </c>
      <c r="Y2058" s="39" t="str">
        <f t="shared" si="581"/>
        <v>Normal</v>
      </c>
      <c r="Z2058" s="39" t="str">
        <f t="shared" si="582"/>
        <v>No</v>
      </c>
      <c r="AA2058" s="39" t="str">
        <f t="shared" si="583"/>
        <v>No</v>
      </c>
      <c r="AB2058" s="39" t="str">
        <f t="shared" si="584"/>
        <v>Yes</v>
      </c>
      <c r="AC2058" s="38">
        <f t="shared" si="585"/>
        <v>1</v>
      </c>
      <c r="AD2058" s="39" t="str">
        <f t="shared" si="586"/>
        <v>No</v>
      </c>
      <c r="AE2058" s="13" t="str">
        <f t="shared" si="587"/>
        <v>8-Oct-2003</v>
      </c>
      <c r="AF2058" s="39">
        <f t="shared" si="588"/>
        <v>20</v>
      </c>
      <c r="AG2058" s="58">
        <f t="shared" si="589"/>
        <v>32548.34</v>
      </c>
      <c r="AH2058" s="39" t="str">
        <f t="shared" si="590"/>
        <v>tier - 1</v>
      </c>
      <c r="AI2058" s="39" t="str">
        <f t="shared" si="591"/>
        <v>tier - 2</v>
      </c>
      <c r="AJ2058" s="54" t="str">
        <f t="shared" si="592"/>
        <v>R1013</v>
      </c>
    </row>
    <row r="2059" spans="2:36" ht="15.75" customHeight="1" x14ac:dyDescent="0.3">
      <c r="B2059" s="12" t="s">
        <v>7350</v>
      </c>
      <c r="C2059" s="13" t="s">
        <v>7352</v>
      </c>
      <c r="D2059" s="13">
        <v>31.065000000000001</v>
      </c>
      <c r="E2059" s="13" t="str">
        <f t="shared" si="576"/>
        <v>Obesity</v>
      </c>
      <c r="F2059" s="13">
        <v>4.57</v>
      </c>
      <c r="G2059" s="13" t="str">
        <f t="shared" si="577"/>
        <v>Normal</v>
      </c>
      <c r="H2059" s="13" t="s">
        <v>8293</v>
      </c>
      <c r="I2059" s="13" t="s">
        <v>8291</v>
      </c>
      <c r="J2059" s="13" t="s">
        <v>8291</v>
      </c>
      <c r="K2059" s="27" t="s">
        <v>8292</v>
      </c>
      <c r="L2059" s="13" t="s">
        <v>8291</v>
      </c>
      <c r="M2059" s="13" t="s">
        <v>8826</v>
      </c>
      <c r="N2059" s="13">
        <v>33</v>
      </c>
      <c r="O2059" s="56">
        <v>32672.11</v>
      </c>
      <c r="P2059" s="13" t="s">
        <v>8314</v>
      </c>
      <c r="Q2059" s="13" t="s">
        <v>8314</v>
      </c>
      <c r="R2059" s="57" t="s">
        <v>8321</v>
      </c>
      <c r="T2059" s="12" t="s">
        <v>7350</v>
      </c>
      <c r="U2059" s="13" t="str">
        <f t="shared" si="593"/>
        <v xml:space="preserve">  Jeremy M</v>
      </c>
      <c r="V2059" s="39">
        <f t="shared" si="578"/>
        <v>31.065000000000001</v>
      </c>
      <c r="W2059" s="39" t="str">
        <f t="shared" si="579"/>
        <v>Obesity</v>
      </c>
      <c r="X2059" s="39">
        <f t="shared" si="580"/>
        <v>4.57</v>
      </c>
      <c r="Y2059" s="39" t="str">
        <f t="shared" si="581"/>
        <v>Normal</v>
      </c>
      <c r="Z2059" s="39" t="str">
        <f t="shared" si="582"/>
        <v>Yes</v>
      </c>
      <c r="AA2059" s="39" t="str">
        <f t="shared" si="583"/>
        <v>No</v>
      </c>
      <c r="AB2059" s="39" t="str">
        <f t="shared" si="584"/>
        <v>No</v>
      </c>
      <c r="AC2059" s="38" t="str">
        <f t="shared" si="585"/>
        <v>No major surgery</v>
      </c>
      <c r="AD2059" s="39" t="str">
        <f t="shared" si="586"/>
        <v>No</v>
      </c>
      <c r="AE2059" s="13" t="str">
        <f t="shared" si="587"/>
        <v>13-Jul-1990</v>
      </c>
      <c r="AF2059" s="39">
        <f t="shared" si="588"/>
        <v>33</v>
      </c>
      <c r="AG2059" s="58">
        <f t="shared" si="589"/>
        <v>32672.11</v>
      </c>
      <c r="AH2059" s="39" t="str">
        <f t="shared" si="590"/>
        <v>tier - 1</v>
      </c>
      <c r="AI2059" s="39" t="str">
        <f t="shared" si="591"/>
        <v>tier - 1</v>
      </c>
      <c r="AJ2059" s="54" t="str">
        <f t="shared" si="592"/>
        <v>R1011</v>
      </c>
    </row>
    <row r="2060" spans="2:36" ht="15.75" customHeight="1" x14ac:dyDescent="0.3">
      <c r="B2060" s="12" t="s">
        <v>7354</v>
      </c>
      <c r="C2060" s="13" t="s">
        <v>7356</v>
      </c>
      <c r="D2060" s="13">
        <v>28.12</v>
      </c>
      <c r="E2060" s="13" t="str">
        <f t="shared" si="576"/>
        <v>Overweight</v>
      </c>
      <c r="F2060" s="13">
        <v>5.05</v>
      </c>
      <c r="G2060" s="13" t="str">
        <f t="shared" si="577"/>
        <v>Normal</v>
      </c>
      <c r="H2060" s="13" t="s">
        <v>8291</v>
      </c>
      <c r="I2060" s="13" t="s">
        <v>8291</v>
      </c>
      <c r="J2060" s="13" t="s">
        <v>8291</v>
      </c>
      <c r="K2060" s="27" t="s">
        <v>8292</v>
      </c>
      <c r="L2060" s="13" t="s">
        <v>8291</v>
      </c>
      <c r="M2060" s="13" t="s">
        <v>10195</v>
      </c>
      <c r="N2060" s="13">
        <v>55</v>
      </c>
      <c r="O2060" s="56">
        <v>32686.080000000002</v>
      </c>
      <c r="P2060" s="13" t="s">
        <v>8310</v>
      </c>
      <c r="Q2060" s="13" t="s">
        <v>8311</v>
      </c>
      <c r="R2060" s="57" t="s">
        <v>8321</v>
      </c>
      <c r="T2060" s="12" t="s">
        <v>7354</v>
      </c>
      <c r="U2060" s="13" t="str">
        <f t="shared" si="593"/>
        <v xml:space="preserve">  Megan L</v>
      </c>
      <c r="V2060" s="39">
        <f t="shared" si="578"/>
        <v>28.12</v>
      </c>
      <c r="W2060" s="39" t="str">
        <f t="shared" si="579"/>
        <v>Overweight</v>
      </c>
      <c r="X2060" s="39">
        <f t="shared" si="580"/>
        <v>5.05</v>
      </c>
      <c r="Y2060" s="39" t="str">
        <f t="shared" si="581"/>
        <v>Normal</v>
      </c>
      <c r="Z2060" s="39" t="str">
        <f t="shared" si="582"/>
        <v>No</v>
      </c>
      <c r="AA2060" s="39" t="str">
        <f t="shared" si="583"/>
        <v>No</v>
      </c>
      <c r="AB2060" s="39" t="str">
        <f t="shared" si="584"/>
        <v>No</v>
      </c>
      <c r="AC2060" s="38" t="str">
        <f t="shared" si="585"/>
        <v>No major surgery</v>
      </c>
      <c r="AD2060" s="39" t="str">
        <f t="shared" si="586"/>
        <v>No</v>
      </c>
      <c r="AE2060" s="13" t="str">
        <f t="shared" si="587"/>
        <v>1-Nov-1968</v>
      </c>
      <c r="AF2060" s="39">
        <f t="shared" si="588"/>
        <v>55</v>
      </c>
      <c r="AG2060" s="58">
        <f t="shared" si="589"/>
        <v>32686.080000000002</v>
      </c>
      <c r="AH2060" s="39" t="str">
        <f t="shared" si="590"/>
        <v>tier - 2</v>
      </c>
      <c r="AI2060" s="39" t="str">
        <f t="shared" si="591"/>
        <v>tier - 3</v>
      </c>
      <c r="AJ2060" s="54" t="str">
        <f t="shared" si="592"/>
        <v>R1011</v>
      </c>
    </row>
    <row r="2061" spans="2:36" ht="15.75" customHeight="1" x14ac:dyDescent="0.3">
      <c r="B2061" s="12" t="s">
        <v>7358</v>
      </c>
      <c r="C2061" s="13" t="s">
        <v>2084</v>
      </c>
      <c r="D2061" s="13">
        <v>38.06</v>
      </c>
      <c r="E2061" s="13" t="str">
        <f t="shared" si="576"/>
        <v>Obesity</v>
      </c>
      <c r="F2061" s="13">
        <v>6.16</v>
      </c>
      <c r="G2061" s="13" t="str">
        <f t="shared" si="577"/>
        <v>Prediabetes</v>
      </c>
      <c r="H2061" s="13" t="s">
        <v>8291</v>
      </c>
      <c r="I2061" s="13" t="s">
        <v>8291</v>
      </c>
      <c r="J2061" s="13" t="s">
        <v>8291</v>
      </c>
      <c r="K2061" s="27" t="s">
        <v>8292</v>
      </c>
      <c r="L2061" s="13" t="s">
        <v>8291</v>
      </c>
      <c r="M2061" s="13" t="s">
        <v>10196</v>
      </c>
      <c r="N2061" s="13">
        <v>33</v>
      </c>
      <c r="O2061" s="56">
        <v>32716.2</v>
      </c>
      <c r="P2061" s="13" t="s">
        <v>8314</v>
      </c>
      <c r="Q2061" s="13" t="s">
        <v>8310</v>
      </c>
      <c r="R2061" s="57" t="s">
        <v>8321</v>
      </c>
      <c r="T2061" s="12" t="s">
        <v>7358</v>
      </c>
      <c r="U2061" s="13" t="str">
        <f t="shared" si="593"/>
        <v xml:space="preserve">  Bryan</v>
      </c>
      <c r="V2061" s="39">
        <f t="shared" si="578"/>
        <v>38.06</v>
      </c>
      <c r="W2061" s="39" t="str">
        <f t="shared" si="579"/>
        <v>Obesity</v>
      </c>
      <c r="X2061" s="39">
        <f t="shared" si="580"/>
        <v>6.16</v>
      </c>
      <c r="Y2061" s="39" t="str">
        <f t="shared" si="581"/>
        <v>Prediabetes</v>
      </c>
      <c r="Z2061" s="39" t="str">
        <f t="shared" si="582"/>
        <v>No</v>
      </c>
      <c r="AA2061" s="39" t="str">
        <f t="shared" si="583"/>
        <v>No</v>
      </c>
      <c r="AB2061" s="39" t="str">
        <f t="shared" si="584"/>
        <v>No</v>
      </c>
      <c r="AC2061" s="38" t="str">
        <f t="shared" si="585"/>
        <v>No major surgery</v>
      </c>
      <c r="AD2061" s="39" t="str">
        <f t="shared" si="586"/>
        <v>No</v>
      </c>
      <c r="AE2061" s="13" t="str">
        <f t="shared" si="587"/>
        <v>30-Sep-1990</v>
      </c>
      <c r="AF2061" s="39">
        <f t="shared" si="588"/>
        <v>33</v>
      </c>
      <c r="AG2061" s="58">
        <f t="shared" si="589"/>
        <v>32716.2</v>
      </c>
      <c r="AH2061" s="39" t="str">
        <f t="shared" si="590"/>
        <v>tier - 1</v>
      </c>
      <c r="AI2061" s="39" t="str">
        <f t="shared" si="591"/>
        <v>tier - 2</v>
      </c>
      <c r="AJ2061" s="54" t="str">
        <f t="shared" si="592"/>
        <v>R1011</v>
      </c>
    </row>
    <row r="2062" spans="2:36" ht="15.75" customHeight="1" x14ac:dyDescent="0.3">
      <c r="B2062" s="12" t="s">
        <v>7361</v>
      </c>
      <c r="C2062" s="13" t="s">
        <v>7363</v>
      </c>
      <c r="D2062" s="13">
        <v>24.96</v>
      </c>
      <c r="E2062" s="13" t="b">
        <f t="shared" si="576"/>
        <v>0</v>
      </c>
      <c r="F2062" s="13">
        <v>4.57</v>
      </c>
      <c r="G2062" s="13" t="str">
        <f t="shared" si="577"/>
        <v>Normal</v>
      </c>
      <c r="H2062" s="13" t="s">
        <v>8291</v>
      </c>
      <c r="I2062" s="13" t="s">
        <v>8291</v>
      </c>
      <c r="J2062" s="13" t="s">
        <v>8291</v>
      </c>
      <c r="K2062" s="27" t="s">
        <v>8292</v>
      </c>
      <c r="L2062" s="13" t="s">
        <v>8291</v>
      </c>
      <c r="M2062" s="13" t="s">
        <v>10197</v>
      </c>
      <c r="N2062" s="13">
        <v>33</v>
      </c>
      <c r="O2062" s="56">
        <v>32734.19</v>
      </c>
      <c r="P2062" s="13" t="s">
        <v>8310</v>
      </c>
      <c r="Q2062" s="13" t="s">
        <v>8314</v>
      </c>
      <c r="R2062" s="57" t="s">
        <v>8317</v>
      </c>
      <c r="T2062" s="12" t="s">
        <v>7361</v>
      </c>
      <c r="U2062" s="13" t="str">
        <f t="shared" si="593"/>
        <v xml:space="preserve">  Marny</v>
      </c>
      <c r="V2062" s="39">
        <f t="shared" si="578"/>
        <v>24.96</v>
      </c>
      <c r="W2062" s="39" t="b">
        <f t="shared" si="579"/>
        <v>0</v>
      </c>
      <c r="X2062" s="39">
        <f t="shared" si="580"/>
        <v>4.57</v>
      </c>
      <c r="Y2062" s="39" t="str">
        <f t="shared" si="581"/>
        <v>Normal</v>
      </c>
      <c r="Z2062" s="39" t="str">
        <f t="shared" si="582"/>
        <v>No</v>
      </c>
      <c r="AA2062" s="39" t="str">
        <f t="shared" si="583"/>
        <v>No</v>
      </c>
      <c r="AB2062" s="39" t="str">
        <f t="shared" si="584"/>
        <v>No</v>
      </c>
      <c r="AC2062" s="38" t="str">
        <f t="shared" si="585"/>
        <v>No major surgery</v>
      </c>
      <c r="AD2062" s="39" t="str">
        <f t="shared" si="586"/>
        <v>No</v>
      </c>
      <c r="AE2062" s="13" t="str">
        <f t="shared" si="587"/>
        <v>9-Jul-1990</v>
      </c>
      <c r="AF2062" s="39">
        <f t="shared" si="588"/>
        <v>33</v>
      </c>
      <c r="AG2062" s="58">
        <f t="shared" si="589"/>
        <v>32734.19</v>
      </c>
      <c r="AH2062" s="39" t="str">
        <f t="shared" si="590"/>
        <v>tier - 2</v>
      </c>
      <c r="AI2062" s="39" t="str">
        <f t="shared" si="591"/>
        <v>tier - 1</v>
      </c>
      <c r="AJ2062" s="54" t="str">
        <f t="shared" si="592"/>
        <v>R1012</v>
      </c>
    </row>
    <row r="2063" spans="2:36" ht="15.75" customHeight="1" x14ac:dyDescent="0.3">
      <c r="B2063" s="12" t="s">
        <v>7365</v>
      </c>
      <c r="C2063" s="13" t="s">
        <v>3397</v>
      </c>
      <c r="D2063" s="13">
        <v>17.670000000000002</v>
      </c>
      <c r="E2063" s="13" t="str">
        <f t="shared" si="576"/>
        <v>Underweight</v>
      </c>
      <c r="F2063" s="13">
        <v>5.53</v>
      </c>
      <c r="G2063" s="13" t="str">
        <f t="shared" si="577"/>
        <v>Normal</v>
      </c>
      <c r="H2063" s="13" t="s">
        <v>8293</v>
      </c>
      <c r="I2063" s="13" t="s">
        <v>8291</v>
      </c>
      <c r="J2063" s="13" t="s">
        <v>8291</v>
      </c>
      <c r="K2063" s="27" t="s">
        <v>8292</v>
      </c>
      <c r="L2063" s="13" t="s">
        <v>8291</v>
      </c>
      <c r="M2063" s="13" t="s">
        <v>9237</v>
      </c>
      <c r="N2063" s="13">
        <v>49</v>
      </c>
      <c r="O2063" s="56">
        <v>32760.48</v>
      </c>
      <c r="P2063" s="13" t="s">
        <v>8314</v>
      </c>
      <c r="Q2063" s="13" t="s">
        <v>8314</v>
      </c>
      <c r="R2063" s="57" t="s">
        <v>8321</v>
      </c>
      <c r="T2063" s="12" t="s">
        <v>7365</v>
      </c>
      <c r="U2063" s="13" t="str">
        <f t="shared" si="593"/>
        <v xml:space="preserve">  Marc</v>
      </c>
      <c r="V2063" s="39">
        <f t="shared" si="578"/>
        <v>17.670000000000002</v>
      </c>
      <c r="W2063" s="39" t="str">
        <f t="shared" si="579"/>
        <v>Underweight</v>
      </c>
      <c r="X2063" s="39">
        <f t="shared" si="580"/>
        <v>5.53</v>
      </c>
      <c r="Y2063" s="39" t="str">
        <f t="shared" si="581"/>
        <v>Normal</v>
      </c>
      <c r="Z2063" s="39" t="str">
        <f t="shared" si="582"/>
        <v>Yes</v>
      </c>
      <c r="AA2063" s="39" t="str">
        <f t="shared" si="583"/>
        <v>No</v>
      </c>
      <c r="AB2063" s="39" t="str">
        <f t="shared" si="584"/>
        <v>No</v>
      </c>
      <c r="AC2063" s="38" t="str">
        <f t="shared" si="585"/>
        <v>No major surgery</v>
      </c>
      <c r="AD2063" s="39" t="str">
        <f t="shared" si="586"/>
        <v>No</v>
      </c>
      <c r="AE2063" s="13" t="str">
        <f t="shared" si="587"/>
        <v>6-Dec-1974</v>
      </c>
      <c r="AF2063" s="39">
        <f t="shared" si="588"/>
        <v>49</v>
      </c>
      <c r="AG2063" s="58">
        <f t="shared" si="589"/>
        <v>32760.48</v>
      </c>
      <c r="AH2063" s="39" t="str">
        <f t="shared" si="590"/>
        <v>tier - 1</v>
      </c>
      <c r="AI2063" s="39" t="str">
        <f t="shared" si="591"/>
        <v>tier - 1</v>
      </c>
      <c r="AJ2063" s="54" t="str">
        <f t="shared" si="592"/>
        <v>R1011</v>
      </c>
    </row>
    <row r="2064" spans="2:36" ht="15.75" customHeight="1" x14ac:dyDescent="0.3">
      <c r="B2064" s="12" t="s">
        <v>7368</v>
      </c>
      <c r="C2064" s="13" t="s">
        <v>7370</v>
      </c>
      <c r="D2064" s="13">
        <v>31.35</v>
      </c>
      <c r="E2064" s="13" t="str">
        <f t="shared" si="576"/>
        <v>Obesity</v>
      </c>
      <c r="F2064" s="13">
        <v>5.84</v>
      </c>
      <c r="G2064" s="13" t="str">
        <f t="shared" si="577"/>
        <v>Prediabetes</v>
      </c>
      <c r="H2064" s="13" t="s">
        <v>8291</v>
      </c>
      <c r="I2064" s="13" t="s">
        <v>8293</v>
      </c>
      <c r="J2064" s="13" t="s">
        <v>8291</v>
      </c>
      <c r="K2064" s="27">
        <v>1</v>
      </c>
      <c r="L2064" s="13" t="s">
        <v>8291</v>
      </c>
      <c r="M2064" s="13" t="s">
        <v>9892</v>
      </c>
      <c r="N2064" s="13">
        <v>51</v>
      </c>
      <c r="O2064" s="56">
        <v>32765.33</v>
      </c>
      <c r="P2064" s="13" t="s">
        <v>8310</v>
      </c>
      <c r="Q2064" s="13" t="s">
        <v>8310</v>
      </c>
      <c r="R2064" s="57" t="s">
        <v>8317</v>
      </c>
      <c r="T2064" s="12" t="s">
        <v>7368</v>
      </c>
      <c r="U2064" s="13" t="str">
        <f t="shared" si="593"/>
        <v xml:space="preserve">  Benjamin L</v>
      </c>
      <c r="V2064" s="39">
        <f t="shared" si="578"/>
        <v>31.35</v>
      </c>
      <c r="W2064" s="39" t="str">
        <f t="shared" si="579"/>
        <v>Obesity</v>
      </c>
      <c r="X2064" s="39">
        <f t="shared" si="580"/>
        <v>5.84</v>
      </c>
      <c r="Y2064" s="39" t="str">
        <f t="shared" si="581"/>
        <v>Prediabetes</v>
      </c>
      <c r="Z2064" s="39" t="str">
        <f t="shared" si="582"/>
        <v>No</v>
      </c>
      <c r="AA2064" s="39" t="str">
        <f t="shared" si="583"/>
        <v>Yes</v>
      </c>
      <c r="AB2064" s="39" t="str">
        <f t="shared" si="584"/>
        <v>No</v>
      </c>
      <c r="AC2064" s="38">
        <f t="shared" si="585"/>
        <v>1</v>
      </c>
      <c r="AD2064" s="39" t="str">
        <f t="shared" si="586"/>
        <v>No</v>
      </c>
      <c r="AE2064" s="13" t="str">
        <f t="shared" si="587"/>
        <v>7-Nov-1972</v>
      </c>
      <c r="AF2064" s="39">
        <f t="shared" si="588"/>
        <v>51</v>
      </c>
      <c r="AG2064" s="58">
        <f t="shared" si="589"/>
        <v>32765.33</v>
      </c>
      <c r="AH2064" s="39" t="str">
        <f t="shared" si="590"/>
        <v>tier - 2</v>
      </c>
      <c r="AI2064" s="39" t="str">
        <f t="shared" si="591"/>
        <v>tier - 2</v>
      </c>
      <c r="AJ2064" s="54" t="str">
        <f t="shared" si="592"/>
        <v>R1012</v>
      </c>
    </row>
    <row r="2065" spans="2:36" ht="15.75" customHeight="1" x14ac:dyDescent="0.3">
      <c r="B2065" s="12" t="s">
        <v>7372</v>
      </c>
      <c r="C2065" s="13" t="s">
        <v>7374</v>
      </c>
      <c r="D2065" s="13">
        <v>28.31</v>
      </c>
      <c r="E2065" s="13" t="str">
        <f t="shared" si="576"/>
        <v>Overweight</v>
      </c>
      <c r="F2065" s="13">
        <v>6.41</v>
      </c>
      <c r="G2065" s="13" t="b">
        <f t="shared" si="577"/>
        <v>0</v>
      </c>
      <c r="H2065" s="13" t="s">
        <v>8291</v>
      </c>
      <c r="I2065" s="13" t="s">
        <v>8293</v>
      </c>
      <c r="J2065" s="13" t="s">
        <v>8291</v>
      </c>
      <c r="K2065" s="27">
        <v>1</v>
      </c>
      <c r="L2065" s="13" t="s">
        <v>8291</v>
      </c>
      <c r="M2065" s="13" t="s">
        <v>10198</v>
      </c>
      <c r="N2065" s="13">
        <v>43</v>
      </c>
      <c r="O2065" s="56">
        <v>32787.46</v>
      </c>
      <c r="P2065" s="13" t="s">
        <v>8314</v>
      </c>
      <c r="Q2065" s="13" t="s">
        <v>8311</v>
      </c>
      <c r="R2065" s="57" t="s">
        <v>8317</v>
      </c>
      <c r="T2065" s="12" t="s">
        <v>7372</v>
      </c>
      <c r="U2065" s="13" t="str">
        <f t="shared" si="593"/>
        <v xml:space="preserve">  Rob G</v>
      </c>
      <c r="V2065" s="39">
        <f t="shared" si="578"/>
        <v>28.31</v>
      </c>
      <c r="W2065" s="39" t="str">
        <f t="shared" si="579"/>
        <v>Overweight</v>
      </c>
      <c r="X2065" s="39">
        <f t="shared" si="580"/>
        <v>6.41</v>
      </c>
      <c r="Y2065" s="39" t="b">
        <f t="shared" si="581"/>
        <v>0</v>
      </c>
      <c r="Z2065" s="39" t="str">
        <f t="shared" si="582"/>
        <v>No</v>
      </c>
      <c r="AA2065" s="39" t="str">
        <f t="shared" si="583"/>
        <v>Yes</v>
      </c>
      <c r="AB2065" s="39" t="str">
        <f t="shared" si="584"/>
        <v>No</v>
      </c>
      <c r="AC2065" s="38">
        <f t="shared" si="585"/>
        <v>1</v>
      </c>
      <c r="AD2065" s="39" t="str">
        <f t="shared" si="586"/>
        <v>No</v>
      </c>
      <c r="AE2065" s="13" t="str">
        <f t="shared" si="587"/>
        <v>12-Dec-1980</v>
      </c>
      <c r="AF2065" s="39">
        <f t="shared" si="588"/>
        <v>43</v>
      </c>
      <c r="AG2065" s="58">
        <f t="shared" si="589"/>
        <v>32787.46</v>
      </c>
      <c r="AH2065" s="39" t="str">
        <f t="shared" si="590"/>
        <v>tier - 1</v>
      </c>
      <c r="AI2065" s="39" t="str">
        <f t="shared" si="591"/>
        <v>tier - 3</v>
      </c>
      <c r="AJ2065" s="54" t="str">
        <f t="shared" si="592"/>
        <v>R1012</v>
      </c>
    </row>
    <row r="2066" spans="2:36" ht="15.75" customHeight="1" x14ac:dyDescent="0.3">
      <c r="B2066" s="12" t="s">
        <v>7376</v>
      </c>
      <c r="C2066" s="13" t="s">
        <v>7378</v>
      </c>
      <c r="D2066" s="13">
        <v>30.3</v>
      </c>
      <c r="E2066" s="13" t="str">
        <f t="shared" si="576"/>
        <v>Obesity</v>
      </c>
      <c r="F2066" s="13">
        <v>4.7300000000000004</v>
      </c>
      <c r="G2066" s="13" t="str">
        <f t="shared" si="577"/>
        <v>Normal</v>
      </c>
      <c r="H2066" s="13" t="s">
        <v>8293</v>
      </c>
      <c r="I2066" s="13" t="s">
        <v>8291</v>
      </c>
      <c r="J2066" s="13" t="s">
        <v>8293</v>
      </c>
      <c r="K2066" s="27">
        <v>1</v>
      </c>
      <c r="L2066" s="13" t="s">
        <v>8291</v>
      </c>
      <c r="M2066" s="13" t="s">
        <v>10096</v>
      </c>
      <c r="N2066" s="13">
        <v>28</v>
      </c>
      <c r="O2066" s="56">
        <v>32827.51</v>
      </c>
      <c r="P2066" s="13" t="s">
        <v>8314</v>
      </c>
      <c r="Q2066" s="13" t="s">
        <v>8310</v>
      </c>
      <c r="R2066" s="57" t="s">
        <v>8321</v>
      </c>
      <c r="T2066" s="12" t="s">
        <v>7376</v>
      </c>
      <c r="U2066" s="13" t="str">
        <f t="shared" si="593"/>
        <v xml:space="preserve">  Stefanie A</v>
      </c>
      <c r="V2066" s="39">
        <f t="shared" si="578"/>
        <v>30.3</v>
      </c>
      <c r="W2066" s="39" t="str">
        <f t="shared" si="579"/>
        <v>Obesity</v>
      </c>
      <c r="X2066" s="39">
        <f t="shared" si="580"/>
        <v>4.7300000000000004</v>
      </c>
      <c r="Y2066" s="39" t="str">
        <f t="shared" si="581"/>
        <v>Normal</v>
      </c>
      <c r="Z2066" s="39" t="str">
        <f t="shared" si="582"/>
        <v>Yes</v>
      </c>
      <c r="AA2066" s="39" t="str">
        <f t="shared" si="583"/>
        <v>No</v>
      </c>
      <c r="AB2066" s="39" t="str">
        <f t="shared" si="584"/>
        <v>Yes</v>
      </c>
      <c r="AC2066" s="38">
        <f t="shared" si="585"/>
        <v>1</v>
      </c>
      <c r="AD2066" s="39" t="str">
        <f t="shared" si="586"/>
        <v>No</v>
      </c>
      <c r="AE2066" s="13" t="str">
        <f t="shared" si="587"/>
        <v>4-Dec-1995</v>
      </c>
      <c r="AF2066" s="39">
        <f t="shared" si="588"/>
        <v>28</v>
      </c>
      <c r="AG2066" s="58">
        <f t="shared" si="589"/>
        <v>32827.51</v>
      </c>
      <c r="AH2066" s="39" t="str">
        <f t="shared" si="590"/>
        <v>tier - 1</v>
      </c>
      <c r="AI2066" s="39" t="str">
        <f t="shared" si="591"/>
        <v>tier - 2</v>
      </c>
      <c r="AJ2066" s="54" t="str">
        <f t="shared" si="592"/>
        <v>R1011</v>
      </c>
    </row>
    <row r="2067" spans="2:36" ht="15.75" customHeight="1" x14ac:dyDescent="0.3">
      <c r="B2067" s="12" t="s">
        <v>7379</v>
      </c>
      <c r="C2067" s="13" t="s">
        <v>968</v>
      </c>
      <c r="D2067" s="13">
        <v>26.4</v>
      </c>
      <c r="E2067" s="13" t="str">
        <f t="shared" si="576"/>
        <v>Overweight</v>
      </c>
      <c r="F2067" s="13">
        <v>6.22</v>
      </c>
      <c r="G2067" s="13" t="str">
        <f t="shared" si="577"/>
        <v>Prediabetes</v>
      </c>
      <c r="H2067" s="13" t="s">
        <v>8293</v>
      </c>
      <c r="I2067" s="13" t="s">
        <v>8291</v>
      </c>
      <c r="J2067" s="13" t="s">
        <v>8291</v>
      </c>
      <c r="K2067" s="27" t="s">
        <v>8292</v>
      </c>
      <c r="L2067" s="13" t="s">
        <v>8291</v>
      </c>
      <c r="M2067" s="13" t="s">
        <v>10199</v>
      </c>
      <c r="N2067" s="13">
        <v>42</v>
      </c>
      <c r="O2067" s="56">
        <v>32906.69</v>
      </c>
      <c r="P2067" s="13" t="s">
        <v>8310</v>
      </c>
      <c r="Q2067" s="13" t="s">
        <v>8311</v>
      </c>
      <c r="R2067" s="57" t="s">
        <v>8321</v>
      </c>
      <c r="T2067" s="12" t="s">
        <v>7379</v>
      </c>
      <c r="U2067" s="13" t="str">
        <f t="shared" si="593"/>
        <v xml:space="preserve">  Stephanie</v>
      </c>
      <c r="V2067" s="39">
        <f t="shared" si="578"/>
        <v>26.4</v>
      </c>
      <c r="W2067" s="39" t="str">
        <f t="shared" si="579"/>
        <v>Overweight</v>
      </c>
      <c r="X2067" s="39">
        <f t="shared" si="580"/>
        <v>6.22</v>
      </c>
      <c r="Y2067" s="39" t="str">
        <f t="shared" si="581"/>
        <v>Prediabetes</v>
      </c>
      <c r="Z2067" s="39" t="str">
        <f t="shared" si="582"/>
        <v>Yes</v>
      </c>
      <c r="AA2067" s="39" t="str">
        <f t="shared" si="583"/>
        <v>No</v>
      </c>
      <c r="AB2067" s="39" t="str">
        <f t="shared" si="584"/>
        <v>No</v>
      </c>
      <c r="AC2067" s="38" t="str">
        <f t="shared" si="585"/>
        <v>No major surgery</v>
      </c>
      <c r="AD2067" s="39" t="str">
        <f t="shared" si="586"/>
        <v>No</v>
      </c>
      <c r="AE2067" s="13" t="str">
        <f t="shared" si="587"/>
        <v>17-Nov-1981</v>
      </c>
      <c r="AF2067" s="39">
        <f t="shared" si="588"/>
        <v>42</v>
      </c>
      <c r="AG2067" s="58">
        <f t="shared" si="589"/>
        <v>32906.69</v>
      </c>
      <c r="AH2067" s="39" t="str">
        <f t="shared" si="590"/>
        <v>tier - 2</v>
      </c>
      <c r="AI2067" s="39" t="str">
        <f t="shared" si="591"/>
        <v>tier - 3</v>
      </c>
      <c r="AJ2067" s="54" t="str">
        <f t="shared" si="592"/>
        <v>R1011</v>
      </c>
    </row>
    <row r="2068" spans="2:36" ht="15.75" customHeight="1" x14ac:dyDescent="0.3">
      <c r="B2068" s="12" t="s">
        <v>7381</v>
      </c>
      <c r="C2068" s="13" t="s">
        <v>7383</v>
      </c>
      <c r="D2068" s="13">
        <v>22.135000000000002</v>
      </c>
      <c r="E2068" s="13" t="str">
        <f t="shared" si="576"/>
        <v>Healthy Weight</v>
      </c>
      <c r="F2068" s="13">
        <v>4.46</v>
      </c>
      <c r="G2068" s="13" t="str">
        <f t="shared" si="577"/>
        <v>Normal</v>
      </c>
      <c r="H2068" s="13" t="s">
        <v>8293</v>
      </c>
      <c r="I2068" s="13" t="s">
        <v>8291</v>
      </c>
      <c r="J2068" s="13" t="s">
        <v>8291</v>
      </c>
      <c r="K2068" s="27" t="s">
        <v>8292</v>
      </c>
      <c r="L2068" s="13" t="s">
        <v>8291</v>
      </c>
      <c r="M2068" s="13" t="s">
        <v>10200</v>
      </c>
      <c r="N2068" s="13">
        <v>52</v>
      </c>
      <c r="O2068" s="56">
        <v>32947.629999999997</v>
      </c>
      <c r="P2068" s="13" t="s">
        <v>8310</v>
      </c>
      <c r="Q2068" s="13" t="s">
        <v>8314</v>
      </c>
      <c r="R2068" s="57" t="s">
        <v>8321</v>
      </c>
      <c r="T2068" s="12" t="s">
        <v>7381</v>
      </c>
      <c r="U2068" s="13" t="str">
        <f t="shared" si="593"/>
        <v xml:space="preserve">  Caroline F</v>
      </c>
      <c r="V2068" s="39">
        <f t="shared" si="578"/>
        <v>22.135000000000002</v>
      </c>
      <c r="W2068" s="39" t="str">
        <f t="shared" si="579"/>
        <v>Healthy Weight</v>
      </c>
      <c r="X2068" s="39">
        <f t="shared" si="580"/>
        <v>4.46</v>
      </c>
      <c r="Y2068" s="39" t="str">
        <f t="shared" si="581"/>
        <v>Normal</v>
      </c>
      <c r="Z2068" s="39" t="str">
        <f t="shared" si="582"/>
        <v>Yes</v>
      </c>
      <c r="AA2068" s="39" t="str">
        <f t="shared" si="583"/>
        <v>No</v>
      </c>
      <c r="AB2068" s="39" t="str">
        <f t="shared" si="584"/>
        <v>No</v>
      </c>
      <c r="AC2068" s="38" t="str">
        <f t="shared" si="585"/>
        <v>No major surgery</v>
      </c>
      <c r="AD2068" s="39" t="str">
        <f t="shared" si="586"/>
        <v>No</v>
      </c>
      <c r="AE2068" s="13" t="str">
        <f t="shared" si="587"/>
        <v>24-Aug-1971</v>
      </c>
      <c r="AF2068" s="39">
        <f t="shared" si="588"/>
        <v>52</v>
      </c>
      <c r="AG2068" s="58">
        <f t="shared" si="589"/>
        <v>32947.629999999997</v>
      </c>
      <c r="AH2068" s="39" t="str">
        <f t="shared" si="590"/>
        <v>tier - 2</v>
      </c>
      <c r="AI2068" s="39" t="str">
        <f t="shared" si="591"/>
        <v>tier - 1</v>
      </c>
      <c r="AJ2068" s="54" t="str">
        <f t="shared" si="592"/>
        <v>R1011</v>
      </c>
    </row>
    <row r="2069" spans="2:36" ht="15.75" customHeight="1" x14ac:dyDescent="0.3">
      <c r="B2069" s="12" t="s">
        <v>7385</v>
      </c>
      <c r="C2069" s="13" t="s">
        <v>7387</v>
      </c>
      <c r="D2069" s="13">
        <v>17.399999999999999</v>
      </c>
      <c r="E2069" s="13" t="str">
        <f t="shared" si="576"/>
        <v>Underweight</v>
      </c>
      <c r="F2069" s="13">
        <v>4.5</v>
      </c>
      <c r="G2069" s="13" t="str">
        <f t="shared" si="577"/>
        <v>Normal</v>
      </c>
      <c r="H2069" s="13" t="s">
        <v>8293</v>
      </c>
      <c r="I2069" s="13" t="s">
        <v>8291</v>
      </c>
      <c r="J2069" s="13" t="s">
        <v>8291</v>
      </c>
      <c r="K2069" s="27" t="s">
        <v>8292</v>
      </c>
      <c r="L2069" s="13" t="s">
        <v>8291</v>
      </c>
      <c r="M2069" s="13" t="s">
        <v>10201</v>
      </c>
      <c r="N2069" s="13">
        <v>28</v>
      </c>
      <c r="O2069" s="56">
        <v>33017.46</v>
      </c>
      <c r="P2069" s="13" t="s">
        <v>8314</v>
      </c>
      <c r="Q2069" s="13" t="s">
        <v>8314</v>
      </c>
      <c r="R2069" s="57" t="s">
        <v>8321</v>
      </c>
      <c r="T2069" s="12" t="s">
        <v>7385</v>
      </c>
      <c r="U2069" s="13" t="str">
        <f t="shared" si="593"/>
        <v xml:space="preserve">  Julia J</v>
      </c>
      <c r="V2069" s="39">
        <f t="shared" si="578"/>
        <v>17.399999999999999</v>
      </c>
      <c r="W2069" s="39" t="str">
        <f t="shared" si="579"/>
        <v>Underweight</v>
      </c>
      <c r="X2069" s="39">
        <f t="shared" si="580"/>
        <v>4.5</v>
      </c>
      <c r="Y2069" s="39" t="str">
        <f t="shared" si="581"/>
        <v>Normal</v>
      </c>
      <c r="Z2069" s="39" t="str">
        <f t="shared" si="582"/>
        <v>Yes</v>
      </c>
      <c r="AA2069" s="39" t="str">
        <f t="shared" si="583"/>
        <v>No</v>
      </c>
      <c r="AB2069" s="39" t="str">
        <f t="shared" si="584"/>
        <v>No</v>
      </c>
      <c r="AC2069" s="38" t="str">
        <f t="shared" si="585"/>
        <v>No major surgery</v>
      </c>
      <c r="AD2069" s="39" t="str">
        <f t="shared" si="586"/>
        <v>No</v>
      </c>
      <c r="AE2069" s="13" t="str">
        <f t="shared" si="587"/>
        <v>8-Jul-1995</v>
      </c>
      <c r="AF2069" s="39">
        <f t="shared" si="588"/>
        <v>28</v>
      </c>
      <c r="AG2069" s="58">
        <f t="shared" si="589"/>
        <v>33017.46</v>
      </c>
      <c r="AH2069" s="39" t="str">
        <f t="shared" si="590"/>
        <v>tier - 1</v>
      </c>
      <c r="AI2069" s="39" t="str">
        <f t="shared" si="591"/>
        <v>tier - 1</v>
      </c>
      <c r="AJ2069" s="54" t="str">
        <f t="shared" si="592"/>
        <v>R1011</v>
      </c>
    </row>
    <row r="2070" spans="2:36" ht="15.75" customHeight="1" x14ac:dyDescent="0.3">
      <c r="B2070" s="12" t="s">
        <v>7388</v>
      </c>
      <c r="C2070" s="13" t="s">
        <v>5576</v>
      </c>
      <c r="D2070" s="13">
        <v>28.06</v>
      </c>
      <c r="E2070" s="13" t="str">
        <f t="shared" si="576"/>
        <v>Overweight</v>
      </c>
      <c r="F2070" s="13">
        <v>8.93</v>
      </c>
      <c r="G2070" s="13" t="str">
        <f t="shared" si="577"/>
        <v>Diabetes</v>
      </c>
      <c r="H2070" s="13" t="s">
        <v>8291</v>
      </c>
      <c r="I2070" s="13" t="s">
        <v>8291</v>
      </c>
      <c r="J2070" s="13" t="s">
        <v>8291</v>
      </c>
      <c r="K2070" s="27" t="s">
        <v>8292</v>
      </c>
      <c r="L2070" s="13" t="s">
        <v>8291</v>
      </c>
      <c r="M2070" s="13" t="s">
        <v>10202</v>
      </c>
      <c r="N2070" s="13">
        <v>56</v>
      </c>
      <c r="O2070" s="56">
        <v>33025.32</v>
      </c>
      <c r="P2070" s="13" t="s">
        <v>8310</v>
      </c>
      <c r="Q2070" s="13" t="s">
        <v>8311</v>
      </c>
      <c r="R2070" s="57" t="s">
        <v>8321</v>
      </c>
      <c r="T2070" s="12" t="s">
        <v>7388</v>
      </c>
      <c r="U2070" s="13" t="str">
        <f t="shared" si="593"/>
        <v xml:space="preserve">  Jack</v>
      </c>
      <c r="V2070" s="39">
        <f t="shared" si="578"/>
        <v>28.06</v>
      </c>
      <c r="W2070" s="39" t="str">
        <f t="shared" si="579"/>
        <v>Overweight</v>
      </c>
      <c r="X2070" s="39">
        <f t="shared" si="580"/>
        <v>8.93</v>
      </c>
      <c r="Y2070" s="39" t="str">
        <f t="shared" si="581"/>
        <v>Diabetes</v>
      </c>
      <c r="Z2070" s="39" t="str">
        <f t="shared" si="582"/>
        <v>No</v>
      </c>
      <c r="AA2070" s="39" t="str">
        <f t="shared" si="583"/>
        <v>No</v>
      </c>
      <c r="AB2070" s="39" t="str">
        <f t="shared" si="584"/>
        <v>No</v>
      </c>
      <c r="AC2070" s="38" t="str">
        <f t="shared" si="585"/>
        <v>No major surgery</v>
      </c>
      <c r="AD2070" s="39" t="str">
        <f t="shared" si="586"/>
        <v>No</v>
      </c>
      <c r="AE2070" s="13" t="str">
        <f t="shared" si="587"/>
        <v>10-Jul-1967</v>
      </c>
      <c r="AF2070" s="39">
        <f t="shared" si="588"/>
        <v>56</v>
      </c>
      <c r="AG2070" s="58">
        <f t="shared" si="589"/>
        <v>33025.32</v>
      </c>
      <c r="AH2070" s="39" t="str">
        <f t="shared" si="590"/>
        <v>tier - 2</v>
      </c>
      <c r="AI2070" s="39" t="str">
        <f t="shared" si="591"/>
        <v>tier - 3</v>
      </c>
      <c r="AJ2070" s="54" t="str">
        <f t="shared" si="592"/>
        <v>R1011</v>
      </c>
    </row>
    <row r="2071" spans="2:36" ht="15.75" customHeight="1" x14ac:dyDescent="0.3">
      <c r="B2071" s="12" t="s">
        <v>7391</v>
      </c>
      <c r="C2071" s="13" t="s">
        <v>7393</v>
      </c>
      <c r="D2071" s="13">
        <v>31.13</v>
      </c>
      <c r="E2071" s="13" t="str">
        <f t="shared" si="576"/>
        <v>Obesity</v>
      </c>
      <c r="F2071" s="13">
        <v>11.02</v>
      </c>
      <c r="G2071" s="13" t="str">
        <f t="shared" si="577"/>
        <v>Diabetes</v>
      </c>
      <c r="H2071" s="13" t="s">
        <v>8291</v>
      </c>
      <c r="I2071" s="13" t="s">
        <v>8291</v>
      </c>
      <c r="J2071" s="13" t="s">
        <v>8291</v>
      </c>
      <c r="K2071" s="27" t="s">
        <v>8292</v>
      </c>
      <c r="L2071" s="13" t="s">
        <v>8291</v>
      </c>
      <c r="M2071" s="13" t="s">
        <v>10203</v>
      </c>
      <c r="N2071" s="13">
        <v>29</v>
      </c>
      <c r="O2071" s="56">
        <v>33057.230000000003</v>
      </c>
      <c r="P2071" s="13" t="s">
        <v>8314</v>
      </c>
      <c r="Q2071" s="13" t="s">
        <v>8310</v>
      </c>
      <c r="R2071" s="57" t="s">
        <v>8321</v>
      </c>
      <c r="T2071" s="12" t="s">
        <v>7391</v>
      </c>
      <c r="U2071" s="13" t="str">
        <f t="shared" si="593"/>
        <v xml:space="preserve">  Bernat</v>
      </c>
      <c r="V2071" s="39">
        <f t="shared" si="578"/>
        <v>31.13</v>
      </c>
      <c r="W2071" s="39" t="str">
        <f t="shared" si="579"/>
        <v>Obesity</v>
      </c>
      <c r="X2071" s="39">
        <f t="shared" si="580"/>
        <v>11.02</v>
      </c>
      <c r="Y2071" s="39" t="str">
        <f t="shared" si="581"/>
        <v>Diabetes</v>
      </c>
      <c r="Z2071" s="39" t="str">
        <f t="shared" si="582"/>
        <v>No</v>
      </c>
      <c r="AA2071" s="39" t="str">
        <f t="shared" si="583"/>
        <v>No</v>
      </c>
      <c r="AB2071" s="39" t="str">
        <f t="shared" si="584"/>
        <v>No</v>
      </c>
      <c r="AC2071" s="38" t="str">
        <f t="shared" si="585"/>
        <v>No major surgery</v>
      </c>
      <c r="AD2071" s="39" t="str">
        <f t="shared" si="586"/>
        <v>No</v>
      </c>
      <c r="AE2071" s="13" t="str">
        <f t="shared" si="587"/>
        <v>28-Jul-1994</v>
      </c>
      <c r="AF2071" s="39">
        <f t="shared" si="588"/>
        <v>29</v>
      </c>
      <c r="AG2071" s="58">
        <f t="shared" si="589"/>
        <v>33057.230000000003</v>
      </c>
      <c r="AH2071" s="39" t="str">
        <f t="shared" si="590"/>
        <v>tier - 1</v>
      </c>
      <c r="AI2071" s="39" t="str">
        <f t="shared" si="591"/>
        <v>tier - 2</v>
      </c>
      <c r="AJ2071" s="54" t="str">
        <f t="shared" si="592"/>
        <v>R1011</v>
      </c>
    </row>
    <row r="2072" spans="2:36" ht="15.75" customHeight="1" x14ac:dyDescent="0.3">
      <c r="B2072" s="12" t="s">
        <v>7395</v>
      </c>
      <c r="C2072" s="13" t="s">
        <v>7397</v>
      </c>
      <c r="D2072" s="13">
        <v>18.46</v>
      </c>
      <c r="E2072" s="13" t="str">
        <f t="shared" si="576"/>
        <v>Underweight</v>
      </c>
      <c r="F2072" s="13">
        <v>5.25</v>
      </c>
      <c r="G2072" s="13" t="str">
        <f t="shared" si="577"/>
        <v>Normal</v>
      </c>
      <c r="H2072" s="13" t="s">
        <v>8291</v>
      </c>
      <c r="I2072" s="13" t="s">
        <v>8291</v>
      </c>
      <c r="J2072" s="13" t="s">
        <v>8291</v>
      </c>
      <c r="K2072" s="27" t="s">
        <v>8292</v>
      </c>
      <c r="L2072" s="13" t="s">
        <v>8291</v>
      </c>
      <c r="M2072" s="13" t="s">
        <v>10204</v>
      </c>
      <c r="N2072" s="13">
        <v>61</v>
      </c>
      <c r="O2072" s="56">
        <v>33074.94</v>
      </c>
      <c r="P2072" s="13" t="s">
        <v>8314</v>
      </c>
      <c r="Q2072" s="13" t="s">
        <v>8310</v>
      </c>
      <c r="R2072" s="57" t="s">
        <v>8321</v>
      </c>
      <c r="T2072" s="12" t="s">
        <v>7395</v>
      </c>
      <c r="U2072" s="13" t="str">
        <f t="shared" si="593"/>
        <v xml:space="preserve">  Hicham</v>
      </c>
      <c r="V2072" s="39">
        <f t="shared" si="578"/>
        <v>18.46</v>
      </c>
      <c r="W2072" s="39" t="str">
        <f t="shared" si="579"/>
        <v>Underweight</v>
      </c>
      <c r="X2072" s="39">
        <f t="shared" si="580"/>
        <v>5.25</v>
      </c>
      <c r="Y2072" s="39" t="str">
        <f t="shared" si="581"/>
        <v>Normal</v>
      </c>
      <c r="Z2072" s="39" t="str">
        <f t="shared" si="582"/>
        <v>No</v>
      </c>
      <c r="AA2072" s="39" t="str">
        <f t="shared" si="583"/>
        <v>No</v>
      </c>
      <c r="AB2072" s="39" t="str">
        <f t="shared" si="584"/>
        <v>No</v>
      </c>
      <c r="AC2072" s="38" t="str">
        <f t="shared" si="585"/>
        <v>No major surgery</v>
      </c>
      <c r="AD2072" s="39" t="str">
        <f t="shared" si="586"/>
        <v>No</v>
      </c>
      <c r="AE2072" s="13" t="str">
        <f t="shared" si="587"/>
        <v>1-Jul-1962</v>
      </c>
      <c r="AF2072" s="39">
        <f t="shared" si="588"/>
        <v>61</v>
      </c>
      <c r="AG2072" s="58">
        <f t="shared" si="589"/>
        <v>33074.94</v>
      </c>
      <c r="AH2072" s="39" t="str">
        <f t="shared" si="590"/>
        <v>tier - 1</v>
      </c>
      <c r="AI2072" s="39" t="str">
        <f t="shared" si="591"/>
        <v>tier - 2</v>
      </c>
      <c r="AJ2072" s="54" t="str">
        <f t="shared" si="592"/>
        <v>R1011</v>
      </c>
    </row>
    <row r="2073" spans="2:36" ht="15.75" customHeight="1" x14ac:dyDescent="0.3">
      <c r="B2073" s="12" t="s">
        <v>7399</v>
      </c>
      <c r="C2073" s="13" t="s">
        <v>748</v>
      </c>
      <c r="D2073" s="13">
        <v>17.3</v>
      </c>
      <c r="E2073" s="13" t="str">
        <f t="shared" si="576"/>
        <v>Underweight</v>
      </c>
      <c r="F2073" s="13">
        <v>4.75</v>
      </c>
      <c r="G2073" s="13" t="str">
        <f t="shared" si="577"/>
        <v>Normal</v>
      </c>
      <c r="H2073" s="13" t="s">
        <v>8291</v>
      </c>
      <c r="I2073" s="13" t="s">
        <v>8291</v>
      </c>
      <c r="J2073" s="13" t="s">
        <v>8291</v>
      </c>
      <c r="K2073" s="27" t="s">
        <v>8292</v>
      </c>
      <c r="L2073" s="13" t="s">
        <v>8291</v>
      </c>
      <c r="M2073" s="13" t="s">
        <v>10205</v>
      </c>
      <c r="N2073" s="13">
        <v>54</v>
      </c>
      <c r="O2073" s="56">
        <v>33090.660000000003</v>
      </c>
      <c r="P2073" s="13" t="s">
        <v>8310</v>
      </c>
      <c r="Q2073" s="13" t="s">
        <v>8310</v>
      </c>
      <c r="R2073" s="57" t="s">
        <v>8321</v>
      </c>
      <c r="T2073" s="12" t="s">
        <v>7399</v>
      </c>
      <c r="U2073" s="13" t="str">
        <f t="shared" si="593"/>
        <v xml:space="preserve">  Sarah</v>
      </c>
      <c r="V2073" s="39">
        <f t="shared" si="578"/>
        <v>17.3</v>
      </c>
      <c r="W2073" s="39" t="str">
        <f t="shared" si="579"/>
        <v>Underweight</v>
      </c>
      <c r="X2073" s="39">
        <f t="shared" si="580"/>
        <v>4.75</v>
      </c>
      <c r="Y2073" s="39" t="str">
        <f t="shared" si="581"/>
        <v>Normal</v>
      </c>
      <c r="Z2073" s="39" t="str">
        <f t="shared" si="582"/>
        <v>No</v>
      </c>
      <c r="AA2073" s="39" t="str">
        <f t="shared" si="583"/>
        <v>No</v>
      </c>
      <c r="AB2073" s="39" t="str">
        <f t="shared" si="584"/>
        <v>No</v>
      </c>
      <c r="AC2073" s="38" t="str">
        <f t="shared" si="585"/>
        <v>No major surgery</v>
      </c>
      <c r="AD2073" s="39" t="str">
        <f t="shared" si="586"/>
        <v>No</v>
      </c>
      <c r="AE2073" s="13" t="str">
        <f t="shared" si="587"/>
        <v>30-Oct-1969</v>
      </c>
      <c r="AF2073" s="39">
        <f t="shared" si="588"/>
        <v>54</v>
      </c>
      <c r="AG2073" s="58">
        <f t="shared" si="589"/>
        <v>33090.660000000003</v>
      </c>
      <c r="AH2073" s="39" t="str">
        <f t="shared" si="590"/>
        <v>tier - 2</v>
      </c>
      <c r="AI2073" s="39" t="str">
        <f t="shared" si="591"/>
        <v>tier - 2</v>
      </c>
      <c r="AJ2073" s="54" t="str">
        <f t="shared" si="592"/>
        <v>R1011</v>
      </c>
    </row>
    <row r="2074" spans="2:36" ht="15.75" customHeight="1" x14ac:dyDescent="0.3">
      <c r="B2074" s="12" t="s">
        <v>7402</v>
      </c>
      <c r="C2074" s="13" t="s">
        <v>872</v>
      </c>
      <c r="D2074" s="13">
        <v>35.625</v>
      </c>
      <c r="E2074" s="13" t="str">
        <f t="shared" si="576"/>
        <v>Obesity</v>
      </c>
      <c r="F2074" s="13">
        <v>4.68</v>
      </c>
      <c r="G2074" s="13" t="str">
        <f t="shared" si="577"/>
        <v>Normal</v>
      </c>
      <c r="H2074" s="13" t="s">
        <v>8293</v>
      </c>
      <c r="I2074" s="13" t="s">
        <v>8291</v>
      </c>
      <c r="J2074" s="13" t="s">
        <v>8293</v>
      </c>
      <c r="K2074" s="27">
        <v>1</v>
      </c>
      <c r="L2074" s="13" t="s">
        <v>8291</v>
      </c>
      <c r="M2074" s="13" t="s">
        <v>10206</v>
      </c>
      <c r="N2074" s="13">
        <v>38</v>
      </c>
      <c r="O2074" s="56">
        <v>33121</v>
      </c>
      <c r="P2074" s="13" t="s">
        <v>8310</v>
      </c>
      <c r="Q2074" s="13" t="s">
        <v>8314</v>
      </c>
      <c r="R2074" s="57" t="s">
        <v>8321</v>
      </c>
      <c r="T2074" s="12" t="s">
        <v>7402</v>
      </c>
      <c r="U2074" s="13" t="str">
        <f t="shared" si="593"/>
        <v xml:space="preserve">  Anthony S</v>
      </c>
      <c r="V2074" s="39">
        <f t="shared" si="578"/>
        <v>35.625</v>
      </c>
      <c r="W2074" s="39" t="str">
        <f t="shared" si="579"/>
        <v>Obesity</v>
      </c>
      <c r="X2074" s="39">
        <f t="shared" si="580"/>
        <v>4.68</v>
      </c>
      <c r="Y2074" s="39" t="str">
        <f t="shared" si="581"/>
        <v>Normal</v>
      </c>
      <c r="Z2074" s="39" t="str">
        <f t="shared" si="582"/>
        <v>Yes</v>
      </c>
      <c r="AA2074" s="39" t="str">
        <f t="shared" si="583"/>
        <v>No</v>
      </c>
      <c r="AB2074" s="39" t="str">
        <f t="shared" si="584"/>
        <v>Yes</v>
      </c>
      <c r="AC2074" s="38">
        <f t="shared" si="585"/>
        <v>1</v>
      </c>
      <c r="AD2074" s="39" t="str">
        <f t="shared" si="586"/>
        <v>No</v>
      </c>
      <c r="AE2074" s="13" t="str">
        <f t="shared" si="587"/>
        <v>15-Jul-1985</v>
      </c>
      <c r="AF2074" s="39">
        <f t="shared" si="588"/>
        <v>38</v>
      </c>
      <c r="AG2074" s="58">
        <f t="shared" si="589"/>
        <v>33121</v>
      </c>
      <c r="AH2074" s="39" t="str">
        <f t="shared" si="590"/>
        <v>tier - 2</v>
      </c>
      <c r="AI2074" s="39" t="str">
        <f t="shared" si="591"/>
        <v>tier - 1</v>
      </c>
      <c r="AJ2074" s="54" t="str">
        <f t="shared" si="592"/>
        <v>R1011</v>
      </c>
    </row>
    <row r="2075" spans="2:36" ht="15.75" customHeight="1" x14ac:dyDescent="0.3">
      <c r="B2075" s="12" t="s">
        <v>7404</v>
      </c>
      <c r="C2075" s="13" t="s">
        <v>7406</v>
      </c>
      <c r="D2075" s="13">
        <v>20.234999999999999</v>
      </c>
      <c r="E2075" s="13" t="str">
        <f t="shared" si="576"/>
        <v>Healthy Weight</v>
      </c>
      <c r="F2075" s="13">
        <v>6.17</v>
      </c>
      <c r="G2075" s="13" t="str">
        <f t="shared" si="577"/>
        <v>Prediabetes</v>
      </c>
      <c r="H2075" s="13" t="s">
        <v>8293</v>
      </c>
      <c r="I2075" s="13" t="s">
        <v>8293</v>
      </c>
      <c r="J2075" s="13" t="s">
        <v>8291</v>
      </c>
      <c r="K2075" s="27">
        <v>2</v>
      </c>
      <c r="L2075" s="13" t="s">
        <v>8291</v>
      </c>
      <c r="M2075" s="13" t="s">
        <v>10207</v>
      </c>
      <c r="N2075" s="13">
        <v>33</v>
      </c>
      <c r="O2075" s="56">
        <v>33292.83</v>
      </c>
      <c r="P2075" s="13" t="s">
        <v>8310</v>
      </c>
      <c r="Q2075" s="13" t="s">
        <v>8314</v>
      </c>
      <c r="R2075" s="57" t="s">
        <v>8321</v>
      </c>
      <c r="T2075" s="12" t="s">
        <v>7404</v>
      </c>
      <c r="U2075" s="13" t="str">
        <f t="shared" si="593"/>
        <v xml:space="preserve">  Elisabetta</v>
      </c>
      <c r="V2075" s="39">
        <f t="shared" si="578"/>
        <v>20.234999999999999</v>
      </c>
      <c r="W2075" s="39" t="str">
        <f t="shared" si="579"/>
        <v>Healthy Weight</v>
      </c>
      <c r="X2075" s="39">
        <f t="shared" si="580"/>
        <v>6.17</v>
      </c>
      <c r="Y2075" s="39" t="str">
        <f t="shared" si="581"/>
        <v>Prediabetes</v>
      </c>
      <c r="Z2075" s="39" t="str">
        <f t="shared" si="582"/>
        <v>Yes</v>
      </c>
      <c r="AA2075" s="39" t="str">
        <f t="shared" si="583"/>
        <v>Yes</v>
      </c>
      <c r="AB2075" s="39" t="str">
        <f t="shared" si="584"/>
        <v>No</v>
      </c>
      <c r="AC2075" s="38">
        <f t="shared" si="585"/>
        <v>2</v>
      </c>
      <c r="AD2075" s="39" t="str">
        <f t="shared" si="586"/>
        <v>No</v>
      </c>
      <c r="AE2075" s="13" t="str">
        <f t="shared" si="587"/>
        <v>12-Oct-1990</v>
      </c>
      <c r="AF2075" s="39">
        <f t="shared" si="588"/>
        <v>33</v>
      </c>
      <c r="AG2075" s="58">
        <f t="shared" si="589"/>
        <v>33292.83</v>
      </c>
      <c r="AH2075" s="39" t="str">
        <f t="shared" si="590"/>
        <v>tier - 2</v>
      </c>
      <c r="AI2075" s="39" t="str">
        <f t="shared" si="591"/>
        <v>tier - 1</v>
      </c>
      <c r="AJ2075" s="54" t="str">
        <f t="shared" si="592"/>
        <v>R1011</v>
      </c>
    </row>
    <row r="2076" spans="2:36" ht="15.75" customHeight="1" x14ac:dyDescent="0.3">
      <c r="B2076" s="12" t="s">
        <v>7408</v>
      </c>
      <c r="C2076" s="13" t="s">
        <v>7410</v>
      </c>
      <c r="D2076" s="13">
        <v>27.55</v>
      </c>
      <c r="E2076" s="13" t="str">
        <f t="shared" si="576"/>
        <v>Overweight</v>
      </c>
      <c r="F2076" s="13">
        <v>4.5599999999999996</v>
      </c>
      <c r="G2076" s="13" t="str">
        <f t="shared" si="577"/>
        <v>Normal</v>
      </c>
      <c r="H2076" s="13" t="s">
        <v>8293</v>
      </c>
      <c r="I2076" s="13" t="s">
        <v>8291</v>
      </c>
      <c r="J2076" s="13" t="s">
        <v>8293</v>
      </c>
      <c r="K2076" s="27">
        <v>1</v>
      </c>
      <c r="L2076" s="13" t="s">
        <v>8291</v>
      </c>
      <c r="M2076" s="13" t="s">
        <v>10208</v>
      </c>
      <c r="N2076" s="13">
        <v>20</v>
      </c>
      <c r="O2076" s="56">
        <v>33307.550000000003</v>
      </c>
      <c r="P2076" s="13" t="s">
        <v>8310</v>
      </c>
      <c r="Q2076" s="13" t="s">
        <v>8311</v>
      </c>
      <c r="R2076" s="57" t="s">
        <v>8317</v>
      </c>
      <c r="T2076" s="12" t="s">
        <v>7408</v>
      </c>
      <c r="U2076" s="13" t="str">
        <f t="shared" si="593"/>
        <v xml:space="preserve">  Trevor N</v>
      </c>
      <c r="V2076" s="39">
        <f t="shared" si="578"/>
        <v>27.55</v>
      </c>
      <c r="W2076" s="39" t="str">
        <f t="shared" si="579"/>
        <v>Overweight</v>
      </c>
      <c r="X2076" s="39">
        <f t="shared" si="580"/>
        <v>4.5599999999999996</v>
      </c>
      <c r="Y2076" s="39" t="str">
        <f t="shared" si="581"/>
        <v>Normal</v>
      </c>
      <c r="Z2076" s="39" t="str">
        <f t="shared" si="582"/>
        <v>Yes</v>
      </c>
      <c r="AA2076" s="39" t="str">
        <f t="shared" si="583"/>
        <v>No</v>
      </c>
      <c r="AB2076" s="39" t="str">
        <f t="shared" si="584"/>
        <v>Yes</v>
      </c>
      <c r="AC2076" s="38">
        <f t="shared" si="585"/>
        <v>1</v>
      </c>
      <c r="AD2076" s="39" t="str">
        <f t="shared" si="586"/>
        <v>No</v>
      </c>
      <c r="AE2076" s="13" t="str">
        <f t="shared" si="587"/>
        <v>28-Nov-2003</v>
      </c>
      <c r="AF2076" s="39">
        <f t="shared" si="588"/>
        <v>20</v>
      </c>
      <c r="AG2076" s="58">
        <f t="shared" si="589"/>
        <v>33307.550000000003</v>
      </c>
      <c r="AH2076" s="39" t="str">
        <f t="shared" si="590"/>
        <v>tier - 2</v>
      </c>
      <c r="AI2076" s="39" t="str">
        <f t="shared" si="591"/>
        <v>tier - 3</v>
      </c>
      <c r="AJ2076" s="54" t="str">
        <f t="shared" si="592"/>
        <v>R1012</v>
      </c>
    </row>
    <row r="2077" spans="2:36" ht="15.75" customHeight="1" x14ac:dyDescent="0.3">
      <c r="B2077" s="12" t="s">
        <v>7412</v>
      </c>
      <c r="C2077" s="13" t="s">
        <v>7414</v>
      </c>
      <c r="D2077" s="13">
        <v>17.97</v>
      </c>
      <c r="E2077" s="13" t="str">
        <f t="shared" si="576"/>
        <v>Underweight</v>
      </c>
      <c r="F2077" s="13">
        <v>6.3</v>
      </c>
      <c r="G2077" s="13" t="str">
        <f t="shared" si="577"/>
        <v>Prediabetes</v>
      </c>
      <c r="H2077" s="13" t="s">
        <v>8291</v>
      </c>
      <c r="I2077" s="13" t="s">
        <v>8291</v>
      </c>
      <c r="J2077" s="13" t="s">
        <v>8291</v>
      </c>
      <c r="K2077" s="27" t="s">
        <v>8292</v>
      </c>
      <c r="L2077" s="13" t="s">
        <v>8291</v>
      </c>
      <c r="M2077" s="13" t="s">
        <v>9726</v>
      </c>
      <c r="N2077" s="13">
        <v>51</v>
      </c>
      <c r="O2077" s="56">
        <v>33344.449999999997</v>
      </c>
      <c r="P2077" s="13" t="s">
        <v>8310</v>
      </c>
      <c r="Q2077" s="13" t="s">
        <v>8311</v>
      </c>
      <c r="R2077" s="57" t="s">
        <v>8321</v>
      </c>
      <c r="T2077" s="12" t="s">
        <v>7412</v>
      </c>
      <c r="U2077" s="13" t="str">
        <f t="shared" si="593"/>
        <v xml:space="preserve">  Nancy</v>
      </c>
      <c r="V2077" s="39">
        <f t="shared" si="578"/>
        <v>17.97</v>
      </c>
      <c r="W2077" s="39" t="str">
        <f t="shared" si="579"/>
        <v>Underweight</v>
      </c>
      <c r="X2077" s="39">
        <f t="shared" si="580"/>
        <v>6.3</v>
      </c>
      <c r="Y2077" s="39" t="str">
        <f t="shared" si="581"/>
        <v>Prediabetes</v>
      </c>
      <c r="Z2077" s="39" t="str">
        <f t="shared" si="582"/>
        <v>No</v>
      </c>
      <c r="AA2077" s="39" t="str">
        <f t="shared" si="583"/>
        <v>No</v>
      </c>
      <c r="AB2077" s="39" t="str">
        <f t="shared" si="584"/>
        <v>No</v>
      </c>
      <c r="AC2077" s="38" t="str">
        <f t="shared" si="585"/>
        <v>No major surgery</v>
      </c>
      <c r="AD2077" s="39" t="str">
        <f t="shared" si="586"/>
        <v>No</v>
      </c>
      <c r="AE2077" s="13" t="str">
        <f t="shared" si="587"/>
        <v>5-Sep-1972</v>
      </c>
      <c r="AF2077" s="39">
        <f t="shared" si="588"/>
        <v>51</v>
      </c>
      <c r="AG2077" s="58">
        <f t="shared" si="589"/>
        <v>33344.449999999997</v>
      </c>
      <c r="AH2077" s="39" t="str">
        <f t="shared" si="590"/>
        <v>tier - 2</v>
      </c>
      <c r="AI2077" s="39" t="str">
        <f t="shared" si="591"/>
        <v>tier - 3</v>
      </c>
      <c r="AJ2077" s="54" t="str">
        <f t="shared" si="592"/>
        <v>R1011</v>
      </c>
    </row>
    <row r="2078" spans="2:36" ht="15.75" customHeight="1" x14ac:dyDescent="0.3">
      <c r="B2078" s="12" t="s">
        <v>7416</v>
      </c>
      <c r="C2078" s="13" t="s">
        <v>7418</v>
      </c>
      <c r="D2078" s="13">
        <v>29.98</v>
      </c>
      <c r="E2078" s="13" t="b">
        <f t="shared" si="576"/>
        <v>0</v>
      </c>
      <c r="F2078" s="13">
        <v>6.03</v>
      </c>
      <c r="G2078" s="13" t="str">
        <f t="shared" si="577"/>
        <v>Prediabetes</v>
      </c>
      <c r="H2078" s="13" t="s">
        <v>8291</v>
      </c>
      <c r="I2078" s="13" t="s">
        <v>8293</v>
      </c>
      <c r="J2078" s="13" t="s">
        <v>8291</v>
      </c>
      <c r="K2078" s="27">
        <v>1</v>
      </c>
      <c r="L2078" s="13" t="s">
        <v>8291</v>
      </c>
      <c r="M2078" s="13" t="s">
        <v>10209</v>
      </c>
      <c r="N2078" s="13">
        <v>38</v>
      </c>
      <c r="O2078" s="56">
        <v>33450.99</v>
      </c>
      <c r="P2078" s="13" t="s">
        <v>8310</v>
      </c>
      <c r="Q2078" s="13" t="s">
        <v>8310</v>
      </c>
      <c r="R2078" s="57" t="s">
        <v>8321</v>
      </c>
      <c r="T2078" s="12" t="s">
        <v>7416</v>
      </c>
      <c r="U2078" s="13" t="str">
        <f t="shared" si="593"/>
        <v xml:space="preserve">  Allison R</v>
      </c>
      <c r="V2078" s="39">
        <f t="shared" si="578"/>
        <v>29.98</v>
      </c>
      <c r="W2078" s="39" t="b">
        <f t="shared" si="579"/>
        <v>0</v>
      </c>
      <c r="X2078" s="39">
        <f t="shared" si="580"/>
        <v>6.03</v>
      </c>
      <c r="Y2078" s="39" t="str">
        <f t="shared" si="581"/>
        <v>Prediabetes</v>
      </c>
      <c r="Z2078" s="39" t="str">
        <f t="shared" si="582"/>
        <v>No</v>
      </c>
      <c r="AA2078" s="39" t="str">
        <f t="shared" si="583"/>
        <v>Yes</v>
      </c>
      <c r="AB2078" s="39" t="str">
        <f t="shared" si="584"/>
        <v>No</v>
      </c>
      <c r="AC2078" s="38">
        <f t="shared" si="585"/>
        <v>1</v>
      </c>
      <c r="AD2078" s="39" t="str">
        <f t="shared" si="586"/>
        <v>No</v>
      </c>
      <c r="AE2078" s="13" t="str">
        <f t="shared" si="587"/>
        <v>7-Dec-1985</v>
      </c>
      <c r="AF2078" s="39">
        <f t="shared" si="588"/>
        <v>38</v>
      </c>
      <c r="AG2078" s="58">
        <f t="shared" si="589"/>
        <v>33450.99</v>
      </c>
      <c r="AH2078" s="39" t="str">
        <f t="shared" si="590"/>
        <v>tier - 2</v>
      </c>
      <c r="AI2078" s="39" t="str">
        <f t="shared" si="591"/>
        <v>tier - 2</v>
      </c>
      <c r="AJ2078" s="54" t="str">
        <f t="shared" si="592"/>
        <v>R1011</v>
      </c>
    </row>
    <row r="2079" spans="2:36" ht="15.75" customHeight="1" x14ac:dyDescent="0.3">
      <c r="B2079" s="12" t="s">
        <v>7419</v>
      </c>
      <c r="C2079" s="13" t="s">
        <v>6246</v>
      </c>
      <c r="D2079" s="13">
        <v>33.659999999999997</v>
      </c>
      <c r="E2079" s="13" t="str">
        <f t="shared" si="576"/>
        <v>Obesity</v>
      </c>
      <c r="F2079" s="13">
        <v>4.2</v>
      </c>
      <c r="G2079" s="13" t="str">
        <f t="shared" si="577"/>
        <v>Normal</v>
      </c>
      <c r="H2079" s="13" t="s">
        <v>8293</v>
      </c>
      <c r="I2079" s="13" t="s">
        <v>8291</v>
      </c>
      <c r="J2079" s="13" t="s">
        <v>8291</v>
      </c>
      <c r="K2079" s="27">
        <v>1</v>
      </c>
      <c r="L2079" s="13" t="s">
        <v>8291</v>
      </c>
      <c r="M2079" s="13" t="s">
        <v>9718</v>
      </c>
      <c r="N2079" s="13">
        <v>53</v>
      </c>
      <c r="O2079" s="56">
        <v>33471.97</v>
      </c>
      <c r="P2079" s="13" t="s">
        <v>8310</v>
      </c>
      <c r="Q2079" s="13" t="s">
        <v>8310</v>
      </c>
      <c r="R2079" s="57" t="s">
        <v>8317</v>
      </c>
      <c r="T2079" s="12" t="s">
        <v>7419</v>
      </c>
      <c r="U2079" s="13" t="str">
        <f t="shared" si="593"/>
        <v xml:space="preserve">  Robert J</v>
      </c>
      <c r="V2079" s="39">
        <f t="shared" si="578"/>
        <v>33.659999999999997</v>
      </c>
      <c r="W2079" s="39" t="str">
        <f t="shared" si="579"/>
        <v>Obesity</v>
      </c>
      <c r="X2079" s="39">
        <f t="shared" si="580"/>
        <v>4.2</v>
      </c>
      <c r="Y2079" s="39" t="str">
        <f t="shared" si="581"/>
        <v>Normal</v>
      </c>
      <c r="Z2079" s="39" t="str">
        <f t="shared" si="582"/>
        <v>Yes</v>
      </c>
      <c r="AA2079" s="39" t="str">
        <f t="shared" si="583"/>
        <v>No</v>
      </c>
      <c r="AB2079" s="39" t="str">
        <f t="shared" si="584"/>
        <v>No</v>
      </c>
      <c r="AC2079" s="38">
        <f t="shared" si="585"/>
        <v>1</v>
      </c>
      <c r="AD2079" s="39" t="str">
        <f t="shared" si="586"/>
        <v>No</v>
      </c>
      <c r="AE2079" s="13" t="str">
        <f t="shared" si="587"/>
        <v>18-Jun-1970</v>
      </c>
      <c r="AF2079" s="39">
        <f t="shared" si="588"/>
        <v>53</v>
      </c>
      <c r="AG2079" s="58">
        <f t="shared" si="589"/>
        <v>33471.97</v>
      </c>
      <c r="AH2079" s="39" t="str">
        <f t="shared" si="590"/>
        <v>tier - 2</v>
      </c>
      <c r="AI2079" s="39" t="str">
        <f t="shared" si="591"/>
        <v>tier - 2</v>
      </c>
      <c r="AJ2079" s="54" t="str">
        <f t="shared" si="592"/>
        <v>R1012</v>
      </c>
    </row>
    <row r="2080" spans="2:36" ht="15.75" customHeight="1" x14ac:dyDescent="0.3">
      <c r="B2080" s="12" t="s">
        <v>7422</v>
      </c>
      <c r="C2080" s="13" t="s">
        <v>375</v>
      </c>
      <c r="D2080" s="13">
        <v>32.67</v>
      </c>
      <c r="E2080" s="13" t="str">
        <f t="shared" si="576"/>
        <v>Obesity</v>
      </c>
      <c r="F2080" s="13">
        <v>5.61</v>
      </c>
      <c r="G2080" s="13" t="str">
        <f t="shared" si="577"/>
        <v>Normal</v>
      </c>
      <c r="H2080" s="13" t="s">
        <v>8293</v>
      </c>
      <c r="I2080" s="13" t="s">
        <v>8291</v>
      </c>
      <c r="J2080" s="13" t="s">
        <v>8291</v>
      </c>
      <c r="K2080" s="27">
        <v>1</v>
      </c>
      <c r="L2080" s="13" t="s">
        <v>8291</v>
      </c>
      <c r="M2080" s="13" t="s">
        <v>9969</v>
      </c>
      <c r="N2080" s="13">
        <v>21</v>
      </c>
      <c r="O2080" s="56">
        <v>33475.82</v>
      </c>
      <c r="P2080" s="13" t="s">
        <v>8314</v>
      </c>
      <c r="Q2080" s="13" t="s">
        <v>8314</v>
      </c>
      <c r="R2080" s="57" t="s">
        <v>8327</v>
      </c>
      <c r="T2080" s="12" t="s">
        <v>7422</v>
      </c>
      <c r="U2080" s="13" t="str">
        <f t="shared" si="593"/>
        <v xml:space="preserve">  Nicholas</v>
      </c>
      <c r="V2080" s="39">
        <f t="shared" si="578"/>
        <v>32.67</v>
      </c>
      <c r="W2080" s="39" t="str">
        <f t="shared" si="579"/>
        <v>Obesity</v>
      </c>
      <c r="X2080" s="39">
        <f t="shared" si="580"/>
        <v>5.61</v>
      </c>
      <c r="Y2080" s="39" t="str">
        <f t="shared" si="581"/>
        <v>Normal</v>
      </c>
      <c r="Z2080" s="39" t="str">
        <f t="shared" si="582"/>
        <v>Yes</v>
      </c>
      <c r="AA2080" s="39" t="str">
        <f t="shared" si="583"/>
        <v>No</v>
      </c>
      <c r="AB2080" s="39" t="str">
        <f t="shared" si="584"/>
        <v>No</v>
      </c>
      <c r="AC2080" s="38">
        <f t="shared" si="585"/>
        <v>1</v>
      </c>
      <c r="AD2080" s="39" t="str">
        <f t="shared" si="586"/>
        <v>No</v>
      </c>
      <c r="AE2080" s="13" t="str">
        <f t="shared" si="587"/>
        <v>25-Aug-2002</v>
      </c>
      <c r="AF2080" s="39">
        <f t="shared" si="588"/>
        <v>21</v>
      </c>
      <c r="AG2080" s="58">
        <f t="shared" si="589"/>
        <v>33475.82</v>
      </c>
      <c r="AH2080" s="39" t="str">
        <f t="shared" si="590"/>
        <v>tier - 1</v>
      </c>
      <c r="AI2080" s="39" t="str">
        <f t="shared" si="591"/>
        <v>tier - 1</v>
      </c>
      <c r="AJ2080" s="54" t="str">
        <f t="shared" si="592"/>
        <v>R1018</v>
      </c>
    </row>
    <row r="2081" spans="2:36" ht="15.75" customHeight="1" x14ac:dyDescent="0.3">
      <c r="B2081" s="12" t="s">
        <v>7425</v>
      </c>
      <c r="C2081" s="13" t="s">
        <v>2443</v>
      </c>
      <c r="D2081" s="13">
        <v>30.5</v>
      </c>
      <c r="E2081" s="13" t="str">
        <f t="shared" si="576"/>
        <v>Obesity</v>
      </c>
      <c r="F2081" s="13">
        <v>5.88</v>
      </c>
      <c r="G2081" s="13" t="str">
        <f t="shared" si="577"/>
        <v>Prediabetes</v>
      </c>
      <c r="H2081" s="13" t="s">
        <v>8293</v>
      </c>
      <c r="I2081" s="13" t="s">
        <v>8291</v>
      </c>
      <c r="J2081" s="13" t="s">
        <v>8291</v>
      </c>
      <c r="K2081" s="27">
        <v>1</v>
      </c>
      <c r="L2081" s="13" t="s">
        <v>8291</v>
      </c>
      <c r="M2081" s="13" t="s">
        <v>10126</v>
      </c>
      <c r="N2081" s="13">
        <v>39</v>
      </c>
      <c r="O2081" s="56">
        <v>33527.1</v>
      </c>
      <c r="P2081" s="13" t="s">
        <v>8310</v>
      </c>
      <c r="Q2081" s="13" t="s">
        <v>8311</v>
      </c>
      <c r="R2081" s="57" t="s">
        <v>8321</v>
      </c>
      <c r="T2081" s="12" t="s">
        <v>7425</v>
      </c>
      <c r="U2081" s="13" t="str">
        <f t="shared" si="593"/>
        <v xml:space="preserve">  Kevin L</v>
      </c>
      <c r="V2081" s="39">
        <f t="shared" si="578"/>
        <v>30.5</v>
      </c>
      <c r="W2081" s="39" t="str">
        <f t="shared" si="579"/>
        <v>Obesity</v>
      </c>
      <c r="X2081" s="39">
        <f t="shared" si="580"/>
        <v>5.88</v>
      </c>
      <c r="Y2081" s="39" t="str">
        <f t="shared" si="581"/>
        <v>Prediabetes</v>
      </c>
      <c r="Z2081" s="39" t="str">
        <f t="shared" si="582"/>
        <v>Yes</v>
      </c>
      <c r="AA2081" s="39" t="str">
        <f t="shared" si="583"/>
        <v>No</v>
      </c>
      <c r="AB2081" s="39" t="str">
        <f t="shared" si="584"/>
        <v>No</v>
      </c>
      <c r="AC2081" s="38">
        <f t="shared" si="585"/>
        <v>1</v>
      </c>
      <c r="AD2081" s="39" t="str">
        <f t="shared" si="586"/>
        <v>No</v>
      </c>
      <c r="AE2081" s="13" t="str">
        <f t="shared" si="587"/>
        <v>22-Jul-1984</v>
      </c>
      <c r="AF2081" s="39">
        <f t="shared" si="588"/>
        <v>39</v>
      </c>
      <c r="AG2081" s="58">
        <f t="shared" si="589"/>
        <v>33527.1</v>
      </c>
      <c r="AH2081" s="39" t="str">
        <f t="shared" si="590"/>
        <v>tier - 2</v>
      </c>
      <c r="AI2081" s="39" t="str">
        <f t="shared" si="591"/>
        <v>tier - 3</v>
      </c>
      <c r="AJ2081" s="54" t="str">
        <f t="shared" si="592"/>
        <v>R1011</v>
      </c>
    </row>
    <row r="2082" spans="2:36" ht="15.75" customHeight="1" x14ac:dyDescent="0.3">
      <c r="B2082" s="12" t="s">
        <v>7428</v>
      </c>
      <c r="C2082" s="13" t="s">
        <v>2084</v>
      </c>
      <c r="D2082" s="13">
        <v>23.1</v>
      </c>
      <c r="E2082" s="13" t="str">
        <f t="shared" si="576"/>
        <v>Healthy Weight</v>
      </c>
      <c r="F2082" s="13">
        <v>5.92</v>
      </c>
      <c r="G2082" s="13" t="str">
        <f t="shared" si="577"/>
        <v>Prediabetes</v>
      </c>
      <c r="H2082" s="13" t="s">
        <v>8293</v>
      </c>
      <c r="I2082" s="13" t="s">
        <v>8291</v>
      </c>
      <c r="J2082" s="13" t="s">
        <v>8291</v>
      </c>
      <c r="K2082" s="27">
        <v>1</v>
      </c>
      <c r="L2082" s="13" t="s">
        <v>8291</v>
      </c>
      <c r="M2082" s="13" t="s">
        <v>8461</v>
      </c>
      <c r="N2082" s="13">
        <v>20</v>
      </c>
      <c r="O2082" s="56">
        <v>33611.71</v>
      </c>
      <c r="P2082" s="13" t="s">
        <v>8314</v>
      </c>
      <c r="Q2082" s="13" t="s">
        <v>8310</v>
      </c>
      <c r="R2082" s="57" t="s">
        <v>8321</v>
      </c>
      <c r="T2082" s="12" t="s">
        <v>7428</v>
      </c>
      <c r="U2082" s="13" t="str">
        <f t="shared" si="593"/>
        <v xml:space="preserve">  Bryan</v>
      </c>
      <c r="V2082" s="39">
        <f t="shared" si="578"/>
        <v>23.1</v>
      </c>
      <c r="W2082" s="39" t="str">
        <f t="shared" si="579"/>
        <v>Healthy Weight</v>
      </c>
      <c r="X2082" s="39">
        <f t="shared" si="580"/>
        <v>5.92</v>
      </c>
      <c r="Y2082" s="39" t="str">
        <f t="shared" si="581"/>
        <v>Prediabetes</v>
      </c>
      <c r="Z2082" s="39" t="str">
        <f t="shared" si="582"/>
        <v>Yes</v>
      </c>
      <c r="AA2082" s="39" t="str">
        <f t="shared" si="583"/>
        <v>No</v>
      </c>
      <c r="AB2082" s="39" t="str">
        <f t="shared" si="584"/>
        <v>No</v>
      </c>
      <c r="AC2082" s="38">
        <f t="shared" si="585"/>
        <v>1</v>
      </c>
      <c r="AD2082" s="39" t="str">
        <f t="shared" si="586"/>
        <v>No</v>
      </c>
      <c r="AE2082" s="13" t="str">
        <f t="shared" si="587"/>
        <v>9-Sep-2003</v>
      </c>
      <c r="AF2082" s="39">
        <f t="shared" si="588"/>
        <v>20</v>
      </c>
      <c r="AG2082" s="58">
        <f t="shared" si="589"/>
        <v>33611.71</v>
      </c>
      <c r="AH2082" s="39" t="str">
        <f t="shared" si="590"/>
        <v>tier - 1</v>
      </c>
      <c r="AI2082" s="39" t="str">
        <f t="shared" si="591"/>
        <v>tier - 2</v>
      </c>
      <c r="AJ2082" s="54" t="str">
        <f t="shared" si="592"/>
        <v>R1011</v>
      </c>
    </row>
    <row r="2083" spans="2:36" ht="15.75" customHeight="1" x14ac:dyDescent="0.3">
      <c r="B2083" s="12" t="s">
        <v>7431</v>
      </c>
      <c r="C2083" s="13" t="s">
        <v>7433</v>
      </c>
      <c r="D2083" s="13">
        <v>39.49</v>
      </c>
      <c r="E2083" s="13" t="str">
        <f t="shared" si="576"/>
        <v>Obesity</v>
      </c>
      <c r="F2083" s="13">
        <v>4.8099999999999996</v>
      </c>
      <c r="G2083" s="13" t="str">
        <f t="shared" si="577"/>
        <v>Normal</v>
      </c>
      <c r="H2083" s="13" t="s">
        <v>8291</v>
      </c>
      <c r="I2083" s="13" t="s">
        <v>8291</v>
      </c>
      <c r="J2083" s="13" t="s">
        <v>8291</v>
      </c>
      <c r="K2083" s="27">
        <v>1</v>
      </c>
      <c r="L2083" s="13" t="s">
        <v>8291</v>
      </c>
      <c r="M2083" s="13" t="s">
        <v>10210</v>
      </c>
      <c r="N2083" s="13">
        <v>30</v>
      </c>
      <c r="O2083" s="56">
        <v>33707.550000000003</v>
      </c>
      <c r="P2083" s="13" t="s">
        <v>8310</v>
      </c>
      <c r="Q2083" s="13" t="s">
        <v>8310</v>
      </c>
      <c r="R2083" s="57" t="s">
        <v>8321</v>
      </c>
      <c r="T2083" s="12" t="s">
        <v>7431</v>
      </c>
      <c r="U2083" s="13" t="str">
        <f t="shared" si="593"/>
        <v xml:space="preserve">  Janae N</v>
      </c>
      <c r="V2083" s="39">
        <f t="shared" si="578"/>
        <v>39.49</v>
      </c>
      <c r="W2083" s="39" t="str">
        <f t="shared" si="579"/>
        <v>Obesity</v>
      </c>
      <c r="X2083" s="39">
        <f t="shared" si="580"/>
        <v>4.8099999999999996</v>
      </c>
      <c r="Y2083" s="39" t="str">
        <f t="shared" si="581"/>
        <v>Normal</v>
      </c>
      <c r="Z2083" s="39" t="str">
        <f t="shared" si="582"/>
        <v>No</v>
      </c>
      <c r="AA2083" s="39" t="str">
        <f t="shared" si="583"/>
        <v>No</v>
      </c>
      <c r="AB2083" s="39" t="str">
        <f t="shared" si="584"/>
        <v>No</v>
      </c>
      <c r="AC2083" s="38">
        <f t="shared" si="585"/>
        <v>1</v>
      </c>
      <c r="AD2083" s="39" t="str">
        <f t="shared" si="586"/>
        <v>No</v>
      </c>
      <c r="AE2083" s="13" t="str">
        <f t="shared" si="587"/>
        <v>28-Nov-1993</v>
      </c>
      <c r="AF2083" s="39">
        <f t="shared" si="588"/>
        <v>30</v>
      </c>
      <c r="AG2083" s="58">
        <f t="shared" si="589"/>
        <v>33707.550000000003</v>
      </c>
      <c r="AH2083" s="39" t="str">
        <f t="shared" si="590"/>
        <v>tier - 2</v>
      </c>
      <c r="AI2083" s="39" t="str">
        <f t="shared" si="591"/>
        <v>tier - 2</v>
      </c>
      <c r="AJ2083" s="54" t="str">
        <f t="shared" si="592"/>
        <v>R1011</v>
      </c>
    </row>
    <row r="2084" spans="2:36" ht="15.75" customHeight="1" x14ac:dyDescent="0.3">
      <c r="B2084" s="12" t="s">
        <v>7434</v>
      </c>
      <c r="C2084" s="13" t="s">
        <v>4372</v>
      </c>
      <c r="D2084" s="13">
        <v>33.99</v>
      </c>
      <c r="E2084" s="13" t="str">
        <f t="shared" si="576"/>
        <v>Obesity</v>
      </c>
      <c r="F2084" s="13">
        <v>4.55</v>
      </c>
      <c r="G2084" s="13" t="str">
        <f t="shared" si="577"/>
        <v>Normal</v>
      </c>
      <c r="H2084" s="13" t="s">
        <v>8291</v>
      </c>
      <c r="I2084" s="13" t="s">
        <v>8291</v>
      </c>
      <c r="J2084" s="13" t="s">
        <v>8291</v>
      </c>
      <c r="K2084" s="27">
        <v>1</v>
      </c>
      <c r="L2084" s="13" t="s">
        <v>8291</v>
      </c>
      <c r="M2084" s="13" t="s">
        <v>8973</v>
      </c>
      <c r="N2084" s="13">
        <v>19</v>
      </c>
      <c r="O2084" s="56">
        <v>33732.69</v>
      </c>
      <c r="P2084" s="13" t="s">
        <v>8314</v>
      </c>
      <c r="Q2084" s="13" t="s">
        <v>8314</v>
      </c>
      <c r="R2084" s="57" t="s">
        <v>8333</v>
      </c>
      <c r="T2084" s="12" t="s">
        <v>7434</v>
      </c>
      <c r="U2084" s="13" t="str">
        <f t="shared" si="593"/>
        <v xml:space="preserve">  Audrey</v>
      </c>
      <c r="V2084" s="39">
        <f t="shared" si="578"/>
        <v>33.99</v>
      </c>
      <c r="W2084" s="39" t="str">
        <f t="shared" si="579"/>
        <v>Obesity</v>
      </c>
      <c r="X2084" s="39">
        <f t="shared" si="580"/>
        <v>4.55</v>
      </c>
      <c r="Y2084" s="39" t="str">
        <f t="shared" si="581"/>
        <v>Normal</v>
      </c>
      <c r="Z2084" s="39" t="str">
        <f t="shared" si="582"/>
        <v>No</v>
      </c>
      <c r="AA2084" s="39" t="str">
        <f t="shared" si="583"/>
        <v>No</v>
      </c>
      <c r="AB2084" s="39" t="str">
        <f t="shared" si="584"/>
        <v>No</v>
      </c>
      <c r="AC2084" s="38">
        <f t="shared" si="585"/>
        <v>1</v>
      </c>
      <c r="AD2084" s="39" t="str">
        <f t="shared" si="586"/>
        <v>No</v>
      </c>
      <c r="AE2084" s="13" t="str">
        <f t="shared" si="587"/>
        <v>1-Nov-2004</v>
      </c>
      <c r="AF2084" s="39">
        <f t="shared" si="588"/>
        <v>19</v>
      </c>
      <c r="AG2084" s="58">
        <f t="shared" si="589"/>
        <v>33732.69</v>
      </c>
      <c r="AH2084" s="39" t="str">
        <f t="shared" si="590"/>
        <v>tier - 1</v>
      </c>
      <c r="AI2084" s="39" t="str">
        <f t="shared" si="591"/>
        <v>tier - 1</v>
      </c>
      <c r="AJ2084" s="54" t="str">
        <f t="shared" si="592"/>
        <v>R1017</v>
      </c>
    </row>
    <row r="2085" spans="2:36" ht="15.75" customHeight="1" x14ac:dyDescent="0.3">
      <c r="B2085" s="12" t="s">
        <v>7437</v>
      </c>
      <c r="C2085" s="13" t="s">
        <v>4026</v>
      </c>
      <c r="D2085" s="13">
        <v>27.72</v>
      </c>
      <c r="E2085" s="13" t="str">
        <f t="shared" si="576"/>
        <v>Overweight</v>
      </c>
      <c r="F2085" s="13">
        <v>6.43</v>
      </c>
      <c r="G2085" s="13" t="b">
        <f t="shared" si="577"/>
        <v>0</v>
      </c>
      <c r="H2085" s="13" t="s">
        <v>8291</v>
      </c>
      <c r="I2085" s="13" t="s">
        <v>8291</v>
      </c>
      <c r="J2085" s="13" t="s">
        <v>8291</v>
      </c>
      <c r="K2085" s="27">
        <v>1</v>
      </c>
      <c r="L2085" s="13" t="s">
        <v>8291</v>
      </c>
      <c r="M2085" s="13" t="s">
        <v>10211</v>
      </c>
      <c r="N2085" s="13">
        <v>20</v>
      </c>
      <c r="O2085" s="56">
        <v>33750.29</v>
      </c>
      <c r="P2085" s="13" t="s">
        <v>8314</v>
      </c>
      <c r="Q2085" s="13" t="s">
        <v>8311</v>
      </c>
      <c r="R2085" s="57" t="s">
        <v>8317</v>
      </c>
      <c r="T2085" s="12" t="s">
        <v>7437</v>
      </c>
      <c r="U2085" s="13" t="str">
        <f t="shared" si="593"/>
        <v xml:space="preserve">  Laura</v>
      </c>
      <c r="V2085" s="39">
        <f t="shared" si="578"/>
        <v>27.72</v>
      </c>
      <c r="W2085" s="39" t="str">
        <f t="shared" si="579"/>
        <v>Overweight</v>
      </c>
      <c r="X2085" s="39">
        <f t="shared" si="580"/>
        <v>6.43</v>
      </c>
      <c r="Y2085" s="39" t="b">
        <f t="shared" si="581"/>
        <v>0</v>
      </c>
      <c r="Z2085" s="39" t="str">
        <f t="shared" si="582"/>
        <v>No</v>
      </c>
      <c r="AA2085" s="39" t="str">
        <f t="shared" si="583"/>
        <v>No</v>
      </c>
      <c r="AB2085" s="39" t="str">
        <f t="shared" si="584"/>
        <v>No</v>
      </c>
      <c r="AC2085" s="38">
        <f t="shared" si="585"/>
        <v>1</v>
      </c>
      <c r="AD2085" s="39" t="str">
        <f t="shared" si="586"/>
        <v>No</v>
      </c>
      <c r="AE2085" s="13" t="str">
        <f t="shared" si="587"/>
        <v>12-Sep-2003</v>
      </c>
      <c r="AF2085" s="39">
        <f t="shared" si="588"/>
        <v>20</v>
      </c>
      <c r="AG2085" s="58">
        <f t="shared" si="589"/>
        <v>33750.29</v>
      </c>
      <c r="AH2085" s="39" t="str">
        <f t="shared" si="590"/>
        <v>tier - 1</v>
      </c>
      <c r="AI2085" s="39" t="str">
        <f t="shared" si="591"/>
        <v>tier - 3</v>
      </c>
      <c r="AJ2085" s="54" t="str">
        <f t="shared" si="592"/>
        <v>R1012</v>
      </c>
    </row>
    <row r="2086" spans="2:36" ht="15.75" customHeight="1" x14ac:dyDescent="0.3">
      <c r="B2086" s="12" t="s">
        <v>7440</v>
      </c>
      <c r="C2086" s="13" t="s">
        <v>7442</v>
      </c>
      <c r="D2086" s="13">
        <v>30.59</v>
      </c>
      <c r="E2086" s="13" t="str">
        <f t="shared" si="576"/>
        <v>Obesity</v>
      </c>
      <c r="F2086" s="13">
        <v>11.62</v>
      </c>
      <c r="G2086" s="13" t="str">
        <f t="shared" si="577"/>
        <v>Diabetes</v>
      </c>
      <c r="H2086" s="13" t="s">
        <v>8291</v>
      </c>
      <c r="I2086" s="13" t="s">
        <v>8291</v>
      </c>
      <c r="J2086" s="13" t="s">
        <v>8291</v>
      </c>
      <c r="K2086" s="27" t="s">
        <v>8292</v>
      </c>
      <c r="L2086" s="13" t="s">
        <v>8291</v>
      </c>
      <c r="M2086" s="13" t="s">
        <v>10212</v>
      </c>
      <c r="N2086" s="13">
        <v>61</v>
      </c>
      <c r="O2086" s="56">
        <v>33753.32</v>
      </c>
      <c r="P2086" s="13" t="s">
        <v>8314</v>
      </c>
      <c r="Q2086" s="13" t="s">
        <v>8311</v>
      </c>
      <c r="R2086" s="57" t="s">
        <v>8321</v>
      </c>
      <c r="T2086" s="12" t="s">
        <v>7440</v>
      </c>
      <c r="U2086" s="13" t="str">
        <f t="shared" si="593"/>
        <v xml:space="preserve">  Nicole F</v>
      </c>
      <c r="V2086" s="39">
        <f t="shared" si="578"/>
        <v>30.59</v>
      </c>
      <c r="W2086" s="39" t="str">
        <f t="shared" si="579"/>
        <v>Obesity</v>
      </c>
      <c r="X2086" s="39">
        <f t="shared" si="580"/>
        <v>11.62</v>
      </c>
      <c r="Y2086" s="39" t="str">
        <f t="shared" si="581"/>
        <v>Diabetes</v>
      </c>
      <c r="Z2086" s="39" t="str">
        <f t="shared" si="582"/>
        <v>No</v>
      </c>
      <c r="AA2086" s="39" t="str">
        <f t="shared" si="583"/>
        <v>No</v>
      </c>
      <c r="AB2086" s="39" t="str">
        <f t="shared" si="584"/>
        <v>No</v>
      </c>
      <c r="AC2086" s="38" t="str">
        <f t="shared" si="585"/>
        <v>No major surgery</v>
      </c>
      <c r="AD2086" s="39" t="str">
        <f t="shared" si="586"/>
        <v>No</v>
      </c>
      <c r="AE2086" s="13" t="str">
        <f t="shared" si="587"/>
        <v>11-Dec-1962</v>
      </c>
      <c r="AF2086" s="39">
        <f t="shared" si="588"/>
        <v>61</v>
      </c>
      <c r="AG2086" s="58">
        <f t="shared" si="589"/>
        <v>33753.32</v>
      </c>
      <c r="AH2086" s="39" t="str">
        <f t="shared" si="590"/>
        <v>tier - 1</v>
      </c>
      <c r="AI2086" s="39" t="str">
        <f t="shared" si="591"/>
        <v>tier - 3</v>
      </c>
      <c r="AJ2086" s="54" t="str">
        <f t="shared" si="592"/>
        <v>R1011</v>
      </c>
    </row>
    <row r="2087" spans="2:36" ht="15.75" customHeight="1" x14ac:dyDescent="0.3">
      <c r="B2087" s="12" t="s">
        <v>7444</v>
      </c>
      <c r="C2087" s="13" t="s">
        <v>7446</v>
      </c>
      <c r="D2087" s="13">
        <v>22.6</v>
      </c>
      <c r="E2087" s="13" t="str">
        <f t="shared" si="576"/>
        <v>Healthy Weight</v>
      </c>
      <c r="F2087" s="13">
        <v>6.04</v>
      </c>
      <c r="G2087" s="13" t="str">
        <f t="shared" si="577"/>
        <v>Prediabetes</v>
      </c>
      <c r="H2087" s="13" t="s">
        <v>8291</v>
      </c>
      <c r="I2087" s="13" t="s">
        <v>8291</v>
      </c>
      <c r="J2087" s="13" t="s">
        <v>8291</v>
      </c>
      <c r="K2087" s="27">
        <v>1</v>
      </c>
      <c r="L2087" s="13" t="s">
        <v>8291</v>
      </c>
      <c r="M2087" s="13" t="s">
        <v>10213</v>
      </c>
      <c r="N2087" s="13">
        <v>23</v>
      </c>
      <c r="O2087" s="56">
        <v>33829.39</v>
      </c>
      <c r="P2087" s="13" t="s">
        <v>8310</v>
      </c>
      <c r="Q2087" s="13" t="s">
        <v>8311</v>
      </c>
      <c r="R2087" s="57" t="s">
        <v>8321</v>
      </c>
      <c r="T2087" s="12" t="s">
        <v>7444</v>
      </c>
      <c r="U2087" s="13" t="str">
        <f t="shared" si="593"/>
        <v xml:space="preserve">  Krista L</v>
      </c>
      <c r="V2087" s="39">
        <f t="shared" si="578"/>
        <v>22.6</v>
      </c>
      <c r="W2087" s="39" t="str">
        <f t="shared" si="579"/>
        <v>Healthy Weight</v>
      </c>
      <c r="X2087" s="39">
        <f t="shared" si="580"/>
        <v>6.04</v>
      </c>
      <c r="Y2087" s="39" t="str">
        <f t="shared" si="581"/>
        <v>Prediabetes</v>
      </c>
      <c r="Z2087" s="39" t="str">
        <f t="shared" si="582"/>
        <v>No</v>
      </c>
      <c r="AA2087" s="39" t="str">
        <f t="shared" si="583"/>
        <v>No</v>
      </c>
      <c r="AB2087" s="39" t="str">
        <f t="shared" si="584"/>
        <v>No</v>
      </c>
      <c r="AC2087" s="38">
        <f t="shared" si="585"/>
        <v>1</v>
      </c>
      <c r="AD2087" s="39" t="str">
        <f t="shared" si="586"/>
        <v>No</v>
      </c>
      <c r="AE2087" s="13" t="str">
        <f t="shared" si="587"/>
        <v>26-Oct-2000</v>
      </c>
      <c r="AF2087" s="39">
        <f t="shared" si="588"/>
        <v>23</v>
      </c>
      <c r="AG2087" s="58">
        <f t="shared" si="589"/>
        <v>33829.39</v>
      </c>
      <c r="AH2087" s="39" t="str">
        <f t="shared" si="590"/>
        <v>tier - 2</v>
      </c>
      <c r="AI2087" s="39" t="str">
        <f t="shared" si="591"/>
        <v>tier - 3</v>
      </c>
      <c r="AJ2087" s="54" t="str">
        <f t="shared" si="592"/>
        <v>R1011</v>
      </c>
    </row>
    <row r="2088" spans="2:36" ht="15.75" customHeight="1" x14ac:dyDescent="0.3">
      <c r="B2088" s="12" t="s">
        <v>7448</v>
      </c>
      <c r="C2088" s="13" t="s">
        <v>7450</v>
      </c>
      <c r="D2088" s="13">
        <v>28.785</v>
      </c>
      <c r="E2088" s="13" t="str">
        <f t="shared" si="576"/>
        <v>Overweight</v>
      </c>
      <c r="F2088" s="13">
        <v>8.82</v>
      </c>
      <c r="G2088" s="13" t="str">
        <f t="shared" si="577"/>
        <v>Diabetes</v>
      </c>
      <c r="H2088" s="13" t="s">
        <v>8291</v>
      </c>
      <c r="I2088" s="13" t="s">
        <v>8291</v>
      </c>
      <c r="J2088" s="13" t="s">
        <v>8291</v>
      </c>
      <c r="K2088" s="27" t="s">
        <v>8292</v>
      </c>
      <c r="L2088" s="13" t="s">
        <v>8291</v>
      </c>
      <c r="M2088" s="13" t="s">
        <v>10214</v>
      </c>
      <c r="N2088" s="13">
        <v>26</v>
      </c>
      <c r="O2088" s="56">
        <v>33900.65</v>
      </c>
      <c r="P2088" s="13" t="s">
        <v>8310</v>
      </c>
      <c r="Q2088" s="13" t="s">
        <v>8311</v>
      </c>
      <c r="R2088" s="57" t="s">
        <v>8321</v>
      </c>
      <c r="T2088" s="12" t="s">
        <v>7448</v>
      </c>
      <c r="U2088" s="13" t="str">
        <f t="shared" si="593"/>
        <v xml:space="preserve">  Denise</v>
      </c>
      <c r="V2088" s="39">
        <f t="shared" si="578"/>
        <v>28.785</v>
      </c>
      <c r="W2088" s="39" t="str">
        <f t="shared" si="579"/>
        <v>Overweight</v>
      </c>
      <c r="X2088" s="39">
        <f t="shared" si="580"/>
        <v>8.82</v>
      </c>
      <c r="Y2088" s="39" t="str">
        <f t="shared" si="581"/>
        <v>Diabetes</v>
      </c>
      <c r="Z2088" s="39" t="str">
        <f t="shared" si="582"/>
        <v>No</v>
      </c>
      <c r="AA2088" s="39" t="str">
        <f t="shared" si="583"/>
        <v>No</v>
      </c>
      <c r="AB2088" s="39" t="str">
        <f t="shared" si="584"/>
        <v>No</v>
      </c>
      <c r="AC2088" s="38" t="str">
        <f t="shared" si="585"/>
        <v>No major surgery</v>
      </c>
      <c r="AD2088" s="39" t="str">
        <f t="shared" si="586"/>
        <v>No</v>
      </c>
      <c r="AE2088" s="13" t="str">
        <f t="shared" si="587"/>
        <v>9-Aug-1997</v>
      </c>
      <c r="AF2088" s="39">
        <f t="shared" si="588"/>
        <v>26</v>
      </c>
      <c r="AG2088" s="58">
        <f t="shared" si="589"/>
        <v>33900.65</v>
      </c>
      <c r="AH2088" s="39" t="str">
        <f t="shared" si="590"/>
        <v>tier - 2</v>
      </c>
      <c r="AI2088" s="39" t="str">
        <f t="shared" si="591"/>
        <v>tier - 3</v>
      </c>
      <c r="AJ2088" s="54" t="str">
        <f t="shared" si="592"/>
        <v>R1011</v>
      </c>
    </row>
    <row r="2089" spans="2:36" ht="15.75" customHeight="1" x14ac:dyDescent="0.3">
      <c r="B2089" s="12" t="s">
        <v>7452</v>
      </c>
      <c r="C2089" s="13" t="s">
        <v>7454</v>
      </c>
      <c r="D2089" s="13">
        <v>50.38</v>
      </c>
      <c r="E2089" s="13" t="str">
        <f t="shared" si="576"/>
        <v>Obesity</v>
      </c>
      <c r="F2089" s="13">
        <v>5.8</v>
      </c>
      <c r="G2089" s="13" t="str">
        <f t="shared" si="577"/>
        <v>Prediabetes</v>
      </c>
      <c r="H2089" s="13" t="s">
        <v>8291</v>
      </c>
      <c r="I2089" s="13" t="s">
        <v>8291</v>
      </c>
      <c r="J2089" s="13" t="s">
        <v>8291</v>
      </c>
      <c r="K2089" s="27" t="s">
        <v>8292</v>
      </c>
      <c r="L2089" s="13" t="s">
        <v>8291</v>
      </c>
      <c r="M2089" s="13" t="s">
        <v>8541</v>
      </c>
      <c r="N2089" s="13">
        <v>23</v>
      </c>
      <c r="O2089" s="56">
        <v>33907.550000000003</v>
      </c>
      <c r="P2089" s="13" t="s">
        <v>8310</v>
      </c>
      <c r="Q2089" s="13" t="s">
        <v>8310</v>
      </c>
      <c r="R2089" s="57" t="s">
        <v>8317</v>
      </c>
      <c r="T2089" s="12" t="s">
        <v>7452</v>
      </c>
      <c r="U2089" s="13" t="str">
        <f t="shared" si="593"/>
        <v xml:space="preserve">  Ariel</v>
      </c>
      <c r="V2089" s="39">
        <f t="shared" si="578"/>
        <v>50.38</v>
      </c>
      <c r="W2089" s="39" t="str">
        <f t="shared" si="579"/>
        <v>Obesity</v>
      </c>
      <c r="X2089" s="39">
        <f t="shared" si="580"/>
        <v>5.8</v>
      </c>
      <c r="Y2089" s="39" t="str">
        <f t="shared" si="581"/>
        <v>Prediabetes</v>
      </c>
      <c r="Z2089" s="39" t="str">
        <f t="shared" si="582"/>
        <v>No</v>
      </c>
      <c r="AA2089" s="39" t="str">
        <f t="shared" si="583"/>
        <v>No</v>
      </c>
      <c r="AB2089" s="39" t="str">
        <f t="shared" si="584"/>
        <v>No</v>
      </c>
      <c r="AC2089" s="38" t="str">
        <f t="shared" si="585"/>
        <v>No major surgery</v>
      </c>
      <c r="AD2089" s="39" t="str">
        <f t="shared" si="586"/>
        <v>No</v>
      </c>
      <c r="AE2089" s="13" t="str">
        <f t="shared" si="587"/>
        <v>27-Dec-2000</v>
      </c>
      <c r="AF2089" s="39">
        <f t="shared" si="588"/>
        <v>23</v>
      </c>
      <c r="AG2089" s="58">
        <f t="shared" si="589"/>
        <v>33907.550000000003</v>
      </c>
      <c r="AH2089" s="39" t="str">
        <f t="shared" si="590"/>
        <v>tier - 2</v>
      </c>
      <c r="AI2089" s="39" t="str">
        <f t="shared" si="591"/>
        <v>tier - 2</v>
      </c>
      <c r="AJ2089" s="54" t="str">
        <f t="shared" si="592"/>
        <v>R1012</v>
      </c>
    </row>
    <row r="2090" spans="2:36" ht="15.75" customHeight="1" x14ac:dyDescent="0.3">
      <c r="B2090" s="12" t="s">
        <v>7456</v>
      </c>
      <c r="C2090" s="13" t="s">
        <v>894</v>
      </c>
      <c r="D2090" s="13">
        <v>35.200000000000003</v>
      </c>
      <c r="E2090" s="13" t="str">
        <f t="shared" si="576"/>
        <v>Obesity</v>
      </c>
      <c r="F2090" s="13">
        <v>4.28</v>
      </c>
      <c r="G2090" s="13" t="str">
        <f t="shared" si="577"/>
        <v>Normal</v>
      </c>
      <c r="H2090" s="13" t="s">
        <v>8291</v>
      </c>
      <c r="I2090" s="13" t="s">
        <v>8291</v>
      </c>
      <c r="J2090" s="13" t="s">
        <v>8291</v>
      </c>
      <c r="K2090" s="27" t="s">
        <v>8292</v>
      </c>
      <c r="L2090" s="13" t="s">
        <v>8291</v>
      </c>
      <c r="M2090" s="13" t="s">
        <v>10215</v>
      </c>
      <c r="N2090" s="13">
        <v>29</v>
      </c>
      <c r="O2090" s="56">
        <v>33975.47</v>
      </c>
      <c r="P2090" s="13" t="s">
        <v>8310</v>
      </c>
      <c r="Q2090" s="13" t="s">
        <v>8310</v>
      </c>
      <c r="R2090" s="57" t="s">
        <v>8321</v>
      </c>
      <c r="T2090" s="12" t="s">
        <v>7456</v>
      </c>
      <c r="U2090" s="13" t="str">
        <f t="shared" si="593"/>
        <v xml:space="preserve">  Jeremy</v>
      </c>
      <c r="V2090" s="39">
        <f t="shared" si="578"/>
        <v>35.200000000000003</v>
      </c>
      <c r="W2090" s="39" t="str">
        <f t="shared" si="579"/>
        <v>Obesity</v>
      </c>
      <c r="X2090" s="39">
        <f t="shared" si="580"/>
        <v>4.28</v>
      </c>
      <c r="Y2090" s="39" t="str">
        <f t="shared" si="581"/>
        <v>Normal</v>
      </c>
      <c r="Z2090" s="39" t="str">
        <f t="shared" si="582"/>
        <v>No</v>
      </c>
      <c r="AA2090" s="39" t="str">
        <f t="shared" si="583"/>
        <v>No</v>
      </c>
      <c r="AB2090" s="39" t="str">
        <f t="shared" si="584"/>
        <v>No</v>
      </c>
      <c r="AC2090" s="38" t="str">
        <f t="shared" si="585"/>
        <v>No major surgery</v>
      </c>
      <c r="AD2090" s="39" t="str">
        <f t="shared" si="586"/>
        <v>No</v>
      </c>
      <c r="AE2090" s="13" t="str">
        <f t="shared" si="587"/>
        <v>25-Sep-1994</v>
      </c>
      <c r="AF2090" s="39">
        <f t="shared" si="588"/>
        <v>29</v>
      </c>
      <c r="AG2090" s="58">
        <f t="shared" si="589"/>
        <v>33975.47</v>
      </c>
      <c r="AH2090" s="39" t="str">
        <f t="shared" si="590"/>
        <v>tier - 2</v>
      </c>
      <c r="AI2090" s="39" t="str">
        <f t="shared" si="591"/>
        <v>tier - 2</v>
      </c>
      <c r="AJ2090" s="54" t="str">
        <f t="shared" si="592"/>
        <v>R1011</v>
      </c>
    </row>
    <row r="2091" spans="2:36" ht="15.75" customHeight="1" x14ac:dyDescent="0.3">
      <c r="B2091" s="12" t="s">
        <v>7458</v>
      </c>
      <c r="C2091" s="13" t="s">
        <v>7460</v>
      </c>
      <c r="D2091" s="13">
        <v>35.72</v>
      </c>
      <c r="E2091" s="13" t="str">
        <f t="shared" si="576"/>
        <v>Obesity</v>
      </c>
      <c r="F2091" s="13">
        <v>5.5</v>
      </c>
      <c r="G2091" s="13" t="str">
        <f t="shared" si="577"/>
        <v>Normal</v>
      </c>
      <c r="H2091" s="13" t="s">
        <v>8293</v>
      </c>
      <c r="I2091" s="13" t="s">
        <v>8291</v>
      </c>
      <c r="J2091" s="13" t="s">
        <v>8291</v>
      </c>
      <c r="K2091" s="27" t="s">
        <v>8292</v>
      </c>
      <c r="L2091" s="13" t="s">
        <v>8291</v>
      </c>
      <c r="M2091" s="13" t="s">
        <v>10216</v>
      </c>
      <c r="N2091" s="13">
        <v>51</v>
      </c>
      <c r="O2091" s="56">
        <v>34053.360000000001</v>
      </c>
      <c r="P2091" s="13" t="s">
        <v>8310</v>
      </c>
      <c r="Q2091" s="13" t="s">
        <v>8310</v>
      </c>
      <c r="R2091" s="57" t="s">
        <v>8321</v>
      </c>
      <c r="T2091" s="12" t="s">
        <v>7458</v>
      </c>
      <c r="U2091" s="13" t="str">
        <f t="shared" si="593"/>
        <v xml:space="preserve">  Rosalie</v>
      </c>
      <c r="V2091" s="39">
        <f t="shared" si="578"/>
        <v>35.72</v>
      </c>
      <c r="W2091" s="39" t="str">
        <f t="shared" si="579"/>
        <v>Obesity</v>
      </c>
      <c r="X2091" s="39">
        <f t="shared" si="580"/>
        <v>5.5</v>
      </c>
      <c r="Y2091" s="39" t="str">
        <f t="shared" si="581"/>
        <v>Normal</v>
      </c>
      <c r="Z2091" s="39" t="str">
        <f t="shared" si="582"/>
        <v>Yes</v>
      </c>
      <c r="AA2091" s="39" t="str">
        <f t="shared" si="583"/>
        <v>No</v>
      </c>
      <c r="AB2091" s="39" t="str">
        <f t="shared" si="584"/>
        <v>No</v>
      </c>
      <c r="AC2091" s="38" t="str">
        <f t="shared" si="585"/>
        <v>No major surgery</v>
      </c>
      <c r="AD2091" s="39" t="str">
        <f t="shared" si="586"/>
        <v>No</v>
      </c>
      <c r="AE2091" s="13" t="str">
        <f t="shared" si="587"/>
        <v>26-Jul-1972</v>
      </c>
      <c r="AF2091" s="39">
        <f t="shared" si="588"/>
        <v>51</v>
      </c>
      <c r="AG2091" s="58">
        <f t="shared" si="589"/>
        <v>34053.360000000001</v>
      </c>
      <c r="AH2091" s="39" t="str">
        <f t="shared" si="590"/>
        <v>tier - 2</v>
      </c>
      <c r="AI2091" s="39" t="str">
        <f t="shared" si="591"/>
        <v>tier - 2</v>
      </c>
      <c r="AJ2091" s="54" t="str">
        <f t="shared" si="592"/>
        <v>R1011</v>
      </c>
    </row>
    <row r="2092" spans="2:36" ht="15.75" customHeight="1" x14ac:dyDescent="0.3">
      <c r="B2092" s="12" t="s">
        <v>7462</v>
      </c>
      <c r="C2092" s="13" t="s">
        <v>6898</v>
      </c>
      <c r="D2092" s="13">
        <v>24.51</v>
      </c>
      <c r="E2092" s="13" t="str">
        <f t="shared" si="576"/>
        <v>Healthy Weight</v>
      </c>
      <c r="F2092" s="13">
        <v>4.6900000000000004</v>
      </c>
      <c r="G2092" s="13" t="str">
        <f t="shared" si="577"/>
        <v>Normal</v>
      </c>
      <c r="H2092" s="13" t="s">
        <v>8291</v>
      </c>
      <c r="I2092" s="13" t="s">
        <v>8291</v>
      </c>
      <c r="J2092" s="13" t="s">
        <v>8291</v>
      </c>
      <c r="K2092" s="27" t="s">
        <v>8292</v>
      </c>
      <c r="L2092" s="13" t="s">
        <v>8291</v>
      </c>
      <c r="M2092" s="13" t="s">
        <v>10217</v>
      </c>
      <c r="N2092" s="13">
        <v>21</v>
      </c>
      <c r="O2092" s="56">
        <v>34084.68</v>
      </c>
      <c r="P2092" s="13" t="s">
        <v>8310</v>
      </c>
      <c r="Q2092" s="13" t="s">
        <v>8311</v>
      </c>
      <c r="R2092" s="57" t="s">
        <v>8321</v>
      </c>
      <c r="T2092" s="12" t="s">
        <v>7462</v>
      </c>
      <c r="U2092" s="13" t="str">
        <f t="shared" si="593"/>
        <v xml:space="preserve">  Jay</v>
      </c>
      <c r="V2092" s="39">
        <f t="shared" si="578"/>
        <v>24.51</v>
      </c>
      <c r="W2092" s="39" t="str">
        <f t="shared" si="579"/>
        <v>Healthy Weight</v>
      </c>
      <c r="X2092" s="39">
        <f t="shared" si="580"/>
        <v>4.6900000000000004</v>
      </c>
      <c r="Y2092" s="39" t="str">
        <f t="shared" si="581"/>
        <v>Normal</v>
      </c>
      <c r="Z2092" s="39" t="str">
        <f t="shared" si="582"/>
        <v>No</v>
      </c>
      <c r="AA2092" s="39" t="str">
        <f t="shared" si="583"/>
        <v>No</v>
      </c>
      <c r="AB2092" s="39" t="str">
        <f t="shared" si="584"/>
        <v>No</v>
      </c>
      <c r="AC2092" s="38" t="str">
        <f t="shared" si="585"/>
        <v>No major surgery</v>
      </c>
      <c r="AD2092" s="39" t="str">
        <f t="shared" si="586"/>
        <v>No</v>
      </c>
      <c r="AE2092" s="13" t="str">
        <f t="shared" si="587"/>
        <v>26-Dec-2002</v>
      </c>
      <c r="AF2092" s="39">
        <f t="shared" si="588"/>
        <v>21</v>
      </c>
      <c r="AG2092" s="58">
        <f t="shared" si="589"/>
        <v>34084.68</v>
      </c>
      <c r="AH2092" s="39" t="str">
        <f t="shared" si="590"/>
        <v>tier - 2</v>
      </c>
      <c r="AI2092" s="39" t="str">
        <f t="shared" si="591"/>
        <v>tier - 3</v>
      </c>
      <c r="AJ2092" s="54" t="str">
        <f t="shared" si="592"/>
        <v>R1011</v>
      </c>
    </row>
    <row r="2093" spans="2:36" ht="15.75" customHeight="1" x14ac:dyDescent="0.3">
      <c r="B2093" s="12" t="s">
        <v>7465</v>
      </c>
      <c r="C2093" s="13" t="s">
        <v>7467</v>
      </c>
      <c r="D2093" s="13">
        <v>23.844999999999999</v>
      </c>
      <c r="E2093" s="13" t="str">
        <f t="shared" si="576"/>
        <v>Healthy Weight</v>
      </c>
      <c r="F2093" s="13">
        <v>4.43</v>
      </c>
      <c r="G2093" s="13" t="str">
        <f t="shared" si="577"/>
        <v>Normal</v>
      </c>
      <c r="H2093" s="13" t="s">
        <v>8291</v>
      </c>
      <c r="I2093" s="13" t="s">
        <v>8291</v>
      </c>
      <c r="J2093" s="13" t="s">
        <v>8291</v>
      </c>
      <c r="K2093" s="27" t="s">
        <v>8292</v>
      </c>
      <c r="L2093" s="13" t="s">
        <v>8291</v>
      </c>
      <c r="M2093" s="13" t="s">
        <v>10218</v>
      </c>
      <c r="N2093" s="13">
        <v>24</v>
      </c>
      <c r="O2093" s="56">
        <v>34166.269999999997</v>
      </c>
      <c r="P2093" s="13" t="s">
        <v>8310</v>
      </c>
      <c r="Q2093" s="13" t="s">
        <v>8311</v>
      </c>
      <c r="R2093" s="57" t="s">
        <v>8321</v>
      </c>
      <c r="T2093" s="12" t="s">
        <v>7465</v>
      </c>
      <c r="U2093" s="13" t="str">
        <f t="shared" si="593"/>
        <v xml:space="preserve">  Vitaliy</v>
      </c>
      <c r="V2093" s="39">
        <f t="shared" si="578"/>
        <v>23.844999999999999</v>
      </c>
      <c r="W2093" s="39" t="str">
        <f t="shared" si="579"/>
        <v>Healthy Weight</v>
      </c>
      <c r="X2093" s="39">
        <f t="shared" si="580"/>
        <v>4.43</v>
      </c>
      <c r="Y2093" s="39" t="str">
        <f t="shared" si="581"/>
        <v>Normal</v>
      </c>
      <c r="Z2093" s="39" t="str">
        <f t="shared" si="582"/>
        <v>No</v>
      </c>
      <c r="AA2093" s="39" t="str">
        <f t="shared" si="583"/>
        <v>No</v>
      </c>
      <c r="AB2093" s="39" t="str">
        <f t="shared" si="584"/>
        <v>No</v>
      </c>
      <c r="AC2093" s="38" t="str">
        <f t="shared" si="585"/>
        <v>No major surgery</v>
      </c>
      <c r="AD2093" s="39" t="str">
        <f t="shared" si="586"/>
        <v>No</v>
      </c>
      <c r="AE2093" s="13" t="str">
        <f t="shared" si="587"/>
        <v>6-Nov-1999</v>
      </c>
      <c r="AF2093" s="39">
        <f t="shared" si="588"/>
        <v>24</v>
      </c>
      <c r="AG2093" s="58">
        <f t="shared" si="589"/>
        <v>34166.269999999997</v>
      </c>
      <c r="AH2093" s="39" t="str">
        <f t="shared" si="590"/>
        <v>tier - 2</v>
      </c>
      <c r="AI2093" s="39" t="str">
        <f t="shared" si="591"/>
        <v>tier - 3</v>
      </c>
      <c r="AJ2093" s="54" t="str">
        <f t="shared" si="592"/>
        <v>R1011</v>
      </c>
    </row>
    <row r="2094" spans="2:36" ht="15.75" customHeight="1" x14ac:dyDescent="0.3">
      <c r="B2094" s="12" t="s">
        <v>7469</v>
      </c>
      <c r="C2094" s="13" t="s">
        <v>7471</v>
      </c>
      <c r="D2094" s="13">
        <v>15.68</v>
      </c>
      <c r="E2094" s="13" t="str">
        <f t="shared" si="576"/>
        <v>Underweight</v>
      </c>
      <c r="F2094" s="13">
        <v>6.16</v>
      </c>
      <c r="G2094" s="13" t="str">
        <f t="shared" si="577"/>
        <v>Prediabetes</v>
      </c>
      <c r="H2094" s="13" t="s">
        <v>8293</v>
      </c>
      <c r="I2094" s="13" t="s">
        <v>8291</v>
      </c>
      <c r="J2094" s="13" t="s">
        <v>8291</v>
      </c>
      <c r="K2094" s="27">
        <v>1</v>
      </c>
      <c r="L2094" s="13" t="s">
        <v>8291</v>
      </c>
      <c r="M2094" s="13" t="s">
        <v>10219</v>
      </c>
      <c r="N2094" s="13">
        <v>52</v>
      </c>
      <c r="O2094" s="56">
        <v>34205.07</v>
      </c>
      <c r="P2094" s="13" t="s">
        <v>8310</v>
      </c>
      <c r="Q2094" s="13" t="s">
        <v>8310</v>
      </c>
      <c r="R2094" s="57" t="s">
        <v>8321</v>
      </c>
      <c r="T2094" s="12" t="s">
        <v>7469</v>
      </c>
      <c r="U2094" s="13" t="str">
        <f t="shared" si="593"/>
        <v xml:space="preserve">  Benjamin W</v>
      </c>
      <c r="V2094" s="39">
        <f t="shared" si="578"/>
        <v>15.68</v>
      </c>
      <c r="W2094" s="39" t="str">
        <f t="shared" si="579"/>
        <v>Underweight</v>
      </c>
      <c r="X2094" s="39">
        <f t="shared" si="580"/>
        <v>6.16</v>
      </c>
      <c r="Y2094" s="39" t="str">
        <f t="shared" si="581"/>
        <v>Prediabetes</v>
      </c>
      <c r="Z2094" s="39" t="str">
        <f t="shared" si="582"/>
        <v>Yes</v>
      </c>
      <c r="AA2094" s="39" t="str">
        <f t="shared" si="583"/>
        <v>No</v>
      </c>
      <c r="AB2094" s="39" t="str">
        <f t="shared" si="584"/>
        <v>No</v>
      </c>
      <c r="AC2094" s="38">
        <f t="shared" si="585"/>
        <v>1</v>
      </c>
      <c r="AD2094" s="39" t="str">
        <f t="shared" si="586"/>
        <v>No</v>
      </c>
      <c r="AE2094" s="13" t="str">
        <f t="shared" si="587"/>
        <v>25-Aug-1971</v>
      </c>
      <c r="AF2094" s="39">
        <f t="shared" si="588"/>
        <v>52</v>
      </c>
      <c r="AG2094" s="58">
        <f t="shared" si="589"/>
        <v>34205.07</v>
      </c>
      <c r="AH2094" s="39" t="str">
        <f t="shared" si="590"/>
        <v>tier - 2</v>
      </c>
      <c r="AI2094" s="39" t="str">
        <f t="shared" si="591"/>
        <v>tier - 2</v>
      </c>
      <c r="AJ2094" s="54" t="str">
        <f t="shared" si="592"/>
        <v>R1011</v>
      </c>
    </row>
    <row r="2095" spans="2:36" ht="15.75" customHeight="1" x14ac:dyDescent="0.3">
      <c r="B2095" s="12" t="s">
        <v>7473</v>
      </c>
      <c r="C2095" s="13" t="s">
        <v>566</v>
      </c>
      <c r="D2095" s="13">
        <v>32.395000000000003</v>
      </c>
      <c r="E2095" s="13" t="str">
        <f t="shared" si="576"/>
        <v>Obesity</v>
      </c>
      <c r="F2095" s="13">
        <v>6.66</v>
      </c>
      <c r="G2095" s="13" t="str">
        <f t="shared" si="577"/>
        <v>Diabetes</v>
      </c>
      <c r="H2095" s="13" t="s">
        <v>8291</v>
      </c>
      <c r="I2095" s="13" t="s">
        <v>8291</v>
      </c>
      <c r="J2095" s="13" t="s">
        <v>8291</v>
      </c>
      <c r="K2095" s="27" t="s">
        <v>8292</v>
      </c>
      <c r="L2095" s="13" t="s">
        <v>8291</v>
      </c>
      <c r="M2095" s="13" t="s">
        <v>10220</v>
      </c>
      <c r="N2095" s="13">
        <v>48</v>
      </c>
      <c r="O2095" s="56">
        <v>34210.33</v>
      </c>
      <c r="P2095" s="13" t="s">
        <v>8310</v>
      </c>
      <c r="Q2095" s="13" t="s">
        <v>8314</v>
      </c>
      <c r="R2095" s="57" t="s">
        <v>8317</v>
      </c>
      <c r="T2095" s="12" t="s">
        <v>7473</v>
      </c>
      <c r="U2095" s="13" t="str">
        <f t="shared" si="593"/>
        <v xml:space="preserve">  Jesse</v>
      </c>
      <c r="V2095" s="39">
        <f t="shared" si="578"/>
        <v>32.395000000000003</v>
      </c>
      <c r="W2095" s="39" t="str">
        <f t="shared" si="579"/>
        <v>Obesity</v>
      </c>
      <c r="X2095" s="39">
        <f t="shared" si="580"/>
        <v>6.66</v>
      </c>
      <c r="Y2095" s="39" t="str">
        <f t="shared" si="581"/>
        <v>Diabetes</v>
      </c>
      <c r="Z2095" s="39" t="str">
        <f t="shared" si="582"/>
        <v>No</v>
      </c>
      <c r="AA2095" s="39" t="str">
        <f t="shared" si="583"/>
        <v>No</v>
      </c>
      <c r="AB2095" s="39" t="str">
        <f t="shared" si="584"/>
        <v>No</v>
      </c>
      <c r="AC2095" s="38" t="str">
        <f t="shared" si="585"/>
        <v>No major surgery</v>
      </c>
      <c r="AD2095" s="39" t="str">
        <f t="shared" si="586"/>
        <v>No</v>
      </c>
      <c r="AE2095" s="13" t="str">
        <f t="shared" si="587"/>
        <v>21-Jul-1975</v>
      </c>
      <c r="AF2095" s="39">
        <f t="shared" si="588"/>
        <v>48</v>
      </c>
      <c r="AG2095" s="58">
        <f t="shared" si="589"/>
        <v>34210.33</v>
      </c>
      <c r="AH2095" s="39" t="str">
        <f t="shared" si="590"/>
        <v>tier - 2</v>
      </c>
      <c r="AI2095" s="39" t="str">
        <f t="shared" si="591"/>
        <v>tier - 1</v>
      </c>
      <c r="AJ2095" s="54" t="str">
        <f t="shared" si="592"/>
        <v>R1012</v>
      </c>
    </row>
    <row r="2096" spans="2:36" ht="15.75" customHeight="1" x14ac:dyDescent="0.3">
      <c r="B2096" s="12" t="s">
        <v>7476</v>
      </c>
      <c r="C2096" s="13" t="s">
        <v>424</v>
      </c>
      <c r="D2096" s="13">
        <v>23.655000000000001</v>
      </c>
      <c r="E2096" s="13" t="str">
        <f t="shared" si="576"/>
        <v>Healthy Weight</v>
      </c>
      <c r="F2096" s="13">
        <v>5.92</v>
      </c>
      <c r="G2096" s="13" t="str">
        <f t="shared" si="577"/>
        <v>Prediabetes</v>
      </c>
      <c r="H2096" s="13" t="s">
        <v>8291</v>
      </c>
      <c r="I2096" s="13" t="s">
        <v>8291</v>
      </c>
      <c r="J2096" s="13" t="s">
        <v>8291</v>
      </c>
      <c r="K2096" s="27">
        <v>1</v>
      </c>
      <c r="L2096" s="13" t="s">
        <v>8291</v>
      </c>
      <c r="M2096" s="13" t="s">
        <v>10221</v>
      </c>
      <c r="N2096" s="13">
        <v>61</v>
      </c>
      <c r="O2096" s="56">
        <v>34218.019999999997</v>
      </c>
      <c r="P2096" s="13" t="s">
        <v>8314</v>
      </c>
      <c r="Q2096" s="13" t="s">
        <v>8314</v>
      </c>
      <c r="R2096" s="57" t="s">
        <v>8321</v>
      </c>
      <c r="T2096" s="12" t="s">
        <v>7476</v>
      </c>
      <c r="U2096" s="13" t="str">
        <f t="shared" si="593"/>
        <v xml:space="preserve">  Mark</v>
      </c>
      <c r="V2096" s="39">
        <f t="shared" si="578"/>
        <v>23.655000000000001</v>
      </c>
      <c r="W2096" s="39" t="str">
        <f t="shared" si="579"/>
        <v>Healthy Weight</v>
      </c>
      <c r="X2096" s="39">
        <f t="shared" si="580"/>
        <v>5.92</v>
      </c>
      <c r="Y2096" s="39" t="str">
        <f t="shared" si="581"/>
        <v>Prediabetes</v>
      </c>
      <c r="Z2096" s="39" t="str">
        <f t="shared" si="582"/>
        <v>No</v>
      </c>
      <c r="AA2096" s="39" t="str">
        <f t="shared" si="583"/>
        <v>No</v>
      </c>
      <c r="AB2096" s="39" t="str">
        <f t="shared" si="584"/>
        <v>No</v>
      </c>
      <c r="AC2096" s="38">
        <f t="shared" si="585"/>
        <v>1</v>
      </c>
      <c r="AD2096" s="39" t="str">
        <f t="shared" si="586"/>
        <v>No</v>
      </c>
      <c r="AE2096" s="13" t="str">
        <f t="shared" si="587"/>
        <v>5-Jul-1962</v>
      </c>
      <c r="AF2096" s="39">
        <f t="shared" si="588"/>
        <v>61</v>
      </c>
      <c r="AG2096" s="58">
        <f t="shared" si="589"/>
        <v>34218.019999999997</v>
      </c>
      <c r="AH2096" s="39" t="str">
        <f t="shared" si="590"/>
        <v>tier - 1</v>
      </c>
      <c r="AI2096" s="39" t="str">
        <f t="shared" si="591"/>
        <v>tier - 1</v>
      </c>
      <c r="AJ2096" s="54" t="str">
        <f t="shared" si="592"/>
        <v>R1011</v>
      </c>
    </row>
    <row r="2097" spans="2:36" ht="15.75" customHeight="1" x14ac:dyDescent="0.3">
      <c r="B2097" s="12" t="s">
        <v>7479</v>
      </c>
      <c r="C2097" s="13" t="s">
        <v>1728</v>
      </c>
      <c r="D2097" s="13">
        <v>28.4</v>
      </c>
      <c r="E2097" s="13" t="str">
        <f t="shared" si="576"/>
        <v>Overweight</v>
      </c>
      <c r="F2097" s="13">
        <v>5.97</v>
      </c>
      <c r="G2097" s="13" t="str">
        <f t="shared" si="577"/>
        <v>Prediabetes</v>
      </c>
      <c r="H2097" s="13" t="s">
        <v>8291</v>
      </c>
      <c r="I2097" s="13" t="s">
        <v>8291</v>
      </c>
      <c r="J2097" s="13" t="s">
        <v>8293</v>
      </c>
      <c r="K2097" s="27">
        <v>1</v>
      </c>
      <c r="L2097" s="13" t="s">
        <v>8291</v>
      </c>
      <c r="M2097" s="13" t="s">
        <v>10222</v>
      </c>
      <c r="N2097" s="13">
        <v>25</v>
      </c>
      <c r="O2097" s="56">
        <v>34254.050000000003</v>
      </c>
      <c r="P2097" s="13" t="s">
        <v>8314</v>
      </c>
      <c r="Q2097" s="13" t="s">
        <v>8311</v>
      </c>
      <c r="R2097" s="57" t="s">
        <v>8325</v>
      </c>
      <c r="T2097" s="12" t="s">
        <v>7479</v>
      </c>
      <c r="U2097" s="13" t="str">
        <f t="shared" si="593"/>
        <v xml:space="preserve">  Lauren</v>
      </c>
      <c r="V2097" s="39">
        <f t="shared" si="578"/>
        <v>28.4</v>
      </c>
      <c r="W2097" s="39" t="str">
        <f t="shared" si="579"/>
        <v>Overweight</v>
      </c>
      <c r="X2097" s="39">
        <f t="shared" si="580"/>
        <v>5.97</v>
      </c>
      <c r="Y2097" s="39" t="str">
        <f t="shared" si="581"/>
        <v>Prediabetes</v>
      </c>
      <c r="Z2097" s="39" t="str">
        <f t="shared" si="582"/>
        <v>No</v>
      </c>
      <c r="AA2097" s="39" t="str">
        <f t="shared" si="583"/>
        <v>No</v>
      </c>
      <c r="AB2097" s="39" t="str">
        <f t="shared" si="584"/>
        <v>Yes</v>
      </c>
      <c r="AC2097" s="38">
        <f t="shared" si="585"/>
        <v>1</v>
      </c>
      <c r="AD2097" s="39" t="str">
        <f t="shared" si="586"/>
        <v>No</v>
      </c>
      <c r="AE2097" s="13" t="str">
        <f t="shared" si="587"/>
        <v>11-Jun-1998</v>
      </c>
      <c r="AF2097" s="39">
        <f t="shared" si="588"/>
        <v>25</v>
      </c>
      <c r="AG2097" s="58">
        <f t="shared" si="589"/>
        <v>34254.050000000003</v>
      </c>
      <c r="AH2097" s="39" t="str">
        <f t="shared" si="590"/>
        <v>tier - 1</v>
      </c>
      <c r="AI2097" s="39" t="str">
        <f t="shared" si="591"/>
        <v>tier - 3</v>
      </c>
      <c r="AJ2097" s="54" t="str">
        <f t="shared" si="592"/>
        <v>R1019</v>
      </c>
    </row>
    <row r="2098" spans="2:36" ht="15.75" customHeight="1" x14ac:dyDescent="0.3">
      <c r="B2098" s="12" t="s">
        <v>7482</v>
      </c>
      <c r="C2098" s="13" t="s">
        <v>7484</v>
      </c>
      <c r="D2098" s="13">
        <v>35.42</v>
      </c>
      <c r="E2098" s="13" t="str">
        <f t="shared" si="576"/>
        <v>Obesity</v>
      </c>
      <c r="F2098" s="13">
        <v>4.6399999999999997</v>
      </c>
      <c r="G2098" s="13" t="str">
        <f t="shared" si="577"/>
        <v>Normal</v>
      </c>
      <c r="H2098" s="13" t="s">
        <v>8293</v>
      </c>
      <c r="I2098" s="13" t="s">
        <v>8291</v>
      </c>
      <c r="J2098" s="13" t="s">
        <v>8291</v>
      </c>
      <c r="K2098" s="27" t="s">
        <v>8292</v>
      </c>
      <c r="L2098" s="13" t="s">
        <v>8291</v>
      </c>
      <c r="M2098" s="13" t="s">
        <v>10223</v>
      </c>
      <c r="N2098" s="13">
        <v>28</v>
      </c>
      <c r="O2098" s="56">
        <v>34289.43</v>
      </c>
      <c r="P2098" s="13" t="s">
        <v>8314</v>
      </c>
      <c r="Q2098" s="13" t="s">
        <v>8314</v>
      </c>
      <c r="R2098" s="57" t="s">
        <v>8321</v>
      </c>
      <c r="T2098" s="12" t="s">
        <v>7482</v>
      </c>
      <c r="U2098" s="13" t="str">
        <f t="shared" si="593"/>
        <v xml:space="preserve">  Massimiliano</v>
      </c>
      <c r="V2098" s="39">
        <f t="shared" si="578"/>
        <v>35.42</v>
      </c>
      <c r="W2098" s="39" t="str">
        <f t="shared" si="579"/>
        <v>Obesity</v>
      </c>
      <c r="X2098" s="39">
        <f t="shared" si="580"/>
        <v>4.6399999999999997</v>
      </c>
      <c r="Y2098" s="39" t="str">
        <f t="shared" si="581"/>
        <v>Normal</v>
      </c>
      <c r="Z2098" s="39" t="str">
        <f t="shared" si="582"/>
        <v>Yes</v>
      </c>
      <c r="AA2098" s="39" t="str">
        <f t="shared" si="583"/>
        <v>No</v>
      </c>
      <c r="AB2098" s="39" t="str">
        <f t="shared" si="584"/>
        <v>No</v>
      </c>
      <c r="AC2098" s="38" t="str">
        <f t="shared" si="585"/>
        <v>No major surgery</v>
      </c>
      <c r="AD2098" s="39" t="str">
        <f t="shared" si="586"/>
        <v>No</v>
      </c>
      <c r="AE2098" s="13" t="str">
        <f t="shared" si="587"/>
        <v>30-Oct-1995</v>
      </c>
      <c r="AF2098" s="39">
        <f t="shared" si="588"/>
        <v>28</v>
      </c>
      <c r="AG2098" s="58">
        <f t="shared" si="589"/>
        <v>34289.43</v>
      </c>
      <c r="AH2098" s="39" t="str">
        <f t="shared" si="590"/>
        <v>tier - 1</v>
      </c>
      <c r="AI2098" s="39" t="str">
        <f t="shared" si="591"/>
        <v>tier - 1</v>
      </c>
      <c r="AJ2098" s="54" t="str">
        <f t="shared" si="592"/>
        <v>R1011</v>
      </c>
    </row>
    <row r="2099" spans="2:36" ht="15.75" customHeight="1" x14ac:dyDescent="0.3">
      <c r="B2099" s="12" t="s">
        <v>7486</v>
      </c>
      <c r="C2099" s="13" t="s">
        <v>2711</v>
      </c>
      <c r="D2099" s="13">
        <v>26.18</v>
      </c>
      <c r="E2099" s="13" t="str">
        <f t="shared" si="576"/>
        <v>Overweight</v>
      </c>
      <c r="F2099" s="13">
        <v>6.12</v>
      </c>
      <c r="G2099" s="13" t="str">
        <f t="shared" si="577"/>
        <v>Prediabetes</v>
      </c>
      <c r="H2099" s="13" t="s">
        <v>8291</v>
      </c>
      <c r="I2099" s="13" t="s">
        <v>8293</v>
      </c>
      <c r="J2099" s="13" t="s">
        <v>8291</v>
      </c>
      <c r="K2099" s="27">
        <v>1</v>
      </c>
      <c r="L2099" s="13" t="s">
        <v>8291</v>
      </c>
      <c r="M2099" s="13" t="s">
        <v>10224</v>
      </c>
      <c r="N2099" s="13">
        <v>37</v>
      </c>
      <c r="O2099" s="56">
        <v>34293.120000000003</v>
      </c>
      <c r="P2099" s="13" t="s">
        <v>8314</v>
      </c>
      <c r="Q2099" s="13" t="s">
        <v>8310</v>
      </c>
      <c r="R2099" s="57" t="s">
        <v>8321</v>
      </c>
      <c r="T2099" s="12" t="s">
        <v>7486</v>
      </c>
      <c r="U2099" s="13" t="str">
        <f t="shared" si="593"/>
        <v xml:space="preserve">  Josh</v>
      </c>
      <c r="V2099" s="39">
        <f t="shared" si="578"/>
        <v>26.18</v>
      </c>
      <c r="W2099" s="39" t="str">
        <f t="shared" si="579"/>
        <v>Overweight</v>
      </c>
      <c r="X2099" s="39">
        <f t="shared" si="580"/>
        <v>6.12</v>
      </c>
      <c r="Y2099" s="39" t="str">
        <f t="shared" si="581"/>
        <v>Prediabetes</v>
      </c>
      <c r="Z2099" s="39" t="str">
        <f t="shared" si="582"/>
        <v>No</v>
      </c>
      <c r="AA2099" s="39" t="str">
        <f t="shared" si="583"/>
        <v>Yes</v>
      </c>
      <c r="AB2099" s="39" t="str">
        <f t="shared" si="584"/>
        <v>No</v>
      </c>
      <c r="AC2099" s="38">
        <f t="shared" si="585"/>
        <v>1</v>
      </c>
      <c r="AD2099" s="39" t="str">
        <f t="shared" si="586"/>
        <v>No</v>
      </c>
      <c r="AE2099" s="13" t="str">
        <f t="shared" si="587"/>
        <v>11-Oct-1986</v>
      </c>
      <c r="AF2099" s="39">
        <f t="shared" si="588"/>
        <v>37</v>
      </c>
      <c r="AG2099" s="58">
        <f t="shared" si="589"/>
        <v>34293.120000000003</v>
      </c>
      <c r="AH2099" s="39" t="str">
        <f t="shared" si="590"/>
        <v>tier - 1</v>
      </c>
      <c r="AI2099" s="39" t="str">
        <f t="shared" si="591"/>
        <v>tier - 2</v>
      </c>
      <c r="AJ2099" s="54" t="str">
        <f t="shared" si="592"/>
        <v>R1011</v>
      </c>
    </row>
    <row r="2100" spans="2:36" ht="15.75" customHeight="1" x14ac:dyDescent="0.3">
      <c r="B2100" s="12" t="s">
        <v>7489</v>
      </c>
      <c r="C2100" s="13" t="s">
        <v>7491</v>
      </c>
      <c r="D2100" s="13">
        <v>20.8</v>
      </c>
      <c r="E2100" s="13" t="str">
        <f t="shared" si="576"/>
        <v>Healthy Weight</v>
      </c>
      <c r="F2100" s="13">
        <v>4.87</v>
      </c>
      <c r="G2100" s="13" t="str">
        <f t="shared" si="577"/>
        <v>Normal</v>
      </c>
      <c r="H2100" s="13" t="s">
        <v>8293</v>
      </c>
      <c r="I2100" s="13" t="s">
        <v>8291</v>
      </c>
      <c r="J2100" s="13" t="s">
        <v>8291</v>
      </c>
      <c r="K2100" s="27" t="s">
        <v>8292</v>
      </c>
      <c r="L2100" s="13" t="s">
        <v>8291</v>
      </c>
      <c r="M2100" s="13" t="s">
        <v>8973</v>
      </c>
      <c r="N2100" s="13">
        <v>19</v>
      </c>
      <c r="O2100" s="56">
        <v>34303.17</v>
      </c>
      <c r="P2100" s="13" t="s">
        <v>8314</v>
      </c>
      <c r="Q2100" s="13" t="s">
        <v>8311</v>
      </c>
      <c r="R2100" s="57" t="s">
        <v>8312</v>
      </c>
      <c r="T2100" s="12" t="s">
        <v>7489</v>
      </c>
      <c r="U2100" s="13" t="str">
        <f t="shared" si="593"/>
        <v xml:space="preserve">  Kiyokatsu</v>
      </c>
      <c r="V2100" s="39">
        <f t="shared" si="578"/>
        <v>20.8</v>
      </c>
      <c r="W2100" s="39" t="str">
        <f t="shared" si="579"/>
        <v>Healthy Weight</v>
      </c>
      <c r="X2100" s="39">
        <f t="shared" si="580"/>
        <v>4.87</v>
      </c>
      <c r="Y2100" s="39" t="str">
        <f t="shared" si="581"/>
        <v>Normal</v>
      </c>
      <c r="Z2100" s="39" t="str">
        <f t="shared" si="582"/>
        <v>Yes</v>
      </c>
      <c r="AA2100" s="39" t="str">
        <f t="shared" si="583"/>
        <v>No</v>
      </c>
      <c r="AB2100" s="39" t="str">
        <f t="shared" si="584"/>
        <v>No</v>
      </c>
      <c r="AC2100" s="38" t="str">
        <f t="shared" si="585"/>
        <v>No major surgery</v>
      </c>
      <c r="AD2100" s="39" t="str">
        <f t="shared" si="586"/>
        <v>No</v>
      </c>
      <c r="AE2100" s="13" t="str">
        <f t="shared" si="587"/>
        <v>1-Nov-2004</v>
      </c>
      <c r="AF2100" s="39">
        <f t="shared" si="588"/>
        <v>19</v>
      </c>
      <c r="AG2100" s="58">
        <f t="shared" si="589"/>
        <v>34303.17</v>
      </c>
      <c r="AH2100" s="39" t="str">
        <f t="shared" si="590"/>
        <v>tier - 1</v>
      </c>
      <c r="AI2100" s="39" t="str">
        <f t="shared" si="591"/>
        <v>tier - 3</v>
      </c>
      <c r="AJ2100" s="54" t="str">
        <f t="shared" si="592"/>
        <v>R1013</v>
      </c>
    </row>
    <row r="2101" spans="2:36" ht="15.75" customHeight="1" x14ac:dyDescent="0.3">
      <c r="B2101" s="12" t="s">
        <v>7493</v>
      </c>
      <c r="C2101" s="13" t="s">
        <v>3275</v>
      </c>
      <c r="D2101" s="13">
        <v>15.82</v>
      </c>
      <c r="E2101" s="13" t="str">
        <f t="shared" si="576"/>
        <v>Underweight</v>
      </c>
      <c r="F2101" s="13">
        <v>4.5999999999999996</v>
      </c>
      <c r="G2101" s="13" t="str">
        <f t="shared" si="577"/>
        <v>Normal</v>
      </c>
      <c r="H2101" s="13" t="s">
        <v>8291</v>
      </c>
      <c r="I2101" s="13" t="s">
        <v>8291</v>
      </c>
      <c r="J2101" s="13" t="s">
        <v>8291</v>
      </c>
      <c r="K2101" s="27" t="s">
        <v>8292</v>
      </c>
      <c r="L2101" s="13" t="s">
        <v>8291</v>
      </c>
      <c r="M2101" s="13" t="s">
        <v>10225</v>
      </c>
      <c r="N2101" s="13">
        <v>40</v>
      </c>
      <c r="O2101" s="56">
        <v>34307.22</v>
      </c>
      <c r="P2101" s="13" t="s">
        <v>8310</v>
      </c>
      <c r="Q2101" s="13" t="s">
        <v>8310</v>
      </c>
      <c r="R2101" s="57" t="s">
        <v>8317</v>
      </c>
      <c r="T2101" s="12" t="s">
        <v>7493</v>
      </c>
      <c r="U2101" s="13" t="str">
        <f t="shared" si="593"/>
        <v xml:space="preserve">  Amanda L</v>
      </c>
      <c r="V2101" s="39">
        <f t="shared" si="578"/>
        <v>15.82</v>
      </c>
      <c r="W2101" s="39" t="str">
        <f t="shared" si="579"/>
        <v>Underweight</v>
      </c>
      <c r="X2101" s="39">
        <f t="shared" si="580"/>
        <v>4.5999999999999996</v>
      </c>
      <c r="Y2101" s="39" t="str">
        <f t="shared" si="581"/>
        <v>Normal</v>
      </c>
      <c r="Z2101" s="39" t="str">
        <f t="shared" si="582"/>
        <v>No</v>
      </c>
      <c r="AA2101" s="39" t="str">
        <f t="shared" si="583"/>
        <v>No</v>
      </c>
      <c r="AB2101" s="39" t="str">
        <f t="shared" si="584"/>
        <v>No</v>
      </c>
      <c r="AC2101" s="38" t="str">
        <f t="shared" si="585"/>
        <v>No major surgery</v>
      </c>
      <c r="AD2101" s="39" t="str">
        <f t="shared" si="586"/>
        <v>No</v>
      </c>
      <c r="AE2101" s="13" t="str">
        <f t="shared" si="587"/>
        <v>2-Oct-1983</v>
      </c>
      <c r="AF2101" s="39">
        <f t="shared" si="588"/>
        <v>40</v>
      </c>
      <c r="AG2101" s="58">
        <f t="shared" si="589"/>
        <v>34307.22</v>
      </c>
      <c r="AH2101" s="39" t="str">
        <f t="shared" si="590"/>
        <v>tier - 2</v>
      </c>
      <c r="AI2101" s="39" t="str">
        <f t="shared" si="591"/>
        <v>tier - 2</v>
      </c>
      <c r="AJ2101" s="54" t="str">
        <f t="shared" si="592"/>
        <v>R1012</v>
      </c>
    </row>
    <row r="2102" spans="2:36" ht="15.75" customHeight="1" x14ac:dyDescent="0.3">
      <c r="B2102" s="12" t="s">
        <v>7496</v>
      </c>
      <c r="C2102" s="13" t="s">
        <v>620</v>
      </c>
      <c r="D2102" s="13">
        <v>17.670000000000002</v>
      </c>
      <c r="E2102" s="13" t="str">
        <f t="shared" si="576"/>
        <v>Underweight</v>
      </c>
      <c r="F2102" s="13">
        <v>4.78</v>
      </c>
      <c r="G2102" s="13" t="str">
        <f t="shared" si="577"/>
        <v>Normal</v>
      </c>
      <c r="H2102" s="13" t="s">
        <v>8291</v>
      </c>
      <c r="I2102" s="13" t="s">
        <v>8291</v>
      </c>
      <c r="J2102" s="13" t="s">
        <v>8291</v>
      </c>
      <c r="K2102" s="27" t="s">
        <v>8292</v>
      </c>
      <c r="L2102" s="13" t="s">
        <v>8291</v>
      </c>
      <c r="M2102" s="13" t="s">
        <v>10226</v>
      </c>
      <c r="N2102" s="13">
        <v>39</v>
      </c>
      <c r="O2102" s="56">
        <v>34402.22</v>
      </c>
      <c r="P2102" s="13" t="s">
        <v>8310</v>
      </c>
      <c r="Q2102" s="13" t="s">
        <v>8311</v>
      </c>
      <c r="R2102" s="57" t="s">
        <v>8321</v>
      </c>
      <c r="T2102" s="12" t="s">
        <v>7496</v>
      </c>
      <c r="U2102" s="13" t="str">
        <f t="shared" si="593"/>
        <v xml:space="preserve">  Matthew</v>
      </c>
      <c r="V2102" s="39">
        <f t="shared" si="578"/>
        <v>17.670000000000002</v>
      </c>
      <c r="W2102" s="39" t="str">
        <f t="shared" si="579"/>
        <v>Underweight</v>
      </c>
      <c r="X2102" s="39">
        <f t="shared" si="580"/>
        <v>4.78</v>
      </c>
      <c r="Y2102" s="39" t="str">
        <f t="shared" si="581"/>
        <v>Normal</v>
      </c>
      <c r="Z2102" s="39" t="str">
        <f t="shared" si="582"/>
        <v>No</v>
      </c>
      <c r="AA2102" s="39" t="str">
        <f t="shared" si="583"/>
        <v>No</v>
      </c>
      <c r="AB2102" s="39" t="str">
        <f t="shared" si="584"/>
        <v>No</v>
      </c>
      <c r="AC2102" s="38" t="str">
        <f t="shared" si="585"/>
        <v>No major surgery</v>
      </c>
      <c r="AD2102" s="39" t="str">
        <f t="shared" si="586"/>
        <v>No</v>
      </c>
      <c r="AE2102" s="13" t="str">
        <f t="shared" si="587"/>
        <v>1-Oct-1984</v>
      </c>
      <c r="AF2102" s="39">
        <f t="shared" si="588"/>
        <v>39</v>
      </c>
      <c r="AG2102" s="58">
        <f t="shared" si="589"/>
        <v>34402.22</v>
      </c>
      <c r="AH2102" s="39" t="str">
        <f t="shared" si="590"/>
        <v>tier - 2</v>
      </c>
      <c r="AI2102" s="39" t="str">
        <f t="shared" si="591"/>
        <v>tier - 3</v>
      </c>
      <c r="AJ2102" s="54" t="str">
        <f t="shared" si="592"/>
        <v>R1011</v>
      </c>
    </row>
    <row r="2103" spans="2:36" ht="15.75" customHeight="1" x14ac:dyDescent="0.3">
      <c r="B2103" s="12" t="s">
        <v>7499</v>
      </c>
      <c r="C2103" s="13" t="s">
        <v>7501</v>
      </c>
      <c r="D2103" s="13">
        <v>31.92</v>
      </c>
      <c r="E2103" s="13" t="str">
        <f t="shared" si="576"/>
        <v>Obesity</v>
      </c>
      <c r="F2103" s="13">
        <v>11.05</v>
      </c>
      <c r="G2103" s="13" t="str">
        <f t="shared" si="577"/>
        <v>Diabetes</v>
      </c>
      <c r="H2103" s="13" t="s">
        <v>8291</v>
      </c>
      <c r="I2103" s="13" t="s">
        <v>8291</v>
      </c>
      <c r="J2103" s="13" t="s">
        <v>8291</v>
      </c>
      <c r="K2103" s="27" t="s">
        <v>8292</v>
      </c>
      <c r="L2103" s="13" t="s">
        <v>8291</v>
      </c>
      <c r="M2103" s="13" t="s">
        <v>10227</v>
      </c>
      <c r="N2103" s="13">
        <v>20</v>
      </c>
      <c r="O2103" s="56">
        <v>34439.86</v>
      </c>
      <c r="P2103" s="13" t="s">
        <v>8310</v>
      </c>
      <c r="Q2103" s="13" t="s">
        <v>8314</v>
      </c>
      <c r="R2103" s="57" t="s">
        <v>8312</v>
      </c>
      <c r="T2103" s="12" t="s">
        <v>7499</v>
      </c>
      <c r="U2103" s="13" t="str">
        <f t="shared" si="593"/>
        <v xml:space="preserve">  Julia M</v>
      </c>
      <c r="V2103" s="39">
        <f t="shared" si="578"/>
        <v>31.92</v>
      </c>
      <c r="W2103" s="39" t="str">
        <f t="shared" si="579"/>
        <v>Obesity</v>
      </c>
      <c r="X2103" s="39">
        <f t="shared" si="580"/>
        <v>11.05</v>
      </c>
      <c r="Y2103" s="39" t="str">
        <f t="shared" si="581"/>
        <v>Diabetes</v>
      </c>
      <c r="Z2103" s="39" t="str">
        <f t="shared" si="582"/>
        <v>No</v>
      </c>
      <c r="AA2103" s="39" t="str">
        <f t="shared" si="583"/>
        <v>No</v>
      </c>
      <c r="AB2103" s="39" t="str">
        <f t="shared" si="584"/>
        <v>No</v>
      </c>
      <c r="AC2103" s="38" t="str">
        <f t="shared" si="585"/>
        <v>No major surgery</v>
      </c>
      <c r="AD2103" s="39" t="str">
        <f t="shared" si="586"/>
        <v>No</v>
      </c>
      <c r="AE2103" s="13" t="str">
        <f t="shared" si="587"/>
        <v>5-Oct-2003</v>
      </c>
      <c r="AF2103" s="39">
        <f t="shared" si="588"/>
        <v>20</v>
      </c>
      <c r="AG2103" s="58">
        <f t="shared" si="589"/>
        <v>34439.86</v>
      </c>
      <c r="AH2103" s="39" t="str">
        <f t="shared" si="590"/>
        <v>tier - 2</v>
      </c>
      <c r="AI2103" s="39" t="str">
        <f t="shared" si="591"/>
        <v>tier - 1</v>
      </c>
      <c r="AJ2103" s="54" t="str">
        <f t="shared" si="592"/>
        <v>R1013</v>
      </c>
    </row>
    <row r="2104" spans="2:36" ht="15.75" customHeight="1" x14ac:dyDescent="0.3">
      <c r="B2104" s="12" t="s">
        <v>7503</v>
      </c>
      <c r="C2104" s="13" t="s">
        <v>7505</v>
      </c>
      <c r="D2104" s="13">
        <v>28.975000000000001</v>
      </c>
      <c r="E2104" s="13" t="str">
        <f t="shared" si="576"/>
        <v>Overweight</v>
      </c>
      <c r="F2104" s="13">
        <v>7.62</v>
      </c>
      <c r="G2104" s="13" t="str">
        <f t="shared" si="577"/>
        <v>Diabetes</v>
      </c>
      <c r="H2104" s="13" t="s">
        <v>8291</v>
      </c>
      <c r="I2104" s="13" t="s">
        <v>8291</v>
      </c>
      <c r="J2104" s="13" t="s">
        <v>8291</v>
      </c>
      <c r="K2104" s="27" t="s">
        <v>8292</v>
      </c>
      <c r="L2104" s="13" t="s">
        <v>8291</v>
      </c>
      <c r="M2104" s="13" t="s">
        <v>10228</v>
      </c>
      <c r="N2104" s="13">
        <v>33</v>
      </c>
      <c r="O2104" s="56">
        <v>34456.269999999997</v>
      </c>
      <c r="P2104" s="13" t="s">
        <v>8314</v>
      </c>
      <c r="Q2104" s="13" t="s">
        <v>8310</v>
      </c>
      <c r="R2104" s="57" t="s">
        <v>8321</v>
      </c>
      <c r="T2104" s="12" t="s">
        <v>7503</v>
      </c>
      <c r="U2104" s="13" t="str">
        <f t="shared" si="593"/>
        <v xml:space="preserve">  Rhea</v>
      </c>
      <c r="V2104" s="39">
        <f t="shared" si="578"/>
        <v>28.975000000000001</v>
      </c>
      <c r="W2104" s="39" t="str">
        <f t="shared" si="579"/>
        <v>Overweight</v>
      </c>
      <c r="X2104" s="39">
        <f t="shared" si="580"/>
        <v>7.62</v>
      </c>
      <c r="Y2104" s="39" t="str">
        <f t="shared" si="581"/>
        <v>Diabetes</v>
      </c>
      <c r="Z2104" s="39" t="str">
        <f t="shared" si="582"/>
        <v>No</v>
      </c>
      <c r="AA2104" s="39" t="str">
        <f t="shared" si="583"/>
        <v>No</v>
      </c>
      <c r="AB2104" s="39" t="str">
        <f t="shared" si="584"/>
        <v>No</v>
      </c>
      <c r="AC2104" s="38" t="str">
        <f t="shared" si="585"/>
        <v>No major surgery</v>
      </c>
      <c r="AD2104" s="39" t="str">
        <f t="shared" si="586"/>
        <v>No</v>
      </c>
      <c r="AE2104" s="13" t="str">
        <f t="shared" si="587"/>
        <v>24-Sep-1990</v>
      </c>
      <c r="AF2104" s="39">
        <f t="shared" si="588"/>
        <v>33</v>
      </c>
      <c r="AG2104" s="58">
        <f t="shared" si="589"/>
        <v>34456.269999999997</v>
      </c>
      <c r="AH2104" s="39" t="str">
        <f t="shared" si="590"/>
        <v>tier - 1</v>
      </c>
      <c r="AI2104" s="39" t="str">
        <f t="shared" si="591"/>
        <v>tier - 2</v>
      </c>
      <c r="AJ2104" s="54" t="str">
        <f t="shared" si="592"/>
        <v>R1011</v>
      </c>
    </row>
    <row r="2105" spans="2:36" ht="15.75" customHeight="1" x14ac:dyDescent="0.3">
      <c r="B2105" s="12" t="s">
        <v>7507</v>
      </c>
      <c r="C2105" s="13" t="s">
        <v>2311</v>
      </c>
      <c r="D2105" s="13">
        <v>31.73</v>
      </c>
      <c r="E2105" s="13" t="str">
        <f t="shared" si="576"/>
        <v>Obesity</v>
      </c>
      <c r="F2105" s="13">
        <v>4.78</v>
      </c>
      <c r="G2105" s="13" t="str">
        <f t="shared" si="577"/>
        <v>Normal</v>
      </c>
      <c r="H2105" s="13" t="s">
        <v>8293</v>
      </c>
      <c r="I2105" s="13" t="s">
        <v>8293</v>
      </c>
      <c r="J2105" s="13" t="s">
        <v>8291</v>
      </c>
      <c r="K2105" s="27">
        <v>2</v>
      </c>
      <c r="L2105" s="13" t="s">
        <v>8291</v>
      </c>
      <c r="M2105" s="13" t="s">
        <v>10229</v>
      </c>
      <c r="N2105" s="13">
        <v>25</v>
      </c>
      <c r="O2105" s="56">
        <v>34472.839999999997</v>
      </c>
      <c r="P2105" s="13" t="s">
        <v>8314</v>
      </c>
      <c r="Q2105" s="13" t="s">
        <v>8311</v>
      </c>
      <c r="R2105" s="57" t="s">
        <v>8321</v>
      </c>
      <c r="T2105" s="12" t="s">
        <v>7507</v>
      </c>
      <c r="U2105" s="13" t="str">
        <f t="shared" si="593"/>
        <v xml:space="preserve">  Justin</v>
      </c>
      <c r="V2105" s="39">
        <f t="shared" si="578"/>
        <v>31.73</v>
      </c>
      <c r="W2105" s="39" t="str">
        <f t="shared" si="579"/>
        <v>Obesity</v>
      </c>
      <c r="X2105" s="39">
        <f t="shared" si="580"/>
        <v>4.78</v>
      </c>
      <c r="Y2105" s="39" t="str">
        <f t="shared" si="581"/>
        <v>Normal</v>
      </c>
      <c r="Z2105" s="39" t="str">
        <f t="shared" si="582"/>
        <v>Yes</v>
      </c>
      <c r="AA2105" s="39" t="str">
        <f t="shared" si="583"/>
        <v>Yes</v>
      </c>
      <c r="AB2105" s="39" t="str">
        <f t="shared" si="584"/>
        <v>No</v>
      </c>
      <c r="AC2105" s="38">
        <f t="shared" si="585"/>
        <v>2</v>
      </c>
      <c r="AD2105" s="39" t="str">
        <f t="shared" si="586"/>
        <v>No</v>
      </c>
      <c r="AE2105" s="13" t="str">
        <f t="shared" si="587"/>
        <v>24-Jun-1998</v>
      </c>
      <c r="AF2105" s="39">
        <f t="shared" si="588"/>
        <v>25</v>
      </c>
      <c r="AG2105" s="58">
        <f t="shared" si="589"/>
        <v>34472.839999999997</v>
      </c>
      <c r="AH2105" s="39" t="str">
        <f t="shared" si="590"/>
        <v>tier - 1</v>
      </c>
      <c r="AI2105" s="39" t="str">
        <f t="shared" si="591"/>
        <v>tier - 3</v>
      </c>
      <c r="AJ2105" s="54" t="str">
        <f t="shared" si="592"/>
        <v>R1011</v>
      </c>
    </row>
    <row r="2106" spans="2:36" ht="15.75" customHeight="1" x14ac:dyDescent="0.3">
      <c r="B2106" s="12" t="s">
        <v>7509</v>
      </c>
      <c r="C2106" s="13" t="s">
        <v>7511</v>
      </c>
      <c r="D2106" s="13">
        <v>28.88</v>
      </c>
      <c r="E2106" s="13" t="str">
        <f t="shared" si="576"/>
        <v>Overweight</v>
      </c>
      <c r="F2106" s="13">
        <v>6.09</v>
      </c>
      <c r="G2106" s="13" t="str">
        <f t="shared" si="577"/>
        <v>Prediabetes</v>
      </c>
      <c r="H2106" s="13" t="s">
        <v>8293</v>
      </c>
      <c r="I2106" s="13" t="s">
        <v>8293</v>
      </c>
      <c r="J2106" s="13" t="s">
        <v>8291</v>
      </c>
      <c r="K2106" s="27">
        <v>2</v>
      </c>
      <c r="L2106" s="13" t="s">
        <v>8291</v>
      </c>
      <c r="M2106" s="13" t="s">
        <v>10230</v>
      </c>
      <c r="N2106" s="13">
        <v>47</v>
      </c>
      <c r="O2106" s="56">
        <v>34543.39</v>
      </c>
      <c r="P2106" s="13" t="s">
        <v>8310</v>
      </c>
      <c r="Q2106" s="13" t="s">
        <v>8311</v>
      </c>
      <c r="R2106" s="57" t="s">
        <v>8321</v>
      </c>
      <c r="T2106" s="12" t="s">
        <v>7509</v>
      </c>
      <c r="U2106" s="13" t="str">
        <f t="shared" si="593"/>
        <v xml:space="preserve">  Shamus M</v>
      </c>
      <c r="V2106" s="39">
        <f t="shared" si="578"/>
        <v>28.88</v>
      </c>
      <c r="W2106" s="39" t="str">
        <f t="shared" si="579"/>
        <v>Overweight</v>
      </c>
      <c r="X2106" s="39">
        <f t="shared" si="580"/>
        <v>6.09</v>
      </c>
      <c r="Y2106" s="39" t="str">
        <f t="shared" si="581"/>
        <v>Prediabetes</v>
      </c>
      <c r="Z2106" s="39" t="str">
        <f t="shared" si="582"/>
        <v>Yes</v>
      </c>
      <c r="AA2106" s="39" t="str">
        <f t="shared" si="583"/>
        <v>Yes</v>
      </c>
      <c r="AB2106" s="39" t="str">
        <f t="shared" si="584"/>
        <v>No</v>
      </c>
      <c r="AC2106" s="38">
        <f t="shared" si="585"/>
        <v>2</v>
      </c>
      <c r="AD2106" s="39" t="str">
        <f t="shared" si="586"/>
        <v>No</v>
      </c>
      <c r="AE2106" s="13" t="str">
        <f t="shared" si="587"/>
        <v>25-Nov-1976</v>
      </c>
      <c r="AF2106" s="39">
        <f t="shared" si="588"/>
        <v>47</v>
      </c>
      <c r="AG2106" s="58">
        <f t="shared" si="589"/>
        <v>34543.39</v>
      </c>
      <c r="AH2106" s="39" t="str">
        <f t="shared" si="590"/>
        <v>tier - 2</v>
      </c>
      <c r="AI2106" s="39" t="str">
        <f t="shared" si="591"/>
        <v>tier - 3</v>
      </c>
      <c r="AJ2106" s="54" t="str">
        <f t="shared" si="592"/>
        <v>R1011</v>
      </c>
    </row>
    <row r="2107" spans="2:36" ht="15.75" customHeight="1" x14ac:dyDescent="0.3">
      <c r="B2107" s="12" t="s">
        <v>7513</v>
      </c>
      <c r="C2107" s="13" t="s">
        <v>1387</v>
      </c>
      <c r="D2107" s="13">
        <v>25.555</v>
      </c>
      <c r="E2107" s="13" t="str">
        <f t="shared" si="576"/>
        <v>Overweight</v>
      </c>
      <c r="F2107" s="13">
        <v>5.1100000000000003</v>
      </c>
      <c r="G2107" s="13" t="str">
        <f t="shared" si="577"/>
        <v>Normal</v>
      </c>
      <c r="H2107" s="13" t="s">
        <v>8291</v>
      </c>
      <c r="I2107" s="13" t="s">
        <v>8291</v>
      </c>
      <c r="J2107" s="13" t="s">
        <v>8293</v>
      </c>
      <c r="K2107" s="27">
        <v>1</v>
      </c>
      <c r="L2107" s="13" t="s">
        <v>8291</v>
      </c>
      <c r="M2107" s="13" t="s">
        <v>10231</v>
      </c>
      <c r="N2107" s="13">
        <v>19</v>
      </c>
      <c r="O2107" s="56">
        <v>34617.839999999997</v>
      </c>
      <c r="P2107" s="13" t="s">
        <v>8314</v>
      </c>
      <c r="Q2107" s="13" t="s">
        <v>8311</v>
      </c>
      <c r="R2107" s="57" t="s">
        <v>8326</v>
      </c>
      <c r="T2107" s="12" t="s">
        <v>7513</v>
      </c>
      <c r="U2107" s="13" t="str">
        <f t="shared" si="593"/>
        <v xml:space="preserve">  Mike</v>
      </c>
      <c r="V2107" s="39">
        <f t="shared" si="578"/>
        <v>25.555</v>
      </c>
      <c r="W2107" s="39" t="str">
        <f t="shared" si="579"/>
        <v>Overweight</v>
      </c>
      <c r="X2107" s="39">
        <f t="shared" si="580"/>
        <v>5.1100000000000003</v>
      </c>
      <c r="Y2107" s="39" t="str">
        <f t="shared" si="581"/>
        <v>Normal</v>
      </c>
      <c r="Z2107" s="39" t="str">
        <f t="shared" si="582"/>
        <v>No</v>
      </c>
      <c r="AA2107" s="39" t="str">
        <f t="shared" si="583"/>
        <v>No</v>
      </c>
      <c r="AB2107" s="39" t="str">
        <f t="shared" si="584"/>
        <v>Yes</v>
      </c>
      <c r="AC2107" s="38">
        <f t="shared" si="585"/>
        <v>1</v>
      </c>
      <c r="AD2107" s="39" t="str">
        <f t="shared" si="586"/>
        <v>No</v>
      </c>
      <c r="AE2107" s="13" t="str">
        <f t="shared" si="587"/>
        <v>9-Oct-2004</v>
      </c>
      <c r="AF2107" s="39">
        <f t="shared" si="588"/>
        <v>19</v>
      </c>
      <c r="AG2107" s="58">
        <f t="shared" si="589"/>
        <v>34617.839999999997</v>
      </c>
      <c r="AH2107" s="39" t="str">
        <f t="shared" si="590"/>
        <v>tier - 1</v>
      </c>
      <c r="AI2107" s="39" t="str">
        <f t="shared" si="591"/>
        <v>tier - 3</v>
      </c>
      <c r="AJ2107" s="54" t="str">
        <f t="shared" si="592"/>
        <v>R1016</v>
      </c>
    </row>
    <row r="2108" spans="2:36" ht="15.75" customHeight="1" x14ac:dyDescent="0.3">
      <c r="B2108" s="12" t="s">
        <v>7515</v>
      </c>
      <c r="C2108" s="13" t="s">
        <v>7517</v>
      </c>
      <c r="D2108" s="13">
        <v>37.29</v>
      </c>
      <c r="E2108" s="13" t="str">
        <f t="shared" si="576"/>
        <v>Obesity</v>
      </c>
      <c r="F2108" s="13">
        <v>4.46</v>
      </c>
      <c r="G2108" s="13" t="str">
        <f t="shared" si="577"/>
        <v>Normal</v>
      </c>
      <c r="H2108" s="13" t="s">
        <v>8291</v>
      </c>
      <c r="I2108" s="13" t="s">
        <v>8293</v>
      </c>
      <c r="J2108" s="13" t="s">
        <v>8291</v>
      </c>
      <c r="K2108" s="27">
        <v>1</v>
      </c>
      <c r="L2108" s="13" t="s">
        <v>8291</v>
      </c>
      <c r="M2108" s="13" t="s">
        <v>9073</v>
      </c>
      <c r="N2108" s="13">
        <v>29</v>
      </c>
      <c r="O2108" s="56">
        <v>34672.15</v>
      </c>
      <c r="P2108" s="13" t="s">
        <v>8314</v>
      </c>
      <c r="Q2108" s="13" t="s">
        <v>8311</v>
      </c>
      <c r="R2108" s="57" t="s">
        <v>8312</v>
      </c>
      <c r="T2108" s="12" t="s">
        <v>7515</v>
      </c>
      <c r="U2108" s="13" t="str">
        <f t="shared" si="593"/>
        <v xml:space="preserve">  Mary Beth</v>
      </c>
      <c r="V2108" s="39">
        <f t="shared" si="578"/>
        <v>37.29</v>
      </c>
      <c r="W2108" s="39" t="str">
        <f t="shared" si="579"/>
        <v>Obesity</v>
      </c>
      <c r="X2108" s="39">
        <f t="shared" si="580"/>
        <v>4.46</v>
      </c>
      <c r="Y2108" s="39" t="str">
        <f t="shared" si="581"/>
        <v>Normal</v>
      </c>
      <c r="Z2108" s="39" t="str">
        <f t="shared" si="582"/>
        <v>No</v>
      </c>
      <c r="AA2108" s="39" t="str">
        <f t="shared" si="583"/>
        <v>Yes</v>
      </c>
      <c r="AB2108" s="39" t="str">
        <f t="shared" si="584"/>
        <v>No</v>
      </c>
      <c r="AC2108" s="38">
        <f t="shared" si="585"/>
        <v>1</v>
      </c>
      <c r="AD2108" s="39" t="str">
        <f t="shared" si="586"/>
        <v>No</v>
      </c>
      <c r="AE2108" s="13" t="str">
        <f t="shared" si="587"/>
        <v>7-Jul-1994</v>
      </c>
      <c r="AF2108" s="39">
        <f t="shared" si="588"/>
        <v>29</v>
      </c>
      <c r="AG2108" s="58">
        <f t="shared" si="589"/>
        <v>34672.15</v>
      </c>
      <c r="AH2108" s="39" t="str">
        <f t="shared" si="590"/>
        <v>tier - 1</v>
      </c>
      <c r="AI2108" s="39" t="str">
        <f t="shared" si="591"/>
        <v>tier - 3</v>
      </c>
      <c r="AJ2108" s="54" t="str">
        <f t="shared" si="592"/>
        <v>R1013</v>
      </c>
    </row>
    <row r="2109" spans="2:36" ht="15.75" customHeight="1" x14ac:dyDescent="0.3">
      <c r="B2109" s="12" t="s">
        <v>7519</v>
      </c>
      <c r="C2109" s="13" t="s">
        <v>7521</v>
      </c>
      <c r="D2109" s="13">
        <v>40.28</v>
      </c>
      <c r="E2109" s="13" t="str">
        <f t="shared" si="576"/>
        <v>Obesity</v>
      </c>
      <c r="F2109" s="13">
        <v>6.11</v>
      </c>
      <c r="G2109" s="13" t="str">
        <f t="shared" si="577"/>
        <v>Prediabetes</v>
      </c>
      <c r="H2109" s="13" t="s">
        <v>8291</v>
      </c>
      <c r="I2109" s="13" t="s">
        <v>8293</v>
      </c>
      <c r="J2109" s="13" t="s">
        <v>8291</v>
      </c>
      <c r="K2109" s="27">
        <v>1</v>
      </c>
      <c r="L2109" s="13" t="s">
        <v>8291</v>
      </c>
      <c r="M2109" s="13" t="s">
        <v>8662</v>
      </c>
      <c r="N2109" s="13">
        <v>20</v>
      </c>
      <c r="O2109" s="56">
        <v>34779.620000000003</v>
      </c>
      <c r="P2109" s="13" t="s">
        <v>8314</v>
      </c>
      <c r="Q2109" s="13" t="s">
        <v>8310</v>
      </c>
      <c r="R2109" s="57" t="s">
        <v>8321</v>
      </c>
      <c r="T2109" s="12" t="s">
        <v>7519</v>
      </c>
      <c r="U2109" s="13" t="str">
        <f t="shared" si="593"/>
        <v xml:space="preserve">  Erin</v>
      </c>
      <c r="V2109" s="39">
        <f t="shared" si="578"/>
        <v>40.28</v>
      </c>
      <c r="W2109" s="39" t="str">
        <f t="shared" si="579"/>
        <v>Obesity</v>
      </c>
      <c r="X2109" s="39">
        <f t="shared" si="580"/>
        <v>6.11</v>
      </c>
      <c r="Y2109" s="39" t="str">
        <f t="shared" si="581"/>
        <v>Prediabetes</v>
      </c>
      <c r="Z2109" s="39" t="str">
        <f t="shared" si="582"/>
        <v>No</v>
      </c>
      <c r="AA2109" s="39" t="str">
        <f t="shared" si="583"/>
        <v>Yes</v>
      </c>
      <c r="AB2109" s="39" t="str">
        <f t="shared" si="584"/>
        <v>No</v>
      </c>
      <c r="AC2109" s="38">
        <f t="shared" si="585"/>
        <v>1</v>
      </c>
      <c r="AD2109" s="39" t="str">
        <f t="shared" si="586"/>
        <v>No</v>
      </c>
      <c r="AE2109" s="13" t="str">
        <f t="shared" si="587"/>
        <v>3-Jul-2003</v>
      </c>
      <c r="AF2109" s="39">
        <f t="shared" si="588"/>
        <v>20</v>
      </c>
      <c r="AG2109" s="58">
        <f t="shared" si="589"/>
        <v>34779.620000000003</v>
      </c>
      <c r="AH2109" s="39" t="str">
        <f t="shared" si="590"/>
        <v>tier - 1</v>
      </c>
      <c r="AI2109" s="39" t="str">
        <f t="shared" si="591"/>
        <v>tier - 2</v>
      </c>
      <c r="AJ2109" s="54" t="str">
        <f t="shared" si="592"/>
        <v>R1011</v>
      </c>
    </row>
    <row r="2110" spans="2:36" ht="15.75" customHeight="1" x14ac:dyDescent="0.3">
      <c r="B2110" s="12" t="s">
        <v>7523</v>
      </c>
      <c r="C2110" s="13" t="s">
        <v>7525</v>
      </c>
      <c r="D2110" s="13">
        <v>40.185000000000002</v>
      </c>
      <c r="E2110" s="13" t="str">
        <f t="shared" si="576"/>
        <v>Obesity</v>
      </c>
      <c r="F2110" s="13">
        <v>4.66</v>
      </c>
      <c r="G2110" s="13" t="str">
        <f t="shared" si="577"/>
        <v>Normal</v>
      </c>
      <c r="H2110" s="13" t="s">
        <v>8291</v>
      </c>
      <c r="I2110" s="13" t="s">
        <v>8293</v>
      </c>
      <c r="J2110" s="13" t="s">
        <v>8291</v>
      </c>
      <c r="K2110" s="27">
        <v>1</v>
      </c>
      <c r="L2110" s="13" t="s">
        <v>8291</v>
      </c>
      <c r="M2110" s="13" t="s">
        <v>8858</v>
      </c>
      <c r="N2110" s="13">
        <v>28</v>
      </c>
      <c r="O2110" s="56">
        <v>34806.47</v>
      </c>
      <c r="P2110" s="13" t="s">
        <v>8314</v>
      </c>
      <c r="Q2110" s="13" t="s">
        <v>8310</v>
      </c>
      <c r="R2110" s="57" t="s">
        <v>8312</v>
      </c>
      <c r="T2110" s="12" t="s">
        <v>7523</v>
      </c>
      <c r="U2110" s="13" t="str">
        <f t="shared" si="593"/>
        <v xml:space="preserve">  Hallie</v>
      </c>
      <c r="V2110" s="39">
        <f t="shared" si="578"/>
        <v>40.185000000000002</v>
      </c>
      <c r="W2110" s="39" t="str">
        <f t="shared" si="579"/>
        <v>Obesity</v>
      </c>
      <c r="X2110" s="39">
        <f t="shared" si="580"/>
        <v>4.66</v>
      </c>
      <c r="Y2110" s="39" t="str">
        <f t="shared" si="581"/>
        <v>Normal</v>
      </c>
      <c r="Z2110" s="39" t="str">
        <f t="shared" si="582"/>
        <v>No</v>
      </c>
      <c r="AA2110" s="39" t="str">
        <f t="shared" si="583"/>
        <v>Yes</v>
      </c>
      <c r="AB2110" s="39" t="str">
        <f t="shared" si="584"/>
        <v>No</v>
      </c>
      <c r="AC2110" s="38">
        <f t="shared" si="585"/>
        <v>1</v>
      </c>
      <c r="AD2110" s="39" t="str">
        <f t="shared" si="586"/>
        <v>No</v>
      </c>
      <c r="AE2110" s="13" t="str">
        <f t="shared" si="587"/>
        <v>27-Dec-1995</v>
      </c>
      <c r="AF2110" s="39">
        <f t="shared" si="588"/>
        <v>28</v>
      </c>
      <c r="AG2110" s="58">
        <f t="shared" si="589"/>
        <v>34806.47</v>
      </c>
      <c r="AH2110" s="39" t="str">
        <f t="shared" si="590"/>
        <v>tier - 1</v>
      </c>
      <c r="AI2110" s="39" t="str">
        <f t="shared" si="591"/>
        <v>tier - 2</v>
      </c>
      <c r="AJ2110" s="54" t="str">
        <f t="shared" si="592"/>
        <v>R1013</v>
      </c>
    </row>
    <row r="2111" spans="2:36" ht="15.75" customHeight="1" x14ac:dyDescent="0.3">
      <c r="B2111" s="12" t="s">
        <v>7527</v>
      </c>
      <c r="C2111" s="13" t="s">
        <v>7529</v>
      </c>
      <c r="D2111" s="13">
        <v>23.57</v>
      </c>
      <c r="E2111" s="13" t="str">
        <f t="shared" si="576"/>
        <v>Healthy Weight</v>
      </c>
      <c r="F2111" s="13">
        <v>6.14</v>
      </c>
      <c r="G2111" s="13" t="str">
        <f t="shared" si="577"/>
        <v>Prediabetes</v>
      </c>
      <c r="H2111" s="13" t="s">
        <v>8291</v>
      </c>
      <c r="I2111" s="13" t="s">
        <v>8291</v>
      </c>
      <c r="J2111" s="13" t="s">
        <v>8291</v>
      </c>
      <c r="K2111" s="27" t="s">
        <v>8292</v>
      </c>
      <c r="L2111" s="13" t="s">
        <v>8291</v>
      </c>
      <c r="M2111" s="13" t="s">
        <v>10232</v>
      </c>
      <c r="N2111" s="13">
        <v>20</v>
      </c>
      <c r="O2111" s="56">
        <v>34828.65</v>
      </c>
      <c r="P2111" s="13" t="s">
        <v>8314</v>
      </c>
      <c r="Q2111" s="13" t="s">
        <v>8311</v>
      </c>
      <c r="R2111" s="57" t="s">
        <v>8321</v>
      </c>
      <c r="T2111" s="12" t="s">
        <v>7527</v>
      </c>
      <c r="U2111" s="13" t="str">
        <f t="shared" si="593"/>
        <v xml:space="preserve">  Paige P</v>
      </c>
      <c r="V2111" s="39">
        <f t="shared" si="578"/>
        <v>23.57</v>
      </c>
      <c r="W2111" s="39" t="str">
        <f t="shared" si="579"/>
        <v>Healthy Weight</v>
      </c>
      <c r="X2111" s="39">
        <f t="shared" si="580"/>
        <v>6.14</v>
      </c>
      <c r="Y2111" s="39" t="str">
        <f t="shared" si="581"/>
        <v>Prediabetes</v>
      </c>
      <c r="Z2111" s="39" t="str">
        <f t="shared" si="582"/>
        <v>No</v>
      </c>
      <c r="AA2111" s="39" t="str">
        <f t="shared" si="583"/>
        <v>No</v>
      </c>
      <c r="AB2111" s="39" t="str">
        <f t="shared" si="584"/>
        <v>No</v>
      </c>
      <c r="AC2111" s="38" t="str">
        <f t="shared" si="585"/>
        <v>No major surgery</v>
      </c>
      <c r="AD2111" s="39" t="str">
        <f t="shared" si="586"/>
        <v>No</v>
      </c>
      <c r="AE2111" s="13" t="str">
        <f t="shared" si="587"/>
        <v>17-Sep-2003</v>
      </c>
      <c r="AF2111" s="39">
        <f t="shared" si="588"/>
        <v>20</v>
      </c>
      <c r="AG2111" s="58">
        <f t="shared" si="589"/>
        <v>34828.65</v>
      </c>
      <c r="AH2111" s="39" t="str">
        <f t="shared" si="590"/>
        <v>tier - 1</v>
      </c>
      <c r="AI2111" s="39" t="str">
        <f t="shared" si="591"/>
        <v>tier - 3</v>
      </c>
      <c r="AJ2111" s="54" t="str">
        <f t="shared" si="592"/>
        <v>R1011</v>
      </c>
    </row>
    <row r="2112" spans="2:36" ht="15.75" customHeight="1" x14ac:dyDescent="0.3">
      <c r="B2112" s="12" t="s">
        <v>7531</v>
      </c>
      <c r="C2112" s="13" t="s">
        <v>7533</v>
      </c>
      <c r="D2112" s="13">
        <v>35.625</v>
      </c>
      <c r="E2112" s="13" t="str">
        <f t="shared" si="576"/>
        <v>Obesity</v>
      </c>
      <c r="F2112" s="13">
        <v>6.21</v>
      </c>
      <c r="G2112" s="13" t="str">
        <f t="shared" si="577"/>
        <v>Prediabetes</v>
      </c>
      <c r="H2112" s="13" t="s">
        <v>8291</v>
      </c>
      <c r="I2112" s="13" t="s">
        <v>8293</v>
      </c>
      <c r="J2112" s="13" t="s">
        <v>8291</v>
      </c>
      <c r="K2112" s="27">
        <v>1</v>
      </c>
      <c r="L2112" s="13" t="s">
        <v>8291</v>
      </c>
      <c r="M2112" s="13" t="s">
        <v>9037</v>
      </c>
      <c r="N2112" s="13">
        <v>28</v>
      </c>
      <c r="O2112" s="56">
        <v>34838.870000000003</v>
      </c>
      <c r="P2112" s="13" t="s">
        <v>8310</v>
      </c>
      <c r="Q2112" s="13" t="s">
        <v>8311</v>
      </c>
      <c r="R2112" s="57" t="s">
        <v>8321</v>
      </c>
      <c r="T2112" s="12" t="s">
        <v>7531</v>
      </c>
      <c r="U2112" s="13" t="str">
        <f t="shared" si="593"/>
        <v xml:space="preserve">  Ji</v>
      </c>
      <c r="V2112" s="39">
        <f t="shared" si="578"/>
        <v>35.625</v>
      </c>
      <c r="W2112" s="39" t="str">
        <f t="shared" si="579"/>
        <v>Obesity</v>
      </c>
      <c r="X2112" s="39">
        <f t="shared" si="580"/>
        <v>6.21</v>
      </c>
      <c r="Y2112" s="39" t="str">
        <f t="shared" si="581"/>
        <v>Prediabetes</v>
      </c>
      <c r="Z2112" s="39" t="str">
        <f t="shared" si="582"/>
        <v>No</v>
      </c>
      <c r="AA2112" s="39" t="str">
        <f t="shared" si="583"/>
        <v>Yes</v>
      </c>
      <c r="AB2112" s="39" t="str">
        <f t="shared" si="584"/>
        <v>No</v>
      </c>
      <c r="AC2112" s="38">
        <f t="shared" si="585"/>
        <v>1</v>
      </c>
      <c r="AD2112" s="39" t="str">
        <f t="shared" si="586"/>
        <v>No</v>
      </c>
      <c r="AE2112" s="13" t="str">
        <f t="shared" si="587"/>
        <v>17-Oct-1995</v>
      </c>
      <c r="AF2112" s="39">
        <f t="shared" si="588"/>
        <v>28</v>
      </c>
      <c r="AG2112" s="58">
        <f t="shared" si="589"/>
        <v>34838.870000000003</v>
      </c>
      <c r="AH2112" s="39" t="str">
        <f t="shared" si="590"/>
        <v>tier - 2</v>
      </c>
      <c r="AI2112" s="39" t="str">
        <f t="shared" si="591"/>
        <v>tier - 3</v>
      </c>
      <c r="AJ2112" s="54" t="str">
        <f t="shared" si="592"/>
        <v>R1011</v>
      </c>
    </row>
    <row r="2113" spans="2:36" ht="15.75" customHeight="1" x14ac:dyDescent="0.3">
      <c r="B2113" s="12" t="s">
        <v>7534</v>
      </c>
      <c r="C2113" s="13" t="s">
        <v>7536</v>
      </c>
      <c r="D2113" s="13">
        <v>33.155000000000001</v>
      </c>
      <c r="E2113" s="13" t="str">
        <f t="shared" si="576"/>
        <v>Obesity</v>
      </c>
      <c r="F2113" s="13">
        <v>4.5999999999999996</v>
      </c>
      <c r="G2113" s="13" t="str">
        <f t="shared" si="577"/>
        <v>Normal</v>
      </c>
      <c r="H2113" s="13" t="s">
        <v>8291</v>
      </c>
      <c r="I2113" s="13" t="s">
        <v>8293</v>
      </c>
      <c r="J2113" s="13" t="s">
        <v>8291</v>
      </c>
      <c r="K2113" s="27">
        <v>1</v>
      </c>
      <c r="L2113" s="13" t="s">
        <v>8291</v>
      </c>
      <c r="M2113" s="13" t="s">
        <v>10233</v>
      </c>
      <c r="N2113" s="13">
        <v>40</v>
      </c>
      <c r="O2113" s="56">
        <v>34940.61</v>
      </c>
      <c r="P2113" s="13" t="s">
        <v>8310</v>
      </c>
      <c r="Q2113" s="13" t="s">
        <v>8311</v>
      </c>
      <c r="R2113" s="57" t="s">
        <v>8321</v>
      </c>
      <c r="T2113" s="12" t="s">
        <v>7534</v>
      </c>
      <c r="U2113" s="13" t="str">
        <f t="shared" si="593"/>
        <v xml:space="preserve">  Carissa A</v>
      </c>
      <c r="V2113" s="39">
        <f t="shared" si="578"/>
        <v>33.155000000000001</v>
      </c>
      <c r="W2113" s="39" t="str">
        <f t="shared" si="579"/>
        <v>Obesity</v>
      </c>
      <c r="X2113" s="39">
        <f t="shared" si="580"/>
        <v>4.5999999999999996</v>
      </c>
      <c r="Y2113" s="39" t="str">
        <f t="shared" si="581"/>
        <v>Normal</v>
      </c>
      <c r="Z2113" s="39" t="str">
        <f t="shared" si="582"/>
        <v>No</v>
      </c>
      <c r="AA2113" s="39" t="str">
        <f t="shared" si="583"/>
        <v>Yes</v>
      </c>
      <c r="AB2113" s="39" t="str">
        <f t="shared" si="584"/>
        <v>No</v>
      </c>
      <c r="AC2113" s="38">
        <f t="shared" si="585"/>
        <v>1</v>
      </c>
      <c r="AD2113" s="39" t="str">
        <f t="shared" si="586"/>
        <v>No</v>
      </c>
      <c r="AE2113" s="13" t="str">
        <f t="shared" si="587"/>
        <v>29-Jul-1983</v>
      </c>
      <c r="AF2113" s="39">
        <f t="shared" si="588"/>
        <v>40</v>
      </c>
      <c r="AG2113" s="58">
        <f t="shared" si="589"/>
        <v>34940.61</v>
      </c>
      <c r="AH2113" s="39" t="str">
        <f t="shared" si="590"/>
        <v>tier - 2</v>
      </c>
      <c r="AI2113" s="39" t="str">
        <f t="shared" si="591"/>
        <v>tier - 3</v>
      </c>
      <c r="AJ2113" s="54" t="str">
        <f t="shared" si="592"/>
        <v>R1011</v>
      </c>
    </row>
    <row r="2114" spans="2:36" ht="15.75" customHeight="1" x14ac:dyDescent="0.3">
      <c r="B2114" s="12" t="s">
        <v>7538</v>
      </c>
      <c r="C2114" s="13" t="s">
        <v>7540</v>
      </c>
      <c r="D2114" s="13">
        <v>31.92</v>
      </c>
      <c r="E2114" s="13" t="str">
        <f t="shared" si="576"/>
        <v>Obesity</v>
      </c>
      <c r="F2114" s="13">
        <v>5.04</v>
      </c>
      <c r="G2114" s="13" t="str">
        <f t="shared" si="577"/>
        <v>Normal</v>
      </c>
      <c r="H2114" s="13" t="s">
        <v>8291</v>
      </c>
      <c r="I2114" s="13" t="s">
        <v>8293</v>
      </c>
      <c r="J2114" s="13" t="s">
        <v>8291</v>
      </c>
      <c r="K2114" s="27">
        <v>1</v>
      </c>
      <c r="L2114" s="13" t="s">
        <v>8291</v>
      </c>
      <c r="M2114" s="13" t="s">
        <v>10234</v>
      </c>
      <c r="N2114" s="13">
        <v>56</v>
      </c>
      <c r="O2114" s="56">
        <v>34975.68</v>
      </c>
      <c r="P2114" s="13" t="s">
        <v>8310</v>
      </c>
      <c r="Q2114" s="13" t="s">
        <v>8310</v>
      </c>
      <c r="R2114" s="57" t="s">
        <v>8321</v>
      </c>
      <c r="T2114" s="12" t="s">
        <v>7538</v>
      </c>
      <c r="U2114" s="13" t="str">
        <f t="shared" si="593"/>
        <v xml:space="preserve">  Mona</v>
      </c>
      <c r="V2114" s="39">
        <f t="shared" si="578"/>
        <v>31.92</v>
      </c>
      <c r="W2114" s="39" t="str">
        <f t="shared" si="579"/>
        <v>Obesity</v>
      </c>
      <c r="X2114" s="39">
        <f t="shared" si="580"/>
        <v>5.04</v>
      </c>
      <c r="Y2114" s="39" t="str">
        <f t="shared" si="581"/>
        <v>Normal</v>
      </c>
      <c r="Z2114" s="39" t="str">
        <f t="shared" si="582"/>
        <v>No</v>
      </c>
      <c r="AA2114" s="39" t="str">
        <f t="shared" si="583"/>
        <v>Yes</v>
      </c>
      <c r="AB2114" s="39" t="str">
        <f t="shared" si="584"/>
        <v>No</v>
      </c>
      <c r="AC2114" s="38">
        <f t="shared" si="585"/>
        <v>1</v>
      </c>
      <c r="AD2114" s="39" t="str">
        <f t="shared" si="586"/>
        <v>No</v>
      </c>
      <c r="AE2114" s="13" t="str">
        <f t="shared" si="587"/>
        <v>7-Oct-1967</v>
      </c>
      <c r="AF2114" s="39">
        <f t="shared" si="588"/>
        <v>56</v>
      </c>
      <c r="AG2114" s="58">
        <f t="shared" si="589"/>
        <v>34975.68</v>
      </c>
      <c r="AH2114" s="39" t="str">
        <f t="shared" si="590"/>
        <v>tier - 2</v>
      </c>
      <c r="AI2114" s="39" t="str">
        <f t="shared" si="591"/>
        <v>tier - 2</v>
      </c>
      <c r="AJ2114" s="54" t="str">
        <f t="shared" si="592"/>
        <v>R1011</v>
      </c>
    </row>
    <row r="2115" spans="2:36" ht="15.75" customHeight="1" x14ac:dyDescent="0.3">
      <c r="B2115" s="12" t="s">
        <v>7542</v>
      </c>
      <c r="C2115" s="13" t="s">
        <v>7544</v>
      </c>
      <c r="D2115" s="13">
        <v>30.305</v>
      </c>
      <c r="E2115" s="13" t="str">
        <f t="shared" si="576"/>
        <v>Obesity</v>
      </c>
      <c r="F2115" s="13">
        <v>5.08</v>
      </c>
      <c r="G2115" s="13" t="str">
        <f t="shared" si="577"/>
        <v>Normal</v>
      </c>
      <c r="H2115" s="13" t="s">
        <v>8291</v>
      </c>
      <c r="I2115" s="13" t="s">
        <v>8293</v>
      </c>
      <c r="J2115" s="13" t="s">
        <v>8291</v>
      </c>
      <c r="K2115" s="27">
        <v>1</v>
      </c>
      <c r="L2115" s="13" t="s">
        <v>8291</v>
      </c>
      <c r="M2115" s="13" t="s">
        <v>10235</v>
      </c>
      <c r="N2115" s="13">
        <v>25</v>
      </c>
      <c r="O2115" s="56">
        <v>34976.42</v>
      </c>
      <c r="P2115" s="13" t="s">
        <v>8310</v>
      </c>
      <c r="Q2115" s="13" t="s">
        <v>8314</v>
      </c>
      <c r="R2115" s="57" t="s">
        <v>8321</v>
      </c>
      <c r="T2115" s="12" t="s">
        <v>7542</v>
      </c>
      <c r="U2115" s="13" t="str">
        <f t="shared" si="593"/>
        <v xml:space="preserve">  Kristin R</v>
      </c>
      <c r="V2115" s="39">
        <f t="shared" si="578"/>
        <v>30.305</v>
      </c>
      <c r="W2115" s="39" t="str">
        <f t="shared" si="579"/>
        <v>Obesity</v>
      </c>
      <c r="X2115" s="39">
        <f t="shared" si="580"/>
        <v>5.08</v>
      </c>
      <c r="Y2115" s="39" t="str">
        <f t="shared" si="581"/>
        <v>Normal</v>
      </c>
      <c r="Z2115" s="39" t="str">
        <f t="shared" si="582"/>
        <v>No</v>
      </c>
      <c r="AA2115" s="39" t="str">
        <f t="shared" si="583"/>
        <v>Yes</v>
      </c>
      <c r="AB2115" s="39" t="str">
        <f t="shared" si="584"/>
        <v>No</v>
      </c>
      <c r="AC2115" s="38">
        <f t="shared" si="585"/>
        <v>1</v>
      </c>
      <c r="AD2115" s="39" t="str">
        <f t="shared" si="586"/>
        <v>No</v>
      </c>
      <c r="AE2115" s="13" t="str">
        <f t="shared" si="587"/>
        <v>22-Aug-1998</v>
      </c>
      <c r="AF2115" s="39">
        <f t="shared" si="588"/>
        <v>25</v>
      </c>
      <c r="AG2115" s="58">
        <f t="shared" si="589"/>
        <v>34976.42</v>
      </c>
      <c r="AH2115" s="39" t="str">
        <f t="shared" si="590"/>
        <v>tier - 2</v>
      </c>
      <c r="AI2115" s="39" t="str">
        <f t="shared" si="591"/>
        <v>tier - 1</v>
      </c>
      <c r="AJ2115" s="54" t="str">
        <f t="shared" si="592"/>
        <v>R1011</v>
      </c>
    </row>
    <row r="2116" spans="2:36" ht="15.75" customHeight="1" x14ac:dyDescent="0.3">
      <c r="B2116" s="12" t="s">
        <v>7546</v>
      </c>
      <c r="C2116" s="13" t="s">
        <v>3169</v>
      </c>
      <c r="D2116" s="13">
        <v>30.114999999999998</v>
      </c>
      <c r="E2116" s="13" t="str">
        <f t="shared" ref="E2116:E2179" si="594">IF(D2116&lt;18.5,"Underweight", IF(AND(D2116&gt;=18.5,D2116&lt;=24.9),"Healthy Weight", IF(AND(D2116&gt;=25,D2116&lt;=29.9),"Overweight", IF(D2116&gt;=30,"Obesity"))))</f>
        <v>Obesity</v>
      </c>
      <c r="F2116" s="13">
        <v>4.38</v>
      </c>
      <c r="G2116" s="13" t="str">
        <f t="shared" ref="G2116:G2179" si="595">IF(F2116&lt;5.7,"Normal",IF(AND(F2116&gt;=5.7,F2116&lt;=6.4),"Prediabetes",IF(F2116&gt;=6.5,"Diabetes")))</f>
        <v>Normal</v>
      </c>
      <c r="H2116" s="13" t="s">
        <v>8291</v>
      </c>
      <c r="I2116" s="13" t="s">
        <v>8293</v>
      </c>
      <c r="J2116" s="13" t="s">
        <v>8291</v>
      </c>
      <c r="K2116" s="27">
        <v>1</v>
      </c>
      <c r="L2116" s="13" t="s">
        <v>8291</v>
      </c>
      <c r="M2116" s="13" t="s">
        <v>10236</v>
      </c>
      <c r="N2116" s="13">
        <v>26</v>
      </c>
      <c r="O2116" s="56">
        <v>34979.86</v>
      </c>
      <c r="P2116" s="13" t="s">
        <v>8310</v>
      </c>
      <c r="Q2116" s="13" t="s">
        <v>8310</v>
      </c>
      <c r="R2116" s="57" t="s">
        <v>8321</v>
      </c>
      <c r="T2116" s="12" t="s">
        <v>7546</v>
      </c>
      <c r="U2116" s="13" t="str">
        <f t="shared" si="593"/>
        <v xml:space="preserve">  Beth</v>
      </c>
      <c r="V2116" s="39">
        <f t="shared" ref="V2116:V2179" si="596">VLOOKUP(T2116,$B$3:$R$2338,3,FALSE)</f>
        <v>30.114999999999998</v>
      </c>
      <c r="W2116" s="39" t="str">
        <f t="shared" ref="W2116:W2179" si="597">VLOOKUP(T2116,$B$3:$R$2338,4,FALSE)</f>
        <v>Obesity</v>
      </c>
      <c r="X2116" s="39">
        <f t="shared" ref="X2116:X2179" si="598">VLOOKUP(T2116,$B$3:$R$2338,5,FALSE)</f>
        <v>4.38</v>
      </c>
      <c r="Y2116" s="39" t="str">
        <f t="shared" ref="Y2116:Y2179" si="599">VLOOKUP(T2116,$B$3:$R$2338,6,0)</f>
        <v>Normal</v>
      </c>
      <c r="Z2116" s="39" t="str">
        <f t="shared" ref="Z2116:Z2179" si="600">VLOOKUP(T2116,$B$3:$R$2338,7,0)</f>
        <v>No</v>
      </c>
      <c r="AA2116" s="39" t="str">
        <f t="shared" ref="AA2116:AA2179" si="601">VLOOKUP(T2116,$B$3:$R$2338,8,0)</f>
        <v>Yes</v>
      </c>
      <c r="AB2116" s="39" t="str">
        <f t="shared" ref="AB2116:AB2179" si="602">VLOOKUP(T2116,$B$3:$R$2338,9,0)</f>
        <v>No</v>
      </c>
      <c r="AC2116" s="38">
        <f t="shared" ref="AC2116:AC2179" si="603">VLOOKUP(T2116,$B$3:$R$2338,10,0)</f>
        <v>1</v>
      </c>
      <c r="AD2116" s="39" t="str">
        <f t="shared" ref="AD2116:AD2179" si="604">VLOOKUP(T2116,$B$3:$R$2338,11,0)</f>
        <v>No</v>
      </c>
      <c r="AE2116" s="13" t="str">
        <f t="shared" ref="AE2116:AE2179" si="605">VLOOKUP(T2116,$B$3:$R$2338,12,0)</f>
        <v>22-Aug-1997</v>
      </c>
      <c r="AF2116" s="39">
        <f t="shared" ref="AF2116:AF2179" si="606">VLOOKUP(T2116,$B$3:$R$2338,13,0)</f>
        <v>26</v>
      </c>
      <c r="AG2116" s="58">
        <f t="shared" ref="AG2116:AG2179" si="607">VLOOKUP(T2116,$B$3:$R$2338,14,0)</f>
        <v>34979.86</v>
      </c>
      <c r="AH2116" s="39" t="str">
        <f t="shared" ref="AH2116:AH2179" si="608">VLOOKUP(T2116,$B$3:$R$2338,15,0)</f>
        <v>tier - 2</v>
      </c>
      <c r="AI2116" s="39" t="str">
        <f t="shared" ref="AI2116:AI2179" si="609">VLOOKUP(T2116,B2115:R4450,16,0)</f>
        <v>tier - 2</v>
      </c>
      <c r="AJ2116" s="54" t="str">
        <f t="shared" ref="AJ2116:AJ2179" si="610">VLOOKUP(T2116,$B$3:$R$2338,17,0)</f>
        <v>R1011</v>
      </c>
    </row>
    <row r="2117" spans="2:36" ht="15.75" customHeight="1" x14ac:dyDescent="0.3">
      <c r="B2117" s="12" t="s">
        <v>7549</v>
      </c>
      <c r="C2117" s="13" t="s">
        <v>1333</v>
      </c>
      <c r="D2117" s="13">
        <v>24.09</v>
      </c>
      <c r="E2117" s="13" t="str">
        <f t="shared" si="594"/>
        <v>Healthy Weight</v>
      </c>
      <c r="F2117" s="13">
        <v>4.79</v>
      </c>
      <c r="G2117" s="13" t="str">
        <f t="shared" si="595"/>
        <v>Normal</v>
      </c>
      <c r="H2117" s="13" t="s">
        <v>8291</v>
      </c>
      <c r="I2117" s="13" t="s">
        <v>8293</v>
      </c>
      <c r="J2117" s="13" t="s">
        <v>8291</v>
      </c>
      <c r="K2117" s="27">
        <v>1</v>
      </c>
      <c r="L2117" s="13" t="s">
        <v>8291</v>
      </c>
      <c r="M2117" s="13" t="s">
        <v>10237</v>
      </c>
      <c r="N2117" s="13">
        <v>41</v>
      </c>
      <c r="O2117" s="56">
        <v>35000.730000000003</v>
      </c>
      <c r="P2117" s="13" t="s">
        <v>8310</v>
      </c>
      <c r="Q2117" s="13" t="s">
        <v>8311</v>
      </c>
      <c r="R2117" s="57" t="s">
        <v>8321</v>
      </c>
      <c r="T2117" s="12" t="s">
        <v>7549</v>
      </c>
      <c r="U2117" s="13" t="str">
        <f t="shared" ref="U2117:U2180" si="611">VLOOKUP(T2117,$B$3:$R$2338,2,FALSE)</f>
        <v xml:space="preserve">  Allison</v>
      </c>
      <c r="V2117" s="39">
        <f t="shared" si="596"/>
        <v>24.09</v>
      </c>
      <c r="W2117" s="39" t="str">
        <f t="shared" si="597"/>
        <v>Healthy Weight</v>
      </c>
      <c r="X2117" s="39">
        <f t="shared" si="598"/>
        <v>4.79</v>
      </c>
      <c r="Y2117" s="39" t="str">
        <f t="shared" si="599"/>
        <v>Normal</v>
      </c>
      <c r="Z2117" s="39" t="str">
        <f t="shared" si="600"/>
        <v>No</v>
      </c>
      <c r="AA2117" s="39" t="str">
        <f t="shared" si="601"/>
        <v>Yes</v>
      </c>
      <c r="AB2117" s="39" t="str">
        <f t="shared" si="602"/>
        <v>No</v>
      </c>
      <c r="AC2117" s="38">
        <f t="shared" si="603"/>
        <v>1</v>
      </c>
      <c r="AD2117" s="39" t="str">
        <f t="shared" si="604"/>
        <v>No</v>
      </c>
      <c r="AE2117" s="13" t="str">
        <f t="shared" si="605"/>
        <v>5-Jul-1982</v>
      </c>
      <c r="AF2117" s="39">
        <f t="shared" si="606"/>
        <v>41</v>
      </c>
      <c r="AG2117" s="58">
        <f t="shared" si="607"/>
        <v>35000.730000000003</v>
      </c>
      <c r="AH2117" s="39" t="str">
        <f t="shared" si="608"/>
        <v>tier - 2</v>
      </c>
      <c r="AI2117" s="39" t="str">
        <f t="shared" si="609"/>
        <v>tier - 3</v>
      </c>
      <c r="AJ2117" s="54" t="str">
        <f t="shared" si="610"/>
        <v>R1011</v>
      </c>
    </row>
    <row r="2118" spans="2:36" ht="15.75" customHeight="1" x14ac:dyDescent="0.3">
      <c r="B2118" s="12" t="s">
        <v>7552</v>
      </c>
      <c r="C2118" s="13" t="s">
        <v>2001</v>
      </c>
      <c r="D2118" s="13">
        <v>28.215</v>
      </c>
      <c r="E2118" s="13" t="str">
        <f t="shared" si="594"/>
        <v>Overweight</v>
      </c>
      <c r="F2118" s="13">
        <v>4.21</v>
      </c>
      <c r="G2118" s="13" t="str">
        <f t="shared" si="595"/>
        <v>Normal</v>
      </c>
      <c r="H2118" s="13" t="s">
        <v>8291</v>
      </c>
      <c r="I2118" s="13" t="s">
        <v>8293</v>
      </c>
      <c r="J2118" s="13" t="s">
        <v>8291</v>
      </c>
      <c r="K2118" s="27">
        <v>1</v>
      </c>
      <c r="L2118" s="13" t="s">
        <v>8291</v>
      </c>
      <c r="M2118" s="13" t="s">
        <v>10238</v>
      </c>
      <c r="N2118" s="13">
        <v>48</v>
      </c>
      <c r="O2118" s="56">
        <v>35050.620000000003</v>
      </c>
      <c r="P2118" s="13" t="s">
        <v>8310</v>
      </c>
      <c r="Q2118" s="13" t="s">
        <v>8314</v>
      </c>
      <c r="R2118" s="57" t="s">
        <v>8321</v>
      </c>
      <c r="T2118" s="12" t="s">
        <v>7552</v>
      </c>
      <c r="U2118" s="13" t="str">
        <f t="shared" si="611"/>
        <v xml:space="preserve">  Ashley E</v>
      </c>
      <c r="V2118" s="39">
        <f t="shared" si="596"/>
        <v>28.215</v>
      </c>
      <c r="W2118" s="39" t="str">
        <f t="shared" si="597"/>
        <v>Overweight</v>
      </c>
      <c r="X2118" s="39">
        <f t="shared" si="598"/>
        <v>4.21</v>
      </c>
      <c r="Y2118" s="39" t="str">
        <f t="shared" si="599"/>
        <v>Normal</v>
      </c>
      <c r="Z2118" s="39" t="str">
        <f t="shared" si="600"/>
        <v>No</v>
      </c>
      <c r="AA2118" s="39" t="str">
        <f t="shared" si="601"/>
        <v>Yes</v>
      </c>
      <c r="AB2118" s="39" t="str">
        <f t="shared" si="602"/>
        <v>No</v>
      </c>
      <c r="AC2118" s="38">
        <f t="shared" si="603"/>
        <v>1</v>
      </c>
      <c r="AD2118" s="39" t="str">
        <f t="shared" si="604"/>
        <v>No</v>
      </c>
      <c r="AE2118" s="13" t="str">
        <f t="shared" si="605"/>
        <v>29-Aug-1975</v>
      </c>
      <c r="AF2118" s="39">
        <f t="shared" si="606"/>
        <v>48</v>
      </c>
      <c r="AG2118" s="58">
        <f t="shared" si="607"/>
        <v>35050.620000000003</v>
      </c>
      <c r="AH2118" s="39" t="str">
        <f t="shared" si="608"/>
        <v>tier - 2</v>
      </c>
      <c r="AI2118" s="39" t="str">
        <f t="shared" si="609"/>
        <v>tier - 1</v>
      </c>
      <c r="AJ2118" s="54" t="str">
        <f t="shared" si="610"/>
        <v>R1011</v>
      </c>
    </row>
    <row r="2119" spans="2:36" ht="15.75" customHeight="1" x14ac:dyDescent="0.3">
      <c r="B2119" s="12" t="s">
        <v>7555</v>
      </c>
      <c r="C2119" s="13" t="s">
        <v>7557</v>
      </c>
      <c r="D2119" s="13">
        <v>26.315000000000001</v>
      </c>
      <c r="E2119" s="13" t="str">
        <f t="shared" si="594"/>
        <v>Overweight</v>
      </c>
      <c r="F2119" s="13">
        <v>5.47</v>
      </c>
      <c r="G2119" s="13" t="str">
        <f t="shared" si="595"/>
        <v>Normal</v>
      </c>
      <c r="H2119" s="13" t="s">
        <v>8291</v>
      </c>
      <c r="I2119" s="13" t="s">
        <v>8293</v>
      </c>
      <c r="J2119" s="13" t="s">
        <v>8291</v>
      </c>
      <c r="K2119" s="27">
        <v>1</v>
      </c>
      <c r="L2119" s="13" t="s">
        <v>8291</v>
      </c>
      <c r="M2119" s="13" t="s">
        <v>10239</v>
      </c>
      <c r="N2119" s="13">
        <v>46</v>
      </c>
      <c r="O2119" s="56">
        <v>35069.370000000003</v>
      </c>
      <c r="P2119" s="13" t="s">
        <v>8314</v>
      </c>
      <c r="Q2119" s="13" t="s">
        <v>8314</v>
      </c>
      <c r="R2119" s="57" t="s">
        <v>8333</v>
      </c>
      <c r="T2119" s="12" t="s">
        <v>7555</v>
      </c>
      <c r="U2119" s="13" t="str">
        <f t="shared" si="611"/>
        <v xml:space="preserve">  Hilary K</v>
      </c>
      <c r="V2119" s="39">
        <f t="shared" si="596"/>
        <v>26.315000000000001</v>
      </c>
      <c r="W2119" s="39" t="str">
        <f t="shared" si="597"/>
        <v>Overweight</v>
      </c>
      <c r="X2119" s="39">
        <f t="shared" si="598"/>
        <v>5.47</v>
      </c>
      <c r="Y2119" s="39" t="str">
        <f t="shared" si="599"/>
        <v>Normal</v>
      </c>
      <c r="Z2119" s="39" t="str">
        <f t="shared" si="600"/>
        <v>No</v>
      </c>
      <c r="AA2119" s="39" t="str">
        <f t="shared" si="601"/>
        <v>Yes</v>
      </c>
      <c r="AB2119" s="39" t="str">
        <f t="shared" si="602"/>
        <v>No</v>
      </c>
      <c r="AC2119" s="38">
        <f t="shared" si="603"/>
        <v>1</v>
      </c>
      <c r="AD2119" s="39" t="str">
        <f t="shared" si="604"/>
        <v>No</v>
      </c>
      <c r="AE2119" s="13" t="str">
        <f t="shared" si="605"/>
        <v>29-Jun-1977</v>
      </c>
      <c r="AF2119" s="39">
        <f t="shared" si="606"/>
        <v>46</v>
      </c>
      <c r="AG2119" s="58">
        <f t="shared" si="607"/>
        <v>35069.370000000003</v>
      </c>
      <c r="AH2119" s="39" t="str">
        <f t="shared" si="608"/>
        <v>tier - 1</v>
      </c>
      <c r="AI2119" s="39" t="str">
        <f t="shared" si="609"/>
        <v>tier - 1</v>
      </c>
      <c r="AJ2119" s="54" t="str">
        <f t="shared" si="610"/>
        <v>R1017</v>
      </c>
    </row>
    <row r="2120" spans="2:36" ht="15.75" customHeight="1" x14ac:dyDescent="0.3">
      <c r="B2120" s="12" t="s">
        <v>7559</v>
      </c>
      <c r="C2120" s="13" t="s">
        <v>7561</v>
      </c>
      <c r="D2120" s="13">
        <v>25.08</v>
      </c>
      <c r="E2120" s="13" t="str">
        <f t="shared" si="594"/>
        <v>Overweight</v>
      </c>
      <c r="F2120" s="13">
        <v>5.09</v>
      </c>
      <c r="G2120" s="13" t="str">
        <f t="shared" si="595"/>
        <v>Normal</v>
      </c>
      <c r="H2120" s="13" t="s">
        <v>8291</v>
      </c>
      <c r="I2120" s="13" t="s">
        <v>8293</v>
      </c>
      <c r="J2120" s="13" t="s">
        <v>8291</v>
      </c>
      <c r="K2120" s="27">
        <v>1</v>
      </c>
      <c r="L2120" s="13" t="s">
        <v>8291</v>
      </c>
      <c r="M2120" s="13" t="s">
        <v>10240</v>
      </c>
      <c r="N2120" s="13">
        <v>25</v>
      </c>
      <c r="O2120" s="56">
        <v>35147.53</v>
      </c>
      <c r="P2120" s="13" t="s">
        <v>8314</v>
      </c>
      <c r="Q2120" s="13" t="s">
        <v>8314</v>
      </c>
      <c r="R2120" s="57" t="s">
        <v>8326</v>
      </c>
      <c r="T2120" s="12" t="s">
        <v>7559</v>
      </c>
      <c r="U2120" s="13" t="str">
        <f t="shared" si="611"/>
        <v xml:space="preserve">  Dominique</v>
      </c>
      <c r="V2120" s="39">
        <f t="shared" si="596"/>
        <v>25.08</v>
      </c>
      <c r="W2120" s="39" t="str">
        <f t="shared" si="597"/>
        <v>Overweight</v>
      </c>
      <c r="X2120" s="39">
        <f t="shared" si="598"/>
        <v>5.09</v>
      </c>
      <c r="Y2120" s="39" t="str">
        <f t="shared" si="599"/>
        <v>Normal</v>
      </c>
      <c r="Z2120" s="39" t="str">
        <f t="shared" si="600"/>
        <v>No</v>
      </c>
      <c r="AA2120" s="39" t="str">
        <f t="shared" si="601"/>
        <v>Yes</v>
      </c>
      <c r="AB2120" s="39" t="str">
        <f t="shared" si="602"/>
        <v>No</v>
      </c>
      <c r="AC2120" s="38">
        <f t="shared" si="603"/>
        <v>1</v>
      </c>
      <c r="AD2120" s="39" t="str">
        <f t="shared" si="604"/>
        <v>No</v>
      </c>
      <c r="AE2120" s="13" t="str">
        <f t="shared" si="605"/>
        <v>22-Dec-1998</v>
      </c>
      <c r="AF2120" s="39">
        <f t="shared" si="606"/>
        <v>25</v>
      </c>
      <c r="AG2120" s="58">
        <f t="shared" si="607"/>
        <v>35147.53</v>
      </c>
      <c r="AH2120" s="39" t="str">
        <f t="shared" si="608"/>
        <v>tier - 1</v>
      </c>
      <c r="AI2120" s="39" t="str">
        <f t="shared" si="609"/>
        <v>tier - 1</v>
      </c>
      <c r="AJ2120" s="54" t="str">
        <f t="shared" si="610"/>
        <v>R1016</v>
      </c>
    </row>
    <row r="2121" spans="2:36" ht="15.75" customHeight="1" x14ac:dyDescent="0.3">
      <c r="B2121" s="12" t="s">
        <v>7563</v>
      </c>
      <c r="C2121" s="13" t="s">
        <v>7565</v>
      </c>
      <c r="D2121" s="13">
        <v>15.41</v>
      </c>
      <c r="E2121" s="13" t="str">
        <f t="shared" si="594"/>
        <v>Underweight</v>
      </c>
      <c r="F2121" s="13">
        <v>5.08</v>
      </c>
      <c r="G2121" s="13" t="str">
        <f t="shared" si="595"/>
        <v>Normal</v>
      </c>
      <c r="H2121" s="13" t="s">
        <v>8291</v>
      </c>
      <c r="I2121" s="13" t="s">
        <v>8291</v>
      </c>
      <c r="J2121" s="13" t="s">
        <v>8291</v>
      </c>
      <c r="K2121" s="27" t="s">
        <v>8292</v>
      </c>
      <c r="L2121" s="13" t="s">
        <v>8291</v>
      </c>
      <c r="M2121" s="13" t="s">
        <v>9698</v>
      </c>
      <c r="N2121" s="13">
        <v>56</v>
      </c>
      <c r="O2121" s="56">
        <v>35160.129999999997</v>
      </c>
      <c r="P2121" s="13" t="s">
        <v>8310</v>
      </c>
      <c r="Q2121" s="13" t="s">
        <v>8310</v>
      </c>
      <c r="R2121" s="57" t="s">
        <v>8321</v>
      </c>
      <c r="T2121" s="12" t="s">
        <v>7563</v>
      </c>
      <c r="U2121" s="13" t="str">
        <f t="shared" si="611"/>
        <v xml:space="preserve">  Carlos I</v>
      </c>
      <c r="V2121" s="39">
        <f t="shared" si="596"/>
        <v>15.41</v>
      </c>
      <c r="W2121" s="39" t="str">
        <f t="shared" si="597"/>
        <v>Underweight</v>
      </c>
      <c r="X2121" s="39">
        <f t="shared" si="598"/>
        <v>5.08</v>
      </c>
      <c r="Y2121" s="39" t="str">
        <f t="shared" si="599"/>
        <v>Normal</v>
      </c>
      <c r="Z2121" s="39" t="str">
        <f t="shared" si="600"/>
        <v>No</v>
      </c>
      <c r="AA2121" s="39" t="str">
        <f t="shared" si="601"/>
        <v>No</v>
      </c>
      <c r="AB2121" s="39" t="str">
        <f t="shared" si="602"/>
        <v>No</v>
      </c>
      <c r="AC2121" s="38" t="str">
        <f t="shared" si="603"/>
        <v>No major surgery</v>
      </c>
      <c r="AD2121" s="39" t="str">
        <f t="shared" si="604"/>
        <v>No</v>
      </c>
      <c r="AE2121" s="13" t="str">
        <f t="shared" si="605"/>
        <v>30-Dec-1967</v>
      </c>
      <c r="AF2121" s="39">
        <f t="shared" si="606"/>
        <v>56</v>
      </c>
      <c r="AG2121" s="58">
        <f t="shared" si="607"/>
        <v>35160.129999999997</v>
      </c>
      <c r="AH2121" s="39" t="str">
        <f t="shared" si="608"/>
        <v>tier - 2</v>
      </c>
      <c r="AI2121" s="39" t="str">
        <f t="shared" si="609"/>
        <v>tier - 2</v>
      </c>
      <c r="AJ2121" s="54" t="str">
        <f t="shared" si="610"/>
        <v>R1011</v>
      </c>
    </row>
    <row r="2122" spans="2:36" ht="15.75" customHeight="1" x14ac:dyDescent="0.3">
      <c r="B2122" s="12" t="s">
        <v>7567</v>
      </c>
      <c r="C2122" s="13" t="s">
        <v>620</v>
      </c>
      <c r="D2122" s="13">
        <v>23.83</v>
      </c>
      <c r="E2122" s="13" t="str">
        <f t="shared" si="594"/>
        <v>Healthy Weight</v>
      </c>
      <c r="F2122" s="13">
        <v>5.68</v>
      </c>
      <c r="G2122" s="13" t="str">
        <f t="shared" si="595"/>
        <v>Normal</v>
      </c>
      <c r="H2122" s="13" t="s">
        <v>8291</v>
      </c>
      <c r="I2122" s="13" t="s">
        <v>8291</v>
      </c>
      <c r="J2122" s="13" t="s">
        <v>8291</v>
      </c>
      <c r="K2122" s="27" t="s">
        <v>8292</v>
      </c>
      <c r="L2122" s="13" t="s">
        <v>8291</v>
      </c>
      <c r="M2122" s="13" t="s">
        <v>10241</v>
      </c>
      <c r="N2122" s="13">
        <v>26</v>
      </c>
      <c r="O2122" s="56">
        <v>35302.089999999997</v>
      </c>
      <c r="P2122" s="13" t="s">
        <v>8314</v>
      </c>
      <c r="Q2122" s="13" t="s">
        <v>8310</v>
      </c>
      <c r="R2122" s="57" t="s">
        <v>8321</v>
      </c>
      <c r="T2122" s="12" t="s">
        <v>7567</v>
      </c>
      <c r="U2122" s="13" t="str">
        <f t="shared" si="611"/>
        <v xml:space="preserve">  Matthew</v>
      </c>
      <c r="V2122" s="39">
        <f t="shared" si="596"/>
        <v>23.83</v>
      </c>
      <c r="W2122" s="39" t="str">
        <f t="shared" si="597"/>
        <v>Healthy Weight</v>
      </c>
      <c r="X2122" s="39">
        <f t="shared" si="598"/>
        <v>5.68</v>
      </c>
      <c r="Y2122" s="39" t="str">
        <f t="shared" si="599"/>
        <v>Normal</v>
      </c>
      <c r="Z2122" s="39" t="str">
        <f t="shared" si="600"/>
        <v>No</v>
      </c>
      <c r="AA2122" s="39" t="str">
        <f t="shared" si="601"/>
        <v>No</v>
      </c>
      <c r="AB2122" s="39" t="str">
        <f t="shared" si="602"/>
        <v>No</v>
      </c>
      <c r="AC2122" s="38" t="str">
        <f t="shared" si="603"/>
        <v>No major surgery</v>
      </c>
      <c r="AD2122" s="39" t="str">
        <f t="shared" si="604"/>
        <v>No</v>
      </c>
      <c r="AE2122" s="13" t="str">
        <f t="shared" si="605"/>
        <v>9-Jul-1997</v>
      </c>
      <c r="AF2122" s="39">
        <f t="shared" si="606"/>
        <v>26</v>
      </c>
      <c r="AG2122" s="58">
        <f t="shared" si="607"/>
        <v>35302.089999999997</v>
      </c>
      <c r="AH2122" s="39" t="str">
        <f t="shared" si="608"/>
        <v>tier - 1</v>
      </c>
      <c r="AI2122" s="39" t="str">
        <f t="shared" si="609"/>
        <v>tier - 2</v>
      </c>
      <c r="AJ2122" s="54" t="str">
        <f t="shared" si="610"/>
        <v>R1011</v>
      </c>
    </row>
    <row r="2123" spans="2:36" ht="15.75" customHeight="1" x14ac:dyDescent="0.3">
      <c r="B2123" s="12" t="s">
        <v>7570</v>
      </c>
      <c r="C2123" s="13" t="s">
        <v>1925</v>
      </c>
      <c r="D2123" s="13">
        <v>36</v>
      </c>
      <c r="E2123" s="13" t="str">
        <f t="shared" si="594"/>
        <v>Obesity</v>
      </c>
      <c r="F2123" s="13">
        <v>4.66</v>
      </c>
      <c r="G2123" s="13" t="str">
        <f t="shared" si="595"/>
        <v>Normal</v>
      </c>
      <c r="H2123" s="13" t="s">
        <v>8291</v>
      </c>
      <c r="I2123" s="13" t="s">
        <v>8293</v>
      </c>
      <c r="J2123" s="13" t="s">
        <v>8291</v>
      </c>
      <c r="K2123" s="27">
        <v>1</v>
      </c>
      <c r="L2123" s="13" t="s">
        <v>8291</v>
      </c>
      <c r="M2123" s="13" t="s">
        <v>10242</v>
      </c>
      <c r="N2123" s="13">
        <v>35</v>
      </c>
      <c r="O2123" s="56">
        <v>35315.96</v>
      </c>
      <c r="P2123" s="13" t="s">
        <v>8310</v>
      </c>
      <c r="Q2123" s="13" t="s">
        <v>8314</v>
      </c>
      <c r="R2123" s="57" t="s">
        <v>8321</v>
      </c>
      <c r="T2123" s="12" t="s">
        <v>7570</v>
      </c>
      <c r="U2123" s="13" t="str">
        <f t="shared" si="611"/>
        <v xml:space="preserve">  Kara</v>
      </c>
      <c r="V2123" s="39">
        <f t="shared" si="596"/>
        <v>36</v>
      </c>
      <c r="W2123" s="39" t="str">
        <f t="shared" si="597"/>
        <v>Obesity</v>
      </c>
      <c r="X2123" s="39">
        <f t="shared" si="598"/>
        <v>4.66</v>
      </c>
      <c r="Y2123" s="39" t="str">
        <f t="shared" si="599"/>
        <v>Normal</v>
      </c>
      <c r="Z2123" s="39" t="str">
        <f t="shared" si="600"/>
        <v>No</v>
      </c>
      <c r="AA2123" s="39" t="str">
        <f t="shared" si="601"/>
        <v>Yes</v>
      </c>
      <c r="AB2123" s="39" t="str">
        <f t="shared" si="602"/>
        <v>No</v>
      </c>
      <c r="AC2123" s="38">
        <f t="shared" si="603"/>
        <v>1</v>
      </c>
      <c r="AD2123" s="39" t="str">
        <f t="shared" si="604"/>
        <v>No</v>
      </c>
      <c r="AE2123" s="13" t="str">
        <f t="shared" si="605"/>
        <v>19-Sep-1988</v>
      </c>
      <c r="AF2123" s="39">
        <f t="shared" si="606"/>
        <v>35</v>
      </c>
      <c r="AG2123" s="58">
        <f t="shared" si="607"/>
        <v>35315.96</v>
      </c>
      <c r="AH2123" s="39" t="str">
        <f t="shared" si="608"/>
        <v>tier - 2</v>
      </c>
      <c r="AI2123" s="39" t="str">
        <f t="shared" si="609"/>
        <v>tier - 1</v>
      </c>
      <c r="AJ2123" s="54" t="str">
        <f t="shared" si="610"/>
        <v>R1011</v>
      </c>
    </row>
    <row r="2124" spans="2:36" ht="15.75" customHeight="1" x14ac:dyDescent="0.3">
      <c r="B2124" s="12" t="s">
        <v>7573</v>
      </c>
      <c r="C2124" s="13" t="s">
        <v>7575</v>
      </c>
      <c r="D2124" s="13">
        <v>28.82</v>
      </c>
      <c r="E2124" s="13" t="str">
        <f t="shared" si="594"/>
        <v>Overweight</v>
      </c>
      <c r="F2124" s="13">
        <v>5.59</v>
      </c>
      <c r="G2124" s="13" t="str">
        <f t="shared" si="595"/>
        <v>Normal</v>
      </c>
      <c r="H2124" s="13" t="s">
        <v>8291</v>
      </c>
      <c r="I2124" s="13" t="s">
        <v>8293</v>
      </c>
      <c r="J2124" s="13" t="s">
        <v>8291</v>
      </c>
      <c r="K2124" s="27">
        <v>1</v>
      </c>
      <c r="L2124" s="13" t="s">
        <v>8291</v>
      </c>
      <c r="M2124" s="13" t="s">
        <v>10243</v>
      </c>
      <c r="N2124" s="13">
        <v>52</v>
      </c>
      <c r="O2124" s="56">
        <v>35345.730000000003</v>
      </c>
      <c r="P2124" s="13" t="s">
        <v>8310</v>
      </c>
      <c r="Q2124" s="13" t="s">
        <v>8311</v>
      </c>
      <c r="R2124" s="57" t="s">
        <v>8321</v>
      </c>
      <c r="T2124" s="12" t="s">
        <v>7573</v>
      </c>
      <c r="U2124" s="13" t="str">
        <f t="shared" si="611"/>
        <v xml:space="preserve">  Sarah S</v>
      </c>
      <c r="V2124" s="39">
        <f t="shared" si="596"/>
        <v>28.82</v>
      </c>
      <c r="W2124" s="39" t="str">
        <f t="shared" si="597"/>
        <v>Overweight</v>
      </c>
      <c r="X2124" s="39">
        <f t="shared" si="598"/>
        <v>5.59</v>
      </c>
      <c r="Y2124" s="39" t="str">
        <f t="shared" si="599"/>
        <v>Normal</v>
      </c>
      <c r="Z2124" s="39" t="str">
        <f t="shared" si="600"/>
        <v>No</v>
      </c>
      <c r="AA2124" s="39" t="str">
        <f t="shared" si="601"/>
        <v>Yes</v>
      </c>
      <c r="AB2124" s="39" t="str">
        <f t="shared" si="602"/>
        <v>No</v>
      </c>
      <c r="AC2124" s="38">
        <f t="shared" si="603"/>
        <v>1</v>
      </c>
      <c r="AD2124" s="39" t="str">
        <f t="shared" si="604"/>
        <v>No</v>
      </c>
      <c r="AE2124" s="13" t="str">
        <f t="shared" si="605"/>
        <v>22-Sep-1971</v>
      </c>
      <c r="AF2124" s="39">
        <f t="shared" si="606"/>
        <v>52</v>
      </c>
      <c r="AG2124" s="58">
        <f t="shared" si="607"/>
        <v>35345.730000000003</v>
      </c>
      <c r="AH2124" s="39" t="str">
        <f t="shared" si="608"/>
        <v>tier - 2</v>
      </c>
      <c r="AI2124" s="39" t="str">
        <f t="shared" si="609"/>
        <v>tier - 3</v>
      </c>
      <c r="AJ2124" s="54" t="str">
        <f t="shared" si="610"/>
        <v>R1011</v>
      </c>
    </row>
    <row r="2125" spans="2:36" ht="15.75" customHeight="1" x14ac:dyDescent="0.3">
      <c r="B2125" s="12" t="s">
        <v>7577</v>
      </c>
      <c r="C2125" s="13" t="s">
        <v>7579</v>
      </c>
      <c r="D2125" s="13">
        <v>28.05</v>
      </c>
      <c r="E2125" s="13" t="str">
        <f t="shared" si="594"/>
        <v>Overweight</v>
      </c>
      <c r="F2125" s="13">
        <v>6.2</v>
      </c>
      <c r="G2125" s="13" t="str">
        <f t="shared" si="595"/>
        <v>Prediabetes</v>
      </c>
      <c r="H2125" s="13" t="s">
        <v>8291</v>
      </c>
      <c r="I2125" s="13" t="s">
        <v>8293</v>
      </c>
      <c r="J2125" s="13" t="s">
        <v>8291</v>
      </c>
      <c r="K2125" s="27">
        <v>1</v>
      </c>
      <c r="L2125" s="13" t="s">
        <v>8291</v>
      </c>
      <c r="M2125" s="13" t="s">
        <v>10244</v>
      </c>
      <c r="N2125" s="13">
        <v>35</v>
      </c>
      <c r="O2125" s="56">
        <v>35491.64</v>
      </c>
      <c r="P2125" s="13" t="s">
        <v>8314</v>
      </c>
      <c r="Q2125" s="13" t="s">
        <v>8310</v>
      </c>
      <c r="R2125" s="57" t="s">
        <v>8321</v>
      </c>
      <c r="T2125" s="12" t="s">
        <v>7577</v>
      </c>
      <c r="U2125" s="13" t="str">
        <f t="shared" si="611"/>
        <v xml:space="preserve">  Shauna R</v>
      </c>
      <c r="V2125" s="39">
        <f t="shared" si="596"/>
        <v>28.05</v>
      </c>
      <c r="W2125" s="39" t="str">
        <f t="shared" si="597"/>
        <v>Overweight</v>
      </c>
      <c r="X2125" s="39">
        <f t="shared" si="598"/>
        <v>6.2</v>
      </c>
      <c r="Y2125" s="39" t="str">
        <f t="shared" si="599"/>
        <v>Prediabetes</v>
      </c>
      <c r="Z2125" s="39" t="str">
        <f t="shared" si="600"/>
        <v>No</v>
      </c>
      <c r="AA2125" s="39" t="str">
        <f t="shared" si="601"/>
        <v>Yes</v>
      </c>
      <c r="AB2125" s="39" t="str">
        <f t="shared" si="602"/>
        <v>No</v>
      </c>
      <c r="AC2125" s="38">
        <f t="shared" si="603"/>
        <v>1</v>
      </c>
      <c r="AD2125" s="39" t="str">
        <f t="shared" si="604"/>
        <v>No</v>
      </c>
      <c r="AE2125" s="13" t="str">
        <f t="shared" si="605"/>
        <v>20-Nov-1988</v>
      </c>
      <c r="AF2125" s="39">
        <f t="shared" si="606"/>
        <v>35</v>
      </c>
      <c r="AG2125" s="58">
        <f t="shared" si="607"/>
        <v>35491.64</v>
      </c>
      <c r="AH2125" s="39" t="str">
        <f t="shared" si="608"/>
        <v>tier - 1</v>
      </c>
      <c r="AI2125" s="39" t="str">
        <f t="shared" si="609"/>
        <v>tier - 2</v>
      </c>
      <c r="AJ2125" s="54" t="str">
        <f t="shared" si="610"/>
        <v>R1011</v>
      </c>
    </row>
    <row r="2126" spans="2:36" ht="15.75" customHeight="1" x14ac:dyDescent="0.3">
      <c r="B2126" s="12" t="s">
        <v>7581</v>
      </c>
      <c r="C2126" s="13" t="s">
        <v>7583</v>
      </c>
      <c r="D2126" s="13">
        <v>27.1</v>
      </c>
      <c r="E2126" s="13" t="str">
        <f t="shared" si="594"/>
        <v>Overweight</v>
      </c>
      <c r="F2126" s="13">
        <v>4.45</v>
      </c>
      <c r="G2126" s="13" t="str">
        <f t="shared" si="595"/>
        <v>Normal</v>
      </c>
      <c r="H2126" s="13" t="s">
        <v>8291</v>
      </c>
      <c r="I2126" s="13" t="s">
        <v>8293</v>
      </c>
      <c r="J2126" s="13" t="s">
        <v>8291</v>
      </c>
      <c r="K2126" s="27">
        <v>1</v>
      </c>
      <c r="L2126" s="13" t="s">
        <v>8291</v>
      </c>
      <c r="M2126" s="13" t="s">
        <v>9275</v>
      </c>
      <c r="N2126" s="13">
        <v>50</v>
      </c>
      <c r="O2126" s="56">
        <v>35517.19</v>
      </c>
      <c r="P2126" s="13" t="s">
        <v>8310</v>
      </c>
      <c r="Q2126" s="13" t="s">
        <v>8310</v>
      </c>
      <c r="R2126" s="57" t="s">
        <v>8321</v>
      </c>
      <c r="T2126" s="12" t="s">
        <v>7581</v>
      </c>
      <c r="U2126" s="13" t="str">
        <f t="shared" si="611"/>
        <v xml:space="preserve">  Lindsay J</v>
      </c>
      <c r="V2126" s="39">
        <f t="shared" si="596"/>
        <v>27.1</v>
      </c>
      <c r="W2126" s="39" t="str">
        <f t="shared" si="597"/>
        <v>Overweight</v>
      </c>
      <c r="X2126" s="39">
        <f t="shared" si="598"/>
        <v>4.45</v>
      </c>
      <c r="Y2126" s="39" t="str">
        <f t="shared" si="599"/>
        <v>Normal</v>
      </c>
      <c r="Z2126" s="39" t="str">
        <f t="shared" si="600"/>
        <v>No</v>
      </c>
      <c r="AA2126" s="39" t="str">
        <f t="shared" si="601"/>
        <v>Yes</v>
      </c>
      <c r="AB2126" s="39" t="str">
        <f t="shared" si="602"/>
        <v>No</v>
      </c>
      <c r="AC2126" s="38">
        <f t="shared" si="603"/>
        <v>1</v>
      </c>
      <c r="AD2126" s="39" t="str">
        <f t="shared" si="604"/>
        <v>No</v>
      </c>
      <c r="AE2126" s="13" t="str">
        <f t="shared" si="605"/>
        <v>16-Dec-1973</v>
      </c>
      <c r="AF2126" s="39">
        <f t="shared" si="606"/>
        <v>50</v>
      </c>
      <c r="AG2126" s="58">
        <f t="shared" si="607"/>
        <v>35517.19</v>
      </c>
      <c r="AH2126" s="39" t="str">
        <f t="shared" si="608"/>
        <v>tier - 2</v>
      </c>
      <c r="AI2126" s="39" t="str">
        <f t="shared" si="609"/>
        <v>tier - 2</v>
      </c>
      <c r="AJ2126" s="54" t="str">
        <f t="shared" si="610"/>
        <v>R1011</v>
      </c>
    </row>
    <row r="2127" spans="2:36" ht="15.75" customHeight="1" x14ac:dyDescent="0.3">
      <c r="B2127" s="12" t="s">
        <v>7585</v>
      </c>
      <c r="C2127" s="13" t="s">
        <v>7587</v>
      </c>
      <c r="D2127" s="13">
        <v>24.3</v>
      </c>
      <c r="E2127" s="13" t="str">
        <f t="shared" si="594"/>
        <v>Healthy Weight</v>
      </c>
      <c r="F2127" s="13">
        <v>6.1</v>
      </c>
      <c r="G2127" s="13" t="str">
        <f t="shared" si="595"/>
        <v>Prediabetes</v>
      </c>
      <c r="H2127" s="13" t="s">
        <v>8293</v>
      </c>
      <c r="I2127" s="13" t="s">
        <v>8293</v>
      </c>
      <c r="J2127" s="13" t="s">
        <v>8291</v>
      </c>
      <c r="K2127" s="27">
        <v>1</v>
      </c>
      <c r="L2127" s="13" t="s">
        <v>8291</v>
      </c>
      <c r="M2127" s="13" t="s">
        <v>8343</v>
      </c>
      <c r="N2127" s="13">
        <v>31</v>
      </c>
      <c r="O2127" s="56">
        <v>35547.47</v>
      </c>
      <c r="P2127" s="13" t="s">
        <v>8310</v>
      </c>
      <c r="Q2127" s="13" t="s">
        <v>8311</v>
      </c>
      <c r="R2127" s="57" t="s">
        <v>8321</v>
      </c>
      <c r="T2127" s="12" t="s">
        <v>7585</v>
      </c>
      <c r="U2127" s="13" t="str">
        <f t="shared" si="611"/>
        <v xml:space="preserve">  Danya A</v>
      </c>
      <c r="V2127" s="39">
        <f t="shared" si="596"/>
        <v>24.3</v>
      </c>
      <c r="W2127" s="39" t="str">
        <f t="shared" si="597"/>
        <v>Healthy Weight</v>
      </c>
      <c r="X2127" s="39">
        <f t="shared" si="598"/>
        <v>6.1</v>
      </c>
      <c r="Y2127" s="39" t="str">
        <f t="shared" si="599"/>
        <v>Prediabetes</v>
      </c>
      <c r="Z2127" s="39" t="str">
        <f t="shared" si="600"/>
        <v>Yes</v>
      </c>
      <c r="AA2127" s="39" t="str">
        <f t="shared" si="601"/>
        <v>Yes</v>
      </c>
      <c r="AB2127" s="39" t="str">
        <f t="shared" si="602"/>
        <v>No</v>
      </c>
      <c r="AC2127" s="38">
        <f t="shared" si="603"/>
        <v>1</v>
      </c>
      <c r="AD2127" s="39" t="str">
        <f t="shared" si="604"/>
        <v>No</v>
      </c>
      <c r="AE2127" s="13" t="str">
        <f t="shared" si="605"/>
        <v>13-Sep-1992</v>
      </c>
      <c r="AF2127" s="39">
        <f t="shared" si="606"/>
        <v>31</v>
      </c>
      <c r="AG2127" s="58">
        <f t="shared" si="607"/>
        <v>35547.47</v>
      </c>
      <c r="AH2127" s="39" t="str">
        <f t="shared" si="608"/>
        <v>tier - 2</v>
      </c>
      <c r="AI2127" s="39" t="str">
        <f t="shared" si="609"/>
        <v>tier - 3</v>
      </c>
      <c r="AJ2127" s="54" t="str">
        <f t="shared" si="610"/>
        <v>R1011</v>
      </c>
    </row>
    <row r="2128" spans="2:36" ht="15.75" customHeight="1" x14ac:dyDescent="0.3">
      <c r="B2128" s="12" t="s">
        <v>7588</v>
      </c>
      <c r="C2128" s="13" t="s">
        <v>7590</v>
      </c>
      <c r="D2128" s="13">
        <v>30.72</v>
      </c>
      <c r="E2128" s="13" t="str">
        <f t="shared" si="594"/>
        <v>Obesity</v>
      </c>
      <c r="F2128" s="13">
        <v>6.06</v>
      </c>
      <c r="G2128" s="13" t="str">
        <f t="shared" si="595"/>
        <v>Prediabetes</v>
      </c>
      <c r="H2128" s="13" t="s">
        <v>8291</v>
      </c>
      <c r="I2128" s="13" t="s">
        <v>8293</v>
      </c>
      <c r="J2128" s="13" t="s">
        <v>8291</v>
      </c>
      <c r="K2128" s="27">
        <v>1</v>
      </c>
      <c r="L2128" s="13" t="s">
        <v>8291</v>
      </c>
      <c r="M2128" s="13" t="s">
        <v>9387</v>
      </c>
      <c r="N2128" s="13">
        <v>50</v>
      </c>
      <c r="O2128" s="56">
        <v>35547.72</v>
      </c>
      <c r="P2128" s="13" t="s">
        <v>8314</v>
      </c>
      <c r="Q2128" s="13" t="s">
        <v>8314</v>
      </c>
      <c r="R2128" s="57" t="s">
        <v>8321</v>
      </c>
      <c r="T2128" s="12" t="s">
        <v>7588</v>
      </c>
      <c r="U2128" s="13" t="str">
        <f t="shared" si="611"/>
        <v xml:space="preserve">  Lorraine</v>
      </c>
      <c r="V2128" s="39">
        <f t="shared" si="596"/>
        <v>30.72</v>
      </c>
      <c r="W2128" s="39" t="str">
        <f t="shared" si="597"/>
        <v>Obesity</v>
      </c>
      <c r="X2128" s="39">
        <f t="shared" si="598"/>
        <v>6.06</v>
      </c>
      <c r="Y2128" s="39" t="str">
        <f t="shared" si="599"/>
        <v>Prediabetes</v>
      </c>
      <c r="Z2128" s="39" t="str">
        <f t="shared" si="600"/>
        <v>No</v>
      </c>
      <c r="AA2128" s="39" t="str">
        <f t="shared" si="601"/>
        <v>Yes</v>
      </c>
      <c r="AB2128" s="39" t="str">
        <f t="shared" si="602"/>
        <v>No</v>
      </c>
      <c r="AC2128" s="38">
        <f t="shared" si="603"/>
        <v>1</v>
      </c>
      <c r="AD2128" s="39" t="str">
        <f t="shared" si="604"/>
        <v>No</v>
      </c>
      <c r="AE2128" s="13" t="str">
        <f t="shared" si="605"/>
        <v>27-Oct-1973</v>
      </c>
      <c r="AF2128" s="39">
        <f t="shared" si="606"/>
        <v>50</v>
      </c>
      <c r="AG2128" s="58">
        <f t="shared" si="607"/>
        <v>35547.72</v>
      </c>
      <c r="AH2128" s="39" t="str">
        <f t="shared" si="608"/>
        <v>tier - 1</v>
      </c>
      <c r="AI2128" s="39" t="str">
        <f t="shared" si="609"/>
        <v>tier - 1</v>
      </c>
      <c r="AJ2128" s="54" t="str">
        <f t="shared" si="610"/>
        <v>R1011</v>
      </c>
    </row>
    <row r="2129" spans="2:36" ht="15.75" customHeight="1" x14ac:dyDescent="0.3">
      <c r="B2129" s="12" t="s">
        <v>7592</v>
      </c>
      <c r="C2129" s="13" t="s">
        <v>712</v>
      </c>
      <c r="D2129" s="13">
        <v>37.43</v>
      </c>
      <c r="E2129" s="13" t="str">
        <f t="shared" si="594"/>
        <v>Obesity</v>
      </c>
      <c r="F2129" s="13">
        <v>4.5599999999999996</v>
      </c>
      <c r="G2129" s="13" t="str">
        <f t="shared" si="595"/>
        <v>Normal</v>
      </c>
      <c r="H2129" s="13" t="s">
        <v>8291</v>
      </c>
      <c r="I2129" s="13" t="s">
        <v>8291</v>
      </c>
      <c r="J2129" s="13" t="s">
        <v>8293</v>
      </c>
      <c r="K2129" s="27">
        <v>1</v>
      </c>
      <c r="L2129" s="13" t="s">
        <v>8291</v>
      </c>
      <c r="M2129" s="13" t="s">
        <v>10245</v>
      </c>
      <c r="N2129" s="13">
        <v>59</v>
      </c>
      <c r="O2129" s="56">
        <v>35573.26</v>
      </c>
      <c r="P2129" s="13" t="s">
        <v>8310</v>
      </c>
      <c r="Q2129" s="13" t="s">
        <v>8314</v>
      </c>
      <c r="R2129" s="57" t="s">
        <v>8321</v>
      </c>
      <c r="T2129" s="12" t="s">
        <v>7592</v>
      </c>
      <c r="U2129" s="13" t="str">
        <f t="shared" si="611"/>
        <v xml:space="preserve">  Jennifer L</v>
      </c>
      <c r="V2129" s="39">
        <f t="shared" si="596"/>
        <v>37.43</v>
      </c>
      <c r="W2129" s="39" t="str">
        <f t="shared" si="597"/>
        <v>Obesity</v>
      </c>
      <c r="X2129" s="39">
        <f t="shared" si="598"/>
        <v>4.5599999999999996</v>
      </c>
      <c r="Y2129" s="39" t="str">
        <f t="shared" si="599"/>
        <v>Normal</v>
      </c>
      <c r="Z2129" s="39" t="str">
        <f t="shared" si="600"/>
        <v>No</v>
      </c>
      <c r="AA2129" s="39" t="str">
        <f t="shared" si="601"/>
        <v>No</v>
      </c>
      <c r="AB2129" s="39" t="str">
        <f t="shared" si="602"/>
        <v>Yes</v>
      </c>
      <c r="AC2129" s="38">
        <f t="shared" si="603"/>
        <v>1</v>
      </c>
      <c r="AD2129" s="39" t="str">
        <f t="shared" si="604"/>
        <v>No</v>
      </c>
      <c r="AE2129" s="13" t="str">
        <f t="shared" si="605"/>
        <v>29-Aug-1964</v>
      </c>
      <c r="AF2129" s="39">
        <f t="shared" si="606"/>
        <v>59</v>
      </c>
      <c r="AG2129" s="58">
        <f t="shared" si="607"/>
        <v>35573.26</v>
      </c>
      <c r="AH2129" s="39" t="str">
        <f t="shared" si="608"/>
        <v>tier - 2</v>
      </c>
      <c r="AI2129" s="39" t="str">
        <f t="shared" si="609"/>
        <v>tier - 1</v>
      </c>
      <c r="AJ2129" s="54" t="str">
        <f t="shared" si="610"/>
        <v>R1011</v>
      </c>
    </row>
    <row r="2130" spans="2:36" ht="15.75" customHeight="1" x14ac:dyDescent="0.3">
      <c r="B2130" s="12" t="s">
        <v>7595</v>
      </c>
      <c r="C2130" s="13" t="s">
        <v>7597</v>
      </c>
      <c r="D2130" s="13">
        <v>25.74</v>
      </c>
      <c r="E2130" s="13" t="str">
        <f t="shared" si="594"/>
        <v>Overweight</v>
      </c>
      <c r="F2130" s="13">
        <v>6.41</v>
      </c>
      <c r="G2130" s="13" t="b">
        <f t="shared" si="595"/>
        <v>0</v>
      </c>
      <c r="H2130" s="13" t="s">
        <v>8293</v>
      </c>
      <c r="I2130" s="13" t="s">
        <v>8291</v>
      </c>
      <c r="J2130" s="13" t="s">
        <v>8293</v>
      </c>
      <c r="K2130" s="27">
        <v>1</v>
      </c>
      <c r="L2130" s="13" t="s">
        <v>8291</v>
      </c>
      <c r="M2130" s="13" t="s">
        <v>10246</v>
      </c>
      <c r="N2130" s="13">
        <v>52</v>
      </c>
      <c r="O2130" s="56">
        <v>35583.17</v>
      </c>
      <c r="P2130" s="13" t="s">
        <v>8314</v>
      </c>
      <c r="Q2130" s="13" t="s">
        <v>8311</v>
      </c>
      <c r="R2130" s="57" t="s">
        <v>8321</v>
      </c>
      <c r="T2130" s="12" t="s">
        <v>7595</v>
      </c>
      <c r="U2130" s="13" t="str">
        <f t="shared" si="611"/>
        <v xml:space="preserve">  Jesus Sr</v>
      </c>
      <c r="V2130" s="39">
        <f t="shared" si="596"/>
        <v>25.74</v>
      </c>
      <c r="W2130" s="39" t="str">
        <f t="shared" si="597"/>
        <v>Overweight</v>
      </c>
      <c r="X2130" s="39">
        <f t="shared" si="598"/>
        <v>6.41</v>
      </c>
      <c r="Y2130" s="39" t="b">
        <f t="shared" si="599"/>
        <v>0</v>
      </c>
      <c r="Z2130" s="39" t="str">
        <f t="shared" si="600"/>
        <v>Yes</v>
      </c>
      <c r="AA2130" s="39" t="str">
        <f t="shared" si="601"/>
        <v>No</v>
      </c>
      <c r="AB2130" s="39" t="str">
        <f t="shared" si="602"/>
        <v>Yes</v>
      </c>
      <c r="AC2130" s="38">
        <f t="shared" si="603"/>
        <v>1</v>
      </c>
      <c r="AD2130" s="39" t="str">
        <f t="shared" si="604"/>
        <v>No</v>
      </c>
      <c r="AE2130" s="13" t="str">
        <f t="shared" si="605"/>
        <v>10-Aug-1971</v>
      </c>
      <c r="AF2130" s="39">
        <f t="shared" si="606"/>
        <v>52</v>
      </c>
      <c r="AG2130" s="58">
        <f t="shared" si="607"/>
        <v>35583.17</v>
      </c>
      <c r="AH2130" s="39" t="str">
        <f t="shared" si="608"/>
        <v>tier - 1</v>
      </c>
      <c r="AI2130" s="39" t="str">
        <f t="shared" si="609"/>
        <v>tier - 3</v>
      </c>
      <c r="AJ2130" s="54" t="str">
        <f t="shared" si="610"/>
        <v>R1011</v>
      </c>
    </row>
    <row r="2131" spans="2:36" ht="15.75" customHeight="1" x14ac:dyDescent="0.3">
      <c r="B2131" s="12" t="s">
        <v>7599</v>
      </c>
      <c r="C2131" s="13" t="s">
        <v>6176</v>
      </c>
      <c r="D2131" s="13">
        <v>36.575000000000003</v>
      </c>
      <c r="E2131" s="13" t="str">
        <f t="shared" si="594"/>
        <v>Obesity</v>
      </c>
      <c r="F2131" s="13">
        <v>5.57</v>
      </c>
      <c r="G2131" s="13" t="str">
        <f t="shared" si="595"/>
        <v>Normal</v>
      </c>
      <c r="H2131" s="13" t="s">
        <v>8291</v>
      </c>
      <c r="I2131" s="13" t="s">
        <v>8291</v>
      </c>
      <c r="J2131" s="13" t="s">
        <v>8293</v>
      </c>
      <c r="K2131" s="27">
        <v>1</v>
      </c>
      <c r="L2131" s="13" t="s">
        <v>8291</v>
      </c>
      <c r="M2131" s="13" t="s">
        <v>10247</v>
      </c>
      <c r="N2131" s="13">
        <v>23</v>
      </c>
      <c r="O2131" s="56">
        <v>35585.58</v>
      </c>
      <c r="P2131" s="13" t="s">
        <v>8310</v>
      </c>
      <c r="Q2131" s="13" t="s">
        <v>8311</v>
      </c>
      <c r="R2131" s="57" t="s">
        <v>8321</v>
      </c>
      <c r="T2131" s="12" t="s">
        <v>7599</v>
      </c>
      <c r="U2131" s="13" t="str">
        <f t="shared" si="611"/>
        <v xml:space="preserve">  Kristen</v>
      </c>
      <c r="V2131" s="39">
        <f t="shared" si="596"/>
        <v>36.575000000000003</v>
      </c>
      <c r="W2131" s="39" t="str">
        <f t="shared" si="597"/>
        <v>Obesity</v>
      </c>
      <c r="X2131" s="39">
        <f t="shared" si="598"/>
        <v>5.57</v>
      </c>
      <c r="Y2131" s="39" t="str">
        <f t="shared" si="599"/>
        <v>Normal</v>
      </c>
      <c r="Z2131" s="39" t="str">
        <f t="shared" si="600"/>
        <v>No</v>
      </c>
      <c r="AA2131" s="39" t="str">
        <f t="shared" si="601"/>
        <v>No</v>
      </c>
      <c r="AB2131" s="39" t="str">
        <f t="shared" si="602"/>
        <v>Yes</v>
      </c>
      <c r="AC2131" s="38">
        <f t="shared" si="603"/>
        <v>1</v>
      </c>
      <c r="AD2131" s="39" t="str">
        <f t="shared" si="604"/>
        <v>No</v>
      </c>
      <c r="AE2131" s="13" t="str">
        <f t="shared" si="605"/>
        <v>19-Nov-2000</v>
      </c>
      <c r="AF2131" s="39">
        <f t="shared" si="606"/>
        <v>23</v>
      </c>
      <c r="AG2131" s="58">
        <f t="shared" si="607"/>
        <v>35585.58</v>
      </c>
      <c r="AH2131" s="39" t="str">
        <f t="shared" si="608"/>
        <v>tier - 2</v>
      </c>
      <c r="AI2131" s="39" t="str">
        <f t="shared" si="609"/>
        <v>tier - 3</v>
      </c>
      <c r="AJ2131" s="54" t="str">
        <f t="shared" si="610"/>
        <v>R1011</v>
      </c>
    </row>
    <row r="2132" spans="2:36" ht="15.75" customHeight="1" x14ac:dyDescent="0.3">
      <c r="B2132" s="12" t="s">
        <v>7602</v>
      </c>
      <c r="C2132" s="13" t="s">
        <v>7604</v>
      </c>
      <c r="D2132" s="13">
        <v>35.15</v>
      </c>
      <c r="E2132" s="13" t="str">
        <f t="shared" si="594"/>
        <v>Obesity</v>
      </c>
      <c r="F2132" s="13">
        <v>5.47</v>
      </c>
      <c r="G2132" s="13" t="str">
        <f t="shared" si="595"/>
        <v>Normal</v>
      </c>
      <c r="H2132" s="13" t="s">
        <v>8291</v>
      </c>
      <c r="I2132" s="13" t="s">
        <v>8291</v>
      </c>
      <c r="J2132" s="13" t="s">
        <v>8293</v>
      </c>
      <c r="K2132" s="27">
        <v>1</v>
      </c>
      <c r="L2132" s="13" t="s">
        <v>8291</v>
      </c>
      <c r="M2132" s="13" t="s">
        <v>8606</v>
      </c>
      <c r="N2132" s="13">
        <v>23</v>
      </c>
      <c r="O2132" s="56">
        <v>35595.589999999997</v>
      </c>
      <c r="P2132" s="13" t="s">
        <v>8310</v>
      </c>
      <c r="Q2132" s="13" t="s">
        <v>8311</v>
      </c>
      <c r="R2132" s="57" t="s">
        <v>8312</v>
      </c>
      <c r="T2132" s="12" t="s">
        <v>7602</v>
      </c>
      <c r="U2132" s="13" t="str">
        <f t="shared" si="611"/>
        <v xml:space="preserve">  Catherine C</v>
      </c>
      <c r="V2132" s="39">
        <f t="shared" si="596"/>
        <v>35.15</v>
      </c>
      <c r="W2132" s="39" t="str">
        <f t="shared" si="597"/>
        <v>Obesity</v>
      </c>
      <c r="X2132" s="39">
        <f t="shared" si="598"/>
        <v>5.47</v>
      </c>
      <c r="Y2132" s="39" t="str">
        <f t="shared" si="599"/>
        <v>Normal</v>
      </c>
      <c r="Z2132" s="39" t="str">
        <f t="shared" si="600"/>
        <v>No</v>
      </c>
      <c r="AA2132" s="39" t="str">
        <f t="shared" si="601"/>
        <v>No</v>
      </c>
      <c r="AB2132" s="39" t="str">
        <f t="shared" si="602"/>
        <v>Yes</v>
      </c>
      <c r="AC2132" s="38">
        <f t="shared" si="603"/>
        <v>1</v>
      </c>
      <c r="AD2132" s="39" t="str">
        <f t="shared" si="604"/>
        <v>No</v>
      </c>
      <c r="AE2132" s="13" t="str">
        <f t="shared" si="605"/>
        <v>17-Dec-2000</v>
      </c>
      <c r="AF2132" s="39">
        <f t="shared" si="606"/>
        <v>23</v>
      </c>
      <c r="AG2132" s="58">
        <f t="shared" si="607"/>
        <v>35595.589999999997</v>
      </c>
      <c r="AH2132" s="39" t="str">
        <f t="shared" si="608"/>
        <v>tier - 2</v>
      </c>
      <c r="AI2132" s="39" t="str">
        <f t="shared" si="609"/>
        <v>tier - 3</v>
      </c>
      <c r="AJ2132" s="54" t="str">
        <f t="shared" si="610"/>
        <v>R1013</v>
      </c>
    </row>
    <row r="2133" spans="2:36" ht="15.75" customHeight="1" x14ac:dyDescent="0.3">
      <c r="B2133" s="12" t="s">
        <v>7606</v>
      </c>
      <c r="C2133" s="13" t="s">
        <v>5757</v>
      </c>
      <c r="D2133" s="13">
        <v>32.11</v>
      </c>
      <c r="E2133" s="13" t="str">
        <f t="shared" si="594"/>
        <v>Obesity</v>
      </c>
      <c r="F2133" s="13">
        <v>4.43</v>
      </c>
      <c r="G2133" s="13" t="str">
        <f t="shared" si="595"/>
        <v>Normal</v>
      </c>
      <c r="H2133" s="13" t="s">
        <v>8291</v>
      </c>
      <c r="I2133" s="13" t="s">
        <v>8291</v>
      </c>
      <c r="J2133" s="13" t="s">
        <v>8293</v>
      </c>
      <c r="K2133" s="27">
        <v>1</v>
      </c>
      <c r="L2133" s="13" t="s">
        <v>8291</v>
      </c>
      <c r="M2133" s="13" t="s">
        <v>9824</v>
      </c>
      <c r="N2133" s="13">
        <v>45</v>
      </c>
      <c r="O2133" s="56">
        <v>35701.9</v>
      </c>
      <c r="P2133" s="13" t="s">
        <v>8310</v>
      </c>
      <c r="Q2133" s="13" t="s">
        <v>8314</v>
      </c>
      <c r="R2133" s="57" t="s">
        <v>8321</v>
      </c>
      <c r="T2133" s="12" t="s">
        <v>7606</v>
      </c>
      <c r="U2133" s="13" t="str">
        <f t="shared" si="611"/>
        <v xml:space="preserve">  Paula</v>
      </c>
      <c r="V2133" s="39">
        <f t="shared" si="596"/>
        <v>32.11</v>
      </c>
      <c r="W2133" s="39" t="str">
        <f t="shared" si="597"/>
        <v>Obesity</v>
      </c>
      <c r="X2133" s="39">
        <f t="shared" si="598"/>
        <v>4.43</v>
      </c>
      <c r="Y2133" s="39" t="str">
        <f t="shared" si="599"/>
        <v>Normal</v>
      </c>
      <c r="Z2133" s="39" t="str">
        <f t="shared" si="600"/>
        <v>No</v>
      </c>
      <c r="AA2133" s="39" t="str">
        <f t="shared" si="601"/>
        <v>No</v>
      </c>
      <c r="AB2133" s="39" t="str">
        <f t="shared" si="602"/>
        <v>Yes</v>
      </c>
      <c r="AC2133" s="38">
        <f t="shared" si="603"/>
        <v>1</v>
      </c>
      <c r="AD2133" s="39" t="str">
        <f t="shared" si="604"/>
        <v>No</v>
      </c>
      <c r="AE2133" s="13" t="str">
        <f t="shared" si="605"/>
        <v>19-Dec-1978</v>
      </c>
      <c r="AF2133" s="39">
        <f t="shared" si="606"/>
        <v>45</v>
      </c>
      <c r="AG2133" s="58">
        <f t="shared" si="607"/>
        <v>35701.9</v>
      </c>
      <c r="AH2133" s="39" t="str">
        <f t="shared" si="608"/>
        <v>tier - 2</v>
      </c>
      <c r="AI2133" s="39" t="str">
        <f t="shared" si="609"/>
        <v>tier - 1</v>
      </c>
      <c r="AJ2133" s="54" t="str">
        <f t="shared" si="610"/>
        <v>R1011</v>
      </c>
    </row>
    <row r="2134" spans="2:36" ht="15.75" customHeight="1" x14ac:dyDescent="0.3">
      <c r="B2134" s="12" t="s">
        <v>7608</v>
      </c>
      <c r="C2134" s="13" t="s">
        <v>7610</v>
      </c>
      <c r="D2134" s="13">
        <v>30.495000000000001</v>
      </c>
      <c r="E2134" s="13" t="str">
        <f t="shared" si="594"/>
        <v>Obesity</v>
      </c>
      <c r="F2134" s="13">
        <v>4.95</v>
      </c>
      <c r="G2134" s="13" t="str">
        <f t="shared" si="595"/>
        <v>Normal</v>
      </c>
      <c r="H2134" s="13" t="s">
        <v>8291</v>
      </c>
      <c r="I2134" s="13" t="s">
        <v>8291</v>
      </c>
      <c r="J2134" s="13" t="s">
        <v>8293</v>
      </c>
      <c r="K2134" s="27">
        <v>1</v>
      </c>
      <c r="L2134" s="13" t="s">
        <v>8291</v>
      </c>
      <c r="M2134" s="13" t="s">
        <v>10248</v>
      </c>
      <c r="N2134" s="13">
        <v>49</v>
      </c>
      <c r="O2134" s="56">
        <v>35711.39</v>
      </c>
      <c r="P2134" s="13" t="s">
        <v>8310</v>
      </c>
      <c r="Q2134" s="13" t="s">
        <v>8311</v>
      </c>
      <c r="R2134" s="57" t="s">
        <v>8317</v>
      </c>
      <c r="T2134" s="12" t="s">
        <v>7608</v>
      </c>
      <c r="U2134" s="13" t="str">
        <f t="shared" si="611"/>
        <v xml:space="preserve">  Evan</v>
      </c>
      <c r="V2134" s="39">
        <f t="shared" si="596"/>
        <v>30.495000000000001</v>
      </c>
      <c r="W2134" s="39" t="str">
        <f t="shared" si="597"/>
        <v>Obesity</v>
      </c>
      <c r="X2134" s="39">
        <f t="shared" si="598"/>
        <v>4.95</v>
      </c>
      <c r="Y2134" s="39" t="str">
        <f t="shared" si="599"/>
        <v>Normal</v>
      </c>
      <c r="Z2134" s="39" t="str">
        <f t="shared" si="600"/>
        <v>No</v>
      </c>
      <c r="AA2134" s="39" t="str">
        <f t="shared" si="601"/>
        <v>No</v>
      </c>
      <c r="AB2134" s="39" t="str">
        <f t="shared" si="602"/>
        <v>Yes</v>
      </c>
      <c r="AC2134" s="38">
        <f t="shared" si="603"/>
        <v>1</v>
      </c>
      <c r="AD2134" s="39" t="str">
        <f t="shared" si="604"/>
        <v>No</v>
      </c>
      <c r="AE2134" s="13" t="str">
        <f t="shared" si="605"/>
        <v>15-Jul-1974</v>
      </c>
      <c r="AF2134" s="39">
        <f t="shared" si="606"/>
        <v>49</v>
      </c>
      <c r="AG2134" s="58">
        <f t="shared" si="607"/>
        <v>35711.39</v>
      </c>
      <c r="AH2134" s="39" t="str">
        <f t="shared" si="608"/>
        <v>tier - 2</v>
      </c>
      <c r="AI2134" s="39" t="str">
        <f t="shared" si="609"/>
        <v>tier - 3</v>
      </c>
      <c r="AJ2134" s="54" t="str">
        <f t="shared" si="610"/>
        <v>R1012</v>
      </c>
    </row>
    <row r="2135" spans="2:36" ht="15.75" customHeight="1" x14ac:dyDescent="0.3">
      <c r="B2135" s="12" t="s">
        <v>7611</v>
      </c>
      <c r="C2135" s="13" t="s">
        <v>7613</v>
      </c>
      <c r="D2135" s="13">
        <v>29.24</v>
      </c>
      <c r="E2135" s="13" t="str">
        <f t="shared" si="594"/>
        <v>Overweight</v>
      </c>
      <c r="F2135" s="13">
        <v>4.04</v>
      </c>
      <c r="G2135" s="13" t="str">
        <f t="shared" si="595"/>
        <v>Normal</v>
      </c>
      <c r="H2135" s="13" t="s">
        <v>8291</v>
      </c>
      <c r="I2135" s="13" t="s">
        <v>8293</v>
      </c>
      <c r="J2135" s="13" t="s">
        <v>8291</v>
      </c>
      <c r="K2135" s="27">
        <v>1</v>
      </c>
      <c r="L2135" s="13" t="s">
        <v>8291</v>
      </c>
      <c r="M2135" s="13" t="s">
        <v>10249</v>
      </c>
      <c r="N2135" s="13">
        <v>47</v>
      </c>
      <c r="O2135" s="56">
        <v>35733.96</v>
      </c>
      <c r="P2135" s="13" t="s">
        <v>8310</v>
      </c>
      <c r="Q2135" s="13" t="s">
        <v>8310</v>
      </c>
      <c r="R2135" s="57" t="s">
        <v>8321</v>
      </c>
      <c r="T2135" s="12" t="s">
        <v>7611</v>
      </c>
      <c r="U2135" s="13" t="str">
        <f t="shared" si="611"/>
        <v xml:space="preserve">  Nathan J</v>
      </c>
      <c r="V2135" s="39">
        <f t="shared" si="596"/>
        <v>29.24</v>
      </c>
      <c r="W2135" s="39" t="str">
        <f t="shared" si="597"/>
        <v>Overweight</v>
      </c>
      <c r="X2135" s="39">
        <f t="shared" si="598"/>
        <v>4.04</v>
      </c>
      <c r="Y2135" s="39" t="str">
        <f t="shared" si="599"/>
        <v>Normal</v>
      </c>
      <c r="Z2135" s="39" t="str">
        <f t="shared" si="600"/>
        <v>No</v>
      </c>
      <c r="AA2135" s="39" t="str">
        <f t="shared" si="601"/>
        <v>Yes</v>
      </c>
      <c r="AB2135" s="39" t="str">
        <f t="shared" si="602"/>
        <v>No</v>
      </c>
      <c r="AC2135" s="38">
        <f t="shared" si="603"/>
        <v>1</v>
      </c>
      <c r="AD2135" s="39" t="str">
        <f t="shared" si="604"/>
        <v>No</v>
      </c>
      <c r="AE2135" s="13" t="str">
        <f t="shared" si="605"/>
        <v>4-Oct-1976</v>
      </c>
      <c r="AF2135" s="39">
        <f t="shared" si="606"/>
        <v>47</v>
      </c>
      <c r="AG2135" s="58">
        <f t="shared" si="607"/>
        <v>35733.96</v>
      </c>
      <c r="AH2135" s="39" t="str">
        <f t="shared" si="608"/>
        <v>tier - 2</v>
      </c>
      <c r="AI2135" s="39" t="str">
        <f t="shared" si="609"/>
        <v>tier - 2</v>
      </c>
      <c r="AJ2135" s="54" t="str">
        <f t="shared" si="610"/>
        <v>R1011</v>
      </c>
    </row>
    <row r="2136" spans="2:36" ht="15.75" customHeight="1" x14ac:dyDescent="0.3">
      <c r="B2136" s="12" t="s">
        <v>7615</v>
      </c>
      <c r="C2136" s="13" t="s">
        <v>2878</v>
      </c>
      <c r="D2136" s="13">
        <v>22.515000000000001</v>
      </c>
      <c r="E2136" s="13" t="str">
        <f t="shared" si="594"/>
        <v>Healthy Weight</v>
      </c>
      <c r="F2136" s="13">
        <v>5.93</v>
      </c>
      <c r="G2136" s="13" t="str">
        <f t="shared" si="595"/>
        <v>Prediabetes</v>
      </c>
      <c r="H2136" s="13" t="s">
        <v>8291</v>
      </c>
      <c r="I2136" s="13" t="s">
        <v>8291</v>
      </c>
      <c r="J2136" s="13" t="s">
        <v>8293</v>
      </c>
      <c r="K2136" s="27">
        <v>1</v>
      </c>
      <c r="L2136" s="13" t="s">
        <v>8291</v>
      </c>
      <c r="M2136" s="13" t="s">
        <v>8763</v>
      </c>
      <c r="N2136" s="13">
        <v>31</v>
      </c>
      <c r="O2136" s="56">
        <v>35883.269999999997</v>
      </c>
      <c r="P2136" s="13" t="s">
        <v>8310</v>
      </c>
      <c r="Q2136" s="13" t="s">
        <v>8314</v>
      </c>
      <c r="R2136" s="57" t="s">
        <v>8321</v>
      </c>
      <c r="T2136" s="12" t="s">
        <v>7615</v>
      </c>
      <c r="U2136" s="13" t="str">
        <f t="shared" si="611"/>
        <v xml:space="preserve">  Ashley M</v>
      </c>
      <c r="V2136" s="39">
        <f t="shared" si="596"/>
        <v>22.515000000000001</v>
      </c>
      <c r="W2136" s="39" t="str">
        <f t="shared" si="597"/>
        <v>Healthy Weight</v>
      </c>
      <c r="X2136" s="39">
        <f t="shared" si="598"/>
        <v>5.93</v>
      </c>
      <c r="Y2136" s="39" t="str">
        <f t="shared" si="599"/>
        <v>Prediabetes</v>
      </c>
      <c r="Z2136" s="39" t="str">
        <f t="shared" si="600"/>
        <v>No</v>
      </c>
      <c r="AA2136" s="39" t="str">
        <f t="shared" si="601"/>
        <v>No</v>
      </c>
      <c r="AB2136" s="39" t="str">
        <f t="shared" si="602"/>
        <v>Yes</v>
      </c>
      <c r="AC2136" s="38">
        <f t="shared" si="603"/>
        <v>1</v>
      </c>
      <c r="AD2136" s="39" t="str">
        <f t="shared" si="604"/>
        <v>No</v>
      </c>
      <c r="AE2136" s="13" t="str">
        <f t="shared" si="605"/>
        <v>18-Jun-1992</v>
      </c>
      <c r="AF2136" s="39">
        <f t="shared" si="606"/>
        <v>31</v>
      </c>
      <c r="AG2136" s="58">
        <f t="shared" si="607"/>
        <v>35883.269999999997</v>
      </c>
      <c r="AH2136" s="39" t="str">
        <f t="shared" si="608"/>
        <v>tier - 2</v>
      </c>
      <c r="AI2136" s="39" t="str">
        <f t="shared" si="609"/>
        <v>tier - 1</v>
      </c>
      <c r="AJ2136" s="54" t="str">
        <f t="shared" si="610"/>
        <v>R1011</v>
      </c>
    </row>
    <row r="2137" spans="2:36" ht="15.75" customHeight="1" x14ac:dyDescent="0.3">
      <c r="B2137" s="12" t="s">
        <v>7618</v>
      </c>
      <c r="C2137" s="13" t="s">
        <v>1014</v>
      </c>
      <c r="D2137" s="13">
        <v>15.65</v>
      </c>
      <c r="E2137" s="13" t="str">
        <f t="shared" si="594"/>
        <v>Underweight</v>
      </c>
      <c r="F2137" s="13">
        <v>4.2300000000000004</v>
      </c>
      <c r="G2137" s="13" t="str">
        <f t="shared" si="595"/>
        <v>Normal</v>
      </c>
      <c r="H2137" s="13" t="s">
        <v>8291</v>
      </c>
      <c r="I2137" s="13" t="s">
        <v>8291</v>
      </c>
      <c r="J2137" s="13" t="s">
        <v>8291</v>
      </c>
      <c r="K2137" s="27" t="s">
        <v>8292</v>
      </c>
      <c r="L2137" s="13" t="s">
        <v>8291</v>
      </c>
      <c r="M2137" s="13" t="s">
        <v>9024</v>
      </c>
      <c r="N2137" s="13">
        <v>42</v>
      </c>
      <c r="O2137" s="56">
        <v>35952.65</v>
      </c>
      <c r="P2137" s="13" t="s">
        <v>8314</v>
      </c>
      <c r="Q2137" s="13" t="s">
        <v>8311</v>
      </c>
      <c r="R2137" s="57" t="s">
        <v>8321</v>
      </c>
      <c r="T2137" s="12" t="s">
        <v>7618</v>
      </c>
      <c r="U2137" s="13" t="str">
        <f t="shared" si="611"/>
        <v xml:space="preserve">  Jason</v>
      </c>
      <c r="V2137" s="39">
        <f t="shared" si="596"/>
        <v>15.65</v>
      </c>
      <c r="W2137" s="39" t="str">
        <f t="shared" si="597"/>
        <v>Underweight</v>
      </c>
      <c r="X2137" s="39">
        <f t="shared" si="598"/>
        <v>4.2300000000000004</v>
      </c>
      <c r="Y2137" s="39" t="str">
        <f t="shared" si="599"/>
        <v>Normal</v>
      </c>
      <c r="Z2137" s="39" t="str">
        <f t="shared" si="600"/>
        <v>No</v>
      </c>
      <c r="AA2137" s="39" t="str">
        <f t="shared" si="601"/>
        <v>No</v>
      </c>
      <c r="AB2137" s="39" t="str">
        <f t="shared" si="602"/>
        <v>No</v>
      </c>
      <c r="AC2137" s="38" t="str">
        <f t="shared" si="603"/>
        <v>No major surgery</v>
      </c>
      <c r="AD2137" s="39" t="str">
        <f t="shared" si="604"/>
        <v>No</v>
      </c>
      <c r="AE2137" s="13" t="str">
        <f t="shared" si="605"/>
        <v>22-Nov-1981</v>
      </c>
      <c r="AF2137" s="39">
        <f t="shared" si="606"/>
        <v>42</v>
      </c>
      <c r="AG2137" s="58">
        <f t="shared" si="607"/>
        <v>35952.65</v>
      </c>
      <c r="AH2137" s="39" t="str">
        <f t="shared" si="608"/>
        <v>tier - 1</v>
      </c>
      <c r="AI2137" s="39" t="str">
        <f t="shared" si="609"/>
        <v>tier - 3</v>
      </c>
      <c r="AJ2137" s="54" t="str">
        <f t="shared" si="610"/>
        <v>R1011</v>
      </c>
    </row>
    <row r="2138" spans="2:36" ht="15.75" customHeight="1" x14ac:dyDescent="0.3">
      <c r="B2138" s="12" t="s">
        <v>7621</v>
      </c>
      <c r="C2138" s="13" t="s">
        <v>7623</v>
      </c>
      <c r="D2138" s="13">
        <v>27.36</v>
      </c>
      <c r="E2138" s="13" t="str">
        <f t="shared" si="594"/>
        <v>Overweight</v>
      </c>
      <c r="F2138" s="13">
        <v>5.59</v>
      </c>
      <c r="G2138" s="13" t="str">
        <f t="shared" si="595"/>
        <v>Normal</v>
      </c>
      <c r="H2138" s="13" t="s">
        <v>8293</v>
      </c>
      <c r="I2138" s="13" t="s">
        <v>8291</v>
      </c>
      <c r="J2138" s="13" t="s">
        <v>8291</v>
      </c>
      <c r="K2138" s="27" t="s">
        <v>8292</v>
      </c>
      <c r="L2138" s="13" t="s">
        <v>8291</v>
      </c>
      <c r="M2138" s="13" t="s">
        <v>10250</v>
      </c>
      <c r="N2138" s="13">
        <v>24</v>
      </c>
      <c r="O2138" s="56">
        <v>36021.01</v>
      </c>
      <c r="P2138" s="13" t="s">
        <v>8310</v>
      </c>
      <c r="Q2138" s="13" t="s">
        <v>8311</v>
      </c>
      <c r="R2138" s="57" t="s">
        <v>8312</v>
      </c>
      <c r="T2138" s="12" t="s">
        <v>7621</v>
      </c>
      <c r="U2138" s="13" t="str">
        <f t="shared" si="611"/>
        <v xml:space="preserve">  Marshall</v>
      </c>
      <c r="V2138" s="39">
        <f t="shared" si="596"/>
        <v>27.36</v>
      </c>
      <c r="W2138" s="39" t="str">
        <f t="shared" si="597"/>
        <v>Overweight</v>
      </c>
      <c r="X2138" s="39">
        <f t="shared" si="598"/>
        <v>5.59</v>
      </c>
      <c r="Y2138" s="39" t="str">
        <f t="shared" si="599"/>
        <v>Normal</v>
      </c>
      <c r="Z2138" s="39" t="str">
        <f t="shared" si="600"/>
        <v>Yes</v>
      </c>
      <c r="AA2138" s="39" t="str">
        <f t="shared" si="601"/>
        <v>No</v>
      </c>
      <c r="AB2138" s="39" t="str">
        <f t="shared" si="602"/>
        <v>No</v>
      </c>
      <c r="AC2138" s="38" t="str">
        <f t="shared" si="603"/>
        <v>No major surgery</v>
      </c>
      <c r="AD2138" s="39" t="str">
        <f t="shared" si="604"/>
        <v>No</v>
      </c>
      <c r="AE2138" s="13" t="str">
        <f t="shared" si="605"/>
        <v>4-Sep-1999</v>
      </c>
      <c r="AF2138" s="39">
        <f t="shared" si="606"/>
        <v>24</v>
      </c>
      <c r="AG2138" s="58">
        <f t="shared" si="607"/>
        <v>36021.01</v>
      </c>
      <c r="AH2138" s="39" t="str">
        <f t="shared" si="608"/>
        <v>tier - 2</v>
      </c>
      <c r="AI2138" s="39" t="str">
        <f t="shared" si="609"/>
        <v>tier - 3</v>
      </c>
      <c r="AJ2138" s="54" t="str">
        <f t="shared" si="610"/>
        <v>R1013</v>
      </c>
    </row>
    <row r="2139" spans="2:36" ht="15.75" customHeight="1" x14ac:dyDescent="0.3">
      <c r="B2139" s="12" t="s">
        <v>7625</v>
      </c>
      <c r="C2139" s="13" t="s">
        <v>7627</v>
      </c>
      <c r="D2139" s="13">
        <v>22.3</v>
      </c>
      <c r="E2139" s="13" t="str">
        <f t="shared" si="594"/>
        <v>Healthy Weight</v>
      </c>
      <c r="F2139" s="13">
        <v>4.8899999999999997</v>
      </c>
      <c r="G2139" s="13" t="str">
        <f t="shared" si="595"/>
        <v>Normal</v>
      </c>
      <c r="H2139" s="13" t="s">
        <v>8293</v>
      </c>
      <c r="I2139" s="13" t="s">
        <v>8291</v>
      </c>
      <c r="J2139" s="13" t="s">
        <v>8291</v>
      </c>
      <c r="K2139" s="27" t="s">
        <v>8292</v>
      </c>
      <c r="L2139" s="13" t="s">
        <v>8291</v>
      </c>
      <c r="M2139" s="13" t="s">
        <v>10251</v>
      </c>
      <c r="N2139" s="13">
        <v>60</v>
      </c>
      <c r="O2139" s="56">
        <v>36074.339999999997</v>
      </c>
      <c r="P2139" s="13" t="s">
        <v>8310</v>
      </c>
      <c r="Q2139" s="13" t="s">
        <v>8314</v>
      </c>
      <c r="R2139" s="57" t="s">
        <v>8321</v>
      </c>
      <c r="T2139" s="12" t="s">
        <v>7625</v>
      </c>
      <c r="U2139" s="13" t="str">
        <f t="shared" si="611"/>
        <v xml:space="preserve">  Lavar</v>
      </c>
      <c r="V2139" s="39">
        <f t="shared" si="596"/>
        <v>22.3</v>
      </c>
      <c r="W2139" s="39" t="str">
        <f t="shared" si="597"/>
        <v>Healthy Weight</v>
      </c>
      <c r="X2139" s="39">
        <f t="shared" si="598"/>
        <v>4.8899999999999997</v>
      </c>
      <c r="Y2139" s="39" t="str">
        <f t="shared" si="599"/>
        <v>Normal</v>
      </c>
      <c r="Z2139" s="39" t="str">
        <f t="shared" si="600"/>
        <v>Yes</v>
      </c>
      <c r="AA2139" s="39" t="str">
        <f t="shared" si="601"/>
        <v>No</v>
      </c>
      <c r="AB2139" s="39" t="str">
        <f t="shared" si="602"/>
        <v>No</v>
      </c>
      <c r="AC2139" s="38" t="str">
        <f t="shared" si="603"/>
        <v>No major surgery</v>
      </c>
      <c r="AD2139" s="39" t="str">
        <f t="shared" si="604"/>
        <v>No</v>
      </c>
      <c r="AE2139" s="13" t="str">
        <f t="shared" si="605"/>
        <v>22-Jul-1963</v>
      </c>
      <c r="AF2139" s="39">
        <f t="shared" si="606"/>
        <v>60</v>
      </c>
      <c r="AG2139" s="58">
        <f t="shared" si="607"/>
        <v>36074.339999999997</v>
      </c>
      <c r="AH2139" s="39" t="str">
        <f t="shared" si="608"/>
        <v>tier - 2</v>
      </c>
      <c r="AI2139" s="39" t="str">
        <f t="shared" si="609"/>
        <v>tier - 1</v>
      </c>
      <c r="AJ2139" s="54" t="str">
        <f t="shared" si="610"/>
        <v>R1011</v>
      </c>
    </row>
    <row r="2140" spans="2:36" ht="15.75" customHeight="1" x14ac:dyDescent="0.3">
      <c r="B2140" s="12" t="s">
        <v>7628</v>
      </c>
      <c r="C2140" s="13" t="s">
        <v>7630</v>
      </c>
      <c r="D2140" s="13">
        <v>26.03</v>
      </c>
      <c r="E2140" s="13" t="str">
        <f t="shared" si="594"/>
        <v>Overweight</v>
      </c>
      <c r="F2140" s="13">
        <v>5.81</v>
      </c>
      <c r="G2140" s="13" t="str">
        <f t="shared" si="595"/>
        <v>Prediabetes</v>
      </c>
      <c r="H2140" s="13" t="s">
        <v>8293</v>
      </c>
      <c r="I2140" s="13" t="s">
        <v>8291</v>
      </c>
      <c r="J2140" s="13" t="s">
        <v>8291</v>
      </c>
      <c r="K2140" s="27" t="s">
        <v>8292</v>
      </c>
      <c r="L2140" s="13" t="s">
        <v>8291</v>
      </c>
      <c r="M2140" s="13" t="s">
        <v>10252</v>
      </c>
      <c r="N2140" s="13">
        <v>27</v>
      </c>
      <c r="O2140" s="56">
        <v>36085.22</v>
      </c>
      <c r="P2140" s="13" t="s">
        <v>8314</v>
      </c>
      <c r="Q2140" s="13" t="s">
        <v>8314</v>
      </c>
      <c r="R2140" s="57" t="s">
        <v>8321</v>
      </c>
      <c r="T2140" s="12" t="s">
        <v>7628</v>
      </c>
      <c r="U2140" s="13" t="str">
        <f t="shared" si="611"/>
        <v xml:space="preserve">  Charlie T</v>
      </c>
      <c r="V2140" s="39">
        <f t="shared" si="596"/>
        <v>26.03</v>
      </c>
      <c r="W2140" s="39" t="str">
        <f t="shared" si="597"/>
        <v>Overweight</v>
      </c>
      <c r="X2140" s="39">
        <f t="shared" si="598"/>
        <v>5.81</v>
      </c>
      <c r="Y2140" s="39" t="str">
        <f t="shared" si="599"/>
        <v>Prediabetes</v>
      </c>
      <c r="Z2140" s="39" t="str">
        <f t="shared" si="600"/>
        <v>Yes</v>
      </c>
      <c r="AA2140" s="39" t="str">
        <f t="shared" si="601"/>
        <v>No</v>
      </c>
      <c r="AB2140" s="39" t="str">
        <f t="shared" si="602"/>
        <v>No</v>
      </c>
      <c r="AC2140" s="38" t="str">
        <f t="shared" si="603"/>
        <v>No major surgery</v>
      </c>
      <c r="AD2140" s="39" t="str">
        <f t="shared" si="604"/>
        <v>No</v>
      </c>
      <c r="AE2140" s="13" t="str">
        <f t="shared" si="605"/>
        <v>20-Aug-1996</v>
      </c>
      <c r="AF2140" s="39">
        <f t="shared" si="606"/>
        <v>27</v>
      </c>
      <c r="AG2140" s="58">
        <f t="shared" si="607"/>
        <v>36085.22</v>
      </c>
      <c r="AH2140" s="39" t="str">
        <f t="shared" si="608"/>
        <v>tier - 1</v>
      </c>
      <c r="AI2140" s="39" t="str">
        <f t="shared" si="609"/>
        <v>tier - 1</v>
      </c>
      <c r="AJ2140" s="54" t="str">
        <f t="shared" si="610"/>
        <v>R1011</v>
      </c>
    </row>
    <row r="2141" spans="2:36" ht="15.75" customHeight="1" x14ac:dyDescent="0.3">
      <c r="B2141" s="12" t="s">
        <v>7631</v>
      </c>
      <c r="C2141" s="13" t="s">
        <v>1728</v>
      </c>
      <c r="D2141" s="13">
        <v>27.74</v>
      </c>
      <c r="E2141" s="13" t="str">
        <f t="shared" si="594"/>
        <v>Overweight</v>
      </c>
      <c r="F2141" s="13">
        <v>4.29</v>
      </c>
      <c r="G2141" s="13" t="str">
        <f t="shared" si="595"/>
        <v>Normal</v>
      </c>
      <c r="H2141" s="13" t="s">
        <v>8291</v>
      </c>
      <c r="I2141" s="13" t="s">
        <v>8293</v>
      </c>
      <c r="J2141" s="13" t="s">
        <v>8291</v>
      </c>
      <c r="K2141" s="27">
        <v>1</v>
      </c>
      <c r="L2141" s="13" t="s">
        <v>8291</v>
      </c>
      <c r="M2141" s="13" t="s">
        <v>9119</v>
      </c>
      <c r="N2141" s="13">
        <v>44</v>
      </c>
      <c r="O2141" s="56">
        <v>36090.49</v>
      </c>
      <c r="P2141" s="13" t="s">
        <v>8310</v>
      </c>
      <c r="Q2141" s="13" t="s">
        <v>8310</v>
      </c>
      <c r="R2141" s="57" t="s">
        <v>8321</v>
      </c>
      <c r="T2141" s="12" t="s">
        <v>7631</v>
      </c>
      <c r="U2141" s="13" t="str">
        <f t="shared" si="611"/>
        <v xml:space="preserve">  Lauren</v>
      </c>
      <c r="V2141" s="39">
        <f t="shared" si="596"/>
        <v>27.74</v>
      </c>
      <c r="W2141" s="39" t="str">
        <f t="shared" si="597"/>
        <v>Overweight</v>
      </c>
      <c r="X2141" s="39">
        <f t="shared" si="598"/>
        <v>4.29</v>
      </c>
      <c r="Y2141" s="39" t="str">
        <f t="shared" si="599"/>
        <v>Normal</v>
      </c>
      <c r="Z2141" s="39" t="str">
        <f t="shared" si="600"/>
        <v>No</v>
      </c>
      <c r="AA2141" s="39" t="str">
        <f t="shared" si="601"/>
        <v>Yes</v>
      </c>
      <c r="AB2141" s="39" t="str">
        <f t="shared" si="602"/>
        <v>No</v>
      </c>
      <c r="AC2141" s="38">
        <f t="shared" si="603"/>
        <v>1</v>
      </c>
      <c r="AD2141" s="39" t="str">
        <f t="shared" si="604"/>
        <v>No</v>
      </c>
      <c r="AE2141" s="13" t="str">
        <f t="shared" si="605"/>
        <v>4-Nov-1979</v>
      </c>
      <c r="AF2141" s="39">
        <f t="shared" si="606"/>
        <v>44</v>
      </c>
      <c r="AG2141" s="58">
        <f t="shared" si="607"/>
        <v>36090.49</v>
      </c>
      <c r="AH2141" s="39" t="str">
        <f t="shared" si="608"/>
        <v>tier - 2</v>
      </c>
      <c r="AI2141" s="39" t="str">
        <f t="shared" si="609"/>
        <v>tier - 2</v>
      </c>
      <c r="AJ2141" s="54" t="str">
        <f t="shared" si="610"/>
        <v>R1011</v>
      </c>
    </row>
    <row r="2142" spans="2:36" ht="15.75" customHeight="1" x14ac:dyDescent="0.3">
      <c r="B2142" s="12" t="s">
        <v>7634</v>
      </c>
      <c r="C2142" s="13" t="s">
        <v>7636</v>
      </c>
      <c r="D2142" s="13">
        <v>32.11</v>
      </c>
      <c r="E2142" s="13" t="str">
        <f t="shared" si="594"/>
        <v>Obesity</v>
      </c>
      <c r="F2142" s="13">
        <v>4.03</v>
      </c>
      <c r="G2142" s="13" t="str">
        <f t="shared" si="595"/>
        <v>Normal</v>
      </c>
      <c r="H2142" s="13" t="s">
        <v>8293</v>
      </c>
      <c r="I2142" s="13" t="s">
        <v>8293</v>
      </c>
      <c r="J2142" s="13" t="s">
        <v>8291</v>
      </c>
      <c r="K2142" s="27">
        <v>2</v>
      </c>
      <c r="L2142" s="13" t="s">
        <v>8291</v>
      </c>
      <c r="M2142" s="13" t="s">
        <v>10253</v>
      </c>
      <c r="N2142" s="13">
        <v>26</v>
      </c>
      <c r="O2142" s="56">
        <v>36124.57</v>
      </c>
      <c r="P2142" s="13" t="s">
        <v>8314</v>
      </c>
      <c r="Q2142" s="13" t="s">
        <v>8311</v>
      </c>
      <c r="R2142" s="57" t="s">
        <v>8312</v>
      </c>
      <c r="T2142" s="12" t="s">
        <v>7634</v>
      </c>
      <c r="U2142" s="13" t="str">
        <f t="shared" si="611"/>
        <v xml:space="preserve">  Arthur</v>
      </c>
      <c r="V2142" s="39">
        <f t="shared" si="596"/>
        <v>32.11</v>
      </c>
      <c r="W2142" s="39" t="str">
        <f t="shared" si="597"/>
        <v>Obesity</v>
      </c>
      <c r="X2142" s="39">
        <f t="shared" si="598"/>
        <v>4.03</v>
      </c>
      <c r="Y2142" s="39" t="str">
        <f t="shared" si="599"/>
        <v>Normal</v>
      </c>
      <c r="Z2142" s="39" t="str">
        <f t="shared" si="600"/>
        <v>Yes</v>
      </c>
      <c r="AA2142" s="39" t="str">
        <f t="shared" si="601"/>
        <v>Yes</v>
      </c>
      <c r="AB2142" s="39" t="str">
        <f t="shared" si="602"/>
        <v>No</v>
      </c>
      <c r="AC2142" s="38">
        <f t="shared" si="603"/>
        <v>2</v>
      </c>
      <c r="AD2142" s="39" t="str">
        <f t="shared" si="604"/>
        <v>No</v>
      </c>
      <c r="AE2142" s="13" t="str">
        <f t="shared" si="605"/>
        <v>12-Jun-1997</v>
      </c>
      <c r="AF2142" s="39">
        <f t="shared" si="606"/>
        <v>26</v>
      </c>
      <c r="AG2142" s="58">
        <f t="shared" si="607"/>
        <v>36124.57</v>
      </c>
      <c r="AH2142" s="39" t="str">
        <f t="shared" si="608"/>
        <v>tier - 1</v>
      </c>
      <c r="AI2142" s="39" t="str">
        <f t="shared" si="609"/>
        <v>tier - 3</v>
      </c>
      <c r="AJ2142" s="54" t="str">
        <f t="shared" si="610"/>
        <v>R1013</v>
      </c>
    </row>
    <row r="2143" spans="2:36" ht="15.75" customHeight="1" x14ac:dyDescent="0.3">
      <c r="B2143" s="12" t="s">
        <v>7638</v>
      </c>
      <c r="C2143" s="13" t="s">
        <v>385</v>
      </c>
      <c r="D2143" s="13">
        <v>25.175000000000001</v>
      </c>
      <c r="E2143" s="13" t="str">
        <f t="shared" si="594"/>
        <v>Overweight</v>
      </c>
      <c r="F2143" s="13">
        <v>6.29</v>
      </c>
      <c r="G2143" s="13" t="str">
        <f t="shared" si="595"/>
        <v>Prediabetes</v>
      </c>
      <c r="H2143" s="13" t="s">
        <v>8293</v>
      </c>
      <c r="I2143" s="13" t="s">
        <v>8293</v>
      </c>
      <c r="J2143" s="13" t="s">
        <v>8291</v>
      </c>
      <c r="K2143" s="27">
        <v>2</v>
      </c>
      <c r="L2143" s="13" t="s">
        <v>8291</v>
      </c>
      <c r="M2143" s="13" t="s">
        <v>10254</v>
      </c>
      <c r="N2143" s="13">
        <v>19</v>
      </c>
      <c r="O2143" s="56">
        <v>36149.480000000003</v>
      </c>
      <c r="P2143" s="13" t="s">
        <v>8310</v>
      </c>
      <c r="Q2143" s="13" t="s">
        <v>8310</v>
      </c>
      <c r="R2143" s="57" t="s">
        <v>8312</v>
      </c>
      <c r="T2143" s="12" t="s">
        <v>7638</v>
      </c>
      <c r="U2143" s="13" t="str">
        <f t="shared" si="611"/>
        <v xml:space="preserve">  Thomas</v>
      </c>
      <c r="V2143" s="39">
        <f t="shared" si="596"/>
        <v>25.175000000000001</v>
      </c>
      <c r="W2143" s="39" t="str">
        <f t="shared" si="597"/>
        <v>Overweight</v>
      </c>
      <c r="X2143" s="39">
        <f t="shared" si="598"/>
        <v>6.29</v>
      </c>
      <c r="Y2143" s="39" t="str">
        <f t="shared" si="599"/>
        <v>Prediabetes</v>
      </c>
      <c r="Z2143" s="39" t="str">
        <f t="shared" si="600"/>
        <v>Yes</v>
      </c>
      <c r="AA2143" s="39" t="str">
        <f t="shared" si="601"/>
        <v>Yes</v>
      </c>
      <c r="AB2143" s="39" t="str">
        <f t="shared" si="602"/>
        <v>No</v>
      </c>
      <c r="AC2143" s="38">
        <f t="shared" si="603"/>
        <v>2</v>
      </c>
      <c r="AD2143" s="39" t="str">
        <f t="shared" si="604"/>
        <v>No</v>
      </c>
      <c r="AE2143" s="13" t="str">
        <f t="shared" si="605"/>
        <v>30-Aug-2004</v>
      </c>
      <c r="AF2143" s="39">
        <f t="shared" si="606"/>
        <v>19</v>
      </c>
      <c r="AG2143" s="58">
        <f t="shared" si="607"/>
        <v>36149.480000000003</v>
      </c>
      <c r="AH2143" s="39" t="str">
        <f t="shared" si="608"/>
        <v>tier - 2</v>
      </c>
      <c r="AI2143" s="39" t="str">
        <f t="shared" si="609"/>
        <v>tier - 2</v>
      </c>
      <c r="AJ2143" s="54" t="str">
        <f t="shared" si="610"/>
        <v>R1013</v>
      </c>
    </row>
    <row r="2144" spans="2:36" ht="15.75" customHeight="1" x14ac:dyDescent="0.3">
      <c r="B2144" s="12" t="s">
        <v>7641</v>
      </c>
      <c r="C2144" s="13" t="s">
        <v>323</v>
      </c>
      <c r="D2144" s="13">
        <v>39.49</v>
      </c>
      <c r="E2144" s="13" t="str">
        <f t="shared" si="594"/>
        <v>Obesity</v>
      </c>
      <c r="F2144" s="13">
        <v>4.4800000000000004</v>
      </c>
      <c r="G2144" s="13" t="str">
        <f t="shared" si="595"/>
        <v>Normal</v>
      </c>
      <c r="H2144" s="13" t="s">
        <v>8293</v>
      </c>
      <c r="I2144" s="13" t="s">
        <v>8291</v>
      </c>
      <c r="J2144" s="13" t="s">
        <v>8291</v>
      </c>
      <c r="K2144" s="27" t="s">
        <v>8292</v>
      </c>
      <c r="L2144" s="13" t="s">
        <v>8291</v>
      </c>
      <c r="M2144" s="13" t="s">
        <v>9237</v>
      </c>
      <c r="N2144" s="13">
        <v>49</v>
      </c>
      <c r="O2144" s="56">
        <v>36182.870000000003</v>
      </c>
      <c r="P2144" s="13" t="s">
        <v>8310</v>
      </c>
      <c r="Q2144" s="13" t="s">
        <v>8311</v>
      </c>
      <c r="R2144" s="57" t="s">
        <v>8317</v>
      </c>
      <c r="T2144" s="12" t="s">
        <v>7641</v>
      </c>
      <c r="U2144" s="13" t="str">
        <f t="shared" si="611"/>
        <v xml:space="preserve">  Jennifer</v>
      </c>
      <c r="V2144" s="39">
        <f t="shared" si="596"/>
        <v>39.49</v>
      </c>
      <c r="W2144" s="39" t="str">
        <f t="shared" si="597"/>
        <v>Obesity</v>
      </c>
      <c r="X2144" s="39">
        <f t="shared" si="598"/>
        <v>4.4800000000000004</v>
      </c>
      <c r="Y2144" s="39" t="str">
        <f t="shared" si="599"/>
        <v>Normal</v>
      </c>
      <c r="Z2144" s="39" t="str">
        <f t="shared" si="600"/>
        <v>Yes</v>
      </c>
      <c r="AA2144" s="39" t="str">
        <f t="shared" si="601"/>
        <v>No</v>
      </c>
      <c r="AB2144" s="39" t="str">
        <f t="shared" si="602"/>
        <v>No</v>
      </c>
      <c r="AC2144" s="38" t="str">
        <f t="shared" si="603"/>
        <v>No major surgery</v>
      </c>
      <c r="AD2144" s="39" t="str">
        <f t="shared" si="604"/>
        <v>No</v>
      </c>
      <c r="AE2144" s="13" t="str">
        <f t="shared" si="605"/>
        <v>6-Dec-1974</v>
      </c>
      <c r="AF2144" s="39">
        <f t="shared" si="606"/>
        <v>49</v>
      </c>
      <c r="AG2144" s="58">
        <f t="shared" si="607"/>
        <v>36182.870000000003</v>
      </c>
      <c r="AH2144" s="39" t="str">
        <f t="shared" si="608"/>
        <v>tier - 2</v>
      </c>
      <c r="AI2144" s="39" t="str">
        <f t="shared" si="609"/>
        <v>tier - 3</v>
      </c>
      <c r="AJ2144" s="54" t="str">
        <f t="shared" si="610"/>
        <v>R1012</v>
      </c>
    </row>
    <row r="2145" spans="2:36" ht="15.75" customHeight="1" x14ac:dyDescent="0.3">
      <c r="B2145" s="12" t="s">
        <v>7644</v>
      </c>
      <c r="C2145" s="13" t="s">
        <v>7646</v>
      </c>
      <c r="D2145" s="13">
        <v>34.869999999999997</v>
      </c>
      <c r="E2145" s="13" t="str">
        <f t="shared" si="594"/>
        <v>Obesity</v>
      </c>
      <c r="F2145" s="13">
        <v>5.51</v>
      </c>
      <c r="G2145" s="13" t="str">
        <f t="shared" si="595"/>
        <v>Normal</v>
      </c>
      <c r="H2145" s="13" t="s">
        <v>8293</v>
      </c>
      <c r="I2145" s="13" t="s">
        <v>8291</v>
      </c>
      <c r="J2145" s="13" t="s">
        <v>8291</v>
      </c>
      <c r="K2145" s="27" t="s">
        <v>8292</v>
      </c>
      <c r="L2145" s="13" t="s">
        <v>8291</v>
      </c>
      <c r="M2145" s="13" t="s">
        <v>8500</v>
      </c>
      <c r="N2145" s="13">
        <v>24</v>
      </c>
      <c r="O2145" s="56">
        <v>36189.1</v>
      </c>
      <c r="P2145" s="13" t="s">
        <v>8314</v>
      </c>
      <c r="Q2145" s="13" t="s">
        <v>8311</v>
      </c>
      <c r="R2145" s="57" t="s">
        <v>8326</v>
      </c>
      <c r="T2145" s="12" t="s">
        <v>7644</v>
      </c>
      <c r="U2145" s="13" t="str">
        <f t="shared" si="611"/>
        <v xml:space="preserve">  Tammy</v>
      </c>
      <c r="V2145" s="39">
        <f t="shared" si="596"/>
        <v>34.869999999999997</v>
      </c>
      <c r="W2145" s="39" t="str">
        <f t="shared" si="597"/>
        <v>Obesity</v>
      </c>
      <c r="X2145" s="39">
        <f t="shared" si="598"/>
        <v>5.51</v>
      </c>
      <c r="Y2145" s="39" t="str">
        <f t="shared" si="599"/>
        <v>Normal</v>
      </c>
      <c r="Z2145" s="39" t="str">
        <f t="shared" si="600"/>
        <v>Yes</v>
      </c>
      <c r="AA2145" s="39" t="str">
        <f t="shared" si="601"/>
        <v>No</v>
      </c>
      <c r="AB2145" s="39" t="str">
        <f t="shared" si="602"/>
        <v>No</v>
      </c>
      <c r="AC2145" s="38" t="str">
        <f t="shared" si="603"/>
        <v>No major surgery</v>
      </c>
      <c r="AD2145" s="39" t="str">
        <f t="shared" si="604"/>
        <v>No</v>
      </c>
      <c r="AE2145" s="13" t="str">
        <f t="shared" si="605"/>
        <v>1-Oct-1999</v>
      </c>
      <c r="AF2145" s="39">
        <f t="shared" si="606"/>
        <v>24</v>
      </c>
      <c r="AG2145" s="58">
        <f t="shared" si="607"/>
        <v>36189.1</v>
      </c>
      <c r="AH2145" s="39" t="str">
        <f t="shared" si="608"/>
        <v>tier - 1</v>
      </c>
      <c r="AI2145" s="39" t="str">
        <f t="shared" si="609"/>
        <v>tier - 3</v>
      </c>
      <c r="AJ2145" s="54" t="str">
        <f t="shared" si="610"/>
        <v>R1016</v>
      </c>
    </row>
    <row r="2146" spans="2:36" ht="15.75" customHeight="1" x14ac:dyDescent="0.3">
      <c r="B2146" s="12" t="s">
        <v>7648</v>
      </c>
      <c r="C2146" s="13" t="s">
        <v>7650</v>
      </c>
      <c r="D2146" s="13">
        <v>34.6</v>
      </c>
      <c r="E2146" s="13" t="str">
        <f t="shared" si="594"/>
        <v>Obesity</v>
      </c>
      <c r="F2146" s="13">
        <v>4.5</v>
      </c>
      <c r="G2146" s="13" t="str">
        <f t="shared" si="595"/>
        <v>Normal</v>
      </c>
      <c r="H2146" s="13" t="s">
        <v>8293</v>
      </c>
      <c r="I2146" s="13" t="s">
        <v>8291</v>
      </c>
      <c r="J2146" s="13" t="s">
        <v>8291</v>
      </c>
      <c r="K2146" s="27" t="s">
        <v>8292</v>
      </c>
      <c r="L2146" s="13" t="s">
        <v>8291</v>
      </c>
      <c r="M2146" s="13" t="s">
        <v>10255</v>
      </c>
      <c r="N2146" s="13">
        <v>30</v>
      </c>
      <c r="O2146" s="56">
        <v>36197.699999999997</v>
      </c>
      <c r="P2146" s="13" t="s">
        <v>8314</v>
      </c>
      <c r="Q2146" s="13" t="s">
        <v>8311</v>
      </c>
      <c r="R2146" s="57" t="s">
        <v>8321</v>
      </c>
      <c r="T2146" s="12" t="s">
        <v>7648</v>
      </c>
      <c r="U2146" s="13" t="str">
        <f t="shared" si="611"/>
        <v xml:space="preserve">  Lena</v>
      </c>
      <c r="V2146" s="39">
        <f t="shared" si="596"/>
        <v>34.6</v>
      </c>
      <c r="W2146" s="39" t="str">
        <f t="shared" si="597"/>
        <v>Obesity</v>
      </c>
      <c r="X2146" s="39">
        <f t="shared" si="598"/>
        <v>4.5</v>
      </c>
      <c r="Y2146" s="39" t="str">
        <f t="shared" si="599"/>
        <v>Normal</v>
      </c>
      <c r="Z2146" s="39" t="str">
        <f t="shared" si="600"/>
        <v>Yes</v>
      </c>
      <c r="AA2146" s="39" t="str">
        <f t="shared" si="601"/>
        <v>No</v>
      </c>
      <c r="AB2146" s="39" t="str">
        <f t="shared" si="602"/>
        <v>No</v>
      </c>
      <c r="AC2146" s="38" t="str">
        <f t="shared" si="603"/>
        <v>No major surgery</v>
      </c>
      <c r="AD2146" s="39" t="str">
        <f t="shared" si="604"/>
        <v>No</v>
      </c>
      <c r="AE2146" s="13" t="str">
        <f t="shared" si="605"/>
        <v>28-Dec-1993</v>
      </c>
      <c r="AF2146" s="39">
        <f t="shared" si="606"/>
        <v>30</v>
      </c>
      <c r="AG2146" s="58">
        <f t="shared" si="607"/>
        <v>36197.699999999997</v>
      </c>
      <c r="AH2146" s="39" t="str">
        <f t="shared" si="608"/>
        <v>tier - 1</v>
      </c>
      <c r="AI2146" s="39" t="str">
        <f t="shared" si="609"/>
        <v>tier - 3</v>
      </c>
      <c r="AJ2146" s="54" t="str">
        <f t="shared" si="610"/>
        <v>R1011</v>
      </c>
    </row>
    <row r="2147" spans="2:36" ht="15.75" customHeight="1" x14ac:dyDescent="0.3">
      <c r="B2147" s="12" t="s">
        <v>7652</v>
      </c>
      <c r="C2147" s="13" t="s">
        <v>7654</v>
      </c>
      <c r="D2147" s="13">
        <v>25.8</v>
      </c>
      <c r="E2147" s="13" t="str">
        <f t="shared" si="594"/>
        <v>Overweight</v>
      </c>
      <c r="F2147" s="13">
        <v>6.29</v>
      </c>
      <c r="G2147" s="13" t="str">
        <f t="shared" si="595"/>
        <v>Prediabetes</v>
      </c>
      <c r="H2147" s="13" t="s">
        <v>8293</v>
      </c>
      <c r="I2147" s="13" t="s">
        <v>8291</v>
      </c>
      <c r="J2147" s="13" t="s">
        <v>8291</v>
      </c>
      <c r="K2147" s="27" t="s">
        <v>8292</v>
      </c>
      <c r="L2147" s="13" t="s">
        <v>8291</v>
      </c>
      <c r="M2147" s="13" t="s">
        <v>10256</v>
      </c>
      <c r="N2147" s="13">
        <v>20</v>
      </c>
      <c r="O2147" s="56">
        <v>36219.410000000003</v>
      </c>
      <c r="P2147" s="13" t="s">
        <v>8314</v>
      </c>
      <c r="Q2147" s="13" t="s">
        <v>8314</v>
      </c>
      <c r="R2147" s="57" t="s">
        <v>8317</v>
      </c>
      <c r="T2147" s="12" t="s">
        <v>7652</v>
      </c>
      <c r="U2147" s="13" t="str">
        <f t="shared" si="611"/>
        <v xml:space="preserve">  Valentina</v>
      </c>
      <c r="V2147" s="39">
        <f t="shared" si="596"/>
        <v>25.8</v>
      </c>
      <c r="W2147" s="39" t="str">
        <f t="shared" si="597"/>
        <v>Overweight</v>
      </c>
      <c r="X2147" s="39">
        <f t="shared" si="598"/>
        <v>6.29</v>
      </c>
      <c r="Y2147" s="39" t="str">
        <f t="shared" si="599"/>
        <v>Prediabetes</v>
      </c>
      <c r="Z2147" s="39" t="str">
        <f t="shared" si="600"/>
        <v>Yes</v>
      </c>
      <c r="AA2147" s="39" t="str">
        <f t="shared" si="601"/>
        <v>No</v>
      </c>
      <c r="AB2147" s="39" t="str">
        <f t="shared" si="602"/>
        <v>No</v>
      </c>
      <c r="AC2147" s="38" t="str">
        <f t="shared" si="603"/>
        <v>No major surgery</v>
      </c>
      <c r="AD2147" s="39" t="str">
        <f t="shared" si="604"/>
        <v>No</v>
      </c>
      <c r="AE2147" s="13" t="str">
        <f t="shared" si="605"/>
        <v>5-Sep-2003</v>
      </c>
      <c r="AF2147" s="39">
        <f t="shared" si="606"/>
        <v>20</v>
      </c>
      <c r="AG2147" s="58">
        <f t="shared" si="607"/>
        <v>36219.410000000003</v>
      </c>
      <c r="AH2147" s="39" t="str">
        <f t="shared" si="608"/>
        <v>tier - 1</v>
      </c>
      <c r="AI2147" s="39" t="str">
        <f t="shared" si="609"/>
        <v>tier - 1</v>
      </c>
      <c r="AJ2147" s="54" t="str">
        <f t="shared" si="610"/>
        <v>R1012</v>
      </c>
    </row>
    <row r="2148" spans="2:36" ht="15.75" customHeight="1" x14ac:dyDescent="0.3">
      <c r="B2148" s="12" t="s">
        <v>7656</v>
      </c>
      <c r="C2148" s="13" t="s">
        <v>7658</v>
      </c>
      <c r="D2148" s="13">
        <v>35.86</v>
      </c>
      <c r="E2148" s="13" t="str">
        <f t="shared" si="594"/>
        <v>Obesity</v>
      </c>
      <c r="F2148" s="13">
        <v>4.33</v>
      </c>
      <c r="G2148" s="13" t="str">
        <f t="shared" si="595"/>
        <v>Normal</v>
      </c>
      <c r="H2148" s="13" t="s">
        <v>8291</v>
      </c>
      <c r="I2148" s="13" t="s">
        <v>8291</v>
      </c>
      <c r="J2148" s="13" t="s">
        <v>8291</v>
      </c>
      <c r="K2148" s="27">
        <v>1</v>
      </c>
      <c r="L2148" s="13" t="s">
        <v>8291</v>
      </c>
      <c r="M2148" s="13" t="s">
        <v>10257</v>
      </c>
      <c r="N2148" s="13">
        <v>19</v>
      </c>
      <c r="O2148" s="56">
        <v>36307.800000000003</v>
      </c>
      <c r="P2148" s="13" t="s">
        <v>8314</v>
      </c>
      <c r="Q2148" s="13" t="s">
        <v>8310</v>
      </c>
      <c r="R2148" s="57" t="s">
        <v>8312</v>
      </c>
      <c r="T2148" s="12" t="s">
        <v>7656</v>
      </c>
      <c r="U2148" s="13" t="str">
        <f t="shared" si="611"/>
        <v xml:space="preserve">  Russell N</v>
      </c>
      <c r="V2148" s="39">
        <f t="shared" si="596"/>
        <v>35.86</v>
      </c>
      <c r="W2148" s="39" t="str">
        <f t="shared" si="597"/>
        <v>Obesity</v>
      </c>
      <c r="X2148" s="39">
        <f t="shared" si="598"/>
        <v>4.33</v>
      </c>
      <c r="Y2148" s="39" t="str">
        <f t="shared" si="599"/>
        <v>Normal</v>
      </c>
      <c r="Z2148" s="39" t="str">
        <f t="shared" si="600"/>
        <v>No</v>
      </c>
      <c r="AA2148" s="39" t="str">
        <f t="shared" si="601"/>
        <v>No</v>
      </c>
      <c r="AB2148" s="39" t="str">
        <f t="shared" si="602"/>
        <v>No</v>
      </c>
      <c r="AC2148" s="38">
        <f t="shared" si="603"/>
        <v>1</v>
      </c>
      <c r="AD2148" s="39" t="str">
        <f t="shared" si="604"/>
        <v>No</v>
      </c>
      <c r="AE2148" s="13" t="str">
        <f t="shared" si="605"/>
        <v>25-Dec-2004</v>
      </c>
      <c r="AF2148" s="39">
        <f t="shared" si="606"/>
        <v>19</v>
      </c>
      <c r="AG2148" s="58">
        <f t="shared" si="607"/>
        <v>36307.800000000003</v>
      </c>
      <c r="AH2148" s="39" t="str">
        <f t="shared" si="608"/>
        <v>tier - 1</v>
      </c>
      <c r="AI2148" s="39" t="str">
        <f t="shared" si="609"/>
        <v>tier - 2</v>
      </c>
      <c r="AJ2148" s="54" t="str">
        <f t="shared" si="610"/>
        <v>R1013</v>
      </c>
    </row>
    <row r="2149" spans="2:36" ht="15.75" customHeight="1" x14ac:dyDescent="0.3">
      <c r="B2149" s="12" t="s">
        <v>7660</v>
      </c>
      <c r="C2149" s="13" t="s">
        <v>7662</v>
      </c>
      <c r="D2149" s="13">
        <v>40.47</v>
      </c>
      <c r="E2149" s="13" t="str">
        <f t="shared" si="594"/>
        <v>Obesity</v>
      </c>
      <c r="F2149" s="13">
        <v>11.15</v>
      </c>
      <c r="G2149" s="13" t="str">
        <f t="shared" si="595"/>
        <v>Diabetes</v>
      </c>
      <c r="H2149" s="13" t="s">
        <v>8291</v>
      </c>
      <c r="I2149" s="13" t="s">
        <v>8291</v>
      </c>
      <c r="J2149" s="13" t="s">
        <v>8291</v>
      </c>
      <c r="K2149" s="27" t="s">
        <v>8292</v>
      </c>
      <c r="L2149" s="13" t="s">
        <v>8291</v>
      </c>
      <c r="M2149" s="13" t="s">
        <v>10258</v>
      </c>
      <c r="N2149" s="13">
        <v>31</v>
      </c>
      <c r="O2149" s="56">
        <v>36314.050000000003</v>
      </c>
      <c r="P2149" s="13" t="s">
        <v>8310</v>
      </c>
      <c r="Q2149" s="13" t="s">
        <v>8310</v>
      </c>
      <c r="R2149" s="57" t="s">
        <v>8321</v>
      </c>
      <c r="T2149" s="12" t="s">
        <v>7660</v>
      </c>
      <c r="U2149" s="13" t="str">
        <f t="shared" si="611"/>
        <v xml:space="preserve">  Scott R</v>
      </c>
      <c r="V2149" s="39">
        <f t="shared" si="596"/>
        <v>40.47</v>
      </c>
      <c r="W2149" s="39" t="str">
        <f t="shared" si="597"/>
        <v>Obesity</v>
      </c>
      <c r="X2149" s="39">
        <f t="shared" si="598"/>
        <v>11.15</v>
      </c>
      <c r="Y2149" s="39" t="str">
        <f t="shared" si="599"/>
        <v>Diabetes</v>
      </c>
      <c r="Z2149" s="39" t="str">
        <f t="shared" si="600"/>
        <v>No</v>
      </c>
      <c r="AA2149" s="39" t="str">
        <f t="shared" si="601"/>
        <v>No</v>
      </c>
      <c r="AB2149" s="39" t="str">
        <f t="shared" si="602"/>
        <v>No</v>
      </c>
      <c r="AC2149" s="38" t="str">
        <f t="shared" si="603"/>
        <v>No major surgery</v>
      </c>
      <c r="AD2149" s="39" t="str">
        <f t="shared" si="604"/>
        <v>No</v>
      </c>
      <c r="AE2149" s="13" t="str">
        <f t="shared" si="605"/>
        <v>16-Jun-1992</v>
      </c>
      <c r="AF2149" s="39">
        <f t="shared" si="606"/>
        <v>31</v>
      </c>
      <c r="AG2149" s="58">
        <f t="shared" si="607"/>
        <v>36314.050000000003</v>
      </c>
      <c r="AH2149" s="39" t="str">
        <f t="shared" si="608"/>
        <v>tier - 2</v>
      </c>
      <c r="AI2149" s="39" t="str">
        <f t="shared" si="609"/>
        <v>tier - 2</v>
      </c>
      <c r="AJ2149" s="54" t="str">
        <f t="shared" si="610"/>
        <v>R1011</v>
      </c>
    </row>
    <row r="2150" spans="2:36" ht="15.75" customHeight="1" x14ac:dyDescent="0.3">
      <c r="B2150" s="12" t="s">
        <v>7664</v>
      </c>
      <c r="C2150" s="13" t="s">
        <v>7666</v>
      </c>
      <c r="D2150" s="13">
        <v>32.01</v>
      </c>
      <c r="E2150" s="13" t="str">
        <f t="shared" si="594"/>
        <v>Obesity</v>
      </c>
      <c r="F2150" s="13">
        <v>6.45</v>
      </c>
      <c r="G2150" s="13" t="b">
        <f t="shared" si="595"/>
        <v>0</v>
      </c>
      <c r="H2150" s="13" t="s">
        <v>8291</v>
      </c>
      <c r="I2150" s="13" t="s">
        <v>8291</v>
      </c>
      <c r="J2150" s="13" t="s">
        <v>8291</v>
      </c>
      <c r="K2150" s="27">
        <v>1</v>
      </c>
      <c r="L2150" s="13" t="s">
        <v>8291</v>
      </c>
      <c r="M2150" s="13" t="s">
        <v>10259</v>
      </c>
      <c r="N2150" s="13">
        <v>56</v>
      </c>
      <c r="O2150" s="56">
        <v>36332.449999999997</v>
      </c>
      <c r="P2150" s="13" t="s">
        <v>8314</v>
      </c>
      <c r="Q2150" s="13" t="s">
        <v>8311</v>
      </c>
      <c r="R2150" s="57" t="s">
        <v>8321</v>
      </c>
      <c r="T2150" s="12" t="s">
        <v>7664</v>
      </c>
      <c r="U2150" s="13" t="str">
        <f t="shared" si="611"/>
        <v xml:space="preserve">  Jose Francisco Sr</v>
      </c>
      <c r="V2150" s="39">
        <f t="shared" si="596"/>
        <v>32.01</v>
      </c>
      <c r="W2150" s="39" t="str">
        <f t="shared" si="597"/>
        <v>Obesity</v>
      </c>
      <c r="X2150" s="39">
        <f t="shared" si="598"/>
        <v>6.45</v>
      </c>
      <c r="Y2150" s="39" t="b">
        <f t="shared" si="599"/>
        <v>0</v>
      </c>
      <c r="Z2150" s="39" t="str">
        <f t="shared" si="600"/>
        <v>No</v>
      </c>
      <c r="AA2150" s="39" t="str">
        <f t="shared" si="601"/>
        <v>No</v>
      </c>
      <c r="AB2150" s="39" t="str">
        <f t="shared" si="602"/>
        <v>No</v>
      </c>
      <c r="AC2150" s="38">
        <f t="shared" si="603"/>
        <v>1</v>
      </c>
      <c r="AD2150" s="39" t="str">
        <f t="shared" si="604"/>
        <v>No</v>
      </c>
      <c r="AE2150" s="13" t="str">
        <f t="shared" si="605"/>
        <v>18-Oct-1967</v>
      </c>
      <c r="AF2150" s="39">
        <f t="shared" si="606"/>
        <v>56</v>
      </c>
      <c r="AG2150" s="58">
        <f t="shared" si="607"/>
        <v>36332.449999999997</v>
      </c>
      <c r="AH2150" s="39" t="str">
        <f t="shared" si="608"/>
        <v>tier - 1</v>
      </c>
      <c r="AI2150" s="39" t="str">
        <f t="shared" si="609"/>
        <v>tier - 3</v>
      </c>
      <c r="AJ2150" s="54" t="str">
        <f t="shared" si="610"/>
        <v>R1011</v>
      </c>
    </row>
    <row r="2151" spans="2:36" ht="15.75" customHeight="1" x14ac:dyDescent="0.3">
      <c r="B2151" s="12" t="s">
        <v>7668</v>
      </c>
      <c r="C2151" s="13" t="s">
        <v>7670</v>
      </c>
      <c r="D2151" s="13">
        <v>33</v>
      </c>
      <c r="E2151" s="13" t="str">
        <f t="shared" si="594"/>
        <v>Obesity</v>
      </c>
      <c r="F2151" s="13">
        <v>9.27</v>
      </c>
      <c r="G2151" s="13" t="str">
        <f t="shared" si="595"/>
        <v>Diabetes</v>
      </c>
      <c r="H2151" s="13" t="s">
        <v>8291</v>
      </c>
      <c r="I2151" s="13" t="s">
        <v>8291</v>
      </c>
      <c r="J2151" s="13" t="s">
        <v>8291</v>
      </c>
      <c r="K2151" s="27" t="s">
        <v>8292</v>
      </c>
      <c r="L2151" s="13" t="s">
        <v>8291</v>
      </c>
      <c r="M2151" s="13" t="s">
        <v>9506</v>
      </c>
      <c r="N2151" s="13">
        <v>48</v>
      </c>
      <c r="O2151" s="56">
        <v>36350.71</v>
      </c>
      <c r="P2151" s="13" t="s">
        <v>8314</v>
      </c>
      <c r="Q2151" s="13" t="s">
        <v>8310</v>
      </c>
      <c r="R2151" s="57" t="s">
        <v>8321</v>
      </c>
      <c r="T2151" s="12" t="s">
        <v>7668</v>
      </c>
      <c r="U2151" s="13" t="str">
        <f t="shared" si="611"/>
        <v xml:space="preserve">  Paul J</v>
      </c>
      <c r="V2151" s="39">
        <f t="shared" si="596"/>
        <v>33</v>
      </c>
      <c r="W2151" s="39" t="str">
        <f t="shared" si="597"/>
        <v>Obesity</v>
      </c>
      <c r="X2151" s="39">
        <f t="shared" si="598"/>
        <v>9.27</v>
      </c>
      <c r="Y2151" s="39" t="str">
        <f t="shared" si="599"/>
        <v>Diabetes</v>
      </c>
      <c r="Z2151" s="39" t="str">
        <f t="shared" si="600"/>
        <v>No</v>
      </c>
      <c r="AA2151" s="39" t="str">
        <f t="shared" si="601"/>
        <v>No</v>
      </c>
      <c r="AB2151" s="39" t="str">
        <f t="shared" si="602"/>
        <v>No</v>
      </c>
      <c r="AC2151" s="38" t="str">
        <f t="shared" si="603"/>
        <v>No major surgery</v>
      </c>
      <c r="AD2151" s="39" t="str">
        <f t="shared" si="604"/>
        <v>No</v>
      </c>
      <c r="AE2151" s="13" t="str">
        <f t="shared" si="605"/>
        <v>5-Jun-1975</v>
      </c>
      <c r="AF2151" s="39">
        <f t="shared" si="606"/>
        <v>48</v>
      </c>
      <c r="AG2151" s="58">
        <f t="shared" si="607"/>
        <v>36350.71</v>
      </c>
      <c r="AH2151" s="39" t="str">
        <f t="shared" si="608"/>
        <v>tier - 1</v>
      </c>
      <c r="AI2151" s="39" t="str">
        <f t="shared" si="609"/>
        <v>tier - 2</v>
      </c>
      <c r="AJ2151" s="54" t="str">
        <f t="shared" si="610"/>
        <v>R1011</v>
      </c>
    </row>
    <row r="2152" spans="2:36" ht="15.75" customHeight="1" x14ac:dyDescent="0.3">
      <c r="B2152" s="12" t="s">
        <v>7672</v>
      </c>
      <c r="C2152" s="13" t="s">
        <v>112</v>
      </c>
      <c r="D2152" s="13">
        <v>29.3</v>
      </c>
      <c r="E2152" s="13" t="str">
        <f t="shared" si="594"/>
        <v>Overweight</v>
      </c>
      <c r="F2152" s="13">
        <v>6.15</v>
      </c>
      <c r="G2152" s="13" t="str">
        <f t="shared" si="595"/>
        <v>Prediabetes</v>
      </c>
      <c r="H2152" s="13" t="s">
        <v>8291</v>
      </c>
      <c r="I2152" s="13" t="s">
        <v>8291</v>
      </c>
      <c r="J2152" s="13" t="s">
        <v>8291</v>
      </c>
      <c r="K2152" s="27">
        <v>1</v>
      </c>
      <c r="L2152" s="13" t="s">
        <v>8291</v>
      </c>
      <c r="M2152" s="13" t="s">
        <v>10260</v>
      </c>
      <c r="N2152" s="13">
        <v>20</v>
      </c>
      <c r="O2152" s="56">
        <v>36397.58</v>
      </c>
      <c r="P2152" s="13" t="s">
        <v>8310</v>
      </c>
      <c r="Q2152" s="13" t="s">
        <v>8311</v>
      </c>
      <c r="R2152" s="57" t="s">
        <v>8321</v>
      </c>
      <c r="T2152" s="12" t="s">
        <v>7672</v>
      </c>
      <c r="U2152" s="13" t="str">
        <f t="shared" si="611"/>
        <v xml:space="preserve">  Adam</v>
      </c>
      <c r="V2152" s="39">
        <f t="shared" si="596"/>
        <v>29.3</v>
      </c>
      <c r="W2152" s="39" t="str">
        <f t="shared" si="597"/>
        <v>Overweight</v>
      </c>
      <c r="X2152" s="39">
        <f t="shared" si="598"/>
        <v>6.15</v>
      </c>
      <c r="Y2152" s="39" t="str">
        <f t="shared" si="599"/>
        <v>Prediabetes</v>
      </c>
      <c r="Z2152" s="39" t="str">
        <f t="shared" si="600"/>
        <v>No</v>
      </c>
      <c r="AA2152" s="39" t="str">
        <f t="shared" si="601"/>
        <v>No</v>
      </c>
      <c r="AB2152" s="39" t="str">
        <f t="shared" si="602"/>
        <v>No</v>
      </c>
      <c r="AC2152" s="38">
        <f t="shared" si="603"/>
        <v>1</v>
      </c>
      <c r="AD2152" s="39" t="str">
        <f t="shared" si="604"/>
        <v>No</v>
      </c>
      <c r="AE2152" s="13" t="str">
        <f t="shared" si="605"/>
        <v>9-Dec-2003</v>
      </c>
      <c r="AF2152" s="39">
        <f t="shared" si="606"/>
        <v>20</v>
      </c>
      <c r="AG2152" s="58">
        <f t="shared" si="607"/>
        <v>36397.58</v>
      </c>
      <c r="AH2152" s="39" t="str">
        <f t="shared" si="608"/>
        <v>tier - 2</v>
      </c>
      <c r="AI2152" s="39" t="str">
        <f t="shared" si="609"/>
        <v>tier - 3</v>
      </c>
      <c r="AJ2152" s="54" t="str">
        <f t="shared" si="610"/>
        <v>R1011</v>
      </c>
    </row>
    <row r="2153" spans="2:36" ht="15.75" customHeight="1" x14ac:dyDescent="0.3">
      <c r="B2153" s="12" t="s">
        <v>7675</v>
      </c>
      <c r="C2153" s="13" t="s">
        <v>7677</v>
      </c>
      <c r="D2153" s="13">
        <v>25.8</v>
      </c>
      <c r="E2153" s="13" t="str">
        <f t="shared" si="594"/>
        <v>Overweight</v>
      </c>
      <c r="F2153" s="13">
        <v>4.13</v>
      </c>
      <c r="G2153" s="13" t="str">
        <f t="shared" si="595"/>
        <v>Normal</v>
      </c>
      <c r="H2153" s="13" t="s">
        <v>8291</v>
      </c>
      <c r="I2153" s="13" t="s">
        <v>8291</v>
      </c>
      <c r="J2153" s="13" t="s">
        <v>8291</v>
      </c>
      <c r="K2153" s="27">
        <v>1</v>
      </c>
      <c r="L2153" s="13" t="s">
        <v>8291</v>
      </c>
      <c r="M2153" s="13" t="s">
        <v>10261</v>
      </c>
      <c r="N2153" s="13">
        <v>61</v>
      </c>
      <c r="O2153" s="56">
        <v>36445.550000000003</v>
      </c>
      <c r="P2153" s="13" t="s">
        <v>8310</v>
      </c>
      <c r="Q2153" s="13" t="s">
        <v>8310</v>
      </c>
      <c r="R2153" s="57" t="s">
        <v>8321</v>
      </c>
      <c r="T2153" s="12" t="s">
        <v>7675</v>
      </c>
      <c r="U2153" s="13" t="str">
        <f t="shared" si="611"/>
        <v xml:space="preserve">  Edward J</v>
      </c>
      <c r="V2153" s="39">
        <f t="shared" si="596"/>
        <v>25.8</v>
      </c>
      <c r="W2153" s="39" t="str">
        <f t="shared" si="597"/>
        <v>Overweight</v>
      </c>
      <c r="X2153" s="39">
        <f t="shared" si="598"/>
        <v>4.13</v>
      </c>
      <c r="Y2153" s="39" t="str">
        <f t="shared" si="599"/>
        <v>Normal</v>
      </c>
      <c r="Z2153" s="39" t="str">
        <f t="shared" si="600"/>
        <v>No</v>
      </c>
      <c r="AA2153" s="39" t="str">
        <f t="shared" si="601"/>
        <v>No</v>
      </c>
      <c r="AB2153" s="39" t="str">
        <f t="shared" si="602"/>
        <v>No</v>
      </c>
      <c r="AC2153" s="38">
        <f t="shared" si="603"/>
        <v>1</v>
      </c>
      <c r="AD2153" s="39" t="str">
        <f t="shared" si="604"/>
        <v>No</v>
      </c>
      <c r="AE2153" s="13" t="str">
        <f t="shared" si="605"/>
        <v>19-Nov-1962</v>
      </c>
      <c r="AF2153" s="39">
        <f t="shared" si="606"/>
        <v>61</v>
      </c>
      <c r="AG2153" s="58">
        <f t="shared" si="607"/>
        <v>36445.550000000003</v>
      </c>
      <c r="AH2153" s="39" t="str">
        <f t="shared" si="608"/>
        <v>tier - 2</v>
      </c>
      <c r="AI2153" s="39" t="str">
        <f t="shared" si="609"/>
        <v>tier - 2</v>
      </c>
      <c r="AJ2153" s="54" t="str">
        <f t="shared" si="610"/>
        <v>R1011</v>
      </c>
    </row>
    <row r="2154" spans="2:36" ht="15.75" customHeight="1" x14ac:dyDescent="0.3">
      <c r="B2154" s="12" t="s">
        <v>7678</v>
      </c>
      <c r="C2154" s="13" t="s">
        <v>7680</v>
      </c>
      <c r="D2154" s="13">
        <v>23.4</v>
      </c>
      <c r="E2154" s="13" t="str">
        <f t="shared" si="594"/>
        <v>Healthy Weight</v>
      </c>
      <c r="F2154" s="13">
        <v>4.24</v>
      </c>
      <c r="G2154" s="13" t="str">
        <f t="shared" si="595"/>
        <v>Normal</v>
      </c>
      <c r="H2154" s="13" t="s">
        <v>8291</v>
      </c>
      <c r="I2154" s="13" t="s">
        <v>8291</v>
      </c>
      <c r="J2154" s="13" t="s">
        <v>8291</v>
      </c>
      <c r="K2154" s="27">
        <v>1</v>
      </c>
      <c r="L2154" s="13" t="s">
        <v>8291</v>
      </c>
      <c r="M2154" s="13" t="s">
        <v>10262</v>
      </c>
      <c r="N2154" s="13">
        <v>50</v>
      </c>
      <c r="O2154" s="56">
        <v>36541.550000000003</v>
      </c>
      <c r="P2154" s="13" t="s">
        <v>8310</v>
      </c>
      <c r="Q2154" s="13" t="s">
        <v>8311</v>
      </c>
      <c r="R2154" s="57" t="s">
        <v>8321</v>
      </c>
      <c r="T2154" s="12" t="s">
        <v>7678</v>
      </c>
      <c r="U2154" s="13" t="str">
        <f t="shared" si="611"/>
        <v xml:space="preserve">  Patrick A</v>
      </c>
      <c r="V2154" s="39">
        <f t="shared" si="596"/>
        <v>23.4</v>
      </c>
      <c r="W2154" s="39" t="str">
        <f t="shared" si="597"/>
        <v>Healthy Weight</v>
      </c>
      <c r="X2154" s="39">
        <f t="shared" si="598"/>
        <v>4.24</v>
      </c>
      <c r="Y2154" s="39" t="str">
        <f t="shared" si="599"/>
        <v>Normal</v>
      </c>
      <c r="Z2154" s="39" t="str">
        <f t="shared" si="600"/>
        <v>No</v>
      </c>
      <c r="AA2154" s="39" t="str">
        <f t="shared" si="601"/>
        <v>No</v>
      </c>
      <c r="AB2154" s="39" t="str">
        <f t="shared" si="602"/>
        <v>No</v>
      </c>
      <c r="AC2154" s="38">
        <f t="shared" si="603"/>
        <v>1</v>
      </c>
      <c r="AD2154" s="39" t="str">
        <f t="shared" si="604"/>
        <v>No</v>
      </c>
      <c r="AE2154" s="13" t="str">
        <f t="shared" si="605"/>
        <v>9-Aug-1973</v>
      </c>
      <c r="AF2154" s="39">
        <f t="shared" si="606"/>
        <v>50</v>
      </c>
      <c r="AG2154" s="58">
        <f t="shared" si="607"/>
        <v>36541.550000000003</v>
      </c>
      <c r="AH2154" s="39" t="str">
        <f t="shared" si="608"/>
        <v>tier - 2</v>
      </c>
      <c r="AI2154" s="39" t="str">
        <f t="shared" si="609"/>
        <v>tier - 3</v>
      </c>
      <c r="AJ2154" s="54" t="str">
        <f t="shared" si="610"/>
        <v>R1011</v>
      </c>
    </row>
    <row r="2155" spans="2:36" ht="15.75" customHeight="1" x14ac:dyDescent="0.3">
      <c r="B2155" s="12" t="s">
        <v>7682</v>
      </c>
      <c r="C2155" s="13" t="s">
        <v>7684</v>
      </c>
      <c r="D2155" s="13">
        <v>27.93</v>
      </c>
      <c r="E2155" s="13" t="str">
        <f t="shared" si="594"/>
        <v>Overweight</v>
      </c>
      <c r="F2155" s="13">
        <v>9.8800000000000008</v>
      </c>
      <c r="G2155" s="13" t="str">
        <f t="shared" si="595"/>
        <v>Diabetes</v>
      </c>
      <c r="H2155" s="13" t="s">
        <v>8291</v>
      </c>
      <c r="I2155" s="13" t="s">
        <v>8291</v>
      </c>
      <c r="J2155" s="13" t="s">
        <v>8291</v>
      </c>
      <c r="K2155" s="27" t="s">
        <v>8292</v>
      </c>
      <c r="L2155" s="13" t="s">
        <v>8291</v>
      </c>
      <c r="M2155" s="13" t="s">
        <v>8833</v>
      </c>
      <c r="N2155" s="13">
        <v>31</v>
      </c>
      <c r="O2155" s="56">
        <v>36572.800000000003</v>
      </c>
      <c r="P2155" s="13" t="s">
        <v>8314</v>
      </c>
      <c r="Q2155" s="13" t="s">
        <v>8310</v>
      </c>
      <c r="R2155" s="57" t="s">
        <v>8321</v>
      </c>
      <c r="T2155" s="12" t="s">
        <v>7682</v>
      </c>
      <c r="U2155" s="13" t="str">
        <f t="shared" si="611"/>
        <v xml:space="preserve">  Geraint H</v>
      </c>
      <c r="V2155" s="39">
        <f t="shared" si="596"/>
        <v>27.93</v>
      </c>
      <c r="W2155" s="39" t="str">
        <f t="shared" si="597"/>
        <v>Overweight</v>
      </c>
      <c r="X2155" s="39">
        <f t="shared" si="598"/>
        <v>9.8800000000000008</v>
      </c>
      <c r="Y2155" s="39" t="str">
        <f t="shared" si="599"/>
        <v>Diabetes</v>
      </c>
      <c r="Z2155" s="39" t="str">
        <f t="shared" si="600"/>
        <v>No</v>
      </c>
      <c r="AA2155" s="39" t="str">
        <f t="shared" si="601"/>
        <v>No</v>
      </c>
      <c r="AB2155" s="39" t="str">
        <f t="shared" si="602"/>
        <v>No</v>
      </c>
      <c r="AC2155" s="38" t="str">
        <f t="shared" si="603"/>
        <v>No major surgery</v>
      </c>
      <c r="AD2155" s="39" t="str">
        <f t="shared" si="604"/>
        <v>No</v>
      </c>
      <c r="AE2155" s="13" t="str">
        <f t="shared" si="605"/>
        <v>9-Oct-1992</v>
      </c>
      <c r="AF2155" s="39">
        <f t="shared" si="606"/>
        <v>31</v>
      </c>
      <c r="AG2155" s="58">
        <f t="shared" si="607"/>
        <v>36572.800000000003</v>
      </c>
      <c r="AH2155" s="39" t="str">
        <f t="shared" si="608"/>
        <v>tier - 1</v>
      </c>
      <c r="AI2155" s="39" t="str">
        <f t="shared" si="609"/>
        <v>tier - 2</v>
      </c>
      <c r="AJ2155" s="54" t="str">
        <f t="shared" si="610"/>
        <v>R1011</v>
      </c>
    </row>
    <row r="2156" spans="2:36" ht="15.75" customHeight="1" x14ac:dyDescent="0.3">
      <c r="B2156" s="12" t="s">
        <v>7686</v>
      </c>
      <c r="C2156" s="13" t="s">
        <v>7688</v>
      </c>
      <c r="D2156" s="13">
        <v>22</v>
      </c>
      <c r="E2156" s="13" t="str">
        <f t="shared" si="594"/>
        <v>Healthy Weight</v>
      </c>
      <c r="F2156" s="13">
        <v>9.5</v>
      </c>
      <c r="G2156" s="13" t="str">
        <f t="shared" si="595"/>
        <v>Diabetes</v>
      </c>
      <c r="H2156" s="13" t="s">
        <v>8291</v>
      </c>
      <c r="I2156" s="13" t="s">
        <v>8291</v>
      </c>
      <c r="J2156" s="13" t="s">
        <v>8291</v>
      </c>
      <c r="K2156" s="27" t="s">
        <v>8292</v>
      </c>
      <c r="L2156" s="13" t="s">
        <v>8291</v>
      </c>
      <c r="M2156" s="13" t="s">
        <v>10263</v>
      </c>
      <c r="N2156" s="13">
        <v>62</v>
      </c>
      <c r="O2156" s="56">
        <v>36580.28</v>
      </c>
      <c r="P2156" s="13" t="s">
        <v>8310</v>
      </c>
      <c r="Q2156" s="13" t="s">
        <v>8310</v>
      </c>
      <c r="R2156" s="57" t="s">
        <v>8312</v>
      </c>
      <c r="T2156" s="12" t="s">
        <v>7686</v>
      </c>
      <c r="U2156" s="13" t="str">
        <f t="shared" si="611"/>
        <v xml:space="preserve">  Dj</v>
      </c>
      <c r="V2156" s="39">
        <f t="shared" si="596"/>
        <v>22</v>
      </c>
      <c r="W2156" s="39" t="str">
        <f t="shared" si="597"/>
        <v>Healthy Weight</v>
      </c>
      <c r="X2156" s="39">
        <f t="shared" si="598"/>
        <v>9.5</v>
      </c>
      <c r="Y2156" s="39" t="str">
        <f t="shared" si="599"/>
        <v>Diabetes</v>
      </c>
      <c r="Z2156" s="39" t="str">
        <f t="shared" si="600"/>
        <v>No</v>
      </c>
      <c r="AA2156" s="39" t="str">
        <f t="shared" si="601"/>
        <v>No</v>
      </c>
      <c r="AB2156" s="39" t="str">
        <f t="shared" si="602"/>
        <v>No</v>
      </c>
      <c r="AC2156" s="38" t="str">
        <f t="shared" si="603"/>
        <v>No major surgery</v>
      </c>
      <c r="AD2156" s="39" t="str">
        <f t="shared" si="604"/>
        <v>No</v>
      </c>
      <c r="AE2156" s="13" t="str">
        <f t="shared" si="605"/>
        <v>29-Jul-1961</v>
      </c>
      <c r="AF2156" s="39">
        <f t="shared" si="606"/>
        <v>62</v>
      </c>
      <c r="AG2156" s="58">
        <f t="shared" si="607"/>
        <v>36580.28</v>
      </c>
      <c r="AH2156" s="39" t="str">
        <f t="shared" si="608"/>
        <v>tier - 2</v>
      </c>
      <c r="AI2156" s="39" t="str">
        <f t="shared" si="609"/>
        <v>tier - 2</v>
      </c>
      <c r="AJ2156" s="54" t="str">
        <f t="shared" si="610"/>
        <v>R1013</v>
      </c>
    </row>
    <row r="2157" spans="2:36" ht="15.75" customHeight="1" x14ac:dyDescent="0.3">
      <c r="B2157" s="12" t="s">
        <v>7690</v>
      </c>
      <c r="C2157" s="13" t="s">
        <v>7692</v>
      </c>
      <c r="D2157" s="13">
        <v>36.86</v>
      </c>
      <c r="E2157" s="13" t="str">
        <f t="shared" si="594"/>
        <v>Obesity</v>
      </c>
      <c r="F2157" s="13">
        <v>4.97</v>
      </c>
      <c r="G2157" s="13" t="str">
        <f t="shared" si="595"/>
        <v>Normal</v>
      </c>
      <c r="H2157" s="13" t="s">
        <v>8293</v>
      </c>
      <c r="I2157" s="13" t="s">
        <v>8291</v>
      </c>
      <c r="J2157" s="13" t="s">
        <v>8291</v>
      </c>
      <c r="K2157" s="27" t="s">
        <v>8292</v>
      </c>
      <c r="L2157" s="13" t="s">
        <v>8291</v>
      </c>
      <c r="M2157" s="13" t="s">
        <v>10264</v>
      </c>
      <c r="N2157" s="13">
        <v>53</v>
      </c>
      <c r="O2157" s="56">
        <v>36786.370000000003</v>
      </c>
      <c r="P2157" s="13" t="s">
        <v>8314</v>
      </c>
      <c r="Q2157" s="13" t="s">
        <v>8314</v>
      </c>
      <c r="R2157" s="57" t="s">
        <v>8321</v>
      </c>
      <c r="T2157" s="12" t="s">
        <v>7690</v>
      </c>
      <c r="U2157" s="13" t="str">
        <f t="shared" si="611"/>
        <v xml:space="preserve">  Zachary A</v>
      </c>
      <c r="V2157" s="39">
        <f t="shared" si="596"/>
        <v>36.86</v>
      </c>
      <c r="W2157" s="39" t="str">
        <f t="shared" si="597"/>
        <v>Obesity</v>
      </c>
      <c r="X2157" s="39">
        <f t="shared" si="598"/>
        <v>4.97</v>
      </c>
      <c r="Y2157" s="39" t="str">
        <f t="shared" si="599"/>
        <v>Normal</v>
      </c>
      <c r="Z2157" s="39" t="str">
        <f t="shared" si="600"/>
        <v>Yes</v>
      </c>
      <c r="AA2157" s="39" t="str">
        <f t="shared" si="601"/>
        <v>No</v>
      </c>
      <c r="AB2157" s="39" t="str">
        <f t="shared" si="602"/>
        <v>No</v>
      </c>
      <c r="AC2157" s="38" t="str">
        <f t="shared" si="603"/>
        <v>No major surgery</v>
      </c>
      <c r="AD2157" s="39" t="str">
        <f t="shared" si="604"/>
        <v>No</v>
      </c>
      <c r="AE2157" s="13" t="str">
        <f t="shared" si="605"/>
        <v>14-Jul-1970</v>
      </c>
      <c r="AF2157" s="39">
        <f t="shared" si="606"/>
        <v>53</v>
      </c>
      <c r="AG2157" s="58">
        <f t="shared" si="607"/>
        <v>36786.370000000003</v>
      </c>
      <c r="AH2157" s="39" t="str">
        <f t="shared" si="608"/>
        <v>tier - 1</v>
      </c>
      <c r="AI2157" s="39" t="str">
        <f t="shared" si="609"/>
        <v>tier - 1</v>
      </c>
      <c r="AJ2157" s="54" t="str">
        <f t="shared" si="610"/>
        <v>R1011</v>
      </c>
    </row>
    <row r="2158" spans="2:36" ht="15.75" customHeight="1" x14ac:dyDescent="0.3">
      <c r="B2158" s="12" t="s">
        <v>7694</v>
      </c>
      <c r="C2158" s="13" t="s">
        <v>7696</v>
      </c>
      <c r="D2158" s="13">
        <v>31.254999999999999</v>
      </c>
      <c r="E2158" s="13" t="str">
        <f t="shared" si="594"/>
        <v>Obesity</v>
      </c>
      <c r="F2158" s="13">
        <v>5.49</v>
      </c>
      <c r="G2158" s="13" t="str">
        <f t="shared" si="595"/>
        <v>Normal</v>
      </c>
      <c r="H2158" s="13" t="s">
        <v>8293</v>
      </c>
      <c r="I2158" s="13" t="s">
        <v>8291</v>
      </c>
      <c r="J2158" s="13" t="s">
        <v>8291</v>
      </c>
      <c r="K2158" s="27" t="s">
        <v>8292</v>
      </c>
      <c r="L2158" s="13" t="s">
        <v>8291</v>
      </c>
      <c r="M2158" s="13" t="s">
        <v>10265</v>
      </c>
      <c r="N2158" s="13">
        <v>58</v>
      </c>
      <c r="O2158" s="56">
        <v>36795.29</v>
      </c>
      <c r="P2158" s="13" t="s">
        <v>8310</v>
      </c>
      <c r="Q2158" s="13" t="s">
        <v>8314</v>
      </c>
      <c r="R2158" s="57" t="s">
        <v>8321</v>
      </c>
      <c r="T2158" s="12" t="s">
        <v>7694</v>
      </c>
      <c r="U2158" s="13" t="str">
        <f t="shared" si="611"/>
        <v xml:space="preserve">  Brian W</v>
      </c>
      <c r="V2158" s="39">
        <f t="shared" si="596"/>
        <v>31.254999999999999</v>
      </c>
      <c r="W2158" s="39" t="str">
        <f t="shared" si="597"/>
        <v>Obesity</v>
      </c>
      <c r="X2158" s="39">
        <f t="shared" si="598"/>
        <v>5.49</v>
      </c>
      <c r="Y2158" s="39" t="str">
        <f t="shared" si="599"/>
        <v>Normal</v>
      </c>
      <c r="Z2158" s="39" t="str">
        <f t="shared" si="600"/>
        <v>Yes</v>
      </c>
      <c r="AA2158" s="39" t="str">
        <f t="shared" si="601"/>
        <v>No</v>
      </c>
      <c r="AB2158" s="39" t="str">
        <f t="shared" si="602"/>
        <v>No</v>
      </c>
      <c r="AC2158" s="38" t="str">
        <f t="shared" si="603"/>
        <v>No major surgery</v>
      </c>
      <c r="AD2158" s="39" t="str">
        <f t="shared" si="604"/>
        <v>No</v>
      </c>
      <c r="AE2158" s="13" t="str">
        <f t="shared" si="605"/>
        <v>28-Dec-1965</v>
      </c>
      <c r="AF2158" s="39">
        <f t="shared" si="606"/>
        <v>58</v>
      </c>
      <c r="AG2158" s="58">
        <f t="shared" si="607"/>
        <v>36795.29</v>
      </c>
      <c r="AH2158" s="39" t="str">
        <f t="shared" si="608"/>
        <v>tier - 2</v>
      </c>
      <c r="AI2158" s="39" t="str">
        <f t="shared" si="609"/>
        <v>tier - 1</v>
      </c>
      <c r="AJ2158" s="54" t="str">
        <f t="shared" si="610"/>
        <v>R1011</v>
      </c>
    </row>
    <row r="2159" spans="2:36" ht="15.75" customHeight="1" x14ac:dyDescent="0.3">
      <c r="B2159" s="12" t="s">
        <v>7697</v>
      </c>
      <c r="C2159" s="13" t="s">
        <v>6850</v>
      </c>
      <c r="D2159" s="13">
        <v>23.06</v>
      </c>
      <c r="E2159" s="13" t="str">
        <f t="shared" si="594"/>
        <v>Healthy Weight</v>
      </c>
      <c r="F2159" s="13">
        <v>4.47</v>
      </c>
      <c r="G2159" s="13" t="str">
        <f t="shared" si="595"/>
        <v>Normal</v>
      </c>
      <c r="H2159" s="13" t="s">
        <v>8291</v>
      </c>
      <c r="I2159" s="13" t="s">
        <v>8291</v>
      </c>
      <c r="J2159" s="13" t="s">
        <v>8291</v>
      </c>
      <c r="K2159" s="27" t="s">
        <v>8292</v>
      </c>
      <c r="L2159" s="13" t="s">
        <v>8291</v>
      </c>
      <c r="M2159" s="13" t="s">
        <v>10266</v>
      </c>
      <c r="N2159" s="13">
        <v>31</v>
      </c>
      <c r="O2159" s="56">
        <v>36837.47</v>
      </c>
      <c r="P2159" s="13" t="s">
        <v>8310</v>
      </c>
      <c r="Q2159" s="13" t="s">
        <v>8311</v>
      </c>
      <c r="R2159" s="57" t="s">
        <v>8321</v>
      </c>
      <c r="T2159" s="12" t="s">
        <v>7697</v>
      </c>
      <c r="U2159" s="13" t="str">
        <f t="shared" si="611"/>
        <v xml:space="preserve">  Joe</v>
      </c>
      <c r="V2159" s="39">
        <f t="shared" si="596"/>
        <v>23.06</v>
      </c>
      <c r="W2159" s="39" t="str">
        <f t="shared" si="597"/>
        <v>Healthy Weight</v>
      </c>
      <c r="X2159" s="39">
        <f t="shared" si="598"/>
        <v>4.47</v>
      </c>
      <c r="Y2159" s="39" t="str">
        <f t="shared" si="599"/>
        <v>Normal</v>
      </c>
      <c r="Z2159" s="39" t="str">
        <f t="shared" si="600"/>
        <v>No</v>
      </c>
      <c r="AA2159" s="39" t="str">
        <f t="shared" si="601"/>
        <v>No</v>
      </c>
      <c r="AB2159" s="39" t="str">
        <f t="shared" si="602"/>
        <v>No</v>
      </c>
      <c r="AC2159" s="38" t="str">
        <f t="shared" si="603"/>
        <v>No major surgery</v>
      </c>
      <c r="AD2159" s="39" t="str">
        <f t="shared" si="604"/>
        <v>No</v>
      </c>
      <c r="AE2159" s="13" t="str">
        <f t="shared" si="605"/>
        <v>4-Jul-1992</v>
      </c>
      <c r="AF2159" s="39">
        <f t="shared" si="606"/>
        <v>31</v>
      </c>
      <c r="AG2159" s="58">
        <f t="shared" si="607"/>
        <v>36837.47</v>
      </c>
      <c r="AH2159" s="39" t="str">
        <f t="shared" si="608"/>
        <v>tier - 2</v>
      </c>
      <c r="AI2159" s="39" t="str">
        <f t="shared" si="609"/>
        <v>tier - 3</v>
      </c>
      <c r="AJ2159" s="54" t="str">
        <f t="shared" si="610"/>
        <v>R1011</v>
      </c>
    </row>
    <row r="2160" spans="2:36" ht="15.75" customHeight="1" x14ac:dyDescent="0.3">
      <c r="B2160" s="12" t="s">
        <v>7700</v>
      </c>
      <c r="C2160" s="13" t="s">
        <v>40</v>
      </c>
      <c r="D2160" s="13">
        <v>28.975000000000001</v>
      </c>
      <c r="E2160" s="13" t="str">
        <f t="shared" si="594"/>
        <v>Overweight</v>
      </c>
      <c r="F2160" s="13">
        <v>4.34</v>
      </c>
      <c r="G2160" s="13" t="str">
        <f t="shared" si="595"/>
        <v>Normal</v>
      </c>
      <c r="H2160" s="13" t="s">
        <v>8293</v>
      </c>
      <c r="I2160" s="13" t="s">
        <v>8291</v>
      </c>
      <c r="J2160" s="13" t="s">
        <v>8291</v>
      </c>
      <c r="K2160" s="27" t="s">
        <v>8292</v>
      </c>
      <c r="L2160" s="13" t="s">
        <v>8291</v>
      </c>
      <c r="M2160" s="13" t="s">
        <v>10267</v>
      </c>
      <c r="N2160" s="13">
        <v>51</v>
      </c>
      <c r="O2160" s="56">
        <v>36889.99</v>
      </c>
      <c r="P2160" s="13" t="s">
        <v>8314</v>
      </c>
      <c r="Q2160" s="13" t="s">
        <v>8311</v>
      </c>
      <c r="R2160" s="57" t="s">
        <v>8321</v>
      </c>
      <c r="T2160" s="12" t="s">
        <v>7700</v>
      </c>
      <c r="U2160" s="13" t="str">
        <f t="shared" si="611"/>
        <v xml:space="preserve">  Stephen</v>
      </c>
      <c r="V2160" s="39">
        <f t="shared" si="596"/>
        <v>28.975000000000001</v>
      </c>
      <c r="W2160" s="39" t="str">
        <f t="shared" si="597"/>
        <v>Overweight</v>
      </c>
      <c r="X2160" s="39">
        <f t="shared" si="598"/>
        <v>4.34</v>
      </c>
      <c r="Y2160" s="39" t="str">
        <f t="shared" si="599"/>
        <v>Normal</v>
      </c>
      <c r="Z2160" s="39" t="str">
        <f t="shared" si="600"/>
        <v>Yes</v>
      </c>
      <c r="AA2160" s="39" t="str">
        <f t="shared" si="601"/>
        <v>No</v>
      </c>
      <c r="AB2160" s="39" t="str">
        <f t="shared" si="602"/>
        <v>No</v>
      </c>
      <c r="AC2160" s="38" t="str">
        <f t="shared" si="603"/>
        <v>No major surgery</v>
      </c>
      <c r="AD2160" s="39" t="str">
        <f t="shared" si="604"/>
        <v>No</v>
      </c>
      <c r="AE2160" s="13" t="str">
        <f t="shared" si="605"/>
        <v>5-Dec-1972</v>
      </c>
      <c r="AF2160" s="39">
        <f t="shared" si="606"/>
        <v>51</v>
      </c>
      <c r="AG2160" s="58">
        <f t="shared" si="607"/>
        <v>36889.99</v>
      </c>
      <c r="AH2160" s="39" t="str">
        <f t="shared" si="608"/>
        <v>tier - 1</v>
      </c>
      <c r="AI2160" s="39" t="str">
        <f t="shared" si="609"/>
        <v>tier - 3</v>
      </c>
      <c r="AJ2160" s="54" t="str">
        <f t="shared" si="610"/>
        <v>R1011</v>
      </c>
    </row>
    <row r="2161" spans="2:36" ht="15.75" customHeight="1" x14ac:dyDescent="0.3">
      <c r="B2161" s="12" t="s">
        <v>7703</v>
      </c>
      <c r="C2161" s="13" t="s">
        <v>7705</v>
      </c>
      <c r="D2161" s="13">
        <v>33.299999999999997</v>
      </c>
      <c r="E2161" s="13" t="str">
        <f t="shared" si="594"/>
        <v>Obesity</v>
      </c>
      <c r="F2161" s="13">
        <v>9.49</v>
      </c>
      <c r="G2161" s="13" t="str">
        <f t="shared" si="595"/>
        <v>Diabetes</v>
      </c>
      <c r="H2161" s="13" t="s">
        <v>8291</v>
      </c>
      <c r="I2161" s="13" t="s">
        <v>8291</v>
      </c>
      <c r="J2161" s="13" t="s">
        <v>8291</v>
      </c>
      <c r="K2161" s="27" t="s">
        <v>8292</v>
      </c>
      <c r="L2161" s="13" t="s">
        <v>8291</v>
      </c>
      <c r="M2161" s="13" t="s">
        <v>10268</v>
      </c>
      <c r="N2161" s="13">
        <v>20</v>
      </c>
      <c r="O2161" s="56">
        <v>36898.730000000003</v>
      </c>
      <c r="P2161" s="13" t="s">
        <v>8310</v>
      </c>
      <c r="Q2161" s="13" t="s">
        <v>8314</v>
      </c>
      <c r="R2161" s="57" t="s">
        <v>8317</v>
      </c>
      <c r="T2161" s="12" t="s">
        <v>7703</v>
      </c>
      <c r="U2161" s="13" t="str">
        <f t="shared" si="611"/>
        <v xml:space="preserve">  Ellen L</v>
      </c>
      <c r="V2161" s="39">
        <f t="shared" si="596"/>
        <v>33.299999999999997</v>
      </c>
      <c r="W2161" s="39" t="str">
        <f t="shared" si="597"/>
        <v>Obesity</v>
      </c>
      <c r="X2161" s="39">
        <f t="shared" si="598"/>
        <v>9.49</v>
      </c>
      <c r="Y2161" s="39" t="str">
        <f t="shared" si="599"/>
        <v>Diabetes</v>
      </c>
      <c r="Z2161" s="39" t="str">
        <f t="shared" si="600"/>
        <v>No</v>
      </c>
      <c r="AA2161" s="39" t="str">
        <f t="shared" si="601"/>
        <v>No</v>
      </c>
      <c r="AB2161" s="39" t="str">
        <f t="shared" si="602"/>
        <v>No</v>
      </c>
      <c r="AC2161" s="38" t="str">
        <f t="shared" si="603"/>
        <v>No major surgery</v>
      </c>
      <c r="AD2161" s="39" t="str">
        <f t="shared" si="604"/>
        <v>No</v>
      </c>
      <c r="AE2161" s="13" t="str">
        <f t="shared" si="605"/>
        <v>21-Jun-2003</v>
      </c>
      <c r="AF2161" s="39">
        <f t="shared" si="606"/>
        <v>20</v>
      </c>
      <c r="AG2161" s="58">
        <f t="shared" si="607"/>
        <v>36898.730000000003</v>
      </c>
      <c r="AH2161" s="39" t="str">
        <f t="shared" si="608"/>
        <v>tier - 2</v>
      </c>
      <c r="AI2161" s="39" t="str">
        <f t="shared" si="609"/>
        <v>tier - 1</v>
      </c>
      <c r="AJ2161" s="54" t="str">
        <f t="shared" si="610"/>
        <v>R1012</v>
      </c>
    </row>
    <row r="2162" spans="2:36" ht="15.75" customHeight="1" x14ac:dyDescent="0.3">
      <c r="B2162" s="12" t="s">
        <v>7707</v>
      </c>
      <c r="C2162" s="13" t="s">
        <v>6285</v>
      </c>
      <c r="D2162" s="13">
        <v>33</v>
      </c>
      <c r="E2162" s="13" t="str">
        <f t="shared" si="594"/>
        <v>Obesity</v>
      </c>
      <c r="F2162" s="13">
        <v>10.16</v>
      </c>
      <c r="G2162" s="13" t="str">
        <f t="shared" si="595"/>
        <v>Diabetes</v>
      </c>
      <c r="H2162" s="13" t="s">
        <v>8291</v>
      </c>
      <c r="I2162" s="13" t="s">
        <v>8291</v>
      </c>
      <c r="J2162" s="13" t="s">
        <v>8291</v>
      </c>
      <c r="K2162" s="27" t="s">
        <v>8292</v>
      </c>
      <c r="L2162" s="13" t="s">
        <v>8291</v>
      </c>
      <c r="M2162" s="13" t="s">
        <v>10269</v>
      </c>
      <c r="N2162" s="13">
        <v>60</v>
      </c>
      <c r="O2162" s="56">
        <v>36910.61</v>
      </c>
      <c r="P2162" s="13" t="s">
        <v>8310</v>
      </c>
      <c r="Q2162" s="13" t="s">
        <v>8310</v>
      </c>
      <c r="R2162" s="57" t="s">
        <v>8321</v>
      </c>
      <c r="T2162" s="12" t="s">
        <v>7707</v>
      </c>
      <c r="U2162" s="13" t="str">
        <f t="shared" si="611"/>
        <v xml:space="preserve">  Cindy</v>
      </c>
      <c r="V2162" s="39">
        <f t="shared" si="596"/>
        <v>33</v>
      </c>
      <c r="W2162" s="39" t="str">
        <f t="shared" si="597"/>
        <v>Obesity</v>
      </c>
      <c r="X2162" s="39">
        <f t="shared" si="598"/>
        <v>10.16</v>
      </c>
      <c r="Y2162" s="39" t="str">
        <f t="shared" si="599"/>
        <v>Diabetes</v>
      </c>
      <c r="Z2162" s="39" t="str">
        <f t="shared" si="600"/>
        <v>No</v>
      </c>
      <c r="AA2162" s="39" t="str">
        <f t="shared" si="601"/>
        <v>No</v>
      </c>
      <c r="AB2162" s="39" t="str">
        <f t="shared" si="602"/>
        <v>No</v>
      </c>
      <c r="AC2162" s="38" t="str">
        <f t="shared" si="603"/>
        <v>No major surgery</v>
      </c>
      <c r="AD2162" s="39" t="str">
        <f t="shared" si="604"/>
        <v>No</v>
      </c>
      <c r="AE2162" s="13" t="str">
        <f t="shared" si="605"/>
        <v>24-Jul-1963</v>
      </c>
      <c r="AF2162" s="39">
        <f t="shared" si="606"/>
        <v>60</v>
      </c>
      <c r="AG2162" s="58">
        <f t="shared" si="607"/>
        <v>36910.61</v>
      </c>
      <c r="AH2162" s="39" t="str">
        <f t="shared" si="608"/>
        <v>tier - 2</v>
      </c>
      <c r="AI2162" s="39" t="str">
        <f t="shared" si="609"/>
        <v>tier - 2</v>
      </c>
      <c r="AJ2162" s="54" t="str">
        <f t="shared" si="610"/>
        <v>R1011</v>
      </c>
    </row>
    <row r="2163" spans="2:36" ht="15.75" customHeight="1" x14ac:dyDescent="0.3">
      <c r="B2163" s="12" t="s">
        <v>7710</v>
      </c>
      <c r="C2163" s="13" t="s">
        <v>7712</v>
      </c>
      <c r="D2163" s="13">
        <v>31.46</v>
      </c>
      <c r="E2163" s="13" t="str">
        <f t="shared" si="594"/>
        <v>Obesity</v>
      </c>
      <c r="F2163" s="13">
        <v>11.19</v>
      </c>
      <c r="G2163" s="13" t="str">
        <f t="shared" si="595"/>
        <v>Diabetes</v>
      </c>
      <c r="H2163" s="13" t="s">
        <v>8291</v>
      </c>
      <c r="I2163" s="13" t="s">
        <v>8291</v>
      </c>
      <c r="J2163" s="13" t="s">
        <v>8291</v>
      </c>
      <c r="K2163" s="27" t="s">
        <v>8292</v>
      </c>
      <c r="L2163" s="13" t="s">
        <v>8291</v>
      </c>
      <c r="M2163" s="13" t="s">
        <v>10270</v>
      </c>
      <c r="N2163" s="13">
        <v>32</v>
      </c>
      <c r="O2163" s="56">
        <v>36911.99</v>
      </c>
      <c r="P2163" s="13" t="s">
        <v>8310</v>
      </c>
      <c r="Q2163" s="13" t="s">
        <v>8310</v>
      </c>
      <c r="R2163" s="57" t="s">
        <v>8321</v>
      </c>
      <c r="T2163" s="12" t="s">
        <v>7710</v>
      </c>
      <c r="U2163" s="13" t="str">
        <f t="shared" si="611"/>
        <v xml:space="preserve">  Abigail R</v>
      </c>
      <c r="V2163" s="39">
        <f t="shared" si="596"/>
        <v>31.46</v>
      </c>
      <c r="W2163" s="39" t="str">
        <f t="shared" si="597"/>
        <v>Obesity</v>
      </c>
      <c r="X2163" s="39">
        <f t="shared" si="598"/>
        <v>11.19</v>
      </c>
      <c r="Y2163" s="39" t="str">
        <f t="shared" si="599"/>
        <v>Diabetes</v>
      </c>
      <c r="Z2163" s="39" t="str">
        <f t="shared" si="600"/>
        <v>No</v>
      </c>
      <c r="AA2163" s="39" t="str">
        <f t="shared" si="601"/>
        <v>No</v>
      </c>
      <c r="AB2163" s="39" t="str">
        <f t="shared" si="602"/>
        <v>No</v>
      </c>
      <c r="AC2163" s="38" t="str">
        <f t="shared" si="603"/>
        <v>No major surgery</v>
      </c>
      <c r="AD2163" s="39" t="str">
        <f t="shared" si="604"/>
        <v>No</v>
      </c>
      <c r="AE2163" s="13" t="str">
        <f t="shared" si="605"/>
        <v>10-Jun-1991</v>
      </c>
      <c r="AF2163" s="39">
        <f t="shared" si="606"/>
        <v>32</v>
      </c>
      <c r="AG2163" s="58">
        <f t="shared" si="607"/>
        <v>36911.99</v>
      </c>
      <c r="AH2163" s="39" t="str">
        <f t="shared" si="608"/>
        <v>tier - 2</v>
      </c>
      <c r="AI2163" s="39" t="str">
        <f t="shared" si="609"/>
        <v>tier - 2</v>
      </c>
      <c r="AJ2163" s="54" t="str">
        <f t="shared" si="610"/>
        <v>R1011</v>
      </c>
    </row>
    <row r="2164" spans="2:36" ht="15.75" customHeight="1" x14ac:dyDescent="0.3">
      <c r="B2164" s="12" t="s">
        <v>7714</v>
      </c>
      <c r="C2164" s="13" t="s">
        <v>2913</v>
      </c>
      <c r="D2164" s="13">
        <v>29.6</v>
      </c>
      <c r="E2164" s="13" t="str">
        <f t="shared" si="594"/>
        <v>Overweight</v>
      </c>
      <c r="F2164" s="13">
        <v>11.03</v>
      </c>
      <c r="G2164" s="13" t="str">
        <f t="shared" si="595"/>
        <v>Diabetes</v>
      </c>
      <c r="H2164" s="13" t="s">
        <v>8291</v>
      </c>
      <c r="I2164" s="13" t="s">
        <v>8291</v>
      </c>
      <c r="J2164" s="13" t="s">
        <v>8291</v>
      </c>
      <c r="K2164" s="27" t="s">
        <v>8292</v>
      </c>
      <c r="L2164" s="13" t="s">
        <v>8291</v>
      </c>
      <c r="M2164" s="13" t="s">
        <v>10271</v>
      </c>
      <c r="N2164" s="13">
        <v>55</v>
      </c>
      <c r="O2164" s="56">
        <v>36922.61</v>
      </c>
      <c r="P2164" s="13" t="s">
        <v>8310</v>
      </c>
      <c r="Q2164" s="13" t="s">
        <v>8314</v>
      </c>
      <c r="R2164" s="57" t="s">
        <v>8321</v>
      </c>
      <c r="T2164" s="12" t="s">
        <v>7714</v>
      </c>
      <c r="U2164" s="13" t="str">
        <f t="shared" si="611"/>
        <v xml:space="preserve">  Amy L</v>
      </c>
      <c r="V2164" s="39">
        <f t="shared" si="596"/>
        <v>29.6</v>
      </c>
      <c r="W2164" s="39" t="str">
        <f t="shared" si="597"/>
        <v>Overweight</v>
      </c>
      <c r="X2164" s="39">
        <f t="shared" si="598"/>
        <v>11.03</v>
      </c>
      <c r="Y2164" s="39" t="str">
        <f t="shared" si="599"/>
        <v>Diabetes</v>
      </c>
      <c r="Z2164" s="39" t="str">
        <f t="shared" si="600"/>
        <v>No</v>
      </c>
      <c r="AA2164" s="39" t="str">
        <f t="shared" si="601"/>
        <v>No</v>
      </c>
      <c r="AB2164" s="39" t="str">
        <f t="shared" si="602"/>
        <v>No</v>
      </c>
      <c r="AC2164" s="38" t="str">
        <f t="shared" si="603"/>
        <v>No major surgery</v>
      </c>
      <c r="AD2164" s="39" t="str">
        <f t="shared" si="604"/>
        <v>No</v>
      </c>
      <c r="AE2164" s="13" t="str">
        <f t="shared" si="605"/>
        <v>22-Oct-1968</v>
      </c>
      <c r="AF2164" s="39">
        <f t="shared" si="606"/>
        <v>55</v>
      </c>
      <c r="AG2164" s="58">
        <f t="shared" si="607"/>
        <v>36922.61</v>
      </c>
      <c r="AH2164" s="39" t="str">
        <f t="shared" si="608"/>
        <v>tier - 2</v>
      </c>
      <c r="AI2164" s="39" t="str">
        <f t="shared" si="609"/>
        <v>tier - 1</v>
      </c>
      <c r="AJ2164" s="54" t="str">
        <f t="shared" si="610"/>
        <v>R1011</v>
      </c>
    </row>
    <row r="2165" spans="2:36" ht="15.75" customHeight="1" x14ac:dyDescent="0.3">
      <c r="B2165" s="12" t="s">
        <v>7717</v>
      </c>
      <c r="C2165" s="13" t="s">
        <v>736</v>
      </c>
      <c r="D2165" s="13">
        <v>22.05</v>
      </c>
      <c r="E2165" s="13" t="str">
        <f t="shared" si="594"/>
        <v>Healthy Weight</v>
      </c>
      <c r="F2165" s="13">
        <v>4.43</v>
      </c>
      <c r="G2165" s="13" t="str">
        <f t="shared" si="595"/>
        <v>Normal</v>
      </c>
      <c r="H2165" s="13" t="s">
        <v>8293</v>
      </c>
      <c r="I2165" s="13" t="s">
        <v>8291</v>
      </c>
      <c r="J2165" s="13" t="s">
        <v>8291</v>
      </c>
      <c r="K2165" s="27" t="s">
        <v>8292</v>
      </c>
      <c r="L2165" s="13" t="s">
        <v>8291</v>
      </c>
      <c r="M2165" s="13" t="s">
        <v>10272</v>
      </c>
      <c r="N2165" s="13">
        <v>46</v>
      </c>
      <c r="O2165" s="56">
        <v>36935.64</v>
      </c>
      <c r="P2165" s="13" t="s">
        <v>8310</v>
      </c>
      <c r="Q2165" s="13" t="s">
        <v>8314</v>
      </c>
      <c r="R2165" s="57" t="s">
        <v>8321</v>
      </c>
      <c r="T2165" s="12" t="s">
        <v>7717</v>
      </c>
      <c r="U2165" s="13" t="str">
        <f t="shared" si="611"/>
        <v xml:space="preserve">  Amy</v>
      </c>
      <c r="V2165" s="39">
        <f t="shared" si="596"/>
        <v>22.05</v>
      </c>
      <c r="W2165" s="39" t="str">
        <f t="shared" si="597"/>
        <v>Healthy Weight</v>
      </c>
      <c r="X2165" s="39">
        <f t="shared" si="598"/>
        <v>4.43</v>
      </c>
      <c r="Y2165" s="39" t="str">
        <f t="shared" si="599"/>
        <v>Normal</v>
      </c>
      <c r="Z2165" s="39" t="str">
        <f t="shared" si="600"/>
        <v>Yes</v>
      </c>
      <c r="AA2165" s="39" t="str">
        <f t="shared" si="601"/>
        <v>No</v>
      </c>
      <c r="AB2165" s="39" t="str">
        <f t="shared" si="602"/>
        <v>No</v>
      </c>
      <c r="AC2165" s="38" t="str">
        <f t="shared" si="603"/>
        <v>No major surgery</v>
      </c>
      <c r="AD2165" s="39" t="str">
        <f t="shared" si="604"/>
        <v>No</v>
      </c>
      <c r="AE2165" s="13" t="str">
        <f t="shared" si="605"/>
        <v>13-Aug-1977</v>
      </c>
      <c r="AF2165" s="39">
        <f t="shared" si="606"/>
        <v>46</v>
      </c>
      <c r="AG2165" s="58">
        <f t="shared" si="607"/>
        <v>36935.64</v>
      </c>
      <c r="AH2165" s="39" t="str">
        <f t="shared" si="608"/>
        <v>tier - 2</v>
      </c>
      <c r="AI2165" s="39" t="str">
        <f t="shared" si="609"/>
        <v>tier - 1</v>
      </c>
      <c r="AJ2165" s="54" t="str">
        <f t="shared" si="610"/>
        <v>R1011</v>
      </c>
    </row>
    <row r="2166" spans="2:36" ht="15.75" customHeight="1" x14ac:dyDescent="0.3">
      <c r="B2166" s="12" t="s">
        <v>7720</v>
      </c>
      <c r="C2166" s="13" t="s">
        <v>7722</v>
      </c>
      <c r="D2166" s="13">
        <v>27.06</v>
      </c>
      <c r="E2166" s="13" t="str">
        <f t="shared" si="594"/>
        <v>Overweight</v>
      </c>
      <c r="F2166" s="13">
        <v>6.14</v>
      </c>
      <c r="G2166" s="13" t="str">
        <f t="shared" si="595"/>
        <v>Prediabetes</v>
      </c>
      <c r="H2166" s="13" t="s">
        <v>8291</v>
      </c>
      <c r="I2166" s="13" t="s">
        <v>8293</v>
      </c>
      <c r="J2166" s="13" t="s">
        <v>8291</v>
      </c>
      <c r="K2166" s="27">
        <v>1</v>
      </c>
      <c r="L2166" s="13" t="s">
        <v>8291</v>
      </c>
      <c r="M2166" s="13" t="s">
        <v>10273</v>
      </c>
      <c r="N2166" s="13">
        <v>31</v>
      </c>
      <c r="O2166" s="56">
        <v>36950.26</v>
      </c>
      <c r="P2166" s="13" t="s">
        <v>8314</v>
      </c>
      <c r="Q2166" s="13" t="s">
        <v>8314</v>
      </c>
      <c r="R2166" s="57" t="s">
        <v>8312</v>
      </c>
      <c r="T2166" s="12" t="s">
        <v>7720</v>
      </c>
      <c r="U2166" s="13" t="str">
        <f t="shared" si="611"/>
        <v xml:space="preserve">  Grace H</v>
      </c>
      <c r="V2166" s="39">
        <f t="shared" si="596"/>
        <v>27.06</v>
      </c>
      <c r="W2166" s="39" t="str">
        <f t="shared" si="597"/>
        <v>Overweight</v>
      </c>
      <c r="X2166" s="39">
        <f t="shared" si="598"/>
        <v>6.14</v>
      </c>
      <c r="Y2166" s="39" t="str">
        <f t="shared" si="599"/>
        <v>Prediabetes</v>
      </c>
      <c r="Z2166" s="39" t="str">
        <f t="shared" si="600"/>
        <v>No</v>
      </c>
      <c r="AA2166" s="39" t="str">
        <f t="shared" si="601"/>
        <v>Yes</v>
      </c>
      <c r="AB2166" s="39" t="str">
        <f t="shared" si="602"/>
        <v>No</v>
      </c>
      <c r="AC2166" s="38">
        <f t="shared" si="603"/>
        <v>1</v>
      </c>
      <c r="AD2166" s="39" t="str">
        <f t="shared" si="604"/>
        <v>No</v>
      </c>
      <c r="AE2166" s="13" t="str">
        <f t="shared" si="605"/>
        <v>25-Aug-1992</v>
      </c>
      <c r="AF2166" s="39">
        <f t="shared" si="606"/>
        <v>31</v>
      </c>
      <c r="AG2166" s="58">
        <f t="shared" si="607"/>
        <v>36950.26</v>
      </c>
      <c r="AH2166" s="39" t="str">
        <f t="shared" si="608"/>
        <v>tier - 1</v>
      </c>
      <c r="AI2166" s="39" t="str">
        <f t="shared" si="609"/>
        <v>tier - 1</v>
      </c>
      <c r="AJ2166" s="54" t="str">
        <f t="shared" si="610"/>
        <v>R1013</v>
      </c>
    </row>
    <row r="2167" spans="2:36" ht="15.75" customHeight="1" x14ac:dyDescent="0.3">
      <c r="B2167" s="12" t="s">
        <v>7724</v>
      </c>
      <c r="C2167" s="13" t="s">
        <v>7726</v>
      </c>
      <c r="D2167" s="13">
        <v>20.49</v>
      </c>
      <c r="E2167" s="13" t="str">
        <f t="shared" si="594"/>
        <v>Healthy Weight</v>
      </c>
      <c r="F2167" s="13">
        <v>4.87</v>
      </c>
      <c r="G2167" s="13" t="str">
        <f t="shared" si="595"/>
        <v>Normal</v>
      </c>
      <c r="H2167" s="13" t="s">
        <v>8291</v>
      </c>
      <c r="I2167" s="13" t="s">
        <v>8291</v>
      </c>
      <c r="J2167" s="13" t="s">
        <v>8291</v>
      </c>
      <c r="K2167" s="27" t="s">
        <v>8292</v>
      </c>
      <c r="L2167" s="13" t="s">
        <v>8291</v>
      </c>
      <c r="M2167" s="13" t="s">
        <v>8343</v>
      </c>
      <c r="N2167" s="13">
        <v>31</v>
      </c>
      <c r="O2167" s="56">
        <v>36976.449999999997</v>
      </c>
      <c r="P2167" s="13" t="s">
        <v>8310</v>
      </c>
      <c r="Q2167" s="13" t="s">
        <v>8311</v>
      </c>
      <c r="R2167" s="57" t="s">
        <v>8321</v>
      </c>
      <c r="T2167" s="12" t="s">
        <v>7724</v>
      </c>
      <c r="U2167" s="13" t="str">
        <f t="shared" si="611"/>
        <v xml:space="preserve">  Caitie J</v>
      </c>
      <c r="V2167" s="39">
        <f t="shared" si="596"/>
        <v>20.49</v>
      </c>
      <c r="W2167" s="39" t="str">
        <f t="shared" si="597"/>
        <v>Healthy Weight</v>
      </c>
      <c r="X2167" s="39">
        <f t="shared" si="598"/>
        <v>4.87</v>
      </c>
      <c r="Y2167" s="39" t="str">
        <f t="shared" si="599"/>
        <v>Normal</v>
      </c>
      <c r="Z2167" s="39" t="str">
        <f t="shared" si="600"/>
        <v>No</v>
      </c>
      <c r="AA2167" s="39" t="str">
        <f t="shared" si="601"/>
        <v>No</v>
      </c>
      <c r="AB2167" s="39" t="str">
        <f t="shared" si="602"/>
        <v>No</v>
      </c>
      <c r="AC2167" s="38" t="str">
        <f t="shared" si="603"/>
        <v>No major surgery</v>
      </c>
      <c r="AD2167" s="39" t="str">
        <f t="shared" si="604"/>
        <v>No</v>
      </c>
      <c r="AE2167" s="13" t="str">
        <f t="shared" si="605"/>
        <v>13-Sep-1992</v>
      </c>
      <c r="AF2167" s="39">
        <f t="shared" si="606"/>
        <v>31</v>
      </c>
      <c r="AG2167" s="58">
        <f t="shared" si="607"/>
        <v>36976.449999999997</v>
      </c>
      <c r="AH2167" s="39" t="str">
        <f t="shared" si="608"/>
        <v>tier - 2</v>
      </c>
      <c r="AI2167" s="39" t="str">
        <f t="shared" si="609"/>
        <v>tier - 3</v>
      </c>
      <c r="AJ2167" s="54" t="str">
        <f t="shared" si="610"/>
        <v>R1011</v>
      </c>
    </row>
    <row r="2168" spans="2:36" ht="15.75" customHeight="1" x14ac:dyDescent="0.3">
      <c r="B2168" s="12" t="s">
        <v>7727</v>
      </c>
      <c r="C2168" s="13" t="s">
        <v>2755</v>
      </c>
      <c r="D2168" s="13">
        <v>28.4</v>
      </c>
      <c r="E2168" s="13" t="str">
        <f t="shared" si="594"/>
        <v>Overweight</v>
      </c>
      <c r="F2168" s="13">
        <v>4.3</v>
      </c>
      <c r="G2168" s="13" t="str">
        <f t="shared" si="595"/>
        <v>Normal</v>
      </c>
      <c r="H2168" s="13" t="s">
        <v>8291</v>
      </c>
      <c r="I2168" s="13" t="s">
        <v>8291</v>
      </c>
      <c r="J2168" s="13" t="s">
        <v>8293</v>
      </c>
      <c r="K2168" s="27">
        <v>1</v>
      </c>
      <c r="L2168" s="13" t="s">
        <v>8291</v>
      </c>
      <c r="M2168" s="13" t="s">
        <v>10274</v>
      </c>
      <c r="N2168" s="13">
        <v>32</v>
      </c>
      <c r="O2168" s="56">
        <v>37040.879999999997</v>
      </c>
      <c r="P2168" s="13" t="s">
        <v>8310</v>
      </c>
      <c r="Q2168" s="13" t="s">
        <v>8310</v>
      </c>
      <c r="R2168" s="57" t="s">
        <v>8321</v>
      </c>
      <c r="T2168" s="12" t="s">
        <v>7727</v>
      </c>
      <c r="U2168" s="13" t="str">
        <f t="shared" si="611"/>
        <v xml:space="preserve">  Benjamin</v>
      </c>
      <c r="V2168" s="39">
        <f t="shared" si="596"/>
        <v>28.4</v>
      </c>
      <c r="W2168" s="39" t="str">
        <f t="shared" si="597"/>
        <v>Overweight</v>
      </c>
      <c r="X2168" s="39">
        <f t="shared" si="598"/>
        <v>4.3</v>
      </c>
      <c r="Y2168" s="39" t="str">
        <f t="shared" si="599"/>
        <v>Normal</v>
      </c>
      <c r="Z2168" s="39" t="str">
        <f t="shared" si="600"/>
        <v>No</v>
      </c>
      <c r="AA2168" s="39" t="str">
        <f t="shared" si="601"/>
        <v>No</v>
      </c>
      <c r="AB2168" s="39" t="str">
        <f t="shared" si="602"/>
        <v>Yes</v>
      </c>
      <c r="AC2168" s="38">
        <f t="shared" si="603"/>
        <v>1</v>
      </c>
      <c r="AD2168" s="39" t="str">
        <f t="shared" si="604"/>
        <v>No</v>
      </c>
      <c r="AE2168" s="13" t="str">
        <f t="shared" si="605"/>
        <v>1-Nov-1991</v>
      </c>
      <c r="AF2168" s="39">
        <f t="shared" si="606"/>
        <v>32</v>
      </c>
      <c r="AG2168" s="58">
        <f t="shared" si="607"/>
        <v>37040.879999999997</v>
      </c>
      <c r="AH2168" s="39" t="str">
        <f t="shared" si="608"/>
        <v>tier - 2</v>
      </c>
      <c r="AI2168" s="39" t="str">
        <f t="shared" si="609"/>
        <v>tier - 2</v>
      </c>
      <c r="AJ2168" s="54" t="str">
        <f t="shared" si="610"/>
        <v>R1011</v>
      </c>
    </row>
    <row r="2169" spans="2:36" ht="15.75" customHeight="1" x14ac:dyDescent="0.3">
      <c r="B2169" s="12" t="s">
        <v>7730</v>
      </c>
      <c r="C2169" s="13" t="s">
        <v>7732</v>
      </c>
      <c r="D2169" s="13">
        <v>41.91</v>
      </c>
      <c r="E2169" s="13" t="str">
        <f t="shared" si="594"/>
        <v>Obesity</v>
      </c>
      <c r="F2169" s="13">
        <v>6.19</v>
      </c>
      <c r="G2169" s="13" t="str">
        <f t="shared" si="595"/>
        <v>Prediabetes</v>
      </c>
      <c r="H2169" s="13" t="s">
        <v>8291</v>
      </c>
      <c r="I2169" s="13" t="s">
        <v>8291</v>
      </c>
      <c r="J2169" s="13" t="s">
        <v>8291</v>
      </c>
      <c r="K2169" s="27" t="s">
        <v>8292</v>
      </c>
      <c r="L2169" s="13" t="s">
        <v>8291</v>
      </c>
      <c r="M2169" s="13" t="s">
        <v>9902</v>
      </c>
      <c r="N2169" s="13">
        <v>35</v>
      </c>
      <c r="O2169" s="56">
        <v>37076.370000000003</v>
      </c>
      <c r="P2169" s="13" t="s">
        <v>8310</v>
      </c>
      <c r="Q2169" s="13" t="s">
        <v>8314</v>
      </c>
      <c r="R2169" s="57" t="s">
        <v>8321</v>
      </c>
      <c r="T2169" s="12" t="s">
        <v>7730</v>
      </c>
      <c r="U2169" s="13" t="str">
        <f t="shared" si="611"/>
        <v xml:space="preserve">  Ian T</v>
      </c>
      <c r="V2169" s="39">
        <f t="shared" si="596"/>
        <v>41.91</v>
      </c>
      <c r="W2169" s="39" t="str">
        <f t="shared" si="597"/>
        <v>Obesity</v>
      </c>
      <c r="X2169" s="39">
        <f t="shared" si="598"/>
        <v>6.19</v>
      </c>
      <c r="Y2169" s="39" t="str">
        <f t="shared" si="599"/>
        <v>Prediabetes</v>
      </c>
      <c r="Z2169" s="39" t="str">
        <f t="shared" si="600"/>
        <v>No</v>
      </c>
      <c r="AA2169" s="39" t="str">
        <f t="shared" si="601"/>
        <v>No</v>
      </c>
      <c r="AB2169" s="39" t="str">
        <f t="shared" si="602"/>
        <v>No</v>
      </c>
      <c r="AC2169" s="38" t="str">
        <f t="shared" si="603"/>
        <v>No major surgery</v>
      </c>
      <c r="AD2169" s="39" t="str">
        <f t="shared" si="604"/>
        <v>No</v>
      </c>
      <c r="AE2169" s="13" t="str">
        <f t="shared" si="605"/>
        <v>17-Dec-1988</v>
      </c>
      <c r="AF2169" s="39">
        <f t="shared" si="606"/>
        <v>35</v>
      </c>
      <c r="AG2169" s="58">
        <f t="shared" si="607"/>
        <v>37076.370000000003</v>
      </c>
      <c r="AH2169" s="39" t="str">
        <f t="shared" si="608"/>
        <v>tier - 2</v>
      </c>
      <c r="AI2169" s="39" t="str">
        <f t="shared" si="609"/>
        <v>tier - 1</v>
      </c>
      <c r="AJ2169" s="54" t="str">
        <f t="shared" si="610"/>
        <v>R1011</v>
      </c>
    </row>
    <row r="2170" spans="2:36" ht="15.75" customHeight="1" x14ac:dyDescent="0.3">
      <c r="B2170" s="12" t="s">
        <v>7734</v>
      </c>
      <c r="C2170" s="13" t="s">
        <v>7736</v>
      </c>
      <c r="D2170" s="13">
        <v>24.6</v>
      </c>
      <c r="E2170" s="13" t="str">
        <f t="shared" si="594"/>
        <v>Healthy Weight</v>
      </c>
      <c r="F2170" s="13">
        <v>6.19</v>
      </c>
      <c r="G2170" s="13" t="str">
        <f t="shared" si="595"/>
        <v>Prediabetes</v>
      </c>
      <c r="H2170" s="13" t="s">
        <v>8291</v>
      </c>
      <c r="I2170" s="13" t="s">
        <v>8291</v>
      </c>
      <c r="J2170" s="13" t="s">
        <v>8293</v>
      </c>
      <c r="K2170" s="27">
        <v>1</v>
      </c>
      <c r="L2170" s="13" t="s">
        <v>8291</v>
      </c>
      <c r="M2170" s="13" t="s">
        <v>10275</v>
      </c>
      <c r="N2170" s="13">
        <v>34</v>
      </c>
      <c r="O2170" s="56">
        <v>37079.370000000003</v>
      </c>
      <c r="P2170" s="13" t="s">
        <v>8310</v>
      </c>
      <c r="Q2170" s="13" t="s">
        <v>8311</v>
      </c>
      <c r="R2170" s="57" t="s">
        <v>8321</v>
      </c>
      <c r="T2170" s="12" t="s">
        <v>7734</v>
      </c>
      <c r="U2170" s="13" t="str">
        <f t="shared" si="611"/>
        <v xml:space="preserve">  Tadese</v>
      </c>
      <c r="V2170" s="39">
        <f t="shared" si="596"/>
        <v>24.6</v>
      </c>
      <c r="W2170" s="39" t="str">
        <f t="shared" si="597"/>
        <v>Healthy Weight</v>
      </c>
      <c r="X2170" s="39">
        <f t="shared" si="598"/>
        <v>6.19</v>
      </c>
      <c r="Y2170" s="39" t="str">
        <f t="shared" si="599"/>
        <v>Prediabetes</v>
      </c>
      <c r="Z2170" s="39" t="str">
        <f t="shared" si="600"/>
        <v>No</v>
      </c>
      <c r="AA2170" s="39" t="str">
        <f t="shared" si="601"/>
        <v>No</v>
      </c>
      <c r="AB2170" s="39" t="str">
        <f t="shared" si="602"/>
        <v>Yes</v>
      </c>
      <c r="AC2170" s="38">
        <f t="shared" si="603"/>
        <v>1</v>
      </c>
      <c r="AD2170" s="39" t="str">
        <f t="shared" si="604"/>
        <v>No</v>
      </c>
      <c r="AE2170" s="13" t="str">
        <f t="shared" si="605"/>
        <v>10-Jun-1989</v>
      </c>
      <c r="AF2170" s="39">
        <f t="shared" si="606"/>
        <v>34</v>
      </c>
      <c r="AG2170" s="58">
        <f t="shared" si="607"/>
        <v>37079.370000000003</v>
      </c>
      <c r="AH2170" s="39" t="str">
        <f t="shared" si="608"/>
        <v>tier - 2</v>
      </c>
      <c r="AI2170" s="39" t="str">
        <f t="shared" si="609"/>
        <v>tier - 3</v>
      </c>
      <c r="AJ2170" s="54" t="str">
        <f t="shared" si="610"/>
        <v>R1011</v>
      </c>
    </row>
    <row r="2171" spans="2:36" ht="15.75" customHeight="1" x14ac:dyDescent="0.3">
      <c r="B2171" s="12" t="s">
        <v>7738</v>
      </c>
      <c r="C2171" s="13" t="s">
        <v>2200</v>
      </c>
      <c r="D2171" s="13">
        <v>20.9</v>
      </c>
      <c r="E2171" s="13" t="str">
        <f t="shared" si="594"/>
        <v>Healthy Weight</v>
      </c>
      <c r="F2171" s="13">
        <v>5.12</v>
      </c>
      <c r="G2171" s="13" t="str">
        <f t="shared" si="595"/>
        <v>Normal</v>
      </c>
      <c r="H2171" s="13" t="s">
        <v>8291</v>
      </c>
      <c r="I2171" s="13" t="s">
        <v>8291</v>
      </c>
      <c r="J2171" s="13" t="s">
        <v>8293</v>
      </c>
      <c r="K2171" s="27">
        <v>1</v>
      </c>
      <c r="L2171" s="13" t="s">
        <v>8291</v>
      </c>
      <c r="M2171" s="13" t="s">
        <v>10223</v>
      </c>
      <c r="N2171" s="13">
        <v>28</v>
      </c>
      <c r="O2171" s="56">
        <v>37133.9</v>
      </c>
      <c r="P2171" s="13" t="s">
        <v>8310</v>
      </c>
      <c r="Q2171" s="13" t="s">
        <v>8310</v>
      </c>
      <c r="R2171" s="57" t="s">
        <v>8312</v>
      </c>
      <c r="T2171" s="12" t="s">
        <v>7738</v>
      </c>
      <c r="U2171" s="13" t="str">
        <f t="shared" si="611"/>
        <v xml:space="preserve">  Jonathan</v>
      </c>
      <c r="V2171" s="39">
        <f t="shared" si="596"/>
        <v>20.9</v>
      </c>
      <c r="W2171" s="39" t="str">
        <f t="shared" si="597"/>
        <v>Healthy Weight</v>
      </c>
      <c r="X2171" s="39">
        <f t="shared" si="598"/>
        <v>5.12</v>
      </c>
      <c r="Y2171" s="39" t="str">
        <f t="shared" si="599"/>
        <v>Normal</v>
      </c>
      <c r="Z2171" s="39" t="str">
        <f t="shared" si="600"/>
        <v>No</v>
      </c>
      <c r="AA2171" s="39" t="str">
        <f t="shared" si="601"/>
        <v>No</v>
      </c>
      <c r="AB2171" s="39" t="str">
        <f t="shared" si="602"/>
        <v>Yes</v>
      </c>
      <c r="AC2171" s="38">
        <f t="shared" si="603"/>
        <v>1</v>
      </c>
      <c r="AD2171" s="39" t="str">
        <f t="shared" si="604"/>
        <v>No</v>
      </c>
      <c r="AE2171" s="13" t="str">
        <f t="shared" si="605"/>
        <v>30-Oct-1995</v>
      </c>
      <c r="AF2171" s="39">
        <f t="shared" si="606"/>
        <v>28</v>
      </c>
      <c r="AG2171" s="58">
        <f t="shared" si="607"/>
        <v>37133.9</v>
      </c>
      <c r="AH2171" s="39" t="str">
        <f t="shared" si="608"/>
        <v>tier - 2</v>
      </c>
      <c r="AI2171" s="39" t="str">
        <f t="shared" si="609"/>
        <v>tier - 2</v>
      </c>
      <c r="AJ2171" s="54" t="str">
        <f t="shared" si="610"/>
        <v>R1013</v>
      </c>
    </row>
    <row r="2172" spans="2:36" ht="15.75" customHeight="1" x14ac:dyDescent="0.3">
      <c r="B2172" s="12" t="s">
        <v>7741</v>
      </c>
      <c r="C2172" s="13" t="s">
        <v>7743</v>
      </c>
      <c r="D2172" s="13">
        <v>34.4</v>
      </c>
      <c r="E2172" s="13" t="str">
        <f t="shared" si="594"/>
        <v>Obesity</v>
      </c>
      <c r="F2172" s="13">
        <v>4.04</v>
      </c>
      <c r="G2172" s="13" t="str">
        <f t="shared" si="595"/>
        <v>Normal</v>
      </c>
      <c r="H2172" s="13" t="s">
        <v>8291</v>
      </c>
      <c r="I2172" s="13" t="s">
        <v>8291</v>
      </c>
      <c r="J2172" s="13" t="s">
        <v>8291</v>
      </c>
      <c r="K2172" s="27" t="s">
        <v>8292</v>
      </c>
      <c r="L2172" s="13" t="s">
        <v>8291</v>
      </c>
      <c r="M2172" s="13" t="s">
        <v>10276</v>
      </c>
      <c r="N2172" s="13">
        <v>23</v>
      </c>
      <c r="O2172" s="56">
        <v>37165.160000000003</v>
      </c>
      <c r="P2172" s="13" t="s">
        <v>8314</v>
      </c>
      <c r="Q2172" s="13" t="s">
        <v>8311</v>
      </c>
      <c r="R2172" s="57" t="s">
        <v>8294</v>
      </c>
      <c r="T2172" s="12" t="s">
        <v>7741</v>
      </c>
      <c r="U2172" s="13" t="str">
        <f t="shared" si="611"/>
        <v xml:space="preserve">  Dathan</v>
      </c>
      <c r="V2172" s="39">
        <f t="shared" si="596"/>
        <v>34.4</v>
      </c>
      <c r="W2172" s="39" t="str">
        <f t="shared" si="597"/>
        <v>Obesity</v>
      </c>
      <c r="X2172" s="39">
        <f t="shared" si="598"/>
        <v>4.04</v>
      </c>
      <c r="Y2172" s="39" t="str">
        <f t="shared" si="599"/>
        <v>Normal</v>
      </c>
      <c r="Z2172" s="39" t="str">
        <f t="shared" si="600"/>
        <v>No</v>
      </c>
      <c r="AA2172" s="39" t="str">
        <f t="shared" si="601"/>
        <v>No</v>
      </c>
      <c r="AB2172" s="39" t="str">
        <f t="shared" si="602"/>
        <v>No</v>
      </c>
      <c r="AC2172" s="38" t="str">
        <f t="shared" si="603"/>
        <v>No major surgery</v>
      </c>
      <c r="AD2172" s="39" t="str">
        <f t="shared" si="604"/>
        <v>No</v>
      </c>
      <c r="AE2172" s="13" t="str">
        <f t="shared" si="605"/>
        <v>5-Sep-2000</v>
      </c>
      <c r="AF2172" s="39">
        <f t="shared" si="606"/>
        <v>23</v>
      </c>
      <c r="AG2172" s="58">
        <f t="shared" si="607"/>
        <v>37165.160000000003</v>
      </c>
      <c r="AH2172" s="39" t="str">
        <f t="shared" si="608"/>
        <v>tier - 1</v>
      </c>
      <c r="AI2172" s="39" t="str">
        <f t="shared" si="609"/>
        <v>tier - 3</v>
      </c>
      <c r="AJ2172" s="54" t="str">
        <f t="shared" si="610"/>
        <v>?</v>
      </c>
    </row>
    <row r="2173" spans="2:36" ht="15.75" customHeight="1" x14ac:dyDescent="0.3">
      <c r="B2173" s="12" t="s">
        <v>7745</v>
      </c>
      <c r="C2173" s="13" t="s">
        <v>578</v>
      </c>
      <c r="D2173" s="13">
        <v>32.56</v>
      </c>
      <c r="E2173" s="13" t="str">
        <f t="shared" si="594"/>
        <v>Obesity</v>
      </c>
      <c r="F2173" s="13">
        <v>5.36</v>
      </c>
      <c r="G2173" s="13" t="str">
        <f t="shared" si="595"/>
        <v>Normal</v>
      </c>
      <c r="H2173" s="13" t="s">
        <v>8291</v>
      </c>
      <c r="I2173" s="13" t="s">
        <v>8291</v>
      </c>
      <c r="J2173" s="13" t="s">
        <v>8291</v>
      </c>
      <c r="K2173" s="27" t="s">
        <v>8292</v>
      </c>
      <c r="L2173" s="13" t="s">
        <v>8291</v>
      </c>
      <c r="M2173" s="13" t="s">
        <v>10277</v>
      </c>
      <c r="N2173" s="13">
        <v>33</v>
      </c>
      <c r="O2173" s="56">
        <v>37251.22</v>
      </c>
      <c r="P2173" s="13" t="s">
        <v>8310</v>
      </c>
      <c r="Q2173" s="13" t="s">
        <v>8310</v>
      </c>
      <c r="R2173" s="57" t="s">
        <v>8321</v>
      </c>
      <c r="T2173" s="12" t="s">
        <v>7745</v>
      </c>
      <c r="U2173" s="13" t="str">
        <f t="shared" si="611"/>
        <v xml:space="preserve">  Eric</v>
      </c>
      <c r="V2173" s="39">
        <f t="shared" si="596"/>
        <v>32.56</v>
      </c>
      <c r="W2173" s="39" t="str">
        <f t="shared" si="597"/>
        <v>Obesity</v>
      </c>
      <c r="X2173" s="39">
        <f t="shared" si="598"/>
        <v>5.36</v>
      </c>
      <c r="Y2173" s="39" t="str">
        <f t="shared" si="599"/>
        <v>Normal</v>
      </c>
      <c r="Z2173" s="39" t="str">
        <f t="shared" si="600"/>
        <v>No</v>
      </c>
      <c r="AA2173" s="39" t="str">
        <f t="shared" si="601"/>
        <v>No</v>
      </c>
      <c r="AB2173" s="39" t="str">
        <f t="shared" si="602"/>
        <v>No</v>
      </c>
      <c r="AC2173" s="38" t="str">
        <f t="shared" si="603"/>
        <v>No major surgery</v>
      </c>
      <c r="AD2173" s="39" t="str">
        <f t="shared" si="604"/>
        <v>No</v>
      </c>
      <c r="AE2173" s="13" t="str">
        <f t="shared" si="605"/>
        <v>17-Oct-1990</v>
      </c>
      <c r="AF2173" s="39">
        <f t="shared" si="606"/>
        <v>33</v>
      </c>
      <c r="AG2173" s="58">
        <f t="shared" si="607"/>
        <v>37251.22</v>
      </c>
      <c r="AH2173" s="39" t="str">
        <f t="shared" si="608"/>
        <v>tier - 2</v>
      </c>
      <c r="AI2173" s="39" t="str">
        <f t="shared" si="609"/>
        <v>tier - 2</v>
      </c>
      <c r="AJ2173" s="54" t="str">
        <f t="shared" si="610"/>
        <v>R1011</v>
      </c>
    </row>
    <row r="2174" spans="2:36" ht="15.75" customHeight="1" x14ac:dyDescent="0.3">
      <c r="B2174" s="12" t="s">
        <v>7748</v>
      </c>
      <c r="C2174" s="13" t="s">
        <v>2598</v>
      </c>
      <c r="D2174" s="13">
        <v>27.98</v>
      </c>
      <c r="E2174" s="13" t="str">
        <f t="shared" si="594"/>
        <v>Overweight</v>
      </c>
      <c r="F2174" s="13">
        <v>4.38</v>
      </c>
      <c r="G2174" s="13" t="str">
        <f t="shared" si="595"/>
        <v>Normal</v>
      </c>
      <c r="H2174" s="13" t="s">
        <v>8291</v>
      </c>
      <c r="I2174" s="13" t="s">
        <v>8293</v>
      </c>
      <c r="J2174" s="13" t="s">
        <v>8291</v>
      </c>
      <c r="K2174" s="27">
        <v>1</v>
      </c>
      <c r="L2174" s="13" t="s">
        <v>8291</v>
      </c>
      <c r="M2174" s="13" t="s">
        <v>10278</v>
      </c>
      <c r="N2174" s="13">
        <v>38</v>
      </c>
      <c r="O2174" s="56">
        <v>37270.15</v>
      </c>
      <c r="P2174" s="13" t="s">
        <v>8310</v>
      </c>
      <c r="Q2174" s="13" t="s">
        <v>8314</v>
      </c>
      <c r="R2174" s="57" t="s">
        <v>8329</v>
      </c>
      <c r="T2174" s="12" t="s">
        <v>7748</v>
      </c>
      <c r="U2174" s="13" t="str">
        <f t="shared" si="611"/>
        <v xml:space="preserve">  Allison M</v>
      </c>
      <c r="V2174" s="39">
        <f t="shared" si="596"/>
        <v>27.98</v>
      </c>
      <c r="W2174" s="39" t="str">
        <f t="shared" si="597"/>
        <v>Overweight</v>
      </c>
      <c r="X2174" s="39">
        <f t="shared" si="598"/>
        <v>4.38</v>
      </c>
      <c r="Y2174" s="39" t="str">
        <f t="shared" si="599"/>
        <v>Normal</v>
      </c>
      <c r="Z2174" s="39" t="str">
        <f t="shared" si="600"/>
        <v>No</v>
      </c>
      <c r="AA2174" s="39" t="str">
        <f t="shared" si="601"/>
        <v>Yes</v>
      </c>
      <c r="AB2174" s="39" t="str">
        <f t="shared" si="602"/>
        <v>No</v>
      </c>
      <c r="AC2174" s="38">
        <f t="shared" si="603"/>
        <v>1</v>
      </c>
      <c r="AD2174" s="39" t="str">
        <f t="shared" si="604"/>
        <v>No</v>
      </c>
      <c r="AE2174" s="13" t="str">
        <f t="shared" si="605"/>
        <v>17-Nov-1985</v>
      </c>
      <c r="AF2174" s="39">
        <f t="shared" si="606"/>
        <v>38</v>
      </c>
      <c r="AG2174" s="58">
        <f t="shared" si="607"/>
        <v>37270.15</v>
      </c>
      <c r="AH2174" s="39" t="str">
        <f t="shared" si="608"/>
        <v>tier - 2</v>
      </c>
      <c r="AI2174" s="39" t="str">
        <f t="shared" si="609"/>
        <v>tier - 1</v>
      </c>
      <c r="AJ2174" s="54" t="str">
        <f t="shared" si="610"/>
        <v>R1024</v>
      </c>
    </row>
    <row r="2175" spans="2:36" ht="15.75" customHeight="1" x14ac:dyDescent="0.3">
      <c r="B2175" s="12" t="s">
        <v>7751</v>
      </c>
      <c r="C2175" s="13" t="s">
        <v>608</v>
      </c>
      <c r="D2175" s="13">
        <v>26.51</v>
      </c>
      <c r="E2175" s="13" t="str">
        <f t="shared" si="594"/>
        <v>Overweight</v>
      </c>
      <c r="F2175" s="13">
        <v>4.58</v>
      </c>
      <c r="G2175" s="13" t="str">
        <f t="shared" si="595"/>
        <v>Normal</v>
      </c>
      <c r="H2175" s="13" t="s">
        <v>8291</v>
      </c>
      <c r="I2175" s="13" t="s">
        <v>8291</v>
      </c>
      <c r="J2175" s="13" t="s">
        <v>8291</v>
      </c>
      <c r="K2175" s="27" t="s">
        <v>8292</v>
      </c>
      <c r="L2175" s="13" t="s">
        <v>8291</v>
      </c>
      <c r="M2175" s="13" t="s">
        <v>10279</v>
      </c>
      <c r="N2175" s="13">
        <v>48</v>
      </c>
      <c r="O2175" s="56">
        <v>37272.339999999997</v>
      </c>
      <c r="P2175" s="13" t="s">
        <v>8310</v>
      </c>
      <c r="Q2175" s="13" t="s">
        <v>8311</v>
      </c>
      <c r="R2175" s="57" t="s">
        <v>8321</v>
      </c>
      <c r="T2175" s="12" t="s">
        <v>7751</v>
      </c>
      <c r="U2175" s="13" t="str">
        <f t="shared" si="611"/>
        <v xml:space="preserve">  Paul</v>
      </c>
      <c r="V2175" s="39">
        <f t="shared" si="596"/>
        <v>26.51</v>
      </c>
      <c r="W2175" s="39" t="str">
        <f t="shared" si="597"/>
        <v>Overweight</v>
      </c>
      <c r="X2175" s="39">
        <f t="shared" si="598"/>
        <v>4.58</v>
      </c>
      <c r="Y2175" s="39" t="str">
        <f t="shared" si="599"/>
        <v>Normal</v>
      </c>
      <c r="Z2175" s="39" t="str">
        <f t="shared" si="600"/>
        <v>No</v>
      </c>
      <c r="AA2175" s="39" t="str">
        <f t="shared" si="601"/>
        <v>No</v>
      </c>
      <c r="AB2175" s="39" t="str">
        <f t="shared" si="602"/>
        <v>No</v>
      </c>
      <c r="AC2175" s="38" t="str">
        <f t="shared" si="603"/>
        <v>No major surgery</v>
      </c>
      <c r="AD2175" s="39" t="str">
        <f t="shared" si="604"/>
        <v>No</v>
      </c>
      <c r="AE2175" s="13" t="str">
        <f t="shared" si="605"/>
        <v>9-Nov-1975</v>
      </c>
      <c r="AF2175" s="39">
        <f t="shared" si="606"/>
        <v>48</v>
      </c>
      <c r="AG2175" s="58">
        <f t="shared" si="607"/>
        <v>37272.339999999997</v>
      </c>
      <c r="AH2175" s="39" t="str">
        <f t="shared" si="608"/>
        <v>tier - 2</v>
      </c>
      <c r="AI2175" s="39" t="str">
        <f t="shared" si="609"/>
        <v>tier - 3</v>
      </c>
      <c r="AJ2175" s="54" t="str">
        <f t="shared" si="610"/>
        <v>R1011</v>
      </c>
    </row>
    <row r="2176" spans="2:36" ht="15.75" customHeight="1" x14ac:dyDescent="0.3">
      <c r="B2176" s="12" t="s">
        <v>7753</v>
      </c>
      <c r="C2176" s="13" t="s">
        <v>7755</v>
      </c>
      <c r="D2176" s="13">
        <v>29.734999999999999</v>
      </c>
      <c r="E2176" s="13" t="str">
        <f t="shared" si="594"/>
        <v>Overweight</v>
      </c>
      <c r="F2176" s="13">
        <v>11.92</v>
      </c>
      <c r="G2176" s="13" t="str">
        <f t="shared" si="595"/>
        <v>Diabetes</v>
      </c>
      <c r="H2176" s="13" t="s">
        <v>8291</v>
      </c>
      <c r="I2176" s="13" t="s">
        <v>8291</v>
      </c>
      <c r="J2176" s="13" t="s">
        <v>8291</v>
      </c>
      <c r="K2176" s="27" t="s">
        <v>8292</v>
      </c>
      <c r="L2176" s="13" t="s">
        <v>8291</v>
      </c>
      <c r="M2176" s="13" t="s">
        <v>10205</v>
      </c>
      <c r="N2176" s="13">
        <v>54</v>
      </c>
      <c r="O2176" s="56">
        <v>37277.269999999997</v>
      </c>
      <c r="P2176" s="13" t="s">
        <v>8314</v>
      </c>
      <c r="Q2176" s="13" t="s">
        <v>8311</v>
      </c>
      <c r="R2176" s="57" t="s">
        <v>8321</v>
      </c>
      <c r="T2176" s="12" t="s">
        <v>7753</v>
      </c>
      <c r="U2176" s="13" t="str">
        <f t="shared" si="611"/>
        <v xml:space="preserve">  Aaron R</v>
      </c>
      <c r="V2176" s="39">
        <f t="shared" si="596"/>
        <v>29.734999999999999</v>
      </c>
      <c r="W2176" s="39" t="str">
        <f t="shared" si="597"/>
        <v>Overweight</v>
      </c>
      <c r="X2176" s="39">
        <f t="shared" si="598"/>
        <v>11.92</v>
      </c>
      <c r="Y2176" s="39" t="str">
        <f t="shared" si="599"/>
        <v>Diabetes</v>
      </c>
      <c r="Z2176" s="39" t="str">
        <f t="shared" si="600"/>
        <v>No</v>
      </c>
      <c r="AA2176" s="39" t="str">
        <f t="shared" si="601"/>
        <v>No</v>
      </c>
      <c r="AB2176" s="39" t="str">
        <f t="shared" si="602"/>
        <v>No</v>
      </c>
      <c r="AC2176" s="38" t="str">
        <f t="shared" si="603"/>
        <v>No major surgery</v>
      </c>
      <c r="AD2176" s="39" t="str">
        <f t="shared" si="604"/>
        <v>No</v>
      </c>
      <c r="AE2176" s="13" t="str">
        <f t="shared" si="605"/>
        <v>30-Oct-1969</v>
      </c>
      <c r="AF2176" s="39">
        <f t="shared" si="606"/>
        <v>54</v>
      </c>
      <c r="AG2176" s="58">
        <f t="shared" si="607"/>
        <v>37277.269999999997</v>
      </c>
      <c r="AH2176" s="39" t="str">
        <f t="shared" si="608"/>
        <v>tier - 1</v>
      </c>
      <c r="AI2176" s="39" t="str">
        <f t="shared" si="609"/>
        <v>tier - 3</v>
      </c>
      <c r="AJ2176" s="54" t="str">
        <f t="shared" si="610"/>
        <v>R1011</v>
      </c>
    </row>
    <row r="2177" spans="2:36" ht="15.75" customHeight="1" x14ac:dyDescent="0.3">
      <c r="B2177" s="12" t="s">
        <v>7757</v>
      </c>
      <c r="C2177" s="13" t="s">
        <v>7759</v>
      </c>
      <c r="D2177" s="13">
        <v>40.5</v>
      </c>
      <c r="E2177" s="13" t="str">
        <f t="shared" si="594"/>
        <v>Obesity</v>
      </c>
      <c r="F2177" s="13">
        <v>5.4</v>
      </c>
      <c r="G2177" s="13" t="str">
        <f t="shared" si="595"/>
        <v>Normal</v>
      </c>
      <c r="H2177" s="13" t="s">
        <v>8291</v>
      </c>
      <c r="I2177" s="13" t="s">
        <v>8291</v>
      </c>
      <c r="J2177" s="13" t="s">
        <v>8293</v>
      </c>
      <c r="K2177" s="27">
        <v>1</v>
      </c>
      <c r="L2177" s="13" t="s">
        <v>8291</v>
      </c>
      <c r="M2177" s="13" t="s">
        <v>10280</v>
      </c>
      <c r="N2177" s="13">
        <v>44</v>
      </c>
      <c r="O2177" s="56">
        <v>37425.94</v>
      </c>
      <c r="P2177" s="13" t="s">
        <v>8310</v>
      </c>
      <c r="Q2177" s="13" t="s">
        <v>8314</v>
      </c>
      <c r="R2177" s="57" t="s">
        <v>8321</v>
      </c>
      <c r="T2177" s="12" t="s">
        <v>7757</v>
      </c>
      <c r="U2177" s="13" t="str">
        <f t="shared" si="611"/>
        <v xml:space="preserve">  Caitlin H</v>
      </c>
      <c r="V2177" s="39">
        <f t="shared" si="596"/>
        <v>40.5</v>
      </c>
      <c r="W2177" s="39" t="str">
        <f t="shared" si="597"/>
        <v>Obesity</v>
      </c>
      <c r="X2177" s="39">
        <f t="shared" si="598"/>
        <v>5.4</v>
      </c>
      <c r="Y2177" s="39" t="str">
        <f t="shared" si="599"/>
        <v>Normal</v>
      </c>
      <c r="Z2177" s="39" t="str">
        <f t="shared" si="600"/>
        <v>No</v>
      </c>
      <c r="AA2177" s="39" t="str">
        <f t="shared" si="601"/>
        <v>No</v>
      </c>
      <c r="AB2177" s="39" t="str">
        <f t="shared" si="602"/>
        <v>Yes</v>
      </c>
      <c r="AC2177" s="38">
        <f t="shared" si="603"/>
        <v>1</v>
      </c>
      <c r="AD2177" s="39" t="str">
        <f t="shared" si="604"/>
        <v>No</v>
      </c>
      <c r="AE2177" s="13" t="str">
        <f t="shared" si="605"/>
        <v>3-Aug-1979</v>
      </c>
      <c r="AF2177" s="39">
        <f t="shared" si="606"/>
        <v>44</v>
      </c>
      <c r="AG2177" s="58">
        <f t="shared" si="607"/>
        <v>37425.94</v>
      </c>
      <c r="AH2177" s="39" t="str">
        <f t="shared" si="608"/>
        <v>tier - 2</v>
      </c>
      <c r="AI2177" s="39" t="str">
        <f t="shared" si="609"/>
        <v>tier - 1</v>
      </c>
      <c r="AJ2177" s="54" t="str">
        <f t="shared" si="610"/>
        <v>R1011</v>
      </c>
    </row>
    <row r="2178" spans="2:36" ht="15.75" customHeight="1" x14ac:dyDescent="0.3">
      <c r="B2178" s="12" t="s">
        <v>7760</v>
      </c>
      <c r="C2178" s="13" t="s">
        <v>7762</v>
      </c>
      <c r="D2178" s="13">
        <v>25.64</v>
      </c>
      <c r="E2178" s="13" t="str">
        <f t="shared" si="594"/>
        <v>Overweight</v>
      </c>
      <c r="F2178" s="13">
        <v>4.76</v>
      </c>
      <c r="G2178" s="13" t="str">
        <f t="shared" si="595"/>
        <v>Normal</v>
      </c>
      <c r="H2178" s="13" t="s">
        <v>8291</v>
      </c>
      <c r="I2178" s="13" t="s">
        <v>8291</v>
      </c>
      <c r="J2178" s="13" t="s">
        <v>8291</v>
      </c>
      <c r="K2178" s="27">
        <v>1</v>
      </c>
      <c r="L2178" s="13" t="s">
        <v>8291</v>
      </c>
      <c r="M2178" s="13" t="s">
        <v>10281</v>
      </c>
      <c r="N2178" s="13">
        <v>21</v>
      </c>
      <c r="O2178" s="56">
        <v>37465.339999999997</v>
      </c>
      <c r="P2178" s="13" t="s">
        <v>8314</v>
      </c>
      <c r="Q2178" s="13" t="s">
        <v>8310</v>
      </c>
      <c r="R2178" s="57" t="s">
        <v>8317</v>
      </c>
      <c r="T2178" s="12" t="s">
        <v>7760</v>
      </c>
      <c r="U2178" s="13" t="str">
        <f t="shared" si="611"/>
        <v xml:space="preserve">  Harald E</v>
      </c>
      <c r="V2178" s="39">
        <f t="shared" si="596"/>
        <v>25.64</v>
      </c>
      <c r="W2178" s="39" t="str">
        <f t="shared" si="597"/>
        <v>Overweight</v>
      </c>
      <c r="X2178" s="39">
        <f t="shared" si="598"/>
        <v>4.76</v>
      </c>
      <c r="Y2178" s="39" t="str">
        <f t="shared" si="599"/>
        <v>Normal</v>
      </c>
      <c r="Z2178" s="39" t="str">
        <f t="shared" si="600"/>
        <v>No</v>
      </c>
      <c r="AA2178" s="39" t="str">
        <f t="shared" si="601"/>
        <v>No</v>
      </c>
      <c r="AB2178" s="39" t="str">
        <f t="shared" si="602"/>
        <v>No</v>
      </c>
      <c r="AC2178" s="38">
        <f t="shared" si="603"/>
        <v>1</v>
      </c>
      <c r="AD2178" s="39" t="str">
        <f t="shared" si="604"/>
        <v>No</v>
      </c>
      <c r="AE2178" s="13" t="str">
        <f t="shared" si="605"/>
        <v>27-Sep-2002</v>
      </c>
      <c r="AF2178" s="39">
        <f t="shared" si="606"/>
        <v>21</v>
      </c>
      <c r="AG2178" s="58">
        <f t="shared" si="607"/>
        <v>37465.339999999997</v>
      </c>
      <c r="AH2178" s="39" t="str">
        <f t="shared" si="608"/>
        <v>tier - 1</v>
      </c>
      <c r="AI2178" s="39" t="str">
        <f t="shared" si="609"/>
        <v>tier - 2</v>
      </c>
      <c r="AJ2178" s="54" t="str">
        <f t="shared" si="610"/>
        <v>R1012</v>
      </c>
    </row>
    <row r="2179" spans="2:36" ht="15.75" customHeight="1" x14ac:dyDescent="0.3">
      <c r="B2179" s="12" t="s">
        <v>7764</v>
      </c>
      <c r="C2179" s="13" t="s">
        <v>7766</v>
      </c>
      <c r="D2179" s="13">
        <v>32.9</v>
      </c>
      <c r="E2179" s="13" t="str">
        <f t="shared" si="594"/>
        <v>Obesity</v>
      </c>
      <c r="F2179" s="13">
        <v>4.78</v>
      </c>
      <c r="G2179" s="13" t="str">
        <f t="shared" si="595"/>
        <v>Normal</v>
      </c>
      <c r="H2179" s="13" t="s">
        <v>8291</v>
      </c>
      <c r="I2179" s="13" t="s">
        <v>8291</v>
      </c>
      <c r="J2179" s="13" t="s">
        <v>8293</v>
      </c>
      <c r="K2179" s="27">
        <v>1</v>
      </c>
      <c r="L2179" s="13" t="s">
        <v>8291</v>
      </c>
      <c r="M2179" s="13" t="s">
        <v>10282</v>
      </c>
      <c r="N2179" s="13">
        <v>23</v>
      </c>
      <c r="O2179" s="56">
        <v>37484.449999999997</v>
      </c>
      <c r="P2179" s="13" t="s">
        <v>8314</v>
      </c>
      <c r="Q2179" s="13" t="s">
        <v>8314</v>
      </c>
      <c r="R2179" s="57" t="s">
        <v>8312</v>
      </c>
      <c r="T2179" s="12" t="s">
        <v>7764</v>
      </c>
      <c r="U2179" s="13" t="str">
        <f t="shared" si="611"/>
        <v xml:space="preserve">  Siobhan A</v>
      </c>
      <c r="V2179" s="39">
        <f t="shared" si="596"/>
        <v>32.9</v>
      </c>
      <c r="W2179" s="39" t="str">
        <f t="shared" si="597"/>
        <v>Obesity</v>
      </c>
      <c r="X2179" s="39">
        <f t="shared" si="598"/>
        <v>4.78</v>
      </c>
      <c r="Y2179" s="39" t="str">
        <f t="shared" si="599"/>
        <v>Normal</v>
      </c>
      <c r="Z2179" s="39" t="str">
        <f t="shared" si="600"/>
        <v>No</v>
      </c>
      <c r="AA2179" s="39" t="str">
        <f t="shared" si="601"/>
        <v>No</v>
      </c>
      <c r="AB2179" s="39" t="str">
        <f t="shared" si="602"/>
        <v>Yes</v>
      </c>
      <c r="AC2179" s="38">
        <f t="shared" si="603"/>
        <v>1</v>
      </c>
      <c r="AD2179" s="39" t="str">
        <f t="shared" si="604"/>
        <v>No</v>
      </c>
      <c r="AE2179" s="13" t="str">
        <f t="shared" si="605"/>
        <v>12-Oct-2000</v>
      </c>
      <c r="AF2179" s="39">
        <f t="shared" si="606"/>
        <v>23</v>
      </c>
      <c r="AG2179" s="58">
        <f t="shared" si="607"/>
        <v>37484.449999999997</v>
      </c>
      <c r="AH2179" s="39" t="str">
        <f t="shared" si="608"/>
        <v>tier - 1</v>
      </c>
      <c r="AI2179" s="39" t="str">
        <f t="shared" si="609"/>
        <v>tier - 1</v>
      </c>
      <c r="AJ2179" s="54" t="str">
        <f t="shared" si="610"/>
        <v>R1013</v>
      </c>
    </row>
    <row r="2180" spans="2:36" ht="15.75" customHeight="1" x14ac:dyDescent="0.3">
      <c r="B2180" s="12" t="s">
        <v>7767</v>
      </c>
      <c r="C2180" s="13" t="s">
        <v>7769</v>
      </c>
      <c r="D2180" s="13">
        <v>29.8</v>
      </c>
      <c r="E2180" s="13" t="str">
        <f t="shared" ref="E2180:E2243" si="612">IF(D2180&lt;18.5,"Underweight", IF(AND(D2180&gt;=18.5,D2180&lt;=24.9),"Healthy Weight", IF(AND(D2180&gt;=25,D2180&lt;=29.9),"Overweight", IF(D2180&gt;=30,"Obesity"))))</f>
        <v>Overweight</v>
      </c>
      <c r="F2180" s="13">
        <v>4.26</v>
      </c>
      <c r="G2180" s="13" t="str">
        <f t="shared" ref="G2180:G2243" si="613">IF(F2180&lt;5.7,"Normal",IF(AND(F2180&gt;=5.7,F2180&lt;=6.4),"Prediabetes",IF(F2180&gt;=6.5,"Diabetes")))</f>
        <v>Normal</v>
      </c>
      <c r="H2180" s="13" t="s">
        <v>8291</v>
      </c>
      <c r="I2180" s="13" t="s">
        <v>8291</v>
      </c>
      <c r="J2180" s="13" t="s">
        <v>8293</v>
      </c>
      <c r="K2180" s="27">
        <v>1</v>
      </c>
      <c r="L2180" s="13" t="s">
        <v>8291</v>
      </c>
      <c r="M2180" s="13" t="s">
        <v>10283</v>
      </c>
      <c r="N2180" s="13">
        <v>33</v>
      </c>
      <c r="O2180" s="56">
        <v>37607.53</v>
      </c>
      <c r="P2180" s="13" t="s">
        <v>8314</v>
      </c>
      <c r="Q2180" s="13" t="s">
        <v>8310</v>
      </c>
      <c r="R2180" s="57" t="s">
        <v>8325</v>
      </c>
      <c r="T2180" s="12" t="s">
        <v>7767</v>
      </c>
      <c r="U2180" s="13" t="str">
        <f t="shared" si="611"/>
        <v xml:space="preserve">  Andrea J</v>
      </c>
      <c r="V2180" s="39">
        <f t="shared" ref="V2180:V2243" si="614">VLOOKUP(T2180,$B$3:$R$2338,3,FALSE)</f>
        <v>29.8</v>
      </c>
      <c r="W2180" s="39" t="str">
        <f t="shared" ref="W2180:W2243" si="615">VLOOKUP(T2180,$B$3:$R$2338,4,FALSE)</f>
        <v>Overweight</v>
      </c>
      <c r="X2180" s="39">
        <f t="shared" ref="X2180:X2243" si="616">VLOOKUP(T2180,$B$3:$R$2338,5,FALSE)</f>
        <v>4.26</v>
      </c>
      <c r="Y2180" s="39" t="str">
        <f t="shared" ref="Y2180:Y2243" si="617">VLOOKUP(T2180,$B$3:$R$2338,6,0)</f>
        <v>Normal</v>
      </c>
      <c r="Z2180" s="39" t="str">
        <f t="shared" ref="Z2180:Z2243" si="618">VLOOKUP(T2180,$B$3:$R$2338,7,0)</f>
        <v>No</v>
      </c>
      <c r="AA2180" s="39" t="str">
        <f t="shared" ref="AA2180:AA2243" si="619">VLOOKUP(T2180,$B$3:$R$2338,8,0)</f>
        <v>No</v>
      </c>
      <c r="AB2180" s="39" t="str">
        <f t="shared" ref="AB2180:AB2243" si="620">VLOOKUP(T2180,$B$3:$R$2338,9,0)</f>
        <v>Yes</v>
      </c>
      <c r="AC2180" s="38">
        <f t="shared" ref="AC2180:AC2243" si="621">VLOOKUP(T2180,$B$3:$R$2338,10,0)</f>
        <v>1</v>
      </c>
      <c r="AD2180" s="39" t="str">
        <f t="shared" ref="AD2180:AD2243" si="622">VLOOKUP(T2180,$B$3:$R$2338,11,0)</f>
        <v>No</v>
      </c>
      <c r="AE2180" s="13" t="str">
        <f t="shared" ref="AE2180:AE2243" si="623">VLOOKUP(T2180,$B$3:$R$2338,12,0)</f>
        <v>16-Nov-1990</v>
      </c>
      <c r="AF2180" s="39">
        <f t="shared" ref="AF2180:AF2243" si="624">VLOOKUP(T2180,$B$3:$R$2338,13,0)</f>
        <v>33</v>
      </c>
      <c r="AG2180" s="58">
        <f t="shared" ref="AG2180:AG2243" si="625">VLOOKUP(T2180,$B$3:$R$2338,14,0)</f>
        <v>37607.53</v>
      </c>
      <c r="AH2180" s="39" t="str">
        <f t="shared" ref="AH2180:AH2243" si="626">VLOOKUP(T2180,$B$3:$R$2338,15,0)</f>
        <v>tier - 1</v>
      </c>
      <c r="AI2180" s="39" t="str">
        <f t="shared" ref="AI2180:AI2243" si="627">VLOOKUP(T2180,B2179:R4514,16,0)</f>
        <v>tier - 2</v>
      </c>
      <c r="AJ2180" s="54" t="str">
        <f t="shared" ref="AJ2180:AJ2243" si="628">VLOOKUP(T2180,$B$3:$R$2338,17,0)</f>
        <v>R1019</v>
      </c>
    </row>
    <row r="2181" spans="2:36" ht="15.75" customHeight="1" x14ac:dyDescent="0.3">
      <c r="B2181" s="12" t="s">
        <v>7770</v>
      </c>
      <c r="C2181" s="13" t="s">
        <v>1375</v>
      </c>
      <c r="D2181" s="13">
        <v>28.9</v>
      </c>
      <c r="E2181" s="13" t="str">
        <f t="shared" si="612"/>
        <v>Overweight</v>
      </c>
      <c r="F2181" s="13">
        <v>5.85</v>
      </c>
      <c r="G2181" s="13" t="str">
        <f t="shared" si="613"/>
        <v>Prediabetes</v>
      </c>
      <c r="H2181" s="13" t="s">
        <v>8291</v>
      </c>
      <c r="I2181" s="13" t="s">
        <v>8291</v>
      </c>
      <c r="J2181" s="13" t="s">
        <v>8293</v>
      </c>
      <c r="K2181" s="27">
        <v>1</v>
      </c>
      <c r="L2181" s="13" t="s">
        <v>8291</v>
      </c>
      <c r="M2181" s="13" t="s">
        <v>10284</v>
      </c>
      <c r="N2181" s="13">
        <v>41</v>
      </c>
      <c r="O2181" s="56">
        <v>37650.74</v>
      </c>
      <c r="P2181" s="13" t="s">
        <v>8310</v>
      </c>
      <c r="Q2181" s="13" t="s">
        <v>8310</v>
      </c>
      <c r="R2181" s="57" t="s">
        <v>8317</v>
      </c>
      <c r="T2181" s="12" t="s">
        <v>7770</v>
      </c>
      <c r="U2181" s="13" t="str">
        <f t="shared" ref="U2181:U2244" si="629">VLOOKUP(T2181,$B$3:$R$2338,2,FALSE)</f>
        <v xml:space="preserve">  Marie</v>
      </c>
      <c r="V2181" s="39">
        <f t="shared" si="614"/>
        <v>28.9</v>
      </c>
      <c r="W2181" s="39" t="str">
        <f t="shared" si="615"/>
        <v>Overweight</v>
      </c>
      <c r="X2181" s="39">
        <f t="shared" si="616"/>
        <v>5.85</v>
      </c>
      <c r="Y2181" s="39" t="str">
        <f t="shared" si="617"/>
        <v>Prediabetes</v>
      </c>
      <c r="Z2181" s="39" t="str">
        <f t="shared" si="618"/>
        <v>No</v>
      </c>
      <c r="AA2181" s="39" t="str">
        <f t="shared" si="619"/>
        <v>No</v>
      </c>
      <c r="AB2181" s="39" t="str">
        <f t="shared" si="620"/>
        <v>Yes</v>
      </c>
      <c r="AC2181" s="38">
        <f t="shared" si="621"/>
        <v>1</v>
      </c>
      <c r="AD2181" s="39" t="str">
        <f t="shared" si="622"/>
        <v>No</v>
      </c>
      <c r="AE2181" s="13" t="str">
        <f t="shared" si="623"/>
        <v>20-Jun-1982</v>
      </c>
      <c r="AF2181" s="39">
        <f t="shared" si="624"/>
        <v>41</v>
      </c>
      <c r="AG2181" s="58">
        <f t="shared" si="625"/>
        <v>37650.74</v>
      </c>
      <c r="AH2181" s="39" t="str">
        <f t="shared" si="626"/>
        <v>tier - 2</v>
      </c>
      <c r="AI2181" s="39" t="str">
        <f t="shared" si="627"/>
        <v>tier - 2</v>
      </c>
      <c r="AJ2181" s="54" t="str">
        <f t="shared" si="628"/>
        <v>R1012</v>
      </c>
    </row>
    <row r="2182" spans="2:36" ht="15.75" customHeight="1" x14ac:dyDescent="0.3">
      <c r="B2182" s="12" t="s">
        <v>7772</v>
      </c>
      <c r="C2182" s="13" t="s">
        <v>7774</v>
      </c>
      <c r="D2182" s="13">
        <v>24.7</v>
      </c>
      <c r="E2182" s="13" t="str">
        <f t="shared" si="612"/>
        <v>Healthy Weight</v>
      </c>
      <c r="F2182" s="13">
        <v>5.32</v>
      </c>
      <c r="G2182" s="13" t="str">
        <f t="shared" si="613"/>
        <v>Normal</v>
      </c>
      <c r="H2182" s="13" t="s">
        <v>8291</v>
      </c>
      <c r="I2182" s="13" t="s">
        <v>8291</v>
      </c>
      <c r="J2182" s="13" t="s">
        <v>8293</v>
      </c>
      <c r="K2182" s="27">
        <v>1</v>
      </c>
      <c r="L2182" s="13" t="s">
        <v>8291</v>
      </c>
      <c r="M2182" s="13" t="s">
        <v>9546</v>
      </c>
      <c r="N2182" s="13">
        <v>53</v>
      </c>
      <c r="O2182" s="56">
        <v>37675.06</v>
      </c>
      <c r="P2182" s="13" t="s">
        <v>8310</v>
      </c>
      <c r="Q2182" s="13" t="s">
        <v>8311</v>
      </c>
      <c r="R2182" s="57" t="s">
        <v>8321</v>
      </c>
      <c r="T2182" s="12" t="s">
        <v>7772</v>
      </c>
      <c r="U2182" s="13" t="str">
        <f t="shared" si="629"/>
        <v xml:space="preserve">  Rachel A</v>
      </c>
      <c r="V2182" s="39">
        <f t="shared" si="614"/>
        <v>24.7</v>
      </c>
      <c r="W2182" s="39" t="str">
        <f t="shared" si="615"/>
        <v>Healthy Weight</v>
      </c>
      <c r="X2182" s="39">
        <f t="shared" si="616"/>
        <v>5.32</v>
      </c>
      <c r="Y2182" s="39" t="str">
        <f t="shared" si="617"/>
        <v>Normal</v>
      </c>
      <c r="Z2182" s="39" t="str">
        <f t="shared" si="618"/>
        <v>No</v>
      </c>
      <c r="AA2182" s="39" t="str">
        <f t="shared" si="619"/>
        <v>No</v>
      </c>
      <c r="AB2182" s="39" t="str">
        <f t="shared" si="620"/>
        <v>Yes</v>
      </c>
      <c r="AC2182" s="38">
        <f t="shared" si="621"/>
        <v>1</v>
      </c>
      <c r="AD2182" s="39" t="str">
        <f t="shared" si="622"/>
        <v>No</v>
      </c>
      <c r="AE2182" s="13" t="str">
        <f t="shared" si="623"/>
        <v>28-Oct-1970</v>
      </c>
      <c r="AF2182" s="39">
        <f t="shared" si="624"/>
        <v>53</v>
      </c>
      <c r="AG2182" s="58">
        <f t="shared" si="625"/>
        <v>37675.06</v>
      </c>
      <c r="AH2182" s="39" t="str">
        <f t="shared" si="626"/>
        <v>tier - 2</v>
      </c>
      <c r="AI2182" s="39" t="str">
        <f t="shared" si="627"/>
        <v>tier - 3</v>
      </c>
      <c r="AJ2182" s="54" t="str">
        <f t="shared" si="628"/>
        <v>R1011</v>
      </c>
    </row>
    <row r="2183" spans="2:36" ht="15.75" customHeight="1" x14ac:dyDescent="0.3">
      <c r="B2183" s="12" t="s">
        <v>7776</v>
      </c>
      <c r="C2183" s="13" t="s">
        <v>1296</v>
      </c>
      <c r="D2183" s="13">
        <v>20.6</v>
      </c>
      <c r="E2183" s="13" t="str">
        <f t="shared" si="612"/>
        <v>Healthy Weight</v>
      </c>
      <c r="F2183" s="13">
        <v>5.14</v>
      </c>
      <c r="G2183" s="13" t="str">
        <f t="shared" si="613"/>
        <v>Normal</v>
      </c>
      <c r="H2183" s="13" t="s">
        <v>8291</v>
      </c>
      <c r="I2183" s="13" t="s">
        <v>8291</v>
      </c>
      <c r="J2183" s="13" t="s">
        <v>8293</v>
      </c>
      <c r="K2183" s="27">
        <v>1</v>
      </c>
      <c r="L2183" s="13" t="s">
        <v>8291</v>
      </c>
      <c r="M2183" s="13" t="s">
        <v>9107</v>
      </c>
      <c r="N2183" s="13">
        <v>35</v>
      </c>
      <c r="O2183" s="56">
        <v>37701.879999999997</v>
      </c>
      <c r="P2183" s="13" t="s">
        <v>8310</v>
      </c>
      <c r="Q2183" s="13" t="s">
        <v>8311</v>
      </c>
      <c r="R2183" s="57" t="s">
        <v>8330</v>
      </c>
      <c r="T2183" s="12" t="s">
        <v>7776</v>
      </c>
      <c r="U2183" s="13" t="str">
        <f t="shared" si="629"/>
        <v xml:space="preserve">  Emma</v>
      </c>
      <c r="V2183" s="39">
        <f t="shared" si="614"/>
        <v>20.6</v>
      </c>
      <c r="W2183" s="39" t="str">
        <f t="shared" si="615"/>
        <v>Healthy Weight</v>
      </c>
      <c r="X2183" s="39">
        <f t="shared" si="616"/>
        <v>5.14</v>
      </c>
      <c r="Y2183" s="39" t="str">
        <f t="shared" si="617"/>
        <v>Normal</v>
      </c>
      <c r="Z2183" s="39" t="str">
        <f t="shared" si="618"/>
        <v>No</v>
      </c>
      <c r="AA2183" s="39" t="str">
        <f t="shared" si="619"/>
        <v>No</v>
      </c>
      <c r="AB2183" s="39" t="str">
        <f t="shared" si="620"/>
        <v>Yes</v>
      </c>
      <c r="AC2183" s="38">
        <f t="shared" si="621"/>
        <v>1</v>
      </c>
      <c r="AD2183" s="39" t="str">
        <f t="shared" si="622"/>
        <v>No</v>
      </c>
      <c r="AE2183" s="13" t="str">
        <f t="shared" si="623"/>
        <v>10-Oct-1988</v>
      </c>
      <c r="AF2183" s="39">
        <f t="shared" si="624"/>
        <v>35</v>
      </c>
      <c r="AG2183" s="58">
        <f t="shared" si="625"/>
        <v>37701.879999999997</v>
      </c>
      <c r="AH2183" s="39" t="str">
        <f t="shared" si="626"/>
        <v>tier - 2</v>
      </c>
      <c r="AI2183" s="39" t="str">
        <f t="shared" si="627"/>
        <v>tier - 3</v>
      </c>
      <c r="AJ2183" s="54" t="str">
        <f t="shared" si="628"/>
        <v>R1023</v>
      </c>
    </row>
    <row r="2184" spans="2:36" ht="15.75" customHeight="1" x14ac:dyDescent="0.3">
      <c r="B2184" s="12" t="s">
        <v>7778</v>
      </c>
      <c r="C2184" s="13" t="s">
        <v>7780</v>
      </c>
      <c r="D2184" s="13">
        <v>18.600000000000001</v>
      </c>
      <c r="E2184" s="13" t="str">
        <f t="shared" si="612"/>
        <v>Healthy Weight</v>
      </c>
      <c r="F2184" s="13">
        <v>5</v>
      </c>
      <c r="G2184" s="13" t="str">
        <f t="shared" si="613"/>
        <v>Normal</v>
      </c>
      <c r="H2184" s="13" t="s">
        <v>8291</v>
      </c>
      <c r="I2184" s="13" t="s">
        <v>8291</v>
      </c>
      <c r="J2184" s="13" t="s">
        <v>8293</v>
      </c>
      <c r="K2184" s="27">
        <v>1</v>
      </c>
      <c r="L2184" s="13" t="s">
        <v>8291</v>
      </c>
      <c r="M2184" s="13" t="s">
        <v>10285</v>
      </c>
      <c r="N2184" s="13">
        <v>47</v>
      </c>
      <c r="O2184" s="56">
        <v>37735.199999999997</v>
      </c>
      <c r="P2184" s="13" t="s">
        <v>8310</v>
      </c>
      <c r="Q2184" s="13" t="s">
        <v>8310</v>
      </c>
      <c r="R2184" s="57" t="s">
        <v>8321</v>
      </c>
      <c r="T2184" s="12" t="s">
        <v>7778</v>
      </c>
      <c r="U2184" s="13" t="str">
        <f t="shared" si="629"/>
        <v xml:space="preserve">  Kiersten</v>
      </c>
      <c r="V2184" s="39">
        <f t="shared" si="614"/>
        <v>18.600000000000001</v>
      </c>
      <c r="W2184" s="39" t="str">
        <f t="shared" si="615"/>
        <v>Healthy Weight</v>
      </c>
      <c r="X2184" s="39">
        <f t="shared" si="616"/>
        <v>5</v>
      </c>
      <c r="Y2184" s="39" t="str">
        <f t="shared" si="617"/>
        <v>Normal</v>
      </c>
      <c r="Z2184" s="39" t="str">
        <f t="shared" si="618"/>
        <v>No</v>
      </c>
      <c r="AA2184" s="39" t="str">
        <f t="shared" si="619"/>
        <v>No</v>
      </c>
      <c r="AB2184" s="39" t="str">
        <f t="shared" si="620"/>
        <v>Yes</v>
      </c>
      <c r="AC2184" s="38">
        <f t="shared" si="621"/>
        <v>1</v>
      </c>
      <c r="AD2184" s="39" t="str">
        <f t="shared" si="622"/>
        <v>No</v>
      </c>
      <c r="AE2184" s="13" t="str">
        <f t="shared" si="623"/>
        <v>18-Sep-1976</v>
      </c>
      <c r="AF2184" s="39">
        <f t="shared" si="624"/>
        <v>47</v>
      </c>
      <c r="AG2184" s="58">
        <f t="shared" si="625"/>
        <v>37735.199999999997</v>
      </c>
      <c r="AH2184" s="39" t="str">
        <f t="shared" si="626"/>
        <v>tier - 2</v>
      </c>
      <c r="AI2184" s="39" t="str">
        <f t="shared" si="627"/>
        <v>tier - 2</v>
      </c>
      <c r="AJ2184" s="54" t="str">
        <f t="shared" si="628"/>
        <v>R1011</v>
      </c>
    </row>
    <row r="2185" spans="2:36" ht="15.75" customHeight="1" x14ac:dyDescent="0.3">
      <c r="B2185" s="12" t="s">
        <v>7782</v>
      </c>
      <c r="C2185" s="13" t="s">
        <v>1367</v>
      </c>
      <c r="D2185" s="13">
        <v>17.8</v>
      </c>
      <c r="E2185" s="13" t="str">
        <f t="shared" si="612"/>
        <v>Underweight</v>
      </c>
      <c r="F2185" s="13">
        <v>4.55</v>
      </c>
      <c r="G2185" s="13" t="str">
        <f t="shared" si="613"/>
        <v>Normal</v>
      </c>
      <c r="H2185" s="13" t="s">
        <v>8291</v>
      </c>
      <c r="I2185" s="13" t="s">
        <v>8291</v>
      </c>
      <c r="J2185" s="13" t="s">
        <v>8293</v>
      </c>
      <c r="K2185" s="27">
        <v>1</v>
      </c>
      <c r="L2185" s="13" t="s">
        <v>8291</v>
      </c>
      <c r="M2185" s="13" t="s">
        <v>10286</v>
      </c>
      <c r="N2185" s="13">
        <v>37</v>
      </c>
      <c r="O2185" s="56">
        <v>37742.58</v>
      </c>
      <c r="P2185" s="13" t="s">
        <v>8314</v>
      </c>
      <c r="Q2185" s="13" t="s">
        <v>8314</v>
      </c>
      <c r="R2185" s="57" t="s">
        <v>8312</v>
      </c>
      <c r="T2185" s="12" t="s">
        <v>7782</v>
      </c>
      <c r="U2185" s="13" t="str">
        <f t="shared" si="629"/>
        <v xml:space="preserve">  Rachael</v>
      </c>
      <c r="V2185" s="39">
        <f t="shared" si="614"/>
        <v>17.8</v>
      </c>
      <c r="W2185" s="39" t="str">
        <f t="shared" si="615"/>
        <v>Underweight</v>
      </c>
      <c r="X2185" s="39">
        <f t="shared" si="616"/>
        <v>4.55</v>
      </c>
      <c r="Y2185" s="39" t="str">
        <f t="shared" si="617"/>
        <v>Normal</v>
      </c>
      <c r="Z2185" s="39" t="str">
        <f t="shared" si="618"/>
        <v>No</v>
      </c>
      <c r="AA2185" s="39" t="str">
        <f t="shared" si="619"/>
        <v>No</v>
      </c>
      <c r="AB2185" s="39" t="str">
        <f t="shared" si="620"/>
        <v>Yes</v>
      </c>
      <c r="AC2185" s="38">
        <f t="shared" si="621"/>
        <v>1</v>
      </c>
      <c r="AD2185" s="39" t="str">
        <f t="shared" si="622"/>
        <v>No</v>
      </c>
      <c r="AE2185" s="13" t="str">
        <f t="shared" si="623"/>
        <v>15-Aug-1986</v>
      </c>
      <c r="AF2185" s="39">
        <f t="shared" si="624"/>
        <v>37</v>
      </c>
      <c r="AG2185" s="58">
        <f t="shared" si="625"/>
        <v>37742.58</v>
      </c>
      <c r="AH2185" s="39" t="str">
        <f t="shared" si="626"/>
        <v>tier - 1</v>
      </c>
      <c r="AI2185" s="39" t="str">
        <f t="shared" si="627"/>
        <v>tier - 1</v>
      </c>
      <c r="AJ2185" s="54" t="str">
        <f t="shared" si="628"/>
        <v>R1013</v>
      </c>
    </row>
    <row r="2186" spans="2:36" ht="15.75" customHeight="1" x14ac:dyDescent="0.3">
      <c r="B2186" s="12" t="s">
        <v>7785</v>
      </c>
      <c r="C2186" s="13" t="s">
        <v>6524</v>
      </c>
      <c r="D2186" s="13">
        <v>35.200000000000003</v>
      </c>
      <c r="E2186" s="13" t="str">
        <f t="shared" si="612"/>
        <v>Obesity</v>
      </c>
      <c r="F2186" s="13">
        <v>5.97</v>
      </c>
      <c r="G2186" s="13" t="str">
        <f t="shared" si="613"/>
        <v>Prediabetes</v>
      </c>
      <c r="H2186" s="13" t="s">
        <v>8291</v>
      </c>
      <c r="I2186" s="13" t="s">
        <v>8293</v>
      </c>
      <c r="J2186" s="13" t="s">
        <v>8291</v>
      </c>
      <c r="K2186" s="27">
        <v>1</v>
      </c>
      <c r="L2186" s="13" t="s">
        <v>8291</v>
      </c>
      <c r="M2186" s="13" t="s">
        <v>10287</v>
      </c>
      <c r="N2186" s="13">
        <v>40</v>
      </c>
      <c r="O2186" s="56">
        <v>37800.980000000003</v>
      </c>
      <c r="P2186" s="13" t="s">
        <v>8310</v>
      </c>
      <c r="Q2186" s="13" t="s">
        <v>8310</v>
      </c>
      <c r="R2186" s="57" t="s">
        <v>8321</v>
      </c>
      <c r="T2186" s="12" t="s">
        <v>7785</v>
      </c>
      <c r="U2186" s="13" t="str">
        <f t="shared" si="629"/>
        <v xml:space="preserve">  Timothy P</v>
      </c>
      <c r="V2186" s="39">
        <f t="shared" si="614"/>
        <v>35.200000000000003</v>
      </c>
      <c r="W2186" s="39" t="str">
        <f t="shared" si="615"/>
        <v>Obesity</v>
      </c>
      <c r="X2186" s="39">
        <f t="shared" si="616"/>
        <v>5.97</v>
      </c>
      <c r="Y2186" s="39" t="str">
        <f t="shared" si="617"/>
        <v>Prediabetes</v>
      </c>
      <c r="Z2186" s="39" t="str">
        <f t="shared" si="618"/>
        <v>No</v>
      </c>
      <c r="AA2186" s="39" t="str">
        <f t="shared" si="619"/>
        <v>Yes</v>
      </c>
      <c r="AB2186" s="39" t="str">
        <f t="shared" si="620"/>
        <v>No</v>
      </c>
      <c r="AC2186" s="38">
        <f t="shared" si="621"/>
        <v>1</v>
      </c>
      <c r="AD2186" s="39" t="str">
        <f t="shared" si="622"/>
        <v>No</v>
      </c>
      <c r="AE2186" s="13" t="str">
        <f t="shared" si="623"/>
        <v>26-Jul-1983</v>
      </c>
      <c r="AF2186" s="39">
        <f t="shared" si="624"/>
        <v>40</v>
      </c>
      <c r="AG2186" s="58">
        <f t="shared" si="625"/>
        <v>37800.980000000003</v>
      </c>
      <c r="AH2186" s="39" t="str">
        <f t="shared" si="626"/>
        <v>tier - 2</v>
      </c>
      <c r="AI2186" s="39" t="str">
        <f t="shared" si="627"/>
        <v>tier - 2</v>
      </c>
      <c r="AJ2186" s="54" t="str">
        <f t="shared" si="628"/>
        <v>R1011</v>
      </c>
    </row>
    <row r="2187" spans="2:36" ht="15.75" customHeight="1" x14ac:dyDescent="0.3">
      <c r="B2187" s="12" t="s">
        <v>7787</v>
      </c>
      <c r="C2187" s="13" t="s">
        <v>7789</v>
      </c>
      <c r="D2187" s="13">
        <v>33.770000000000003</v>
      </c>
      <c r="E2187" s="13" t="str">
        <f t="shared" si="612"/>
        <v>Obesity</v>
      </c>
      <c r="F2187" s="13">
        <v>4.0199999999999996</v>
      </c>
      <c r="G2187" s="13" t="str">
        <f t="shared" si="613"/>
        <v>Normal</v>
      </c>
      <c r="H2187" s="13" t="s">
        <v>8291</v>
      </c>
      <c r="I2187" s="13" t="s">
        <v>8293</v>
      </c>
      <c r="J2187" s="13" t="s">
        <v>8291</v>
      </c>
      <c r="K2187" s="27">
        <v>1</v>
      </c>
      <c r="L2187" s="13" t="s">
        <v>8291</v>
      </c>
      <c r="M2187" s="13" t="s">
        <v>10288</v>
      </c>
      <c r="N2187" s="13">
        <v>44</v>
      </c>
      <c r="O2187" s="56">
        <v>37829.72</v>
      </c>
      <c r="P2187" s="13" t="s">
        <v>8314</v>
      </c>
      <c r="Q2187" s="13" t="s">
        <v>8310</v>
      </c>
      <c r="R2187" s="57" t="s">
        <v>8321</v>
      </c>
      <c r="T2187" s="12" t="s">
        <v>7787</v>
      </c>
      <c r="U2187" s="13" t="str">
        <f t="shared" si="629"/>
        <v xml:space="preserve">  Lelisa</v>
      </c>
      <c r="V2187" s="39">
        <f t="shared" si="614"/>
        <v>33.770000000000003</v>
      </c>
      <c r="W2187" s="39" t="str">
        <f t="shared" si="615"/>
        <v>Obesity</v>
      </c>
      <c r="X2187" s="39">
        <f t="shared" si="616"/>
        <v>4.0199999999999996</v>
      </c>
      <c r="Y2187" s="39" t="str">
        <f t="shared" si="617"/>
        <v>Normal</v>
      </c>
      <c r="Z2187" s="39" t="str">
        <f t="shared" si="618"/>
        <v>No</v>
      </c>
      <c r="AA2187" s="39" t="str">
        <f t="shared" si="619"/>
        <v>Yes</v>
      </c>
      <c r="AB2187" s="39" t="str">
        <f t="shared" si="620"/>
        <v>No</v>
      </c>
      <c r="AC2187" s="38">
        <f t="shared" si="621"/>
        <v>1</v>
      </c>
      <c r="AD2187" s="39" t="str">
        <f t="shared" si="622"/>
        <v>No</v>
      </c>
      <c r="AE2187" s="13" t="str">
        <f t="shared" si="623"/>
        <v>9-Sep-1979</v>
      </c>
      <c r="AF2187" s="39">
        <f t="shared" si="624"/>
        <v>44</v>
      </c>
      <c r="AG2187" s="58">
        <f t="shared" si="625"/>
        <v>37829.72</v>
      </c>
      <c r="AH2187" s="39" t="str">
        <f t="shared" si="626"/>
        <v>tier - 1</v>
      </c>
      <c r="AI2187" s="39" t="str">
        <f t="shared" si="627"/>
        <v>tier - 2</v>
      </c>
      <c r="AJ2187" s="54" t="str">
        <f t="shared" si="628"/>
        <v>R1011</v>
      </c>
    </row>
    <row r="2188" spans="2:36" ht="15.75" customHeight="1" x14ac:dyDescent="0.3">
      <c r="B2188" s="12" t="s">
        <v>7791</v>
      </c>
      <c r="C2188" s="13" t="s">
        <v>1006</v>
      </c>
      <c r="D2188" s="13">
        <v>30.03</v>
      </c>
      <c r="E2188" s="13" t="str">
        <f t="shared" si="612"/>
        <v>Obesity</v>
      </c>
      <c r="F2188" s="13">
        <v>4.04</v>
      </c>
      <c r="G2188" s="13" t="str">
        <f t="shared" si="613"/>
        <v>Normal</v>
      </c>
      <c r="H2188" s="13" t="s">
        <v>8291</v>
      </c>
      <c r="I2188" s="13" t="s">
        <v>8293</v>
      </c>
      <c r="J2188" s="13" t="s">
        <v>8291</v>
      </c>
      <c r="K2188" s="27">
        <v>1</v>
      </c>
      <c r="L2188" s="13" t="s">
        <v>8291</v>
      </c>
      <c r="M2188" s="13" t="s">
        <v>10289</v>
      </c>
      <c r="N2188" s="13">
        <v>25</v>
      </c>
      <c r="O2188" s="56">
        <v>38126.25</v>
      </c>
      <c r="P2188" s="13" t="s">
        <v>8314</v>
      </c>
      <c r="Q2188" s="13" t="s">
        <v>8311</v>
      </c>
      <c r="R2188" s="57" t="s">
        <v>8312</v>
      </c>
      <c r="T2188" s="12" t="s">
        <v>7791</v>
      </c>
      <c r="U2188" s="13" t="str">
        <f t="shared" si="629"/>
        <v xml:space="preserve">  Nate</v>
      </c>
      <c r="V2188" s="39">
        <f t="shared" si="614"/>
        <v>30.03</v>
      </c>
      <c r="W2188" s="39" t="str">
        <f t="shared" si="615"/>
        <v>Obesity</v>
      </c>
      <c r="X2188" s="39">
        <f t="shared" si="616"/>
        <v>4.04</v>
      </c>
      <c r="Y2188" s="39" t="str">
        <f t="shared" si="617"/>
        <v>Normal</v>
      </c>
      <c r="Z2188" s="39" t="str">
        <f t="shared" si="618"/>
        <v>No</v>
      </c>
      <c r="AA2188" s="39" t="str">
        <f t="shared" si="619"/>
        <v>Yes</v>
      </c>
      <c r="AB2188" s="39" t="str">
        <f t="shared" si="620"/>
        <v>No</v>
      </c>
      <c r="AC2188" s="38">
        <f t="shared" si="621"/>
        <v>1</v>
      </c>
      <c r="AD2188" s="39" t="str">
        <f t="shared" si="622"/>
        <v>No</v>
      </c>
      <c r="AE2188" s="13" t="str">
        <f t="shared" si="623"/>
        <v>29-Jul-1998</v>
      </c>
      <c r="AF2188" s="39">
        <f t="shared" si="624"/>
        <v>25</v>
      </c>
      <c r="AG2188" s="58">
        <f t="shared" si="625"/>
        <v>38126.25</v>
      </c>
      <c r="AH2188" s="39" t="str">
        <f t="shared" si="626"/>
        <v>tier - 1</v>
      </c>
      <c r="AI2188" s="39" t="str">
        <f t="shared" si="627"/>
        <v>tier - 3</v>
      </c>
      <c r="AJ2188" s="54" t="str">
        <f t="shared" si="628"/>
        <v>R1013</v>
      </c>
    </row>
    <row r="2189" spans="2:36" ht="15.75" customHeight="1" x14ac:dyDescent="0.3">
      <c r="B2189" s="12" t="s">
        <v>7794</v>
      </c>
      <c r="C2189" s="13" t="s">
        <v>7796</v>
      </c>
      <c r="D2189" s="13">
        <v>29.37</v>
      </c>
      <c r="E2189" s="13" t="str">
        <f t="shared" si="612"/>
        <v>Overweight</v>
      </c>
      <c r="F2189" s="13">
        <v>5.54</v>
      </c>
      <c r="G2189" s="13" t="str">
        <f t="shared" si="613"/>
        <v>Normal</v>
      </c>
      <c r="H2189" s="13" t="s">
        <v>8291</v>
      </c>
      <c r="I2189" s="13" t="s">
        <v>8293</v>
      </c>
      <c r="J2189" s="13" t="s">
        <v>8291</v>
      </c>
      <c r="K2189" s="27">
        <v>1</v>
      </c>
      <c r="L2189" s="13" t="s">
        <v>8291</v>
      </c>
      <c r="M2189" s="13" t="s">
        <v>10290</v>
      </c>
      <c r="N2189" s="13">
        <v>51</v>
      </c>
      <c r="O2189" s="56">
        <v>38189.1</v>
      </c>
      <c r="P2189" s="13" t="s">
        <v>8310</v>
      </c>
      <c r="Q2189" s="13" t="s">
        <v>8310</v>
      </c>
      <c r="R2189" s="57" t="s">
        <v>8321</v>
      </c>
      <c r="T2189" s="12" t="s">
        <v>7794</v>
      </c>
      <c r="U2189" s="13" t="str">
        <f t="shared" si="629"/>
        <v xml:space="preserve">  Chris C</v>
      </c>
      <c r="V2189" s="39">
        <f t="shared" si="614"/>
        <v>29.37</v>
      </c>
      <c r="W2189" s="39" t="str">
        <f t="shared" si="615"/>
        <v>Overweight</v>
      </c>
      <c r="X2189" s="39">
        <f t="shared" si="616"/>
        <v>5.54</v>
      </c>
      <c r="Y2189" s="39" t="str">
        <f t="shared" si="617"/>
        <v>Normal</v>
      </c>
      <c r="Z2189" s="39" t="str">
        <f t="shared" si="618"/>
        <v>No</v>
      </c>
      <c r="AA2189" s="39" t="str">
        <f t="shared" si="619"/>
        <v>Yes</v>
      </c>
      <c r="AB2189" s="39" t="str">
        <f t="shared" si="620"/>
        <v>No</v>
      </c>
      <c r="AC2189" s="38">
        <f t="shared" si="621"/>
        <v>1</v>
      </c>
      <c r="AD2189" s="39" t="str">
        <f t="shared" si="622"/>
        <v>No</v>
      </c>
      <c r="AE2189" s="13" t="str">
        <f t="shared" si="623"/>
        <v>19-Nov-1972</v>
      </c>
      <c r="AF2189" s="39">
        <f t="shared" si="624"/>
        <v>51</v>
      </c>
      <c r="AG2189" s="58">
        <f t="shared" si="625"/>
        <v>38189.1</v>
      </c>
      <c r="AH2189" s="39" t="str">
        <f t="shared" si="626"/>
        <v>tier - 2</v>
      </c>
      <c r="AI2189" s="39" t="str">
        <f t="shared" si="627"/>
        <v>tier - 2</v>
      </c>
      <c r="AJ2189" s="54" t="str">
        <f t="shared" si="628"/>
        <v>R1011</v>
      </c>
    </row>
    <row r="2190" spans="2:36" ht="15.75" customHeight="1" x14ac:dyDescent="0.3">
      <c r="B2190" s="12" t="s">
        <v>7797</v>
      </c>
      <c r="C2190" s="13" t="s">
        <v>36</v>
      </c>
      <c r="D2190" s="13">
        <v>28.5</v>
      </c>
      <c r="E2190" s="13" t="str">
        <f t="shared" si="612"/>
        <v>Overweight</v>
      </c>
      <c r="F2190" s="13">
        <v>4.03</v>
      </c>
      <c r="G2190" s="13" t="str">
        <f t="shared" si="613"/>
        <v>Normal</v>
      </c>
      <c r="H2190" s="13" t="s">
        <v>8291</v>
      </c>
      <c r="I2190" s="13" t="s">
        <v>8293</v>
      </c>
      <c r="J2190" s="13" t="s">
        <v>8291</v>
      </c>
      <c r="K2190" s="27">
        <v>1</v>
      </c>
      <c r="L2190" s="13" t="s">
        <v>8291</v>
      </c>
      <c r="M2190" s="13" t="s">
        <v>10291</v>
      </c>
      <c r="N2190" s="13">
        <v>34</v>
      </c>
      <c r="O2190" s="56">
        <v>38237.339999999997</v>
      </c>
      <c r="P2190" s="13" t="s">
        <v>8310</v>
      </c>
      <c r="Q2190" s="13" t="s">
        <v>8311</v>
      </c>
      <c r="R2190" s="57" t="s">
        <v>8321</v>
      </c>
      <c r="T2190" s="12" t="s">
        <v>7797</v>
      </c>
      <c r="U2190" s="13" t="str">
        <f t="shared" si="629"/>
        <v xml:space="preserve">  Scott</v>
      </c>
      <c r="V2190" s="39">
        <f t="shared" si="614"/>
        <v>28.5</v>
      </c>
      <c r="W2190" s="39" t="str">
        <f t="shared" si="615"/>
        <v>Overweight</v>
      </c>
      <c r="X2190" s="39">
        <f t="shared" si="616"/>
        <v>4.03</v>
      </c>
      <c r="Y2190" s="39" t="str">
        <f t="shared" si="617"/>
        <v>Normal</v>
      </c>
      <c r="Z2190" s="39" t="str">
        <f t="shared" si="618"/>
        <v>No</v>
      </c>
      <c r="AA2190" s="39" t="str">
        <f t="shared" si="619"/>
        <v>Yes</v>
      </c>
      <c r="AB2190" s="39" t="str">
        <f t="shared" si="620"/>
        <v>No</v>
      </c>
      <c r="AC2190" s="38">
        <f t="shared" si="621"/>
        <v>1</v>
      </c>
      <c r="AD2190" s="39" t="str">
        <f t="shared" si="622"/>
        <v>No</v>
      </c>
      <c r="AE2190" s="13" t="str">
        <f t="shared" si="623"/>
        <v>8-Sep-1989</v>
      </c>
      <c r="AF2190" s="39">
        <f t="shared" si="624"/>
        <v>34</v>
      </c>
      <c r="AG2190" s="58">
        <f t="shared" si="625"/>
        <v>38237.339999999997</v>
      </c>
      <c r="AH2190" s="39" t="str">
        <f t="shared" si="626"/>
        <v>tier - 2</v>
      </c>
      <c r="AI2190" s="39" t="str">
        <f t="shared" si="627"/>
        <v>tier - 3</v>
      </c>
      <c r="AJ2190" s="54" t="str">
        <f t="shared" si="628"/>
        <v>R1011</v>
      </c>
    </row>
    <row r="2191" spans="2:36" ht="15.75" customHeight="1" x14ac:dyDescent="0.3">
      <c r="B2191" s="12" t="s">
        <v>7800</v>
      </c>
      <c r="C2191" s="13" t="s">
        <v>339</v>
      </c>
      <c r="D2191" s="13">
        <v>23.32</v>
      </c>
      <c r="E2191" s="13" t="str">
        <f t="shared" si="612"/>
        <v>Healthy Weight</v>
      </c>
      <c r="F2191" s="13">
        <v>5.62</v>
      </c>
      <c r="G2191" s="13" t="str">
        <f t="shared" si="613"/>
        <v>Normal</v>
      </c>
      <c r="H2191" s="13" t="s">
        <v>8291</v>
      </c>
      <c r="I2191" s="13" t="s">
        <v>8293</v>
      </c>
      <c r="J2191" s="13" t="s">
        <v>8291</v>
      </c>
      <c r="K2191" s="27">
        <v>1</v>
      </c>
      <c r="L2191" s="13" t="s">
        <v>8291</v>
      </c>
      <c r="M2191" s="13" t="s">
        <v>10292</v>
      </c>
      <c r="N2191" s="13">
        <v>59</v>
      </c>
      <c r="O2191" s="56">
        <v>38241.74</v>
      </c>
      <c r="P2191" s="13" t="s">
        <v>8310</v>
      </c>
      <c r="Q2191" s="13" t="s">
        <v>8311</v>
      </c>
      <c r="R2191" s="57" t="s">
        <v>8321</v>
      </c>
      <c r="T2191" s="12" t="s">
        <v>7800</v>
      </c>
      <c r="U2191" s="13" t="str">
        <f t="shared" si="629"/>
        <v xml:space="preserve">  Kevin</v>
      </c>
      <c r="V2191" s="39">
        <f t="shared" si="614"/>
        <v>23.32</v>
      </c>
      <c r="W2191" s="39" t="str">
        <f t="shared" si="615"/>
        <v>Healthy Weight</v>
      </c>
      <c r="X2191" s="39">
        <f t="shared" si="616"/>
        <v>5.62</v>
      </c>
      <c r="Y2191" s="39" t="str">
        <f t="shared" si="617"/>
        <v>Normal</v>
      </c>
      <c r="Z2191" s="39" t="str">
        <f t="shared" si="618"/>
        <v>No</v>
      </c>
      <c r="AA2191" s="39" t="str">
        <f t="shared" si="619"/>
        <v>Yes</v>
      </c>
      <c r="AB2191" s="39" t="str">
        <f t="shared" si="620"/>
        <v>No</v>
      </c>
      <c r="AC2191" s="38">
        <f t="shared" si="621"/>
        <v>1</v>
      </c>
      <c r="AD2191" s="39" t="str">
        <f t="shared" si="622"/>
        <v>No</v>
      </c>
      <c r="AE2191" s="13" t="str">
        <f t="shared" si="623"/>
        <v>16-Jun-1964</v>
      </c>
      <c r="AF2191" s="39">
        <f t="shared" si="624"/>
        <v>59</v>
      </c>
      <c r="AG2191" s="58">
        <f t="shared" si="625"/>
        <v>38241.74</v>
      </c>
      <c r="AH2191" s="39" t="str">
        <f t="shared" si="626"/>
        <v>tier - 2</v>
      </c>
      <c r="AI2191" s="39" t="str">
        <f t="shared" si="627"/>
        <v>tier - 3</v>
      </c>
      <c r="AJ2191" s="54" t="str">
        <f t="shared" si="628"/>
        <v>R1011</v>
      </c>
    </row>
    <row r="2192" spans="2:36" ht="15.75" customHeight="1" x14ac:dyDescent="0.3">
      <c r="B2192" s="12" t="s">
        <v>7803</v>
      </c>
      <c r="C2192" s="13" t="s">
        <v>7805</v>
      </c>
      <c r="D2192" s="13">
        <v>26.125</v>
      </c>
      <c r="E2192" s="13" t="str">
        <f t="shared" si="612"/>
        <v>Overweight</v>
      </c>
      <c r="F2192" s="13">
        <v>5.27</v>
      </c>
      <c r="G2192" s="13" t="str">
        <f t="shared" si="613"/>
        <v>Normal</v>
      </c>
      <c r="H2192" s="13" t="s">
        <v>8291</v>
      </c>
      <c r="I2192" s="13" t="s">
        <v>8293</v>
      </c>
      <c r="J2192" s="13" t="s">
        <v>8291</v>
      </c>
      <c r="K2192" s="27">
        <v>1</v>
      </c>
      <c r="L2192" s="13" t="s">
        <v>8291</v>
      </c>
      <c r="M2192" s="13" t="s">
        <v>10293</v>
      </c>
      <c r="N2192" s="13">
        <v>43</v>
      </c>
      <c r="O2192" s="56">
        <v>38245.589999999997</v>
      </c>
      <c r="P2192" s="13" t="s">
        <v>8314</v>
      </c>
      <c r="Q2192" s="13" t="s">
        <v>8310</v>
      </c>
      <c r="R2192" s="57" t="s">
        <v>8312</v>
      </c>
      <c r="T2192" s="12" t="s">
        <v>7803</v>
      </c>
      <c r="U2192" s="13" t="str">
        <f t="shared" si="629"/>
        <v xml:space="preserve">  Erik C</v>
      </c>
      <c r="V2192" s="39">
        <f t="shared" si="614"/>
        <v>26.125</v>
      </c>
      <c r="W2192" s="39" t="str">
        <f t="shared" si="615"/>
        <v>Overweight</v>
      </c>
      <c r="X2192" s="39">
        <f t="shared" si="616"/>
        <v>5.27</v>
      </c>
      <c r="Y2192" s="39" t="str">
        <f t="shared" si="617"/>
        <v>Normal</v>
      </c>
      <c r="Z2192" s="39" t="str">
        <f t="shared" si="618"/>
        <v>No</v>
      </c>
      <c r="AA2192" s="39" t="str">
        <f t="shared" si="619"/>
        <v>Yes</v>
      </c>
      <c r="AB2192" s="39" t="str">
        <f t="shared" si="620"/>
        <v>No</v>
      </c>
      <c r="AC2192" s="38">
        <f t="shared" si="621"/>
        <v>1</v>
      </c>
      <c r="AD2192" s="39" t="str">
        <f t="shared" si="622"/>
        <v>No</v>
      </c>
      <c r="AE2192" s="13" t="str">
        <f t="shared" si="623"/>
        <v>16-Aug-1980</v>
      </c>
      <c r="AF2192" s="39">
        <f t="shared" si="624"/>
        <v>43</v>
      </c>
      <c r="AG2192" s="58">
        <f t="shared" si="625"/>
        <v>38245.589999999997</v>
      </c>
      <c r="AH2192" s="39" t="str">
        <f t="shared" si="626"/>
        <v>tier - 1</v>
      </c>
      <c r="AI2192" s="39" t="str">
        <f t="shared" si="627"/>
        <v>tier - 2</v>
      </c>
      <c r="AJ2192" s="54" t="str">
        <f t="shared" si="628"/>
        <v>R1013</v>
      </c>
    </row>
    <row r="2193" spans="2:36" ht="15.75" customHeight="1" x14ac:dyDescent="0.3">
      <c r="B2193" s="12" t="s">
        <v>7806</v>
      </c>
      <c r="C2193" s="13" t="s">
        <v>7808</v>
      </c>
      <c r="D2193" s="13">
        <v>25.46</v>
      </c>
      <c r="E2193" s="13" t="str">
        <f t="shared" si="612"/>
        <v>Overweight</v>
      </c>
      <c r="F2193" s="13">
        <v>5.18</v>
      </c>
      <c r="G2193" s="13" t="str">
        <f t="shared" si="613"/>
        <v>Normal</v>
      </c>
      <c r="H2193" s="13" t="s">
        <v>8291</v>
      </c>
      <c r="I2193" s="13" t="s">
        <v>8293</v>
      </c>
      <c r="J2193" s="13" t="s">
        <v>8291</v>
      </c>
      <c r="K2193" s="27">
        <v>1</v>
      </c>
      <c r="L2193" s="13" t="s">
        <v>8291</v>
      </c>
      <c r="M2193" s="13" t="s">
        <v>10294</v>
      </c>
      <c r="N2193" s="13">
        <v>34</v>
      </c>
      <c r="O2193" s="56">
        <v>38282.75</v>
      </c>
      <c r="P2193" s="13" t="s">
        <v>8314</v>
      </c>
      <c r="Q2193" s="13" t="s">
        <v>8310</v>
      </c>
      <c r="R2193" s="57" t="s">
        <v>8312</v>
      </c>
      <c r="T2193" s="12" t="s">
        <v>7806</v>
      </c>
      <c r="U2193" s="13" t="str">
        <f t="shared" si="629"/>
        <v xml:space="preserve">  Shawn C</v>
      </c>
      <c r="V2193" s="39">
        <f t="shared" si="614"/>
        <v>25.46</v>
      </c>
      <c r="W2193" s="39" t="str">
        <f t="shared" si="615"/>
        <v>Overweight</v>
      </c>
      <c r="X2193" s="39">
        <f t="shared" si="616"/>
        <v>5.18</v>
      </c>
      <c r="Y2193" s="39" t="str">
        <f t="shared" si="617"/>
        <v>Normal</v>
      </c>
      <c r="Z2193" s="39" t="str">
        <f t="shared" si="618"/>
        <v>No</v>
      </c>
      <c r="AA2193" s="39" t="str">
        <f t="shared" si="619"/>
        <v>Yes</v>
      </c>
      <c r="AB2193" s="39" t="str">
        <f t="shared" si="620"/>
        <v>No</v>
      </c>
      <c r="AC2193" s="38">
        <f t="shared" si="621"/>
        <v>1</v>
      </c>
      <c r="AD2193" s="39" t="str">
        <f t="shared" si="622"/>
        <v>No</v>
      </c>
      <c r="AE2193" s="13" t="str">
        <f t="shared" si="623"/>
        <v>30-Oct-1989</v>
      </c>
      <c r="AF2193" s="39">
        <f t="shared" si="624"/>
        <v>34</v>
      </c>
      <c r="AG2193" s="58">
        <f t="shared" si="625"/>
        <v>38282.75</v>
      </c>
      <c r="AH2193" s="39" t="str">
        <f t="shared" si="626"/>
        <v>tier - 1</v>
      </c>
      <c r="AI2193" s="39" t="str">
        <f t="shared" si="627"/>
        <v>tier - 2</v>
      </c>
      <c r="AJ2193" s="54" t="str">
        <f t="shared" si="628"/>
        <v>R1013</v>
      </c>
    </row>
    <row r="2194" spans="2:36" ht="15.75" customHeight="1" x14ac:dyDescent="0.3">
      <c r="B2194" s="12" t="s">
        <v>7810</v>
      </c>
      <c r="C2194" s="13" t="s">
        <v>7812</v>
      </c>
      <c r="D2194" s="13">
        <v>23.75</v>
      </c>
      <c r="E2194" s="13" t="str">
        <f t="shared" si="612"/>
        <v>Healthy Weight</v>
      </c>
      <c r="F2194" s="13">
        <v>5.27</v>
      </c>
      <c r="G2194" s="13" t="str">
        <f t="shared" si="613"/>
        <v>Normal</v>
      </c>
      <c r="H2194" s="13" t="s">
        <v>8291</v>
      </c>
      <c r="I2194" s="13" t="s">
        <v>8293</v>
      </c>
      <c r="J2194" s="13" t="s">
        <v>8291</v>
      </c>
      <c r="K2194" s="27">
        <v>1</v>
      </c>
      <c r="L2194" s="13" t="s">
        <v>8291</v>
      </c>
      <c r="M2194" s="13" t="s">
        <v>10295</v>
      </c>
      <c r="N2194" s="13">
        <v>43</v>
      </c>
      <c r="O2194" s="56">
        <v>38313.129999999997</v>
      </c>
      <c r="P2194" s="13" t="s">
        <v>8314</v>
      </c>
      <c r="Q2194" s="13" t="s">
        <v>8311</v>
      </c>
      <c r="R2194" s="57" t="s">
        <v>8321</v>
      </c>
      <c r="T2194" s="12" t="s">
        <v>7810</v>
      </c>
      <c r="U2194" s="13" t="str">
        <f t="shared" si="629"/>
        <v xml:space="preserve">  Vajin L</v>
      </c>
      <c r="V2194" s="39">
        <f t="shared" si="614"/>
        <v>23.75</v>
      </c>
      <c r="W2194" s="39" t="str">
        <f t="shared" si="615"/>
        <v>Healthy Weight</v>
      </c>
      <c r="X2194" s="39">
        <f t="shared" si="616"/>
        <v>5.27</v>
      </c>
      <c r="Y2194" s="39" t="str">
        <f t="shared" si="617"/>
        <v>Normal</v>
      </c>
      <c r="Z2194" s="39" t="str">
        <f t="shared" si="618"/>
        <v>No</v>
      </c>
      <c r="AA2194" s="39" t="str">
        <f t="shared" si="619"/>
        <v>Yes</v>
      </c>
      <c r="AB2194" s="39" t="str">
        <f t="shared" si="620"/>
        <v>No</v>
      </c>
      <c r="AC2194" s="38">
        <f t="shared" si="621"/>
        <v>1</v>
      </c>
      <c r="AD2194" s="39" t="str">
        <f t="shared" si="622"/>
        <v>No</v>
      </c>
      <c r="AE2194" s="13" t="str">
        <f t="shared" si="623"/>
        <v>12-Jun-1980</v>
      </c>
      <c r="AF2194" s="39">
        <f t="shared" si="624"/>
        <v>43</v>
      </c>
      <c r="AG2194" s="58">
        <f t="shared" si="625"/>
        <v>38313.129999999997</v>
      </c>
      <c r="AH2194" s="39" t="str">
        <f t="shared" si="626"/>
        <v>tier - 1</v>
      </c>
      <c r="AI2194" s="39" t="str">
        <f t="shared" si="627"/>
        <v>tier - 3</v>
      </c>
      <c r="AJ2194" s="54" t="str">
        <f t="shared" si="628"/>
        <v>R1011</v>
      </c>
    </row>
    <row r="2195" spans="2:36" ht="15.75" customHeight="1" x14ac:dyDescent="0.3">
      <c r="B2195" s="12" t="s">
        <v>7813</v>
      </c>
      <c r="C2195" s="13" t="s">
        <v>7815</v>
      </c>
      <c r="D2195" s="13">
        <v>23.085000000000001</v>
      </c>
      <c r="E2195" s="13" t="str">
        <f t="shared" si="612"/>
        <v>Healthy Weight</v>
      </c>
      <c r="F2195" s="13">
        <v>5.62</v>
      </c>
      <c r="G2195" s="13" t="str">
        <f t="shared" si="613"/>
        <v>Normal</v>
      </c>
      <c r="H2195" s="13" t="s">
        <v>8291</v>
      </c>
      <c r="I2195" s="13" t="s">
        <v>8293</v>
      </c>
      <c r="J2195" s="13" t="s">
        <v>8291</v>
      </c>
      <c r="K2195" s="27">
        <v>1</v>
      </c>
      <c r="L2195" s="13" t="s">
        <v>8291</v>
      </c>
      <c r="M2195" s="13" t="s">
        <v>10296</v>
      </c>
      <c r="N2195" s="13">
        <v>21</v>
      </c>
      <c r="O2195" s="56">
        <v>38344.57</v>
      </c>
      <c r="P2195" s="13" t="s">
        <v>8314</v>
      </c>
      <c r="Q2195" s="13" t="s">
        <v>8311</v>
      </c>
      <c r="R2195" s="57" t="s">
        <v>8321</v>
      </c>
      <c r="T2195" s="12" t="s">
        <v>7813</v>
      </c>
      <c r="U2195" s="13" t="str">
        <f t="shared" si="629"/>
        <v xml:space="preserve">  John K</v>
      </c>
      <c r="V2195" s="39">
        <f t="shared" si="614"/>
        <v>23.085000000000001</v>
      </c>
      <c r="W2195" s="39" t="str">
        <f t="shared" si="615"/>
        <v>Healthy Weight</v>
      </c>
      <c r="X2195" s="39">
        <f t="shared" si="616"/>
        <v>5.62</v>
      </c>
      <c r="Y2195" s="39" t="str">
        <f t="shared" si="617"/>
        <v>Normal</v>
      </c>
      <c r="Z2195" s="39" t="str">
        <f t="shared" si="618"/>
        <v>No</v>
      </c>
      <c r="AA2195" s="39" t="str">
        <f t="shared" si="619"/>
        <v>Yes</v>
      </c>
      <c r="AB2195" s="39" t="str">
        <f t="shared" si="620"/>
        <v>No</v>
      </c>
      <c r="AC2195" s="38">
        <f t="shared" si="621"/>
        <v>1</v>
      </c>
      <c r="AD2195" s="39" t="str">
        <f t="shared" si="622"/>
        <v>No</v>
      </c>
      <c r="AE2195" s="13" t="str">
        <f t="shared" si="623"/>
        <v>17-Sep-2002</v>
      </c>
      <c r="AF2195" s="39">
        <f t="shared" si="624"/>
        <v>21</v>
      </c>
      <c r="AG2195" s="58">
        <f t="shared" si="625"/>
        <v>38344.57</v>
      </c>
      <c r="AH2195" s="39" t="str">
        <f t="shared" si="626"/>
        <v>tier - 1</v>
      </c>
      <c r="AI2195" s="39" t="str">
        <f t="shared" si="627"/>
        <v>tier - 3</v>
      </c>
      <c r="AJ2195" s="54" t="str">
        <f t="shared" si="628"/>
        <v>R1011</v>
      </c>
    </row>
    <row r="2196" spans="2:36" ht="15.75" customHeight="1" x14ac:dyDescent="0.3">
      <c r="B2196" s="12" t="s">
        <v>7817</v>
      </c>
      <c r="C2196" s="13" t="s">
        <v>3922</v>
      </c>
      <c r="D2196" s="13">
        <v>22.99</v>
      </c>
      <c r="E2196" s="13" t="str">
        <f t="shared" si="612"/>
        <v>Healthy Weight</v>
      </c>
      <c r="F2196" s="13">
        <v>5.0599999999999996</v>
      </c>
      <c r="G2196" s="13" t="str">
        <f t="shared" si="613"/>
        <v>Normal</v>
      </c>
      <c r="H2196" s="13" t="s">
        <v>8291</v>
      </c>
      <c r="I2196" s="13" t="s">
        <v>8293</v>
      </c>
      <c r="J2196" s="13" t="s">
        <v>8291</v>
      </c>
      <c r="K2196" s="27">
        <v>1</v>
      </c>
      <c r="L2196" s="13" t="s">
        <v>8291</v>
      </c>
      <c r="M2196" s="13" t="s">
        <v>10297</v>
      </c>
      <c r="N2196" s="13">
        <v>53</v>
      </c>
      <c r="O2196" s="56">
        <v>38389.79</v>
      </c>
      <c r="P2196" s="13" t="s">
        <v>8310</v>
      </c>
      <c r="Q2196" s="13" t="s">
        <v>8311</v>
      </c>
      <c r="R2196" s="57" t="s">
        <v>8321</v>
      </c>
      <c r="T2196" s="12" t="s">
        <v>7817</v>
      </c>
      <c r="U2196" s="13" t="str">
        <f t="shared" si="629"/>
        <v xml:space="preserve">  Kevin J</v>
      </c>
      <c r="V2196" s="39">
        <f t="shared" si="614"/>
        <v>22.99</v>
      </c>
      <c r="W2196" s="39" t="str">
        <f t="shared" si="615"/>
        <v>Healthy Weight</v>
      </c>
      <c r="X2196" s="39">
        <f t="shared" si="616"/>
        <v>5.0599999999999996</v>
      </c>
      <c r="Y2196" s="39" t="str">
        <f t="shared" si="617"/>
        <v>Normal</v>
      </c>
      <c r="Z2196" s="39" t="str">
        <f t="shared" si="618"/>
        <v>No</v>
      </c>
      <c r="AA2196" s="39" t="str">
        <f t="shared" si="619"/>
        <v>Yes</v>
      </c>
      <c r="AB2196" s="39" t="str">
        <f t="shared" si="620"/>
        <v>No</v>
      </c>
      <c r="AC2196" s="38">
        <f t="shared" si="621"/>
        <v>1</v>
      </c>
      <c r="AD2196" s="39" t="str">
        <f t="shared" si="622"/>
        <v>No</v>
      </c>
      <c r="AE2196" s="13" t="str">
        <f t="shared" si="623"/>
        <v>22-Aug-1970</v>
      </c>
      <c r="AF2196" s="39">
        <f t="shared" si="624"/>
        <v>53</v>
      </c>
      <c r="AG2196" s="58">
        <f t="shared" si="625"/>
        <v>38389.79</v>
      </c>
      <c r="AH2196" s="39" t="str">
        <f t="shared" si="626"/>
        <v>tier - 2</v>
      </c>
      <c r="AI2196" s="39" t="str">
        <f t="shared" si="627"/>
        <v>tier - 3</v>
      </c>
      <c r="AJ2196" s="54" t="str">
        <f t="shared" si="628"/>
        <v>R1011</v>
      </c>
    </row>
    <row r="2197" spans="2:36" ht="15.75" customHeight="1" x14ac:dyDescent="0.3">
      <c r="B2197" s="12" t="s">
        <v>7819</v>
      </c>
      <c r="C2197" s="13" t="s">
        <v>7821</v>
      </c>
      <c r="D2197" s="13">
        <v>21.47</v>
      </c>
      <c r="E2197" s="13" t="str">
        <f t="shared" si="612"/>
        <v>Healthy Weight</v>
      </c>
      <c r="F2197" s="13">
        <v>4.6900000000000004</v>
      </c>
      <c r="G2197" s="13" t="str">
        <f t="shared" si="613"/>
        <v>Normal</v>
      </c>
      <c r="H2197" s="13" t="s">
        <v>8291</v>
      </c>
      <c r="I2197" s="13" t="s">
        <v>8293</v>
      </c>
      <c r="J2197" s="13" t="s">
        <v>8291</v>
      </c>
      <c r="K2197" s="27">
        <v>1</v>
      </c>
      <c r="L2197" s="13" t="s">
        <v>8291</v>
      </c>
      <c r="M2197" s="13" t="s">
        <v>10298</v>
      </c>
      <c r="N2197" s="13">
        <v>52</v>
      </c>
      <c r="O2197" s="56">
        <v>38405.26</v>
      </c>
      <c r="P2197" s="13" t="s">
        <v>8310</v>
      </c>
      <c r="Q2197" s="13" t="s">
        <v>8314</v>
      </c>
      <c r="R2197" s="57" t="s">
        <v>8321</v>
      </c>
      <c r="T2197" s="12" t="s">
        <v>7819</v>
      </c>
      <c r="U2197" s="13" t="str">
        <f t="shared" si="629"/>
        <v xml:space="preserve">  Kirby W</v>
      </c>
      <c r="V2197" s="39">
        <f t="shared" si="614"/>
        <v>21.47</v>
      </c>
      <c r="W2197" s="39" t="str">
        <f t="shared" si="615"/>
        <v>Healthy Weight</v>
      </c>
      <c r="X2197" s="39">
        <f t="shared" si="616"/>
        <v>4.6900000000000004</v>
      </c>
      <c r="Y2197" s="39" t="str">
        <f t="shared" si="617"/>
        <v>Normal</v>
      </c>
      <c r="Z2197" s="39" t="str">
        <f t="shared" si="618"/>
        <v>No</v>
      </c>
      <c r="AA2197" s="39" t="str">
        <f t="shared" si="619"/>
        <v>Yes</v>
      </c>
      <c r="AB2197" s="39" t="str">
        <f t="shared" si="620"/>
        <v>No</v>
      </c>
      <c r="AC2197" s="38">
        <f t="shared" si="621"/>
        <v>1</v>
      </c>
      <c r="AD2197" s="39" t="str">
        <f t="shared" si="622"/>
        <v>No</v>
      </c>
      <c r="AE2197" s="13" t="str">
        <f t="shared" si="623"/>
        <v>23-Dec-1971</v>
      </c>
      <c r="AF2197" s="39">
        <f t="shared" si="624"/>
        <v>52</v>
      </c>
      <c r="AG2197" s="58">
        <f t="shared" si="625"/>
        <v>38405.26</v>
      </c>
      <c r="AH2197" s="39" t="str">
        <f t="shared" si="626"/>
        <v>tier - 2</v>
      </c>
      <c r="AI2197" s="39" t="str">
        <f t="shared" si="627"/>
        <v>tier - 1</v>
      </c>
      <c r="AJ2197" s="54" t="str">
        <f t="shared" si="628"/>
        <v>R1011</v>
      </c>
    </row>
    <row r="2198" spans="2:36" ht="15.75" customHeight="1" x14ac:dyDescent="0.3">
      <c r="B2198" s="12" t="s">
        <v>7822</v>
      </c>
      <c r="C2198" s="13" t="s">
        <v>7824</v>
      </c>
      <c r="D2198" s="13">
        <v>15.96</v>
      </c>
      <c r="E2198" s="13" t="str">
        <f t="shared" si="612"/>
        <v>Underweight</v>
      </c>
      <c r="F2198" s="13">
        <v>5.44</v>
      </c>
      <c r="G2198" s="13" t="str">
        <f t="shared" si="613"/>
        <v>Normal</v>
      </c>
      <c r="H2198" s="13" t="s">
        <v>8291</v>
      </c>
      <c r="I2198" s="13" t="s">
        <v>8293</v>
      </c>
      <c r="J2198" s="13" t="s">
        <v>8291</v>
      </c>
      <c r="K2198" s="27">
        <v>1</v>
      </c>
      <c r="L2198" s="13" t="s">
        <v>8291</v>
      </c>
      <c r="M2198" s="13" t="s">
        <v>10299</v>
      </c>
      <c r="N2198" s="13">
        <v>37</v>
      </c>
      <c r="O2198" s="56">
        <v>38415.47</v>
      </c>
      <c r="P2198" s="13" t="s">
        <v>8314</v>
      </c>
      <c r="Q2198" s="13" t="s">
        <v>8310</v>
      </c>
      <c r="R2198" s="57" t="s">
        <v>8321</v>
      </c>
      <c r="T2198" s="12" t="s">
        <v>7822</v>
      </c>
      <c r="U2198" s="13" t="str">
        <f t="shared" si="629"/>
        <v xml:space="preserve">  J A</v>
      </c>
      <c r="V2198" s="39">
        <f t="shared" si="614"/>
        <v>15.96</v>
      </c>
      <c r="W2198" s="39" t="str">
        <f t="shared" si="615"/>
        <v>Underweight</v>
      </c>
      <c r="X2198" s="39">
        <f t="shared" si="616"/>
        <v>5.44</v>
      </c>
      <c r="Y2198" s="39" t="str">
        <f t="shared" si="617"/>
        <v>Normal</v>
      </c>
      <c r="Z2198" s="39" t="str">
        <f t="shared" si="618"/>
        <v>No</v>
      </c>
      <c r="AA2198" s="39" t="str">
        <f t="shared" si="619"/>
        <v>Yes</v>
      </c>
      <c r="AB2198" s="39" t="str">
        <f t="shared" si="620"/>
        <v>No</v>
      </c>
      <c r="AC2198" s="38">
        <f t="shared" si="621"/>
        <v>1</v>
      </c>
      <c r="AD2198" s="39" t="str">
        <f t="shared" si="622"/>
        <v>No</v>
      </c>
      <c r="AE2198" s="13" t="str">
        <f t="shared" si="623"/>
        <v>21-Jun-1986</v>
      </c>
      <c r="AF2198" s="39">
        <f t="shared" si="624"/>
        <v>37</v>
      </c>
      <c r="AG2198" s="58">
        <f t="shared" si="625"/>
        <v>38415.47</v>
      </c>
      <c r="AH2198" s="39" t="str">
        <f t="shared" si="626"/>
        <v>tier - 1</v>
      </c>
      <c r="AI2198" s="39" t="str">
        <f t="shared" si="627"/>
        <v>tier - 2</v>
      </c>
      <c r="AJ2198" s="54" t="str">
        <f t="shared" si="628"/>
        <v>R1011</v>
      </c>
    </row>
    <row r="2199" spans="2:36" ht="15.75" customHeight="1" x14ac:dyDescent="0.3">
      <c r="B2199" s="12" t="s">
        <v>7826</v>
      </c>
      <c r="C2199" s="13" t="s">
        <v>7828</v>
      </c>
      <c r="D2199" s="13">
        <v>39.5</v>
      </c>
      <c r="E2199" s="13" t="str">
        <f t="shared" si="612"/>
        <v>Obesity</v>
      </c>
      <c r="F2199" s="13">
        <v>5.05</v>
      </c>
      <c r="G2199" s="13" t="str">
        <f t="shared" si="613"/>
        <v>Normal</v>
      </c>
      <c r="H2199" s="13" t="s">
        <v>8291</v>
      </c>
      <c r="I2199" s="13" t="s">
        <v>8293</v>
      </c>
      <c r="J2199" s="13" t="s">
        <v>8291</v>
      </c>
      <c r="K2199" s="27">
        <v>1</v>
      </c>
      <c r="L2199" s="13" t="s">
        <v>8291</v>
      </c>
      <c r="M2199" s="13" t="s">
        <v>8571</v>
      </c>
      <c r="N2199" s="13">
        <v>24</v>
      </c>
      <c r="O2199" s="56">
        <v>38511.629999999997</v>
      </c>
      <c r="P2199" s="13" t="s">
        <v>8310</v>
      </c>
      <c r="Q2199" s="13" t="s">
        <v>8310</v>
      </c>
      <c r="R2199" s="57" t="s">
        <v>8329</v>
      </c>
      <c r="T2199" s="12" t="s">
        <v>7826</v>
      </c>
      <c r="U2199" s="13" t="str">
        <f t="shared" si="629"/>
        <v xml:space="preserve">  Dustin G</v>
      </c>
      <c r="V2199" s="39">
        <f t="shared" si="614"/>
        <v>39.5</v>
      </c>
      <c r="W2199" s="39" t="str">
        <f t="shared" si="615"/>
        <v>Obesity</v>
      </c>
      <c r="X2199" s="39">
        <f t="shared" si="616"/>
        <v>5.05</v>
      </c>
      <c r="Y2199" s="39" t="str">
        <f t="shared" si="617"/>
        <v>Normal</v>
      </c>
      <c r="Z2199" s="39" t="str">
        <f t="shared" si="618"/>
        <v>No</v>
      </c>
      <c r="AA2199" s="39" t="str">
        <f t="shared" si="619"/>
        <v>Yes</v>
      </c>
      <c r="AB2199" s="39" t="str">
        <f t="shared" si="620"/>
        <v>No</v>
      </c>
      <c r="AC2199" s="38">
        <f t="shared" si="621"/>
        <v>1</v>
      </c>
      <c r="AD2199" s="39" t="str">
        <f t="shared" si="622"/>
        <v>No</v>
      </c>
      <c r="AE2199" s="13" t="str">
        <f t="shared" si="623"/>
        <v>12-Nov-1999</v>
      </c>
      <c r="AF2199" s="39">
        <f t="shared" si="624"/>
        <v>24</v>
      </c>
      <c r="AG2199" s="58">
        <f t="shared" si="625"/>
        <v>38511.629999999997</v>
      </c>
      <c r="AH2199" s="39" t="str">
        <f t="shared" si="626"/>
        <v>tier - 2</v>
      </c>
      <c r="AI2199" s="39" t="str">
        <f t="shared" si="627"/>
        <v>tier - 2</v>
      </c>
      <c r="AJ2199" s="54" t="str">
        <f t="shared" si="628"/>
        <v>R1024</v>
      </c>
    </row>
    <row r="2200" spans="2:36" ht="15.75" customHeight="1" x14ac:dyDescent="0.3">
      <c r="B2200" s="12" t="s">
        <v>7829</v>
      </c>
      <c r="C2200" s="13" t="s">
        <v>7831</v>
      </c>
      <c r="D2200" s="13">
        <v>33.770000000000003</v>
      </c>
      <c r="E2200" s="13" t="str">
        <f t="shared" si="612"/>
        <v>Obesity</v>
      </c>
      <c r="F2200" s="13">
        <v>6</v>
      </c>
      <c r="G2200" s="13" t="str">
        <f t="shared" si="613"/>
        <v>Prediabetes</v>
      </c>
      <c r="H2200" s="13" t="s">
        <v>8291</v>
      </c>
      <c r="I2200" s="13" t="s">
        <v>8293</v>
      </c>
      <c r="J2200" s="13" t="s">
        <v>8291</v>
      </c>
      <c r="K2200" s="27">
        <v>1</v>
      </c>
      <c r="L2200" s="13" t="s">
        <v>8291</v>
      </c>
      <c r="M2200" s="13" t="s">
        <v>8826</v>
      </c>
      <c r="N2200" s="13">
        <v>33</v>
      </c>
      <c r="O2200" s="56">
        <v>38652.089999999997</v>
      </c>
      <c r="P2200" s="13" t="s">
        <v>8310</v>
      </c>
      <c r="Q2200" s="13" t="s">
        <v>8310</v>
      </c>
      <c r="R2200" s="57" t="s">
        <v>8321</v>
      </c>
      <c r="T2200" s="12" t="s">
        <v>7829</v>
      </c>
      <c r="U2200" s="13" t="str">
        <f t="shared" si="629"/>
        <v xml:space="preserve">  Anthony G</v>
      </c>
      <c r="V2200" s="39">
        <f t="shared" si="614"/>
        <v>33.770000000000003</v>
      </c>
      <c r="W2200" s="39" t="str">
        <f t="shared" si="615"/>
        <v>Obesity</v>
      </c>
      <c r="X2200" s="39">
        <f t="shared" si="616"/>
        <v>6</v>
      </c>
      <c r="Y2200" s="39" t="str">
        <f t="shared" si="617"/>
        <v>Prediabetes</v>
      </c>
      <c r="Z2200" s="39" t="str">
        <f t="shared" si="618"/>
        <v>No</v>
      </c>
      <c r="AA2200" s="39" t="str">
        <f t="shared" si="619"/>
        <v>Yes</v>
      </c>
      <c r="AB2200" s="39" t="str">
        <f t="shared" si="620"/>
        <v>No</v>
      </c>
      <c r="AC2200" s="38">
        <f t="shared" si="621"/>
        <v>1</v>
      </c>
      <c r="AD2200" s="39" t="str">
        <f t="shared" si="622"/>
        <v>No</v>
      </c>
      <c r="AE2200" s="13" t="str">
        <f t="shared" si="623"/>
        <v>13-Jul-1990</v>
      </c>
      <c r="AF2200" s="39">
        <f t="shared" si="624"/>
        <v>33</v>
      </c>
      <c r="AG2200" s="58">
        <f t="shared" si="625"/>
        <v>38652.089999999997</v>
      </c>
      <c r="AH2200" s="39" t="str">
        <f t="shared" si="626"/>
        <v>tier - 2</v>
      </c>
      <c r="AI2200" s="39" t="str">
        <f t="shared" si="627"/>
        <v>tier - 2</v>
      </c>
      <c r="AJ2200" s="54" t="str">
        <f t="shared" si="628"/>
        <v>R1011</v>
      </c>
    </row>
    <row r="2201" spans="2:36" ht="15.75" customHeight="1" x14ac:dyDescent="0.3">
      <c r="B2201" s="12" t="s">
        <v>7833</v>
      </c>
      <c r="C2201" s="13" t="s">
        <v>205</v>
      </c>
      <c r="D2201" s="13">
        <v>26.84</v>
      </c>
      <c r="E2201" s="13" t="str">
        <f t="shared" si="612"/>
        <v>Overweight</v>
      </c>
      <c r="F2201" s="13">
        <v>5.99</v>
      </c>
      <c r="G2201" s="13" t="str">
        <f t="shared" si="613"/>
        <v>Prediabetes</v>
      </c>
      <c r="H2201" s="13" t="s">
        <v>8293</v>
      </c>
      <c r="I2201" s="13" t="s">
        <v>8293</v>
      </c>
      <c r="J2201" s="13" t="s">
        <v>8291</v>
      </c>
      <c r="K2201" s="27">
        <v>1</v>
      </c>
      <c r="L2201" s="13" t="s">
        <v>8291</v>
      </c>
      <c r="M2201" s="13" t="s">
        <v>10300</v>
      </c>
      <c r="N2201" s="13">
        <v>37</v>
      </c>
      <c r="O2201" s="56">
        <v>38709.18</v>
      </c>
      <c r="P2201" s="13" t="s">
        <v>8314</v>
      </c>
      <c r="Q2201" s="13" t="s">
        <v>8311</v>
      </c>
      <c r="R2201" s="57" t="s">
        <v>8312</v>
      </c>
      <c r="T2201" s="12" t="s">
        <v>7833</v>
      </c>
      <c r="U2201" s="13" t="str">
        <f t="shared" si="629"/>
        <v xml:space="preserve">  Ryan</v>
      </c>
      <c r="V2201" s="39">
        <f t="shared" si="614"/>
        <v>26.84</v>
      </c>
      <c r="W2201" s="39" t="str">
        <f t="shared" si="615"/>
        <v>Overweight</v>
      </c>
      <c r="X2201" s="39">
        <f t="shared" si="616"/>
        <v>5.99</v>
      </c>
      <c r="Y2201" s="39" t="str">
        <f t="shared" si="617"/>
        <v>Prediabetes</v>
      </c>
      <c r="Z2201" s="39" t="str">
        <f t="shared" si="618"/>
        <v>Yes</v>
      </c>
      <c r="AA2201" s="39" t="str">
        <f t="shared" si="619"/>
        <v>Yes</v>
      </c>
      <c r="AB2201" s="39" t="str">
        <f t="shared" si="620"/>
        <v>No</v>
      </c>
      <c r="AC2201" s="38">
        <f t="shared" si="621"/>
        <v>1</v>
      </c>
      <c r="AD2201" s="39" t="str">
        <f t="shared" si="622"/>
        <v>No</v>
      </c>
      <c r="AE2201" s="13" t="str">
        <f t="shared" si="623"/>
        <v>20-Jul-1986</v>
      </c>
      <c r="AF2201" s="39">
        <f t="shared" si="624"/>
        <v>37</v>
      </c>
      <c r="AG2201" s="58">
        <f t="shared" si="625"/>
        <v>38709.18</v>
      </c>
      <c r="AH2201" s="39" t="str">
        <f t="shared" si="626"/>
        <v>tier - 1</v>
      </c>
      <c r="AI2201" s="39" t="str">
        <f t="shared" si="627"/>
        <v>tier - 3</v>
      </c>
      <c r="AJ2201" s="54" t="str">
        <f t="shared" si="628"/>
        <v>R1013</v>
      </c>
    </row>
    <row r="2202" spans="2:36" ht="15.75" customHeight="1" x14ac:dyDescent="0.3">
      <c r="B2202" s="12" t="s">
        <v>7836</v>
      </c>
      <c r="C2202" s="13" t="s">
        <v>7838</v>
      </c>
      <c r="D2202" s="13">
        <v>35.53</v>
      </c>
      <c r="E2202" s="13" t="str">
        <f t="shared" si="612"/>
        <v>Obesity</v>
      </c>
      <c r="F2202" s="13">
        <v>4.3600000000000003</v>
      </c>
      <c r="G2202" s="13" t="str">
        <f t="shared" si="613"/>
        <v>Normal</v>
      </c>
      <c r="H2202" s="13" t="s">
        <v>8291</v>
      </c>
      <c r="I2202" s="13" t="s">
        <v>8291</v>
      </c>
      <c r="J2202" s="13" t="s">
        <v>8293</v>
      </c>
      <c r="K2202" s="27">
        <v>1</v>
      </c>
      <c r="L2202" s="13" t="s">
        <v>8291</v>
      </c>
      <c r="M2202" s="13" t="s">
        <v>10301</v>
      </c>
      <c r="N2202" s="13">
        <v>32</v>
      </c>
      <c r="O2202" s="56">
        <v>38711</v>
      </c>
      <c r="P2202" s="13" t="s">
        <v>8310</v>
      </c>
      <c r="Q2202" s="13" t="s">
        <v>8310</v>
      </c>
      <c r="R2202" s="57" t="s">
        <v>8321</v>
      </c>
      <c r="T2202" s="12" t="s">
        <v>7836</v>
      </c>
      <c r="U2202" s="13" t="str">
        <f t="shared" si="629"/>
        <v xml:space="preserve">  Eric N</v>
      </c>
      <c r="V2202" s="39">
        <f t="shared" si="614"/>
        <v>35.53</v>
      </c>
      <c r="W2202" s="39" t="str">
        <f t="shared" si="615"/>
        <v>Obesity</v>
      </c>
      <c r="X2202" s="39">
        <f t="shared" si="616"/>
        <v>4.3600000000000003</v>
      </c>
      <c r="Y2202" s="39" t="str">
        <f t="shared" si="617"/>
        <v>Normal</v>
      </c>
      <c r="Z2202" s="39" t="str">
        <f t="shared" si="618"/>
        <v>No</v>
      </c>
      <c r="AA2202" s="39" t="str">
        <f t="shared" si="619"/>
        <v>No</v>
      </c>
      <c r="AB2202" s="39" t="str">
        <f t="shared" si="620"/>
        <v>Yes</v>
      </c>
      <c r="AC2202" s="38">
        <f t="shared" si="621"/>
        <v>1</v>
      </c>
      <c r="AD2202" s="39" t="str">
        <f t="shared" si="622"/>
        <v>No</v>
      </c>
      <c r="AE2202" s="13" t="str">
        <f t="shared" si="623"/>
        <v>2-Nov-1991</v>
      </c>
      <c r="AF2202" s="39">
        <f t="shared" si="624"/>
        <v>32</v>
      </c>
      <c r="AG2202" s="58">
        <f t="shared" si="625"/>
        <v>38711</v>
      </c>
      <c r="AH2202" s="39" t="str">
        <f t="shared" si="626"/>
        <v>tier - 2</v>
      </c>
      <c r="AI2202" s="39" t="str">
        <f t="shared" si="627"/>
        <v>tier - 2</v>
      </c>
      <c r="AJ2202" s="54" t="str">
        <f t="shared" si="628"/>
        <v>R1011</v>
      </c>
    </row>
    <row r="2203" spans="2:36" ht="15.75" customHeight="1" x14ac:dyDescent="0.3">
      <c r="B2203" s="12" t="s">
        <v>7840</v>
      </c>
      <c r="C2203" s="13" t="s">
        <v>7842</v>
      </c>
      <c r="D2203" s="13">
        <v>30.59</v>
      </c>
      <c r="E2203" s="13" t="str">
        <f t="shared" si="612"/>
        <v>Obesity</v>
      </c>
      <c r="F2203" s="13">
        <v>4.41</v>
      </c>
      <c r="G2203" s="13" t="str">
        <f t="shared" si="613"/>
        <v>Normal</v>
      </c>
      <c r="H2203" s="13" t="s">
        <v>8291</v>
      </c>
      <c r="I2203" s="13" t="s">
        <v>8291</v>
      </c>
      <c r="J2203" s="13" t="s">
        <v>8293</v>
      </c>
      <c r="K2203" s="27">
        <v>1</v>
      </c>
      <c r="L2203" s="13" t="s">
        <v>8291</v>
      </c>
      <c r="M2203" s="13" t="s">
        <v>10302</v>
      </c>
      <c r="N2203" s="13">
        <v>47</v>
      </c>
      <c r="O2203" s="56">
        <v>38740.120000000003</v>
      </c>
      <c r="P2203" s="13" t="s">
        <v>8310</v>
      </c>
      <c r="Q2203" s="13" t="s">
        <v>8310</v>
      </c>
      <c r="R2203" s="57" t="s">
        <v>8317</v>
      </c>
      <c r="T2203" s="12" t="s">
        <v>7840</v>
      </c>
      <c r="U2203" s="13" t="str">
        <f t="shared" si="629"/>
        <v xml:space="preserve">  Connor</v>
      </c>
      <c r="V2203" s="39">
        <f t="shared" si="614"/>
        <v>30.59</v>
      </c>
      <c r="W2203" s="39" t="str">
        <f t="shared" si="615"/>
        <v>Obesity</v>
      </c>
      <c r="X2203" s="39">
        <f t="shared" si="616"/>
        <v>4.41</v>
      </c>
      <c r="Y2203" s="39" t="str">
        <f t="shared" si="617"/>
        <v>Normal</v>
      </c>
      <c r="Z2203" s="39" t="str">
        <f t="shared" si="618"/>
        <v>No</v>
      </c>
      <c r="AA2203" s="39" t="str">
        <f t="shared" si="619"/>
        <v>No</v>
      </c>
      <c r="AB2203" s="39" t="str">
        <f t="shared" si="620"/>
        <v>Yes</v>
      </c>
      <c r="AC2203" s="38">
        <f t="shared" si="621"/>
        <v>1</v>
      </c>
      <c r="AD2203" s="39" t="str">
        <f t="shared" si="622"/>
        <v>No</v>
      </c>
      <c r="AE2203" s="13" t="str">
        <f t="shared" si="623"/>
        <v>15-Jun-1976</v>
      </c>
      <c r="AF2203" s="39">
        <f t="shared" si="624"/>
        <v>47</v>
      </c>
      <c r="AG2203" s="58">
        <f t="shared" si="625"/>
        <v>38740.120000000003</v>
      </c>
      <c r="AH2203" s="39" t="str">
        <f t="shared" si="626"/>
        <v>tier - 2</v>
      </c>
      <c r="AI2203" s="39" t="str">
        <f t="shared" si="627"/>
        <v>tier - 2</v>
      </c>
      <c r="AJ2203" s="54" t="str">
        <f t="shared" si="628"/>
        <v>R1012</v>
      </c>
    </row>
    <row r="2204" spans="2:36" ht="15.75" customHeight="1" x14ac:dyDescent="0.3">
      <c r="B2204" s="12" t="s">
        <v>7844</v>
      </c>
      <c r="C2204" s="13" t="s">
        <v>7846</v>
      </c>
      <c r="D2204" s="13">
        <v>30.59</v>
      </c>
      <c r="E2204" s="13" t="str">
        <f t="shared" si="612"/>
        <v>Obesity</v>
      </c>
      <c r="F2204" s="13">
        <v>4.17</v>
      </c>
      <c r="G2204" s="13" t="str">
        <f t="shared" si="613"/>
        <v>Normal</v>
      </c>
      <c r="H2204" s="13" t="s">
        <v>8291</v>
      </c>
      <c r="I2204" s="13" t="s">
        <v>8291</v>
      </c>
      <c r="J2204" s="13" t="s">
        <v>8293</v>
      </c>
      <c r="K2204" s="27">
        <v>1</v>
      </c>
      <c r="L2204" s="13" t="s">
        <v>8291</v>
      </c>
      <c r="M2204" s="13" t="s">
        <v>10303</v>
      </c>
      <c r="N2204" s="13">
        <v>32</v>
      </c>
      <c r="O2204" s="56">
        <v>38746.36</v>
      </c>
      <c r="P2204" s="13" t="s">
        <v>8314</v>
      </c>
      <c r="Q2204" s="13" t="s">
        <v>8310</v>
      </c>
      <c r="R2204" s="57" t="s">
        <v>8317</v>
      </c>
      <c r="T2204" s="12" t="s">
        <v>7844</v>
      </c>
      <c r="U2204" s="13" t="str">
        <f t="shared" si="629"/>
        <v xml:space="preserve">  Patrick H</v>
      </c>
      <c r="V2204" s="39">
        <f t="shared" si="614"/>
        <v>30.59</v>
      </c>
      <c r="W2204" s="39" t="str">
        <f t="shared" si="615"/>
        <v>Obesity</v>
      </c>
      <c r="X2204" s="39">
        <f t="shared" si="616"/>
        <v>4.17</v>
      </c>
      <c r="Y2204" s="39" t="str">
        <f t="shared" si="617"/>
        <v>Normal</v>
      </c>
      <c r="Z2204" s="39" t="str">
        <f t="shared" si="618"/>
        <v>No</v>
      </c>
      <c r="AA2204" s="39" t="str">
        <f t="shared" si="619"/>
        <v>No</v>
      </c>
      <c r="AB2204" s="39" t="str">
        <f t="shared" si="620"/>
        <v>Yes</v>
      </c>
      <c r="AC2204" s="38">
        <f t="shared" si="621"/>
        <v>1</v>
      </c>
      <c r="AD2204" s="39" t="str">
        <f t="shared" si="622"/>
        <v>No</v>
      </c>
      <c r="AE2204" s="13" t="str">
        <f t="shared" si="623"/>
        <v>8-Nov-1991</v>
      </c>
      <c r="AF2204" s="39">
        <f t="shared" si="624"/>
        <v>32</v>
      </c>
      <c r="AG2204" s="58">
        <f t="shared" si="625"/>
        <v>38746.36</v>
      </c>
      <c r="AH2204" s="39" t="str">
        <f t="shared" si="626"/>
        <v>tier - 1</v>
      </c>
      <c r="AI2204" s="39" t="str">
        <f t="shared" si="627"/>
        <v>tier - 2</v>
      </c>
      <c r="AJ2204" s="54" t="str">
        <f t="shared" si="628"/>
        <v>R1012</v>
      </c>
    </row>
    <row r="2205" spans="2:36" ht="15.75" customHeight="1" x14ac:dyDescent="0.3">
      <c r="B2205" s="12" t="s">
        <v>7848</v>
      </c>
      <c r="C2205" s="13" t="s">
        <v>720</v>
      </c>
      <c r="D2205" s="13">
        <v>27.835000000000001</v>
      </c>
      <c r="E2205" s="13" t="str">
        <f t="shared" si="612"/>
        <v>Overweight</v>
      </c>
      <c r="F2205" s="13">
        <v>4.4400000000000004</v>
      </c>
      <c r="G2205" s="13" t="str">
        <f t="shared" si="613"/>
        <v>Normal</v>
      </c>
      <c r="H2205" s="13" t="s">
        <v>8291</v>
      </c>
      <c r="I2205" s="13" t="s">
        <v>8291</v>
      </c>
      <c r="J2205" s="13" t="s">
        <v>8293</v>
      </c>
      <c r="K2205" s="27">
        <v>1</v>
      </c>
      <c r="L2205" s="13" t="s">
        <v>8291</v>
      </c>
      <c r="M2205" s="13" t="s">
        <v>8465</v>
      </c>
      <c r="N2205" s="13">
        <v>19</v>
      </c>
      <c r="O2205" s="56">
        <v>38792.69</v>
      </c>
      <c r="P2205" s="13" t="s">
        <v>8310</v>
      </c>
      <c r="Q2205" s="13" t="s">
        <v>8310</v>
      </c>
      <c r="R2205" s="57" t="s">
        <v>8312</v>
      </c>
      <c r="T2205" s="12" t="s">
        <v>7848</v>
      </c>
      <c r="U2205" s="13" t="str">
        <f t="shared" si="629"/>
        <v xml:space="preserve">  Tyler</v>
      </c>
      <c r="V2205" s="39">
        <f t="shared" si="614"/>
        <v>27.835000000000001</v>
      </c>
      <c r="W2205" s="39" t="str">
        <f t="shared" si="615"/>
        <v>Overweight</v>
      </c>
      <c r="X2205" s="39">
        <f t="shared" si="616"/>
        <v>4.4400000000000004</v>
      </c>
      <c r="Y2205" s="39" t="str">
        <f t="shared" si="617"/>
        <v>Normal</v>
      </c>
      <c r="Z2205" s="39" t="str">
        <f t="shared" si="618"/>
        <v>No</v>
      </c>
      <c r="AA2205" s="39" t="str">
        <f t="shared" si="619"/>
        <v>No</v>
      </c>
      <c r="AB2205" s="39" t="str">
        <f t="shared" si="620"/>
        <v>Yes</v>
      </c>
      <c r="AC2205" s="38">
        <f t="shared" si="621"/>
        <v>1</v>
      </c>
      <c r="AD2205" s="39" t="str">
        <f t="shared" si="622"/>
        <v>No</v>
      </c>
      <c r="AE2205" s="13" t="str">
        <f t="shared" si="623"/>
        <v>5-Dec-2004</v>
      </c>
      <c r="AF2205" s="39">
        <f t="shared" si="624"/>
        <v>19</v>
      </c>
      <c r="AG2205" s="58">
        <f t="shared" si="625"/>
        <v>38792.69</v>
      </c>
      <c r="AH2205" s="39" t="str">
        <f t="shared" si="626"/>
        <v>tier - 2</v>
      </c>
      <c r="AI2205" s="39" t="str">
        <f t="shared" si="627"/>
        <v>tier - 2</v>
      </c>
      <c r="AJ2205" s="54" t="str">
        <f t="shared" si="628"/>
        <v>R1013</v>
      </c>
    </row>
    <row r="2206" spans="2:36" ht="15.75" customHeight="1" x14ac:dyDescent="0.3">
      <c r="B2206" s="12" t="s">
        <v>7851</v>
      </c>
      <c r="C2206" s="13" t="s">
        <v>7853</v>
      </c>
      <c r="D2206" s="13">
        <v>40.26</v>
      </c>
      <c r="E2206" s="13" t="str">
        <f t="shared" si="612"/>
        <v>Obesity</v>
      </c>
      <c r="F2206" s="13">
        <v>5.52</v>
      </c>
      <c r="G2206" s="13" t="str">
        <f t="shared" si="613"/>
        <v>Normal</v>
      </c>
      <c r="H2206" s="13" t="s">
        <v>8291</v>
      </c>
      <c r="I2206" s="13" t="s">
        <v>8293</v>
      </c>
      <c r="J2206" s="13" t="s">
        <v>8291</v>
      </c>
      <c r="K2206" s="27">
        <v>1</v>
      </c>
      <c r="L2206" s="13" t="s">
        <v>8291</v>
      </c>
      <c r="M2206" s="13" t="s">
        <v>10304</v>
      </c>
      <c r="N2206" s="13">
        <v>44</v>
      </c>
      <c r="O2206" s="56">
        <v>38836.980000000003</v>
      </c>
      <c r="P2206" s="13" t="s">
        <v>8310</v>
      </c>
      <c r="Q2206" s="13" t="s">
        <v>8314</v>
      </c>
      <c r="R2206" s="57" t="s">
        <v>8321</v>
      </c>
      <c r="T2206" s="12" t="s">
        <v>7851</v>
      </c>
      <c r="U2206" s="13" t="str">
        <f t="shared" si="629"/>
        <v xml:space="preserve">  Deborah L</v>
      </c>
      <c r="V2206" s="39">
        <f t="shared" si="614"/>
        <v>40.26</v>
      </c>
      <c r="W2206" s="39" t="str">
        <f t="shared" si="615"/>
        <v>Obesity</v>
      </c>
      <c r="X2206" s="39">
        <f t="shared" si="616"/>
        <v>5.52</v>
      </c>
      <c r="Y2206" s="39" t="str">
        <f t="shared" si="617"/>
        <v>Normal</v>
      </c>
      <c r="Z2206" s="39" t="str">
        <f t="shared" si="618"/>
        <v>No</v>
      </c>
      <c r="AA2206" s="39" t="str">
        <f t="shared" si="619"/>
        <v>Yes</v>
      </c>
      <c r="AB2206" s="39" t="str">
        <f t="shared" si="620"/>
        <v>No</v>
      </c>
      <c r="AC2206" s="38">
        <f t="shared" si="621"/>
        <v>1</v>
      </c>
      <c r="AD2206" s="39" t="str">
        <f t="shared" si="622"/>
        <v>No</v>
      </c>
      <c r="AE2206" s="13" t="str">
        <f t="shared" si="623"/>
        <v>3-Dec-1979</v>
      </c>
      <c r="AF2206" s="39">
        <f t="shared" si="624"/>
        <v>44</v>
      </c>
      <c r="AG2206" s="58">
        <f t="shared" si="625"/>
        <v>38836.980000000003</v>
      </c>
      <c r="AH2206" s="39" t="str">
        <f t="shared" si="626"/>
        <v>tier - 2</v>
      </c>
      <c r="AI2206" s="39" t="str">
        <f t="shared" si="627"/>
        <v>tier - 1</v>
      </c>
      <c r="AJ2206" s="54" t="str">
        <f t="shared" si="628"/>
        <v>R1011</v>
      </c>
    </row>
    <row r="2207" spans="2:36" ht="15.75" customHeight="1" x14ac:dyDescent="0.3">
      <c r="B2207" s="12" t="s">
        <v>7855</v>
      </c>
      <c r="C2207" s="13" t="s">
        <v>5935</v>
      </c>
      <c r="D2207" s="13">
        <v>39.82</v>
      </c>
      <c r="E2207" s="13" t="str">
        <f t="shared" si="612"/>
        <v>Obesity</v>
      </c>
      <c r="F2207" s="13">
        <v>6.01</v>
      </c>
      <c r="G2207" s="13" t="str">
        <f t="shared" si="613"/>
        <v>Prediabetes</v>
      </c>
      <c r="H2207" s="13" t="s">
        <v>8291</v>
      </c>
      <c r="I2207" s="13" t="s">
        <v>8293</v>
      </c>
      <c r="J2207" s="13" t="s">
        <v>8291</v>
      </c>
      <c r="K2207" s="27">
        <v>1</v>
      </c>
      <c r="L2207" s="13" t="s">
        <v>8291</v>
      </c>
      <c r="M2207" s="13" t="s">
        <v>10305</v>
      </c>
      <c r="N2207" s="13">
        <v>59</v>
      </c>
      <c r="O2207" s="56">
        <v>38869.25</v>
      </c>
      <c r="P2207" s="13" t="s">
        <v>8310</v>
      </c>
      <c r="Q2207" s="13" t="s">
        <v>8310</v>
      </c>
      <c r="R2207" s="57" t="s">
        <v>8321</v>
      </c>
      <c r="T2207" s="12" t="s">
        <v>7855</v>
      </c>
      <c r="U2207" s="13" t="str">
        <f t="shared" si="629"/>
        <v xml:space="preserve">  Andrea K</v>
      </c>
      <c r="V2207" s="39">
        <f t="shared" si="614"/>
        <v>39.82</v>
      </c>
      <c r="W2207" s="39" t="str">
        <f t="shared" si="615"/>
        <v>Obesity</v>
      </c>
      <c r="X2207" s="39">
        <f t="shared" si="616"/>
        <v>6.01</v>
      </c>
      <c r="Y2207" s="39" t="str">
        <f t="shared" si="617"/>
        <v>Prediabetes</v>
      </c>
      <c r="Z2207" s="39" t="str">
        <f t="shared" si="618"/>
        <v>No</v>
      </c>
      <c r="AA2207" s="39" t="str">
        <f t="shared" si="619"/>
        <v>Yes</v>
      </c>
      <c r="AB2207" s="39" t="str">
        <f t="shared" si="620"/>
        <v>No</v>
      </c>
      <c r="AC2207" s="38">
        <f t="shared" si="621"/>
        <v>1</v>
      </c>
      <c r="AD2207" s="39" t="str">
        <f t="shared" si="622"/>
        <v>No</v>
      </c>
      <c r="AE2207" s="13" t="str">
        <f t="shared" si="623"/>
        <v>6-Jun-1964</v>
      </c>
      <c r="AF2207" s="39">
        <f t="shared" si="624"/>
        <v>59</v>
      </c>
      <c r="AG2207" s="58">
        <f t="shared" si="625"/>
        <v>38869.25</v>
      </c>
      <c r="AH2207" s="39" t="str">
        <f t="shared" si="626"/>
        <v>tier - 2</v>
      </c>
      <c r="AI2207" s="39" t="str">
        <f t="shared" si="627"/>
        <v>tier - 2</v>
      </c>
      <c r="AJ2207" s="54" t="str">
        <f t="shared" si="628"/>
        <v>R1011</v>
      </c>
    </row>
    <row r="2208" spans="2:36" ht="15.75" customHeight="1" x14ac:dyDescent="0.3">
      <c r="B2208" s="12" t="s">
        <v>7858</v>
      </c>
      <c r="C2208" s="13" t="s">
        <v>7860</v>
      </c>
      <c r="D2208" s="13">
        <v>39.159999999999997</v>
      </c>
      <c r="E2208" s="13" t="str">
        <f t="shared" si="612"/>
        <v>Obesity</v>
      </c>
      <c r="F2208" s="13">
        <v>5.81</v>
      </c>
      <c r="G2208" s="13" t="str">
        <f t="shared" si="613"/>
        <v>Prediabetes</v>
      </c>
      <c r="H2208" s="13" t="s">
        <v>8291</v>
      </c>
      <c r="I2208" s="13" t="s">
        <v>8293</v>
      </c>
      <c r="J2208" s="13" t="s">
        <v>8291</v>
      </c>
      <c r="K2208" s="27">
        <v>1</v>
      </c>
      <c r="L2208" s="13" t="s">
        <v>8291</v>
      </c>
      <c r="M2208" s="13" t="s">
        <v>9539</v>
      </c>
      <c r="N2208" s="13">
        <v>56</v>
      </c>
      <c r="O2208" s="56">
        <v>38893.360000000001</v>
      </c>
      <c r="P2208" s="13" t="s">
        <v>8314</v>
      </c>
      <c r="Q2208" s="13" t="s">
        <v>8310</v>
      </c>
      <c r="R2208" s="57" t="s">
        <v>8321</v>
      </c>
      <c r="T2208" s="12" t="s">
        <v>7858</v>
      </c>
      <c r="U2208" s="13" t="str">
        <f t="shared" si="629"/>
        <v xml:space="preserve">  Elleree</v>
      </c>
      <c r="V2208" s="39">
        <f t="shared" si="614"/>
        <v>39.159999999999997</v>
      </c>
      <c r="W2208" s="39" t="str">
        <f t="shared" si="615"/>
        <v>Obesity</v>
      </c>
      <c r="X2208" s="39">
        <f t="shared" si="616"/>
        <v>5.81</v>
      </c>
      <c r="Y2208" s="39" t="str">
        <f t="shared" si="617"/>
        <v>Prediabetes</v>
      </c>
      <c r="Z2208" s="39" t="str">
        <f t="shared" si="618"/>
        <v>No</v>
      </c>
      <c r="AA2208" s="39" t="str">
        <f t="shared" si="619"/>
        <v>Yes</v>
      </c>
      <c r="AB2208" s="39" t="str">
        <f t="shared" si="620"/>
        <v>No</v>
      </c>
      <c r="AC2208" s="38">
        <f t="shared" si="621"/>
        <v>1</v>
      </c>
      <c r="AD2208" s="39" t="str">
        <f t="shared" si="622"/>
        <v>No</v>
      </c>
      <c r="AE2208" s="13" t="str">
        <f t="shared" si="623"/>
        <v>30-Jul-1967</v>
      </c>
      <c r="AF2208" s="39">
        <f t="shared" si="624"/>
        <v>56</v>
      </c>
      <c r="AG2208" s="58">
        <f t="shared" si="625"/>
        <v>38893.360000000001</v>
      </c>
      <c r="AH2208" s="39" t="str">
        <f t="shared" si="626"/>
        <v>tier - 1</v>
      </c>
      <c r="AI2208" s="39" t="str">
        <f t="shared" si="627"/>
        <v>tier - 2</v>
      </c>
      <c r="AJ2208" s="54" t="str">
        <f t="shared" si="628"/>
        <v>R1011</v>
      </c>
    </row>
    <row r="2209" spans="2:36" ht="15.75" customHeight="1" x14ac:dyDescent="0.3">
      <c r="B2209" s="12" t="s">
        <v>7862</v>
      </c>
      <c r="C2209" s="13" t="s">
        <v>7864</v>
      </c>
      <c r="D2209" s="13">
        <v>25.555</v>
      </c>
      <c r="E2209" s="13" t="str">
        <f t="shared" si="612"/>
        <v>Overweight</v>
      </c>
      <c r="F2209" s="13">
        <v>4.37</v>
      </c>
      <c r="G2209" s="13" t="str">
        <f t="shared" si="613"/>
        <v>Normal</v>
      </c>
      <c r="H2209" s="13" t="s">
        <v>8291</v>
      </c>
      <c r="I2209" s="13" t="s">
        <v>8291</v>
      </c>
      <c r="J2209" s="13" t="s">
        <v>8293</v>
      </c>
      <c r="K2209" s="27">
        <v>1</v>
      </c>
      <c r="L2209" s="13" t="s">
        <v>8291</v>
      </c>
      <c r="M2209" s="13" t="s">
        <v>10306</v>
      </c>
      <c r="N2209" s="13">
        <v>36</v>
      </c>
      <c r="O2209" s="56">
        <v>38924.04</v>
      </c>
      <c r="P2209" s="13" t="s">
        <v>8310</v>
      </c>
      <c r="Q2209" s="13" t="s">
        <v>8310</v>
      </c>
      <c r="R2209" s="57" t="s">
        <v>8321</v>
      </c>
      <c r="T2209" s="12" t="s">
        <v>7862</v>
      </c>
      <c r="U2209" s="13" t="str">
        <f t="shared" si="629"/>
        <v xml:space="preserve">  Brandon J</v>
      </c>
      <c r="V2209" s="39">
        <f t="shared" si="614"/>
        <v>25.555</v>
      </c>
      <c r="W2209" s="39" t="str">
        <f t="shared" si="615"/>
        <v>Overweight</v>
      </c>
      <c r="X2209" s="39">
        <f t="shared" si="616"/>
        <v>4.37</v>
      </c>
      <c r="Y2209" s="39" t="str">
        <f t="shared" si="617"/>
        <v>Normal</v>
      </c>
      <c r="Z2209" s="39" t="str">
        <f t="shared" si="618"/>
        <v>No</v>
      </c>
      <c r="AA2209" s="39" t="str">
        <f t="shared" si="619"/>
        <v>No</v>
      </c>
      <c r="AB2209" s="39" t="str">
        <f t="shared" si="620"/>
        <v>Yes</v>
      </c>
      <c r="AC2209" s="38">
        <f t="shared" si="621"/>
        <v>1</v>
      </c>
      <c r="AD2209" s="39" t="str">
        <f t="shared" si="622"/>
        <v>No</v>
      </c>
      <c r="AE2209" s="13" t="str">
        <f t="shared" si="623"/>
        <v>16-Jun-1987</v>
      </c>
      <c r="AF2209" s="39">
        <f t="shared" si="624"/>
        <v>36</v>
      </c>
      <c r="AG2209" s="58">
        <f t="shared" si="625"/>
        <v>38924.04</v>
      </c>
      <c r="AH2209" s="39" t="str">
        <f t="shared" si="626"/>
        <v>tier - 2</v>
      </c>
      <c r="AI2209" s="39" t="str">
        <f t="shared" si="627"/>
        <v>tier - 2</v>
      </c>
      <c r="AJ2209" s="54" t="str">
        <f t="shared" si="628"/>
        <v>R1011</v>
      </c>
    </row>
    <row r="2210" spans="2:36" ht="15.75" customHeight="1" x14ac:dyDescent="0.3">
      <c r="B2210" s="12" t="s">
        <v>7866</v>
      </c>
      <c r="C2210" s="13" t="s">
        <v>5270</v>
      </c>
      <c r="D2210" s="13">
        <v>25.175000000000001</v>
      </c>
      <c r="E2210" s="13" t="str">
        <f t="shared" si="612"/>
        <v>Overweight</v>
      </c>
      <c r="F2210" s="13">
        <v>5.74</v>
      </c>
      <c r="G2210" s="13" t="str">
        <f t="shared" si="613"/>
        <v>Prediabetes</v>
      </c>
      <c r="H2210" s="13" t="s">
        <v>8291</v>
      </c>
      <c r="I2210" s="13" t="s">
        <v>8291</v>
      </c>
      <c r="J2210" s="13" t="s">
        <v>8293</v>
      </c>
      <c r="K2210" s="27">
        <v>1</v>
      </c>
      <c r="L2210" s="13" t="s">
        <v>8291</v>
      </c>
      <c r="M2210" s="13" t="s">
        <v>10307</v>
      </c>
      <c r="N2210" s="13">
        <v>47</v>
      </c>
      <c r="O2210" s="56">
        <v>38932.559999999998</v>
      </c>
      <c r="P2210" s="13" t="s">
        <v>8310</v>
      </c>
      <c r="Q2210" s="13" t="s">
        <v>8311</v>
      </c>
      <c r="R2210" s="57" t="s">
        <v>8321</v>
      </c>
      <c r="T2210" s="12" t="s">
        <v>7866</v>
      </c>
      <c r="U2210" s="13" t="str">
        <f t="shared" si="629"/>
        <v xml:space="preserve">  Steve</v>
      </c>
      <c r="V2210" s="39">
        <f t="shared" si="614"/>
        <v>25.175000000000001</v>
      </c>
      <c r="W2210" s="39" t="str">
        <f t="shared" si="615"/>
        <v>Overweight</v>
      </c>
      <c r="X2210" s="39">
        <f t="shared" si="616"/>
        <v>5.74</v>
      </c>
      <c r="Y2210" s="39" t="str">
        <f t="shared" si="617"/>
        <v>Prediabetes</v>
      </c>
      <c r="Z2210" s="39" t="str">
        <f t="shared" si="618"/>
        <v>No</v>
      </c>
      <c r="AA2210" s="39" t="str">
        <f t="shared" si="619"/>
        <v>No</v>
      </c>
      <c r="AB2210" s="39" t="str">
        <f t="shared" si="620"/>
        <v>Yes</v>
      </c>
      <c r="AC2210" s="38">
        <f t="shared" si="621"/>
        <v>1</v>
      </c>
      <c r="AD2210" s="39" t="str">
        <f t="shared" si="622"/>
        <v>No</v>
      </c>
      <c r="AE2210" s="13" t="str">
        <f t="shared" si="623"/>
        <v>15-Dec-1976</v>
      </c>
      <c r="AF2210" s="39">
        <f t="shared" si="624"/>
        <v>47</v>
      </c>
      <c r="AG2210" s="58">
        <f t="shared" si="625"/>
        <v>38932.559999999998</v>
      </c>
      <c r="AH2210" s="39" t="str">
        <f t="shared" si="626"/>
        <v>tier - 2</v>
      </c>
      <c r="AI2210" s="39" t="str">
        <f t="shared" si="627"/>
        <v>tier - 3</v>
      </c>
      <c r="AJ2210" s="54" t="str">
        <f t="shared" si="628"/>
        <v>R1011</v>
      </c>
    </row>
    <row r="2211" spans="2:36" ht="15.75" customHeight="1" x14ac:dyDescent="0.3">
      <c r="B2211" s="12" t="s">
        <v>7869</v>
      </c>
      <c r="C2211" s="13" t="s">
        <v>7871</v>
      </c>
      <c r="D2211" s="13">
        <v>38.28</v>
      </c>
      <c r="E2211" s="13" t="str">
        <f t="shared" si="612"/>
        <v>Obesity</v>
      </c>
      <c r="F2211" s="13">
        <v>5.39</v>
      </c>
      <c r="G2211" s="13" t="str">
        <f t="shared" si="613"/>
        <v>Normal</v>
      </c>
      <c r="H2211" s="13" t="s">
        <v>8291</v>
      </c>
      <c r="I2211" s="13" t="s">
        <v>8293</v>
      </c>
      <c r="J2211" s="13" t="s">
        <v>8291</v>
      </c>
      <c r="K2211" s="27">
        <v>1</v>
      </c>
      <c r="L2211" s="13" t="s">
        <v>8291</v>
      </c>
      <c r="M2211" s="13" t="s">
        <v>10308</v>
      </c>
      <c r="N2211" s="13">
        <v>43</v>
      </c>
      <c r="O2211" s="56">
        <v>38947.43</v>
      </c>
      <c r="P2211" s="13" t="s">
        <v>8310</v>
      </c>
      <c r="Q2211" s="13" t="s">
        <v>8311</v>
      </c>
      <c r="R2211" s="57" t="s">
        <v>8321</v>
      </c>
      <c r="T2211" s="12" t="s">
        <v>7869</v>
      </c>
      <c r="U2211" s="13" t="str">
        <f t="shared" si="629"/>
        <v xml:space="preserve">  Nina Wavik Sr</v>
      </c>
      <c r="V2211" s="39">
        <f t="shared" si="614"/>
        <v>38.28</v>
      </c>
      <c r="W2211" s="39" t="str">
        <f t="shared" si="615"/>
        <v>Obesity</v>
      </c>
      <c r="X2211" s="39">
        <f t="shared" si="616"/>
        <v>5.39</v>
      </c>
      <c r="Y2211" s="39" t="str">
        <f t="shared" si="617"/>
        <v>Normal</v>
      </c>
      <c r="Z2211" s="39" t="str">
        <f t="shared" si="618"/>
        <v>No</v>
      </c>
      <c r="AA2211" s="39" t="str">
        <f t="shared" si="619"/>
        <v>Yes</v>
      </c>
      <c r="AB2211" s="39" t="str">
        <f t="shared" si="620"/>
        <v>No</v>
      </c>
      <c r="AC2211" s="38">
        <f t="shared" si="621"/>
        <v>1</v>
      </c>
      <c r="AD2211" s="39" t="str">
        <f t="shared" si="622"/>
        <v>No</v>
      </c>
      <c r="AE2211" s="13" t="str">
        <f t="shared" si="623"/>
        <v>24-Sep-1980</v>
      </c>
      <c r="AF2211" s="39">
        <f t="shared" si="624"/>
        <v>43</v>
      </c>
      <c r="AG2211" s="58">
        <f t="shared" si="625"/>
        <v>38947.43</v>
      </c>
      <c r="AH2211" s="39" t="str">
        <f t="shared" si="626"/>
        <v>tier - 2</v>
      </c>
      <c r="AI2211" s="39" t="str">
        <f t="shared" si="627"/>
        <v>tier - 3</v>
      </c>
      <c r="AJ2211" s="54" t="str">
        <f t="shared" si="628"/>
        <v>R1011</v>
      </c>
    </row>
    <row r="2212" spans="2:36" ht="15.75" customHeight="1" x14ac:dyDescent="0.3">
      <c r="B2212" s="12" t="s">
        <v>7873</v>
      </c>
      <c r="C2212" s="13" t="s">
        <v>7875</v>
      </c>
      <c r="D2212" s="13">
        <v>38.17</v>
      </c>
      <c r="E2212" s="13" t="str">
        <f t="shared" si="612"/>
        <v>Obesity</v>
      </c>
      <c r="F2212" s="13">
        <v>4.07</v>
      </c>
      <c r="G2212" s="13" t="str">
        <f t="shared" si="613"/>
        <v>Normal</v>
      </c>
      <c r="H2212" s="13" t="s">
        <v>8291</v>
      </c>
      <c r="I2212" s="13" t="s">
        <v>8293</v>
      </c>
      <c r="J2212" s="13" t="s">
        <v>8291</v>
      </c>
      <c r="K2212" s="27">
        <v>1</v>
      </c>
      <c r="L2212" s="13" t="s">
        <v>8291</v>
      </c>
      <c r="M2212" s="13" t="s">
        <v>10309</v>
      </c>
      <c r="N2212" s="13">
        <v>45</v>
      </c>
      <c r="O2212" s="56">
        <v>38998.550000000003</v>
      </c>
      <c r="P2212" s="13" t="s">
        <v>8314</v>
      </c>
      <c r="Q2212" s="13" t="s">
        <v>8314</v>
      </c>
      <c r="R2212" s="57" t="s">
        <v>8321</v>
      </c>
      <c r="T2212" s="12" t="s">
        <v>7873</v>
      </c>
      <c r="U2212" s="13" t="str">
        <f t="shared" si="629"/>
        <v xml:space="preserve">  Dani</v>
      </c>
      <c r="V2212" s="39">
        <f t="shared" si="614"/>
        <v>38.17</v>
      </c>
      <c r="W2212" s="39" t="str">
        <f t="shared" si="615"/>
        <v>Obesity</v>
      </c>
      <c r="X2212" s="39">
        <f t="shared" si="616"/>
        <v>4.07</v>
      </c>
      <c r="Y2212" s="39" t="str">
        <f t="shared" si="617"/>
        <v>Normal</v>
      </c>
      <c r="Z2212" s="39" t="str">
        <f t="shared" si="618"/>
        <v>No</v>
      </c>
      <c r="AA2212" s="39" t="str">
        <f t="shared" si="619"/>
        <v>Yes</v>
      </c>
      <c r="AB2212" s="39" t="str">
        <f t="shared" si="620"/>
        <v>No</v>
      </c>
      <c r="AC2212" s="38">
        <f t="shared" si="621"/>
        <v>1</v>
      </c>
      <c r="AD2212" s="39" t="str">
        <f t="shared" si="622"/>
        <v>No</v>
      </c>
      <c r="AE2212" s="13" t="str">
        <f t="shared" si="623"/>
        <v>12-Oct-1978</v>
      </c>
      <c r="AF2212" s="39">
        <f t="shared" si="624"/>
        <v>45</v>
      </c>
      <c r="AG2212" s="58">
        <f t="shared" si="625"/>
        <v>38998.550000000003</v>
      </c>
      <c r="AH2212" s="39" t="str">
        <f t="shared" si="626"/>
        <v>tier - 1</v>
      </c>
      <c r="AI2212" s="39" t="str">
        <f t="shared" si="627"/>
        <v>tier - 1</v>
      </c>
      <c r="AJ2212" s="54" t="str">
        <f t="shared" si="628"/>
        <v>R1011</v>
      </c>
    </row>
    <row r="2213" spans="2:36" ht="15.75" customHeight="1" x14ac:dyDescent="0.3">
      <c r="B2213" s="12" t="s">
        <v>7877</v>
      </c>
      <c r="C2213" s="13" t="s">
        <v>76</v>
      </c>
      <c r="D2213" s="13">
        <v>36.85</v>
      </c>
      <c r="E2213" s="13" t="str">
        <f t="shared" si="612"/>
        <v>Obesity</v>
      </c>
      <c r="F2213" s="13">
        <v>5.49</v>
      </c>
      <c r="G2213" s="13" t="str">
        <f t="shared" si="613"/>
        <v>Normal</v>
      </c>
      <c r="H2213" s="13" t="s">
        <v>8291</v>
      </c>
      <c r="I2213" s="13" t="s">
        <v>8293</v>
      </c>
      <c r="J2213" s="13" t="s">
        <v>8291</v>
      </c>
      <c r="K2213" s="27">
        <v>1</v>
      </c>
      <c r="L2213" s="13" t="s">
        <v>8291</v>
      </c>
      <c r="M2213" s="13" t="s">
        <v>10310</v>
      </c>
      <c r="N2213" s="13">
        <v>38</v>
      </c>
      <c r="O2213" s="56">
        <v>39047.29</v>
      </c>
      <c r="P2213" s="13" t="s">
        <v>8314</v>
      </c>
      <c r="Q2213" s="13" t="s">
        <v>8311</v>
      </c>
      <c r="R2213" s="57" t="s">
        <v>8333</v>
      </c>
      <c r="T2213" s="12" t="s">
        <v>7877</v>
      </c>
      <c r="U2213" s="13" t="str">
        <f t="shared" si="629"/>
        <v xml:space="preserve">  Jennifer A</v>
      </c>
      <c r="V2213" s="39">
        <f t="shared" si="614"/>
        <v>36.85</v>
      </c>
      <c r="W2213" s="39" t="str">
        <f t="shared" si="615"/>
        <v>Obesity</v>
      </c>
      <c r="X2213" s="39">
        <f t="shared" si="616"/>
        <v>5.49</v>
      </c>
      <c r="Y2213" s="39" t="str">
        <f t="shared" si="617"/>
        <v>Normal</v>
      </c>
      <c r="Z2213" s="39" t="str">
        <f t="shared" si="618"/>
        <v>No</v>
      </c>
      <c r="AA2213" s="39" t="str">
        <f t="shared" si="619"/>
        <v>Yes</v>
      </c>
      <c r="AB2213" s="39" t="str">
        <f t="shared" si="620"/>
        <v>No</v>
      </c>
      <c r="AC2213" s="38">
        <f t="shared" si="621"/>
        <v>1</v>
      </c>
      <c r="AD2213" s="39" t="str">
        <f t="shared" si="622"/>
        <v>No</v>
      </c>
      <c r="AE2213" s="13" t="str">
        <f t="shared" si="623"/>
        <v>20-Sep-1985</v>
      </c>
      <c r="AF2213" s="39">
        <f t="shared" si="624"/>
        <v>38</v>
      </c>
      <c r="AG2213" s="58">
        <f t="shared" si="625"/>
        <v>39047.29</v>
      </c>
      <c r="AH2213" s="39" t="str">
        <f t="shared" si="626"/>
        <v>tier - 1</v>
      </c>
      <c r="AI2213" s="39" t="str">
        <f t="shared" si="627"/>
        <v>tier - 3</v>
      </c>
      <c r="AJ2213" s="54" t="str">
        <f t="shared" si="628"/>
        <v>R1017</v>
      </c>
    </row>
    <row r="2214" spans="2:36" ht="15.75" customHeight="1" x14ac:dyDescent="0.3">
      <c r="B2214" s="12" t="s">
        <v>7880</v>
      </c>
      <c r="C2214" s="13" t="s">
        <v>6958</v>
      </c>
      <c r="D2214" s="13">
        <v>22.61</v>
      </c>
      <c r="E2214" s="13" t="str">
        <f t="shared" si="612"/>
        <v>Healthy Weight</v>
      </c>
      <c r="F2214" s="13">
        <v>5.68</v>
      </c>
      <c r="G2214" s="13" t="str">
        <f t="shared" si="613"/>
        <v>Normal</v>
      </c>
      <c r="H2214" s="13" t="s">
        <v>8291</v>
      </c>
      <c r="I2214" s="13" t="s">
        <v>8291</v>
      </c>
      <c r="J2214" s="13" t="s">
        <v>8293</v>
      </c>
      <c r="K2214" s="27">
        <v>1</v>
      </c>
      <c r="L2214" s="13" t="s">
        <v>8291</v>
      </c>
      <c r="M2214" s="13" t="s">
        <v>10311</v>
      </c>
      <c r="N2214" s="13">
        <v>41</v>
      </c>
      <c r="O2214" s="56">
        <v>39125.33</v>
      </c>
      <c r="P2214" s="13" t="s">
        <v>8314</v>
      </c>
      <c r="Q2214" s="13" t="s">
        <v>8314</v>
      </c>
      <c r="R2214" s="57" t="s">
        <v>8326</v>
      </c>
      <c r="T2214" s="12" t="s">
        <v>7880</v>
      </c>
      <c r="U2214" s="13" t="str">
        <f t="shared" si="629"/>
        <v xml:space="preserve">  Martin</v>
      </c>
      <c r="V2214" s="39">
        <f t="shared" si="614"/>
        <v>22.61</v>
      </c>
      <c r="W2214" s="39" t="str">
        <f t="shared" si="615"/>
        <v>Healthy Weight</v>
      </c>
      <c r="X2214" s="39">
        <f t="shared" si="616"/>
        <v>5.68</v>
      </c>
      <c r="Y2214" s="39" t="str">
        <f t="shared" si="617"/>
        <v>Normal</v>
      </c>
      <c r="Z2214" s="39" t="str">
        <f t="shared" si="618"/>
        <v>No</v>
      </c>
      <c r="AA2214" s="39" t="str">
        <f t="shared" si="619"/>
        <v>No</v>
      </c>
      <c r="AB2214" s="39" t="str">
        <f t="shared" si="620"/>
        <v>Yes</v>
      </c>
      <c r="AC2214" s="38">
        <f t="shared" si="621"/>
        <v>1</v>
      </c>
      <c r="AD2214" s="39" t="str">
        <f t="shared" si="622"/>
        <v>No</v>
      </c>
      <c r="AE2214" s="13" t="str">
        <f t="shared" si="623"/>
        <v>4-Aug-1982</v>
      </c>
      <c r="AF2214" s="39">
        <f t="shared" si="624"/>
        <v>41</v>
      </c>
      <c r="AG2214" s="58">
        <f t="shared" si="625"/>
        <v>39125.33</v>
      </c>
      <c r="AH2214" s="39" t="str">
        <f t="shared" si="626"/>
        <v>tier - 1</v>
      </c>
      <c r="AI2214" s="39" t="str">
        <f t="shared" si="627"/>
        <v>tier - 1</v>
      </c>
      <c r="AJ2214" s="54" t="str">
        <f t="shared" si="628"/>
        <v>R1016</v>
      </c>
    </row>
    <row r="2215" spans="2:36" ht="15.75" customHeight="1" x14ac:dyDescent="0.3">
      <c r="B2215" s="12" t="s">
        <v>7883</v>
      </c>
      <c r="C2215" s="13" t="s">
        <v>5270</v>
      </c>
      <c r="D2215" s="13">
        <v>21.754999999999999</v>
      </c>
      <c r="E2215" s="13" t="str">
        <f t="shared" si="612"/>
        <v>Healthy Weight</v>
      </c>
      <c r="F2215" s="13">
        <v>6.09</v>
      </c>
      <c r="G2215" s="13" t="str">
        <f t="shared" si="613"/>
        <v>Prediabetes</v>
      </c>
      <c r="H2215" s="13" t="s">
        <v>8291</v>
      </c>
      <c r="I2215" s="13" t="s">
        <v>8291</v>
      </c>
      <c r="J2215" s="13" t="s">
        <v>8293</v>
      </c>
      <c r="K2215" s="27">
        <v>1</v>
      </c>
      <c r="L2215" s="13" t="s">
        <v>8291</v>
      </c>
      <c r="M2215" s="13" t="s">
        <v>10312</v>
      </c>
      <c r="N2215" s="13">
        <v>61</v>
      </c>
      <c r="O2215" s="56">
        <v>39221.120000000003</v>
      </c>
      <c r="P2215" s="13" t="s">
        <v>8310</v>
      </c>
      <c r="Q2215" s="13" t="s">
        <v>8314</v>
      </c>
      <c r="R2215" s="57" t="s">
        <v>8321</v>
      </c>
      <c r="T2215" s="12" t="s">
        <v>7883</v>
      </c>
      <c r="U2215" s="13" t="str">
        <f t="shared" si="629"/>
        <v xml:space="preserve">  Steve</v>
      </c>
      <c r="V2215" s="39">
        <f t="shared" si="614"/>
        <v>21.754999999999999</v>
      </c>
      <c r="W2215" s="39" t="str">
        <f t="shared" si="615"/>
        <v>Healthy Weight</v>
      </c>
      <c r="X2215" s="39">
        <f t="shared" si="616"/>
        <v>6.09</v>
      </c>
      <c r="Y2215" s="39" t="str">
        <f t="shared" si="617"/>
        <v>Prediabetes</v>
      </c>
      <c r="Z2215" s="39" t="str">
        <f t="shared" si="618"/>
        <v>No</v>
      </c>
      <c r="AA2215" s="39" t="str">
        <f t="shared" si="619"/>
        <v>No</v>
      </c>
      <c r="AB2215" s="39" t="str">
        <f t="shared" si="620"/>
        <v>Yes</v>
      </c>
      <c r="AC2215" s="38">
        <f t="shared" si="621"/>
        <v>1</v>
      </c>
      <c r="AD2215" s="39" t="str">
        <f t="shared" si="622"/>
        <v>No</v>
      </c>
      <c r="AE2215" s="13" t="str">
        <f t="shared" si="623"/>
        <v>7-Jul-1962</v>
      </c>
      <c r="AF2215" s="39">
        <f t="shared" si="624"/>
        <v>61</v>
      </c>
      <c r="AG2215" s="58">
        <f t="shared" si="625"/>
        <v>39221.120000000003</v>
      </c>
      <c r="AH2215" s="39" t="str">
        <f t="shared" si="626"/>
        <v>tier - 2</v>
      </c>
      <c r="AI2215" s="39" t="str">
        <f t="shared" si="627"/>
        <v>tier - 1</v>
      </c>
      <c r="AJ2215" s="54" t="str">
        <f t="shared" si="628"/>
        <v>R1011</v>
      </c>
    </row>
    <row r="2216" spans="2:36" ht="15.75" customHeight="1" x14ac:dyDescent="0.3">
      <c r="B2216" s="12" t="s">
        <v>7885</v>
      </c>
      <c r="C2216" s="13" t="s">
        <v>1587</v>
      </c>
      <c r="D2216" s="13">
        <v>20.425000000000001</v>
      </c>
      <c r="E2216" s="13" t="str">
        <f t="shared" si="612"/>
        <v>Healthy Weight</v>
      </c>
      <c r="F2216" s="13">
        <v>5.53</v>
      </c>
      <c r="G2216" s="13" t="str">
        <f t="shared" si="613"/>
        <v>Normal</v>
      </c>
      <c r="H2216" s="13" t="s">
        <v>8291</v>
      </c>
      <c r="I2216" s="13" t="s">
        <v>8291</v>
      </c>
      <c r="J2216" s="13" t="s">
        <v>8293</v>
      </c>
      <c r="K2216" s="27">
        <v>1</v>
      </c>
      <c r="L2216" s="13" t="s">
        <v>8291</v>
      </c>
      <c r="M2216" s="13" t="s">
        <v>8341</v>
      </c>
      <c r="N2216" s="13">
        <v>31</v>
      </c>
      <c r="O2216" s="56">
        <v>39241.440000000002</v>
      </c>
      <c r="P2216" s="13" t="s">
        <v>8314</v>
      </c>
      <c r="Q2216" s="13" t="s">
        <v>8311</v>
      </c>
      <c r="R2216" s="57" t="s">
        <v>8321</v>
      </c>
      <c r="T2216" s="12" t="s">
        <v>7885</v>
      </c>
      <c r="U2216" s="13" t="str">
        <f t="shared" si="629"/>
        <v xml:space="preserve">  Christopher</v>
      </c>
      <c r="V2216" s="39">
        <f t="shared" si="614"/>
        <v>20.425000000000001</v>
      </c>
      <c r="W2216" s="39" t="str">
        <f t="shared" si="615"/>
        <v>Healthy Weight</v>
      </c>
      <c r="X2216" s="39">
        <f t="shared" si="616"/>
        <v>5.53</v>
      </c>
      <c r="Y2216" s="39" t="str">
        <f t="shared" si="617"/>
        <v>Normal</v>
      </c>
      <c r="Z2216" s="39" t="str">
        <f t="shared" si="618"/>
        <v>No</v>
      </c>
      <c r="AA2216" s="39" t="str">
        <f t="shared" si="619"/>
        <v>No</v>
      </c>
      <c r="AB2216" s="39" t="str">
        <f t="shared" si="620"/>
        <v>Yes</v>
      </c>
      <c r="AC2216" s="38">
        <f t="shared" si="621"/>
        <v>1</v>
      </c>
      <c r="AD2216" s="39" t="str">
        <f t="shared" si="622"/>
        <v>No</v>
      </c>
      <c r="AE2216" s="13" t="str">
        <f t="shared" si="623"/>
        <v>30-Nov-1992</v>
      </c>
      <c r="AF2216" s="39">
        <f t="shared" si="624"/>
        <v>31</v>
      </c>
      <c r="AG2216" s="58">
        <f t="shared" si="625"/>
        <v>39241.440000000002</v>
      </c>
      <c r="AH2216" s="39" t="str">
        <f t="shared" si="626"/>
        <v>tier - 1</v>
      </c>
      <c r="AI2216" s="39" t="str">
        <f t="shared" si="627"/>
        <v>tier - 3</v>
      </c>
      <c r="AJ2216" s="54" t="str">
        <f t="shared" si="628"/>
        <v>R1011</v>
      </c>
    </row>
    <row r="2217" spans="2:36" ht="15.75" customHeight="1" x14ac:dyDescent="0.3">
      <c r="B2217" s="12" t="s">
        <v>7888</v>
      </c>
      <c r="C2217" s="13" t="s">
        <v>7890</v>
      </c>
      <c r="D2217" s="13">
        <v>31.35</v>
      </c>
      <c r="E2217" s="13" t="str">
        <f t="shared" si="612"/>
        <v>Obesity</v>
      </c>
      <c r="F2217" s="13">
        <v>4.28</v>
      </c>
      <c r="G2217" s="13" t="str">
        <f t="shared" si="613"/>
        <v>Normal</v>
      </c>
      <c r="H2217" s="13" t="s">
        <v>8291</v>
      </c>
      <c r="I2217" s="13" t="s">
        <v>8293</v>
      </c>
      <c r="J2217" s="13" t="s">
        <v>8291</v>
      </c>
      <c r="K2217" s="27">
        <v>1</v>
      </c>
      <c r="L2217" s="13" t="s">
        <v>8291</v>
      </c>
      <c r="M2217" s="13" t="s">
        <v>9157</v>
      </c>
      <c r="N2217" s="13">
        <v>41</v>
      </c>
      <c r="O2217" s="56">
        <v>39315.279999999999</v>
      </c>
      <c r="P2217" s="13" t="s">
        <v>8310</v>
      </c>
      <c r="Q2217" s="13" t="s">
        <v>8311</v>
      </c>
      <c r="R2217" s="57" t="s">
        <v>8321</v>
      </c>
      <c r="T2217" s="12" t="s">
        <v>7888</v>
      </c>
      <c r="U2217" s="13" t="str">
        <f t="shared" si="629"/>
        <v xml:space="preserve">  Kathryn M</v>
      </c>
      <c r="V2217" s="39">
        <f t="shared" si="614"/>
        <v>31.35</v>
      </c>
      <c r="W2217" s="39" t="str">
        <f t="shared" si="615"/>
        <v>Obesity</v>
      </c>
      <c r="X2217" s="39">
        <f t="shared" si="616"/>
        <v>4.28</v>
      </c>
      <c r="Y2217" s="39" t="str">
        <f t="shared" si="617"/>
        <v>Normal</v>
      </c>
      <c r="Z2217" s="39" t="str">
        <f t="shared" si="618"/>
        <v>No</v>
      </c>
      <c r="AA2217" s="39" t="str">
        <f t="shared" si="619"/>
        <v>Yes</v>
      </c>
      <c r="AB2217" s="39" t="str">
        <f t="shared" si="620"/>
        <v>No</v>
      </c>
      <c r="AC2217" s="38">
        <f t="shared" si="621"/>
        <v>1</v>
      </c>
      <c r="AD2217" s="39" t="str">
        <f t="shared" si="622"/>
        <v>No</v>
      </c>
      <c r="AE2217" s="13" t="str">
        <f t="shared" si="623"/>
        <v>16-Aug-1982</v>
      </c>
      <c r="AF2217" s="39">
        <f t="shared" si="624"/>
        <v>41</v>
      </c>
      <c r="AG2217" s="58">
        <f t="shared" si="625"/>
        <v>39315.279999999999</v>
      </c>
      <c r="AH2217" s="39" t="str">
        <f t="shared" si="626"/>
        <v>tier - 2</v>
      </c>
      <c r="AI2217" s="39" t="str">
        <f t="shared" si="627"/>
        <v>tier - 3</v>
      </c>
      <c r="AJ2217" s="54" t="str">
        <f t="shared" si="628"/>
        <v>R1011</v>
      </c>
    </row>
    <row r="2218" spans="2:36" ht="15.75" customHeight="1" x14ac:dyDescent="0.3">
      <c r="B2218" s="12" t="s">
        <v>7892</v>
      </c>
      <c r="C2218" s="13" t="s">
        <v>1628</v>
      </c>
      <c r="D2218" s="13">
        <v>31.13</v>
      </c>
      <c r="E2218" s="13" t="str">
        <f t="shared" si="612"/>
        <v>Obesity</v>
      </c>
      <c r="F2218" s="13">
        <v>6.01</v>
      </c>
      <c r="G2218" s="13" t="str">
        <f t="shared" si="613"/>
        <v>Prediabetes</v>
      </c>
      <c r="H2218" s="13" t="s">
        <v>8291</v>
      </c>
      <c r="I2218" s="13" t="s">
        <v>8293</v>
      </c>
      <c r="J2218" s="13" t="s">
        <v>8291</v>
      </c>
      <c r="K2218" s="27">
        <v>1</v>
      </c>
      <c r="L2218" s="13" t="s">
        <v>8291</v>
      </c>
      <c r="M2218" s="13" t="s">
        <v>9121</v>
      </c>
      <c r="N2218" s="13">
        <v>45</v>
      </c>
      <c r="O2218" s="56">
        <v>39352.6</v>
      </c>
      <c r="P2218" s="13" t="s">
        <v>8310</v>
      </c>
      <c r="Q2218" s="13" t="s">
        <v>8311</v>
      </c>
      <c r="R2218" s="57" t="s">
        <v>8321</v>
      </c>
      <c r="T2218" s="12" t="s">
        <v>7892</v>
      </c>
      <c r="U2218" s="13" t="str">
        <f t="shared" si="629"/>
        <v xml:space="preserve">  Emily</v>
      </c>
      <c r="V2218" s="39">
        <f t="shared" si="614"/>
        <v>31.13</v>
      </c>
      <c r="W2218" s="39" t="str">
        <f t="shared" si="615"/>
        <v>Obesity</v>
      </c>
      <c r="X2218" s="39">
        <f t="shared" si="616"/>
        <v>6.01</v>
      </c>
      <c r="Y2218" s="39" t="str">
        <f t="shared" si="617"/>
        <v>Prediabetes</v>
      </c>
      <c r="Z2218" s="39" t="str">
        <f t="shared" si="618"/>
        <v>No</v>
      </c>
      <c r="AA2218" s="39" t="str">
        <f t="shared" si="619"/>
        <v>Yes</v>
      </c>
      <c r="AB2218" s="39" t="str">
        <f t="shared" si="620"/>
        <v>No</v>
      </c>
      <c r="AC2218" s="38">
        <f t="shared" si="621"/>
        <v>1</v>
      </c>
      <c r="AD2218" s="39" t="str">
        <f t="shared" si="622"/>
        <v>No</v>
      </c>
      <c r="AE2218" s="13" t="str">
        <f t="shared" si="623"/>
        <v>5-Aug-1978</v>
      </c>
      <c r="AF2218" s="39">
        <f t="shared" si="624"/>
        <v>45</v>
      </c>
      <c r="AG2218" s="58">
        <f t="shared" si="625"/>
        <v>39352.6</v>
      </c>
      <c r="AH2218" s="39" t="str">
        <f t="shared" si="626"/>
        <v>tier - 2</v>
      </c>
      <c r="AI2218" s="39" t="str">
        <f t="shared" si="627"/>
        <v>tier - 3</v>
      </c>
      <c r="AJ2218" s="54" t="str">
        <f t="shared" si="628"/>
        <v>R1011</v>
      </c>
    </row>
    <row r="2219" spans="2:36" ht="15.75" customHeight="1" x14ac:dyDescent="0.3">
      <c r="B2219" s="12" t="s">
        <v>7895</v>
      </c>
      <c r="C2219" s="13" t="s">
        <v>7897</v>
      </c>
      <c r="D2219" s="13">
        <v>17.48</v>
      </c>
      <c r="E2219" s="13" t="str">
        <f t="shared" si="612"/>
        <v>Underweight</v>
      </c>
      <c r="F2219" s="13">
        <v>4.59</v>
      </c>
      <c r="G2219" s="13" t="str">
        <f t="shared" si="613"/>
        <v>Normal</v>
      </c>
      <c r="H2219" s="13" t="s">
        <v>8291</v>
      </c>
      <c r="I2219" s="13" t="s">
        <v>8291</v>
      </c>
      <c r="J2219" s="13" t="s">
        <v>8293</v>
      </c>
      <c r="K2219" s="27">
        <v>1</v>
      </c>
      <c r="L2219" s="13" t="s">
        <v>8291</v>
      </c>
      <c r="M2219" s="13" t="s">
        <v>10313</v>
      </c>
      <c r="N2219" s="13">
        <v>57</v>
      </c>
      <c r="O2219" s="56">
        <v>39396.86</v>
      </c>
      <c r="P2219" s="13" t="s">
        <v>8310</v>
      </c>
      <c r="Q2219" s="13" t="s">
        <v>8310</v>
      </c>
      <c r="R2219" s="57" t="s">
        <v>8321</v>
      </c>
      <c r="T2219" s="12" t="s">
        <v>7895</v>
      </c>
      <c r="U2219" s="13" t="str">
        <f t="shared" si="629"/>
        <v xml:space="preserve">  Trent A</v>
      </c>
      <c r="V2219" s="39">
        <f t="shared" si="614"/>
        <v>17.48</v>
      </c>
      <c r="W2219" s="39" t="str">
        <f t="shared" si="615"/>
        <v>Underweight</v>
      </c>
      <c r="X2219" s="39">
        <f t="shared" si="616"/>
        <v>4.59</v>
      </c>
      <c r="Y2219" s="39" t="str">
        <f t="shared" si="617"/>
        <v>Normal</v>
      </c>
      <c r="Z2219" s="39" t="str">
        <f t="shared" si="618"/>
        <v>No</v>
      </c>
      <c r="AA2219" s="39" t="str">
        <f t="shared" si="619"/>
        <v>No</v>
      </c>
      <c r="AB2219" s="39" t="str">
        <f t="shared" si="620"/>
        <v>Yes</v>
      </c>
      <c r="AC2219" s="38">
        <f t="shared" si="621"/>
        <v>1</v>
      </c>
      <c r="AD2219" s="39" t="str">
        <f t="shared" si="622"/>
        <v>No</v>
      </c>
      <c r="AE2219" s="13" t="str">
        <f t="shared" si="623"/>
        <v>24-Jun-1966</v>
      </c>
      <c r="AF2219" s="39">
        <f t="shared" si="624"/>
        <v>57</v>
      </c>
      <c r="AG2219" s="58">
        <f t="shared" si="625"/>
        <v>39396.86</v>
      </c>
      <c r="AH2219" s="39" t="str">
        <f t="shared" si="626"/>
        <v>tier - 2</v>
      </c>
      <c r="AI2219" s="39" t="str">
        <f t="shared" si="627"/>
        <v>tier - 2</v>
      </c>
      <c r="AJ2219" s="54" t="str">
        <f t="shared" si="628"/>
        <v>R1011</v>
      </c>
    </row>
    <row r="2220" spans="2:36" ht="15.75" customHeight="1" x14ac:dyDescent="0.3">
      <c r="B2220" s="12" t="s">
        <v>7898</v>
      </c>
      <c r="C2220" s="13" t="s">
        <v>7900</v>
      </c>
      <c r="D2220" s="13">
        <v>22.57</v>
      </c>
      <c r="E2220" s="13" t="str">
        <f t="shared" si="612"/>
        <v>Healthy Weight</v>
      </c>
      <c r="F2220" s="13">
        <v>5.8</v>
      </c>
      <c r="G2220" s="13" t="str">
        <f t="shared" si="613"/>
        <v>Prediabetes</v>
      </c>
      <c r="H2220" s="13" t="s">
        <v>8293</v>
      </c>
      <c r="I2220" s="13" t="s">
        <v>8291</v>
      </c>
      <c r="J2220" s="13" t="s">
        <v>8291</v>
      </c>
      <c r="K2220" s="27">
        <v>1</v>
      </c>
      <c r="L2220" s="13" t="s">
        <v>8291</v>
      </c>
      <c r="M2220" s="13" t="s">
        <v>10314</v>
      </c>
      <c r="N2220" s="13">
        <v>45</v>
      </c>
      <c r="O2220" s="56">
        <v>39556.49</v>
      </c>
      <c r="P2220" s="13" t="s">
        <v>8314</v>
      </c>
      <c r="Q2220" s="13" t="s">
        <v>8310</v>
      </c>
      <c r="R2220" s="57" t="s">
        <v>8324</v>
      </c>
      <c r="T2220" s="12" t="s">
        <v>7898</v>
      </c>
      <c r="U2220" s="13" t="str">
        <f t="shared" si="629"/>
        <v xml:space="preserve">  Jennifer E</v>
      </c>
      <c r="V2220" s="39">
        <f t="shared" si="614"/>
        <v>22.57</v>
      </c>
      <c r="W2220" s="39" t="str">
        <f t="shared" si="615"/>
        <v>Healthy Weight</v>
      </c>
      <c r="X2220" s="39">
        <f t="shared" si="616"/>
        <v>5.8</v>
      </c>
      <c r="Y2220" s="39" t="str">
        <f t="shared" si="617"/>
        <v>Prediabetes</v>
      </c>
      <c r="Z2220" s="39" t="str">
        <f t="shared" si="618"/>
        <v>Yes</v>
      </c>
      <c r="AA2220" s="39" t="str">
        <f t="shared" si="619"/>
        <v>No</v>
      </c>
      <c r="AB2220" s="39" t="str">
        <f t="shared" si="620"/>
        <v>No</v>
      </c>
      <c r="AC2220" s="38">
        <f t="shared" si="621"/>
        <v>1</v>
      </c>
      <c r="AD2220" s="39" t="str">
        <f t="shared" si="622"/>
        <v>No</v>
      </c>
      <c r="AE2220" s="13" t="str">
        <f t="shared" si="623"/>
        <v>12-Jul-1978</v>
      </c>
      <c r="AF2220" s="39">
        <f t="shared" si="624"/>
        <v>45</v>
      </c>
      <c r="AG2220" s="58">
        <f t="shared" si="625"/>
        <v>39556.49</v>
      </c>
      <c r="AH2220" s="39" t="str">
        <f t="shared" si="626"/>
        <v>tier - 1</v>
      </c>
      <c r="AI2220" s="39" t="str">
        <f t="shared" si="627"/>
        <v>tier - 2</v>
      </c>
      <c r="AJ2220" s="54" t="str">
        <f t="shared" si="628"/>
        <v>R1015</v>
      </c>
    </row>
    <row r="2221" spans="2:36" ht="15.75" customHeight="1" x14ac:dyDescent="0.3">
      <c r="B2221" s="12" t="s">
        <v>7901</v>
      </c>
      <c r="C2221" s="13" t="s">
        <v>2802</v>
      </c>
      <c r="D2221" s="13">
        <v>26.73</v>
      </c>
      <c r="E2221" s="13" t="str">
        <f t="shared" si="612"/>
        <v>Overweight</v>
      </c>
      <c r="F2221" s="13">
        <v>5.08</v>
      </c>
      <c r="G2221" s="13" t="str">
        <f t="shared" si="613"/>
        <v>Normal</v>
      </c>
      <c r="H2221" s="13" t="s">
        <v>8291</v>
      </c>
      <c r="I2221" s="13" t="s">
        <v>8293</v>
      </c>
      <c r="J2221" s="13" t="s">
        <v>8291</v>
      </c>
      <c r="K2221" s="27">
        <v>1</v>
      </c>
      <c r="L2221" s="13" t="s">
        <v>8291</v>
      </c>
      <c r="M2221" s="13" t="s">
        <v>10315</v>
      </c>
      <c r="N2221" s="13">
        <v>42</v>
      </c>
      <c r="O2221" s="56">
        <v>39597.410000000003</v>
      </c>
      <c r="P2221" s="13" t="s">
        <v>8314</v>
      </c>
      <c r="Q2221" s="13" t="s">
        <v>8310</v>
      </c>
      <c r="R2221" s="57" t="s">
        <v>8333</v>
      </c>
      <c r="T2221" s="12" t="s">
        <v>7901</v>
      </c>
      <c r="U2221" s="13" t="str">
        <f t="shared" si="629"/>
        <v xml:space="preserve">  Polly</v>
      </c>
      <c r="V2221" s="39">
        <f t="shared" si="614"/>
        <v>26.73</v>
      </c>
      <c r="W2221" s="39" t="str">
        <f t="shared" si="615"/>
        <v>Overweight</v>
      </c>
      <c r="X2221" s="39">
        <f t="shared" si="616"/>
        <v>5.08</v>
      </c>
      <c r="Y2221" s="39" t="str">
        <f t="shared" si="617"/>
        <v>Normal</v>
      </c>
      <c r="Z2221" s="39" t="str">
        <f t="shared" si="618"/>
        <v>No</v>
      </c>
      <c r="AA2221" s="39" t="str">
        <f t="shared" si="619"/>
        <v>Yes</v>
      </c>
      <c r="AB2221" s="39" t="str">
        <f t="shared" si="620"/>
        <v>No</v>
      </c>
      <c r="AC2221" s="38">
        <f t="shared" si="621"/>
        <v>1</v>
      </c>
      <c r="AD2221" s="39" t="str">
        <f t="shared" si="622"/>
        <v>No</v>
      </c>
      <c r="AE2221" s="13" t="str">
        <f t="shared" si="623"/>
        <v>5-Jul-1981</v>
      </c>
      <c r="AF2221" s="39">
        <f t="shared" si="624"/>
        <v>42</v>
      </c>
      <c r="AG2221" s="58">
        <f t="shared" si="625"/>
        <v>39597.410000000003</v>
      </c>
      <c r="AH2221" s="39" t="str">
        <f t="shared" si="626"/>
        <v>tier - 1</v>
      </c>
      <c r="AI2221" s="39" t="str">
        <f t="shared" si="627"/>
        <v>tier - 2</v>
      </c>
      <c r="AJ2221" s="54" t="str">
        <f t="shared" si="628"/>
        <v>R1017</v>
      </c>
    </row>
    <row r="2222" spans="2:36" ht="15.75" customHeight="1" x14ac:dyDescent="0.3">
      <c r="B2222" s="12" t="s">
        <v>7904</v>
      </c>
      <c r="C2222" s="13" t="s">
        <v>902</v>
      </c>
      <c r="D2222" s="13">
        <v>20.79</v>
      </c>
      <c r="E2222" s="13" t="str">
        <f t="shared" si="612"/>
        <v>Healthy Weight</v>
      </c>
      <c r="F2222" s="13">
        <v>5.84</v>
      </c>
      <c r="G2222" s="13" t="str">
        <f t="shared" si="613"/>
        <v>Prediabetes</v>
      </c>
      <c r="H2222" s="13" t="s">
        <v>8291</v>
      </c>
      <c r="I2222" s="13" t="s">
        <v>8293</v>
      </c>
      <c r="J2222" s="13" t="s">
        <v>8291</v>
      </c>
      <c r="K2222" s="27">
        <v>1</v>
      </c>
      <c r="L2222" s="13" t="s">
        <v>8291</v>
      </c>
      <c r="M2222" s="13" t="s">
        <v>10316</v>
      </c>
      <c r="N2222" s="13">
        <v>28</v>
      </c>
      <c r="O2222" s="56">
        <v>39611.760000000002</v>
      </c>
      <c r="P2222" s="13" t="s">
        <v>8314</v>
      </c>
      <c r="Q2222" s="13" t="s">
        <v>8311</v>
      </c>
      <c r="R2222" s="57" t="s">
        <v>8312</v>
      </c>
      <c r="T2222" s="12" t="s">
        <v>7904</v>
      </c>
      <c r="U2222" s="13" t="str">
        <f t="shared" si="629"/>
        <v xml:space="preserve">  Elizabeth</v>
      </c>
      <c r="V2222" s="39">
        <f t="shared" si="614"/>
        <v>20.79</v>
      </c>
      <c r="W2222" s="39" t="str">
        <f t="shared" si="615"/>
        <v>Healthy Weight</v>
      </c>
      <c r="X2222" s="39">
        <f t="shared" si="616"/>
        <v>5.84</v>
      </c>
      <c r="Y2222" s="39" t="str">
        <f t="shared" si="617"/>
        <v>Prediabetes</v>
      </c>
      <c r="Z2222" s="39" t="str">
        <f t="shared" si="618"/>
        <v>No</v>
      </c>
      <c r="AA2222" s="39" t="str">
        <f t="shared" si="619"/>
        <v>Yes</v>
      </c>
      <c r="AB2222" s="39" t="str">
        <f t="shared" si="620"/>
        <v>No</v>
      </c>
      <c r="AC2222" s="38">
        <f t="shared" si="621"/>
        <v>1</v>
      </c>
      <c r="AD2222" s="39" t="str">
        <f t="shared" si="622"/>
        <v>No</v>
      </c>
      <c r="AE2222" s="13" t="str">
        <f t="shared" si="623"/>
        <v>7-Aug-1995</v>
      </c>
      <c r="AF2222" s="39">
        <f t="shared" si="624"/>
        <v>28</v>
      </c>
      <c r="AG2222" s="58">
        <f t="shared" si="625"/>
        <v>39611.760000000002</v>
      </c>
      <c r="AH2222" s="39" t="str">
        <f t="shared" si="626"/>
        <v>tier - 1</v>
      </c>
      <c r="AI2222" s="39" t="str">
        <f t="shared" si="627"/>
        <v>tier - 3</v>
      </c>
      <c r="AJ2222" s="54" t="str">
        <f t="shared" si="628"/>
        <v>R1013</v>
      </c>
    </row>
    <row r="2223" spans="2:36" ht="15.75" customHeight="1" x14ac:dyDescent="0.3">
      <c r="B2223" s="12" t="s">
        <v>7907</v>
      </c>
      <c r="C2223" s="13" t="s">
        <v>5498</v>
      </c>
      <c r="D2223" s="13">
        <v>20.149999999999999</v>
      </c>
      <c r="E2223" s="13" t="str">
        <f t="shared" si="612"/>
        <v>Healthy Weight</v>
      </c>
      <c r="F2223" s="13">
        <v>4.1500000000000004</v>
      </c>
      <c r="G2223" s="13" t="str">
        <f t="shared" si="613"/>
        <v>Normal</v>
      </c>
      <c r="H2223" s="13" t="s">
        <v>8291</v>
      </c>
      <c r="I2223" s="13" t="s">
        <v>8291</v>
      </c>
      <c r="J2223" s="13" t="s">
        <v>8291</v>
      </c>
      <c r="K2223" s="27">
        <v>1</v>
      </c>
      <c r="L2223" s="13" t="s">
        <v>8291</v>
      </c>
      <c r="M2223" s="13" t="s">
        <v>10317</v>
      </c>
      <c r="N2223" s="13">
        <v>46</v>
      </c>
      <c r="O2223" s="56">
        <v>39670.44</v>
      </c>
      <c r="P2223" s="13" t="s">
        <v>8310</v>
      </c>
      <c r="Q2223" s="13" t="s">
        <v>8314</v>
      </c>
      <c r="R2223" s="57" t="s">
        <v>8317</v>
      </c>
      <c r="T2223" s="12" t="s">
        <v>7907</v>
      </c>
      <c r="U2223" s="13" t="str">
        <f t="shared" si="629"/>
        <v xml:space="preserve">  Tiffany A</v>
      </c>
      <c r="V2223" s="39">
        <f t="shared" si="614"/>
        <v>20.149999999999999</v>
      </c>
      <c r="W2223" s="39" t="str">
        <f t="shared" si="615"/>
        <v>Healthy Weight</v>
      </c>
      <c r="X2223" s="39">
        <f t="shared" si="616"/>
        <v>4.1500000000000004</v>
      </c>
      <c r="Y2223" s="39" t="str">
        <f t="shared" si="617"/>
        <v>Normal</v>
      </c>
      <c r="Z2223" s="39" t="str">
        <f t="shared" si="618"/>
        <v>No</v>
      </c>
      <c r="AA2223" s="39" t="str">
        <f t="shared" si="619"/>
        <v>No</v>
      </c>
      <c r="AB2223" s="39" t="str">
        <f t="shared" si="620"/>
        <v>No</v>
      </c>
      <c r="AC2223" s="38">
        <f t="shared" si="621"/>
        <v>1</v>
      </c>
      <c r="AD2223" s="39" t="str">
        <f t="shared" si="622"/>
        <v>No</v>
      </c>
      <c r="AE2223" s="13" t="str">
        <f t="shared" si="623"/>
        <v>17-Dec-1977</v>
      </c>
      <c r="AF2223" s="39">
        <f t="shared" si="624"/>
        <v>46</v>
      </c>
      <c r="AG2223" s="58">
        <f t="shared" si="625"/>
        <v>39670.44</v>
      </c>
      <c r="AH2223" s="39" t="str">
        <f t="shared" si="626"/>
        <v>tier - 2</v>
      </c>
      <c r="AI2223" s="39" t="str">
        <f t="shared" si="627"/>
        <v>tier - 1</v>
      </c>
      <c r="AJ2223" s="54" t="str">
        <f t="shared" si="628"/>
        <v>R1012</v>
      </c>
    </row>
    <row r="2224" spans="2:36" ht="15.75" customHeight="1" x14ac:dyDescent="0.3">
      <c r="B2224" s="12" t="s">
        <v>7910</v>
      </c>
      <c r="C2224" s="13" t="s">
        <v>562</v>
      </c>
      <c r="D2224" s="13">
        <v>36.85</v>
      </c>
      <c r="E2224" s="13" t="str">
        <f t="shared" si="612"/>
        <v>Obesity</v>
      </c>
      <c r="F2224" s="13">
        <v>4.3600000000000003</v>
      </c>
      <c r="G2224" s="13" t="str">
        <f t="shared" si="613"/>
        <v>Normal</v>
      </c>
      <c r="H2224" s="13" t="s">
        <v>8293</v>
      </c>
      <c r="I2224" s="13" t="s">
        <v>8291</v>
      </c>
      <c r="J2224" s="13" t="s">
        <v>8291</v>
      </c>
      <c r="K2224" s="27" t="s">
        <v>8292</v>
      </c>
      <c r="L2224" s="13" t="s">
        <v>8291</v>
      </c>
      <c r="M2224" s="13" t="s">
        <v>10318</v>
      </c>
      <c r="N2224" s="13">
        <v>55</v>
      </c>
      <c r="O2224" s="56">
        <v>39721.93</v>
      </c>
      <c r="P2224" s="13" t="s">
        <v>8310</v>
      </c>
      <c r="Q2224" s="13" t="s">
        <v>8310</v>
      </c>
      <c r="R2224" s="57" t="s">
        <v>8321</v>
      </c>
      <c r="T2224" s="12" t="s">
        <v>7910</v>
      </c>
      <c r="U2224" s="13" t="str">
        <f t="shared" si="629"/>
        <v xml:space="preserve">  Cole</v>
      </c>
      <c r="V2224" s="39">
        <f t="shared" si="614"/>
        <v>36.85</v>
      </c>
      <c r="W2224" s="39" t="str">
        <f t="shared" si="615"/>
        <v>Obesity</v>
      </c>
      <c r="X2224" s="39">
        <f t="shared" si="616"/>
        <v>4.3600000000000003</v>
      </c>
      <c r="Y2224" s="39" t="str">
        <f t="shared" si="617"/>
        <v>Normal</v>
      </c>
      <c r="Z2224" s="39" t="str">
        <f t="shared" si="618"/>
        <v>Yes</v>
      </c>
      <c r="AA2224" s="39" t="str">
        <f t="shared" si="619"/>
        <v>No</v>
      </c>
      <c r="AB2224" s="39" t="str">
        <f t="shared" si="620"/>
        <v>No</v>
      </c>
      <c r="AC2224" s="38" t="str">
        <f t="shared" si="621"/>
        <v>No major surgery</v>
      </c>
      <c r="AD2224" s="39" t="str">
        <f t="shared" si="622"/>
        <v>No</v>
      </c>
      <c r="AE2224" s="13" t="str">
        <f t="shared" si="623"/>
        <v>29-Sep-1968</v>
      </c>
      <c r="AF2224" s="39">
        <f t="shared" si="624"/>
        <v>55</v>
      </c>
      <c r="AG2224" s="58">
        <f t="shared" si="625"/>
        <v>39721.93</v>
      </c>
      <c r="AH2224" s="39" t="str">
        <f t="shared" si="626"/>
        <v>tier - 2</v>
      </c>
      <c r="AI2224" s="39" t="str">
        <f t="shared" si="627"/>
        <v>tier - 2</v>
      </c>
      <c r="AJ2224" s="54" t="str">
        <f t="shared" si="628"/>
        <v>R1011</v>
      </c>
    </row>
    <row r="2225" spans="2:36" ht="15.75" customHeight="1" x14ac:dyDescent="0.3">
      <c r="B2225" s="12" t="s">
        <v>7913</v>
      </c>
      <c r="C2225" s="13" t="s">
        <v>1786</v>
      </c>
      <c r="D2225" s="13">
        <v>35.53</v>
      </c>
      <c r="E2225" s="13" t="str">
        <f t="shared" si="612"/>
        <v>Obesity</v>
      </c>
      <c r="F2225" s="13">
        <v>4.55</v>
      </c>
      <c r="G2225" s="13" t="str">
        <f t="shared" si="613"/>
        <v>Normal</v>
      </c>
      <c r="H2225" s="13" t="s">
        <v>8293</v>
      </c>
      <c r="I2225" s="13" t="s">
        <v>8291</v>
      </c>
      <c r="J2225" s="13" t="s">
        <v>8291</v>
      </c>
      <c r="K2225" s="27" t="s">
        <v>8292</v>
      </c>
      <c r="L2225" s="13" t="s">
        <v>8291</v>
      </c>
      <c r="M2225" s="13" t="s">
        <v>10319</v>
      </c>
      <c r="N2225" s="13">
        <v>20</v>
      </c>
      <c r="O2225" s="56">
        <v>39722.75</v>
      </c>
      <c r="P2225" s="13" t="s">
        <v>8314</v>
      </c>
      <c r="Q2225" s="13" t="s">
        <v>8314</v>
      </c>
      <c r="R2225" s="57" t="s">
        <v>8312</v>
      </c>
      <c r="T2225" s="12" t="s">
        <v>7913</v>
      </c>
      <c r="U2225" s="13" t="str">
        <f t="shared" si="629"/>
        <v xml:space="preserve">  Matthew T</v>
      </c>
      <c r="V2225" s="39">
        <f t="shared" si="614"/>
        <v>35.53</v>
      </c>
      <c r="W2225" s="39" t="str">
        <f t="shared" si="615"/>
        <v>Obesity</v>
      </c>
      <c r="X2225" s="39">
        <f t="shared" si="616"/>
        <v>4.55</v>
      </c>
      <c r="Y2225" s="39" t="str">
        <f t="shared" si="617"/>
        <v>Normal</v>
      </c>
      <c r="Z2225" s="39" t="str">
        <f t="shared" si="618"/>
        <v>Yes</v>
      </c>
      <c r="AA2225" s="39" t="str">
        <f t="shared" si="619"/>
        <v>No</v>
      </c>
      <c r="AB2225" s="39" t="str">
        <f t="shared" si="620"/>
        <v>No</v>
      </c>
      <c r="AC2225" s="38" t="str">
        <f t="shared" si="621"/>
        <v>No major surgery</v>
      </c>
      <c r="AD2225" s="39" t="str">
        <f t="shared" si="622"/>
        <v>No</v>
      </c>
      <c r="AE2225" s="13" t="str">
        <f t="shared" si="623"/>
        <v>16-Jul-2003</v>
      </c>
      <c r="AF2225" s="39">
        <f t="shared" si="624"/>
        <v>20</v>
      </c>
      <c r="AG2225" s="58">
        <f t="shared" si="625"/>
        <v>39722.75</v>
      </c>
      <c r="AH2225" s="39" t="str">
        <f t="shared" si="626"/>
        <v>tier - 1</v>
      </c>
      <c r="AI2225" s="39" t="str">
        <f t="shared" si="627"/>
        <v>tier - 1</v>
      </c>
      <c r="AJ2225" s="54" t="str">
        <f t="shared" si="628"/>
        <v>R1013</v>
      </c>
    </row>
    <row r="2226" spans="2:36" ht="15.75" customHeight="1" x14ac:dyDescent="0.3">
      <c r="B2226" s="12" t="s">
        <v>7916</v>
      </c>
      <c r="C2226" s="13" t="s">
        <v>1452</v>
      </c>
      <c r="D2226" s="13">
        <v>31.1</v>
      </c>
      <c r="E2226" s="13" t="str">
        <f t="shared" si="612"/>
        <v>Obesity</v>
      </c>
      <c r="F2226" s="13">
        <v>4.37</v>
      </c>
      <c r="G2226" s="13" t="str">
        <f t="shared" si="613"/>
        <v>Normal</v>
      </c>
      <c r="H2226" s="13" t="s">
        <v>8293</v>
      </c>
      <c r="I2226" s="13" t="s">
        <v>8291</v>
      </c>
      <c r="J2226" s="13" t="s">
        <v>8291</v>
      </c>
      <c r="K2226" s="27" t="s">
        <v>8292</v>
      </c>
      <c r="L2226" s="13" t="s">
        <v>8291</v>
      </c>
      <c r="M2226" s="13" t="s">
        <v>10320</v>
      </c>
      <c r="N2226" s="13">
        <v>46</v>
      </c>
      <c r="O2226" s="56">
        <v>39725.519999999997</v>
      </c>
      <c r="P2226" s="13" t="s">
        <v>8310</v>
      </c>
      <c r="Q2226" s="13" t="s">
        <v>8314</v>
      </c>
      <c r="R2226" s="57" t="s">
        <v>8317</v>
      </c>
      <c r="T2226" s="12" t="s">
        <v>7916</v>
      </c>
      <c r="U2226" s="13" t="str">
        <f t="shared" si="629"/>
        <v xml:space="preserve">  Zachary</v>
      </c>
      <c r="V2226" s="39">
        <f t="shared" si="614"/>
        <v>31.1</v>
      </c>
      <c r="W2226" s="39" t="str">
        <f t="shared" si="615"/>
        <v>Obesity</v>
      </c>
      <c r="X2226" s="39">
        <f t="shared" si="616"/>
        <v>4.37</v>
      </c>
      <c r="Y2226" s="39" t="str">
        <f t="shared" si="617"/>
        <v>Normal</v>
      </c>
      <c r="Z2226" s="39" t="str">
        <f t="shared" si="618"/>
        <v>Yes</v>
      </c>
      <c r="AA2226" s="39" t="str">
        <f t="shared" si="619"/>
        <v>No</v>
      </c>
      <c r="AB2226" s="39" t="str">
        <f t="shared" si="620"/>
        <v>No</v>
      </c>
      <c r="AC2226" s="38" t="str">
        <f t="shared" si="621"/>
        <v>No major surgery</v>
      </c>
      <c r="AD2226" s="39" t="str">
        <f t="shared" si="622"/>
        <v>No</v>
      </c>
      <c r="AE2226" s="13" t="str">
        <f t="shared" si="623"/>
        <v>12-Aug-1977</v>
      </c>
      <c r="AF2226" s="39">
        <f t="shared" si="624"/>
        <v>46</v>
      </c>
      <c r="AG2226" s="58">
        <f t="shared" si="625"/>
        <v>39725.519999999997</v>
      </c>
      <c r="AH2226" s="39" t="str">
        <f t="shared" si="626"/>
        <v>tier - 2</v>
      </c>
      <c r="AI2226" s="39" t="str">
        <f t="shared" si="627"/>
        <v>tier - 1</v>
      </c>
      <c r="AJ2226" s="54" t="str">
        <f t="shared" si="628"/>
        <v>R1012</v>
      </c>
    </row>
    <row r="2227" spans="2:36" ht="15.75" customHeight="1" x14ac:dyDescent="0.3">
      <c r="B2227" s="12" t="s">
        <v>7918</v>
      </c>
      <c r="C2227" s="13" t="s">
        <v>1786</v>
      </c>
      <c r="D2227" s="13">
        <v>23.21</v>
      </c>
      <c r="E2227" s="13" t="str">
        <f t="shared" si="612"/>
        <v>Healthy Weight</v>
      </c>
      <c r="F2227" s="13">
        <v>5.24</v>
      </c>
      <c r="G2227" s="13" t="str">
        <f t="shared" si="613"/>
        <v>Normal</v>
      </c>
      <c r="H2227" s="13" t="s">
        <v>8293</v>
      </c>
      <c r="I2227" s="13" t="s">
        <v>8291</v>
      </c>
      <c r="J2227" s="13" t="s">
        <v>8291</v>
      </c>
      <c r="K2227" s="27" t="s">
        <v>8292</v>
      </c>
      <c r="L2227" s="13" t="s">
        <v>8291</v>
      </c>
      <c r="M2227" s="13" t="s">
        <v>10321</v>
      </c>
      <c r="N2227" s="13">
        <v>50</v>
      </c>
      <c r="O2227" s="56">
        <v>39727.61</v>
      </c>
      <c r="P2227" s="13" t="s">
        <v>8314</v>
      </c>
      <c r="Q2227" s="13" t="s">
        <v>8310</v>
      </c>
      <c r="R2227" s="57" t="s">
        <v>8321</v>
      </c>
      <c r="T2227" s="12" t="s">
        <v>7918</v>
      </c>
      <c r="U2227" s="13" t="str">
        <f t="shared" si="629"/>
        <v xml:space="preserve">  Matthew T</v>
      </c>
      <c r="V2227" s="39">
        <f t="shared" si="614"/>
        <v>23.21</v>
      </c>
      <c r="W2227" s="39" t="str">
        <f t="shared" si="615"/>
        <v>Healthy Weight</v>
      </c>
      <c r="X2227" s="39">
        <f t="shared" si="616"/>
        <v>5.24</v>
      </c>
      <c r="Y2227" s="39" t="str">
        <f t="shared" si="617"/>
        <v>Normal</v>
      </c>
      <c r="Z2227" s="39" t="str">
        <f t="shared" si="618"/>
        <v>Yes</v>
      </c>
      <c r="AA2227" s="39" t="str">
        <f t="shared" si="619"/>
        <v>No</v>
      </c>
      <c r="AB2227" s="39" t="str">
        <f t="shared" si="620"/>
        <v>No</v>
      </c>
      <c r="AC2227" s="38" t="str">
        <f t="shared" si="621"/>
        <v>No major surgery</v>
      </c>
      <c r="AD2227" s="39" t="str">
        <f t="shared" si="622"/>
        <v>No</v>
      </c>
      <c r="AE2227" s="13" t="str">
        <f t="shared" si="623"/>
        <v>17-Dec-1973</v>
      </c>
      <c r="AF2227" s="39">
        <f t="shared" si="624"/>
        <v>50</v>
      </c>
      <c r="AG2227" s="58">
        <f t="shared" si="625"/>
        <v>39727.61</v>
      </c>
      <c r="AH2227" s="39" t="str">
        <f t="shared" si="626"/>
        <v>tier - 1</v>
      </c>
      <c r="AI2227" s="39" t="str">
        <f t="shared" si="627"/>
        <v>tier - 2</v>
      </c>
      <c r="AJ2227" s="54" t="str">
        <f t="shared" si="628"/>
        <v>R1011</v>
      </c>
    </row>
    <row r="2228" spans="2:36" ht="15.75" customHeight="1" x14ac:dyDescent="0.3">
      <c r="B2228" s="12" t="s">
        <v>7921</v>
      </c>
      <c r="C2228" s="13" t="s">
        <v>7923</v>
      </c>
      <c r="D2228" s="13">
        <v>18.36</v>
      </c>
      <c r="E2228" s="13" t="str">
        <f t="shared" si="612"/>
        <v>Underweight</v>
      </c>
      <c r="F2228" s="13">
        <v>5.96</v>
      </c>
      <c r="G2228" s="13" t="str">
        <f t="shared" si="613"/>
        <v>Prediabetes</v>
      </c>
      <c r="H2228" s="13" t="s">
        <v>8291</v>
      </c>
      <c r="I2228" s="13" t="s">
        <v>8291</v>
      </c>
      <c r="J2228" s="13" t="s">
        <v>8291</v>
      </c>
      <c r="K2228" s="27">
        <v>1</v>
      </c>
      <c r="L2228" s="13" t="s">
        <v>8291</v>
      </c>
      <c r="M2228" s="13" t="s">
        <v>10322</v>
      </c>
      <c r="N2228" s="13">
        <v>36</v>
      </c>
      <c r="O2228" s="56">
        <v>39774.28</v>
      </c>
      <c r="P2228" s="13" t="s">
        <v>8314</v>
      </c>
      <c r="Q2228" s="13" t="s">
        <v>8314</v>
      </c>
      <c r="R2228" s="57" t="s">
        <v>8331</v>
      </c>
      <c r="T2228" s="12" t="s">
        <v>7921</v>
      </c>
      <c r="U2228" s="13" t="str">
        <f t="shared" si="629"/>
        <v xml:space="preserve">  Pat</v>
      </c>
      <c r="V2228" s="39">
        <f t="shared" si="614"/>
        <v>18.36</v>
      </c>
      <c r="W2228" s="39" t="str">
        <f t="shared" si="615"/>
        <v>Underweight</v>
      </c>
      <c r="X2228" s="39">
        <f t="shared" si="616"/>
        <v>5.96</v>
      </c>
      <c r="Y2228" s="39" t="str">
        <f t="shared" si="617"/>
        <v>Prediabetes</v>
      </c>
      <c r="Z2228" s="39" t="str">
        <f t="shared" si="618"/>
        <v>No</v>
      </c>
      <c r="AA2228" s="39" t="str">
        <f t="shared" si="619"/>
        <v>No</v>
      </c>
      <c r="AB2228" s="39" t="str">
        <f t="shared" si="620"/>
        <v>No</v>
      </c>
      <c r="AC2228" s="38">
        <f t="shared" si="621"/>
        <v>1</v>
      </c>
      <c r="AD2228" s="39" t="str">
        <f t="shared" si="622"/>
        <v>No</v>
      </c>
      <c r="AE2228" s="13" t="str">
        <f t="shared" si="623"/>
        <v>24-Jul-1987</v>
      </c>
      <c r="AF2228" s="39">
        <f t="shared" si="624"/>
        <v>36</v>
      </c>
      <c r="AG2228" s="58">
        <f t="shared" si="625"/>
        <v>39774.28</v>
      </c>
      <c r="AH2228" s="39" t="str">
        <f t="shared" si="626"/>
        <v>tier - 1</v>
      </c>
      <c r="AI2228" s="39" t="str">
        <f t="shared" si="627"/>
        <v>tier - 1</v>
      </c>
      <c r="AJ2228" s="54" t="str">
        <f t="shared" si="628"/>
        <v>R1014</v>
      </c>
    </row>
    <row r="2229" spans="2:36" ht="15.75" customHeight="1" x14ac:dyDescent="0.3">
      <c r="B2229" s="12" t="s">
        <v>7924</v>
      </c>
      <c r="C2229" s="13" t="s">
        <v>976</v>
      </c>
      <c r="D2229" s="13">
        <v>15.92</v>
      </c>
      <c r="E2229" s="13" t="str">
        <f t="shared" si="612"/>
        <v>Underweight</v>
      </c>
      <c r="F2229" s="13">
        <v>4.76</v>
      </c>
      <c r="G2229" s="13" t="str">
        <f t="shared" si="613"/>
        <v>Normal</v>
      </c>
      <c r="H2229" s="13" t="s">
        <v>8293</v>
      </c>
      <c r="I2229" s="13" t="s">
        <v>8291</v>
      </c>
      <c r="J2229" s="13" t="s">
        <v>8291</v>
      </c>
      <c r="K2229" s="27">
        <v>1</v>
      </c>
      <c r="L2229" s="13" t="s">
        <v>8291</v>
      </c>
      <c r="M2229" s="13" t="s">
        <v>10323</v>
      </c>
      <c r="N2229" s="13">
        <v>38</v>
      </c>
      <c r="O2229" s="56">
        <v>39836.519999999997</v>
      </c>
      <c r="P2229" s="13" t="s">
        <v>8310</v>
      </c>
      <c r="Q2229" s="13" t="s">
        <v>8314</v>
      </c>
      <c r="R2229" s="57" t="s">
        <v>8321</v>
      </c>
      <c r="T2229" s="12" t="s">
        <v>7924</v>
      </c>
      <c r="U2229" s="13" t="str">
        <f t="shared" si="629"/>
        <v xml:space="preserve">  Ashley</v>
      </c>
      <c r="V2229" s="39">
        <f t="shared" si="614"/>
        <v>15.92</v>
      </c>
      <c r="W2229" s="39" t="str">
        <f t="shared" si="615"/>
        <v>Underweight</v>
      </c>
      <c r="X2229" s="39">
        <f t="shared" si="616"/>
        <v>4.76</v>
      </c>
      <c r="Y2229" s="39" t="str">
        <f t="shared" si="617"/>
        <v>Normal</v>
      </c>
      <c r="Z2229" s="39" t="str">
        <f t="shared" si="618"/>
        <v>Yes</v>
      </c>
      <c r="AA2229" s="39" t="str">
        <f t="shared" si="619"/>
        <v>No</v>
      </c>
      <c r="AB2229" s="39" t="str">
        <f t="shared" si="620"/>
        <v>No</v>
      </c>
      <c r="AC2229" s="38">
        <f t="shared" si="621"/>
        <v>1</v>
      </c>
      <c r="AD2229" s="39" t="str">
        <f t="shared" si="622"/>
        <v>No</v>
      </c>
      <c r="AE2229" s="13" t="str">
        <f t="shared" si="623"/>
        <v>17-Jul-1985</v>
      </c>
      <c r="AF2229" s="39">
        <f t="shared" si="624"/>
        <v>38</v>
      </c>
      <c r="AG2229" s="58">
        <f t="shared" si="625"/>
        <v>39836.519999999997</v>
      </c>
      <c r="AH2229" s="39" t="str">
        <f t="shared" si="626"/>
        <v>tier - 2</v>
      </c>
      <c r="AI2229" s="39" t="str">
        <f t="shared" si="627"/>
        <v>tier - 1</v>
      </c>
      <c r="AJ2229" s="54" t="str">
        <f t="shared" si="628"/>
        <v>R1011</v>
      </c>
    </row>
    <row r="2230" spans="2:36" ht="15.75" customHeight="1" x14ac:dyDescent="0.3">
      <c r="B2230" s="12" t="s">
        <v>7926</v>
      </c>
      <c r="C2230" s="13" t="s">
        <v>4725</v>
      </c>
      <c r="D2230" s="13">
        <v>15.17</v>
      </c>
      <c r="E2230" s="13" t="str">
        <f t="shared" si="612"/>
        <v>Underweight</v>
      </c>
      <c r="F2230" s="13">
        <v>4.3</v>
      </c>
      <c r="G2230" s="13" t="str">
        <f t="shared" si="613"/>
        <v>Normal</v>
      </c>
      <c r="H2230" s="13" t="s">
        <v>8293</v>
      </c>
      <c r="I2230" s="13" t="s">
        <v>8291</v>
      </c>
      <c r="J2230" s="13" t="s">
        <v>8293</v>
      </c>
      <c r="K2230" s="27">
        <v>1</v>
      </c>
      <c r="L2230" s="13" t="s">
        <v>8291</v>
      </c>
      <c r="M2230" s="13" t="s">
        <v>10324</v>
      </c>
      <c r="N2230" s="13">
        <v>40</v>
      </c>
      <c r="O2230" s="56">
        <v>39865.699999999997</v>
      </c>
      <c r="P2230" s="13" t="s">
        <v>8310</v>
      </c>
      <c r="Q2230" s="13" t="s">
        <v>8310</v>
      </c>
      <c r="R2230" s="57" t="s">
        <v>8321</v>
      </c>
      <c r="T2230" s="12" t="s">
        <v>7926</v>
      </c>
      <c r="U2230" s="13" t="str">
        <f t="shared" si="629"/>
        <v xml:space="preserve">  Elizabeth A</v>
      </c>
      <c r="V2230" s="39">
        <f t="shared" si="614"/>
        <v>15.17</v>
      </c>
      <c r="W2230" s="39" t="str">
        <f t="shared" si="615"/>
        <v>Underweight</v>
      </c>
      <c r="X2230" s="39">
        <f t="shared" si="616"/>
        <v>4.3</v>
      </c>
      <c r="Y2230" s="39" t="str">
        <f t="shared" si="617"/>
        <v>Normal</v>
      </c>
      <c r="Z2230" s="39" t="str">
        <f t="shared" si="618"/>
        <v>Yes</v>
      </c>
      <c r="AA2230" s="39" t="str">
        <f t="shared" si="619"/>
        <v>No</v>
      </c>
      <c r="AB2230" s="39" t="str">
        <f t="shared" si="620"/>
        <v>Yes</v>
      </c>
      <c r="AC2230" s="38">
        <f t="shared" si="621"/>
        <v>1</v>
      </c>
      <c r="AD2230" s="39" t="str">
        <f t="shared" si="622"/>
        <v>No</v>
      </c>
      <c r="AE2230" s="13" t="str">
        <f t="shared" si="623"/>
        <v>1-Jun-1983</v>
      </c>
      <c r="AF2230" s="39">
        <f t="shared" si="624"/>
        <v>40</v>
      </c>
      <c r="AG2230" s="58">
        <f t="shared" si="625"/>
        <v>39865.699999999997</v>
      </c>
      <c r="AH2230" s="39" t="str">
        <f t="shared" si="626"/>
        <v>tier - 2</v>
      </c>
      <c r="AI2230" s="39" t="str">
        <f t="shared" si="627"/>
        <v>tier - 2</v>
      </c>
      <c r="AJ2230" s="54" t="str">
        <f t="shared" si="628"/>
        <v>R1011</v>
      </c>
    </row>
    <row r="2231" spans="2:36" ht="15.75" customHeight="1" x14ac:dyDescent="0.3">
      <c r="B2231" s="12" t="s">
        <v>7928</v>
      </c>
      <c r="C2231" s="13" t="s">
        <v>7930</v>
      </c>
      <c r="D2231" s="13">
        <v>16.63</v>
      </c>
      <c r="E2231" s="13" t="str">
        <f t="shared" si="612"/>
        <v>Underweight</v>
      </c>
      <c r="F2231" s="13">
        <v>4.5</v>
      </c>
      <c r="G2231" s="13" t="str">
        <f t="shared" si="613"/>
        <v>Normal</v>
      </c>
      <c r="H2231" s="13" t="s">
        <v>8291</v>
      </c>
      <c r="I2231" s="13" t="s">
        <v>8291</v>
      </c>
      <c r="J2231" s="13" t="s">
        <v>8291</v>
      </c>
      <c r="K2231" s="27">
        <v>1</v>
      </c>
      <c r="L2231" s="13" t="s">
        <v>8291</v>
      </c>
      <c r="M2231" s="13" t="s">
        <v>10325</v>
      </c>
      <c r="N2231" s="13">
        <v>38</v>
      </c>
      <c r="O2231" s="56">
        <v>39871.699999999997</v>
      </c>
      <c r="P2231" s="13" t="s">
        <v>8314</v>
      </c>
      <c r="Q2231" s="13" t="s">
        <v>8310</v>
      </c>
      <c r="R2231" s="57" t="s">
        <v>8312</v>
      </c>
      <c r="T2231" s="12" t="s">
        <v>7928</v>
      </c>
      <c r="U2231" s="13" t="str">
        <f t="shared" si="629"/>
        <v xml:space="preserve">  Rebecca M</v>
      </c>
      <c r="V2231" s="39">
        <f t="shared" si="614"/>
        <v>16.63</v>
      </c>
      <c r="W2231" s="39" t="str">
        <f t="shared" si="615"/>
        <v>Underweight</v>
      </c>
      <c r="X2231" s="39">
        <f t="shared" si="616"/>
        <v>4.5</v>
      </c>
      <c r="Y2231" s="39" t="str">
        <f t="shared" si="617"/>
        <v>Normal</v>
      </c>
      <c r="Z2231" s="39" t="str">
        <f t="shared" si="618"/>
        <v>No</v>
      </c>
      <c r="AA2231" s="39" t="str">
        <f t="shared" si="619"/>
        <v>No</v>
      </c>
      <c r="AB2231" s="39" t="str">
        <f t="shared" si="620"/>
        <v>No</v>
      </c>
      <c r="AC2231" s="38">
        <f t="shared" si="621"/>
        <v>1</v>
      </c>
      <c r="AD2231" s="39" t="str">
        <f t="shared" si="622"/>
        <v>No</v>
      </c>
      <c r="AE2231" s="13" t="str">
        <f t="shared" si="623"/>
        <v>22-Aug-1985</v>
      </c>
      <c r="AF2231" s="39">
        <f t="shared" si="624"/>
        <v>38</v>
      </c>
      <c r="AG2231" s="58">
        <f t="shared" si="625"/>
        <v>39871.699999999997</v>
      </c>
      <c r="AH2231" s="39" t="str">
        <f t="shared" si="626"/>
        <v>tier - 1</v>
      </c>
      <c r="AI2231" s="39" t="str">
        <f t="shared" si="627"/>
        <v>tier - 2</v>
      </c>
      <c r="AJ2231" s="54" t="str">
        <f t="shared" si="628"/>
        <v>R1013</v>
      </c>
    </row>
    <row r="2232" spans="2:36" ht="15.75" customHeight="1" x14ac:dyDescent="0.3">
      <c r="B2232" s="12" t="s">
        <v>7932</v>
      </c>
      <c r="C2232" s="13" t="s">
        <v>7934</v>
      </c>
      <c r="D2232" s="13">
        <v>19.39</v>
      </c>
      <c r="E2232" s="13" t="str">
        <f t="shared" si="612"/>
        <v>Healthy Weight</v>
      </c>
      <c r="F2232" s="13">
        <v>5.59</v>
      </c>
      <c r="G2232" s="13" t="str">
        <f t="shared" si="613"/>
        <v>Normal</v>
      </c>
      <c r="H2232" s="13" t="s">
        <v>8291</v>
      </c>
      <c r="I2232" s="13" t="s">
        <v>8291</v>
      </c>
      <c r="J2232" s="13" t="s">
        <v>8293</v>
      </c>
      <c r="K2232" s="27">
        <v>1</v>
      </c>
      <c r="L2232" s="13" t="s">
        <v>8291</v>
      </c>
      <c r="M2232" s="13" t="s">
        <v>9401</v>
      </c>
      <c r="N2232" s="13">
        <v>48</v>
      </c>
      <c r="O2232" s="56">
        <v>39963.120000000003</v>
      </c>
      <c r="P2232" s="13" t="s">
        <v>8310</v>
      </c>
      <c r="Q2232" s="13" t="s">
        <v>8310</v>
      </c>
      <c r="R2232" s="57" t="s">
        <v>8321</v>
      </c>
      <c r="T2232" s="12" t="s">
        <v>7932</v>
      </c>
      <c r="U2232" s="13" t="str">
        <f t="shared" si="629"/>
        <v xml:space="preserve">  Ruth</v>
      </c>
      <c r="V2232" s="39">
        <f t="shared" si="614"/>
        <v>19.39</v>
      </c>
      <c r="W2232" s="39" t="str">
        <f t="shared" si="615"/>
        <v>Healthy Weight</v>
      </c>
      <c r="X2232" s="39">
        <f t="shared" si="616"/>
        <v>5.59</v>
      </c>
      <c r="Y2232" s="39" t="str">
        <f t="shared" si="617"/>
        <v>Normal</v>
      </c>
      <c r="Z2232" s="39" t="str">
        <f t="shared" si="618"/>
        <v>No</v>
      </c>
      <c r="AA2232" s="39" t="str">
        <f t="shared" si="619"/>
        <v>No</v>
      </c>
      <c r="AB2232" s="39" t="str">
        <f t="shared" si="620"/>
        <v>Yes</v>
      </c>
      <c r="AC2232" s="38">
        <f t="shared" si="621"/>
        <v>1</v>
      </c>
      <c r="AD2232" s="39" t="str">
        <f t="shared" si="622"/>
        <v>No</v>
      </c>
      <c r="AE2232" s="13" t="str">
        <f t="shared" si="623"/>
        <v>2-Dec-1975</v>
      </c>
      <c r="AF2232" s="39">
        <f t="shared" si="624"/>
        <v>48</v>
      </c>
      <c r="AG2232" s="58">
        <f t="shared" si="625"/>
        <v>39963.120000000003</v>
      </c>
      <c r="AH2232" s="39" t="str">
        <f t="shared" si="626"/>
        <v>tier - 2</v>
      </c>
      <c r="AI2232" s="39" t="str">
        <f t="shared" si="627"/>
        <v>tier - 2</v>
      </c>
      <c r="AJ2232" s="54" t="str">
        <f t="shared" si="628"/>
        <v>R1011</v>
      </c>
    </row>
    <row r="2233" spans="2:36" ht="15.75" customHeight="1" x14ac:dyDescent="0.3">
      <c r="B2233" s="12" t="s">
        <v>7936</v>
      </c>
      <c r="C2233" s="13" t="s">
        <v>7938</v>
      </c>
      <c r="D2233" s="13">
        <v>17.34</v>
      </c>
      <c r="E2233" s="13" t="str">
        <f t="shared" si="612"/>
        <v>Underweight</v>
      </c>
      <c r="F2233" s="13">
        <v>6.29</v>
      </c>
      <c r="G2233" s="13" t="str">
        <f t="shared" si="613"/>
        <v>Prediabetes</v>
      </c>
      <c r="H2233" s="13" t="s">
        <v>8293</v>
      </c>
      <c r="I2233" s="13" t="s">
        <v>8291</v>
      </c>
      <c r="J2233" s="13" t="s">
        <v>8293</v>
      </c>
      <c r="K2233" s="27">
        <v>1</v>
      </c>
      <c r="L2233" s="13" t="s">
        <v>8291</v>
      </c>
      <c r="M2233" s="13" t="s">
        <v>10326</v>
      </c>
      <c r="N2233" s="13">
        <v>36</v>
      </c>
      <c r="O2233" s="56">
        <v>39983.43</v>
      </c>
      <c r="P2233" s="13" t="s">
        <v>8310</v>
      </c>
      <c r="Q2233" s="13" t="s">
        <v>8311</v>
      </c>
      <c r="R2233" s="57" t="s">
        <v>8317</v>
      </c>
      <c r="T2233" s="12" t="s">
        <v>7936</v>
      </c>
      <c r="U2233" s="13" t="str">
        <f t="shared" si="629"/>
        <v xml:space="preserve">  Gregory S</v>
      </c>
      <c r="V2233" s="39">
        <f t="shared" si="614"/>
        <v>17.34</v>
      </c>
      <c r="W2233" s="39" t="str">
        <f t="shared" si="615"/>
        <v>Underweight</v>
      </c>
      <c r="X2233" s="39">
        <f t="shared" si="616"/>
        <v>6.29</v>
      </c>
      <c r="Y2233" s="39" t="str">
        <f t="shared" si="617"/>
        <v>Prediabetes</v>
      </c>
      <c r="Z2233" s="39" t="str">
        <f t="shared" si="618"/>
        <v>Yes</v>
      </c>
      <c r="AA2233" s="39" t="str">
        <f t="shared" si="619"/>
        <v>No</v>
      </c>
      <c r="AB2233" s="39" t="str">
        <f t="shared" si="620"/>
        <v>Yes</v>
      </c>
      <c r="AC2233" s="38">
        <f t="shared" si="621"/>
        <v>1</v>
      </c>
      <c r="AD2233" s="39" t="str">
        <f t="shared" si="622"/>
        <v>No</v>
      </c>
      <c r="AE2233" s="13" t="str">
        <f t="shared" si="623"/>
        <v>8-Aug-1987</v>
      </c>
      <c r="AF2233" s="39">
        <f t="shared" si="624"/>
        <v>36</v>
      </c>
      <c r="AG2233" s="58">
        <f t="shared" si="625"/>
        <v>39983.43</v>
      </c>
      <c r="AH2233" s="39" t="str">
        <f t="shared" si="626"/>
        <v>tier - 2</v>
      </c>
      <c r="AI2233" s="39" t="str">
        <f t="shared" si="627"/>
        <v>tier - 3</v>
      </c>
      <c r="AJ2233" s="54" t="str">
        <f t="shared" si="628"/>
        <v>R1012</v>
      </c>
    </row>
    <row r="2234" spans="2:36" ht="15.75" customHeight="1" x14ac:dyDescent="0.3">
      <c r="B2234" s="12" t="s">
        <v>7940</v>
      </c>
      <c r="C2234" s="13" t="s">
        <v>7942</v>
      </c>
      <c r="D2234" s="13">
        <v>17.940000000000001</v>
      </c>
      <c r="E2234" s="13" t="str">
        <f t="shared" si="612"/>
        <v>Underweight</v>
      </c>
      <c r="F2234" s="13">
        <v>4.1900000000000004</v>
      </c>
      <c r="G2234" s="13" t="str">
        <f t="shared" si="613"/>
        <v>Normal</v>
      </c>
      <c r="H2234" s="13" t="s">
        <v>8291</v>
      </c>
      <c r="I2234" s="13" t="s">
        <v>8293</v>
      </c>
      <c r="J2234" s="13" t="s">
        <v>8291</v>
      </c>
      <c r="K2234" s="27">
        <v>1</v>
      </c>
      <c r="L2234" s="13" t="s">
        <v>8291</v>
      </c>
      <c r="M2234" s="13" t="s">
        <v>10327</v>
      </c>
      <c r="N2234" s="13">
        <v>41</v>
      </c>
      <c r="O2234" s="56">
        <v>40003.33</v>
      </c>
      <c r="P2234" s="13" t="s">
        <v>8314</v>
      </c>
      <c r="Q2234" s="13" t="s">
        <v>8314</v>
      </c>
      <c r="R2234" s="57" t="s">
        <v>8317</v>
      </c>
      <c r="T2234" s="12" t="s">
        <v>7940</v>
      </c>
      <c r="U2234" s="13" t="str">
        <f t="shared" si="629"/>
        <v xml:space="preserve">  Alexandra S</v>
      </c>
      <c r="V2234" s="39">
        <f t="shared" si="614"/>
        <v>17.940000000000001</v>
      </c>
      <c r="W2234" s="39" t="str">
        <f t="shared" si="615"/>
        <v>Underweight</v>
      </c>
      <c r="X2234" s="39">
        <f t="shared" si="616"/>
        <v>4.1900000000000004</v>
      </c>
      <c r="Y2234" s="39" t="str">
        <f t="shared" si="617"/>
        <v>Normal</v>
      </c>
      <c r="Z2234" s="39" t="str">
        <f t="shared" si="618"/>
        <v>No</v>
      </c>
      <c r="AA2234" s="39" t="str">
        <f t="shared" si="619"/>
        <v>Yes</v>
      </c>
      <c r="AB2234" s="39" t="str">
        <f t="shared" si="620"/>
        <v>No</v>
      </c>
      <c r="AC2234" s="38">
        <f t="shared" si="621"/>
        <v>1</v>
      </c>
      <c r="AD2234" s="39" t="str">
        <f t="shared" si="622"/>
        <v>No</v>
      </c>
      <c r="AE2234" s="13" t="str">
        <f t="shared" si="623"/>
        <v>25-Dec-1982</v>
      </c>
      <c r="AF2234" s="39">
        <f t="shared" si="624"/>
        <v>41</v>
      </c>
      <c r="AG2234" s="58">
        <f t="shared" si="625"/>
        <v>40003.33</v>
      </c>
      <c r="AH2234" s="39" t="str">
        <f t="shared" si="626"/>
        <v>tier - 1</v>
      </c>
      <c r="AI2234" s="39" t="str">
        <f t="shared" si="627"/>
        <v>tier - 1</v>
      </c>
      <c r="AJ2234" s="54" t="str">
        <f t="shared" si="628"/>
        <v>R1012</v>
      </c>
    </row>
    <row r="2235" spans="2:36" ht="15.75" customHeight="1" x14ac:dyDescent="0.3">
      <c r="B2235" s="12" t="s">
        <v>7944</v>
      </c>
      <c r="C2235" s="13" t="s">
        <v>7946</v>
      </c>
      <c r="D2235" s="13">
        <v>16.670000000000002</v>
      </c>
      <c r="E2235" s="13" t="str">
        <f t="shared" si="612"/>
        <v>Underweight</v>
      </c>
      <c r="F2235" s="13">
        <v>4.7</v>
      </c>
      <c r="G2235" s="13" t="str">
        <f t="shared" si="613"/>
        <v>Normal</v>
      </c>
      <c r="H2235" s="13" t="s">
        <v>8293</v>
      </c>
      <c r="I2235" s="13" t="s">
        <v>8291</v>
      </c>
      <c r="J2235" s="13" t="s">
        <v>8293</v>
      </c>
      <c r="K2235" s="27">
        <v>1</v>
      </c>
      <c r="L2235" s="13" t="s">
        <v>8291</v>
      </c>
      <c r="M2235" s="13" t="s">
        <v>10328</v>
      </c>
      <c r="N2235" s="13">
        <v>45</v>
      </c>
      <c r="O2235" s="56">
        <v>40054.730000000003</v>
      </c>
      <c r="P2235" s="13" t="s">
        <v>8314</v>
      </c>
      <c r="Q2235" s="13" t="s">
        <v>8311</v>
      </c>
      <c r="R2235" s="57" t="s">
        <v>8321</v>
      </c>
      <c r="T2235" s="12" t="s">
        <v>7944</v>
      </c>
      <c r="U2235" s="13" t="str">
        <f t="shared" si="629"/>
        <v xml:space="preserve">  Hillary</v>
      </c>
      <c r="V2235" s="39">
        <f t="shared" si="614"/>
        <v>16.670000000000002</v>
      </c>
      <c r="W2235" s="39" t="str">
        <f t="shared" si="615"/>
        <v>Underweight</v>
      </c>
      <c r="X2235" s="39">
        <f t="shared" si="616"/>
        <v>4.7</v>
      </c>
      <c r="Y2235" s="39" t="str">
        <f t="shared" si="617"/>
        <v>Normal</v>
      </c>
      <c r="Z2235" s="39" t="str">
        <f t="shared" si="618"/>
        <v>Yes</v>
      </c>
      <c r="AA2235" s="39" t="str">
        <f t="shared" si="619"/>
        <v>No</v>
      </c>
      <c r="AB2235" s="39" t="str">
        <f t="shared" si="620"/>
        <v>Yes</v>
      </c>
      <c r="AC2235" s="38">
        <f t="shared" si="621"/>
        <v>1</v>
      </c>
      <c r="AD2235" s="39" t="str">
        <f t="shared" si="622"/>
        <v>No</v>
      </c>
      <c r="AE2235" s="13" t="str">
        <f t="shared" si="623"/>
        <v>20-Dec-1978</v>
      </c>
      <c r="AF2235" s="39">
        <f t="shared" si="624"/>
        <v>45</v>
      </c>
      <c r="AG2235" s="58">
        <f t="shared" si="625"/>
        <v>40054.730000000003</v>
      </c>
      <c r="AH2235" s="39" t="str">
        <f t="shared" si="626"/>
        <v>tier - 1</v>
      </c>
      <c r="AI2235" s="39" t="str">
        <f t="shared" si="627"/>
        <v>tier - 3</v>
      </c>
      <c r="AJ2235" s="54" t="str">
        <f t="shared" si="628"/>
        <v>R1011</v>
      </c>
    </row>
    <row r="2236" spans="2:36" ht="15.75" customHeight="1" x14ac:dyDescent="0.3">
      <c r="B2236" s="12" t="s">
        <v>7948</v>
      </c>
      <c r="C2236" s="13" t="s">
        <v>7950</v>
      </c>
      <c r="D2236" s="13">
        <v>20.58</v>
      </c>
      <c r="E2236" s="13" t="str">
        <f t="shared" si="612"/>
        <v>Healthy Weight</v>
      </c>
      <c r="F2236" s="13">
        <v>5.64</v>
      </c>
      <c r="G2236" s="13" t="str">
        <f t="shared" si="613"/>
        <v>Normal</v>
      </c>
      <c r="H2236" s="13" t="s">
        <v>8293</v>
      </c>
      <c r="I2236" s="13" t="s">
        <v>8291</v>
      </c>
      <c r="J2236" s="13" t="s">
        <v>8291</v>
      </c>
      <c r="K2236" s="27" t="s">
        <v>8292</v>
      </c>
      <c r="L2236" s="13" t="s">
        <v>8291</v>
      </c>
      <c r="M2236" s="13" t="s">
        <v>10329</v>
      </c>
      <c r="N2236" s="13">
        <v>57</v>
      </c>
      <c r="O2236" s="56">
        <v>40069.440000000002</v>
      </c>
      <c r="P2236" s="13" t="s">
        <v>8314</v>
      </c>
      <c r="Q2236" s="13" t="s">
        <v>8311</v>
      </c>
      <c r="R2236" s="57" t="s">
        <v>8321</v>
      </c>
      <c r="T2236" s="12" t="s">
        <v>7948</v>
      </c>
      <c r="U2236" s="13" t="str">
        <f t="shared" si="629"/>
        <v xml:space="preserve">  Amy K</v>
      </c>
      <c r="V2236" s="39">
        <f t="shared" si="614"/>
        <v>20.58</v>
      </c>
      <c r="W2236" s="39" t="str">
        <f t="shared" si="615"/>
        <v>Healthy Weight</v>
      </c>
      <c r="X2236" s="39">
        <f t="shared" si="616"/>
        <v>5.64</v>
      </c>
      <c r="Y2236" s="39" t="str">
        <f t="shared" si="617"/>
        <v>Normal</v>
      </c>
      <c r="Z2236" s="39" t="str">
        <f t="shared" si="618"/>
        <v>Yes</v>
      </c>
      <c r="AA2236" s="39" t="str">
        <f t="shared" si="619"/>
        <v>No</v>
      </c>
      <c r="AB2236" s="39" t="str">
        <f t="shared" si="620"/>
        <v>No</v>
      </c>
      <c r="AC2236" s="38" t="str">
        <f t="shared" si="621"/>
        <v>No major surgery</v>
      </c>
      <c r="AD2236" s="39" t="str">
        <f t="shared" si="622"/>
        <v>No</v>
      </c>
      <c r="AE2236" s="13" t="str">
        <f t="shared" si="623"/>
        <v>12-Aug-1966</v>
      </c>
      <c r="AF2236" s="39">
        <f t="shared" si="624"/>
        <v>57</v>
      </c>
      <c r="AG2236" s="58">
        <f t="shared" si="625"/>
        <v>40069.440000000002</v>
      </c>
      <c r="AH2236" s="39" t="str">
        <f t="shared" si="626"/>
        <v>tier - 1</v>
      </c>
      <c r="AI2236" s="39" t="str">
        <f t="shared" si="627"/>
        <v>tier - 3</v>
      </c>
      <c r="AJ2236" s="54" t="str">
        <f t="shared" si="628"/>
        <v>R1011</v>
      </c>
    </row>
    <row r="2237" spans="2:36" ht="15.75" customHeight="1" x14ac:dyDescent="0.3">
      <c r="B2237" s="12" t="s">
        <v>7952</v>
      </c>
      <c r="C2237" s="13" t="s">
        <v>36</v>
      </c>
      <c r="D2237" s="13">
        <v>16.5</v>
      </c>
      <c r="E2237" s="13" t="str">
        <f t="shared" si="612"/>
        <v>Underweight</v>
      </c>
      <c r="F2237" s="13">
        <v>4.1100000000000003</v>
      </c>
      <c r="G2237" s="13" t="str">
        <f t="shared" si="613"/>
        <v>Normal</v>
      </c>
      <c r="H2237" s="13" t="s">
        <v>8293</v>
      </c>
      <c r="I2237" s="13" t="s">
        <v>8291</v>
      </c>
      <c r="J2237" s="13" t="s">
        <v>8291</v>
      </c>
      <c r="K2237" s="27" t="s">
        <v>8292</v>
      </c>
      <c r="L2237" s="13" t="s">
        <v>8291</v>
      </c>
      <c r="M2237" s="13" t="s">
        <v>10330</v>
      </c>
      <c r="N2237" s="13">
        <v>40</v>
      </c>
      <c r="O2237" s="56">
        <v>40103.89</v>
      </c>
      <c r="P2237" s="13" t="s">
        <v>8314</v>
      </c>
      <c r="Q2237" s="13" t="s">
        <v>8310</v>
      </c>
      <c r="R2237" s="57" t="s">
        <v>8321</v>
      </c>
      <c r="T2237" s="12" t="s">
        <v>7952</v>
      </c>
      <c r="U2237" s="13" t="str">
        <f t="shared" si="629"/>
        <v xml:space="preserve">  Scott</v>
      </c>
      <c r="V2237" s="39">
        <f t="shared" si="614"/>
        <v>16.5</v>
      </c>
      <c r="W2237" s="39" t="str">
        <f t="shared" si="615"/>
        <v>Underweight</v>
      </c>
      <c r="X2237" s="39">
        <f t="shared" si="616"/>
        <v>4.1100000000000003</v>
      </c>
      <c r="Y2237" s="39" t="str">
        <f t="shared" si="617"/>
        <v>Normal</v>
      </c>
      <c r="Z2237" s="39" t="str">
        <f t="shared" si="618"/>
        <v>Yes</v>
      </c>
      <c r="AA2237" s="39" t="str">
        <f t="shared" si="619"/>
        <v>No</v>
      </c>
      <c r="AB2237" s="39" t="str">
        <f t="shared" si="620"/>
        <v>No</v>
      </c>
      <c r="AC2237" s="38" t="str">
        <f t="shared" si="621"/>
        <v>No major surgery</v>
      </c>
      <c r="AD2237" s="39" t="str">
        <f t="shared" si="622"/>
        <v>No</v>
      </c>
      <c r="AE2237" s="13" t="str">
        <f t="shared" si="623"/>
        <v>14-Oct-1983</v>
      </c>
      <c r="AF2237" s="39">
        <f t="shared" si="624"/>
        <v>40</v>
      </c>
      <c r="AG2237" s="58">
        <f t="shared" si="625"/>
        <v>40103.89</v>
      </c>
      <c r="AH2237" s="39" t="str">
        <f t="shared" si="626"/>
        <v>tier - 1</v>
      </c>
      <c r="AI2237" s="39" t="str">
        <f t="shared" si="627"/>
        <v>tier - 2</v>
      </c>
      <c r="AJ2237" s="54" t="str">
        <f t="shared" si="628"/>
        <v>R1011</v>
      </c>
    </row>
    <row r="2238" spans="2:36" ht="15.75" customHeight="1" x14ac:dyDescent="0.3">
      <c r="B2238" s="12" t="s">
        <v>7954</v>
      </c>
      <c r="C2238" s="13" t="s">
        <v>88</v>
      </c>
      <c r="D2238" s="13">
        <v>15.41</v>
      </c>
      <c r="E2238" s="13" t="str">
        <f t="shared" si="612"/>
        <v>Underweight</v>
      </c>
      <c r="F2238" s="13">
        <v>5.43</v>
      </c>
      <c r="G2238" s="13" t="str">
        <f t="shared" si="613"/>
        <v>Normal</v>
      </c>
      <c r="H2238" s="13" t="s">
        <v>8293</v>
      </c>
      <c r="I2238" s="13" t="s">
        <v>8291</v>
      </c>
      <c r="J2238" s="13" t="s">
        <v>8293</v>
      </c>
      <c r="K2238" s="27">
        <v>1</v>
      </c>
      <c r="L2238" s="13" t="s">
        <v>8291</v>
      </c>
      <c r="M2238" s="13" t="s">
        <v>10331</v>
      </c>
      <c r="N2238" s="13">
        <v>38</v>
      </c>
      <c r="O2238" s="56">
        <v>40182.25</v>
      </c>
      <c r="P2238" s="13" t="s">
        <v>8314</v>
      </c>
      <c r="Q2238" s="13" t="s">
        <v>8310</v>
      </c>
      <c r="R2238" s="57" t="s">
        <v>8321</v>
      </c>
      <c r="T2238" s="12" t="s">
        <v>7954</v>
      </c>
      <c r="U2238" s="13" t="str">
        <f t="shared" si="629"/>
        <v xml:space="preserve">  John</v>
      </c>
      <c r="V2238" s="39">
        <f t="shared" si="614"/>
        <v>15.41</v>
      </c>
      <c r="W2238" s="39" t="str">
        <f t="shared" si="615"/>
        <v>Underweight</v>
      </c>
      <c r="X2238" s="39">
        <f t="shared" si="616"/>
        <v>5.43</v>
      </c>
      <c r="Y2238" s="39" t="str">
        <f t="shared" si="617"/>
        <v>Normal</v>
      </c>
      <c r="Z2238" s="39" t="str">
        <f t="shared" si="618"/>
        <v>Yes</v>
      </c>
      <c r="AA2238" s="39" t="str">
        <f t="shared" si="619"/>
        <v>No</v>
      </c>
      <c r="AB2238" s="39" t="str">
        <f t="shared" si="620"/>
        <v>Yes</v>
      </c>
      <c r="AC2238" s="38">
        <f t="shared" si="621"/>
        <v>1</v>
      </c>
      <c r="AD2238" s="39" t="str">
        <f t="shared" si="622"/>
        <v>No</v>
      </c>
      <c r="AE2238" s="13" t="str">
        <f t="shared" si="623"/>
        <v>21-Oct-1985</v>
      </c>
      <c r="AF2238" s="39">
        <f t="shared" si="624"/>
        <v>38</v>
      </c>
      <c r="AG2238" s="58">
        <f t="shared" si="625"/>
        <v>40182.25</v>
      </c>
      <c r="AH2238" s="39" t="str">
        <f t="shared" si="626"/>
        <v>tier - 1</v>
      </c>
      <c r="AI2238" s="39" t="str">
        <f t="shared" si="627"/>
        <v>tier - 2</v>
      </c>
      <c r="AJ2238" s="54" t="str">
        <f t="shared" si="628"/>
        <v>R1011</v>
      </c>
    </row>
    <row r="2239" spans="2:36" ht="15.75" customHeight="1" x14ac:dyDescent="0.3">
      <c r="B2239" s="12" t="s">
        <v>7957</v>
      </c>
      <c r="C2239" s="13" t="s">
        <v>7959</v>
      </c>
      <c r="D2239" s="13">
        <v>24.59</v>
      </c>
      <c r="E2239" s="13" t="str">
        <f t="shared" si="612"/>
        <v>Healthy Weight</v>
      </c>
      <c r="F2239" s="13">
        <v>4.38</v>
      </c>
      <c r="G2239" s="13" t="str">
        <f t="shared" si="613"/>
        <v>Normal</v>
      </c>
      <c r="H2239" s="13" t="s">
        <v>8291</v>
      </c>
      <c r="I2239" s="13" t="s">
        <v>8291</v>
      </c>
      <c r="J2239" s="13" t="s">
        <v>8291</v>
      </c>
      <c r="K2239" s="27">
        <v>1</v>
      </c>
      <c r="L2239" s="13" t="s">
        <v>8291</v>
      </c>
      <c r="M2239" s="13" t="s">
        <v>10332</v>
      </c>
      <c r="N2239" s="13">
        <v>44</v>
      </c>
      <c r="O2239" s="56">
        <v>40204.83</v>
      </c>
      <c r="P2239" s="13" t="s">
        <v>8314</v>
      </c>
      <c r="Q2239" s="13" t="s">
        <v>8311</v>
      </c>
      <c r="R2239" s="57" t="s">
        <v>8317</v>
      </c>
      <c r="T2239" s="12" t="s">
        <v>7957</v>
      </c>
      <c r="U2239" s="13" t="str">
        <f t="shared" si="629"/>
        <v xml:space="preserve">  Maaikel</v>
      </c>
      <c r="V2239" s="39">
        <f t="shared" si="614"/>
        <v>24.59</v>
      </c>
      <c r="W2239" s="39" t="str">
        <f t="shared" si="615"/>
        <v>Healthy Weight</v>
      </c>
      <c r="X2239" s="39">
        <f t="shared" si="616"/>
        <v>4.38</v>
      </c>
      <c r="Y2239" s="39" t="str">
        <f t="shared" si="617"/>
        <v>Normal</v>
      </c>
      <c r="Z2239" s="39" t="str">
        <f t="shared" si="618"/>
        <v>No</v>
      </c>
      <c r="AA2239" s="39" t="str">
        <f t="shared" si="619"/>
        <v>No</v>
      </c>
      <c r="AB2239" s="39" t="str">
        <f t="shared" si="620"/>
        <v>No</v>
      </c>
      <c r="AC2239" s="38">
        <f t="shared" si="621"/>
        <v>1</v>
      </c>
      <c r="AD2239" s="39" t="str">
        <f t="shared" si="622"/>
        <v>No</v>
      </c>
      <c r="AE2239" s="13" t="str">
        <f t="shared" si="623"/>
        <v>18-Aug-1979</v>
      </c>
      <c r="AF2239" s="39">
        <f t="shared" si="624"/>
        <v>44</v>
      </c>
      <c r="AG2239" s="58">
        <f t="shared" si="625"/>
        <v>40204.83</v>
      </c>
      <c r="AH2239" s="39" t="str">
        <f t="shared" si="626"/>
        <v>tier - 1</v>
      </c>
      <c r="AI2239" s="39" t="str">
        <f t="shared" si="627"/>
        <v>tier - 3</v>
      </c>
      <c r="AJ2239" s="54" t="str">
        <f t="shared" si="628"/>
        <v>R1012</v>
      </c>
    </row>
    <row r="2240" spans="2:36" ht="15.75" customHeight="1" x14ac:dyDescent="0.3">
      <c r="B2240" s="12" t="s">
        <v>7961</v>
      </c>
      <c r="C2240" s="13" t="s">
        <v>5220</v>
      </c>
      <c r="D2240" s="13">
        <v>33.33</v>
      </c>
      <c r="E2240" s="13" t="str">
        <f t="shared" si="612"/>
        <v>Obesity</v>
      </c>
      <c r="F2240" s="13">
        <v>9.7899999999999991</v>
      </c>
      <c r="G2240" s="13" t="str">
        <f t="shared" si="613"/>
        <v>Diabetes</v>
      </c>
      <c r="H2240" s="13" t="s">
        <v>8291</v>
      </c>
      <c r="I2240" s="13" t="s">
        <v>8291</v>
      </c>
      <c r="J2240" s="13" t="s">
        <v>8291</v>
      </c>
      <c r="K2240" s="27" t="s">
        <v>8292</v>
      </c>
      <c r="L2240" s="13" t="s">
        <v>8291</v>
      </c>
      <c r="M2240" s="13" t="s">
        <v>10333</v>
      </c>
      <c r="N2240" s="13">
        <v>42</v>
      </c>
      <c r="O2240" s="56">
        <v>40208.559999999998</v>
      </c>
      <c r="P2240" s="13" t="s">
        <v>8314</v>
      </c>
      <c r="Q2240" s="13" t="s">
        <v>8310</v>
      </c>
      <c r="R2240" s="57" t="s">
        <v>8321</v>
      </c>
      <c r="T2240" s="12" t="s">
        <v>7961</v>
      </c>
      <c r="U2240" s="13" t="str">
        <f t="shared" si="629"/>
        <v xml:space="preserve">  Daniel C</v>
      </c>
      <c r="V2240" s="39">
        <f t="shared" si="614"/>
        <v>33.33</v>
      </c>
      <c r="W2240" s="39" t="str">
        <f t="shared" si="615"/>
        <v>Obesity</v>
      </c>
      <c r="X2240" s="39">
        <f t="shared" si="616"/>
        <v>9.7899999999999991</v>
      </c>
      <c r="Y2240" s="39" t="str">
        <f t="shared" si="617"/>
        <v>Diabetes</v>
      </c>
      <c r="Z2240" s="39" t="str">
        <f t="shared" si="618"/>
        <v>No</v>
      </c>
      <c r="AA2240" s="39" t="str">
        <f t="shared" si="619"/>
        <v>No</v>
      </c>
      <c r="AB2240" s="39" t="str">
        <f t="shared" si="620"/>
        <v>No</v>
      </c>
      <c r="AC2240" s="38" t="str">
        <f t="shared" si="621"/>
        <v>No major surgery</v>
      </c>
      <c r="AD2240" s="39" t="str">
        <f t="shared" si="622"/>
        <v>No</v>
      </c>
      <c r="AE2240" s="13" t="str">
        <f t="shared" si="623"/>
        <v>28-Jul-1981</v>
      </c>
      <c r="AF2240" s="39">
        <f t="shared" si="624"/>
        <v>42</v>
      </c>
      <c r="AG2240" s="58">
        <f t="shared" si="625"/>
        <v>40208.559999999998</v>
      </c>
      <c r="AH2240" s="39" t="str">
        <f t="shared" si="626"/>
        <v>tier - 1</v>
      </c>
      <c r="AI2240" s="39" t="str">
        <f t="shared" si="627"/>
        <v>tier - 2</v>
      </c>
      <c r="AJ2240" s="54" t="str">
        <f t="shared" si="628"/>
        <v>R1011</v>
      </c>
    </row>
    <row r="2241" spans="2:36" ht="15.75" customHeight="1" x14ac:dyDescent="0.3">
      <c r="B2241" s="12" t="s">
        <v>7964</v>
      </c>
      <c r="C2241" s="13" t="s">
        <v>7966</v>
      </c>
      <c r="D2241" s="13">
        <v>18.5</v>
      </c>
      <c r="E2241" s="13" t="str">
        <f t="shared" si="612"/>
        <v>Healthy Weight</v>
      </c>
      <c r="F2241" s="13">
        <v>11.84</v>
      </c>
      <c r="G2241" s="13" t="str">
        <f t="shared" si="613"/>
        <v>Diabetes</v>
      </c>
      <c r="H2241" s="13" t="s">
        <v>8291</v>
      </c>
      <c r="I2241" s="13" t="s">
        <v>8291</v>
      </c>
      <c r="J2241" s="13" t="s">
        <v>8291</v>
      </c>
      <c r="K2241" s="27" t="s">
        <v>8292</v>
      </c>
      <c r="L2241" s="13" t="s">
        <v>8291</v>
      </c>
      <c r="M2241" s="13" t="s">
        <v>10334</v>
      </c>
      <c r="N2241" s="13">
        <v>42</v>
      </c>
      <c r="O2241" s="56">
        <v>40273.65</v>
      </c>
      <c r="P2241" s="13" t="s">
        <v>8314</v>
      </c>
      <c r="Q2241" s="13" t="s">
        <v>8311</v>
      </c>
      <c r="R2241" s="57" t="s">
        <v>8312</v>
      </c>
      <c r="T2241" s="12" t="s">
        <v>7964</v>
      </c>
      <c r="U2241" s="13" t="str">
        <f t="shared" si="629"/>
        <v xml:space="preserve">  Christopher S</v>
      </c>
      <c r="V2241" s="39">
        <f t="shared" si="614"/>
        <v>18.5</v>
      </c>
      <c r="W2241" s="39" t="str">
        <f t="shared" si="615"/>
        <v>Healthy Weight</v>
      </c>
      <c r="X2241" s="39">
        <f t="shared" si="616"/>
        <v>11.84</v>
      </c>
      <c r="Y2241" s="39" t="str">
        <f t="shared" si="617"/>
        <v>Diabetes</v>
      </c>
      <c r="Z2241" s="39" t="str">
        <f t="shared" si="618"/>
        <v>No</v>
      </c>
      <c r="AA2241" s="39" t="str">
        <f t="shared" si="619"/>
        <v>No</v>
      </c>
      <c r="AB2241" s="39" t="str">
        <f t="shared" si="620"/>
        <v>No</v>
      </c>
      <c r="AC2241" s="38" t="str">
        <f t="shared" si="621"/>
        <v>No major surgery</v>
      </c>
      <c r="AD2241" s="39" t="str">
        <f t="shared" si="622"/>
        <v>No</v>
      </c>
      <c r="AE2241" s="13" t="str">
        <f t="shared" si="623"/>
        <v>4-Oct-1981</v>
      </c>
      <c r="AF2241" s="39">
        <f t="shared" si="624"/>
        <v>42</v>
      </c>
      <c r="AG2241" s="58">
        <f t="shared" si="625"/>
        <v>40273.65</v>
      </c>
      <c r="AH2241" s="39" t="str">
        <f t="shared" si="626"/>
        <v>tier - 1</v>
      </c>
      <c r="AI2241" s="39" t="str">
        <f t="shared" si="627"/>
        <v>tier - 3</v>
      </c>
      <c r="AJ2241" s="54" t="str">
        <f t="shared" si="628"/>
        <v>R1013</v>
      </c>
    </row>
    <row r="2242" spans="2:36" ht="15.75" customHeight="1" x14ac:dyDescent="0.3">
      <c r="B2242" s="12" t="s">
        <v>7968</v>
      </c>
      <c r="C2242" s="13" t="s">
        <v>4428</v>
      </c>
      <c r="D2242" s="13">
        <v>18.579999999999998</v>
      </c>
      <c r="E2242" s="13" t="str">
        <f t="shared" si="612"/>
        <v>Healthy Weight</v>
      </c>
      <c r="F2242" s="13">
        <v>6.22</v>
      </c>
      <c r="G2242" s="13" t="str">
        <f t="shared" si="613"/>
        <v>Prediabetes</v>
      </c>
      <c r="H2242" s="13" t="s">
        <v>8291</v>
      </c>
      <c r="I2242" s="13" t="s">
        <v>8291</v>
      </c>
      <c r="J2242" s="13" t="s">
        <v>8291</v>
      </c>
      <c r="K2242" s="27" t="s">
        <v>8292</v>
      </c>
      <c r="L2242" s="13" t="s">
        <v>8291</v>
      </c>
      <c r="M2242" s="13" t="s">
        <v>10335</v>
      </c>
      <c r="N2242" s="13">
        <v>46</v>
      </c>
      <c r="O2242" s="56">
        <v>40284.379999999997</v>
      </c>
      <c r="P2242" s="13" t="s">
        <v>8314</v>
      </c>
      <c r="Q2242" s="13" t="s">
        <v>8311</v>
      </c>
      <c r="R2242" s="57" t="s">
        <v>8317</v>
      </c>
      <c r="T2242" s="12" t="s">
        <v>7968</v>
      </c>
      <c r="U2242" s="13" t="str">
        <f t="shared" si="629"/>
        <v xml:space="preserve">  William R</v>
      </c>
      <c r="V2242" s="39">
        <f t="shared" si="614"/>
        <v>18.579999999999998</v>
      </c>
      <c r="W2242" s="39" t="str">
        <f t="shared" si="615"/>
        <v>Healthy Weight</v>
      </c>
      <c r="X2242" s="39">
        <f t="shared" si="616"/>
        <v>6.22</v>
      </c>
      <c r="Y2242" s="39" t="str">
        <f t="shared" si="617"/>
        <v>Prediabetes</v>
      </c>
      <c r="Z2242" s="39" t="str">
        <f t="shared" si="618"/>
        <v>No</v>
      </c>
      <c r="AA2242" s="39" t="str">
        <f t="shared" si="619"/>
        <v>No</v>
      </c>
      <c r="AB2242" s="39" t="str">
        <f t="shared" si="620"/>
        <v>No</v>
      </c>
      <c r="AC2242" s="38" t="str">
        <f t="shared" si="621"/>
        <v>No major surgery</v>
      </c>
      <c r="AD2242" s="39" t="str">
        <f t="shared" si="622"/>
        <v>No</v>
      </c>
      <c r="AE2242" s="13" t="str">
        <f t="shared" si="623"/>
        <v>27-Jun-1977</v>
      </c>
      <c r="AF2242" s="39">
        <f t="shared" si="624"/>
        <v>46</v>
      </c>
      <c r="AG2242" s="58">
        <f t="shared" si="625"/>
        <v>40284.379999999997</v>
      </c>
      <c r="AH2242" s="39" t="str">
        <f t="shared" si="626"/>
        <v>tier - 1</v>
      </c>
      <c r="AI2242" s="39" t="str">
        <f t="shared" si="627"/>
        <v>tier - 3</v>
      </c>
      <c r="AJ2242" s="54" t="str">
        <f t="shared" si="628"/>
        <v>R1012</v>
      </c>
    </row>
    <row r="2243" spans="2:36" ht="15.75" customHeight="1" x14ac:dyDescent="0.3">
      <c r="B2243" s="12" t="s">
        <v>7970</v>
      </c>
      <c r="C2243" s="13" t="s">
        <v>7972</v>
      </c>
      <c r="D2243" s="13">
        <v>16.64</v>
      </c>
      <c r="E2243" s="13" t="str">
        <f t="shared" si="612"/>
        <v>Underweight</v>
      </c>
      <c r="F2243" s="13">
        <v>10.01</v>
      </c>
      <c r="G2243" s="13" t="str">
        <f t="shared" si="613"/>
        <v>Diabetes</v>
      </c>
      <c r="H2243" s="13" t="s">
        <v>8291</v>
      </c>
      <c r="I2243" s="13" t="s">
        <v>8291</v>
      </c>
      <c r="J2243" s="13" t="s">
        <v>8291</v>
      </c>
      <c r="K2243" s="27" t="s">
        <v>8292</v>
      </c>
      <c r="L2243" s="13" t="s">
        <v>8291</v>
      </c>
      <c r="M2243" s="13" t="s">
        <v>10336</v>
      </c>
      <c r="N2243" s="13">
        <v>61</v>
      </c>
      <c r="O2243" s="56">
        <v>40309.93</v>
      </c>
      <c r="P2243" s="13" t="s">
        <v>8314</v>
      </c>
      <c r="Q2243" s="13" t="s">
        <v>8311</v>
      </c>
      <c r="R2243" s="57" t="s">
        <v>8321</v>
      </c>
      <c r="T2243" s="12" t="s">
        <v>7970</v>
      </c>
      <c r="U2243" s="13" t="str">
        <f t="shared" si="629"/>
        <v xml:space="preserve">  Lyndsy</v>
      </c>
      <c r="V2243" s="39">
        <f t="shared" si="614"/>
        <v>16.64</v>
      </c>
      <c r="W2243" s="39" t="str">
        <f t="shared" si="615"/>
        <v>Underweight</v>
      </c>
      <c r="X2243" s="39">
        <f t="shared" si="616"/>
        <v>10.01</v>
      </c>
      <c r="Y2243" s="39" t="str">
        <f t="shared" si="617"/>
        <v>Diabetes</v>
      </c>
      <c r="Z2243" s="39" t="str">
        <f t="shared" si="618"/>
        <v>No</v>
      </c>
      <c r="AA2243" s="39" t="str">
        <f t="shared" si="619"/>
        <v>No</v>
      </c>
      <c r="AB2243" s="39" t="str">
        <f t="shared" si="620"/>
        <v>No</v>
      </c>
      <c r="AC2243" s="38" t="str">
        <f t="shared" si="621"/>
        <v>No major surgery</v>
      </c>
      <c r="AD2243" s="39" t="str">
        <f t="shared" si="622"/>
        <v>No</v>
      </c>
      <c r="AE2243" s="13" t="str">
        <f t="shared" si="623"/>
        <v>4-Sep-1962</v>
      </c>
      <c r="AF2243" s="39">
        <f t="shared" si="624"/>
        <v>61</v>
      </c>
      <c r="AG2243" s="58">
        <f t="shared" si="625"/>
        <v>40309.93</v>
      </c>
      <c r="AH2243" s="39" t="str">
        <f t="shared" si="626"/>
        <v>tier - 1</v>
      </c>
      <c r="AI2243" s="39" t="str">
        <f t="shared" si="627"/>
        <v>tier - 3</v>
      </c>
      <c r="AJ2243" s="54" t="str">
        <f t="shared" si="628"/>
        <v>R1011</v>
      </c>
    </row>
    <row r="2244" spans="2:36" ht="15.75" customHeight="1" x14ac:dyDescent="0.3">
      <c r="B2244" s="12" t="s">
        <v>7974</v>
      </c>
      <c r="C2244" s="13" t="s">
        <v>393</v>
      </c>
      <c r="D2244" s="13">
        <v>19.329999999999998</v>
      </c>
      <c r="E2244" s="13" t="str">
        <f t="shared" ref="E2244:E2307" si="630">IF(D2244&lt;18.5,"Underweight", IF(AND(D2244&gt;=18.5,D2244&lt;=24.9),"Healthy Weight", IF(AND(D2244&gt;=25,D2244&lt;=29.9),"Overweight", IF(D2244&gt;=30,"Obesity"))))</f>
        <v>Healthy Weight</v>
      </c>
      <c r="F2244" s="13">
        <v>4.32</v>
      </c>
      <c r="G2244" s="13" t="str">
        <f t="shared" ref="G2244:G2307" si="631">IF(F2244&lt;5.7,"Normal",IF(AND(F2244&gt;=5.7,F2244&lt;=6.4),"Prediabetes",IF(F2244&gt;=6.5,"Diabetes")))</f>
        <v>Normal</v>
      </c>
      <c r="H2244" s="13" t="s">
        <v>8291</v>
      </c>
      <c r="I2244" s="13" t="s">
        <v>8291</v>
      </c>
      <c r="J2244" s="13" t="s">
        <v>8291</v>
      </c>
      <c r="K2244" s="27">
        <v>1</v>
      </c>
      <c r="L2244" s="13" t="s">
        <v>8291</v>
      </c>
      <c r="M2244" s="13" t="s">
        <v>10329</v>
      </c>
      <c r="N2244" s="13">
        <v>57</v>
      </c>
      <c r="O2244" s="56">
        <v>40373.74</v>
      </c>
      <c r="P2244" s="13" t="s">
        <v>8314</v>
      </c>
      <c r="Q2244" s="13" t="s">
        <v>8311</v>
      </c>
      <c r="R2244" s="57" t="s">
        <v>8321</v>
      </c>
      <c r="T2244" s="12" t="s">
        <v>7974</v>
      </c>
      <c r="U2244" s="13" t="str">
        <f t="shared" si="629"/>
        <v xml:space="preserve">  Jessica</v>
      </c>
      <c r="V2244" s="39">
        <f t="shared" ref="V2244:V2307" si="632">VLOOKUP(T2244,$B$3:$R$2338,3,FALSE)</f>
        <v>19.329999999999998</v>
      </c>
      <c r="W2244" s="39" t="str">
        <f t="shared" ref="W2244:W2307" si="633">VLOOKUP(T2244,$B$3:$R$2338,4,FALSE)</f>
        <v>Healthy Weight</v>
      </c>
      <c r="X2244" s="39">
        <f t="shared" ref="X2244:X2307" si="634">VLOOKUP(T2244,$B$3:$R$2338,5,FALSE)</f>
        <v>4.32</v>
      </c>
      <c r="Y2244" s="39" t="str">
        <f t="shared" ref="Y2244:Y2307" si="635">VLOOKUP(T2244,$B$3:$R$2338,6,0)</f>
        <v>Normal</v>
      </c>
      <c r="Z2244" s="39" t="str">
        <f t="shared" ref="Z2244:Z2307" si="636">VLOOKUP(T2244,$B$3:$R$2338,7,0)</f>
        <v>No</v>
      </c>
      <c r="AA2244" s="39" t="str">
        <f t="shared" ref="AA2244:AA2307" si="637">VLOOKUP(T2244,$B$3:$R$2338,8,0)</f>
        <v>No</v>
      </c>
      <c r="AB2244" s="39" t="str">
        <f t="shared" ref="AB2244:AB2307" si="638">VLOOKUP(T2244,$B$3:$R$2338,9,0)</f>
        <v>No</v>
      </c>
      <c r="AC2244" s="38">
        <f t="shared" ref="AC2244:AC2307" si="639">VLOOKUP(T2244,$B$3:$R$2338,10,0)</f>
        <v>1</v>
      </c>
      <c r="AD2244" s="39" t="str">
        <f t="shared" ref="AD2244:AD2307" si="640">VLOOKUP(T2244,$B$3:$R$2338,11,0)</f>
        <v>No</v>
      </c>
      <c r="AE2244" s="13" t="str">
        <f t="shared" ref="AE2244:AE2307" si="641">VLOOKUP(T2244,$B$3:$R$2338,12,0)</f>
        <v>12-Aug-1966</v>
      </c>
      <c r="AF2244" s="39">
        <f t="shared" ref="AF2244:AF2307" si="642">VLOOKUP(T2244,$B$3:$R$2338,13,0)</f>
        <v>57</v>
      </c>
      <c r="AG2244" s="58">
        <f t="shared" ref="AG2244:AG2307" si="643">VLOOKUP(T2244,$B$3:$R$2338,14,0)</f>
        <v>40373.74</v>
      </c>
      <c r="AH2244" s="39" t="str">
        <f t="shared" ref="AH2244:AH2307" si="644">VLOOKUP(T2244,$B$3:$R$2338,15,0)</f>
        <v>tier - 1</v>
      </c>
      <c r="AI2244" s="39" t="str">
        <f t="shared" ref="AI2244:AI2307" si="645">VLOOKUP(T2244,B2243:R4578,16,0)</f>
        <v>tier - 3</v>
      </c>
      <c r="AJ2244" s="54" t="str">
        <f t="shared" ref="AJ2244:AJ2307" si="646">VLOOKUP(T2244,$B$3:$R$2338,17,0)</f>
        <v>R1011</v>
      </c>
    </row>
    <row r="2245" spans="2:36" ht="15.75" customHeight="1" x14ac:dyDescent="0.3">
      <c r="B2245" s="12" t="s">
        <v>7977</v>
      </c>
      <c r="C2245" s="13" t="s">
        <v>7979</v>
      </c>
      <c r="D2245" s="13">
        <v>21.26</v>
      </c>
      <c r="E2245" s="13" t="str">
        <f t="shared" si="630"/>
        <v>Healthy Weight</v>
      </c>
      <c r="F2245" s="13">
        <v>5.65</v>
      </c>
      <c r="G2245" s="13" t="str">
        <f t="shared" si="631"/>
        <v>Normal</v>
      </c>
      <c r="H2245" s="13" t="s">
        <v>8293</v>
      </c>
      <c r="I2245" s="13" t="s">
        <v>8291</v>
      </c>
      <c r="J2245" s="13" t="s">
        <v>8293</v>
      </c>
      <c r="K2245" s="27">
        <v>1</v>
      </c>
      <c r="L2245" s="13" t="s">
        <v>8291</v>
      </c>
      <c r="M2245" s="13" t="s">
        <v>10337</v>
      </c>
      <c r="N2245" s="13">
        <v>38</v>
      </c>
      <c r="O2245" s="56">
        <v>40419.019999999997</v>
      </c>
      <c r="P2245" s="13" t="s">
        <v>8314</v>
      </c>
      <c r="Q2245" s="13" t="s">
        <v>8310</v>
      </c>
      <c r="R2245" s="57" t="s">
        <v>8312</v>
      </c>
      <c r="T2245" s="12" t="s">
        <v>7977</v>
      </c>
      <c r="U2245" s="13" t="str">
        <f t="shared" ref="U2245:U2308" si="647">VLOOKUP(T2245,$B$3:$R$2338,2,FALSE)</f>
        <v xml:space="preserve">  Anna</v>
      </c>
      <c r="V2245" s="39">
        <f t="shared" si="632"/>
        <v>21.26</v>
      </c>
      <c r="W2245" s="39" t="str">
        <f t="shared" si="633"/>
        <v>Healthy Weight</v>
      </c>
      <c r="X2245" s="39">
        <f t="shared" si="634"/>
        <v>5.65</v>
      </c>
      <c r="Y2245" s="39" t="str">
        <f t="shared" si="635"/>
        <v>Normal</v>
      </c>
      <c r="Z2245" s="39" t="str">
        <f t="shared" si="636"/>
        <v>Yes</v>
      </c>
      <c r="AA2245" s="39" t="str">
        <f t="shared" si="637"/>
        <v>No</v>
      </c>
      <c r="AB2245" s="39" t="str">
        <f t="shared" si="638"/>
        <v>Yes</v>
      </c>
      <c r="AC2245" s="38">
        <f t="shared" si="639"/>
        <v>1</v>
      </c>
      <c r="AD2245" s="39" t="str">
        <f t="shared" si="640"/>
        <v>No</v>
      </c>
      <c r="AE2245" s="13" t="str">
        <f t="shared" si="641"/>
        <v>3-Nov-1985</v>
      </c>
      <c r="AF2245" s="39">
        <f t="shared" si="642"/>
        <v>38</v>
      </c>
      <c r="AG2245" s="58">
        <f t="shared" si="643"/>
        <v>40419.019999999997</v>
      </c>
      <c r="AH2245" s="39" t="str">
        <f t="shared" si="644"/>
        <v>tier - 1</v>
      </c>
      <c r="AI2245" s="39" t="str">
        <f t="shared" si="645"/>
        <v>tier - 2</v>
      </c>
      <c r="AJ2245" s="54" t="str">
        <f t="shared" si="646"/>
        <v>R1013</v>
      </c>
    </row>
    <row r="2246" spans="2:36" ht="15.75" customHeight="1" x14ac:dyDescent="0.3">
      <c r="B2246" s="12" t="s">
        <v>7981</v>
      </c>
      <c r="C2246" s="13" t="s">
        <v>1595</v>
      </c>
      <c r="D2246" s="13">
        <v>15.6</v>
      </c>
      <c r="E2246" s="13" t="str">
        <f t="shared" si="630"/>
        <v>Underweight</v>
      </c>
      <c r="F2246" s="13">
        <v>4.12</v>
      </c>
      <c r="G2246" s="13" t="str">
        <f t="shared" si="631"/>
        <v>Normal</v>
      </c>
      <c r="H2246" s="13" t="s">
        <v>8293</v>
      </c>
      <c r="I2246" s="13" t="s">
        <v>8291</v>
      </c>
      <c r="J2246" s="13" t="s">
        <v>8291</v>
      </c>
      <c r="K2246" s="27">
        <v>1</v>
      </c>
      <c r="L2246" s="13" t="s">
        <v>8291</v>
      </c>
      <c r="M2246" s="13" t="s">
        <v>10338</v>
      </c>
      <c r="N2246" s="13">
        <v>48</v>
      </c>
      <c r="O2246" s="56">
        <v>40590.550000000003</v>
      </c>
      <c r="P2246" s="13" t="s">
        <v>8314</v>
      </c>
      <c r="Q2246" s="13" t="s">
        <v>8311</v>
      </c>
      <c r="R2246" s="57" t="s">
        <v>8317</v>
      </c>
      <c r="T2246" s="12" t="s">
        <v>7981</v>
      </c>
      <c r="U2246" s="13" t="str">
        <f t="shared" si="647"/>
        <v xml:space="preserve">  Jordan</v>
      </c>
      <c r="V2246" s="39">
        <f t="shared" si="632"/>
        <v>15.6</v>
      </c>
      <c r="W2246" s="39" t="str">
        <f t="shared" si="633"/>
        <v>Underweight</v>
      </c>
      <c r="X2246" s="39">
        <f t="shared" si="634"/>
        <v>4.12</v>
      </c>
      <c r="Y2246" s="39" t="str">
        <f t="shared" si="635"/>
        <v>Normal</v>
      </c>
      <c r="Z2246" s="39" t="str">
        <f t="shared" si="636"/>
        <v>Yes</v>
      </c>
      <c r="AA2246" s="39" t="str">
        <f t="shared" si="637"/>
        <v>No</v>
      </c>
      <c r="AB2246" s="39" t="str">
        <f t="shared" si="638"/>
        <v>No</v>
      </c>
      <c r="AC2246" s="38">
        <f t="shared" si="639"/>
        <v>1</v>
      </c>
      <c r="AD2246" s="39" t="str">
        <f t="shared" si="640"/>
        <v>No</v>
      </c>
      <c r="AE2246" s="13" t="str">
        <f t="shared" si="641"/>
        <v>10-Jul-1975</v>
      </c>
      <c r="AF2246" s="39">
        <f t="shared" si="642"/>
        <v>48</v>
      </c>
      <c r="AG2246" s="58">
        <f t="shared" si="643"/>
        <v>40590.550000000003</v>
      </c>
      <c r="AH2246" s="39" t="str">
        <f t="shared" si="644"/>
        <v>tier - 1</v>
      </c>
      <c r="AI2246" s="39" t="str">
        <f t="shared" si="645"/>
        <v>tier - 3</v>
      </c>
      <c r="AJ2246" s="54" t="str">
        <f t="shared" si="646"/>
        <v>R1012</v>
      </c>
    </row>
    <row r="2247" spans="2:36" ht="15.75" customHeight="1" x14ac:dyDescent="0.3">
      <c r="B2247" s="12" t="s">
        <v>7983</v>
      </c>
      <c r="C2247" s="13" t="s">
        <v>404</v>
      </c>
      <c r="D2247" s="13">
        <v>24.39</v>
      </c>
      <c r="E2247" s="13" t="str">
        <f t="shared" si="630"/>
        <v>Healthy Weight</v>
      </c>
      <c r="F2247" s="13">
        <v>6.24</v>
      </c>
      <c r="G2247" s="13" t="str">
        <f t="shared" si="631"/>
        <v>Prediabetes</v>
      </c>
      <c r="H2247" s="13" t="s">
        <v>8291</v>
      </c>
      <c r="I2247" s="13" t="s">
        <v>8291</v>
      </c>
      <c r="J2247" s="13" t="s">
        <v>8291</v>
      </c>
      <c r="K2247" s="27">
        <v>1</v>
      </c>
      <c r="L2247" s="13" t="s">
        <v>8291</v>
      </c>
      <c r="M2247" s="13" t="s">
        <v>10339</v>
      </c>
      <c r="N2247" s="13">
        <v>53</v>
      </c>
      <c r="O2247" s="56">
        <v>40692.910000000003</v>
      </c>
      <c r="P2247" s="13" t="s">
        <v>8314</v>
      </c>
      <c r="Q2247" s="13" t="s">
        <v>8314</v>
      </c>
      <c r="R2247" s="57" t="s">
        <v>8321</v>
      </c>
      <c r="T2247" s="12" t="s">
        <v>7983</v>
      </c>
      <c r="U2247" s="13" t="str">
        <f t="shared" si="647"/>
        <v xml:space="preserve">  Brian</v>
      </c>
      <c r="V2247" s="39">
        <f t="shared" si="632"/>
        <v>24.39</v>
      </c>
      <c r="W2247" s="39" t="str">
        <f t="shared" si="633"/>
        <v>Healthy Weight</v>
      </c>
      <c r="X2247" s="39">
        <f t="shared" si="634"/>
        <v>6.24</v>
      </c>
      <c r="Y2247" s="39" t="str">
        <f t="shared" si="635"/>
        <v>Prediabetes</v>
      </c>
      <c r="Z2247" s="39" t="str">
        <f t="shared" si="636"/>
        <v>No</v>
      </c>
      <c r="AA2247" s="39" t="str">
        <f t="shared" si="637"/>
        <v>No</v>
      </c>
      <c r="AB2247" s="39" t="str">
        <f t="shared" si="638"/>
        <v>No</v>
      </c>
      <c r="AC2247" s="38">
        <f t="shared" si="639"/>
        <v>1</v>
      </c>
      <c r="AD2247" s="39" t="str">
        <f t="shared" si="640"/>
        <v>No</v>
      </c>
      <c r="AE2247" s="13" t="str">
        <f t="shared" si="641"/>
        <v>25-Sep-1970</v>
      </c>
      <c r="AF2247" s="39">
        <f t="shared" si="642"/>
        <v>53</v>
      </c>
      <c r="AG2247" s="58">
        <f t="shared" si="643"/>
        <v>40692.910000000003</v>
      </c>
      <c r="AH2247" s="39" t="str">
        <f t="shared" si="644"/>
        <v>tier - 1</v>
      </c>
      <c r="AI2247" s="39" t="str">
        <f t="shared" si="645"/>
        <v>tier - 1</v>
      </c>
      <c r="AJ2247" s="54" t="str">
        <f t="shared" si="646"/>
        <v>R1011</v>
      </c>
    </row>
    <row r="2248" spans="2:36" ht="15.75" customHeight="1" x14ac:dyDescent="0.3">
      <c r="B2248" s="12" t="s">
        <v>7986</v>
      </c>
      <c r="C2248" s="13" t="s">
        <v>5267</v>
      </c>
      <c r="D2248" s="13">
        <v>24.75</v>
      </c>
      <c r="E2248" s="13" t="str">
        <f t="shared" si="630"/>
        <v>Healthy Weight</v>
      </c>
      <c r="F2248" s="13">
        <v>4.83</v>
      </c>
      <c r="G2248" s="13" t="str">
        <f t="shared" si="631"/>
        <v>Normal</v>
      </c>
      <c r="H2248" s="13" t="s">
        <v>8291</v>
      </c>
      <c r="I2248" s="13" t="s">
        <v>8291</v>
      </c>
      <c r="J2248" s="13" t="s">
        <v>8291</v>
      </c>
      <c r="K2248" s="27" t="s">
        <v>8292</v>
      </c>
      <c r="L2248" s="13" t="s">
        <v>8291</v>
      </c>
      <c r="M2248" s="13" t="s">
        <v>10340</v>
      </c>
      <c r="N2248" s="13">
        <v>47</v>
      </c>
      <c r="O2248" s="56">
        <v>40720.550000000003</v>
      </c>
      <c r="P2248" s="13" t="s">
        <v>8314</v>
      </c>
      <c r="Q2248" s="13" t="s">
        <v>8311</v>
      </c>
      <c r="R2248" s="57" t="s">
        <v>8317</v>
      </c>
      <c r="T2248" s="12" t="s">
        <v>7986</v>
      </c>
      <c r="U2248" s="13" t="str">
        <f t="shared" si="647"/>
        <v xml:space="preserve">  Katherine A</v>
      </c>
      <c r="V2248" s="39">
        <f t="shared" si="632"/>
        <v>24.75</v>
      </c>
      <c r="W2248" s="39" t="str">
        <f t="shared" si="633"/>
        <v>Healthy Weight</v>
      </c>
      <c r="X2248" s="39">
        <f t="shared" si="634"/>
        <v>4.83</v>
      </c>
      <c r="Y2248" s="39" t="str">
        <f t="shared" si="635"/>
        <v>Normal</v>
      </c>
      <c r="Z2248" s="39" t="str">
        <f t="shared" si="636"/>
        <v>No</v>
      </c>
      <c r="AA2248" s="39" t="str">
        <f t="shared" si="637"/>
        <v>No</v>
      </c>
      <c r="AB2248" s="39" t="str">
        <f t="shared" si="638"/>
        <v>No</v>
      </c>
      <c r="AC2248" s="38" t="str">
        <f t="shared" si="639"/>
        <v>No major surgery</v>
      </c>
      <c r="AD2248" s="39" t="str">
        <f t="shared" si="640"/>
        <v>No</v>
      </c>
      <c r="AE2248" s="13" t="str">
        <f t="shared" si="641"/>
        <v>26-Dec-1976</v>
      </c>
      <c r="AF2248" s="39">
        <f t="shared" si="642"/>
        <v>47</v>
      </c>
      <c r="AG2248" s="58">
        <f t="shared" si="643"/>
        <v>40720.550000000003</v>
      </c>
      <c r="AH2248" s="39" t="str">
        <f t="shared" si="644"/>
        <v>tier - 1</v>
      </c>
      <c r="AI2248" s="39" t="str">
        <f t="shared" si="645"/>
        <v>tier - 3</v>
      </c>
      <c r="AJ2248" s="54" t="str">
        <f t="shared" si="646"/>
        <v>R1012</v>
      </c>
    </row>
    <row r="2249" spans="2:36" ht="15.75" customHeight="1" x14ac:dyDescent="0.3">
      <c r="B2249" s="12" t="s">
        <v>7988</v>
      </c>
      <c r="C2249" s="13" t="s">
        <v>2941</v>
      </c>
      <c r="D2249" s="13">
        <v>20.88</v>
      </c>
      <c r="E2249" s="13" t="str">
        <f t="shared" si="630"/>
        <v>Healthy Weight</v>
      </c>
      <c r="F2249" s="13">
        <v>7.4</v>
      </c>
      <c r="G2249" s="13" t="str">
        <f t="shared" si="631"/>
        <v>Diabetes</v>
      </c>
      <c r="H2249" s="13" t="s">
        <v>8291</v>
      </c>
      <c r="I2249" s="13" t="s">
        <v>8291</v>
      </c>
      <c r="J2249" s="13" t="s">
        <v>8291</v>
      </c>
      <c r="K2249" s="27" t="s">
        <v>8292</v>
      </c>
      <c r="L2249" s="13" t="s">
        <v>8291</v>
      </c>
      <c r="M2249" s="13" t="s">
        <v>10341</v>
      </c>
      <c r="N2249" s="13">
        <v>51</v>
      </c>
      <c r="O2249" s="56">
        <v>40817.85</v>
      </c>
      <c r="P2249" s="13" t="s">
        <v>8314</v>
      </c>
      <c r="Q2249" s="13" t="s">
        <v>8311</v>
      </c>
      <c r="R2249" s="57" t="s">
        <v>8321</v>
      </c>
      <c r="T2249" s="12" t="s">
        <v>7988</v>
      </c>
      <c r="U2249" s="13" t="str">
        <f t="shared" si="647"/>
        <v xml:space="preserve">  Melanie</v>
      </c>
      <c r="V2249" s="39">
        <f t="shared" si="632"/>
        <v>20.88</v>
      </c>
      <c r="W2249" s="39" t="str">
        <f t="shared" si="633"/>
        <v>Healthy Weight</v>
      </c>
      <c r="X2249" s="39">
        <f t="shared" si="634"/>
        <v>7.4</v>
      </c>
      <c r="Y2249" s="39" t="str">
        <f t="shared" si="635"/>
        <v>Diabetes</v>
      </c>
      <c r="Z2249" s="39" t="str">
        <f t="shared" si="636"/>
        <v>No</v>
      </c>
      <c r="AA2249" s="39" t="str">
        <f t="shared" si="637"/>
        <v>No</v>
      </c>
      <c r="AB2249" s="39" t="str">
        <f t="shared" si="638"/>
        <v>No</v>
      </c>
      <c r="AC2249" s="38" t="str">
        <f t="shared" si="639"/>
        <v>No major surgery</v>
      </c>
      <c r="AD2249" s="39" t="str">
        <f t="shared" si="640"/>
        <v>No</v>
      </c>
      <c r="AE2249" s="13" t="str">
        <f t="shared" si="641"/>
        <v>10-Jun-1972</v>
      </c>
      <c r="AF2249" s="39">
        <f t="shared" si="642"/>
        <v>51</v>
      </c>
      <c r="AG2249" s="58">
        <f t="shared" si="643"/>
        <v>40817.85</v>
      </c>
      <c r="AH2249" s="39" t="str">
        <f t="shared" si="644"/>
        <v>tier - 1</v>
      </c>
      <c r="AI2249" s="39" t="str">
        <f t="shared" si="645"/>
        <v>tier - 3</v>
      </c>
      <c r="AJ2249" s="54" t="str">
        <f t="shared" si="646"/>
        <v>R1011</v>
      </c>
    </row>
    <row r="2250" spans="2:36" ht="15.75" customHeight="1" x14ac:dyDescent="0.3">
      <c r="B2250" s="12" t="s">
        <v>7991</v>
      </c>
      <c r="C2250" s="13" t="s">
        <v>393</v>
      </c>
      <c r="D2250" s="13">
        <v>20.43</v>
      </c>
      <c r="E2250" s="13" t="str">
        <f t="shared" si="630"/>
        <v>Healthy Weight</v>
      </c>
      <c r="F2250" s="13">
        <v>4.54</v>
      </c>
      <c r="G2250" s="13" t="str">
        <f t="shared" si="631"/>
        <v>Normal</v>
      </c>
      <c r="H2250" s="13" t="s">
        <v>8291</v>
      </c>
      <c r="I2250" s="13" t="s">
        <v>8291</v>
      </c>
      <c r="J2250" s="13" t="s">
        <v>8291</v>
      </c>
      <c r="K2250" s="27" t="s">
        <v>8292</v>
      </c>
      <c r="L2250" s="13" t="s">
        <v>8291</v>
      </c>
      <c r="M2250" s="13" t="s">
        <v>10342</v>
      </c>
      <c r="N2250" s="13">
        <v>24</v>
      </c>
      <c r="O2250" s="56">
        <v>40904.199999999997</v>
      </c>
      <c r="P2250" s="13" t="s">
        <v>8314</v>
      </c>
      <c r="Q2250" s="13" t="s">
        <v>8314</v>
      </c>
      <c r="R2250" s="57" t="s">
        <v>8329</v>
      </c>
      <c r="T2250" s="12" t="s">
        <v>7991</v>
      </c>
      <c r="U2250" s="13" t="str">
        <f t="shared" si="647"/>
        <v xml:space="preserve">  Jessica</v>
      </c>
      <c r="V2250" s="39">
        <f t="shared" si="632"/>
        <v>20.43</v>
      </c>
      <c r="W2250" s="39" t="str">
        <f t="shared" si="633"/>
        <v>Healthy Weight</v>
      </c>
      <c r="X2250" s="39">
        <f t="shared" si="634"/>
        <v>4.54</v>
      </c>
      <c r="Y2250" s="39" t="str">
        <f t="shared" si="635"/>
        <v>Normal</v>
      </c>
      <c r="Z2250" s="39" t="str">
        <f t="shared" si="636"/>
        <v>No</v>
      </c>
      <c r="AA2250" s="39" t="str">
        <f t="shared" si="637"/>
        <v>No</v>
      </c>
      <c r="AB2250" s="39" t="str">
        <f t="shared" si="638"/>
        <v>No</v>
      </c>
      <c r="AC2250" s="38" t="str">
        <f t="shared" si="639"/>
        <v>No major surgery</v>
      </c>
      <c r="AD2250" s="39" t="str">
        <f t="shared" si="640"/>
        <v>No</v>
      </c>
      <c r="AE2250" s="13" t="str">
        <f t="shared" si="641"/>
        <v>2-Jul-1999</v>
      </c>
      <c r="AF2250" s="39">
        <f t="shared" si="642"/>
        <v>24</v>
      </c>
      <c r="AG2250" s="58">
        <f t="shared" si="643"/>
        <v>40904.199999999997</v>
      </c>
      <c r="AH2250" s="39" t="str">
        <f t="shared" si="644"/>
        <v>tier - 1</v>
      </c>
      <c r="AI2250" s="39" t="str">
        <f t="shared" si="645"/>
        <v>tier - 1</v>
      </c>
      <c r="AJ2250" s="54" t="str">
        <f t="shared" si="646"/>
        <v>R1024</v>
      </c>
    </row>
    <row r="2251" spans="2:36" ht="15.75" customHeight="1" x14ac:dyDescent="0.3">
      <c r="B2251" s="12" t="s">
        <v>7994</v>
      </c>
      <c r="C2251" s="13" t="s">
        <v>7996</v>
      </c>
      <c r="D2251" s="13">
        <v>15.18</v>
      </c>
      <c r="E2251" s="13" t="str">
        <f t="shared" si="630"/>
        <v>Underweight</v>
      </c>
      <c r="F2251" s="13">
        <v>11.11</v>
      </c>
      <c r="G2251" s="13" t="str">
        <f t="shared" si="631"/>
        <v>Diabetes</v>
      </c>
      <c r="H2251" s="13" t="s">
        <v>8291</v>
      </c>
      <c r="I2251" s="13" t="s">
        <v>8291</v>
      </c>
      <c r="J2251" s="13" t="s">
        <v>8291</v>
      </c>
      <c r="K2251" s="27" t="s">
        <v>8292</v>
      </c>
      <c r="L2251" s="13" t="s">
        <v>8291</v>
      </c>
      <c r="M2251" s="13" t="s">
        <v>8765</v>
      </c>
      <c r="N2251" s="13">
        <v>31</v>
      </c>
      <c r="O2251" s="56">
        <v>40932.43</v>
      </c>
      <c r="P2251" s="13" t="s">
        <v>8314</v>
      </c>
      <c r="Q2251" s="13" t="s">
        <v>8310</v>
      </c>
      <c r="R2251" s="57" t="s">
        <v>8312</v>
      </c>
      <c r="T2251" s="12" t="s">
        <v>7994</v>
      </c>
      <c r="U2251" s="13" t="str">
        <f t="shared" si="647"/>
        <v xml:space="preserve">  Eric S</v>
      </c>
      <c r="V2251" s="39">
        <f t="shared" si="632"/>
        <v>15.18</v>
      </c>
      <c r="W2251" s="39" t="str">
        <f t="shared" si="633"/>
        <v>Underweight</v>
      </c>
      <c r="X2251" s="39">
        <f t="shared" si="634"/>
        <v>11.11</v>
      </c>
      <c r="Y2251" s="39" t="str">
        <f t="shared" si="635"/>
        <v>Diabetes</v>
      </c>
      <c r="Z2251" s="39" t="str">
        <f t="shared" si="636"/>
        <v>No</v>
      </c>
      <c r="AA2251" s="39" t="str">
        <f t="shared" si="637"/>
        <v>No</v>
      </c>
      <c r="AB2251" s="39" t="str">
        <f t="shared" si="638"/>
        <v>No</v>
      </c>
      <c r="AC2251" s="38" t="str">
        <f t="shared" si="639"/>
        <v>No major surgery</v>
      </c>
      <c r="AD2251" s="39" t="str">
        <f t="shared" si="640"/>
        <v>No</v>
      </c>
      <c r="AE2251" s="13" t="str">
        <f t="shared" si="641"/>
        <v>4-Aug-1992</v>
      </c>
      <c r="AF2251" s="39">
        <f t="shared" si="642"/>
        <v>31</v>
      </c>
      <c r="AG2251" s="58">
        <f t="shared" si="643"/>
        <v>40932.43</v>
      </c>
      <c r="AH2251" s="39" t="str">
        <f t="shared" si="644"/>
        <v>tier - 1</v>
      </c>
      <c r="AI2251" s="39" t="str">
        <f t="shared" si="645"/>
        <v>tier - 2</v>
      </c>
      <c r="AJ2251" s="54" t="str">
        <f t="shared" si="646"/>
        <v>R1013</v>
      </c>
    </row>
    <row r="2252" spans="2:36" ht="15.75" customHeight="1" x14ac:dyDescent="0.3">
      <c r="B2252" s="12" t="s">
        <v>7998</v>
      </c>
      <c r="C2252" s="13" t="s">
        <v>1979</v>
      </c>
      <c r="D2252" s="13">
        <v>15.12</v>
      </c>
      <c r="E2252" s="13" t="str">
        <f t="shared" si="630"/>
        <v>Underweight</v>
      </c>
      <c r="F2252" s="13">
        <v>4.03</v>
      </c>
      <c r="G2252" s="13" t="str">
        <f t="shared" si="631"/>
        <v>Normal</v>
      </c>
      <c r="H2252" s="13" t="s">
        <v>8293</v>
      </c>
      <c r="I2252" s="13" t="s">
        <v>8291</v>
      </c>
      <c r="J2252" s="13" t="s">
        <v>8291</v>
      </c>
      <c r="K2252" s="27" t="s">
        <v>8292</v>
      </c>
      <c r="L2252" s="13" t="s">
        <v>8291</v>
      </c>
      <c r="M2252" s="13" t="s">
        <v>10343</v>
      </c>
      <c r="N2252" s="13">
        <v>44</v>
      </c>
      <c r="O2252" s="56">
        <v>40941.29</v>
      </c>
      <c r="P2252" s="13" t="s">
        <v>8314</v>
      </c>
      <c r="Q2252" s="13" t="s">
        <v>8310</v>
      </c>
      <c r="R2252" s="57" t="s">
        <v>8312</v>
      </c>
      <c r="T2252" s="12" t="s">
        <v>7998</v>
      </c>
      <c r="U2252" s="13" t="str">
        <f t="shared" si="647"/>
        <v xml:space="preserve">  Joseph</v>
      </c>
      <c r="V2252" s="39">
        <f t="shared" si="632"/>
        <v>15.12</v>
      </c>
      <c r="W2252" s="39" t="str">
        <f t="shared" si="633"/>
        <v>Underweight</v>
      </c>
      <c r="X2252" s="39">
        <f t="shared" si="634"/>
        <v>4.03</v>
      </c>
      <c r="Y2252" s="39" t="str">
        <f t="shared" si="635"/>
        <v>Normal</v>
      </c>
      <c r="Z2252" s="39" t="str">
        <f t="shared" si="636"/>
        <v>Yes</v>
      </c>
      <c r="AA2252" s="39" t="str">
        <f t="shared" si="637"/>
        <v>No</v>
      </c>
      <c r="AB2252" s="39" t="str">
        <f t="shared" si="638"/>
        <v>No</v>
      </c>
      <c r="AC2252" s="38" t="str">
        <f t="shared" si="639"/>
        <v>No major surgery</v>
      </c>
      <c r="AD2252" s="39" t="str">
        <f t="shared" si="640"/>
        <v>No</v>
      </c>
      <c r="AE2252" s="13" t="str">
        <f t="shared" si="641"/>
        <v>16-Sep-1979</v>
      </c>
      <c r="AF2252" s="39">
        <f t="shared" si="642"/>
        <v>44</v>
      </c>
      <c r="AG2252" s="58">
        <f t="shared" si="643"/>
        <v>40941.29</v>
      </c>
      <c r="AH2252" s="39" t="str">
        <f t="shared" si="644"/>
        <v>tier - 1</v>
      </c>
      <c r="AI2252" s="39" t="str">
        <f t="shared" si="645"/>
        <v>tier - 2</v>
      </c>
      <c r="AJ2252" s="54" t="str">
        <f t="shared" si="646"/>
        <v>R1013</v>
      </c>
    </row>
    <row r="2253" spans="2:36" ht="15.75" customHeight="1" x14ac:dyDescent="0.3">
      <c r="B2253" s="12" t="s">
        <v>8001</v>
      </c>
      <c r="C2253" s="13" t="s">
        <v>2239</v>
      </c>
      <c r="D2253" s="13">
        <v>23.88</v>
      </c>
      <c r="E2253" s="13" t="str">
        <f t="shared" si="630"/>
        <v>Healthy Weight</v>
      </c>
      <c r="F2253" s="13">
        <v>4.51</v>
      </c>
      <c r="G2253" s="13" t="str">
        <f t="shared" si="631"/>
        <v>Normal</v>
      </c>
      <c r="H2253" s="13" t="s">
        <v>8291</v>
      </c>
      <c r="I2253" s="13" t="s">
        <v>8291</v>
      </c>
      <c r="J2253" s="13" t="s">
        <v>8291</v>
      </c>
      <c r="K2253" s="27">
        <v>1</v>
      </c>
      <c r="L2253" s="13" t="s">
        <v>8291</v>
      </c>
      <c r="M2253" s="13" t="s">
        <v>10344</v>
      </c>
      <c r="N2253" s="13">
        <v>40</v>
      </c>
      <c r="O2253" s="56">
        <v>40961.29</v>
      </c>
      <c r="P2253" s="13" t="s">
        <v>8314</v>
      </c>
      <c r="Q2253" s="13" t="s">
        <v>8310</v>
      </c>
      <c r="R2253" s="57" t="s">
        <v>8321</v>
      </c>
      <c r="T2253" s="12" t="s">
        <v>8001</v>
      </c>
      <c r="U2253" s="13" t="str">
        <f t="shared" si="647"/>
        <v xml:space="preserve">  Mary</v>
      </c>
      <c r="V2253" s="39">
        <f t="shared" si="632"/>
        <v>23.88</v>
      </c>
      <c r="W2253" s="39" t="str">
        <f t="shared" si="633"/>
        <v>Healthy Weight</v>
      </c>
      <c r="X2253" s="39">
        <f t="shared" si="634"/>
        <v>4.51</v>
      </c>
      <c r="Y2253" s="39" t="str">
        <f t="shared" si="635"/>
        <v>Normal</v>
      </c>
      <c r="Z2253" s="39" t="str">
        <f t="shared" si="636"/>
        <v>No</v>
      </c>
      <c r="AA2253" s="39" t="str">
        <f t="shared" si="637"/>
        <v>No</v>
      </c>
      <c r="AB2253" s="39" t="str">
        <f t="shared" si="638"/>
        <v>No</v>
      </c>
      <c r="AC2253" s="38">
        <f t="shared" si="639"/>
        <v>1</v>
      </c>
      <c r="AD2253" s="39" t="str">
        <f t="shared" si="640"/>
        <v>No</v>
      </c>
      <c r="AE2253" s="13" t="str">
        <f t="shared" si="641"/>
        <v>8-Sep-1983</v>
      </c>
      <c r="AF2253" s="39">
        <f t="shared" si="642"/>
        <v>40</v>
      </c>
      <c r="AG2253" s="58">
        <f t="shared" si="643"/>
        <v>40961.29</v>
      </c>
      <c r="AH2253" s="39" t="str">
        <f t="shared" si="644"/>
        <v>tier - 1</v>
      </c>
      <c r="AI2253" s="39" t="str">
        <f t="shared" si="645"/>
        <v>tier - 2</v>
      </c>
      <c r="AJ2253" s="54" t="str">
        <f t="shared" si="646"/>
        <v>R1011</v>
      </c>
    </row>
    <row r="2254" spans="2:36" ht="15.75" customHeight="1" x14ac:dyDescent="0.3">
      <c r="B2254" s="12" t="s">
        <v>8004</v>
      </c>
      <c r="C2254" s="13" t="s">
        <v>127</v>
      </c>
      <c r="D2254" s="13">
        <v>16.13</v>
      </c>
      <c r="E2254" s="13" t="str">
        <f t="shared" si="630"/>
        <v>Underweight</v>
      </c>
      <c r="F2254" s="13">
        <v>5.56</v>
      </c>
      <c r="G2254" s="13" t="str">
        <f t="shared" si="631"/>
        <v>Normal</v>
      </c>
      <c r="H2254" s="13" t="s">
        <v>8291</v>
      </c>
      <c r="I2254" s="13" t="s">
        <v>8293</v>
      </c>
      <c r="J2254" s="13" t="s">
        <v>8291</v>
      </c>
      <c r="K2254" s="27">
        <v>1</v>
      </c>
      <c r="L2254" s="13" t="s">
        <v>8291</v>
      </c>
      <c r="M2254" s="13" t="s">
        <v>10345</v>
      </c>
      <c r="N2254" s="13">
        <v>49</v>
      </c>
      <c r="O2254" s="56">
        <v>40974.160000000003</v>
      </c>
      <c r="P2254" s="13" t="s">
        <v>8314</v>
      </c>
      <c r="Q2254" s="13" t="s">
        <v>8310</v>
      </c>
      <c r="R2254" s="57" t="s">
        <v>8312</v>
      </c>
      <c r="T2254" s="12" t="s">
        <v>8004</v>
      </c>
      <c r="U2254" s="13" t="str">
        <f t="shared" si="647"/>
        <v xml:space="preserve">  Natalie</v>
      </c>
      <c r="V2254" s="39">
        <f t="shared" si="632"/>
        <v>16.13</v>
      </c>
      <c r="W2254" s="39" t="str">
        <f t="shared" si="633"/>
        <v>Underweight</v>
      </c>
      <c r="X2254" s="39">
        <f t="shared" si="634"/>
        <v>5.56</v>
      </c>
      <c r="Y2254" s="39" t="str">
        <f t="shared" si="635"/>
        <v>Normal</v>
      </c>
      <c r="Z2254" s="39" t="str">
        <f t="shared" si="636"/>
        <v>No</v>
      </c>
      <c r="AA2254" s="39" t="str">
        <f t="shared" si="637"/>
        <v>Yes</v>
      </c>
      <c r="AB2254" s="39" t="str">
        <f t="shared" si="638"/>
        <v>No</v>
      </c>
      <c r="AC2254" s="38">
        <f t="shared" si="639"/>
        <v>1</v>
      </c>
      <c r="AD2254" s="39" t="str">
        <f t="shared" si="640"/>
        <v>No</v>
      </c>
      <c r="AE2254" s="13" t="str">
        <f t="shared" si="641"/>
        <v>5-Jun-1974</v>
      </c>
      <c r="AF2254" s="39">
        <f t="shared" si="642"/>
        <v>49</v>
      </c>
      <c r="AG2254" s="58">
        <f t="shared" si="643"/>
        <v>40974.160000000003</v>
      </c>
      <c r="AH2254" s="39" t="str">
        <f t="shared" si="644"/>
        <v>tier - 1</v>
      </c>
      <c r="AI2254" s="39" t="str">
        <f t="shared" si="645"/>
        <v>tier - 2</v>
      </c>
      <c r="AJ2254" s="54" t="str">
        <f t="shared" si="646"/>
        <v>R1013</v>
      </c>
    </row>
    <row r="2255" spans="2:36" ht="15.75" customHeight="1" x14ac:dyDescent="0.3">
      <c r="B2255" s="12" t="s">
        <v>8007</v>
      </c>
      <c r="C2255" s="13" t="s">
        <v>1587</v>
      </c>
      <c r="D2255" s="13">
        <v>24.09</v>
      </c>
      <c r="E2255" s="13" t="str">
        <f t="shared" si="630"/>
        <v>Healthy Weight</v>
      </c>
      <c r="F2255" s="13">
        <v>4.0999999999999996</v>
      </c>
      <c r="G2255" s="13" t="str">
        <f t="shared" si="631"/>
        <v>Normal</v>
      </c>
      <c r="H2255" s="13" t="s">
        <v>8291</v>
      </c>
      <c r="I2255" s="13" t="s">
        <v>8293</v>
      </c>
      <c r="J2255" s="13" t="s">
        <v>8291</v>
      </c>
      <c r="K2255" s="27">
        <v>1</v>
      </c>
      <c r="L2255" s="13" t="s">
        <v>8291</v>
      </c>
      <c r="M2255" s="13" t="s">
        <v>10346</v>
      </c>
      <c r="N2255" s="13">
        <v>44</v>
      </c>
      <c r="O2255" s="56">
        <v>41034.22</v>
      </c>
      <c r="P2255" s="13" t="s">
        <v>8314</v>
      </c>
      <c r="Q2255" s="13" t="s">
        <v>8311</v>
      </c>
      <c r="R2255" s="57" t="s">
        <v>8333</v>
      </c>
      <c r="T2255" s="12" t="s">
        <v>8007</v>
      </c>
      <c r="U2255" s="13" t="str">
        <f t="shared" si="647"/>
        <v xml:space="preserve">  Christopher</v>
      </c>
      <c r="V2255" s="39">
        <f t="shared" si="632"/>
        <v>24.09</v>
      </c>
      <c r="W2255" s="39" t="str">
        <f t="shared" si="633"/>
        <v>Healthy Weight</v>
      </c>
      <c r="X2255" s="39">
        <f t="shared" si="634"/>
        <v>4.0999999999999996</v>
      </c>
      <c r="Y2255" s="39" t="str">
        <f t="shared" si="635"/>
        <v>Normal</v>
      </c>
      <c r="Z2255" s="39" t="str">
        <f t="shared" si="636"/>
        <v>No</v>
      </c>
      <c r="AA2255" s="39" t="str">
        <f t="shared" si="637"/>
        <v>Yes</v>
      </c>
      <c r="AB2255" s="39" t="str">
        <f t="shared" si="638"/>
        <v>No</v>
      </c>
      <c r="AC2255" s="38">
        <f t="shared" si="639"/>
        <v>1</v>
      </c>
      <c r="AD2255" s="39" t="str">
        <f t="shared" si="640"/>
        <v>No</v>
      </c>
      <c r="AE2255" s="13" t="str">
        <f t="shared" si="641"/>
        <v>11-Oct-1979</v>
      </c>
      <c r="AF2255" s="39">
        <f t="shared" si="642"/>
        <v>44</v>
      </c>
      <c r="AG2255" s="58">
        <f t="shared" si="643"/>
        <v>41034.22</v>
      </c>
      <c r="AH2255" s="39" t="str">
        <f t="shared" si="644"/>
        <v>tier - 1</v>
      </c>
      <c r="AI2255" s="39" t="str">
        <f t="shared" si="645"/>
        <v>tier - 3</v>
      </c>
      <c r="AJ2255" s="54" t="str">
        <f t="shared" si="646"/>
        <v>R1017</v>
      </c>
    </row>
    <row r="2256" spans="2:36" ht="15.75" customHeight="1" x14ac:dyDescent="0.3">
      <c r="B2256" s="12" t="s">
        <v>8010</v>
      </c>
      <c r="C2256" s="13" t="s">
        <v>8012</v>
      </c>
      <c r="D2256" s="13">
        <v>19.43</v>
      </c>
      <c r="E2256" s="13" t="str">
        <f t="shared" si="630"/>
        <v>Healthy Weight</v>
      </c>
      <c r="F2256" s="13">
        <v>5.85</v>
      </c>
      <c r="G2256" s="13" t="str">
        <f t="shared" si="631"/>
        <v>Prediabetes</v>
      </c>
      <c r="H2256" s="13" t="s">
        <v>8291</v>
      </c>
      <c r="I2256" s="13" t="s">
        <v>8293</v>
      </c>
      <c r="J2256" s="13" t="s">
        <v>8291</v>
      </c>
      <c r="K2256" s="27">
        <v>1</v>
      </c>
      <c r="L2256" s="13" t="s">
        <v>8291</v>
      </c>
      <c r="M2256" s="13" t="s">
        <v>10347</v>
      </c>
      <c r="N2256" s="13">
        <v>51</v>
      </c>
      <c r="O2256" s="56">
        <v>41055.29</v>
      </c>
      <c r="P2256" s="13" t="s">
        <v>8314</v>
      </c>
      <c r="Q2256" s="13" t="s">
        <v>8310</v>
      </c>
      <c r="R2256" s="57" t="s">
        <v>8321</v>
      </c>
      <c r="T2256" s="12" t="s">
        <v>8010</v>
      </c>
      <c r="U2256" s="13" t="str">
        <f t="shared" si="647"/>
        <v xml:space="preserve">  Sonja</v>
      </c>
      <c r="V2256" s="39">
        <f t="shared" si="632"/>
        <v>19.43</v>
      </c>
      <c r="W2256" s="39" t="str">
        <f t="shared" si="633"/>
        <v>Healthy Weight</v>
      </c>
      <c r="X2256" s="39">
        <f t="shared" si="634"/>
        <v>5.85</v>
      </c>
      <c r="Y2256" s="39" t="str">
        <f t="shared" si="635"/>
        <v>Prediabetes</v>
      </c>
      <c r="Z2256" s="39" t="str">
        <f t="shared" si="636"/>
        <v>No</v>
      </c>
      <c r="AA2256" s="39" t="str">
        <f t="shared" si="637"/>
        <v>Yes</v>
      </c>
      <c r="AB2256" s="39" t="str">
        <f t="shared" si="638"/>
        <v>No</v>
      </c>
      <c r="AC2256" s="38">
        <f t="shared" si="639"/>
        <v>1</v>
      </c>
      <c r="AD2256" s="39" t="str">
        <f t="shared" si="640"/>
        <v>No</v>
      </c>
      <c r="AE2256" s="13" t="str">
        <f t="shared" si="641"/>
        <v>12-Aug-1972</v>
      </c>
      <c r="AF2256" s="39">
        <f t="shared" si="642"/>
        <v>51</v>
      </c>
      <c r="AG2256" s="58">
        <f t="shared" si="643"/>
        <v>41055.29</v>
      </c>
      <c r="AH2256" s="39" t="str">
        <f t="shared" si="644"/>
        <v>tier - 1</v>
      </c>
      <c r="AI2256" s="39" t="str">
        <f t="shared" si="645"/>
        <v>tier - 2</v>
      </c>
      <c r="AJ2256" s="54" t="str">
        <f t="shared" si="646"/>
        <v>R1011</v>
      </c>
    </row>
    <row r="2257" spans="2:36" ht="15.75" customHeight="1" x14ac:dyDescent="0.3">
      <c r="B2257" s="12" t="s">
        <v>8014</v>
      </c>
      <c r="C2257" s="13" t="s">
        <v>3880</v>
      </c>
      <c r="D2257" s="13">
        <v>15.22</v>
      </c>
      <c r="E2257" s="13" t="str">
        <f t="shared" si="630"/>
        <v>Underweight</v>
      </c>
      <c r="F2257" s="13">
        <v>4.92</v>
      </c>
      <c r="G2257" s="13" t="str">
        <f t="shared" si="631"/>
        <v>Normal</v>
      </c>
      <c r="H2257" s="13" t="s">
        <v>8293</v>
      </c>
      <c r="I2257" s="13" t="s">
        <v>8291</v>
      </c>
      <c r="J2257" s="13" t="s">
        <v>8293</v>
      </c>
      <c r="K2257" s="27">
        <v>1</v>
      </c>
      <c r="L2257" s="13" t="s">
        <v>8291</v>
      </c>
      <c r="M2257" s="13" t="s">
        <v>10348</v>
      </c>
      <c r="N2257" s="13">
        <v>51</v>
      </c>
      <c r="O2257" s="56">
        <v>41097.160000000003</v>
      </c>
      <c r="P2257" s="13" t="s">
        <v>8314</v>
      </c>
      <c r="Q2257" s="13" t="s">
        <v>8311</v>
      </c>
      <c r="R2257" s="57" t="s">
        <v>8326</v>
      </c>
      <c r="T2257" s="12" t="s">
        <v>8014</v>
      </c>
      <c r="U2257" s="13" t="str">
        <f t="shared" si="647"/>
        <v xml:space="preserve">  Alexandra</v>
      </c>
      <c r="V2257" s="39">
        <f t="shared" si="632"/>
        <v>15.22</v>
      </c>
      <c r="W2257" s="39" t="str">
        <f t="shared" si="633"/>
        <v>Underweight</v>
      </c>
      <c r="X2257" s="39">
        <f t="shared" si="634"/>
        <v>4.92</v>
      </c>
      <c r="Y2257" s="39" t="str">
        <f t="shared" si="635"/>
        <v>Normal</v>
      </c>
      <c r="Z2257" s="39" t="str">
        <f t="shared" si="636"/>
        <v>Yes</v>
      </c>
      <c r="AA2257" s="39" t="str">
        <f t="shared" si="637"/>
        <v>No</v>
      </c>
      <c r="AB2257" s="39" t="str">
        <f t="shared" si="638"/>
        <v>Yes</v>
      </c>
      <c r="AC2257" s="38">
        <f t="shared" si="639"/>
        <v>1</v>
      </c>
      <c r="AD2257" s="39" t="str">
        <f t="shared" si="640"/>
        <v>No</v>
      </c>
      <c r="AE2257" s="13" t="str">
        <f t="shared" si="641"/>
        <v>6-Sep-1972</v>
      </c>
      <c r="AF2257" s="39">
        <f t="shared" si="642"/>
        <v>51</v>
      </c>
      <c r="AG2257" s="58">
        <f t="shared" si="643"/>
        <v>41097.160000000003</v>
      </c>
      <c r="AH2257" s="39" t="str">
        <f t="shared" si="644"/>
        <v>tier - 1</v>
      </c>
      <c r="AI2257" s="39" t="str">
        <f t="shared" si="645"/>
        <v>tier - 3</v>
      </c>
      <c r="AJ2257" s="54" t="str">
        <f t="shared" si="646"/>
        <v>R1016</v>
      </c>
    </row>
    <row r="2258" spans="2:36" ht="15.75" customHeight="1" x14ac:dyDescent="0.3">
      <c r="B2258" s="12" t="s">
        <v>8017</v>
      </c>
      <c r="C2258" s="13" t="s">
        <v>8019</v>
      </c>
      <c r="D2258" s="13">
        <v>20.72</v>
      </c>
      <c r="E2258" s="13" t="str">
        <f t="shared" si="630"/>
        <v>Healthy Weight</v>
      </c>
      <c r="F2258" s="13">
        <v>9.4600000000000009</v>
      </c>
      <c r="G2258" s="13" t="str">
        <f t="shared" si="631"/>
        <v>Diabetes</v>
      </c>
      <c r="H2258" s="13" t="s">
        <v>8291</v>
      </c>
      <c r="I2258" s="13" t="s">
        <v>8291</v>
      </c>
      <c r="J2258" s="13" t="s">
        <v>8291</v>
      </c>
      <c r="K2258" s="27" t="s">
        <v>8292</v>
      </c>
      <c r="L2258" s="13" t="s">
        <v>8291</v>
      </c>
      <c r="M2258" s="13" t="s">
        <v>9934</v>
      </c>
      <c r="N2258" s="13">
        <v>54</v>
      </c>
      <c r="O2258" s="56">
        <v>41191.57</v>
      </c>
      <c r="P2258" s="13" t="s">
        <v>8314</v>
      </c>
      <c r="Q2258" s="13" t="s">
        <v>8310</v>
      </c>
      <c r="R2258" s="57" t="s">
        <v>8321</v>
      </c>
      <c r="T2258" s="12" t="s">
        <v>8017</v>
      </c>
      <c r="U2258" s="13" t="str">
        <f t="shared" si="647"/>
        <v xml:space="preserve">  Martha L</v>
      </c>
      <c r="V2258" s="39">
        <f t="shared" si="632"/>
        <v>20.72</v>
      </c>
      <c r="W2258" s="39" t="str">
        <f t="shared" si="633"/>
        <v>Healthy Weight</v>
      </c>
      <c r="X2258" s="39">
        <f t="shared" si="634"/>
        <v>9.4600000000000009</v>
      </c>
      <c r="Y2258" s="39" t="str">
        <f t="shared" si="635"/>
        <v>Diabetes</v>
      </c>
      <c r="Z2258" s="39" t="str">
        <f t="shared" si="636"/>
        <v>No</v>
      </c>
      <c r="AA2258" s="39" t="str">
        <f t="shared" si="637"/>
        <v>No</v>
      </c>
      <c r="AB2258" s="39" t="str">
        <f t="shared" si="638"/>
        <v>No</v>
      </c>
      <c r="AC2258" s="38" t="str">
        <f t="shared" si="639"/>
        <v>No major surgery</v>
      </c>
      <c r="AD2258" s="39" t="str">
        <f t="shared" si="640"/>
        <v>No</v>
      </c>
      <c r="AE2258" s="13" t="str">
        <f t="shared" si="641"/>
        <v>8-Aug-1969</v>
      </c>
      <c r="AF2258" s="39">
        <f t="shared" si="642"/>
        <v>54</v>
      </c>
      <c r="AG2258" s="58">
        <f t="shared" si="643"/>
        <v>41191.57</v>
      </c>
      <c r="AH2258" s="39" t="str">
        <f t="shared" si="644"/>
        <v>tier - 1</v>
      </c>
      <c r="AI2258" s="39" t="str">
        <f t="shared" si="645"/>
        <v>tier - 2</v>
      </c>
      <c r="AJ2258" s="54" t="str">
        <f t="shared" si="646"/>
        <v>R1011</v>
      </c>
    </row>
    <row r="2259" spans="2:36" ht="15.75" customHeight="1" x14ac:dyDescent="0.3">
      <c r="B2259" s="12" t="s">
        <v>8021</v>
      </c>
      <c r="C2259" s="13" t="s">
        <v>510</v>
      </c>
      <c r="D2259" s="13">
        <v>35.4</v>
      </c>
      <c r="E2259" s="13" t="str">
        <f t="shared" si="630"/>
        <v>Obesity</v>
      </c>
      <c r="F2259" s="13">
        <v>5.94</v>
      </c>
      <c r="G2259" s="13" t="str">
        <f t="shared" si="631"/>
        <v>Prediabetes</v>
      </c>
      <c r="H2259" s="13" t="s">
        <v>8291</v>
      </c>
      <c r="I2259" s="13" t="s">
        <v>8291</v>
      </c>
      <c r="J2259" s="13" t="s">
        <v>8293</v>
      </c>
      <c r="K2259" s="27">
        <v>1</v>
      </c>
      <c r="L2259" s="13" t="s">
        <v>8291</v>
      </c>
      <c r="M2259" s="13" t="s">
        <v>10305</v>
      </c>
      <c r="N2259" s="13">
        <v>59</v>
      </c>
      <c r="O2259" s="56">
        <v>41250.39</v>
      </c>
      <c r="P2259" s="13" t="s">
        <v>8314</v>
      </c>
      <c r="Q2259" s="13" t="s">
        <v>8311</v>
      </c>
      <c r="R2259" s="57" t="s">
        <v>8321</v>
      </c>
      <c r="T2259" s="12" t="s">
        <v>8021</v>
      </c>
      <c r="U2259" s="13" t="str">
        <f t="shared" si="647"/>
        <v xml:space="preserve">  Ryan C</v>
      </c>
      <c r="V2259" s="39">
        <f t="shared" si="632"/>
        <v>35.4</v>
      </c>
      <c r="W2259" s="39" t="str">
        <f t="shared" si="633"/>
        <v>Obesity</v>
      </c>
      <c r="X2259" s="39">
        <f t="shared" si="634"/>
        <v>5.94</v>
      </c>
      <c r="Y2259" s="39" t="str">
        <f t="shared" si="635"/>
        <v>Prediabetes</v>
      </c>
      <c r="Z2259" s="39" t="str">
        <f t="shared" si="636"/>
        <v>No</v>
      </c>
      <c r="AA2259" s="39" t="str">
        <f t="shared" si="637"/>
        <v>No</v>
      </c>
      <c r="AB2259" s="39" t="str">
        <f t="shared" si="638"/>
        <v>Yes</v>
      </c>
      <c r="AC2259" s="38">
        <f t="shared" si="639"/>
        <v>1</v>
      </c>
      <c r="AD2259" s="39" t="str">
        <f t="shared" si="640"/>
        <v>No</v>
      </c>
      <c r="AE2259" s="13" t="str">
        <f t="shared" si="641"/>
        <v>6-Jun-1964</v>
      </c>
      <c r="AF2259" s="39">
        <f t="shared" si="642"/>
        <v>59</v>
      </c>
      <c r="AG2259" s="58">
        <f t="shared" si="643"/>
        <v>41250.39</v>
      </c>
      <c r="AH2259" s="39" t="str">
        <f t="shared" si="644"/>
        <v>tier - 1</v>
      </c>
      <c r="AI2259" s="39" t="str">
        <f t="shared" si="645"/>
        <v>tier - 3</v>
      </c>
      <c r="AJ2259" s="54" t="str">
        <f t="shared" si="646"/>
        <v>R1011</v>
      </c>
    </row>
    <row r="2260" spans="2:36" ht="15.75" customHeight="1" x14ac:dyDescent="0.3">
      <c r="B2260" s="12" t="s">
        <v>8023</v>
      </c>
      <c r="C2260" s="13" t="s">
        <v>8025</v>
      </c>
      <c r="D2260" s="13">
        <v>34.4</v>
      </c>
      <c r="E2260" s="13" t="str">
        <f t="shared" si="630"/>
        <v>Obesity</v>
      </c>
      <c r="F2260" s="13">
        <v>5.7</v>
      </c>
      <c r="G2260" s="13" t="str">
        <f t="shared" si="631"/>
        <v>Prediabetes</v>
      </c>
      <c r="H2260" s="13" t="s">
        <v>8291</v>
      </c>
      <c r="I2260" s="13" t="s">
        <v>8291</v>
      </c>
      <c r="J2260" s="13" t="s">
        <v>8293</v>
      </c>
      <c r="K2260" s="27">
        <v>1</v>
      </c>
      <c r="L2260" s="13" t="s">
        <v>8291</v>
      </c>
      <c r="M2260" s="13" t="s">
        <v>10349</v>
      </c>
      <c r="N2260" s="13">
        <v>46</v>
      </c>
      <c r="O2260" s="56">
        <v>41271.5</v>
      </c>
      <c r="P2260" s="13" t="s">
        <v>8314</v>
      </c>
      <c r="Q2260" s="13" t="s">
        <v>8310</v>
      </c>
      <c r="R2260" s="57" t="s">
        <v>8321</v>
      </c>
      <c r="T2260" s="12" t="s">
        <v>8023</v>
      </c>
      <c r="U2260" s="13" t="str">
        <f t="shared" si="647"/>
        <v xml:space="preserve">  Cliff</v>
      </c>
      <c r="V2260" s="39">
        <f t="shared" si="632"/>
        <v>34.4</v>
      </c>
      <c r="W2260" s="39" t="str">
        <f t="shared" si="633"/>
        <v>Obesity</v>
      </c>
      <c r="X2260" s="39">
        <f t="shared" si="634"/>
        <v>5.7</v>
      </c>
      <c r="Y2260" s="39" t="str">
        <f t="shared" si="635"/>
        <v>Prediabetes</v>
      </c>
      <c r="Z2260" s="39" t="str">
        <f t="shared" si="636"/>
        <v>No</v>
      </c>
      <c r="AA2260" s="39" t="str">
        <f t="shared" si="637"/>
        <v>No</v>
      </c>
      <c r="AB2260" s="39" t="str">
        <f t="shared" si="638"/>
        <v>Yes</v>
      </c>
      <c r="AC2260" s="38">
        <f t="shared" si="639"/>
        <v>1</v>
      </c>
      <c r="AD2260" s="39" t="str">
        <f t="shared" si="640"/>
        <v>No</v>
      </c>
      <c r="AE2260" s="13" t="str">
        <f t="shared" si="641"/>
        <v>27-Aug-1977</v>
      </c>
      <c r="AF2260" s="39">
        <f t="shared" si="642"/>
        <v>46</v>
      </c>
      <c r="AG2260" s="58">
        <f t="shared" si="643"/>
        <v>41271.5</v>
      </c>
      <c r="AH2260" s="39" t="str">
        <f t="shared" si="644"/>
        <v>tier - 1</v>
      </c>
      <c r="AI2260" s="39" t="str">
        <f t="shared" si="645"/>
        <v>tier - 2</v>
      </c>
      <c r="AJ2260" s="54" t="str">
        <f t="shared" si="646"/>
        <v>R1011</v>
      </c>
    </row>
    <row r="2261" spans="2:36" ht="15.75" customHeight="1" x14ac:dyDescent="0.3">
      <c r="B2261" s="12" t="s">
        <v>8027</v>
      </c>
      <c r="C2261" s="13" t="s">
        <v>8029</v>
      </c>
      <c r="D2261" s="13">
        <v>34.1</v>
      </c>
      <c r="E2261" s="13" t="str">
        <f t="shared" si="630"/>
        <v>Obesity</v>
      </c>
      <c r="F2261" s="13">
        <v>4.13</v>
      </c>
      <c r="G2261" s="13" t="str">
        <f t="shared" si="631"/>
        <v>Normal</v>
      </c>
      <c r="H2261" s="13" t="s">
        <v>8291</v>
      </c>
      <c r="I2261" s="13" t="s">
        <v>8291</v>
      </c>
      <c r="J2261" s="13" t="s">
        <v>8293</v>
      </c>
      <c r="K2261" s="27">
        <v>1</v>
      </c>
      <c r="L2261" s="13" t="s">
        <v>8291</v>
      </c>
      <c r="M2261" s="13" t="s">
        <v>10350</v>
      </c>
      <c r="N2261" s="13">
        <v>59</v>
      </c>
      <c r="O2261" s="56">
        <v>41331.79</v>
      </c>
      <c r="P2261" s="13" t="s">
        <v>8314</v>
      </c>
      <c r="Q2261" s="13" t="s">
        <v>8310</v>
      </c>
      <c r="R2261" s="57" t="s">
        <v>8321</v>
      </c>
      <c r="T2261" s="12" t="s">
        <v>8027</v>
      </c>
      <c r="U2261" s="13" t="str">
        <f t="shared" si="647"/>
        <v xml:space="preserve">  Blue</v>
      </c>
      <c r="V2261" s="39">
        <f t="shared" si="632"/>
        <v>34.1</v>
      </c>
      <c r="W2261" s="39" t="str">
        <f t="shared" si="633"/>
        <v>Obesity</v>
      </c>
      <c r="X2261" s="39">
        <f t="shared" si="634"/>
        <v>4.13</v>
      </c>
      <c r="Y2261" s="39" t="str">
        <f t="shared" si="635"/>
        <v>Normal</v>
      </c>
      <c r="Z2261" s="39" t="str">
        <f t="shared" si="636"/>
        <v>No</v>
      </c>
      <c r="AA2261" s="39" t="str">
        <f t="shared" si="637"/>
        <v>No</v>
      </c>
      <c r="AB2261" s="39" t="str">
        <f t="shared" si="638"/>
        <v>Yes</v>
      </c>
      <c r="AC2261" s="38">
        <f t="shared" si="639"/>
        <v>1</v>
      </c>
      <c r="AD2261" s="39" t="str">
        <f t="shared" si="640"/>
        <v>No</v>
      </c>
      <c r="AE2261" s="13" t="str">
        <f t="shared" si="641"/>
        <v>7-Oct-1964</v>
      </c>
      <c r="AF2261" s="39">
        <f t="shared" si="642"/>
        <v>59</v>
      </c>
      <c r="AG2261" s="58">
        <f t="shared" si="643"/>
        <v>41331.79</v>
      </c>
      <c r="AH2261" s="39" t="str">
        <f t="shared" si="644"/>
        <v>tier - 1</v>
      </c>
      <c r="AI2261" s="39" t="str">
        <f t="shared" si="645"/>
        <v>tier - 2</v>
      </c>
      <c r="AJ2261" s="54" t="str">
        <f t="shared" si="646"/>
        <v>R1011</v>
      </c>
    </row>
    <row r="2262" spans="2:36" ht="15.75" customHeight="1" x14ac:dyDescent="0.3">
      <c r="B2262" s="12" t="s">
        <v>8031</v>
      </c>
      <c r="C2262" s="13" t="s">
        <v>8033</v>
      </c>
      <c r="D2262" s="13">
        <v>30.4</v>
      </c>
      <c r="E2262" s="13" t="str">
        <f t="shared" si="630"/>
        <v>Obesity</v>
      </c>
      <c r="F2262" s="13">
        <v>4.7699999999999996</v>
      </c>
      <c r="G2262" s="13" t="str">
        <f t="shared" si="631"/>
        <v>Normal</v>
      </c>
      <c r="H2262" s="13" t="s">
        <v>8291</v>
      </c>
      <c r="I2262" s="13" t="s">
        <v>8291</v>
      </c>
      <c r="J2262" s="13" t="s">
        <v>8293</v>
      </c>
      <c r="K2262" s="27">
        <v>1</v>
      </c>
      <c r="L2262" s="13" t="s">
        <v>8291</v>
      </c>
      <c r="M2262" s="13" t="s">
        <v>10351</v>
      </c>
      <c r="N2262" s="13">
        <v>52</v>
      </c>
      <c r="O2262" s="56">
        <v>41351.879999999997</v>
      </c>
      <c r="P2262" s="13" t="s">
        <v>8314</v>
      </c>
      <c r="Q2262" s="13" t="s">
        <v>8310</v>
      </c>
      <c r="R2262" s="57" t="s">
        <v>8321</v>
      </c>
      <c r="T2262" s="12" t="s">
        <v>8031</v>
      </c>
      <c r="U2262" s="13" t="str">
        <f t="shared" si="647"/>
        <v xml:space="preserve">  Jeffrey M</v>
      </c>
      <c r="V2262" s="39">
        <f t="shared" si="632"/>
        <v>30.4</v>
      </c>
      <c r="W2262" s="39" t="str">
        <f t="shared" si="633"/>
        <v>Obesity</v>
      </c>
      <c r="X2262" s="39">
        <f t="shared" si="634"/>
        <v>4.7699999999999996</v>
      </c>
      <c r="Y2262" s="39" t="str">
        <f t="shared" si="635"/>
        <v>Normal</v>
      </c>
      <c r="Z2262" s="39" t="str">
        <f t="shared" si="636"/>
        <v>No</v>
      </c>
      <c r="AA2262" s="39" t="str">
        <f t="shared" si="637"/>
        <v>No</v>
      </c>
      <c r="AB2262" s="39" t="str">
        <f t="shared" si="638"/>
        <v>Yes</v>
      </c>
      <c r="AC2262" s="38">
        <f t="shared" si="639"/>
        <v>1</v>
      </c>
      <c r="AD2262" s="39" t="str">
        <f t="shared" si="640"/>
        <v>No</v>
      </c>
      <c r="AE2262" s="13" t="str">
        <f t="shared" si="641"/>
        <v>16-Oct-1971</v>
      </c>
      <c r="AF2262" s="39">
        <f t="shared" si="642"/>
        <v>52</v>
      </c>
      <c r="AG2262" s="58">
        <f t="shared" si="643"/>
        <v>41351.879999999997</v>
      </c>
      <c r="AH2262" s="39" t="str">
        <f t="shared" si="644"/>
        <v>tier - 1</v>
      </c>
      <c r="AI2262" s="39" t="str">
        <f t="shared" si="645"/>
        <v>tier - 2</v>
      </c>
      <c r="AJ2262" s="54" t="str">
        <f t="shared" si="646"/>
        <v>R1011</v>
      </c>
    </row>
    <row r="2263" spans="2:36" ht="15.75" customHeight="1" x14ac:dyDescent="0.3">
      <c r="B2263" s="12" t="s">
        <v>8035</v>
      </c>
      <c r="C2263" s="13" t="s">
        <v>906</v>
      </c>
      <c r="D2263" s="13">
        <v>28.7</v>
      </c>
      <c r="E2263" s="13" t="str">
        <f t="shared" si="630"/>
        <v>Overweight</v>
      </c>
      <c r="F2263" s="13">
        <v>4.99</v>
      </c>
      <c r="G2263" s="13" t="str">
        <f t="shared" si="631"/>
        <v>Normal</v>
      </c>
      <c r="H2263" s="13" t="s">
        <v>8291</v>
      </c>
      <c r="I2263" s="13" t="s">
        <v>8291</v>
      </c>
      <c r="J2263" s="13" t="s">
        <v>8293</v>
      </c>
      <c r="K2263" s="27">
        <v>1</v>
      </c>
      <c r="L2263" s="13" t="s">
        <v>8291</v>
      </c>
      <c r="M2263" s="13" t="s">
        <v>9666</v>
      </c>
      <c r="N2263" s="13">
        <v>56</v>
      </c>
      <c r="O2263" s="56">
        <v>41505.15</v>
      </c>
      <c r="P2263" s="13" t="s">
        <v>8314</v>
      </c>
      <c r="Q2263" s="13" t="s">
        <v>8310</v>
      </c>
      <c r="R2263" s="57" t="s">
        <v>8321</v>
      </c>
      <c r="T2263" s="12" t="s">
        <v>8035</v>
      </c>
      <c r="U2263" s="13" t="str">
        <f t="shared" si="647"/>
        <v xml:space="preserve">  Andrew</v>
      </c>
      <c r="V2263" s="39">
        <f t="shared" si="632"/>
        <v>28.7</v>
      </c>
      <c r="W2263" s="39" t="str">
        <f t="shared" si="633"/>
        <v>Overweight</v>
      </c>
      <c r="X2263" s="39">
        <f t="shared" si="634"/>
        <v>4.99</v>
      </c>
      <c r="Y2263" s="39" t="str">
        <f t="shared" si="635"/>
        <v>Normal</v>
      </c>
      <c r="Z2263" s="39" t="str">
        <f t="shared" si="636"/>
        <v>No</v>
      </c>
      <c r="AA2263" s="39" t="str">
        <f t="shared" si="637"/>
        <v>No</v>
      </c>
      <c r="AB2263" s="39" t="str">
        <f t="shared" si="638"/>
        <v>Yes</v>
      </c>
      <c r="AC2263" s="38">
        <f t="shared" si="639"/>
        <v>1</v>
      </c>
      <c r="AD2263" s="39" t="str">
        <f t="shared" si="640"/>
        <v>No</v>
      </c>
      <c r="AE2263" s="13" t="str">
        <f t="shared" si="641"/>
        <v>22-Dec-1967</v>
      </c>
      <c r="AF2263" s="39">
        <f t="shared" si="642"/>
        <v>56</v>
      </c>
      <c r="AG2263" s="58">
        <f t="shared" si="643"/>
        <v>41505.15</v>
      </c>
      <c r="AH2263" s="39" t="str">
        <f t="shared" si="644"/>
        <v>tier - 1</v>
      </c>
      <c r="AI2263" s="39" t="str">
        <f t="shared" si="645"/>
        <v>tier - 2</v>
      </c>
      <c r="AJ2263" s="54" t="str">
        <f t="shared" si="646"/>
        <v>R1011</v>
      </c>
    </row>
    <row r="2264" spans="2:36" ht="15.75" customHeight="1" x14ac:dyDescent="0.3">
      <c r="B2264" s="12" t="s">
        <v>8038</v>
      </c>
      <c r="C2264" s="13" t="s">
        <v>315</v>
      </c>
      <c r="D2264" s="13">
        <v>17.440000000000001</v>
      </c>
      <c r="E2264" s="13" t="str">
        <f t="shared" si="630"/>
        <v>Underweight</v>
      </c>
      <c r="F2264" s="13">
        <v>4.42</v>
      </c>
      <c r="G2264" s="13" t="str">
        <f t="shared" si="631"/>
        <v>Normal</v>
      </c>
      <c r="H2264" s="13" t="s">
        <v>8293</v>
      </c>
      <c r="I2264" s="13" t="s">
        <v>8291</v>
      </c>
      <c r="J2264" s="13" t="s">
        <v>8293</v>
      </c>
      <c r="K2264" s="27">
        <v>1</v>
      </c>
      <c r="L2264" s="13" t="s">
        <v>8291</v>
      </c>
      <c r="M2264" s="13" t="s">
        <v>10352</v>
      </c>
      <c r="N2264" s="13">
        <v>49</v>
      </c>
      <c r="O2264" s="56">
        <v>41636.199999999997</v>
      </c>
      <c r="P2264" s="13" t="s">
        <v>8314</v>
      </c>
      <c r="Q2264" s="13" t="s">
        <v>8314</v>
      </c>
      <c r="R2264" s="57" t="s">
        <v>8321</v>
      </c>
      <c r="T2264" s="12" t="s">
        <v>8038</v>
      </c>
      <c r="U2264" s="13" t="str">
        <f t="shared" si="647"/>
        <v xml:space="preserve">  Julia</v>
      </c>
      <c r="V2264" s="39">
        <f t="shared" si="632"/>
        <v>17.440000000000001</v>
      </c>
      <c r="W2264" s="39" t="str">
        <f t="shared" si="633"/>
        <v>Underweight</v>
      </c>
      <c r="X2264" s="39">
        <f t="shared" si="634"/>
        <v>4.42</v>
      </c>
      <c r="Y2264" s="39" t="str">
        <f t="shared" si="635"/>
        <v>Normal</v>
      </c>
      <c r="Z2264" s="39" t="str">
        <f t="shared" si="636"/>
        <v>Yes</v>
      </c>
      <c r="AA2264" s="39" t="str">
        <f t="shared" si="637"/>
        <v>No</v>
      </c>
      <c r="AB2264" s="39" t="str">
        <f t="shared" si="638"/>
        <v>Yes</v>
      </c>
      <c r="AC2264" s="38">
        <f t="shared" si="639"/>
        <v>1</v>
      </c>
      <c r="AD2264" s="39" t="str">
        <f t="shared" si="640"/>
        <v>No</v>
      </c>
      <c r="AE2264" s="13" t="str">
        <f t="shared" si="641"/>
        <v>24-Nov-1974</v>
      </c>
      <c r="AF2264" s="39">
        <f t="shared" si="642"/>
        <v>49</v>
      </c>
      <c r="AG2264" s="58">
        <f t="shared" si="643"/>
        <v>41636.199999999997</v>
      </c>
      <c r="AH2264" s="39" t="str">
        <f t="shared" si="644"/>
        <v>tier - 1</v>
      </c>
      <c r="AI2264" s="39" t="str">
        <f t="shared" si="645"/>
        <v>tier - 1</v>
      </c>
      <c r="AJ2264" s="54" t="str">
        <f t="shared" si="646"/>
        <v>R1011</v>
      </c>
    </row>
    <row r="2265" spans="2:36" ht="15.75" customHeight="1" x14ac:dyDescent="0.3">
      <c r="B2265" s="12" t="s">
        <v>8041</v>
      </c>
      <c r="C2265" s="13" t="s">
        <v>271</v>
      </c>
      <c r="D2265" s="13">
        <v>27.6</v>
      </c>
      <c r="E2265" s="13" t="str">
        <f t="shared" si="630"/>
        <v>Overweight</v>
      </c>
      <c r="F2265" s="13">
        <v>4.01</v>
      </c>
      <c r="G2265" s="13" t="str">
        <f t="shared" si="631"/>
        <v>Normal</v>
      </c>
      <c r="H2265" s="13" t="s">
        <v>8291</v>
      </c>
      <c r="I2265" s="13" t="s">
        <v>8291</v>
      </c>
      <c r="J2265" s="13" t="s">
        <v>8293</v>
      </c>
      <c r="K2265" s="27">
        <v>1</v>
      </c>
      <c r="L2265" s="13" t="s">
        <v>8291</v>
      </c>
      <c r="M2265" s="13" t="s">
        <v>10353</v>
      </c>
      <c r="N2265" s="13">
        <v>47</v>
      </c>
      <c r="O2265" s="56">
        <v>41661.599999999999</v>
      </c>
      <c r="P2265" s="13" t="s">
        <v>8314</v>
      </c>
      <c r="Q2265" s="13" t="s">
        <v>8311</v>
      </c>
      <c r="R2265" s="57" t="s">
        <v>8321</v>
      </c>
      <c r="T2265" s="12" t="s">
        <v>8041</v>
      </c>
      <c r="U2265" s="13" t="str">
        <f t="shared" si="647"/>
        <v xml:space="preserve">  Daniel</v>
      </c>
      <c r="V2265" s="39">
        <f t="shared" si="632"/>
        <v>27.6</v>
      </c>
      <c r="W2265" s="39" t="str">
        <f t="shared" si="633"/>
        <v>Overweight</v>
      </c>
      <c r="X2265" s="39">
        <f t="shared" si="634"/>
        <v>4.01</v>
      </c>
      <c r="Y2265" s="39" t="str">
        <f t="shared" si="635"/>
        <v>Normal</v>
      </c>
      <c r="Z2265" s="39" t="str">
        <f t="shared" si="636"/>
        <v>No</v>
      </c>
      <c r="AA2265" s="39" t="str">
        <f t="shared" si="637"/>
        <v>No</v>
      </c>
      <c r="AB2265" s="39" t="str">
        <f t="shared" si="638"/>
        <v>Yes</v>
      </c>
      <c r="AC2265" s="38">
        <f t="shared" si="639"/>
        <v>1</v>
      </c>
      <c r="AD2265" s="39" t="str">
        <f t="shared" si="640"/>
        <v>No</v>
      </c>
      <c r="AE2265" s="13" t="str">
        <f t="shared" si="641"/>
        <v>29-Oct-1976</v>
      </c>
      <c r="AF2265" s="39">
        <f t="shared" si="642"/>
        <v>47</v>
      </c>
      <c r="AG2265" s="58">
        <f t="shared" si="643"/>
        <v>41661.599999999999</v>
      </c>
      <c r="AH2265" s="39" t="str">
        <f t="shared" si="644"/>
        <v>tier - 1</v>
      </c>
      <c r="AI2265" s="39" t="str">
        <f t="shared" si="645"/>
        <v>tier - 3</v>
      </c>
      <c r="AJ2265" s="54" t="str">
        <f t="shared" si="646"/>
        <v>R1011</v>
      </c>
    </row>
    <row r="2266" spans="2:36" ht="15.75" customHeight="1" x14ac:dyDescent="0.3">
      <c r="B2266" s="12" t="s">
        <v>8044</v>
      </c>
      <c r="C2266" s="13" t="s">
        <v>821</v>
      </c>
      <c r="D2266" s="13">
        <v>20.7</v>
      </c>
      <c r="E2266" s="13" t="str">
        <f t="shared" si="630"/>
        <v>Healthy Weight</v>
      </c>
      <c r="F2266" s="13">
        <v>4.49</v>
      </c>
      <c r="G2266" s="13" t="str">
        <f t="shared" si="631"/>
        <v>Normal</v>
      </c>
      <c r="H2266" s="13" t="s">
        <v>8291</v>
      </c>
      <c r="I2266" s="13" t="s">
        <v>8291</v>
      </c>
      <c r="J2266" s="13" t="s">
        <v>8293</v>
      </c>
      <c r="K2266" s="27">
        <v>1</v>
      </c>
      <c r="L2266" s="13" t="s">
        <v>8291</v>
      </c>
      <c r="M2266" s="13" t="s">
        <v>10095</v>
      </c>
      <c r="N2266" s="13">
        <v>48</v>
      </c>
      <c r="O2266" s="56">
        <v>41676.080000000002</v>
      </c>
      <c r="P2266" s="13" t="s">
        <v>8314</v>
      </c>
      <c r="Q2266" s="13" t="s">
        <v>8310</v>
      </c>
      <c r="R2266" s="57" t="s">
        <v>8312</v>
      </c>
      <c r="T2266" s="12" t="s">
        <v>8044</v>
      </c>
      <c r="U2266" s="13" t="str">
        <f t="shared" si="647"/>
        <v xml:space="preserve">  Jaime</v>
      </c>
      <c r="V2266" s="39">
        <f t="shared" si="632"/>
        <v>20.7</v>
      </c>
      <c r="W2266" s="39" t="str">
        <f t="shared" si="633"/>
        <v>Healthy Weight</v>
      </c>
      <c r="X2266" s="39">
        <f t="shared" si="634"/>
        <v>4.49</v>
      </c>
      <c r="Y2266" s="39" t="str">
        <f t="shared" si="635"/>
        <v>Normal</v>
      </c>
      <c r="Z2266" s="39" t="str">
        <f t="shared" si="636"/>
        <v>No</v>
      </c>
      <c r="AA2266" s="39" t="str">
        <f t="shared" si="637"/>
        <v>No</v>
      </c>
      <c r="AB2266" s="39" t="str">
        <f t="shared" si="638"/>
        <v>Yes</v>
      </c>
      <c r="AC2266" s="38">
        <f t="shared" si="639"/>
        <v>1</v>
      </c>
      <c r="AD2266" s="39" t="str">
        <f t="shared" si="640"/>
        <v>No</v>
      </c>
      <c r="AE2266" s="13" t="str">
        <f t="shared" si="641"/>
        <v>14-Nov-1975</v>
      </c>
      <c r="AF2266" s="39">
        <f t="shared" si="642"/>
        <v>48</v>
      </c>
      <c r="AG2266" s="58">
        <f t="shared" si="643"/>
        <v>41676.080000000002</v>
      </c>
      <c r="AH2266" s="39" t="str">
        <f t="shared" si="644"/>
        <v>tier - 1</v>
      </c>
      <c r="AI2266" s="39" t="str">
        <f t="shared" si="645"/>
        <v>tier - 2</v>
      </c>
      <c r="AJ2266" s="54" t="str">
        <f t="shared" si="646"/>
        <v>R1013</v>
      </c>
    </row>
    <row r="2267" spans="2:36" ht="15.75" customHeight="1" x14ac:dyDescent="0.3">
      <c r="B2267" s="12" t="s">
        <v>8047</v>
      </c>
      <c r="C2267" s="13" t="s">
        <v>8049</v>
      </c>
      <c r="D2267" s="13">
        <v>20.3</v>
      </c>
      <c r="E2267" s="13" t="str">
        <f t="shared" si="630"/>
        <v>Healthy Weight</v>
      </c>
      <c r="F2267" s="13">
        <v>6.37</v>
      </c>
      <c r="G2267" s="13" t="str">
        <f t="shared" si="631"/>
        <v>Prediabetes</v>
      </c>
      <c r="H2267" s="13" t="s">
        <v>8291</v>
      </c>
      <c r="I2267" s="13" t="s">
        <v>8291</v>
      </c>
      <c r="J2267" s="13" t="s">
        <v>8293</v>
      </c>
      <c r="K2267" s="27">
        <v>1</v>
      </c>
      <c r="L2267" s="13" t="s">
        <v>8291</v>
      </c>
      <c r="M2267" s="13" t="s">
        <v>10354</v>
      </c>
      <c r="N2267" s="13">
        <v>48</v>
      </c>
      <c r="O2267" s="56">
        <v>41681.86</v>
      </c>
      <c r="P2267" s="13" t="s">
        <v>8314</v>
      </c>
      <c r="Q2267" s="13" t="s">
        <v>8314</v>
      </c>
      <c r="R2267" s="57" t="s">
        <v>8321</v>
      </c>
      <c r="T2267" s="12" t="s">
        <v>8047</v>
      </c>
      <c r="U2267" s="13" t="str">
        <f t="shared" si="647"/>
        <v xml:space="preserve">  Mohd Syahidan</v>
      </c>
      <c r="V2267" s="39">
        <f t="shared" si="632"/>
        <v>20.3</v>
      </c>
      <c r="W2267" s="39" t="str">
        <f t="shared" si="633"/>
        <v>Healthy Weight</v>
      </c>
      <c r="X2267" s="39">
        <f t="shared" si="634"/>
        <v>6.37</v>
      </c>
      <c r="Y2267" s="39" t="str">
        <f t="shared" si="635"/>
        <v>Prediabetes</v>
      </c>
      <c r="Z2267" s="39" t="str">
        <f t="shared" si="636"/>
        <v>No</v>
      </c>
      <c r="AA2267" s="39" t="str">
        <f t="shared" si="637"/>
        <v>No</v>
      </c>
      <c r="AB2267" s="39" t="str">
        <f t="shared" si="638"/>
        <v>Yes</v>
      </c>
      <c r="AC2267" s="38">
        <f t="shared" si="639"/>
        <v>1</v>
      </c>
      <c r="AD2267" s="39" t="str">
        <f t="shared" si="640"/>
        <v>No</v>
      </c>
      <c r="AE2267" s="13" t="str">
        <f t="shared" si="641"/>
        <v>29-Sep-1975</v>
      </c>
      <c r="AF2267" s="39">
        <f t="shared" si="642"/>
        <v>48</v>
      </c>
      <c r="AG2267" s="58">
        <f t="shared" si="643"/>
        <v>41681.86</v>
      </c>
      <c r="AH2267" s="39" t="str">
        <f t="shared" si="644"/>
        <v>tier - 1</v>
      </c>
      <c r="AI2267" s="39" t="str">
        <f t="shared" si="645"/>
        <v>tier - 1</v>
      </c>
      <c r="AJ2267" s="54" t="str">
        <f t="shared" si="646"/>
        <v>R1011</v>
      </c>
    </row>
    <row r="2268" spans="2:36" ht="15.75" customHeight="1" x14ac:dyDescent="0.3">
      <c r="B2268" s="12" t="s">
        <v>8051</v>
      </c>
      <c r="C2268" s="13" t="s">
        <v>620</v>
      </c>
      <c r="D2268" s="13">
        <v>19.8</v>
      </c>
      <c r="E2268" s="13" t="str">
        <f t="shared" si="630"/>
        <v>Healthy Weight</v>
      </c>
      <c r="F2268" s="13">
        <v>5.12</v>
      </c>
      <c r="G2268" s="13" t="str">
        <f t="shared" si="631"/>
        <v>Normal</v>
      </c>
      <c r="H2268" s="13" t="s">
        <v>8291</v>
      </c>
      <c r="I2268" s="13" t="s">
        <v>8291</v>
      </c>
      <c r="J2268" s="13" t="s">
        <v>8293</v>
      </c>
      <c r="K2268" s="27">
        <v>1</v>
      </c>
      <c r="L2268" s="13" t="s">
        <v>8291</v>
      </c>
      <c r="M2268" s="13" t="s">
        <v>10355</v>
      </c>
      <c r="N2268" s="13">
        <v>61</v>
      </c>
      <c r="O2268" s="56">
        <v>41794.629999999997</v>
      </c>
      <c r="P2268" s="13" t="s">
        <v>8314</v>
      </c>
      <c r="Q2268" s="13" t="s">
        <v>8311</v>
      </c>
      <c r="R2268" s="57" t="s">
        <v>8321</v>
      </c>
      <c r="T2268" s="12" t="s">
        <v>8051</v>
      </c>
      <c r="U2268" s="13" t="str">
        <f t="shared" si="647"/>
        <v xml:space="preserve">  Matthew</v>
      </c>
      <c r="V2268" s="39">
        <f t="shared" si="632"/>
        <v>19.8</v>
      </c>
      <c r="W2268" s="39" t="str">
        <f t="shared" si="633"/>
        <v>Healthy Weight</v>
      </c>
      <c r="X2268" s="39">
        <f t="shared" si="634"/>
        <v>5.12</v>
      </c>
      <c r="Y2268" s="39" t="str">
        <f t="shared" si="635"/>
        <v>Normal</v>
      </c>
      <c r="Z2268" s="39" t="str">
        <f t="shared" si="636"/>
        <v>No</v>
      </c>
      <c r="AA2268" s="39" t="str">
        <f t="shared" si="637"/>
        <v>No</v>
      </c>
      <c r="AB2268" s="39" t="str">
        <f t="shared" si="638"/>
        <v>Yes</v>
      </c>
      <c r="AC2268" s="38">
        <f t="shared" si="639"/>
        <v>1</v>
      </c>
      <c r="AD2268" s="39" t="str">
        <f t="shared" si="640"/>
        <v>No</v>
      </c>
      <c r="AE2268" s="13" t="str">
        <f t="shared" si="641"/>
        <v>22-Sep-1962</v>
      </c>
      <c r="AF2268" s="39">
        <f t="shared" si="642"/>
        <v>61</v>
      </c>
      <c r="AG2268" s="58">
        <f t="shared" si="643"/>
        <v>41794.629999999997</v>
      </c>
      <c r="AH2268" s="39" t="str">
        <f t="shared" si="644"/>
        <v>tier - 1</v>
      </c>
      <c r="AI2268" s="39" t="str">
        <f t="shared" si="645"/>
        <v>tier - 3</v>
      </c>
      <c r="AJ2268" s="54" t="str">
        <f t="shared" si="646"/>
        <v>R1011</v>
      </c>
    </row>
    <row r="2269" spans="2:36" ht="15.75" customHeight="1" x14ac:dyDescent="0.3">
      <c r="B2269" s="12" t="s">
        <v>8053</v>
      </c>
      <c r="C2269" s="13" t="s">
        <v>4196</v>
      </c>
      <c r="D2269" s="13">
        <v>21.87</v>
      </c>
      <c r="E2269" s="13" t="str">
        <f t="shared" si="630"/>
        <v>Healthy Weight</v>
      </c>
      <c r="F2269" s="13">
        <v>8.59</v>
      </c>
      <c r="G2269" s="13" t="str">
        <f t="shared" si="631"/>
        <v>Diabetes</v>
      </c>
      <c r="H2269" s="13" t="s">
        <v>8291</v>
      </c>
      <c r="I2269" s="13" t="s">
        <v>8291</v>
      </c>
      <c r="J2269" s="13" t="s">
        <v>8291</v>
      </c>
      <c r="K2269" s="27" t="s">
        <v>8292</v>
      </c>
      <c r="L2269" s="13" t="s">
        <v>8291</v>
      </c>
      <c r="M2269" s="13" t="s">
        <v>10356</v>
      </c>
      <c r="N2269" s="13">
        <v>57</v>
      </c>
      <c r="O2269" s="56">
        <v>41886.54</v>
      </c>
      <c r="P2269" s="13" t="s">
        <v>8314</v>
      </c>
      <c r="Q2269" s="13" t="s">
        <v>8311</v>
      </c>
      <c r="R2269" s="57" t="s">
        <v>8321</v>
      </c>
      <c r="T2269" s="12" t="s">
        <v>8053</v>
      </c>
      <c r="U2269" s="13" t="str">
        <f t="shared" si="647"/>
        <v xml:space="preserve">  Elizabeth S</v>
      </c>
      <c r="V2269" s="39">
        <f t="shared" si="632"/>
        <v>21.87</v>
      </c>
      <c r="W2269" s="39" t="str">
        <f t="shared" si="633"/>
        <v>Healthy Weight</v>
      </c>
      <c r="X2269" s="39">
        <f t="shared" si="634"/>
        <v>8.59</v>
      </c>
      <c r="Y2269" s="39" t="str">
        <f t="shared" si="635"/>
        <v>Diabetes</v>
      </c>
      <c r="Z2269" s="39" t="str">
        <f t="shared" si="636"/>
        <v>No</v>
      </c>
      <c r="AA2269" s="39" t="str">
        <f t="shared" si="637"/>
        <v>No</v>
      </c>
      <c r="AB2269" s="39" t="str">
        <f t="shared" si="638"/>
        <v>No</v>
      </c>
      <c r="AC2269" s="38" t="str">
        <f t="shared" si="639"/>
        <v>No major surgery</v>
      </c>
      <c r="AD2269" s="39" t="str">
        <f t="shared" si="640"/>
        <v>No</v>
      </c>
      <c r="AE2269" s="13" t="str">
        <f t="shared" si="641"/>
        <v>21-Sep-1966</v>
      </c>
      <c r="AF2269" s="39">
        <f t="shared" si="642"/>
        <v>57</v>
      </c>
      <c r="AG2269" s="58">
        <f t="shared" si="643"/>
        <v>41886.54</v>
      </c>
      <c r="AH2269" s="39" t="str">
        <f t="shared" si="644"/>
        <v>tier - 1</v>
      </c>
      <c r="AI2269" s="39" t="str">
        <f t="shared" si="645"/>
        <v>tier - 3</v>
      </c>
      <c r="AJ2269" s="54" t="str">
        <f t="shared" si="646"/>
        <v>R1011</v>
      </c>
    </row>
    <row r="2270" spans="2:36" ht="15.75" customHeight="1" x14ac:dyDescent="0.3">
      <c r="B2270" s="12" t="s">
        <v>8056</v>
      </c>
      <c r="C2270" s="13" t="s">
        <v>2015</v>
      </c>
      <c r="D2270" s="13">
        <v>16.600000000000001</v>
      </c>
      <c r="E2270" s="13" t="str">
        <f t="shared" si="630"/>
        <v>Underweight</v>
      </c>
      <c r="F2270" s="13">
        <v>5.87</v>
      </c>
      <c r="G2270" s="13" t="str">
        <f t="shared" si="631"/>
        <v>Prediabetes</v>
      </c>
      <c r="H2270" s="13" t="s">
        <v>8291</v>
      </c>
      <c r="I2270" s="13" t="s">
        <v>8291</v>
      </c>
      <c r="J2270" s="13" t="s">
        <v>8291</v>
      </c>
      <c r="K2270" s="27">
        <v>1</v>
      </c>
      <c r="L2270" s="13" t="s">
        <v>8291</v>
      </c>
      <c r="M2270" s="13" t="s">
        <v>10357</v>
      </c>
      <c r="N2270" s="13">
        <v>51</v>
      </c>
      <c r="O2270" s="56">
        <v>41919.1</v>
      </c>
      <c r="P2270" s="13" t="s">
        <v>8314</v>
      </c>
      <c r="Q2270" s="13" t="s">
        <v>8314</v>
      </c>
      <c r="R2270" s="57" t="s">
        <v>8326</v>
      </c>
      <c r="T2270" s="12" t="s">
        <v>8056</v>
      </c>
      <c r="U2270" s="13" t="str">
        <f t="shared" si="647"/>
        <v xml:space="preserve">  Katie</v>
      </c>
      <c r="V2270" s="39">
        <f t="shared" si="632"/>
        <v>16.600000000000001</v>
      </c>
      <c r="W2270" s="39" t="str">
        <f t="shared" si="633"/>
        <v>Underweight</v>
      </c>
      <c r="X2270" s="39">
        <f t="shared" si="634"/>
        <v>5.87</v>
      </c>
      <c r="Y2270" s="39" t="str">
        <f t="shared" si="635"/>
        <v>Prediabetes</v>
      </c>
      <c r="Z2270" s="39" t="str">
        <f t="shared" si="636"/>
        <v>No</v>
      </c>
      <c r="AA2270" s="39" t="str">
        <f t="shared" si="637"/>
        <v>No</v>
      </c>
      <c r="AB2270" s="39" t="str">
        <f t="shared" si="638"/>
        <v>No</v>
      </c>
      <c r="AC2270" s="38">
        <f t="shared" si="639"/>
        <v>1</v>
      </c>
      <c r="AD2270" s="39" t="str">
        <f t="shared" si="640"/>
        <v>No</v>
      </c>
      <c r="AE2270" s="13" t="str">
        <f t="shared" si="641"/>
        <v>8-Jun-1972</v>
      </c>
      <c r="AF2270" s="39">
        <f t="shared" si="642"/>
        <v>51</v>
      </c>
      <c r="AG2270" s="58">
        <f t="shared" si="643"/>
        <v>41919.1</v>
      </c>
      <c r="AH2270" s="39" t="str">
        <f t="shared" si="644"/>
        <v>tier - 1</v>
      </c>
      <c r="AI2270" s="39" t="str">
        <f t="shared" si="645"/>
        <v>tier - 1</v>
      </c>
      <c r="AJ2270" s="54" t="str">
        <f t="shared" si="646"/>
        <v>R1016</v>
      </c>
    </row>
    <row r="2271" spans="2:36" ht="15.75" customHeight="1" x14ac:dyDescent="0.3">
      <c r="B2271" s="12" t="s">
        <v>8059</v>
      </c>
      <c r="C2271" s="13" t="s">
        <v>8061</v>
      </c>
      <c r="D2271" s="13">
        <v>21.98</v>
      </c>
      <c r="E2271" s="13" t="str">
        <f t="shared" si="630"/>
        <v>Healthy Weight</v>
      </c>
      <c r="F2271" s="13">
        <v>7.03</v>
      </c>
      <c r="G2271" s="13" t="str">
        <f t="shared" si="631"/>
        <v>Diabetes</v>
      </c>
      <c r="H2271" s="13" t="s">
        <v>8291</v>
      </c>
      <c r="I2271" s="13" t="s">
        <v>8291</v>
      </c>
      <c r="J2271" s="13" t="s">
        <v>8291</v>
      </c>
      <c r="K2271" s="27" t="s">
        <v>8292</v>
      </c>
      <c r="L2271" s="13" t="s">
        <v>8291</v>
      </c>
      <c r="M2271" s="13" t="s">
        <v>10358</v>
      </c>
      <c r="N2271" s="13">
        <v>39</v>
      </c>
      <c r="O2271" s="56">
        <v>41949.24</v>
      </c>
      <c r="P2271" s="13" t="s">
        <v>8314</v>
      </c>
      <c r="Q2271" s="13" t="s">
        <v>8314</v>
      </c>
      <c r="R2271" s="57" t="s">
        <v>8312</v>
      </c>
      <c r="T2271" s="12" t="s">
        <v>8059</v>
      </c>
      <c r="U2271" s="13" t="str">
        <f t="shared" si="647"/>
        <v xml:space="preserve">  Christi A</v>
      </c>
      <c r="V2271" s="39">
        <f t="shared" si="632"/>
        <v>21.98</v>
      </c>
      <c r="W2271" s="39" t="str">
        <f t="shared" si="633"/>
        <v>Healthy Weight</v>
      </c>
      <c r="X2271" s="39">
        <f t="shared" si="634"/>
        <v>7.03</v>
      </c>
      <c r="Y2271" s="39" t="str">
        <f t="shared" si="635"/>
        <v>Diabetes</v>
      </c>
      <c r="Z2271" s="39" t="str">
        <f t="shared" si="636"/>
        <v>No</v>
      </c>
      <c r="AA2271" s="39" t="str">
        <f t="shared" si="637"/>
        <v>No</v>
      </c>
      <c r="AB2271" s="39" t="str">
        <f t="shared" si="638"/>
        <v>No</v>
      </c>
      <c r="AC2271" s="38" t="str">
        <f t="shared" si="639"/>
        <v>No major surgery</v>
      </c>
      <c r="AD2271" s="39" t="str">
        <f t="shared" si="640"/>
        <v>No</v>
      </c>
      <c r="AE2271" s="13" t="str">
        <f t="shared" si="641"/>
        <v>10-Nov-1984</v>
      </c>
      <c r="AF2271" s="39">
        <f t="shared" si="642"/>
        <v>39</v>
      </c>
      <c r="AG2271" s="58">
        <f t="shared" si="643"/>
        <v>41949.24</v>
      </c>
      <c r="AH2271" s="39" t="str">
        <f t="shared" si="644"/>
        <v>tier - 1</v>
      </c>
      <c r="AI2271" s="39" t="str">
        <f t="shared" si="645"/>
        <v>tier - 1</v>
      </c>
      <c r="AJ2271" s="54" t="str">
        <f t="shared" si="646"/>
        <v>R1013</v>
      </c>
    </row>
    <row r="2272" spans="2:36" ht="15.75" customHeight="1" x14ac:dyDescent="0.3">
      <c r="B2272" s="12" t="s">
        <v>8063</v>
      </c>
      <c r="C2272" s="13" t="s">
        <v>8065</v>
      </c>
      <c r="D2272" s="13">
        <v>19.7</v>
      </c>
      <c r="E2272" s="13" t="str">
        <f t="shared" si="630"/>
        <v>Healthy Weight</v>
      </c>
      <c r="F2272" s="13">
        <v>5.51</v>
      </c>
      <c r="G2272" s="13" t="str">
        <f t="shared" si="631"/>
        <v>Normal</v>
      </c>
      <c r="H2272" s="13" t="s">
        <v>8291</v>
      </c>
      <c r="I2272" s="13" t="s">
        <v>8291</v>
      </c>
      <c r="J2272" s="13" t="s">
        <v>8291</v>
      </c>
      <c r="K2272" s="27">
        <v>1</v>
      </c>
      <c r="L2272" s="13" t="s">
        <v>8291</v>
      </c>
      <c r="M2272" s="13" t="s">
        <v>10359</v>
      </c>
      <c r="N2272" s="13">
        <v>55</v>
      </c>
      <c r="O2272" s="56">
        <v>41999.519999999997</v>
      </c>
      <c r="P2272" s="13" t="s">
        <v>8314</v>
      </c>
      <c r="Q2272" s="13" t="s">
        <v>8311</v>
      </c>
      <c r="R2272" s="57" t="s">
        <v>8312</v>
      </c>
      <c r="T2272" s="12" t="s">
        <v>8063</v>
      </c>
      <c r="U2272" s="13" t="str">
        <f t="shared" si="647"/>
        <v xml:space="preserve">  Sandra K</v>
      </c>
      <c r="V2272" s="39">
        <f t="shared" si="632"/>
        <v>19.7</v>
      </c>
      <c r="W2272" s="39" t="str">
        <f t="shared" si="633"/>
        <v>Healthy Weight</v>
      </c>
      <c r="X2272" s="39">
        <f t="shared" si="634"/>
        <v>5.51</v>
      </c>
      <c r="Y2272" s="39" t="str">
        <f t="shared" si="635"/>
        <v>Normal</v>
      </c>
      <c r="Z2272" s="39" t="str">
        <f t="shared" si="636"/>
        <v>No</v>
      </c>
      <c r="AA2272" s="39" t="str">
        <f t="shared" si="637"/>
        <v>No</v>
      </c>
      <c r="AB2272" s="39" t="str">
        <f t="shared" si="638"/>
        <v>No</v>
      </c>
      <c r="AC2272" s="38">
        <f t="shared" si="639"/>
        <v>1</v>
      </c>
      <c r="AD2272" s="39" t="str">
        <f t="shared" si="640"/>
        <v>No</v>
      </c>
      <c r="AE2272" s="13" t="str">
        <f t="shared" si="641"/>
        <v>19-Dec-1968</v>
      </c>
      <c r="AF2272" s="39">
        <f t="shared" si="642"/>
        <v>55</v>
      </c>
      <c r="AG2272" s="58">
        <f t="shared" si="643"/>
        <v>41999.519999999997</v>
      </c>
      <c r="AH2272" s="39" t="str">
        <f t="shared" si="644"/>
        <v>tier - 1</v>
      </c>
      <c r="AI2272" s="39" t="str">
        <f t="shared" si="645"/>
        <v>tier - 3</v>
      </c>
      <c r="AJ2272" s="54" t="str">
        <f t="shared" si="646"/>
        <v>R1013</v>
      </c>
    </row>
    <row r="2273" spans="2:36" ht="15.75" customHeight="1" x14ac:dyDescent="0.3">
      <c r="B2273" s="12" t="s">
        <v>8066</v>
      </c>
      <c r="C2273" s="13" t="s">
        <v>5279</v>
      </c>
      <c r="D2273" s="13">
        <v>19.21</v>
      </c>
      <c r="E2273" s="13" t="str">
        <f t="shared" si="630"/>
        <v>Healthy Weight</v>
      </c>
      <c r="F2273" s="13">
        <v>4.76</v>
      </c>
      <c r="G2273" s="13" t="str">
        <f t="shared" si="631"/>
        <v>Normal</v>
      </c>
      <c r="H2273" s="13" t="s">
        <v>8291</v>
      </c>
      <c r="I2273" s="13" t="s">
        <v>8293</v>
      </c>
      <c r="J2273" s="13" t="s">
        <v>8291</v>
      </c>
      <c r="K2273" s="27">
        <v>1</v>
      </c>
      <c r="L2273" s="13" t="s">
        <v>8291</v>
      </c>
      <c r="M2273" s="13" t="s">
        <v>9409</v>
      </c>
      <c r="N2273" s="13">
        <v>47</v>
      </c>
      <c r="O2273" s="56">
        <v>42111.66</v>
      </c>
      <c r="P2273" s="13" t="s">
        <v>8314</v>
      </c>
      <c r="Q2273" s="13" t="s">
        <v>8314</v>
      </c>
      <c r="R2273" s="57" t="s">
        <v>8329</v>
      </c>
      <c r="T2273" s="12" t="s">
        <v>8066</v>
      </c>
      <c r="U2273" s="13" t="str">
        <f t="shared" si="647"/>
        <v xml:space="preserve">  Katharine</v>
      </c>
      <c r="V2273" s="39">
        <f t="shared" si="632"/>
        <v>19.21</v>
      </c>
      <c r="W2273" s="39" t="str">
        <f t="shared" si="633"/>
        <v>Healthy Weight</v>
      </c>
      <c r="X2273" s="39">
        <f t="shared" si="634"/>
        <v>4.76</v>
      </c>
      <c r="Y2273" s="39" t="str">
        <f t="shared" si="635"/>
        <v>Normal</v>
      </c>
      <c r="Z2273" s="39" t="str">
        <f t="shared" si="636"/>
        <v>No</v>
      </c>
      <c r="AA2273" s="39" t="str">
        <f t="shared" si="637"/>
        <v>Yes</v>
      </c>
      <c r="AB2273" s="39" t="str">
        <f t="shared" si="638"/>
        <v>No</v>
      </c>
      <c r="AC2273" s="38">
        <f t="shared" si="639"/>
        <v>1</v>
      </c>
      <c r="AD2273" s="39" t="str">
        <f t="shared" si="640"/>
        <v>No</v>
      </c>
      <c r="AE2273" s="13" t="str">
        <f t="shared" si="641"/>
        <v>28-Nov-1976</v>
      </c>
      <c r="AF2273" s="39">
        <f t="shared" si="642"/>
        <v>47</v>
      </c>
      <c r="AG2273" s="58">
        <f t="shared" si="643"/>
        <v>42111.66</v>
      </c>
      <c r="AH2273" s="39" t="str">
        <f t="shared" si="644"/>
        <v>tier - 1</v>
      </c>
      <c r="AI2273" s="39" t="str">
        <f t="shared" si="645"/>
        <v>tier - 1</v>
      </c>
      <c r="AJ2273" s="54" t="str">
        <f t="shared" si="646"/>
        <v>R1024</v>
      </c>
    </row>
    <row r="2274" spans="2:36" ht="15.75" customHeight="1" x14ac:dyDescent="0.3">
      <c r="B2274" s="12" t="s">
        <v>8068</v>
      </c>
      <c r="C2274" s="13" t="s">
        <v>8070</v>
      </c>
      <c r="D2274" s="13">
        <v>19.3</v>
      </c>
      <c r="E2274" s="13" t="str">
        <f t="shared" si="630"/>
        <v>Healthy Weight</v>
      </c>
      <c r="F2274" s="13">
        <v>4.7</v>
      </c>
      <c r="G2274" s="13" t="str">
        <f t="shared" si="631"/>
        <v>Normal</v>
      </c>
      <c r="H2274" s="13" t="s">
        <v>8291</v>
      </c>
      <c r="I2274" s="13" t="s">
        <v>8293</v>
      </c>
      <c r="J2274" s="13" t="s">
        <v>8291</v>
      </c>
      <c r="K2274" s="27">
        <v>1</v>
      </c>
      <c r="L2274" s="13" t="s">
        <v>8291</v>
      </c>
      <c r="M2274" s="13" t="s">
        <v>10360</v>
      </c>
      <c r="N2274" s="13">
        <v>26</v>
      </c>
      <c r="O2274" s="56">
        <v>42112.24</v>
      </c>
      <c r="P2274" s="13" t="s">
        <v>8314</v>
      </c>
      <c r="Q2274" s="13" t="s">
        <v>8311</v>
      </c>
      <c r="R2274" s="57" t="s">
        <v>8312</v>
      </c>
      <c r="T2274" s="12" t="s">
        <v>8068</v>
      </c>
      <c r="U2274" s="13" t="str">
        <f t="shared" si="647"/>
        <v xml:space="preserve">  Jerome</v>
      </c>
      <c r="V2274" s="39">
        <f t="shared" si="632"/>
        <v>19.3</v>
      </c>
      <c r="W2274" s="39" t="str">
        <f t="shared" si="633"/>
        <v>Healthy Weight</v>
      </c>
      <c r="X2274" s="39">
        <f t="shared" si="634"/>
        <v>4.7</v>
      </c>
      <c r="Y2274" s="39" t="str">
        <f t="shared" si="635"/>
        <v>Normal</v>
      </c>
      <c r="Z2274" s="39" t="str">
        <f t="shared" si="636"/>
        <v>No</v>
      </c>
      <c r="AA2274" s="39" t="str">
        <f t="shared" si="637"/>
        <v>Yes</v>
      </c>
      <c r="AB2274" s="39" t="str">
        <f t="shared" si="638"/>
        <v>No</v>
      </c>
      <c r="AC2274" s="38">
        <f t="shared" si="639"/>
        <v>1</v>
      </c>
      <c r="AD2274" s="39" t="str">
        <f t="shared" si="640"/>
        <v>No</v>
      </c>
      <c r="AE2274" s="13" t="str">
        <f t="shared" si="641"/>
        <v>9-Dec-1997</v>
      </c>
      <c r="AF2274" s="39">
        <f t="shared" si="642"/>
        <v>26</v>
      </c>
      <c r="AG2274" s="58">
        <f t="shared" si="643"/>
        <v>42112.24</v>
      </c>
      <c r="AH2274" s="39" t="str">
        <f t="shared" si="644"/>
        <v>tier - 1</v>
      </c>
      <c r="AI2274" s="39" t="str">
        <f t="shared" si="645"/>
        <v>tier - 3</v>
      </c>
      <c r="AJ2274" s="54" t="str">
        <f t="shared" si="646"/>
        <v>R1013</v>
      </c>
    </row>
    <row r="2275" spans="2:36" ht="15.75" customHeight="1" x14ac:dyDescent="0.3">
      <c r="B2275" s="12" t="s">
        <v>8072</v>
      </c>
      <c r="C2275" s="13" t="s">
        <v>8074</v>
      </c>
      <c r="D2275" s="13">
        <v>16.22</v>
      </c>
      <c r="E2275" s="13" t="str">
        <f t="shared" si="630"/>
        <v>Underweight</v>
      </c>
      <c r="F2275" s="13">
        <v>6.21</v>
      </c>
      <c r="G2275" s="13" t="str">
        <f t="shared" si="631"/>
        <v>Prediabetes</v>
      </c>
      <c r="H2275" s="13" t="s">
        <v>8293</v>
      </c>
      <c r="I2275" s="13" t="s">
        <v>8291</v>
      </c>
      <c r="J2275" s="13" t="s">
        <v>8291</v>
      </c>
      <c r="K2275" s="27" t="s">
        <v>8292</v>
      </c>
      <c r="L2275" s="13" t="s">
        <v>8291</v>
      </c>
      <c r="M2275" s="13" t="s">
        <v>10361</v>
      </c>
      <c r="N2275" s="13">
        <v>44</v>
      </c>
      <c r="O2275" s="56">
        <v>42124.52</v>
      </c>
      <c r="P2275" s="13" t="s">
        <v>8314</v>
      </c>
      <c r="Q2275" s="13" t="s">
        <v>8314</v>
      </c>
      <c r="R2275" s="57" t="s">
        <v>8312</v>
      </c>
      <c r="T2275" s="12" t="s">
        <v>8072</v>
      </c>
      <c r="U2275" s="13" t="str">
        <f t="shared" si="647"/>
        <v xml:space="preserve">  Julia R</v>
      </c>
      <c r="V2275" s="39">
        <f t="shared" si="632"/>
        <v>16.22</v>
      </c>
      <c r="W2275" s="39" t="str">
        <f t="shared" si="633"/>
        <v>Underweight</v>
      </c>
      <c r="X2275" s="39">
        <f t="shared" si="634"/>
        <v>6.21</v>
      </c>
      <c r="Y2275" s="39" t="str">
        <f t="shared" si="635"/>
        <v>Prediabetes</v>
      </c>
      <c r="Z2275" s="39" t="str">
        <f t="shared" si="636"/>
        <v>Yes</v>
      </c>
      <c r="AA2275" s="39" t="str">
        <f t="shared" si="637"/>
        <v>No</v>
      </c>
      <c r="AB2275" s="39" t="str">
        <f t="shared" si="638"/>
        <v>No</v>
      </c>
      <c r="AC2275" s="38" t="str">
        <f t="shared" si="639"/>
        <v>No major surgery</v>
      </c>
      <c r="AD2275" s="39" t="str">
        <f t="shared" si="640"/>
        <v>No</v>
      </c>
      <c r="AE2275" s="13" t="str">
        <f t="shared" si="641"/>
        <v>3-Jul-1979</v>
      </c>
      <c r="AF2275" s="39">
        <f t="shared" si="642"/>
        <v>44</v>
      </c>
      <c r="AG2275" s="58">
        <f t="shared" si="643"/>
        <v>42124.52</v>
      </c>
      <c r="AH2275" s="39" t="str">
        <f t="shared" si="644"/>
        <v>tier - 1</v>
      </c>
      <c r="AI2275" s="39" t="str">
        <f t="shared" si="645"/>
        <v>tier - 1</v>
      </c>
      <c r="AJ2275" s="54" t="str">
        <f t="shared" si="646"/>
        <v>R1013</v>
      </c>
    </row>
    <row r="2276" spans="2:36" ht="15.75" customHeight="1" x14ac:dyDescent="0.3">
      <c r="B2276" s="12" t="s">
        <v>8076</v>
      </c>
      <c r="C2276" s="13" t="s">
        <v>8078</v>
      </c>
      <c r="D2276" s="13">
        <v>17.12</v>
      </c>
      <c r="E2276" s="13" t="str">
        <f t="shared" si="630"/>
        <v>Underweight</v>
      </c>
      <c r="F2276" s="13">
        <v>4.5199999999999996</v>
      </c>
      <c r="G2276" s="13" t="str">
        <f t="shared" si="631"/>
        <v>Normal</v>
      </c>
      <c r="H2276" s="13" t="s">
        <v>8291</v>
      </c>
      <c r="I2276" s="13" t="s">
        <v>8293</v>
      </c>
      <c r="J2276" s="13" t="s">
        <v>8291</v>
      </c>
      <c r="K2276" s="27">
        <v>1</v>
      </c>
      <c r="L2276" s="13" t="s">
        <v>8291</v>
      </c>
      <c r="M2276" s="13" t="s">
        <v>9391</v>
      </c>
      <c r="N2276" s="13">
        <v>50</v>
      </c>
      <c r="O2276" s="56">
        <v>42188.15</v>
      </c>
      <c r="P2276" s="13" t="s">
        <v>8314</v>
      </c>
      <c r="Q2276" s="13" t="s">
        <v>8314</v>
      </c>
      <c r="R2276" s="57" t="s">
        <v>8321</v>
      </c>
      <c r="T2276" s="12" t="s">
        <v>8076</v>
      </c>
      <c r="U2276" s="13" t="str">
        <f t="shared" si="647"/>
        <v xml:space="preserve">  Sean Henry</v>
      </c>
      <c r="V2276" s="39">
        <f t="shared" si="632"/>
        <v>17.12</v>
      </c>
      <c r="W2276" s="39" t="str">
        <f t="shared" si="633"/>
        <v>Underweight</v>
      </c>
      <c r="X2276" s="39">
        <f t="shared" si="634"/>
        <v>4.5199999999999996</v>
      </c>
      <c r="Y2276" s="39" t="str">
        <f t="shared" si="635"/>
        <v>Normal</v>
      </c>
      <c r="Z2276" s="39" t="str">
        <f t="shared" si="636"/>
        <v>No</v>
      </c>
      <c r="AA2276" s="39" t="str">
        <f t="shared" si="637"/>
        <v>Yes</v>
      </c>
      <c r="AB2276" s="39" t="str">
        <f t="shared" si="638"/>
        <v>No</v>
      </c>
      <c r="AC2276" s="38">
        <f t="shared" si="639"/>
        <v>1</v>
      </c>
      <c r="AD2276" s="39" t="str">
        <f t="shared" si="640"/>
        <v>No</v>
      </c>
      <c r="AE2276" s="13" t="str">
        <f t="shared" si="641"/>
        <v>18-Sep-1973</v>
      </c>
      <c r="AF2276" s="39">
        <f t="shared" si="642"/>
        <v>50</v>
      </c>
      <c r="AG2276" s="58">
        <f t="shared" si="643"/>
        <v>42188.15</v>
      </c>
      <c r="AH2276" s="39" t="str">
        <f t="shared" si="644"/>
        <v>tier - 1</v>
      </c>
      <c r="AI2276" s="39" t="str">
        <f t="shared" si="645"/>
        <v>tier - 1</v>
      </c>
      <c r="AJ2276" s="54" t="str">
        <f t="shared" si="646"/>
        <v>R1011</v>
      </c>
    </row>
    <row r="2277" spans="2:36" ht="15.75" customHeight="1" x14ac:dyDescent="0.3">
      <c r="B2277" s="12" t="s">
        <v>8079</v>
      </c>
      <c r="C2277" s="13" t="s">
        <v>7774</v>
      </c>
      <c r="D2277" s="13">
        <v>19.07</v>
      </c>
      <c r="E2277" s="13" t="str">
        <f t="shared" si="630"/>
        <v>Healthy Weight</v>
      </c>
      <c r="F2277" s="13">
        <v>5.45</v>
      </c>
      <c r="G2277" s="13" t="str">
        <f t="shared" si="631"/>
        <v>Normal</v>
      </c>
      <c r="H2277" s="13" t="s">
        <v>8291</v>
      </c>
      <c r="I2277" s="13" t="s">
        <v>8291</v>
      </c>
      <c r="J2277" s="13" t="s">
        <v>8291</v>
      </c>
      <c r="K2277" s="27">
        <v>1</v>
      </c>
      <c r="L2277" s="13" t="s">
        <v>8291</v>
      </c>
      <c r="M2277" s="13" t="s">
        <v>9490</v>
      </c>
      <c r="N2277" s="13">
        <v>48</v>
      </c>
      <c r="O2277" s="56">
        <v>42211.14</v>
      </c>
      <c r="P2277" s="13" t="s">
        <v>8314</v>
      </c>
      <c r="Q2277" s="13" t="s">
        <v>8311</v>
      </c>
      <c r="R2277" s="57" t="s">
        <v>8312</v>
      </c>
      <c r="T2277" s="12" t="s">
        <v>8079</v>
      </c>
      <c r="U2277" s="13" t="str">
        <f t="shared" si="647"/>
        <v xml:space="preserve">  Rachel A</v>
      </c>
      <c r="V2277" s="39">
        <f t="shared" si="632"/>
        <v>19.07</v>
      </c>
      <c r="W2277" s="39" t="str">
        <f t="shared" si="633"/>
        <v>Healthy Weight</v>
      </c>
      <c r="X2277" s="39">
        <f t="shared" si="634"/>
        <v>5.45</v>
      </c>
      <c r="Y2277" s="39" t="str">
        <f t="shared" si="635"/>
        <v>Normal</v>
      </c>
      <c r="Z2277" s="39" t="str">
        <f t="shared" si="636"/>
        <v>No</v>
      </c>
      <c r="AA2277" s="39" t="str">
        <f t="shared" si="637"/>
        <v>No</v>
      </c>
      <c r="AB2277" s="39" t="str">
        <f t="shared" si="638"/>
        <v>No</v>
      </c>
      <c r="AC2277" s="38">
        <f t="shared" si="639"/>
        <v>1</v>
      </c>
      <c r="AD2277" s="39" t="str">
        <f t="shared" si="640"/>
        <v>No</v>
      </c>
      <c r="AE2277" s="13" t="str">
        <f t="shared" si="641"/>
        <v>15-Aug-1975</v>
      </c>
      <c r="AF2277" s="39">
        <f t="shared" si="642"/>
        <v>48</v>
      </c>
      <c r="AG2277" s="58">
        <f t="shared" si="643"/>
        <v>42211.14</v>
      </c>
      <c r="AH2277" s="39" t="str">
        <f t="shared" si="644"/>
        <v>tier - 1</v>
      </c>
      <c r="AI2277" s="39" t="str">
        <f t="shared" si="645"/>
        <v>tier - 3</v>
      </c>
      <c r="AJ2277" s="54" t="str">
        <f t="shared" si="646"/>
        <v>R1013</v>
      </c>
    </row>
    <row r="2278" spans="2:36" ht="15.75" customHeight="1" x14ac:dyDescent="0.3">
      <c r="B2278" s="12" t="s">
        <v>8082</v>
      </c>
      <c r="C2278" s="13" t="s">
        <v>1782</v>
      </c>
      <c r="D2278" s="13">
        <v>15.56</v>
      </c>
      <c r="E2278" s="13" t="str">
        <f t="shared" si="630"/>
        <v>Underweight</v>
      </c>
      <c r="F2278" s="13">
        <v>4.42</v>
      </c>
      <c r="G2278" s="13" t="str">
        <f t="shared" si="631"/>
        <v>Normal</v>
      </c>
      <c r="H2278" s="13" t="s">
        <v>8291</v>
      </c>
      <c r="I2278" s="13" t="s">
        <v>8291</v>
      </c>
      <c r="J2278" s="13" t="s">
        <v>8291</v>
      </c>
      <c r="K2278" s="27" t="s">
        <v>8292</v>
      </c>
      <c r="L2278" s="13" t="s">
        <v>8291</v>
      </c>
      <c r="M2278" s="13" t="s">
        <v>9488</v>
      </c>
      <c r="N2278" s="13">
        <v>56</v>
      </c>
      <c r="O2278" s="56">
        <v>42303.69</v>
      </c>
      <c r="P2278" s="13" t="s">
        <v>8314</v>
      </c>
      <c r="Q2278" s="13" t="s">
        <v>8310</v>
      </c>
      <c r="R2278" s="57" t="s">
        <v>8326</v>
      </c>
      <c r="T2278" s="12" t="s">
        <v>8082</v>
      </c>
      <c r="U2278" s="13" t="str">
        <f t="shared" si="647"/>
        <v xml:space="preserve">  Jim</v>
      </c>
      <c r="V2278" s="39">
        <f t="shared" si="632"/>
        <v>15.56</v>
      </c>
      <c r="W2278" s="39" t="str">
        <f t="shared" si="633"/>
        <v>Underweight</v>
      </c>
      <c r="X2278" s="39">
        <f t="shared" si="634"/>
        <v>4.42</v>
      </c>
      <c r="Y2278" s="39" t="str">
        <f t="shared" si="635"/>
        <v>Normal</v>
      </c>
      <c r="Z2278" s="39" t="str">
        <f t="shared" si="636"/>
        <v>No</v>
      </c>
      <c r="AA2278" s="39" t="str">
        <f t="shared" si="637"/>
        <v>No</v>
      </c>
      <c r="AB2278" s="39" t="str">
        <f t="shared" si="638"/>
        <v>No</v>
      </c>
      <c r="AC2278" s="38" t="str">
        <f t="shared" si="639"/>
        <v>No major surgery</v>
      </c>
      <c r="AD2278" s="39" t="str">
        <f t="shared" si="640"/>
        <v>No</v>
      </c>
      <c r="AE2278" s="13" t="str">
        <f t="shared" si="641"/>
        <v>28-Jun-1967</v>
      </c>
      <c r="AF2278" s="39">
        <f t="shared" si="642"/>
        <v>56</v>
      </c>
      <c r="AG2278" s="58">
        <f t="shared" si="643"/>
        <v>42303.69</v>
      </c>
      <c r="AH2278" s="39" t="str">
        <f t="shared" si="644"/>
        <v>tier - 1</v>
      </c>
      <c r="AI2278" s="39" t="str">
        <f t="shared" si="645"/>
        <v>tier - 2</v>
      </c>
      <c r="AJ2278" s="54" t="str">
        <f t="shared" si="646"/>
        <v>R1016</v>
      </c>
    </row>
    <row r="2279" spans="2:36" ht="15.75" customHeight="1" x14ac:dyDescent="0.3">
      <c r="B2279" s="12" t="s">
        <v>8085</v>
      </c>
      <c r="C2279" s="13" t="s">
        <v>3798</v>
      </c>
      <c r="D2279" s="13">
        <v>22.76</v>
      </c>
      <c r="E2279" s="13" t="str">
        <f t="shared" si="630"/>
        <v>Healthy Weight</v>
      </c>
      <c r="F2279" s="13">
        <v>9.44</v>
      </c>
      <c r="G2279" s="13" t="str">
        <f t="shared" si="631"/>
        <v>Diabetes</v>
      </c>
      <c r="H2279" s="13" t="s">
        <v>8291</v>
      </c>
      <c r="I2279" s="13" t="s">
        <v>8291</v>
      </c>
      <c r="J2279" s="13" t="s">
        <v>8291</v>
      </c>
      <c r="K2279" s="27" t="s">
        <v>8292</v>
      </c>
      <c r="L2279" s="13" t="s">
        <v>8291</v>
      </c>
      <c r="M2279" s="13" t="s">
        <v>10362</v>
      </c>
      <c r="N2279" s="13">
        <v>55</v>
      </c>
      <c r="O2279" s="56">
        <v>42478.6</v>
      </c>
      <c r="P2279" s="13" t="s">
        <v>8314</v>
      </c>
      <c r="Q2279" s="13" t="s">
        <v>8310</v>
      </c>
      <c r="R2279" s="57" t="s">
        <v>8321</v>
      </c>
      <c r="T2279" s="12" t="s">
        <v>8085</v>
      </c>
      <c r="U2279" s="13" t="str">
        <f t="shared" si="647"/>
        <v xml:space="preserve">  Tim</v>
      </c>
      <c r="V2279" s="39">
        <f t="shared" si="632"/>
        <v>22.76</v>
      </c>
      <c r="W2279" s="39" t="str">
        <f t="shared" si="633"/>
        <v>Healthy Weight</v>
      </c>
      <c r="X2279" s="39">
        <f t="shared" si="634"/>
        <v>9.44</v>
      </c>
      <c r="Y2279" s="39" t="str">
        <f t="shared" si="635"/>
        <v>Diabetes</v>
      </c>
      <c r="Z2279" s="39" t="str">
        <f t="shared" si="636"/>
        <v>No</v>
      </c>
      <c r="AA2279" s="39" t="str">
        <f t="shared" si="637"/>
        <v>No</v>
      </c>
      <c r="AB2279" s="39" t="str">
        <f t="shared" si="638"/>
        <v>No</v>
      </c>
      <c r="AC2279" s="38" t="str">
        <f t="shared" si="639"/>
        <v>No major surgery</v>
      </c>
      <c r="AD2279" s="39" t="str">
        <f t="shared" si="640"/>
        <v>No</v>
      </c>
      <c r="AE2279" s="13" t="str">
        <f t="shared" si="641"/>
        <v>3-Aug-1968</v>
      </c>
      <c r="AF2279" s="39">
        <f t="shared" si="642"/>
        <v>55</v>
      </c>
      <c r="AG2279" s="58">
        <f t="shared" si="643"/>
        <v>42478.6</v>
      </c>
      <c r="AH2279" s="39" t="str">
        <f t="shared" si="644"/>
        <v>tier - 1</v>
      </c>
      <c r="AI2279" s="39" t="str">
        <f t="shared" si="645"/>
        <v>tier - 2</v>
      </c>
      <c r="AJ2279" s="54" t="str">
        <f t="shared" si="646"/>
        <v>R1011</v>
      </c>
    </row>
    <row r="2280" spans="2:36" ht="15.75" customHeight="1" x14ac:dyDescent="0.3">
      <c r="B2280" s="12" t="s">
        <v>8088</v>
      </c>
      <c r="C2280" s="13" t="s">
        <v>8090</v>
      </c>
      <c r="D2280" s="13">
        <v>22.79</v>
      </c>
      <c r="E2280" s="13" t="str">
        <f t="shared" si="630"/>
        <v>Healthy Weight</v>
      </c>
      <c r="F2280" s="13">
        <v>6.15</v>
      </c>
      <c r="G2280" s="13" t="str">
        <f t="shared" si="631"/>
        <v>Prediabetes</v>
      </c>
      <c r="H2280" s="13" t="s">
        <v>8293</v>
      </c>
      <c r="I2280" s="13" t="s">
        <v>8291</v>
      </c>
      <c r="J2280" s="13" t="s">
        <v>8293</v>
      </c>
      <c r="K2280" s="27">
        <v>1</v>
      </c>
      <c r="L2280" s="13" t="s">
        <v>8291</v>
      </c>
      <c r="M2280" s="13" t="s">
        <v>10363</v>
      </c>
      <c r="N2280" s="13">
        <v>56</v>
      </c>
      <c r="O2280" s="56">
        <v>42538.720000000001</v>
      </c>
      <c r="P2280" s="13" t="s">
        <v>8314</v>
      </c>
      <c r="Q2280" s="13" t="s">
        <v>8311</v>
      </c>
      <c r="R2280" s="57" t="s">
        <v>8321</v>
      </c>
      <c r="T2280" s="12" t="s">
        <v>8088</v>
      </c>
      <c r="U2280" s="13" t="str">
        <f t="shared" si="647"/>
        <v xml:space="preserve">  Abby L</v>
      </c>
      <c r="V2280" s="39">
        <f t="shared" si="632"/>
        <v>22.79</v>
      </c>
      <c r="W2280" s="39" t="str">
        <f t="shared" si="633"/>
        <v>Healthy Weight</v>
      </c>
      <c r="X2280" s="39">
        <f t="shared" si="634"/>
        <v>6.15</v>
      </c>
      <c r="Y2280" s="39" t="str">
        <f t="shared" si="635"/>
        <v>Prediabetes</v>
      </c>
      <c r="Z2280" s="39" t="str">
        <f t="shared" si="636"/>
        <v>Yes</v>
      </c>
      <c r="AA2280" s="39" t="str">
        <f t="shared" si="637"/>
        <v>No</v>
      </c>
      <c r="AB2280" s="39" t="str">
        <f t="shared" si="638"/>
        <v>Yes</v>
      </c>
      <c r="AC2280" s="38">
        <f t="shared" si="639"/>
        <v>1</v>
      </c>
      <c r="AD2280" s="39" t="str">
        <f t="shared" si="640"/>
        <v>No</v>
      </c>
      <c r="AE2280" s="13" t="str">
        <f t="shared" si="641"/>
        <v>27-Jun-1967</v>
      </c>
      <c r="AF2280" s="39">
        <f t="shared" si="642"/>
        <v>56</v>
      </c>
      <c r="AG2280" s="58">
        <f t="shared" si="643"/>
        <v>42538.720000000001</v>
      </c>
      <c r="AH2280" s="39" t="str">
        <f t="shared" si="644"/>
        <v>tier - 1</v>
      </c>
      <c r="AI2280" s="39" t="str">
        <f t="shared" si="645"/>
        <v>tier - 3</v>
      </c>
      <c r="AJ2280" s="54" t="str">
        <f t="shared" si="646"/>
        <v>R1011</v>
      </c>
    </row>
    <row r="2281" spans="2:36" ht="15.75" customHeight="1" x14ac:dyDescent="0.3">
      <c r="B2281" s="12" t="s">
        <v>8092</v>
      </c>
      <c r="C2281" s="13" t="s">
        <v>424</v>
      </c>
      <c r="D2281" s="13">
        <v>17.41</v>
      </c>
      <c r="E2281" s="13" t="str">
        <f t="shared" si="630"/>
        <v>Underweight</v>
      </c>
      <c r="F2281" s="13">
        <v>5.13</v>
      </c>
      <c r="G2281" s="13" t="str">
        <f t="shared" si="631"/>
        <v>Normal</v>
      </c>
      <c r="H2281" s="13" t="s">
        <v>8293</v>
      </c>
      <c r="I2281" s="13" t="s">
        <v>8291</v>
      </c>
      <c r="J2281" s="13" t="s">
        <v>8291</v>
      </c>
      <c r="K2281" s="27" t="s">
        <v>8292</v>
      </c>
      <c r="L2281" s="13" t="s">
        <v>8291</v>
      </c>
      <c r="M2281" s="13" t="s">
        <v>10364</v>
      </c>
      <c r="N2281" s="13">
        <v>44</v>
      </c>
      <c r="O2281" s="56">
        <v>42560.43</v>
      </c>
      <c r="P2281" s="13" t="s">
        <v>8314</v>
      </c>
      <c r="Q2281" s="13" t="s">
        <v>8311</v>
      </c>
      <c r="R2281" s="57" t="s">
        <v>8312</v>
      </c>
      <c r="T2281" s="12" t="s">
        <v>8092</v>
      </c>
      <c r="U2281" s="13" t="str">
        <f t="shared" si="647"/>
        <v xml:space="preserve">  Mark</v>
      </c>
      <c r="V2281" s="39">
        <f t="shared" si="632"/>
        <v>17.41</v>
      </c>
      <c r="W2281" s="39" t="str">
        <f t="shared" si="633"/>
        <v>Underweight</v>
      </c>
      <c r="X2281" s="39">
        <f t="shared" si="634"/>
        <v>5.13</v>
      </c>
      <c r="Y2281" s="39" t="str">
        <f t="shared" si="635"/>
        <v>Normal</v>
      </c>
      <c r="Z2281" s="39" t="str">
        <f t="shared" si="636"/>
        <v>Yes</v>
      </c>
      <c r="AA2281" s="39" t="str">
        <f t="shared" si="637"/>
        <v>No</v>
      </c>
      <c r="AB2281" s="39" t="str">
        <f t="shared" si="638"/>
        <v>No</v>
      </c>
      <c r="AC2281" s="38" t="str">
        <f t="shared" si="639"/>
        <v>No major surgery</v>
      </c>
      <c r="AD2281" s="39" t="str">
        <f t="shared" si="640"/>
        <v>No</v>
      </c>
      <c r="AE2281" s="13" t="str">
        <f t="shared" si="641"/>
        <v>27-Dec-1979</v>
      </c>
      <c r="AF2281" s="39">
        <f t="shared" si="642"/>
        <v>44</v>
      </c>
      <c r="AG2281" s="58">
        <f t="shared" si="643"/>
        <v>42560.43</v>
      </c>
      <c r="AH2281" s="39" t="str">
        <f t="shared" si="644"/>
        <v>tier - 1</v>
      </c>
      <c r="AI2281" s="39" t="str">
        <f t="shared" si="645"/>
        <v>tier - 3</v>
      </c>
      <c r="AJ2281" s="54" t="str">
        <f t="shared" si="646"/>
        <v>R1013</v>
      </c>
    </row>
    <row r="2282" spans="2:36" ht="15.75" customHeight="1" x14ac:dyDescent="0.3">
      <c r="B2282" s="12" t="s">
        <v>8095</v>
      </c>
      <c r="C2282" s="13" t="s">
        <v>8097</v>
      </c>
      <c r="D2282" s="13">
        <v>19.32</v>
      </c>
      <c r="E2282" s="13" t="str">
        <f t="shared" si="630"/>
        <v>Healthy Weight</v>
      </c>
      <c r="F2282" s="13">
        <v>4.96</v>
      </c>
      <c r="G2282" s="13" t="str">
        <f t="shared" si="631"/>
        <v>Normal</v>
      </c>
      <c r="H2282" s="13" t="s">
        <v>8293</v>
      </c>
      <c r="I2282" s="13" t="s">
        <v>8291</v>
      </c>
      <c r="J2282" s="13" t="s">
        <v>8291</v>
      </c>
      <c r="K2282" s="27" t="s">
        <v>8292</v>
      </c>
      <c r="L2282" s="13" t="s">
        <v>8291</v>
      </c>
      <c r="M2282" s="13" t="s">
        <v>10365</v>
      </c>
      <c r="N2282" s="13">
        <v>52</v>
      </c>
      <c r="O2282" s="56">
        <v>42644.2</v>
      </c>
      <c r="P2282" s="13" t="s">
        <v>8314</v>
      </c>
      <c r="Q2282" s="13" t="s">
        <v>8311</v>
      </c>
      <c r="R2282" s="57" t="s">
        <v>8321</v>
      </c>
      <c r="T2282" s="12" t="s">
        <v>8095</v>
      </c>
      <c r="U2282" s="13" t="str">
        <f t="shared" si="647"/>
        <v xml:space="preserve">  Ali</v>
      </c>
      <c r="V2282" s="39">
        <f t="shared" si="632"/>
        <v>19.32</v>
      </c>
      <c r="W2282" s="39" t="str">
        <f t="shared" si="633"/>
        <v>Healthy Weight</v>
      </c>
      <c r="X2282" s="39">
        <f t="shared" si="634"/>
        <v>4.96</v>
      </c>
      <c r="Y2282" s="39" t="str">
        <f t="shared" si="635"/>
        <v>Normal</v>
      </c>
      <c r="Z2282" s="39" t="str">
        <f t="shared" si="636"/>
        <v>Yes</v>
      </c>
      <c r="AA2282" s="39" t="str">
        <f t="shared" si="637"/>
        <v>No</v>
      </c>
      <c r="AB2282" s="39" t="str">
        <f t="shared" si="638"/>
        <v>No</v>
      </c>
      <c r="AC2282" s="38" t="str">
        <f t="shared" si="639"/>
        <v>No major surgery</v>
      </c>
      <c r="AD2282" s="39" t="str">
        <f t="shared" si="640"/>
        <v>No</v>
      </c>
      <c r="AE2282" s="13" t="str">
        <f t="shared" si="641"/>
        <v>3-Nov-1971</v>
      </c>
      <c r="AF2282" s="39">
        <f t="shared" si="642"/>
        <v>52</v>
      </c>
      <c r="AG2282" s="58">
        <f t="shared" si="643"/>
        <v>42644.2</v>
      </c>
      <c r="AH2282" s="39" t="str">
        <f t="shared" si="644"/>
        <v>tier - 1</v>
      </c>
      <c r="AI2282" s="39" t="str">
        <f t="shared" si="645"/>
        <v>tier - 3</v>
      </c>
      <c r="AJ2282" s="54" t="str">
        <f t="shared" si="646"/>
        <v>R1011</v>
      </c>
    </row>
    <row r="2283" spans="2:36" ht="15.75" customHeight="1" x14ac:dyDescent="0.3">
      <c r="B2283" s="12" t="s">
        <v>8098</v>
      </c>
      <c r="C2283" s="13" t="s">
        <v>319</v>
      </c>
      <c r="D2283" s="13">
        <v>18.25</v>
      </c>
      <c r="E2283" s="13" t="str">
        <f t="shared" si="630"/>
        <v>Underweight</v>
      </c>
      <c r="F2283" s="13">
        <v>10.95</v>
      </c>
      <c r="G2283" s="13" t="str">
        <f t="shared" si="631"/>
        <v>Diabetes</v>
      </c>
      <c r="H2283" s="13" t="s">
        <v>8291</v>
      </c>
      <c r="I2283" s="13" t="s">
        <v>8291</v>
      </c>
      <c r="J2283" s="13" t="s">
        <v>8291</v>
      </c>
      <c r="K2283" s="27" t="s">
        <v>8292</v>
      </c>
      <c r="L2283" s="13" t="s">
        <v>8291</v>
      </c>
      <c r="M2283" s="13" t="s">
        <v>10366</v>
      </c>
      <c r="N2283" s="13">
        <v>46</v>
      </c>
      <c r="O2283" s="56">
        <v>42760.5</v>
      </c>
      <c r="P2283" s="13" t="s">
        <v>8314</v>
      </c>
      <c r="Q2283" s="13" t="s">
        <v>8310</v>
      </c>
      <c r="R2283" s="57" t="s">
        <v>8317</v>
      </c>
      <c r="T2283" s="12" t="s">
        <v>8098</v>
      </c>
      <c r="U2283" s="13" t="str">
        <f t="shared" si="647"/>
        <v xml:space="preserve">  Joshua</v>
      </c>
      <c r="V2283" s="39">
        <f t="shared" si="632"/>
        <v>18.25</v>
      </c>
      <c r="W2283" s="39" t="str">
        <f t="shared" si="633"/>
        <v>Underweight</v>
      </c>
      <c r="X2283" s="39">
        <f t="shared" si="634"/>
        <v>10.95</v>
      </c>
      <c r="Y2283" s="39" t="str">
        <f t="shared" si="635"/>
        <v>Diabetes</v>
      </c>
      <c r="Z2283" s="39" t="str">
        <f t="shared" si="636"/>
        <v>No</v>
      </c>
      <c r="AA2283" s="39" t="str">
        <f t="shared" si="637"/>
        <v>No</v>
      </c>
      <c r="AB2283" s="39" t="str">
        <f t="shared" si="638"/>
        <v>No</v>
      </c>
      <c r="AC2283" s="38" t="str">
        <f t="shared" si="639"/>
        <v>No major surgery</v>
      </c>
      <c r="AD2283" s="39" t="str">
        <f t="shared" si="640"/>
        <v>No</v>
      </c>
      <c r="AE2283" s="13" t="str">
        <f t="shared" si="641"/>
        <v>21-Oct-1977</v>
      </c>
      <c r="AF2283" s="39">
        <f t="shared" si="642"/>
        <v>46</v>
      </c>
      <c r="AG2283" s="58">
        <f t="shared" si="643"/>
        <v>42760.5</v>
      </c>
      <c r="AH2283" s="39" t="str">
        <f t="shared" si="644"/>
        <v>tier - 1</v>
      </c>
      <c r="AI2283" s="39" t="str">
        <f t="shared" si="645"/>
        <v>tier - 2</v>
      </c>
      <c r="AJ2283" s="54" t="str">
        <f t="shared" si="646"/>
        <v>R1012</v>
      </c>
    </row>
    <row r="2284" spans="2:36" ht="15.75" customHeight="1" x14ac:dyDescent="0.3">
      <c r="B2284" s="12" t="s">
        <v>8101</v>
      </c>
      <c r="C2284" s="13" t="s">
        <v>8103</v>
      </c>
      <c r="D2284" s="13">
        <v>53.13</v>
      </c>
      <c r="E2284" s="13" t="str">
        <f t="shared" si="630"/>
        <v>Obesity</v>
      </c>
      <c r="F2284" s="13">
        <v>4.4400000000000004</v>
      </c>
      <c r="G2284" s="13" t="str">
        <f t="shared" si="631"/>
        <v>Normal</v>
      </c>
      <c r="H2284" s="13" t="s">
        <v>8291</v>
      </c>
      <c r="I2284" s="13" t="s">
        <v>8293</v>
      </c>
      <c r="J2284" s="13" t="s">
        <v>8291</v>
      </c>
      <c r="K2284" s="27">
        <v>1</v>
      </c>
      <c r="L2284" s="13" t="s">
        <v>8291</v>
      </c>
      <c r="M2284" s="13" t="s">
        <v>9671</v>
      </c>
      <c r="N2284" s="13">
        <v>58</v>
      </c>
      <c r="O2284" s="56">
        <v>42764.12</v>
      </c>
      <c r="P2284" s="13" t="s">
        <v>8314</v>
      </c>
      <c r="Q2284" s="13" t="s">
        <v>8310</v>
      </c>
      <c r="R2284" s="57" t="s">
        <v>8321</v>
      </c>
      <c r="T2284" s="12" t="s">
        <v>8101</v>
      </c>
      <c r="U2284" s="13" t="str">
        <f t="shared" si="647"/>
        <v xml:space="preserve">  Pierre</v>
      </c>
      <c r="V2284" s="39">
        <f t="shared" si="632"/>
        <v>53.13</v>
      </c>
      <c r="W2284" s="39" t="str">
        <f t="shared" si="633"/>
        <v>Obesity</v>
      </c>
      <c r="X2284" s="39">
        <f t="shared" si="634"/>
        <v>4.4400000000000004</v>
      </c>
      <c r="Y2284" s="39" t="str">
        <f t="shared" si="635"/>
        <v>Normal</v>
      </c>
      <c r="Z2284" s="39" t="str">
        <f t="shared" si="636"/>
        <v>No</v>
      </c>
      <c r="AA2284" s="39" t="str">
        <f t="shared" si="637"/>
        <v>Yes</v>
      </c>
      <c r="AB2284" s="39" t="str">
        <f t="shared" si="638"/>
        <v>No</v>
      </c>
      <c r="AC2284" s="38">
        <f t="shared" si="639"/>
        <v>1</v>
      </c>
      <c r="AD2284" s="39" t="str">
        <f t="shared" si="640"/>
        <v>No</v>
      </c>
      <c r="AE2284" s="13" t="str">
        <f t="shared" si="641"/>
        <v>29-Oct-1965</v>
      </c>
      <c r="AF2284" s="39">
        <f t="shared" si="642"/>
        <v>58</v>
      </c>
      <c r="AG2284" s="58">
        <f t="shared" si="643"/>
        <v>42764.12</v>
      </c>
      <c r="AH2284" s="39" t="str">
        <f t="shared" si="644"/>
        <v>tier - 1</v>
      </c>
      <c r="AI2284" s="39" t="str">
        <f t="shared" si="645"/>
        <v>tier - 2</v>
      </c>
      <c r="AJ2284" s="54" t="str">
        <f t="shared" si="646"/>
        <v>R1011</v>
      </c>
    </row>
    <row r="2285" spans="2:36" ht="15.75" customHeight="1" x14ac:dyDescent="0.3">
      <c r="B2285" s="12" t="s">
        <v>8105</v>
      </c>
      <c r="C2285" s="13" t="s">
        <v>335</v>
      </c>
      <c r="D2285" s="13">
        <v>20.46</v>
      </c>
      <c r="E2285" s="13" t="str">
        <f t="shared" si="630"/>
        <v>Healthy Weight</v>
      </c>
      <c r="F2285" s="13">
        <v>4.0199999999999996</v>
      </c>
      <c r="G2285" s="13" t="str">
        <f t="shared" si="631"/>
        <v>Normal</v>
      </c>
      <c r="H2285" s="13" t="s">
        <v>8291</v>
      </c>
      <c r="I2285" s="13" t="s">
        <v>8291</v>
      </c>
      <c r="J2285" s="13" t="s">
        <v>8291</v>
      </c>
      <c r="K2285" s="27" t="s">
        <v>8292</v>
      </c>
      <c r="L2285" s="13" t="s">
        <v>8291</v>
      </c>
      <c r="M2285" s="13" t="s">
        <v>10367</v>
      </c>
      <c r="N2285" s="13">
        <v>51</v>
      </c>
      <c r="O2285" s="56">
        <v>42856.84</v>
      </c>
      <c r="P2285" s="13" t="s">
        <v>8314</v>
      </c>
      <c r="Q2285" s="13" t="s">
        <v>8314</v>
      </c>
      <c r="R2285" s="57" t="s">
        <v>8321</v>
      </c>
      <c r="T2285" s="12" t="s">
        <v>8105</v>
      </c>
      <c r="U2285" s="13" t="str">
        <f t="shared" si="647"/>
        <v xml:space="preserve">  Kate</v>
      </c>
      <c r="V2285" s="39">
        <f t="shared" si="632"/>
        <v>20.46</v>
      </c>
      <c r="W2285" s="39" t="str">
        <f t="shared" si="633"/>
        <v>Healthy Weight</v>
      </c>
      <c r="X2285" s="39">
        <f t="shared" si="634"/>
        <v>4.0199999999999996</v>
      </c>
      <c r="Y2285" s="39" t="str">
        <f t="shared" si="635"/>
        <v>Normal</v>
      </c>
      <c r="Z2285" s="39" t="str">
        <f t="shared" si="636"/>
        <v>No</v>
      </c>
      <c r="AA2285" s="39" t="str">
        <f t="shared" si="637"/>
        <v>No</v>
      </c>
      <c r="AB2285" s="39" t="str">
        <f t="shared" si="638"/>
        <v>No</v>
      </c>
      <c r="AC2285" s="38" t="str">
        <f t="shared" si="639"/>
        <v>No major surgery</v>
      </c>
      <c r="AD2285" s="39" t="str">
        <f t="shared" si="640"/>
        <v>No</v>
      </c>
      <c r="AE2285" s="13" t="str">
        <f t="shared" si="641"/>
        <v>10-Sep-1972</v>
      </c>
      <c r="AF2285" s="39">
        <f t="shared" si="642"/>
        <v>51</v>
      </c>
      <c r="AG2285" s="58">
        <f t="shared" si="643"/>
        <v>42856.84</v>
      </c>
      <c r="AH2285" s="39" t="str">
        <f t="shared" si="644"/>
        <v>tier - 1</v>
      </c>
      <c r="AI2285" s="39" t="str">
        <f t="shared" si="645"/>
        <v>tier - 1</v>
      </c>
      <c r="AJ2285" s="54" t="str">
        <f t="shared" si="646"/>
        <v>R1011</v>
      </c>
    </row>
    <row r="2286" spans="2:36" ht="15.75" customHeight="1" x14ac:dyDescent="0.3">
      <c r="B2286" s="12" t="s">
        <v>8107</v>
      </c>
      <c r="C2286" s="13" t="s">
        <v>56</v>
      </c>
      <c r="D2286" s="13">
        <v>43.01</v>
      </c>
      <c r="E2286" s="13" t="str">
        <f t="shared" si="630"/>
        <v>Obesity</v>
      </c>
      <c r="F2286" s="13">
        <v>5.44</v>
      </c>
      <c r="G2286" s="13" t="str">
        <f t="shared" si="631"/>
        <v>Normal</v>
      </c>
      <c r="H2286" s="13" t="s">
        <v>8291</v>
      </c>
      <c r="I2286" s="13" t="s">
        <v>8293</v>
      </c>
      <c r="J2286" s="13" t="s">
        <v>8291</v>
      </c>
      <c r="K2286" s="27">
        <v>1</v>
      </c>
      <c r="L2286" s="13" t="s">
        <v>8291</v>
      </c>
      <c r="M2286" s="13" t="s">
        <v>10368</v>
      </c>
      <c r="N2286" s="13">
        <v>48</v>
      </c>
      <c r="O2286" s="56">
        <v>42969.85</v>
      </c>
      <c r="P2286" s="13" t="s">
        <v>8314</v>
      </c>
      <c r="Q2286" s="13" t="s">
        <v>8311</v>
      </c>
      <c r="R2286" s="57" t="s">
        <v>8312</v>
      </c>
      <c r="T2286" s="12" t="s">
        <v>8107</v>
      </c>
      <c r="U2286" s="13" t="str">
        <f t="shared" si="647"/>
        <v xml:space="preserve">  David</v>
      </c>
      <c r="V2286" s="39">
        <f t="shared" si="632"/>
        <v>43.01</v>
      </c>
      <c r="W2286" s="39" t="str">
        <f t="shared" si="633"/>
        <v>Obesity</v>
      </c>
      <c r="X2286" s="39">
        <f t="shared" si="634"/>
        <v>5.44</v>
      </c>
      <c r="Y2286" s="39" t="str">
        <f t="shared" si="635"/>
        <v>Normal</v>
      </c>
      <c r="Z2286" s="39" t="str">
        <f t="shared" si="636"/>
        <v>No</v>
      </c>
      <c r="AA2286" s="39" t="str">
        <f t="shared" si="637"/>
        <v>Yes</v>
      </c>
      <c r="AB2286" s="39" t="str">
        <f t="shared" si="638"/>
        <v>No</v>
      </c>
      <c r="AC2286" s="38">
        <f t="shared" si="639"/>
        <v>1</v>
      </c>
      <c r="AD2286" s="39" t="str">
        <f t="shared" si="640"/>
        <v>No</v>
      </c>
      <c r="AE2286" s="13" t="str">
        <f t="shared" si="641"/>
        <v>23-Oct-1975</v>
      </c>
      <c r="AF2286" s="39">
        <f t="shared" si="642"/>
        <v>48</v>
      </c>
      <c r="AG2286" s="58">
        <f t="shared" si="643"/>
        <v>42969.85</v>
      </c>
      <c r="AH2286" s="39" t="str">
        <f t="shared" si="644"/>
        <v>tier - 1</v>
      </c>
      <c r="AI2286" s="39" t="str">
        <f t="shared" si="645"/>
        <v>tier - 3</v>
      </c>
      <c r="AJ2286" s="54" t="str">
        <f t="shared" si="646"/>
        <v>R1013</v>
      </c>
    </row>
    <row r="2287" spans="2:36" ht="15.75" customHeight="1" x14ac:dyDescent="0.3">
      <c r="B2287" s="12" t="s">
        <v>8110</v>
      </c>
      <c r="C2287" s="13" t="s">
        <v>3447</v>
      </c>
      <c r="D2287" s="13">
        <v>15.01</v>
      </c>
      <c r="E2287" s="13" t="str">
        <f t="shared" si="630"/>
        <v>Underweight</v>
      </c>
      <c r="F2287" s="13">
        <v>4.1500000000000004</v>
      </c>
      <c r="G2287" s="13" t="str">
        <f t="shared" si="631"/>
        <v>Normal</v>
      </c>
      <c r="H2287" s="13" t="s">
        <v>8291</v>
      </c>
      <c r="I2287" s="13" t="s">
        <v>8291</v>
      </c>
      <c r="J2287" s="13" t="s">
        <v>8293</v>
      </c>
      <c r="K2287" s="27">
        <v>1</v>
      </c>
      <c r="L2287" s="13" t="s">
        <v>8291</v>
      </c>
      <c r="M2287" s="13" t="s">
        <v>10369</v>
      </c>
      <c r="N2287" s="13">
        <v>45</v>
      </c>
      <c r="O2287" s="56">
        <v>42983.46</v>
      </c>
      <c r="P2287" s="13" t="s">
        <v>8314</v>
      </c>
      <c r="Q2287" s="13" t="s">
        <v>8310</v>
      </c>
      <c r="R2287" s="57" t="s">
        <v>8317</v>
      </c>
      <c r="T2287" s="12" t="s">
        <v>8110</v>
      </c>
      <c r="U2287" s="13" t="str">
        <f t="shared" si="647"/>
        <v xml:space="preserve">  Carla</v>
      </c>
      <c r="V2287" s="39">
        <f t="shared" si="632"/>
        <v>15.01</v>
      </c>
      <c r="W2287" s="39" t="str">
        <f t="shared" si="633"/>
        <v>Underweight</v>
      </c>
      <c r="X2287" s="39">
        <f t="shared" si="634"/>
        <v>4.1500000000000004</v>
      </c>
      <c r="Y2287" s="39" t="str">
        <f t="shared" si="635"/>
        <v>Normal</v>
      </c>
      <c r="Z2287" s="39" t="str">
        <f t="shared" si="636"/>
        <v>No</v>
      </c>
      <c r="AA2287" s="39" t="str">
        <f t="shared" si="637"/>
        <v>No</v>
      </c>
      <c r="AB2287" s="39" t="str">
        <f t="shared" si="638"/>
        <v>Yes</v>
      </c>
      <c r="AC2287" s="38">
        <f t="shared" si="639"/>
        <v>1</v>
      </c>
      <c r="AD2287" s="39" t="str">
        <f t="shared" si="640"/>
        <v>No</v>
      </c>
      <c r="AE2287" s="13" t="str">
        <f t="shared" si="641"/>
        <v>4-Nov-1978</v>
      </c>
      <c r="AF2287" s="39">
        <f t="shared" si="642"/>
        <v>45</v>
      </c>
      <c r="AG2287" s="58">
        <f t="shared" si="643"/>
        <v>42983.46</v>
      </c>
      <c r="AH2287" s="39" t="str">
        <f t="shared" si="644"/>
        <v>tier - 1</v>
      </c>
      <c r="AI2287" s="39" t="str">
        <f t="shared" si="645"/>
        <v>tier - 2</v>
      </c>
      <c r="AJ2287" s="54" t="str">
        <f t="shared" si="646"/>
        <v>R1012</v>
      </c>
    </row>
    <row r="2288" spans="2:36" ht="15.75" customHeight="1" x14ac:dyDescent="0.3">
      <c r="B2288" s="12" t="s">
        <v>8113</v>
      </c>
      <c r="C2288" s="13" t="s">
        <v>8115</v>
      </c>
      <c r="D2288" s="13">
        <v>41.14</v>
      </c>
      <c r="E2288" s="13" t="str">
        <f t="shared" si="630"/>
        <v>Obesity</v>
      </c>
      <c r="F2288" s="13">
        <v>6.02</v>
      </c>
      <c r="G2288" s="13" t="str">
        <f t="shared" si="631"/>
        <v>Prediabetes</v>
      </c>
      <c r="H2288" s="13" t="s">
        <v>8291</v>
      </c>
      <c r="I2288" s="13" t="s">
        <v>8293</v>
      </c>
      <c r="J2288" s="13" t="s">
        <v>8291</v>
      </c>
      <c r="K2288" s="27">
        <v>1</v>
      </c>
      <c r="L2288" s="13" t="s">
        <v>8291</v>
      </c>
      <c r="M2288" s="13" t="s">
        <v>9599</v>
      </c>
      <c r="N2288" s="13">
        <v>58</v>
      </c>
      <c r="O2288" s="56">
        <v>43073.760000000002</v>
      </c>
      <c r="P2288" s="13" t="s">
        <v>8310</v>
      </c>
      <c r="Q2288" s="13" t="s">
        <v>8310</v>
      </c>
      <c r="R2288" s="57" t="s">
        <v>8321</v>
      </c>
      <c r="T2288" s="12" t="s">
        <v>8113</v>
      </c>
      <c r="U2288" s="13" t="str">
        <f t="shared" si="647"/>
        <v xml:space="preserve">  Alvaro Sr</v>
      </c>
      <c r="V2288" s="39">
        <f t="shared" si="632"/>
        <v>41.14</v>
      </c>
      <c r="W2288" s="39" t="str">
        <f t="shared" si="633"/>
        <v>Obesity</v>
      </c>
      <c r="X2288" s="39">
        <f t="shared" si="634"/>
        <v>6.02</v>
      </c>
      <c r="Y2288" s="39" t="str">
        <f t="shared" si="635"/>
        <v>Prediabetes</v>
      </c>
      <c r="Z2288" s="39" t="str">
        <f t="shared" si="636"/>
        <v>No</v>
      </c>
      <c r="AA2288" s="39" t="str">
        <f t="shared" si="637"/>
        <v>Yes</v>
      </c>
      <c r="AB2288" s="39" t="str">
        <f t="shared" si="638"/>
        <v>No</v>
      </c>
      <c r="AC2288" s="38">
        <f t="shared" si="639"/>
        <v>1</v>
      </c>
      <c r="AD2288" s="39" t="str">
        <f t="shared" si="640"/>
        <v>No</v>
      </c>
      <c r="AE2288" s="13" t="str">
        <f t="shared" si="641"/>
        <v>29-Nov-1965</v>
      </c>
      <c r="AF2288" s="39">
        <f t="shared" si="642"/>
        <v>58</v>
      </c>
      <c r="AG2288" s="58">
        <f t="shared" si="643"/>
        <v>43073.760000000002</v>
      </c>
      <c r="AH2288" s="39" t="str">
        <f t="shared" si="644"/>
        <v>tier - 2</v>
      </c>
      <c r="AI2288" s="39" t="str">
        <f t="shared" si="645"/>
        <v>tier - 2</v>
      </c>
      <c r="AJ2288" s="54" t="str">
        <f t="shared" si="646"/>
        <v>R1011</v>
      </c>
    </row>
    <row r="2289" spans="2:36" ht="15.75" customHeight="1" x14ac:dyDescent="0.3">
      <c r="B2289" s="12" t="s">
        <v>8117</v>
      </c>
      <c r="C2289" s="13" t="s">
        <v>367</v>
      </c>
      <c r="D2289" s="13">
        <v>16.55</v>
      </c>
      <c r="E2289" s="13" t="str">
        <f t="shared" si="630"/>
        <v>Underweight</v>
      </c>
      <c r="F2289" s="13">
        <v>7.73</v>
      </c>
      <c r="G2289" s="13" t="str">
        <f t="shared" si="631"/>
        <v>Diabetes</v>
      </c>
      <c r="H2289" s="13" t="s">
        <v>8291</v>
      </c>
      <c r="I2289" s="13" t="s">
        <v>8291</v>
      </c>
      <c r="J2289" s="13" t="s">
        <v>8291</v>
      </c>
      <c r="K2289" s="27" t="s">
        <v>8292</v>
      </c>
      <c r="L2289" s="13" t="s">
        <v>8291</v>
      </c>
      <c r="M2289" s="13" t="s">
        <v>9077</v>
      </c>
      <c r="N2289" s="13">
        <v>54</v>
      </c>
      <c r="O2289" s="56">
        <v>43254.42</v>
      </c>
      <c r="P2289" s="13" t="s">
        <v>8310</v>
      </c>
      <c r="Q2289" s="13" t="s">
        <v>8310</v>
      </c>
      <c r="R2289" s="57" t="s">
        <v>8326</v>
      </c>
      <c r="T2289" s="12" t="s">
        <v>8117</v>
      </c>
      <c r="U2289" s="13" t="str">
        <f t="shared" si="647"/>
        <v xml:space="preserve">  Hope</v>
      </c>
      <c r="V2289" s="39">
        <f t="shared" si="632"/>
        <v>16.55</v>
      </c>
      <c r="W2289" s="39" t="str">
        <f t="shared" si="633"/>
        <v>Underweight</v>
      </c>
      <c r="X2289" s="39">
        <f t="shared" si="634"/>
        <v>7.73</v>
      </c>
      <c r="Y2289" s="39" t="str">
        <f t="shared" si="635"/>
        <v>Diabetes</v>
      </c>
      <c r="Z2289" s="39" t="str">
        <f t="shared" si="636"/>
        <v>No</v>
      </c>
      <c r="AA2289" s="39" t="str">
        <f t="shared" si="637"/>
        <v>No</v>
      </c>
      <c r="AB2289" s="39" t="str">
        <f t="shared" si="638"/>
        <v>No</v>
      </c>
      <c r="AC2289" s="38" t="str">
        <f t="shared" si="639"/>
        <v>No major surgery</v>
      </c>
      <c r="AD2289" s="39" t="str">
        <f t="shared" si="640"/>
        <v>No</v>
      </c>
      <c r="AE2289" s="13" t="str">
        <f t="shared" si="641"/>
        <v>3-Dec-1969</v>
      </c>
      <c r="AF2289" s="39">
        <f t="shared" si="642"/>
        <v>54</v>
      </c>
      <c r="AG2289" s="58">
        <f t="shared" si="643"/>
        <v>43254.42</v>
      </c>
      <c r="AH2289" s="39" t="str">
        <f t="shared" si="644"/>
        <v>tier - 2</v>
      </c>
      <c r="AI2289" s="39" t="str">
        <f t="shared" si="645"/>
        <v>tier - 2</v>
      </c>
      <c r="AJ2289" s="54" t="str">
        <f t="shared" si="646"/>
        <v>R1016</v>
      </c>
    </row>
    <row r="2290" spans="2:36" ht="15.75" customHeight="1" x14ac:dyDescent="0.3">
      <c r="B2290" s="12" t="s">
        <v>8119</v>
      </c>
      <c r="C2290" s="13" t="s">
        <v>8121</v>
      </c>
      <c r="D2290" s="13">
        <v>37.29</v>
      </c>
      <c r="E2290" s="13" t="str">
        <f t="shared" si="630"/>
        <v>Obesity</v>
      </c>
      <c r="F2290" s="13">
        <v>5.03</v>
      </c>
      <c r="G2290" s="13" t="str">
        <f t="shared" si="631"/>
        <v>Normal</v>
      </c>
      <c r="H2290" s="13" t="s">
        <v>8291</v>
      </c>
      <c r="I2290" s="13" t="s">
        <v>8293</v>
      </c>
      <c r="J2290" s="13" t="s">
        <v>8291</v>
      </c>
      <c r="K2290" s="27">
        <v>1</v>
      </c>
      <c r="L2290" s="13" t="s">
        <v>8291</v>
      </c>
      <c r="M2290" s="13" t="s">
        <v>10370</v>
      </c>
      <c r="N2290" s="13">
        <v>58</v>
      </c>
      <c r="O2290" s="56">
        <v>43578.94</v>
      </c>
      <c r="P2290" s="13" t="s">
        <v>8310</v>
      </c>
      <c r="Q2290" s="13" t="s">
        <v>8310</v>
      </c>
      <c r="R2290" s="57" t="s">
        <v>8317</v>
      </c>
      <c r="T2290" s="12" t="s">
        <v>8119</v>
      </c>
      <c r="U2290" s="13" t="str">
        <f t="shared" si="647"/>
        <v xml:space="preserve">  Mark P</v>
      </c>
      <c r="V2290" s="39">
        <f t="shared" si="632"/>
        <v>37.29</v>
      </c>
      <c r="W2290" s="39" t="str">
        <f t="shared" si="633"/>
        <v>Obesity</v>
      </c>
      <c r="X2290" s="39">
        <f t="shared" si="634"/>
        <v>5.03</v>
      </c>
      <c r="Y2290" s="39" t="str">
        <f t="shared" si="635"/>
        <v>Normal</v>
      </c>
      <c r="Z2290" s="39" t="str">
        <f t="shared" si="636"/>
        <v>No</v>
      </c>
      <c r="AA2290" s="39" t="str">
        <f t="shared" si="637"/>
        <v>Yes</v>
      </c>
      <c r="AB2290" s="39" t="str">
        <f t="shared" si="638"/>
        <v>No</v>
      </c>
      <c r="AC2290" s="38">
        <f t="shared" si="639"/>
        <v>1</v>
      </c>
      <c r="AD2290" s="39" t="str">
        <f t="shared" si="640"/>
        <v>No</v>
      </c>
      <c r="AE2290" s="13" t="str">
        <f t="shared" si="641"/>
        <v>22-Aug-1965</v>
      </c>
      <c r="AF2290" s="39">
        <f t="shared" si="642"/>
        <v>58</v>
      </c>
      <c r="AG2290" s="58">
        <f t="shared" si="643"/>
        <v>43578.94</v>
      </c>
      <c r="AH2290" s="39" t="str">
        <f t="shared" si="644"/>
        <v>tier - 2</v>
      </c>
      <c r="AI2290" s="39" t="str">
        <f t="shared" si="645"/>
        <v>tier - 2</v>
      </c>
      <c r="AJ2290" s="54" t="str">
        <f t="shared" si="646"/>
        <v>R1012</v>
      </c>
    </row>
    <row r="2291" spans="2:36" ht="15.75" customHeight="1" x14ac:dyDescent="0.3">
      <c r="B2291" s="12" t="s">
        <v>8123</v>
      </c>
      <c r="C2291" s="13" t="s">
        <v>5287</v>
      </c>
      <c r="D2291" s="13">
        <v>16.739999999999998</v>
      </c>
      <c r="E2291" s="13" t="str">
        <f t="shared" si="630"/>
        <v>Underweight</v>
      </c>
      <c r="F2291" s="13">
        <v>4.08</v>
      </c>
      <c r="G2291" s="13" t="str">
        <f t="shared" si="631"/>
        <v>Normal</v>
      </c>
      <c r="H2291" s="13" t="s">
        <v>8293</v>
      </c>
      <c r="I2291" s="13" t="s">
        <v>8291</v>
      </c>
      <c r="J2291" s="13" t="s">
        <v>8291</v>
      </c>
      <c r="K2291" s="27" t="s">
        <v>8292</v>
      </c>
      <c r="L2291" s="13" t="s">
        <v>8291</v>
      </c>
      <c r="M2291" s="13" t="s">
        <v>10371</v>
      </c>
      <c r="N2291" s="13">
        <v>37</v>
      </c>
      <c r="O2291" s="56">
        <v>43753.34</v>
      </c>
      <c r="P2291" s="13" t="s">
        <v>8310</v>
      </c>
      <c r="Q2291" s="13" t="s">
        <v>8314</v>
      </c>
      <c r="R2291" s="57" t="s">
        <v>8324</v>
      </c>
      <c r="T2291" s="12" t="s">
        <v>8123</v>
      </c>
      <c r="U2291" s="13" t="str">
        <f t="shared" si="647"/>
        <v xml:space="preserve">  Desiree</v>
      </c>
      <c r="V2291" s="39">
        <f t="shared" si="632"/>
        <v>16.739999999999998</v>
      </c>
      <c r="W2291" s="39" t="str">
        <f t="shared" si="633"/>
        <v>Underweight</v>
      </c>
      <c r="X2291" s="39">
        <f t="shared" si="634"/>
        <v>4.08</v>
      </c>
      <c r="Y2291" s="39" t="str">
        <f t="shared" si="635"/>
        <v>Normal</v>
      </c>
      <c r="Z2291" s="39" t="str">
        <f t="shared" si="636"/>
        <v>Yes</v>
      </c>
      <c r="AA2291" s="39" t="str">
        <f t="shared" si="637"/>
        <v>No</v>
      </c>
      <c r="AB2291" s="39" t="str">
        <f t="shared" si="638"/>
        <v>No</v>
      </c>
      <c r="AC2291" s="38" t="str">
        <f t="shared" si="639"/>
        <v>No major surgery</v>
      </c>
      <c r="AD2291" s="39" t="str">
        <f t="shared" si="640"/>
        <v>No</v>
      </c>
      <c r="AE2291" s="13" t="str">
        <f t="shared" si="641"/>
        <v>29-Dec-1986</v>
      </c>
      <c r="AF2291" s="39">
        <f t="shared" si="642"/>
        <v>37</v>
      </c>
      <c r="AG2291" s="58">
        <f t="shared" si="643"/>
        <v>43753.34</v>
      </c>
      <c r="AH2291" s="39" t="str">
        <f t="shared" si="644"/>
        <v>tier - 2</v>
      </c>
      <c r="AI2291" s="39" t="str">
        <f t="shared" si="645"/>
        <v>tier - 1</v>
      </c>
      <c r="AJ2291" s="54" t="str">
        <f t="shared" si="646"/>
        <v>R1015</v>
      </c>
    </row>
    <row r="2292" spans="2:36" ht="15.75" customHeight="1" x14ac:dyDescent="0.3">
      <c r="B2292" s="12" t="s">
        <v>8126</v>
      </c>
      <c r="C2292" s="13" t="s">
        <v>8128</v>
      </c>
      <c r="D2292" s="13">
        <v>34.43</v>
      </c>
      <c r="E2292" s="13" t="str">
        <f t="shared" si="630"/>
        <v>Obesity</v>
      </c>
      <c r="F2292" s="13">
        <v>4.2699999999999996</v>
      </c>
      <c r="G2292" s="13" t="str">
        <f t="shared" si="631"/>
        <v>Normal</v>
      </c>
      <c r="H2292" s="13" t="s">
        <v>8291</v>
      </c>
      <c r="I2292" s="13" t="s">
        <v>8293</v>
      </c>
      <c r="J2292" s="13" t="s">
        <v>8291</v>
      </c>
      <c r="K2292" s="27">
        <v>1</v>
      </c>
      <c r="L2292" s="13" t="s">
        <v>8291</v>
      </c>
      <c r="M2292" s="13" t="s">
        <v>10372</v>
      </c>
      <c r="N2292" s="13">
        <v>57</v>
      </c>
      <c r="O2292" s="56">
        <v>43813.87</v>
      </c>
      <c r="P2292" s="13" t="s">
        <v>8310</v>
      </c>
      <c r="Q2292" s="13" t="s">
        <v>8310</v>
      </c>
      <c r="R2292" s="57" t="s">
        <v>8312</v>
      </c>
      <c r="T2292" s="12" t="s">
        <v>8126</v>
      </c>
      <c r="U2292" s="13" t="str">
        <f t="shared" si="647"/>
        <v xml:space="preserve">  Mario Jr</v>
      </c>
      <c r="V2292" s="39">
        <f t="shared" si="632"/>
        <v>34.43</v>
      </c>
      <c r="W2292" s="39" t="str">
        <f t="shared" si="633"/>
        <v>Obesity</v>
      </c>
      <c r="X2292" s="39">
        <f t="shared" si="634"/>
        <v>4.2699999999999996</v>
      </c>
      <c r="Y2292" s="39" t="str">
        <f t="shared" si="635"/>
        <v>Normal</v>
      </c>
      <c r="Z2292" s="39" t="str">
        <f t="shared" si="636"/>
        <v>No</v>
      </c>
      <c r="AA2292" s="39" t="str">
        <f t="shared" si="637"/>
        <v>Yes</v>
      </c>
      <c r="AB2292" s="39" t="str">
        <f t="shared" si="638"/>
        <v>No</v>
      </c>
      <c r="AC2292" s="38">
        <f t="shared" si="639"/>
        <v>1</v>
      </c>
      <c r="AD2292" s="39" t="str">
        <f t="shared" si="640"/>
        <v>No</v>
      </c>
      <c r="AE2292" s="13" t="str">
        <f t="shared" si="641"/>
        <v>25-Oct-1966</v>
      </c>
      <c r="AF2292" s="39">
        <f t="shared" si="642"/>
        <v>57</v>
      </c>
      <c r="AG2292" s="58">
        <f t="shared" si="643"/>
        <v>43813.87</v>
      </c>
      <c r="AH2292" s="39" t="str">
        <f t="shared" si="644"/>
        <v>tier - 2</v>
      </c>
      <c r="AI2292" s="39" t="str">
        <f t="shared" si="645"/>
        <v>tier - 2</v>
      </c>
      <c r="AJ2292" s="54" t="str">
        <f t="shared" si="646"/>
        <v>R1013</v>
      </c>
    </row>
    <row r="2293" spans="2:36" ht="15.75" customHeight="1" x14ac:dyDescent="0.3">
      <c r="B2293" s="12" t="s">
        <v>8130</v>
      </c>
      <c r="C2293" s="13" t="s">
        <v>8132</v>
      </c>
      <c r="D2293" s="13">
        <v>34.1</v>
      </c>
      <c r="E2293" s="13" t="str">
        <f t="shared" si="630"/>
        <v>Obesity</v>
      </c>
      <c r="F2293" s="13">
        <v>4.07</v>
      </c>
      <c r="G2293" s="13" t="str">
        <f t="shared" si="631"/>
        <v>Normal</v>
      </c>
      <c r="H2293" s="13" t="s">
        <v>8291</v>
      </c>
      <c r="I2293" s="13" t="s">
        <v>8293</v>
      </c>
      <c r="J2293" s="13" t="s">
        <v>8291</v>
      </c>
      <c r="K2293" s="27">
        <v>1</v>
      </c>
      <c r="L2293" s="13" t="s">
        <v>8291</v>
      </c>
      <c r="M2293" s="13" t="s">
        <v>9530</v>
      </c>
      <c r="N2293" s="13">
        <v>57</v>
      </c>
      <c r="O2293" s="56">
        <v>43817.45</v>
      </c>
      <c r="P2293" s="13" t="s">
        <v>8310</v>
      </c>
      <c r="Q2293" s="13" t="s">
        <v>8311</v>
      </c>
      <c r="R2293" s="57" t="s">
        <v>8317</v>
      </c>
      <c r="T2293" s="12" t="s">
        <v>8130</v>
      </c>
      <c r="U2293" s="13" t="str">
        <f t="shared" si="647"/>
        <v xml:space="preserve">  Lusapho</v>
      </c>
      <c r="V2293" s="39">
        <f t="shared" si="632"/>
        <v>34.1</v>
      </c>
      <c r="W2293" s="39" t="str">
        <f t="shared" si="633"/>
        <v>Obesity</v>
      </c>
      <c r="X2293" s="39">
        <f t="shared" si="634"/>
        <v>4.07</v>
      </c>
      <c r="Y2293" s="39" t="str">
        <f t="shared" si="635"/>
        <v>Normal</v>
      </c>
      <c r="Z2293" s="39" t="str">
        <f t="shared" si="636"/>
        <v>No</v>
      </c>
      <c r="AA2293" s="39" t="str">
        <f t="shared" si="637"/>
        <v>Yes</v>
      </c>
      <c r="AB2293" s="39" t="str">
        <f t="shared" si="638"/>
        <v>No</v>
      </c>
      <c r="AC2293" s="38">
        <f t="shared" si="639"/>
        <v>1</v>
      </c>
      <c r="AD2293" s="39" t="str">
        <f t="shared" si="640"/>
        <v>No</v>
      </c>
      <c r="AE2293" s="13" t="str">
        <f t="shared" si="641"/>
        <v>2-Jul-1966</v>
      </c>
      <c r="AF2293" s="39">
        <f t="shared" si="642"/>
        <v>57</v>
      </c>
      <c r="AG2293" s="58">
        <f t="shared" si="643"/>
        <v>43817.45</v>
      </c>
      <c r="AH2293" s="39" t="str">
        <f t="shared" si="644"/>
        <v>tier - 2</v>
      </c>
      <c r="AI2293" s="39" t="str">
        <f t="shared" si="645"/>
        <v>tier - 3</v>
      </c>
      <c r="AJ2293" s="54" t="str">
        <f t="shared" si="646"/>
        <v>R1012</v>
      </c>
    </row>
    <row r="2294" spans="2:36" ht="15.75" customHeight="1" x14ac:dyDescent="0.3">
      <c r="B2294" s="12" t="s">
        <v>8134</v>
      </c>
      <c r="C2294" s="13" t="s">
        <v>1045</v>
      </c>
      <c r="D2294" s="13">
        <v>19.3</v>
      </c>
      <c r="E2294" s="13" t="str">
        <f t="shared" si="630"/>
        <v>Healthy Weight</v>
      </c>
      <c r="F2294" s="13">
        <v>10.36</v>
      </c>
      <c r="G2294" s="13" t="str">
        <f t="shared" si="631"/>
        <v>Diabetes</v>
      </c>
      <c r="H2294" s="13" t="s">
        <v>8291</v>
      </c>
      <c r="I2294" s="13" t="s">
        <v>8291</v>
      </c>
      <c r="J2294" s="13" t="s">
        <v>8291</v>
      </c>
      <c r="K2294" s="27" t="s">
        <v>8292</v>
      </c>
      <c r="L2294" s="13" t="s">
        <v>8291</v>
      </c>
      <c r="M2294" s="13" t="s">
        <v>10373</v>
      </c>
      <c r="N2294" s="13">
        <v>43</v>
      </c>
      <c r="O2294" s="56">
        <v>43896.38</v>
      </c>
      <c r="P2294" s="13" t="s">
        <v>8310</v>
      </c>
      <c r="Q2294" s="13" t="s">
        <v>8314</v>
      </c>
      <c r="R2294" s="57" t="s">
        <v>8312</v>
      </c>
      <c r="T2294" s="12" t="s">
        <v>8134</v>
      </c>
      <c r="U2294" s="13" t="str">
        <f t="shared" si="647"/>
        <v xml:space="preserve">  Erin C</v>
      </c>
      <c r="V2294" s="39">
        <f t="shared" si="632"/>
        <v>19.3</v>
      </c>
      <c r="W2294" s="39" t="str">
        <f t="shared" si="633"/>
        <v>Healthy Weight</v>
      </c>
      <c r="X2294" s="39">
        <f t="shared" si="634"/>
        <v>10.36</v>
      </c>
      <c r="Y2294" s="39" t="str">
        <f t="shared" si="635"/>
        <v>Diabetes</v>
      </c>
      <c r="Z2294" s="39" t="str">
        <f t="shared" si="636"/>
        <v>No</v>
      </c>
      <c r="AA2294" s="39" t="str">
        <f t="shared" si="637"/>
        <v>No</v>
      </c>
      <c r="AB2294" s="39" t="str">
        <f t="shared" si="638"/>
        <v>No</v>
      </c>
      <c r="AC2294" s="38" t="str">
        <f t="shared" si="639"/>
        <v>No major surgery</v>
      </c>
      <c r="AD2294" s="39" t="str">
        <f t="shared" si="640"/>
        <v>No</v>
      </c>
      <c r="AE2294" s="13" t="str">
        <f t="shared" si="641"/>
        <v>10-Nov-1980</v>
      </c>
      <c r="AF2294" s="39">
        <f t="shared" si="642"/>
        <v>43</v>
      </c>
      <c r="AG2294" s="58">
        <f t="shared" si="643"/>
        <v>43896.38</v>
      </c>
      <c r="AH2294" s="39" t="str">
        <f t="shared" si="644"/>
        <v>tier - 2</v>
      </c>
      <c r="AI2294" s="39" t="str">
        <f t="shared" si="645"/>
        <v>tier - 1</v>
      </c>
      <c r="AJ2294" s="54" t="str">
        <f t="shared" si="646"/>
        <v>R1013</v>
      </c>
    </row>
    <row r="2295" spans="2:36" ht="15.75" customHeight="1" x14ac:dyDescent="0.3">
      <c r="B2295" s="12" t="s">
        <v>8136</v>
      </c>
      <c r="C2295" s="13" t="s">
        <v>8138</v>
      </c>
      <c r="D2295" s="13">
        <v>33.659999999999997</v>
      </c>
      <c r="E2295" s="13" t="str">
        <f t="shared" si="630"/>
        <v>Obesity</v>
      </c>
      <c r="F2295" s="13">
        <v>5.71</v>
      </c>
      <c r="G2295" s="13" t="str">
        <f t="shared" si="631"/>
        <v>Prediabetes</v>
      </c>
      <c r="H2295" s="13" t="s">
        <v>8291</v>
      </c>
      <c r="I2295" s="13" t="s">
        <v>8293</v>
      </c>
      <c r="J2295" s="13" t="s">
        <v>8291</v>
      </c>
      <c r="K2295" s="27">
        <v>1</v>
      </c>
      <c r="L2295" s="13" t="s">
        <v>8291</v>
      </c>
      <c r="M2295" s="13" t="s">
        <v>10374</v>
      </c>
      <c r="N2295" s="13">
        <v>57</v>
      </c>
      <c r="O2295" s="56">
        <v>43921.18</v>
      </c>
      <c r="P2295" s="13" t="s">
        <v>8310</v>
      </c>
      <c r="Q2295" s="13" t="s">
        <v>8310</v>
      </c>
      <c r="R2295" s="57" t="s">
        <v>8317</v>
      </c>
      <c r="T2295" s="12" t="s">
        <v>8136</v>
      </c>
      <c r="U2295" s="13" t="str">
        <f t="shared" si="647"/>
        <v xml:space="preserve">  Alan F</v>
      </c>
      <c r="V2295" s="39">
        <f t="shared" si="632"/>
        <v>33.659999999999997</v>
      </c>
      <c r="W2295" s="39" t="str">
        <f t="shared" si="633"/>
        <v>Obesity</v>
      </c>
      <c r="X2295" s="39">
        <f t="shared" si="634"/>
        <v>5.71</v>
      </c>
      <c r="Y2295" s="39" t="str">
        <f t="shared" si="635"/>
        <v>Prediabetes</v>
      </c>
      <c r="Z2295" s="39" t="str">
        <f t="shared" si="636"/>
        <v>No</v>
      </c>
      <c r="AA2295" s="39" t="str">
        <f t="shared" si="637"/>
        <v>Yes</v>
      </c>
      <c r="AB2295" s="39" t="str">
        <f t="shared" si="638"/>
        <v>No</v>
      </c>
      <c r="AC2295" s="38">
        <f t="shared" si="639"/>
        <v>1</v>
      </c>
      <c r="AD2295" s="39" t="str">
        <f t="shared" si="640"/>
        <v>No</v>
      </c>
      <c r="AE2295" s="13" t="str">
        <f t="shared" si="641"/>
        <v>5-Oct-1966</v>
      </c>
      <c r="AF2295" s="39">
        <f t="shared" si="642"/>
        <v>57</v>
      </c>
      <c r="AG2295" s="58">
        <f t="shared" si="643"/>
        <v>43921.18</v>
      </c>
      <c r="AH2295" s="39" t="str">
        <f t="shared" si="644"/>
        <v>tier - 2</v>
      </c>
      <c r="AI2295" s="39" t="str">
        <f t="shared" si="645"/>
        <v>tier - 2</v>
      </c>
      <c r="AJ2295" s="54" t="str">
        <f t="shared" si="646"/>
        <v>R1012</v>
      </c>
    </row>
    <row r="2296" spans="2:36" ht="15.75" customHeight="1" x14ac:dyDescent="0.3">
      <c r="B2296" s="12" t="s">
        <v>8140</v>
      </c>
      <c r="C2296" s="13" t="s">
        <v>205</v>
      </c>
      <c r="D2296" s="13">
        <v>33.33</v>
      </c>
      <c r="E2296" s="13" t="str">
        <f t="shared" si="630"/>
        <v>Obesity</v>
      </c>
      <c r="F2296" s="13">
        <v>6.08</v>
      </c>
      <c r="G2296" s="13" t="str">
        <f t="shared" si="631"/>
        <v>Prediabetes</v>
      </c>
      <c r="H2296" s="13" t="s">
        <v>8291</v>
      </c>
      <c r="I2296" s="13" t="s">
        <v>8293</v>
      </c>
      <c r="J2296" s="13" t="s">
        <v>8291</v>
      </c>
      <c r="K2296" s="27">
        <v>1</v>
      </c>
      <c r="L2296" s="13" t="s">
        <v>8291</v>
      </c>
      <c r="M2296" s="13" t="s">
        <v>10375</v>
      </c>
      <c r="N2296" s="13">
        <v>35</v>
      </c>
      <c r="O2296" s="56">
        <v>43943.88</v>
      </c>
      <c r="P2296" s="13" t="s">
        <v>8310</v>
      </c>
      <c r="Q2296" s="13" t="s">
        <v>8314</v>
      </c>
      <c r="R2296" s="57" t="s">
        <v>8317</v>
      </c>
      <c r="T2296" s="12" t="s">
        <v>8140</v>
      </c>
      <c r="U2296" s="13" t="str">
        <f t="shared" si="647"/>
        <v xml:space="preserve">  Ryan</v>
      </c>
      <c r="V2296" s="39">
        <f t="shared" si="632"/>
        <v>33.33</v>
      </c>
      <c r="W2296" s="39" t="str">
        <f t="shared" si="633"/>
        <v>Obesity</v>
      </c>
      <c r="X2296" s="39">
        <f t="shared" si="634"/>
        <v>6.08</v>
      </c>
      <c r="Y2296" s="39" t="str">
        <f t="shared" si="635"/>
        <v>Prediabetes</v>
      </c>
      <c r="Z2296" s="39" t="str">
        <f t="shared" si="636"/>
        <v>No</v>
      </c>
      <c r="AA2296" s="39" t="str">
        <f t="shared" si="637"/>
        <v>Yes</v>
      </c>
      <c r="AB2296" s="39" t="str">
        <f t="shared" si="638"/>
        <v>No</v>
      </c>
      <c r="AC2296" s="38">
        <f t="shared" si="639"/>
        <v>1</v>
      </c>
      <c r="AD2296" s="39" t="str">
        <f t="shared" si="640"/>
        <v>No</v>
      </c>
      <c r="AE2296" s="13" t="str">
        <f t="shared" si="641"/>
        <v>16-Jul-1988</v>
      </c>
      <c r="AF2296" s="39">
        <f t="shared" si="642"/>
        <v>35</v>
      </c>
      <c r="AG2296" s="58">
        <f t="shared" si="643"/>
        <v>43943.88</v>
      </c>
      <c r="AH2296" s="39" t="str">
        <f t="shared" si="644"/>
        <v>tier - 2</v>
      </c>
      <c r="AI2296" s="39" t="str">
        <f t="shared" si="645"/>
        <v>tier - 1</v>
      </c>
      <c r="AJ2296" s="54" t="str">
        <f t="shared" si="646"/>
        <v>R1012</v>
      </c>
    </row>
    <row r="2297" spans="2:36" ht="15.75" customHeight="1" x14ac:dyDescent="0.3">
      <c r="B2297" s="12" t="s">
        <v>8142</v>
      </c>
      <c r="C2297" s="13" t="s">
        <v>367</v>
      </c>
      <c r="D2297" s="13">
        <v>21.84</v>
      </c>
      <c r="E2297" s="13" t="str">
        <f t="shared" si="630"/>
        <v>Healthy Weight</v>
      </c>
      <c r="F2297" s="13">
        <v>5.71</v>
      </c>
      <c r="G2297" s="13" t="str">
        <f t="shared" si="631"/>
        <v>Prediabetes</v>
      </c>
      <c r="H2297" s="13" t="s">
        <v>8291</v>
      </c>
      <c r="I2297" s="13" t="s">
        <v>8293</v>
      </c>
      <c r="J2297" s="13" t="s">
        <v>8291</v>
      </c>
      <c r="K2297" s="27">
        <v>1</v>
      </c>
      <c r="L2297" s="13" t="s">
        <v>8291</v>
      </c>
      <c r="M2297" s="13" t="s">
        <v>10376</v>
      </c>
      <c r="N2297" s="13">
        <v>48</v>
      </c>
      <c r="O2297" s="56">
        <v>44202.65</v>
      </c>
      <c r="P2297" s="13" t="s">
        <v>8310</v>
      </c>
      <c r="Q2297" s="13" t="s">
        <v>8310</v>
      </c>
      <c r="R2297" s="57" t="s">
        <v>8312</v>
      </c>
      <c r="T2297" s="12" t="s">
        <v>8142</v>
      </c>
      <c r="U2297" s="13" t="str">
        <f t="shared" si="647"/>
        <v xml:space="preserve">  Hope</v>
      </c>
      <c r="V2297" s="39">
        <f t="shared" si="632"/>
        <v>21.84</v>
      </c>
      <c r="W2297" s="39" t="str">
        <f t="shared" si="633"/>
        <v>Healthy Weight</v>
      </c>
      <c r="X2297" s="39">
        <f t="shared" si="634"/>
        <v>5.71</v>
      </c>
      <c r="Y2297" s="39" t="str">
        <f t="shared" si="635"/>
        <v>Prediabetes</v>
      </c>
      <c r="Z2297" s="39" t="str">
        <f t="shared" si="636"/>
        <v>No</v>
      </c>
      <c r="AA2297" s="39" t="str">
        <f t="shared" si="637"/>
        <v>Yes</v>
      </c>
      <c r="AB2297" s="39" t="str">
        <f t="shared" si="638"/>
        <v>No</v>
      </c>
      <c r="AC2297" s="38">
        <f t="shared" si="639"/>
        <v>1</v>
      </c>
      <c r="AD2297" s="39" t="str">
        <f t="shared" si="640"/>
        <v>No</v>
      </c>
      <c r="AE2297" s="13" t="str">
        <f t="shared" si="641"/>
        <v>1-Jun-1975</v>
      </c>
      <c r="AF2297" s="39">
        <f t="shared" si="642"/>
        <v>48</v>
      </c>
      <c r="AG2297" s="58">
        <f t="shared" si="643"/>
        <v>44202.65</v>
      </c>
      <c r="AH2297" s="39" t="str">
        <f t="shared" si="644"/>
        <v>tier - 2</v>
      </c>
      <c r="AI2297" s="39" t="str">
        <f t="shared" si="645"/>
        <v>tier - 2</v>
      </c>
      <c r="AJ2297" s="54" t="str">
        <f t="shared" si="646"/>
        <v>R1013</v>
      </c>
    </row>
    <row r="2298" spans="2:36" ht="15.75" customHeight="1" x14ac:dyDescent="0.3">
      <c r="B2298" s="12" t="s">
        <v>8145</v>
      </c>
      <c r="C2298" s="13" t="s">
        <v>2711</v>
      </c>
      <c r="D2298" s="13">
        <v>16.87</v>
      </c>
      <c r="E2298" s="13" t="str">
        <f t="shared" si="630"/>
        <v>Underweight</v>
      </c>
      <c r="F2298" s="13">
        <v>9.1300000000000008</v>
      </c>
      <c r="G2298" s="13" t="str">
        <f t="shared" si="631"/>
        <v>Diabetes</v>
      </c>
      <c r="H2298" s="13" t="s">
        <v>8291</v>
      </c>
      <c r="I2298" s="13" t="s">
        <v>8291</v>
      </c>
      <c r="J2298" s="13" t="s">
        <v>8291</v>
      </c>
      <c r="K2298" s="27" t="s">
        <v>8292</v>
      </c>
      <c r="L2298" s="13" t="s">
        <v>8291</v>
      </c>
      <c r="M2298" s="13" t="s">
        <v>10377</v>
      </c>
      <c r="N2298" s="13">
        <v>55</v>
      </c>
      <c r="O2298" s="56">
        <v>44260.75</v>
      </c>
      <c r="P2298" s="13" t="s">
        <v>8310</v>
      </c>
      <c r="Q2298" s="13" t="s">
        <v>8314</v>
      </c>
      <c r="R2298" s="57" t="s">
        <v>8312</v>
      </c>
      <c r="T2298" s="12" t="s">
        <v>8145</v>
      </c>
      <c r="U2298" s="13" t="str">
        <f t="shared" si="647"/>
        <v xml:space="preserve">  Josh</v>
      </c>
      <c r="V2298" s="39">
        <f t="shared" si="632"/>
        <v>16.87</v>
      </c>
      <c r="W2298" s="39" t="str">
        <f t="shared" si="633"/>
        <v>Underweight</v>
      </c>
      <c r="X2298" s="39">
        <f t="shared" si="634"/>
        <v>9.1300000000000008</v>
      </c>
      <c r="Y2298" s="39" t="str">
        <f t="shared" si="635"/>
        <v>Diabetes</v>
      </c>
      <c r="Z2298" s="39" t="str">
        <f t="shared" si="636"/>
        <v>No</v>
      </c>
      <c r="AA2298" s="39" t="str">
        <f t="shared" si="637"/>
        <v>No</v>
      </c>
      <c r="AB2298" s="39" t="str">
        <f t="shared" si="638"/>
        <v>No</v>
      </c>
      <c r="AC2298" s="38" t="str">
        <f t="shared" si="639"/>
        <v>No major surgery</v>
      </c>
      <c r="AD2298" s="39" t="str">
        <f t="shared" si="640"/>
        <v>No</v>
      </c>
      <c r="AE2298" s="13" t="str">
        <f t="shared" si="641"/>
        <v>24-Nov-1968</v>
      </c>
      <c r="AF2298" s="39">
        <f t="shared" si="642"/>
        <v>55</v>
      </c>
      <c r="AG2298" s="58">
        <f t="shared" si="643"/>
        <v>44260.75</v>
      </c>
      <c r="AH2298" s="39" t="str">
        <f t="shared" si="644"/>
        <v>tier - 2</v>
      </c>
      <c r="AI2298" s="39" t="str">
        <f t="shared" si="645"/>
        <v>tier - 1</v>
      </c>
      <c r="AJ2298" s="54" t="str">
        <f t="shared" si="646"/>
        <v>R1013</v>
      </c>
    </row>
    <row r="2299" spans="2:36" ht="15.75" customHeight="1" x14ac:dyDescent="0.3">
      <c r="B2299" s="12" t="s">
        <v>8148</v>
      </c>
      <c r="C2299" s="13" t="s">
        <v>8150</v>
      </c>
      <c r="D2299" s="13">
        <v>30.14</v>
      </c>
      <c r="E2299" s="13" t="str">
        <f t="shared" si="630"/>
        <v>Obesity</v>
      </c>
      <c r="F2299" s="13">
        <v>5.49</v>
      </c>
      <c r="G2299" s="13" t="str">
        <f t="shared" si="631"/>
        <v>Normal</v>
      </c>
      <c r="H2299" s="13" t="s">
        <v>8291</v>
      </c>
      <c r="I2299" s="13" t="s">
        <v>8293</v>
      </c>
      <c r="J2299" s="13" t="s">
        <v>8291</v>
      </c>
      <c r="K2299" s="27">
        <v>1</v>
      </c>
      <c r="L2299" s="13" t="s">
        <v>8291</v>
      </c>
      <c r="M2299" s="13" t="s">
        <v>10378</v>
      </c>
      <c r="N2299" s="13">
        <v>52</v>
      </c>
      <c r="O2299" s="56">
        <v>44400.41</v>
      </c>
      <c r="P2299" s="13" t="s">
        <v>8310</v>
      </c>
      <c r="Q2299" s="13" t="s">
        <v>8310</v>
      </c>
      <c r="R2299" s="57" t="s">
        <v>8312</v>
      </c>
      <c r="T2299" s="12" t="s">
        <v>8148</v>
      </c>
      <c r="U2299" s="13" t="str">
        <f t="shared" si="647"/>
        <v xml:space="preserve">  Jacob J</v>
      </c>
      <c r="V2299" s="39">
        <f t="shared" si="632"/>
        <v>30.14</v>
      </c>
      <c r="W2299" s="39" t="str">
        <f t="shared" si="633"/>
        <v>Obesity</v>
      </c>
      <c r="X2299" s="39">
        <f t="shared" si="634"/>
        <v>5.49</v>
      </c>
      <c r="Y2299" s="39" t="str">
        <f t="shared" si="635"/>
        <v>Normal</v>
      </c>
      <c r="Z2299" s="39" t="str">
        <f t="shared" si="636"/>
        <v>No</v>
      </c>
      <c r="AA2299" s="39" t="str">
        <f t="shared" si="637"/>
        <v>Yes</v>
      </c>
      <c r="AB2299" s="39" t="str">
        <f t="shared" si="638"/>
        <v>No</v>
      </c>
      <c r="AC2299" s="38">
        <f t="shared" si="639"/>
        <v>1</v>
      </c>
      <c r="AD2299" s="39" t="str">
        <f t="shared" si="640"/>
        <v>No</v>
      </c>
      <c r="AE2299" s="13" t="str">
        <f t="shared" si="641"/>
        <v>29-Oct-1971</v>
      </c>
      <c r="AF2299" s="39">
        <f t="shared" si="642"/>
        <v>52</v>
      </c>
      <c r="AG2299" s="58">
        <f t="shared" si="643"/>
        <v>44400.41</v>
      </c>
      <c r="AH2299" s="39" t="str">
        <f t="shared" si="644"/>
        <v>tier - 2</v>
      </c>
      <c r="AI2299" s="39" t="str">
        <f t="shared" si="645"/>
        <v>tier - 2</v>
      </c>
      <c r="AJ2299" s="54" t="str">
        <f t="shared" si="646"/>
        <v>R1013</v>
      </c>
    </row>
    <row r="2300" spans="2:36" ht="15.75" customHeight="1" x14ac:dyDescent="0.3">
      <c r="B2300" s="12" t="s">
        <v>8152</v>
      </c>
      <c r="C2300" s="13" t="s">
        <v>8154</v>
      </c>
      <c r="D2300" s="13">
        <v>23.21</v>
      </c>
      <c r="E2300" s="13" t="str">
        <f t="shared" si="630"/>
        <v>Healthy Weight</v>
      </c>
      <c r="F2300" s="13">
        <v>4.37</v>
      </c>
      <c r="G2300" s="13" t="str">
        <f t="shared" si="631"/>
        <v>Normal</v>
      </c>
      <c r="H2300" s="13" t="s">
        <v>8291</v>
      </c>
      <c r="I2300" s="13" t="s">
        <v>8293</v>
      </c>
      <c r="J2300" s="13" t="s">
        <v>8291</v>
      </c>
      <c r="K2300" s="27">
        <v>1</v>
      </c>
      <c r="L2300" s="13" t="s">
        <v>8291</v>
      </c>
      <c r="M2300" s="13" t="s">
        <v>10379</v>
      </c>
      <c r="N2300" s="13">
        <v>56</v>
      </c>
      <c r="O2300" s="56">
        <v>44423.8</v>
      </c>
      <c r="P2300" s="13" t="s">
        <v>8310</v>
      </c>
      <c r="Q2300" s="13" t="s">
        <v>8311</v>
      </c>
      <c r="R2300" s="57" t="s">
        <v>8312</v>
      </c>
      <c r="T2300" s="12" t="s">
        <v>8152</v>
      </c>
      <c r="U2300" s="13" t="str">
        <f t="shared" si="647"/>
        <v xml:space="preserve">  Jose Tomas</v>
      </c>
      <c r="V2300" s="39">
        <f t="shared" si="632"/>
        <v>23.21</v>
      </c>
      <c r="W2300" s="39" t="str">
        <f t="shared" si="633"/>
        <v>Healthy Weight</v>
      </c>
      <c r="X2300" s="39">
        <f t="shared" si="634"/>
        <v>4.37</v>
      </c>
      <c r="Y2300" s="39" t="str">
        <f t="shared" si="635"/>
        <v>Normal</v>
      </c>
      <c r="Z2300" s="39" t="str">
        <f t="shared" si="636"/>
        <v>No</v>
      </c>
      <c r="AA2300" s="39" t="str">
        <f t="shared" si="637"/>
        <v>Yes</v>
      </c>
      <c r="AB2300" s="39" t="str">
        <f t="shared" si="638"/>
        <v>No</v>
      </c>
      <c r="AC2300" s="38">
        <f t="shared" si="639"/>
        <v>1</v>
      </c>
      <c r="AD2300" s="39" t="str">
        <f t="shared" si="640"/>
        <v>No</v>
      </c>
      <c r="AE2300" s="13" t="str">
        <f t="shared" si="641"/>
        <v>14-Sep-1967</v>
      </c>
      <c r="AF2300" s="39">
        <f t="shared" si="642"/>
        <v>56</v>
      </c>
      <c r="AG2300" s="58">
        <f t="shared" si="643"/>
        <v>44423.8</v>
      </c>
      <c r="AH2300" s="39" t="str">
        <f t="shared" si="644"/>
        <v>tier - 2</v>
      </c>
      <c r="AI2300" s="39" t="str">
        <f t="shared" si="645"/>
        <v>tier - 3</v>
      </c>
      <c r="AJ2300" s="54" t="str">
        <f t="shared" si="646"/>
        <v>R1013</v>
      </c>
    </row>
    <row r="2301" spans="2:36" ht="15.75" customHeight="1" x14ac:dyDescent="0.3">
      <c r="B2301" s="12" t="s">
        <v>8156</v>
      </c>
      <c r="C2301" s="13" t="s">
        <v>8158</v>
      </c>
      <c r="D2301" s="13">
        <v>17.170000000000002</v>
      </c>
      <c r="E2301" s="13" t="str">
        <f t="shared" si="630"/>
        <v>Underweight</v>
      </c>
      <c r="F2301" s="13">
        <v>8.4600000000000009</v>
      </c>
      <c r="G2301" s="13" t="str">
        <f t="shared" si="631"/>
        <v>Diabetes</v>
      </c>
      <c r="H2301" s="13" t="s">
        <v>8291</v>
      </c>
      <c r="I2301" s="13" t="s">
        <v>8291</v>
      </c>
      <c r="J2301" s="13" t="s">
        <v>8291</v>
      </c>
      <c r="K2301" s="27" t="s">
        <v>8292</v>
      </c>
      <c r="L2301" s="13" t="s">
        <v>8291</v>
      </c>
      <c r="M2301" s="13" t="s">
        <v>10380</v>
      </c>
      <c r="N2301" s="13">
        <v>23</v>
      </c>
      <c r="O2301" s="56">
        <v>44501.4</v>
      </c>
      <c r="P2301" s="13" t="s">
        <v>8310</v>
      </c>
      <c r="Q2301" s="13" t="s">
        <v>8311</v>
      </c>
      <c r="R2301" s="57" t="s">
        <v>8312</v>
      </c>
      <c r="T2301" s="12" t="s">
        <v>8156</v>
      </c>
      <c r="U2301" s="13" t="str">
        <f t="shared" si="647"/>
        <v xml:space="preserve">  Mary Evan</v>
      </c>
      <c r="V2301" s="39">
        <f t="shared" si="632"/>
        <v>17.170000000000002</v>
      </c>
      <c r="W2301" s="39" t="str">
        <f t="shared" si="633"/>
        <v>Underweight</v>
      </c>
      <c r="X2301" s="39">
        <f t="shared" si="634"/>
        <v>8.4600000000000009</v>
      </c>
      <c r="Y2301" s="39" t="str">
        <f t="shared" si="635"/>
        <v>Diabetes</v>
      </c>
      <c r="Z2301" s="39" t="str">
        <f t="shared" si="636"/>
        <v>No</v>
      </c>
      <c r="AA2301" s="39" t="str">
        <f t="shared" si="637"/>
        <v>No</v>
      </c>
      <c r="AB2301" s="39" t="str">
        <f t="shared" si="638"/>
        <v>No</v>
      </c>
      <c r="AC2301" s="38" t="str">
        <f t="shared" si="639"/>
        <v>No major surgery</v>
      </c>
      <c r="AD2301" s="39" t="str">
        <f t="shared" si="640"/>
        <v>No</v>
      </c>
      <c r="AE2301" s="13" t="str">
        <f t="shared" si="641"/>
        <v>2-Aug-2000</v>
      </c>
      <c r="AF2301" s="39">
        <f t="shared" si="642"/>
        <v>23</v>
      </c>
      <c r="AG2301" s="58">
        <f t="shared" si="643"/>
        <v>44501.4</v>
      </c>
      <c r="AH2301" s="39" t="str">
        <f t="shared" si="644"/>
        <v>tier - 2</v>
      </c>
      <c r="AI2301" s="39" t="str">
        <f t="shared" si="645"/>
        <v>tier - 3</v>
      </c>
      <c r="AJ2301" s="54" t="str">
        <f t="shared" si="646"/>
        <v>R1013</v>
      </c>
    </row>
    <row r="2302" spans="2:36" ht="15.75" customHeight="1" x14ac:dyDescent="0.3">
      <c r="B2302" s="12" t="s">
        <v>8160</v>
      </c>
      <c r="C2302" s="13" t="s">
        <v>8162</v>
      </c>
      <c r="D2302" s="13">
        <v>15.61</v>
      </c>
      <c r="E2302" s="13" t="str">
        <f t="shared" si="630"/>
        <v>Underweight</v>
      </c>
      <c r="F2302" s="13">
        <v>5.28</v>
      </c>
      <c r="G2302" s="13" t="str">
        <f t="shared" si="631"/>
        <v>Normal</v>
      </c>
      <c r="H2302" s="13" t="s">
        <v>8291</v>
      </c>
      <c r="I2302" s="13" t="s">
        <v>8291</v>
      </c>
      <c r="J2302" s="13" t="s">
        <v>8291</v>
      </c>
      <c r="K2302" s="27">
        <v>1</v>
      </c>
      <c r="L2302" s="13" t="s">
        <v>8291</v>
      </c>
      <c r="M2302" s="13" t="s">
        <v>10381</v>
      </c>
      <c r="N2302" s="13">
        <v>30</v>
      </c>
      <c r="O2302" s="56">
        <v>44585.46</v>
      </c>
      <c r="P2302" s="13" t="s">
        <v>8310</v>
      </c>
      <c r="Q2302" s="13" t="s">
        <v>8310</v>
      </c>
      <c r="R2302" s="57" t="s">
        <v>8321</v>
      </c>
      <c r="T2302" s="12" t="s">
        <v>8160</v>
      </c>
      <c r="U2302" s="13" t="str">
        <f t="shared" si="647"/>
        <v xml:space="preserve">  Justin K</v>
      </c>
      <c r="V2302" s="39">
        <f t="shared" si="632"/>
        <v>15.61</v>
      </c>
      <c r="W2302" s="39" t="str">
        <f t="shared" si="633"/>
        <v>Underweight</v>
      </c>
      <c r="X2302" s="39">
        <f t="shared" si="634"/>
        <v>5.28</v>
      </c>
      <c r="Y2302" s="39" t="str">
        <f t="shared" si="635"/>
        <v>Normal</v>
      </c>
      <c r="Z2302" s="39" t="str">
        <f t="shared" si="636"/>
        <v>No</v>
      </c>
      <c r="AA2302" s="39" t="str">
        <f t="shared" si="637"/>
        <v>No</v>
      </c>
      <c r="AB2302" s="39" t="str">
        <f t="shared" si="638"/>
        <v>No</v>
      </c>
      <c r="AC2302" s="38">
        <f t="shared" si="639"/>
        <v>1</v>
      </c>
      <c r="AD2302" s="39" t="str">
        <f t="shared" si="640"/>
        <v>No</v>
      </c>
      <c r="AE2302" s="13" t="str">
        <f t="shared" si="641"/>
        <v>11-Oct-1993</v>
      </c>
      <c r="AF2302" s="39">
        <f t="shared" si="642"/>
        <v>30</v>
      </c>
      <c r="AG2302" s="58">
        <f t="shared" si="643"/>
        <v>44585.46</v>
      </c>
      <c r="AH2302" s="39" t="str">
        <f t="shared" si="644"/>
        <v>tier - 2</v>
      </c>
      <c r="AI2302" s="39" t="str">
        <f t="shared" si="645"/>
        <v>tier - 2</v>
      </c>
      <c r="AJ2302" s="54" t="str">
        <f t="shared" si="646"/>
        <v>R1011</v>
      </c>
    </row>
    <row r="2303" spans="2:36" ht="15.75" customHeight="1" x14ac:dyDescent="0.3">
      <c r="B2303" s="12" t="s">
        <v>8164</v>
      </c>
      <c r="C2303" s="13" t="s">
        <v>331</v>
      </c>
      <c r="D2303" s="13">
        <v>17.98</v>
      </c>
      <c r="E2303" s="13" t="str">
        <f t="shared" si="630"/>
        <v>Underweight</v>
      </c>
      <c r="F2303" s="13">
        <v>5.33</v>
      </c>
      <c r="G2303" s="13" t="str">
        <f t="shared" si="631"/>
        <v>Normal</v>
      </c>
      <c r="H2303" s="13" t="s">
        <v>8293</v>
      </c>
      <c r="I2303" s="13" t="s">
        <v>8291</v>
      </c>
      <c r="J2303" s="13" t="s">
        <v>8293</v>
      </c>
      <c r="K2303" s="27">
        <v>1</v>
      </c>
      <c r="L2303" s="13" t="s">
        <v>8291</v>
      </c>
      <c r="M2303" s="13" t="s">
        <v>10382</v>
      </c>
      <c r="N2303" s="13">
        <v>52</v>
      </c>
      <c r="O2303" s="56">
        <v>44641.2</v>
      </c>
      <c r="P2303" s="13" t="s">
        <v>8310</v>
      </c>
      <c r="Q2303" s="13" t="s">
        <v>8311</v>
      </c>
      <c r="R2303" s="57" t="s">
        <v>8329</v>
      </c>
      <c r="T2303" s="12" t="s">
        <v>8164</v>
      </c>
      <c r="U2303" s="13" t="str">
        <f t="shared" si="647"/>
        <v xml:space="preserve">  Patrick</v>
      </c>
      <c r="V2303" s="39">
        <f t="shared" si="632"/>
        <v>17.98</v>
      </c>
      <c r="W2303" s="39" t="str">
        <f t="shared" si="633"/>
        <v>Underweight</v>
      </c>
      <c r="X2303" s="39">
        <f t="shared" si="634"/>
        <v>5.33</v>
      </c>
      <c r="Y2303" s="39" t="str">
        <f t="shared" si="635"/>
        <v>Normal</v>
      </c>
      <c r="Z2303" s="39" t="str">
        <f t="shared" si="636"/>
        <v>Yes</v>
      </c>
      <c r="AA2303" s="39" t="str">
        <f t="shared" si="637"/>
        <v>No</v>
      </c>
      <c r="AB2303" s="39" t="str">
        <f t="shared" si="638"/>
        <v>Yes</v>
      </c>
      <c r="AC2303" s="38">
        <f t="shared" si="639"/>
        <v>1</v>
      </c>
      <c r="AD2303" s="39" t="str">
        <f t="shared" si="640"/>
        <v>No</v>
      </c>
      <c r="AE2303" s="13" t="str">
        <f t="shared" si="641"/>
        <v>13-Aug-1971</v>
      </c>
      <c r="AF2303" s="39">
        <f t="shared" si="642"/>
        <v>52</v>
      </c>
      <c r="AG2303" s="58">
        <f t="shared" si="643"/>
        <v>44641.2</v>
      </c>
      <c r="AH2303" s="39" t="str">
        <f t="shared" si="644"/>
        <v>tier - 2</v>
      </c>
      <c r="AI2303" s="39" t="str">
        <f t="shared" si="645"/>
        <v>tier - 3</v>
      </c>
      <c r="AJ2303" s="54" t="str">
        <f t="shared" si="646"/>
        <v>R1024</v>
      </c>
    </row>
    <row r="2304" spans="2:36" ht="15.75" customHeight="1" x14ac:dyDescent="0.3">
      <c r="B2304" s="12" t="s">
        <v>8167</v>
      </c>
      <c r="C2304" s="13" t="s">
        <v>8169</v>
      </c>
      <c r="D2304" s="13">
        <v>21.64</v>
      </c>
      <c r="E2304" s="13" t="str">
        <f t="shared" si="630"/>
        <v>Healthy Weight</v>
      </c>
      <c r="F2304" s="13">
        <v>5.5</v>
      </c>
      <c r="G2304" s="13" t="str">
        <f t="shared" si="631"/>
        <v>Normal</v>
      </c>
      <c r="H2304" s="13" t="s">
        <v>8291</v>
      </c>
      <c r="I2304" s="13" t="s">
        <v>8293</v>
      </c>
      <c r="J2304" s="13" t="s">
        <v>8291</v>
      </c>
      <c r="K2304" s="27">
        <v>1</v>
      </c>
      <c r="L2304" s="13" t="s">
        <v>8291</v>
      </c>
      <c r="M2304" s="13" t="s">
        <v>10383</v>
      </c>
      <c r="N2304" s="13">
        <v>61</v>
      </c>
      <c r="O2304" s="56">
        <v>45008.959999999999</v>
      </c>
      <c r="P2304" s="13" t="s">
        <v>8310</v>
      </c>
      <c r="Q2304" s="13" t="s">
        <v>8310</v>
      </c>
      <c r="R2304" s="57" t="s">
        <v>8312</v>
      </c>
      <c r="T2304" s="12" t="s">
        <v>8167</v>
      </c>
      <c r="U2304" s="13" t="str">
        <f t="shared" si="647"/>
        <v xml:space="preserve">  Roman</v>
      </c>
      <c r="V2304" s="39">
        <f t="shared" si="632"/>
        <v>21.64</v>
      </c>
      <c r="W2304" s="39" t="str">
        <f t="shared" si="633"/>
        <v>Healthy Weight</v>
      </c>
      <c r="X2304" s="39">
        <f t="shared" si="634"/>
        <v>5.5</v>
      </c>
      <c r="Y2304" s="39" t="str">
        <f t="shared" si="635"/>
        <v>Normal</v>
      </c>
      <c r="Z2304" s="39" t="str">
        <f t="shared" si="636"/>
        <v>No</v>
      </c>
      <c r="AA2304" s="39" t="str">
        <f t="shared" si="637"/>
        <v>Yes</v>
      </c>
      <c r="AB2304" s="39" t="str">
        <f t="shared" si="638"/>
        <v>No</v>
      </c>
      <c r="AC2304" s="38">
        <f t="shared" si="639"/>
        <v>1</v>
      </c>
      <c r="AD2304" s="39" t="str">
        <f t="shared" si="640"/>
        <v>No</v>
      </c>
      <c r="AE2304" s="13" t="str">
        <f t="shared" si="641"/>
        <v>17-Dec-1962</v>
      </c>
      <c r="AF2304" s="39">
        <f t="shared" si="642"/>
        <v>61</v>
      </c>
      <c r="AG2304" s="58">
        <f t="shared" si="643"/>
        <v>45008.959999999999</v>
      </c>
      <c r="AH2304" s="39" t="str">
        <f t="shared" si="644"/>
        <v>tier - 2</v>
      </c>
      <c r="AI2304" s="39" t="str">
        <f t="shared" si="645"/>
        <v>tier - 2</v>
      </c>
      <c r="AJ2304" s="54" t="str">
        <f t="shared" si="646"/>
        <v>R1013</v>
      </c>
    </row>
    <row r="2305" spans="2:36" ht="15.75" customHeight="1" x14ac:dyDescent="0.3">
      <c r="B2305" s="12" t="s">
        <v>8171</v>
      </c>
      <c r="C2305" s="13" t="s">
        <v>56</v>
      </c>
      <c r="D2305" s="13">
        <v>16.399999999999999</v>
      </c>
      <c r="E2305" s="13" t="str">
        <f t="shared" si="630"/>
        <v>Underweight</v>
      </c>
      <c r="F2305" s="13">
        <v>5.4</v>
      </c>
      <c r="G2305" s="13" t="str">
        <f t="shared" si="631"/>
        <v>Normal</v>
      </c>
      <c r="H2305" s="13" t="s">
        <v>8291</v>
      </c>
      <c r="I2305" s="13" t="s">
        <v>8291</v>
      </c>
      <c r="J2305" s="13" t="s">
        <v>8293</v>
      </c>
      <c r="K2305" s="27">
        <v>1</v>
      </c>
      <c r="L2305" s="13" t="s">
        <v>8291</v>
      </c>
      <c r="M2305" s="13" t="s">
        <v>10384</v>
      </c>
      <c r="N2305" s="13">
        <v>49</v>
      </c>
      <c r="O2305" s="56">
        <v>45702.02</v>
      </c>
      <c r="P2305" s="13" t="s">
        <v>8310</v>
      </c>
      <c r="Q2305" s="13" t="s">
        <v>8310</v>
      </c>
      <c r="R2305" s="57" t="s">
        <v>8317</v>
      </c>
      <c r="T2305" s="12" t="s">
        <v>8171</v>
      </c>
      <c r="U2305" s="13" t="str">
        <f t="shared" si="647"/>
        <v xml:space="preserve">  David</v>
      </c>
      <c r="V2305" s="39">
        <f t="shared" si="632"/>
        <v>16.399999999999999</v>
      </c>
      <c r="W2305" s="39" t="str">
        <f t="shared" si="633"/>
        <v>Underweight</v>
      </c>
      <c r="X2305" s="39">
        <f t="shared" si="634"/>
        <v>5.4</v>
      </c>
      <c r="Y2305" s="39" t="str">
        <f t="shared" si="635"/>
        <v>Normal</v>
      </c>
      <c r="Z2305" s="39" t="str">
        <f t="shared" si="636"/>
        <v>No</v>
      </c>
      <c r="AA2305" s="39" t="str">
        <f t="shared" si="637"/>
        <v>No</v>
      </c>
      <c r="AB2305" s="39" t="str">
        <f t="shared" si="638"/>
        <v>Yes</v>
      </c>
      <c r="AC2305" s="38">
        <f t="shared" si="639"/>
        <v>1</v>
      </c>
      <c r="AD2305" s="39" t="str">
        <f t="shared" si="640"/>
        <v>No</v>
      </c>
      <c r="AE2305" s="13" t="str">
        <f t="shared" si="641"/>
        <v>9-Aug-1974</v>
      </c>
      <c r="AF2305" s="39">
        <f t="shared" si="642"/>
        <v>49</v>
      </c>
      <c r="AG2305" s="58">
        <f t="shared" si="643"/>
        <v>45702.02</v>
      </c>
      <c r="AH2305" s="39" t="str">
        <f t="shared" si="644"/>
        <v>tier - 2</v>
      </c>
      <c r="AI2305" s="39" t="str">
        <f t="shared" si="645"/>
        <v>tier - 2</v>
      </c>
      <c r="AJ2305" s="54" t="str">
        <f t="shared" si="646"/>
        <v>R1012</v>
      </c>
    </row>
    <row r="2306" spans="2:36" ht="15.75" customHeight="1" x14ac:dyDescent="0.3">
      <c r="B2306" s="12" t="s">
        <v>8173</v>
      </c>
      <c r="C2306" s="13" t="s">
        <v>8175</v>
      </c>
      <c r="D2306" s="13">
        <v>15.77</v>
      </c>
      <c r="E2306" s="13" t="str">
        <f t="shared" si="630"/>
        <v>Underweight</v>
      </c>
      <c r="F2306" s="13">
        <v>6.05</v>
      </c>
      <c r="G2306" s="13" t="str">
        <f t="shared" si="631"/>
        <v>Prediabetes</v>
      </c>
      <c r="H2306" s="13" t="s">
        <v>8293</v>
      </c>
      <c r="I2306" s="13" t="s">
        <v>8291</v>
      </c>
      <c r="J2306" s="13" t="s">
        <v>8291</v>
      </c>
      <c r="K2306" s="27">
        <v>1</v>
      </c>
      <c r="L2306" s="13" t="s">
        <v>8291</v>
      </c>
      <c r="M2306" s="13" t="s">
        <v>10385</v>
      </c>
      <c r="N2306" s="13">
        <v>63</v>
      </c>
      <c r="O2306" s="56">
        <v>45710.21</v>
      </c>
      <c r="P2306" s="13" t="s">
        <v>8310</v>
      </c>
      <c r="Q2306" s="13" t="s">
        <v>8310</v>
      </c>
      <c r="R2306" s="57" t="s">
        <v>8326</v>
      </c>
      <c r="T2306" s="12" t="s">
        <v>8173</v>
      </c>
      <c r="U2306" s="13" t="str">
        <f t="shared" si="647"/>
        <v xml:space="preserve">  Evelyn L</v>
      </c>
      <c r="V2306" s="39">
        <f t="shared" si="632"/>
        <v>15.77</v>
      </c>
      <c r="W2306" s="39" t="str">
        <f t="shared" si="633"/>
        <v>Underweight</v>
      </c>
      <c r="X2306" s="39">
        <f t="shared" si="634"/>
        <v>6.05</v>
      </c>
      <c r="Y2306" s="39" t="str">
        <f t="shared" si="635"/>
        <v>Prediabetes</v>
      </c>
      <c r="Z2306" s="39" t="str">
        <f t="shared" si="636"/>
        <v>Yes</v>
      </c>
      <c r="AA2306" s="39" t="str">
        <f t="shared" si="637"/>
        <v>No</v>
      </c>
      <c r="AB2306" s="39" t="str">
        <f t="shared" si="638"/>
        <v>No</v>
      </c>
      <c r="AC2306" s="38">
        <f t="shared" si="639"/>
        <v>1</v>
      </c>
      <c r="AD2306" s="39" t="str">
        <f t="shared" si="640"/>
        <v>No</v>
      </c>
      <c r="AE2306" s="13" t="str">
        <f t="shared" si="641"/>
        <v>21-Dec-1960</v>
      </c>
      <c r="AF2306" s="39">
        <f t="shared" si="642"/>
        <v>63</v>
      </c>
      <c r="AG2306" s="58">
        <f t="shared" si="643"/>
        <v>45710.21</v>
      </c>
      <c r="AH2306" s="39" t="str">
        <f t="shared" si="644"/>
        <v>tier - 2</v>
      </c>
      <c r="AI2306" s="39" t="str">
        <f t="shared" si="645"/>
        <v>tier - 2</v>
      </c>
      <c r="AJ2306" s="54" t="str">
        <f t="shared" si="646"/>
        <v>R1016</v>
      </c>
    </row>
    <row r="2307" spans="2:36" ht="15.75" customHeight="1" x14ac:dyDescent="0.3">
      <c r="B2307" s="12" t="s">
        <v>8177</v>
      </c>
      <c r="C2307" s="13" t="s">
        <v>1782</v>
      </c>
      <c r="D2307" s="13">
        <v>18.27</v>
      </c>
      <c r="E2307" s="13" t="str">
        <f t="shared" si="630"/>
        <v>Underweight</v>
      </c>
      <c r="F2307" s="13">
        <v>11.46</v>
      </c>
      <c r="G2307" s="13" t="str">
        <f t="shared" si="631"/>
        <v>Diabetes</v>
      </c>
      <c r="H2307" s="13" t="s">
        <v>8291</v>
      </c>
      <c r="I2307" s="13" t="s">
        <v>8291</v>
      </c>
      <c r="J2307" s="13" t="s">
        <v>8291</v>
      </c>
      <c r="K2307" s="27" t="s">
        <v>8292</v>
      </c>
      <c r="L2307" s="13" t="s">
        <v>8291</v>
      </c>
      <c r="M2307" s="13" t="s">
        <v>10386</v>
      </c>
      <c r="N2307" s="13">
        <v>44</v>
      </c>
      <c r="O2307" s="56">
        <v>45863.21</v>
      </c>
      <c r="P2307" s="13" t="s">
        <v>8310</v>
      </c>
      <c r="Q2307" s="13" t="s">
        <v>8314</v>
      </c>
      <c r="R2307" s="57" t="s">
        <v>8312</v>
      </c>
      <c r="T2307" s="12" t="s">
        <v>8177</v>
      </c>
      <c r="U2307" s="13" t="str">
        <f t="shared" si="647"/>
        <v xml:space="preserve">  Jim</v>
      </c>
      <c r="V2307" s="39">
        <f t="shared" si="632"/>
        <v>18.27</v>
      </c>
      <c r="W2307" s="39" t="str">
        <f t="shared" si="633"/>
        <v>Underweight</v>
      </c>
      <c r="X2307" s="39">
        <f t="shared" si="634"/>
        <v>11.46</v>
      </c>
      <c r="Y2307" s="39" t="str">
        <f t="shared" si="635"/>
        <v>Diabetes</v>
      </c>
      <c r="Z2307" s="39" t="str">
        <f t="shared" si="636"/>
        <v>No</v>
      </c>
      <c r="AA2307" s="39" t="str">
        <f t="shared" si="637"/>
        <v>No</v>
      </c>
      <c r="AB2307" s="39" t="str">
        <f t="shared" si="638"/>
        <v>No</v>
      </c>
      <c r="AC2307" s="38" t="str">
        <f t="shared" si="639"/>
        <v>No major surgery</v>
      </c>
      <c r="AD2307" s="39" t="str">
        <f t="shared" si="640"/>
        <v>No</v>
      </c>
      <c r="AE2307" s="13" t="str">
        <f t="shared" si="641"/>
        <v>12-Aug-1979</v>
      </c>
      <c r="AF2307" s="39">
        <f t="shared" si="642"/>
        <v>44</v>
      </c>
      <c r="AG2307" s="58">
        <f t="shared" si="643"/>
        <v>45863.21</v>
      </c>
      <c r="AH2307" s="39" t="str">
        <f t="shared" si="644"/>
        <v>tier - 2</v>
      </c>
      <c r="AI2307" s="39" t="str">
        <f t="shared" si="645"/>
        <v>tier - 1</v>
      </c>
      <c r="AJ2307" s="54" t="str">
        <f t="shared" si="646"/>
        <v>R1013</v>
      </c>
    </row>
    <row r="2308" spans="2:36" ht="15.75" customHeight="1" x14ac:dyDescent="0.3">
      <c r="B2308" s="12" t="s">
        <v>8180</v>
      </c>
      <c r="C2308" s="13" t="s">
        <v>574</v>
      </c>
      <c r="D2308" s="13">
        <v>16.489999999999998</v>
      </c>
      <c r="E2308" s="13" t="str">
        <f t="shared" ref="E2308:E2338" si="648">IF(D2308&lt;18.5,"Underweight", IF(AND(D2308&gt;=18.5,D2308&lt;=24.9),"Healthy Weight", IF(AND(D2308&gt;=25,D2308&lt;=29.9),"Overweight", IF(D2308&gt;=30,"Obesity"))))</f>
        <v>Underweight</v>
      </c>
      <c r="F2308" s="13">
        <v>8.48</v>
      </c>
      <c r="G2308" s="13" t="str">
        <f t="shared" ref="G2308:G2338" si="649">IF(F2308&lt;5.7,"Normal",IF(AND(F2308&gt;=5.7,F2308&lt;=6.4),"Prediabetes",IF(F2308&gt;=6.5,"Diabetes")))</f>
        <v>Diabetes</v>
      </c>
      <c r="H2308" s="13" t="s">
        <v>8291</v>
      </c>
      <c r="I2308" s="13" t="s">
        <v>8291</v>
      </c>
      <c r="J2308" s="13" t="s">
        <v>8291</v>
      </c>
      <c r="K2308" s="27" t="s">
        <v>8292</v>
      </c>
      <c r="L2308" s="13" t="s">
        <v>8291</v>
      </c>
      <c r="M2308" s="13" t="s">
        <v>10387</v>
      </c>
      <c r="N2308" s="13">
        <v>38</v>
      </c>
      <c r="O2308" s="56">
        <v>46113.51</v>
      </c>
      <c r="P2308" s="13" t="s">
        <v>8310</v>
      </c>
      <c r="Q2308" s="13" t="s">
        <v>8311</v>
      </c>
      <c r="R2308" s="57" t="s">
        <v>8321</v>
      </c>
      <c r="T2308" s="12" t="s">
        <v>8180</v>
      </c>
      <c r="U2308" s="13" t="str">
        <f t="shared" si="647"/>
        <v xml:space="preserve">  Matthew S</v>
      </c>
      <c r="V2308" s="39">
        <f t="shared" ref="V2308:V2338" si="650">VLOOKUP(T2308,$B$3:$R$2338,3,FALSE)</f>
        <v>16.489999999999998</v>
      </c>
      <c r="W2308" s="39" t="str">
        <f t="shared" ref="W2308:W2338" si="651">VLOOKUP(T2308,$B$3:$R$2338,4,FALSE)</f>
        <v>Underweight</v>
      </c>
      <c r="X2308" s="39">
        <f t="shared" ref="X2308:X2338" si="652">VLOOKUP(T2308,$B$3:$R$2338,5,FALSE)</f>
        <v>8.48</v>
      </c>
      <c r="Y2308" s="39" t="str">
        <f t="shared" ref="Y2308:Y2338" si="653">VLOOKUP(T2308,$B$3:$R$2338,6,0)</f>
        <v>Diabetes</v>
      </c>
      <c r="Z2308" s="39" t="str">
        <f t="shared" ref="Z2308:Z2338" si="654">VLOOKUP(T2308,$B$3:$R$2338,7,0)</f>
        <v>No</v>
      </c>
      <c r="AA2308" s="39" t="str">
        <f t="shared" ref="AA2308:AA2338" si="655">VLOOKUP(T2308,$B$3:$R$2338,8,0)</f>
        <v>No</v>
      </c>
      <c r="AB2308" s="39" t="str">
        <f t="shared" ref="AB2308:AB2338" si="656">VLOOKUP(T2308,$B$3:$R$2338,9,0)</f>
        <v>No</v>
      </c>
      <c r="AC2308" s="38" t="str">
        <f t="shared" ref="AC2308:AC2338" si="657">VLOOKUP(T2308,$B$3:$R$2338,10,0)</f>
        <v>No major surgery</v>
      </c>
      <c r="AD2308" s="39" t="str">
        <f t="shared" ref="AD2308:AD2338" si="658">VLOOKUP(T2308,$B$3:$R$2338,11,0)</f>
        <v>No</v>
      </c>
      <c r="AE2308" s="13" t="str">
        <f t="shared" ref="AE2308:AE2338" si="659">VLOOKUP(T2308,$B$3:$R$2338,12,0)</f>
        <v>30-Sep-1985</v>
      </c>
      <c r="AF2308" s="39">
        <f t="shared" ref="AF2308:AF2338" si="660">VLOOKUP(T2308,$B$3:$R$2338,13,0)</f>
        <v>38</v>
      </c>
      <c r="AG2308" s="58">
        <f t="shared" ref="AG2308:AG2338" si="661">VLOOKUP(T2308,$B$3:$R$2338,14,0)</f>
        <v>46113.51</v>
      </c>
      <c r="AH2308" s="39" t="str">
        <f t="shared" ref="AH2308:AH2338" si="662">VLOOKUP(T2308,$B$3:$R$2338,15,0)</f>
        <v>tier - 2</v>
      </c>
      <c r="AI2308" s="39" t="str">
        <f t="shared" ref="AI2308:AI2338" si="663">VLOOKUP(T2308,B2307:R4642,16,0)</f>
        <v>tier - 3</v>
      </c>
      <c r="AJ2308" s="54" t="str">
        <f t="shared" ref="AJ2308:AJ2338" si="664">VLOOKUP(T2308,$B$3:$R$2338,17,0)</f>
        <v>R1011</v>
      </c>
    </row>
    <row r="2309" spans="2:36" ht="15.75" customHeight="1" x14ac:dyDescent="0.3">
      <c r="B2309" s="12" t="s">
        <v>8183</v>
      </c>
      <c r="C2309" s="13" t="s">
        <v>4127</v>
      </c>
      <c r="D2309" s="13">
        <v>16.14</v>
      </c>
      <c r="E2309" s="13" t="str">
        <f t="shared" si="648"/>
        <v>Underweight</v>
      </c>
      <c r="F2309" s="13">
        <v>4.8600000000000003</v>
      </c>
      <c r="G2309" s="13" t="str">
        <f t="shared" si="649"/>
        <v>Normal</v>
      </c>
      <c r="H2309" s="13" t="s">
        <v>8291</v>
      </c>
      <c r="I2309" s="13" t="s">
        <v>8291</v>
      </c>
      <c r="J2309" s="13" t="s">
        <v>8291</v>
      </c>
      <c r="K2309" s="27" t="s">
        <v>8292</v>
      </c>
      <c r="L2309" s="13" t="s">
        <v>8291</v>
      </c>
      <c r="M2309" s="13" t="s">
        <v>10388</v>
      </c>
      <c r="N2309" s="13">
        <v>61</v>
      </c>
      <c r="O2309" s="56">
        <v>46130.53</v>
      </c>
      <c r="P2309" s="13" t="s">
        <v>8314</v>
      </c>
      <c r="Q2309" s="13" t="s">
        <v>8314</v>
      </c>
      <c r="R2309" s="57" t="s">
        <v>8317</v>
      </c>
      <c r="T2309" s="12" t="s">
        <v>8183</v>
      </c>
      <c r="U2309" s="13" t="str">
        <f t="shared" ref="U2309:U2338" si="665">VLOOKUP(T2309,$B$3:$R$2338,2,FALSE)</f>
        <v xml:space="preserve">  Kenneth</v>
      </c>
      <c r="V2309" s="39">
        <f t="shared" si="650"/>
        <v>16.14</v>
      </c>
      <c r="W2309" s="39" t="str">
        <f t="shared" si="651"/>
        <v>Underweight</v>
      </c>
      <c r="X2309" s="39">
        <f t="shared" si="652"/>
        <v>4.8600000000000003</v>
      </c>
      <c r="Y2309" s="39" t="str">
        <f t="shared" si="653"/>
        <v>Normal</v>
      </c>
      <c r="Z2309" s="39" t="str">
        <f t="shared" si="654"/>
        <v>No</v>
      </c>
      <c r="AA2309" s="39" t="str">
        <f t="shared" si="655"/>
        <v>No</v>
      </c>
      <c r="AB2309" s="39" t="str">
        <f t="shared" si="656"/>
        <v>No</v>
      </c>
      <c r="AC2309" s="38" t="str">
        <f t="shared" si="657"/>
        <v>No major surgery</v>
      </c>
      <c r="AD2309" s="39" t="str">
        <f t="shared" si="658"/>
        <v>No</v>
      </c>
      <c r="AE2309" s="13" t="str">
        <f t="shared" si="659"/>
        <v>4-Dec-1962</v>
      </c>
      <c r="AF2309" s="39">
        <f t="shared" si="660"/>
        <v>61</v>
      </c>
      <c r="AG2309" s="58">
        <f t="shared" si="661"/>
        <v>46130.53</v>
      </c>
      <c r="AH2309" s="39" t="str">
        <f t="shared" si="662"/>
        <v>tier - 1</v>
      </c>
      <c r="AI2309" s="39" t="str">
        <f t="shared" si="663"/>
        <v>tier - 1</v>
      </c>
      <c r="AJ2309" s="54" t="str">
        <f t="shared" si="664"/>
        <v>R1012</v>
      </c>
    </row>
    <row r="2310" spans="2:36" ht="15.75" customHeight="1" x14ac:dyDescent="0.3">
      <c r="B2310" s="12" t="s">
        <v>8186</v>
      </c>
      <c r="C2310" s="13" t="s">
        <v>1114</v>
      </c>
      <c r="D2310" s="13">
        <v>20.85</v>
      </c>
      <c r="E2310" s="13" t="str">
        <f t="shared" si="648"/>
        <v>Healthy Weight</v>
      </c>
      <c r="F2310" s="13">
        <v>4.45</v>
      </c>
      <c r="G2310" s="13" t="str">
        <f t="shared" si="649"/>
        <v>Normal</v>
      </c>
      <c r="H2310" s="13" t="s">
        <v>8293</v>
      </c>
      <c r="I2310" s="13" t="s">
        <v>8291</v>
      </c>
      <c r="J2310" s="13" t="s">
        <v>8291</v>
      </c>
      <c r="K2310" s="27">
        <v>1</v>
      </c>
      <c r="L2310" s="13" t="s">
        <v>8291</v>
      </c>
      <c r="M2310" s="13" t="s">
        <v>10389</v>
      </c>
      <c r="N2310" s="13">
        <v>47</v>
      </c>
      <c r="O2310" s="56">
        <v>46151.12</v>
      </c>
      <c r="P2310" s="13" t="s">
        <v>8314</v>
      </c>
      <c r="Q2310" s="13" t="s">
        <v>8311</v>
      </c>
      <c r="R2310" s="57" t="s">
        <v>8312</v>
      </c>
      <c r="T2310" s="12" t="s">
        <v>8186</v>
      </c>
      <c r="U2310" s="13" t="str">
        <f t="shared" si="665"/>
        <v xml:space="preserve">  Andrea</v>
      </c>
      <c r="V2310" s="39">
        <f t="shared" si="650"/>
        <v>20.85</v>
      </c>
      <c r="W2310" s="39" t="str">
        <f t="shared" si="651"/>
        <v>Healthy Weight</v>
      </c>
      <c r="X2310" s="39">
        <f t="shared" si="652"/>
        <v>4.45</v>
      </c>
      <c r="Y2310" s="39" t="str">
        <f t="shared" si="653"/>
        <v>Normal</v>
      </c>
      <c r="Z2310" s="39" t="str">
        <f t="shared" si="654"/>
        <v>Yes</v>
      </c>
      <c r="AA2310" s="39" t="str">
        <f t="shared" si="655"/>
        <v>No</v>
      </c>
      <c r="AB2310" s="39" t="str">
        <f t="shared" si="656"/>
        <v>No</v>
      </c>
      <c r="AC2310" s="38">
        <f t="shared" si="657"/>
        <v>1</v>
      </c>
      <c r="AD2310" s="39" t="str">
        <f t="shared" si="658"/>
        <v>No</v>
      </c>
      <c r="AE2310" s="13" t="str">
        <f t="shared" si="659"/>
        <v>2-Dec-1976</v>
      </c>
      <c r="AF2310" s="39">
        <f t="shared" si="660"/>
        <v>47</v>
      </c>
      <c r="AG2310" s="58">
        <f t="shared" si="661"/>
        <v>46151.12</v>
      </c>
      <c r="AH2310" s="39" t="str">
        <f t="shared" si="662"/>
        <v>tier - 1</v>
      </c>
      <c r="AI2310" s="39" t="str">
        <f t="shared" si="663"/>
        <v>tier - 3</v>
      </c>
      <c r="AJ2310" s="54" t="str">
        <f t="shared" si="664"/>
        <v>R1013</v>
      </c>
    </row>
    <row r="2311" spans="2:36" ht="15.75" customHeight="1" x14ac:dyDescent="0.3">
      <c r="B2311" s="12" t="s">
        <v>8189</v>
      </c>
      <c r="C2311" s="13" t="s">
        <v>6255</v>
      </c>
      <c r="D2311" s="13">
        <v>15.88</v>
      </c>
      <c r="E2311" s="13" t="str">
        <f t="shared" si="648"/>
        <v>Underweight</v>
      </c>
      <c r="F2311" s="13">
        <v>4.3600000000000003</v>
      </c>
      <c r="G2311" s="13" t="str">
        <f t="shared" si="649"/>
        <v>Normal</v>
      </c>
      <c r="H2311" s="13" t="s">
        <v>8291</v>
      </c>
      <c r="I2311" s="13" t="s">
        <v>8291</v>
      </c>
      <c r="J2311" s="13" t="s">
        <v>8291</v>
      </c>
      <c r="K2311" s="27" t="s">
        <v>8292</v>
      </c>
      <c r="L2311" s="13" t="s">
        <v>8291</v>
      </c>
      <c r="M2311" s="13" t="s">
        <v>10390</v>
      </c>
      <c r="N2311" s="13">
        <v>45</v>
      </c>
      <c r="O2311" s="56">
        <v>46200.99</v>
      </c>
      <c r="P2311" s="13" t="s">
        <v>8314</v>
      </c>
      <c r="Q2311" s="13" t="s">
        <v>8314</v>
      </c>
      <c r="R2311" s="57" t="s">
        <v>8312</v>
      </c>
      <c r="T2311" s="12" t="s">
        <v>8189</v>
      </c>
      <c r="U2311" s="13" t="str">
        <f t="shared" si="665"/>
        <v xml:space="preserve">  Kristina</v>
      </c>
      <c r="V2311" s="39">
        <f t="shared" si="650"/>
        <v>15.88</v>
      </c>
      <c r="W2311" s="39" t="str">
        <f t="shared" si="651"/>
        <v>Underweight</v>
      </c>
      <c r="X2311" s="39">
        <f t="shared" si="652"/>
        <v>4.3600000000000003</v>
      </c>
      <c r="Y2311" s="39" t="str">
        <f t="shared" si="653"/>
        <v>Normal</v>
      </c>
      <c r="Z2311" s="39" t="str">
        <f t="shared" si="654"/>
        <v>No</v>
      </c>
      <c r="AA2311" s="39" t="str">
        <f t="shared" si="655"/>
        <v>No</v>
      </c>
      <c r="AB2311" s="39" t="str">
        <f t="shared" si="656"/>
        <v>No</v>
      </c>
      <c r="AC2311" s="38" t="str">
        <f t="shared" si="657"/>
        <v>No major surgery</v>
      </c>
      <c r="AD2311" s="39" t="str">
        <f t="shared" si="658"/>
        <v>No</v>
      </c>
      <c r="AE2311" s="13" t="str">
        <f t="shared" si="659"/>
        <v>17-Aug-1978</v>
      </c>
      <c r="AF2311" s="39">
        <f t="shared" si="660"/>
        <v>45</v>
      </c>
      <c r="AG2311" s="58">
        <f t="shared" si="661"/>
        <v>46200.99</v>
      </c>
      <c r="AH2311" s="39" t="str">
        <f t="shared" si="662"/>
        <v>tier - 1</v>
      </c>
      <c r="AI2311" s="39" t="str">
        <f t="shared" si="663"/>
        <v>tier - 1</v>
      </c>
      <c r="AJ2311" s="54" t="str">
        <f t="shared" si="664"/>
        <v>R1013</v>
      </c>
    </row>
    <row r="2312" spans="2:36" ht="15.75" customHeight="1" x14ac:dyDescent="0.3">
      <c r="B2312" s="12" t="s">
        <v>8192</v>
      </c>
      <c r="C2312" s="13" t="s">
        <v>6176</v>
      </c>
      <c r="D2312" s="13">
        <v>20.66</v>
      </c>
      <c r="E2312" s="13" t="str">
        <f t="shared" si="648"/>
        <v>Healthy Weight</v>
      </c>
      <c r="F2312" s="13">
        <v>5.8</v>
      </c>
      <c r="G2312" s="13" t="str">
        <f t="shared" si="649"/>
        <v>Prediabetes</v>
      </c>
      <c r="H2312" s="13" t="s">
        <v>8291</v>
      </c>
      <c r="I2312" s="13" t="s">
        <v>8293</v>
      </c>
      <c r="J2312" s="13" t="s">
        <v>8291</v>
      </c>
      <c r="K2312" s="27">
        <v>1</v>
      </c>
      <c r="L2312" s="13" t="s">
        <v>8291</v>
      </c>
      <c r="M2312" s="13" t="s">
        <v>10391</v>
      </c>
      <c r="N2312" s="13">
        <v>52</v>
      </c>
      <c r="O2312" s="56">
        <v>46255.11</v>
      </c>
      <c r="P2312" s="13" t="s">
        <v>8314</v>
      </c>
      <c r="Q2312" s="13" t="s">
        <v>8311</v>
      </c>
      <c r="R2312" s="57" t="s">
        <v>8329</v>
      </c>
      <c r="T2312" s="12" t="s">
        <v>8192</v>
      </c>
      <c r="U2312" s="13" t="str">
        <f t="shared" si="665"/>
        <v xml:space="preserve">  Kristen</v>
      </c>
      <c r="V2312" s="39">
        <f t="shared" si="650"/>
        <v>20.66</v>
      </c>
      <c r="W2312" s="39" t="str">
        <f t="shared" si="651"/>
        <v>Healthy Weight</v>
      </c>
      <c r="X2312" s="39">
        <f t="shared" si="652"/>
        <v>5.8</v>
      </c>
      <c r="Y2312" s="39" t="str">
        <f t="shared" si="653"/>
        <v>Prediabetes</v>
      </c>
      <c r="Z2312" s="39" t="str">
        <f t="shared" si="654"/>
        <v>No</v>
      </c>
      <c r="AA2312" s="39" t="str">
        <f t="shared" si="655"/>
        <v>Yes</v>
      </c>
      <c r="AB2312" s="39" t="str">
        <f t="shared" si="656"/>
        <v>No</v>
      </c>
      <c r="AC2312" s="38">
        <f t="shared" si="657"/>
        <v>1</v>
      </c>
      <c r="AD2312" s="39" t="str">
        <f t="shared" si="658"/>
        <v>No</v>
      </c>
      <c r="AE2312" s="13" t="str">
        <f t="shared" si="659"/>
        <v>6-Dec-1971</v>
      </c>
      <c r="AF2312" s="39">
        <f t="shared" si="660"/>
        <v>52</v>
      </c>
      <c r="AG2312" s="58">
        <f t="shared" si="661"/>
        <v>46255.11</v>
      </c>
      <c r="AH2312" s="39" t="str">
        <f t="shared" si="662"/>
        <v>tier - 1</v>
      </c>
      <c r="AI2312" s="39" t="str">
        <f t="shared" si="663"/>
        <v>tier - 3</v>
      </c>
      <c r="AJ2312" s="54" t="str">
        <f t="shared" si="664"/>
        <v>R1024</v>
      </c>
    </row>
    <row r="2313" spans="2:36" ht="15.75" customHeight="1" x14ac:dyDescent="0.3">
      <c r="B2313" s="12" t="s">
        <v>8194</v>
      </c>
      <c r="C2313" s="13" t="s">
        <v>620</v>
      </c>
      <c r="D2313" s="13">
        <v>20.399999999999999</v>
      </c>
      <c r="E2313" s="13" t="str">
        <f t="shared" si="648"/>
        <v>Healthy Weight</v>
      </c>
      <c r="F2313" s="13">
        <v>5.27</v>
      </c>
      <c r="G2313" s="13" t="str">
        <f t="shared" si="649"/>
        <v>Normal</v>
      </c>
      <c r="H2313" s="13" t="s">
        <v>8291</v>
      </c>
      <c r="I2313" s="13" t="s">
        <v>8291</v>
      </c>
      <c r="J2313" s="13" t="s">
        <v>8291</v>
      </c>
      <c r="K2313" s="27" t="s">
        <v>8292</v>
      </c>
      <c r="L2313" s="13" t="s">
        <v>8291</v>
      </c>
      <c r="M2313" s="13" t="s">
        <v>10392</v>
      </c>
      <c r="N2313" s="13">
        <v>62</v>
      </c>
      <c r="O2313" s="56">
        <v>46599.11</v>
      </c>
      <c r="P2313" s="13" t="s">
        <v>8314</v>
      </c>
      <c r="Q2313" s="13" t="s">
        <v>8314</v>
      </c>
      <c r="R2313" s="57" t="s">
        <v>8312</v>
      </c>
      <c r="T2313" s="12" t="s">
        <v>8194</v>
      </c>
      <c r="U2313" s="13" t="str">
        <f t="shared" si="665"/>
        <v xml:space="preserve">  Matthew</v>
      </c>
      <c r="V2313" s="39">
        <f t="shared" si="650"/>
        <v>20.399999999999999</v>
      </c>
      <c r="W2313" s="39" t="str">
        <f t="shared" si="651"/>
        <v>Healthy Weight</v>
      </c>
      <c r="X2313" s="39">
        <f t="shared" si="652"/>
        <v>5.27</v>
      </c>
      <c r="Y2313" s="39" t="str">
        <f t="shared" si="653"/>
        <v>Normal</v>
      </c>
      <c r="Z2313" s="39" t="str">
        <f t="shared" si="654"/>
        <v>No</v>
      </c>
      <c r="AA2313" s="39" t="str">
        <f t="shared" si="655"/>
        <v>No</v>
      </c>
      <c r="AB2313" s="39" t="str">
        <f t="shared" si="656"/>
        <v>No</v>
      </c>
      <c r="AC2313" s="38" t="str">
        <f t="shared" si="657"/>
        <v>No major surgery</v>
      </c>
      <c r="AD2313" s="39" t="str">
        <f t="shared" si="658"/>
        <v>No</v>
      </c>
      <c r="AE2313" s="13" t="str">
        <f t="shared" si="659"/>
        <v>8-Aug-1961</v>
      </c>
      <c r="AF2313" s="39">
        <f t="shared" si="660"/>
        <v>62</v>
      </c>
      <c r="AG2313" s="58">
        <f t="shared" si="661"/>
        <v>46599.11</v>
      </c>
      <c r="AH2313" s="39" t="str">
        <f t="shared" si="662"/>
        <v>tier - 1</v>
      </c>
      <c r="AI2313" s="39" t="str">
        <f t="shared" si="663"/>
        <v>tier - 1</v>
      </c>
      <c r="AJ2313" s="54" t="str">
        <f t="shared" si="664"/>
        <v>R1013</v>
      </c>
    </row>
    <row r="2314" spans="2:36" ht="15.75" customHeight="1" x14ac:dyDescent="0.3">
      <c r="B2314" s="12" t="s">
        <v>8196</v>
      </c>
      <c r="C2314" s="13" t="s">
        <v>2488</v>
      </c>
      <c r="D2314" s="13">
        <v>25.19</v>
      </c>
      <c r="E2314" s="13" t="str">
        <f t="shared" si="648"/>
        <v>Overweight</v>
      </c>
      <c r="F2314" s="13">
        <v>5.64</v>
      </c>
      <c r="G2314" s="13" t="str">
        <f t="shared" si="649"/>
        <v>Normal</v>
      </c>
      <c r="H2314" s="13" t="s">
        <v>8293</v>
      </c>
      <c r="I2314" s="13" t="s">
        <v>8291</v>
      </c>
      <c r="J2314" s="13" t="s">
        <v>8291</v>
      </c>
      <c r="K2314" s="27" t="s">
        <v>8292</v>
      </c>
      <c r="L2314" s="13" t="s">
        <v>8291</v>
      </c>
      <c r="M2314" s="13" t="s">
        <v>10393</v>
      </c>
      <c r="N2314" s="13">
        <v>54</v>
      </c>
      <c r="O2314" s="56">
        <v>46661.440000000002</v>
      </c>
      <c r="P2314" s="13" t="s">
        <v>8314</v>
      </c>
      <c r="Q2314" s="13" t="s">
        <v>8311</v>
      </c>
      <c r="R2314" s="57" t="s">
        <v>8317</v>
      </c>
      <c r="T2314" s="12" t="s">
        <v>8196</v>
      </c>
      <c r="U2314" s="13" t="str">
        <f t="shared" si="665"/>
        <v xml:space="preserve">  Kathleen</v>
      </c>
      <c r="V2314" s="39">
        <f t="shared" si="650"/>
        <v>25.19</v>
      </c>
      <c r="W2314" s="39" t="str">
        <f t="shared" si="651"/>
        <v>Overweight</v>
      </c>
      <c r="X2314" s="39">
        <f t="shared" si="652"/>
        <v>5.64</v>
      </c>
      <c r="Y2314" s="39" t="str">
        <f t="shared" si="653"/>
        <v>Normal</v>
      </c>
      <c r="Z2314" s="39" t="str">
        <f t="shared" si="654"/>
        <v>Yes</v>
      </c>
      <c r="AA2314" s="39" t="str">
        <f t="shared" si="655"/>
        <v>No</v>
      </c>
      <c r="AB2314" s="39" t="str">
        <f t="shared" si="656"/>
        <v>No</v>
      </c>
      <c r="AC2314" s="38" t="str">
        <f t="shared" si="657"/>
        <v>No major surgery</v>
      </c>
      <c r="AD2314" s="39" t="str">
        <f t="shared" si="658"/>
        <v>No</v>
      </c>
      <c r="AE2314" s="13" t="str">
        <f t="shared" si="659"/>
        <v>23-Jun-1969</v>
      </c>
      <c r="AF2314" s="39">
        <f t="shared" si="660"/>
        <v>54</v>
      </c>
      <c r="AG2314" s="58">
        <f t="shared" si="661"/>
        <v>46661.440000000002</v>
      </c>
      <c r="AH2314" s="39" t="str">
        <f t="shared" si="662"/>
        <v>tier - 1</v>
      </c>
      <c r="AI2314" s="39" t="str">
        <f t="shared" si="663"/>
        <v>tier - 3</v>
      </c>
      <c r="AJ2314" s="54" t="str">
        <f t="shared" si="664"/>
        <v>R1012</v>
      </c>
    </row>
    <row r="2315" spans="2:36" ht="15.75" customHeight="1" x14ac:dyDescent="0.3">
      <c r="B2315" s="12" t="s">
        <v>8199</v>
      </c>
      <c r="C2315" s="13" t="s">
        <v>236</v>
      </c>
      <c r="D2315" s="13">
        <v>20.54</v>
      </c>
      <c r="E2315" s="13" t="str">
        <f t="shared" si="648"/>
        <v>Healthy Weight</v>
      </c>
      <c r="F2315" s="13">
        <v>4.2</v>
      </c>
      <c r="G2315" s="13" t="str">
        <f t="shared" si="649"/>
        <v>Normal</v>
      </c>
      <c r="H2315" s="13" t="s">
        <v>8293</v>
      </c>
      <c r="I2315" s="13" t="s">
        <v>8291</v>
      </c>
      <c r="J2315" s="13" t="s">
        <v>8291</v>
      </c>
      <c r="K2315" s="27">
        <v>1</v>
      </c>
      <c r="L2315" s="13" t="s">
        <v>8291</v>
      </c>
      <c r="M2315" s="13" t="s">
        <v>10394</v>
      </c>
      <c r="N2315" s="13">
        <v>63</v>
      </c>
      <c r="O2315" s="56">
        <v>46718.16</v>
      </c>
      <c r="P2315" s="13" t="s">
        <v>8314</v>
      </c>
      <c r="Q2315" s="13" t="s">
        <v>8314</v>
      </c>
      <c r="R2315" s="57" t="s">
        <v>8317</v>
      </c>
      <c r="T2315" s="12" t="s">
        <v>8199</v>
      </c>
      <c r="U2315" s="13" t="str">
        <f t="shared" si="665"/>
        <v xml:space="preserve">  Lindsey</v>
      </c>
      <c r="V2315" s="39">
        <f t="shared" si="650"/>
        <v>20.54</v>
      </c>
      <c r="W2315" s="39" t="str">
        <f t="shared" si="651"/>
        <v>Healthy Weight</v>
      </c>
      <c r="X2315" s="39">
        <f t="shared" si="652"/>
        <v>4.2</v>
      </c>
      <c r="Y2315" s="39" t="str">
        <f t="shared" si="653"/>
        <v>Normal</v>
      </c>
      <c r="Z2315" s="39" t="str">
        <f t="shared" si="654"/>
        <v>Yes</v>
      </c>
      <c r="AA2315" s="39" t="str">
        <f t="shared" si="655"/>
        <v>No</v>
      </c>
      <c r="AB2315" s="39" t="str">
        <f t="shared" si="656"/>
        <v>No</v>
      </c>
      <c r="AC2315" s="38">
        <f t="shared" si="657"/>
        <v>1</v>
      </c>
      <c r="AD2315" s="39" t="str">
        <f t="shared" si="658"/>
        <v>No</v>
      </c>
      <c r="AE2315" s="13" t="str">
        <f t="shared" si="659"/>
        <v>17-Nov-1960</v>
      </c>
      <c r="AF2315" s="39">
        <f t="shared" si="660"/>
        <v>63</v>
      </c>
      <c r="AG2315" s="58">
        <f t="shared" si="661"/>
        <v>46718.16</v>
      </c>
      <c r="AH2315" s="39" t="str">
        <f t="shared" si="662"/>
        <v>tier - 1</v>
      </c>
      <c r="AI2315" s="39" t="str">
        <f t="shared" si="663"/>
        <v>tier - 1</v>
      </c>
      <c r="AJ2315" s="54" t="str">
        <f t="shared" si="664"/>
        <v>R1012</v>
      </c>
    </row>
    <row r="2316" spans="2:36" ht="15.75" customHeight="1" x14ac:dyDescent="0.3">
      <c r="B2316" s="12" t="s">
        <v>8202</v>
      </c>
      <c r="C2316" s="13" t="s">
        <v>167</v>
      </c>
      <c r="D2316" s="13">
        <v>20.13</v>
      </c>
      <c r="E2316" s="13" t="str">
        <f t="shared" si="648"/>
        <v>Healthy Weight</v>
      </c>
      <c r="F2316" s="13">
        <v>5.42</v>
      </c>
      <c r="G2316" s="13" t="str">
        <f t="shared" si="649"/>
        <v>Normal</v>
      </c>
      <c r="H2316" s="13" t="s">
        <v>8291</v>
      </c>
      <c r="I2316" s="13" t="s">
        <v>8291</v>
      </c>
      <c r="J2316" s="13" t="s">
        <v>8291</v>
      </c>
      <c r="K2316" s="27" t="s">
        <v>8292</v>
      </c>
      <c r="L2316" s="13" t="s">
        <v>8291</v>
      </c>
      <c r="M2316" s="13" t="s">
        <v>10395</v>
      </c>
      <c r="N2316" s="13">
        <v>65</v>
      </c>
      <c r="O2316" s="56">
        <v>46889.26</v>
      </c>
      <c r="P2316" s="13" t="s">
        <v>8310</v>
      </c>
      <c r="Q2316" s="13" t="s">
        <v>8311</v>
      </c>
      <c r="R2316" s="57" t="s">
        <v>8312</v>
      </c>
      <c r="T2316" s="12" t="s">
        <v>8202</v>
      </c>
      <c r="U2316" s="13" t="str">
        <f t="shared" si="665"/>
        <v xml:space="preserve">  Robert</v>
      </c>
      <c r="V2316" s="39">
        <f t="shared" si="650"/>
        <v>20.13</v>
      </c>
      <c r="W2316" s="39" t="str">
        <f t="shared" si="651"/>
        <v>Healthy Weight</v>
      </c>
      <c r="X2316" s="39">
        <f t="shared" si="652"/>
        <v>5.42</v>
      </c>
      <c r="Y2316" s="39" t="str">
        <f t="shared" si="653"/>
        <v>Normal</v>
      </c>
      <c r="Z2316" s="39" t="str">
        <f t="shared" si="654"/>
        <v>No</v>
      </c>
      <c r="AA2316" s="39" t="str">
        <f t="shared" si="655"/>
        <v>No</v>
      </c>
      <c r="AB2316" s="39" t="str">
        <f t="shared" si="656"/>
        <v>No</v>
      </c>
      <c r="AC2316" s="38" t="str">
        <f t="shared" si="657"/>
        <v>No major surgery</v>
      </c>
      <c r="AD2316" s="39" t="str">
        <f t="shared" si="658"/>
        <v>No</v>
      </c>
      <c r="AE2316" s="13" t="str">
        <f t="shared" si="659"/>
        <v>15-Sep-1958</v>
      </c>
      <c r="AF2316" s="39">
        <f t="shared" si="660"/>
        <v>65</v>
      </c>
      <c r="AG2316" s="58">
        <f t="shared" si="661"/>
        <v>46889.26</v>
      </c>
      <c r="AH2316" s="39" t="str">
        <f t="shared" si="662"/>
        <v>tier - 2</v>
      </c>
      <c r="AI2316" s="39" t="str">
        <f t="shared" si="663"/>
        <v>tier - 3</v>
      </c>
      <c r="AJ2316" s="54" t="str">
        <f t="shared" si="664"/>
        <v>R1013</v>
      </c>
    </row>
    <row r="2317" spans="2:36" ht="15.75" customHeight="1" x14ac:dyDescent="0.3">
      <c r="B2317" s="12" t="s">
        <v>8205</v>
      </c>
      <c r="C2317" s="13" t="s">
        <v>1547</v>
      </c>
      <c r="D2317" s="13">
        <v>18.93</v>
      </c>
      <c r="E2317" s="13" t="str">
        <f t="shared" si="648"/>
        <v>Healthy Weight</v>
      </c>
      <c r="F2317" s="13">
        <v>6.11</v>
      </c>
      <c r="G2317" s="13" t="str">
        <f t="shared" si="649"/>
        <v>Prediabetes</v>
      </c>
      <c r="H2317" s="13" t="s">
        <v>8291</v>
      </c>
      <c r="I2317" s="13" t="s">
        <v>8291</v>
      </c>
      <c r="J2317" s="13" t="s">
        <v>8293</v>
      </c>
      <c r="K2317" s="27">
        <v>1</v>
      </c>
      <c r="L2317" s="13" t="s">
        <v>8291</v>
      </c>
      <c r="M2317" s="13" t="s">
        <v>10396</v>
      </c>
      <c r="N2317" s="13">
        <v>64</v>
      </c>
      <c r="O2317" s="56">
        <v>47055.53</v>
      </c>
      <c r="P2317" s="13" t="s">
        <v>8310</v>
      </c>
      <c r="Q2317" s="13" t="s">
        <v>8314</v>
      </c>
      <c r="R2317" s="57" t="s">
        <v>8312</v>
      </c>
      <c r="T2317" s="12" t="s">
        <v>8205</v>
      </c>
      <c r="U2317" s="13" t="str">
        <f t="shared" si="665"/>
        <v xml:space="preserve">  Sarah E</v>
      </c>
      <c r="V2317" s="39">
        <f t="shared" si="650"/>
        <v>18.93</v>
      </c>
      <c r="W2317" s="39" t="str">
        <f t="shared" si="651"/>
        <v>Healthy Weight</v>
      </c>
      <c r="X2317" s="39">
        <f t="shared" si="652"/>
        <v>6.11</v>
      </c>
      <c r="Y2317" s="39" t="str">
        <f t="shared" si="653"/>
        <v>Prediabetes</v>
      </c>
      <c r="Z2317" s="39" t="str">
        <f t="shared" si="654"/>
        <v>No</v>
      </c>
      <c r="AA2317" s="39" t="str">
        <f t="shared" si="655"/>
        <v>No</v>
      </c>
      <c r="AB2317" s="39" t="str">
        <f t="shared" si="656"/>
        <v>Yes</v>
      </c>
      <c r="AC2317" s="38">
        <f t="shared" si="657"/>
        <v>1</v>
      </c>
      <c r="AD2317" s="39" t="str">
        <f t="shared" si="658"/>
        <v>No</v>
      </c>
      <c r="AE2317" s="13" t="str">
        <f t="shared" si="659"/>
        <v>14-Jul-1959</v>
      </c>
      <c r="AF2317" s="39">
        <f t="shared" si="660"/>
        <v>64</v>
      </c>
      <c r="AG2317" s="58">
        <f t="shared" si="661"/>
        <v>47055.53</v>
      </c>
      <c r="AH2317" s="39" t="str">
        <f t="shared" si="662"/>
        <v>tier - 2</v>
      </c>
      <c r="AI2317" s="39" t="str">
        <f t="shared" si="663"/>
        <v>tier - 1</v>
      </c>
      <c r="AJ2317" s="54" t="str">
        <f t="shared" si="664"/>
        <v>R1013</v>
      </c>
    </row>
    <row r="2318" spans="2:36" ht="15.75" customHeight="1" x14ac:dyDescent="0.3">
      <c r="B2318" s="12" t="s">
        <v>8208</v>
      </c>
      <c r="C2318" s="13" t="s">
        <v>8210</v>
      </c>
      <c r="D2318" s="13">
        <v>24.14</v>
      </c>
      <c r="E2318" s="13" t="str">
        <f t="shared" si="648"/>
        <v>Healthy Weight</v>
      </c>
      <c r="F2318" s="13">
        <v>5.29</v>
      </c>
      <c r="G2318" s="13" t="str">
        <f t="shared" si="649"/>
        <v>Normal</v>
      </c>
      <c r="H2318" s="13" t="s">
        <v>8291</v>
      </c>
      <c r="I2318" s="13" t="s">
        <v>8293</v>
      </c>
      <c r="J2318" s="13" t="s">
        <v>8291</v>
      </c>
      <c r="K2318" s="27">
        <v>1</v>
      </c>
      <c r="L2318" s="13" t="s">
        <v>8291</v>
      </c>
      <c r="M2318" s="13" t="s">
        <v>9722</v>
      </c>
      <c r="N2318" s="13">
        <v>53</v>
      </c>
      <c r="O2318" s="56">
        <v>47269.85</v>
      </c>
      <c r="P2318" s="13" t="s">
        <v>8314</v>
      </c>
      <c r="Q2318" s="13" t="s">
        <v>8310</v>
      </c>
      <c r="R2318" s="57" t="s">
        <v>8312</v>
      </c>
      <c r="T2318" s="12" t="s">
        <v>8208</v>
      </c>
      <c r="U2318" s="13" t="str">
        <f t="shared" si="665"/>
        <v xml:space="preserve">  Flannery</v>
      </c>
      <c r="V2318" s="39">
        <f t="shared" si="650"/>
        <v>24.14</v>
      </c>
      <c r="W2318" s="39" t="str">
        <f t="shared" si="651"/>
        <v>Healthy Weight</v>
      </c>
      <c r="X2318" s="39">
        <f t="shared" si="652"/>
        <v>5.29</v>
      </c>
      <c r="Y2318" s="39" t="str">
        <f t="shared" si="653"/>
        <v>Normal</v>
      </c>
      <c r="Z2318" s="39" t="str">
        <f t="shared" si="654"/>
        <v>No</v>
      </c>
      <c r="AA2318" s="39" t="str">
        <f t="shared" si="655"/>
        <v>Yes</v>
      </c>
      <c r="AB2318" s="39" t="str">
        <f t="shared" si="656"/>
        <v>No</v>
      </c>
      <c r="AC2318" s="38">
        <f t="shared" si="657"/>
        <v>1</v>
      </c>
      <c r="AD2318" s="39" t="str">
        <f t="shared" si="658"/>
        <v>No</v>
      </c>
      <c r="AE2318" s="13" t="str">
        <f t="shared" si="659"/>
        <v>28-Dec-1970</v>
      </c>
      <c r="AF2318" s="39">
        <f t="shared" si="660"/>
        <v>53</v>
      </c>
      <c r="AG2318" s="58">
        <f t="shared" si="661"/>
        <v>47269.85</v>
      </c>
      <c r="AH2318" s="39" t="str">
        <f t="shared" si="662"/>
        <v>tier - 1</v>
      </c>
      <c r="AI2318" s="39" t="str">
        <f t="shared" si="663"/>
        <v>tier - 2</v>
      </c>
      <c r="AJ2318" s="54" t="str">
        <f t="shared" si="664"/>
        <v>R1013</v>
      </c>
    </row>
    <row r="2319" spans="2:36" ht="15.75" customHeight="1" x14ac:dyDescent="0.3">
      <c r="B2319" s="12" t="s">
        <v>8211</v>
      </c>
      <c r="C2319" s="13" t="s">
        <v>8213</v>
      </c>
      <c r="D2319" s="13">
        <v>25.03</v>
      </c>
      <c r="E2319" s="13" t="str">
        <f t="shared" si="648"/>
        <v>Overweight</v>
      </c>
      <c r="F2319" s="13">
        <v>5.91</v>
      </c>
      <c r="G2319" s="13" t="str">
        <f t="shared" si="649"/>
        <v>Prediabetes</v>
      </c>
      <c r="H2319" s="13" t="s">
        <v>8291</v>
      </c>
      <c r="I2319" s="13" t="s">
        <v>8293</v>
      </c>
      <c r="J2319" s="13" t="s">
        <v>8291</v>
      </c>
      <c r="K2319" s="27">
        <v>1</v>
      </c>
      <c r="L2319" s="13" t="s">
        <v>8291</v>
      </c>
      <c r="M2319" s="13" t="s">
        <v>10397</v>
      </c>
      <c r="N2319" s="13">
        <v>65</v>
      </c>
      <c r="O2319" s="56">
        <v>47291.06</v>
      </c>
      <c r="P2319" s="13" t="s">
        <v>8310</v>
      </c>
      <c r="Q2319" s="13" t="s">
        <v>8314</v>
      </c>
      <c r="R2319" s="57" t="s">
        <v>8321</v>
      </c>
      <c r="T2319" s="12" t="s">
        <v>8211</v>
      </c>
      <c r="U2319" s="13" t="str">
        <f t="shared" si="665"/>
        <v xml:space="preserve">  John T</v>
      </c>
      <c r="V2319" s="39">
        <f t="shared" si="650"/>
        <v>25.03</v>
      </c>
      <c r="W2319" s="39" t="str">
        <f t="shared" si="651"/>
        <v>Overweight</v>
      </c>
      <c r="X2319" s="39">
        <f t="shared" si="652"/>
        <v>5.91</v>
      </c>
      <c r="Y2319" s="39" t="str">
        <f t="shared" si="653"/>
        <v>Prediabetes</v>
      </c>
      <c r="Z2319" s="39" t="str">
        <f t="shared" si="654"/>
        <v>No</v>
      </c>
      <c r="AA2319" s="39" t="str">
        <f t="shared" si="655"/>
        <v>Yes</v>
      </c>
      <c r="AB2319" s="39" t="str">
        <f t="shared" si="656"/>
        <v>No</v>
      </c>
      <c r="AC2319" s="38">
        <f t="shared" si="657"/>
        <v>1</v>
      </c>
      <c r="AD2319" s="39" t="str">
        <f t="shared" si="658"/>
        <v>No</v>
      </c>
      <c r="AE2319" s="13" t="str">
        <f t="shared" si="659"/>
        <v>3-Sep-1958</v>
      </c>
      <c r="AF2319" s="39">
        <f t="shared" si="660"/>
        <v>65</v>
      </c>
      <c r="AG2319" s="58">
        <f t="shared" si="661"/>
        <v>47291.06</v>
      </c>
      <c r="AH2319" s="39" t="str">
        <f t="shared" si="662"/>
        <v>tier - 2</v>
      </c>
      <c r="AI2319" s="39" t="str">
        <f t="shared" si="663"/>
        <v>tier - 1</v>
      </c>
      <c r="AJ2319" s="54" t="str">
        <f t="shared" si="664"/>
        <v>R1011</v>
      </c>
    </row>
    <row r="2320" spans="2:36" ht="15.75" customHeight="1" x14ac:dyDescent="0.3">
      <c r="B2320" s="12" t="s">
        <v>8214</v>
      </c>
      <c r="C2320" s="13" t="s">
        <v>2979</v>
      </c>
      <c r="D2320" s="13">
        <v>20.47</v>
      </c>
      <c r="E2320" s="13" t="str">
        <f t="shared" si="648"/>
        <v>Healthy Weight</v>
      </c>
      <c r="F2320" s="13">
        <v>5.81</v>
      </c>
      <c r="G2320" s="13" t="str">
        <f t="shared" si="649"/>
        <v>Prediabetes</v>
      </c>
      <c r="H2320" s="13" t="s">
        <v>8293</v>
      </c>
      <c r="I2320" s="13" t="s">
        <v>8291</v>
      </c>
      <c r="J2320" s="13" t="s">
        <v>8291</v>
      </c>
      <c r="K2320" s="27">
        <v>1</v>
      </c>
      <c r="L2320" s="13" t="s">
        <v>8291</v>
      </c>
      <c r="M2320" s="13" t="s">
        <v>10398</v>
      </c>
      <c r="N2320" s="13">
        <v>64</v>
      </c>
      <c r="O2320" s="56">
        <v>47305.31</v>
      </c>
      <c r="P2320" s="13" t="s">
        <v>8310</v>
      </c>
      <c r="Q2320" s="13" t="s">
        <v>8314</v>
      </c>
      <c r="R2320" s="57" t="s">
        <v>8321</v>
      </c>
      <c r="T2320" s="12" t="s">
        <v>8214</v>
      </c>
      <c r="U2320" s="13" t="str">
        <f t="shared" si="665"/>
        <v xml:space="preserve">  Koji</v>
      </c>
      <c r="V2320" s="39">
        <f t="shared" si="650"/>
        <v>20.47</v>
      </c>
      <c r="W2320" s="39" t="str">
        <f t="shared" si="651"/>
        <v>Healthy Weight</v>
      </c>
      <c r="X2320" s="39">
        <f t="shared" si="652"/>
        <v>5.81</v>
      </c>
      <c r="Y2320" s="39" t="str">
        <f t="shared" si="653"/>
        <v>Prediabetes</v>
      </c>
      <c r="Z2320" s="39" t="str">
        <f t="shared" si="654"/>
        <v>Yes</v>
      </c>
      <c r="AA2320" s="39" t="str">
        <f t="shared" si="655"/>
        <v>No</v>
      </c>
      <c r="AB2320" s="39" t="str">
        <f t="shared" si="656"/>
        <v>No</v>
      </c>
      <c r="AC2320" s="38">
        <f t="shared" si="657"/>
        <v>1</v>
      </c>
      <c r="AD2320" s="39" t="str">
        <f t="shared" si="658"/>
        <v>No</v>
      </c>
      <c r="AE2320" s="13" t="str">
        <f t="shared" si="659"/>
        <v>4-Oct-1959</v>
      </c>
      <c r="AF2320" s="39">
        <f t="shared" si="660"/>
        <v>64</v>
      </c>
      <c r="AG2320" s="58">
        <f t="shared" si="661"/>
        <v>47305.31</v>
      </c>
      <c r="AH2320" s="39" t="str">
        <f t="shared" si="662"/>
        <v>tier - 2</v>
      </c>
      <c r="AI2320" s="39" t="str">
        <f t="shared" si="663"/>
        <v>tier - 1</v>
      </c>
      <c r="AJ2320" s="54" t="str">
        <f t="shared" si="664"/>
        <v>R1011</v>
      </c>
    </row>
    <row r="2321" spans="2:36" ht="15.75" customHeight="1" x14ac:dyDescent="0.3">
      <c r="B2321" s="12" t="s">
        <v>8217</v>
      </c>
      <c r="C2321" s="13" t="s">
        <v>8219</v>
      </c>
      <c r="D2321" s="13">
        <v>18.82</v>
      </c>
      <c r="E2321" s="13" t="str">
        <f t="shared" si="648"/>
        <v>Healthy Weight</v>
      </c>
      <c r="F2321" s="13">
        <v>5.51</v>
      </c>
      <c r="G2321" s="13" t="str">
        <f t="shared" si="649"/>
        <v>Normal</v>
      </c>
      <c r="H2321" s="13" t="s">
        <v>8293</v>
      </c>
      <c r="I2321" s="13" t="s">
        <v>8291</v>
      </c>
      <c r="J2321" s="13" t="s">
        <v>8291</v>
      </c>
      <c r="K2321" s="27" t="s">
        <v>8292</v>
      </c>
      <c r="L2321" s="13" t="s">
        <v>8291</v>
      </c>
      <c r="M2321" s="13" t="s">
        <v>10399</v>
      </c>
      <c r="N2321" s="13">
        <v>62</v>
      </c>
      <c r="O2321" s="56">
        <v>47403.88</v>
      </c>
      <c r="P2321" s="13" t="s">
        <v>8314</v>
      </c>
      <c r="Q2321" s="13" t="s">
        <v>8311</v>
      </c>
      <c r="R2321" s="57" t="s">
        <v>8321</v>
      </c>
      <c r="T2321" s="12" t="s">
        <v>8217</v>
      </c>
      <c r="U2321" s="13" t="str">
        <f t="shared" si="665"/>
        <v xml:space="preserve">  Candice M</v>
      </c>
      <c r="V2321" s="39">
        <f t="shared" si="650"/>
        <v>18.82</v>
      </c>
      <c r="W2321" s="39" t="str">
        <f t="shared" si="651"/>
        <v>Healthy Weight</v>
      </c>
      <c r="X2321" s="39">
        <f t="shared" si="652"/>
        <v>5.51</v>
      </c>
      <c r="Y2321" s="39" t="str">
        <f t="shared" si="653"/>
        <v>Normal</v>
      </c>
      <c r="Z2321" s="39" t="str">
        <f t="shared" si="654"/>
        <v>Yes</v>
      </c>
      <c r="AA2321" s="39" t="str">
        <f t="shared" si="655"/>
        <v>No</v>
      </c>
      <c r="AB2321" s="39" t="str">
        <f t="shared" si="656"/>
        <v>No</v>
      </c>
      <c r="AC2321" s="38" t="str">
        <f t="shared" si="657"/>
        <v>No major surgery</v>
      </c>
      <c r="AD2321" s="39" t="str">
        <f t="shared" si="658"/>
        <v>No</v>
      </c>
      <c r="AE2321" s="13" t="str">
        <f t="shared" si="659"/>
        <v>13-Jun-1961</v>
      </c>
      <c r="AF2321" s="39">
        <f t="shared" si="660"/>
        <v>62</v>
      </c>
      <c r="AG2321" s="58">
        <f t="shared" si="661"/>
        <v>47403.88</v>
      </c>
      <c r="AH2321" s="39" t="str">
        <f t="shared" si="662"/>
        <v>tier - 1</v>
      </c>
      <c r="AI2321" s="39" t="str">
        <f t="shared" si="663"/>
        <v>tier - 3</v>
      </c>
      <c r="AJ2321" s="54" t="str">
        <f t="shared" si="664"/>
        <v>R1011</v>
      </c>
    </row>
    <row r="2322" spans="2:36" ht="15.75" customHeight="1" x14ac:dyDescent="0.3">
      <c r="B2322" s="12" t="s">
        <v>8220</v>
      </c>
      <c r="C2322" s="13" t="s">
        <v>8222</v>
      </c>
      <c r="D2322" s="13">
        <v>17.079999999999998</v>
      </c>
      <c r="E2322" s="13" t="str">
        <f t="shared" si="648"/>
        <v>Underweight</v>
      </c>
      <c r="F2322" s="13">
        <v>5.73</v>
      </c>
      <c r="G2322" s="13" t="str">
        <f t="shared" si="649"/>
        <v>Prediabetes</v>
      </c>
      <c r="H2322" s="13" t="s">
        <v>8291</v>
      </c>
      <c r="I2322" s="13" t="s">
        <v>8291</v>
      </c>
      <c r="J2322" s="13" t="s">
        <v>8293</v>
      </c>
      <c r="K2322" s="27">
        <v>1</v>
      </c>
      <c r="L2322" s="13" t="s">
        <v>8291</v>
      </c>
      <c r="M2322" s="13" t="s">
        <v>8977</v>
      </c>
      <c r="N2322" s="13">
        <v>52</v>
      </c>
      <c r="O2322" s="56">
        <v>47462.89</v>
      </c>
      <c r="P2322" s="13" t="s">
        <v>8314</v>
      </c>
      <c r="Q2322" s="13" t="s">
        <v>8310</v>
      </c>
      <c r="R2322" s="57" t="s">
        <v>8312</v>
      </c>
      <c r="T2322" s="12" t="s">
        <v>8220</v>
      </c>
      <c r="U2322" s="13" t="str">
        <f t="shared" si="665"/>
        <v xml:space="preserve">  Theodore A</v>
      </c>
      <c r="V2322" s="39">
        <f t="shared" si="650"/>
        <v>17.079999999999998</v>
      </c>
      <c r="W2322" s="39" t="str">
        <f t="shared" si="651"/>
        <v>Underweight</v>
      </c>
      <c r="X2322" s="39">
        <f t="shared" si="652"/>
        <v>5.73</v>
      </c>
      <c r="Y2322" s="39" t="str">
        <f t="shared" si="653"/>
        <v>Prediabetes</v>
      </c>
      <c r="Z2322" s="39" t="str">
        <f t="shared" si="654"/>
        <v>No</v>
      </c>
      <c r="AA2322" s="39" t="str">
        <f t="shared" si="655"/>
        <v>No</v>
      </c>
      <c r="AB2322" s="39" t="str">
        <f t="shared" si="656"/>
        <v>Yes</v>
      </c>
      <c r="AC2322" s="38">
        <f t="shared" si="657"/>
        <v>1</v>
      </c>
      <c r="AD2322" s="39" t="str">
        <f t="shared" si="658"/>
        <v>No</v>
      </c>
      <c r="AE2322" s="13" t="str">
        <f t="shared" si="659"/>
        <v>27-Sep-1971</v>
      </c>
      <c r="AF2322" s="39">
        <f t="shared" si="660"/>
        <v>52</v>
      </c>
      <c r="AG2322" s="58">
        <f t="shared" si="661"/>
        <v>47462.89</v>
      </c>
      <c r="AH2322" s="39" t="str">
        <f t="shared" si="662"/>
        <v>tier - 1</v>
      </c>
      <c r="AI2322" s="39" t="str">
        <f t="shared" si="663"/>
        <v>tier - 2</v>
      </c>
      <c r="AJ2322" s="54" t="str">
        <f t="shared" si="664"/>
        <v>R1013</v>
      </c>
    </row>
    <row r="2323" spans="2:36" ht="15.75" customHeight="1" x14ac:dyDescent="0.3">
      <c r="B2323" s="12" t="s">
        <v>8224</v>
      </c>
      <c r="C2323" s="13" t="s">
        <v>8226</v>
      </c>
      <c r="D2323" s="13">
        <v>19.21</v>
      </c>
      <c r="E2323" s="13" t="str">
        <f t="shared" si="648"/>
        <v>Healthy Weight</v>
      </c>
      <c r="F2323" s="13">
        <v>5.53</v>
      </c>
      <c r="G2323" s="13" t="str">
        <f t="shared" si="649"/>
        <v>Normal</v>
      </c>
      <c r="H2323" s="13" t="s">
        <v>8293</v>
      </c>
      <c r="I2323" s="13" t="s">
        <v>8291</v>
      </c>
      <c r="J2323" s="13" t="s">
        <v>8291</v>
      </c>
      <c r="K2323" s="27" t="s">
        <v>8292</v>
      </c>
      <c r="L2323" s="13" t="s">
        <v>8291</v>
      </c>
      <c r="M2323" s="13" t="s">
        <v>9434</v>
      </c>
      <c r="N2323" s="13">
        <v>59</v>
      </c>
      <c r="O2323" s="56">
        <v>47496.49</v>
      </c>
      <c r="P2323" s="13" t="s">
        <v>8314</v>
      </c>
      <c r="Q2323" s="13" t="s">
        <v>8311</v>
      </c>
      <c r="R2323" s="57" t="s">
        <v>8317</v>
      </c>
      <c r="T2323" s="12" t="s">
        <v>8224</v>
      </c>
      <c r="U2323" s="13" t="str">
        <f t="shared" si="665"/>
        <v xml:space="preserve">  Lindy</v>
      </c>
      <c r="V2323" s="39">
        <f t="shared" si="650"/>
        <v>19.21</v>
      </c>
      <c r="W2323" s="39" t="str">
        <f t="shared" si="651"/>
        <v>Healthy Weight</v>
      </c>
      <c r="X2323" s="39">
        <f t="shared" si="652"/>
        <v>5.53</v>
      </c>
      <c r="Y2323" s="39" t="str">
        <f t="shared" si="653"/>
        <v>Normal</v>
      </c>
      <c r="Z2323" s="39" t="str">
        <f t="shared" si="654"/>
        <v>Yes</v>
      </c>
      <c r="AA2323" s="39" t="str">
        <f t="shared" si="655"/>
        <v>No</v>
      </c>
      <c r="AB2323" s="39" t="str">
        <f t="shared" si="656"/>
        <v>No</v>
      </c>
      <c r="AC2323" s="38" t="str">
        <f t="shared" si="657"/>
        <v>No major surgery</v>
      </c>
      <c r="AD2323" s="39" t="str">
        <f t="shared" si="658"/>
        <v>No</v>
      </c>
      <c r="AE2323" s="13" t="str">
        <f t="shared" si="659"/>
        <v>7-Nov-1964</v>
      </c>
      <c r="AF2323" s="39">
        <f t="shared" si="660"/>
        <v>59</v>
      </c>
      <c r="AG2323" s="58">
        <f t="shared" si="661"/>
        <v>47496.49</v>
      </c>
      <c r="AH2323" s="39" t="str">
        <f t="shared" si="662"/>
        <v>tier - 1</v>
      </c>
      <c r="AI2323" s="39" t="str">
        <f t="shared" si="663"/>
        <v>tier - 3</v>
      </c>
      <c r="AJ2323" s="54" t="str">
        <f t="shared" si="664"/>
        <v>R1012</v>
      </c>
    </row>
    <row r="2324" spans="2:36" ht="15.75" customHeight="1" x14ac:dyDescent="0.3">
      <c r="B2324" s="12" t="s">
        <v>8228</v>
      </c>
      <c r="C2324" s="13" t="s">
        <v>385</v>
      </c>
      <c r="D2324" s="13">
        <v>17.86</v>
      </c>
      <c r="E2324" s="13" t="str">
        <f t="shared" si="648"/>
        <v>Underweight</v>
      </c>
      <c r="F2324" s="13">
        <v>5.43</v>
      </c>
      <c r="G2324" s="13" t="str">
        <f t="shared" si="649"/>
        <v>Normal</v>
      </c>
      <c r="H2324" s="13" t="s">
        <v>8291</v>
      </c>
      <c r="I2324" s="13" t="s">
        <v>8291</v>
      </c>
      <c r="J2324" s="13" t="s">
        <v>8293</v>
      </c>
      <c r="K2324" s="27">
        <v>1</v>
      </c>
      <c r="L2324" s="13" t="s">
        <v>8291</v>
      </c>
      <c r="M2324" s="13" t="s">
        <v>10400</v>
      </c>
      <c r="N2324" s="13">
        <v>60</v>
      </c>
      <c r="O2324" s="56">
        <v>47896.79</v>
      </c>
      <c r="P2324" s="13" t="s">
        <v>8314</v>
      </c>
      <c r="Q2324" s="13" t="s">
        <v>8311</v>
      </c>
      <c r="R2324" s="57" t="s">
        <v>8329</v>
      </c>
      <c r="T2324" s="12" t="s">
        <v>8228</v>
      </c>
      <c r="U2324" s="13" t="str">
        <f t="shared" si="665"/>
        <v xml:space="preserve">  Thomas</v>
      </c>
      <c r="V2324" s="39">
        <f t="shared" si="650"/>
        <v>17.86</v>
      </c>
      <c r="W2324" s="39" t="str">
        <f t="shared" si="651"/>
        <v>Underweight</v>
      </c>
      <c r="X2324" s="39">
        <f t="shared" si="652"/>
        <v>5.43</v>
      </c>
      <c r="Y2324" s="39" t="str">
        <f t="shared" si="653"/>
        <v>Normal</v>
      </c>
      <c r="Z2324" s="39" t="str">
        <f t="shared" si="654"/>
        <v>No</v>
      </c>
      <c r="AA2324" s="39" t="str">
        <f t="shared" si="655"/>
        <v>No</v>
      </c>
      <c r="AB2324" s="39" t="str">
        <f t="shared" si="656"/>
        <v>Yes</v>
      </c>
      <c r="AC2324" s="38">
        <f t="shared" si="657"/>
        <v>1</v>
      </c>
      <c r="AD2324" s="39" t="str">
        <f t="shared" si="658"/>
        <v>No</v>
      </c>
      <c r="AE2324" s="13" t="str">
        <f t="shared" si="659"/>
        <v>5-Aug-1963</v>
      </c>
      <c r="AF2324" s="39">
        <f t="shared" si="660"/>
        <v>60</v>
      </c>
      <c r="AG2324" s="58">
        <f t="shared" si="661"/>
        <v>47896.79</v>
      </c>
      <c r="AH2324" s="39" t="str">
        <f t="shared" si="662"/>
        <v>tier - 1</v>
      </c>
      <c r="AI2324" s="39" t="str">
        <f t="shared" si="663"/>
        <v>tier - 3</v>
      </c>
      <c r="AJ2324" s="54" t="str">
        <f t="shared" si="664"/>
        <v>R1024</v>
      </c>
    </row>
    <row r="2325" spans="2:36" ht="15.75" customHeight="1" x14ac:dyDescent="0.3">
      <c r="B2325" s="12" t="s">
        <v>8231</v>
      </c>
      <c r="C2325" s="13" t="s">
        <v>8233</v>
      </c>
      <c r="D2325" s="13">
        <v>21.38</v>
      </c>
      <c r="E2325" s="13" t="str">
        <f t="shared" si="648"/>
        <v>Healthy Weight</v>
      </c>
      <c r="F2325" s="13">
        <v>8.01</v>
      </c>
      <c r="G2325" s="13" t="str">
        <f t="shared" si="649"/>
        <v>Diabetes</v>
      </c>
      <c r="H2325" s="13" t="s">
        <v>8291</v>
      </c>
      <c r="I2325" s="13" t="s">
        <v>8291</v>
      </c>
      <c r="J2325" s="13" t="s">
        <v>8291</v>
      </c>
      <c r="K2325" s="27" t="s">
        <v>8292</v>
      </c>
      <c r="L2325" s="13" t="s">
        <v>8291</v>
      </c>
      <c r="M2325" s="13" t="s">
        <v>10401</v>
      </c>
      <c r="N2325" s="13">
        <v>65</v>
      </c>
      <c r="O2325" s="56">
        <v>47928.03</v>
      </c>
      <c r="P2325" s="13" t="s">
        <v>8310</v>
      </c>
      <c r="Q2325" s="13" t="s">
        <v>8311</v>
      </c>
      <c r="R2325" s="57" t="s">
        <v>8321</v>
      </c>
      <c r="T2325" s="12" t="s">
        <v>8231</v>
      </c>
      <c r="U2325" s="13" t="str">
        <f t="shared" si="665"/>
        <v xml:space="preserve">  Holly</v>
      </c>
      <c r="V2325" s="39">
        <f t="shared" si="650"/>
        <v>21.38</v>
      </c>
      <c r="W2325" s="39" t="str">
        <f t="shared" si="651"/>
        <v>Healthy Weight</v>
      </c>
      <c r="X2325" s="39">
        <f t="shared" si="652"/>
        <v>8.01</v>
      </c>
      <c r="Y2325" s="39" t="str">
        <f t="shared" si="653"/>
        <v>Diabetes</v>
      </c>
      <c r="Z2325" s="39" t="str">
        <f t="shared" si="654"/>
        <v>No</v>
      </c>
      <c r="AA2325" s="39" t="str">
        <f t="shared" si="655"/>
        <v>No</v>
      </c>
      <c r="AB2325" s="39" t="str">
        <f t="shared" si="656"/>
        <v>No</v>
      </c>
      <c r="AC2325" s="38" t="str">
        <f t="shared" si="657"/>
        <v>No major surgery</v>
      </c>
      <c r="AD2325" s="39" t="str">
        <f t="shared" si="658"/>
        <v>No</v>
      </c>
      <c r="AE2325" s="13" t="str">
        <f t="shared" si="659"/>
        <v>16-Nov-1958</v>
      </c>
      <c r="AF2325" s="39">
        <f t="shared" si="660"/>
        <v>65</v>
      </c>
      <c r="AG2325" s="58">
        <f t="shared" si="661"/>
        <v>47928.03</v>
      </c>
      <c r="AH2325" s="39" t="str">
        <f t="shared" si="662"/>
        <v>tier - 2</v>
      </c>
      <c r="AI2325" s="39" t="str">
        <f t="shared" si="663"/>
        <v>tier - 3</v>
      </c>
      <c r="AJ2325" s="54" t="str">
        <f t="shared" si="664"/>
        <v>R1011</v>
      </c>
    </row>
    <row r="2326" spans="2:36" ht="15.75" customHeight="1" x14ac:dyDescent="0.3">
      <c r="B2326" s="12" t="s">
        <v>8235</v>
      </c>
      <c r="C2326" s="13" t="s">
        <v>620</v>
      </c>
      <c r="D2326" s="13">
        <v>23.35</v>
      </c>
      <c r="E2326" s="13" t="str">
        <f t="shared" si="648"/>
        <v>Healthy Weight</v>
      </c>
      <c r="F2326" s="13">
        <v>5.94</v>
      </c>
      <c r="G2326" s="13" t="str">
        <f t="shared" si="649"/>
        <v>Prediabetes</v>
      </c>
      <c r="H2326" s="13" t="s">
        <v>8291</v>
      </c>
      <c r="I2326" s="13" t="s">
        <v>8291</v>
      </c>
      <c r="J2326" s="13" t="s">
        <v>8291</v>
      </c>
      <c r="K2326" s="27" t="s">
        <v>8292</v>
      </c>
      <c r="L2326" s="13" t="s">
        <v>8291</v>
      </c>
      <c r="M2326" s="13" t="s">
        <v>9730</v>
      </c>
      <c r="N2326" s="13">
        <v>61</v>
      </c>
      <c r="O2326" s="56">
        <v>48173.36</v>
      </c>
      <c r="P2326" s="13" t="s">
        <v>8314</v>
      </c>
      <c r="Q2326" s="13" t="s">
        <v>8311</v>
      </c>
      <c r="R2326" s="57" t="s">
        <v>8321</v>
      </c>
      <c r="T2326" s="12" t="s">
        <v>8235</v>
      </c>
      <c r="U2326" s="13" t="str">
        <f t="shared" si="665"/>
        <v xml:space="preserve">  Matthew</v>
      </c>
      <c r="V2326" s="39">
        <f t="shared" si="650"/>
        <v>23.35</v>
      </c>
      <c r="W2326" s="39" t="str">
        <f t="shared" si="651"/>
        <v>Healthy Weight</v>
      </c>
      <c r="X2326" s="39">
        <f t="shared" si="652"/>
        <v>5.94</v>
      </c>
      <c r="Y2326" s="39" t="str">
        <f t="shared" si="653"/>
        <v>Prediabetes</v>
      </c>
      <c r="Z2326" s="39" t="str">
        <f t="shared" si="654"/>
        <v>No</v>
      </c>
      <c r="AA2326" s="39" t="str">
        <f t="shared" si="655"/>
        <v>No</v>
      </c>
      <c r="AB2326" s="39" t="str">
        <f t="shared" si="656"/>
        <v>No</v>
      </c>
      <c r="AC2326" s="38" t="str">
        <f t="shared" si="657"/>
        <v>No major surgery</v>
      </c>
      <c r="AD2326" s="39" t="str">
        <f t="shared" si="658"/>
        <v>No</v>
      </c>
      <c r="AE2326" s="13" t="str">
        <f t="shared" si="659"/>
        <v>27-Aug-1962</v>
      </c>
      <c r="AF2326" s="39">
        <f t="shared" si="660"/>
        <v>61</v>
      </c>
      <c r="AG2326" s="58">
        <f t="shared" si="661"/>
        <v>48173.36</v>
      </c>
      <c r="AH2326" s="39" t="str">
        <f t="shared" si="662"/>
        <v>tier - 1</v>
      </c>
      <c r="AI2326" s="39" t="str">
        <f t="shared" si="663"/>
        <v>tier - 3</v>
      </c>
      <c r="AJ2326" s="54" t="str">
        <f t="shared" si="664"/>
        <v>R1011</v>
      </c>
    </row>
    <row r="2327" spans="2:36" ht="15.75" customHeight="1" x14ac:dyDescent="0.3">
      <c r="B2327" s="12" t="s">
        <v>8238</v>
      </c>
      <c r="C2327" s="13" t="s">
        <v>8240</v>
      </c>
      <c r="D2327" s="13">
        <v>22.24</v>
      </c>
      <c r="E2327" s="13" t="str">
        <f t="shared" si="648"/>
        <v>Healthy Weight</v>
      </c>
      <c r="F2327" s="13">
        <v>5.04</v>
      </c>
      <c r="G2327" s="13" t="str">
        <f t="shared" si="649"/>
        <v>Normal</v>
      </c>
      <c r="H2327" s="13" t="s">
        <v>8291</v>
      </c>
      <c r="I2327" s="13" t="s">
        <v>8291</v>
      </c>
      <c r="J2327" s="13" t="s">
        <v>8291</v>
      </c>
      <c r="K2327" s="27" t="s">
        <v>8292</v>
      </c>
      <c r="L2327" s="13" t="s">
        <v>8291</v>
      </c>
      <c r="M2327" s="13" t="s">
        <v>10402</v>
      </c>
      <c r="N2327" s="13">
        <v>62</v>
      </c>
      <c r="O2327" s="56">
        <v>48517.56</v>
      </c>
      <c r="P2327" s="13" t="s">
        <v>8314</v>
      </c>
      <c r="Q2327" s="13" t="s">
        <v>8311</v>
      </c>
      <c r="R2327" s="57" t="s">
        <v>8329</v>
      </c>
      <c r="T2327" s="12" t="s">
        <v>8238</v>
      </c>
      <c r="U2327" s="13" t="str">
        <f t="shared" si="665"/>
        <v xml:space="preserve">  Meghan K</v>
      </c>
      <c r="V2327" s="39">
        <f t="shared" si="650"/>
        <v>22.24</v>
      </c>
      <c r="W2327" s="39" t="str">
        <f t="shared" si="651"/>
        <v>Healthy Weight</v>
      </c>
      <c r="X2327" s="39">
        <f t="shared" si="652"/>
        <v>5.04</v>
      </c>
      <c r="Y2327" s="39" t="str">
        <f t="shared" si="653"/>
        <v>Normal</v>
      </c>
      <c r="Z2327" s="39" t="str">
        <f t="shared" si="654"/>
        <v>No</v>
      </c>
      <c r="AA2327" s="39" t="str">
        <f t="shared" si="655"/>
        <v>No</v>
      </c>
      <c r="AB2327" s="39" t="str">
        <f t="shared" si="656"/>
        <v>No</v>
      </c>
      <c r="AC2327" s="38" t="str">
        <f t="shared" si="657"/>
        <v>No major surgery</v>
      </c>
      <c r="AD2327" s="39" t="str">
        <f t="shared" si="658"/>
        <v>No</v>
      </c>
      <c r="AE2327" s="13" t="str">
        <f t="shared" si="659"/>
        <v>21-Dec-1961</v>
      </c>
      <c r="AF2327" s="39">
        <f t="shared" si="660"/>
        <v>62</v>
      </c>
      <c r="AG2327" s="58">
        <f t="shared" si="661"/>
        <v>48517.56</v>
      </c>
      <c r="AH2327" s="39" t="str">
        <f t="shared" si="662"/>
        <v>tier - 1</v>
      </c>
      <c r="AI2327" s="39" t="str">
        <f t="shared" si="663"/>
        <v>tier - 3</v>
      </c>
      <c r="AJ2327" s="54" t="str">
        <f t="shared" si="664"/>
        <v>R1024</v>
      </c>
    </row>
    <row r="2328" spans="2:36" ht="15.75" customHeight="1" x14ac:dyDescent="0.3">
      <c r="B2328" s="12" t="s">
        <v>8242</v>
      </c>
      <c r="C2328" s="13" t="s">
        <v>8244</v>
      </c>
      <c r="D2328" s="13">
        <v>24.76</v>
      </c>
      <c r="E2328" s="13" t="str">
        <f t="shared" si="648"/>
        <v>Healthy Weight</v>
      </c>
      <c r="F2328" s="13">
        <v>4.54</v>
      </c>
      <c r="G2328" s="13" t="str">
        <f t="shared" si="649"/>
        <v>Normal</v>
      </c>
      <c r="H2328" s="13" t="s">
        <v>8293</v>
      </c>
      <c r="I2328" s="13" t="s">
        <v>8291</v>
      </c>
      <c r="J2328" s="13" t="s">
        <v>8291</v>
      </c>
      <c r="K2328" s="27" t="s">
        <v>8292</v>
      </c>
      <c r="L2328" s="13" t="s">
        <v>8291</v>
      </c>
      <c r="M2328" s="13" t="s">
        <v>10403</v>
      </c>
      <c r="N2328" s="13">
        <v>55</v>
      </c>
      <c r="O2328" s="56">
        <v>48549.18</v>
      </c>
      <c r="P2328" s="13" t="s">
        <v>8314</v>
      </c>
      <c r="Q2328" s="13" t="s">
        <v>8311</v>
      </c>
      <c r="R2328" s="57" t="s">
        <v>8326</v>
      </c>
      <c r="T2328" s="12" t="s">
        <v>8242</v>
      </c>
      <c r="U2328" s="13" t="str">
        <f t="shared" si="665"/>
        <v xml:space="preserve">  Fred</v>
      </c>
      <c r="V2328" s="39">
        <f t="shared" si="650"/>
        <v>24.76</v>
      </c>
      <c r="W2328" s="39" t="str">
        <f t="shared" si="651"/>
        <v>Healthy Weight</v>
      </c>
      <c r="X2328" s="39">
        <f t="shared" si="652"/>
        <v>4.54</v>
      </c>
      <c r="Y2328" s="39" t="str">
        <f t="shared" si="653"/>
        <v>Normal</v>
      </c>
      <c r="Z2328" s="39" t="str">
        <f t="shared" si="654"/>
        <v>Yes</v>
      </c>
      <c r="AA2328" s="39" t="str">
        <f t="shared" si="655"/>
        <v>No</v>
      </c>
      <c r="AB2328" s="39" t="str">
        <f t="shared" si="656"/>
        <v>No</v>
      </c>
      <c r="AC2328" s="38" t="str">
        <f t="shared" si="657"/>
        <v>No major surgery</v>
      </c>
      <c r="AD2328" s="39" t="str">
        <f t="shared" si="658"/>
        <v>No</v>
      </c>
      <c r="AE2328" s="13" t="str">
        <f t="shared" si="659"/>
        <v>1-Dec-1968</v>
      </c>
      <c r="AF2328" s="39">
        <f t="shared" si="660"/>
        <v>55</v>
      </c>
      <c r="AG2328" s="58">
        <f t="shared" si="661"/>
        <v>48549.18</v>
      </c>
      <c r="AH2328" s="39" t="str">
        <f t="shared" si="662"/>
        <v>tier - 1</v>
      </c>
      <c r="AI2328" s="39" t="str">
        <f t="shared" si="663"/>
        <v>tier - 3</v>
      </c>
      <c r="AJ2328" s="54" t="str">
        <f t="shared" si="664"/>
        <v>R1016</v>
      </c>
    </row>
    <row r="2329" spans="2:36" ht="15.75" customHeight="1" x14ac:dyDescent="0.3">
      <c r="B2329" s="12" t="s">
        <v>8245</v>
      </c>
      <c r="C2329" s="13" t="s">
        <v>8247</v>
      </c>
      <c r="D2329" s="13">
        <v>20.100000000000001</v>
      </c>
      <c r="E2329" s="13" t="str">
        <f t="shared" si="648"/>
        <v>Healthy Weight</v>
      </c>
      <c r="F2329" s="13">
        <v>5.6</v>
      </c>
      <c r="G2329" s="13" t="str">
        <f t="shared" si="649"/>
        <v>Normal</v>
      </c>
      <c r="H2329" s="13" t="s">
        <v>8293</v>
      </c>
      <c r="I2329" s="13" t="s">
        <v>8291</v>
      </c>
      <c r="J2329" s="13" t="s">
        <v>8293</v>
      </c>
      <c r="K2329" s="27">
        <v>1</v>
      </c>
      <c r="L2329" s="13" t="s">
        <v>8291</v>
      </c>
      <c r="M2329" s="13" t="s">
        <v>9781</v>
      </c>
      <c r="N2329" s="13">
        <v>61</v>
      </c>
      <c r="O2329" s="56">
        <v>48673.56</v>
      </c>
      <c r="P2329" s="13" t="s">
        <v>8314</v>
      </c>
      <c r="Q2329" s="13" t="s">
        <v>8310</v>
      </c>
      <c r="R2329" s="57" t="s">
        <v>8312</v>
      </c>
      <c r="T2329" s="12" t="s">
        <v>8245</v>
      </c>
      <c r="U2329" s="13" t="str">
        <f t="shared" si="665"/>
        <v xml:space="preserve">  Sebastian</v>
      </c>
      <c r="V2329" s="39">
        <f t="shared" si="650"/>
        <v>20.100000000000001</v>
      </c>
      <c r="W2329" s="39" t="str">
        <f t="shared" si="651"/>
        <v>Healthy Weight</v>
      </c>
      <c r="X2329" s="39">
        <f t="shared" si="652"/>
        <v>5.6</v>
      </c>
      <c r="Y2329" s="39" t="str">
        <f t="shared" si="653"/>
        <v>Normal</v>
      </c>
      <c r="Z2329" s="39" t="str">
        <f t="shared" si="654"/>
        <v>Yes</v>
      </c>
      <c r="AA2329" s="39" t="str">
        <f t="shared" si="655"/>
        <v>No</v>
      </c>
      <c r="AB2329" s="39" t="str">
        <f t="shared" si="656"/>
        <v>Yes</v>
      </c>
      <c r="AC2329" s="38">
        <f t="shared" si="657"/>
        <v>1</v>
      </c>
      <c r="AD2329" s="39" t="str">
        <f t="shared" si="658"/>
        <v>No</v>
      </c>
      <c r="AE2329" s="13" t="str">
        <f t="shared" si="659"/>
        <v>11-Oct-1962</v>
      </c>
      <c r="AF2329" s="39">
        <f t="shared" si="660"/>
        <v>61</v>
      </c>
      <c r="AG2329" s="58">
        <f t="shared" si="661"/>
        <v>48673.56</v>
      </c>
      <c r="AH2329" s="39" t="str">
        <f t="shared" si="662"/>
        <v>tier - 1</v>
      </c>
      <c r="AI2329" s="39" t="str">
        <f t="shared" si="663"/>
        <v>tier - 2</v>
      </c>
      <c r="AJ2329" s="54" t="str">
        <f t="shared" si="664"/>
        <v>R1013</v>
      </c>
    </row>
    <row r="2330" spans="2:36" ht="15.75" customHeight="1" x14ac:dyDescent="0.3">
      <c r="B2330" s="12" t="s">
        <v>8249</v>
      </c>
      <c r="C2330" s="13" t="s">
        <v>4026</v>
      </c>
      <c r="D2330" s="13">
        <v>21.77</v>
      </c>
      <c r="E2330" s="13" t="str">
        <f t="shared" si="648"/>
        <v>Healthy Weight</v>
      </c>
      <c r="F2330" s="13">
        <v>10.67</v>
      </c>
      <c r="G2330" s="13" t="str">
        <f t="shared" si="649"/>
        <v>Diabetes</v>
      </c>
      <c r="H2330" s="13" t="s">
        <v>8291</v>
      </c>
      <c r="I2330" s="13" t="s">
        <v>8291</v>
      </c>
      <c r="J2330" s="13" t="s">
        <v>8291</v>
      </c>
      <c r="K2330" s="27" t="s">
        <v>8292</v>
      </c>
      <c r="L2330" s="13" t="s">
        <v>8291</v>
      </c>
      <c r="M2330" s="13" t="s">
        <v>9630</v>
      </c>
      <c r="N2330" s="13">
        <v>58</v>
      </c>
      <c r="O2330" s="56">
        <v>48675.519999999997</v>
      </c>
      <c r="P2330" s="13" t="s">
        <v>8314</v>
      </c>
      <c r="Q2330" s="13" t="s">
        <v>8310</v>
      </c>
      <c r="R2330" s="57" t="s">
        <v>8312</v>
      </c>
      <c r="T2330" s="12" t="s">
        <v>8249</v>
      </c>
      <c r="U2330" s="13" t="str">
        <f t="shared" si="665"/>
        <v xml:space="preserve">  Laura</v>
      </c>
      <c r="V2330" s="39">
        <f t="shared" si="650"/>
        <v>21.77</v>
      </c>
      <c r="W2330" s="39" t="str">
        <f t="shared" si="651"/>
        <v>Healthy Weight</v>
      </c>
      <c r="X2330" s="39">
        <f t="shared" si="652"/>
        <v>10.67</v>
      </c>
      <c r="Y2330" s="39" t="str">
        <f t="shared" si="653"/>
        <v>Diabetes</v>
      </c>
      <c r="Z2330" s="39" t="str">
        <f t="shared" si="654"/>
        <v>No</v>
      </c>
      <c r="AA2330" s="39" t="str">
        <f t="shared" si="655"/>
        <v>No</v>
      </c>
      <c r="AB2330" s="39" t="str">
        <f t="shared" si="656"/>
        <v>No</v>
      </c>
      <c r="AC2330" s="38" t="str">
        <f t="shared" si="657"/>
        <v>No major surgery</v>
      </c>
      <c r="AD2330" s="39" t="str">
        <f t="shared" si="658"/>
        <v>No</v>
      </c>
      <c r="AE2330" s="13" t="str">
        <f t="shared" si="659"/>
        <v>27-Oct-1965</v>
      </c>
      <c r="AF2330" s="39">
        <f t="shared" si="660"/>
        <v>58</v>
      </c>
      <c r="AG2330" s="58">
        <f t="shared" si="661"/>
        <v>48675.519999999997</v>
      </c>
      <c r="AH2330" s="39" t="str">
        <f t="shared" si="662"/>
        <v>tier - 1</v>
      </c>
      <c r="AI2330" s="39" t="str">
        <f t="shared" si="663"/>
        <v>tier - 2</v>
      </c>
      <c r="AJ2330" s="54" t="str">
        <f t="shared" si="664"/>
        <v>R1013</v>
      </c>
    </row>
    <row r="2331" spans="2:36" ht="15.75" customHeight="1" x14ac:dyDescent="0.3">
      <c r="B2331" s="12" t="s">
        <v>8251</v>
      </c>
      <c r="C2331" s="13" t="s">
        <v>100</v>
      </c>
      <c r="D2331" s="13">
        <v>17.82</v>
      </c>
      <c r="E2331" s="13" t="str">
        <f t="shared" si="648"/>
        <v>Underweight</v>
      </c>
      <c r="F2331" s="13">
        <v>5.26</v>
      </c>
      <c r="G2331" s="13" t="str">
        <f t="shared" si="649"/>
        <v>Normal</v>
      </c>
      <c r="H2331" s="13" t="s">
        <v>8293</v>
      </c>
      <c r="I2331" s="13" t="s">
        <v>8291</v>
      </c>
      <c r="J2331" s="13" t="s">
        <v>8291</v>
      </c>
      <c r="K2331" s="27">
        <v>1</v>
      </c>
      <c r="L2331" s="13" t="s">
        <v>8291</v>
      </c>
      <c r="M2331" s="13" t="s">
        <v>10404</v>
      </c>
      <c r="N2331" s="13">
        <v>64</v>
      </c>
      <c r="O2331" s="56">
        <v>48824.45</v>
      </c>
      <c r="P2331" s="13" t="s">
        <v>8310</v>
      </c>
      <c r="Q2331" s="13" t="s">
        <v>8314</v>
      </c>
      <c r="R2331" s="57" t="s">
        <v>8321</v>
      </c>
      <c r="T2331" s="12" t="s">
        <v>8251</v>
      </c>
      <c r="U2331" s="13" t="str">
        <f t="shared" si="665"/>
        <v xml:space="preserve">  Nicole</v>
      </c>
      <c r="V2331" s="39">
        <f t="shared" si="650"/>
        <v>17.82</v>
      </c>
      <c r="W2331" s="39" t="str">
        <f t="shared" si="651"/>
        <v>Underweight</v>
      </c>
      <c r="X2331" s="39">
        <f t="shared" si="652"/>
        <v>5.26</v>
      </c>
      <c r="Y2331" s="39" t="str">
        <f t="shared" si="653"/>
        <v>Normal</v>
      </c>
      <c r="Z2331" s="39" t="str">
        <f t="shared" si="654"/>
        <v>Yes</v>
      </c>
      <c r="AA2331" s="39" t="str">
        <f t="shared" si="655"/>
        <v>No</v>
      </c>
      <c r="AB2331" s="39" t="str">
        <f t="shared" si="656"/>
        <v>No</v>
      </c>
      <c r="AC2331" s="38">
        <f t="shared" si="657"/>
        <v>1</v>
      </c>
      <c r="AD2331" s="39" t="str">
        <f t="shared" si="658"/>
        <v>No</v>
      </c>
      <c r="AE2331" s="13" t="str">
        <f t="shared" si="659"/>
        <v>22-Jul-1959</v>
      </c>
      <c r="AF2331" s="39">
        <f t="shared" si="660"/>
        <v>64</v>
      </c>
      <c r="AG2331" s="58">
        <f t="shared" si="661"/>
        <v>48824.45</v>
      </c>
      <c r="AH2331" s="39" t="str">
        <f t="shared" si="662"/>
        <v>tier - 2</v>
      </c>
      <c r="AI2331" s="39" t="str">
        <f t="shared" si="663"/>
        <v>tier - 1</v>
      </c>
      <c r="AJ2331" s="54" t="str">
        <f t="shared" si="664"/>
        <v>R1011</v>
      </c>
    </row>
    <row r="2332" spans="2:36" ht="15.75" customHeight="1" x14ac:dyDescent="0.3">
      <c r="B2332" s="12" t="s">
        <v>8254</v>
      </c>
      <c r="C2332" s="13" t="s">
        <v>8256</v>
      </c>
      <c r="D2332" s="13">
        <v>17.07</v>
      </c>
      <c r="E2332" s="13" t="str">
        <f t="shared" si="648"/>
        <v>Underweight</v>
      </c>
      <c r="F2332" s="13">
        <v>5.22</v>
      </c>
      <c r="G2332" s="13" t="str">
        <f t="shared" si="649"/>
        <v>Normal</v>
      </c>
      <c r="H2332" s="13" t="s">
        <v>8291</v>
      </c>
      <c r="I2332" s="13" t="s">
        <v>8291</v>
      </c>
      <c r="J2332" s="13" t="s">
        <v>8293</v>
      </c>
      <c r="K2332" s="27">
        <v>1</v>
      </c>
      <c r="L2332" s="13" t="s">
        <v>8291</v>
      </c>
      <c r="M2332" s="13" t="s">
        <v>9229</v>
      </c>
      <c r="N2332" s="13">
        <v>45</v>
      </c>
      <c r="O2332" s="56">
        <v>48885.14</v>
      </c>
      <c r="P2332" s="13" t="s">
        <v>8314</v>
      </c>
      <c r="Q2332" s="13" t="s">
        <v>8310</v>
      </c>
      <c r="R2332" s="57" t="s">
        <v>8312</v>
      </c>
      <c r="T2332" s="12" t="s">
        <v>8254</v>
      </c>
      <c r="U2332" s="13" t="str">
        <f t="shared" si="665"/>
        <v xml:space="preserve">  Susan E</v>
      </c>
      <c r="V2332" s="39">
        <f t="shared" si="650"/>
        <v>17.07</v>
      </c>
      <c r="W2332" s="39" t="str">
        <f t="shared" si="651"/>
        <v>Underweight</v>
      </c>
      <c r="X2332" s="39">
        <f t="shared" si="652"/>
        <v>5.22</v>
      </c>
      <c r="Y2332" s="39" t="str">
        <f t="shared" si="653"/>
        <v>Normal</v>
      </c>
      <c r="Z2332" s="39" t="str">
        <f t="shared" si="654"/>
        <v>No</v>
      </c>
      <c r="AA2332" s="39" t="str">
        <f t="shared" si="655"/>
        <v>No</v>
      </c>
      <c r="AB2332" s="39" t="str">
        <f t="shared" si="656"/>
        <v>Yes</v>
      </c>
      <c r="AC2332" s="38">
        <f t="shared" si="657"/>
        <v>1</v>
      </c>
      <c r="AD2332" s="39" t="str">
        <f t="shared" si="658"/>
        <v>No</v>
      </c>
      <c r="AE2332" s="13" t="str">
        <f t="shared" si="659"/>
        <v>29-Dec-1978</v>
      </c>
      <c r="AF2332" s="39">
        <f t="shared" si="660"/>
        <v>45</v>
      </c>
      <c r="AG2332" s="58">
        <f t="shared" si="661"/>
        <v>48885.14</v>
      </c>
      <c r="AH2332" s="39" t="str">
        <f t="shared" si="662"/>
        <v>tier - 1</v>
      </c>
      <c r="AI2332" s="39" t="str">
        <f t="shared" si="663"/>
        <v>tier - 2</v>
      </c>
      <c r="AJ2332" s="54" t="str">
        <f t="shared" si="664"/>
        <v>R1013</v>
      </c>
    </row>
    <row r="2333" spans="2:36" ht="15.75" customHeight="1" x14ac:dyDescent="0.3">
      <c r="B2333" s="12" t="s">
        <v>8258</v>
      </c>
      <c r="C2333" s="13" t="s">
        <v>8260</v>
      </c>
      <c r="D2333" s="13">
        <v>22.24</v>
      </c>
      <c r="E2333" s="13" t="str">
        <f t="shared" si="648"/>
        <v>Healthy Weight</v>
      </c>
      <c r="F2333" s="13">
        <v>4.29</v>
      </c>
      <c r="G2333" s="13" t="str">
        <f t="shared" si="649"/>
        <v>Normal</v>
      </c>
      <c r="H2333" s="13" t="s">
        <v>8293</v>
      </c>
      <c r="I2333" s="13" t="s">
        <v>8291</v>
      </c>
      <c r="J2333" s="13" t="s">
        <v>8291</v>
      </c>
      <c r="K2333" s="27" t="s">
        <v>8292</v>
      </c>
      <c r="L2333" s="13" t="s">
        <v>8291</v>
      </c>
      <c r="M2333" s="13" t="s">
        <v>10405</v>
      </c>
      <c r="N2333" s="13">
        <v>60</v>
      </c>
      <c r="O2333" s="56">
        <v>48970.25</v>
      </c>
      <c r="P2333" s="13" t="s">
        <v>8314</v>
      </c>
      <c r="Q2333" s="13" t="s">
        <v>8310</v>
      </c>
      <c r="R2333" s="57" t="s">
        <v>8312</v>
      </c>
      <c r="T2333" s="12" t="s">
        <v>8258</v>
      </c>
      <c r="U2333" s="13" t="str">
        <f t="shared" si="665"/>
        <v xml:space="preserve">  Katy</v>
      </c>
      <c r="V2333" s="39">
        <f t="shared" si="650"/>
        <v>22.24</v>
      </c>
      <c r="W2333" s="39" t="str">
        <f t="shared" si="651"/>
        <v>Healthy Weight</v>
      </c>
      <c r="X2333" s="39">
        <f t="shared" si="652"/>
        <v>4.29</v>
      </c>
      <c r="Y2333" s="39" t="str">
        <f t="shared" si="653"/>
        <v>Normal</v>
      </c>
      <c r="Z2333" s="39" t="str">
        <f t="shared" si="654"/>
        <v>Yes</v>
      </c>
      <c r="AA2333" s="39" t="str">
        <f t="shared" si="655"/>
        <v>No</v>
      </c>
      <c r="AB2333" s="39" t="str">
        <f t="shared" si="656"/>
        <v>No</v>
      </c>
      <c r="AC2333" s="38" t="str">
        <f t="shared" si="657"/>
        <v>No major surgery</v>
      </c>
      <c r="AD2333" s="39" t="str">
        <f t="shared" si="658"/>
        <v>No</v>
      </c>
      <c r="AE2333" s="13" t="str">
        <f t="shared" si="659"/>
        <v>4-Sep-1963</v>
      </c>
      <c r="AF2333" s="39">
        <f t="shared" si="660"/>
        <v>60</v>
      </c>
      <c r="AG2333" s="58">
        <f t="shared" si="661"/>
        <v>48970.25</v>
      </c>
      <c r="AH2333" s="39" t="str">
        <f t="shared" si="662"/>
        <v>tier - 1</v>
      </c>
      <c r="AI2333" s="39" t="str">
        <f t="shared" si="663"/>
        <v>tier - 2</v>
      </c>
      <c r="AJ2333" s="54" t="str">
        <f t="shared" si="664"/>
        <v>R1013</v>
      </c>
    </row>
    <row r="2334" spans="2:36" ht="15.75" customHeight="1" x14ac:dyDescent="0.3">
      <c r="B2334" s="12" t="s">
        <v>8262</v>
      </c>
      <c r="C2334" s="13" t="s">
        <v>1595</v>
      </c>
      <c r="D2334" s="13">
        <v>22.34</v>
      </c>
      <c r="E2334" s="13" t="str">
        <f t="shared" si="648"/>
        <v>Healthy Weight</v>
      </c>
      <c r="F2334" s="13">
        <v>5.57</v>
      </c>
      <c r="G2334" s="13" t="str">
        <f t="shared" si="649"/>
        <v>Normal</v>
      </c>
      <c r="H2334" s="13" t="s">
        <v>8291</v>
      </c>
      <c r="I2334" s="13" t="s">
        <v>8291</v>
      </c>
      <c r="J2334" s="13" t="s">
        <v>8291</v>
      </c>
      <c r="K2334" s="27">
        <v>1</v>
      </c>
      <c r="L2334" s="13" t="s">
        <v>8291</v>
      </c>
      <c r="M2334" s="13" t="s">
        <v>10406</v>
      </c>
      <c r="N2334" s="13">
        <v>65</v>
      </c>
      <c r="O2334" s="56">
        <v>49577.66</v>
      </c>
      <c r="P2334" s="13" t="s">
        <v>8310</v>
      </c>
      <c r="Q2334" s="13" t="s">
        <v>8310</v>
      </c>
      <c r="R2334" s="57" t="s">
        <v>8312</v>
      </c>
      <c r="T2334" s="12" t="s">
        <v>8262</v>
      </c>
      <c r="U2334" s="13" t="str">
        <f t="shared" si="665"/>
        <v xml:space="preserve">  Jordan</v>
      </c>
      <c r="V2334" s="39">
        <f t="shared" si="650"/>
        <v>22.34</v>
      </c>
      <c r="W2334" s="39" t="str">
        <f t="shared" si="651"/>
        <v>Healthy Weight</v>
      </c>
      <c r="X2334" s="39">
        <f t="shared" si="652"/>
        <v>5.57</v>
      </c>
      <c r="Y2334" s="39" t="str">
        <f t="shared" si="653"/>
        <v>Normal</v>
      </c>
      <c r="Z2334" s="39" t="str">
        <f t="shared" si="654"/>
        <v>No</v>
      </c>
      <c r="AA2334" s="39" t="str">
        <f t="shared" si="655"/>
        <v>No</v>
      </c>
      <c r="AB2334" s="39" t="str">
        <f t="shared" si="656"/>
        <v>No</v>
      </c>
      <c r="AC2334" s="38">
        <f t="shared" si="657"/>
        <v>1</v>
      </c>
      <c r="AD2334" s="39" t="str">
        <f t="shared" si="658"/>
        <v>No</v>
      </c>
      <c r="AE2334" s="13" t="str">
        <f t="shared" si="659"/>
        <v>27-Jun-1958</v>
      </c>
      <c r="AF2334" s="39">
        <f t="shared" si="660"/>
        <v>65</v>
      </c>
      <c r="AG2334" s="58">
        <f t="shared" si="661"/>
        <v>49577.66</v>
      </c>
      <c r="AH2334" s="39" t="str">
        <f t="shared" si="662"/>
        <v>tier - 2</v>
      </c>
      <c r="AI2334" s="39" t="str">
        <f t="shared" si="663"/>
        <v>tier - 2</v>
      </c>
      <c r="AJ2334" s="54" t="str">
        <f t="shared" si="664"/>
        <v>R1013</v>
      </c>
    </row>
    <row r="2335" spans="2:36" ht="15.75" customHeight="1" x14ac:dyDescent="0.3">
      <c r="B2335" s="12" t="s">
        <v>8265</v>
      </c>
      <c r="C2335" s="13" t="s">
        <v>8267</v>
      </c>
      <c r="D2335" s="13">
        <v>17.7</v>
      </c>
      <c r="E2335" s="13" t="str">
        <f t="shared" si="648"/>
        <v>Underweight</v>
      </c>
      <c r="F2335" s="13">
        <v>6.28</v>
      </c>
      <c r="G2335" s="13" t="str">
        <f t="shared" si="649"/>
        <v>Prediabetes</v>
      </c>
      <c r="H2335" s="13" t="s">
        <v>8291</v>
      </c>
      <c r="I2335" s="13" t="s">
        <v>8291</v>
      </c>
      <c r="J2335" s="13" t="s">
        <v>8291</v>
      </c>
      <c r="K2335" s="27">
        <v>1</v>
      </c>
      <c r="L2335" s="13" t="s">
        <v>8291</v>
      </c>
      <c r="M2335" s="13" t="s">
        <v>10407</v>
      </c>
      <c r="N2335" s="13">
        <v>29</v>
      </c>
      <c r="O2335" s="56">
        <v>51194.559999999998</v>
      </c>
      <c r="P2335" s="13" t="s">
        <v>8314</v>
      </c>
      <c r="Q2335" s="13" t="s">
        <v>8311</v>
      </c>
      <c r="R2335" s="57" t="s">
        <v>8321</v>
      </c>
      <c r="T2335" s="12" t="s">
        <v>8265</v>
      </c>
      <c r="U2335" s="13" t="str">
        <f t="shared" si="665"/>
        <v xml:space="preserve">  Juan D</v>
      </c>
      <c r="V2335" s="39">
        <f t="shared" si="650"/>
        <v>17.7</v>
      </c>
      <c r="W2335" s="39" t="str">
        <f t="shared" si="651"/>
        <v>Underweight</v>
      </c>
      <c r="X2335" s="39">
        <f t="shared" si="652"/>
        <v>6.28</v>
      </c>
      <c r="Y2335" s="39" t="str">
        <f t="shared" si="653"/>
        <v>Prediabetes</v>
      </c>
      <c r="Z2335" s="39" t="str">
        <f t="shared" si="654"/>
        <v>No</v>
      </c>
      <c r="AA2335" s="39" t="str">
        <f t="shared" si="655"/>
        <v>No</v>
      </c>
      <c r="AB2335" s="39" t="str">
        <f t="shared" si="656"/>
        <v>No</v>
      </c>
      <c r="AC2335" s="38">
        <f t="shared" si="657"/>
        <v>1</v>
      </c>
      <c r="AD2335" s="39" t="str">
        <f t="shared" si="658"/>
        <v>No</v>
      </c>
      <c r="AE2335" s="13" t="str">
        <f t="shared" si="659"/>
        <v>27-Oct-1994</v>
      </c>
      <c r="AF2335" s="39">
        <f t="shared" si="660"/>
        <v>29</v>
      </c>
      <c r="AG2335" s="58">
        <f t="shared" si="661"/>
        <v>51194.559999999998</v>
      </c>
      <c r="AH2335" s="39" t="str">
        <f t="shared" si="662"/>
        <v>tier - 1</v>
      </c>
      <c r="AI2335" s="39" t="str">
        <f t="shared" si="663"/>
        <v>tier - 3</v>
      </c>
      <c r="AJ2335" s="54" t="str">
        <f t="shared" si="664"/>
        <v>R1011</v>
      </c>
    </row>
    <row r="2336" spans="2:36" ht="15.75" customHeight="1" x14ac:dyDescent="0.3">
      <c r="B2336" s="12" t="s">
        <v>8269</v>
      </c>
      <c r="C2336" s="13" t="s">
        <v>6221</v>
      </c>
      <c r="D2336" s="13">
        <v>16.47</v>
      </c>
      <c r="E2336" s="13" t="str">
        <f t="shared" si="648"/>
        <v>Underweight</v>
      </c>
      <c r="F2336" s="13">
        <v>6.35</v>
      </c>
      <c r="G2336" s="13" t="str">
        <f t="shared" si="649"/>
        <v>Prediabetes</v>
      </c>
      <c r="H2336" s="13" t="s">
        <v>8291</v>
      </c>
      <c r="I2336" s="13" t="s">
        <v>8291</v>
      </c>
      <c r="J2336" s="13" t="s">
        <v>8293</v>
      </c>
      <c r="K2336" s="27">
        <v>1</v>
      </c>
      <c r="L2336" s="13" t="s">
        <v>8291</v>
      </c>
      <c r="M2336" s="13" t="s">
        <v>10408</v>
      </c>
      <c r="N2336" s="13">
        <v>61</v>
      </c>
      <c r="O2336" s="56">
        <v>52590.83</v>
      </c>
      <c r="P2336" s="13" t="s">
        <v>8314</v>
      </c>
      <c r="Q2336" s="13" t="s">
        <v>8311</v>
      </c>
      <c r="R2336" s="57" t="s">
        <v>8321</v>
      </c>
      <c r="T2336" s="12" t="s">
        <v>8269</v>
      </c>
      <c r="U2336" s="13" t="str">
        <f t="shared" si="665"/>
        <v xml:space="preserve">  Julie</v>
      </c>
      <c r="V2336" s="39">
        <f t="shared" si="650"/>
        <v>16.47</v>
      </c>
      <c r="W2336" s="39" t="str">
        <f t="shared" si="651"/>
        <v>Underweight</v>
      </c>
      <c r="X2336" s="39">
        <f t="shared" si="652"/>
        <v>6.35</v>
      </c>
      <c r="Y2336" s="39" t="str">
        <f t="shared" si="653"/>
        <v>Prediabetes</v>
      </c>
      <c r="Z2336" s="39" t="str">
        <f t="shared" si="654"/>
        <v>No</v>
      </c>
      <c r="AA2336" s="39" t="str">
        <f t="shared" si="655"/>
        <v>No</v>
      </c>
      <c r="AB2336" s="39" t="str">
        <f t="shared" si="656"/>
        <v>Yes</v>
      </c>
      <c r="AC2336" s="38">
        <f t="shared" si="657"/>
        <v>1</v>
      </c>
      <c r="AD2336" s="39" t="str">
        <f t="shared" si="658"/>
        <v>No</v>
      </c>
      <c r="AE2336" s="13" t="str">
        <f t="shared" si="659"/>
        <v>4-Aug-1962</v>
      </c>
      <c r="AF2336" s="39">
        <f t="shared" si="660"/>
        <v>61</v>
      </c>
      <c r="AG2336" s="58">
        <f t="shared" si="661"/>
        <v>52590.83</v>
      </c>
      <c r="AH2336" s="39" t="str">
        <f t="shared" si="662"/>
        <v>tier - 1</v>
      </c>
      <c r="AI2336" s="39" t="str">
        <f t="shared" si="663"/>
        <v>tier - 3</v>
      </c>
      <c r="AJ2336" s="54" t="str">
        <f t="shared" si="664"/>
        <v>R1011</v>
      </c>
    </row>
    <row r="2337" spans="2:36" ht="15.75" customHeight="1" x14ac:dyDescent="0.3">
      <c r="B2337" s="12" t="s">
        <v>8272</v>
      </c>
      <c r="C2337" s="13" t="s">
        <v>8274</v>
      </c>
      <c r="D2337" s="13">
        <v>17.600000000000001</v>
      </c>
      <c r="E2337" s="13" t="str">
        <f t="shared" si="648"/>
        <v>Underweight</v>
      </c>
      <c r="F2337" s="13">
        <v>4.3899999999999997</v>
      </c>
      <c r="G2337" s="13" t="str">
        <f t="shared" si="649"/>
        <v>Normal</v>
      </c>
      <c r="H2337" s="13" t="s">
        <v>8291</v>
      </c>
      <c r="I2337" s="13" t="s">
        <v>8291</v>
      </c>
      <c r="J2337" s="13" t="s">
        <v>8291</v>
      </c>
      <c r="K2337" s="27">
        <v>1</v>
      </c>
      <c r="L2337" s="13" t="s">
        <v>8291</v>
      </c>
      <c r="M2337" s="13" t="s">
        <v>10409</v>
      </c>
      <c r="N2337" s="13">
        <v>34</v>
      </c>
      <c r="O2337" s="56">
        <v>55135.4</v>
      </c>
      <c r="P2337" s="13" t="s">
        <v>8314</v>
      </c>
      <c r="Q2337" s="13" t="s">
        <v>8310</v>
      </c>
      <c r="R2337" s="57" t="s">
        <v>8317</v>
      </c>
      <c r="T2337" s="12" t="s">
        <v>8272</v>
      </c>
      <c r="U2337" s="13" t="str">
        <f t="shared" si="665"/>
        <v xml:space="preserve">  Evan P</v>
      </c>
      <c r="V2337" s="39">
        <f t="shared" si="650"/>
        <v>17.600000000000001</v>
      </c>
      <c r="W2337" s="39" t="str">
        <f t="shared" si="651"/>
        <v>Underweight</v>
      </c>
      <c r="X2337" s="39">
        <f t="shared" si="652"/>
        <v>4.3899999999999997</v>
      </c>
      <c r="Y2337" s="39" t="str">
        <f t="shared" si="653"/>
        <v>Normal</v>
      </c>
      <c r="Z2337" s="39" t="str">
        <f t="shared" si="654"/>
        <v>No</v>
      </c>
      <c r="AA2337" s="39" t="str">
        <f t="shared" si="655"/>
        <v>No</v>
      </c>
      <c r="AB2337" s="39" t="str">
        <f t="shared" si="656"/>
        <v>No</v>
      </c>
      <c r="AC2337" s="38">
        <f t="shared" si="657"/>
        <v>1</v>
      </c>
      <c r="AD2337" s="39" t="str">
        <f t="shared" si="658"/>
        <v>No</v>
      </c>
      <c r="AE2337" s="13" t="str">
        <f t="shared" si="659"/>
        <v>19-Jun-1989</v>
      </c>
      <c r="AF2337" s="39">
        <f t="shared" si="660"/>
        <v>34</v>
      </c>
      <c r="AG2337" s="58">
        <f t="shared" si="661"/>
        <v>55135.4</v>
      </c>
      <c r="AH2337" s="39" t="str">
        <f t="shared" si="662"/>
        <v>tier - 1</v>
      </c>
      <c r="AI2337" s="39" t="str">
        <f t="shared" si="663"/>
        <v>tier - 2</v>
      </c>
      <c r="AJ2337" s="54" t="str">
        <f t="shared" si="664"/>
        <v>R1012</v>
      </c>
    </row>
    <row r="2338" spans="2:36" ht="15.75" customHeight="1" x14ac:dyDescent="0.3">
      <c r="B2338" s="45" t="s">
        <v>8276</v>
      </c>
      <c r="C2338" s="59" t="s">
        <v>8278</v>
      </c>
      <c r="D2338" s="59">
        <v>17.579999999999998</v>
      </c>
      <c r="E2338" s="59" t="str">
        <f t="shared" si="648"/>
        <v>Underweight</v>
      </c>
      <c r="F2338" s="59">
        <v>4.51</v>
      </c>
      <c r="G2338" s="59" t="str">
        <f t="shared" si="649"/>
        <v>Normal</v>
      </c>
      <c r="H2338" s="59" t="s">
        <v>8291</v>
      </c>
      <c r="I2338" s="59" t="s">
        <v>8291</v>
      </c>
      <c r="J2338" s="59" t="s">
        <v>8291</v>
      </c>
      <c r="K2338" s="60">
        <v>1</v>
      </c>
      <c r="L2338" s="59" t="s">
        <v>8291</v>
      </c>
      <c r="M2338" s="59" t="s">
        <v>10410</v>
      </c>
      <c r="N2338" s="59">
        <v>32</v>
      </c>
      <c r="O2338" s="61">
        <v>58571.07</v>
      </c>
      <c r="P2338" s="59" t="s">
        <v>8314</v>
      </c>
      <c r="Q2338" s="59" t="s">
        <v>8311</v>
      </c>
      <c r="R2338" s="62" t="s">
        <v>8329</v>
      </c>
      <c r="T2338" s="17" t="s">
        <v>8276</v>
      </c>
      <c r="U2338" s="18" t="str">
        <f t="shared" si="665"/>
        <v xml:space="preserve">  Aaron K</v>
      </c>
      <c r="V2338" s="39">
        <f t="shared" si="650"/>
        <v>17.579999999999998</v>
      </c>
      <c r="W2338" s="39" t="str">
        <f t="shared" si="651"/>
        <v>Underweight</v>
      </c>
      <c r="X2338" s="39">
        <f t="shared" si="652"/>
        <v>4.51</v>
      </c>
      <c r="Y2338" s="39" t="str">
        <f t="shared" si="653"/>
        <v>Normal</v>
      </c>
      <c r="Z2338" s="39" t="str">
        <f t="shared" si="654"/>
        <v>No</v>
      </c>
      <c r="AA2338" s="39" t="str">
        <f t="shared" si="655"/>
        <v>No</v>
      </c>
      <c r="AB2338" s="39" t="str">
        <f t="shared" si="656"/>
        <v>No</v>
      </c>
      <c r="AC2338" s="38">
        <f t="shared" si="657"/>
        <v>1</v>
      </c>
      <c r="AD2338" s="39" t="str">
        <f t="shared" si="658"/>
        <v>No</v>
      </c>
      <c r="AE2338" s="18" t="str">
        <f t="shared" si="659"/>
        <v>6-Jun-1991</v>
      </c>
      <c r="AF2338" s="39">
        <f t="shared" si="660"/>
        <v>32</v>
      </c>
      <c r="AG2338" s="63">
        <f t="shared" si="661"/>
        <v>58571.07</v>
      </c>
      <c r="AH2338" s="39" t="str">
        <f t="shared" si="662"/>
        <v>tier - 1</v>
      </c>
      <c r="AI2338" s="39" t="str">
        <f t="shared" si="663"/>
        <v>tier - 3</v>
      </c>
      <c r="AJ2338" s="54" t="str">
        <f t="shared" si="664"/>
        <v>R1024</v>
      </c>
    </row>
    <row r="2339" spans="2:36" ht="15.75" customHeight="1" x14ac:dyDescent="0.3">
      <c r="B2339" s="64"/>
      <c r="C2339" s="65"/>
      <c r="D2339" s="65"/>
      <c r="E2339" s="65"/>
      <c r="F2339" s="65"/>
      <c r="G2339" s="65"/>
      <c r="H2339" s="65"/>
      <c r="I2339" s="65"/>
      <c r="J2339" s="65"/>
      <c r="K2339" s="65"/>
      <c r="L2339" s="65"/>
      <c r="M2339" s="8" t="s">
        <v>9888</v>
      </c>
      <c r="N2339" s="8">
        <v>53</v>
      </c>
      <c r="O2339" s="66">
        <v>60021.4</v>
      </c>
      <c r="P2339" s="8" t="s">
        <v>8314</v>
      </c>
      <c r="Q2339" s="8" t="s">
        <v>8314</v>
      </c>
      <c r="R2339" s="67" t="s">
        <v>8317</v>
      </c>
    </row>
    <row r="2340" spans="2:36" ht="15.75" customHeight="1" x14ac:dyDescent="0.3">
      <c r="B2340" s="68"/>
      <c r="C2340" s="69"/>
      <c r="D2340" s="69"/>
      <c r="E2340" s="69"/>
      <c r="F2340" s="69"/>
      <c r="G2340" s="69"/>
      <c r="H2340" s="69"/>
      <c r="I2340" s="69"/>
      <c r="J2340" s="69"/>
      <c r="K2340" s="69"/>
      <c r="L2340" s="69"/>
      <c r="M2340" s="13" t="s">
        <v>10411</v>
      </c>
      <c r="N2340" s="13">
        <v>46</v>
      </c>
      <c r="O2340" s="56">
        <v>62592.87</v>
      </c>
      <c r="P2340" s="13" t="s">
        <v>8310</v>
      </c>
      <c r="Q2340" s="13" t="s">
        <v>8311</v>
      </c>
      <c r="R2340" s="57" t="s">
        <v>8312</v>
      </c>
    </row>
    <row r="2341" spans="2:36" ht="15.75" customHeight="1" x14ac:dyDescent="0.3">
      <c r="B2341" s="70"/>
      <c r="C2341" s="71"/>
      <c r="D2341" s="71"/>
      <c r="E2341" s="71"/>
      <c r="F2341" s="71"/>
      <c r="G2341" s="71"/>
      <c r="H2341" s="71"/>
      <c r="I2341" s="71"/>
      <c r="J2341" s="71"/>
      <c r="K2341" s="71"/>
      <c r="L2341" s="71"/>
      <c r="M2341" s="18" t="s">
        <v>10412</v>
      </c>
      <c r="N2341" s="18">
        <v>55</v>
      </c>
      <c r="O2341" s="72">
        <v>63770.43</v>
      </c>
      <c r="P2341" s="18" t="s">
        <v>8314</v>
      </c>
      <c r="Q2341" s="18" t="s">
        <v>8311</v>
      </c>
      <c r="R2341" s="73" t="s">
        <v>8312</v>
      </c>
    </row>
  </sheetData>
  <autoFilter ref="T3:AJ2338" xr:uid="{00000000-0009-0000-0000-000004000000}"/>
  <mergeCells count="1">
    <mergeCell ref="T2:AJ2"/>
  </mergeCells>
  <conditionalFormatting sqref="W4:W2338">
    <cfRule type="cellIs" dxfId="23" priority="59" operator="equal">
      <formula>"Overweight"</formula>
    </cfRule>
  </conditionalFormatting>
  <conditionalFormatting sqref="Y4:Y2338">
    <cfRule type="cellIs" dxfId="22" priority="55" operator="equal">
      <formula>"Diabetes"</formula>
    </cfRule>
    <cfRule type="cellIs" dxfId="21" priority="56" operator="equal">
      <formula>"Prediabetes"</formula>
    </cfRule>
    <cfRule type="cellIs" dxfId="20" priority="57" operator="equal">
      <formula>"Normal"</formula>
    </cfRule>
  </conditionalFormatting>
  <conditionalFormatting sqref="Z6:Z2338">
    <cfRule type="containsText" dxfId="19" priority="2" operator="containsText" text="Yes">
      <formula>NOT(ISERROR(SEARCH(("Yes"),(Z6))))</formula>
    </cfRule>
    <cfRule type="containsText" dxfId="18" priority="8" operator="containsText" text="Yes">
      <formula>NOT(ISERROR(SEARCH(("Yes"),(Z6))))</formula>
    </cfRule>
  </conditionalFormatting>
  <conditionalFormatting sqref="Z4:AB2338">
    <cfRule type="containsText" dxfId="17" priority="1" operator="containsText" text="No">
      <formula>NOT(ISERROR(SEARCH(("No"),(Z4))))</formula>
    </cfRule>
    <cfRule type="containsText" dxfId="16" priority="7" operator="containsText" text="No">
      <formula>NOT(ISERROR(SEARCH(("No"),(Z4))))</formula>
    </cfRule>
  </conditionalFormatting>
  <conditionalFormatting sqref="AA44:AA2338">
    <cfRule type="containsText" dxfId="15" priority="4" operator="containsText" text="Yes">
      <formula>NOT(ISERROR(SEARCH(("Yes"),(AA44))))</formula>
    </cfRule>
    <cfRule type="containsText" dxfId="14" priority="10" operator="containsText" text="Yes">
      <formula>NOT(ISERROR(SEARCH(("Yes"),(AA44))))</formula>
    </cfRule>
  </conditionalFormatting>
  <conditionalFormatting sqref="AB12:AB2338">
    <cfRule type="containsText" dxfId="13" priority="6" operator="containsText" text="Yes">
      <formula>NOT(ISERROR(SEARCH(("Yes"),(AB12))))</formula>
    </cfRule>
    <cfRule type="containsText" dxfId="12" priority="12" operator="containsText" text="Yes">
      <formula>NOT(ISERROR(SEARCH(("Yes"),(AB12))))</formula>
    </cfRule>
  </conditionalFormatting>
  <conditionalFormatting sqref="AC4:AC2338">
    <cfRule type="cellIs" dxfId="11" priority="15" operator="greaterThan">
      <formula>1</formula>
    </cfRule>
    <cfRule type="cellIs" dxfId="10" priority="16" operator="equal">
      <formula>"No major surgery"</formula>
    </cfRule>
  </conditionalFormatting>
  <conditionalFormatting sqref="AC12:AC2338">
    <cfRule type="cellIs" dxfId="9" priority="17" operator="equal">
      <formula>1</formula>
    </cfRule>
  </conditionalFormatting>
  <conditionalFormatting sqref="AD4:AD2338">
    <cfRule type="containsText" dxfId="8" priority="13" operator="containsText" text="Yes">
      <formula>NOT(ISERROR(SEARCH(("Yes"),(AD4))))</formula>
    </cfRule>
  </conditionalFormatting>
  <conditionalFormatting sqref="AD183:AD2338">
    <cfRule type="containsText" dxfId="7" priority="14" operator="containsText" text="No">
      <formula>NOT(ISERROR(SEARCH(("No"),(AD183))))</formula>
    </cfRule>
  </conditionalFormatting>
  <conditionalFormatting sqref="AE4">
    <cfRule type="cellIs" dxfId="6" priority="23" operator="lessThan">
      <formula>1970</formula>
    </cfRule>
  </conditionalFormatting>
  <conditionalFormatting sqref="AF4:AF2338">
    <cfRule type="cellIs" dxfId="5" priority="18" operator="greaterThan">
      <formula>40</formula>
    </cfRule>
    <cfRule type="cellIs" dxfId="4" priority="19" operator="lessThan">
      <formula>25</formula>
    </cfRule>
    <cfRule type="cellIs" dxfId="3" priority="20" operator="between">
      <formula>25</formula>
      <formula>39</formula>
    </cfRule>
    <cfRule type="cellIs" dxfId="2" priority="21" operator="between">
      <formula>25</formula>
      <formula>40</formula>
    </cfRule>
    <cfRule type="cellIs" dxfId="1" priority="22" operator="between">
      <formula>25</formula>
      <formula>40</formula>
    </cfRule>
  </conditionalFormatting>
  <conditionalFormatting sqref="AH4:AH233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J2338">
    <cfRule type="cellIs" dxfId="0" priority="34" operator="equal">
      <formula>"?"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000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6" customWidth="1"/>
    <col min="2" max="2" width="22.5546875" customWidth="1"/>
    <col min="3" max="3" width="31.5546875" customWidth="1"/>
    <col min="4" max="4" width="17.33203125" customWidth="1"/>
    <col min="5" max="5" width="4.109375" customWidth="1"/>
    <col min="6" max="6" width="17" customWidth="1"/>
    <col min="7" max="26" width="8.6640625" customWidth="1"/>
  </cols>
  <sheetData>
    <row r="3" spans="1:3" ht="15" customHeight="1" thickBot="1" x14ac:dyDescent="0.35"/>
    <row r="4" spans="1:3" thickBot="1" x14ac:dyDescent="0.35">
      <c r="A4" s="143" t="s">
        <v>8286</v>
      </c>
      <c r="B4" s="143" t="s">
        <v>8288</v>
      </c>
      <c r="C4" s="143" t="s">
        <v>10457</v>
      </c>
    </row>
    <row r="5" spans="1:3" ht="14.4" x14ac:dyDescent="0.3">
      <c r="A5" s="142" t="s">
        <v>8293</v>
      </c>
      <c r="B5" s="142" t="s">
        <v>8291</v>
      </c>
      <c r="C5" s="165">
        <v>307</v>
      </c>
    </row>
    <row r="6" spans="1:3" ht="14.4" x14ac:dyDescent="0.3">
      <c r="A6" s="142"/>
      <c r="B6" s="142" t="s">
        <v>8293</v>
      </c>
      <c r="C6" s="165">
        <v>84</v>
      </c>
    </row>
    <row r="7" spans="1:3" ht="14.4" x14ac:dyDescent="0.3">
      <c r="A7" s="145" t="s">
        <v>10456</v>
      </c>
      <c r="B7" s="145"/>
      <c r="C7" s="167">
        <v>391</v>
      </c>
    </row>
    <row r="8" spans="1:3" ht="14.4" x14ac:dyDescent="0.3">
      <c r="A8" s="144" t="s">
        <v>10414</v>
      </c>
      <c r="B8" s="144"/>
      <c r="C8" s="166">
        <v>391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G10" sqref="G10"/>
    </sheetView>
  </sheetViews>
  <sheetFormatPr defaultRowHeight="14.4" x14ac:dyDescent="0.3"/>
  <cols>
    <col min="1" max="1" width="20.44140625" bestFit="1" customWidth="1"/>
    <col min="2" max="2" width="39.88671875" bestFit="1" customWidth="1"/>
    <col min="3" max="3" width="17" bestFit="1" customWidth="1"/>
  </cols>
  <sheetData>
    <row r="1" spans="1:3" ht="15" thickBot="1" x14ac:dyDescent="0.35"/>
    <row r="2" spans="1:3" ht="15" thickBot="1" x14ac:dyDescent="0.35">
      <c r="A2" s="127" t="s">
        <v>8285</v>
      </c>
      <c r="B2" s="128" t="s">
        <v>10458</v>
      </c>
      <c r="C2" s="129" t="s">
        <v>10413</v>
      </c>
    </row>
    <row r="3" spans="1:3" x14ac:dyDescent="0.3">
      <c r="A3" s="121" t="s">
        <v>8291</v>
      </c>
      <c r="B3" s="122">
        <v>1.2685765443151298</v>
      </c>
      <c r="C3" s="123">
        <v>6.6704427202190848</v>
      </c>
    </row>
    <row r="4" spans="1:3" ht="15" thickBot="1" x14ac:dyDescent="0.35">
      <c r="A4" s="124" t="s">
        <v>8293</v>
      </c>
      <c r="B4" s="125">
        <v>1.125</v>
      </c>
      <c r="C4" s="126">
        <v>5.1876388888888894</v>
      </c>
    </row>
    <row r="5" spans="1:3" ht="15" thickBot="1" x14ac:dyDescent="0.35">
      <c r="A5" s="130" t="s">
        <v>10414</v>
      </c>
      <c r="B5" s="128">
        <v>1.2521808088818398</v>
      </c>
      <c r="C5" s="129">
        <v>6.578997858672385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95"/>
  <sheetViews>
    <sheetView topLeftCell="A4" workbookViewId="0">
      <selection activeCell="B23" sqref="B23"/>
    </sheetView>
  </sheetViews>
  <sheetFormatPr defaultColWidth="14.44140625" defaultRowHeight="15" customHeight="1" x14ac:dyDescent="0.3"/>
  <cols>
    <col min="1" max="1" width="29.88671875" customWidth="1"/>
    <col min="2" max="2" width="19.88671875" bestFit="1" customWidth="1"/>
    <col min="3" max="6" width="13.6640625" customWidth="1"/>
    <col min="7" max="26" width="8.6640625" customWidth="1"/>
  </cols>
  <sheetData>
    <row r="1" spans="1:5" ht="16.2" thickBot="1" x14ac:dyDescent="0.35">
      <c r="A1" s="146" t="s">
        <v>10465</v>
      </c>
      <c r="B1" s="146" t="s">
        <v>8283</v>
      </c>
      <c r="C1" s="147"/>
      <c r="D1" s="147"/>
      <c r="E1" s="148"/>
    </row>
    <row r="2" spans="1:5" ht="16.2" thickBot="1" x14ac:dyDescent="0.35">
      <c r="A2" s="146" t="s">
        <v>8281</v>
      </c>
      <c r="B2" s="149" t="s">
        <v>10417</v>
      </c>
      <c r="C2" s="150" t="s">
        <v>10459</v>
      </c>
      <c r="D2" s="151" t="s">
        <v>10460</v>
      </c>
      <c r="E2" s="146" t="s">
        <v>10414</v>
      </c>
    </row>
    <row r="3" spans="1:5" ht="15.6" x14ac:dyDescent="0.3">
      <c r="A3" s="131" t="s">
        <v>10461</v>
      </c>
      <c r="B3" s="168">
        <v>7101.6160756501158</v>
      </c>
      <c r="C3" s="168">
        <v>12383.422887700535</v>
      </c>
      <c r="D3" s="168">
        <v>11973.257739130437</v>
      </c>
      <c r="E3" s="168">
        <v>10465.348533772654</v>
      </c>
    </row>
    <row r="4" spans="1:5" ht="15.6" x14ac:dyDescent="0.3">
      <c r="A4" s="131" t="s">
        <v>10462</v>
      </c>
      <c r="B4" s="168">
        <v>9155.2833333333347</v>
      </c>
      <c r="C4" s="168">
        <v>15347.904635193128</v>
      </c>
      <c r="D4" s="168">
        <v>15899.294752475245</v>
      </c>
      <c r="E4" s="168">
        <v>13543.766632231393</v>
      </c>
    </row>
    <row r="5" spans="1:5" ht="15.6" x14ac:dyDescent="0.3">
      <c r="A5" s="131" t="s">
        <v>10463</v>
      </c>
      <c r="B5" s="168">
        <v>11574.464087591243</v>
      </c>
      <c r="C5" s="168">
        <v>20750.922688679242</v>
      </c>
      <c r="D5" s="168">
        <v>18823.035802469134</v>
      </c>
      <c r="E5" s="168">
        <v>17464.100209302327</v>
      </c>
    </row>
    <row r="6" spans="1:5" ht="16.2" thickBot="1" x14ac:dyDescent="0.35">
      <c r="A6" s="131" t="s">
        <v>10464</v>
      </c>
      <c r="B6" s="168">
        <v>18024.51953846154</v>
      </c>
      <c r="C6" s="168">
        <v>27212.922926829258</v>
      </c>
      <c r="D6" s="168">
        <v>26607.616071428572</v>
      </c>
      <c r="E6" s="168">
        <v>23703.238285714291</v>
      </c>
    </row>
    <row r="7" spans="1:5" ht="16.2" thickBot="1" x14ac:dyDescent="0.35">
      <c r="A7" s="146" t="s">
        <v>10414</v>
      </c>
      <c r="B7" s="169">
        <v>9205.8986451612855</v>
      </c>
      <c r="C7" s="170">
        <v>15766.376204044112</v>
      </c>
      <c r="D7" s="170">
        <v>15066.720909090909</v>
      </c>
      <c r="E7" s="171">
        <v>13424.9873903604</v>
      </c>
    </row>
    <row r="16" spans="1:5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"/>
  <sheetViews>
    <sheetView topLeftCell="G1" workbookViewId="0">
      <selection activeCell="G8" sqref="G8"/>
    </sheetView>
  </sheetViews>
  <sheetFormatPr defaultRowHeight="14.4" x14ac:dyDescent="0.3"/>
  <cols>
    <col min="1" max="1" width="19.5546875" customWidth="1"/>
    <col min="2" max="2" width="12" customWidth="1"/>
    <col min="3" max="19" width="12" bestFit="1" customWidth="1"/>
  </cols>
  <sheetData>
    <row r="1" spans="1:18" ht="15.6" x14ac:dyDescent="0.3">
      <c r="A1" s="132" t="s">
        <v>10465</v>
      </c>
      <c r="B1" s="133" t="s">
        <v>8302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pans="1:18" ht="15.6" x14ac:dyDescent="0.3">
      <c r="A2" s="135" t="s">
        <v>8300</v>
      </c>
      <c r="B2" s="136" t="s">
        <v>8321</v>
      </c>
      <c r="C2" s="136" t="s">
        <v>8317</v>
      </c>
      <c r="D2" s="136" t="s">
        <v>8312</v>
      </c>
      <c r="E2" s="136" t="s">
        <v>8331</v>
      </c>
      <c r="F2" s="136" t="s">
        <v>8324</v>
      </c>
      <c r="G2" s="136" t="s">
        <v>8326</v>
      </c>
      <c r="H2" s="136" t="s">
        <v>8333</v>
      </c>
      <c r="I2" s="136" t="s">
        <v>8327</v>
      </c>
      <c r="J2" s="136" t="s">
        <v>8325</v>
      </c>
      <c r="K2" s="136" t="s">
        <v>8334</v>
      </c>
      <c r="L2" s="136" t="s">
        <v>8332</v>
      </c>
      <c r="M2" s="136" t="s">
        <v>8336</v>
      </c>
      <c r="N2" s="136" t="s">
        <v>8330</v>
      </c>
      <c r="O2" s="136" t="s">
        <v>8329</v>
      </c>
      <c r="P2" s="136" t="s">
        <v>8328</v>
      </c>
      <c r="Q2" s="136" t="s">
        <v>8335</v>
      </c>
      <c r="R2" s="137" t="s">
        <v>10414</v>
      </c>
    </row>
    <row r="3" spans="1:18" ht="15.6" x14ac:dyDescent="0.3">
      <c r="A3" s="138" t="s">
        <v>8314</v>
      </c>
      <c r="B3" s="131">
        <v>33081.373793103456</v>
      </c>
      <c r="C3" s="131">
        <v>25564.523387096775</v>
      </c>
      <c r="D3" s="131">
        <v>30888.292388059701</v>
      </c>
      <c r="E3" s="131">
        <v>13891.859999999997</v>
      </c>
      <c r="F3" s="131">
        <v>21523.52</v>
      </c>
      <c r="G3" s="131">
        <v>39868.616249999999</v>
      </c>
      <c r="H3" s="131">
        <v>34070.595714285715</v>
      </c>
      <c r="I3" s="131">
        <v>33475.82</v>
      </c>
      <c r="J3" s="131">
        <v>27621.609999999997</v>
      </c>
      <c r="K3" s="131"/>
      <c r="L3" s="131"/>
      <c r="M3" s="131"/>
      <c r="N3" s="131">
        <v>18261.7575</v>
      </c>
      <c r="O3" s="131">
        <v>32732.187142857143</v>
      </c>
      <c r="P3" s="131"/>
      <c r="Q3" s="131">
        <v>18709.797999999999</v>
      </c>
      <c r="R3" s="131">
        <v>29992.673255813956</v>
      </c>
    </row>
    <row r="4" spans="1:18" ht="15.6" x14ac:dyDescent="0.3">
      <c r="A4" s="138" t="s">
        <v>8310</v>
      </c>
      <c r="B4" s="131">
        <v>18997.280691823897</v>
      </c>
      <c r="C4" s="131">
        <v>10334.27932153393</v>
      </c>
      <c r="D4" s="131">
        <v>8314.8492761394082</v>
      </c>
      <c r="E4" s="131">
        <v>2395.17</v>
      </c>
      <c r="F4" s="131">
        <v>16433.907142857144</v>
      </c>
      <c r="G4" s="131">
        <v>16075.963333333331</v>
      </c>
      <c r="H4" s="131">
        <v>11365.621875000001</v>
      </c>
      <c r="I4" s="131">
        <v>10139.553333333333</v>
      </c>
      <c r="J4" s="131">
        <v>8116.7199999999984</v>
      </c>
      <c r="K4" s="131">
        <v>6760.5433333333322</v>
      </c>
      <c r="L4" s="131">
        <v>7668.1787234042586</v>
      </c>
      <c r="M4" s="131">
        <v>10102.026666666667</v>
      </c>
      <c r="N4" s="131">
        <v>13457.094583333334</v>
      </c>
      <c r="O4" s="131">
        <v>10174.346000000001</v>
      </c>
      <c r="P4" s="131">
        <v>6886.0368421052635</v>
      </c>
      <c r="Q4" s="131">
        <v>11919.607857142857</v>
      </c>
      <c r="R4" s="131">
        <v>11842.498750934934</v>
      </c>
    </row>
    <row r="5" spans="1:18" ht="15.6" x14ac:dyDescent="0.3">
      <c r="A5" s="138" t="s">
        <v>8311</v>
      </c>
      <c r="B5" s="131">
        <v>9250.361785714289</v>
      </c>
      <c r="C5" s="131">
        <v>10179.941965317919</v>
      </c>
      <c r="D5" s="131">
        <v>6857.1091812865488</v>
      </c>
      <c r="E5" s="131">
        <v>16950.485000000001</v>
      </c>
      <c r="F5" s="131">
        <v>7570.7550000000001</v>
      </c>
      <c r="G5" s="131">
        <v>8133.0084090909086</v>
      </c>
      <c r="H5" s="131">
        <v>8667.3661538461547</v>
      </c>
      <c r="I5" s="131">
        <v>12570.970000000001</v>
      </c>
      <c r="J5" s="131">
        <v>12706.976000000001</v>
      </c>
      <c r="K5" s="131">
        <v>11716.453333333333</v>
      </c>
      <c r="L5" s="131">
        <v>11518.785652173914</v>
      </c>
      <c r="M5" s="131">
        <v>11637.812000000002</v>
      </c>
      <c r="N5" s="131">
        <v>12785.637000000001</v>
      </c>
      <c r="O5" s="131">
        <v>13360.978888888889</v>
      </c>
      <c r="P5" s="131">
        <v>10510.31380952381</v>
      </c>
      <c r="Q5" s="131">
        <v>12296.779729729727</v>
      </c>
      <c r="R5" s="131">
        <v>9450.2732564841426</v>
      </c>
    </row>
    <row r="6" spans="1:18" ht="16.2" thickBot="1" x14ac:dyDescent="0.35">
      <c r="A6" s="139" t="s">
        <v>10414</v>
      </c>
      <c r="B6" s="140">
        <v>19466.24611498255</v>
      </c>
      <c r="C6" s="140">
        <v>11932.841637630669</v>
      </c>
      <c r="D6" s="140">
        <v>10382.193191489372</v>
      </c>
      <c r="E6" s="140">
        <v>13478.056923076922</v>
      </c>
      <c r="F6" s="140">
        <v>14489.800769230767</v>
      </c>
      <c r="G6" s="140">
        <v>13589.2634375</v>
      </c>
      <c r="H6" s="140">
        <v>14806.107777777775</v>
      </c>
      <c r="I6" s="140">
        <v>13272.786666666665</v>
      </c>
      <c r="J6" s="140">
        <v>13633.143461538461</v>
      </c>
      <c r="K6" s="140">
        <v>9238.4983333333312</v>
      </c>
      <c r="L6" s="140">
        <v>8933.3781428571474</v>
      </c>
      <c r="M6" s="140">
        <v>10650.52142857143</v>
      </c>
      <c r="N6" s="140">
        <v>13786.149210526319</v>
      </c>
      <c r="O6" s="140">
        <v>12865.149499999998</v>
      </c>
      <c r="P6" s="140">
        <v>8788.782250000002</v>
      </c>
      <c r="Q6" s="140">
        <v>12489.921071428573</v>
      </c>
      <c r="R6" s="141">
        <v>13473.286929674099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C1000"/>
  <sheetViews>
    <sheetView tabSelected="1" workbookViewId="0">
      <selection activeCell="I3" sqref="I3"/>
    </sheetView>
  </sheetViews>
  <sheetFormatPr defaultColWidth="14.44140625" defaultRowHeight="15" customHeight="1" x14ac:dyDescent="0.3"/>
  <cols>
    <col min="1" max="1" width="11.5546875" customWidth="1"/>
    <col min="2" max="3" width="17.6640625" customWidth="1"/>
    <col min="4" max="4" width="18" customWidth="1"/>
    <col min="5" max="6" width="7.5546875" customWidth="1"/>
    <col min="7" max="26" width="8.6640625" customWidth="1"/>
  </cols>
  <sheetData>
    <row r="3" spans="1:3" ht="16.2" thickBot="1" x14ac:dyDescent="0.35">
      <c r="A3" s="152"/>
      <c r="B3" s="153" t="s">
        <v>10416</v>
      </c>
      <c r="C3" s="148"/>
    </row>
    <row r="4" spans="1:3" ht="16.2" thickBot="1" x14ac:dyDescent="0.35">
      <c r="A4" s="146" t="s">
        <v>8308</v>
      </c>
      <c r="B4" s="154" t="s">
        <v>10413</v>
      </c>
      <c r="C4" s="154" t="s">
        <v>10415</v>
      </c>
    </row>
    <row r="5" spans="1:3" ht="15.6" x14ac:dyDescent="0.3">
      <c r="A5" s="131">
        <v>19</v>
      </c>
      <c r="B5" s="155">
        <v>6.5275000000000034</v>
      </c>
      <c r="C5" s="155">
        <v>35.495750000000001</v>
      </c>
    </row>
    <row r="6" spans="1:3" ht="15.6" x14ac:dyDescent="0.3">
      <c r="A6" s="131">
        <v>20</v>
      </c>
      <c r="B6" s="155">
        <v>6.4959999999999987</v>
      </c>
      <c r="C6" s="155">
        <v>34.361470588235299</v>
      </c>
    </row>
    <row r="7" spans="1:3" ht="15.6" x14ac:dyDescent="0.3">
      <c r="A7" s="131">
        <v>21</v>
      </c>
      <c r="B7" s="155">
        <v>6.8138181818181804</v>
      </c>
      <c r="C7" s="155">
        <v>36.281545454545451</v>
      </c>
    </row>
    <row r="8" spans="1:3" ht="15.6" x14ac:dyDescent="0.3">
      <c r="A8" s="131">
        <v>22</v>
      </c>
      <c r="B8" s="155">
        <v>6.302857142857146</v>
      </c>
      <c r="C8" s="155">
        <v>32.344081632653065</v>
      </c>
    </row>
    <row r="9" spans="1:3" ht="15.6" x14ac:dyDescent="0.3">
      <c r="A9" s="131">
        <v>23</v>
      </c>
      <c r="B9" s="155">
        <v>6.4115217391304347</v>
      </c>
      <c r="C9" s="155">
        <v>32.985543478260873</v>
      </c>
    </row>
    <row r="10" spans="1:3" ht="15.6" x14ac:dyDescent="0.3">
      <c r="A10" s="131">
        <v>24</v>
      </c>
      <c r="B10" s="155">
        <v>5.9641176470588242</v>
      </c>
      <c r="C10" s="155">
        <v>33.036862745098034</v>
      </c>
    </row>
    <row r="11" spans="1:3" ht="15.6" x14ac:dyDescent="0.3">
      <c r="A11" s="131">
        <v>25</v>
      </c>
      <c r="B11" s="155">
        <v>6.4217021276595752</v>
      </c>
      <c r="C11" s="155">
        <v>33.06712765957446</v>
      </c>
    </row>
    <row r="12" spans="1:3" ht="15.6" x14ac:dyDescent="0.3">
      <c r="A12" s="131">
        <v>26</v>
      </c>
      <c r="B12" s="155">
        <v>7.252909090909089</v>
      </c>
      <c r="C12" s="155">
        <v>31.994181818181822</v>
      </c>
    </row>
    <row r="13" spans="1:3" ht="15.6" x14ac:dyDescent="0.3">
      <c r="A13" s="131">
        <v>27</v>
      </c>
      <c r="B13" s="155">
        <v>6.9113636363636379</v>
      </c>
      <c r="C13" s="155">
        <v>30.492272727272724</v>
      </c>
    </row>
    <row r="14" spans="1:3" ht="15.6" x14ac:dyDescent="0.3">
      <c r="A14" s="131">
        <v>28</v>
      </c>
      <c r="B14" s="155">
        <v>6.1298113207547189</v>
      </c>
      <c r="C14" s="155">
        <v>31.691698113207554</v>
      </c>
    </row>
    <row r="15" spans="1:3" ht="15.6" x14ac:dyDescent="0.3">
      <c r="A15" s="131">
        <v>29</v>
      </c>
      <c r="B15" s="155">
        <v>6.7649090909090868</v>
      </c>
      <c r="C15" s="155">
        <v>31.073818181818179</v>
      </c>
    </row>
    <row r="16" spans="1:3" ht="15.6" x14ac:dyDescent="0.3">
      <c r="A16" s="131">
        <v>30</v>
      </c>
      <c r="B16" s="155">
        <v>6.5316981132075469</v>
      </c>
      <c r="C16" s="155">
        <v>33.358867924528298</v>
      </c>
    </row>
    <row r="17" spans="1:3" ht="15.6" x14ac:dyDescent="0.3">
      <c r="A17" s="131">
        <v>31</v>
      </c>
      <c r="B17" s="155">
        <v>6.2325454545454546</v>
      </c>
      <c r="C17" s="155">
        <v>30.322909090909089</v>
      </c>
    </row>
    <row r="18" spans="1:3" ht="15.6" x14ac:dyDescent="0.3">
      <c r="A18" s="131">
        <v>32</v>
      </c>
      <c r="B18" s="155">
        <v>6.6230612244897973</v>
      </c>
      <c r="C18" s="155">
        <v>33.135102040816307</v>
      </c>
    </row>
    <row r="19" spans="1:3" ht="15.6" x14ac:dyDescent="0.3">
      <c r="A19" s="131">
        <v>33</v>
      </c>
      <c r="B19" s="155">
        <v>6.3954166666666667</v>
      </c>
      <c r="C19" s="155">
        <v>29.796145833333323</v>
      </c>
    </row>
    <row r="20" spans="1:3" ht="15.6" x14ac:dyDescent="0.3">
      <c r="A20" s="131">
        <v>34</v>
      </c>
      <c r="B20" s="155">
        <v>5.7802222222222222</v>
      </c>
      <c r="C20" s="155">
        <v>31.811888888888884</v>
      </c>
    </row>
    <row r="21" spans="1:3" ht="15.6" x14ac:dyDescent="0.3">
      <c r="A21" s="131">
        <v>35</v>
      </c>
      <c r="B21" s="155">
        <v>6.7745000000000006</v>
      </c>
      <c r="C21" s="155">
        <v>30.016249999999996</v>
      </c>
    </row>
    <row r="22" spans="1:3" ht="15.6" x14ac:dyDescent="0.3">
      <c r="A22" s="131">
        <v>36</v>
      </c>
      <c r="B22" s="155">
        <v>7.1430952380952348</v>
      </c>
      <c r="C22" s="155">
        <v>31.362499999999997</v>
      </c>
    </row>
    <row r="23" spans="1:3" ht="15.6" x14ac:dyDescent="0.3">
      <c r="A23" s="131">
        <v>37</v>
      </c>
      <c r="B23" s="155">
        <v>6.6593023255813941</v>
      </c>
      <c r="C23" s="155">
        <v>32.651860465116279</v>
      </c>
    </row>
    <row r="24" spans="1:3" ht="15.6" x14ac:dyDescent="0.3">
      <c r="A24" s="131">
        <v>38</v>
      </c>
      <c r="B24" s="155">
        <v>6.3041999999999998</v>
      </c>
      <c r="C24" s="155">
        <v>30.076600000000006</v>
      </c>
    </row>
    <row r="25" spans="1:3" ht="15.6" x14ac:dyDescent="0.3">
      <c r="A25" s="131">
        <v>39</v>
      </c>
      <c r="B25" s="155">
        <v>7.3702173913043456</v>
      </c>
      <c r="C25" s="155">
        <v>32.143586956521737</v>
      </c>
    </row>
    <row r="26" spans="1:3" ht="15.6" x14ac:dyDescent="0.3">
      <c r="A26" s="131">
        <v>40</v>
      </c>
      <c r="B26" s="155">
        <v>6.0821276595744704</v>
      </c>
      <c r="C26" s="155">
        <v>30.040000000000003</v>
      </c>
    </row>
    <row r="27" spans="1:3" ht="15.6" x14ac:dyDescent="0.3">
      <c r="A27" s="131">
        <v>41</v>
      </c>
      <c r="B27" s="155">
        <v>6.8064000000000009</v>
      </c>
      <c r="C27" s="155">
        <v>32.513999999999996</v>
      </c>
    </row>
    <row r="28" spans="1:3" ht="15.6" x14ac:dyDescent="0.3">
      <c r="A28" s="131">
        <v>42</v>
      </c>
      <c r="B28" s="155">
        <v>7.5635849056603783</v>
      </c>
      <c r="C28" s="155">
        <v>31.027075471698112</v>
      </c>
    </row>
    <row r="29" spans="1:3" ht="15.6" x14ac:dyDescent="0.3">
      <c r="A29" s="131">
        <v>43</v>
      </c>
      <c r="B29" s="155">
        <v>6.9251063829787247</v>
      </c>
      <c r="C29" s="155">
        <v>32.713617021276605</v>
      </c>
    </row>
    <row r="30" spans="1:3" ht="15.6" x14ac:dyDescent="0.3">
      <c r="A30" s="131">
        <v>44</v>
      </c>
      <c r="B30" s="155">
        <v>6.3133333333333299</v>
      </c>
      <c r="C30" s="155">
        <v>28.814117647058815</v>
      </c>
    </row>
    <row r="31" spans="1:3" ht="15.6" x14ac:dyDescent="0.3">
      <c r="A31" s="131">
        <v>45</v>
      </c>
      <c r="B31" s="155">
        <v>6.9460784313725501</v>
      </c>
      <c r="C31" s="155">
        <v>30.515196078431373</v>
      </c>
    </row>
    <row r="32" spans="1:3" ht="15.6" x14ac:dyDescent="0.3">
      <c r="A32" s="131">
        <v>46</v>
      </c>
      <c r="B32" s="155">
        <v>6.7002380952380971</v>
      </c>
      <c r="C32" s="155">
        <v>30.454404761904758</v>
      </c>
    </row>
    <row r="33" spans="1:3" ht="15.6" x14ac:dyDescent="0.3">
      <c r="A33" s="131">
        <v>47</v>
      </c>
      <c r="B33" s="155">
        <v>6.1487272727272728</v>
      </c>
      <c r="C33" s="155">
        <v>31.183181818181808</v>
      </c>
    </row>
    <row r="34" spans="1:3" ht="15.6" x14ac:dyDescent="0.3">
      <c r="A34" s="131">
        <v>48</v>
      </c>
      <c r="B34" s="155">
        <v>5.928392857142855</v>
      </c>
      <c r="C34" s="155">
        <v>29.821874999999999</v>
      </c>
    </row>
    <row r="35" spans="1:3" ht="15.6" x14ac:dyDescent="0.3">
      <c r="A35" s="131">
        <v>49</v>
      </c>
      <c r="B35" s="155">
        <v>6.8019298245614035</v>
      </c>
      <c r="C35" s="155">
        <v>31.457982456140357</v>
      </c>
    </row>
    <row r="36" spans="1:3" ht="15.6" x14ac:dyDescent="0.3">
      <c r="A36" s="131">
        <v>50</v>
      </c>
      <c r="B36" s="155">
        <v>6.7786666666666671</v>
      </c>
      <c r="C36" s="155">
        <v>30.543000000000003</v>
      </c>
    </row>
    <row r="37" spans="1:3" ht="15.6" x14ac:dyDescent="0.3">
      <c r="A37" s="131">
        <v>51</v>
      </c>
      <c r="B37" s="155">
        <v>7.0116666666666685</v>
      </c>
      <c r="C37" s="155">
        <v>28.876666666666658</v>
      </c>
    </row>
    <row r="38" spans="1:3" ht="15.6" x14ac:dyDescent="0.3">
      <c r="A38" s="131">
        <v>52</v>
      </c>
      <c r="B38" s="155">
        <v>6.526727272727272</v>
      </c>
      <c r="C38" s="155">
        <v>31.109636363636358</v>
      </c>
    </row>
    <row r="39" spans="1:3" ht="15.6" x14ac:dyDescent="0.3">
      <c r="A39" s="131">
        <v>53</v>
      </c>
      <c r="B39" s="155">
        <v>6.2746428571428581</v>
      </c>
      <c r="C39" s="155">
        <v>29.904821428571438</v>
      </c>
    </row>
    <row r="40" spans="1:3" ht="15.6" x14ac:dyDescent="0.3">
      <c r="A40" s="131">
        <v>54</v>
      </c>
      <c r="B40" s="155">
        <v>6.927777777777778</v>
      </c>
      <c r="C40" s="155">
        <v>28.025092592592596</v>
      </c>
    </row>
    <row r="41" spans="1:3" ht="15.6" x14ac:dyDescent="0.3">
      <c r="A41" s="131">
        <v>55</v>
      </c>
      <c r="B41" s="155">
        <v>6.4856250000000015</v>
      </c>
      <c r="C41" s="155">
        <v>28.11958333333332</v>
      </c>
    </row>
    <row r="42" spans="1:3" ht="15.6" x14ac:dyDescent="0.3">
      <c r="A42" s="131">
        <v>56</v>
      </c>
      <c r="B42" s="155">
        <v>6.5770454545454529</v>
      </c>
      <c r="C42" s="155">
        <v>27.64488636363637</v>
      </c>
    </row>
    <row r="43" spans="1:3" ht="15.6" x14ac:dyDescent="0.3">
      <c r="A43" s="131">
        <v>57</v>
      </c>
      <c r="B43" s="155">
        <v>6.6385416666666623</v>
      </c>
      <c r="C43" s="155">
        <v>29.540833333333325</v>
      </c>
    </row>
    <row r="44" spans="1:3" ht="15.6" x14ac:dyDescent="0.3">
      <c r="A44" s="131">
        <v>58</v>
      </c>
      <c r="B44" s="155">
        <v>6.5125490196078406</v>
      </c>
      <c r="C44" s="155">
        <v>29.833921568627463</v>
      </c>
    </row>
    <row r="45" spans="1:3" ht="15.6" x14ac:dyDescent="0.3">
      <c r="A45" s="131">
        <v>59</v>
      </c>
      <c r="B45" s="155">
        <v>6.6097777777777775</v>
      </c>
      <c r="C45" s="155">
        <v>30.849888888888902</v>
      </c>
    </row>
    <row r="46" spans="1:3" ht="15.6" x14ac:dyDescent="0.3">
      <c r="A46" s="131">
        <v>60</v>
      </c>
      <c r="B46" s="155">
        <v>6.4010416666666679</v>
      </c>
      <c r="C46" s="155">
        <v>26.507083333333323</v>
      </c>
    </row>
    <row r="47" spans="1:3" ht="15.6" x14ac:dyDescent="0.3">
      <c r="A47" s="131">
        <v>61</v>
      </c>
      <c r="B47" s="155">
        <v>6.5399999999999991</v>
      </c>
      <c r="C47" s="155">
        <v>25.532599999999999</v>
      </c>
    </row>
    <row r="48" spans="1:3" ht="15.6" x14ac:dyDescent="0.3">
      <c r="A48" s="131">
        <v>62</v>
      </c>
      <c r="B48" s="155">
        <v>6.4008695652173904</v>
      </c>
      <c r="C48" s="155">
        <v>26.795652173913052</v>
      </c>
    </row>
    <row r="49" spans="1:3" ht="15.6" x14ac:dyDescent="0.3">
      <c r="A49" s="131">
        <v>63</v>
      </c>
      <c r="B49" s="155">
        <v>6.94</v>
      </c>
      <c r="C49" s="155">
        <v>26.327608695652174</v>
      </c>
    </row>
    <row r="50" spans="1:3" ht="15.6" x14ac:dyDescent="0.3">
      <c r="A50" s="131">
        <v>64</v>
      </c>
      <c r="B50" s="155">
        <v>6.4586956521739136</v>
      </c>
      <c r="C50" s="155">
        <v>27.07</v>
      </c>
    </row>
    <row r="51" spans="1:3" ht="16.2" thickBot="1" x14ac:dyDescent="0.35">
      <c r="A51" s="131">
        <v>65</v>
      </c>
      <c r="B51" s="155">
        <v>5.8227272727272723</v>
      </c>
      <c r="C51" s="155">
        <v>27.375</v>
      </c>
    </row>
    <row r="52" spans="1:3" ht="16.2" thickBot="1" x14ac:dyDescent="0.35">
      <c r="A52" s="146" t="s">
        <v>10414</v>
      </c>
      <c r="B52" s="156">
        <v>6.5789978586723752</v>
      </c>
      <c r="C52" s="157">
        <v>30.972648822269903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C2338"/>
  <sheetViews>
    <sheetView topLeftCell="A16" workbookViewId="0">
      <selection activeCell="O35" sqref="O35"/>
    </sheetView>
  </sheetViews>
  <sheetFormatPr defaultColWidth="14.44140625" defaultRowHeight="15" customHeight="1" x14ac:dyDescent="0.3"/>
  <cols>
    <col min="1" max="1" width="8.6640625" customWidth="1"/>
    <col min="2" max="2" width="9.44140625" customWidth="1"/>
    <col min="3" max="3" width="13.5546875" customWidth="1"/>
    <col min="4" max="17" width="8.6640625" customWidth="1"/>
  </cols>
  <sheetData>
    <row r="3" spans="2:3" x14ac:dyDescent="0.3">
      <c r="B3" s="74" t="s">
        <v>8308</v>
      </c>
      <c r="C3" s="52" t="s">
        <v>8299</v>
      </c>
    </row>
    <row r="4" spans="2:3" x14ac:dyDescent="0.3">
      <c r="B4" s="75">
        <v>31</v>
      </c>
      <c r="C4" s="77">
        <v>563.84</v>
      </c>
    </row>
    <row r="5" spans="2:3" x14ac:dyDescent="0.3">
      <c r="B5" s="76">
        <v>31</v>
      </c>
      <c r="C5" s="78">
        <v>570.62</v>
      </c>
    </row>
    <row r="6" spans="2:3" x14ac:dyDescent="0.3">
      <c r="B6" s="76">
        <v>30</v>
      </c>
      <c r="C6" s="78">
        <v>600</v>
      </c>
    </row>
    <row r="7" spans="2:3" x14ac:dyDescent="0.3">
      <c r="B7" s="76">
        <v>31</v>
      </c>
      <c r="C7" s="78">
        <v>604.54</v>
      </c>
    </row>
    <row r="8" spans="2:3" x14ac:dyDescent="0.3">
      <c r="B8" s="76">
        <v>25</v>
      </c>
      <c r="C8" s="78">
        <v>637.26</v>
      </c>
    </row>
    <row r="9" spans="2:3" x14ac:dyDescent="0.3">
      <c r="B9" s="76">
        <v>22</v>
      </c>
      <c r="C9" s="78">
        <v>646.14</v>
      </c>
    </row>
    <row r="10" spans="2:3" x14ac:dyDescent="0.3">
      <c r="B10" s="76">
        <v>30</v>
      </c>
      <c r="C10" s="78">
        <v>650</v>
      </c>
    </row>
    <row r="11" spans="2:3" x14ac:dyDescent="0.3">
      <c r="B11" s="76">
        <v>28</v>
      </c>
      <c r="C11" s="78">
        <v>650</v>
      </c>
    </row>
    <row r="12" spans="2:3" x14ac:dyDescent="0.3">
      <c r="B12" s="76">
        <v>21</v>
      </c>
      <c r="C12" s="78">
        <v>668</v>
      </c>
    </row>
    <row r="13" spans="2:3" x14ac:dyDescent="0.3">
      <c r="B13" s="76">
        <v>26</v>
      </c>
      <c r="C13" s="78">
        <v>670</v>
      </c>
    </row>
    <row r="14" spans="2:3" x14ac:dyDescent="0.3">
      <c r="B14" s="76">
        <v>22</v>
      </c>
      <c r="C14" s="78">
        <v>687.54</v>
      </c>
    </row>
    <row r="15" spans="2:3" x14ac:dyDescent="0.3">
      <c r="B15" s="76">
        <v>24</v>
      </c>
      <c r="C15" s="78">
        <v>700</v>
      </c>
    </row>
    <row r="16" spans="2:3" x14ac:dyDescent="0.3">
      <c r="B16" s="76">
        <v>24</v>
      </c>
      <c r="C16" s="78">
        <v>722.99</v>
      </c>
    </row>
    <row r="17" spans="2:3" x14ac:dyDescent="0.3">
      <c r="B17" s="76">
        <v>21</v>
      </c>
      <c r="C17" s="78">
        <v>750</v>
      </c>
    </row>
    <row r="18" spans="2:3" x14ac:dyDescent="0.3">
      <c r="B18" s="76">
        <v>30</v>
      </c>
      <c r="C18" s="78">
        <v>760</v>
      </c>
    </row>
    <row r="19" spans="2:3" x14ac:dyDescent="0.3">
      <c r="B19" s="76">
        <v>27</v>
      </c>
      <c r="C19" s="78">
        <v>760</v>
      </c>
    </row>
    <row r="20" spans="2:3" x14ac:dyDescent="0.3">
      <c r="B20" s="76">
        <v>30</v>
      </c>
      <c r="C20" s="78">
        <v>770</v>
      </c>
    </row>
    <row r="21" spans="2:3" ht="15.75" customHeight="1" x14ac:dyDescent="0.3">
      <c r="B21" s="76">
        <v>27</v>
      </c>
      <c r="C21" s="78">
        <v>770.38</v>
      </c>
    </row>
    <row r="22" spans="2:3" ht="15.75" customHeight="1" x14ac:dyDescent="0.3">
      <c r="B22" s="76">
        <v>28</v>
      </c>
      <c r="C22" s="78">
        <v>773.54</v>
      </c>
    </row>
    <row r="23" spans="2:3" ht="15.75" customHeight="1" x14ac:dyDescent="0.3">
      <c r="B23" s="76">
        <v>19</v>
      </c>
      <c r="C23" s="78">
        <v>830.52</v>
      </c>
    </row>
    <row r="24" spans="2:3" ht="15.75" customHeight="1" x14ac:dyDescent="0.3">
      <c r="B24" s="76">
        <v>23</v>
      </c>
      <c r="C24" s="78">
        <v>865.41</v>
      </c>
    </row>
    <row r="25" spans="2:3" ht="15.75" customHeight="1" x14ac:dyDescent="0.3">
      <c r="B25" s="76">
        <v>30</v>
      </c>
      <c r="C25" s="78">
        <v>896.21</v>
      </c>
    </row>
    <row r="26" spans="2:3" ht="15.75" customHeight="1" x14ac:dyDescent="0.3">
      <c r="B26" s="76">
        <v>29</v>
      </c>
      <c r="C26" s="78">
        <v>915.07</v>
      </c>
    </row>
    <row r="27" spans="2:3" ht="15.75" customHeight="1" x14ac:dyDescent="0.3">
      <c r="B27" s="76">
        <v>28</v>
      </c>
      <c r="C27" s="78">
        <v>928.59</v>
      </c>
    </row>
    <row r="28" spans="2:3" ht="15.75" customHeight="1" x14ac:dyDescent="0.3">
      <c r="B28" s="76">
        <v>22</v>
      </c>
      <c r="C28" s="78">
        <v>964.71</v>
      </c>
    </row>
    <row r="29" spans="2:3" ht="15.75" customHeight="1" x14ac:dyDescent="0.3">
      <c r="B29" s="76">
        <v>29</v>
      </c>
      <c r="C29" s="78">
        <v>1006.65</v>
      </c>
    </row>
    <row r="30" spans="2:3" ht="15.75" customHeight="1" x14ac:dyDescent="0.3">
      <c r="B30" s="76">
        <v>23</v>
      </c>
      <c r="C30" s="78">
        <v>1012</v>
      </c>
    </row>
    <row r="31" spans="2:3" ht="15.75" customHeight="1" x14ac:dyDescent="0.3">
      <c r="B31" s="76">
        <v>24</v>
      </c>
      <c r="C31" s="78">
        <v>1019</v>
      </c>
    </row>
    <row r="32" spans="2:3" ht="15.75" customHeight="1" x14ac:dyDescent="0.3">
      <c r="B32" s="76">
        <v>28</v>
      </c>
      <c r="C32" s="78">
        <v>1033.74</v>
      </c>
    </row>
    <row r="33" spans="2:3" ht="15.75" customHeight="1" x14ac:dyDescent="0.3">
      <c r="B33" s="76">
        <v>29</v>
      </c>
      <c r="C33" s="78">
        <v>1044</v>
      </c>
    </row>
    <row r="34" spans="2:3" ht="15.75" customHeight="1" x14ac:dyDescent="0.3">
      <c r="B34" s="76">
        <v>21</v>
      </c>
      <c r="C34" s="78">
        <v>1047</v>
      </c>
    </row>
    <row r="35" spans="2:3" ht="15.75" customHeight="1" x14ac:dyDescent="0.3">
      <c r="B35" s="76">
        <v>21</v>
      </c>
      <c r="C35" s="78">
        <v>1049</v>
      </c>
    </row>
    <row r="36" spans="2:3" ht="15.75" customHeight="1" x14ac:dyDescent="0.3">
      <c r="B36" s="76">
        <v>28</v>
      </c>
      <c r="C36" s="78">
        <v>1056</v>
      </c>
    </row>
    <row r="37" spans="2:3" ht="15.75" customHeight="1" x14ac:dyDescent="0.3">
      <c r="B37" s="76">
        <v>30</v>
      </c>
      <c r="C37" s="78">
        <v>1068</v>
      </c>
    </row>
    <row r="38" spans="2:3" ht="15.75" customHeight="1" x14ac:dyDescent="0.3">
      <c r="B38" s="76">
        <v>19</v>
      </c>
      <c r="C38" s="78">
        <v>1070</v>
      </c>
    </row>
    <row r="39" spans="2:3" ht="15.75" customHeight="1" x14ac:dyDescent="0.3">
      <c r="B39" s="76">
        <v>26</v>
      </c>
      <c r="C39" s="78">
        <v>1071</v>
      </c>
    </row>
    <row r="40" spans="2:3" ht="15.75" customHeight="1" x14ac:dyDescent="0.3">
      <c r="B40" s="76">
        <v>25</v>
      </c>
      <c r="C40" s="78">
        <v>1082</v>
      </c>
    </row>
    <row r="41" spans="2:3" ht="15.75" customHeight="1" x14ac:dyDescent="0.3">
      <c r="B41" s="76">
        <v>21</v>
      </c>
      <c r="C41" s="78">
        <v>1086</v>
      </c>
    </row>
    <row r="42" spans="2:3" ht="15.75" customHeight="1" x14ac:dyDescent="0.3">
      <c r="B42" s="76">
        <v>19</v>
      </c>
      <c r="C42" s="78">
        <v>1121.8699999999999</v>
      </c>
    </row>
    <row r="43" spans="2:3" ht="15.75" customHeight="1" x14ac:dyDescent="0.3">
      <c r="B43" s="76">
        <v>19</v>
      </c>
      <c r="C43" s="78">
        <v>1131.51</v>
      </c>
    </row>
    <row r="44" spans="2:3" ht="15.75" customHeight="1" x14ac:dyDescent="0.3">
      <c r="B44" s="76">
        <v>21</v>
      </c>
      <c r="C44" s="78">
        <v>1132</v>
      </c>
    </row>
    <row r="45" spans="2:3" ht="15.75" customHeight="1" x14ac:dyDescent="0.3">
      <c r="B45" s="76">
        <v>19</v>
      </c>
      <c r="C45" s="78">
        <v>1135</v>
      </c>
    </row>
    <row r="46" spans="2:3" ht="15.75" customHeight="1" x14ac:dyDescent="0.3">
      <c r="B46" s="76">
        <v>19</v>
      </c>
      <c r="C46" s="78">
        <v>1135.94</v>
      </c>
    </row>
    <row r="47" spans="2:3" ht="15.75" customHeight="1" x14ac:dyDescent="0.3">
      <c r="B47" s="76">
        <v>19</v>
      </c>
      <c r="C47" s="78">
        <v>1136.4000000000001</v>
      </c>
    </row>
    <row r="48" spans="2:3" ht="15.75" customHeight="1" x14ac:dyDescent="0.3">
      <c r="B48" s="76">
        <v>21</v>
      </c>
      <c r="C48" s="78">
        <v>1137</v>
      </c>
    </row>
    <row r="49" spans="2:3" ht="15.75" customHeight="1" x14ac:dyDescent="0.3">
      <c r="B49" s="76">
        <v>19</v>
      </c>
      <c r="C49" s="78">
        <v>1137.01</v>
      </c>
    </row>
    <row r="50" spans="2:3" ht="15.75" customHeight="1" x14ac:dyDescent="0.3">
      <c r="B50" s="76">
        <v>19</v>
      </c>
      <c r="C50" s="78">
        <v>1137.01</v>
      </c>
    </row>
    <row r="51" spans="2:3" ht="15.75" customHeight="1" x14ac:dyDescent="0.3">
      <c r="B51" s="76">
        <v>19</v>
      </c>
      <c r="C51" s="78">
        <v>1137.47</v>
      </c>
    </row>
    <row r="52" spans="2:3" ht="15.75" customHeight="1" x14ac:dyDescent="0.3">
      <c r="B52" s="76">
        <v>22</v>
      </c>
      <c r="C52" s="78">
        <v>1141</v>
      </c>
    </row>
    <row r="53" spans="2:3" ht="15.75" customHeight="1" x14ac:dyDescent="0.3">
      <c r="B53" s="76">
        <v>19</v>
      </c>
      <c r="C53" s="78">
        <v>1141.45</v>
      </c>
    </row>
    <row r="54" spans="2:3" ht="15.75" customHeight="1" x14ac:dyDescent="0.3">
      <c r="B54" s="76">
        <v>21</v>
      </c>
      <c r="C54" s="78">
        <v>1142</v>
      </c>
    </row>
    <row r="55" spans="2:3" ht="15.75" customHeight="1" x14ac:dyDescent="0.3">
      <c r="B55" s="76">
        <v>19</v>
      </c>
      <c r="C55" s="78">
        <v>1146.8</v>
      </c>
    </row>
    <row r="56" spans="2:3" ht="15.75" customHeight="1" x14ac:dyDescent="0.3">
      <c r="B56" s="76">
        <v>20</v>
      </c>
      <c r="C56" s="78">
        <v>1149</v>
      </c>
    </row>
    <row r="57" spans="2:3" ht="15.75" customHeight="1" x14ac:dyDescent="0.3">
      <c r="B57" s="76">
        <v>19</v>
      </c>
      <c r="C57" s="78">
        <v>1149.4000000000001</v>
      </c>
    </row>
    <row r="58" spans="2:3" ht="15.75" customHeight="1" x14ac:dyDescent="0.3">
      <c r="B58" s="76">
        <v>29</v>
      </c>
      <c r="C58" s="78">
        <v>1158.32</v>
      </c>
    </row>
    <row r="59" spans="2:3" ht="15.75" customHeight="1" x14ac:dyDescent="0.3">
      <c r="B59" s="76">
        <v>19</v>
      </c>
      <c r="C59" s="78">
        <v>1163.46</v>
      </c>
    </row>
    <row r="60" spans="2:3" ht="15.75" customHeight="1" x14ac:dyDescent="0.3">
      <c r="B60" s="76">
        <v>21</v>
      </c>
      <c r="C60" s="78">
        <v>1165</v>
      </c>
    </row>
    <row r="61" spans="2:3" ht="15.75" customHeight="1" x14ac:dyDescent="0.3">
      <c r="B61" s="76">
        <v>22</v>
      </c>
      <c r="C61" s="78">
        <v>1167</v>
      </c>
    </row>
    <row r="62" spans="2:3" ht="15.75" customHeight="1" x14ac:dyDescent="0.3">
      <c r="B62" s="76">
        <v>27</v>
      </c>
      <c r="C62" s="78">
        <v>1178</v>
      </c>
    </row>
    <row r="63" spans="2:3" ht="15.75" customHeight="1" x14ac:dyDescent="0.3">
      <c r="B63" s="76">
        <v>26</v>
      </c>
      <c r="C63" s="78">
        <v>1178.07</v>
      </c>
    </row>
    <row r="64" spans="2:3" ht="15.75" customHeight="1" x14ac:dyDescent="0.3">
      <c r="B64" s="76">
        <v>21</v>
      </c>
      <c r="C64" s="78">
        <v>1191</v>
      </c>
    </row>
    <row r="65" spans="2:3" ht="15.75" customHeight="1" x14ac:dyDescent="0.3">
      <c r="B65" s="76">
        <v>24</v>
      </c>
      <c r="C65" s="78">
        <v>1200</v>
      </c>
    </row>
    <row r="66" spans="2:3" ht="15.75" customHeight="1" x14ac:dyDescent="0.3">
      <c r="B66" s="76">
        <v>31</v>
      </c>
      <c r="C66" s="78">
        <v>1200.55</v>
      </c>
    </row>
    <row r="67" spans="2:3" ht="15.75" customHeight="1" x14ac:dyDescent="0.3">
      <c r="B67" s="76">
        <v>19</v>
      </c>
      <c r="C67" s="78">
        <v>1210</v>
      </c>
    </row>
    <row r="68" spans="2:3" ht="15.75" customHeight="1" x14ac:dyDescent="0.3">
      <c r="B68" s="76">
        <v>27</v>
      </c>
      <c r="C68" s="78">
        <v>1220</v>
      </c>
    </row>
    <row r="69" spans="2:3" ht="15.75" customHeight="1" x14ac:dyDescent="0.3">
      <c r="B69" s="76">
        <v>19</v>
      </c>
      <c r="C69" s="78">
        <v>1224</v>
      </c>
    </row>
    <row r="70" spans="2:3" ht="15.75" customHeight="1" x14ac:dyDescent="0.3">
      <c r="B70" s="76">
        <v>19</v>
      </c>
      <c r="C70" s="78">
        <v>1228</v>
      </c>
    </row>
    <row r="71" spans="2:3" ht="15.75" customHeight="1" x14ac:dyDescent="0.3">
      <c r="B71" s="76">
        <v>25</v>
      </c>
      <c r="C71" s="78">
        <v>1234</v>
      </c>
    </row>
    <row r="72" spans="2:3" ht="15.75" customHeight="1" x14ac:dyDescent="0.3">
      <c r="B72" s="76">
        <v>21</v>
      </c>
      <c r="C72" s="78">
        <v>1237</v>
      </c>
    </row>
    <row r="73" spans="2:3" ht="15.75" customHeight="1" x14ac:dyDescent="0.3">
      <c r="B73" s="76">
        <v>25</v>
      </c>
      <c r="C73" s="78">
        <v>1240</v>
      </c>
    </row>
    <row r="74" spans="2:3" ht="15.75" customHeight="1" x14ac:dyDescent="0.3">
      <c r="B74" s="76">
        <v>21</v>
      </c>
      <c r="C74" s="78">
        <v>1241</v>
      </c>
    </row>
    <row r="75" spans="2:3" ht="15.75" customHeight="1" x14ac:dyDescent="0.3">
      <c r="B75" s="76">
        <v>20</v>
      </c>
      <c r="C75" s="78">
        <v>1241.57</v>
      </c>
    </row>
    <row r="76" spans="2:3" ht="15.75" customHeight="1" x14ac:dyDescent="0.3">
      <c r="B76" s="76">
        <v>20</v>
      </c>
      <c r="C76" s="78">
        <v>1242.26</v>
      </c>
    </row>
    <row r="77" spans="2:3" ht="15.75" customHeight="1" x14ac:dyDescent="0.3">
      <c r="B77" s="76">
        <v>20</v>
      </c>
      <c r="C77" s="78">
        <v>1242.82</v>
      </c>
    </row>
    <row r="78" spans="2:3" ht="15.75" customHeight="1" x14ac:dyDescent="0.3">
      <c r="B78" s="76">
        <v>20</v>
      </c>
      <c r="C78" s="78">
        <v>1252.4100000000001</v>
      </c>
    </row>
    <row r="79" spans="2:3" ht="15.75" customHeight="1" x14ac:dyDescent="0.3">
      <c r="B79" s="76">
        <v>26</v>
      </c>
      <c r="C79" s="78">
        <v>1253</v>
      </c>
    </row>
    <row r="80" spans="2:3" ht="15.75" customHeight="1" x14ac:dyDescent="0.3">
      <c r="B80" s="76">
        <v>20</v>
      </c>
      <c r="C80" s="78">
        <v>1253.94</v>
      </c>
    </row>
    <row r="81" spans="2:3" ht="15.75" customHeight="1" x14ac:dyDescent="0.3">
      <c r="B81" s="76">
        <v>20</v>
      </c>
      <c r="C81" s="78">
        <v>1256.3</v>
      </c>
    </row>
    <row r="82" spans="2:3" ht="15.75" customHeight="1" x14ac:dyDescent="0.3">
      <c r="B82" s="76">
        <v>20</v>
      </c>
      <c r="C82" s="78">
        <v>1261.44</v>
      </c>
    </row>
    <row r="83" spans="2:3" ht="15.75" customHeight="1" x14ac:dyDescent="0.3">
      <c r="B83" s="76">
        <v>20</v>
      </c>
      <c r="C83" s="78">
        <v>1261.8599999999999</v>
      </c>
    </row>
    <row r="84" spans="2:3" ht="15.75" customHeight="1" x14ac:dyDescent="0.3">
      <c r="B84" s="76">
        <v>20</v>
      </c>
      <c r="C84" s="78">
        <v>1263.25</v>
      </c>
    </row>
    <row r="85" spans="2:3" ht="15.75" customHeight="1" x14ac:dyDescent="0.3">
      <c r="B85" s="76">
        <v>21</v>
      </c>
      <c r="C85" s="78">
        <v>1267</v>
      </c>
    </row>
    <row r="86" spans="2:3" ht="15.75" customHeight="1" x14ac:dyDescent="0.3">
      <c r="B86" s="76">
        <v>26</v>
      </c>
      <c r="C86" s="78">
        <v>1276</v>
      </c>
    </row>
    <row r="87" spans="2:3" ht="15.75" customHeight="1" x14ac:dyDescent="0.3">
      <c r="B87" s="76">
        <v>19</v>
      </c>
      <c r="C87" s="78">
        <v>1283</v>
      </c>
    </row>
    <row r="88" spans="2:3" ht="15.75" customHeight="1" x14ac:dyDescent="0.3">
      <c r="B88" s="76">
        <v>19</v>
      </c>
      <c r="C88" s="78">
        <v>1285</v>
      </c>
    </row>
    <row r="89" spans="2:3" ht="15.75" customHeight="1" x14ac:dyDescent="0.3">
      <c r="B89" s="76">
        <v>23</v>
      </c>
      <c r="C89" s="78">
        <v>1286</v>
      </c>
    </row>
    <row r="90" spans="2:3" ht="15.75" customHeight="1" x14ac:dyDescent="0.3">
      <c r="B90" s="76">
        <v>25</v>
      </c>
      <c r="C90" s="78">
        <v>1290.93</v>
      </c>
    </row>
    <row r="91" spans="2:3" ht="15.75" customHeight="1" x14ac:dyDescent="0.3">
      <c r="B91" s="76">
        <v>22</v>
      </c>
      <c r="C91" s="78">
        <v>1293</v>
      </c>
    </row>
    <row r="92" spans="2:3" ht="15.75" customHeight="1" x14ac:dyDescent="0.3">
      <c r="B92" s="76">
        <v>21</v>
      </c>
      <c r="C92" s="78">
        <v>1304</v>
      </c>
    </row>
    <row r="93" spans="2:3" ht="15.75" customHeight="1" x14ac:dyDescent="0.3">
      <c r="B93" s="76">
        <v>24</v>
      </c>
      <c r="C93" s="78">
        <v>1304</v>
      </c>
    </row>
    <row r="94" spans="2:3" ht="15.75" customHeight="1" x14ac:dyDescent="0.3">
      <c r="B94" s="76">
        <v>21</v>
      </c>
      <c r="C94" s="78">
        <v>1315</v>
      </c>
    </row>
    <row r="95" spans="2:3" ht="15.75" customHeight="1" x14ac:dyDescent="0.3">
      <c r="B95" s="76">
        <v>24</v>
      </c>
      <c r="C95" s="78">
        <v>1329.17</v>
      </c>
    </row>
    <row r="96" spans="2:3" ht="15.75" customHeight="1" x14ac:dyDescent="0.3">
      <c r="B96" s="76">
        <v>25</v>
      </c>
      <c r="C96" s="78">
        <v>1332.61</v>
      </c>
    </row>
    <row r="97" spans="2:3" ht="15.75" customHeight="1" x14ac:dyDescent="0.3">
      <c r="B97" s="76">
        <v>28</v>
      </c>
      <c r="C97" s="78">
        <v>1338</v>
      </c>
    </row>
    <row r="98" spans="2:3" ht="15.75" customHeight="1" x14ac:dyDescent="0.3">
      <c r="B98" s="76">
        <v>26</v>
      </c>
      <c r="C98" s="78">
        <v>1341.16</v>
      </c>
    </row>
    <row r="99" spans="2:3" ht="15.75" customHeight="1" x14ac:dyDescent="0.3">
      <c r="B99" s="76">
        <v>25</v>
      </c>
      <c r="C99" s="78">
        <v>1359</v>
      </c>
    </row>
    <row r="100" spans="2:3" ht="15.75" customHeight="1" x14ac:dyDescent="0.3">
      <c r="B100" s="76">
        <v>21</v>
      </c>
      <c r="C100" s="78">
        <v>1382</v>
      </c>
    </row>
    <row r="101" spans="2:3" ht="15.75" customHeight="1" x14ac:dyDescent="0.3">
      <c r="B101" s="76">
        <v>24</v>
      </c>
      <c r="C101" s="78">
        <v>1389</v>
      </c>
    </row>
    <row r="102" spans="2:3" ht="15.75" customHeight="1" x14ac:dyDescent="0.3">
      <c r="B102" s="76">
        <v>21</v>
      </c>
      <c r="C102" s="78">
        <v>1390</v>
      </c>
    </row>
    <row r="103" spans="2:3" ht="15.75" customHeight="1" x14ac:dyDescent="0.3">
      <c r="B103" s="76">
        <v>21</v>
      </c>
      <c r="C103" s="78">
        <v>1391.53</v>
      </c>
    </row>
    <row r="104" spans="2:3" ht="15.75" customHeight="1" x14ac:dyDescent="0.3">
      <c r="B104" s="76">
        <v>25</v>
      </c>
      <c r="C104" s="78">
        <v>1400.44</v>
      </c>
    </row>
    <row r="105" spans="2:3" ht="15.75" customHeight="1" x14ac:dyDescent="0.3">
      <c r="B105" s="76">
        <v>26</v>
      </c>
      <c r="C105" s="78">
        <v>1402</v>
      </c>
    </row>
    <row r="106" spans="2:3" ht="15.75" customHeight="1" x14ac:dyDescent="0.3">
      <c r="B106" s="76">
        <v>27</v>
      </c>
      <c r="C106" s="78">
        <v>1417</v>
      </c>
    </row>
    <row r="107" spans="2:3" ht="15.75" customHeight="1" x14ac:dyDescent="0.3">
      <c r="B107" s="76">
        <v>22</v>
      </c>
      <c r="C107" s="78">
        <v>1421</v>
      </c>
    </row>
    <row r="108" spans="2:3" ht="15.75" customHeight="1" x14ac:dyDescent="0.3">
      <c r="B108" s="76">
        <v>26</v>
      </c>
      <c r="C108" s="78">
        <v>1422</v>
      </c>
    </row>
    <row r="109" spans="2:3" ht="15.75" customHeight="1" x14ac:dyDescent="0.3">
      <c r="B109" s="76">
        <v>23</v>
      </c>
      <c r="C109" s="78">
        <v>1438</v>
      </c>
    </row>
    <row r="110" spans="2:3" ht="15.75" customHeight="1" x14ac:dyDescent="0.3">
      <c r="B110" s="76">
        <v>26</v>
      </c>
      <c r="C110" s="78">
        <v>1445</v>
      </c>
    </row>
    <row r="111" spans="2:3" ht="15.75" customHeight="1" x14ac:dyDescent="0.3">
      <c r="B111" s="76">
        <v>20</v>
      </c>
      <c r="C111" s="78">
        <v>1467</v>
      </c>
    </row>
    <row r="112" spans="2:3" ht="15.75" customHeight="1" x14ac:dyDescent="0.3">
      <c r="B112" s="76">
        <v>25</v>
      </c>
      <c r="C112" s="78">
        <v>1477</v>
      </c>
    </row>
    <row r="113" spans="2:3" ht="15.75" customHeight="1" x14ac:dyDescent="0.3">
      <c r="B113" s="76">
        <v>26</v>
      </c>
      <c r="C113" s="78">
        <v>1481</v>
      </c>
    </row>
    <row r="114" spans="2:3" ht="15.75" customHeight="1" x14ac:dyDescent="0.3">
      <c r="B114" s="76">
        <v>28</v>
      </c>
      <c r="C114" s="78">
        <v>1493</v>
      </c>
    </row>
    <row r="115" spans="2:3" ht="15.75" customHeight="1" x14ac:dyDescent="0.3">
      <c r="B115" s="76">
        <v>25</v>
      </c>
      <c r="C115" s="78">
        <v>1497</v>
      </c>
    </row>
    <row r="116" spans="2:3" ht="15.75" customHeight="1" x14ac:dyDescent="0.3">
      <c r="B116" s="76">
        <v>22</v>
      </c>
      <c r="C116" s="78">
        <v>1515.34</v>
      </c>
    </row>
    <row r="117" spans="2:3" ht="15.75" customHeight="1" x14ac:dyDescent="0.3">
      <c r="B117" s="76">
        <v>22</v>
      </c>
      <c r="C117" s="78">
        <v>1526.31</v>
      </c>
    </row>
    <row r="118" spans="2:3" ht="15.75" customHeight="1" x14ac:dyDescent="0.3">
      <c r="B118" s="76">
        <v>22</v>
      </c>
      <c r="C118" s="78">
        <v>1532.47</v>
      </c>
    </row>
    <row r="119" spans="2:3" ht="15.75" customHeight="1" x14ac:dyDescent="0.3">
      <c r="B119" s="76">
        <v>22</v>
      </c>
      <c r="C119" s="78">
        <v>1534.3</v>
      </c>
    </row>
    <row r="120" spans="2:3" ht="15.75" customHeight="1" x14ac:dyDescent="0.3">
      <c r="B120" s="76">
        <v>31</v>
      </c>
      <c r="C120" s="78">
        <v>1566.88</v>
      </c>
    </row>
    <row r="121" spans="2:3" ht="15.75" customHeight="1" x14ac:dyDescent="0.3">
      <c r="B121" s="76">
        <v>19</v>
      </c>
      <c r="C121" s="78">
        <v>1607.51</v>
      </c>
    </row>
    <row r="122" spans="2:3" ht="15.75" customHeight="1" x14ac:dyDescent="0.3">
      <c r="B122" s="76">
        <v>19</v>
      </c>
      <c r="C122" s="78">
        <v>1615.77</v>
      </c>
    </row>
    <row r="123" spans="2:3" ht="15.75" customHeight="1" x14ac:dyDescent="0.3">
      <c r="B123" s="76">
        <v>28</v>
      </c>
      <c r="C123" s="78">
        <v>1617.16</v>
      </c>
    </row>
    <row r="124" spans="2:3" ht="15.75" customHeight="1" x14ac:dyDescent="0.3">
      <c r="B124" s="76">
        <v>20</v>
      </c>
      <c r="C124" s="78">
        <v>1621.34</v>
      </c>
    </row>
    <row r="125" spans="2:3" ht="15.75" customHeight="1" x14ac:dyDescent="0.3">
      <c r="B125" s="76">
        <v>19</v>
      </c>
      <c r="C125" s="78">
        <v>1621.88</v>
      </c>
    </row>
    <row r="126" spans="2:3" ht="15.75" customHeight="1" x14ac:dyDescent="0.3">
      <c r="B126" s="76">
        <v>19</v>
      </c>
      <c r="C126" s="78">
        <v>1622.19</v>
      </c>
    </row>
    <row r="127" spans="2:3" ht="15.75" customHeight="1" x14ac:dyDescent="0.3">
      <c r="B127" s="76">
        <v>20</v>
      </c>
      <c r="C127" s="78">
        <v>1625.43</v>
      </c>
    </row>
    <row r="128" spans="2:3" ht="15.75" customHeight="1" x14ac:dyDescent="0.3">
      <c r="B128" s="76">
        <v>20</v>
      </c>
      <c r="C128" s="78">
        <v>1627.28</v>
      </c>
    </row>
    <row r="129" spans="2:3" ht="15.75" customHeight="1" x14ac:dyDescent="0.3">
      <c r="B129" s="76">
        <v>20</v>
      </c>
      <c r="C129" s="78">
        <v>1628.47</v>
      </c>
    </row>
    <row r="130" spans="2:3" ht="15.75" customHeight="1" x14ac:dyDescent="0.3">
      <c r="B130" s="76">
        <v>19</v>
      </c>
      <c r="C130" s="78">
        <v>1629.83</v>
      </c>
    </row>
    <row r="131" spans="2:3" ht="15.75" customHeight="1" x14ac:dyDescent="0.3">
      <c r="B131" s="76">
        <v>19</v>
      </c>
      <c r="C131" s="78">
        <v>1631.67</v>
      </c>
    </row>
    <row r="132" spans="2:3" ht="15.75" customHeight="1" x14ac:dyDescent="0.3">
      <c r="B132" s="76">
        <v>19</v>
      </c>
      <c r="C132" s="78">
        <v>1631.82</v>
      </c>
    </row>
    <row r="133" spans="2:3" ht="15.75" customHeight="1" x14ac:dyDescent="0.3">
      <c r="B133" s="76">
        <v>20</v>
      </c>
      <c r="C133" s="78">
        <v>1632.04</v>
      </c>
    </row>
    <row r="134" spans="2:3" ht="15.75" customHeight="1" x14ac:dyDescent="0.3">
      <c r="B134" s="76">
        <v>20</v>
      </c>
      <c r="C134" s="78">
        <v>1632.56</v>
      </c>
    </row>
    <row r="135" spans="2:3" ht="15.75" customHeight="1" x14ac:dyDescent="0.3">
      <c r="B135" s="76">
        <v>19</v>
      </c>
      <c r="C135" s="78">
        <v>1633.04</v>
      </c>
    </row>
    <row r="136" spans="2:3" ht="15.75" customHeight="1" x14ac:dyDescent="0.3">
      <c r="B136" s="76">
        <v>19</v>
      </c>
      <c r="C136" s="78">
        <v>1633.96</v>
      </c>
    </row>
    <row r="137" spans="2:3" ht="15.75" customHeight="1" x14ac:dyDescent="0.3">
      <c r="B137" s="76">
        <v>19</v>
      </c>
      <c r="C137" s="78">
        <v>1634.57</v>
      </c>
    </row>
    <row r="138" spans="2:3" ht="15.75" customHeight="1" x14ac:dyDescent="0.3">
      <c r="B138" s="76">
        <v>20</v>
      </c>
      <c r="C138" s="78">
        <v>1635.73</v>
      </c>
    </row>
    <row r="139" spans="2:3" ht="15.75" customHeight="1" x14ac:dyDescent="0.3">
      <c r="B139" s="76">
        <v>20</v>
      </c>
      <c r="C139" s="78">
        <v>1639.56</v>
      </c>
    </row>
    <row r="140" spans="2:3" ht="15.75" customHeight="1" x14ac:dyDescent="0.3">
      <c r="B140" s="76">
        <v>20</v>
      </c>
      <c r="C140" s="78">
        <v>1639.56</v>
      </c>
    </row>
    <row r="141" spans="2:3" ht="15.75" customHeight="1" x14ac:dyDescent="0.3">
      <c r="B141" s="76">
        <v>20</v>
      </c>
      <c r="C141" s="78">
        <v>1646.43</v>
      </c>
    </row>
    <row r="142" spans="2:3" ht="15.75" customHeight="1" x14ac:dyDescent="0.3">
      <c r="B142" s="76">
        <v>23</v>
      </c>
      <c r="C142" s="78">
        <v>1665</v>
      </c>
    </row>
    <row r="143" spans="2:3" ht="15.75" customHeight="1" x14ac:dyDescent="0.3">
      <c r="B143" s="76">
        <v>23</v>
      </c>
      <c r="C143" s="78">
        <v>1674.63</v>
      </c>
    </row>
    <row r="144" spans="2:3" ht="15.75" customHeight="1" x14ac:dyDescent="0.3">
      <c r="B144" s="76">
        <v>23</v>
      </c>
      <c r="C144" s="78">
        <v>1682.6</v>
      </c>
    </row>
    <row r="145" spans="2:3" ht="15.75" customHeight="1" x14ac:dyDescent="0.3">
      <c r="B145" s="76">
        <v>19</v>
      </c>
      <c r="C145" s="78">
        <v>1694.8</v>
      </c>
    </row>
    <row r="146" spans="2:3" ht="15.75" customHeight="1" x14ac:dyDescent="0.3">
      <c r="B146" s="76">
        <v>19</v>
      </c>
      <c r="C146" s="78">
        <v>1702.46</v>
      </c>
    </row>
    <row r="147" spans="2:3" ht="15.75" customHeight="1" x14ac:dyDescent="0.3">
      <c r="B147" s="76">
        <v>19</v>
      </c>
      <c r="C147" s="78">
        <v>1704.57</v>
      </c>
    </row>
    <row r="148" spans="2:3" ht="15.75" customHeight="1" x14ac:dyDescent="0.3">
      <c r="B148" s="76">
        <v>19</v>
      </c>
      <c r="C148" s="78">
        <v>1704.7</v>
      </c>
    </row>
    <row r="149" spans="2:3" ht="15.75" customHeight="1" x14ac:dyDescent="0.3">
      <c r="B149" s="76">
        <v>19</v>
      </c>
      <c r="C149" s="78">
        <v>1705.62</v>
      </c>
    </row>
    <row r="150" spans="2:3" ht="15.75" customHeight="1" x14ac:dyDescent="0.3">
      <c r="B150" s="76">
        <v>19</v>
      </c>
      <c r="C150" s="78">
        <v>1708</v>
      </c>
    </row>
    <row r="151" spans="2:3" ht="15.75" customHeight="1" x14ac:dyDescent="0.3">
      <c r="B151" s="76">
        <v>19</v>
      </c>
      <c r="C151" s="78">
        <v>1708.93</v>
      </c>
    </row>
    <row r="152" spans="2:3" ht="15.75" customHeight="1" x14ac:dyDescent="0.3">
      <c r="B152" s="76">
        <v>19</v>
      </c>
      <c r="C152" s="78">
        <v>1711.03</v>
      </c>
    </row>
    <row r="153" spans="2:3" ht="15.75" customHeight="1" x14ac:dyDescent="0.3">
      <c r="B153" s="76">
        <v>19</v>
      </c>
      <c r="C153" s="78">
        <v>1712.23</v>
      </c>
    </row>
    <row r="154" spans="2:3" ht="15.75" customHeight="1" x14ac:dyDescent="0.3">
      <c r="B154" s="76">
        <v>19</v>
      </c>
      <c r="C154" s="78">
        <v>1719.44</v>
      </c>
    </row>
    <row r="155" spans="2:3" ht="15.75" customHeight="1" x14ac:dyDescent="0.3">
      <c r="B155" s="76">
        <v>19</v>
      </c>
      <c r="C155" s="78">
        <v>1720.35</v>
      </c>
    </row>
    <row r="156" spans="2:3" ht="15.75" customHeight="1" x14ac:dyDescent="0.3">
      <c r="B156" s="76">
        <v>19</v>
      </c>
      <c r="C156" s="78">
        <v>1725.55</v>
      </c>
    </row>
    <row r="157" spans="2:3" ht="15.75" customHeight="1" x14ac:dyDescent="0.3">
      <c r="B157" s="76">
        <v>19</v>
      </c>
      <c r="C157" s="78">
        <v>1727.54</v>
      </c>
    </row>
    <row r="158" spans="2:3" ht="15.75" customHeight="1" x14ac:dyDescent="0.3">
      <c r="B158" s="76">
        <v>20</v>
      </c>
      <c r="C158" s="78">
        <v>1727.79</v>
      </c>
    </row>
    <row r="159" spans="2:3" ht="15.75" customHeight="1" x14ac:dyDescent="0.3">
      <c r="B159" s="76">
        <v>20</v>
      </c>
      <c r="C159" s="78">
        <v>1728.9</v>
      </c>
    </row>
    <row r="160" spans="2:3" ht="15.75" customHeight="1" x14ac:dyDescent="0.3">
      <c r="B160" s="76">
        <v>20</v>
      </c>
      <c r="C160" s="78">
        <v>1731.68</v>
      </c>
    </row>
    <row r="161" spans="2:3" ht="15.75" customHeight="1" x14ac:dyDescent="0.3">
      <c r="B161" s="76">
        <v>20</v>
      </c>
      <c r="C161" s="78">
        <v>1737.38</v>
      </c>
    </row>
    <row r="162" spans="2:3" ht="15.75" customHeight="1" x14ac:dyDescent="0.3">
      <c r="B162" s="76">
        <v>20</v>
      </c>
      <c r="C162" s="78">
        <v>1743.21</v>
      </c>
    </row>
    <row r="163" spans="2:3" ht="15.75" customHeight="1" x14ac:dyDescent="0.3">
      <c r="B163" s="76">
        <v>20</v>
      </c>
      <c r="C163" s="78">
        <v>1744.47</v>
      </c>
    </row>
    <row r="164" spans="2:3" ht="15.75" customHeight="1" x14ac:dyDescent="0.3">
      <c r="B164" s="76">
        <v>20</v>
      </c>
      <c r="C164" s="78">
        <v>1748.77</v>
      </c>
    </row>
    <row r="165" spans="2:3" ht="15.75" customHeight="1" x14ac:dyDescent="0.3">
      <c r="B165" s="76">
        <v>25</v>
      </c>
      <c r="C165" s="78">
        <v>1756.6</v>
      </c>
    </row>
    <row r="166" spans="2:3" ht="15.75" customHeight="1" x14ac:dyDescent="0.3">
      <c r="B166" s="76">
        <v>20</v>
      </c>
      <c r="C166" s="78">
        <v>1759.34</v>
      </c>
    </row>
    <row r="167" spans="2:3" ht="15.75" customHeight="1" x14ac:dyDescent="0.3">
      <c r="B167" s="76">
        <v>21</v>
      </c>
      <c r="C167" s="78">
        <v>1769.53</v>
      </c>
    </row>
    <row r="168" spans="2:3" ht="15.75" customHeight="1" x14ac:dyDescent="0.3">
      <c r="B168" s="76">
        <v>24</v>
      </c>
      <c r="C168" s="78">
        <v>1815.88</v>
      </c>
    </row>
    <row r="169" spans="2:3" ht="15.75" customHeight="1" x14ac:dyDescent="0.3">
      <c r="B169" s="76">
        <v>19</v>
      </c>
      <c r="C169" s="78">
        <v>1822.54</v>
      </c>
    </row>
    <row r="170" spans="2:3" ht="15.75" customHeight="1" x14ac:dyDescent="0.3">
      <c r="B170" s="76">
        <v>24</v>
      </c>
      <c r="C170" s="78">
        <v>1824.29</v>
      </c>
    </row>
    <row r="171" spans="2:3" ht="15.75" customHeight="1" x14ac:dyDescent="0.3">
      <c r="B171" s="76">
        <v>24</v>
      </c>
      <c r="C171" s="78">
        <v>1826.84</v>
      </c>
    </row>
    <row r="172" spans="2:3" ht="15.75" customHeight="1" x14ac:dyDescent="0.3">
      <c r="B172" s="76">
        <v>20</v>
      </c>
      <c r="C172" s="78">
        <v>1832.09</v>
      </c>
    </row>
    <row r="173" spans="2:3" ht="15.75" customHeight="1" x14ac:dyDescent="0.3">
      <c r="B173" s="76">
        <v>20</v>
      </c>
      <c r="C173" s="78">
        <v>1837.24</v>
      </c>
    </row>
    <row r="174" spans="2:3" ht="15.75" customHeight="1" x14ac:dyDescent="0.3">
      <c r="B174" s="76">
        <v>24</v>
      </c>
      <c r="C174" s="78">
        <v>1837.28</v>
      </c>
    </row>
    <row r="175" spans="2:3" ht="15.75" customHeight="1" x14ac:dyDescent="0.3">
      <c r="B175" s="76">
        <v>20</v>
      </c>
      <c r="C175" s="78">
        <v>1842.52</v>
      </c>
    </row>
    <row r="176" spans="2:3" ht="15.75" customHeight="1" x14ac:dyDescent="0.3">
      <c r="B176" s="76">
        <v>29</v>
      </c>
      <c r="C176" s="78">
        <v>1850.55</v>
      </c>
    </row>
    <row r="177" spans="2:3" ht="15.75" customHeight="1" x14ac:dyDescent="0.3">
      <c r="B177" s="76">
        <v>19</v>
      </c>
      <c r="C177" s="78">
        <v>1863.45</v>
      </c>
    </row>
    <row r="178" spans="2:3" ht="15.75" customHeight="1" x14ac:dyDescent="0.3">
      <c r="B178" s="76">
        <v>27</v>
      </c>
      <c r="C178" s="78">
        <v>1865.98</v>
      </c>
    </row>
    <row r="179" spans="2:3" ht="15.75" customHeight="1" x14ac:dyDescent="0.3">
      <c r="B179" s="76">
        <v>21</v>
      </c>
      <c r="C179" s="78">
        <v>1875.34</v>
      </c>
    </row>
    <row r="180" spans="2:3" ht="15.75" customHeight="1" x14ac:dyDescent="0.3">
      <c r="B180" s="76">
        <v>21</v>
      </c>
      <c r="C180" s="78">
        <v>1877.93</v>
      </c>
    </row>
    <row r="181" spans="2:3" ht="15.75" customHeight="1" x14ac:dyDescent="0.3">
      <c r="B181" s="76">
        <v>21</v>
      </c>
      <c r="C181" s="78">
        <v>1880.07</v>
      </c>
    </row>
    <row r="182" spans="2:3" ht="15.75" customHeight="1" x14ac:dyDescent="0.3">
      <c r="B182" s="76">
        <v>21</v>
      </c>
      <c r="C182" s="78">
        <v>1880.49</v>
      </c>
    </row>
    <row r="183" spans="2:3" ht="15.75" customHeight="1" x14ac:dyDescent="0.3">
      <c r="B183" s="76">
        <v>22</v>
      </c>
      <c r="C183" s="78">
        <v>1906.36</v>
      </c>
    </row>
    <row r="184" spans="2:3" ht="15.75" customHeight="1" x14ac:dyDescent="0.3">
      <c r="B184" s="76">
        <v>29</v>
      </c>
      <c r="C184" s="78">
        <v>1908.9</v>
      </c>
    </row>
    <row r="185" spans="2:3" ht="15.75" customHeight="1" x14ac:dyDescent="0.3">
      <c r="B185" s="76">
        <v>22</v>
      </c>
      <c r="C185" s="78">
        <v>1909.53</v>
      </c>
    </row>
    <row r="186" spans="2:3" ht="15.75" customHeight="1" x14ac:dyDescent="0.3">
      <c r="B186" s="76">
        <v>22</v>
      </c>
      <c r="C186" s="78">
        <v>1917.32</v>
      </c>
    </row>
    <row r="187" spans="2:3" ht="15.75" customHeight="1" x14ac:dyDescent="0.3">
      <c r="B187" s="76">
        <v>21</v>
      </c>
      <c r="C187" s="78">
        <v>1964.78</v>
      </c>
    </row>
    <row r="188" spans="2:3" ht="15.75" customHeight="1" x14ac:dyDescent="0.3">
      <c r="B188" s="76">
        <v>21</v>
      </c>
      <c r="C188" s="78">
        <v>1967.02</v>
      </c>
    </row>
    <row r="189" spans="2:3" ht="15.75" customHeight="1" x14ac:dyDescent="0.3">
      <c r="B189" s="76">
        <v>25</v>
      </c>
      <c r="C189" s="78">
        <v>1969.61</v>
      </c>
    </row>
    <row r="190" spans="2:3" ht="15.75" customHeight="1" x14ac:dyDescent="0.3">
      <c r="B190" s="76">
        <v>25</v>
      </c>
      <c r="C190" s="78">
        <v>1972.95</v>
      </c>
    </row>
    <row r="191" spans="2:3" ht="15.75" customHeight="1" x14ac:dyDescent="0.3">
      <c r="B191" s="76">
        <v>25</v>
      </c>
      <c r="C191" s="78">
        <v>1977.82</v>
      </c>
    </row>
    <row r="192" spans="2:3" ht="15.75" customHeight="1" x14ac:dyDescent="0.3">
      <c r="B192" s="76">
        <v>21</v>
      </c>
      <c r="C192" s="78">
        <v>1980.07</v>
      </c>
    </row>
    <row r="193" spans="2:3" ht="15.75" customHeight="1" x14ac:dyDescent="0.3">
      <c r="B193" s="76">
        <v>25</v>
      </c>
      <c r="C193" s="78">
        <v>1981.58</v>
      </c>
    </row>
    <row r="194" spans="2:3" ht="15.75" customHeight="1" x14ac:dyDescent="0.3">
      <c r="B194" s="76">
        <v>21</v>
      </c>
      <c r="C194" s="78">
        <v>1984.45</v>
      </c>
    </row>
    <row r="195" spans="2:3" ht="15.75" customHeight="1" x14ac:dyDescent="0.3">
      <c r="B195" s="76">
        <v>25</v>
      </c>
      <c r="C195" s="78">
        <v>1986.93</v>
      </c>
    </row>
    <row r="196" spans="2:3" ht="15.75" customHeight="1" x14ac:dyDescent="0.3">
      <c r="B196" s="76">
        <v>22</v>
      </c>
      <c r="C196" s="78">
        <v>2007.95</v>
      </c>
    </row>
    <row r="197" spans="2:3" ht="15.75" customHeight="1" x14ac:dyDescent="0.3">
      <c r="B197" s="76">
        <v>22</v>
      </c>
      <c r="C197" s="78">
        <v>2020.18</v>
      </c>
    </row>
    <row r="198" spans="2:3" ht="15.75" customHeight="1" x14ac:dyDescent="0.3">
      <c r="B198" s="76">
        <v>22</v>
      </c>
      <c r="C198" s="78">
        <v>2020.55</v>
      </c>
    </row>
    <row r="199" spans="2:3" ht="15.75" customHeight="1" x14ac:dyDescent="0.3">
      <c r="B199" s="76">
        <v>22</v>
      </c>
      <c r="C199" s="78">
        <v>2026.97</v>
      </c>
    </row>
    <row r="200" spans="2:3" ht="15.75" customHeight="1" x14ac:dyDescent="0.3">
      <c r="B200" s="76">
        <v>23</v>
      </c>
      <c r="C200" s="78">
        <v>2045.69</v>
      </c>
    </row>
    <row r="201" spans="2:3" ht="15.75" customHeight="1" x14ac:dyDescent="0.3">
      <c r="B201" s="76">
        <v>23</v>
      </c>
      <c r="C201" s="78">
        <v>2055.3200000000002</v>
      </c>
    </row>
    <row r="202" spans="2:3" ht="15.75" customHeight="1" x14ac:dyDescent="0.3">
      <c r="B202" s="76">
        <v>19</v>
      </c>
      <c r="C202" s="78">
        <v>2094.1</v>
      </c>
    </row>
    <row r="203" spans="2:3" ht="15.75" customHeight="1" x14ac:dyDescent="0.3">
      <c r="B203" s="76">
        <v>22</v>
      </c>
      <c r="C203" s="78">
        <v>2102.2600000000002</v>
      </c>
    </row>
    <row r="204" spans="2:3" ht="15.75" customHeight="1" x14ac:dyDescent="0.3">
      <c r="B204" s="76">
        <v>22</v>
      </c>
      <c r="C204" s="78">
        <v>2103.08</v>
      </c>
    </row>
    <row r="205" spans="2:3" ht="15.75" customHeight="1" x14ac:dyDescent="0.3">
      <c r="B205" s="76">
        <v>22</v>
      </c>
      <c r="C205" s="78">
        <v>2104.11</v>
      </c>
    </row>
    <row r="206" spans="2:3" ht="15.75" customHeight="1" x14ac:dyDescent="0.3">
      <c r="B206" s="76">
        <v>34</v>
      </c>
      <c r="C206" s="78">
        <v>2106.2600000000002</v>
      </c>
    </row>
    <row r="207" spans="2:3" ht="15.75" customHeight="1" x14ac:dyDescent="0.3">
      <c r="B207" s="76">
        <v>20</v>
      </c>
      <c r="C207" s="78">
        <v>2117.34</v>
      </c>
    </row>
    <row r="208" spans="2:3" ht="15.75" customHeight="1" x14ac:dyDescent="0.3">
      <c r="B208" s="76">
        <v>19</v>
      </c>
      <c r="C208" s="78">
        <v>2118.61</v>
      </c>
    </row>
    <row r="209" spans="2:3" ht="15.75" customHeight="1" x14ac:dyDescent="0.3">
      <c r="B209" s="76">
        <v>20</v>
      </c>
      <c r="C209" s="78">
        <v>2128.4299999999998</v>
      </c>
    </row>
    <row r="210" spans="2:3" ht="15.75" customHeight="1" x14ac:dyDescent="0.3">
      <c r="B210" s="76">
        <v>20</v>
      </c>
      <c r="C210" s="78">
        <v>2130.6799999999998</v>
      </c>
    </row>
    <row r="211" spans="2:3" ht="15.75" customHeight="1" x14ac:dyDescent="0.3">
      <c r="B211" s="76">
        <v>20</v>
      </c>
      <c r="C211" s="78">
        <v>2134.9</v>
      </c>
    </row>
    <row r="212" spans="2:3" ht="15.75" customHeight="1" x14ac:dyDescent="0.3">
      <c r="B212" s="76">
        <v>20</v>
      </c>
      <c r="C212" s="78">
        <v>2136.88</v>
      </c>
    </row>
    <row r="213" spans="2:3" ht="15.75" customHeight="1" x14ac:dyDescent="0.3">
      <c r="B213" s="76">
        <v>26</v>
      </c>
      <c r="C213" s="78">
        <v>2137.65</v>
      </c>
    </row>
    <row r="214" spans="2:3" ht="15.75" customHeight="1" x14ac:dyDescent="0.3">
      <c r="B214" s="76">
        <v>20</v>
      </c>
      <c r="C214" s="78">
        <v>2138.0700000000002</v>
      </c>
    </row>
    <row r="215" spans="2:3" ht="15.75" customHeight="1" x14ac:dyDescent="0.3">
      <c r="B215" s="76">
        <v>19</v>
      </c>
      <c r="C215" s="78">
        <v>2144.85</v>
      </c>
    </row>
    <row r="216" spans="2:3" ht="15.75" customHeight="1" x14ac:dyDescent="0.3">
      <c r="B216" s="76">
        <v>23</v>
      </c>
      <c r="C216" s="78">
        <v>2150.4699999999998</v>
      </c>
    </row>
    <row r="217" spans="2:3" ht="15.75" customHeight="1" x14ac:dyDescent="0.3">
      <c r="B217" s="76">
        <v>23</v>
      </c>
      <c r="C217" s="78">
        <v>2154.36</v>
      </c>
    </row>
    <row r="218" spans="2:3" ht="15.75" customHeight="1" x14ac:dyDescent="0.3">
      <c r="B218" s="76">
        <v>23</v>
      </c>
      <c r="C218" s="78">
        <v>2155.6799999999998</v>
      </c>
    </row>
    <row r="219" spans="2:3" ht="15.75" customHeight="1" x14ac:dyDescent="0.3">
      <c r="B219" s="76">
        <v>23</v>
      </c>
      <c r="C219" s="78">
        <v>2156.75</v>
      </c>
    </row>
    <row r="220" spans="2:3" ht="15.75" customHeight="1" x14ac:dyDescent="0.3">
      <c r="B220" s="76">
        <v>23</v>
      </c>
      <c r="C220" s="78">
        <v>2166.73</v>
      </c>
    </row>
    <row r="221" spans="2:3" ht="15.75" customHeight="1" x14ac:dyDescent="0.3">
      <c r="B221" s="76">
        <v>29</v>
      </c>
      <c r="C221" s="78">
        <v>2170.08</v>
      </c>
    </row>
    <row r="222" spans="2:3" ht="15.75" customHeight="1" x14ac:dyDescent="0.3">
      <c r="B222" s="76">
        <v>32</v>
      </c>
      <c r="C222" s="78">
        <v>2193.1999999999998</v>
      </c>
    </row>
    <row r="223" spans="2:3" ht="15.75" customHeight="1" x14ac:dyDescent="0.3">
      <c r="B223" s="76">
        <v>19</v>
      </c>
      <c r="C223" s="78">
        <v>2196.4699999999998</v>
      </c>
    </row>
    <row r="224" spans="2:3" ht="15.75" customHeight="1" x14ac:dyDescent="0.3">
      <c r="B224" s="76">
        <v>19</v>
      </c>
      <c r="C224" s="78">
        <v>2198.19</v>
      </c>
    </row>
    <row r="225" spans="2:3" ht="15.75" customHeight="1" x14ac:dyDescent="0.3">
      <c r="B225" s="76">
        <v>19</v>
      </c>
      <c r="C225" s="78">
        <v>2200.83</v>
      </c>
    </row>
    <row r="226" spans="2:3" ht="15.75" customHeight="1" x14ac:dyDescent="0.3">
      <c r="B226" s="76">
        <v>19</v>
      </c>
      <c r="C226" s="78">
        <v>2201.1</v>
      </c>
    </row>
    <row r="227" spans="2:3" ht="15.75" customHeight="1" x14ac:dyDescent="0.3">
      <c r="B227" s="76">
        <v>19</v>
      </c>
      <c r="C227" s="78">
        <v>2203.4699999999998</v>
      </c>
    </row>
    <row r="228" spans="2:3" ht="15.75" customHeight="1" x14ac:dyDescent="0.3">
      <c r="B228" s="76">
        <v>19</v>
      </c>
      <c r="C228" s="78">
        <v>2203.7399999999998</v>
      </c>
    </row>
    <row r="229" spans="2:3" ht="15.75" customHeight="1" x14ac:dyDescent="0.3">
      <c r="B229" s="76">
        <v>19</v>
      </c>
      <c r="C229" s="78">
        <v>2205.98</v>
      </c>
    </row>
    <row r="230" spans="2:3" ht="15.75" customHeight="1" x14ac:dyDescent="0.3">
      <c r="B230" s="76">
        <v>19</v>
      </c>
      <c r="C230" s="78">
        <v>2207.6999999999998</v>
      </c>
    </row>
    <row r="231" spans="2:3" ht="15.75" customHeight="1" x14ac:dyDescent="0.3">
      <c r="B231" s="76">
        <v>19</v>
      </c>
      <c r="C231" s="78">
        <v>2211.13</v>
      </c>
    </row>
    <row r="232" spans="2:3" ht="15.75" customHeight="1" x14ac:dyDescent="0.3">
      <c r="B232" s="76">
        <v>29</v>
      </c>
      <c r="C232" s="78">
        <v>2213.21</v>
      </c>
    </row>
    <row r="233" spans="2:3" ht="15.75" customHeight="1" x14ac:dyDescent="0.3">
      <c r="B233" s="76">
        <v>19</v>
      </c>
      <c r="C233" s="78">
        <v>2217.4699999999998</v>
      </c>
    </row>
    <row r="234" spans="2:3" ht="15.75" customHeight="1" x14ac:dyDescent="0.3">
      <c r="B234" s="76">
        <v>19</v>
      </c>
      <c r="C234" s="78">
        <v>2217.6</v>
      </c>
    </row>
    <row r="235" spans="2:3" ht="15.75" customHeight="1" x14ac:dyDescent="0.3">
      <c r="B235" s="76">
        <v>19</v>
      </c>
      <c r="C235" s="78">
        <v>2219.4499999999998</v>
      </c>
    </row>
    <row r="236" spans="2:3" ht="15.75" customHeight="1" x14ac:dyDescent="0.3">
      <c r="B236" s="76">
        <v>20</v>
      </c>
      <c r="C236" s="78">
        <v>2221.56</v>
      </c>
    </row>
    <row r="237" spans="2:3" ht="15.75" customHeight="1" x14ac:dyDescent="0.3">
      <c r="B237" s="76">
        <v>23</v>
      </c>
      <c r="C237" s="78">
        <v>2250.84</v>
      </c>
    </row>
    <row r="238" spans="2:3" ht="15.75" customHeight="1" x14ac:dyDescent="0.3">
      <c r="B238" s="76">
        <v>23</v>
      </c>
      <c r="C238" s="78">
        <v>2254.8000000000002</v>
      </c>
    </row>
    <row r="239" spans="2:3" ht="15.75" customHeight="1" x14ac:dyDescent="0.3">
      <c r="B239" s="76">
        <v>21</v>
      </c>
      <c r="C239" s="78">
        <v>2257.48</v>
      </c>
    </row>
    <row r="240" spans="2:3" ht="15.75" customHeight="1" x14ac:dyDescent="0.3">
      <c r="B240" s="76">
        <v>21</v>
      </c>
      <c r="C240" s="78">
        <v>2261.5700000000002</v>
      </c>
    </row>
    <row r="241" spans="2:3" ht="15.75" customHeight="1" x14ac:dyDescent="0.3">
      <c r="B241" s="76">
        <v>32</v>
      </c>
      <c r="C241" s="78">
        <v>2277.7199999999998</v>
      </c>
    </row>
    <row r="242" spans="2:3" ht="15.75" customHeight="1" x14ac:dyDescent="0.3">
      <c r="B242" s="76">
        <v>34</v>
      </c>
      <c r="C242" s="78">
        <v>2295.2399999999998</v>
      </c>
    </row>
    <row r="243" spans="2:3" ht="15.75" customHeight="1" x14ac:dyDescent="0.3">
      <c r="B243" s="76">
        <v>27</v>
      </c>
      <c r="C243" s="78">
        <v>2302.3000000000002</v>
      </c>
    </row>
    <row r="244" spans="2:3" ht="15.75" customHeight="1" x14ac:dyDescent="0.3">
      <c r="B244" s="76">
        <v>19</v>
      </c>
      <c r="C244" s="78">
        <v>2304</v>
      </c>
    </row>
    <row r="245" spans="2:3" ht="15.75" customHeight="1" x14ac:dyDescent="0.3">
      <c r="B245" s="76">
        <v>27</v>
      </c>
      <c r="C245" s="78">
        <v>2322.62</v>
      </c>
    </row>
    <row r="246" spans="2:3" ht="15.75" customHeight="1" x14ac:dyDescent="0.3">
      <c r="B246" s="76">
        <v>20</v>
      </c>
      <c r="C246" s="78">
        <v>2331.52</v>
      </c>
    </row>
    <row r="247" spans="2:3" ht="15.75" customHeight="1" x14ac:dyDescent="0.3">
      <c r="B247" s="76">
        <v>25</v>
      </c>
      <c r="C247" s="78">
        <v>2352.9699999999998</v>
      </c>
    </row>
    <row r="248" spans="2:3" ht="15.75" customHeight="1" x14ac:dyDescent="0.3">
      <c r="B248" s="76">
        <v>21</v>
      </c>
      <c r="C248" s="78">
        <v>2362.23</v>
      </c>
    </row>
    <row r="249" spans="2:3" ht="15.75" customHeight="1" x14ac:dyDescent="0.3">
      <c r="B249" s="76">
        <v>35</v>
      </c>
      <c r="C249" s="78">
        <v>2373.3000000000002</v>
      </c>
    </row>
    <row r="250" spans="2:3" ht="15.75" customHeight="1" x14ac:dyDescent="0.3">
      <c r="B250" s="76">
        <v>24</v>
      </c>
      <c r="C250" s="78">
        <v>2395.17</v>
      </c>
    </row>
    <row r="251" spans="2:3" ht="15.75" customHeight="1" x14ac:dyDescent="0.3">
      <c r="B251" s="76">
        <v>24</v>
      </c>
      <c r="C251" s="78">
        <v>2396.1</v>
      </c>
    </row>
    <row r="252" spans="2:3" ht="15.75" customHeight="1" x14ac:dyDescent="0.3">
      <c r="B252" s="76">
        <v>22</v>
      </c>
      <c r="C252" s="78">
        <v>2404.73</v>
      </c>
    </row>
    <row r="253" spans="2:3" ht="15.75" customHeight="1" x14ac:dyDescent="0.3">
      <c r="B253" s="76">
        <v>24</v>
      </c>
      <c r="C253" s="78">
        <v>2416.96</v>
      </c>
    </row>
    <row r="254" spans="2:3" ht="15.75" customHeight="1" x14ac:dyDescent="0.3">
      <c r="B254" s="76">
        <v>24</v>
      </c>
      <c r="C254" s="78">
        <v>2438.06</v>
      </c>
    </row>
    <row r="255" spans="2:3" ht="15.75" customHeight="1" x14ac:dyDescent="0.3">
      <c r="B255" s="76">
        <v>21</v>
      </c>
      <c r="C255" s="78">
        <v>2457.21</v>
      </c>
    </row>
    <row r="256" spans="2:3" ht="15.75" customHeight="1" x14ac:dyDescent="0.3">
      <c r="B256" s="76">
        <v>25</v>
      </c>
      <c r="C256" s="78">
        <v>2457.5</v>
      </c>
    </row>
    <row r="257" spans="2:3" ht="15.75" customHeight="1" x14ac:dyDescent="0.3">
      <c r="B257" s="76">
        <v>21</v>
      </c>
      <c r="C257" s="78">
        <v>2459.7199999999998</v>
      </c>
    </row>
    <row r="258" spans="2:3" ht="15.75" customHeight="1" x14ac:dyDescent="0.3">
      <c r="B258" s="76">
        <v>25</v>
      </c>
      <c r="C258" s="78">
        <v>2464.62</v>
      </c>
    </row>
    <row r="259" spans="2:3" ht="15.75" customHeight="1" x14ac:dyDescent="0.3">
      <c r="B259" s="76">
        <v>25</v>
      </c>
      <c r="C259" s="78">
        <v>2473.33</v>
      </c>
    </row>
    <row r="260" spans="2:3" ht="15.75" customHeight="1" x14ac:dyDescent="0.3">
      <c r="B260" s="76">
        <v>25</v>
      </c>
      <c r="C260" s="78">
        <v>2480.98</v>
      </c>
    </row>
    <row r="261" spans="2:3" ht="15.75" customHeight="1" x14ac:dyDescent="0.3">
      <c r="B261" s="76">
        <v>28</v>
      </c>
      <c r="C261" s="78">
        <v>2483.7399999999998</v>
      </c>
    </row>
    <row r="262" spans="2:3" ht="15.75" customHeight="1" x14ac:dyDescent="0.3">
      <c r="B262" s="76">
        <v>28</v>
      </c>
      <c r="C262" s="78">
        <v>2494.02</v>
      </c>
    </row>
    <row r="263" spans="2:3" ht="15.75" customHeight="1" x14ac:dyDescent="0.3">
      <c r="B263" s="76">
        <v>28</v>
      </c>
      <c r="C263" s="78">
        <v>2497.04</v>
      </c>
    </row>
    <row r="264" spans="2:3" ht="15.75" customHeight="1" x14ac:dyDescent="0.3">
      <c r="B264" s="76">
        <v>28</v>
      </c>
      <c r="C264" s="78">
        <v>2498.41</v>
      </c>
    </row>
    <row r="265" spans="2:3" ht="15.75" customHeight="1" x14ac:dyDescent="0.3">
      <c r="B265" s="76">
        <v>19</v>
      </c>
      <c r="C265" s="78">
        <v>2500.9299999999998</v>
      </c>
    </row>
    <row r="266" spans="2:3" ht="15.75" customHeight="1" x14ac:dyDescent="0.3">
      <c r="B266" s="76">
        <v>32</v>
      </c>
      <c r="C266" s="78">
        <v>2510.79</v>
      </c>
    </row>
    <row r="267" spans="2:3" ht="15.75" customHeight="1" x14ac:dyDescent="0.3">
      <c r="B267" s="76">
        <v>26</v>
      </c>
      <c r="C267" s="78">
        <v>2523.17</v>
      </c>
    </row>
    <row r="268" spans="2:3" ht="15.75" customHeight="1" x14ac:dyDescent="0.3">
      <c r="B268" s="76">
        <v>23</v>
      </c>
      <c r="C268" s="78">
        <v>2527.8200000000002</v>
      </c>
    </row>
    <row r="269" spans="2:3" ht="15.75" customHeight="1" x14ac:dyDescent="0.3">
      <c r="B269" s="76">
        <v>26</v>
      </c>
      <c r="C269" s="78">
        <v>2534.39</v>
      </c>
    </row>
    <row r="270" spans="2:3" ht="15.75" customHeight="1" x14ac:dyDescent="0.3">
      <c r="B270" s="76">
        <v>33</v>
      </c>
      <c r="C270" s="78">
        <v>2540.39</v>
      </c>
    </row>
    <row r="271" spans="2:3" ht="15.75" customHeight="1" x14ac:dyDescent="0.3">
      <c r="B271" s="76">
        <v>32</v>
      </c>
      <c r="C271" s="78">
        <v>2545.6799999999998</v>
      </c>
    </row>
    <row r="272" spans="2:3" ht="15.75" customHeight="1" x14ac:dyDescent="0.3">
      <c r="B272" s="76">
        <v>21</v>
      </c>
      <c r="C272" s="78">
        <v>2566.4699999999998</v>
      </c>
    </row>
    <row r="273" spans="2:3" ht="15.75" customHeight="1" x14ac:dyDescent="0.3">
      <c r="B273" s="76">
        <v>21</v>
      </c>
      <c r="C273" s="78">
        <v>2585.04</v>
      </c>
    </row>
    <row r="274" spans="2:3" ht="15.75" customHeight="1" x14ac:dyDescent="0.3">
      <c r="B274" s="76">
        <v>22</v>
      </c>
      <c r="C274" s="78">
        <v>2585.27</v>
      </c>
    </row>
    <row r="275" spans="2:3" ht="15.75" customHeight="1" x14ac:dyDescent="0.3">
      <c r="B275" s="76">
        <v>22</v>
      </c>
      <c r="C275" s="78">
        <v>2585.85</v>
      </c>
    </row>
    <row r="276" spans="2:3" ht="15.75" customHeight="1" x14ac:dyDescent="0.3">
      <c r="B276" s="76">
        <v>22</v>
      </c>
      <c r="C276" s="78">
        <v>2597.7800000000002</v>
      </c>
    </row>
    <row r="277" spans="2:3" ht="15.75" customHeight="1" x14ac:dyDescent="0.3">
      <c r="B277" s="76">
        <v>26</v>
      </c>
      <c r="C277" s="78">
        <v>2632.99</v>
      </c>
    </row>
    <row r="278" spans="2:3" ht="15.75" customHeight="1" x14ac:dyDescent="0.3">
      <c r="B278" s="76">
        <v>23</v>
      </c>
      <c r="C278" s="78">
        <v>2639.04</v>
      </c>
    </row>
    <row r="279" spans="2:3" ht="15.75" customHeight="1" x14ac:dyDescent="0.3">
      <c r="B279" s="76">
        <v>23</v>
      </c>
      <c r="C279" s="78">
        <v>2643.27</v>
      </c>
    </row>
    <row r="280" spans="2:3" ht="15.75" customHeight="1" x14ac:dyDescent="0.3">
      <c r="B280" s="76">
        <v>27</v>
      </c>
      <c r="C280" s="78">
        <v>2680.95</v>
      </c>
    </row>
    <row r="281" spans="2:3" ht="15.75" customHeight="1" x14ac:dyDescent="0.3">
      <c r="B281" s="76">
        <v>29</v>
      </c>
      <c r="C281" s="78">
        <v>2684.69</v>
      </c>
    </row>
    <row r="282" spans="2:3" ht="15.75" customHeight="1" x14ac:dyDescent="0.3">
      <c r="B282" s="76">
        <v>29</v>
      </c>
      <c r="C282" s="78">
        <v>2689.5</v>
      </c>
    </row>
    <row r="283" spans="2:3" ht="15.75" customHeight="1" x14ac:dyDescent="0.3">
      <c r="B283" s="76">
        <v>24</v>
      </c>
      <c r="C283" s="78">
        <v>2690.11</v>
      </c>
    </row>
    <row r="284" spans="2:3" ht="15.75" customHeight="1" x14ac:dyDescent="0.3">
      <c r="B284" s="76">
        <v>27</v>
      </c>
      <c r="C284" s="78">
        <v>2699.57</v>
      </c>
    </row>
    <row r="285" spans="2:3" ht="15.75" customHeight="1" x14ac:dyDescent="0.3">
      <c r="B285" s="76">
        <v>20</v>
      </c>
      <c r="C285" s="78">
        <v>2709.11</v>
      </c>
    </row>
    <row r="286" spans="2:3" ht="15.75" customHeight="1" x14ac:dyDescent="0.3">
      <c r="B286" s="76">
        <v>20</v>
      </c>
      <c r="C286" s="78">
        <v>2709.24</v>
      </c>
    </row>
    <row r="287" spans="2:3" ht="15.75" customHeight="1" x14ac:dyDescent="0.3">
      <c r="B287" s="76">
        <v>20</v>
      </c>
      <c r="C287" s="78">
        <v>2710.83</v>
      </c>
    </row>
    <row r="288" spans="2:3" ht="15.75" customHeight="1" x14ac:dyDescent="0.3">
      <c r="B288" s="76">
        <v>20</v>
      </c>
      <c r="C288" s="78">
        <v>2719.28</v>
      </c>
    </row>
    <row r="289" spans="2:3" ht="15.75" customHeight="1" x14ac:dyDescent="0.3">
      <c r="B289" s="76">
        <v>26</v>
      </c>
      <c r="C289" s="78">
        <v>2721.32</v>
      </c>
    </row>
    <row r="290" spans="2:3" ht="15.75" customHeight="1" x14ac:dyDescent="0.3">
      <c r="B290" s="76">
        <v>35</v>
      </c>
      <c r="C290" s="78">
        <v>2726.06</v>
      </c>
    </row>
    <row r="291" spans="2:3" ht="15.75" customHeight="1" x14ac:dyDescent="0.3">
      <c r="B291" s="76">
        <v>26</v>
      </c>
      <c r="C291" s="78">
        <v>2727.4</v>
      </c>
    </row>
    <row r="292" spans="2:3" ht="15.75" customHeight="1" x14ac:dyDescent="0.3">
      <c r="B292" s="76">
        <v>20</v>
      </c>
      <c r="C292" s="78">
        <v>2730.11</v>
      </c>
    </row>
    <row r="293" spans="2:3" ht="15.75" customHeight="1" x14ac:dyDescent="0.3">
      <c r="B293" s="76">
        <v>23</v>
      </c>
      <c r="C293" s="78">
        <v>2731.91</v>
      </c>
    </row>
    <row r="294" spans="2:3" ht="15.75" customHeight="1" x14ac:dyDescent="0.3">
      <c r="B294" s="76">
        <v>23</v>
      </c>
      <c r="C294" s="78">
        <v>2741.95</v>
      </c>
    </row>
    <row r="295" spans="2:3" ht="15.75" customHeight="1" x14ac:dyDescent="0.3">
      <c r="B295" s="76">
        <v>23</v>
      </c>
      <c r="C295" s="78">
        <v>2755.02</v>
      </c>
    </row>
    <row r="296" spans="2:3" ht="15.75" customHeight="1" x14ac:dyDescent="0.3">
      <c r="B296" s="76">
        <v>26</v>
      </c>
      <c r="C296" s="78">
        <v>2758.99</v>
      </c>
    </row>
    <row r="297" spans="2:3" ht="15.75" customHeight="1" x14ac:dyDescent="0.3">
      <c r="B297" s="76">
        <v>19</v>
      </c>
      <c r="C297" s="78">
        <v>2773.46</v>
      </c>
    </row>
    <row r="298" spans="2:3" ht="15.75" customHeight="1" x14ac:dyDescent="0.3">
      <c r="B298" s="76">
        <v>24</v>
      </c>
      <c r="C298" s="78">
        <v>2775.19</v>
      </c>
    </row>
    <row r="299" spans="2:3" ht="15.75" customHeight="1" x14ac:dyDescent="0.3">
      <c r="B299" s="76">
        <v>24</v>
      </c>
      <c r="C299" s="78">
        <v>2789.06</v>
      </c>
    </row>
    <row r="300" spans="2:3" ht="15.75" customHeight="1" x14ac:dyDescent="0.3">
      <c r="B300" s="76">
        <v>19</v>
      </c>
      <c r="C300" s="78">
        <v>2801.26</v>
      </c>
    </row>
    <row r="301" spans="2:3" ht="15.75" customHeight="1" x14ac:dyDescent="0.3">
      <c r="B301" s="76">
        <v>20</v>
      </c>
      <c r="C301" s="78">
        <v>2803.7</v>
      </c>
    </row>
    <row r="302" spans="2:3" ht="15.75" customHeight="1" x14ac:dyDescent="0.3">
      <c r="B302" s="76">
        <v>23</v>
      </c>
      <c r="C302" s="78">
        <v>2819.51</v>
      </c>
    </row>
    <row r="303" spans="2:3" ht="15.75" customHeight="1" x14ac:dyDescent="0.3">
      <c r="B303" s="76">
        <v>25</v>
      </c>
      <c r="C303" s="78">
        <v>2842.76</v>
      </c>
    </row>
    <row r="304" spans="2:3" ht="15.75" customHeight="1" x14ac:dyDescent="0.3">
      <c r="B304" s="76">
        <v>25</v>
      </c>
      <c r="C304" s="78">
        <v>2850.68</v>
      </c>
    </row>
    <row r="305" spans="2:3" ht="15.75" customHeight="1" x14ac:dyDescent="0.3">
      <c r="B305" s="76">
        <v>25</v>
      </c>
      <c r="C305" s="78">
        <v>2855.44</v>
      </c>
    </row>
    <row r="306" spans="2:3" ht="15.75" customHeight="1" x14ac:dyDescent="0.3">
      <c r="B306" s="76">
        <v>30</v>
      </c>
      <c r="C306" s="78">
        <v>2866.09</v>
      </c>
    </row>
    <row r="307" spans="2:3" ht="15.75" customHeight="1" x14ac:dyDescent="0.3">
      <c r="B307" s="76">
        <v>30</v>
      </c>
      <c r="C307" s="78">
        <v>2867.12</v>
      </c>
    </row>
    <row r="308" spans="2:3" ht="15.75" customHeight="1" x14ac:dyDescent="0.3">
      <c r="B308" s="76">
        <v>27</v>
      </c>
      <c r="C308" s="78">
        <v>2897.32</v>
      </c>
    </row>
    <row r="309" spans="2:3" ht="15.75" customHeight="1" x14ac:dyDescent="0.3">
      <c r="B309" s="76">
        <v>23</v>
      </c>
      <c r="C309" s="78">
        <v>2897.46</v>
      </c>
    </row>
    <row r="310" spans="2:3" ht="15.75" customHeight="1" x14ac:dyDescent="0.3">
      <c r="B310" s="76">
        <v>24</v>
      </c>
      <c r="C310" s="78">
        <v>2899.49</v>
      </c>
    </row>
    <row r="311" spans="2:3" ht="15.75" customHeight="1" x14ac:dyDescent="0.3">
      <c r="B311" s="76">
        <v>27</v>
      </c>
      <c r="C311" s="78">
        <v>2902.91</v>
      </c>
    </row>
    <row r="312" spans="2:3" ht="15.75" customHeight="1" x14ac:dyDescent="0.3">
      <c r="B312" s="76">
        <v>27</v>
      </c>
      <c r="C312" s="78">
        <v>2904.09</v>
      </c>
    </row>
    <row r="313" spans="2:3" ht="15.75" customHeight="1" x14ac:dyDescent="0.3">
      <c r="B313" s="76">
        <v>20</v>
      </c>
      <c r="C313" s="78">
        <v>2913.57</v>
      </c>
    </row>
    <row r="314" spans="2:3" ht="15.75" customHeight="1" x14ac:dyDescent="0.3">
      <c r="B314" s="76">
        <v>27</v>
      </c>
      <c r="C314" s="78">
        <v>2927.06</v>
      </c>
    </row>
    <row r="315" spans="2:3" ht="15.75" customHeight="1" x14ac:dyDescent="0.3">
      <c r="B315" s="76">
        <v>21</v>
      </c>
      <c r="C315" s="78">
        <v>2943.41</v>
      </c>
    </row>
    <row r="316" spans="2:3" ht="15.75" customHeight="1" x14ac:dyDescent="0.3">
      <c r="B316" s="76">
        <v>28</v>
      </c>
      <c r="C316" s="78">
        <v>2974.13</v>
      </c>
    </row>
    <row r="317" spans="2:3" ht="15.75" customHeight="1" x14ac:dyDescent="0.3">
      <c r="B317" s="76">
        <v>36</v>
      </c>
      <c r="C317" s="78">
        <v>2979.52</v>
      </c>
    </row>
    <row r="318" spans="2:3" ht="15.75" customHeight="1" x14ac:dyDescent="0.3">
      <c r="B318" s="76">
        <v>32</v>
      </c>
      <c r="C318" s="78">
        <v>2985.67</v>
      </c>
    </row>
    <row r="319" spans="2:3" ht="15.75" customHeight="1" x14ac:dyDescent="0.3">
      <c r="B319" s="76">
        <v>21</v>
      </c>
      <c r="C319" s="78">
        <v>3012.22</v>
      </c>
    </row>
    <row r="320" spans="2:3" ht="15.75" customHeight="1" x14ac:dyDescent="0.3">
      <c r="B320" s="76">
        <v>35</v>
      </c>
      <c r="C320" s="78">
        <v>3018.04</v>
      </c>
    </row>
    <row r="321" spans="2:3" ht="15.75" customHeight="1" x14ac:dyDescent="0.3">
      <c r="B321" s="76">
        <v>26</v>
      </c>
      <c r="C321" s="78">
        <v>3021.81</v>
      </c>
    </row>
    <row r="322" spans="2:3" ht="15.75" customHeight="1" x14ac:dyDescent="0.3">
      <c r="B322" s="76">
        <v>25</v>
      </c>
      <c r="C322" s="78">
        <v>3044.21</v>
      </c>
    </row>
    <row r="323" spans="2:3" ht="15.75" customHeight="1" x14ac:dyDescent="0.3">
      <c r="B323" s="76">
        <v>25</v>
      </c>
      <c r="C323" s="78">
        <v>3046.06</v>
      </c>
    </row>
    <row r="324" spans="2:3" ht="15.75" customHeight="1" x14ac:dyDescent="0.3">
      <c r="B324" s="76">
        <v>26</v>
      </c>
      <c r="C324" s="78">
        <v>3051.73</v>
      </c>
    </row>
    <row r="325" spans="2:3" ht="15.75" customHeight="1" x14ac:dyDescent="0.3">
      <c r="B325" s="76">
        <v>21</v>
      </c>
      <c r="C325" s="78">
        <v>3056.39</v>
      </c>
    </row>
    <row r="326" spans="2:3" ht="15.75" customHeight="1" x14ac:dyDescent="0.3">
      <c r="B326" s="76">
        <v>29</v>
      </c>
      <c r="C326" s="78">
        <v>3062.51</v>
      </c>
    </row>
    <row r="327" spans="2:3" ht="15.75" customHeight="1" x14ac:dyDescent="0.3">
      <c r="B327" s="76">
        <v>34</v>
      </c>
      <c r="C327" s="78">
        <v>3065.49</v>
      </c>
    </row>
    <row r="328" spans="2:3" ht="15.75" customHeight="1" x14ac:dyDescent="0.3">
      <c r="B328" s="76">
        <v>28</v>
      </c>
      <c r="C328" s="78">
        <v>3070.81</v>
      </c>
    </row>
    <row r="329" spans="2:3" ht="15.75" customHeight="1" x14ac:dyDescent="0.3">
      <c r="B329" s="76">
        <v>22</v>
      </c>
      <c r="C329" s="78">
        <v>3077.1</v>
      </c>
    </row>
    <row r="330" spans="2:3" ht="15.75" customHeight="1" x14ac:dyDescent="0.3">
      <c r="B330" s="76">
        <v>36</v>
      </c>
      <c r="C330" s="78">
        <v>3088.06</v>
      </c>
    </row>
    <row r="331" spans="2:3" ht="15.75" customHeight="1" x14ac:dyDescent="0.3">
      <c r="B331" s="76">
        <v>24</v>
      </c>
      <c r="C331" s="78">
        <v>3128.35</v>
      </c>
    </row>
    <row r="332" spans="2:3" ht="15.75" customHeight="1" x14ac:dyDescent="0.3">
      <c r="B332" s="76">
        <v>29</v>
      </c>
      <c r="C332" s="78">
        <v>3161.45</v>
      </c>
    </row>
    <row r="333" spans="2:3" ht="15.75" customHeight="1" x14ac:dyDescent="0.3">
      <c r="B333" s="76">
        <v>30</v>
      </c>
      <c r="C333" s="78">
        <v>3162.02</v>
      </c>
    </row>
    <row r="334" spans="2:3" ht="15.75" customHeight="1" x14ac:dyDescent="0.3">
      <c r="B334" s="76">
        <v>22</v>
      </c>
      <c r="C334" s="78">
        <v>3167.46</v>
      </c>
    </row>
    <row r="335" spans="2:3" ht="15.75" customHeight="1" x14ac:dyDescent="0.3">
      <c r="B335" s="76">
        <v>29</v>
      </c>
      <c r="C335" s="78">
        <v>3171.61</v>
      </c>
    </row>
    <row r="336" spans="2:3" ht="15.75" customHeight="1" x14ac:dyDescent="0.3">
      <c r="B336" s="76">
        <v>29</v>
      </c>
      <c r="C336" s="78">
        <v>3172.02</v>
      </c>
    </row>
    <row r="337" spans="2:3" ht="15.75" customHeight="1" x14ac:dyDescent="0.3">
      <c r="B337" s="76">
        <v>27</v>
      </c>
      <c r="C337" s="78">
        <v>3176.29</v>
      </c>
    </row>
    <row r="338" spans="2:3" ht="15.75" customHeight="1" x14ac:dyDescent="0.3">
      <c r="B338" s="76">
        <v>27</v>
      </c>
      <c r="C338" s="78">
        <v>3176.82</v>
      </c>
    </row>
    <row r="339" spans="2:3" ht="15.75" customHeight="1" x14ac:dyDescent="0.3">
      <c r="B339" s="76">
        <v>23</v>
      </c>
      <c r="C339" s="78">
        <v>3179.96</v>
      </c>
    </row>
    <row r="340" spans="2:3" ht="15.75" customHeight="1" x14ac:dyDescent="0.3">
      <c r="B340" s="76">
        <v>22</v>
      </c>
      <c r="C340" s="78">
        <v>3180.51</v>
      </c>
    </row>
    <row r="341" spans="2:3" ht="15.75" customHeight="1" x14ac:dyDescent="0.3">
      <c r="B341" s="76">
        <v>27</v>
      </c>
      <c r="C341" s="78">
        <v>3201.25</v>
      </c>
    </row>
    <row r="342" spans="2:3" ht="15.75" customHeight="1" x14ac:dyDescent="0.3">
      <c r="B342" s="76">
        <v>26</v>
      </c>
      <c r="C342" s="78">
        <v>3206.49</v>
      </c>
    </row>
    <row r="343" spans="2:3" ht="15.75" customHeight="1" x14ac:dyDescent="0.3">
      <c r="B343" s="76">
        <v>26</v>
      </c>
      <c r="C343" s="78">
        <v>3208.79</v>
      </c>
    </row>
    <row r="344" spans="2:3" ht="15.75" customHeight="1" x14ac:dyDescent="0.3">
      <c r="B344" s="76">
        <v>26</v>
      </c>
      <c r="C344" s="78">
        <v>3213.62</v>
      </c>
    </row>
    <row r="345" spans="2:3" ht="15.75" customHeight="1" x14ac:dyDescent="0.3">
      <c r="B345" s="76">
        <v>26</v>
      </c>
      <c r="C345" s="78">
        <v>3227.12</v>
      </c>
    </row>
    <row r="346" spans="2:3" ht="15.75" customHeight="1" x14ac:dyDescent="0.3">
      <c r="B346" s="76">
        <v>26</v>
      </c>
      <c r="C346" s="78">
        <v>3238.44</v>
      </c>
    </row>
    <row r="347" spans="2:3" ht="15.75" customHeight="1" x14ac:dyDescent="0.3">
      <c r="B347" s="76">
        <v>32</v>
      </c>
      <c r="C347" s="78">
        <v>3260.2</v>
      </c>
    </row>
    <row r="348" spans="2:3" ht="15.75" customHeight="1" x14ac:dyDescent="0.3">
      <c r="B348" s="76">
        <v>29</v>
      </c>
      <c r="C348" s="78">
        <v>3268.85</v>
      </c>
    </row>
    <row r="349" spans="2:3" ht="15.75" customHeight="1" x14ac:dyDescent="0.3">
      <c r="B349" s="76">
        <v>29</v>
      </c>
      <c r="C349" s="78">
        <v>3277.16</v>
      </c>
    </row>
    <row r="350" spans="2:3" ht="15.75" customHeight="1" x14ac:dyDescent="0.3">
      <c r="B350" s="76">
        <v>22</v>
      </c>
      <c r="C350" s="78">
        <v>3279.87</v>
      </c>
    </row>
    <row r="351" spans="2:3" ht="15.75" customHeight="1" x14ac:dyDescent="0.3">
      <c r="B351" s="76">
        <v>20</v>
      </c>
      <c r="C351" s="78">
        <v>3280.22</v>
      </c>
    </row>
    <row r="352" spans="2:3" ht="15.75" customHeight="1" x14ac:dyDescent="0.3">
      <c r="B352" s="76">
        <v>27</v>
      </c>
      <c r="C352" s="78">
        <v>3292.53</v>
      </c>
    </row>
    <row r="353" spans="2:3" ht="15.75" customHeight="1" x14ac:dyDescent="0.3">
      <c r="B353" s="76">
        <v>20</v>
      </c>
      <c r="C353" s="78">
        <v>3300.7</v>
      </c>
    </row>
    <row r="354" spans="2:3" ht="15.75" customHeight="1" x14ac:dyDescent="0.3">
      <c r="B354" s="76">
        <v>20</v>
      </c>
      <c r="C354" s="78">
        <v>3308.46</v>
      </c>
    </row>
    <row r="355" spans="2:3" ht="15.75" customHeight="1" x14ac:dyDescent="0.3">
      <c r="B355" s="76">
        <v>26</v>
      </c>
      <c r="C355" s="78">
        <v>3309.79</v>
      </c>
    </row>
    <row r="356" spans="2:3" ht="15.75" customHeight="1" x14ac:dyDescent="0.3">
      <c r="B356" s="76">
        <v>32</v>
      </c>
      <c r="C356" s="78">
        <v>3342.79</v>
      </c>
    </row>
    <row r="357" spans="2:3" ht="15.75" customHeight="1" x14ac:dyDescent="0.3">
      <c r="B357" s="76">
        <v>30</v>
      </c>
      <c r="C357" s="78">
        <v>3353.28</v>
      </c>
    </row>
    <row r="358" spans="2:3" ht="15.75" customHeight="1" x14ac:dyDescent="0.3">
      <c r="B358" s="76">
        <v>28</v>
      </c>
      <c r="C358" s="78">
        <v>3353.47</v>
      </c>
    </row>
    <row r="359" spans="2:3" ht="15.75" customHeight="1" x14ac:dyDescent="0.3">
      <c r="B359" s="76">
        <v>30</v>
      </c>
      <c r="C359" s="78">
        <v>3366.67</v>
      </c>
    </row>
    <row r="360" spans="2:3" ht="15.75" customHeight="1" x14ac:dyDescent="0.3">
      <c r="B360" s="76">
        <v>27</v>
      </c>
      <c r="C360" s="78">
        <v>3378.91</v>
      </c>
    </row>
    <row r="361" spans="2:3" ht="15.75" customHeight="1" x14ac:dyDescent="0.3">
      <c r="B361" s="76">
        <v>27</v>
      </c>
      <c r="C361" s="78">
        <v>3385.4</v>
      </c>
    </row>
    <row r="362" spans="2:3" ht="15.75" customHeight="1" x14ac:dyDescent="0.3">
      <c r="B362" s="76">
        <v>27</v>
      </c>
      <c r="C362" s="78">
        <v>3392.37</v>
      </c>
    </row>
    <row r="363" spans="2:3" ht="15.75" customHeight="1" x14ac:dyDescent="0.3">
      <c r="B363" s="76">
        <v>27</v>
      </c>
      <c r="C363" s="78">
        <v>3392.98</v>
      </c>
    </row>
    <row r="364" spans="2:3" ht="15.75" customHeight="1" x14ac:dyDescent="0.3">
      <c r="B364" s="76">
        <v>19</v>
      </c>
      <c r="C364" s="78">
        <v>3393.36</v>
      </c>
    </row>
    <row r="365" spans="2:3" ht="15.75" customHeight="1" x14ac:dyDescent="0.3">
      <c r="B365" s="76">
        <v>27</v>
      </c>
      <c r="C365" s="78">
        <v>3410.32</v>
      </c>
    </row>
    <row r="366" spans="2:3" ht="15.75" customHeight="1" x14ac:dyDescent="0.3">
      <c r="B366" s="76">
        <v>22</v>
      </c>
      <c r="C366" s="78">
        <v>3434.38</v>
      </c>
    </row>
    <row r="367" spans="2:3" ht="15.75" customHeight="1" x14ac:dyDescent="0.3">
      <c r="B367" s="76">
        <v>37</v>
      </c>
      <c r="C367" s="78">
        <v>3436.5</v>
      </c>
    </row>
    <row r="368" spans="2:3" ht="15.75" customHeight="1" x14ac:dyDescent="0.3">
      <c r="B368" s="76">
        <v>23</v>
      </c>
      <c r="C368" s="78">
        <v>3443.06</v>
      </c>
    </row>
    <row r="369" spans="2:3" ht="15.75" customHeight="1" x14ac:dyDescent="0.3">
      <c r="B369" s="76">
        <v>36</v>
      </c>
      <c r="C369" s="78">
        <v>3453.77</v>
      </c>
    </row>
    <row r="370" spans="2:3" ht="15.75" customHeight="1" x14ac:dyDescent="0.3">
      <c r="B370" s="76">
        <v>20</v>
      </c>
      <c r="C370" s="78">
        <v>3463.51</v>
      </c>
    </row>
    <row r="371" spans="2:3" ht="15.75" customHeight="1" x14ac:dyDescent="0.3">
      <c r="B371" s="76">
        <v>30</v>
      </c>
      <c r="C371" s="78">
        <v>3471.41</v>
      </c>
    </row>
    <row r="372" spans="2:3" ht="15.75" customHeight="1" x14ac:dyDescent="0.3">
      <c r="B372" s="76">
        <v>19</v>
      </c>
      <c r="C372" s="78">
        <v>3481.87</v>
      </c>
    </row>
    <row r="373" spans="2:3" ht="15.75" customHeight="1" x14ac:dyDescent="0.3">
      <c r="B373" s="76">
        <v>27</v>
      </c>
      <c r="C373" s="78">
        <v>3484.33</v>
      </c>
    </row>
    <row r="374" spans="2:3" ht="15.75" customHeight="1" x14ac:dyDescent="0.3">
      <c r="B374" s="76">
        <v>27</v>
      </c>
      <c r="C374" s="78">
        <v>3490.55</v>
      </c>
    </row>
    <row r="375" spans="2:3" ht="15.75" customHeight="1" x14ac:dyDescent="0.3">
      <c r="B375" s="76">
        <v>24</v>
      </c>
      <c r="C375" s="78">
        <v>3500.61</v>
      </c>
    </row>
    <row r="376" spans="2:3" ht="15.75" customHeight="1" x14ac:dyDescent="0.3">
      <c r="B376" s="76">
        <v>25</v>
      </c>
      <c r="C376" s="78">
        <v>3537.7</v>
      </c>
    </row>
    <row r="377" spans="2:3" ht="15.75" customHeight="1" x14ac:dyDescent="0.3">
      <c r="B377" s="76">
        <v>20</v>
      </c>
      <c r="C377" s="78">
        <v>3538.9</v>
      </c>
    </row>
    <row r="378" spans="2:3" ht="15.75" customHeight="1" x14ac:dyDescent="0.3">
      <c r="B378" s="76">
        <v>35</v>
      </c>
      <c r="C378" s="78">
        <v>3540.12</v>
      </c>
    </row>
    <row r="379" spans="2:3" ht="15.75" customHeight="1" x14ac:dyDescent="0.3">
      <c r="B379" s="76">
        <v>31</v>
      </c>
      <c r="C379" s="78">
        <v>3554.2</v>
      </c>
    </row>
    <row r="380" spans="2:3" ht="15.75" customHeight="1" x14ac:dyDescent="0.3">
      <c r="B380" s="76">
        <v>29</v>
      </c>
      <c r="C380" s="78">
        <v>3556.92</v>
      </c>
    </row>
    <row r="381" spans="2:3" ht="15.75" customHeight="1" x14ac:dyDescent="0.3">
      <c r="B381" s="76">
        <v>28</v>
      </c>
      <c r="C381" s="78">
        <v>3558.62</v>
      </c>
    </row>
    <row r="382" spans="2:3" ht="15.75" customHeight="1" x14ac:dyDescent="0.3">
      <c r="B382" s="76">
        <v>28</v>
      </c>
      <c r="C382" s="78">
        <v>3561.89</v>
      </c>
    </row>
    <row r="383" spans="2:3" ht="15.75" customHeight="1" x14ac:dyDescent="0.3">
      <c r="B383" s="76">
        <v>42</v>
      </c>
      <c r="C383" s="78">
        <v>3562.87</v>
      </c>
    </row>
    <row r="384" spans="2:3" ht="15.75" customHeight="1" x14ac:dyDescent="0.3">
      <c r="B384" s="76">
        <v>35</v>
      </c>
      <c r="C384" s="78">
        <v>3569.96</v>
      </c>
    </row>
    <row r="385" spans="2:3" ht="15.75" customHeight="1" x14ac:dyDescent="0.3">
      <c r="B385" s="76">
        <v>28</v>
      </c>
      <c r="C385" s="78">
        <v>3578</v>
      </c>
    </row>
    <row r="386" spans="2:3" ht="15.75" customHeight="1" x14ac:dyDescent="0.3">
      <c r="B386" s="76">
        <v>22</v>
      </c>
      <c r="C386" s="78">
        <v>3579.83</v>
      </c>
    </row>
    <row r="387" spans="2:3" ht="15.75" customHeight="1" x14ac:dyDescent="0.3">
      <c r="B387" s="76">
        <v>37</v>
      </c>
      <c r="C387" s="78">
        <v>3589.14</v>
      </c>
    </row>
    <row r="388" spans="2:3" ht="15.75" customHeight="1" x14ac:dyDescent="0.3">
      <c r="B388" s="76">
        <v>24</v>
      </c>
      <c r="C388" s="78">
        <v>3591.48</v>
      </c>
    </row>
    <row r="389" spans="2:3" ht="15.75" customHeight="1" x14ac:dyDescent="0.3">
      <c r="B389" s="76">
        <v>26</v>
      </c>
      <c r="C389" s="78">
        <v>3594.17</v>
      </c>
    </row>
    <row r="390" spans="2:3" ht="15.75" customHeight="1" x14ac:dyDescent="0.3">
      <c r="B390" s="76">
        <v>24</v>
      </c>
      <c r="C390" s="78">
        <v>3597.6</v>
      </c>
    </row>
    <row r="391" spans="2:3" ht="15.75" customHeight="1" x14ac:dyDescent="0.3">
      <c r="B391" s="76">
        <v>35</v>
      </c>
      <c r="C391" s="78">
        <v>3603.6</v>
      </c>
    </row>
    <row r="392" spans="2:3" ht="15.75" customHeight="1" x14ac:dyDescent="0.3">
      <c r="B392" s="76">
        <v>33</v>
      </c>
      <c r="C392" s="78">
        <v>3606.43</v>
      </c>
    </row>
    <row r="393" spans="2:3" ht="15.75" customHeight="1" x14ac:dyDescent="0.3">
      <c r="B393" s="76">
        <v>38</v>
      </c>
      <c r="C393" s="78">
        <v>3622.13</v>
      </c>
    </row>
    <row r="394" spans="2:3" ht="15.75" customHeight="1" x14ac:dyDescent="0.3">
      <c r="B394" s="76">
        <v>31</v>
      </c>
      <c r="C394" s="78">
        <v>3645.09</v>
      </c>
    </row>
    <row r="395" spans="2:3" ht="15.75" customHeight="1" x14ac:dyDescent="0.3">
      <c r="B395" s="76">
        <v>33</v>
      </c>
      <c r="C395" s="78">
        <v>3653.29</v>
      </c>
    </row>
    <row r="396" spans="2:3" ht="15.75" customHeight="1" x14ac:dyDescent="0.3">
      <c r="B396" s="76">
        <v>31</v>
      </c>
      <c r="C396" s="78">
        <v>3659.35</v>
      </c>
    </row>
    <row r="397" spans="2:3" ht="15.75" customHeight="1" x14ac:dyDescent="0.3">
      <c r="B397" s="76">
        <v>39</v>
      </c>
      <c r="C397" s="78">
        <v>3678.86</v>
      </c>
    </row>
    <row r="398" spans="2:3" ht="15.75" customHeight="1" x14ac:dyDescent="0.3">
      <c r="B398" s="76">
        <v>20</v>
      </c>
      <c r="C398" s="78">
        <v>3688.35</v>
      </c>
    </row>
    <row r="399" spans="2:3" ht="15.75" customHeight="1" x14ac:dyDescent="0.3">
      <c r="B399" s="76">
        <v>42</v>
      </c>
      <c r="C399" s="78">
        <v>3688.38</v>
      </c>
    </row>
    <row r="400" spans="2:3" ht="15.75" customHeight="1" x14ac:dyDescent="0.3">
      <c r="B400" s="76">
        <v>28</v>
      </c>
      <c r="C400" s="78">
        <v>3693.43</v>
      </c>
    </row>
    <row r="401" spans="2:3" ht="15.75" customHeight="1" x14ac:dyDescent="0.3">
      <c r="B401" s="76">
        <v>35</v>
      </c>
      <c r="C401" s="78">
        <v>3699.54</v>
      </c>
    </row>
    <row r="402" spans="2:3" ht="15.75" customHeight="1" x14ac:dyDescent="0.3">
      <c r="B402" s="76">
        <v>34</v>
      </c>
      <c r="C402" s="78">
        <v>3704.35</v>
      </c>
    </row>
    <row r="403" spans="2:3" ht="15.75" customHeight="1" x14ac:dyDescent="0.3">
      <c r="B403" s="76">
        <v>19</v>
      </c>
      <c r="C403" s="78">
        <v>3722.23</v>
      </c>
    </row>
    <row r="404" spans="2:3" ht="15.75" customHeight="1" x14ac:dyDescent="0.3">
      <c r="B404" s="76">
        <v>37</v>
      </c>
      <c r="C404" s="78">
        <v>3731.6</v>
      </c>
    </row>
    <row r="405" spans="2:3" ht="15.75" customHeight="1" x14ac:dyDescent="0.3">
      <c r="B405" s="76">
        <v>29</v>
      </c>
      <c r="C405" s="78">
        <v>3732.63</v>
      </c>
    </row>
    <row r="406" spans="2:3" ht="15.75" customHeight="1" x14ac:dyDescent="0.3">
      <c r="B406" s="76">
        <v>30</v>
      </c>
      <c r="C406" s="78">
        <v>3736.46</v>
      </c>
    </row>
    <row r="407" spans="2:3" ht="15.75" customHeight="1" x14ac:dyDescent="0.3">
      <c r="B407" s="76">
        <v>37</v>
      </c>
      <c r="C407" s="78">
        <v>3748.56</v>
      </c>
    </row>
    <row r="408" spans="2:3" ht="15.75" customHeight="1" x14ac:dyDescent="0.3">
      <c r="B408" s="76">
        <v>32</v>
      </c>
      <c r="C408" s="78">
        <v>3756.62</v>
      </c>
    </row>
    <row r="409" spans="2:3" ht="15.75" customHeight="1" x14ac:dyDescent="0.3">
      <c r="B409" s="76">
        <v>32</v>
      </c>
      <c r="C409" s="78">
        <v>3757.84</v>
      </c>
    </row>
    <row r="410" spans="2:3" ht="15.75" customHeight="1" x14ac:dyDescent="0.3">
      <c r="B410" s="76">
        <v>32</v>
      </c>
      <c r="C410" s="78">
        <v>3761.29</v>
      </c>
    </row>
    <row r="411" spans="2:3" ht="15.75" customHeight="1" x14ac:dyDescent="0.3">
      <c r="B411" s="76">
        <v>29</v>
      </c>
      <c r="C411" s="78">
        <v>3766.88</v>
      </c>
    </row>
    <row r="412" spans="2:3" ht="15.75" customHeight="1" x14ac:dyDescent="0.3">
      <c r="B412" s="76">
        <v>36</v>
      </c>
      <c r="C412" s="78">
        <v>3773.23</v>
      </c>
    </row>
    <row r="413" spans="2:3" ht="15.75" customHeight="1" x14ac:dyDescent="0.3">
      <c r="B413" s="76">
        <v>42</v>
      </c>
      <c r="C413" s="78">
        <v>3785.77</v>
      </c>
    </row>
    <row r="414" spans="2:3" ht="15.75" customHeight="1" x14ac:dyDescent="0.3">
      <c r="B414" s="76">
        <v>35</v>
      </c>
      <c r="C414" s="78">
        <v>3793.55</v>
      </c>
    </row>
    <row r="415" spans="2:3" ht="15.75" customHeight="1" x14ac:dyDescent="0.3">
      <c r="B415" s="76">
        <v>24</v>
      </c>
      <c r="C415" s="78">
        <v>3796.36</v>
      </c>
    </row>
    <row r="416" spans="2:3" ht="15.75" customHeight="1" x14ac:dyDescent="0.3">
      <c r="B416" s="76">
        <v>42</v>
      </c>
      <c r="C416" s="78">
        <v>3797.2</v>
      </c>
    </row>
    <row r="417" spans="2:3" ht="15.75" customHeight="1" x14ac:dyDescent="0.3">
      <c r="B417" s="76">
        <v>29</v>
      </c>
      <c r="C417" s="78">
        <v>3847.67</v>
      </c>
    </row>
    <row r="418" spans="2:3" ht="15.75" customHeight="1" x14ac:dyDescent="0.3">
      <c r="B418" s="76">
        <v>32</v>
      </c>
      <c r="C418" s="78">
        <v>3857.76</v>
      </c>
    </row>
    <row r="419" spans="2:3" ht="15.75" customHeight="1" x14ac:dyDescent="0.3">
      <c r="B419" s="76">
        <v>22</v>
      </c>
      <c r="C419" s="78">
        <v>3858.51</v>
      </c>
    </row>
    <row r="420" spans="2:3" ht="15.75" customHeight="1" x14ac:dyDescent="0.3">
      <c r="B420" s="76">
        <v>22</v>
      </c>
      <c r="C420" s="78">
        <v>3861.21</v>
      </c>
    </row>
    <row r="421" spans="2:3" ht="15.75" customHeight="1" x14ac:dyDescent="0.3">
      <c r="B421" s="76">
        <v>33</v>
      </c>
      <c r="C421" s="78">
        <v>3866.86</v>
      </c>
    </row>
    <row r="422" spans="2:3" ht="15.75" customHeight="1" x14ac:dyDescent="0.3">
      <c r="B422" s="76">
        <v>32</v>
      </c>
      <c r="C422" s="78">
        <v>3875.73</v>
      </c>
    </row>
    <row r="423" spans="2:3" ht="15.75" customHeight="1" x14ac:dyDescent="0.3">
      <c r="B423" s="76">
        <v>27</v>
      </c>
      <c r="C423" s="78">
        <v>3877.3</v>
      </c>
    </row>
    <row r="424" spans="2:3" ht="15.75" customHeight="1" x14ac:dyDescent="0.3">
      <c r="B424" s="76">
        <v>19</v>
      </c>
      <c r="C424" s="78">
        <v>3889.2</v>
      </c>
    </row>
    <row r="425" spans="2:3" ht="15.75" customHeight="1" x14ac:dyDescent="0.3">
      <c r="B425" s="76">
        <v>30</v>
      </c>
      <c r="C425" s="78">
        <v>3898.35</v>
      </c>
    </row>
    <row r="426" spans="2:3" ht="15.75" customHeight="1" x14ac:dyDescent="0.3">
      <c r="B426" s="76">
        <v>42</v>
      </c>
      <c r="C426" s="78">
        <v>3902.07</v>
      </c>
    </row>
    <row r="427" spans="2:3" ht="15.75" customHeight="1" x14ac:dyDescent="0.3">
      <c r="B427" s="76">
        <v>26</v>
      </c>
      <c r="C427" s="78">
        <v>3906.13</v>
      </c>
    </row>
    <row r="428" spans="2:3" ht="15.75" customHeight="1" x14ac:dyDescent="0.3">
      <c r="B428" s="76">
        <v>38</v>
      </c>
      <c r="C428" s="78">
        <v>3910.44</v>
      </c>
    </row>
    <row r="429" spans="2:3" ht="15.75" customHeight="1" x14ac:dyDescent="0.3">
      <c r="B429" s="76">
        <v>23</v>
      </c>
      <c r="C429" s="78">
        <v>3925.76</v>
      </c>
    </row>
    <row r="430" spans="2:3" ht="15.75" customHeight="1" x14ac:dyDescent="0.3">
      <c r="B430" s="76">
        <v>21</v>
      </c>
      <c r="C430" s="78">
        <v>3931.51</v>
      </c>
    </row>
    <row r="431" spans="2:3" ht="15.75" customHeight="1" x14ac:dyDescent="0.3">
      <c r="B431" s="76">
        <v>35</v>
      </c>
      <c r="C431" s="78">
        <v>3935.18</v>
      </c>
    </row>
    <row r="432" spans="2:3" ht="15.75" customHeight="1" x14ac:dyDescent="0.3">
      <c r="B432" s="76">
        <v>30</v>
      </c>
      <c r="C432" s="78">
        <v>3943.6</v>
      </c>
    </row>
    <row r="433" spans="2:3" ht="15.75" customHeight="1" x14ac:dyDescent="0.3">
      <c r="B433" s="76">
        <v>30</v>
      </c>
      <c r="C433" s="78">
        <v>3947.41</v>
      </c>
    </row>
    <row r="434" spans="2:3" ht="15.75" customHeight="1" x14ac:dyDescent="0.3">
      <c r="B434" s="76">
        <v>24</v>
      </c>
      <c r="C434" s="78">
        <v>3955.98</v>
      </c>
    </row>
    <row r="435" spans="2:3" ht="15.75" customHeight="1" x14ac:dyDescent="0.3">
      <c r="B435" s="76">
        <v>28</v>
      </c>
      <c r="C435" s="78">
        <v>3956.07</v>
      </c>
    </row>
    <row r="436" spans="2:3" ht="15.75" customHeight="1" x14ac:dyDescent="0.3">
      <c r="B436" s="76">
        <v>33</v>
      </c>
      <c r="C436" s="78">
        <v>3972.92</v>
      </c>
    </row>
    <row r="437" spans="2:3" ht="15.75" customHeight="1" x14ac:dyDescent="0.3">
      <c r="B437" s="76">
        <v>27</v>
      </c>
      <c r="C437" s="78">
        <v>3981.98</v>
      </c>
    </row>
    <row r="438" spans="2:3" ht="15.75" customHeight="1" x14ac:dyDescent="0.3">
      <c r="B438" s="76">
        <v>27</v>
      </c>
      <c r="C438" s="78">
        <v>3987.93</v>
      </c>
    </row>
    <row r="439" spans="2:3" ht="15.75" customHeight="1" x14ac:dyDescent="0.3">
      <c r="B439" s="76">
        <v>33</v>
      </c>
      <c r="C439" s="78">
        <v>3989.84</v>
      </c>
    </row>
    <row r="440" spans="2:3" ht="15.75" customHeight="1" x14ac:dyDescent="0.3">
      <c r="B440" s="76">
        <v>33</v>
      </c>
      <c r="C440" s="78">
        <v>3994.18</v>
      </c>
    </row>
    <row r="441" spans="2:3" ht="15.75" customHeight="1" x14ac:dyDescent="0.3">
      <c r="B441" s="76">
        <v>34</v>
      </c>
      <c r="C441" s="78">
        <v>4002.36</v>
      </c>
    </row>
    <row r="442" spans="2:3" ht="15.75" customHeight="1" x14ac:dyDescent="0.3">
      <c r="B442" s="76">
        <v>23</v>
      </c>
      <c r="C442" s="78">
        <v>4005.42</v>
      </c>
    </row>
    <row r="443" spans="2:3" ht="15.75" customHeight="1" x14ac:dyDescent="0.3">
      <c r="B443" s="76">
        <v>31</v>
      </c>
      <c r="C443" s="78">
        <v>4032.24</v>
      </c>
    </row>
    <row r="444" spans="2:3" ht="15.75" customHeight="1" x14ac:dyDescent="0.3">
      <c r="B444" s="76">
        <v>39</v>
      </c>
      <c r="C444" s="78">
        <v>4038.41</v>
      </c>
    </row>
    <row r="445" spans="2:3" ht="15.75" customHeight="1" x14ac:dyDescent="0.3">
      <c r="B445" s="76">
        <v>40</v>
      </c>
      <c r="C445" s="78">
        <v>4039.9</v>
      </c>
    </row>
    <row r="446" spans="2:3" ht="15.75" customHeight="1" x14ac:dyDescent="0.3">
      <c r="B446" s="76">
        <v>30</v>
      </c>
      <c r="C446" s="78">
        <v>4040.56</v>
      </c>
    </row>
    <row r="447" spans="2:3" ht="15.75" customHeight="1" x14ac:dyDescent="0.3">
      <c r="B447" s="76">
        <v>35</v>
      </c>
      <c r="C447" s="78">
        <v>4047.94</v>
      </c>
    </row>
    <row r="448" spans="2:3" ht="15.75" customHeight="1" x14ac:dyDescent="0.3">
      <c r="B448" s="76">
        <v>30</v>
      </c>
      <c r="C448" s="78">
        <v>4058.12</v>
      </c>
    </row>
    <row r="449" spans="2:3" ht="15.75" customHeight="1" x14ac:dyDescent="0.3">
      <c r="B449" s="76">
        <v>28</v>
      </c>
      <c r="C449" s="78">
        <v>4058.71</v>
      </c>
    </row>
    <row r="450" spans="2:3" ht="15.75" customHeight="1" x14ac:dyDescent="0.3">
      <c r="B450" s="76">
        <v>40</v>
      </c>
      <c r="C450" s="78">
        <v>4070.42</v>
      </c>
    </row>
    <row r="451" spans="2:3" ht="15.75" customHeight="1" x14ac:dyDescent="0.3">
      <c r="B451" s="76">
        <v>21</v>
      </c>
      <c r="C451" s="78">
        <v>4070.51</v>
      </c>
    </row>
    <row r="452" spans="2:3" ht="15.75" customHeight="1" x14ac:dyDescent="0.3">
      <c r="B452" s="76">
        <v>33</v>
      </c>
      <c r="C452" s="78">
        <v>4074.45</v>
      </c>
    </row>
    <row r="453" spans="2:3" ht="15.75" customHeight="1" x14ac:dyDescent="0.3">
      <c r="B453" s="76">
        <v>33</v>
      </c>
      <c r="C453" s="78">
        <v>4076.5</v>
      </c>
    </row>
    <row r="454" spans="2:3" ht="15.75" customHeight="1" x14ac:dyDescent="0.3">
      <c r="B454" s="76">
        <v>29</v>
      </c>
      <c r="C454" s="78">
        <v>4133.6400000000003</v>
      </c>
    </row>
    <row r="455" spans="2:3" ht="15.75" customHeight="1" x14ac:dyDescent="0.3">
      <c r="B455" s="76">
        <v>32</v>
      </c>
      <c r="C455" s="78">
        <v>4134.08</v>
      </c>
    </row>
    <row r="456" spans="2:3" ht="15.75" customHeight="1" x14ac:dyDescent="0.3">
      <c r="B456" s="76">
        <v>31</v>
      </c>
      <c r="C456" s="78">
        <v>4137.5200000000004</v>
      </c>
    </row>
    <row r="457" spans="2:3" ht="15.75" customHeight="1" x14ac:dyDescent="0.3">
      <c r="B457" s="76">
        <v>31</v>
      </c>
      <c r="C457" s="78">
        <v>4149.74</v>
      </c>
    </row>
    <row r="458" spans="2:3" ht="15.75" customHeight="1" x14ac:dyDescent="0.3">
      <c r="B458" s="76">
        <v>31</v>
      </c>
      <c r="C458" s="78">
        <v>4151.03</v>
      </c>
    </row>
    <row r="459" spans="2:3" ht="15.75" customHeight="1" x14ac:dyDescent="0.3">
      <c r="B459" s="76">
        <v>25</v>
      </c>
      <c r="C459" s="78">
        <v>4154.97</v>
      </c>
    </row>
    <row r="460" spans="2:3" ht="15.75" customHeight="1" x14ac:dyDescent="0.3">
      <c r="B460" s="76">
        <v>39</v>
      </c>
      <c r="C460" s="78">
        <v>4163.21</v>
      </c>
    </row>
    <row r="461" spans="2:3" ht="15.75" customHeight="1" x14ac:dyDescent="0.3">
      <c r="B461" s="76">
        <v>34</v>
      </c>
      <c r="C461" s="78">
        <v>4185.1000000000004</v>
      </c>
    </row>
    <row r="462" spans="2:3" ht="15.75" customHeight="1" x14ac:dyDescent="0.3">
      <c r="B462" s="76">
        <v>28</v>
      </c>
      <c r="C462" s="78">
        <v>4188.7299999999996</v>
      </c>
    </row>
    <row r="463" spans="2:3" ht="15.75" customHeight="1" x14ac:dyDescent="0.3">
      <c r="B463" s="76">
        <v>26</v>
      </c>
      <c r="C463" s="78">
        <v>4189.1099999999997</v>
      </c>
    </row>
    <row r="464" spans="2:3" ht="15.75" customHeight="1" x14ac:dyDescent="0.3">
      <c r="B464" s="76">
        <v>25</v>
      </c>
      <c r="C464" s="78">
        <v>4234.93</v>
      </c>
    </row>
    <row r="465" spans="2:3" ht="15.75" customHeight="1" x14ac:dyDescent="0.3">
      <c r="B465" s="76">
        <v>31</v>
      </c>
      <c r="C465" s="78">
        <v>4237.13</v>
      </c>
    </row>
    <row r="466" spans="2:3" ht="15.75" customHeight="1" x14ac:dyDescent="0.3">
      <c r="B466" s="76">
        <v>32</v>
      </c>
      <c r="C466" s="78">
        <v>4239.8900000000003</v>
      </c>
    </row>
    <row r="467" spans="2:3" ht="15.75" customHeight="1" x14ac:dyDescent="0.3">
      <c r="B467" s="76">
        <v>32</v>
      </c>
      <c r="C467" s="78">
        <v>4243.59</v>
      </c>
    </row>
    <row r="468" spans="2:3" ht="15.75" customHeight="1" x14ac:dyDescent="0.3">
      <c r="B468" s="76">
        <v>41</v>
      </c>
      <c r="C468" s="78">
        <v>4250.24</v>
      </c>
    </row>
    <row r="469" spans="2:3" ht="15.75" customHeight="1" x14ac:dyDescent="0.3">
      <c r="B469" s="76">
        <v>28</v>
      </c>
      <c r="C469" s="78">
        <v>4260.74</v>
      </c>
    </row>
    <row r="470" spans="2:3" ht="15.75" customHeight="1" x14ac:dyDescent="0.3">
      <c r="B470" s="76">
        <v>40</v>
      </c>
      <c r="C470" s="78">
        <v>4265.01</v>
      </c>
    </row>
    <row r="471" spans="2:3" ht="15.75" customHeight="1" x14ac:dyDescent="0.3">
      <c r="B471" s="76">
        <v>31</v>
      </c>
      <c r="C471" s="78">
        <v>4266.17</v>
      </c>
    </row>
    <row r="472" spans="2:3" ht="15.75" customHeight="1" x14ac:dyDescent="0.3">
      <c r="B472" s="76">
        <v>20</v>
      </c>
      <c r="C472" s="78">
        <v>4278.55</v>
      </c>
    </row>
    <row r="473" spans="2:3" ht="15.75" customHeight="1" x14ac:dyDescent="0.3">
      <c r="B473" s="76">
        <v>23</v>
      </c>
      <c r="C473" s="78">
        <v>4296.2700000000004</v>
      </c>
    </row>
    <row r="474" spans="2:3" ht="15.75" customHeight="1" x14ac:dyDescent="0.3">
      <c r="B474" s="76">
        <v>35</v>
      </c>
      <c r="C474" s="78">
        <v>4320.41</v>
      </c>
    </row>
    <row r="475" spans="2:3" ht="15.75" customHeight="1" x14ac:dyDescent="0.3">
      <c r="B475" s="76">
        <v>29</v>
      </c>
      <c r="C475" s="78">
        <v>4337.74</v>
      </c>
    </row>
    <row r="476" spans="2:3" ht="15.75" customHeight="1" x14ac:dyDescent="0.3">
      <c r="B476" s="76">
        <v>29</v>
      </c>
      <c r="C476" s="78">
        <v>4340.4399999999996</v>
      </c>
    </row>
    <row r="477" spans="2:3" ht="15.75" customHeight="1" x14ac:dyDescent="0.3">
      <c r="B477" s="76">
        <v>32</v>
      </c>
      <c r="C477" s="78">
        <v>4347.0200000000004</v>
      </c>
    </row>
    <row r="478" spans="2:3" ht="15.75" customHeight="1" x14ac:dyDescent="0.3">
      <c r="B478" s="76">
        <v>29</v>
      </c>
      <c r="C478" s="78">
        <v>4349.46</v>
      </c>
    </row>
    <row r="479" spans="2:3" ht="15.75" customHeight="1" x14ac:dyDescent="0.3">
      <c r="B479" s="76">
        <v>32</v>
      </c>
      <c r="C479" s="78">
        <v>4350.51</v>
      </c>
    </row>
    <row r="480" spans="2:3" ht="15.75" customHeight="1" x14ac:dyDescent="0.3">
      <c r="B480" s="76">
        <v>33</v>
      </c>
      <c r="C480" s="78">
        <v>4357.04</v>
      </c>
    </row>
    <row r="481" spans="2:3" ht="15.75" customHeight="1" x14ac:dyDescent="0.3">
      <c r="B481" s="76">
        <v>26</v>
      </c>
      <c r="C481" s="78">
        <v>4391.6499999999996</v>
      </c>
    </row>
    <row r="482" spans="2:3" ht="15.75" customHeight="1" x14ac:dyDescent="0.3">
      <c r="B482" s="76">
        <v>41</v>
      </c>
      <c r="C482" s="78">
        <v>4392.7</v>
      </c>
    </row>
    <row r="483" spans="2:3" ht="15.75" customHeight="1" x14ac:dyDescent="0.3">
      <c r="B483" s="76">
        <v>35</v>
      </c>
      <c r="C483" s="78">
        <v>4397.3100000000004</v>
      </c>
    </row>
    <row r="484" spans="2:3" ht="15.75" customHeight="1" x14ac:dyDescent="0.3">
      <c r="B484" s="76">
        <v>37</v>
      </c>
      <c r="C484" s="78">
        <v>4399.7299999999996</v>
      </c>
    </row>
    <row r="485" spans="2:3" ht="15.75" customHeight="1" x14ac:dyDescent="0.3">
      <c r="B485" s="76">
        <v>37</v>
      </c>
      <c r="C485" s="78">
        <v>4402.2299999999996</v>
      </c>
    </row>
    <row r="486" spans="2:3" ht="15.75" customHeight="1" x14ac:dyDescent="0.3">
      <c r="B486" s="76">
        <v>35</v>
      </c>
      <c r="C486" s="78">
        <v>4415.16</v>
      </c>
    </row>
    <row r="487" spans="2:3" ht="15.75" customHeight="1" x14ac:dyDescent="0.3">
      <c r="B487" s="76">
        <v>31</v>
      </c>
      <c r="C487" s="78">
        <v>4420.95</v>
      </c>
    </row>
    <row r="488" spans="2:3" ht="15.75" customHeight="1" x14ac:dyDescent="0.3">
      <c r="B488" s="76">
        <v>29</v>
      </c>
      <c r="C488" s="78">
        <v>4428.8900000000003</v>
      </c>
    </row>
    <row r="489" spans="2:3" ht="15.75" customHeight="1" x14ac:dyDescent="0.3">
      <c r="B489" s="76">
        <v>30</v>
      </c>
      <c r="C489" s="78">
        <v>4433.3900000000003</v>
      </c>
    </row>
    <row r="490" spans="2:3" ht="15.75" customHeight="1" x14ac:dyDescent="0.3">
      <c r="B490" s="76">
        <v>30</v>
      </c>
      <c r="C490" s="78">
        <v>4433.92</v>
      </c>
    </row>
    <row r="491" spans="2:3" ht="15.75" customHeight="1" x14ac:dyDescent="0.3">
      <c r="B491" s="76">
        <v>29</v>
      </c>
      <c r="C491" s="78">
        <v>4435.09</v>
      </c>
    </row>
    <row r="492" spans="2:3" ht="15.75" customHeight="1" x14ac:dyDescent="0.3">
      <c r="B492" s="76">
        <v>29</v>
      </c>
      <c r="C492" s="78">
        <v>4438.26</v>
      </c>
    </row>
    <row r="493" spans="2:3" ht="15.75" customHeight="1" x14ac:dyDescent="0.3">
      <c r="B493" s="76">
        <v>32</v>
      </c>
      <c r="C493" s="78">
        <v>4441.21</v>
      </c>
    </row>
    <row r="494" spans="2:3" ht="15.75" customHeight="1" x14ac:dyDescent="0.3">
      <c r="B494" s="76">
        <v>29</v>
      </c>
      <c r="C494" s="78">
        <v>4449.46</v>
      </c>
    </row>
    <row r="495" spans="2:3" ht="15.75" customHeight="1" x14ac:dyDescent="0.3">
      <c r="B495" s="76">
        <v>33</v>
      </c>
      <c r="C495" s="78">
        <v>4454.3999999999996</v>
      </c>
    </row>
    <row r="496" spans="2:3" ht="15.75" customHeight="1" x14ac:dyDescent="0.3">
      <c r="B496" s="76">
        <v>33</v>
      </c>
      <c r="C496" s="78">
        <v>4462.72</v>
      </c>
    </row>
    <row r="497" spans="2:3" ht="15.75" customHeight="1" x14ac:dyDescent="0.3">
      <c r="B497" s="76">
        <v>32</v>
      </c>
      <c r="C497" s="78">
        <v>4463.21</v>
      </c>
    </row>
    <row r="498" spans="2:3" ht="15.75" customHeight="1" x14ac:dyDescent="0.3">
      <c r="B498" s="76">
        <v>24</v>
      </c>
      <c r="C498" s="78">
        <v>4466.62</v>
      </c>
    </row>
    <row r="499" spans="2:3" ht="15.75" customHeight="1" x14ac:dyDescent="0.3">
      <c r="B499" s="76">
        <v>19</v>
      </c>
      <c r="C499" s="78">
        <v>4468.25</v>
      </c>
    </row>
    <row r="500" spans="2:3" ht="15.75" customHeight="1" x14ac:dyDescent="0.3">
      <c r="B500" s="76">
        <v>31</v>
      </c>
      <c r="C500" s="78">
        <v>4488.58</v>
      </c>
    </row>
    <row r="501" spans="2:3" ht="15.75" customHeight="1" x14ac:dyDescent="0.3">
      <c r="B501" s="76">
        <v>35</v>
      </c>
      <c r="C501" s="78">
        <v>4500.34</v>
      </c>
    </row>
    <row r="502" spans="2:3" ht="15.75" customHeight="1" x14ac:dyDescent="0.3">
      <c r="B502" s="76">
        <v>26</v>
      </c>
      <c r="C502" s="78">
        <v>4504.66</v>
      </c>
    </row>
    <row r="503" spans="2:3" ht="15.75" customHeight="1" x14ac:dyDescent="0.3">
      <c r="B503" s="76">
        <v>41</v>
      </c>
      <c r="C503" s="78">
        <v>4511.41</v>
      </c>
    </row>
    <row r="504" spans="2:3" ht="15.75" customHeight="1" x14ac:dyDescent="0.3">
      <c r="B504" s="76">
        <v>43</v>
      </c>
      <c r="C504" s="78">
        <v>4515.71</v>
      </c>
    </row>
    <row r="505" spans="2:3" ht="15.75" customHeight="1" x14ac:dyDescent="0.3">
      <c r="B505" s="76">
        <v>20</v>
      </c>
      <c r="C505" s="78">
        <v>4518.3999999999996</v>
      </c>
    </row>
    <row r="506" spans="2:3" ht="15.75" customHeight="1" x14ac:dyDescent="0.3">
      <c r="B506" s="76">
        <v>36</v>
      </c>
      <c r="C506" s="78">
        <v>4518.7700000000004</v>
      </c>
    </row>
    <row r="507" spans="2:3" ht="15.75" customHeight="1" x14ac:dyDescent="0.3">
      <c r="B507" s="76">
        <v>35</v>
      </c>
      <c r="C507" s="78">
        <v>4518.83</v>
      </c>
    </row>
    <row r="508" spans="2:3" ht="15.75" customHeight="1" x14ac:dyDescent="0.3">
      <c r="B508" s="76">
        <v>31</v>
      </c>
      <c r="C508" s="78">
        <v>4527.18</v>
      </c>
    </row>
    <row r="509" spans="2:3" ht="15.75" customHeight="1" x14ac:dyDescent="0.3">
      <c r="B509" s="76">
        <v>30</v>
      </c>
      <c r="C509" s="78">
        <v>4529.4799999999996</v>
      </c>
    </row>
    <row r="510" spans="2:3" ht="15.75" customHeight="1" x14ac:dyDescent="0.3">
      <c r="B510" s="76">
        <v>35</v>
      </c>
      <c r="C510" s="78">
        <v>4536.26</v>
      </c>
    </row>
    <row r="511" spans="2:3" ht="15.75" customHeight="1" x14ac:dyDescent="0.3">
      <c r="B511" s="76">
        <v>33</v>
      </c>
      <c r="C511" s="78">
        <v>4544.2299999999996</v>
      </c>
    </row>
    <row r="512" spans="2:3" ht="15.75" customHeight="1" x14ac:dyDescent="0.3">
      <c r="B512" s="76">
        <v>19</v>
      </c>
      <c r="C512" s="78">
        <v>4561.1899999999996</v>
      </c>
    </row>
    <row r="513" spans="2:3" ht="15.75" customHeight="1" x14ac:dyDescent="0.3">
      <c r="B513" s="76">
        <v>33</v>
      </c>
      <c r="C513" s="78">
        <v>4562.84</v>
      </c>
    </row>
    <row r="514" spans="2:3" ht="15.75" customHeight="1" x14ac:dyDescent="0.3">
      <c r="B514" s="76">
        <v>27</v>
      </c>
      <c r="C514" s="78">
        <v>4564.1899999999996</v>
      </c>
    </row>
    <row r="515" spans="2:3" ht="15.75" customHeight="1" x14ac:dyDescent="0.3">
      <c r="B515" s="76">
        <v>34</v>
      </c>
      <c r="C515" s="78">
        <v>4571.41</v>
      </c>
    </row>
    <row r="516" spans="2:3" ht="15.75" customHeight="1" x14ac:dyDescent="0.3">
      <c r="B516" s="76">
        <v>23</v>
      </c>
      <c r="C516" s="78">
        <v>4608.03</v>
      </c>
    </row>
    <row r="517" spans="2:3" ht="15.75" customHeight="1" x14ac:dyDescent="0.3">
      <c r="B517" s="76">
        <v>25</v>
      </c>
      <c r="C517" s="78">
        <v>4618.08</v>
      </c>
    </row>
    <row r="518" spans="2:3" ht="15.75" customHeight="1" x14ac:dyDescent="0.3">
      <c r="B518" s="76">
        <v>38</v>
      </c>
      <c r="C518" s="78">
        <v>4646.76</v>
      </c>
    </row>
    <row r="519" spans="2:3" ht="15.75" customHeight="1" x14ac:dyDescent="0.3">
      <c r="B519" s="76">
        <v>27</v>
      </c>
      <c r="C519" s="78">
        <v>4661.29</v>
      </c>
    </row>
    <row r="520" spans="2:3" ht="15.75" customHeight="1" x14ac:dyDescent="0.3">
      <c r="B520" s="76">
        <v>33</v>
      </c>
      <c r="C520" s="78">
        <v>4667.6099999999997</v>
      </c>
    </row>
    <row r="521" spans="2:3" ht="15.75" customHeight="1" x14ac:dyDescent="0.3">
      <c r="B521" s="76">
        <v>33</v>
      </c>
      <c r="C521" s="78">
        <v>4670.6400000000003</v>
      </c>
    </row>
    <row r="522" spans="2:3" ht="15.75" customHeight="1" x14ac:dyDescent="0.3">
      <c r="B522" s="76">
        <v>33</v>
      </c>
      <c r="C522" s="78">
        <v>4673.3900000000003</v>
      </c>
    </row>
    <row r="523" spans="2:3" ht="15.75" customHeight="1" x14ac:dyDescent="0.3">
      <c r="B523" s="76">
        <v>44</v>
      </c>
      <c r="C523" s="78">
        <v>4674.2</v>
      </c>
    </row>
    <row r="524" spans="2:3" ht="15.75" customHeight="1" x14ac:dyDescent="0.3">
      <c r="B524" s="76">
        <v>20</v>
      </c>
      <c r="C524" s="78">
        <v>4678.8</v>
      </c>
    </row>
    <row r="525" spans="2:3" ht="15.75" customHeight="1" x14ac:dyDescent="0.3">
      <c r="B525" s="76">
        <v>33</v>
      </c>
      <c r="C525" s="78">
        <v>4686.3900000000003</v>
      </c>
    </row>
    <row r="526" spans="2:3" ht="15.75" customHeight="1" x14ac:dyDescent="0.3">
      <c r="B526" s="76">
        <v>20</v>
      </c>
      <c r="C526" s="78">
        <v>4687.8</v>
      </c>
    </row>
    <row r="527" spans="2:3" ht="15.75" customHeight="1" x14ac:dyDescent="0.3">
      <c r="B527" s="76">
        <v>46</v>
      </c>
      <c r="C527" s="78">
        <v>4699.47</v>
      </c>
    </row>
    <row r="528" spans="2:3" ht="15.75" customHeight="1" x14ac:dyDescent="0.3">
      <c r="B528" s="76">
        <v>42</v>
      </c>
      <c r="C528" s="78">
        <v>4712.12</v>
      </c>
    </row>
    <row r="529" spans="2:3" ht="15.75" customHeight="1" x14ac:dyDescent="0.3">
      <c r="B529" s="76">
        <v>31</v>
      </c>
      <c r="C529" s="78">
        <v>4718.2</v>
      </c>
    </row>
    <row r="530" spans="2:3" ht="15.75" customHeight="1" x14ac:dyDescent="0.3">
      <c r="B530" s="76">
        <v>31</v>
      </c>
      <c r="C530" s="78">
        <v>4719.5200000000004</v>
      </c>
    </row>
    <row r="531" spans="2:3" ht="15.75" customHeight="1" x14ac:dyDescent="0.3">
      <c r="B531" s="76">
        <v>29</v>
      </c>
      <c r="C531" s="78">
        <v>4719.74</v>
      </c>
    </row>
    <row r="532" spans="2:3" ht="15.75" customHeight="1" x14ac:dyDescent="0.3">
      <c r="B532" s="76">
        <v>43</v>
      </c>
      <c r="C532" s="78">
        <v>4728.71</v>
      </c>
    </row>
    <row r="533" spans="2:3" ht="15.75" customHeight="1" x14ac:dyDescent="0.3">
      <c r="B533" s="76">
        <v>37</v>
      </c>
      <c r="C533" s="78">
        <v>4734.6400000000003</v>
      </c>
    </row>
    <row r="534" spans="2:3" ht="15.75" customHeight="1" x14ac:dyDescent="0.3">
      <c r="B534" s="76">
        <v>32</v>
      </c>
      <c r="C534" s="78">
        <v>4738.2700000000004</v>
      </c>
    </row>
    <row r="535" spans="2:3" ht="15.75" customHeight="1" x14ac:dyDescent="0.3">
      <c r="B535" s="76">
        <v>19</v>
      </c>
      <c r="C535" s="78">
        <v>4740.78</v>
      </c>
    </row>
    <row r="536" spans="2:3" ht="15.75" customHeight="1" x14ac:dyDescent="0.3">
      <c r="B536" s="76">
        <v>36</v>
      </c>
      <c r="C536" s="78">
        <v>4746.34</v>
      </c>
    </row>
    <row r="537" spans="2:3" ht="15.75" customHeight="1" x14ac:dyDescent="0.3">
      <c r="B537" s="76">
        <v>36</v>
      </c>
      <c r="C537" s="78">
        <v>4747.05</v>
      </c>
    </row>
    <row r="538" spans="2:3" ht="15.75" customHeight="1" x14ac:dyDescent="0.3">
      <c r="B538" s="76">
        <v>36</v>
      </c>
      <c r="C538" s="78">
        <v>4751.07</v>
      </c>
    </row>
    <row r="539" spans="2:3" ht="15.75" customHeight="1" x14ac:dyDescent="0.3">
      <c r="B539" s="76">
        <v>31</v>
      </c>
      <c r="C539" s="78">
        <v>4753.6400000000003</v>
      </c>
    </row>
    <row r="540" spans="2:3" ht="15.75" customHeight="1" x14ac:dyDescent="0.3">
      <c r="B540" s="76">
        <v>36</v>
      </c>
      <c r="C540" s="78">
        <v>4762.33</v>
      </c>
    </row>
    <row r="541" spans="2:3" ht="15.75" customHeight="1" x14ac:dyDescent="0.3">
      <c r="B541" s="76">
        <v>34</v>
      </c>
      <c r="C541" s="78">
        <v>4766.0200000000004</v>
      </c>
    </row>
    <row r="542" spans="2:3" ht="15.75" customHeight="1" x14ac:dyDescent="0.3">
      <c r="B542" s="76">
        <v>34</v>
      </c>
      <c r="C542" s="78">
        <v>4779.6000000000004</v>
      </c>
    </row>
    <row r="543" spans="2:3" ht="15.75" customHeight="1" x14ac:dyDescent="0.3">
      <c r="B543" s="76">
        <v>36</v>
      </c>
      <c r="C543" s="78">
        <v>4787.42</v>
      </c>
    </row>
    <row r="544" spans="2:3" ht="15.75" customHeight="1" x14ac:dyDescent="0.3">
      <c r="B544" s="76">
        <v>34</v>
      </c>
      <c r="C544" s="78">
        <v>4795.66</v>
      </c>
    </row>
    <row r="545" spans="2:3" ht="15.75" customHeight="1" x14ac:dyDescent="0.3">
      <c r="B545" s="76">
        <v>45</v>
      </c>
      <c r="C545" s="78">
        <v>4812.34</v>
      </c>
    </row>
    <row r="546" spans="2:3" ht="15.75" customHeight="1" x14ac:dyDescent="0.3">
      <c r="B546" s="76">
        <v>42</v>
      </c>
      <c r="C546" s="78">
        <v>4827.1000000000004</v>
      </c>
    </row>
    <row r="547" spans="2:3" ht="15.75" customHeight="1" x14ac:dyDescent="0.3">
      <c r="B547" s="76">
        <v>28</v>
      </c>
      <c r="C547" s="78">
        <v>4827.8999999999996</v>
      </c>
    </row>
    <row r="548" spans="2:3" ht="15.75" customHeight="1" x14ac:dyDescent="0.3">
      <c r="B548" s="76">
        <v>21</v>
      </c>
      <c r="C548" s="78">
        <v>4830.63</v>
      </c>
    </row>
    <row r="549" spans="2:3" ht="15.75" customHeight="1" x14ac:dyDescent="0.3">
      <c r="B549" s="76">
        <v>23</v>
      </c>
      <c r="C549" s="78">
        <v>4835.43</v>
      </c>
    </row>
    <row r="550" spans="2:3" ht="15.75" customHeight="1" x14ac:dyDescent="0.3">
      <c r="B550" s="76">
        <v>31</v>
      </c>
      <c r="C550" s="78">
        <v>4837.58</v>
      </c>
    </row>
    <row r="551" spans="2:3" ht="15.75" customHeight="1" x14ac:dyDescent="0.3">
      <c r="B551" s="76">
        <v>39</v>
      </c>
      <c r="C551" s="78">
        <v>4839.18</v>
      </c>
    </row>
    <row r="552" spans="2:3" ht="15.75" customHeight="1" x14ac:dyDescent="0.3">
      <c r="B552" s="76">
        <v>28</v>
      </c>
      <c r="C552" s="78">
        <v>4840.95</v>
      </c>
    </row>
    <row r="553" spans="2:3" ht="15.75" customHeight="1" x14ac:dyDescent="0.3">
      <c r="B553" s="76">
        <v>44</v>
      </c>
      <c r="C553" s="78">
        <v>4843.79</v>
      </c>
    </row>
    <row r="554" spans="2:3" ht="15.75" customHeight="1" x14ac:dyDescent="0.3">
      <c r="B554" s="76">
        <v>49</v>
      </c>
      <c r="C554" s="78">
        <v>4844.67</v>
      </c>
    </row>
    <row r="555" spans="2:3" ht="15.75" customHeight="1" x14ac:dyDescent="0.3">
      <c r="B555" s="76">
        <v>22</v>
      </c>
      <c r="C555" s="78">
        <v>4846.53</v>
      </c>
    </row>
    <row r="556" spans="2:3" ht="15.75" customHeight="1" x14ac:dyDescent="0.3">
      <c r="B556" s="76">
        <v>28</v>
      </c>
      <c r="C556" s="78">
        <v>4846.92</v>
      </c>
    </row>
    <row r="557" spans="2:3" ht="15.75" customHeight="1" x14ac:dyDescent="0.3">
      <c r="B557" s="76">
        <v>34</v>
      </c>
      <c r="C557" s="78">
        <v>4859.8900000000003</v>
      </c>
    </row>
    <row r="558" spans="2:3" ht="15.75" customHeight="1" x14ac:dyDescent="0.3">
      <c r="B558" s="76">
        <v>26</v>
      </c>
      <c r="C558" s="78">
        <v>4877.9799999999996</v>
      </c>
    </row>
    <row r="559" spans="2:3" ht="15.75" customHeight="1" x14ac:dyDescent="0.3">
      <c r="B559" s="76">
        <v>37</v>
      </c>
      <c r="C559" s="78">
        <v>4883.87</v>
      </c>
    </row>
    <row r="560" spans="2:3" ht="15.75" customHeight="1" x14ac:dyDescent="0.3">
      <c r="B560" s="76">
        <v>37</v>
      </c>
      <c r="C560" s="78">
        <v>4889.04</v>
      </c>
    </row>
    <row r="561" spans="2:3" ht="15.75" customHeight="1" x14ac:dyDescent="0.3">
      <c r="B561" s="76">
        <v>34</v>
      </c>
      <c r="C561" s="78">
        <v>4890</v>
      </c>
    </row>
    <row r="562" spans="2:3" ht="15.75" customHeight="1" x14ac:dyDescent="0.3">
      <c r="B562" s="76">
        <v>33</v>
      </c>
      <c r="C562" s="78">
        <v>4894.3900000000003</v>
      </c>
    </row>
    <row r="563" spans="2:3" ht="15.75" customHeight="1" x14ac:dyDescent="0.3">
      <c r="B563" s="76">
        <v>35</v>
      </c>
      <c r="C563" s="78">
        <v>4894.75</v>
      </c>
    </row>
    <row r="564" spans="2:3" ht="15.75" customHeight="1" x14ac:dyDescent="0.3">
      <c r="B564" s="76">
        <v>30</v>
      </c>
      <c r="C564" s="78">
        <v>4906.41</v>
      </c>
    </row>
    <row r="565" spans="2:3" ht="15.75" customHeight="1" x14ac:dyDescent="0.3">
      <c r="B565" s="76">
        <v>42</v>
      </c>
      <c r="C565" s="78">
        <v>4911.8900000000003</v>
      </c>
    </row>
    <row r="566" spans="2:3" ht="15.75" customHeight="1" x14ac:dyDescent="0.3">
      <c r="B566" s="76">
        <v>21</v>
      </c>
      <c r="C566" s="78">
        <v>4915.0600000000004</v>
      </c>
    </row>
    <row r="567" spans="2:3" ht="15.75" customHeight="1" x14ac:dyDescent="0.3">
      <c r="B567" s="76">
        <v>30</v>
      </c>
      <c r="C567" s="78">
        <v>4922.92</v>
      </c>
    </row>
    <row r="568" spans="2:3" ht="15.75" customHeight="1" x14ac:dyDescent="0.3">
      <c r="B568" s="76">
        <v>32</v>
      </c>
      <c r="C568" s="78">
        <v>4931.6499999999996</v>
      </c>
    </row>
    <row r="569" spans="2:3" ht="15.75" customHeight="1" x14ac:dyDescent="0.3">
      <c r="B569" s="76">
        <v>32</v>
      </c>
      <c r="C569" s="78">
        <v>4934.71</v>
      </c>
    </row>
    <row r="570" spans="2:3" ht="15.75" customHeight="1" x14ac:dyDescent="0.3">
      <c r="B570" s="76">
        <v>49</v>
      </c>
      <c r="C570" s="78">
        <v>4942.0600000000004</v>
      </c>
    </row>
    <row r="571" spans="2:3" ht="15.75" customHeight="1" x14ac:dyDescent="0.3">
      <c r="B571" s="76">
        <v>32</v>
      </c>
      <c r="C571" s="78">
        <v>4949.76</v>
      </c>
    </row>
    <row r="572" spans="2:3" ht="15.75" customHeight="1" x14ac:dyDescent="0.3">
      <c r="B572" s="76">
        <v>50</v>
      </c>
      <c r="C572" s="78">
        <v>4985.22</v>
      </c>
    </row>
    <row r="573" spans="2:3" ht="15.75" customHeight="1" x14ac:dyDescent="0.3">
      <c r="B573" s="76">
        <v>35</v>
      </c>
      <c r="C573" s="78">
        <v>4992.38</v>
      </c>
    </row>
    <row r="574" spans="2:3" ht="15.75" customHeight="1" x14ac:dyDescent="0.3">
      <c r="B574" s="76">
        <v>22</v>
      </c>
      <c r="C574" s="78">
        <v>4999.04</v>
      </c>
    </row>
    <row r="575" spans="2:3" ht="15.75" customHeight="1" x14ac:dyDescent="0.3">
      <c r="B575" s="76">
        <v>35</v>
      </c>
      <c r="C575" s="78">
        <v>5002.78</v>
      </c>
    </row>
    <row r="576" spans="2:3" ht="15.75" customHeight="1" x14ac:dyDescent="0.3">
      <c r="B576" s="76">
        <v>46</v>
      </c>
      <c r="C576" s="78">
        <v>5003.7700000000004</v>
      </c>
    </row>
    <row r="577" spans="2:3" ht="15.75" customHeight="1" x14ac:dyDescent="0.3">
      <c r="B577" s="76">
        <v>35</v>
      </c>
      <c r="C577" s="78">
        <v>5003.8500000000004</v>
      </c>
    </row>
    <row r="578" spans="2:3" ht="15.75" customHeight="1" x14ac:dyDescent="0.3">
      <c r="B578" s="76">
        <v>35</v>
      </c>
      <c r="C578" s="78">
        <v>5012.47</v>
      </c>
    </row>
    <row r="579" spans="2:3" ht="15.75" customHeight="1" x14ac:dyDescent="0.3">
      <c r="B579" s="76">
        <v>38</v>
      </c>
      <c r="C579" s="78">
        <v>5028.1499999999996</v>
      </c>
    </row>
    <row r="580" spans="2:3" ht="15.75" customHeight="1" x14ac:dyDescent="0.3">
      <c r="B580" s="76">
        <v>32</v>
      </c>
      <c r="C580" s="78">
        <v>5031.2700000000004</v>
      </c>
    </row>
    <row r="581" spans="2:3" ht="15.75" customHeight="1" x14ac:dyDescent="0.3">
      <c r="B581" s="76">
        <v>37</v>
      </c>
      <c r="C581" s="78">
        <v>5034.1000000000004</v>
      </c>
    </row>
    <row r="582" spans="2:3" ht="15.75" customHeight="1" x14ac:dyDescent="0.3">
      <c r="B582" s="76">
        <v>26</v>
      </c>
      <c r="C582" s="78">
        <v>5038.57</v>
      </c>
    </row>
    <row r="583" spans="2:3" ht="15.75" customHeight="1" x14ac:dyDescent="0.3">
      <c r="B583" s="76">
        <v>22</v>
      </c>
      <c r="C583" s="78">
        <v>5043.13</v>
      </c>
    </row>
    <row r="584" spans="2:3" ht="15.75" customHeight="1" x14ac:dyDescent="0.3">
      <c r="B584" s="76">
        <v>26</v>
      </c>
      <c r="C584" s="78">
        <v>5045.1499999999996</v>
      </c>
    </row>
    <row r="585" spans="2:3" ht="15.75" customHeight="1" x14ac:dyDescent="0.3">
      <c r="B585" s="76">
        <v>43</v>
      </c>
      <c r="C585" s="78">
        <v>5054.05</v>
      </c>
    </row>
    <row r="586" spans="2:3" ht="15.75" customHeight="1" x14ac:dyDescent="0.3">
      <c r="B586" s="76">
        <v>30</v>
      </c>
      <c r="C586" s="78">
        <v>5059.5600000000004</v>
      </c>
    </row>
    <row r="587" spans="2:3" ht="15.75" customHeight="1" x14ac:dyDescent="0.3">
      <c r="B587" s="76">
        <v>45</v>
      </c>
      <c r="C587" s="78">
        <v>5077.1899999999996</v>
      </c>
    </row>
    <row r="588" spans="2:3" ht="15.75" customHeight="1" x14ac:dyDescent="0.3">
      <c r="B588" s="76">
        <v>26</v>
      </c>
      <c r="C588" s="78">
        <v>5080.1000000000004</v>
      </c>
    </row>
    <row r="589" spans="2:3" ht="15.75" customHeight="1" x14ac:dyDescent="0.3">
      <c r="B589" s="76">
        <v>24</v>
      </c>
      <c r="C589" s="78">
        <v>5087.92</v>
      </c>
    </row>
    <row r="590" spans="2:3" ht="15.75" customHeight="1" x14ac:dyDescent="0.3">
      <c r="B590" s="76">
        <v>36</v>
      </c>
      <c r="C590" s="78">
        <v>5116.5</v>
      </c>
    </row>
    <row r="591" spans="2:3" ht="15.75" customHeight="1" x14ac:dyDescent="0.3">
      <c r="B591" s="76">
        <v>35</v>
      </c>
      <c r="C591" s="78">
        <v>5124.1899999999996</v>
      </c>
    </row>
    <row r="592" spans="2:3" ht="15.75" customHeight="1" x14ac:dyDescent="0.3">
      <c r="B592" s="76">
        <v>36</v>
      </c>
      <c r="C592" s="78">
        <v>5125.22</v>
      </c>
    </row>
    <row r="593" spans="2:3" ht="15.75" customHeight="1" x14ac:dyDescent="0.3">
      <c r="B593" s="76">
        <v>35</v>
      </c>
      <c r="C593" s="78">
        <v>5136.75</v>
      </c>
    </row>
    <row r="594" spans="2:3" ht="15.75" customHeight="1" x14ac:dyDescent="0.3">
      <c r="B594" s="76">
        <v>30</v>
      </c>
      <c r="C594" s="78">
        <v>5138.26</v>
      </c>
    </row>
    <row r="595" spans="2:3" ht="15.75" customHeight="1" x14ac:dyDescent="0.3">
      <c r="B595" s="76">
        <v>39</v>
      </c>
      <c r="C595" s="78">
        <v>5144.18</v>
      </c>
    </row>
    <row r="596" spans="2:3" ht="15.75" customHeight="1" x14ac:dyDescent="0.3">
      <c r="B596" s="76">
        <v>33</v>
      </c>
      <c r="C596" s="78">
        <v>5148.55</v>
      </c>
    </row>
    <row r="597" spans="2:3" ht="15.75" customHeight="1" x14ac:dyDescent="0.3">
      <c r="B597" s="76">
        <v>33</v>
      </c>
      <c r="C597" s="78">
        <v>5152.13</v>
      </c>
    </row>
    <row r="598" spans="2:3" ht="15.75" customHeight="1" x14ac:dyDescent="0.3">
      <c r="B598" s="76">
        <v>32</v>
      </c>
      <c r="C598" s="78">
        <v>5166.96</v>
      </c>
    </row>
    <row r="599" spans="2:3" ht="15.75" customHeight="1" x14ac:dyDescent="0.3">
      <c r="B599" s="76">
        <v>39</v>
      </c>
      <c r="C599" s="78">
        <v>5177.12</v>
      </c>
    </row>
    <row r="600" spans="2:3" ht="15.75" customHeight="1" x14ac:dyDescent="0.3">
      <c r="B600" s="76">
        <v>44</v>
      </c>
      <c r="C600" s="78">
        <v>5195.58</v>
      </c>
    </row>
    <row r="601" spans="2:3" ht="15.75" customHeight="1" x14ac:dyDescent="0.3">
      <c r="B601" s="76">
        <v>19</v>
      </c>
      <c r="C601" s="78">
        <v>5198.6899999999996</v>
      </c>
    </row>
    <row r="602" spans="2:3" ht="15.75" customHeight="1" x14ac:dyDescent="0.3">
      <c r="B602" s="76">
        <v>40</v>
      </c>
      <c r="C602" s="78">
        <v>5207.97</v>
      </c>
    </row>
    <row r="603" spans="2:3" ht="15.75" customHeight="1" x14ac:dyDescent="0.3">
      <c r="B603" s="76">
        <v>30</v>
      </c>
      <c r="C603" s="78">
        <v>5209.58</v>
      </c>
    </row>
    <row r="604" spans="2:3" ht="15.75" customHeight="1" x14ac:dyDescent="0.3">
      <c r="B604" s="76">
        <v>24</v>
      </c>
      <c r="C604" s="78">
        <v>5213.22</v>
      </c>
    </row>
    <row r="605" spans="2:3" ht="15.75" customHeight="1" x14ac:dyDescent="0.3">
      <c r="B605" s="76">
        <v>28</v>
      </c>
      <c r="C605" s="78">
        <v>5216.4799999999996</v>
      </c>
    </row>
    <row r="606" spans="2:3" ht="15.75" customHeight="1" x14ac:dyDescent="0.3">
      <c r="B606" s="76">
        <v>36</v>
      </c>
      <c r="C606" s="78">
        <v>5227.99</v>
      </c>
    </row>
    <row r="607" spans="2:3" ht="15.75" customHeight="1" x14ac:dyDescent="0.3">
      <c r="B607" s="76">
        <v>36</v>
      </c>
      <c r="C607" s="78">
        <v>5240.7700000000004</v>
      </c>
    </row>
    <row r="608" spans="2:3" ht="15.75" customHeight="1" x14ac:dyDescent="0.3">
      <c r="B608" s="76">
        <v>36</v>
      </c>
      <c r="C608" s="78">
        <v>5245.23</v>
      </c>
    </row>
    <row r="609" spans="2:3" ht="15.75" customHeight="1" x14ac:dyDescent="0.3">
      <c r="B609" s="76">
        <v>36</v>
      </c>
      <c r="C609" s="78">
        <v>5246.05</v>
      </c>
    </row>
    <row r="610" spans="2:3" ht="15.75" customHeight="1" x14ac:dyDescent="0.3">
      <c r="B610" s="76">
        <v>33</v>
      </c>
      <c r="C610" s="78">
        <v>5253.52</v>
      </c>
    </row>
    <row r="611" spans="2:3" ht="15.75" customHeight="1" x14ac:dyDescent="0.3">
      <c r="B611" s="76">
        <v>34</v>
      </c>
      <c r="C611" s="78">
        <v>5257.51</v>
      </c>
    </row>
    <row r="612" spans="2:3" ht="15.75" customHeight="1" x14ac:dyDescent="0.3">
      <c r="B612" s="76">
        <v>34</v>
      </c>
      <c r="C612" s="78">
        <v>5261.47</v>
      </c>
    </row>
    <row r="613" spans="2:3" ht="15.75" customHeight="1" x14ac:dyDescent="0.3">
      <c r="B613" s="76">
        <v>37</v>
      </c>
      <c r="C613" s="78">
        <v>5266.37</v>
      </c>
    </row>
    <row r="614" spans="2:3" ht="15.75" customHeight="1" x14ac:dyDescent="0.3">
      <c r="B614" s="76">
        <v>37</v>
      </c>
      <c r="C614" s="78">
        <v>5267.82</v>
      </c>
    </row>
    <row r="615" spans="2:3" ht="15.75" customHeight="1" x14ac:dyDescent="0.3">
      <c r="B615" s="76">
        <v>37</v>
      </c>
      <c r="C615" s="78">
        <v>5272.18</v>
      </c>
    </row>
    <row r="616" spans="2:3" ht="15.75" customHeight="1" x14ac:dyDescent="0.3">
      <c r="B616" s="76">
        <v>36</v>
      </c>
      <c r="C616" s="78">
        <v>5275.86</v>
      </c>
    </row>
    <row r="617" spans="2:3" ht="15.75" customHeight="1" x14ac:dyDescent="0.3">
      <c r="B617" s="76">
        <v>49</v>
      </c>
      <c r="C617" s="78">
        <v>5291.71</v>
      </c>
    </row>
    <row r="618" spans="2:3" ht="15.75" customHeight="1" x14ac:dyDescent="0.3">
      <c r="B618" s="76">
        <v>19</v>
      </c>
      <c r="C618" s="78">
        <v>5293.67</v>
      </c>
    </row>
    <row r="619" spans="2:3" ht="15.75" customHeight="1" x14ac:dyDescent="0.3">
      <c r="B619" s="76">
        <v>23</v>
      </c>
      <c r="C619" s="78">
        <v>5306.7</v>
      </c>
    </row>
    <row r="620" spans="2:3" ht="15.75" customHeight="1" x14ac:dyDescent="0.3">
      <c r="B620" s="76">
        <v>29</v>
      </c>
      <c r="C620" s="78">
        <v>5312.17</v>
      </c>
    </row>
    <row r="621" spans="2:3" ht="15.75" customHeight="1" x14ac:dyDescent="0.3">
      <c r="B621" s="76">
        <v>49</v>
      </c>
      <c r="C621" s="78">
        <v>5322.24</v>
      </c>
    </row>
    <row r="622" spans="2:3" ht="15.75" customHeight="1" x14ac:dyDescent="0.3">
      <c r="B622" s="76">
        <v>31</v>
      </c>
      <c r="C622" s="78">
        <v>5325.65</v>
      </c>
    </row>
    <row r="623" spans="2:3" ht="15.75" customHeight="1" x14ac:dyDescent="0.3">
      <c r="B623" s="76">
        <v>32</v>
      </c>
      <c r="C623" s="78">
        <v>5327.4</v>
      </c>
    </row>
    <row r="624" spans="2:3" ht="15.75" customHeight="1" x14ac:dyDescent="0.3">
      <c r="B624" s="76">
        <v>51</v>
      </c>
      <c r="C624" s="78">
        <v>5344.81</v>
      </c>
    </row>
    <row r="625" spans="2:3" ht="15.75" customHeight="1" x14ac:dyDescent="0.3">
      <c r="B625" s="76">
        <v>34</v>
      </c>
      <c r="C625" s="78">
        <v>5354.07</v>
      </c>
    </row>
    <row r="626" spans="2:3" ht="15.75" customHeight="1" x14ac:dyDescent="0.3">
      <c r="B626" s="76">
        <v>29</v>
      </c>
      <c r="C626" s="78">
        <v>5364.66</v>
      </c>
    </row>
    <row r="627" spans="2:3" ht="15.75" customHeight="1" x14ac:dyDescent="0.3">
      <c r="B627" s="76">
        <v>37</v>
      </c>
      <c r="C627" s="78">
        <v>5373.36</v>
      </c>
    </row>
    <row r="628" spans="2:3" ht="15.75" customHeight="1" x14ac:dyDescent="0.3">
      <c r="B628" s="76">
        <v>34</v>
      </c>
      <c r="C628" s="78">
        <v>5375.04</v>
      </c>
    </row>
    <row r="629" spans="2:3" ht="15.75" customHeight="1" x14ac:dyDescent="0.3">
      <c r="B629" s="76">
        <v>37</v>
      </c>
      <c r="C629" s="78">
        <v>5377.46</v>
      </c>
    </row>
    <row r="630" spans="2:3" ht="15.75" customHeight="1" x14ac:dyDescent="0.3">
      <c r="B630" s="76">
        <v>39</v>
      </c>
      <c r="C630" s="78">
        <v>5383.54</v>
      </c>
    </row>
    <row r="631" spans="2:3" ht="15.75" customHeight="1" x14ac:dyDescent="0.3">
      <c r="B631" s="76">
        <v>35</v>
      </c>
      <c r="C631" s="78">
        <v>5385.34</v>
      </c>
    </row>
    <row r="632" spans="2:3" ht="15.75" customHeight="1" x14ac:dyDescent="0.3">
      <c r="B632" s="76">
        <v>34</v>
      </c>
      <c r="C632" s="78">
        <v>5396.44</v>
      </c>
    </row>
    <row r="633" spans="2:3" ht="15.75" customHeight="1" x14ac:dyDescent="0.3">
      <c r="B633" s="76">
        <v>39</v>
      </c>
      <c r="C633" s="78">
        <v>5397.62</v>
      </c>
    </row>
    <row r="634" spans="2:3" ht="15.75" customHeight="1" x14ac:dyDescent="0.3">
      <c r="B634" s="76">
        <v>39</v>
      </c>
      <c r="C634" s="78">
        <v>5400.98</v>
      </c>
    </row>
    <row r="635" spans="2:3" ht="15.75" customHeight="1" x14ac:dyDescent="0.3">
      <c r="B635" s="76">
        <v>38</v>
      </c>
      <c r="C635" s="78">
        <v>5402.89</v>
      </c>
    </row>
    <row r="636" spans="2:3" ht="15.75" customHeight="1" x14ac:dyDescent="0.3">
      <c r="B636" s="76">
        <v>48</v>
      </c>
      <c r="C636" s="78">
        <v>5411.99</v>
      </c>
    </row>
    <row r="637" spans="2:3" ht="15.75" customHeight="1" x14ac:dyDescent="0.3">
      <c r="B637" s="76">
        <v>41</v>
      </c>
      <c r="C637" s="78">
        <v>5415.66</v>
      </c>
    </row>
    <row r="638" spans="2:3" ht="15.75" customHeight="1" x14ac:dyDescent="0.3">
      <c r="B638" s="76">
        <v>32</v>
      </c>
      <c r="C638" s="78">
        <v>5425.02</v>
      </c>
    </row>
    <row r="639" spans="2:3" ht="15.75" customHeight="1" x14ac:dyDescent="0.3">
      <c r="B639" s="76">
        <v>31</v>
      </c>
      <c r="C639" s="78">
        <v>5428.73</v>
      </c>
    </row>
    <row r="640" spans="2:3" ht="15.75" customHeight="1" x14ac:dyDescent="0.3">
      <c r="B640" s="76">
        <v>45</v>
      </c>
      <c r="C640" s="78">
        <v>5428.98</v>
      </c>
    </row>
    <row r="641" spans="2:3" ht="15.75" customHeight="1" x14ac:dyDescent="0.3">
      <c r="B641" s="76">
        <v>41</v>
      </c>
      <c r="C641" s="78">
        <v>5438.75</v>
      </c>
    </row>
    <row r="642" spans="2:3" ht="15.75" customHeight="1" x14ac:dyDescent="0.3">
      <c r="B642" s="76">
        <v>37</v>
      </c>
      <c r="C642" s="78">
        <v>5458.05</v>
      </c>
    </row>
    <row r="643" spans="2:3" ht="15.75" customHeight="1" x14ac:dyDescent="0.3">
      <c r="B643" s="76">
        <v>50</v>
      </c>
      <c r="C643" s="78">
        <v>5466.88</v>
      </c>
    </row>
    <row r="644" spans="2:3" ht="15.75" customHeight="1" x14ac:dyDescent="0.3">
      <c r="B644" s="76">
        <v>37</v>
      </c>
      <c r="C644" s="78">
        <v>5469.01</v>
      </c>
    </row>
    <row r="645" spans="2:3" ht="15.75" customHeight="1" x14ac:dyDescent="0.3">
      <c r="B645" s="76">
        <v>37</v>
      </c>
      <c r="C645" s="78">
        <v>5472.45</v>
      </c>
    </row>
    <row r="646" spans="2:3" ht="15.75" customHeight="1" x14ac:dyDescent="0.3">
      <c r="B646" s="76">
        <v>37</v>
      </c>
      <c r="C646" s="78">
        <v>5478.04</v>
      </c>
    </row>
    <row r="647" spans="2:3" ht="15.75" customHeight="1" x14ac:dyDescent="0.3">
      <c r="B647" s="76">
        <v>39</v>
      </c>
      <c r="C647" s="78">
        <v>5484.47</v>
      </c>
    </row>
    <row r="648" spans="2:3" ht="15.75" customHeight="1" x14ac:dyDescent="0.3">
      <c r="B648" s="76">
        <v>39</v>
      </c>
      <c r="C648" s="78">
        <v>5488.26</v>
      </c>
    </row>
    <row r="649" spans="2:3" ht="15.75" customHeight="1" x14ac:dyDescent="0.3">
      <c r="B649" s="76">
        <v>35</v>
      </c>
      <c r="C649" s="78">
        <v>5503.36</v>
      </c>
    </row>
    <row r="650" spans="2:3" ht="15.75" customHeight="1" x14ac:dyDescent="0.3">
      <c r="B650" s="76">
        <v>42</v>
      </c>
      <c r="C650" s="78">
        <v>5539.4</v>
      </c>
    </row>
    <row r="651" spans="2:3" ht="15.75" customHeight="1" x14ac:dyDescent="0.3">
      <c r="B651" s="76">
        <v>43</v>
      </c>
      <c r="C651" s="78">
        <v>5540.35</v>
      </c>
    </row>
    <row r="652" spans="2:3" ht="15.75" customHeight="1" x14ac:dyDescent="0.3">
      <c r="B652" s="76">
        <v>24</v>
      </c>
      <c r="C652" s="78">
        <v>5552.61</v>
      </c>
    </row>
    <row r="653" spans="2:3" ht="15.75" customHeight="1" x14ac:dyDescent="0.3">
      <c r="B653" s="76">
        <v>49</v>
      </c>
      <c r="C653" s="78">
        <v>5576.35</v>
      </c>
    </row>
    <row r="654" spans="2:3" ht="15.75" customHeight="1" x14ac:dyDescent="0.3">
      <c r="B654" s="76">
        <v>38</v>
      </c>
      <c r="C654" s="78">
        <v>5582.95</v>
      </c>
    </row>
    <row r="655" spans="2:3" ht="15.75" customHeight="1" x14ac:dyDescent="0.3">
      <c r="B655" s="76">
        <v>37</v>
      </c>
      <c r="C655" s="78">
        <v>5584.31</v>
      </c>
    </row>
    <row r="656" spans="2:3" ht="15.75" customHeight="1" x14ac:dyDescent="0.3">
      <c r="B656" s="76">
        <v>40</v>
      </c>
      <c r="C656" s="78">
        <v>5587.59</v>
      </c>
    </row>
    <row r="657" spans="2:3" ht="15.75" customHeight="1" x14ac:dyDescent="0.3">
      <c r="B657" s="76">
        <v>35</v>
      </c>
      <c r="C657" s="78">
        <v>5594.85</v>
      </c>
    </row>
    <row r="658" spans="2:3" ht="15.75" customHeight="1" x14ac:dyDescent="0.3">
      <c r="B658" s="76">
        <v>45</v>
      </c>
      <c r="C658" s="78">
        <v>5612.83</v>
      </c>
    </row>
    <row r="659" spans="2:3" ht="15.75" customHeight="1" x14ac:dyDescent="0.3">
      <c r="B659" s="76">
        <v>29</v>
      </c>
      <c r="C659" s="78">
        <v>5615.37</v>
      </c>
    </row>
    <row r="660" spans="2:3" ht="15.75" customHeight="1" x14ac:dyDescent="0.3">
      <c r="B660" s="76">
        <v>36</v>
      </c>
      <c r="C660" s="78">
        <v>5630.46</v>
      </c>
    </row>
    <row r="661" spans="2:3" ht="15.75" customHeight="1" x14ac:dyDescent="0.3">
      <c r="B661" s="76">
        <v>40</v>
      </c>
      <c r="C661" s="78">
        <v>5649.72</v>
      </c>
    </row>
    <row r="662" spans="2:3" ht="15.75" customHeight="1" x14ac:dyDescent="0.3">
      <c r="B662" s="76">
        <v>45</v>
      </c>
      <c r="C662" s="78">
        <v>5650.14</v>
      </c>
    </row>
    <row r="663" spans="2:3" ht="15.75" customHeight="1" x14ac:dyDescent="0.3">
      <c r="B663" s="76">
        <v>40</v>
      </c>
      <c r="C663" s="78">
        <v>5662.23</v>
      </c>
    </row>
    <row r="664" spans="2:3" ht="15.75" customHeight="1" x14ac:dyDescent="0.3">
      <c r="B664" s="76">
        <v>39</v>
      </c>
      <c r="C664" s="78">
        <v>5679.13</v>
      </c>
    </row>
    <row r="665" spans="2:3" ht="15.75" customHeight="1" x14ac:dyDescent="0.3">
      <c r="B665" s="76">
        <v>51</v>
      </c>
      <c r="C665" s="78">
        <v>5690.79</v>
      </c>
    </row>
    <row r="666" spans="2:3" ht="15.75" customHeight="1" x14ac:dyDescent="0.3">
      <c r="B666" s="76">
        <v>31</v>
      </c>
      <c r="C666" s="78">
        <v>5693.43</v>
      </c>
    </row>
    <row r="667" spans="2:3" ht="15.75" customHeight="1" x14ac:dyDescent="0.3">
      <c r="B667" s="76">
        <v>49</v>
      </c>
      <c r="C667" s="78">
        <v>5698.74</v>
      </c>
    </row>
    <row r="668" spans="2:3" ht="15.75" customHeight="1" x14ac:dyDescent="0.3">
      <c r="B668" s="76">
        <v>42</v>
      </c>
      <c r="C668" s="78">
        <v>5699.84</v>
      </c>
    </row>
    <row r="669" spans="2:3" ht="15.75" customHeight="1" x14ac:dyDescent="0.3">
      <c r="B669" s="76">
        <v>30</v>
      </c>
      <c r="C669" s="78">
        <v>5708.87</v>
      </c>
    </row>
    <row r="670" spans="2:3" ht="15.75" customHeight="1" x14ac:dyDescent="0.3">
      <c r="B670" s="76">
        <v>42</v>
      </c>
      <c r="C670" s="78">
        <v>5709.16</v>
      </c>
    </row>
    <row r="671" spans="2:3" ht="15.75" customHeight="1" x14ac:dyDescent="0.3">
      <c r="B671" s="76">
        <v>52</v>
      </c>
      <c r="C671" s="78">
        <v>5720.38</v>
      </c>
    </row>
    <row r="672" spans="2:3" ht="15.75" customHeight="1" x14ac:dyDescent="0.3">
      <c r="B672" s="76">
        <v>36</v>
      </c>
      <c r="C672" s="78">
        <v>5729.01</v>
      </c>
    </row>
    <row r="673" spans="2:3" ht="15.75" customHeight="1" x14ac:dyDescent="0.3">
      <c r="B673" s="76">
        <v>51</v>
      </c>
      <c r="C673" s="78">
        <v>5741.67</v>
      </c>
    </row>
    <row r="674" spans="2:3" ht="15.75" customHeight="1" x14ac:dyDescent="0.3">
      <c r="B674" s="76">
        <v>30</v>
      </c>
      <c r="C674" s="78">
        <v>5748.13</v>
      </c>
    </row>
    <row r="675" spans="2:3" ht="15.75" customHeight="1" x14ac:dyDescent="0.3">
      <c r="B675" s="76">
        <v>40</v>
      </c>
      <c r="C675" s="78">
        <v>5757.41</v>
      </c>
    </row>
    <row r="676" spans="2:3" ht="15.75" customHeight="1" x14ac:dyDescent="0.3">
      <c r="B676" s="76">
        <v>19</v>
      </c>
      <c r="C676" s="78">
        <v>5778.71</v>
      </c>
    </row>
    <row r="677" spans="2:3" ht="15.75" customHeight="1" x14ac:dyDescent="0.3">
      <c r="B677" s="76">
        <v>43</v>
      </c>
      <c r="C677" s="78">
        <v>5807.06</v>
      </c>
    </row>
    <row r="678" spans="2:3" ht="15.75" customHeight="1" x14ac:dyDescent="0.3">
      <c r="B678" s="76">
        <v>51</v>
      </c>
      <c r="C678" s="78">
        <v>5812.9</v>
      </c>
    </row>
    <row r="679" spans="2:3" ht="15.75" customHeight="1" x14ac:dyDescent="0.3">
      <c r="B679" s="76">
        <v>21</v>
      </c>
      <c r="C679" s="78">
        <v>5816.58</v>
      </c>
    </row>
    <row r="680" spans="2:3" ht="15.75" customHeight="1" x14ac:dyDescent="0.3">
      <c r="B680" s="76">
        <v>52</v>
      </c>
      <c r="C680" s="78">
        <v>5832.6</v>
      </c>
    </row>
    <row r="681" spans="2:3" ht="15.75" customHeight="1" x14ac:dyDescent="0.3">
      <c r="B681" s="76">
        <v>36</v>
      </c>
      <c r="C681" s="78">
        <v>5836.52</v>
      </c>
    </row>
    <row r="682" spans="2:3" ht="15.75" customHeight="1" x14ac:dyDescent="0.3">
      <c r="B682" s="76">
        <v>28</v>
      </c>
      <c r="C682" s="78">
        <v>5843.99</v>
      </c>
    </row>
    <row r="683" spans="2:3" ht="15.75" customHeight="1" x14ac:dyDescent="0.3">
      <c r="B683" s="76">
        <v>36</v>
      </c>
      <c r="C683" s="78">
        <v>5846.92</v>
      </c>
    </row>
    <row r="684" spans="2:3" ht="15.75" customHeight="1" x14ac:dyDescent="0.3">
      <c r="B684" s="76">
        <v>38</v>
      </c>
      <c r="C684" s="78">
        <v>5847.24</v>
      </c>
    </row>
    <row r="685" spans="2:3" ht="15.75" customHeight="1" x14ac:dyDescent="0.3">
      <c r="B685" s="76">
        <v>39</v>
      </c>
      <c r="C685" s="78">
        <v>5855.9</v>
      </c>
    </row>
    <row r="686" spans="2:3" ht="15.75" customHeight="1" x14ac:dyDescent="0.3">
      <c r="B686" s="76">
        <v>30</v>
      </c>
      <c r="C686" s="78">
        <v>5877.02</v>
      </c>
    </row>
    <row r="687" spans="2:3" ht="15.75" customHeight="1" x14ac:dyDescent="0.3">
      <c r="B687" s="76">
        <v>41</v>
      </c>
      <c r="C687" s="78">
        <v>5910.94</v>
      </c>
    </row>
    <row r="688" spans="2:3" ht="15.75" customHeight="1" x14ac:dyDescent="0.3">
      <c r="B688" s="76">
        <v>41</v>
      </c>
      <c r="C688" s="78">
        <v>5920.1</v>
      </c>
    </row>
    <row r="689" spans="2:3" ht="15.75" customHeight="1" x14ac:dyDescent="0.3">
      <c r="B689" s="76">
        <v>36</v>
      </c>
      <c r="C689" s="78">
        <v>5926.85</v>
      </c>
    </row>
    <row r="690" spans="2:3" ht="15.75" customHeight="1" x14ac:dyDescent="0.3">
      <c r="B690" s="76">
        <v>30</v>
      </c>
      <c r="C690" s="78">
        <v>5926.93</v>
      </c>
    </row>
    <row r="691" spans="2:3" ht="15.75" customHeight="1" x14ac:dyDescent="0.3">
      <c r="B691" s="76">
        <v>29</v>
      </c>
      <c r="C691" s="78">
        <v>5927.65</v>
      </c>
    </row>
    <row r="692" spans="2:3" ht="15.75" customHeight="1" x14ac:dyDescent="0.3">
      <c r="B692" s="76">
        <v>36</v>
      </c>
      <c r="C692" s="78">
        <v>5934.38</v>
      </c>
    </row>
    <row r="693" spans="2:3" ht="15.75" customHeight="1" x14ac:dyDescent="0.3">
      <c r="B693" s="76">
        <v>20</v>
      </c>
      <c r="C693" s="78">
        <v>5957.35</v>
      </c>
    </row>
    <row r="694" spans="2:3" ht="15.75" customHeight="1" x14ac:dyDescent="0.3">
      <c r="B694" s="76">
        <v>19</v>
      </c>
      <c r="C694" s="78">
        <v>5960.91</v>
      </c>
    </row>
    <row r="695" spans="2:3" ht="15.75" customHeight="1" x14ac:dyDescent="0.3">
      <c r="B695" s="76">
        <v>43</v>
      </c>
      <c r="C695" s="78">
        <v>5966.89</v>
      </c>
    </row>
    <row r="696" spans="2:3" ht="15.75" customHeight="1" x14ac:dyDescent="0.3">
      <c r="B696" s="76">
        <v>43</v>
      </c>
      <c r="C696" s="78">
        <v>5969.72</v>
      </c>
    </row>
    <row r="697" spans="2:3" ht="15.75" customHeight="1" x14ac:dyDescent="0.3">
      <c r="B697" s="76">
        <v>34</v>
      </c>
      <c r="C697" s="78">
        <v>5972.38</v>
      </c>
    </row>
    <row r="698" spans="2:3" ht="15.75" customHeight="1" x14ac:dyDescent="0.3">
      <c r="B698" s="76">
        <v>39</v>
      </c>
      <c r="C698" s="78">
        <v>5974.38</v>
      </c>
    </row>
    <row r="699" spans="2:3" ht="15.75" customHeight="1" x14ac:dyDescent="0.3">
      <c r="B699" s="76">
        <v>39</v>
      </c>
      <c r="C699" s="78">
        <v>5976.83</v>
      </c>
    </row>
    <row r="700" spans="2:3" ht="15.75" customHeight="1" x14ac:dyDescent="0.3">
      <c r="B700" s="76">
        <v>53</v>
      </c>
      <c r="C700" s="78">
        <v>5979.66</v>
      </c>
    </row>
    <row r="701" spans="2:3" ht="15.75" customHeight="1" x14ac:dyDescent="0.3">
      <c r="B701" s="76">
        <v>43</v>
      </c>
      <c r="C701" s="78">
        <v>5979.73</v>
      </c>
    </row>
    <row r="702" spans="2:3" ht="15.75" customHeight="1" x14ac:dyDescent="0.3">
      <c r="B702" s="76">
        <v>49</v>
      </c>
      <c r="C702" s="78">
        <v>5979.99</v>
      </c>
    </row>
    <row r="703" spans="2:3" ht="15.75" customHeight="1" x14ac:dyDescent="0.3">
      <c r="B703" s="76">
        <v>35</v>
      </c>
      <c r="C703" s="78">
        <v>5989.52</v>
      </c>
    </row>
    <row r="704" spans="2:3" ht="15.75" customHeight="1" x14ac:dyDescent="0.3">
      <c r="B704" s="76">
        <v>49</v>
      </c>
      <c r="C704" s="78">
        <v>5990.17</v>
      </c>
    </row>
    <row r="705" spans="2:3" ht="15.75" customHeight="1" x14ac:dyDescent="0.3">
      <c r="B705" s="76">
        <v>43</v>
      </c>
      <c r="C705" s="78">
        <v>5993.62</v>
      </c>
    </row>
    <row r="706" spans="2:3" ht="15.75" customHeight="1" x14ac:dyDescent="0.3">
      <c r="B706" s="76">
        <v>34</v>
      </c>
      <c r="C706" s="78">
        <v>6059.17</v>
      </c>
    </row>
    <row r="707" spans="2:3" ht="15.75" customHeight="1" x14ac:dyDescent="0.3">
      <c r="B707" s="76">
        <v>27</v>
      </c>
      <c r="C707" s="78">
        <v>6061.8</v>
      </c>
    </row>
    <row r="708" spans="2:3" ht="15.75" customHeight="1" x14ac:dyDescent="0.3">
      <c r="B708" s="76">
        <v>29</v>
      </c>
      <c r="C708" s="78">
        <v>6064.37</v>
      </c>
    </row>
    <row r="709" spans="2:3" ht="15.75" customHeight="1" x14ac:dyDescent="0.3">
      <c r="B709" s="76">
        <v>39</v>
      </c>
      <c r="C709" s="78">
        <v>6067.13</v>
      </c>
    </row>
    <row r="710" spans="2:3" ht="15.75" customHeight="1" x14ac:dyDescent="0.3">
      <c r="B710" s="76">
        <v>44</v>
      </c>
      <c r="C710" s="78">
        <v>6074.37</v>
      </c>
    </row>
    <row r="711" spans="2:3" ht="15.75" customHeight="1" x14ac:dyDescent="0.3">
      <c r="B711" s="76">
        <v>39</v>
      </c>
      <c r="C711" s="78">
        <v>6079.67</v>
      </c>
    </row>
    <row r="712" spans="2:3" ht="15.75" customHeight="1" x14ac:dyDescent="0.3">
      <c r="B712" s="76">
        <v>39</v>
      </c>
      <c r="C712" s="78">
        <v>6082.41</v>
      </c>
    </row>
    <row r="713" spans="2:3" ht="15.75" customHeight="1" x14ac:dyDescent="0.3">
      <c r="B713" s="76">
        <v>53</v>
      </c>
      <c r="C713" s="78">
        <v>6098.38</v>
      </c>
    </row>
    <row r="714" spans="2:3" ht="15.75" customHeight="1" x14ac:dyDescent="0.3">
      <c r="B714" s="76">
        <v>28</v>
      </c>
      <c r="C714" s="78">
        <v>6111.95</v>
      </c>
    </row>
    <row r="715" spans="2:3" ht="15.75" customHeight="1" x14ac:dyDescent="0.3">
      <c r="B715" s="76">
        <v>38</v>
      </c>
      <c r="C715" s="78">
        <v>6112.35</v>
      </c>
    </row>
    <row r="716" spans="2:3" ht="15.75" customHeight="1" x14ac:dyDescent="0.3">
      <c r="B716" s="76">
        <v>32</v>
      </c>
      <c r="C716" s="78">
        <v>6113.23</v>
      </c>
    </row>
    <row r="717" spans="2:3" ht="15.75" customHeight="1" x14ac:dyDescent="0.3">
      <c r="B717" s="76">
        <v>40</v>
      </c>
      <c r="C717" s="78">
        <v>6117.49</v>
      </c>
    </row>
    <row r="718" spans="2:3" ht="15.75" customHeight="1" x14ac:dyDescent="0.3">
      <c r="B718" s="76">
        <v>40</v>
      </c>
      <c r="C718" s="78">
        <v>6123.57</v>
      </c>
    </row>
    <row r="719" spans="2:3" ht="15.75" customHeight="1" x14ac:dyDescent="0.3">
      <c r="B719" s="76">
        <v>33</v>
      </c>
      <c r="C719" s="78">
        <v>6128.8</v>
      </c>
    </row>
    <row r="720" spans="2:3" ht="15.75" customHeight="1" x14ac:dyDescent="0.3">
      <c r="B720" s="76">
        <v>54</v>
      </c>
      <c r="C720" s="78">
        <v>6138.5</v>
      </c>
    </row>
    <row r="721" spans="2:3" ht="15.75" customHeight="1" x14ac:dyDescent="0.3">
      <c r="B721" s="76">
        <v>45</v>
      </c>
      <c r="C721" s="78">
        <v>6138.58</v>
      </c>
    </row>
    <row r="722" spans="2:3" ht="15.75" customHeight="1" x14ac:dyDescent="0.3">
      <c r="B722" s="76">
        <v>47</v>
      </c>
      <c r="C722" s="78">
        <v>6139.14</v>
      </c>
    </row>
    <row r="723" spans="2:3" ht="15.75" customHeight="1" x14ac:dyDescent="0.3">
      <c r="B723" s="76">
        <v>53</v>
      </c>
      <c r="C723" s="78">
        <v>6147.12</v>
      </c>
    </row>
    <row r="724" spans="2:3" ht="15.75" customHeight="1" x14ac:dyDescent="0.3">
      <c r="B724" s="76">
        <v>50</v>
      </c>
      <c r="C724" s="78">
        <v>6152.05</v>
      </c>
    </row>
    <row r="725" spans="2:3" ht="15.75" customHeight="1" x14ac:dyDescent="0.3">
      <c r="B725" s="76">
        <v>38</v>
      </c>
      <c r="C725" s="78">
        <v>6159.57</v>
      </c>
    </row>
    <row r="726" spans="2:3" ht="15.75" customHeight="1" x14ac:dyDescent="0.3">
      <c r="B726" s="76">
        <v>39</v>
      </c>
      <c r="C726" s="78">
        <v>6170.96</v>
      </c>
    </row>
    <row r="727" spans="2:3" ht="15.75" customHeight="1" x14ac:dyDescent="0.3">
      <c r="B727" s="76">
        <v>38</v>
      </c>
      <c r="C727" s="78">
        <v>6183.32</v>
      </c>
    </row>
    <row r="728" spans="2:3" ht="15.75" customHeight="1" x14ac:dyDescent="0.3">
      <c r="B728" s="76">
        <v>53</v>
      </c>
      <c r="C728" s="78">
        <v>6183.46</v>
      </c>
    </row>
    <row r="729" spans="2:3" ht="15.75" customHeight="1" x14ac:dyDescent="0.3">
      <c r="B729" s="76">
        <v>35</v>
      </c>
      <c r="C729" s="78">
        <v>6184.3</v>
      </c>
    </row>
    <row r="730" spans="2:3" ht="15.75" customHeight="1" x14ac:dyDescent="0.3">
      <c r="B730" s="76">
        <v>42</v>
      </c>
      <c r="C730" s="78">
        <v>6185.32</v>
      </c>
    </row>
    <row r="731" spans="2:3" ht="15.75" customHeight="1" x14ac:dyDescent="0.3">
      <c r="B731" s="76">
        <v>42</v>
      </c>
      <c r="C731" s="78">
        <v>6186.13</v>
      </c>
    </row>
    <row r="732" spans="2:3" ht="15.75" customHeight="1" x14ac:dyDescent="0.3">
      <c r="B732" s="76">
        <v>35</v>
      </c>
      <c r="C732" s="78">
        <v>6196.45</v>
      </c>
    </row>
    <row r="733" spans="2:3" ht="15.75" customHeight="1" x14ac:dyDescent="0.3">
      <c r="B733" s="76">
        <v>38</v>
      </c>
      <c r="C733" s="78">
        <v>6198.75</v>
      </c>
    </row>
    <row r="734" spans="2:3" ht="15.75" customHeight="1" x14ac:dyDescent="0.3">
      <c r="B734" s="76">
        <v>38</v>
      </c>
      <c r="C734" s="78">
        <v>6203.9</v>
      </c>
    </row>
    <row r="735" spans="2:3" ht="15.75" customHeight="1" x14ac:dyDescent="0.3">
      <c r="B735" s="76">
        <v>24</v>
      </c>
      <c r="C735" s="78">
        <v>6207.26</v>
      </c>
    </row>
    <row r="736" spans="2:3" ht="15.75" customHeight="1" x14ac:dyDescent="0.3">
      <c r="B736" s="76">
        <v>31</v>
      </c>
      <c r="C736" s="78">
        <v>6208.5</v>
      </c>
    </row>
    <row r="737" spans="2:3" ht="15.75" customHeight="1" x14ac:dyDescent="0.3">
      <c r="B737" s="76">
        <v>51</v>
      </c>
      <c r="C737" s="78">
        <v>6219.93</v>
      </c>
    </row>
    <row r="738" spans="2:3" ht="15.75" customHeight="1" x14ac:dyDescent="0.3">
      <c r="B738" s="76">
        <v>45</v>
      </c>
      <c r="C738" s="78">
        <v>6236.95</v>
      </c>
    </row>
    <row r="739" spans="2:3" ht="15.75" customHeight="1" x14ac:dyDescent="0.3">
      <c r="B739" s="76">
        <v>40</v>
      </c>
      <c r="C739" s="78">
        <v>6238.3</v>
      </c>
    </row>
    <row r="740" spans="2:3" ht="15.75" customHeight="1" x14ac:dyDescent="0.3">
      <c r="B740" s="76">
        <v>44</v>
      </c>
      <c r="C740" s="78">
        <v>6250.44</v>
      </c>
    </row>
    <row r="741" spans="2:3" ht="15.75" customHeight="1" x14ac:dyDescent="0.3">
      <c r="B741" s="76">
        <v>51</v>
      </c>
      <c r="C741" s="78">
        <v>6253.85</v>
      </c>
    </row>
    <row r="742" spans="2:3" ht="15.75" customHeight="1" x14ac:dyDescent="0.3">
      <c r="B742" s="76">
        <v>51</v>
      </c>
      <c r="C742" s="78">
        <v>6254.13</v>
      </c>
    </row>
    <row r="743" spans="2:3" ht="15.75" customHeight="1" x14ac:dyDescent="0.3">
      <c r="B743" s="76">
        <v>53</v>
      </c>
      <c r="C743" s="78">
        <v>6255.38</v>
      </c>
    </row>
    <row r="744" spans="2:3" ht="15.75" customHeight="1" x14ac:dyDescent="0.3">
      <c r="B744" s="76">
        <v>28</v>
      </c>
      <c r="C744" s="78">
        <v>6261.2</v>
      </c>
    </row>
    <row r="745" spans="2:3" ht="15.75" customHeight="1" x14ac:dyDescent="0.3">
      <c r="B745" s="76">
        <v>39</v>
      </c>
      <c r="C745" s="78">
        <v>6269.33</v>
      </c>
    </row>
    <row r="746" spans="2:3" ht="15.75" customHeight="1" x14ac:dyDescent="0.3">
      <c r="B746" s="76">
        <v>42</v>
      </c>
      <c r="C746" s="78">
        <v>6272.48</v>
      </c>
    </row>
    <row r="747" spans="2:3" ht="15.75" customHeight="1" x14ac:dyDescent="0.3">
      <c r="B747" s="76">
        <v>30</v>
      </c>
      <c r="C747" s="78">
        <v>6276.3</v>
      </c>
    </row>
    <row r="748" spans="2:3" ht="15.75" customHeight="1" x14ac:dyDescent="0.3">
      <c r="B748" s="76">
        <v>42</v>
      </c>
      <c r="C748" s="78">
        <v>6282.24</v>
      </c>
    </row>
    <row r="749" spans="2:3" ht="15.75" customHeight="1" x14ac:dyDescent="0.3">
      <c r="B749" s="76">
        <v>42</v>
      </c>
      <c r="C749" s="78">
        <v>6289.75</v>
      </c>
    </row>
    <row r="750" spans="2:3" ht="15.75" customHeight="1" x14ac:dyDescent="0.3">
      <c r="B750" s="76">
        <v>27</v>
      </c>
      <c r="C750" s="78">
        <v>6293.63</v>
      </c>
    </row>
    <row r="751" spans="2:3" ht="15.75" customHeight="1" x14ac:dyDescent="0.3">
      <c r="B751" s="76">
        <v>49</v>
      </c>
      <c r="C751" s="78">
        <v>6302.23</v>
      </c>
    </row>
    <row r="752" spans="2:3" ht="15.75" customHeight="1" x14ac:dyDescent="0.3">
      <c r="B752" s="76">
        <v>54</v>
      </c>
      <c r="C752" s="78">
        <v>6305.61</v>
      </c>
    </row>
    <row r="753" spans="2:3" ht="15.75" customHeight="1" x14ac:dyDescent="0.3">
      <c r="B753" s="76">
        <v>19</v>
      </c>
      <c r="C753" s="78">
        <v>6311.11</v>
      </c>
    </row>
    <row r="754" spans="2:3" ht="15.75" customHeight="1" x14ac:dyDescent="0.3">
      <c r="B754" s="76">
        <v>38</v>
      </c>
      <c r="C754" s="78">
        <v>6311.95</v>
      </c>
    </row>
    <row r="755" spans="2:3" ht="15.75" customHeight="1" x14ac:dyDescent="0.3">
      <c r="B755" s="76">
        <v>38</v>
      </c>
      <c r="C755" s="78">
        <v>6313.76</v>
      </c>
    </row>
    <row r="756" spans="2:3" ht="15.75" customHeight="1" x14ac:dyDescent="0.3">
      <c r="B756" s="76">
        <v>33</v>
      </c>
      <c r="C756" s="78">
        <v>6334.34</v>
      </c>
    </row>
    <row r="757" spans="2:3" ht="15.75" customHeight="1" x14ac:dyDescent="0.3">
      <c r="B757" s="76">
        <v>37</v>
      </c>
      <c r="C757" s="78">
        <v>6335.64</v>
      </c>
    </row>
    <row r="758" spans="2:3" ht="15.75" customHeight="1" x14ac:dyDescent="0.3">
      <c r="B758" s="76">
        <v>40</v>
      </c>
      <c r="C758" s="78">
        <v>6338.08</v>
      </c>
    </row>
    <row r="759" spans="2:3" ht="15.75" customHeight="1" x14ac:dyDescent="0.3">
      <c r="B759" s="76">
        <v>40</v>
      </c>
      <c r="C759" s="78">
        <v>6356.27</v>
      </c>
    </row>
    <row r="760" spans="2:3" ht="15.75" customHeight="1" x14ac:dyDescent="0.3">
      <c r="B760" s="76">
        <v>43</v>
      </c>
      <c r="C760" s="78">
        <v>6358.78</v>
      </c>
    </row>
    <row r="761" spans="2:3" ht="15.75" customHeight="1" x14ac:dyDescent="0.3">
      <c r="B761" s="76">
        <v>34</v>
      </c>
      <c r="C761" s="78">
        <v>6360.99</v>
      </c>
    </row>
    <row r="762" spans="2:3" ht="15.75" customHeight="1" x14ac:dyDescent="0.3">
      <c r="B762" s="76">
        <v>27</v>
      </c>
      <c r="C762" s="78">
        <v>6361.47</v>
      </c>
    </row>
    <row r="763" spans="2:3" ht="15.75" customHeight="1" x14ac:dyDescent="0.3">
      <c r="B763" s="76">
        <v>53</v>
      </c>
      <c r="C763" s="78">
        <v>6367.31</v>
      </c>
    </row>
    <row r="764" spans="2:3" ht="15.75" customHeight="1" x14ac:dyDescent="0.3">
      <c r="B764" s="76">
        <v>39</v>
      </c>
      <c r="C764" s="78">
        <v>6373.56</v>
      </c>
    </row>
    <row r="765" spans="2:3" ht="15.75" customHeight="1" x14ac:dyDescent="0.3">
      <c r="B765" s="76">
        <v>47</v>
      </c>
      <c r="C765" s="78">
        <v>6374.16</v>
      </c>
    </row>
    <row r="766" spans="2:3" ht="15.75" customHeight="1" x14ac:dyDescent="0.3">
      <c r="B766" s="76">
        <v>41</v>
      </c>
      <c r="C766" s="78">
        <v>6389.38</v>
      </c>
    </row>
    <row r="767" spans="2:3" ht="15.75" customHeight="1" x14ac:dyDescent="0.3">
      <c r="B767" s="76">
        <v>26</v>
      </c>
      <c r="C767" s="78">
        <v>6389.53</v>
      </c>
    </row>
    <row r="768" spans="2:3" ht="15.75" customHeight="1" x14ac:dyDescent="0.3">
      <c r="B768" s="76">
        <v>41</v>
      </c>
      <c r="C768" s="78">
        <v>6393.6</v>
      </c>
    </row>
    <row r="769" spans="2:3" ht="15.75" customHeight="1" x14ac:dyDescent="0.3">
      <c r="B769" s="76">
        <v>36</v>
      </c>
      <c r="C769" s="78">
        <v>6402.29</v>
      </c>
    </row>
    <row r="770" spans="2:3" ht="15.75" customHeight="1" x14ac:dyDescent="0.3">
      <c r="B770" s="76">
        <v>38</v>
      </c>
      <c r="C770" s="78">
        <v>6406.41</v>
      </c>
    </row>
    <row r="771" spans="2:3" ht="15.75" customHeight="1" x14ac:dyDescent="0.3">
      <c r="B771" s="76">
        <v>53</v>
      </c>
      <c r="C771" s="78">
        <v>6407.05</v>
      </c>
    </row>
    <row r="772" spans="2:3" ht="15.75" customHeight="1" x14ac:dyDescent="0.3">
      <c r="B772" s="76">
        <v>52</v>
      </c>
      <c r="C772" s="78">
        <v>6412.34</v>
      </c>
    </row>
    <row r="773" spans="2:3" ht="15.75" customHeight="1" x14ac:dyDescent="0.3">
      <c r="B773" s="76">
        <v>36</v>
      </c>
      <c r="C773" s="78">
        <v>6414.18</v>
      </c>
    </row>
    <row r="774" spans="2:3" ht="15.75" customHeight="1" x14ac:dyDescent="0.3">
      <c r="B774" s="76">
        <v>47</v>
      </c>
      <c r="C774" s="78">
        <v>6417.28</v>
      </c>
    </row>
    <row r="775" spans="2:3" ht="15.75" customHeight="1" x14ac:dyDescent="0.3">
      <c r="B775" s="76">
        <v>48</v>
      </c>
      <c r="C775" s="78">
        <v>6423.48</v>
      </c>
    </row>
    <row r="776" spans="2:3" ht="15.75" customHeight="1" x14ac:dyDescent="0.3">
      <c r="B776" s="76">
        <v>38</v>
      </c>
      <c r="C776" s="78">
        <v>6435.62</v>
      </c>
    </row>
    <row r="777" spans="2:3" ht="15.75" customHeight="1" x14ac:dyDescent="0.3">
      <c r="B777" s="76">
        <v>39</v>
      </c>
      <c r="C777" s="78">
        <v>6455.86</v>
      </c>
    </row>
    <row r="778" spans="2:3" ht="15.75" customHeight="1" x14ac:dyDescent="0.3">
      <c r="B778" s="76">
        <v>39</v>
      </c>
      <c r="C778" s="78">
        <v>6457.84</v>
      </c>
    </row>
    <row r="779" spans="2:3" ht="15.75" customHeight="1" x14ac:dyDescent="0.3">
      <c r="B779" s="76">
        <v>42</v>
      </c>
      <c r="C779" s="78">
        <v>6473.15</v>
      </c>
    </row>
    <row r="780" spans="2:3" ht="15.75" customHeight="1" x14ac:dyDescent="0.3">
      <c r="B780" s="76">
        <v>43</v>
      </c>
      <c r="C780" s="78">
        <v>6474.01</v>
      </c>
    </row>
    <row r="781" spans="2:3" ht="15.75" customHeight="1" x14ac:dyDescent="0.3">
      <c r="B781" s="76">
        <v>53</v>
      </c>
      <c r="C781" s="78">
        <v>6481.67</v>
      </c>
    </row>
    <row r="782" spans="2:3" ht="15.75" customHeight="1" x14ac:dyDescent="0.3">
      <c r="B782" s="76">
        <v>41</v>
      </c>
      <c r="C782" s="78">
        <v>6496.89</v>
      </c>
    </row>
    <row r="783" spans="2:3" ht="15.75" customHeight="1" x14ac:dyDescent="0.3">
      <c r="B783" s="76">
        <v>41</v>
      </c>
      <c r="C783" s="78">
        <v>6500.24</v>
      </c>
    </row>
    <row r="784" spans="2:3" ht="15.75" customHeight="1" x14ac:dyDescent="0.3">
      <c r="B784" s="76">
        <v>29</v>
      </c>
      <c r="C784" s="78">
        <v>6512.24</v>
      </c>
    </row>
    <row r="785" spans="2:3" ht="15.75" customHeight="1" x14ac:dyDescent="0.3">
      <c r="B785" s="76">
        <v>47</v>
      </c>
      <c r="C785" s="78">
        <v>6529.21</v>
      </c>
    </row>
    <row r="786" spans="2:3" ht="15.75" customHeight="1" x14ac:dyDescent="0.3">
      <c r="B786" s="76">
        <v>41</v>
      </c>
      <c r="C786" s="78">
        <v>6532.04</v>
      </c>
    </row>
    <row r="787" spans="2:3" ht="15.75" customHeight="1" x14ac:dyDescent="0.3">
      <c r="B787" s="76">
        <v>41</v>
      </c>
      <c r="C787" s="78">
        <v>6536.68</v>
      </c>
    </row>
    <row r="788" spans="2:3" ht="15.75" customHeight="1" x14ac:dyDescent="0.3">
      <c r="B788" s="76">
        <v>54</v>
      </c>
      <c r="C788" s="78">
        <v>6546.16</v>
      </c>
    </row>
    <row r="789" spans="2:3" ht="15.75" customHeight="1" x14ac:dyDescent="0.3">
      <c r="B789" s="76">
        <v>37</v>
      </c>
      <c r="C789" s="78">
        <v>6548.2</v>
      </c>
    </row>
    <row r="790" spans="2:3" ht="15.75" customHeight="1" x14ac:dyDescent="0.3">
      <c r="B790" s="76">
        <v>34</v>
      </c>
      <c r="C790" s="78">
        <v>6551.75</v>
      </c>
    </row>
    <row r="791" spans="2:3" ht="15.75" customHeight="1" x14ac:dyDescent="0.3">
      <c r="B791" s="76">
        <v>55</v>
      </c>
      <c r="C791" s="78">
        <v>6552.01</v>
      </c>
    </row>
    <row r="792" spans="2:3" ht="15.75" customHeight="1" x14ac:dyDescent="0.3">
      <c r="B792" s="76">
        <v>39</v>
      </c>
      <c r="C792" s="78">
        <v>6555.07</v>
      </c>
    </row>
    <row r="793" spans="2:3" ht="15.75" customHeight="1" x14ac:dyDescent="0.3">
      <c r="B793" s="76">
        <v>42</v>
      </c>
      <c r="C793" s="78">
        <v>6571.02</v>
      </c>
    </row>
    <row r="794" spans="2:3" ht="15.75" customHeight="1" x14ac:dyDescent="0.3">
      <c r="B794" s="76">
        <v>39</v>
      </c>
      <c r="C794" s="78">
        <v>6571.54</v>
      </c>
    </row>
    <row r="795" spans="2:3" ht="15.75" customHeight="1" x14ac:dyDescent="0.3">
      <c r="B795" s="76">
        <v>41</v>
      </c>
      <c r="C795" s="78">
        <v>6593.51</v>
      </c>
    </row>
    <row r="796" spans="2:3" ht="15.75" customHeight="1" x14ac:dyDescent="0.3">
      <c r="B796" s="76">
        <v>41</v>
      </c>
      <c r="C796" s="78">
        <v>6600.21</v>
      </c>
    </row>
    <row r="797" spans="2:3" ht="15.75" customHeight="1" x14ac:dyDescent="0.3">
      <c r="B797" s="76">
        <v>41</v>
      </c>
      <c r="C797" s="78">
        <v>6600.36</v>
      </c>
    </row>
    <row r="798" spans="2:3" ht="15.75" customHeight="1" x14ac:dyDescent="0.3">
      <c r="B798" s="76">
        <v>41</v>
      </c>
      <c r="C798" s="78">
        <v>6610.11</v>
      </c>
    </row>
    <row r="799" spans="2:3" ht="15.75" customHeight="1" x14ac:dyDescent="0.3">
      <c r="B799" s="76">
        <v>50</v>
      </c>
      <c r="C799" s="78">
        <v>6630.31</v>
      </c>
    </row>
    <row r="800" spans="2:3" ht="15.75" customHeight="1" x14ac:dyDescent="0.3">
      <c r="B800" s="76">
        <v>20</v>
      </c>
      <c r="C800" s="78">
        <v>6638.16</v>
      </c>
    </row>
    <row r="801" spans="2:3" ht="15.75" customHeight="1" x14ac:dyDescent="0.3">
      <c r="B801" s="76">
        <v>33</v>
      </c>
      <c r="C801" s="78">
        <v>6639.3</v>
      </c>
    </row>
    <row r="802" spans="2:3" ht="15.75" customHeight="1" x14ac:dyDescent="0.3">
      <c r="B802" s="76">
        <v>39</v>
      </c>
      <c r="C802" s="78">
        <v>6640.54</v>
      </c>
    </row>
    <row r="803" spans="2:3" ht="15.75" customHeight="1" x14ac:dyDescent="0.3">
      <c r="B803" s="76">
        <v>53</v>
      </c>
      <c r="C803" s="78">
        <v>6651.26</v>
      </c>
    </row>
    <row r="804" spans="2:3" ht="15.75" customHeight="1" x14ac:dyDescent="0.3">
      <c r="B804" s="76">
        <v>39</v>
      </c>
      <c r="C804" s="78">
        <v>6652.53</v>
      </c>
    </row>
    <row r="805" spans="2:3" ht="15.75" customHeight="1" x14ac:dyDescent="0.3">
      <c r="B805" s="76">
        <v>34</v>
      </c>
      <c r="C805" s="78">
        <v>6653.79</v>
      </c>
    </row>
    <row r="806" spans="2:3" ht="15.75" customHeight="1" x14ac:dyDescent="0.3">
      <c r="B806" s="76">
        <v>41</v>
      </c>
      <c r="C806" s="78">
        <v>6664.32</v>
      </c>
    </row>
    <row r="807" spans="2:3" ht="15.75" customHeight="1" x14ac:dyDescent="0.3">
      <c r="B807" s="76">
        <v>42</v>
      </c>
      <c r="C807" s="78">
        <v>6664.69</v>
      </c>
    </row>
    <row r="808" spans="2:3" ht="15.75" customHeight="1" x14ac:dyDescent="0.3">
      <c r="B808" s="76">
        <v>34</v>
      </c>
      <c r="C808" s="78">
        <v>6666.24</v>
      </c>
    </row>
    <row r="809" spans="2:3" ht="15.75" customHeight="1" x14ac:dyDescent="0.3">
      <c r="B809" s="76">
        <v>38</v>
      </c>
      <c r="C809" s="78">
        <v>6686.43</v>
      </c>
    </row>
    <row r="810" spans="2:3" ht="15.75" customHeight="1" x14ac:dyDescent="0.3">
      <c r="B810" s="76">
        <v>55</v>
      </c>
      <c r="C810" s="78">
        <v>6700.56</v>
      </c>
    </row>
    <row r="811" spans="2:3" ht="15.75" customHeight="1" x14ac:dyDescent="0.3">
      <c r="B811" s="76">
        <v>52</v>
      </c>
      <c r="C811" s="78">
        <v>6706.47</v>
      </c>
    </row>
    <row r="812" spans="2:3" ht="15.75" customHeight="1" x14ac:dyDescent="0.3">
      <c r="B812" s="76">
        <v>40</v>
      </c>
      <c r="C812" s="78">
        <v>6710.19</v>
      </c>
    </row>
    <row r="813" spans="2:3" ht="15.75" customHeight="1" x14ac:dyDescent="0.3">
      <c r="B813" s="76">
        <v>29</v>
      </c>
      <c r="C813" s="78">
        <v>6721.37</v>
      </c>
    </row>
    <row r="814" spans="2:3" ht="15.75" customHeight="1" x14ac:dyDescent="0.3">
      <c r="B814" s="76">
        <v>45</v>
      </c>
      <c r="C814" s="78">
        <v>6737.98</v>
      </c>
    </row>
    <row r="815" spans="2:3" ht="15.75" customHeight="1" x14ac:dyDescent="0.3">
      <c r="B815" s="76">
        <v>55</v>
      </c>
      <c r="C815" s="78">
        <v>6738.84</v>
      </c>
    </row>
    <row r="816" spans="2:3" ht="15.75" customHeight="1" x14ac:dyDescent="0.3">
      <c r="B816" s="76">
        <v>37</v>
      </c>
      <c r="C816" s="78">
        <v>6746.74</v>
      </c>
    </row>
    <row r="817" spans="2:3" ht="15.75" customHeight="1" x14ac:dyDescent="0.3">
      <c r="B817" s="76">
        <v>37</v>
      </c>
      <c r="C817" s="78">
        <v>6748.59</v>
      </c>
    </row>
    <row r="818" spans="2:3" ht="15.75" customHeight="1" x14ac:dyDescent="0.3">
      <c r="B818" s="76">
        <v>53</v>
      </c>
      <c r="C818" s="78">
        <v>6749.63</v>
      </c>
    </row>
    <row r="819" spans="2:3" ht="15.75" customHeight="1" x14ac:dyDescent="0.3">
      <c r="B819" s="76">
        <v>57</v>
      </c>
      <c r="C819" s="78">
        <v>6750.27</v>
      </c>
    </row>
    <row r="820" spans="2:3" ht="15.75" customHeight="1" x14ac:dyDescent="0.3">
      <c r="B820" s="76">
        <v>35</v>
      </c>
      <c r="C820" s="78">
        <v>6753.04</v>
      </c>
    </row>
    <row r="821" spans="2:3" ht="15.75" customHeight="1" x14ac:dyDescent="0.3">
      <c r="B821" s="76">
        <v>42</v>
      </c>
      <c r="C821" s="78">
        <v>6770.19</v>
      </c>
    </row>
    <row r="822" spans="2:3" ht="15.75" customHeight="1" x14ac:dyDescent="0.3">
      <c r="B822" s="76">
        <v>42</v>
      </c>
      <c r="C822" s="78">
        <v>6775.96</v>
      </c>
    </row>
    <row r="823" spans="2:3" ht="15.75" customHeight="1" x14ac:dyDescent="0.3">
      <c r="B823" s="76">
        <v>42</v>
      </c>
      <c r="C823" s="78">
        <v>6781.35</v>
      </c>
    </row>
    <row r="824" spans="2:3" ht="15.75" customHeight="1" x14ac:dyDescent="0.3">
      <c r="B824" s="76">
        <v>43</v>
      </c>
      <c r="C824" s="78">
        <v>6781.52</v>
      </c>
    </row>
    <row r="825" spans="2:3" ht="15.75" customHeight="1" x14ac:dyDescent="0.3">
      <c r="B825" s="76">
        <v>38</v>
      </c>
      <c r="C825" s="78">
        <v>6796.86</v>
      </c>
    </row>
    <row r="826" spans="2:3" ht="15.75" customHeight="1" x14ac:dyDescent="0.3">
      <c r="B826" s="76">
        <v>32</v>
      </c>
      <c r="C826" s="78">
        <v>6799.46</v>
      </c>
    </row>
    <row r="827" spans="2:3" ht="15.75" customHeight="1" x14ac:dyDescent="0.3">
      <c r="B827" s="76">
        <v>48</v>
      </c>
      <c r="C827" s="78">
        <v>6809.46</v>
      </c>
    </row>
    <row r="828" spans="2:3" ht="15.75" customHeight="1" x14ac:dyDescent="0.3">
      <c r="B828" s="76">
        <v>29</v>
      </c>
      <c r="C828" s="78">
        <v>6827.69</v>
      </c>
    </row>
    <row r="829" spans="2:3" ht="15.75" customHeight="1" x14ac:dyDescent="0.3">
      <c r="B829" s="76">
        <v>44</v>
      </c>
      <c r="C829" s="78">
        <v>6837.37</v>
      </c>
    </row>
    <row r="830" spans="2:3" ht="15.75" customHeight="1" x14ac:dyDescent="0.3">
      <c r="B830" s="76">
        <v>23</v>
      </c>
      <c r="C830" s="78">
        <v>6842.28</v>
      </c>
    </row>
    <row r="831" spans="2:3" ht="15.75" customHeight="1" x14ac:dyDescent="0.3">
      <c r="B831" s="76">
        <v>46</v>
      </c>
      <c r="C831" s="78">
        <v>6843.17</v>
      </c>
    </row>
    <row r="832" spans="2:3" ht="15.75" customHeight="1" x14ac:dyDescent="0.3">
      <c r="B832" s="76">
        <v>44</v>
      </c>
      <c r="C832" s="78">
        <v>6849.03</v>
      </c>
    </row>
    <row r="833" spans="2:3" ht="15.75" customHeight="1" x14ac:dyDescent="0.3">
      <c r="B833" s="76">
        <v>42</v>
      </c>
      <c r="C833" s="78">
        <v>6858.48</v>
      </c>
    </row>
    <row r="834" spans="2:3" ht="15.75" customHeight="1" x14ac:dyDescent="0.3">
      <c r="B834" s="76">
        <v>45</v>
      </c>
      <c r="C834" s="78">
        <v>6863.49</v>
      </c>
    </row>
    <row r="835" spans="2:3" ht="15.75" customHeight="1" x14ac:dyDescent="0.3">
      <c r="B835" s="76">
        <v>54</v>
      </c>
      <c r="C835" s="78">
        <v>6868.39</v>
      </c>
    </row>
    <row r="836" spans="2:3" ht="15.75" customHeight="1" x14ac:dyDescent="0.3">
      <c r="B836" s="76">
        <v>42</v>
      </c>
      <c r="C836" s="78">
        <v>6875.96</v>
      </c>
    </row>
    <row r="837" spans="2:3" ht="15.75" customHeight="1" x14ac:dyDescent="0.3">
      <c r="B837" s="76">
        <v>19</v>
      </c>
      <c r="C837" s="78">
        <v>6876.53</v>
      </c>
    </row>
    <row r="838" spans="2:3" ht="15.75" customHeight="1" x14ac:dyDescent="0.3">
      <c r="B838" s="76">
        <v>38</v>
      </c>
      <c r="C838" s="78">
        <v>6877.98</v>
      </c>
    </row>
    <row r="839" spans="2:3" ht="15.75" customHeight="1" x14ac:dyDescent="0.3">
      <c r="B839" s="76">
        <v>34</v>
      </c>
      <c r="C839" s="78">
        <v>6895.19</v>
      </c>
    </row>
    <row r="840" spans="2:3" ht="15.75" customHeight="1" x14ac:dyDescent="0.3">
      <c r="B840" s="76">
        <v>39</v>
      </c>
      <c r="C840" s="78">
        <v>6933.24</v>
      </c>
    </row>
    <row r="841" spans="2:3" ht="15.75" customHeight="1" x14ac:dyDescent="0.3">
      <c r="B841" s="76">
        <v>45</v>
      </c>
      <c r="C841" s="78">
        <v>6938.11</v>
      </c>
    </row>
    <row r="842" spans="2:3" ht="15.75" customHeight="1" x14ac:dyDescent="0.3">
      <c r="B842" s="76">
        <v>43</v>
      </c>
      <c r="C842" s="78">
        <v>6940.91</v>
      </c>
    </row>
    <row r="843" spans="2:3" ht="15.75" customHeight="1" x14ac:dyDescent="0.3">
      <c r="B843" s="76">
        <v>43</v>
      </c>
      <c r="C843" s="78">
        <v>6940.94</v>
      </c>
    </row>
    <row r="844" spans="2:3" ht="15.75" customHeight="1" x14ac:dyDescent="0.3">
      <c r="B844" s="76">
        <v>45</v>
      </c>
      <c r="C844" s="78">
        <v>6948.7</v>
      </c>
    </row>
    <row r="845" spans="2:3" ht="15.75" customHeight="1" x14ac:dyDescent="0.3">
      <c r="B845" s="76">
        <v>43</v>
      </c>
      <c r="C845" s="78">
        <v>6951.12</v>
      </c>
    </row>
    <row r="846" spans="2:3" ht="15.75" customHeight="1" x14ac:dyDescent="0.3">
      <c r="B846" s="76">
        <v>48</v>
      </c>
      <c r="C846" s="78">
        <v>6965.21</v>
      </c>
    </row>
    <row r="847" spans="2:3" ht="15.75" customHeight="1" x14ac:dyDescent="0.3">
      <c r="B847" s="76">
        <v>38</v>
      </c>
      <c r="C847" s="78">
        <v>6985.51</v>
      </c>
    </row>
    <row r="848" spans="2:3" ht="15.75" customHeight="1" x14ac:dyDescent="0.3">
      <c r="B848" s="76">
        <v>41</v>
      </c>
      <c r="C848" s="78">
        <v>6986.7</v>
      </c>
    </row>
    <row r="849" spans="2:3" ht="15.75" customHeight="1" x14ac:dyDescent="0.3">
      <c r="B849" s="76">
        <v>41</v>
      </c>
      <c r="C849" s="78">
        <v>6989.95</v>
      </c>
    </row>
    <row r="850" spans="2:3" ht="15.75" customHeight="1" x14ac:dyDescent="0.3">
      <c r="B850" s="76">
        <v>54</v>
      </c>
      <c r="C850" s="78">
        <v>7003.1</v>
      </c>
    </row>
    <row r="851" spans="2:3" ht="15.75" customHeight="1" x14ac:dyDescent="0.3">
      <c r="B851" s="76">
        <v>45</v>
      </c>
      <c r="C851" s="78">
        <v>7033.08</v>
      </c>
    </row>
    <row r="852" spans="2:3" ht="15.75" customHeight="1" x14ac:dyDescent="0.3">
      <c r="B852" s="76">
        <v>28</v>
      </c>
      <c r="C852" s="78">
        <v>7042.11</v>
      </c>
    </row>
    <row r="853" spans="2:3" ht="15.75" customHeight="1" x14ac:dyDescent="0.3">
      <c r="B853" s="76">
        <v>43</v>
      </c>
      <c r="C853" s="78">
        <v>7045.5</v>
      </c>
    </row>
    <row r="854" spans="2:3" ht="15.75" customHeight="1" x14ac:dyDescent="0.3">
      <c r="B854" s="76">
        <v>43</v>
      </c>
      <c r="C854" s="78">
        <v>7046.72</v>
      </c>
    </row>
    <row r="855" spans="2:3" ht="15.75" customHeight="1" x14ac:dyDescent="0.3">
      <c r="B855" s="76">
        <v>43</v>
      </c>
      <c r="C855" s="78">
        <v>7050.02</v>
      </c>
    </row>
    <row r="856" spans="2:3" ht="15.75" customHeight="1" x14ac:dyDescent="0.3">
      <c r="B856" s="76">
        <v>43</v>
      </c>
      <c r="C856" s="78">
        <v>7050.64</v>
      </c>
    </row>
    <row r="857" spans="2:3" ht="15.75" customHeight="1" x14ac:dyDescent="0.3">
      <c r="B857" s="76">
        <v>45</v>
      </c>
      <c r="C857" s="78">
        <v>7054.41</v>
      </c>
    </row>
    <row r="858" spans="2:3" ht="15.75" customHeight="1" x14ac:dyDescent="0.3">
      <c r="B858" s="76">
        <v>41</v>
      </c>
      <c r="C858" s="78">
        <v>7077.19</v>
      </c>
    </row>
    <row r="859" spans="2:3" ht="15.75" customHeight="1" x14ac:dyDescent="0.3">
      <c r="B859" s="76">
        <v>31</v>
      </c>
      <c r="C859" s="78">
        <v>7096.98</v>
      </c>
    </row>
    <row r="860" spans="2:3" ht="15.75" customHeight="1" x14ac:dyDescent="0.3">
      <c r="B860" s="76">
        <v>36</v>
      </c>
      <c r="C860" s="78">
        <v>7106.81</v>
      </c>
    </row>
    <row r="861" spans="2:3" ht="15.75" customHeight="1" x14ac:dyDescent="0.3">
      <c r="B861" s="76">
        <v>55</v>
      </c>
      <c r="C861" s="78">
        <v>7125.25</v>
      </c>
    </row>
    <row r="862" spans="2:3" ht="15.75" customHeight="1" x14ac:dyDescent="0.3">
      <c r="B862" s="76">
        <v>30</v>
      </c>
      <c r="C862" s="78">
        <v>7128.64</v>
      </c>
    </row>
    <row r="863" spans="2:3" ht="15.75" customHeight="1" x14ac:dyDescent="0.3">
      <c r="B863" s="76">
        <v>39</v>
      </c>
      <c r="C863" s="78">
        <v>7133.9</v>
      </c>
    </row>
    <row r="864" spans="2:3" ht="15.75" customHeight="1" x14ac:dyDescent="0.3">
      <c r="B864" s="76">
        <v>24</v>
      </c>
      <c r="C864" s="78">
        <v>7144.4</v>
      </c>
    </row>
    <row r="865" spans="2:3" ht="15.75" customHeight="1" x14ac:dyDescent="0.3">
      <c r="B865" s="76">
        <v>39</v>
      </c>
      <c r="C865" s="78">
        <v>7144.86</v>
      </c>
    </row>
    <row r="866" spans="2:3" ht="15.75" customHeight="1" x14ac:dyDescent="0.3">
      <c r="B866" s="76">
        <v>47</v>
      </c>
      <c r="C866" s="78">
        <v>7147.11</v>
      </c>
    </row>
    <row r="867" spans="2:3" ht="15.75" customHeight="1" x14ac:dyDescent="0.3">
      <c r="B867" s="76">
        <v>45</v>
      </c>
      <c r="C867" s="78">
        <v>7147.47</v>
      </c>
    </row>
    <row r="868" spans="2:3" ht="15.75" customHeight="1" x14ac:dyDescent="0.3">
      <c r="B868" s="76">
        <v>39</v>
      </c>
      <c r="C868" s="78">
        <v>7151.09</v>
      </c>
    </row>
    <row r="869" spans="2:3" ht="15.75" customHeight="1" x14ac:dyDescent="0.3">
      <c r="B869" s="76">
        <v>45</v>
      </c>
      <c r="C869" s="78">
        <v>7152.67</v>
      </c>
    </row>
    <row r="870" spans="2:3" ht="15.75" customHeight="1" x14ac:dyDescent="0.3">
      <c r="B870" s="76">
        <v>42</v>
      </c>
      <c r="C870" s="78">
        <v>7153.55</v>
      </c>
    </row>
    <row r="871" spans="2:3" ht="15.75" customHeight="1" x14ac:dyDescent="0.3">
      <c r="B871" s="76">
        <v>43</v>
      </c>
      <c r="C871" s="78">
        <v>7160.09</v>
      </c>
    </row>
    <row r="872" spans="2:3" ht="15.75" customHeight="1" x14ac:dyDescent="0.3">
      <c r="B872" s="76">
        <v>43</v>
      </c>
      <c r="C872" s="78">
        <v>7160.33</v>
      </c>
    </row>
    <row r="873" spans="2:3" ht="15.75" customHeight="1" x14ac:dyDescent="0.3">
      <c r="B873" s="76">
        <v>43</v>
      </c>
      <c r="C873" s="78">
        <v>7162.01</v>
      </c>
    </row>
    <row r="874" spans="2:3" ht="15.75" customHeight="1" x14ac:dyDescent="0.3">
      <c r="B874" s="76">
        <v>41</v>
      </c>
      <c r="C874" s="78">
        <v>7173.36</v>
      </c>
    </row>
    <row r="875" spans="2:3" ht="15.75" customHeight="1" x14ac:dyDescent="0.3">
      <c r="B875" s="76">
        <v>48</v>
      </c>
      <c r="C875" s="78">
        <v>7175.51</v>
      </c>
    </row>
    <row r="876" spans="2:3" ht="15.75" customHeight="1" x14ac:dyDescent="0.3">
      <c r="B876" s="76">
        <v>55</v>
      </c>
      <c r="C876" s="78">
        <v>7179.52</v>
      </c>
    </row>
    <row r="877" spans="2:3" ht="15.75" customHeight="1" x14ac:dyDescent="0.3">
      <c r="B877" s="76">
        <v>41</v>
      </c>
      <c r="C877" s="78">
        <v>7196.87</v>
      </c>
    </row>
    <row r="878" spans="2:3" ht="15.75" customHeight="1" x14ac:dyDescent="0.3">
      <c r="B878" s="76">
        <v>40</v>
      </c>
      <c r="C878" s="78">
        <v>7201.7</v>
      </c>
    </row>
    <row r="879" spans="2:3" ht="15.75" customHeight="1" x14ac:dyDescent="0.3">
      <c r="B879" s="76">
        <v>40</v>
      </c>
      <c r="C879" s="78">
        <v>7209.49</v>
      </c>
    </row>
    <row r="880" spans="2:3" ht="15.75" customHeight="1" x14ac:dyDescent="0.3">
      <c r="B880" s="76">
        <v>32</v>
      </c>
      <c r="C880" s="78">
        <v>7220.25</v>
      </c>
    </row>
    <row r="881" spans="2:3" ht="15.75" customHeight="1" x14ac:dyDescent="0.3">
      <c r="B881" s="76">
        <v>46</v>
      </c>
      <c r="C881" s="78">
        <v>7222.79</v>
      </c>
    </row>
    <row r="882" spans="2:3" ht="15.75" customHeight="1" x14ac:dyDescent="0.3">
      <c r="B882" s="76">
        <v>37</v>
      </c>
      <c r="C882" s="78">
        <v>7228.22</v>
      </c>
    </row>
    <row r="883" spans="2:3" ht="15.75" customHeight="1" x14ac:dyDescent="0.3">
      <c r="B883" s="76">
        <v>37</v>
      </c>
      <c r="C883" s="78">
        <v>7243.81</v>
      </c>
    </row>
    <row r="884" spans="2:3" ht="15.75" customHeight="1" x14ac:dyDescent="0.3">
      <c r="B884" s="76">
        <v>41</v>
      </c>
      <c r="C884" s="78">
        <v>7248.71</v>
      </c>
    </row>
    <row r="885" spans="2:3" ht="15.75" customHeight="1" x14ac:dyDescent="0.3">
      <c r="B885" s="76">
        <v>42</v>
      </c>
      <c r="C885" s="78">
        <v>7256.72</v>
      </c>
    </row>
    <row r="886" spans="2:3" ht="15.75" customHeight="1" x14ac:dyDescent="0.3">
      <c r="B886" s="76">
        <v>42</v>
      </c>
      <c r="C886" s="78">
        <v>7261.74</v>
      </c>
    </row>
    <row r="887" spans="2:3" ht="15.75" customHeight="1" x14ac:dyDescent="0.3">
      <c r="B887" s="76">
        <v>50</v>
      </c>
      <c r="C887" s="78">
        <v>7265.58</v>
      </c>
    </row>
    <row r="888" spans="2:3" ht="15.75" customHeight="1" x14ac:dyDescent="0.3">
      <c r="B888" s="76">
        <v>42</v>
      </c>
      <c r="C888" s="78">
        <v>7265.7</v>
      </c>
    </row>
    <row r="889" spans="2:3" ht="15.75" customHeight="1" x14ac:dyDescent="0.3">
      <c r="B889" s="76">
        <v>47</v>
      </c>
      <c r="C889" s="78">
        <v>7273.02</v>
      </c>
    </row>
    <row r="890" spans="2:3" ht="15.75" customHeight="1" x14ac:dyDescent="0.3">
      <c r="B890" s="76">
        <v>38</v>
      </c>
      <c r="C890" s="78">
        <v>7281.51</v>
      </c>
    </row>
    <row r="891" spans="2:3" ht="15.75" customHeight="1" x14ac:dyDescent="0.3">
      <c r="B891" s="76">
        <v>57</v>
      </c>
      <c r="C891" s="78">
        <v>7302.46</v>
      </c>
    </row>
    <row r="892" spans="2:3" ht="15.75" customHeight="1" x14ac:dyDescent="0.3">
      <c r="B892" s="76">
        <v>58</v>
      </c>
      <c r="C892" s="78">
        <v>7304.65</v>
      </c>
    </row>
    <row r="893" spans="2:3" ht="15.75" customHeight="1" x14ac:dyDescent="0.3">
      <c r="B893" s="76">
        <v>58</v>
      </c>
      <c r="C893" s="78">
        <v>7318.21</v>
      </c>
    </row>
    <row r="894" spans="2:3" ht="15.75" customHeight="1" x14ac:dyDescent="0.3">
      <c r="B894" s="76">
        <v>51</v>
      </c>
      <c r="C894" s="78">
        <v>7318.22</v>
      </c>
    </row>
    <row r="895" spans="2:3" ht="15.75" customHeight="1" x14ac:dyDescent="0.3">
      <c r="B895" s="76">
        <v>58</v>
      </c>
      <c r="C895" s="78">
        <v>7322.86</v>
      </c>
    </row>
    <row r="896" spans="2:3" ht="15.75" customHeight="1" x14ac:dyDescent="0.3">
      <c r="B896" s="76">
        <v>19</v>
      </c>
      <c r="C896" s="78">
        <v>7323.73</v>
      </c>
    </row>
    <row r="897" spans="2:3" ht="15.75" customHeight="1" x14ac:dyDescent="0.3">
      <c r="B897" s="76">
        <v>44</v>
      </c>
      <c r="C897" s="78">
        <v>7325.05</v>
      </c>
    </row>
    <row r="898" spans="2:3" ht="15.75" customHeight="1" x14ac:dyDescent="0.3">
      <c r="B898" s="76">
        <v>39</v>
      </c>
      <c r="C898" s="78">
        <v>7325.47</v>
      </c>
    </row>
    <row r="899" spans="2:3" ht="15.75" customHeight="1" x14ac:dyDescent="0.3">
      <c r="B899" s="76">
        <v>44</v>
      </c>
      <c r="C899" s="78">
        <v>7337.75</v>
      </c>
    </row>
    <row r="900" spans="2:3" ht="15.75" customHeight="1" x14ac:dyDescent="0.3">
      <c r="B900" s="76">
        <v>37</v>
      </c>
      <c r="C900" s="78">
        <v>7339.93</v>
      </c>
    </row>
    <row r="901" spans="2:3" ht="15.75" customHeight="1" x14ac:dyDescent="0.3">
      <c r="B901" s="76">
        <v>46</v>
      </c>
      <c r="C901" s="78">
        <v>7345.08</v>
      </c>
    </row>
    <row r="902" spans="2:3" ht="15.75" customHeight="1" x14ac:dyDescent="0.3">
      <c r="B902" s="76">
        <v>44</v>
      </c>
      <c r="C902" s="78">
        <v>7345.73</v>
      </c>
    </row>
    <row r="903" spans="2:3" ht="15.75" customHeight="1" x14ac:dyDescent="0.3">
      <c r="B903" s="76">
        <v>46</v>
      </c>
      <c r="C903" s="78">
        <v>7348.14</v>
      </c>
    </row>
    <row r="904" spans="2:3" ht="15.75" customHeight="1" x14ac:dyDescent="0.3">
      <c r="B904" s="76">
        <v>30</v>
      </c>
      <c r="C904" s="78">
        <v>7349.12</v>
      </c>
    </row>
    <row r="905" spans="2:3" ht="15.75" customHeight="1" x14ac:dyDescent="0.3">
      <c r="B905" s="76">
        <v>40</v>
      </c>
      <c r="C905" s="78">
        <v>7357.49</v>
      </c>
    </row>
    <row r="906" spans="2:3" ht="15.75" customHeight="1" x14ac:dyDescent="0.3">
      <c r="B906" s="76">
        <v>42</v>
      </c>
      <c r="C906" s="78">
        <v>7358.18</v>
      </c>
    </row>
    <row r="907" spans="2:3" ht="15.75" customHeight="1" x14ac:dyDescent="0.3">
      <c r="B907" s="76">
        <v>58</v>
      </c>
      <c r="C907" s="78">
        <v>7362.31</v>
      </c>
    </row>
    <row r="908" spans="2:3" ht="15.75" customHeight="1" x14ac:dyDescent="0.3">
      <c r="B908" s="76">
        <v>42</v>
      </c>
      <c r="C908" s="78">
        <v>7371.77</v>
      </c>
    </row>
    <row r="909" spans="2:3" ht="15.75" customHeight="1" x14ac:dyDescent="0.3">
      <c r="B909" s="76">
        <v>30</v>
      </c>
      <c r="C909" s="78">
        <v>7388.85</v>
      </c>
    </row>
    <row r="910" spans="2:3" ht="15.75" customHeight="1" x14ac:dyDescent="0.3">
      <c r="B910" s="76">
        <v>58</v>
      </c>
      <c r="C910" s="78">
        <v>7403.98</v>
      </c>
    </row>
    <row r="911" spans="2:3" ht="15.75" customHeight="1" x14ac:dyDescent="0.3">
      <c r="B911" s="76">
        <v>40</v>
      </c>
      <c r="C911" s="78">
        <v>7418.52</v>
      </c>
    </row>
    <row r="912" spans="2:3" ht="15.75" customHeight="1" x14ac:dyDescent="0.3">
      <c r="B912" s="76">
        <v>45</v>
      </c>
      <c r="C912" s="78">
        <v>7419.48</v>
      </c>
    </row>
    <row r="913" spans="2:3" ht="15.75" customHeight="1" x14ac:dyDescent="0.3">
      <c r="B913" s="76">
        <v>45</v>
      </c>
      <c r="C913" s="78">
        <v>7421.19</v>
      </c>
    </row>
    <row r="914" spans="2:3" ht="15.75" customHeight="1" x14ac:dyDescent="0.3">
      <c r="B914" s="76">
        <v>46</v>
      </c>
      <c r="C914" s="78">
        <v>7441.05</v>
      </c>
    </row>
    <row r="915" spans="2:3" ht="15.75" customHeight="1" x14ac:dyDescent="0.3">
      <c r="B915" s="76">
        <v>44</v>
      </c>
      <c r="C915" s="78">
        <v>7441.5</v>
      </c>
    </row>
    <row r="916" spans="2:3" ht="15.75" customHeight="1" x14ac:dyDescent="0.3">
      <c r="B916" s="76">
        <v>43</v>
      </c>
      <c r="C916" s="78">
        <v>7443.64</v>
      </c>
    </row>
    <row r="917" spans="2:3" ht="15.75" customHeight="1" x14ac:dyDescent="0.3">
      <c r="B917" s="76">
        <v>46</v>
      </c>
      <c r="C917" s="78">
        <v>7445.92</v>
      </c>
    </row>
    <row r="918" spans="2:3" ht="15.75" customHeight="1" x14ac:dyDescent="0.3">
      <c r="B918" s="76">
        <v>46</v>
      </c>
      <c r="C918" s="78">
        <v>7448.4</v>
      </c>
    </row>
    <row r="919" spans="2:3" ht="15.75" customHeight="1" x14ac:dyDescent="0.3">
      <c r="B919" s="76">
        <v>22</v>
      </c>
      <c r="C919" s="78">
        <v>7450.36</v>
      </c>
    </row>
    <row r="920" spans="2:3" ht="15.75" customHeight="1" x14ac:dyDescent="0.3">
      <c r="B920" s="76">
        <v>56</v>
      </c>
      <c r="C920" s="78">
        <v>7463.51</v>
      </c>
    </row>
    <row r="921" spans="2:3" ht="15.75" customHeight="1" x14ac:dyDescent="0.3">
      <c r="B921" s="76">
        <v>27</v>
      </c>
      <c r="C921" s="78">
        <v>7487.38</v>
      </c>
    </row>
    <row r="922" spans="2:3" ht="15.75" customHeight="1" x14ac:dyDescent="0.3">
      <c r="B922" s="76">
        <v>35</v>
      </c>
      <c r="C922" s="78">
        <v>7494.63</v>
      </c>
    </row>
    <row r="923" spans="2:3" ht="15.75" customHeight="1" x14ac:dyDescent="0.3">
      <c r="B923" s="76">
        <v>26</v>
      </c>
      <c r="C923" s="78">
        <v>7504.3</v>
      </c>
    </row>
    <row r="924" spans="2:3" ht="15.75" customHeight="1" x14ac:dyDescent="0.3">
      <c r="B924" s="76">
        <v>40</v>
      </c>
      <c r="C924" s="78">
        <v>7512.27</v>
      </c>
    </row>
    <row r="925" spans="2:3" ht="15.75" customHeight="1" x14ac:dyDescent="0.3">
      <c r="B925" s="76">
        <v>45</v>
      </c>
      <c r="C925" s="78">
        <v>7518.03</v>
      </c>
    </row>
    <row r="926" spans="2:3" ht="15.75" customHeight="1" x14ac:dyDescent="0.3">
      <c r="B926" s="76">
        <v>47</v>
      </c>
      <c r="C926" s="78">
        <v>7526.71</v>
      </c>
    </row>
    <row r="927" spans="2:3" ht="15.75" customHeight="1" x14ac:dyDescent="0.3">
      <c r="B927" s="76">
        <v>45</v>
      </c>
      <c r="C927" s="78">
        <v>7531.7</v>
      </c>
    </row>
    <row r="928" spans="2:3" ht="15.75" customHeight="1" x14ac:dyDescent="0.3">
      <c r="B928" s="76">
        <v>39</v>
      </c>
      <c r="C928" s="78">
        <v>7537.16</v>
      </c>
    </row>
    <row r="929" spans="2:3" ht="15.75" customHeight="1" x14ac:dyDescent="0.3">
      <c r="B929" s="76">
        <v>35</v>
      </c>
      <c r="C929" s="78">
        <v>7538.52</v>
      </c>
    </row>
    <row r="930" spans="2:3" ht="15.75" customHeight="1" x14ac:dyDescent="0.3">
      <c r="B930" s="76">
        <v>29</v>
      </c>
      <c r="C930" s="78">
        <v>7567.13</v>
      </c>
    </row>
    <row r="931" spans="2:3" ht="15.75" customHeight="1" x14ac:dyDescent="0.3">
      <c r="B931" s="76">
        <v>56</v>
      </c>
      <c r="C931" s="78">
        <v>7585.62</v>
      </c>
    </row>
    <row r="932" spans="2:3" ht="15.75" customHeight="1" x14ac:dyDescent="0.3">
      <c r="B932" s="76">
        <v>26</v>
      </c>
      <c r="C932" s="78">
        <v>7607.03</v>
      </c>
    </row>
    <row r="933" spans="2:3" ht="15.75" customHeight="1" x14ac:dyDescent="0.3">
      <c r="B933" s="76">
        <v>55</v>
      </c>
      <c r="C933" s="78">
        <v>7609.6</v>
      </c>
    </row>
    <row r="934" spans="2:3" ht="15.75" customHeight="1" x14ac:dyDescent="0.3">
      <c r="B934" s="76">
        <v>27</v>
      </c>
      <c r="C934" s="78">
        <v>7623.13</v>
      </c>
    </row>
    <row r="935" spans="2:3" ht="15.75" customHeight="1" x14ac:dyDescent="0.3">
      <c r="B935" s="76">
        <v>45</v>
      </c>
      <c r="C935" s="78">
        <v>7623.52</v>
      </c>
    </row>
    <row r="936" spans="2:3" ht="15.75" customHeight="1" x14ac:dyDescent="0.3">
      <c r="B936" s="76">
        <v>45</v>
      </c>
      <c r="C936" s="78">
        <v>7624.63</v>
      </c>
    </row>
    <row r="937" spans="2:3" ht="15.75" customHeight="1" x14ac:dyDescent="0.3">
      <c r="B937" s="76">
        <v>45</v>
      </c>
      <c r="C937" s="78">
        <v>7626.99</v>
      </c>
    </row>
    <row r="938" spans="2:3" ht="15.75" customHeight="1" x14ac:dyDescent="0.3">
      <c r="B938" s="76">
        <v>45</v>
      </c>
      <c r="C938" s="78">
        <v>7633.72</v>
      </c>
    </row>
    <row r="939" spans="2:3" ht="15.75" customHeight="1" x14ac:dyDescent="0.3">
      <c r="B939" s="76">
        <v>22</v>
      </c>
      <c r="C939" s="78">
        <v>7636.92</v>
      </c>
    </row>
    <row r="940" spans="2:3" ht="15.75" customHeight="1" x14ac:dyDescent="0.3">
      <c r="B940" s="76">
        <v>43</v>
      </c>
      <c r="C940" s="78">
        <v>7639.42</v>
      </c>
    </row>
    <row r="941" spans="2:3" ht="15.75" customHeight="1" x14ac:dyDescent="0.3">
      <c r="B941" s="76">
        <v>43</v>
      </c>
      <c r="C941" s="78">
        <v>7640.31</v>
      </c>
    </row>
    <row r="942" spans="2:3" ht="15.75" customHeight="1" x14ac:dyDescent="0.3">
      <c r="B942" s="76">
        <v>24</v>
      </c>
      <c r="C942" s="78">
        <v>7642.05</v>
      </c>
    </row>
    <row r="943" spans="2:3" ht="15.75" customHeight="1" x14ac:dyDescent="0.3">
      <c r="B943" s="76">
        <v>43</v>
      </c>
      <c r="C943" s="78">
        <v>7650.77</v>
      </c>
    </row>
    <row r="944" spans="2:3" ht="15.75" customHeight="1" x14ac:dyDescent="0.3">
      <c r="B944" s="76">
        <v>30</v>
      </c>
      <c r="C944" s="78">
        <v>7650.8</v>
      </c>
    </row>
    <row r="945" spans="2:3" ht="15.75" customHeight="1" x14ac:dyDescent="0.3">
      <c r="B945" s="76">
        <v>25</v>
      </c>
      <c r="C945" s="78">
        <v>7652.26</v>
      </c>
    </row>
    <row r="946" spans="2:3" ht="15.75" customHeight="1" x14ac:dyDescent="0.3">
      <c r="B946" s="76">
        <v>58</v>
      </c>
      <c r="C946" s="78">
        <v>7657.69</v>
      </c>
    </row>
    <row r="947" spans="2:3" ht="15.75" customHeight="1" x14ac:dyDescent="0.3">
      <c r="B947" s="76">
        <v>47</v>
      </c>
      <c r="C947" s="78">
        <v>7662.47</v>
      </c>
    </row>
    <row r="948" spans="2:3" ht="15.75" customHeight="1" x14ac:dyDescent="0.3">
      <c r="B948" s="76">
        <v>27</v>
      </c>
      <c r="C948" s="78">
        <v>7670.75</v>
      </c>
    </row>
    <row r="949" spans="2:3" ht="15.75" customHeight="1" x14ac:dyDescent="0.3">
      <c r="B949" s="76">
        <v>28</v>
      </c>
      <c r="C949" s="78">
        <v>7676.4</v>
      </c>
    </row>
    <row r="950" spans="2:3" ht="15.75" customHeight="1" x14ac:dyDescent="0.3">
      <c r="B950" s="76">
        <v>52</v>
      </c>
      <c r="C950" s="78">
        <v>7680.92</v>
      </c>
    </row>
    <row r="951" spans="2:3" ht="15.75" customHeight="1" x14ac:dyDescent="0.3">
      <c r="B951" s="76">
        <v>42</v>
      </c>
      <c r="C951" s="78">
        <v>7681.17</v>
      </c>
    </row>
    <row r="952" spans="2:3" ht="15.75" customHeight="1" x14ac:dyDescent="0.3">
      <c r="B952" s="76">
        <v>41</v>
      </c>
      <c r="C952" s="78">
        <v>7682.67</v>
      </c>
    </row>
    <row r="953" spans="2:3" ht="15.75" customHeight="1" x14ac:dyDescent="0.3">
      <c r="B953" s="76">
        <v>36</v>
      </c>
      <c r="C953" s="78">
        <v>7684.62</v>
      </c>
    </row>
    <row r="954" spans="2:3" ht="15.75" customHeight="1" x14ac:dyDescent="0.3">
      <c r="B954" s="76">
        <v>45</v>
      </c>
      <c r="C954" s="78">
        <v>7726.85</v>
      </c>
    </row>
    <row r="955" spans="2:3" ht="15.75" customHeight="1" x14ac:dyDescent="0.3">
      <c r="B955" s="76">
        <v>44</v>
      </c>
      <c r="C955" s="78">
        <v>7727.25</v>
      </c>
    </row>
    <row r="956" spans="2:3" ht="15.75" customHeight="1" x14ac:dyDescent="0.3">
      <c r="B956" s="76">
        <v>43</v>
      </c>
      <c r="C956" s="78">
        <v>7729.65</v>
      </c>
    </row>
    <row r="957" spans="2:3" ht="15.75" customHeight="1" x14ac:dyDescent="0.3">
      <c r="B957" s="76">
        <v>45</v>
      </c>
      <c r="C957" s="78">
        <v>7731.43</v>
      </c>
    </row>
    <row r="958" spans="2:3" ht="15.75" customHeight="1" x14ac:dyDescent="0.3">
      <c r="B958" s="76">
        <v>46</v>
      </c>
      <c r="C958" s="78">
        <v>7731.86</v>
      </c>
    </row>
    <row r="959" spans="2:3" ht="15.75" customHeight="1" x14ac:dyDescent="0.3">
      <c r="B959" s="76">
        <v>58</v>
      </c>
      <c r="C959" s="78">
        <v>7736.39</v>
      </c>
    </row>
    <row r="960" spans="2:3" ht="15.75" customHeight="1" x14ac:dyDescent="0.3">
      <c r="B960" s="76">
        <v>45</v>
      </c>
      <c r="C960" s="78">
        <v>7740.34</v>
      </c>
    </row>
    <row r="961" spans="2:3" ht="15.75" customHeight="1" x14ac:dyDescent="0.3">
      <c r="B961" s="76">
        <v>47</v>
      </c>
      <c r="C961" s="78">
        <v>7742.11</v>
      </c>
    </row>
    <row r="962" spans="2:3" ht="15.75" customHeight="1" x14ac:dyDescent="0.3">
      <c r="B962" s="76">
        <v>42</v>
      </c>
      <c r="C962" s="78">
        <v>7749.16</v>
      </c>
    </row>
    <row r="963" spans="2:3" ht="15.75" customHeight="1" x14ac:dyDescent="0.3">
      <c r="B963" s="76">
        <v>26</v>
      </c>
      <c r="C963" s="78">
        <v>7763.06</v>
      </c>
    </row>
    <row r="964" spans="2:3" ht="15.75" customHeight="1" x14ac:dyDescent="0.3">
      <c r="B964" s="76">
        <v>49</v>
      </c>
      <c r="C964" s="78">
        <v>7789.64</v>
      </c>
    </row>
    <row r="965" spans="2:3" ht="15.75" customHeight="1" x14ac:dyDescent="0.3">
      <c r="B965" s="76">
        <v>24</v>
      </c>
      <c r="C965" s="78">
        <v>7794.68</v>
      </c>
    </row>
    <row r="966" spans="2:3" ht="15.75" customHeight="1" x14ac:dyDescent="0.3">
      <c r="B966" s="76">
        <v>26</v>
      </c>
      <c r="C966" s="78">
        <v>7803.77</v>
      </c>
    </row>
    <row r="967" spans="2:3" ht="15.75" customHeight="1" x14ac:dyDescent="0.3">
      <c r="B967" s="76">
        <v>49</v>
      </c>
      <c r="C967" s="78">
        <v>7804.16</v>
      </c>
    </row>
    <row r="968" spans="2:3" ht="15.75" customHeight="1" x14ac:dyDescent="0.3">
      <c r="B968" s="76">
        <v>32</v>
      </c>
      <c r="C968" s="78">
        <v>7812.67</v>
      </c>
    </row>
    <row r="969" spans="2:3" ht="15.75" customHeight="1" x14ac:dyDescent="0.3">
      <c r="B969" s="76">
        <v>34</v>
      </c>
      <c r="C969" s="78">
        <v>7824.37</v>
      </c>
    </row>
    <row r="970" spans="2:3" ht="15.75" customHeight="1" x14ac:dyDescent="0.3">
      <c r="B970" s="76">
        <v>22</v>
      </c>
      <c r="C970" s="78">
        <v>7844.8</v>
      </c>
    </row>
    <row r="971" spans="2:3" ht="15.75" customHeight="1" x14ac:dyDescent="0.3">
      <c r="B971" s="76">
        <v>29</v>
      </c>
      <c r="C971" s="78">
        <v>7851.85</v>
      </c>
    </row>
    <row r="972" spans="2:3" ht="15.75" customHeight="1" x14ac:dyDescent="0.3">
      <c r="B972" s="76">
        <v>61</v>
      </c>
      <c r="C972" s="78">
        <v>7896.41</v>
      </c>
    </row>
    <row r="973" spans="2:3" ht="15.75" customHeight="1" x14ac:dyDescent="0.3">
      <c r="B973" s="76">
        <v>46</v>
      </c>
      <c r="C973" s="78">
        <v>7935.29</v>
      </c>
    </row>
    <row r="974" spans="2:3" ht="15.75" customHeight="1" x14ac:dyDescent="0.3">
      <c r="B974" s="76">
        <v>36</v>
      </c>
      <c r="C974" s="78">
        <v>7948.22</v>
      </c>
    </row>
    <row r="975" spans="2:3" ht="15.75" customHeight="1" x14ac:dyDescent="0.3">
      <c r="B975" s="76">
        <v>57</v>
      </c>
      <c r="C975" s="78">
        <v>7953.72</v>
      </c>
    </row>
    <row r="976" spans="2:3" ht="15.75" customHeight="1" x14ac:dyDescent="0.3">
      <c r="B976" s="76">
        <v>42</v>
      </c>
      <c r="C976" s="78">
        <v>7954.52</v>
      </c>
    </row>
    <row r="977" spans="2:3" ht="15.75" customHeight="1" x14ac:dyDescent="0.3">
      <c r="B977" s="76">
        <v>53</v>
      </c>
      <c r="C977" s="78">
        <v>7958.13</v>
      </c>
    </row>
    <row r="978" spans="2:3" ht="15.75" customHeight="1" x14ac:dyDescent="0.3">
      <c r="B978" s="76">
        <v>48</v>
      </c>
      <c r="C978" s="78">
        <v>7966.81</v>
      </c>
    </row>
    <row r="979" spans="2:3" ht="15.75" customHeight="1" x14ac:dyDescent="0.3">
      <c r="B979" s="76">
        <v>51</v>
      </c>
      <c r="C979" s="78">
        <v>7980.34</v>
      </c>
    </row>
    <row r="980" spans="2:3" ht="15.75" customHeight="1" x14ac:dyDescent="0.3">
      <c r="B980" s="76">
        <v>40</v>
      </c>
      <c r="C980" s="78">
        <v>7985.82</v>
      </c>
    </row>
    <row r="981" spans="2:3" ht="15.75" customHeight="1" x14ac:dyDescent="0.3">
      <c r="B981" s="76">
        <v>40</v>
      </c>
      <c r="C981" s="78">
        <v>7986.48</v>
      </c>
    </row>
    <row r="982" spans="2:3" ht="15.75" customHeight="1" x14ac:dyDescent="0.3">
      <c r="B982" s="76">
        <v>61</v>
      </c>
      <c r="C982" s="78">
        <v>8004.96</v>
      </c>
    </row>
    <row r="983" spans="2:3" ht="15.75" customHeight="1" x14ac:dyDescent="0.3">
      <c r="B983" s="76">
        <v>28</v>
      </c>
      <c r="C983" s="78">
        <v>8014.62</v>
      </c>
    </row>
    <row r="984" spans="2:3" ht="15.75" customHeight="1" x14ac:dyDescent="0.3">
      <c r="B984" s="76">
        <v>43</v>
      </c>
      <c r="C984" s="78">
        <v>8017.06</v>
      </c>
    </row>
    <row r="985" spans="2:3" ht="15.75" customHeight="1" x14ac:dyDescent="0.3">
      <c r="B985" s="76">
        <v>34</v>
      </c>
      <c r="C985" s="78">
        <v>8021.11</v>
      </c>
    </row>
    <row r="986" spans="2:3" ht="15.75" customHeight="1" x14ac:dyDescent="0.3">
      <c r="B986" s="76">
        <v>45</v>
      </c>
      <c r="C986" s="78">
        <v>8023.14</v>
      </c>
    </row>
    <row r="987" spans="2:3" ht="15.75" customHeight="1" x14ac:dyDescent="0.3">
      <c r="B987" s="76">
        <v>47</v>
      </c>
      <c r="C987" s="78">
        <v>8026.67</v>
      </c>
    </row>
    <row r="988" spans="2:3" ht="15.75" customHeight="1" x14ac:dyDescent="0.3">
      <c r="B988" s="76">
        <v>46</v>
      </c>
      <c r="C988" s="78">
        <v>8027.97</v>
      </c>
    </row>
    <row r="989" spans="2:3" ht="15.75" customHeight="1" x14ac:dyDescent="0.3">
      <c r="B989" s="76">
        <v>20</v>
      </c>
      <c r="C989" s="78">
        <v>8035.64</v>
      </c>
    </row>
    <row r="990" spans="2:3" ht="15.75" customHeight="1" x14ac:dyDescent="0.3">
      <c r="B990" s="76">
        <v>38</v>
      </c>
      <c r="C990" s="78">
        <v>8059.06</v>
      </c>
    </row>
    <row r="991" spans="2:3" ht="15.75" customHeight="1" x14ac:dyDescent="0.3">
      <c r="B991" s="76">
        <v>41</v>
      </c>
      <c r="C991" s="78">
        <v>8059.68</v>
      </c>
    </row>
    <row r="992" spans="2:3" ht="15.75" customHeight="1" x14ac:dyDescent="0.3">
      <c r="B992" s="76">
        <v>53</v>
      </c>
      <c r="C992" s="78">
        <v>8062.31</v>
      </c>
    </row>
    <row r="993" spans="2:3" ht="15.75" customHeight="1" x14ac:dyDescent="0.3">
      <c r="B993" s="76">
        <v>48</v>
      </c>
      <c r="C993" s="78">
        <v>8062.76</v>
      </c>
    </row>
    <row r="994" spans="2:3" ht="15.75" customHeight="1" x14ac:dyDescent="0.3">
      <c r="B994" s="76">
        <v>58</v>
      </c>
      <c r="C994" s="78">
        <v>8067.83</v>
      </c>
    </row>
    <row r="995" spans="2:3" ht="15.75" customHeight="1" x14ac:dyDescent="0.3">
      <c r="B995" s="76">
        <v>48</v>
      </c>
      <c r="C995" s="78">
        <v>8068.19</v>
      </c>
    </row>
    <row r="996" spans="2:3" ht="15.75" customHeight="1" x14ac:dyDescent="0.3">
      <c r="B996" s="76">
        <v>58</v>
      </c>
      <c r="C996" s="78">
        <v>8071.57</v>
      </c>
    </row>
    <row r="997" spans="2:3" ht="15.75" customHeight="1" x14ac:dyDescent="0.3">
      <c r="B997" s="76">
        <v>30</v>
      </c>
      <c r="C997" s="78">
        <v>8077.41</v>
      </c>
    </row>
    <row r="998" spans="2:3" ht="15.75" customHeight="1" x14ac:dyDescent="0.3">
      <c r="B998" s="76">
        <v>22</v>
      </c>
      <c r="C998" s="78">
        <v>8081.26</v>
      </c>
    </row>
    <row r="999" spans="2:3" ht="15.75" customHeight="1" x14ac:dyDescent="0.3">
      <c r="B999" s="76">
        <v>29</v>
      </c>
      <c r="C999" s="78">
        <v>8081.74</v>
      </c>
    </row>
    <row r="1000" spans="2:3" ht="15.75" customHeight="1" x14ac:dyDescent="0.3">
      <c r="B1000" s="76">
        <v>48</v>
      </c>
      <c r="C1000" s="78">
        <v>8083.92</v>
      </c>
    </row>
    <row r="1001" spans="2:3" ht="15.75" customHeight="1" x14ac:dyDescent="0.3">
      <c r="B1001" s="76">
        <v>56</v>
      </c>
      <c r="C1001" s="78">
        <v>8091.3</v>
      </c>
    </row>
    <row r="1002" spans="2:3" ht="15.75" customHeight="1" x14ac:dyDescent="0.3">
      <c r="B1002" s="76">
        <v>50</v>
      </c>
      <c r="C1002" s="78">
        <v>8112.59</v>
      </c>
    </row>
    <row r="1003" spans="2:3" ht="15.75" customHeight="1" x14ac:dyDescent="0.3">
      <c r="B1003" s="76">
        <v>45</v>
      </c>
      <c r="C1003" s="78">
        <v>8116.27</v>
      </c>
    </row>
    <row r="1004" spans="2:3" ht="15.75" customHeight="1" x14ac:dyDescent="0.3">
      <c r="B1004" s="76">
        <v>50</v>
      </c>
      <c r="C1004" s="78">
        <v>8116.68</v>
      </c>
    </row>
    <row r="1005" spans="2:3" ht="15.75" customHeight="1" x14ac:dyDescent="0.3">
      <c r="B1005" s="76">
        <v>50</v>
      </c>
      <c r="C1005" s="78">
        <v>8124.41</v>
      </c>
    </row>
    <row r="1006" spans="2:3" ht="15.75" customHeight="1" x14ac:dyDescent="0.3">
      <c r="B1006" s="76">
        <v>50</v>
      </c>
      <c r="C1006" s="78">
        <v>8125.78</v>
      </c>
    </row>
    <row r="1007" spans="2:3" ht="15.75" customHeight="1" x14ac:dyDescent="0.3">
      <c r="B1007" s="76">
        <v>33</v>
      </c>
      <c r="C1007" s="78">
        <v>8157.92</v>
      </c>
    </row>
    <row r="1008" spans="2:3" ht="15.75" customHeight="1" x14ac:dyDescent="0.3">
      <c r="B1008" s="76">
        <v>41</v>
      </c>
      <c r="C1008" s="78">
        <v>8162.72</v>
      </c>
    </row>
    <row r="1009" spans="2:3" ht="15.75" customHeight="1" x14ac:dyDescent="0.3">
      <c r="B1009" s="76">
        <v>60</v>
      </c>
      <c r="C1009" s="78">
        <v>8177.9</v>
      </c>
    </row>
    <row r="1010" spans="2:3" ht="15.75" customHeight="1" x14ac:dyDescent="0.3">
      <c r="B1010" s="76">
        <v>40</v>
      </c>
      <c r="C1010" s="78">
        <v>8179.51</v>
      </c>
    </row>
    <row r="1011" spans="2:3" ht="15.75" customHeight="1" x14ac:dyDescent="0.3">
      <c r="B1011" s="76">
        <v>26</v>
      </c>
      <c r="C1011" s="78">
        <v>8182.89</v>
      </c>
    </row>
    <row r="1012" spans="2:3" ht="15.75" customHeight="1" x14ac:dyDescent="0.3">
      <c r="B1012" s="76">
        <v>61</v>
      </c>
      <c r="C1012" s="78">
        <v>8188.12</v>
      </c>
    </row>
    <row r="1013" spans="2:3" ht="15.75" customHeight="1" x14ac:dyDescent="0.3">
      <c r="B1013" s="76">
        <v>45</v>
      </c>
      <c r="C1013" s="78">
        <v>8211.1</v>
      </c>
    </row>
    <row r="1014" spans="2:3" ht="15.75" customHeight="1" x14ac:dyDescent="0.3">
      <c r="B1014" s="76">
        <v>45</v>
      </c>
      <c r="C1014" s="78">
        <v>8219.2000000000007</v>
      </c>
    </row>
    <row r="1015" spans="2:3" ht="15.75" customHeight="1" x14ac:dyDescent="0.3">
      <c r="B1015" s="76">
        <v>47</v>
      </c>
      <c r="C1015" s="78">
        <v>8232.64</v>
      </c>
    </row>
    <row r="1016" spans="2:3" ht="15.75" customHeight="1" x14ac:dyDescent="0.3">
      <c r="B1016" s="76">
        <v>47</v>
      </c>
      <c r="C1016" s="78">
        <v>8233.1</v>
      </c>
    </row>
    <row r="1017" spans="2:3" ht="15.75" customHeight="1" x14ac:dyDescent="0.3">
      <c r="B1017" s="76">
        <v>47</v>
      </c>
      <c r="C1017" s="78">
        <v>8240.59</v>
      </c>
    </row>
    <row r="1018" spans="2:3" ht="15.75" customHeight="1" x14ac:dyDescent="0.3">
      <c r="B1018" s="76">
        <v>41</v>
      </c>
      <c r="C1018" s="78">
        <v>8252.2800000000007</v>
      </c>
    </row>
    <row r="1019" spans="2:3" ht="15.75" customHeight="1" x14ac:dyDescent="0.3">
      <c r="B1019" s="76">
        <v>59</v>
      </c>
      <c r="C1019" s="78">
        <v>8268</v>
      </c>
    </row>
    <row r="1020" spans="2:3" ht="15.75" customHeight="1" x14ac:dyDescent="0.3">
      <c r="B1020" s="76">
        <v>49</v>
      </c>
      <c r="C1020" s="78">
        <v>8269.0400000000009</v>
      </c>
    </row>
    <row r="1021" spans="2:3" ht="15.75" customHeight="1" x14ac:dyDescent="0.3">
      <c r="B1021" s="76">
        <v>23</v>
      </c>
      <c r="C1021" s="78">
        <v>8271.4599999999991</v>
      </c>
    </row>
    <row r="1022" spans="2:3" ht="15.75" customHeight="1" x14ac:dyDescent="0.3">
      <c r="B1022" s="76">
        <v>49</v>
      </c>
      <c r="C1022" s="78">
        <v>8277.52</v>
      </c>
    </row>
    <row r="1023" spans="2:3" ht="15.75" customHeight="1" x14ac:dyDescent="0.3">
      <c r="B1023" s="76">
        <v>49</v>
      </c>
      <c r="C1023" s="78">
        <v>8280.6200000000008</v>
      </c>
    </row>
    <row r="1024" spans="2:3" ht="15.75" customHeight="1" x14ac:dyDescent="0.3">
      <c r="B1024" s="76">
        <v>49</v>
      </c>
      <c r="C1024" s="78">
        <v>8283.68</v>
      </c>
    </row>
    <row r="1025" spans="2:3" ht="15.75" customHeight="1" x14ac:dyDescent="0.3">
      <c r="B1025" s="76">
        <v>45</v>
      </c>
      <c r="C1025" s="78">
        <v>8302.5400000000009</v>
      </c>
    </row>
    <row r="1026" spans="2:3" ht="15.75" customHeight="1" x14ac:dyDescent="0.3">
      <c r="B1026" s="76">
        <v>44</v>
      </c>
      <c r="C1026" s="78">
        <v>8310.84</v>
      </c>
    </row>
    <row r="1027" spans="2:3" ht="15.75" customHeight="1" x14ac:dyDescent="0.3">
      <c r="B1027" s="76">
        <v>30</v>
      </c>
      <c r="C1027" s="78">
        <v>8314.65</v>
      </c>
    </row>
    <row r="1028" spans="2:3" ht="15.75" customHeight="1" x14ac:dyDescent="0.3">
      <c r="B1028" s="76">
        <v>47</v>
      </c>
      <c r="C1028" s="78">
        <v>8334.4599999999991</v>
      </c>
    </row>
    <row r="1029" spans="2:3" ht="15.75" customHeight="1" x14ac:dyDescent="0.3">
      <c r="B1029" s="76">
        <v>47</v>
      </c>
      <c r="C1029" s="78">
        <v>8334.59</v>
      </c>
    </row>
    <row r="1030" spans="2:3" ht="15.75" customHeight="1" x14ac:dyDescent="0.3">
      <c r="B1030" s="76">
        <v>47</v>
      </c>
      <c r="C1030" s="78">
        <v>8342.91</v>
      </c>
    </row>
    <row r="1031" spans="2:3" ht="15.75" customHeight="1" x14ac:dyDescent="0.3">
      <c r="B1031" s="76">
        <v>47</v>
      </c>
      <c r="C1031" s="78">
        <v>8347.16</v>
      </c>
    </row>
    <row r="1032" spans="2:3" ht="15.75" customHeight="1" x14ac:dyDescent="0.3">
      <c r="B1032" s="76">
        <v>60</v>
      </c>
      <c r="C1032" s="78">
        <v>8355.5400000000009</v>
      </c>
    </row>
    <row r="1033" spans="2:3" ht="15.75" customHeight="1" x14ac:dyDescent="0.3">
      <c r="B1033" s="76">
        <v>52</v>
      </c>
      <c r="C1033" s="78">
        <v>8396.6200000000008</v>
      </c>
    </row>
    <row r="1034" spans="2:3" ht="15.75" customHeight="1" x14ac:dyDescent="0.3">
      <c r="B1034" s="76">
        <v>52</v>
      </c>
      <c r="C1034" s="78">
        <v>8400.01</v>
      </c>
    </row>
    <row r="1035" spans="2:3" ht="15.75" customHeight="1" x14ac:dyDescent="0.3">
      <c r="B1035" s="76">
        <v>44</v>
      </c>
      <c r="C1035" s="78">
        <v>8410.0499999999993</v>
      </c>
    </row>
    <row r="1036" spans="2:3" ht="15.75" customHeight="1" x14ac:dyDescent="0.3">
      <c r="B1036" s="76">
        <v>46</v>
      </c>
      <c r="C1036" s="78">
        <v>8413.4599999999991</v>
      </c>
    </row>
    <row r="1037" spans="2:3" ht="15.75" customHeight="1" x14ac:dyDescent="0.3">
      <c r="B1037" s="76">
        <v>48</v>
      </c>
      <c r="C1037" s="78">
        <v>8428.07</v>
      </c>
    </row>
    <row r="1038" spans="2:3" ht="15.75" customHeight="1" x14ac:dyDescent="0.3">
      <c r="B1038" s="76">
        <v>60</v>
      </c>
      <c r="C1038" s="78">
        <v>8440.0499999999993</v>
      </c>
    </row>
    <row r="1039" spans="2:3" ht="15.75" customHeight="1" x14ac:dyDescent="0.3">
      <c r="B1039" s="76">
        <v>51</v>
      </c>
      <c r="C1039" s="78">
        <v>8442.67</v>
      </c>
    </row>
    <row r="1040" spans="2:3" ht="15.75" customHeight="1" x14ac:dyDescent="0.3">
      <c r="B1040" s="76">
        <v>51</v>
      </c>
      <c r="C1040" s="78">
        <v>8444.4699999999993</v>
      </c>
    </row>
    <row r="1041" spans="2:3" ht="15.75" customHeight="1" x14ac:dyDescent="0.3">
      <c r="B1041" s="76">
        <v>57</v>
      </c>
      <c r="C1041" s="78">
        <v>8448.66</v>
      </c>
    </row>
    <row r="1042" spans="2:3" ht="15.75" customHeight="1" x14ac:dyDescent="0.3">
      <c r="B1042" s="76">
        <v>39</v>
      </c>
      <c r="C1042" s="78">
        <v>8450.82</v>
      </c>
    </row>
    <row r="1043" spans="2:3" ht="15.75" customHeight="1" x14ac:dyDescent="0.3">
      <c r="B1043" s="76">
        <v>51</v>
      </c>
      <c r="C1043" s="78">
        <v>8457.82</v>
      </c>
    </row>
    <row r="1044" spans="2:3" ht="15.75" customHeight="1" x14ac:dyDescent="0.3">
      <c r="B1044" s="76">
        <v>31</v>
      </c>
      <c r="C1044" s="78">
        <v>8466.35</v>
      </c>
    </row>
    <row r="1045" spans="2:3" ht="15.75" customHeight="1" x14ac:dyDescent="0.3">
      <c r="B1045" s="76">
        <v>30</v>
      </c>
      <c r="C1045" s="78">
        <v>8471.65</v>
      </c>
    </row>
    <row r="1046" spans="2:3" ht="15.75" customHeight="1" x14ac:dyDescent="0.3">
      <c r="B1046" s="76">
        <v>46</v>
      </c>
      <c r="C1046" s="78">
        <v>8515.76</v>
      </c>
    </row>
    <row r="1047" spans="2:3" ht="15.75" customHeight="1" x14ac:dyDescent="0.3">
      <c r="B1047" s="76">
        <v>46</v>
      </c>
      <c r="C1047" s="78">
        <v>8516.83</v>
      </c>
    </row>
    <row r="1048" spans="2:3" ht="15.75" customHeight="1" x14ac:dyDescent="0.3">
      <c r="B1048" s="76">
        <v>46</v>
      </c>
      <c r="C1048" s="78">
        <v>8520.0300000000007</v>
      </c>
    </row>
    <row r="1049" spans="2:3" ht="15.75" customHeight="1" x14ac:dyDescent="0.3">
      <c r="B1049" s="76">
        <v>44</v>
      </c>
      <c r="C1049" s="78">
        <v>8522</v>
      </c>
    </row>
    <row r="1050" spans="2:3" ht="15.75" customHeight="1" x14ac:dyDescent="0.3">
      <c r="B1050" s="76">
        <v>46</v>
      </c>
      <c r="C1050" s="78">
        <v>8527.5300000000007</v>
      </c>
    </row>
    <row r="1051" spans="2:3" ht="15.75" customHeight="1" x14ac:dyDescent="0.3">
      <c r="B1051" s="76">
        <v>40</v>
      </c>
      <c r="C1051" s="78">
        <v>8534.67</v>
      </c>
    </row>
    <row r="1052" spans="2:3" ht="15.75" customHeight="1" x14ac:dyDescent="0.3">
      <c r="B1052" s="76">
        <v>42</v>
      </c>
      <c r="C1052" s="78">
        <v>8538.2900000000009</v>
      </c>
    </row>
    <row r="1053" spans="2:3" ht="15.75" customHeight="1" x14ac:dyDescent="0.3">
      <c r="B1053" s="76">
        <v>48</v>
      </c>
      <c r="C1053" s="78">
        <v>8539.67</v>
      </c>
    </row>
    <row r="1054" spans="2:3" ht="15.75" customHeight="1" x14ac:dyDescent="0.3">
      <c r="B1054" s="76">
        <v>40</v>
      </c>
      <c r="C1054" s="78">
        <v>8547.69</v>
      </c>
    </row>
    <row r="1055" spans="2:3" ht="15.75" customHeight="1" x14ac:dyDescent="0.3">
      <c r="B1055" s="76">
        <v>48</v>
      </c>
      <c r="C1055" s="78">
        <v>8551.35</v>
      </c>
    </row>
    <row r="1056" spans="2:3" ht="15.75" customHeight="1" x14ac:dyDescent="0.3">
      <c r="B1056" s="76">
        <v>48</v>
      </c>
      <c r="C1056" s="78">
        <v>8556.91</v>
      </c>
    </row>
    <row r="1057" spans="2:3" ht="15.75" customHeight="1" x14ac:dyDescent="0.3">
      <c r="B1057" s="76">
        <v>35</v>
      </c>
      <c r="C1057" s="78">
        <v>8567.25</v>
      </c>
    </row>
    <row r="1058" spans="2:3" ht="15.75" customHeight="1" x14ac:dyDescent="0.3">
      <c r="B1058" s="76">
        <v>48</v>
      </c>
      <c r="C1058" s="78">
        <v>8569.86</v>
      </c>
    </row>
    <row r="1059" spans="2:3" ht="15.75" customHeight="1" x14ac:dyDescent="0.3">
      <c r="B1059" s="76">
        <v>41</v>
      </c>
      <c r="C1059" s="78">
        <v>8572.0400000000009</v>
      </c>
    </row>
    <row r="1060" spans="2:3" ht="15.75" customHeight="1" x14ac:dyDescent="0.3">
      <c r="B1060" s="76">
        <v>36</v>
      </c>
      <c r="C1060" s="78">
        <v>8573.2999999999993</v>
      </c>
    </row>
    <row r="1061" spans="2:3" ht="15.75" customHeight="1" x14ac:dyDescent="0.3">
      <c r="B1061" s="76">
        <v>40</v>
      </c>
      <c r="C1061" s="78">
        <v>8582.2999999999993</v>
      </c>
    </row>
    <row r="1062" spans="2:3" ht="15.75" customHeight="1" x14ac:dyDescent="0.3">
      <c r="B1062" s="76">
        <v>40</v>
      </c>
      <c r="C1062" s="78">
        <v>8596.83</v>
      </c>
    </row>
    <row r="1063" spans="2:3" ht="15.75" customHeight="1" x14ac:dyDescent="0.3">
      <c r="B1063" s="76">
        <v>50</v>
      </c>
      <c r="C1063" s="78">
        <v>8601.33</v>
      </c>
    </row>
    <row r="1064" spans="2:3" ht="15.75" customHeight="1" x14ac:dyDescent="0.3">
      <c r="B1064" s="76">
        <v>46</v>
      </c>
      <c r="C1064" s="78">
        <v>8603.82</v>
      </c>
    </row>
    <row r="1065" spans="2:3" ht="15.75" customHeight="1" x14ac:dyDescent="0.3">
      <c r="B1065" s="76">
        <v>46</v>
      </c>
      <c r="C1065" s="78">
        <v>8604.48</v>
      </c>
    </row>
    <row r="1066" spans="2:3" ht="15.75" customHeight="1" x14ac:dyDescent="0.3">
      <c r="B1066" s="76">
        <v>46</v>
      </c>
      <c r="C1066" s="78">
        <v>8605.36</v>
      </c>
    </row>
    <row r="1067" spans="2:3" ht="15.75" customHeight="1" x14ac:dyDescent="0.3">
      <c r="B1067" s="76">
        <v>44</v>
      </c>
      <c r="C1067" s="78">
        <v>8606.2199999999993</v>
      </c>
    </row>
    <row r="1068" spans="2:3" ht="15.75" customHeight="1" x14ac:dyDescent="0.3">
      <c r="B1068" s="76">
        <v>46</v>
      </c>
      <c r="C1068" s="78">
        <v>8615.2999999999993</v>
      </c>
    </row>
    <row r="1069" spans="2:3" ht="15.75" customHeight="1" x14ac:dyDescent="0.3">
      <c r="B1069" s="76">
        <v>48</v>
      </c>
      <c r="C1069" s="78">
        <v>8627.5400000000009</v>
      </c>
    </row>
    <row r="1070" spans="2:3" ht="15.75" customHeight="1" x14ac:dyDescent="0.3">
      <c r="B1070" s="76">
        <v>58</v>
      </c>
      <c r="C1070" s="78">
        <v>8665.09</v>
      </c>
    </row>
    <row r="1071" spans="2:3" ht="15.75" customHeight="1" x14ac:dyDescent="0.3">
      <c r="B1071" s="76">
        <v>54</v>
      </c>
      <c r="C1071" s="78">
        <v>8665.14</v>
      </c>
    </row>
    <row r="1072" spans="2:3" ht="15.75" customHeight="1" x14ac:dyDescent="0.3">
      <c r="B1072" s="76">
        <v>49</v>
      </c>
      <c r="C1072" s="78">
        <v>8671.19</v>
      </c>
    </row>
    <row r="1073" spans="2:3" ht="15.75" customHeight="1" x14ac:dyDescent="0.3">
      <c r="B1073" s="76">
        <v>50</v>
      </c>
      <c r="C1073" s="78">
        <v>8688.86</v>
      </c>
    </row>
    <row r="1074" spans="2:3" ht="15.75" customHeight="1" x14ac:dyDescent="0.3">
      <c r="B1074" s="76">
        <v>43</v>
      </c>
      <c r="C1074" s="78">
        <v>8701.84</v>
      </c>
    </row>
    <row r="1075" spans="2:3" ht="15.75" customHeight="1" x14ac:dyDescent="0.3">
      <c r="B1075" s="76">
        <v>50</v>
      </c>
      <c r="C1075" s="78">
        <v>8703.4599999999991</v>
      </c>
    </row>
    <row r="1076" spans="2:3" ht="15.75" customHeight="1" x14ac:dyDescent="0.3">
      <c r="B1076" s="76">
        <v>47</v>
      </c>
      <c r="C1076" s="78">
        <v>8733.23</v>
      </c>
    </row>
    <row r="1077" spans="2:3" ht="15.75" customHeight="1" x14ac:dyDescent="0.3">
      <c r="B1077" s="76">
        <v>24</v>
      </c>
      <c r="C1077" s="78">
        <v>8747.68</v>
      </c>
    </row>
    <row r="1078" spans="2:3" ht="15.75" customHeight="1" x14ac:dyDescent="0.3">
      <c r="B1078" s="76">
        <v>54</v>
      </c>
      <c r="C1078" s="78">
        <v>8760.1200000000008</v>
      </c>
    </row>
    <row r="1079" spans="2:3" ht="15.75" customHeight="1" x14ac:dyDescent="0.3">
      <c r="B1079" s="76">
        <v>49</v>
      </c>
      <c r="C1079" s="78">
        <v>8765.25</v>
      </c>
    </row>
    <row r="1080" spans="2:3" ht="15.75" customHeight="1" x14ac:dyDescent="0.3">
      <c r="B1080" s="76">
        <v>52</v>
      </c>
      <c r="C1080" s="78">
        <v>8782.4699999999993</v>
      </c>
    </row>
    <row r="1081" spans="2:3" ht="15.75" customHeight="1" x14ac:dyDescent="0.3">
      <c r="B1081" s="76">
        <v>52</v>
      </c>
      <c r="C1081" s="78">
        <v>8798.59</v>
      </c>
    </row>
    <row r="1082" spans="2:3" ht="15.75" customHeight="1" x14ac:dyDescent="0.3">
      <c r="B1082" s="76">
        <v>58</v>
      </c>
      <c r="C1082" s="78">
        <v>8800.49</v>
      </c>
    </row>
    <row r="1083" spans="2:3" ht="15.75" customHeight="1" x14ac:dyDescent="0.3">
      <c r="B1083" s="76">
        <v>22</v>
      </c>
      <c r="C1083" s="78">
        <v>8821.8799999999992</v>
      </c>
    </row>
    <row r="1084" spans="2:3" ht="15.75" customHeight="1" x14ac:dyDescent="0.3">
      <c r="B1084" s="76">
        <v>47</v>
      </c>
      <c r="C1084" s="78">
        <v>8823.2800000000007</v>
      </c>
    </row>
    <row r="1085" spans="2:3" ht="15.75" customHeight="1" x14ac:dyDescent="0.3">
      <c r="B1085" s="76">
        <v>47</v>
      </c>
      <c r="C1085" s="78">
        <v>8823.99</v>
      </c>
    </row>
    <row r="1086" spans="2:3" ht="15.75" customHeight="1" x14ac:dyDescent="0.3">
      <c r="B1086" s="76">
        <v>35</v>
      </c>
      <c r="C1086" s="78">
        <v>8824.27</v>
      </c>
    </row>
    <row r="1087" spans="2:3" ht="15.75" customHeight="1" x14ac:dyDescent="0.3">
      <c r="B1087" s="76">
        <v>47</v>
      </c>
      <c r="C1087" s="78">
        <v>8825.09</v>
      </c>
    </row>
    <row r="1088" spans="2:3" ht="15.75" customHeight="1" x14ac:dyDescent="0.3">
      <c r="B1088" s="76">
        <v>51</v>
      </c>
      <c r="C1088" s="78">
        <v>8827.2099999999991</v>
      </c>
    </row>
    <row r="1089" spans="2:3" ht="15.75" customHeight="1" x14ac:dyDescent="0.3">
      <c r="B1089" s="76">
        <v>51</v>
      </c>
      <c r="C1089" s="78">
        <v>8835.26</v>
      </c>
    </row>
    <row r="1090" spans="2:3" ht="15.75" customHeight="1" x14ac:dyDescent="0.3">
      <c r="B1090" s="76">
        <v>49</v>
      </c>
      <c r="C1090" s="78">
        <v>8871.15</v>
      </c>
    </row>
    <row r="1091" spans="2:3" ht="15.75" customHeight="1" x14ac:dyDescent="0.3">
      <c r="B1091" s="76">
        <v>50</v>
      </c>
      <c r="C1091" s="78">
        <v>8890.59</v>
      </c>
    </row>
    <row r="1092" spans="2:3" ht="15.75" customHeight="1" x14ac:dyDescent="0.3">
      <c r="B1092" s="76">
        <v>45</v>
      </c>
      <c r="C1092" s="78">
        <v>8891.14</v>
      </c>
    </row>
    <row r="1093" spans="2:3" ht="15.75" customHeight="1" x14ac:dyDescent="0.3">
      <c r="B1093" s="76">
        <v>26</v>
      </c>
      <c r="C1093" s="78">
        <v>8906.14</v>
      </c>
    </row>
    <row r="1094" spans="2:3" ht="15.75" customHeight="1" x14ac:dyDescent="0.3">
      <c r="B1094" s="76">
        <v>56</v>
      </c>
      <c r="C1094" s="78">
        <v>8908.4699999999993</v>
      </c>
    </row>
    <row r="1095" spans="2:3" ht="15.75" customHeight="1" x14ac:dyDescent="0.3">
      <c r="B1095" s="76">
        <v>48</v>
      </c>
      <c r="C1095" s="78">
        <v>8930.93</v>
      </c>
    </row>
    <row r="1096" spans="2:3" ht="15.75" customHeight="1" x14ac:dyDescent="0.3">
      <c r="B1096" s="76">
        <v>51</v>
      </c>
      <c r="C1096" s="78">
        <v>8932.08</v>
      </c>
    </row>
    <row r="1097" spans="2:3" ht="15.75" customHeight="1" x14ac:dyDescent="0.3">
      <c r="B1097" s="76">
        <v>47</v>
      </c>
      <c r="C1097" s="78">
        <v>8944.1200000000008</v>
      </c>
    </row>
    <row r="1098" spans="2:3" ht="15.75" customHeight="1" x14ac:dyDescent="0.3">
      <c r="B1098" s="76">
        <v>31</v>
      </c>
      <c r="C1098" s="78">
        <v>8954.99</v>
      </c>
    </row>
    <row r="1099" spans="2:3" ht="15.75" customHeight="1" x14ac:dyDescent="0.3">
      <c r="B1099" s="76">
        <v>49</v>
      </c>
      <c r="C1099" s="78">
        <v>8964.06</v>
      </c>
    </row>
    <row r="1100" spans="2:3" ht="15.75" customHeight="1" x14ac:dyDescent="0.3">
      <c r="B1100" s="76">
        <v>40</v>
      </c>
      <c r="C1100" s="78">
        <v>8965.7999999999993</v>
      </c>
    </row>
    <row r="1101" spans="2:3" ht="15.75" customHeight="1" x14ac:dyDescent="0.3">
      <c r="B1101" s="76">
        <v>49</v>
      </c>
      <c r="C1101" s="78">
        <v>8968.33</v>
      </c>
    </row>
    <row r="1102" spans="2:3" ht="15.75" customHeight="1" x14ac:dyDescent="0.3">
      <c r="B1102" s="76">
        <v>49</v>
      </c>
      <c r="C1102" s="78">
        <v>8978.19</v>
      </c>
    </row>
    <row r="1103" spans="2:3" ht="15.75" customHeight="1" x14ac:dyDescent="0.3">
      <c r="B1103" s="76">
        <v>50</v>
      </c>
      <c r="C1103" s="78">
        <v>8988.16</v>
      </c>
    </row>
    <row r="1104" spans="2:3" ht="15.75" customHeight="1" x14ac:dyDescent="0.3">
      <c r="B1104" s="76">
        <v>44</v>
      </c>
      <c r="C1104" s="78">
        <v>8998.43</v>
      </c>
    </row>
    <row r="1105" spans="2:3" ht="15.75" customHeight="1" x14ac:dyDescent="0.3">
      <c r="B1105" s="76">
        <v>30</v>
      </c>
      <c r="C1105" s="78">
        <v>9010.2000000000007</v>
      </c>
    </row>
    <row r="1106" spans="2:3" ht="15.75" customHeight="1" x14ac:dyDescent="0.3">
      <c r="B1106" s="76">
        <v>51</v>
      </c>
      <c r="C1106" s="78">
        <v>9048.0300000000007</v>
      </c>
    </row>
    <row r="1107" spans="2:3" ht="15.75" customHeight="1" x14ac:dyDescent="0.3">
      <c r="B1107" s="76">
        <v>51</v>
      </c>
      <c r="C1107" s="78">
        <v>9058.73</v>
      </c>
    </row>
    <row r="1108" spans="2:3" ht="15.75" customHeight="1" x14ac:dyDescent="0.3">
      <c r="B1108" s="76">
        <v>46</v>
      </c>
      <c r="C1108" s="78">
        <v>9095.07</v>
      </c>
    </row>
    <row r="1109" spans="2:3" ht="15.75" customHeight="1" x14ac:dyDescent="0.3">
      <c r="B1109" s="76">
        <v>58</v>
      </c>
      <c r="C1109" s="78">
        <v>9095.94</v>
      </c>
    </row>
    <row r="1110" spans="2:3" ht="15.75" customHeight="1" x14ac:dyDescent="0.3">
      <c r="B1110" s="76">
        <v>46</v>
      </c>
      <c r="C1110" s="78">
        <v>9101.7999999999993</v>
      </c>
    </row>
    <row r="1111" spans="2:3" ht="15.75" customHeight="1" x14ac:dyDescent="0.3">
      <c r="B1111" s="76">
        <v>53</v>
      </c>
      <c r="C1111" s="78">
        <v>9140.9500000000007</v>
      </c>
    </row>
    <row r="1112" spans="2:3" ht="15.75" customHeight="1" x14ac:dyDescent="0.3">
      <c r="B1112" s="76">
        <v>53</v>
      </c>
      <c r="C1112" s="78">
        <v>9144.57</v>
      </c>
    </row>
    <row r="1113" spans="2:3" ht="15.75" customHeight="1" x14ac:dyDescent="0.3">
      <c r="B1113" s="76">
        <v>41</v>
      </c>
      <c r="C1113" s="78">
        <v>9147.5</v>
      </c>
    </row>
    <row r="1114" spans="2:3" ht="15.75" customHeight="1" x14ac:dyDescent="0.3">
      <c r="B1114" s="76">
        <v>33</v>
      </c>
      <c r="C1114" s="78">
        <v>9159.51</v>
      </c>
    </row>
    <row r="1115" spans="2:3" ht="15.75" customHeight="1" x14ac:dyDescent="0.3">
      <c r="B1115" s="76">
        <v>53</v>
      </c>
      <c r="C1115" s="78">
        <v>9171.75</v>
      </c>
    </row>
    <row r="1116" spans="2:3" ht="15.75" customHeight="1" x14ac:dyDescent="0.3">
      <c r="B1116" s="76">
        <v>52</v>
      </c>
      <c r="C1116" s="78">
        <v>9174.14</v>
      </c>
    </row>
    <row r="1117" spans="2:3" ht="15.75" customHeight="1" x14ac:dyDescent="0.3">
      <c r="B1117" s="76">
        <v>50</v>
      </c>
      <c r="C1117" s="78">
        <v>9182.17</v>
      </c>
    </row>
    <row r="1118" spans="2:3" ht="15.75" customHeight="1" x14ac:dyDescent="0.3">
      <c r="B1118" s="76">
        <v>47</v>
      </c>
      <c r="C1118" s="78">
        <v>9193.84</v>
      </c>
    </row>
    <row r="1119" spans="2:3" ht="15.75" customHeight="1" x14ac:dyDescent="0.3">
      <c r="B1119" s="76">
        <v>37</v>
      </c>
      <c r="C1119" s="78">
        <v>9210.06</v>
      </c>
    </row>
    <row r="1120" spans="2:3" ht="15.75" customHeight="1" x14ac:dyDescent="0.3">
      <c r="B1120" s="76">
        <v>42</v>
      </c>
      <c r="C1120" s="78">
        <v>9222.4</v>
      </c>
    </row>
    <row r="1121" spans="2:3" ht="15.75" customHeight="1" x14ac:dyDescent="0.3">
      <c r="B1121" s="76">
        <v>48</v>
      </c>
      <c r="C1121" s="78">
        <v>9225.26</v>
      </c>
    </row>
    <row r="1122" spans="2:3" ht="15.75" customHeight="1" x14ac:dyDescent="0.3">
      <c r="B1122" s="76">
        <v>43</v>
      </c>
      <c r="C1122" s="78">
        <v>9247.94</v>
      </c>
    </row>
    <row r="1123" spans="2:3" ht="15.75" customHeight="1" x14ac:dyDescent="0.3">
      <c r="B1123" s="76">
        <v>49</v>
      </c>
      <c r="C1123" s="78">
        <v>9249.5</v>
      </c>
    </row>
    <row r="1124" spans="2:3" ht="15.75" customHeight="1" x14ac:dyDescent="0.3">
      <c r="B1124" s="76">
        <v>52</v>
      </c>
      <c r="C1124" s="78">
        <v>9264.7999999999993</v>
      </c>
    </row>
    <row r="1125" spans="2:3" ht="15.75" customHeight="1" x14ac:dyDescent="0.3">
      <c r="B1125" s="76">
        <v>50</v>
      </c>
      <c r="C1125" s="78">
        <v>9282.48</v>
      </c>
    </row>
    <row r="1126" spans="2:3" ht="15.75" customHeight="1" x14ac:dyDescent="0.3">
      <c r="B1126" s="76">
        <v>52</v>
      </c>
      <c r="C1126" s="78">
        <v>9283.56</v>
      </c>
    </row>
    <row r="1127" spans="2:3" ht="15.75" customHeight="1" x14ac:dyDescent="0.3">
      <c r="B1127" s="76">
        <v>54</v>
      </c>
      <c r="C1127" s="78">
        <v>9285.8700000000008</v>
      </c>
    </row>
    <row r="1128" spans="2:3" ht="15.75" customHeight="1" x14ac:dyDescent="0.3">
      <c r="B1128" s="76">
        <v>50</v>
      </c>
      <c r="C1128" s="78">
        <v>9288.0300000000007</v>
      </c>
    </row>
    <row r="1129" spans="2:3" ht="15.75" customHeight="1" x14ac:dyDescent="0.3">
      <c r="B1129" s="76">
        <v>50</v>
      </c>
      <c r="C1129" s="78">
        <v>9290.14</v>
      </c>
    </row>
    <row r="1130" spans="2:3" ht="15.75" customHeight="1" x14ac:dyDescent="0.3">
      <c r="B1130" s="76">
        <v>47</v>
      </c>
      <c r="C1130" s="78">
        <v>9301.89</v>
      </c>
    </row>
    <row r="1131" spans="2:3" ht="15.75" customHeight="1" x14ac:dyDescent="0.3">
      <c r="B1131" s="76">
        <v>50</v>
      </c>
      <c r="C1131" s="78">
        <v>9304.7000000000007</v>
      </c>
    </row>
    <row r="1132" spans="2:3" ht="15.75" customHeight="1" x14ac:dyDescent="0.3">
      <c r="B1132" s="76">
        <v>60</v>
      </c>
      <c r="C1132" s="78">
        <v>9310.81</v>
      </c>
    </row>
    <row r="1133" spans="2:3" ht="15.75" customHeight="1" x14ac:dyDescent="0.3">
      <c r="B1133" s="76">
        <v>46</v>
      </c>
      <c r="C1133" s="78">
        <v>9315.41</v>
      </c>
    </row>
    <row r="1134" spans="2:3" ht="15.75" customHeight="1" x14ac:dyDescent="0.3">
      <c r="B1134" s="76">
        <v>35</v>
      </c>
      <c r="C1134" s="78">
        <v>9320.26</v>
      </c>
    </row>
    <row r="1135" spans="2:3" ht="15.75" customHeight="1" x14ac:dyDescent="0.3">
      <c r="B1135" s="76">
        <v>27</v>
      </c>
      <c r="C1135" s="78">
        <v>9338.61</v>
      </c>
    </row>
    <row r="1136" spans="2:3" ht="15.75" customHeight="1" x14ac:dyDescent="0.3">
      <c r="B1136" s="76">
        <v>35</v>
      </c>
      <c r="C1136" s="78">
        <v>9344.2000000000007</v>
      </c>
    </row>
    <row r="1137" spans="2:3" ht="15.75" customHeight="1" x14ac:dyDescent="0.3">
      <c r="B1137" s="76">
        <v>52</v>
      </c>
      <c r="C1137" s="78">
        <v>9361.33</v>
      </c>
    </row>
    <row r="1138" spans="2:3" ht="15.75" customHeight="1" x14ac:dyDescent="0.3">
      <c r="B1138" s="76">
        <v>54</v>
      </c>
      <c r="C1138" s="78">
        <v>9377.4500000000007</v>
      </c>
    </row>
    <row r="1139" spans="2:3" ht="15.75" customHeight="1" x14ac:dyDescent="0.3">
      <c r="B1139" s="76">
        <v>52</v>
      </c>
      <c r="C1139" s="78">
        <v>9377.9</v>
      </c>
    </row>
    <row r="1140" spans="2:3" ht="15.75" customHeight="1" x14ac:dyDescent="0.3">
      <c r="B1140" s="76">
        <v>48</v>
      </c>
      <c r="C1140" s="78">
        <v>9380.75</v>
      </c>
    </row>
    <row r="1141" spans="2:3" ht="15.75" customHeight="1" x14ac:dyDescent="0.3">
      <c r="B1141" s="76">
        <v>52</v>
      </c>
      <c r="C1141" s="78">
        <v>9386.16</v>
      </c>
    </row>
    <row r="1142" spans="2:3" ht="15.75" customHeight="1" x14ac:dyDescent="0.3">
      <c r="B1142" s="76">
        <v>52</v>
      </c>
      <c r="C1142" s="78">
        <v>9391.35</v>
      </c>
    </row>
    <row r="1143" spans="2:3" ht="15.75" customHeight="1" x14ac:dyDescent="0.3">
      <c r="B1143" s="76">
        <v>47</v>
      </c>
      <c r="C1143" s="78">
        <v>9411.01</v>
      </c>
    </row>
    <row r="1144" spans="2:3" ht="15.75" customHeight="1" x14ac:dyDescent="0.3">
      <c r="B1144" s="76">
        <v>47</v>
      </c>
      <c r="C1144" s="78">
        <v>9414.92</v>
      </c>
    </row>
    <row r="1145" spans="2:3" ht="15.75" customHeight="1" x14ac:dyDescent="0.3">
      <c r="B1145" s="76">
        <v>47</v>
      </c>
      <c r="C1145" s="78">
        <v>9432.93</v>
      </c>
    </row>
    <row r="1146" spans="2:3" ht="15.75" customHeight="1" x14ac:dyDescent="0.3">
      <c r="B1146" s="76">
        <v>49</v>
      </c>
      <c r="C1146" s="78">
        <v>9447.25</v>
      </c>
    </row>
    <row r="1147" spans="2:3" ht="15.75" customHeight="1" x14ac:dyDescent="0.3">
      <c r="B1147" s="76">
        <v>49</v>
      </c>
      <c r="C1147" s="78">
        <v>9447.3799999999992</v>
      </c>
    </row>
    <row r="1148" spans="2:3" ht="15.75" customHeight="1" x14ac:dyDescent="0.3">
      <c r="B1148" s="76">
        <v>36</v>
      </c>
      <c r="C1148" s="78">
        <v>9448.42</v>
      </c>
    </row>
    <row r="1149" spans="2:3" ht="15.75" customHeight="1" x14ac:dyDescent="0.3">
      <c r="B1149" s="76">
        <v>44</v>
      </c>
      <c r="C1149" s="78">
        <v>9453.92</v>
      </c>
    </row>
    <row r="1150" spans="2:3" ht="15.75" customHeight="1" x14ac:dyDescent="0.3">
      <c r="B1150" s="76">
        <v>54</v>
      </c>
      <c r="C1150" s="78">
        <v>9487.64</v>
      </c>
    </row>
    <row r="1151" spans="2:3" ht="15.75" customHeight="1" x14ac:dyDescent="0.3">
      <c r="B1151" s="76">
        <v>47</v>
      </c>
      <c r="C1151" s="78">
        <v>9500.57</v>
      </c>
    </row>
    <row r="1152" spans="2:3" ht="15.75" customHeight="1" x14ac:dyDescent="0.3">
      <c r="B1152" s="76">
        <v>54</v>
      </c>
      <c r="C1152" s="78">
        <v>9504.31</v>
      </c>
    </row>
    <row r="1153" spans="2:3" ht="15.75" customHeight="1" x14ac:dyDescent="0.3">
      <c r="B1153" s="76">
        <v>31</v>
      </c>
      <c r="C1153" s="78">
        <v>9507.68</v>
      </c>
    </row>
    <row r="1154" spans="2:3" ht="15.75" customHeight="1" x14ac:dyDescent="0.3">
      <c r="B1154" s="76">
        <v>52</v>
      </c>
      <c r="C1154" s="78">
        <v>9528.9</v>
      </c>
    </row>
    <row r="1155" spans="2:3" ht="15.75" customHeight="1" x14ac:dyDescent="0.3">
      <c r="B1155" s="76">
        <v>50</v>
      </c>
      <c r="C1155" s="78">
        <v>9538.65</v>
      </c>
    </row>
    <row r="1156" spans="2:3" ht="15.75" customHeight="1" x14ac:dyDescent="0.3">
      <c r="B1156" s="76">
        <v>48</v>
      </c>
      <c r="C1156" s="78">
        <v>9540.17</v>
      </c>
    </row>
    <row r="1157" spans="2:3" ht="15.75" customHeight="1" x14ac:dyDescent="0.3">
      <c r="B1157" s="76">
        <v>51</v>
      </c>
      <c r="C1157" s="78">
        <v>9541.7000000000007</v>
      </c>
    </row>
    <row r="1158" spans="2:3" ht="15.75" customHeight="1" x14ac:dyDescent="0.3">
      <c r="B1158" s="76">
        <v>51</v>
      </c>
      <c r="C1158" s="78">
        <v>9549.57</v>
      </c>
    </row>
    <row r="1159" spans="2:3" ht="15.75" customHeight="1" x14ac:dyDescent="0.3">
      <c r="B1159" s="76">
        <v>49</v>
      </c>
      <c r="C1159" s="78">
        <v>9563.0300000000007</v>
      </c>
    </row>
    <row r="1160" spans="2:3" ht="15.75" customHeight="1" x14ac:dyDescent="0.3">
      <c r="B1160" s="76">
        <v>50</v>
      </c>
      <c r="C1160" s="78">
        <v>9566.99</v>
      </c>
    </row>
    <row r="1161" spans="2:3" ht="15.75" customHeight="1" x14ac:dyDescent="0.3">
      <c r="B1161" s="76">
        <v>57</v>
      </c>
      <c r="C1161" s="78">
        <v>9582.5400000000009</v>
      </c>
    </row>
    <row r="1162" spans="2:3" ht="15.75" customHeight="1" x14ac:dyDescent="0.3">
      <c r="B1162" s="76">
        <v>50</v>
      </c>
      <c r="C1162" s="78">
        <v>9583.89</v>
      </c>
    </row>
    <row r="1163" spans="2:3" ht="15.75" customHeight="1" x14ac:dyDescent="0.3">
      <c r="B1163" s="76">
        <v>42</v>
      </c>
      <c r="C1163" s="78">
        <v>9584.0400000000009</v>
      </c>
    </row>
    <row r="1164" spans="2:3" ht="15.75" customHeight="1" x14ac:dyDescent="0.3">
      <c r="B1164" s="76">
        <v>59</v>
      </c>
      <c r="C1164" s="78">
        <v>9597.6299999999992</v>
      </c>
    </row>
    <row r="1165" spans="2:3" ht="15.75" customHeight="1" x14ac:dyDescent="0.3">
      <c r="B1165" s="76">
        <v>51</v>
      </c>
      <c r="C1165" s="78">
        <v>9617.66</v>
      </c>
    </row>
    <row r="1166" spans="2:3" ht="15.75" customHeight="1" x14ac:dyDescent="0.3">
      <c r="B1166" s="76">
        <v>41</v>
      </c>
      <c r="C1166" s="78">
        <v>9619.18</v>
      </c>
    </row>
    <row r="1167" spans="2:3" ht="15.75" customHeight="1" x14ac:dyDescent="0.3">
      <c r="B1167" s="76">
        <v>48</v>
      </c>
      <c r="C1167" s="78">
        <v>9620.33</v>
      </c>
    </row>
    <row r="1168" spans="2:3" ht="15.75" customHeight="1" x14ac:dyDescent="0.3">
      <c r="B1168" s="76">
        <v>53</v>
      </c>
      <c r="C1168" s="78">
        <v>9625.92</v>
      </c>
    </row>
    <row r="1169" spans="2:3" ht="15.75" customHeight="1" x14ac:dyDescent="0.3">
      <c r="B1169" s="76">
        <v>25</v>
      </c>
      <c r="C1169" s="78">
        <v>9628.7900000000009</v>
      </c>
    </row>
    <row r="1170" spans="2:3" ht="15.75" customHeight="1" x14ac:dyDescent="0.3">
      <c r="B1170" s="76">
        <v>44</v>
      </c>
      <c r="C1170" s="78">
        <v>9630.2999999999993</v>
      </c>
    </row>
    <row r="1171" spans="2:3" ht="15.75" customHeight="1" x14ac:dyDescent="0.3">
      <c r="B1171" s="76">
        <v>51</v>
      </c>
      <c r="C1171" s="78">
        <v>9630.4</v>
      </c>
    </row>
    <row r="1172" spans="2:3" ht="15.75" customHeight="1" x14ac:dyDescent="0.3">
      <c r="B1172" s="76">
        <v>55</v>
      </c>
      <c r="C1172" s="78">
        <v>9630.91</v>
      </c>
    </row>
    <row r="1173" spans="2:3" ht="15.75" customHeight="1" x14ac:dyDescent="0.3">
      <c r="B1173" s="76">
        <v>53</v>
      </c>
      <c r="C1173" s="78">
        <v>9634.5400000000009</v>
      </c>
    </row>
    <row r="1174" spans="2:3" ht="15.75" customHeight="1" x14ac:dyDescent="0.3">
      <c r="B1174" s="76">
        <v>52</v>
      </c>
      <c r="C1174" s="78">
        <v>9644.25</v>
      </c>
    </row>
    <row r="1175" spans="2:3" ht="15.75" customHeight="1" x14ac:dyDescent="0.3">
      <c r="B1175" s="76">
        <v>49</v>
      </c>
      <c r="C1175" s="78">
        <v>9653.81</v>
      </c>
    </row>
    <row r="1176" spans="2:3" ht="15.75" customHeight="1" x14ac:dyDescent="0.3">
      <c r="B1176" s="76">
        <v>42</v>
      </c>
      <c r="C1176" s="78">
        <v>9664.34</v>
      </c>
    </row>
    <row r="1177" spans="2:3" ht="15.75" customHeight="1" x14ac:dyDescent="0.3">
      <c r="B1177" s="76">
        <v>57</v>
      </c>
      <c r="C1177" s="78">
        <v>9684.2900000000009</v>
      </c>
    </row>
    <row r="1178" spans="2:3" ht="15.75" customHeight="1" x14ac:dyDescent="0.3">
      <c r="B1178" s="76">
        <v>59</v>
      </c>
      <c r="C1178" s="78">
        <v>9698.42</v>
      </c>
    </row>
    <row r="1179" spans="2:3" ht="15.75" customHeight="1" x14ac:dyDescent="0.3">
      <c r="B1179" s="76">
        <v>46</v>
      </c>
      <c r="C1179" s="78">
        <v>9704.67</v>
      </c>
    </row>
    <row r="1180" spans="2:3" ht="15.75" customHeight="1" x14ac:dyDescent="0.3">
      <c r="B1180" s="76">
        <v>51</v>
      </c>
      <c r="C1180" s="78">
        <v>9710.7099999999991</v>
      </c>
    </row>
    <row r="1181" spans="2:3" ht="15.75" customHeight="1" x14ac:dyDescent="0.3">
      <c r="B1181" s="76">
        <v>48</v>
      </c>
      <c r="C1181" s="78">
        <v>9715.84</v>
      </c>
    </row>
    <row r="1182" spans="2:3" ht="15.75" customHeight="1" x14ac:dyDescent="0.3">
      <c r="B1182" s="76">
        <v>53</v>
      </c>
      <c r="C1182" s="78">
        <v>9722.77</v>
      </c>
    </row>
    <row r="1183" spans="2:3" ht="15.75" customHeight="1" x14ac:dyDescent="0.3">
      <c r="B1183" s="76">
        <v>53</v>
      </c>
      <c r="C1183" s="78">
        <v>9724.5300000000007</v>
      </c>
    </row>
    <row r="1184" spans="2:3" ht="15.75" customHeight="1" x14ac:dyDescent="0.3">
      <c r="B1184" s="76">
        <v>53</v>
      </c>
      <c r="C1184" s="78">
        <v>9748.91</v>
      </c>
    </row>
    <row r="1185" spans="2:3" ht="15.75" customHeight="1" x14ac:dyDescent="0.3">
      <c r="B1185" s="76">
        <v>22</v>
      </c>
      <c r="C1185" s="78">
        <v>9753.49</v>
      </c>
    </row>
    <row r="1186" spans="2:3" ht="15.75" customHeight="1" x14ac:dyDescent="0.3">
      <c r="B1186" s="76">
        <v>58</v>
      </c>
      <c r="C1186" s="78">
        <v>9764.08</v>
      </c>
    </row>
    <row r="1187" spans="2:3" ht="15.75" customHeight="1" x14ac:dyDescent="0.3">
      <c r="B1187" s="76">
        <v>50</v>
      </c>
      <c r="C1187" s="78">
        <v>9778.35</v>
      </c>
    </row>
    <row r="1188" spans="2:3" ht="15.75" customHeight="1" x14ac:dyDescent="0.3">
      <c r="B1188" s="76">
        <v>27</v>
      </c>
      <c r="C1188" s="78">
        <v>9787.32</v>
      </c>
    </row>
    <row r="1189" spans="2:3" ht="15.75" customHeight="1" x14ac:dyDescent="0.3">
      <c r="B1189" s="76">
        <v>46</v>
      </c>
      <c r="C1189" s="78">
        <v>9788.8700000000008</v>
      </c>
    </row>
    <row r="1190" spans="2:3" ht="15.75" customHeight="1" x14ac:dyDescent="0.3">
      <c r="B1190" s="76">
        <v>50</v>
      </c>
      <c r="C1190" s="78">
        <v>9800.89</v>
      </c>
    </row>
    <row r="1191" spans="2:3" ht="15.75" customHeight="1" x14ac:dyDescent="0.3">
      <c r="B1191" s="76">
        <v>51</v>
      </c>
      <c r="C1191" s="78">
        <v>9819.25</v>
      </c>
    </row>
    <row r="1192" spans="2:3" ht="15.75" customHeight="1" x14ac:dyDescent="0.3">
      <c r="B1192" s="76">
        <v>51</v>
      </c>
      <c r="C1192" s="78">
        <v>9836.2099999999991</v>
      </c>
    </row>
    <row r="1193" spans="2:3" ht="15.75" customHeight="1" x14ac:dyDescent="0.3">
      <c r="B1193" s="76">
        <v>31</v>
      </c>
      <c r="C1193" s="78">
        <v>9844.4500000000007</v>
      </c>
    </row>
    <row r="1194" spans="2:3" ht="15.75" customHeight="1" x14ac:dyDescent="0.3">
      <c r="B1194" s="76">
        <v>55</v>
      </c>
      <c r="C1194" s="78">
        <v>9850.43</v>
      </c>
    </row>
    <row r="1195" spans="2:3" ht="15.75" customHeight="1" x14ac:dyDescent="0.3">
      <c r="B1195" s="76">
        <v>52</v>
      </c>
      <c r="C1195" s="78">
        <v>9855.1299999999992</v>
      </c>
    </row>
    <row r="1196" spans="2:3" ht="15.75" customHeight="1" x14ac:dyDescent="0.3">
      <c r="B1196" s="76">
        <v>52</v>
      </c>
      <c r="C1196" s="78">
        <v>9861.0300000000007</v>
      </c>
    </row>
    <row r="1197" spans="2:3" ht="15.75" customHeight="1" x14ac:dyDescent="0.3">
      <c r="B1197" s="76">
        <v>54</v>
      </c>
      <c r="C1197" s="78">
        <v>9863.4699999999993</v>
      </c>
    </row>
    <row r="1198" spans="2:3" ht="15.75" customHeight="1" x14ac:dyDescent="0.3">
      <c r="B1198" s="76">
        <v>52</v>
      </c>
      <c r="C1198" s="78">
        <v>9866.2999999999993</v>
      </c>
    </row>
    <row r="1199" spans="2:3" ht="15.75" customHeight="1" x14ac:dyDescent="0.3">
      <c r="B1199" s="76">
        <v>54</v>
      </c>
      <c r="C1199" s="78">
        <v>9869.81</v>
      </c>
    </row>
    <row r="1200" spans="2:3" ht="15.75" customHeight="1" x14ac:dyDescent="0.3">
      <c r="B1200" s="76">
        <v>25</v>
      </c>
      <c r="C1200" s="78">
        <v>9870.59</v>
      </c>
    </row>
    <row r="1201" spans="2:3" ht="15.75" customHeight="1" x14ac:dyDescent="0.3">
      <c r="B1201" s="76">
        <v>52</v>
      </c>
      <c r="C1201" s="78">
        <v>9872.7000000000007</v>
      </c>
    </row>
    <row r="1202" spans="2:3" ht="15.75" customHeight="1" x14ac:dyDescent="0.3">
      <c r="B1202" s="76">
        <v>52</v>
      </c>
      <c r="C1202" s="78">
        <v>9875.68</v>
      </c>
    </row>
    <row r="1203" spans="2:3" ht="15.75" customHeight="1" x14ac:dyDescent="0.3">
      <c r="B1203" s="76">
        <v>52</v>
      </c>
      <c r="C1203" s="78">
        <v>9877.61</v>
      </c>
    </row>
    <row r="1204" spans="2:3" ht="15.75" customHeight="1" x14ac:dyDescent="0.3">
      <c r="B1204" s="76">
        <v>52</v>
      </c>
      <c r="C1204" s="78">
        <v>9880.07</v>
      </c>
    </row>
    <row r="1205" spans="2:3" ht="15.75" customHeight="1" x14ac:dyDescent="0.3">
      <c r="B1205" s="76">
        <v>57</v>
      </c>
      <c r="C1205" s="78">
        <v>9890.23</v>
      </c>
    </row>
    <row r="1206" spans="2:3" ht="15.75" customHeight="1" x14ac:dyDescent="0.3">
      <c r="B1206" s="76">
        <v>27</v>
      </c>
      <c r="C1206" s="78">
        <v>9894.69</v>
      </c>
    </row>
    <row r="1207" spans="2:3" ht="15.75" customHeight="1" x14ac:dyDescent="0.3">
      <c r="B1207" s="76">
        <v>61</v>
      </c>
      <c r="C1207" s="78">
        <v>9907.83</v>
      </c>
    </row>
    <row r="1208" spans="2:3" ht="15.75" customHeight="1" x14ac:dyDescent="0.3">
      <c r="B1208" s="76">
        <v>51</v>
      </c>
      <c r="C1208" s="78">
        <v>9910.36</v>
      </c>
    </row>
    <row r="1209" spans="2:3" ht="15.75" customHeight="1" x14ac:dyDescent="0.3">
      <c r="B1209" s="76">
        <v>38</v>
      </c>
      <c r="C1209" s="78">
        <v>9930.64</v>
      </c>
    </row>
    <row r="1210" spans="2:3" ht="15.75" customHeight="1" x14ac:dyDescent="0.3">
      <c r="B1210" s="76">
        <v>40</v>
      </c>
      <c r="C1210" s="78">
        <v>9931.9599999999991</v>
      </c>
    </row>
    <row r="1211" spans="2:3" ht="15.75" customHeight="1" x14ac:dyDescent="0.3">
      <c r="B1211" s="76">
        <v>59</v>
      </c>
      <c r="C1211" s="78">
        <v>9933.44</v>
      </c>
    </row>
    <row r="1212" spans="2:3" ht="15.75" customHeight="1" x14ac:dyDescent="0.3">
      <c r="B1212" s="76">
        <v>52</v>
      </c>
      <c r="C1212" s="78">
        <v>9957.7199999999993</v>
      </c>
    </row>
    <row r="1213" spans="2:3" ht="15.75" customHeight="1" x14ac:dyDescent="0.3">
      <c r="B1213" s="76">
        <v>52</v>
      </c>
      <c r="C1213" s="78">
        <v>9964.06</v>
      </c>
    </row>
    <row r="1214" spans="2:3" ht="15.75" customHeight="1" x14ac:dyDescent="0.3">
      <c r="B1214" s="76">
        <v>53</v>
      </c>
      <c r="C1214" s="78">
        <v>9991.0400000000009</v>
      </c>
    </row>
    <row r="1215" spans="2:3" ht="15.75" customHeight="1" x14ac:dyDescent="0.3">
      <c r="B1215" s="76">
        <v>35</v>
      </c>
      <c r="C1215" s="78">
        <v>10011.44</v>
      </c>
    </row>
    <row r="1216" spans="2:3" ht="15.75" customHeight="1" x14ac:dyDescent="0.3">
      <c r="B1216" s="76">
        <v>44</v>
      </c>
      <c r="C1216" s="78">
        <v>10027.15</v>
      </c>
    </row>
    <row r="1217" spans="2:3" ht="15.75" customHeight="1" x14ac:dyDescent="0.3">
      <c r="B1217" s="76">
        <v>49</v>
      </c>
      <c r="C1217" s="78">
        <v>10043.25</v>
      </c>
    </row>
    <row r="1218" spans="2:3" ht="15.75" customHeight="1" x14ac:dyDescent="0.3">
      <c r="B1218" s="76">
        <v>54</v>
      </c>
      <c r="C1218" s="78">
        <v>10065.41</v>
      </c>
    </row>
    <row r="1219" spans="2:3" ht="15.75" customHeight="1" x14ac:dyDescent="0.3">
      <c r="B1219" s="76">
        <v>54</v>
      </c>
      <c r="C1219" s="78">
        <v>10072.06</v>
      </c>
    </row>
    <row r="1220" spans="2:3" ht="15.75" customHeight="1" x14ac:dyDescent="0.3">
      <c r="B1220" s="76">
        <v>54</v>
      </c>
      <c r="C1220" s="78">
        <v>10085.85</v>
      </c>
    </row>
    <row r="1221" spans="2:3" ht="15.75" customHeight="1" x14ac:dyDescent="0.3">
      <c r="B1221" s="76">
        <v>47</v>
      </c>
      <c r="C1221" s="78">
        <v>10096.969999999999</v>
      </c>
    </row>
    <row r="1222" spans="2:3" ht="15.75" customHeight="1" x14ac:dyDescent="0.3">
      <c r="B1222" s="76">
        <v>51</v>
      </c>
      <c r="C1222" s="78">
        <v>10106.129999999999</v>
      </c>
    </row>
    <row r="1223" spans="2:3" ht="15.75" customHeight="1" x14ac:dyDescent="0.3">
      <c r="B1223" s="76">
        <v>51</v>
      </c>
      <c r="C1223" s="78">
        <v>10107.219999999999</v>
      </c>
    </row>
    <row r="1224" spans="2:3" ht="15.75" customHeight="1" x14ac:dyDescent="0.3">
      <c r="B1224" s="76">
        <v>48</v>
      </c>
      <c r="C1224" s="78">
        <v>10115.01</v>
      </c>
    </row>
    <row r="1225" spans="2:3" ht="15.75" customHeight="1" x14ac:dyDescent="0.3">
      <c r="B1225" s="76">
        <v>51</v>
      </c>
      <c r="C1225" s="78">
        <v>10118.42</v>
      </c>
    </row>
    <row r="1226" spans="2:3" ht="15.75" customHeight="1" x14ac:dyDescent="0.3">
      <c r="B1226" s="76">
        <v>26</v>
      </c>
      <c r="C1226" s="78">
        <v>10139.84</v>
      </c>
    </row>
    <row r="1227" spans="2:3" ht="15.75" customHeight="1" x14ac:dyDescent="0.3">
      <c r="B1227" s="76">
        <v>49</v>
      </c>
      <c r="C1227" s="78">
        <v>10141.14</v>
      </c>
    </row>
    <row r="1228" spans="2:3" ht="15.75" customHeight="1" x14ac:dyDescent="0.3">
      <c r="B1228" s="76">
        <v>42</v>
      </c>
      <c r="C1228" s="78">
        <v>10146.129999999999</v>
      </c>
    </row>
    <row r="1229" spans="2:3" ht="15.75" customHeight="1" x14ac:dyDescent="0.3">
      <c r="B1229" s="76">
        <v>50</v>
      </c>
      <c r="C1229" s="78">
        <v>10156.780000000001</v>
      </c>
    </row>
    <row r="1230" spans="2:3" ht="15.75" customHeight="1" x14ac:dyDescent="0.3">
      <c r="B1230" s="76">
        <v>51</v>
      </c>
      <c r="C1230" s="78">
        <v>10160.870000000001</v>
      </c>
    </row>
    <row r="1231" spans="2:3" ht="15.75" customHeight="1" x14ac:dyDescent="0.3">
      <c r="B1231" s="76">
        <v>38</v>
      </c>
      <c r="C1231" s="78">
        <v>10191.82</v>
      </c>
    </row>
    <row r="1232" spans="2:3" ht="15.75" customHeight="1" x14ac:dyDescent="0.3">
      <c r="B1232" s="76">
        <v>53</v>
      </c>
      <c r="C1232" s="78">
        <v>10197.77</v>
      </c>
    </row>
    <row r="1233" spans="2:3" ht="15.75" customHeight="1" x14ac:dyDescent="0.3">
      <c r="B1233" s="76">
        <v>56</v>
      </c>
      <c r="C1233" s="78">
        <v>10214.64</v>
      </c>
    </row>
    <row r="1234" spans="2:3" ht="15.75" customHeight="1" x14ac:dyDescent="0.3">
      <c r="B1234" s="76">
        <v>56</v>
      </c>
      <c r="C1234" s="78">
        <v>10226.280000000001</v>
      </c>
    </row>
    <row r="1235" spans="2:3" ht="15.75" customHeight="1" x14ac:dyDescent="0.3">
      <c r="B1235" s="76">
        <v>55</v>
      </c>
      <c r="C1235" s="78">
        <v>10231.5</v>
      </c>
    </row>
    <row r="1236" spans="2:3" ht="15.75" customHeight="1" x14ac:dyDescent="0.3">
      <c r="B1236" s="76">
        <v>48</v>
      </c>
      <c r="C1236" s="78">
        <v>10259.129999999999</v>
      </c>
    </row>
    <row r="1237" spans="2:3" ht="15.75" customHeight="1" x14ac:dyDescent="0.3">
      <c r="B1237" s="76">
        <v>50</v>
      </c>
      <c r="C1237" s="78">
        <v>10264.44</v>
      </c>
    </row>
    <row r="1238" spans="2:3" ht="15.75" customHeight="1" x14ac:dyDescent="0.3">
      <c r="B1238" s="76">
        <v>50</v>
      </c>
      <c r="C1238" s="78">
        <v>10269.459999999999</v>
      </c>
    </row>
    <row r="1239" spans="2:3" ht="15.75" customHeight="1" x14ac:dyDescent="0.3">
      <c r="B1239" s="76">
        <v>53</v>
      </c>
      <c r="C1239" s="78">
        <v>10274.33</v>
      </c>
    </row>
    <row r="1240" spans="2:3" ht="15.75" customHeight="1" x14ac:dyDescent="0.3">
      <c r="B1240" s="76">
        <v>35</v>
      </c>
      <c r="C1240" s="78">
        <v>10276.99</v>
      </c>
    </row>
    <row r="1241" spans="2:3" ht="15.75" customHeight="1" x14ac:dyDescent="0.3">
      <c r="B1241" s="76">
        <v>60</v>
      </c>
      <c r="C1241" s="78">
        <v>10308.040000000001</v>
      </c>
    </row>
    <row r="1242" spans="2:3" ht="15.75" customHeight="1" x14ac:dyDescent="0.3">
      <c r="B1242" s="76">
        <v>61</v>
      </c>
      <c r="C1242" s="78">
        <v>10310.780000000001</v>
      </c>
    </row>
    <row r="1243" spans="2:3" ht="15.75" customHeight="1" x14ac:dyDescent="0.3">
      <c r="B1243" s="76">
        <v>32</v>
      </c>
      <c r="C1243" s="78">
        <v>10315.91</v>
      </c>
    </row>
    <row r="1244" spans="2:3" ht="15.75" customHeight="1" x14ac:dyDescent="0.3">
      <c r="B1244" s="76">
        <v>32</v>
      </c>
      <c r="C1244" s="78">
        <v>10322.9</v>
      </c>
    </row>
    <row r="1245" spans="2:3" ht="15.75" customHeight="1" x14ac:dyDescent="0.3">
      <c r="B1245" s="76">
        <v>53</v>
      </c>
      <c r="C1245" s="78">
        <v>10325.209999999999</v>
      </c>
    </row>
    <row r="1246" spans="2:3" ht="15.75" customHeight="1" x14ac:dyDescent="0.3">
      <c r="B1246" s="76">
        <v>41</v>
      </c>
      <c r="C1246" s="78">
        <v>10329.06</v>
      </c>
    </row>
    <row r="1247" spans="2:3" ht="15.75" customHeight="1" x14ac:dyDescent="0.3">
      <c r="B1247" s="76">
        <v>55</v>
      </c>
      <c r="C1247" s="78">
        <v>10338.93</v>
      </c>
    </row>
    <row r="1248" spans="2:3" ht="15.75" customHeight="1" x14ac:dyDescent="0.3">
      <c r="B1248" s="76">
        <v>50</v>
      </c>
      <c r="C1248" s="78">
        <v>10345.93</v>
      </c>
    </row>
    <row r="1249" spans="2:3" ht="15.75" customHeight="1" x14ac:dyDescent="0.3">
      <c r="B1249" s="76">
        <v>49</v>
      </c>
      <c r="C1249" s="78">
        <v>10352.48</v>
      </c>
    </row>
    <row r="1250" spans="2:3" ht="15.75" customHeight="1" x14ac:dyDescent="0.3">
      <c r="B1250" s="76">
        <v>54</v>
      </c>
      <c r="C1250" s="78">
        <v>10355.64</v>
      </c>
    </row>
    <row r="1251" spans="2:3" ht="15.75" customHeight="1" x14ac:dyDescent="0.3">
      <c r="B1251" s="76">
        <v>52</v>
      </c>
      <c r="C1251" s="78">
        <v>10356.67</v>
      </c>
    </row>
    <row r="1252" spans="2:3" ht="15.75" customHeight="1" x14ac:dyDescent="0.3">
      <c r="B1252" s="76">
        <v>50</v>
      </c>
      <c r="C1252" s="78">
        <v>10370.91</v>
      </c>
    </row>
    <row r="1253" spans="2:3" ht="15.75" customHeight="1" x14ac:dyDescent="0.3">
      <c r="B1253" s="76">
        <v>50</v>
      </c>
      <c r="C1253" s="78">
        <v>10381.48</v>
      </c>
    </row>
    <row r="1254" spans="2:3" ht="15.75" customHeight="1" x14ac:dyDescent="0.3">
      <c r="B1254" s="76">
        <v>54</v>
      </c>
      <c r="C1254" s="78">
        <v>10403.27</v>
      </c>
    </row>
    <row r="1255" spans="2:3" ht="15.75" customHeight="1" x14ac:dyDescent="0.3">
      <c r="B1255" s="76">
        <v>48</v>
      </c>
      <c r="C1255" s="78">
        <v>10407.09</v>
      </c>
    </row>
    <row r="1256" spans="2:3" ht="15.75" customHeight="1" x14ac:dyDescent="0.3">
      <c r="B1256" s="76">
        <v>43</v>
      </c>
      <c r="C1256" s="78">
        <v>10407.98</v>
      </c>
    </row>
    <row r="1257" spans="2:3" ht="15.75" customHeight="1" x14ac:dyDescent="0.3">
      <c r="B1257" s="76">
        <v>50</v>
      </c>
      <c r="C1257" s="78">
        <v>10419.59</v>
      </c>
    </row>
    <row r="1258" spans="2:3" ht="15.75" customHeight="1" x14ac:dyDescent="0.3">
      <c r="B1258" s="76">
        <v>44</v>
      </c>
      <c r="C1258" s="78">
        <v>10419.65</v>
      </c>
    </row>
    <row r="1259" spans="2:3" ht="15.75" customHeight="1" x14ac:dyDescent="0.3">
      <c r="B1259" s="76">
        <v>55</v>
      </c>
      <c r="C1259" s="78">
        <v>10422.92</v>
      </c>
    </row>
    <row r="1260" spans="2:3" ht="15.75" customHeight="1" x14ac:dyDescent="0.3">
      <c r="B1260" s="76">
        <v>55</v>
      </c>
      <c r="C1260" s="78">
        <v>10435.07</v>
      </c>
    </row>
    <row r="1261" spans="2:3" ht="15.75" customHeight="1" x14ac:dyDescent="0.3">
      <c r="B1261" s="76">
        <v>55</v>
      </c>
      <c r="C1261" s="78">
        <v>10436.1</v>
      </c>
    </row>
    <row r="1262" spans="2:3" ht="15.75" customHeight="1" x14ac:dyDescent="0.3">
      <c r="B1262" s="76">
        <v>55</v>
      </c>
      <c r="C1262" s="78">
        <v>10450.549999999999</v>
      </c>
    </row>
    <row r="1263" spans="2:3" ht="15.75" customHeight="1" x14ac:dyDescent="0.3">
      <c r="B1263" s="76">
        <v>59</v>
      </c>
      <c r="C1263" s="78">
        <v>10455.1</v>
      </c>
    </row>
    <row r="1264" spans="2:3" ht="15.75" customHeight="1" x14ac:dyDescent="0.3">
      <c r="B1264" s="76">
        <v>47</v>
      </c>
      <c r="C1264" s="78">
        <v>10455.14</v>
      </c>
    </row>
    <row r="1265" spans="2:3" ht="15.75" customHeight="1" x14ac:dyDescent="0.3">
      <c r="B1265" s="76">
        <v>59</v>
      </c>
      <c r="C1265" s="78">
        <v>10459.19</v>
      </c>
    </row>
    <row r="1266" spans="2:3" ht="15.75" customHeight="1" x14ac:dyDescent="0.3">
      <c r="B1266" s="76">
        <v>54</v>
      </c>
      <c r="C1266" s="78">
        <v>10461.98</v>
      </c>
    </row>
    <row r="1267" spans="2:3" ht="15.75" customHeight="1" x14ac:dyDescent="0.3">
      <c r="B1267" s="76">
        <v>36</v>
      </c>
      <c r="C1267" s="78">
        <v>10464.83</v>
      </c>
    </row>
    <row r="1268" spans="2:3" ht="15.75" customHeight="1" x14ac:dyDescent="0.3">
      <c r="B1268" s="76">
        <v>45</v>
      </c>
      <c r="C1268" s="78">
        <v>10486.55</v>
      </c>
    </row>
    <row r="1269" spans="2:3" ht="15.75" customHeight="1" x14ac:dyDescent="0.3">
      <c r="B1269" s="76">
        <v>51</v>
      </c>
      <c r="C1269" s="78">
        <v>10493.95</v>
      </c>
    </row>
    <row r="1270" spans="2:3" ht="15.75" customHeight="1" x14ac:dyDescent="0.3">
      <c r="B1270" s="76">
        <v>46</v>
      </c>
      <c r="C1270" s="78">
        <v>10495.6</v>
      </c>
    </row>
    <row r="1271" spans="2:3" ht="15.75" customHeight="1" x14ac:dyDescent="0.3">
      <c r="B1271" s="76">
        <v>52</v>
      </c>
      <c r="C1271" s="78">
        <v>10546.48</v>
      </c>
    </row>
    <row r="1272" spans="2:3" ht="15.75" customHeight="1" x14ac:dyDescent="0.3">
      <c r="B1272" s="76">
        <v>52</v>
      </c>
      <c r="C1272" s="78">
        <v>10560.49</v>
      </c>
    </row>
    <row r="1273" spans="2:3" ht="15.75" customHeight="1" x14ac:dyDescent="0.3">
      <c r="B1273" s="76">
        <v>54</v>
      </c>
      <c r="C1273" s="78">
        <v>10564.88</v>
      </c>
    </row>
    <row r="1274" spans="2:3" ht="15.75" customHeight="1" x14ac:dyDescent="0.3">
      <c r="B1274" s="76">
        <v>57</v>
      </c>
      <c r="C1274" s="78">
        <v>10577.09</v>
      </c>
    </row>
    <row r="1275" spans="2:3" ht="15.75" customHeight="1" x14ac:dyDescent="0.3">
      <c r="B1275" s="76">
        <v>54</v>
      </c>
      <c r="C1275" s="78">
        <v>10579.71</v>
      </c>
    </row>
    <row r="1276" spans="2:3" ht="15.75" customHeight="1" x14ac:dyDescent="0.3">
      <c r="B1276" s="76">
        <v>57</v>
      </c>
      <c r="C1276" s="78">
        <v>10594.23</v>
      </c>
    </row>
    <row r="1277" spans="2:3" ht="15.75" customHeight="1" x14ac:dyDescent="0.3">
      <c r="B1277" s="76">
        <v>56</v>
      </c>
      <c r="C1277" s="78">
        <v>10594.5</v>
      </c>
    </row>
    <row r="1278" spans="2:3" ht="15.75" customHeight="1" x14ac:dyDescent="0.3">
      <c r="B1278" s="76">
        <v>51</v>
      </c>
      <c r="C1278" s="78">
        <v>10600.55</v>
      </c>
    </row>
    <row r="1279" spans="2:3" ht="15.75" customHeight="1" x14ac:dyDescent="0.3">
      <c r="B1279" s="76">
        <v>57</v>
      </c>
      <c r="C1279" s="78">
        <v>10601.41</v>
      </c>
    </row>
    <row r="1280" spans="2:3" ht="15.75" customHeight="1" x14ac:dyDescent="0.3">
      <c r="B1280" s="76">
        <v>56</v>
      </c>
      <c r="C1280" s="78">
        <v>10601.63</v>
      </c>
    </row>
    <row r="1281" spans="2:3" ht="15.75" customHeight="1" x14ac:dyDescent="0.3">
      <c r="B1281" s="76">
        <v>57</v>
      </c>
      <c r="C1281" s="78">
        <v>10602.39</v>
      </c>
    </row>
    <row r="1282" spans="2:3" ht="15.75" customHeight="1" x14ac:dyDescent="0.3">
      <c r="B1282" s="76">
        <v>58</v>
      </c>
      <c r="C1282" s="78">
        <v>10608.67</v>
      </c>
    </row>
    <row r="1283" spans="2:3" ht="15.75" customHeight="1" x14ac:dyDescent="0.3">
      <c r="B1283" s="76">
        <v>31</v>
      </c>
      <c r="C1283" s="78">
        <v>10617.04</v>
      </c>
    </row>
    <row r="1284" spans="2:3" ht="15.75" customHeight="1" x14ac:dyDescent="0.3">
      <c r="B1284" s="76">
        <v>33</v>
      </c>
      <c r="C1284" s="78">
        <v>10620.26</v>
      </c>
    </row>
    <row r="1285" spans="2:3" ht="15.75" customHeight="1" x14ac:dyDescent="0.3">
      <c r="B1285" s="76">
        <v>59</v>
      </c>
      <c r="C1285" s="78">
        <v>10627.81</v>
      </c>
    </row>
    <row r="1286" spans="2:3" ht="15.75" customHeight="1" x14ac:dyDescent="0.3">
      <c r="B1286" s="76">
        <v>47</v>
      </c>
      <c r="C1286" s="78">
        <v>10665.44</v>
      </c>
    </row>
    <row r="1287" spans="2:3" ht="15.75" customHeight="1" x14ac:dyDescent="0.3">
      <c r="B1287" s="76">
        <v>61</v>
      </c>
      <c r="C1287" s="78">
        <v>10676.83</v>
      </c>
    </row>
    <row r="1288" spans="2:3" ht="15.75" customHeight="1" x14ac:dyDescent="0.3">
      <c r="B1288" s="76">
        <v>46</v>
      </c>
      <c r="C1288" s="78">
        <v>10690.11</v>
      </c>
    </row>
    <row r="1289" spans="2:3" ht="15.75" customHeight="1" x14ac:dyDescent="0.3">
      <c r="B1289" s="76">
        <v>47</v>
      </c>
      <c r="C1289" s="78">
        <v>10698.38</v>
      </c>
    </row>
    <row r="1290" spans="2:3" ht="15.75" customHeight="1" x14ac:dyDescent="0.3">
      <c r="B1290" s="76">
        <v>51</v>
      </c>
      <c r="C1290" s="78">
        <v>10702.64</v>
      </c>
    </row>
    <row r="1291" spans="2:3" ht="15.75" customHeight="1" x14ac:dyDescent="0.3">
      <c r="B1291" s="76">
        <v>56</v>
      </c>
      <c r="C1291" s="78">
        <v>10704.47</v>
      </c>
    </row>
    <row r="1292" spans="2:3" ht="15.75" customHeight="1" x14ac:dyDescent="0.3">
      <c r="B1292" s="76">
        <v>56</v>
      </c>
      <c r="C1292" s="78">
        <v>10713.64</v>
      </c>
    </row>
    <row r="1293" spans="2:3" ht="15.75" customHeight="1" x14ac:dyDescent="0.3">
      <c r="B1293" s="76">
        <v>31</v>
      </c>
      <c r="C1293" s="78">
        <v>10719.57</v>
      </c>
    </row>
    <row r="1294" spans="2:3" ht="15.75" customHeight="1" x14ac:dyDescent="0.3">
      <c r="B1294" s="76">
        <v>49</v>
      </c>
      <c r="C1294" s="78">
        <v>10736.87</v>
      </c>
    </row>
    <row r="1295" spans="2:3" ht="15.75" customHeight="1" x14ac:dyDescent="0.3">
      <c r="B1295" s="76">
        <v>37</v>
      </c>
      <c r="C1295" s="78">
        <v>10749.02</v>
      </c>
    </row>
    <row r="1296" spans="2:3" ht="15.75" customHeight="1" x14ac:dyDescent="0.3">
      <c r="B1296" s="76">
        <v>34</v>
      </c>
      <c r="C1296" s="78">
        <v>10769.75</v>
      </c>
    </row>
    <row r="1297" spans="2:3" ht="15.75" customHeight="1" x14ac:dyDescent="0.3">
      <c r="B1297" s="76">
        <v>56</v>
      </c>
      <c r="C1297" s="78">
        <v>10791.96</v>
      </c>
    </row>
    <row r="1298" spans="2:3" ht="15.75" customHeight="1" x14ac:dyDescent="0.3">
      <c r="B1298" s="76">
        <v>24</v>
      </c>
      <c r="C1298" s="78">
        <v>10795.94</v>
      </c>
    </row>
    <row r="1299" spans="2:3" ht="15.75" customHeight="1" x14ac:dyDescent="0.3">
      <c r="B1299" s="76">
        <v>56</v>
      </c>
      <c r="C1299" s="78">
        <v>10796.35</v>
      </c>
    </row>
    <row r="1300" spans="2:3" ht="15.75" customHeight="1" x14ac:dyDescent="0.3">
      <c r="B1300" s="76">
        <v>53</v>
      </c>
      <c r="C1300" s="78">
        <v>10797.34</v>
      </c>
    </row>
    <row r="1301" spans="2:3" ht="15.75" customHeight="1" x14ac:dyDescent="0.3">
      <c r="B1301" s="76">
        <v>53</v>
      </c>
      <c r="C1301" s="78">
        <v>10806.84</v>
      </c>
    </row>
    <row r="1302" spans="2:3" ht="15.75" customHeight="1" x14ac:dyDescent="0.3">
      <c r="B1302" s="76">
        <v>56</v>
      </c>
      <c r="C1302" s="78">
        <v>10807.49</v>
      </c>
    </row>
    <row r="1303" spans="2:3" ht="15.75" customHeight="1" x14ac:dyDescent="0.3">
      <c r="B1303" s="76">
        <v>55</v>
      </c>
      <c r="C1303" s="78">
        <v>10825.25</v>
      </c>
    </row>
    <row r="1304" spans="2:3" ht="15.75" customHeight="1" x14ac:dyDescent="0.3">
      <c r="B1304" s="76">
        <v>52</v>
      </c>
      <c r="C1304" s="78">
        <v>10848.13</v>
      </c>
    </row>
    <row r="1305" spans="2:3" ht="15.75" customHeight="1" x14ac:dyDescent="0.3">
      <c r="B1305" s="76">
        <v>29</v>
      </c>
      <c r="C1305" s="78">
        <v>10886.66</v>
      </c>
    </row>
    <row r="1306" spans="2:3" ht="15.75" customHeight="1" x14ac:dyDescent="0.3">
      <c r="B1306" s="76">
        <v>55</v>
      </c>
      <c r="C1306" s="78">
        <v>10923.93</v>
      </c>
    </row>
    <row r="1307" spans="2:3" ht="15.75" customHeight="1" x14ac:dyDescent="0.3">
      <c r="B1307" s="76">
        <v>55</v>
      </c>
      <c r="C1307" s="78">
        <v>10928.85</v>
      </c>
    </row>
    <row r="1308" spans="2:3" ht="15.75" customHeight="1" x14ac:dyDescent="0.3">
      <c r="B1308" s="76">
        <v>54</v>
      </c>
      <c r="C1308" s="78">
        <v>10942.13</v>
      </c>
    </row>
    <row r="1309" spans="2:3" ht="15.75" customHeight="1" x14ac:dyDescent="0.3">
      <c r="B1309" s="76">
        <v>58</v>
      </c>
      <c r="C1309" s="78">
        <v>10959.33</v>
      </c>
    </row>
    <row r="1310" spans="2:3" ht="15.75" customHeight="1" x14ac:dyDescent="0.3">
      <c r="B1310" s="76">
        <v>54</v>
      </c>
      <c r="C1310" s="78">
        <v>10959.69</v>
      </c>
    </row>
    <row r="1311" spans="2:3" ht="15.75" customHeight="1" x14ac:dyDescent="0.3">
      <c r="B1311" s="76">
        <v>58</v>
      </c>
      <c r="C1311" s="78">
        <v>10965.45</v>
      </c>
    </row>
    <row r="1312" spans="2:3" ht="15.75" customHeight="1" x14ac:dyDescent="0.3">
      <c r="B1312" s="76">
        <v>57</v>
      </c>
      <c r="C1312" s="78">
        <v>10976.25</v>
      </c>
    </row>
    <row r="1313" spans="2:3" ht="15.75" customHeight="1" x14ac:dyDescent="0.3">
      <c r="B1313" s="76">
        <v>50</v>
      </c>
      <c r="C1313" s="78">
        <v>10977.21</v>
      </c>
    </row>
    <row r="1314" spans="2:3" ht="15.75" customHeight="1" x14ac:dyDescent="0.3">
      <c r="B1314" s="76">
        <v>58</v>
      </c>
      <c r="C1314" s="78">
        <v>10982.5</v>
      </c>
    </row>
    <row r="1315" spans="2:3" ht="15.75" customHeight="1" x14ac:dyDescent="0.3">
      <c r="B1315" s="76">
        <v>23</v>
      </c>
      <c r="C1315" s="78">
        <v>10991.58</v>
      </c>
    </row>
    <row r="1316" spans="2:3" ht="15.75" customHeight="1" x14ac:dyDescent="0.3">
      <c r="B1316" s="76">
        <v>55</v>
      </c>
      <c r="C1316" s="78">
        <v>11013.71</v>
      </c>
    </row>
    <row r="1317" spans="2:3" ht="15.75" customHeight="1" x14ac:dyDescent="0.3">
      <c r="B1317" s="76">
        <v>49</v>
      </c>
      <c r="C1317" s="78">
        <v>11015.17</v>
      </c>
    </row>
    <row r="1318" spans="2:3" ht="15.75" customHeight="1" x14ac:dyDescent="0.3">
      <c r="B1318" s="76">
        <v>32</v>
      </c>
      <c r="C1318" s="78">
        <v>11018.05</v>
      </c>
    </row>
    <row r="1319" spans="2:3" ht="15.75" customHeight="1" x14ac:dyDescent="0.3">
      <c r="B1319" s="76">
        <v>27</v>
      </c>
      <c r="C1319" s="78">
        <v>11028.56</v>
      </c>
    </row>
    <row r="1320" spans="2:3" ht="15.75" customHeight="1" x14ac:dyDescent="0.3">
      <c r="B1320" s="76">
        <v>49</v>
      </c>
      <c r="C1320" s="78">
        <v>11033.66</v>
      </c>
    </row>
    <row r="1321" spans="2:3" ht="15.75" customHeight="1" x14ac:dyDescent="0.3">
      <c r="B1321" s="76">
        <v>34</v>
      </c>
      <c r="C1321" s="78">
        <v>11037.51</v>
      </c>
    </row>
    <row r="1322" spans="2:3" ht="15.75" customHeight="1" x14ac:dyDescent="0.3">
      <c r="B1322" s="76">
        <v>49</v>
      </c>
      <c r="C1322" s="78">
        <v>11037.85</v>
      </c>
    </row>
    <row r="1323" spans="2:3" ht="15.75" customHeight="1" x14ac:dyDescent="0.3">
      <c r="B1323" s="76">
        <v>22</v>
      </c>
      <c r="C1323" s="78">
        <v>11046.02</v>
      </c>
    </row>
    <row r="1324" spans="2:3" ht="15.75" customHeight="1" x14ac:dyDescent="0.3">
      <c r="B1324" s="76">
        <v>23</v>
      </c>
      <c r="C1324" s="78">
        <v>11068.7</v>
      </c>
    </row>
    <row r="1325" spans="2:3" ht="15.75" customHeight="1" x14ac:dyDescent="0.3">
      <c r="B1325" s="76">
        <v>52</v>
      </c>
      <c r="C1325" s="78">
        <v>11068.77</v>
      </c>
    </row>
    <row r="1326" spans="2:3" ht="15.75" customHeight="1" x14ac:dyDescent="0.3">
      <c r="B1326" s="76">
        <v>57</v>
      </c>
      <c r="C1326" s="78">
        <v>11070.54</v>
      </c>
    </row>
    <row r="1327" spans="2:3" ht="15.75" customHeight="1" x14ac:dyDescent="0.3">
      <c r="B1327" s="76">
        <v>57</v>
      </c>
      <c r="C1327" s="78">
        <v>11073.18</v>
      </c>
    </row>
    <row r="1328" spans="2:3" ht="15.75" customHeight="1" x14ac:dyDescent="0.3">
      <c r="B1328" s="76">
        <v>56</v>
      </c>
      <c r="C1328" s="78">
        <v>11082.58</v>
      </c>
    </row>
    <row r="1329" spans="2:3" ht="15.75" customHeight="1" x14ac:dyDescent="0.3">
      <c r="B1329" s="76">
        <v>51</v>
      </c>
      <c r="C1329" s="78">
        <v>11085.59</v>
      </c>
    </row>
    <row r="1330" spans="2:3" ht="15.75" customHeight="1" x14ac:dyDescent="0.3">
      <c r="B1330" s="76">
        <v>57</v>
      </c>
      <c r="C1330" s="78">
        <v>11090.72</v>
      </c>
    </row>
    <row r="1331" spans="2:3" ht="15.75" customHeight="1" x14ac:dyDescent="0.3">
      <c r="B1331" s="76">
        <v>57</v>
      </c>
      <c r="C1331" s="78">
        <v>11093.62</v>
      </c>
    </row>
    <row r="1332" spans="2:3" ht="15.75" customHeight="1" x14ac:dyDescent="0.3">
      <c r="B1332" s="76">
        <v>43</v>
      </c>
      <c r="C1332" s="78">
        <v>11103.33</v>
      </c>
    </row>
    <row r="1333" spans="2:3" ht="15.75" customHeight="1" x14ac:dyDescent="0.3">
      <c r="B1333" s="76">
        <v>54</v>
      </c>
      <c r="C1333" s="78">
        <v>11150.78</v>
      </c>
    </row>
    <row r="1334" spans="2:3" ht="15.75" customHeight="1" x14ac:dyDescent="0.3">
      <c r="B1334" s="76">
        <v>54</v>
      </c>
      <c r="C1334" s="78">
        <v>11163.57</v>
      </c>
    </row>
    <row r="1335" spans="2:3" ht="15.75" customHeight="1" x14ac:dyDescent="0.3">
      <c r="B1335" s="76">
        <v>57</v>
      </c>
      <c r="C1335" s="78">
        <v>11165.42</v>
      </c>
    </row>
    <row r="1336" spans="2:3" ht="15.75" customHeight="1" x14ac:dyDescent="0.3">
      <c r="B1336" s="76">
        <v>51</v>
      </c>
      <c r="C1336" s="78">
        <v>11186.2</v>
      </c>
    </row>
    <row r="1337" spans="2:3" ht="15.75" customHeight="1" x14ac:dyDescent="0.3">
      <c r="B1337" s="76">
        <v>53</v>
      </c>
      <c r="C1337" s="78">
        <v>11187.66</v>
      </c>
    </row>
    <row r="1338" spans="2:3" ht="15.75" customHeight="1" x14ac:dyDescent="0.3">
      <c r="B1338" s="76">
        <v>47</v>
      </c>
      <c r="C1338" s="78">
        <v>11217.35</v>
      </c>
    </row>
    <row r="1339" spans="2:3" ht="15.75" customHeight="1" x14ac:dyDescent="0.3">
      <c r="B1339" s="76">
        <v>54</v>
      </c>
      <c r="C1339" s="78">
        <v>11244.38</v>
      </c>
    </row>
    <row r="1340" spans="2:3" ht="15.75" customHeight="1" x14ac:dyDescent="0.3">
      <c r="B1340" s="76">
        <v>34</v>
      </c>
      <c r="C1340" s="78">
        <v>11250.43</v>
      </c>
    </row>
    <row r="1341" spans="2:3" ht="15.75" customHeight="1" x14ac:dyDescent="0.3">
      <c r="B1341" s="76">
        <v>54</v>
      </c>
      <c r="C1341" s="78">
        <v>11253.42</v>
      </c>
    </row>
    <row r="1342" spans="2:3" ht="15.75" customHeight="1" x14ac:dyDescent="0.3">
      <c r="B1342" s="76">
        <v>42</v>
      </c>
      <c r="C1342" s="78">
        <v>11255.29</v>
      </c>
    </row>
    <row r="1343" spans="2:3" ht="15.75" customHeight="1" x14ac:dyDescent="0.3">
      <c r="B1343" s="76">
        <v>54</v>
      </c>
      <c r="C1343" s="78">
        <v>11264.54</v>
      </c>
    </row>
    <row r="1344" spans="2:3" ht="15.75" customHeight="1" x14ac:dyDescent="0.3">
      <c r="B1344" s="76">
        <v>52</v>
      </c>
      <c r="C1344" s="78">
        <v>11265.71</v>
      </c>
    </row>
    <row r="1345" spans="2:3" ht="15.75" customHeight="1" x14ac:dyDescent="0.3">
      <c r="B1345" s="76">
        <v>19</v>
      </c>
      <c r="C1345" s="78">
        <v>11272.33</v>
      </c>
    </row>
    <row r="1346" spans="2:3" ht="15.75" customHeight="1" x14ac:dyDescent="0.3">
      <c r="B1346" s="76">
        <v>56</v>
      </c>
      <c r="C1346" s="78">
        <v>11286.54</v>
      </c>
    </row>
    <row r="1347" spans="2:3" ht="15.75" customHeight="1" x14ac:dyDescent="0.3">
      <c r="B1347" s="76">
        <v>53</v>
      </c>
      <c r="C1347" s="78">
        <v>11289.11</v>
      </c>
    </row>
    <row r="1348" spans="2:3" ht="15.75" customHeight="1" x14ac:dyDescent="0.3">
      <c r="B1348" s="76">
        <v>35</v>
      </c>
      <c r="C1348" s="78">
        <v>11294.57</v>
      </c>
    </row>
    <row r="1349" spans="2:3" ht="15.75" customHeight="1" x14ac:dyDescent="0.3">
      <c r="B1349" s="76">
        <v>51</v>
      </c>
      <c r="C1349" s="78">
        <v>11299.34</v>
      </c>
    </row>
    <row r="1350" spans="2:3" ht="15.75" customHeight="1" x14ac:dyDescent="0.3">
      <c r="B1350" s="76">
        <v>55</v>
      </c>
      <c r="C1350" s="78">
        <v>11305.93</v>
      </c>
    </row>
    <row r="1351" spans="2:3" ht="15.75" customHeight="1" x14ac:dyDescent="0.3">
      <c r="B1351" s="76">
        <v>60</v>
      </c>
      <c r="C1351" s="78">
        <v>11312.33</v>
      </c>
    </row>
    <row r="1352" spans="2:3" ht="15.75" customHeight="1" x14ac:dyDescent="0.3">
      <c r="B1352" s="76">
        <v>28</v>
      </c>
      <c r="C1352" s="78">
        <v>11318.57</v>
      </c>
    </row>
    <row r="1353" spans="2:3" ht="15.75" customHeight="1" x14ac:dyDescent="0.3">
      <c r="B1353" s="76">
        <v>60</v>
      </c>
      <c r="C1353" s="78">
        <v>11319.12</v>
      </c>
    </row>
    <row r="1354" spans="2:3" ht="15.75" customHeight="1" x14ac:dyDescent="0.3">
      <c r="B1354" s="76">
        <v>21</v>
      </c>
      <c r="C1354" s="78">
        <v>11321.49</v>
      </c>
    </row>
    <row r="1355" spans="2:3" ht="15.75" customHeight="1" x14ac:dyDescent="0.3">
      <c r="B1355" s="76">
        <v>34</v>
      </c>
      <c r="C1355" s="78">
        <v>11326.71</v>
      </c>
    </row>
    <row r="1356" spans="2:3" ht="15.75" customHeight="1" x14ac:dyDescent="0.3">
      <c r="B1356" s="76">
        <v>55</v>
      </c>
      <c r="C1356" s="78">
        <v>11344.32</v>
      </c>
    </row>
    <row r="1357" spans="2:3" ht="15.75" customHeight="1" x14ac:dyDescent="0.3">
      <c r="B1357" s="76">
        <v>59</v>
      </c>
      <c r="C1357" s="78">
        <v>11345.52</v>
      </c>
    </row>
    <row r="1358" spans="2:3" ht="15.75" customHeight="1" x14ac:dyDescent="0.3">
      <c r="B1358" s="76">
        <v>58</v>
      </c>
      <c r="C1358" s="78">
        <v>11353.23</v>
      </c>
    </row>
    <row r="1359" spans="2:3" ht="15.75" customHeight="1" x14ac:dyDescent="0.3">
      <c r="B1359" s="76">
        <v>58</v>
      </c>
      <c r="C1359" s="78">
        <v>11356.66</v>
      </c>
    </row>
    <row r="1360" spans="2:3" ht="15.75" customHeight="1" x14ac:dyDescent="0.3">
      <c r="B1360" s="76">
        <v>59</v>
      </c>
      <c r="C1360" s="78">
        <v>11362.76</v>
      </c>
    </row>
    <row r="1361" spans="2:3" ht="15.75" customHeight="1" x14ac:dyDescent="0.3">
      <c r="B1361" s="76">
        <v>59</v>
      </c>
      <c r="C1361" s="78">
        <v>11363.28</v>
      </c>
    </row>
    <row r="1362" spans="2:3" ht="15.75" customHeight="1" x14ac:dyDescent="0.3">
      <c r="B1362" s="76">
        <v>59</v>
      </c>
      <c r="C1362" s="78">
        <v>11365.95</v>
      </c>
    </row>
    <row r="1363" spans="2:3" ht="15.75" customHeight="1" x14ac:dyDescent="0.3">
      <c r="B1363" s="76">
        <v>44</v>
      </c>
      <c r="C1363" s="78">
        <v>11369.39</v>
      </c>
    </row>
    <row r="1364" spans="2:3" ht="15.75" customHeight="1" x14ac:dyDescent="0.3">
      <c r="B1364" s="76">
        <v>51</v>
      </c>
      <c r="C1364" s="78">
        <v>11378.57</v>
      </c>
    </row>
    <row r="1365" spans="2:3" ht="15.75" customHeight="1" x14ac:dyDescent="0.3">
      <c r="B1365" s="76">
        <v>59</v>
      </c>
      <c r="C1365" s="78">
        <v>11381.33</v>
      </c>
    </row>
    <row r="1366" spans="2:3" ht="15.75" customHeight="1" x14ac:dyDescent="0.3">
      <c r="B1366" s="76">
        <v>26</v>
      </c>
      <c r="C1366" s="78">
        <v>11388.27</v>
      </c>
    </row>
    <row r="1367" spans="2:3" ht="15.75" customHeight="1" x14ac:dyDescent="0.3">
      <c r="B1367" s="76">
        <v>56</v>
      </c>
      <c r="C1367" s="78">
        <v>11394.07</v>
      </c>
    </row>
    <row r="1368" spans="2:3" ht="15.75" customHeight="1" x14ac:dyDescent="0.3">
      <c r="B1368" s="76">
        <v>53</v>
      </c>
      <c r="C1368" s="78">
        <v>11396.9</v>
      </c>
    </row>
    <row r="1369" spans="2:3" ht="15.75" customHeight="1" x14ac:dyDescent="0.3">
      <c r="B1369" s="76">
        <v>53</v>
      </c>
      <c r="C1369" s="78">
        <v>11411.69</v>
      </c>
    </row>
    <row r="1370" spans="2:3" ht="15.75" customHeight="1" x14ac:dyDescent="0.3">
      <c r="B1370" s="76">
        <v>40</v>
      </c>
      <c r="C1370" s="78">
        <v>11412.02</v>
      </c>
    </row>
    <row r="1371" spans="2:3" ht="15.75" customHeight="1" x14ac:dyDescent="0.3">
      <c r="B1371" s="76">
        <v>38</v>
      </c>
      <c r="C1371" s="78">
        <v>11419.49</v>
      </c>
    </row>
    <row r="1372" spans="2:3" ht="15.75" customHeight="1" x14ac:dyDescent="0.3">
      <c r="B1372" s="76">
        <v>43</v>
      </c>
      <c r="C1372" s="78">
        <v>11435.74</v>
      </c>
    </row>
    <row r="1373" spans="2:3" ht="15.75" customHeight="1" x14ac:dyDescent="0.3">
      <c r="B1373" s="76">
        <v>52</v>
      </c>
      <c r="C1373" s="78">
        <v>11436.74</v>
      </c>
    </row>
    <row r="1374" spans="2:3" ht="15.75" customHeight="1" x14ac:dyDescent="0.3">
      <c r="B1374" s="76">
        <v>57</v>
      </c>
      <c r="C1374" s="78">
        <v>11454.02</v>
      </c>
    </row>
    <row r="1375" spans="2:3" ht="15.75" customHeight="1" x14ac:dyDescent="0.3">
      <c r="B1375" s="76">
        <v>58</v>
      </c>
      <c r="C1375" s="78">
        <v>11455.28</v>
      </c>
    </row>
    <row r="1376" spans="2:3" ht="15.75" customHeight="1" x14ac:dyDescent="0.3">
      <c r="B1376" s="76">
        <v>57</v>
      </c>
      <c r="C1376" s="78">
        <v>11478.14</v>
      </c>
    </row>
    <row r="1377" spans="2:3" ht="15.75" customHeight="1" x14ac:dyDescent="0.3">
      <c r="B1377" s="76">
        <v>19</v>
      </c>
      <c r="C1377" s="78">
        <v>11482.63</v>
      </c>
    </row>
    <row r="1378" spans="2:3" ht="15.75" customHeight="1" x14ac:dyDescent="0.3">
      <c r="B1378" s="76">
        <v>53</v>
      </c>
      <c r="C1378" s="78">
        <v>11488.32</v>
      </c>
    </row>
    <row r="1379" spans="2:3" ht="15.75" customHeight="1" x14ac:dyDescent="0.3">
      <c r="B1379" s="76">
        <v>40</v>
      </c>
      <c r="C1379" s="78">
        <v>11492.46</v>
      </c>
    </row>
    <row r="1380" spans="2:3" ht="15.75" customHeight="1" x14ac:dyDescent="0.3">
      <c r="B1380" s="76">
        <v>54</v>
      </c>
      <c r="C1380" s="78">
        <v>11497.69</v>
      </c>
    </row>
    <row r="1381" spans="2:3" ht="15.75" customHeight="1" x14ac:dyDescent="0.3">
      <c r="B1381" s="76">
        <v>34</v>
      </c>
      <c r="C1381" s="78">
        <v>11511.61</v>
      </c>
    </row>
    <row r="1382" spans="2:3" ht="15.75" customHeight="1" x14ac:dyDescent="0.3">
      <c r="B1382" s="76">
        <v>55</v>
      </c>
      <c r="C1382" s="78">
        <v>11512.41</v>
      </c>
    </row>
    <row r="1383" spans="2:3" ht="15.75" customHeight="1" x14ac:dyDescent="0.3">
      <c r="B1383" s="76">
        <v>52</v>
      </c>
      <c r="C1383" s="78">
        <v>11520.1</v>
      </c>
    </row>
    <row r="1384" spans="2:3" ht="15.75" customHeight="1" x14ac:dyDescent="0.3">
      <c r="B1384" s="76">
        <v>35</v>
      </c>
      <c r="C1384" s="78">
        <v>11524.25</v>
      </c>
    </row>
    <row r="1385" spans="2:3" ht="15.75" customHeight="1" x14ac:dyDescent="0.3">
      <c r="B1385" s="76">
        <v>53</v>
      </c>
      <c r="C1385" s="78">
        <v>11530.12</v>
      </c>
    </row>
    <row r="1386" spans="2:3" ht="15.75" customHeight="1" x14ac:dyDescent="0.3">
      <c r="B1386" s="76">
        <v>58</v>
      </c>
      <c r="C1386" s="78">
        <v>11534.87</v>
      </c>
    </row>
    <row r="1387" spans="2:3" ht="15.75" customHeight="1" x14ac:dyDescent="0.3">
      <c r="B1387" s="76">
        <v>55</v>
      </c>
      <c r="C1387" s="78">
        <v>11538.42</v>
      </c>
    </row>
    <row r="1388" spans="2:3" ht="15.75" customHeight="1" x14ac:dyDescent="0.3">
      <c r="B1388" s="76">
        <v>52</v>
      </c>
      <c r="C1388" s="78">
        <v>11540.25</v>
      </c>
    </row>
    <row r="1389" spans="2:3" ht="15.75" customHeight="1" x14ac:dyDescent="0.3">
      <c r="B1389" s="76">
        <v>50</v>
      </c>
      <c r="C1389" s="78">
        <v>11552.9</v>
      </c>
    </row>
    <row r="1390" spans="2:3" ht="15.75" customHeight="1" x14ac:dyDescent="0.3">
      <c r="B1390" s="76">
        <v>58</v>
      </c>
      <c r="C1390" s="78">
        <v>11554.22</v>
      </c>
    </row>
    <row r="1391" spans="2:3" ht="15.75" customHeight="1" x14ac:dyDescent="0.3">
      <c r="B1391" s="76">
        <v>58</v>
      </c>
      <c r="C1391" s="78">
        <v>11566.3</v>
      </c>
    </row>
    <row r="1392" spans="2:3" ht="15.75" customHeight="1" x14ac:dyDescent="0.3">
      <c r="B1392" s="76">
        <v>58</v>
      </c>
      <c r="C1392" s="78">
        <v>11576.13</v>
      </c>
    </row>
    <row r="1393" spans="2:3" ht="15.75" customHeight="1" x14ac:dyDescent="0.3">
      <c r="B1393" s="76">
        <v>59</v>
      </c>
      <c r="C1393" s="78">
        <v>11602.75</v>
      </c>
    </row>
    <row r="1394" spans="2:3" ht="15.75" customHeight="1" x14ac:dyDescent="0.3">
      <c r="B1394" s="76">
        <v>37</v>
      </c>
      <c r="C1394" s="78">
        <v>11625.11</v>
      </c>
    </row>
    <row r="1395" spans="2:3" ht="15.75" customHeight="1" x14ac:dyDescent="0.3">
      <c r="B1395" s="76">
        <v>57</v>
      </c>
      <c r="C1395" s="78">
        <v>11657.72</v>
      </c>
    </row>
    <row r="1396" spans="2:3" ht="15.75" customHeight="1" x14ac:dyDescent="0.3">
      <c r="B1396" s="76">
        <v>29</v>
      </c>
      <c r="C1396" s="78">
        <v>11657.81</v>
      </c>
    </row>
    <row r="1397" spans="2:3" ht="15.75" customHeight="1" x14ac:dyDescent="0.3">
      <c r="B1397" s="76">
        <v>57</v>
      </c>
      <c r="C1397" s="78">
        <v>11658.12</v>
      </c>
    </row>
    <row r="1398" spans="2:3" ht="15.75" customHeight="1" x14ac:dyDescent="0.3">
      <c r="B1398" s="76">
        <v>57</v>
      </c>
      <c r="C1398" s="78">
        <v>11658.38</v>
      </c>
    </row>
    <row r="1399" spans="2:3" ht="15.75" customHeight="1" x14ac:dyDescent="0.3">
      <c r="B1399" s="76">
        <v>57</v>
      </c>
      <c r="C1399" s="78">
        <v>11674.13</v>
      </c>
    </row>
    <row r="1400" spans="2:3" ht="15.75" customHeight="1" x14ac:dyDescent="0.3">
      <c r="B1400" s="76">
        <v>53</v>
      </c>
      <c r="C1400" s="78">
        <v>11696.52</v>
      </c>
    </row>
    <row r="1401" spans="2:3" ht="15.75" customHeight="1" x14ac:dyDescent="0.3">
      <c r="B1401" s="76">
        <v>41</v>
      </c>
      <c r="C1401" s="78">
        <v>11712.97</v>
      </c>
    </row>
    <row r="1402" spans="2:3" ht="15.75" customHeight="1" x14ac:dyDescent="0.3">
      <c r="B1402" s="76">
        <v>54</v>
      </c>
      <c r="C1402" s="78">
        <v>11729.68</v>
      </c>
    </row>
    <row r="1403" spans="2:3" ht="15.75" customHeight="1" x14ac:dyDescent="0.3">
      <c r="B1403" s="76">
        <v>39</v>
      </c>
      <c r="C1403" s="78">
        <v>11730.82</v>
      </c>
    </row>
    <row r="1404" spans="2:3" ht="15.75" customHeight="1" x14ac:dyDescent="0.3">
      <c r="B1404" s="76">
        <v>59</v>
      </c>
      <c r="C1404" s="78">
        <v>11735.88</v>
      </c>
    </row>
    <row r="1405" spans="2:3" ht="15.75" customHeight="1" x14ac:dyDescent="0.3">
      <c r="B1405" s="76">
        <v>35</v>
      </c>
      <c r="C1405" s="78">
        <v>11737.85</v>
      </c>
    </row>
    <row r="1406" spans="2:3" ht="15.75" customHeight="1" x14ac:dyDescent="0.3">
      <c r="B1406" s="76">
        <v>54</v>
      </c>
      <c r="C1406" s="78">
        <v>11741.73</v>
      </c>
    </row>
    <row r="1407" spans="2:3" ht="15.75" customHeight="1" x14ac:dyDescent="0.3">
      <c r="B1407" s="76">
        <v>60</v>
      </c>
      <c r="C1407" s="78">
        <v>11743.3</v>
      </c>
    </row>
    <row r="1408" spans="2:3" ht="15.75" customHeight="1" x14ac:dyDescent="0.3">
      <c r="B1408" s="76">
        <v>59</v>
      </c>
      <c r="C1408" s="78">
        <v>11743.93</v>
      </c>
    </row>
    <row r="1409" spans="2:3" ht="15.75" customHeight="1" x14ac:dyDescent="0.3">
      <c r="B1409" s="76">
        <v>44</v>
      </c>
      <c r="C1409" s="78">
        <v>11752.68</v>
      </c>
    </row>
    <row r="1410" spans="2:3" ht="15.75" customHeight="1" x14ac:dyDescent="0.3">
      <c r="B1410" s="76">
        <v>57</v>
      </c>
      <c r="C1410" s="78">
        <v>11763</v>
      </c>
    </row>
    <row r="1411" spans="2:3" ht="15.75" customHeight="1" x14ac:dyDescent="0.3">
      <c r="B1411" s="76">
        <v>41</v>
      </c>
      <c r="C1411" s="78">
        <v>11773.06</v>
      </c>
    </row>
    <row r="1412" spans="2:3" ht="15.75" customHeight="1" x14ac:dyDescent="0.3">
      <c r="B1412" s="76">
        <v>58</v>
      </c>
      <c r="C1412" s="78">
        <v>11830.61</v>
      </c>
    </row>
    <row r="1413" spans="2:3" ht="15.75" customHeight="1" x14ac:dyDescent="0.3">
      <c r="B1413" s="76">
        <v>59</v>
      </c>
      <c r="C1413" s="78">
        <v>11833.78</v>
      </c>
    </row>
    <row r="1414" spans="2:3" ht="15.75" customHeight="1" x14ac:dyDescent="0.3">
      <c r="B1414" s="76">
        <v>59</v>
      </c>
      <c r="C1414" s="78">
        <v>11837.16</v>
      </c>
    </row>
    <row r="1415" spans="2:3" ht="15.75" customHeight="1" x14ac:dyDescent="0.3">
      <c r="B1415" s="76">
        <v>58</v>
      </c>
      <c r="C1415" s="78">
        <v>11840.78</v>
      </c>
    </row>
    <row r="1416" spans="2:3" ht="15.75" customHeight="1" x14ac:dyDescent="0.3">
      <c r="B1416" s="76">
        <v>59</v>
      </c>
      <c r="C1416" s="78">
        <v>11842.44</v>
      </c>
    </row>
    <row r="1417" spans="2:3" ht="15.75" customHeight="1" x14ac:dyDescent="0.3">
      <c r="B1417" s="76">
        <v>58</v>
      </c>
      <c r="C1417" s="78">
        <v>11842.62</v>
      </c>
    </row>
    <row r="1418" spans="2:3" ht="15.75" customHeight="1" x14ac:dyDescent="0.3">
      <c r="B1418" s="76">
        <v>59</v>
      </c>
      <c r="C1418" s="78">
        <v>11848.14</v>
      </c>
    </row>
    <row r="1419" spans="2:3" ht="15.75" customHeight="1" x14ac:dyDescent="0.3">
      <c r="B1419" s="76">
        <v>59</v>
      </c>
      <c r="C1419" s="78">
        <v>11856.41</v>
      </c>
    </row>
    <row r="1420" spans="2:3" ht="15.75" customHeight="1" x14ac:dyDescent="0.3">
      <c r="B1420" s="76">
        <v>49</v>
      </c>
      <c r="C1420" s="78">
        <v>11858.56</v>
      </c>
    </row>
    <row r="1421" spans="2:3" ht="15.75" customHeight="1" x14ac:dyDescent="0.3">
      <c r="B1421" s="76">
        <v>56</v>
      </c>
      <c r="C1421" s="78">
        <v>11879.1</v>
      </c>
    </row>
    <row r="1422" spans="2:3" ht="15.75" customHeight="1" x14ac:dyDescent="0.3">
      <c r="B1422" s="76">
        <v>56</v>
      </c>
      <c r="C1422" s="78">
        <v>11881.36</v>
      </c>
    </row>
    <row r="1423" spans="2:3" ht="15.75" customHeight="1" x14ac:dyDescent="0.3">
      <c r="B1423" s="76">
        <v>56</v>
      </c>
      <c r="C1423" s="78">
        <v>11881.97</v>
      </c>
    </row>
    <row r="1424" spans="2:3" ht="15.75" customHeight="1" x14ac:dyDescent="0.3">
      <c r="B1424" s="76">
        <v>19</v>
      </c>
      <c r="C1424" s="78">
        <v>11884.05</v>
      </c>
    </row>
    <row r="1425" spans="2:3" ht="15.75" customHeight="1" x14ac:dyDescent="0.3">
      <c r="B1425" s="76">
        <v>59</v>
      </c>
      <c r="C1425" s="78">
        <v>11918.2</v>
      </c>
    </row>
    <row r="1426" spans="2:3" ht="15.75" customHeight="1" x14ac:dyDescent="0.3">
      <c r="B1426" s="76">
        <v>59</v>
      </c>
      <c r="C1426" s="78">
        <v>11931.13</v>
      </c>
    </row>
    <row r="1427" spans="2:3" ht="15.75" customHeight="1" x14ac:dyDescent="0.3">
      <c r="B1427" s="76">
        <v>59</v>
      </c>
      <c r="C1427" s="78">
        <v>11938.26</v>
      </c>
    </row>
    <row r="1428" spans="2:3" ht="15.75" customHeight="1" x14ac:dyDescent="0.3">
      <c r="B1428" s="76">
        <v>32</v>
      </c>
      <c r="C1428" s="78">
        <v>11941.83</v>
      </c>
    </row>
    <row r="1429" spans="2:3" ht="15.75" customHeight="1" x14ac:dyDescent="0.3">
      <c r="B1429" s="76">
        <v>59</v>
      </c>
      <c r="C1429" s="78">
        <v>11944.59</v>
      </c>
    </row>
    <row r="1430" spans="2:3" ht="15.75" customHeight="1" x14ac:dyDescent="0.3">
      <c r="B1430" s="76">
        <v>58</v>
      </c>
      <c r="C1430" s="78">
        <v>11945.13</v>
      </c>
    </row>
    <row r="1431" spans="2:3" ht="15.75" customHeight="1" x14ac:dyDescent="0.3">
      <c r="B1431" s="76">
        <v>59</v>
      </c>
      <c r="C1431" s="78">
        <v>11946.63</v>
      </c>
    </row>
    <row r="1432" spans="2:3" ht="15.75" customHeight="1" x14ac:dyDescent="0.3">
      <c r="B1432" s="76">
        <v>56</v>
      </c>
      <c r="C1432" s="78">
        <v>11987.17</v>
      </c>
    </row>
    <row r="1433" spans="2:3" ht="15.75" customHeight="1" x14ac:dyDescent="0.3">
      <c r="B1433" s="76">
        <v>40</v>
      </c>
      <c r="C1433" s="78">
        <v>11987.68</v>
      </c>
    </row>
    <row r="1434" spans="2:3" ht="15.75" customHeight="1" x14ac:dyDescent="0.3">
      <c r="B1434" s="76">
        <v>30</v>
      </c>
      <c r="C1434" s="78">
        <v>11994.89</v>
      </c>
    </row>
    <row r="1435" spans="2:3" ht="15.75" customHeight="1" x14ac:dyDescent="0.3">
      <c r="B1435" s="76">
        <v>41</v>
      </c>
      <c r="C1435" s="78">
        <v>12001.29</v>
      </c>
    </row>
    <row r="1436" spans="2:3" ht="15.75" customHeight="1" x14ac:dyDescent="0.3">
      <c r="B1436" s="76">
        <v>58</v>
      </c>
      <c r="C1436" s="78">
        <v>12029.29</v>
      </c>
    </row>
    <row r="1437" spans="2:3" ht="15.75" customHeight="1" x14ac:dyDescent="0.3">
      <c r="B1437" s="76">
        <v>58</v>
      </c>
      <c r="C1437" s="78">
        <v>12032.33</v>
      </c>
    </row>
    <row r="1438" spans="2:3" ht="15.75" customHeight="1" x14ac:dyDescent="0.3">
      <c r="B1438" s="76">
        <v>44</v>
      </c>
      <c r="C1438" s="78">
        <v>12035.18</v>
      </c>
    </row>
    <row r="1439" spans="2:3" ht="15.75" customHeight="1" x14ac:dyDescent="0.3">
      <c r="B1439" s="76">
        <v>57</v>
      </c>
      <c r="C1439" s="78">
        <v>12044.34</v>
      </c>
    </row>
    <row r="1440" spans="2:3" ht="15.75" customHeight="1" x14ac:dyDescent="0.3">
      <c r="B1440" s="76">
        <v>37</v>
      </c>
      <c r="C1440" s="78">
        <v>12048.13</v>
      </c>
    </row>
    <row r="1441" spans="2:3" ht="15.75" customHeight="1" x14ac:dyDescent="0.3">
      <c r="B1441" s="76">
        <v>39</v>
      </c>
      <c r="C1441" s="78">
        <v>12091.34</v>
      </c>
    </row>
    <row r="1442" spans="2:3" ht="15.75" customHeight="1" x14ac:dyDescent="0.3">
      <c r="B1442" s="76">
        <v>55</v>
      </c>
      <c r="C1442" s="78">
        <v>12094.48</v>
      </c>
    </row>
    <row r="1443" spans="2:3" ht="15.75" customHeight="1" x14ac:dyDescent="0.3">
      <c r="B1443" s="76">
        <v>55</v>
      </c>
      <c r="C1443" s="78">
        <v>12096.65</v>
      </c>
    </row>
    <row r="1444" spans="2:3" ht="15.75" customHeight="1" x14ac:dyDescent="0.3">
      <c r="B1444" s="76">
        <v>55</v>
      </c>
      <c r="C1444" s="78">
        <v>12105.32</v>
      </c>
    </row>
    <row r="1445" spans="2:3" ht="15.75" customHeight="1" x14ac:dyDescent="0.3">
      <c r="B1445" s="76">
        <v>60</v>
      </c>
      <c r="C1445" s="78">
        <v>12124.99</v>
      </c>
    </row>
    <row r="1446" spans="2:3" ht="15.75" customHeight="1" x14ac:dyDescent="0.3">
      <c r="B1446" s="76">
        <v>60</v>
      </c>
      <c r="C1446" s="78">
        <v>12129.61</v>
      </c>
    </row>
    <row r="1447" spans="2:3" ht="15.75" customHeight="1" x14ac:dyDescent="0.3">
      <c r="B1447" s="76">
        <v>32</v>
      </c>
      <c r="C1447" s="78">
        <v>12130.8</v>
      </c>
    </row>
    <row r="1448" spans="2:3" ht="15.75" customHeight="1" x14ac:dyDescent="0.3">
      <c r="B1448" s="76">
        <v>49</v>
      </c>
      <c r="C1448" s="78">
        <v>12137.6</v>
      </c>
    </row>
    <row r="1449" spans="2:3" ht="15.75" customHeight="1" x14ac:dyDescent="0.3">
      <c r="B1449" s="76">
        <v>61</v>
      </c>
      <c r="C1449" s="78">
        <v>12142.58</v>
      </c>
    </row>
    <row r="1450" spans="2:3" ht="15.75" customHeight="1" x14ac:dyDescent="0.3">
      <c r="B1450" s="76">
        <v>61</v>
      </c>
      <c r="C1450" s="78">
        <v>12146.97</v>
      </c>
    </row>
    <row r="1451" spans="2:3" ht="15.75" customHeight="1" x14ac:dyDescent="0.3">
      <c r="B1451" s="76">
        <v>36</v>
      </c>
      <c r="C1451" s="78">
        <v>12148.2</v>
      </c>
    </row>
    <row r="1452" spans="2:3" ht="15.75" customHeight="1" x14ac:dyDescent="0.3">
      <c r="B1452" s="76">
        <v>32</v>
      </c>
      <c r="C1452" s="78">
        <v>12198.64</v>
      </c>
    </row>
    <row r="1453" spans="2:3" ht="15.75" customHeight="1" x14ac:dyDescent="0.3">
      <c r="B1453" s="76">
        <v>46</v>
      </c>
      <c r="C1453" s="78">
        <v>12218.7</v>
      </c>
    </row>
    <row r="1454" spans="2:3" ht="15.75" customHeight="1" x14ac:dyDescent="0.3">
      <c r="B1454" s="76">
        <v>59</v>
      </c>
      <c r="C1454" s="78">
        <v>12222.9</v>
      </c>
    </row>
    <row r="1455" spans="2:3" ht="15.75" customHeight="1" x14ac:dyDescent="0.3">
      <c r="B1455" s="76">
        <v>59</v>
      </c>
      <c r="C1455" s="78">
        <v>12224.35</v>
      </c>
    </row>
    <row r="1456" spans="2:3" ht="15.75" customHeight="1" x14ac:dyDescent="0.3">
      <c r="B1456" s="76">
        <v>59</v>
      </c>
      <c r="C1456" s="78">
        <v>12231.61</v>
      </c>
    </row>
    <row r="1457" spans="2:3" ht="15.75" customHeight="1" x14ac:dyDescent="0.3">
      <c r="B1457" s="76">
        <v>60</v>
      </c>
      <c r="C1457" s="78">
        <v>12233.83</v>
      </c>
    </row>
    <row r="1458" spans="2:3" ht="15.75" customHeight="1" x14ac:dyDescent="0.3">
      <c r="B1458" s="76">
        <v>59</v>
      </c>
      <c r="C1458" s="78">
        <v>12235.84</v>
      </c>
    </row>
    <row r="1459" spans="2:3" ht="15.75" customHeight="1" x14ac:dyDescent="0.3">
      <c r="B1459" s="76">
        <v>57</v>
      </c>
      <c r="C1459" s="78">
        <v>12237.73</v>
      </c>
    </row>
    <row r="1460" spans="2:3" ht="15.75" customHeight="1" x14ac:dyDescent="0.3">
      <c r="B1460" s="76">
        <v>60</v>
      </c>
      <c r="C1460" s="78">
        <v>12244.53</v>
      </c>
    </row>
    <row r="1461" spans="2:3" ht="15.75" customHeight="1" x14ac:dyDescent="0.3">
      <c r="B1461" s="76">
        <v>49</v>
      </c>
      <c r="C1461" s="78">
        <v>12245.17</v>
      </c>
    </row>
    <row r="1462" spans="2:3" ht="15.75" customHeight="1" x14ac:dyDescent="0.3">
      <c r="B1462" s="76">
        <v>34</v>
      </c>
      <c r="C1462" s="78">
        <v>12254.44</v>
      </c>
    </row>
    <row r="1463" spans="2:3" ht="15.75" customHeight="1" x14ac:dyDescent="0.3">
      <c r="B1463" s="76">
        <v>37</v>
      </c>
      <c r="C1463" s="78">
        <v>12255.04</v>
      </c>
    </row>
    <row r="1464" spans="2:3" ht="15.75" customHeight="1" x14ac:dyDescent="0.3">
      <c r="B1464" s="76">
        <v>57</v>
      </c>
      <c r="C1464" s="78">
        <v>12265.51</v>
      </c>
    </row>
    <row r="1465" spans="2:3" ht="15.75" customHeight="1" x14ac:dyDescent="0.3">
      <c r="B1465" s="76">
        <v>56</v>
      </c>
      <c r="C1465" s="78">
        <v>12268.63</v>
      </c>
    </row>
    <row r="1466" spans="2:3" ht="15.75" customHeight="1" x14ac:dyDescent="0.3">
      <c r="B1466" s="76">
        <v>56</v>
      </c>
      <c r="C1466" s="78">
        <v>12269.69</v>
      </c>
    </row>
    <row r="1467" spans="2:3" ht="15.75" customHeight="1" x14ac:dyDescent="0.3">
      <c r="B1467" s="76">
        <v>57</v>
      </c>
      <c r="C1467" s="78">
        <v>12282.03</v>
      </c>
    </row>
    <row r="1468" spans="2:3" ht="15.75" customHeight="1" x14ac:dyDescent="0.3">
      <c r="B1468" s="76">
        <v>33</v>
      </c>
      <c r="C1468" s="78">
        <v>12282.38</v>
      </c>
    </row>
    <row r="1469" spans="2:3" ht="15.75" customHeight="1" x14ac:dyDescent="0.3">
      <c r="B1469" s="76">
        <v>60</v>
      </c>
      <c r="C1469" s="78">
        <v>12299.59</v>
      </c>
    </row>
    <row r="1470" spans="2:3" ht="15.75" customHeight="1" x14ac:dyDescent="0.3">
      <c r="B1470" s="76">
        <v>60</v>
      </c>
      <c r="C1470" s="78">
        <v>12323.94</v>
      </c>
    </row>
    <row r="1471" spans="2:3" ht="15.75" customHeight="1" x14ac:dyDescent="0.3">
      <c r="B1471" s="76">
        <v>60</v>
      </c>
      <c r="C1471" s="78">
        <v>12333.83</v>
      </c>
    </row>
    <row r="1472" spans="2:3" ht="15.75" customHeight="1" x14ac:dyDescent="0.3">
      <c r="B1472" s="76">
        <v>60</v>
      </c>
      <c r="C1472" s="78">
        <v>12347.17</v>
      </c>
    </row>
    <row r="1473" spans="2:3" ht="15.75" customHeight="1" x14ac:dyDescent="0.3">
      <c r="B1473" s="76">
        <v>57</v>
      </c>
      <c r="C1473" s="78">
        <v>12363.55</v>
      </c>
    </row>
    <row r="1474" spans="2:3" ht="15.75" customHeight="1" x14ac:dyDescent="0.3">
      <c r="B1474" s="76">
        <v>61</v>
      </c>
      <c r="C1474" s="78">
        <v>12369.89</v>
      </c>
    </row>
    <row r="1475" spans="2:3" ht="15.75" customHeight="1" x14ac:dyDescent="0.3">
      <c r="B1475" s="76">
        <v>34</v>
      </c>
      <c r="C1475" s="78">
        <v>12404.88</v>
      </c>
    </row>
    <row r="1476" spans="2:3" ht="15.75" customHeight="1" x14ac:dyDescent="0.3">
      <c r="B1476" s="76">
        <v>51</v>
      </c>
      <c r="C1476" s="78">
        <v>12407.3</v>
      </c>
    </row>
    <row r="1477" spans="2:3" ht="15.75" customHeight="1" x14ac:dyDescent="0.3">
      <c r="B1477" s="76">
        <v>44</v>
      </c>
      <c r="C1477" s="78">
        <v>12408.29</v>
      </c>
    </row>
    <row r="1478" spans="2:3" ht="15.75" customHeight="1" x14ac:dyDescent="0.3">
      <c r="B1478" s="76">
        <v>59</v>
      </c>
      <c r="C1478" s="78">
        <v>12430.95</v>
      </c>
    </row>
    <row r="1479" spans="2:3" ht="15.75" customHeight="1" x14ac:dyDescent="0.3">
      <c r="B1479" s="76">
        <v>28</v>
      </c>
      <c r="C1479" s="78">
        <v>12452.25</v>
      </c>
    </row>
    <row r="1480" spans="2:3" ht="15.75" customHeight="1" x14ac:dyDescent="0.3">
      <c r="B1480" s="76">
        <v>55</v>
      </c>
      <c r="C1480" s="78">
        <v>12475.35</v>
      </c>
    </row>
    <row r="1481" spans="2:3" ht="15.75" customHeight="1" x14ac:dyDescent="0.3">
      <c r="B1481" s="76">
        <v>55</v>
      </c>
      <c r="C1481" s="78">
        <v>12479.71</v>
      </c>
    </row>
    <row r="1482" spans="2:3" ht="15.75" customHeight="1" x14ac:dyDescent="0.3">
      <c r="B1482" s="76">
        <v>56</v>
      </c>
      <c r="C1482" s="78">
        <v>12485.8</v>
      </c>
    </row>
    <row r="1483" spans="2:3" ht="15.75" customHeight="1" x14ac:dyDescent="0.3">
      <c r="B1483" s="76">
        <v>55</v>
      </c>
      <c r="C1483" s="78">
        <v>12495.29</v>
      </c>
    </row>
    <row r="1484" spans="2:3" ht="15.75" customHeight="1" x14ac:dyDescent="0.3">
      <c r="B1484" s="76">
        <v>57</v>
      </c>
      <c r="C1484" s="78">
        <v>12499.88</v>
      </c>
    </row>
    <row r="1485" spans="2:3" ht="15.75" customHeight="1" x14ac:dyDescent="0.3">
      <c r="B1485" s="76">
        <v>61</v>
      </c>
      <c r="C1485" s="78">
        <v>12523.6</v>
      </c>
    </row>
    <row r="1486" spans="2:3" ht="15.75" customHeight="1" x14ac:dyDescent="0.3">
      <c r="B1486" s="76">
        <v>62</v>
      </c>
      <c r="C1486" s="78">
        <v>12557.61</v>
      </c>
    </row>
    <row r="1487" spans="2:3" ht="15.75" customHeight="1" x14ac:dyDescent="0.3">
      <c r="B1487" s="76">
        <v>62</v>
      </c>
      <c r="C1487" s="78">
        <v>12574.05</v>
      </c>
    </row>
    <row r="1488" spans="2:3" ht="15.75" customHeight="1" x14ac:dyDescent="0.3">
      <c r="B1488" s="76">
        <v>54</v>
      </c>
      <c r="C1488" s="78">
        <v>12579.92</v>
      </c>
    </row>
    <row r="1489" spans="2:3" ht="15.75" customHeight="1" x14ac:dyDescent="0.3">
      <c r="B1489" s="76">
        <v>53</v>
      </c>
      <c r="C1489" s="78">
        <v>12592.53</v>
      </c>
    </row>
    <row r="1490" spans="2:3" ht="15.75" customHeight="1" x14ac:dyDescent="0.3">
      <c r="B1490" s="76">
        <v>35</v>
      </c>
      <c r="C1490" s="78">
        <v>12600.46</v>
      </c>
    </row>
    <row r="1491" spans="2:3" ht="15.75" customHeight="1" x14ac:dyDescent="0.3">
      <c r="B1491" s="76">
        <v>25</v>
      </c>
      <c r="C1491" s="78">
        <v>12609.89</v>
      </c>
    </row>
    <row r="1492" spans="2:3" ht="15.75" customHeight="1" x14ac:dyDescent="0.3">
      <c r="B1492" s="76">
        <v>60</v>
      </c>
      <c r="C1492" s="78">
        <v>12622.18</v>
      </c>
    </row>
    <row r="1493" spans="2:3" ht="15.75" customHeight="1" x14ac:dyDescent="0.3">
      <c r="B1493" s="76">
        <v>53</v>
      </c>
      <c r="C1493" s="78">
        <v>12624.74</v>
      </c>
    </row>
    <row r="1494" spans="2:3" ht="15.75" customHeight="1" x14ac:dyDescent="0.3">
      <c r="B1494" s="76">
        <v>58</v>
      </c>
      <c r="C1494" s="78">
        <v>12629.17</v>
      </c>
    </row>
    <row r="1495" spans="2:3" ht="15.75" customHeight="1" x14ac:dyDescent="0.3">
      <c r="B1495" s="76">
        <v>61</v>
      </c>
      <c r="C1495" s="78">
        <v>12629.9</v>
      </c>
    </row>
    <row r="1496" spans="2:3" ht="15.75" customHeight="1" x14ac:dyDescent="0.3">
      <c r="B1496" s="76">
        <v>61</v>
      </c>
      <c r="C1496" s="78">
        <v>12638.2</v>
      </c>
    </row>
    <row r="1497" spans="2:3" ht="15.75" customHeight="1" x14ac:dyDescent="0.3">
      <c r="B1497" s="76">
        <v>51</v>
      </c>
      <c r="C1497" s="78">
        <v>12640.24</v>
      </c>
    </row>
    <row r="1498" spans="2:3" ht="15.75" customHeight="1" x14ac:dyDescent="0.3">
      <c r="B1498" s="76">
        <v>57</v>
      </c>
      <c r="C1498" s="78">
        <v>12643.38</v>
      </c>
    </row>
    <row r="1499" spans="2:3" ht="15.75" customHeight="1" x14ac:dyDescent="0.3">
      <c r="B1499" s="76">
        <v>61</v>
      </c>
      <c r="C1499" s="78">
        <v>12644.59</v>
      </c>
    </row>
    <row r="1500" spans="2:3" ht="15.75" customHeight="1" x14ac:dyDescent="0.3">
      <c r="B1500" s="76">
        <v>58</v>
      </c>
      <c r="C1500" s="78">
        <v>12646.21</v>
      </c>
    </row>
    <row r="1501" spans="2:3" ht="15.75" customHeight="1" x14ac:dyDescent="0.3">
      <c r="B1501" s="76">
        <v>61</v>
      </c>
      <c r="C1501" s="78">
        <v>12648.7</v>
      </c>
    </row>
    <row r="1502" spans="2:3" ht="15.75" customHeight="1" x14ac:dyDescent="0.3">
      <c r="B1502" s="76">
        <v>49</v>
      </c>
      <c r="C1502" s="78">
        <v>12697.48</v>
      </c>
    </row>
    <row r="1503" spans="2:3" ht="15.75" customHeight="1" x14ac:dyDescent="0.3">
      <c r="B1503" s="76">
        <v>31</v>
      </c>
      <c r="C1503" s="78">
        <v>12699.56</v>
      </c>
    </row>
    <row r="1504" spans="2:3" ht="15.75" customHeight="1" x14ac:dyDescent="0.3">
      <c r="B1504" s="76">
        <v>59</v>
      </c>
      <c r="C1504" s="78">
        <v>12700.63</v>
      </c>
    </row>
    <row r="1505" spans="2:3" ht="15.75" customHeight="1" x14ac:dyDescent="0.3">
      <c r="B1505" s="76">
        <v>53</v>
      </c>
      <c r="C1505" s="78">
        <v>12713</v>
      </c>
    </row>
    <row r="1506" spans="2:3" ht="15.75" customHeight="1" x14ac:dyDescent="0.3">
      <c r="B1506" s="76">
        <v>35</v>
      </c>
      <c r="C1506" s="78">
        <v>12718.21</v>
      </c>
    </row>
    <row r="1507" spans="2:3" ht="15.75" customHeight="1" x14ac:dyDescent="0.3">
      <c r="B1507" s="76">
        <v>61</v>
      </c>
      <c r="C1507" s="78">
        <v>12731</v>
      </c>
    </row>
    <row r="1508" spans="2:3" ht="15.75" customHeight="1" x14ac:dyDescent="0.3">
      <c r="B1508" s="76">
        <v>61</v>
      </c>
      <c r="C1508" s="78">
        <v>12741.17</v>
      </c>
    </row>
    <row r="1509" spans="2:3" ht="15.75" customHeight="1" x14ac:dyDescent="0.3">
      <c r="B1509" s="76">
        <v>48</v>
      </c>
      <c r="C1509" s="78">
        <v>12770.27</v>
      </c>
    </row>
    <row r="1510" spans="2:3" ht="15.75" customHeight="1" x14ac:dyDescent="0.3">
      <c r="B1510" s="76">
        <v>51</v>
      </c>
      <c r="C1510" s="78">
        <v>12776.05</v>
      </c>
    </row>
    <row r="1511" spans="2:3" ht="15.75" customHeight="1" x14ac:dyDescent="0.3">
      <c r="B1511" s="76">
        <v>60</v>
      </c>
      <c r="C1511" s="78">
        <v>12788.03</v>
      </c>
    </row>
    <row r="1512" spans="2:3" ht="15.75" customHeight="1" x14ac:dyDescent="0.3">
      <c r="B1512" s="76">
        <v>40</v>
      </c>
      <c r="C1512" s="78">
        <v>12788.18</v>
      </c>
    </row>
    <row r="1513" spans="2:3" ht="15.75" customHeight="1" x14ac:dyDescent="0.3">
      <c r="B1513" s="76">
        <v>45</v>
      </c>
      <c r="C1513" s="78">
        <v>12797.21</v>
      </c>
    </row>
    <row r="1514" spans="2:3" ht="15.75" customHeight="1" x14ac:dyDescent="0.3">
      <c r="B1514" s="76">
        <v>60</v>
      </c>
      <c r="C1514" s="78">
        <v>12815.44</v>
      </c>
    </row>
    <row r="1515" spans="2:3" ht="15.75" customHeight="1" x14ac:dyDescent="0.3">
      <c r="B1515" s="76">
        <v>56</v>
      </c>
      <c r="C1515" s="78">
        <v>12823.25</v>
      </c>
    </row>
    <row r="1516" spans="2:3" ht="15.75" customHeight="1" x14ac:dyDescent="0.3">
      <c r="B1516" s="76">
        <v>19</v>
      </c>
      <c r="C1516" s="78">
        <v>12829.46</v>
      </c>
    </row>
    <row r="1517" spans="2:3" ht="15.75" customHeight="1" x14ac:dyDescent="0.3">
      <c r="B1517" s="76">
        <v>30</v>
      </c>
      <c r="C1517" s="78">
        <v>12847.24</v>
      </c>
    </row>
    <row r="1518" spans="2:3" ht="15.75" customHeight="1" x14ac:dyDescent="0.3">
      <c r="B1518" s="76">
        <v>50</v>
      </c>
      <c r="C1518" s="78">
        <v>12852.37</v>
      </c>
    </row>
    <row r="1519" spans="2:3" ht="15.75" customHeight="1" x14ac:dyDescent="0.3">
      <c r="B1519" s="76">
        <v>60</v>
      </c>
      <c r="C1519" s="78">
        <v>12856.84</v>
      </c>
    </row>
    <row r="1520" spans="2:3" ht="15.75" customHeight="1" x14ac:dyDescent="0.3">
      <c r="B1520" s="76">
        <v>39</v>
      </c>
      <c r="C1520" s="78">
        <v>12870.31</v>
      </c>
    </row>
    <row r="1521" spans="2:3" ht="15.75" customHeight="1" x14ac:dyDescent="0.3">
      <c r="B1521" s="76">
        <v>19</v>
      </c>
      <c r="C1521" s="78">
        <v>12890.06</v>
      </c>
    </row>
    <row r="1522" spans="2:3" ht="15.75" customHeight="1" x14ac:dyDescent="0.3">
      <c r="B1522" s="76">
        <v>60</v>
      </c>
      <c r="C1522" s="78">
        <v>12913.99</v>
      </c>
    </row>
    <row r="1523" spans="2:3" ht="15.75" customHeight="1" x14ac:dyDescent="0.3">
      <c r="B1523" s="76">
        <v>60</v>
      </c>
      <c r="C1523" s="78">
        <v>12925.89</v>
      </c>
    </row>
    <row r="1524" spans="2:3" ht="15.75" customHeight="1" x14ac:dyDescent="0.3">
      <c r="B1524" s="76">
        <v>60</v>
      </c>
      <c r="C1524" s="78">
        <v>12928.79</v>
      </c>
    </row>
    <row r="1525" spans="2:3" ht="15.75" customHeight="1" x14ac:dyDescent="0.3">
      <c r="B1525" s="76">
        <v>57</v>
      </c>
      <c r="C1525" s="78">
        <v>12949.16</v>
      </c>
    </row>
    <row r="1526" spans="2:3" ht="15.75" customHeight="1" x14ac:dyDescent="0.3">
      <c r="B1526" s="76">
        <v>62</v>
      </c>
      <c r="C1526" s="78">
        <v>12950.07</v>
      </c>
    </row>
    <row r="1527" spans="2:3" ht="15.75" customHeight="1" x14ac:dyDescent="0.3">
      <c r="B1527" s="76">
        <v>63</v>
      </c>
      <c r="C1527" s="78">
        <v>12957.12</v>
      </c>
    </row>
    <row r="1528" spans="2:3" ht="15.75" customHeight="1" x14ac:dyDescent="0.3">
      <c r="B1528" s="76">
        <v>63</v>
      </c>
      <c r="C1528" s="78">
        <v>12979.36</v>
      </c>
    </row>
    <row r="1529" spans="2:3" ht="15.75" customHeight="1" x14ac:dyDescent="0.3">
      <c r="B1529" s="76">
        <v>63</v>
      </c>
      <c r="C1529" s="78">
        <v>12981.35</v>
      </c>
    </row>
    <row r="1530" spans="2:3" ht="15.75" customHeight="1" x14ac:dyDescent="0.3">
      <c r="B1530" s="76">
        <v>63</v>
      </c>
      <c r="C1530" s="78">
        <v>12982.87</v>
      </c>
    </row>
    <row r="1531" spans="2:3" ht="15.75" customHeight="1" x14ac:dyDescent="0.3">
      <c r="B1531" s="76">
        <v>44</v>
      </c>
      <c r="C1531" s="78">
        <v>12994.12</v>
      </c>
    </row>
    <row r="1532" spans="2:3" ht="15.75" customHeight="1" x14ac:dyDescent="0.3">
      <c r="B1532" s="76">
        <v>42</v>
      </c>
      <c r="C1532" s="78">
        <v>13002.91</v>
      </c>
    </row>
    <row r="1533" spans="2:3" ht="15.75" customHeight="1" x14ac:dyDescent="0.3">
      <c r="B1533" s="76">
        <v>61</v>
      </c>
      <c r="C1533" s="78">
        <v>13004.95</v>
      </c>
    </row>
    <row r="1534" spans="2:3" ht="15.75" customHeight="1" x14ac:dyDescent="0.3">
      <c r="B1534" s="76">
        <v>54</v>
      </c>
      <c r="C1534" s="78">
        <v>13008.07</v>
      </c>
    </row>
    <row r="1535" spans="2:3" ht="15.75" customHeight="1" x14ac:dyDescent="0.3">
      <c r="B1535" s="76">
        <v>51</v>
      </c>
      <c r="C1535" s="78">
        <v>13010.86</v>
      </c>
    </row>
    <row r="1536" spans="2:3" ht="15.75" customHeight="1" x14ac:dyDescent="0.3">
      <c r="B1536" s="76">
        <v>61</v>
      </c>
      <c r="C1536" s="78">
        <v>13012.21</v>
      </c>
    </row>
    <row r="1537" spans="2:3" ht="15.75" customHeight="1" x14ac:dyDescent="0.3">
      <c r="B1537" s="76">
        <v>59</v>
      </c>
      <c r="C1537" s="78">
        <v>13019.16</v>
      </c>
    </row>
    <row r="1538" spans="2:3" ht="15.75" customHeight="1" x14ac:dyDescent="0.3">
      <c r="B1538" s="76">
        <v>58</v>
      </c>
      <c r="C1538" s="78">
        <v>13023.93</v>
      </c>
    </row>
    <row r="1539" spans="2:3" ht="15.75" customHeight="1" x14ac:dyDescent="0.3">
      <c r="B1539" s="76">
        <v>62</v>
      </c>
      <c r="C1539" s="78">
        <v>13041.92</v>
      </c>
    </row>
    <row r="1540" spans="2:3" ht="15.75" customHeight="1" x14ac:dyDescent="0.3">
      <c r="B1540" s="76">
        <v>54</v>
      </c>
      <c r="C1540" s="78">
        <v>13044.41</v>
      </c>
    </row>
    <row r="1541" spans="2:3" ht="15.75" customHeight="1" x14ac:dyDescent="0.3">
      <c r="B1541" s="76">
        <v>56</v>
      </c>
      <c r="C1541" s="78">
        <v>13047.33</v>
      </c>
    </row>
    <row r="1542" spans="2:3" ht="15.75" customHeight="1" x14ac:dyDescent="0.3">
      <c r="B1542" s="76">
        <v>38</v>
      </c>
      <c r="C1542" s="78">
        <v>13051.22</v>
      </c>
    </row>
    <row r="1543" spans="2:3" ht="15.75" customHeight="1" x14ac:dyDescent="0.3">
      <c r="B1543" s="76">
        <v>62</v>
      </c>
      <c r="C1543" s="78">
        <v>13063.88</v>
      </c>
    </row>
    <row r="1544" spans="2:3" ht="15.75" customHeight="1" x14ac:dyDescent="0.3">
      <c r="B1544" s="76">
        <v>45</v>
      </c>
      <c r="C1544" s="78">
        <v>13101.74</v>
      </c>
    </row>
    <row r="1545" spans="2:3" ht="15.75" customHeight="1" x14ac:dyDescent="0.3">
      <c r="B1545" s="76">
        <v>52</v>
      </c>
      <c r="C1545" s="78">
        <v>13110.79</v>
      </c>
    </row>
    <row r="1546" spans="2:3" ht="15.75" customHeight="1" x14ac:dyDescent="0.3">
      <c r="B1546" s="76">
        <v>61</v>
      </c>
      <c r="C1546" s="78">
        <v>13112.6</v>
      </c>
    </row>
    <row r="1547" spans="2:3" ht="15.75" customHeight="1" x14ac:dyDescent="0.3">
      <c r="B1547" s="76">
        <v>31</v>
      </c>
      <c r="C1547" s="78">
        <v>13113.51</v>
      </c>
    </row>
    <row r="1548" spans="2:3" ht="15.75" customHeight="1" x14ac:dyDescent="0.3">
      <c r="B1548" s="76">
        <v>60</v>
      </c>
      <c r="C1548" s="78">
        <v>13116.84</v>
      </c>
    </row>
    <row r="1549" spans="2:3" ht="15.75" customHeight="1" x14ac:dyDescent="0.3">
      <c r="B1549" s="76">
        <v>24</v>
      </c>
      <c r="C1549" s="78">
        <v>13126.68</v>
      </c>
    </row>
    <row r="1550" spans="2:3" ht="15.75" customHeight="1" x14ac:dyDescent="0.3">
      <c r="B1550" s="76">
        <v>62</v>
      </c>
      <c r="C1550" s="78">
        <v>13129.6</v>
      </c>
    </row>
    <row r="1551" spans="2:3" ht="15.75" customHeight="1" x14ac:dyDescent="0.3">
      <c r="B1551" s="76">
        <v>62</v>
      </c>
      <c r="C1551" s="78">
        <v>13143.34</v>
      </c>
    </row>
    <row r="1552" spans="2:3" ht="15.75" customHeight="1" x14ac:dyDescent="0.3">
      <c r="B1552" s="76">
        <v>62</v>
      </c>
      <c r="C1552" s="78">
        <v>13143.86</v>
      </c>
    </row>
    <row r="1553" spans="2:3" ht="15.75" customHeight="1" x14ac:dyDescent="0.3">
      <c r="B1553" s="76">
        <v>61</v>
      </c>
      <c r="C1553" s="78">
        <v>13204.29</v>
      </c>
    </row>
    <row r="1554" spans="2:3" ht="15.75" customHeight="1" x14ac:dyDescent="0.3">
      <c r="B1554" s="76">
        <v>41</v>
      </c>
      <c r="C1554" s="78">
        <v>13214.43</v>
      </c>
    </row>
    <row r="1555" spans="2:3" ht="15.75" customHeight="1" x14ac:dyDescent="0.3">
      <c r="B1555" s="76">
        <v>61</v>
      </c>
      <c r="C1555" s="78">
        <v>13217.09</v>
      </c>
    </row>
    <row r="1556" spans="2:3" ht="15.75" customHeight="1" x14ac:dyDescent="0.3">
      <c r="B1556" s="76">
        <v>58</v>
      </c>
      <c r="C1556" s="78">
        <v>13224.06</v>
      </c>
    </row>
    <row r="1557" spans="2:3" ht="15.75" customHeight="1" x14ac:dyDescent="0.3">
      <c r="B1557" s="76">
        <v>61</v>
      </c>
      <c r="C1557" s="78">
        <v>13224.69</v>
      </c>
    </row>
    <row r="1558" spans="2:3" ht="15.75" customHeight="1" x14ac:dyDescent="0.3">
      <c r="B1558" s="76">
        <v>61</v>
      </c>
      <c r="C1558" s="78">
        <v>13228.85</v>
      </c>
    </row>
    <row r="1559" spans="2:3" ht="15.75" customHeight="1" x14ac:dyDescent="0.3">
      <c r="B1559" s="76">
        <v>29</v>
      </c>
      <c r="C1559" s="78">
        <v>13292.52</v>
      </c>
    </row>
    <row r="1560" spans="2:3" ht="15.75" customHeight="1" x14ac:dyDescent="0.3">
      <c r="B1560" s="76">
        <v>47</v>
      </c>
      <c r="C1560" s="78">
        <v>13333.71</v>
      </c>
    </row>
    <row r="1561" spans="2:3" ht="15.75" customHeight="1" x14ac:dyDescent="0.3">
      <c r="B1561" s="76">
        <v>63</v>
      </c>
      <c r="C1561" s="78">
        <v>13352.1</v>
      </c>
    </row>
    <row r="1562" spans="2:3" ht="15.75" customHeight="1" x14ac:dyDescent="0.3">
      <c r="B1562" s="76">
        <v>33</v>
      </c>
      <c r="C1562" s="78">
        <v>13360.94</v>
      </c>
    </row>
    <row r="1563" spans="2:3" ht="15.75" customHeight="1" x14ac:dyDescent="0.3">
      <c r="B1563" s="76">
        <v>59</v>
      </c>
      <c r="C1563" s="78">
        <v>13375.76</v>
      </c>
    </row>
    <row r="1564" spans="2:3" ht="15.75" customHeight="1" x14ac:dyDescent="0.3">
      <c r="B1564" s="76">
        <v>44</v>
      </c>
      <c r="C1564" s="78">
        <v>13377.41</v>
      </c>
    </row>
    <row r="1565" spans="2:3" ht="15.75" customHeight="1" x14ac:dyDescent="0.3">
      <c r="B1565" s="76">
        <v>39</v>
      </c>
      <c r="C1565" s="78">
        <v>13383.67</v>
      </c>
    </row>
    <row r="1566" spans="2:3" ht="15.75" customHeight="1" x14ac:dyDescent="0.3">
      <c r="B1566" s="76">
        <v>64</v>
      </c>
      <c r="C1566" s="78">
        <v>13390.56</v>
      </c>
    </row>
    <row r="1567" spans="2:3" ht="15.75" customHeight="1" x14ac:dyDescent="0.3">
      <c r="B1567" s="76">
        <v>64</v>
      </c>
      <c r="C1567" s="78">
        <v>13393.76</v>
      </c>
    </row>
    <row r="1568" spans="2:3" ht="15.75" customHeight="1" x14ac:dyDescent="0.3">
      <c r="B1568" s="76">
        <v>64</v>
      </c>
      <c r="C1568" s="78">
        <v>13405.39</v>
      </c>
    </row>
    <row r="1569" spans="2:3" ht="15.75" customHeight="1" x14ac:dyDescent="0.3">
      <c r="B1569" s="76">
        <v>31</v>
      </c>
      <c r="C1569" s="78">
        <v>13412.97</v>
      </c>
    </row>
    <row r="1570" spans="2:3" ht="15.75" customHeight="1" x14ac:dyDescent="0.3">
      <c r="B1570" s="76">
        <v>62</v>
      </c>
      <c r="C1570" s="78">
        <v>13415.04</v>
      </c>
    </row>
    <row r="1571" spans="2:3" ht="15.75" customHeight="1" x14ac:dyDescent="0.3">
      <c r="B1571" s="76">
        <v>29</v>
      </c>
      <c r="C1571" s="78">
        <v>13417.05</v>
      </c>
    </row>
    <row r="1572" spans="2:3" ht="15.75" customHeight="1" x14ac:dyDescent="0.3">
      <c r="B1572" s="76">
        <v>62</v>
      </c>
      <c r="C1572" s="78">
        <v>13429.04</v>
      </c>
    </row>
    <row r="1573" spans="2:3" ht="15.75" customHeight="1" x14ac:dyDescent="0.3">
      <c r="B1573" s="76">
        <v>57</v>
      </c>
      <c r="C1573" s="78">
        <v>13430.27</v>
      </c>
    </row>
    <row r="1574" spans="2:3" ht="15.75" customHeight="1" x14ac:dyDescent="0.3">
      <c r="B1574" s="76">
        <v>48</v>
      </c>
      <c r="C1574" s="78">
        <v>13440.7</v>
      </c>
    </row>
    <row r="1575" spans="2:3" ht="15.75" customHeight="1" x14ac:dyDescent="0.3">
      <c r="B1575" s="76">
        <v>63</v>
      </c>
      <c r="C1575" s="78">
        <v>13451.12</v>
      </c>
    </row>
    <row r="1576" spans="2:3" ht="15.75" customHeight="1" x14ac:dyDescent="0.3">
      <c r="B1576" s="76">
        <v>63</v>
      </c>
      <c r="C1576" s="78">
        <v>13457.96</v>
      </c>
    </row>
    <row r="1577" spans="2:3" ht="15.75" customHeight="1" x14ac:dyDescent="0.3">
      <c r="B1577" s="76">
        <v>63</v>
      </c>
      <c r="C1577" s="78">
        <v>13462.52</v>
      </c>
    </row>
    <row r="1578" spans="2:3" ht="15.75" customHeight="1" x14ac:dyDescent="0.3">
      <c r="B1578" s="76">
        <v>38</v>
      </c>
      <c r="C1578" s="78">
        <v>13465.8</v>
      </c>
    </row>
    <row r="1579" spans="2:3" ht="15.75" customHeight="1" x14ac:dyDescent="0.3">
      <c r="B1579" s="76">
        <v>63</v>
      </c>
      <c r="C1579" s="78">
        <v>13470.8</v>
      </c>
    </row>
    <row r="1580" spans="2:3" ht="15.75" customHeight="1" x14ac:dyDescent="0.3">
      <c r="B1580" s="76">
        <v>63</v>
      </c>
      <c r="C1580" s="78">
        <v>13470.86</v>
      </c>
    </row>
    <row r="1581" spans="2:3" ht="15.75" customHeight="1" x14ac:dyDescent="0.3">
      <c r="B1581" s="76">
        <v>48</v>
      </c>
      <c r="C1581" s="78">
        <v>13472.19</v>
      </c>
    </row>
    <row r="1582" spans="2:3" ht="15.75" customHeight="1" x14ac:dyDescent="0.3">
      <c r="B1582" s="76">
        <v>33</v>
      </c>
      <c r="C1582" s="78">
        <v>13480.83</v>
      </c>
    </row>
    <row r="1583" spans="2:3" ht="15.75" customHeight="1" x14ac:dyDescent="0.3">
      <c r="B1583" s="76">
        <v>60</v>
      </c>
      <c r="C1583" s="78">
        <v>13511.28</v>
      </c>
    </row>
    <row r="1584" spans="2:3" ht="15.75" customHeight="1" x14ac:dyDescent="0.3">
      <c r="B1584" s="76">
        <v>63</v>
      </c>
      <c r="C1584" s="78">
        <v>13555</v>
      </c>
    </row>
    <row r="1585" spans="2:3" ht="15.75" customHeight="1" x14ac:dyDescent="0.3">
      <c r="B1585" s="76">
        <v>55</v>
      </c>
      <c r="C1585" s="78">
        <v>13566.04</v>
      </c>
    </row>
    <row r="1586" spans="2:3" ht="15.75" customHeight="1" x14ac:dyDescent="0.3">
      <c r="B1586" s="76">
        <v>31</v>
      </c>
      <c r="C1586" s="78">
        <v>13588.17</v>
      </c>
    </row>
    <row r="1587" spans="2:3" ht="15.75" customHeight="1" x14ac:dyDescent="0.3">
      <c r="B1587" s="76">
        <v>59</v>
      </c>
      <c r="C1587" s="78">
        <v>13607.37</v>
      </c>
    </row>
    <row r="1588" spans="2:3" ht="15.75" customHeight="1" x14ac:dyDescent="0.3">
      <c r="B1588" s="76">
        <v>62</v>
      </c>
      <c r="C1588" s="78">
        <v>13616.36</v>
      </c>
    </row>
    <row r="1589" spans="2:3" ht="15.75" customHeight="1" x14ac:dyDescent="0.3">
      <c r="B1589" s="76">
        <v>54</v>
      </c>
      <c r="C1589" s="78">
        <v>13622.01</v>
      </c>
    </row>
    <row r="1590" spans="2:3" ht="15.75" customHeight="1" x14ac:dyDescent="0.3">
      <c r="B1590" s="76">
        <v>62</v>
      </c>
      <c r="C1590" s="78">
        <v>13635.64</v>
      </c>
    </row>
    <row r="1591" spans="2:3" ht="15.75" customHeight="1" x14ac:dyDescent="0.3">
      <c r="B1591" s="76">
        <v>39</v>
      </c>
      <c r="C1591" s="78">
        <v>13638.06</v>
      </c>
    </row>
    <row r="1592" spans="2:3" ht="15.75" customHeight="1" x14ac:dyDescent="0.3">
      <c r="B1592" s="76">
        <v>60</v>
      </c>
      <c r="C1592" s="78">
        <v>13677.68</v>
      </c>
    </row>
    <row r="1593" spans="2:3" ht="15.75" customHeight="1" x14ac:dyDescent="0.3">
      <c r="B1593" s="76">
        <v>38</v>
      </c>
      <c r="C1593" s="78">
        <v>13685.51</v>
      </c>
    </row>
    <row r="1594" spans="2:3" ht="15.75" customHeight="1" x14ac:dyDescent="0.3">
      <c r="B1594" s="76">
        <v>37</v>
      </c>
      <c r="C1594" s="78">
        <v>13714.55</v>
      </c>
    </row>
    <row r="1595" spans="2:3" ht="15.75" customHeight="1" x14ac:dyDescent="0.3">
      <c r="B1595" s="76">
        <v>42</v>
      </c>
      <c r="C1595" s="78">
        <v>13725.47</v>
      </c>
    </row>
    <row r="1596" spans="2:3" ht="15.75" customHeight="1" x14ac:dyDescent="0.3">
      <c r="B1596" s="76">
        <v>38</v>
      </c>
      <c r="C1596" s="78">
        <v>13726.21</v>
      </c>
    </row>
    <row r="1597" spans="2:3" ht="15.75" customHeight="1" x14ac:dyDescent="0.3">
      <c r="B1597" s="76">
        <v>54</v>
      </c>
      <c r="C1597" s="78">
        <v>13746.74</v>
      </c>
    </row>
    <row r="1598" spans="2:3" ht="15.75" customHeight="1" x14ac:dyDescent="0.3">
      <c r="B1598" s="76">
        <v>19</v>
      </c>
      <c r="C1598" s="78">
        <v>13747.87</v>
      </c>
    </row>
    <row r="1599" spans="2:3" ht="15.75" customHeight="1" x14ac:dyDescent="0.3">
      <c r="B1599" s="76">
        <v>64</v>
      </c>
      <c r="C1599" s="78">
        <v>13770.1</v>
      </c>
    </row>
    <row r="1600" spans="2:3" ht="15.75" customHeight="1" x14ac:dyDescent="0.3">
      <c r="B1600" s="76">
        <v>57</v>
      </c>
      <c r="C1600" s="78">
        <v>13801.61</v>
      </c>
    </row>
    <row r="1601" spans="2:3" ht="15.75" customHeight="1" x14ac:dyDescent="0.3">
      <c r="B1601" s="76">
        <v>37</v>
      </c>
      <c r="C1601" s="78">
        <v>13819.49</v>
      </c>
    </row>
    <row r="1602" spans="2:3" ht="15.75" customHeight="1" x14ac:dyDescent="0.3">
      <c r="B1602" s="76">
        <v>65</v>
      </c>
      <c r="C1602" s="78">
        <v>13822.8</v>
      </c>
    </row>
    <row r="1603" spans="2:3" ht="15.75" customHeight="1" x14ac:dyDescent="0.3">
      <c r="B1603" s="76">
        <v>65</v>
      </c>
      <c r="C1603" s="78">
        <v>13831.12</v>
      </c>
    </row>
    <row r="1604" spans="2:3" ht="15.75" customHeight="1" x14ac:dyDescent="0.3">
      <c r="B1604" s="76">
        <v>20</v>
      </c>
      <c r="C1604" s="78">
        <v>13844.51</v>
      </c>
    </row>
    <row r="1605" spans="2:3" ht="15.75" customHeight="1" x14ac:dyDescent="0.3">
      <c r="B1605" s="76">
        <v>63</v>
      </c>
      <c r="C1605" s="78">
        <v>13844.8</v>
      </c>
    </row>
    <row r="1606" spans="2:3" ht="15.75" customHeight="1" x14ac:dyDescent="0.3">
      <c r="B1606" s="76">
        <v>45</v>
      </c>
      <c r="C1606" s="78">
        <v>13874.89</v>
      </c>
    </row>
    <row r="1607" spans="2:3" ht="15.75" customHeight="1" x14ac:dyDescent="0.3">
      <c r="B1607" s="76">
        <v>64</v>
      </c>
      <c r="C1607" s="78">
        <v>13880.95</v>
      </c>
    </row>
    <row r="1608" spans="2:3" ht="15.75" customHeight="1" x14ac:dyDescent="0.3">
      <c r="B1608" s="76">
        <v>38</v>
      </c>
      <c r="C1608" s="78">
        <v>13886.4</v>
      </c>
    </row>
    <row r="1609" spans="2:3" ht="15.75" customHeight="1" x14ac:dyDescent="0.3">
      <c r="B1609" s="76">
        <v>64</v>
      </c>
      <c r="C1609" s="78">
        <v>13887.2</v>
      </c>
    </row>
    <row r="1610" spans="2:3" ht="15.75" customHeight="1" x14ac:dyDescent="0.3">
      <c r="B1610" s="76">
        <v>64</v>
      </c>
      <c r="C1610" s="78">
        <v>13887.97</v>
      </c>
    </row>
    <row r="1611" spans="2:3" ht="15.75" customHeight="1" x14ac:dyDescent="0.3">
      <c r="B1611" s="76">
        <v>61</v>
      </c>
      <c r="C1611" s="78">
        <v>13919.82</v>
      </c>
    </row>
    <row r="1612" spans="2:3" ht="15.75" customHeight="1" x14ac:dyDescent="0.3">
      <c r="B1612" s="76">
        <v>63</v>
      </c>
      <c r="C1612" s="78">
        <v>13937.67</v>
      </c>
    </row>
    <row r="1613" spans="2:3" ht="15.75" customHeight="1" x14ac:dyDescent="0.3">
      <c r="B1613" s="76">
        <v>64</v>
      </c>
      <c r="C1613" s="78">
        <v>13974.46</v>
      </c>
    </row>
    <row r="1614" spans="2:3" ht="15.75" customHeight="1" x14ac:dyDescent="0.3">
      <c r="B1614" s="76">
        <v>33</v>
      </c>
      <c r="C1614" s="78">
        <v>13979.45</v>
      </c>
    </row>
    <row r="1615" spans="2:3" ht="15.75" customHeight="1" x14ac:dyDescent="0.3">
      <c r="B1615" s="76">
        <v>64</v>
      </c>
      <c r="C1615" s="78">
        <v>13981.85</v>
      </c>
    </row>
    <row r="1616" spans="2:3" ht="15.75" customHeight="1" x14ac:dyDescent="0.3">
      <c r="B1616" s="76">
        <v>60</v>
      </c>
      <c r="C1616" s="78">
        <v>14001.13</v>
      </c>
    </row>
    <row r="1617" spans="2:3" ht="15.75" customHeight="1" x14ac:dyDescent="0.3">
      <c r="B1617" s="76">
        <v>60</v>
      </c>
      <c r="C1617" s="78">
        <v>14001.29</v>
      </c>
    </row>
    <row r="1618" spans="2:3" ht="15.75" customHeight="1" x14ac:dyDescent="0.3">
      <c r="B1618" s="76">
        <v>60</v>
      </c>
      <c r="C1618" s="78">
        <v>14007.22</v>
      </c>
    </row>
    <row r="1619" spans="2:3" ht="15.75" customHeight="1" x14ac:dyDescent="0.3">
      <c r="B1619" s="76">
        <v>63</v>
      </c>
      <c r="C1619" s="78">
        <v>14043.48</v>
      </c>
    </row>
    <row r="1620" spans="2:3" ht="15.75" customHeight="1" x14ac:dyDescent="0.3">
      <c r="B1620" s="76">
        <v>32</v>
      </c>
      <c r="C1620" s="78">
        <v>14081.93</v>
      </c>
    </row>
    <row r="1621" spans="2:3" ht="15.75" customHeight="1" x14ac:dyDescent="0.3">
      <c r="B1621" s="76">
        <v>47</v>
      </c>
      <c r="C1621" s="78">
        <v>14098.07</v>
      </c>
    </row>
    <row r="1622" spans="2:3" ht="15.75" customHeight="1" x14ac:dyDescent="0.3">
      <c r="B1622" s="76">
        <v>62</v>
      </c>
      <c r="C1622" s="78">
        <v>14119.62</v>
      </c>
    </row>
    <row r="1623" spans="2:3" ht="15.75" customHeight="1" x14ac:dyDescent="0.3">
      <c r="B1623" s="76">
        <v>19</v>
      </c>
      <c r="C1623" s="78">
        <v>14133.04</v>
      </c>
    </row>
    <row r="1624" spans="2:3" ht="15.75" customHeight="1" x14ac:dyDescent="0.3">
      <c r="B1624" s="76">
        <v>39</v>
      </c>
      <c r="C1624" s="78">
        <v>14152.46</v>
      </c>
    </row>
    <row r="1625" spans="2:3" ht="15.75" customHeight="1" x14ac:dyDescent="0.3">
      <c r="B1625" s="76">
        <v>55</v>
      </c>
      <c r="C1625" s="78">
        <v>14193.55</v>
      </c>
    </row>
    <row r="1626" spans="2:3" ht="15.75" customHeight="1" x14ac:dyDescent="0.3">
      <c r="B1626" s="76">
        <v>40</v>
      </c>
      <c r="C1626" s="78">
        <v>14209.4</v>
      </c>
    </row>
    <row r="1627" spans="2:3" ht="15.75" customHeight="1" x14ac:dyDescent="0.3">
      <c r="B1627" s="76">
        <v>65</v>
      </c>
      <c r="C1627" s="78">
        <v>14210.54</v>
      </c>
    </row>
    <row r="1628" spans="2:3" ht="15.75" customHeight="1" x14ac:dyDescent="0.3">
      <c r="B1628" s="76">
        <v>62</v>
      </c>
      <c r="C1628" s="78">
        <v>14235.07</v>
      </c>
    </row>
    <row r="1629" spans="2:3" ht="15.75" customHeight="1" x14ac:dyDescent="0.3">
      <c r="B1629" s="76">
        <v>64</v>
      </c>
      <c r="C1629" s="78">
        <v>14254.61</v>
      </c>
    </row>
    <row r="1630" spans="2:3" ht="15.75" customHeight="1" x14ac:dyDescent="0.3">
      <c r="B1630" s="76">
        <v>64</v>
      </c>
      <c r="C1630" s="78">
        <v>14256.19</v>
      </c>
    </row>
    <row r="1631" spans="2:3" ht="15.75" customHeight="1" x14ac:dyDescent="0.3">
      <c r="B1631" s="76">
        <v>49</v>
      </c>
      <c r="C1631" s="78">
        <v>14256.79</v>
      </c>
    </row>
    <row r="1632" spans="2:3" ht="15.75" customHeight="1" x14ac:dyDescent="0.3">
      <c r="B1632" s="76">
        <v>51</v>
      </c>
      <c r="C1632" s="78">
        <v>14258.33</v>
      </c>
    </row>
    <row r="1633" spans="2:3" ht="15.75" customHeight="1" x14ac:dyDescent="0.3">
      <c r="B1633" s="76">
        <v>19</v>
      </c>
      <c r="C1633" s="78">
        <v>14283.46</v>
      </c>
    </row>
    <row r="1634" spans="2:3" ht="15.75" customHeight="1" x14ac:dyDescent="0.3">
      <c r="B1634" s="76">
        <v>55</v>
      </c>
      <c r="C1634" s="78">
        <v>14285.9</v>
      </c>
    </row>
    <row r="1635" spans="2:3" ht="15.75" customHeight="1" x14ac:dyDescent="0.3">
      <c r="B1635" s="76">
        <v>65</v>
      </c>
      <c r="C1635" s="78">
        <v>14313.85</v>
      </c>
    </row>
    <row r="1636" spans="2:3" ht="15.75" customHeight="1" x14ac:dyDescent="0.3">
      <c r="B1636" s="76">
        <v>65</v>
      </c>
      <c r="C1636" s="78">
        <v>14319.03</v>
      </c>
    </row>
    <row r="1637" spans="2:3" ht="15.75" customHeight="1" x14ac:dyDescent="0.3">
      <c r="B1637" s="76">
        <v>54</v>
      </c>
      <c r="C1637" s="78">
        <v>14337.91</v>
      </c>
    </row>
    <row r="1638" spans="2:3" ht="15.75" customHeight="1" x14ac:dyDescent="0.3">
      <c r="B1638" s="76">
        <v>64</v>
      </c>
      <c r="C1638" s="78">
        <v>14349.85</v>
      </c>
    </row>
    <row r="1639" spans="2:3" ht="15.75" customHeight="1" x14ac:dyDescent="0.3">
      <c r="B1639" s="76">
        <v>56</v>
      </c>
      <c r="C1639" s="78">
        <v>14355.43</v>
      </c>
    </row>
    <row r="1640" spans="2:3" ht="15.75" customHeight="1" x14ac:dyDescent="0.3">
      <c r="B1640" s="76">
        <v>35</v>
      </c>
      <c r="C1640" s="78">
        <v>14358.36</v>
      </c>
    </row>
    <row r="1641" spans="2:3" ht="15.75" customHeight="1" x14ac:dyDescent="0.3">
      <c r="B1641" s="76">
        <v>60</v>
      </c>
      <c r="C1641" s="78">
        <v>14382.71</v>
      </c>
    </row>
    <row r="1642" spans="2:3" ht="15.75" customHeight="1" x14ac:dyDescent="0.3">
      <c r="B1642" s="76">
        <v>58</v>
      </c>
      <c r="C1642" s="78">
        <v>14394.4</v>
      </c>
    </row>
    <row r="1643" spans="2:3" ht="15.75" customHeight="1" x14ac:dyDescent="0.3">
      <c r="B1643" s="76">
        <v>65</v>
      </c>
      <c r="C1643" s="78">
        <v>14394.56</v>
      </c>
    </row>
    <row r="1644" spans="2:3" ht="15.75" customHeight="1" x14ac:dyDescent="0.3">
      <c r="B1644" s="76">
        <v>65</v>
      </c>
      <c r="C1644" s="78">
        <v>14410.93</v>
      </c>
    </row>
    <row r="1645" spans="2:3" ht="15.75" customHeight="1" x14ac:dyDescent="0.3">
      <c r="B1645" s="76">
        <v>65</v>
      </c>
      <c r="C1645" s="78">
        <v>14418.28</v>
      </c>
    </row>
    <row r="1646" spans="2:3" ht="15.75" customHeight="1" x14ac:dyDescent="0.3">
      <c r="B1646" s="76">
        <v>24</v>
      </c>
      <c r="C1646" s="78">
        <v>14426.07</v>
      </c>
    </row>
    <row r="1647" spans="2:3" ht="15.75" customHeight="1" x14ac:dyDescent="0.3">
      <c r="B1647" s="76">
        <v>56</v>
      </c>
      <c r="C1647" s="78">
        <v>14426.66</v>
      </c>
    </row>
    <row r="1648" spans="2:3" ht="15.75" customHeight="1" x14ac:dyDescent="0.3">
      <c r="B1648" s="76">
        <v>56</v>
      </c>
      <c r="C1648" s="78">
        <v>14427.63</v>
      </c>
    </row>
    <row r="1649" spans="2:3" ht="15.75" customHeight="1" x14ac:dyDescent="0.3">
      <c r="B1649" s="76">
        <v>64</v>
      </c>
      <c r="C1649" s="78">
        <v>14449.85</v>
      </c>
    </row>
    <row r="1650" spans="2:3" ht="15.75" customHeight="1" x14ac:dyDescent="0.3">
      <c r="B1650" s="76">
        <v>64</v>
      </c>
      <c r="C1650" s="78">
        <v>14451.84</v>
      </c>
    </row>
    <row r="1651" spans="2:3" ht="15.75" customHeight="1" x14ac:dyDescent="0.3">
      <c r="B1651" s="76">
        <v>27</v>
      </c>
      <c r="C1651" s="78">
        <v>14455.64</v>
      </c>
    </row>
    <row r="1652" spans="2:3" ht="15.75" customHeight="1" x14ac:dyDescent="0.3">
      <c r="B1652" s="76">
        <v>47</v>
      </c>
      <c r="C1652" s="78">
        <v>14470.01</v>
      </c>
    </row>
    <row r="1653" spans="2:3" ht="15.75" customHeight="1" x14ac:dyDescent="0.3">
      <c r="B1653" s="76">
        <v>64</v>
      </c>
      <c r="C1653" s="78">
        <v>14474.68</v>
      </c>
    </row>
    <row r="1654" spans="2:3" ht="15.75" customHeight="1" x14ac:dyDescent="0.3">
      <c r="B1654" s="76">
        <v>44</v>
      </c>
      <c r="C1654" s="78">
        <v>14478.33</v>
      </c>
    </row>
    <row r="1655" spans="2:3" ht="15.75" customHeight="1" x14ac:dyDescent="0.3">
      <c r="B1655" s="76">
        <v>34</v>
      </c>
      <c r="C1655" s="78">
        <v>14507.46</v>
      </c>
    </row>
    <row r="1656" spans="2:3" ht="15.75" customHeight="1" x14ac:dyDescent="0.3">
      <c r="B1656" s="76">
        <v>34</v>
      </c>
      <c r="C1656" s="78">
        <v>14547.26</v>
      </c>
    </row>
    <row r="1657" spans="2:3" ht="15.75" customHeight="1" x14ac:dyDescent="0.3">
      <c r="B1657" s="76">
        <v>25</v>
      </c>
      <c r="C1657" s="78">
        <v>14571.89</v>
      </c>
    </row>
    <row r="1658" spans="2:3" ht="15.75" customHeight="1" x14ac:dyDescent="0.3">
      <c r="B1658" s="76">
        <v>61</v>
      </c>
      <c r="C1658" s="78">
        <v>14574.64</v>
      </c>
    </row>
    <row r="1659" spans="2:3" ht="15.75" customHeight="1" x14ac:dyDescent="0.3">
      <c r="B1659" s="76">
        <v>60</v>
      </c>
      <c r="C1659" s="78">
        <v>14590.63</v>
      </c>
    </row>
    <row r="1660" spans="2:3" ht="15.75" customHeight="1" x14ac:dyDescent="0.3">
      <c r="B1660" s="76">
        <v>56</v>
      </c>
      <c r="C1660" s="78">
        <v>14600.62</v>
      </c>
    </row>
    <row r="1661" spans="2:3" ht="15.75" customHeight="1" x14ac:dyDescent="0.3">
      <c r="B1661" s="76">
        <v>58</v>
      </c>
      <c r="C1661" s="78">
        <v>14612.33</v>
      </c>
    </row>
    <row r="1662" spans="2:3" ht="15.75" customHeight="1" x14ac:dyDescent="0.3">
      <c r="B1662" s="76">
        <v>32</v>
      </c>
      <c r="C1662" s="78">
        <v>14630.52</v>
      </c>
    </row>
    <row r="1663" spans="2:3" ht="15.75" customHeight="1" x14ac:dyDescent="0.3">
      <c r="B1663" s="76">
        <v>56</v>
      </c>
      <c r="C1663" s="78">
        <v>14640.35</v>
      </c>
    </row>
    <row r="1664" spans="2:3" ht="15.75" customHeight="1" x14ac:dyDescent="0.3">
      <c r="B1664" s="76">
        <v>42</v>
      </c>
      <c r="C1664" s="78">
        <v>14657.2</v>
      </c>
    </row>
    <row r="1665" spans="2:3" ht="15.75" customHeight="1" x14ac:dyDescent="0.3">
      <c r="B1665" s="76">
        <v>54</v>
      </c>
      <c r="C1665" s="78">
        <v>14665.75</v>
      </c>
    </row>
    <row r="1666" spans="2:3" ht="15.75" customHeight="1" x14ac:dyDescent="0.3">
      <c r="B1666" s="76">
        <v>65</v>
      </c>
      <c r="C1666" s="78">
        <v>14692.67</v>
      </c>
    </row>
    <row r="1667" spans="2:3" ht="15.75" customHeight="1" x14ac:dyDescent="0.3">
      <c r="B1667" s="76">
        <v>41</v>
      </c>
      <c r="C1667" s="78">
        <v>14696.77</v>
      </c>
    </row>
    <row r="1668" spans="2:3" ht="15.75" customHeight="1" x14ac:dyDescent="0.3">
      <c r="B1668" s="76">
        <v>21</v>
      </c>
      <c r="C1668" s="78">
        <v>14711.74</v>
      </c>
    </row>
    <row r="1669" spans="2:3" ht="15.75" customHeight="1" x14ac:dyDescent="0.3">
      <c r="B1669" s="76">
        <v>61</v>
      </c>
      <c r="C1669" s="78">
        <v>14738.43</v>
      </c>
    </row>
    <row r="1670" spans="2:3" ht="15.75" customHeight="1" x14ac:dyDescent="0.3">
      <c r="B1670" s="76">
        <v>58</v>
      </c>
      <c r="C1670" s="78">
        <v>14750.42</v>
      </c>
    </row>
    <row r="1671" spans="2:3" ht="15.75" customHeight="1" x14ac:dyDescent="0.3">
      <c r="B1671" s="76">
        <v>48</v>
      </c>
      <c r="C1671" s="78">
        <v>14819</v>
      </c>
    </row>
    <row r="1672" spans="2:3" ht="15.75" customHeight="1" x14ac:dyDescent="0.3">
      <c r="B1672" s="76">
        <v>44</v>
      </c>
      <c r="C1672" s="78">
        <v>14839.34</v>
      </c>
    </row>
    <row r="1673" spans="2:3" ht="15.75" customHeight="1" x14ac:dyDescent="0.3">
      <c r="B1673" s="76">
        <v>42</v>
      </c>
      <c r="C1673" s="78">
        <v>14843.96</v>
      </c>
    </row>
    <row r="1674" spans="2:3" ht="15.75" customHeight="1" x14ac:dyDescent="0.3">
      <c r="B1674" s="76">
        <v>53</v>
      </c>
      <c r="C1674" s="78">
        <v>14847.63</v>
      </c>
    </row>
    <row r="1675" spans="2:3" ht="15.75" customHeight="1" x14ac:dyDescent="0.3">
      <c r="B1675" s="76">
        <v>65</v>
      </c>
      <c r="C1675" s="78">
        <v>14901.52</v>
      </c>
    </row>
    <row r="1676" spans="2:3" ht="15.75" customHeight="1" x14ac:dyDescent="0.3">
      <c r="B1676" s="76">
        <v>42</v>
      </c>
      <c r="C1676" s="78">
        <v>14908.27</v>
      </c>
    </row>
    <row r="1677" spans="2:3" ht="15.75" customHeight="1" x14ac:dyDescent="0.3">
      <c r="B1677" s="76">
        <v>55</v>
      </c>
      <c r="C1677" s="78">
        <v>14926.97</v>
      </c>
    </row>
    <row r="1678" spans="2:3" ht="15.75" customHeight="1" x14ac:dyDescent="0.3">
      <c r="B1678" s="76">
        <v>61</v>
      </c>
      <c r="C1678" s="78">
        <v>14945.34</v>
      </c>
    </row>
    <row r="1679" spans="2:3" ht="15.75" customHeight="1" x14ac:dyDescent="0.3">
      <c r="B1679" s="76">
        <v>65</v>
      </c>
      <c r="C1679" s="78">
        <v>14988.43</v>
      </c>
    </row>
    <row r="1680" spans="2:3" ht="15.75" customHeight="1" x14ac:dyDescent="0.3">
      <c r="B1680" s="76">
        <v>28</v>
      </c>
      <c r="C1680" s="78">
        <v>15006.58</v>
      </c>
    </row>
    <row r="1681" spans="2:3" ht="15.75" customHeight="1" x14ac:dyDescent="0.3">
      <c r="B1681" s="76">
        <v>63</v>
      </c>
      <c r="C1681" s="78">
        <v>15019.76</v>
      </c>
    </row>
    <row r="1682" spans="2:3" ht="15.75" customHeight="1" x14ac:dyDescent="0.3">
      <c r="B1682" s="76">
        <v>44</v>
      </c>
      <c r="C1682" s="78">
        <v>15025.76</v>
      </c>
    </row>
    <row r="1683" spans="2:3" ht="15.75" customHeight="1" x14ac:dyDescent="0.3">
      <c r="B1683" s="76">
        <v>53</v>
      </c>
      <c r="C1683" s="78">
        <v>15026.3</v>
      </c>
    </row>
    <row r="1684" spans="2:3" ht="15.75" customHeight="1" x14ac:dyDescent="0.3">
      <c r="B1684" s="76">
        <v>52</v>
      </c>
      <c r="C1684" s="78">
        <v>15038.51</v>
      </c>
    </row>
    <row r="1685" spans="2:3" ht="15.75" customHeight="1" x14ac:dyDescent="0.3">
      <c r="B1685" s="76">
        <v>55</v>
      </c>
      <c r="C1685" s="78">
        <v>15052.68</v>
      </c>
    </row>
    <row r="1686" spans="2:3" ht="15.75" customHeight="1" x14ac:dyDescent="0.3">
      <c r="B1686" s="76">
        <v>48</v>
      </c>
      <c r="C1686" s="78">
        <v>15090.35</v>
      </c>
    </row>
    <row r="1687" spans="2:3" ht="15.75" customHeight="1" x14ac:dyDescent="0.3">
      <c r="B1687" s="76">
        <v>51</v>
      </c>
      <c r="C1687" s="78">
        <v>15103.69</v>
      </c>
    </row>
    <row r="1688" spans="2:3" ht="15.75" customHeight="1" x14ac:dyDescent="0.3">
      <c r="B1688" s="76">
        <v>45</v>
      </c>
      <c r="C1688" s="78">
        <v>15123.19</v>
      </c>
    </row>
    <row r="1689" spans="2:3" ht="15.75" customHeight="1" x14ac:dyDescent="0.3">
      <c r="B1689" s="76">
        <v>52</v>
      </c>
      <c r="C1689" s="78">
        <v>15150.44</v>
      </c>
    </row>
    <row r="1690" spans="2:3" ht="15.75" customHeight="1" x14ac:dyDescent="0.3">
      <c r="B1690" s="76">
        <v>61</v>
      </c>
      <c r="C1690" s="78">
        <v>15161.25</v>
      </c>
    </row>
    <row r="1691" spans="2:3" ht="15.75" customHeight="1" x14ac:dyDescent="0.3">
      <c r="B1691" s="76">
        <v>64</v>
      </c>
      <c r="C1691" s="78">
        <v>15161.53</v>
      </c>
    </row>
    <row r="1692" spans="2:3" ht="15.75" customHeight="1" x14ac:dyDescent="0.3">
      <c r="B1692" s="76">
        <v>64</v>
      </c>
      <c r="C1692" s="78">
        <v>15170.07</v>
      </c>
    </row>
    <row r="1693" spans="2:3" ht="15.75" customHeight="1" x14ac:dyDescent="0.3">
      <c r="B1693" s="76">
        <v>61</v>
      </c>
      <c r="C1693" s="78">
        <v>15174.81</v>
      </c>
    </row>
    <row r="1694" spans="2:3" ht="15.75" customHeight="1" x14ac:dyDescent="0.3">
      <c r="B1694" s="76">
        <v>45</v>
      </c>
      <c r="C1694" s="78">
        <v>15207.92</v>
      </c>
    </row>
    <row r="1695" spans="2:3" ht="15.75" customHeight="1" x14ac:dyDescent="0.3">
      <c r="B1695" s="76">
        <v>63</v>
      </c>
      <c r="C1695" s="78">
        <v>15230.32</v>
      </c>
    </row>
    <row r="1696" spans="2:3" ht="15.75" customHeight="1" x14ac:dyDescent="0.3">
      <c r="B1696" s="76">
        <v>54</v>
      </c>
      <c r="C1696" s="78">
        <v>15260.52</v>
      </c>
    </row>
    <row r="1697" spans="2:3" ht="15.75" customHeight="1" x14ac:dyDescent="0.3">
      <c r="B1697" s="76">
        <v>60</v>
      </c>
      <c r="C1697" s="78">
        <v>15322.77</v>
      </c>
    </row>
    <row r="1698" spans="2:3" ht="15.75" customHeight="1" x14ac:dyDescent="0.3">
      <c r="B1698" s="76">
        <v>22</v>
      </c>
      <c r="C1698" s="78">
        <v>15359.1</v>
      </c>
    </row>
    <row r="1699" spans="2:3" ht="15.75" customHeight="1" x14ac:dyDescent="0.3">
      <c r="B1699" s="76">
        <v>35</v>
      </c>
      <c r="C1699" s="78">
        <v>15361.5</v>
      </c>
    </row>
    <row r="1700" spans="2:3" ht="15.75" customHeight="1" x14ac:dyDescent="0.3">
      <c r="B1700" s="76">
        <v>55</v>
      </c>
      <c r="C1700" s="78">
        <v>15363.77</v>
      </c>
    </row>
    <row r="1701" spans="2:3" ht="15.75" customHeight="1" x14ac:dyDescent="0.3">
      <c r="B1701" s="76">
        <v>61</v>
      </c>
      <c r="C1701" s="78">
        <v>15368.22</v>
      </c>
    </row>
    <row r="1702" spans="2:3" ht="15.75" customHeight="1" x14ac:dyDescent="0.3">
      <c r="B1702" s="76">
        <v>59</v>
      </c>
      <c r="C1702" s="78">
        <v>15377.77</v>
      </c>
    </row>
    <row r="1703" spans="2:3" ht="15.75" customHeight="1" x14ac:dyDescent="0.3">
      <c r="B1703" s="76">
        <v>33</v>
      </c>
      <c r="C1703" s="78">
        <v>15440.2</v>
      </c>
    </row>
    <row r="1704" spans="2:3" ht="15.75" customHeight="1" x14ac:dyDescent="0.3">
      <c r="B1704" s="76">
        <v>47</v>
      </c>
      <c r="C1704" s="78">
        <v>15450.48</v>
      </c>
    </row>
    <row r="1705" spans="2:3" ht="15.75" customHeight="1" x14ac:dyDescent="0.3">
      <c r="B1705" s="76">
        <v>19</v>
      </c>
      <c r="C1705" s="78">
        <v>15518.18</v>
      </c>
    </row>
    <row r="1706" spans="2:3" ht="15.75" customHeight="1" x14ac:dyDescent="0.3">
      <c r="B1706" s="76">
        <v>49</v>
      </c>
      <c r="C1706" s="78">
        <v>15532.16</v>
      </c>
    </row>
    <row r="1707" spans="2:3" ht="15.75" customHeight="1" x14ac:dyDescent="0.3">
      <c r="B1707" s="76">
        <v>64</v>
      </c>
      <c r="C1707" s="78">
        <v>15555.19</v>
      </c>
    </row>
    <row r="1708" spans="2:3" ht="15.75" customHeight="1" x14ac:dyDescent="0.3">
      <c r="B1708" s="76">
        <v>49</v>
      </c>
      <c r="C1708" s="78">
        <v>15556.67</v>
      </c>
    </row>
    <row r="1709" spans="2:3" ht="15.75" customHeight="1" x14ac:dyDescent="0.3">
      <c r="B1709" s="76">
        <v>58</v>
      </c>
      <c r="C1709" s="78">
        <v>15608.58</v>
      </c>
    </row>
    <row r="1710" spans="2:3" ht="15.75" customHeight="1" x14ac:dyDescent="0.3">
      <c r="B1710" s="76">
        <v>63</v>
      </c>
      <c r="C1710" s="78">
        <v>15612.19</v>
      </c>
    </row>
    <row r="1711" spans="2:3" ht="15.75" customHeight="1" x14ac:dyDescent="0.3">
      <c r="B1711" s="76">
        <v>35</v>
      </c>
      <c r="C1711" s="78">
        <v>15646.28</v>
      </c>
    </row>
    <row r="1712" spans="2:3" ht="15.75" customHeight="1" x14ac:dyDescent="0.3">
      <c r="B1712" s="76">
        <v>50</v>
      </c>
      <c r="C1712" s="78">
        <v>15670.3</v>
      </c>
    </row>
    <row r="1713" spans="2:3" ht="15.75" customHeight="1" x14ac:dyDescent="0.3">
      <c r="B1713" s="76">
        <v>47</v>
      </c>
      <c r="C1713" s="78">
        <v>15698.86</v>
      </c>
    </row>
    <row r="1714" spans="2:3" ht="15.75" customHeight="1" x14ac:dyDescent="0.3">
      <c r="B1714" s="76">
        <v>49</v>
      </c>
      <c r="C1714" s="78">
        <v>15746.62</v>
      </c>
    </row>
    <row r="1715" spans="2:3" ht="15.75" customHeight="1" x14ac:dyDescent="0.3">
      <c r="B1715" s="76">
        <v>26</v>
      </c>
      <c r="C1715" s="78">
        <v>15817.99</v>
      </c>
    </row>
    <row r="1716" spans="2:3" ht="15.75" customHeight="1" x14ac:dyDescent="0.3">
      <c r="B1716" s="76">
        <v>39</v>
      </c>
      <c r="C1716" s="78">
        <v>15820.7</v>
      </c>
    </row>
    <row r="1717" spans="2:3" ht="15.75" customHeight="1" x14ac:dyDescent="0.3">
      <c r="B1717" s="76">
        <v>41</v>
      </c>
      <c r="C1717" s="78">
        <v>15828.82</v>
      </c>
    </row>
    <row r="1718" spans="2:3" ht="15.75" customHeight="1" x14ac:dyDescent="0.3">
      <c r="B1718" s="76">
        <v>61</v>
      </c>
      <c r="C1718" s="78">
        <v>15840.81</v>
      </c>
    </row>
    <row r="1719" spans="2:3" ht="15.75" customHeight="1" x14ac:dyDescent="0.3">
      <c r="B1719" s="76">
        <v>43</v>
      </c>
      <c r="C1719" s="78">
        <v>15922.29</v>
      </c>
    </row>
    <row r="1720" spans="2:3" ht="15.75" customHeight="1" x14ac:dyDescent="0.3">
      <c r="B1720" s="76">
        <v>41</v>
      </c>
      <c r="C1720" s="78">
        <v>15965.29</v>
      </c>
    </row>
    <row r="1721" spans="2:3" ht="15.75" customHeight="1" x14ac:dyDescent="0.3">
      <c r="B1721" s="76">
        <v>43</v>
      </c>
      <c r="C1721" s="78">
        <v>15966.19</v>
      </c>
    </row>
    <row r="1722" spans="2:3" ht="15.75" customHeight="1" x14ac:dyDescent="0.3">
      <c r="B1722" s="76">
        <v>35</v>
      </c>
      <c r="C1722" s="78">
        <v>16059.06</v>
      </c>
    </row>
    <row r="1723" spans="2:3" ht="15.75" customHeight="1" x14ac:dyDescent="0.3">
      <c r="B1723" s="76">
        <v>45</v>
      </c>
      <c r="C1723" s="78">
        <v>16062.89</v>
      </c>
    </row>
    <row r="1724" spans="2:3" ht="15.75" customHeight="1" x14ac:dyDescent="0.3">
      <c r="B1724" s="76">
        <v>65</v>
      </c>
      <c r="C1724" s="78">
        <v>16069.08</v>
      </c>
    </row>
    <row r="1725" spans="2:3" ht="15.75" customHeight="1" x14ac:dyDescent="0.3">
      <c r="B1725" s="76">
        <v>65</v>
      </c>
      <c r="C1725" s="78">
        <v>16085.13</v>
      </c>
    </row>
    <row r="1726" spans="2:3" ht="15.75" customHeight="1" x14ac:dyDescent="0.3">
      <c r="B1726" s="76">
        <v>38</v>
      </c>
      <c r="C1726" s="78">
        <v>16097.94</v>
      </c>
    </row>
    <row r="1727" spans="2:3" ht="15.75" customHeight="1" x14ac:dyDescent="0.3">
      <c r="B1727" s="76">
        <v>30</v>
      </c>
      <c r="C1727" s="78">
        <v>16115.3</v>
      </c>
    </row>
    <row r="1728" spans="2:3" ht="15.75" customHeight="1" x14ac:dyDescent="0.3">
      <c r="B1728" s="76">
        <v>36</v>
      </c>
      <c r="C1728" s="78">
        <v>16122.65</v>
      </c>
    </row>
    <row r="1729" spans="2:3" ht="15.75" customHeight="1" x14ac:dyDescent="0.3">
      <c r="B1729" s="76">
        <v>30</v>
      </c>
      <c r="C1729" s="78">
        <v>16138.76</v>
      </c>
    </row>
    <row r="1730" spans="2:3" ht="15.75" customHeight="1" x14ac:dyDescent="0.3">
      <c r="B1730" s="76">
        <v>41</v>
      </c>
      <c r="C1730" s="78">
        <v>16152.04</v>
      </c>
    </row>
    <row r="1731" spans="2:3" ht="15.75" customHeight="1" x14ac:dyDescent="0.3">
      <c r="B1731" s="76">
        <v>49</v>
      </c>
      <c r="C1731" s="78">
        <v>16190.97</v>
      </c>
    </row>
    <row r="1732" spans="2:3" ht="15.75" customHeight="1" x14ac:dyDescent="0.3">
      <c r="B1732" s="76">
        <v>35</v>
      </c>
      <c r="C1732" s="78">
        <v>16199.1</v>
      </c>
    </row>
    <row r="1733" spans="2:3" ht="15.75" customHeight="1" x14ac:dyDescent="0.3">
      <c r="B1733" s="76">
        <v>35</v>
      </c>
      <c r="C1733" s="78">
        <v>16205.88</v>
      </c>
    </row>
    <row r="1734" spans="2:3" ht="15.75" customHeight="1" x14ac:dyDescent="0.3">
      <c r="B1734" s="76">
        <v>21</v>
      </c>
      <c r="C1734" s="78">
        <v>16232.85</v>
      </c>
    </row>
    <row r="1735" spans="2:3" ht="15.75" customHeight="1" x14ac:dyDescent="0.3">
      <c r="B1735" s="76">
        <v>51</v>
      </c>
      <c r="C1735" s="78">
        <v>16267.32</v>
      </c>
    </row>
    <row r="1736" spans="2:3" ht="15.75" customHeight="1" x14ac:dyDescent="0.3">
      <c r="B1736" s="76">
        <v>20</v>
      </c>
      <c r="C1736" s="78">
        <v>16297.85</v>
      </c>
    </row>
    <row r="1737" spans="2:3" ht="15.75" customHeight="1" x14ac:dyDescent="0.3">
      <c r="B1737" s="76">
        <v>54</v>
      </c>
      <c r="C1737" s="78">
        <v>16311.05</v>
      </c>
    </row>
    <row r="1738" spans="2:3" ht="15.75" customHeight="1" x14ac:dyDescent="0.3">
      <c r="B1738" s="76">
        <v>58</v>
      </c>
      <c r="C1738" s="78">
        <v>16351.42</v>
      </c>
    </row>
    <row r="1739" spans="2:3" ht="15.75" customHeight="1" x14ac:dyDescent="0.3">
      <c r="B1739" s="76">
        <v>28</v>
      </c>
      <c r="C1739" s="78">
        <v>16420.490000000002</v>
      </c>
    </row>
    <row r="1740" spans="2:3" ht="15.75" customHeight="1" x14ac:dyDescent="0.3">
      <c r="B1740" s="76">
        <v>20</v>
      </c>
      <c r="C1740" s="78">
        <v>16450.89</v>
      </c>
    </row>
    <row r="1741" spans="2:3" ht="15.75" customHeight="1" x14ac:dyDescent="0.3">
      <c r="B1741" s="76">
        <v>65</v>
      </c>
      <c r="C1741" s="78">
        <v>16455.71</v>
      </c>
    </row>
    <row r="1742" spans="2:3" ht="15.75" customHeight="1" x14ac:dyDescent="0.3">
      <c r="B1742" s="76">
        <v>28</v>
      </c>
      <c r="C1742" s="78">
        <v>16577.78</v>
      </c>
    </row>
    <row r="1743" spans="2:3" ht="15.75" customHeight="1" x14ac:dyDescent="0.3">
      <c r="B1743" s="76">
        <v>22</v>
      </c>
      <c r="C1743" s="78">
        <v>16586.5</v>
      </c>
    </row>
    <row r="1744" spans="2:3" ht="15.75" customHeight="1" x14ac:dyDescent="0.3">
      <c r="B1744" s="76">
        <v>60</v>
      </c>
      <c r="C1744" s="78">
        <v>16587.96</v>
      </c>
    </row>
    <row r="1745" spans="2:3" ht="15.75" customHeight="1" x14ac:dyDescent="0.3">
      <c r="B1745" s="76">
        <v>53</v>
      </c>
      <c r="C1745" s="78">
        <v>16600.16</v>
      </c>
    </row>
    <row r="1746" spans="2:3" ht="15.75" customHeight="1" x14ac:dyDescent="0.3">
      <c r="B1746" s="76">
        <v>48</v>
      </c>
      <c r="C1746" s="78">
        <v>16602.18</v>
      </c>
    </row>
    <row r="1747" spans="2:3" ht="15.75" customHeight="1" x14ac:dyDescent="0.3">
      <c r="B1747" s="76">
        <v>46</v>
      </c>
      <c r="C1747" s="78">
        <v>16631.61</v>
      </c>
    </row>
    <row r="1748" spans="2:3" ht="15.75" customHeight="1" x14ac:dyDescent="0.3">
      <c r="B1748" s="76">
        <v>30</v>
      </c>
      <c r="C1748" s="78">
        <v>16657.72</v>
      </c>
    </row>
    <row r="1749" spans="2:3" ht="15.75" customHeight="1" x14ac:dyDescent="0.3">
      <c r="B1749" s="76">
        <v>49</v>
      </c>
      <c r="C1749" s="78">
        <v>16770.990000000002</v>
      </c>
    </row>
    <row r="1750" spans="2:3" ht="15.75" customHeight="1" x14ac:dyDescent="0.3">
      <c r="B1750" s="76">
        <v>34</v>
      </c>
      <c r="C1750" s="78">
        <v>16776.3</v>
      </c>
    </row>
    <row r="1751" spans="2:3" ht="15.75" customHeight="1" x14ac:dyDescent="0.3">
      <c r="B1751" s="76">
        <v>61</v>
      </c>
      <c r="C1751" s="78">
        <v>16779.400000000001</v>
      </c>
    </row>
    <row r="1752" spans="2:3" ht="15.75" customHeight="1" x14ac:dyDescent="0.3">
      <c r="B1752" s="76">
        <v>28</v>
      </c>
      <c r="C1752" s="78">
        <v>16796.41</v>
      </c>
    </row>
    <row r="1753" spans="2:3" ht="15.75" customHeight="1" x14ac:dyDescent="0.3">
      <c r="B1753" s="76">
        <v>49</v>
      </c>
      <c r="C1753" s="78">
        <v>16841.32</v>
      </c>
    </row>
    <row r="1754" spans="2:3" ht="15.75" customHeight="1" x14ac:dyDescent="0.3">
      <c r="B1754" s="76">
        <v>20</v>
      </c>
      <c r="C1754" s="78">
        <v>16884.919999999998</v>
      </c>
    </row>
    <row r="1755" spans="2:3" ht="15.75" customHeight="1" x14ac:dyDescent="0.3">
      <c r="B1755" s="76">
        <v>55</v>
      </c>
      <c r="C1755" s="78">
        <v>16903.5</v>
      </c>
    </row>
    <row r="1756" spans="2:3" ht="15.75" customHeight="1" x14ac:dyDescent="0.3">
      <c r="B1756" s="76">
        <v>46</v>
      </c>
      <c r="C1756" s="78">
        <v>16921.09</v>
      </c>
    </row>
    <row r="1757" spans="2:3" ht="15.75" customHeight="1" x14ac:dyDescent="0.3">
      <c r="B1757" s="76">
        <v>43</v>
      </c>
      <c r="C1757" s="78">
        <v>16990.55</v>
      </c>
    </row>
    <row r="1758" spans="2:3" ht="15.75" customHeight="1" x14ac:dyDescent="0.3">
      <c r="B1758" s="76">
        <v>52</v>
      </c>
      <c r="C1758" s="78">
        <v>17016.009999999998</v>
      </c>
    </row>
    <row r="1759" spans="2:3" ht="15.75" customHeight="1" x14ac:dyDescent="0.3">
      <c r="B1759" s="76">
        <v>27</v>
      </c>
      <c r="C1759" s="78">
        <v>17043.34</v>
      </c>
    </row>
    <row r="1760" spans="2:3" ht="15.75" customHeight="1" x14ac:dyDescent="0.3">
      <c r="B1760" s="76">
        <v>20</v>
      </c>
      <c r="C1760" s="78">
        <v>17081.080000000002</v>
      </c>
    </row>
    <row r="1761" spans="2:3" ht="15.75" customHeight="1" x14ac:dyDescent="0.3">
      <c r="B1761" s="76">
        <v>21</v>
      </c>
      <c r="C1761" s="78">
        <v>17085.27</v>
      </c>
    </row>
    <row r="1762" spans="2:3" ht="15.75" customHeight="1" x14ac:dyDescent="0.3">
      <c r="B1762" s="76">
        <v>25</v>
      </c>
      <c r="C1762" s="78">
        <v>17128.43</v>
      </c>
    </row>
    <row r="1763" spans="2:3" ht="15.75" customHeight="1" x14ac:dyDescent="0.3">
      <c r="B1763" s="76">
        <v>58</v>
      </c>
      <c r="C1763" s="78">
        <v>17172.27</v>
      </c>
    </row>
    <row r="1764" spans="2:3" ht="15.75" customHeight="1" x14ac:dyDescent="0.3">
      <c r="B1764" s="76">
        <v>59</v>
      </c>
      <c r="C1764" s="78">
        <v>17174.52</v>
      </c>
    </row>
    <row r="1765" spans="2:3" ht="15.75" customHeight="1" x14ac:dyDescent="0.3">
      <c r="B1765" s="76">
        <v>19</v>
      </c>
      <c r="C1765" s="78">
        <v>17178.68</v>
      </c>
    </row>
    <row r="1766" spans="2:3" ht="15.75" customHeight="1" x14ac:dyDescent="0.3">
      <c r="B1766" s="76">
        <v>41</v>
      </c>
      <c r="C1766" s="78">
        <v>17179.52</v>
      </c>
    </row>
    <row r="1767" spans="2:3" ht="15.75" customHeight="1" x14ac:dyDescent="0.3">
      <c r="B1767" s="76">
        <v>48</v>
      </c>
      <c r="C1767" s="78">
        <v>17253.43</v>
      </c>
    </row>
    <row r="1768" spans="2:3" ht="15.75" customHeight="1" x14ac:dyDescent="0.3">
      <c r="B1768" s="76">
        <v>60</v>
      </c>
      <c r="C1768" s="78">
        <v>17337.580000000002</v>
      </c>
    </row>
    <row r="1769" spans="2:3" ht="15.75" customHeight="1" x14ac:dyDescent="0.3">
      <c r="B1769" s="76">
        <v>20</v>
      </c>
      <c r="C1769" s="78">
        <v>17352.68</v>
      </c>
    </row>
    <row r="1770" spans="2:3" ht="15.75" customHeight="1" x14ac:dyDescent="0.3">
      <c r="B1770" s="76">
        <v>31</v>
      </c>
      <c r="C1770" s="78">
        <v>17361.77</v>
      </c>
    </row>
    <row r="1771" spans="2:3" ht="15.75" customHeight="1" x14ac:dyDescent="0.3">
      <c r="B1771" s="76">
        <v>20</v>
      </c>
      <c r="C1771" s="78">
        <v>17468.98</v>
      </c>
    </row>
    <row r="1772" spans="2:3" ht="15.75" customHeight="1" x14ac:dyDescent="0.3">
      <c r="B1772" s="76">
        <v>52</v>
      </c>
      <c r="C1772" s="78">
        <v>17479.53</v>
      </c>
    </row>
    <row r="1773" spans="2:3" ht="15.75" customHeight="1" x14ac:dyDescent="0.3">
      <c r="B1773" s="76">
        <v>33</v>
      </c>
      <c r="C1773" s="78">
        <v>17496.310000000001</v>
      </c>
    </row>
    <row r="1774" spans="2:3" ht="15.75" customHeight="1" x14ac:dyDescent="0.3">
      <c r="B1774" s="76">
        <v>58</v>
      </c>
      <c r="C1774" s="78">
        <v>17505.650000000001</v>
      </c>
    </row>
    <row r="1775" spans="2:3" ht="15.75" customHeight="1" x14ac:dyDescent="0.3">
      <c r="B1775" s="76">
        <v>55</v>
      </c>
      <c r="C1775" s="78">
        <v>17507.47</v>
      </c>
    </row>
    <row r="1776" spans="2:3" ht="15.75" customHeight="1" x14ac:dyDescent="0.3">
      <c r="B1776" s="76">
        <v>60</v>
      </c>
      <c r="C1776" s="78">
        <v>17556.88</v>
      </c>
    </row>
    <row r="1777" spans="2:3" ht="15.75" customHeight="1" x14ac:dyDescent="0.3">
      <c r="B1777" s="76">
        <v>21</v>
      </c>
      <c r="C1777" s="78">
        <v>17560.38</v>
      </c>
    </row>
    <row r="1778" spans="2:3" ht="15.75" customHeight="1" x14ac:dyDescent="0.3">
      <c r="B1778" s="76">
        <v>53</v>
      </c>
      <c r="C1778" s="78">
        <v>17584.72</v>
      </c>
    </row>
    <row r="1779" spans="2:3" ht="15.75" customHeight="1" x14ac:dyDescent="0.3">
      <c r="B1779" s="76">
        <v>33</v>
      </c>
      <c r="C1779" s="78">
        <v>17626.240000000002</v>
      </c>
    </row>
    <row r="1780" spans="2:3" ht="15.75" customHeight="1" x14ac:dyDescent="0.3">
      <c r="B1780" s="76">
        <v>29</v>
      </c>
      <c r="C1780" s="78">
        <v>17663.14</v>
      </c>
    </row>
    <row r="1781" spans="2:3" ht="15.75" customHeight="1" x14ac:dyDescent="0.3">
      <c r="B1781" s="76">
        <v>20</v>
      </c>
      <c r="C1781" s="78">
        <v>17748.509999999998</v>
      </c>
    </row>
    <row r="1782" spans="2:3" ht="15.75" customHeight="1" x14ac:dyDescent="0.3">
      <c r="B1782" s="76">
        <v>57</v>
      </c>
      <c r="C1782" s="78">
        <v>17777.73</v>
      </c>
    </row>
    <row r="1783" spans="2:3" ht="15.75" customHeight="1" x14ac:dyDescent="0.3">
      <c r="B1783" s="76">
        <v>44</v>
      </c>
      <c r="C1783" s="78">
        <v>17779.939999999999</v>
      </c>
    </row>
    <row r="1784" spans="2:3" ht="15.75" customHeight="1" x14ac:dyDescent="0.3">
      <c r="B1784" s="76">
        <v>60</v>
      </c>
      <c r="C1784" s="78">
        <v>17832.599999999999</v>
      </c>
    </row>
    <row r="1785" spans="2:3" ht="15.75" customHeight="1" x14ac:dyDescent="0.3">
      <c r="B1785" s="76">
        <v>47</v>
      </c>
      <c r="C1785" s="78">
        <v>17862.919999999998</v>
      </c>
    </row>
    <row r="1786" spans="2:3" ht="15.75" customHeight="1" x14ac:dyDescent="0.3">
      <c r="B1786" s="76">
        <v>26</v>
      </c>
      <c r="C1786" s="78">
        <v>17878.900000000001</v>
      </c>
    </row>
    <row r="1787" spans="2:3" ht="15.75" customHeight="1" x14ac:dyDescent="0.3">
      <c r="B1787" s="76">
        <v>44</v>
      </c>
      <c r="C1787" s="78">
        <v>17882.669999999998</v>
      </c>
    </row>
    <row r="1788" spans="2:3" ht="15.75" customHeight="1" x14ac:dyDescent="0.3">
      <c r="B1788" s="76">
        <v>34</v>
      </c>
      <c r="C1788" s="78">
        <v>17904.53</v>
      </c>
    </row>
    <row r="1789" spans="2:3" ht="15.75" customHeight="1" x14ac:dyDescent="0.3">
      <c r="B1789" s="76">
        <v>46</v>
      </c>
      <c r="C1789" s="78">
        <v>17929.3</v>
      </c>
    </row>
    <row r="1790" spans="2:3" ht="15.75" customHeight="1" x14ac:dyDescent="0.3">
      <c r="B1790" s="76">
        <v>22</v>
      </c>
      <c r="C1790" s="78">
        <v>17942.11</v>
      </c>
    </row>
    <row r="1791" spans="2:3" ht="15.75" customHeight="1" x14ac:dyDescent="0.3">
      <c r="B1791" s="76">
        <v>48</v>
      </c>
      <c r="C1791" s="78">
        <v>18031.16</v>
      </c>
    </row>
    <row r="1792" spans="2:3" ht="15.75" customHeight="1" x14ac:dyDescent="0.3">
      <c r="B1792" s="76">
        <v>58</v>
      </c>
      <c r="C1792" s="78">
        <v>18031.189999999999</v>
      </c>
    </row>
    <row r="1793" spans="2:3" ht="15.75" customHeight="1" x14ac:dyDescent="0.3">
      <c r="B1793" s="76">
        <v>24</v>
      </c>
      <c r="C1793" s="78">
        <v>18033.97</v>
      </c>
    </row>
    <row r="1794" spans="2:3" ht="15.75" customHeight="1" x14ac:dyDescent="0.3">
      <c r="B1794" s="76">
        <v>30</v>
      </c>
      <c r="C1794" s="78">
        <v>18157.88</v>
      </c>
    </row>
    <row r="1795" spans="2:3" ht="15.75" customHeight="1" x14ac:dyDescent="0.3">
      <c r="B1795" s="76">
        <v>60</v>
      </c>
      <c r="C1795" s="78">
        <v>18208.34</v>
      </c>
    </row>
    <row r="1796" spans="2:3" ht="15.75" customHeight="1" x14ac:dyDescent="0.3">
      <c r="B1796" s="76">
        <v>26</v>
      </c>
      <c r="C1796" s="78">
        <v>18218.16</v>
      </c>
    </row>
    <row r="1797" spans="2:3" ht="15.75" customHeight="1" x14ac:dyDescent="0.3">
      <c r="B1797" s="76">
        <v>19</v>
      </c>
      <c r="C1797" s="78">
        <v>18223.45</v>
      </c>
    </row>
    <row r="1798" spans="2:3" ht="15.75" customHeight="1" x14ac:dyDescent="0.3">
      <c r="B1798" s="76">
        <v>28</v>
      </c>
      <c r="C1798" s="78">
        <v>18246.5</v>
      </c>
    </row>
    <row r="1799" spans="2:3" ht="15.75" customHeight="1" x14ac:dyDescent="0.3">
      <c r="B1799" s="76">
        <v>31</v>
      </c>
      <c r="C1799" s="78">
        <v>18259.22</v>
      </c>
    </row>
    <row r="1800" spans="2:3" ht="15.75" customHeight="1" x14ac:dyDescent="0.3">
      <c r="B1800" s="76">
        <v>28</v>
      </c>
      <c r="C1800" s="78">
        <v>18310.740000000002</v>
      </c>
    </row>
    <row r="1801" spans="2:3" ht="15.75" customHeight="1" x14ac:dyDescent="0.3">
      <c r="B1801" s="76">
        <v>24</v>
      </c>
      <c r="C1801" s="78">
        <v>18328.240000000002</v>
      </c>
    </row>
    <row r="1802" spans="2:3" ht="15.75" customHeight="1" x14ac:dyDescent="0.3">
      <c r="B1802" s="76">
        <v>59</v>
      </c>
      <c r="C1802" s="78">
        <v>18443.11</v>
      </c>
    </row>
    <row r="1803" spans="2:3" ht="15.75" customHeight="1" x14ac:dyDescent="0.3">
      <c r="B1803" s="76">
        <v>37</v>
      </c>
      <c r="C1803" s="78">
        <v>18608.259999999998</v>
      </c>
    </row>
    <row r="1804" spans="2:3" ht="15.75" customHeight="1" x14ac:dyDescent="0.3">
      <c r="B1804" s="76">
        <v>25</v>
      </c>
      <c r="C1804" s="78">
        <v>18648.419999999998</v>
      </c>
    </row>
    <row r="1805" spans="2:3" ht="15.75" customHeight="1" x14ac:dyDescent="0.3">
      <c r="B1805" s="76">
        <v>53</v>
      </c>
      <c r="C1805" s="78">
        <v>18682.740000000002</v>
      </c>
    </row>
    <row r="1806" spans="2:3" ht="15.75" customHeight="1" x14ac:dyDescent="0.3">
      <c r="B1806" s="76">
        <v>56</v>
      </c>
      <c r="C1806" s="78">
        <v>18694.689999999999</v>
      </c>
    </row>
    <row r="1807" spans="2:3" ht="15.75" customHeight="1" x14ac:dyDescent="0.3">
      <c r="B1807" s="76">
        <v>31</v>
      </c>
      <c r="C1807" s="78">
        <v>18765.88</v>
      </c>
    </row>
    <row r="1808" spans="2:3" ht="15.75" customHeight="1" x14ac:dyDescent="0.3">
      <c r="B1808" s="76">
        <v>44</v>
      </c>
      <c r="C1808" s="78">
        <v>18767.740000000002</v>
      </c>
    </row>
    <row r="1809" spans="2:3" ht="15.75" customHeight="1" x14ac:dyDescent="0.3">
      <c r="B1809" s="76">
        <v>28</v>
      </c>
      <c r="C1809" s="78">
        <v>18804.75</v>
      </c>
    </row>
    <row r="1810" spans="2:3" ht="15.75" customHeight="1" x14ac:dyDescent="0.3">
      <c r="B1810" s="76">
        <v>44</v>
      </c>
      <c r="C1810" s="78">
        <v>18806.150000000001</v>
      </c>
    </row>
    <row r="1811" spans="2:3" ht="15.75" customHeight="1" x14ac:dyDescent="0.3">
      <c r="B1811" s="76">
        <v>61</v>
      </c>
      <c r="C1811" s="78">
        <v>18815.53</v>
      </c>
    </row>
    <row r="1812" spans="2:3" ht="15.75" customHeight="1" x14ac:dyDescent="0.3">
      <c r="B1812" s="76">
        <v>20</v>
      </c>
      <c r="C1812" s="78">
        <v>18838.7</v>
      </c>
    </row>
    <row r="1813" spans="2:3" ht="15.75" customHeight="1" x14ac:dyDescent="0.3">
      <c r="B1813" s="76">
        <v>60</v>
      </c>
      <c r="C1813" s="78">
        <v>18883.330000000002</v>
      </c>
    </row>
    <row r="1814" spans="2:3" ht="15.75" customHeight="1" x14ac:dyDescent="0.3">
      <c r="B1814" s="76">
        <v>28</v>
      </c>
      <c r="C1814" s="78">
        <v>18903.490000000002</v>
      </c>
    </row>
    <row r="1815" spans="2:3" ht="15.75" customHeight="1" x14ac:dyDescent="0.3">
      <c r="B1815" s="76">
        <v>54</v>
      </c>
      <c r="C1815" s="78">
        <v>18932.810000000001</v>
      </c>
    </row>
    <row r="1816" spans="2:3" ht="15.75" customHeight="1" x14ac:dyDescent="0.3">
      <c r="B1816" s="76">
        <v>60</v>
      </c>
      <c r="C1816" s="78">
        <v>18954.560000000001</v>
      </c>
    </row>
    <row r="1817" spans="2:3" ht="15.75" customHeight="1" x14ac:dyDescent="0.3">
      <c r="B1817" s="76">
        <v>25</v>
      </c>
      <c r="C1817" s="78">
        <v>18955.22</v>
      </c>
    </row>
    <row r="1818" spans="2:3" ht="15.75" customHeight="1" x14ac:dyDescent="0.3">
      <c r="B1818" s="76">
        <v>31</v>
      </c>
      <c r="C1818" s="78">
        <v>18963.169999999998</v>
      </c>
    </row>
    <row r="1819" spans="2:3" ht="15.75" customHeight="1" x14ac:dyDescent="0.3">
      <c r="B1819" s="76">
        <v>35</v>
      </c>
      <c r="C1819" s="78">
        <v>18972.5</v>
      </c>
    </row>
    <row r="1820" spans="2:3" ht="15.75" customHeight="1" x14ac:dyDescent="0.3">
      <c r="B1820" s="76">
        <v>40</v>
      </c>
      <c r="C1820" s="78">
        <v>19023.259999999998</v>
      </c>
    </row>
    <row r="1821" spans="2:3" ht="15.75" customHeight="1" x14ac:dyDescent="0.3">
      <c r="B1821" s="76">
        <v>34</v>
      </c>
      <c r="C1821" s="78">
        <v>19040.88</v>
      </c>
    </row>
    <row r="1822" spans="2:3" ht="15.75" customHeight="1" x14ac:dyDescent="0.3">
      <c r="B1822" s="76">
        <v>30</v>
      </c>
      <c r="C1822" s="78">
        <v>19107.78</v>
      </c>
    </row>
    <row r="1823" spans="2:3" ht="15.75" customHeight="1" x14ac:dyDescent="0.3">
      <c r="B1823" s="76">
        <v>44</v>
      </c>
      <c r="C1823" s="78">
        <v>19144.580000000002</v>
      </c>
    </row>
    <row r="1824" spans="2:3" ht="15.75" customHeight="1" x14ac:dyDescent="0.3">
      <c r="B1824" s="76">
        <v>32</v>
      </c>
      <c r="C1824" s="78">
        <v>19199.939999999999</v>
      </c>
    </row>
    <row r="1825" spans="2:3" ht="15.75" customHeight="1" x14ac:dyDescent="0.3">
      <c r="B1825" s="76">
        <v>38</v>
      </c>
      <c r="C1825" s="78">
        <v>19214.71</v>
      </c>
    </row>
    <row r="1826" spans="2:3" ht="15.75" customHeight="1" x14ac:dyDescent="0.3">
      <c r="B1826" s="76">
        <v>56</v>
      </c>
      <c r="C1826" s="78">
        <v>19259.96</v>
      </c>
    </row>
    <row r="1827" spans="2:3" ht="15.75" customHeight="1" x14ac:dyDescent="0.3">
      <c r="B1827" s="76">
        <v>57</v>
      </c>
      <c r="C1827" s="78">
        <v>19321.060000000001</v>
      </c>
    </row>
    <row r="1828" spans="2:3" ht="15.75" customHeight="1" x14ac:dyDescent="0.3">
      <c r="B1828" s="76">
        <v>32</v>
      </c>
      <c r="C1828" s="78">
        <v>19350.37</v>
      </c>
    </row>
    <row r="1829" spans="2:3" ht="15.75" customHeight="1" x14ac:dyDescent="0.3">
      <c r="B1829" s="76">
        <v>36</v>
      </c>
      <c r="C1829" s="78">
        <v>19362</v>
      </c>
    </row>
    <row r="1830" spans="2:3" ht="15.75" customHeight="1" x14ac:dyDescent="0.3">
      <c r="B1830" s="76">
        <v>30</v>
      </c>
      <c r="C1830" s="78">
        <v>19442.349999999999</v>
      </c>
    </row>
    <row r="1831" spans="2:3" ht="15.75" customHeight="1" x14ac:dyDescent="0.3">
      <c r="B1831" s="76">
        <v>41</v>
      </c>
      <c r="C1831" s="78">
        <v>19444.27</v>
      </c>
    </row>
    <row r="1832" spans="2:3" ht="15.75" customHeight="1" x14ac:dyDescent="0.3">
      <c r="B1832" s="76">
        <v>36</v>
      </c>
      <c r="C1832" s="78">
        <v>19496.72</v>
      </c>
    </row>
    <row r="1833" spans="2:3" ht="15.75" customHeight="1" x14ac:dyDescent="0.3">
      <c r="B1833" s="76">
        <v>43</v>
      </c>
      <c r="C1833" s="78">
        <v>19515.54</v>
      </c>
    </row>
    <row r="1834" spans="2:3" ht="15.75" customHeight="1" x14ac:dyDescent="0.3">
      <c r="B1834" s="76">
        <v>31</v>
      </c>
      <c r="C1834" s="78">
        <v>19521.97</v>
      </c>
    </row>
    <row r="1835" spans="2:3" ht="15.75" customHeight="1" x14ac:dyDescent="0.3">
      <c r="B1835" s="76">
        <v>38</v>
      </c>
      <c r="C1835" s="78">
        <v>19539.240000000002</v>
      </c>
    </row>
    <row r="1836" spans="2:3" ht="15.75" customHeight="1" x14ac:dyDescent="0.3">
      <c r="B1836" s="76">
        <v>60</v>
      </c>
      <c r="C1836" s="78">
        <v>19551.34</v>
      </c>
    </row>
    <row r="1837" spans="2:3" ht="15.75" customHeight="1" x14ac:dyDescent="0.3">
      <c r="B1837" s="76">
        <v>45</v>
      </c>
      <c r="C1837" s="78">
        <v>19594.810000000001</v>
      </c>
    </row>
    <row r="1838" spans="2:3" ht="15.75" customHeight="1" x14ac:dyDescent="0.3">
      <c r="B1838" s="76">
        <v>29</v>
      </c>
      <c r="C1838" s="78">
        <v>19673.34</v>
      </c>
    </row>
    <row r="1839" spans="2:3" ht="15.75" customHeight="1" x14ac:dyDescent="0.3">
      <c r="B1839" s="76">
        <v>33</v>
      </c>
      <c r="C1839" s="78">
        <v>19719.689999999999</v>
      </c>
    </row>
    <row r="1840" spans="2:3" ht="15.75" customHeight="1" x14ac:dyDescent="0.3">
      <c r="B1840" s="76">
        <v>51</v>
      </c>
      <c r="C1840" s="78">
        <v>19749.38</v>
      </c>
    </row>
    <row r="1841" spans="2:3" ht="15.75" customHeight="1" x14ac:dyDescent="0.3">
      <c r="B1841" s="76">
        <v>44</v>
      </c>
      <c r="C1841" s="78">
        <v>19798.05</v>
      </c>
    </row>
    <row r="1842" spans="2:3" ht="15.75" customHeight="1" x14ac:dyDescent="0.3">
      <c r="B1842" s="76">
        <v>26</v>
      </c>
      <c r="C1842" s="78">
        <v>19933.46</v>
      </c>
    </row>
    <row r="1843" spans="2:3" ht="15.75" customHeight="1" x14ac:dyDescent="0.3">
      <c r="B1843" s="76">
        <v>43</v>
      </c>
      <c r="C1843" s="78">
        <v>19964.75</v>
      </c>
    </row>
    <row r="1844" spans="2:3" ht="15.75" customHeight="1" x14ac:dyDescent="0.3">
      <c r="B1844" s="76">
        <v>57</v>
      </c>
      <c r="C1844" s="78">
        <v>19995.29</v>
      </c>
    </row>
    <row r="1845" spans="2:3" ht="15.75" customHeight="1" x14ac:dyDescent="0.3">
      <c r="B1845" s="76">
        <v>35</v>
      </c>
      <c r="C1845" s="78">
        <v>20009.63</v>
      </c>
    </row>
    <row r="1846" spans="2:3" ht="15.75" customHeight="1" x14ac:dyDescent="0.3">
      <c r="B1846" s="76">
        <v>40</v>
      </c>
      <c r="C1846" s="78">
        <v>20149.32</v>
      </c>
    </row>
    <row r="1847" spans="2:3" ht="15.75" customHeight="1" x14ac:dyDescent="0.3">
      <c r="B1847" s="76">
        <v>21</v>
      </c>
      <c r="C1847" s="78">
        <v>20167.34</v>
      </c>
    </row>
    <row r="1848" spans="2:3" ht="15.75" customHeight="1" x14ac:dyDescent="0.3">
      <c r="B1848" s="76">
        <v>29</v>
      </c>
      <c r="C1848" s="78">
        <v>20177.669999999998</v>
      </c>
    </row>
    <row r="1849" spans="2:3" ht="15.75" customHeight="1" x14ac:dyDescent="0.3">
      <c r="B1849" s="76">
        <v>36</v>
      </c>
      <c r="C1849" s="78">
        <v>20234.849999999999</v>
      </c>
    </row>
    <row r="1850" spans="2:3" ht="15.75" customHeight="1" x14ac:dyDescent="0.3">
      <c r="B1850" s="76">
        <v>57</v>
      </c>
      <c r="C1850" s="78">
        <v>20253.84</v>
      </c>
    </row>
    <row r="1851" spans="2:3" ht="15.75" customHeight="1" x14ac:dyDescent="0.3">
      <c r="B1851" s="76">
        <v>30</v>
      </c>
      <c r="C1851" s="78">
        <v>20277.810000000001</v>
      </c>
    </row>
    <row r="1852" spans="2:3" ht="15.75" customHeight="1" x14ac:dyDescent="0.3">
      <c r="B1852" s="76">
        <v>38</v>
      </c>
      <c r="C1852" s="78">
        <v>20296.86</v>
      </c>
    </row>
    <row r="1853" spans="2:3" ht="15.75" customHeight="1" x14ac:dyDescent="0.3">
      <c r="B1853" s="76">
        <v>61</v>
      </c>
      <c r="C1853" s="78">
        <v>20354.5</v>
      </c>
    </row>
    <row r="1854" spans="2:3" ht="15.75" customHeight="1" x14ac:dyDescent="0.3">
      <c r="B1854" s="76">
        <v>38</v>
      </c>
      <c r="C1854" s="78">
        <v>20420.599999999999</v>
      </c>
    </row>
    <row r="1855" spans="2:3" ht="15.75" customHeight="1" x14ac:dyDescent="0.3">
      <c r="B1855" s="76">
        <v>61</v>
      </c>
      <c r="C1855" s="78">
        <v>20446.849999999999</v>
      </c>
    </row>
    <row r="1856" spans="2:3" ht="15.75" customHeight="1" x14ac:dyDescent="0.3">
      <c r="B1856" s="76">
        <v>54</v>
      </c>
      <c r="C1856" s="78">
        <v>20463</v>
      </c>
    </row>
    <row r="1857" spans="2:3" ht="15.75" customHeight="1" x14ac:dyDescent="0.3">
      <c r="B1857" s="76">
        <v>57</v>
      </c>
      <c r="C1857" s="78">
        <v>20568.32</v>
      </c>
    </row>
    <row r="1858" spans="2:3" ht="15.75" customHeight="1" x14ac:dyDescent="0.3">
      <c r="B1858" s="76">
        <v>56</v>
      </c>
      <c r="C1858" s="78">
        <v>20630.28</v>
      </c>
    </row>
    <row r="1859" spans="2:3" ht="15.75" customHeight="1" x14ac:dyDescent="0.3">
      <c r="B1859" s="76">
        <v>58</v>
      </c>
      <c r="C1859" s="78">
        <v>20709.02</v>
      </c>
    </row>
    <row r="1860" spans="2:3" ht="15.75" customHeight="1" x14ac:dyDescent="0.3">
      <c r="B1860" s="76">
        <v>31</v>
      </c>
      <c r="C1860" s="78">
        <v>20745.990000000002</v>
      </c>
    </row>
    <row r="1861" spans="2:3" ht="15.75" customHeight="1" x14ac:dyDescent="0.3">
      <c r="B1861" s="76">
        <v>37</v>
      </c>
      <c r="C1861" s="78">
        <v>20773.63</v>
      </c>
    </row>
    <row r="1862" spans="2:3" ht="15.75" customHeight="1" x14ac:dyDescent="0.3">
      <c r="B1862" s="76">
        <v>56</v>
      </c>
      <c r="C1862" s="78">
        <v>20781.490000000002</v>
      </c>
    </row>
    <row r="1863" spans="2:3" ht="15.75" customHeight="1" x14ac:dyDescent="0.3">
      <c r="B1863" s="76">
        <v>48</v>
      </c>
      <c r="C1863" s="78">
        <v>20878.78</v>
      </c>
    </row>
    <row r="1864" spans="2:3" ht="15.75" customHeight="1" x14ac:dyDescent="0.3">
      <c r="B1864" s="76">
        <v>59</v>
      </c>
      <c r="C1864" s="78">
        <v>20893.060000000001</v>
      </c>
    </row>
    <row r="1865" spans="2:3" ht="15.75" customHeight="1" x14ac:dyDescent="0.3">
      <c r="B1865" s="76">
        <v>36</v>
      </c>
      <c r="C1865" s="78">
        <v>20984.09</v>
      </c>
    </row>
    <row r="1866" spans="2:3" ht="15.75" customHeight="1" x14ac:dyDescent="0.3">
      <c r="B1866" s="76">
        <v>40</v>
      </c>
      <c r="C1866" s="78">
        <v>21082.16</v>
      </c>
    </row>
    <row r="1867" spans="2:3" ht="15.75" customHeight="1" x14ac:dyDescent="0.3">
      <c r="B1867" s="76">
        <v>46</v>
      </c>
      <c r="C1867" s="78">
        <v>21098.55</v>
      </c>
    </row>
    <row r="1868" spans="2:3" ht="15.75" customHeight="1" x14ac:dyDescent="0.3">
      <c r="B1868" s="76">
        <v>54</v>
      </c>
      <c r="C1868" s="78">
        <v>21195.82</v>
      </c>
    </row>
    <row r="1869" spans="2:3" ht="15.75" customHeight="1" x14ac:dyDescent="0.3">
      <c r="B1869" s="76">
        <v>49</v>
      </c>
      <c r="C1869" s="78">
        <v>21223.68</v>
      </c>
    </row>
    <row r="1870" spans="2:3" ht="15.75" customHeight="1" x14ac:dyDescent="0.3">
      <c r="B1870" s="76">
        <v>49</v>
      </c>
      <c r="C1870" s="78">
        <v>21232.18</v>
      </c>
    </row>
    <row r="1871" spans="2:3" ht="15.75" customHeight="1" x14ac:dyDescent="0.3">
      <c r="B1871" s="76">
        <v>43</v>
      </c>
      <c r="C1871" s="78">
        <v>21259.38</v>
      </c>
    </row>
    <row r="1872" spans="2:3" ht="15.75" customHeight="1" x14ac:dyDescent="0.3">
      <c r="B1872" s="76">
        <v>19</v>
      </c>
      <c r="C1872" s="78">
        <v>21344.85</v>
      </c>
    </row>
    <row r="1873" spans="2:3" ht="15.75" customHeight="1" x14ac:dyDescent="0.3">
      <c r="B1873" s="76">
        <v>43</v>
      </c>
      <c r="C1873" s="78">
        <v>21348.71</v>
      </c>
    </row>
    <row r="1874" spans="2:3" ht="15.75" customHeight="1" x14ac:dyDescent="0.3">
      <c r="B1874" s="76">
        <v>33</v>
      </c>
      <c r="C1874" s="78">
        <v>21472.48</v>
      </c>
    </row>
    <row r="1875" spans="2:3" ht="15.75" customHeight="1" x14ac:dyDescent="0.3">
      <c r="B1875" s="76">
        <v>24</v>
      </c>
      <c r="C1875" s="78">
        <v>21595.38</v>
      </c>
    </row>
    <row r="1876" spans="2:3" ht="15.75" customHeight="1" x14ac:dyDescent="0.3">
      <c r="B1876" s="76">
        <v>40</v>
      </c>
      <c r="C1876" s="78">
        <v>21659.93</v>
      </c>
    </row>
    <row r="1877" spans="2:3" ht="15.75" customHeight="1" x14ac:dyDescent="0.3">
      <c r="B1877" s="76">
        <v>61</v>
      </c>
      <c r="C1877" s="78">
        <v>21661.16</v>
      </c>
    </row>
    <row r="1878" spans="2:3" ht="15.75" customHeight="1" x14ac:dyDescent="0.3">
      <c r="B1878" s="76">
        <v>47</v>
      </c>
      <c r="C1878" s="78">
        <v>21677.279999999999</v>
      </c>
    </row>
    <row r="1879" spans="2:3" ht="15.75" customHeight="1" x14ac:dyDescent="0.3">
      <c r="B1879" s="76">
        <v>44</v>
      </c>
      <c r="C1879" s="78">
        <v>21771.34</v>
      </c>
    </row>
    <row r="1880" spans="2:3" ht="15.75" customHeight="1" x14ac:dyDescent="0.3">
      <c r="B1880" s="76">
        <v>44</v>
      </c>
      <c r="C1880" s="78">
        <v>21774.32</v>
      </c>
    </row>
    <row r="1881" spans="2:3" ht="15.75" customHeight="1" x14ac:dyDescent="0.3">
      <c r="B1881" s="76">
        <v>60</v>
      </c>
      <c r="C1881" s="78">
        <v>21797</v>
      </c>
    </row>
    <row r="1882" spans="2:3" ht="15.75" customHeight="1" x14ac:dyDescent="0.3">
      <c r="B1882" s="76">
        <v>44</v>
      </c>
      <c r="C1882" s="78">
        <v>21880.82</v>
      </c>
    </row>
    <row r="1883" spans="2:3" ht="15.75" customHeight="1" x14ac:dyDescent="0.3">
      <c r="B1883" s="76">
        <v>20</v>
      </c>
      <c r="C1883" s="78">
        <v>21882.400000000001</v>
      </c>
    </row>
    <row r="1884" spans="2:3" ht="15.75" customHeight="1" x14ac:dyDescent="0.3">
      <c r="B1884" s="76">
        <v>48</v>
      </c>
      <c r="C1884" s="78">
        <v>21978.68</v>
      </c>
    </row>
    <row r="1885" spans="2:3" ht="15.75" customHeight="1" x14ac:dyDescent="0.3">
      <c r="B1885" s="76">
        <v>34</v>
      </c>
      <c r="C1885" s="78">
        <v>21984.47</v>
      </c>
    </row>
    <row r="1886" spans="2:3" ht="15.75" customHeight="1" x14ac:dyDescent="0.3">
      <c r="B1886" s="76">
        <v>22</v>
      </c>
      <c r="C1886" s="78">
        <v>22097.62</v>
      </c>
    </row>
    <row r="1887" spans="2:3" ht="15.75" customHeight="1" x14ac:dyDescent="0.3">
      <c r="B1887" s="76">
        <v>43</v>
      </c>
      <c r="C1887" s="78">
        <v>22144.03</v>
      </c>
    </row>
    <row r="1888" spans="2:3" ht="15.75" customHeight="1" x14ac:dyDescent="0.3">
      <c r="B1888" s="76">
        <v>58</v>
      </c>
      <c r="C1888" s="78">
        <v>22192.44</v>
      </c>
    </row>
    <row r="1889" spans="2:3" ht="15.75" customHeight="1" x14ac:dyDescent="0.3">
      <c r="B1889" s="76">
        <v>52</v>
      </c>
      <c r="C1889" s="78">
        <v>22218.11</v>
      </c>
    </row>
    <row r="1890" spans="2:3" ht="15.75" customHeight="1" x14ac:dyDescent="0.3">
      <c r="B1890" s="76">
        <v>41</v>
      </c>
      <c r="C1890" s="78">
        <v>22331.57</v>
      </c>
    </row>
    <row r="1891" spans="2:3" ht="15.75" customHeight="1" x14ac:dyDescent="0.3">
      <c r="B1891" s="76">
        <v>24</v>
      </c>
      <c r="C1891" s="78">
        <v>22395.74</v>
      </c>
    </row>
    <row r="1892" spans="2:3" ht="15.75" customHeight="1" x14ac:dyDescent="0.3">
      <c r="B1892" s="76">
        <v>57</v>
      </c>
      <c r="C1892" s="78">
        <v>22412.65</v>
      </c>
    </row>
    <row r="1893" spans="2:3" ht="15.75" customHeight="1" x14ac:dyDescent="0.3">
      <c r="B1893" s="76">
        <v>40</v>
      </c>
      <c r="C1893" s="78">
        <v>22462.04</v>
      </c>
    </row>
    <row r="1894" spans="2:3" ht="15.75" customHeight="1" x14ac:dyDescent="0.3">
      <c r="B1894" s="76">
        <v>44</v>
      </c>
      <c r="C1894" s="78">
        <v>22478.6</v>
      </c>
    </row>
    <row r="1895" spans="2:3" ht="15.75" customHeight="1" x14ac:dyDescent="0.3">
      <c r="B1895" s="76">
        <v>20</v>
      </c>
      <c r="C1895" s="78">
        <v>22493.66</v>
      </c>
    </row>
    <row r="1896" spans="2:3" ht="15.75" customHeight="1" x14ac:dyDescent="0.3">
      <c r="B1896" s="76">
        <v>53</v>
      </c>
      <c r="C1896" s="78">
        <v>23045.57</v>
      </c>
    </row>
    <row r="1897" spans="2:3" ht="15.75" customHeight="1" x14ac:dyDescent="0.3">
      <c r="B1897" s="76">
        <v>48</v>
      </c>
      <c r="C1897" s="78">
        <v>23065.42</v>
      </c>
    </row>
    <row r="1898" spans="2:3" ht="15.75" customHeight="1" x14ac:dyDescent="0.3">
      <c r="B1898" s="76">
        <v>20</v>
      </c>
      <c r="C1898" s="78">
        <v>23082.959999999999</v>
      </c>
    </row>
    <row r="1899" spans="2:3" ht="15.75" customHeight="1" x14ac:dyDescent="0.3">
      <c r="B1899" s="76">
        <v>26</v>
      </c>
      <c r="C1899" s="78">
        <v>23241.47</v>
      </c>
    </row>
    <row r="1900" spans="2:3" ht="15.75" customHeight="1" x14ac:dyDescent="0.3">
      <c r="B1900" s="76">
        <v>54</v>
      </c>
      <c r="C1900" s="78">
        <v>23244.79</v>
      </c>
    </row>
    <row r="1901" spans="2:3" ht="15.75" customHeight="1" x14ac:dyDescent="0.3">
      <c r="B1901" s="76">
        <v>29</v>
      </c>
      <c r="C1901" s="78">
        <v>23288.93</v>
      </c>
    </row>
    <row r="1902" spans="2:3" ht="15.75" customHeight="1" x14ac:dyDescent="0.3">
      <c r="B1902" s="76">
        <v>50</v>
      </c>
      <c r="C1902" s="78">
        <v>23306.55</v>
      </c>
    </row>
    <row r="1903" spans="2:3" ht="15.75" customHeight="1" x14ac:dyDescent="0.3">
      <c r="B1903" s="76">
        <v>48</v>
      </c>
      <c r="C1903" s="78">
        <v>23401.31</v>
      </c>
    </row>
    <row r="1904" spans="2:3" ht="15.75" customHeight="1" x14ac:dyDescent="0.3">
      <c r="B1904" s="76">
        <v>40</v>
      </c>
      <c r="C1904" s="78">
        <v>23563.02</v>
      </c>
    </row>
    <row r="1905" spans="2:3" ht="15.75" customHeight="1" x14ac:dyDescent="0.3">
      <c r="B1905" s="76">
        <v>49</v>
      </c>
      <c r="C1905" s="78">
        <v>23568.27</v>
      </c>
    </row>
    <row r="1906" spans="2:3" ht="15.75" customHeight="1" x14ac:dyDescent="0.3">
      <c r="B1906" s="76">
        <v>50</v>
      </c>
      <c r="C1906" s="78">
        <v>23807.24</v>
      </c>
    </row>
    <row r="1907" spans="2:3" ht="15.75" customHeight="1" x14ac:dyDescent="0.3">
      <c r="B1907" s="76">
        <v>53</v>
      </c>
      <c r="C1907" s="78">
        <v>23887.66</v>
      </c>
    </row>
    <row r="1908" spans="2:3" ht="15.75" customHeight="1" x14ac:dyDescent="0.3">
      <c r="B1908" s="76">
        <v>52</v>
      </c>
      <c r="C1908" s="78">
        <v>23967.38</v>
      </c>
    </row>
    <row r="1909" spans="2:3" ht="15.75" customHeight="1" x14ac:dyDescent="0.3">
      <c r="B1909" s="76">
        <v>20</v>
      </c>
      <c r="C1909" s="78">
        <v>24059.68</v>
      </c>
    </row>
    <row r="1910" spans="2:3" ht="15.75" customHeight="1" x14ac:dyDescent="0.3">
      <c r="B1910" s="76">
        <v>50</v>
      </c>
      <c r="C1910" s="78">
        <v>24106.91</v>
      </c>
    </row>
    <row r="1911" spans="2:3" ht="15.75" customHeight="1" x14ac:dyDescent="0.3">
      <c r="B1911" s="76">
        <v>49</v>
      </c>
      <c r="C1911" s="78">
        <v>24180.93</v>
      </c>
    </row>
    <row r="1912" spans="2:3" ht="15.75" customHeight="1" x14ac:dyDescent="0.3">
      <c r="B1912" s="76">
        <v>59</v>
      </c>
      <c r="C1912" s="78">
        <v>24227.34</v>
      </c>
    </row>
    <row r="1913" spans="2:3" ht="15.75" customHeight="1" x14ac:dyDescent="0.3">
      <c r="B1913" s="76">
        <v>19</v>
      </c>
      <c r="C1913" s="78">
        <v>24294.02</v>
      </c>
    </row>
    <row r="1914" spans="2:3" ht="15.75" customHeight="1" x14ac:dyDescent="0.3">
      <c r="B1914" s="76">
        <v>24</v>
      </c>
      <c r="C1914" s="78">
        <v>24387.74</v>
      </c>
    </row>
    <row r="1915" spans="2:3" ht="15.75" customHeight="1" x14ac:dyDescent="0.3">
      <c r="B1915" s="76">
        <v>53</v>
      </c>
      <c r="C1915" s="78">
        <v>24393.62</v>
      </c>
    </row>
    <row r="1916" spans="2:3" ht="15.75" customHeight="1" x14ac:dyDescent="0.3">
      <c r="B1916" s="76">
        <v>55</v>
      </c>
      <c r="C1916" s="78">
        <v>24476.48</v>
      </c>
    </row>
    <row r="1917" spans="2:3" ht="15.75" customHeight="1" x14ac:dyDescent="0.3">
      <c r="B1917" s="76">
        <v>62</v>
      </c>
      <c r="C1917" s="78">
        <v>24513.09</v>
      </c>
    </row>
    <row r="1918" spans="2:3" ht="15.75" customHeight="1" x14ac:dyDescent="0.3">
      <c r="B1918" s="76">
        <v>51</v>
      </c>
      <c r="C1918" s="78">
        <v>24520.26</v>
      </c>
    </row>
    <row r="1919" spans="2:3" ht="15.75" customHeight="1" x14ac:dyDescent="0.3">
      <c r="B1919" s="76">
        <v>48</v>
      </c>
      <c r="C1919" s="78">
        <v>24535.7</v>
      </c>
    </row>
    <row r="1920" spans="2:3" ht="15.75" customHeight="1" x14ac:dyDescent="0.3">
      <c r="B1920" s="76">
        <v>47</v>
      </c>
      <c r="C1920" s="78">
        <v>24603.05</v>
      </c>
    </row>
    <row r="1921" spans="2:3" ht="15.75" customHeight="1" x14ac:dyDescent="0.3">
      <c r="B1921" s="76">
        <v>53</v>
      </c>
      <c r="C1921" s="78">
        <v>24667.42</v>
      </c>
    </row>
    <row r="1922" spans="2:3" ht="15.75" customHeight="1" x14ac:dyDescent="0.3">
      <c r="B1922" s="76">
        <v>27</v>
      </c>
      <c r="C1922" s="78">
        <v>24671.66</v>
      </c>
    </row>
    <row r="1923" spans="2:3" ht="15.75" customHeight="1" x14ac:dyDescent="0.3">
      <c r="B1923" s="76">
        <v>31</v>
      </c>
      <c r="C1923" s="78">
        <v>24795.040000000001</v>
      </c>
    </row>
    <row r="1924" spans="2:3" ht="15.75" customHeight="1" x14ac:dyDescent="0.3">
      <c r="B1924" s="76">
        <v>29</v>
      </c>
      <c r="C1924" s="78">
        <v>24817.25</v>
      </c>
    </row>
    <row r="1925" spans="2:3" ht="15.75" customHeight="1" x14ac:dyDescent="0.3">
      <c r="B1925" s="76">
        <v>28</v>
      </c>
      <c r="C1925" s="78">
        <v>24863.25</v>
      </c>
    </row>
    <row r="1926" spans="2:3" ht="15.75" customHeight="1" x14ac:dyDescent="0.3">
      <c r="B1926" s="76">
        <v>53</v>
      </c>
      <c r="C1926" s="78">
        <v>24869.84</v>
      </c>
    </row>
    <row r="1927" spans="2:3" ht="15.75" customHeight="1" x14ac:dyDescent="0.3">
      <c r="B1927" s="76">
        <v>54</v>
      </c>
      <c r="C1927" s="78">
        <v>24873.38</v>
      </c>
    </row>
    <row r="1928" spans="2:3" ht="15.75" customHeight="1" x14ac:dyDescent="0.3">
      <c r="B1928" s="76">
        <v>36</v>
      </c>
      <c r="C1928" s="78">
        <v>24915.05</v>
      </c>
    </row>
    <row r="1929" spans="2:3" ht="15.75" customHeight="1" x14ac:dyDescent="0.3">
      <c r="B1929" s="76">
        <v>48</v>
      </c>
      <c r="C1929" s="78">
        <v>24915.22</v>
      </c>
    </row>
    <row r="1930" spans="2:3" ht="15.75" customHeight="1" x14ac:dyDescent="0.3">
      <c r="B1930" s="76">
        <v>28</v>
      </c>
      <c r="C1930" s="78">
        <v>25075.97</v>
      </c>
    </row>
    <row r="1931" spans="2:3" ht="15.75" customHeight="1" x14ac:dyDescent="0.3">
      <c r="B1931" s="76">
        <v>25</v>
      </c>
      <c r="C1931" s="78">
        <v>25081.77</v>
      </c>
    </row>
    <row r="1932" spans="2:3" ht="15.75" customHeight="1" x14ac:dyDescent="0.3">
      <c r="B1932" s="76">
        <v>25</v>
      </c>
      <c r="C1932" s="78">
        <v>25127.22</v>
      </c>
    </row>
    <row r="1933" spans="2:3" ht="15.75" customHeight="1" x14ac:dyDescent="0.3">
      <c r="B1933" s="76">
        <v>48</v>
      </c>
      <c r="C1933" s="78">
        <v>25309.49</v>
      </c>
    </row>
    <row r="1934" spans="2:3" ht="15.75" customHeight="1" x14ac:dyDescent="0.3">
      <c r="B1934" s="76">
        <v>51</v>
      </c>
      <c r="C1934" s="78">
        <v>25333.33</v>
      </c>
    </row>
    <row r="1935" spans="2:3" ht="15.75" customHeight="1" x14ac:dyDescent="0.3">
      <c r="B1935" s="76">
        <v>55</v>
      </c>
      <c r="C1935" s="78">
        <v>25382.3</v>
      </c>
    </row>
    <row r="1936" spans="2:3" ht="15.75" customHeight="1" x14ac:dyDescent="0.3">
      <c r="B1936" s="76">
        <v>55</v>
      </c>
      <c r="C1936" s="78">
        <v>25517.11</v>
      </c>
    </row>
    <row r="1937" spans="2:3" ht="15.75" customHeight="1" x14ac:dyDescent="0.3">
      <c r="B1937" s="76">
        <v>22</v>
      </c>
      <c r="C1937" s="78">
        <v>25648.98</v>
      </c>
    </row>
    <row r="1938" spans="2:3" ht="15.75" customHeight="1" x14ac:dyDescent="0.3">
      <c r="B1938" s="76">
        <v>51</v>
      </c>
      <c r="C1938" s="78">
        <v>25656.58</v>
      </c>
    </row>
    <row r="1939" spans="2:3" ht="15.75" customHeight="1" x14ac:dyDescent="0.3">
      <c r="B1939" s="76">
        <v>60</v>
      </c>
      <c r="C1939" s="78">
        <v>25678.78</v>
      </c>
    </row>
    <row r="1940" spans="2:3" ht="15.75" customHeight="1" x14ac:dyDescent="0.3">
      <c r="B1940" s="76">
        <v>53</v>
      </c>
      <c r="C1940" s="78">
        <v>25992.82</v>
      </c>
    </row>
    <row r="1941" spans="2:3" ht="15.75" customHeight="1" x14ac:dyDescent="0.3">
      <c r="B1941" s="76">
        <v>22</v>
      </c>
      <c r="C1941" s="78">
        <v>26018.95</v>
      </c>
    </row>
    <row r="1942" spans="2:3" ht="15.75" customHeight="1" x14ac:dyDescent="0.3">
      <c r="B1942" s="76">
        <v>23</v>
      </c>
      <c r="C1942" s="78">
        <v>26026.97</v>
      </c>
    </row>
    <row r="1943" spans="2:3" ht="15.75" customHeight="1" x14ac:dyDescent="0.3">
      <c r="B1943" s="76">
        <v>57</v>
      </c>
      <c r="C1943" s="78">
        <v>26109.33</v>
      </c>
    </row>
    <row r="1944" spans="2:3" ht="15.75" customHeight="1" x14ac:dyDescent="0.3">
      <c r="B1944" s="76">
        <v>21</v>
      </c>
      <c r="C1944" s="78">
        <v>26125.67</v>
      </c>
    </row>
    <row r="1945" spans="2:3" ht="15.75" customHeight="1" x14ac:dyDescent="0.3">
      <c r="B1945" s="76">
        <v>50</v>
      </c>
      <c r="C1945" s="78">
        <v>26140.36</v>
      </c>
    </row>
    <row r="1946" spans="2:3" ht="15.75" customHeight="1" x14ac:dyDescent="0.3">
      <c r="B1946" s="76">
        <v>48</v>
      </c>
      <c r="C1946" s="78">
        <v>26236.58</v>
      </c>
    </row>
    <row r="1947" spans="2:3" ht="15.75" customHeight="1" x14ac:dyDescent="0.3">
      <c r="B1947" s="76">
        <v>19</v>
      </c>
      <c r="C1947" s="78">
        <v>26316.59</v>
      </c>
    </row>
    <row r="1948" spans="2:3" ht="15.75" customHeight="1" x14ac:dyDescent="0.3">
      <c r="B1948" s="76">
        <v>49</v>
      </c>
      <c r="C1948" s="78">
        <v>26392.26</v>
      </c>
    </row>
    <row r="1949" spans="2:3" ht="15.75" customHeight="1" x14ac:dyDescent="0.3">
      <c r="B1949" s="76">
        <v>53</v>
      </c>
      <c r="C1949" s="78">
        <v>26467.1</v>
      </c>
    </row>
    <row r="1950" spans="2:3" ht="15.75" customHeight="1" x14ac:dyDescent="0.3">
      <c r="B1950" s="76">
        <v>19</v>
      </c>
      <c r="C1950" s="78">
        <v>26479.4</v>
      </c>
    </row>
    <row r="1951" spans="2:3" ht="15.75" customHeight="1" x14ac:dyDescent="0.3">
      <c r="B1951" s="76">
        <v>35</v>
      </c>
      <c r="C1951" s="78">
        <v>26607.89</v>
      </c>
    </row>
    <row r="1952" spans="2:3" ht="15.75" customHeight="1" x14ac:dyDescent="0.3">
      <c r="B1952" s="76">
        <v>32</v>
      </c>
      <c r="C1952" s="78">
        <v>26912.560000000001</v>
      </c>
    </row>
    <row r="1953" spans="2:3" ht="15.75" customHeight="1" x14ac:dyDescent="0.3">
      <c r="B1953" s="76">
        <v>65</v>
      </c>
      <c r="C1953" s="78">
        <v>26926.51</v>
      </c>
    </row>
    <row r="1954" spans="2:3" ht="15.75" customHeight="1" x14ac:dyDescent="0.3">
      <c r="B1954" s="76">
        <v>21</v>
      </c>
      <c r="C1954" s="78">
        <v>26927.69</v>
      </c>
    </row>
    <row r="1955" spans="2:3" ht="15.75" customHeight="1" x14ac:dyDescent="0.3">
      <c r="B1955" s="76">
        <v>23</v>
      </c>
      <c r="C1955" s="78">
        <v>26936.98</v>
      </c>
    </row>
    <row r="1956" spans="2:3" ht="15.75" customHeight="1" x14ac:dyDescent="0.3">
      <c r="B1956" s="76">
        <v>63</v>
      </c>
      <c r="C1956" s="78">
        <v>27000.98</v>
      </c>
    </row>
    <row r="1957" spans="2:3" ht="15.75" customHeight="1" x14ac:dyDescent="0.3">
      <c r="B1957" s="76">
        <v>65</v>
      </c>
      <c r="C1957" s="78">
        <v>27037.91</v>
      </c>
    </row>
    <row r="1958" spans="2:3" ht="15.75" customHeight="1" x14ac:dyDescent="0.3">
      <c r="B1958" s="76">
        <v>29</v>
      </c>
      <c r="C1958" s="78">
        <v>27080.639999999999</v>
      </c>
    </row>
    <row r="1959" spans="2:3" ht="15.75" customHeight="1" x14ac:dyDescent="0.3">
      <c r="B1959" s="76">
        <v>33</v>
      </c>
      <c r="C1959" s="78">
        <v>27092.38</v>
      </c>
    </row>
    <row r="1960" spans="2:3" ht="15.75" customHeight="1" x14ac:dyDescent="0.3">
      <c r="B1960" s="76">
        <v>53</v>
      </c>
      <c r="C1960" s="78">
        <v>27117.99</v>
      </c>
    </row>
    <row r="1961" spans="2:3" ht="15.75" customHeight="1" x14ac:dyDescent="0.3">
      <c r="B1961" s="76">
        <v>58</v>
      </c>
      <c r="C1961" s="78">
        <v>27218.44</v>
      </c>
    </row>
    <row r="1962" spans="2:3" ht="15.75" customHeight="1" x14ac:dyDescent="0.3">
      <c r="B1962" s="76">
        <v>24</v>
      </c>
      <c r="C1962" s="78">
        <v>27236.959999999999</v>
      </c>
    </row>
    <row r="1963" spans="2:3" ht="15.75" customHeight="1" x14ac:dyDescent="0.3">
      <c r="B1963" s="76">
        <v>55</v>
      </c>
      <c r="C1963" s="78">
        <v>27322.73</v>
      </c>
    </row>
    <row r="1964" spans="2:3" ht="15.75" customHeight="1" x14ac:dyDescent="0.3">
      <c r="B1964" s="76">
        <v>54</v>
      </c>
      <c r="C1964" s="78">
        <v>27346.04</v>
      </c>
    </row>
    <row r="1965" spans="2:3" ht="15.75" customHeight="1" x14ac:dyDescent="0.3">
      <c r="B1965" s="76">
        <v>35</v>
      </c>
      <c r="C1965" s="78">
        <v>27375.9</v>
      </c>
    </row>
    <row r="1966" spans="2:3" ht="15.75" customHeight="1" x14ac:dyDescent="0.3">
      <c r="B1966" s="76">
        <v>38</v>
      </c>
      <c r="C1966" s="78">
        <v>27432.73</v>
      </c>
    </row>
    <row r="1967" spans="2:3" ht="15.75" customHeight="1" x14ac:dyDescent="0.3">
      <c r="B1967" s="76">
        <v>42</v>
      </c>
      <c r="C1967" s="78">
        <v>27495.59</v>
      </c>
    </row>
    <row r="1968" spans="2:3" ht="15.75" customHeight="1" x14ac:dyDescent="0.3">
      <c r="B1968" s="76">
        <v>58</v>
      </c>
      <c r="C1968" s="78">
        <v>27533.91</v>
      </c>
    </row>
    <row r="1969" spans="2:3" ht="15.75" customHeight="1" x14ac:dyDescent="0.3">
      <c r="B1969" s="76">
        <v>39</v>
      </c>
      <c r="C1969" s="78">
        <v>27534.53</v>
      </c>
    </row>
    <row r="1970" spans="2:3" ht="15.75" customHeight="1" x14ac:dyDescent="0.3">
      <c r="B1970" s="76">
        <v>38</v>
      </c>
      <c r="C1970" s="78">
        <v>27598.93</v>
      </c>
    </row>
    <row r="1971" spans="2:3" ht="15.75" customHeight="1" x14ac:dyDescent="0.3">
      <c r="B1971" s="76">
        <v>31</v>
      </c>
      <c r="C1971" s="78">
        <v>27614.71</v>
      </c>
    </row>
    <row r="1972" spans="2:3" ht="15.75" customHeight="1" x14ac:dyDescent="0.3">
      <c r="B1972" s="76">
        <v>26</v>
      </c>
      <c r="C1972" s="78">
        <v>27619.360000000001</v>
      </c>
    </row>
    <row r="1973" spans="2:3" ht="15.75" customHeight="1" x14ac:dyDescent="0.3">
      <c r="B1973" s="76">
        <v>26</v>
      </c>
      <c r="C1973" s="78">
        <v>27625.17</v>
      </c>
    </row>
    <row r="1974" spans="2:3" ht="15.75" customHeight="1" x14ac:dyDescent="0.3">
      <c r="B1974" s="76">
        <v>31</v>
      </c>
      <c r="C1974" s="78">
        <v>27696.11</v>
      </c>
    </row>
    <row r="1975" spans="2:3" ht="15.75" customHeight="1" x14ac:dyDescent="0.3">
      <c r="B1975" s="76">
        <v>21</v>
      </c>
      <c r="C1975" s="78">
        <v>27724.29</v>
      </c>
    </row>
    <row r="1976" spans="2:3" ht="15.75" customHeight="1" x14ac:dyDescent="0.3">
      <c r="B1976" s="76">
        <v>63</v>
      </c>
      <c r="C1976" s="78">
        <v>27808.73</v>
      </c>
    </row>
    <row r="1977" spans="2:3" ht="15.75" customHeight="1" x14ac:dyDescent="0.3">
      <c r="B1977" s="76">
        <v>38</v>
      </c>
      <c r="C1977" s="78">
        <v>27849.94</v>
      </c>
    </row>
    <row r="1978" spans="2:3" ht="15.75" customHeight="1" x14ac:dyDescent="0.3">
      <c r="B1978" s="76">
        <v>34</v>
      </c>
      <c r="C1978" s="78">
        <v>27925.86</v>
      </c>
    </row>
    <row r="1979" spans="2:3" ht="15.75" customHeight="1" x14ac:dyDescent="0.3">
      <c r="B1979" s="76">
        <v>32</v>
      </c>
      <c r="C1979" s="78">
        <v>27931.11</v>
      </c>
    </row>
    <row r="1980" spans="2:3" ht="15.75" customHeight="1" x14ac:dyDescent="0.3">
      <c r="B1980" s="76">
        <v>62</v>
      </c>
      <c r="C1980" s="78">
        <v>27941.29</v>
      </c>
    </row>
    <row r="1981" spans="2:3" ht="15.75" customHeight="1" x14ac:dyDescent="0.3">
      <c r="B1981" s="76">
        <v>24</v>
      </c>
      <c r="C1981" s="78">
        <v>27980.77</v>
      </c>
    </row>
    <row r="1982" spans="2:3" ht="15.75" customHeight="1" x14ac:dyDescent="0.3">
      <c r="B1982" s="76">
        <v>38</v>
      </c>
      <c r="C1982" s="78">
        <v>28006.94</v>
      </c>
    </row>
    <row r="1983" spans="2:3" ht="15.75" customHeight="1" x14ac:dyDescent="0.3">
      <c r="B1983" s="76">
        <v>63</v>
      </c>
      <c r="C1983" s="78">
        <v>28101.33</v>
      </c>
    </row>
    <row r="1984" spans="2:3" ht="15.75" customHeight="1" x14ac:dyDescent="0.3">
      <c r="B1984" s="76">
        <v>24</v>
      </c>
      <c r="C1984" s="78">
        <v>28245.34</v>
      </c>
    </row>
    <row r="1985" spans="2:3" ht="15.75" customHeight="1" x14ac:dyDescent="0.3">
      <c r="B1985" s="76">
        <v>60</v>
      </c>
      <c r="C1985" s="78">
        <v>28287.9</v>
      </c>
    </row>
    <row r="1986" spans="2:3" ht="15.75" customHeight="1" x14ac:dyDescent="0.3">
      <c r="B1986" s="76">
        <v>33</v>
      </c>
      <c r="C1986" s="78">
        <v>28302.33</v>
      </c>
    </row>
    <row r="1987" spans="2:3" ht="15.75" customHeight="1" x14ac:dyDescent="0.3">
      <c r="B1987" s="76">
        <v>46</v>
      </c>
      <c r="C1987" s="78">
        <v>28340.19</v>
      </c>
    </row>
    <row r="1988" spans="2:3" ht="15.75" customHeight="1" x14ac:dyDescent="0.3">
      <c r="B1988" s="76">
        <v>49</v>
      </c>
      <c r="C1988" s="78">
        <v>28468.92</v>
      </c>
    </row>
    <row r="1989" spans="2:3" ht="15.75" customHeight="1" x14ac:dyDescent="0.3">
      <c r="B1989" s="76">
        <v>41</v>
      </c>
      <c r="C1989" s="78">
        <v>28476.73</v>
      </c>
    </row>
    <row r="1990" spans="2:3" ht="15.75" customHeight="1" x14ac:dyDescent="0.3">
      <c r="B1990" s="76">
        <v>38</v>
      </c>
      <c r="C1990" s="78">
        <v>28542.86</v>
      </c>
    </row>
    <row r="1991" spans="2:3" ht="15.75" customHeight="1" x14ac:dyDescent="0.3">
      <c r="B1991" s="76">
        <v>33</v>
      </c>
      <c r="C1991" s="78">
        <v>28716.14</v>
      </c>
    </row>
    <row r="1992" spans="2:3" ht="15.75" customHeight="1" x14ac:dyDescent="0.3">
      <c r="B1992" s="76">
        <v>62</v>
      </c>
      <c r="C1992" s="78">
        <v>28868.66</v>
      </c>
    </row>
    <row r="1993" spans="2:3" ht="15.75" customHeight="1" x14ac:dyDescent="0.3">
      <c r="B1993" s="76">
        <v>61</v>
      </c>
      <c r="C1993" s="78">
        <v>28923.14</v>
      </c>
    </row>
    <row r="1994" spans="2:3" ht="15.75" customHeight="1" x14ac:dyDescent="0.3">
      <c r="B1994" s="76">
        <v>64</v>
      </c>
      <c r="C1994" s="78">
        <v>28950.47</v>
      </c>
    </row>
    <row r="1995" spans="2:3" ht="15.75" customHeight="1" x14ac:dyDescent="0.3">
      <c r="B1995" s="76">
        <v>20</v>
      </c>
      <c r="C1995" s="78">
        <v>28998.68</v>
      </c>
    </row>
    <row r="1996" spans="2:3" ht="15.75" customHeight="1" x14ac:dyDescent="0.3">
      <c r="B1996" s="76">
        <v>31</v>
      </c>
      <c r="C1996" s="78">
        <v>29007.82</v>
      </c>
    </row>
    <row r="1997" spans="2:3" ht="15.75" customHeight="1" x14ac:dyDescent="0.3">
      <c r="B1997" s="76">
        <v>43</v>
      </c>
      <c r="C1997" s="78">
        <v>29114.21</v>
      </c>
    </row>
    <row r="1998" spans="2:3" ht="15.75" customHeight="1" x14ac:dyDescent="0.3">
      <c r="B1998" s="76">
        <v>45</v>
      </c>
      <c r="C1998" s="78">
        <v>29114.77</v>
      </c>
    </row>
    <row r="1999" spans="2:3" ht="15.75" customHeight="1" x14ac:dyDescent="0.3">
      <c r="B1999" s="76">
        <v>62</v>
      </c>
      <c r="C1999" s="78">
        <v>29141.360000000001</v>
      </c>
    </row>
    <row r="2000" spans="2:3" ht="15.75" customHeight="1" x14ac:dyDescent="0.3">
      <c r="B2000" s="76">
        <v>47</v>
      </c>
      <c r="C2000" s="78">
        <v>29160.39</v>
      </c>
    </row>
    <row r="2001" spans="2:3" ht="15.75" customHeight="1" x14ac:dyDescent="0.3">
      <c r="B2001" s="76">
        <v>54</v>
      </c>
      <c r="C2001" s="78">
        <v>29186.48</v>
      </c>
    </row>
    <row r="2002" spans="2:3" ht="15.75" customHeight="1" x14ac:dyDescent="0.3">
      <c r="B2002" s="76">
        <v>45</v>
      </c>
      <c r="C2002" s="78">
        <v>29227.599999999999</v>
      </c>
    </row>
    <row r="2003" spans="2:3" ht="15.75" customHeight="1" x14ac:dyDescent="0.3">
      <c r="B2003" s="76">
        <v>65</v>
      </c>
      <c r="C2003" s="78">
        <v>29330.98</v>
      </c>
    </row>
    <row r="2004" spans="2:3" ht="15.75" customHeight="1" x14ac:dyDescent="0.3">
      <c r="B2004" s="76">
        <v>38</v>
      </c>
      <c r="C2004" s="78">
        <v>29352.560000000001</v>
      </c>
    </row>
    <row r="2005" spans="2:3" ht="15.75" customHeight="1" x14ac:dyDescent="0.3">
      <c r="B2005" s="76">
        <v>36</v>
      </c>
      <c r="C2005" s="78">
        <v>29443.59</v>
      </c>
    </row>
    <row r="2006" spans="2:3" ht="15.75" customHeight="1" x14ac:dyDescent="0.3">
      <c r="B2006" s="76">
        <v>64</v>
      </c>
      <c r="C2006" s="78">
        <v>29523.17</v>
      </c>
    </row>
    <row r="2007" spans="2:3" ht="15.75" customHeight="1" x14ac:dyDescent="0.3">
      <c r="B2007" s="76">
        <v>48</v>
      </c>
      <c r="C2007" s="78">
        <v>29583.8</v>
      </c>
    </row>
    <row r="2008" spans="2:3" ht="15.75" customHeight="1" x14ac:dyDescent="0.3">
      <c r="B2008" s="76">
        <v>30</v>
      </c>
      <c r="C2008" s="78">
        <v>29622.69</v>
      </c>
    </row>
    <row r="2009" spans="2:3" ht="15.75" customHeight="1" x14ac:dyDescent="0.3">
      <c r="B2009" s="76">
        <v>50</v>
      </c>
      <c r="C2009" s="78">
        <v>29757.69</v>
      </c>
    </row>
    <row r="2010" spans="2:3" ht="15.75" customHeight="1" x14ac:dyDescent="0.3">
      <c r="B2010" s="76">
        <v>25</v>
      </c>
      <c r="C2010" s="78">
        <v>29760.6</v>
      </c>
    </row>
    <row r="2011" spans="2:3" ht="15.75" customHeight="1" x14ac:dyDescent="0.3">
      <c r="B2011" s="76">
        <v>42</v>
      </c>
      <c r="C2011" s="78">
        <v>29816.639999999999</v>
      </c>
    </row>
    <row r="2012" spans="2:3" ht="15.75" customHeight="1" x14ac:dyDescent="0.3">
      <c r="B2012" s="76">
        <v>41</v>
      </c>
      <c r="C2012" s="78">
        <v>29818.76</v>
      </c>
    </row>
    <row r="2013" spans="2:3" ht="15.75" customHeight="1" x14ac:dyDescent="0.3">
      <c r="B2013" s="76">
        <v>34</v>
      </c>
      <c r="C2013" s="78">
        <v>29852.48</v>
      </c>
    </row>
    <row r="2014" spans="2:3" ht="15.75" customHeight="1" x14ac:dyDescent="0.3">
      <c r="B2014" s="76">
        <v>48</v>
      </c>
      <c r="C2014" s="78">
        <v>29899.25</v>
      </c>
    </row>
    <row r="2015" spans="2:3" ht="15.75" customHeight="1" x14ac:dyDescent="0.3">
      <c r="B2015" s="76">
        <v>35</v>
      </c>
      <c r="C2015" s="78">
        <v>29929.56</v>
      </c>
    </row>
    <row r="2016" spans="2:3" ht="15.75" customHeight="1" x14ac:dyDescent="0.3">
      <c r="B2016" s="76">
        <v>47</v>
      </c>
      <c r="C2016" s="78">
        <v>29933.75</v>
      </c>
    </row>
    <row r="2017" spans="2:3" ht="15.75" customHeight="1" x14ac:dyDescent="0.3">
      <c r="B2017" s="76">
        <v>32</v>
      </c>
      <c r="C2017" s="78">
        <v>29969.67</v>
      </c>
    </row>
    <row r="2018" spans="2:3" ht="15.75" customHeight="1" x14ac:dyDescent="0.3">
      <c r="B2018" s="76">
        <v>42</v>
      </c>
      <c r="C2018" s="78">
        <v>30026.87</v>
      </c>
    </row>
    <row r="2019" spans="2:3" ht="15.75" customHeight="1" x14ac:dyDescent="0.3">
      <c r="B2019" s="76">
        <v>56</v>
      </c>
      <c r="C2019" s="78">
        <v>30063.58</v>
      </c>
    </row>
    <row r="2020" spans="2:3" ht="15.75" customHeight="1" x14ac:dyDescent="0.3">
      <c r="B2020" s="76">
        <v>44</v>
      </c>
      <c r="C2020" s="78">
        <v>30095.97</v>
      </c>
    </row>
    <row r="2021" spans="2:3" ht="15.75" customHeight="1" x14ac:dyDescent="0.3">
      <c r="B2021" s="76">
        <v>52</v>
      </c>
      <c r="C2021" s="78">
        <v>30134.75</v>
      </c>
    </row>
    <row r="2022" spans="2:3" ht="15.75" customHeight="1" x14ac:dyDescent="0.3">
      <c r="B2022" s="76">
        <v>65</v>
      </c>
      <c r="C2022" s="78">
        <v>30166.62</v>
      </c>
    </row>
    <row r="2023" spans="2:3" ht="15.75" customHeight="1" x14ac:dyDescent="0.3">
      <c r="B2023" s="76">
        <v>60</v>
      </c>
      <c r="C2023" s="78">
        <v>30184.94</v>
      </c>
    </row>
    <row r="2024" spans="2:3" ht="15.75" customHeight="1" x14ac:dyDescent="0.3">
      <c r="B2024" s="76">
        <v>61</v>
      </c>
      <c r="C2024" s="78">
        <v>30260</v>
      </c>
    </row>
    <row r="2025" spans="2:3" ht="15.75" customHeight="1" x14ac:dyDescent="0.3">
      <c r="B2025" s="76">
        <v>51</v>
      </c>
      <c r="C2025" s="78">
        <v>30284.639999999999</v>
      </c>
    </row>
    <row r="2026" spans="2:3" ht="15.75" customHeight="1" x14ac:dyDescent="0.3">
      <c r="B2026" s="76">
        <v>19</v>
      </c>
      <c r="C2026" s="78">
        <v>30328.27</v>
      </c>
    </row>
    <row r="2027" spans="2:3" ht="15.75" customHeight="1" x14ac:dyDescent="0.3">
      <c r="B2027" s="76">
        <v>54</v>
      </c>
      <c r="C2027" s="78">
        <v>30366.93</v>
      </c>
    </row>
    <row r="2028" spans="2:3" ht="15.75" customHeight="1" x14ac:dyDescent="0.3">
      <c r="B2028" s="76">
        <v>47</v>
      </c>
      <c r="C2028" s="78">
        <v>30409.53</v>
      </c>
    </row>
    <row r="2029" spans="2:3" ht="15.75" customHeight="1" x14ac:dyDescent="0.3">
      <c r="B2029" s="76">
        <v>25</v>
      </c>
      <c r="C2029" s="78">
        <v>30422.03</v>
      </c>
    </row>
    <row r="2030" spans="2:3" ht="15.75" customHeight="1" x14ac:dyDescent="0.3">
      <c r="B2030" s="76">
        <v>40</v>
      </c>
      <c r="C2030" s="78">
        <v>30457.37</v>
      </c>
    </row>
    <row r="2031" spans="2:3" ht="15.75" customHeight="1" x14ac:dyDescent="0.3">
      <c r="B2031" s="76">
        <v>37</v>
      </c>
      <c r="C2031" s="78">
        <v>30530.5</v>
      </c>
    </row>
    <row r="2032" spans="2:3" ht="15.75" customHeight="1" x14ac:dyDescent="0.3">
      <c r="B2032" s="76">
        <v>53</v>
      </c>
      <c r="C2032" s="78">
        <v>30625.65</v>
      </c>
    </row>
    <row r="2033" spans="2:3" ht="15.75" customHeight="1" x14ac:dyDescent="0.3">
      <c r="B2033" s="76">
        <v>24</v>
      </c>
      <c r="C2033" s="78">
        <v>30697.71</v>
      </c>
    </row>
    <row r="2034" spans="2:3" ht="15.75" customHeight="1" x14ac:dyDescent="0.3">
      <c r="B2034" s="76">
        <v>40</v>
      </c>
      <c r="C2034" s="78">
        <v>30724.44</v>
      </c>
    </row>
    <row r="2035" spans="2:3" ht="15.75" customHeight="1" x14ac:dyDescent="0.3">
      <c r="B2035" s="76">
        <v>35</v>
      </c>
      <c r="C2035" s="78">
        <v>30763.01</v>
      </c>
    </row>
    <row r="2036" spans="2:3" ht="15.75" customHeight="1" x14ac:dyDescent="0.3">
      <c r="B2036" s="76">
        <v>62</v>
      </c>
      <c r="C2036" s="78">
        <v>30942.19</v>
      </c>
    </row>
    <row r="2037" spans="2:3" ht="15.75" customHeight="1" x14ac:dyDescent="0.3">
      <c r="B2037" s="76">
        <v>19</v>
      </c>
      <c r="C2037" s="78">
        <v>31196.61</v>
      </c>
    </row>
    <row r="2038" spans="2:3" ht="15.75" customHeight="1" x14ac:dyDescent="0.3">
      <c r="B2038" s="76">
        <v>23</v>
      </c>
      <c r="C2038" s="78">
        <v>31234.560000000001</v>
      </c>
    </row>
    <row r="2039" spans="2:3" ht="15.75" customHeight="1" x14ac:dyDescent="0.3">
      <c r="B2039" s="76">
        <v>55</v>
      </c>
      <c r="C2039" s="78">
        <v>31322.53</v>
      </c>
    </row>
    <row r="2040" spans="2:3" ht="15.75" customHeight="1" x14ac:dyDescent="0.3">
      <c r="B2040" s="76">
        <v>28</v>
      </c>
      <c r="C2040" s="78">
        <v>31328.27</v>
      </c>
    </row>
    <row r="2041" spans="2:3" ht="15.75" customHeight="1" x14ac:dyDescent="0.3">
      <c r="B2041" s="76">
        <v>49</v>
      </c>
      <c r="C2041" s="78">
        <v>31368.81</v>
      </c>
    </row>
    <row r="2042" spans="2:3" ht="15.75" customHeight="1" x14ac:dyDescent="0.3">
      <c r="B2042" s="76">
        <v>48</v>
      </c>
      <c r="C2042" s="78">
        <v>31591.82</v>
      </c>
    </row>
    <row r="2043" spans="2:3" ht="15.75" customHeight="1" x14ac:dyDescent="0.3">
      <c r="B2043" s="76">
        <v>63</v>
      </c>
      <c r="C2043" s="78">
        <v>31620</v>
      </c>
    </row>
    <row r="2044" spans="2:3" ht="15.75" customHeight="1" x14ac:dyDescent="0.3">
      <c r="B2044" s="76">
        <v>46</v>
      </c>
      <c r="C2044" s="78">
        <v>31736.7</v>
      </c>
    </row>
    <row r="2045" spans="2:3" ht="15.75" customHeight="1" x14ac:dyDescent="0.3">
      <c r="B2045" s="76">
        <v>39</v>
      </c>
      <c r="C2045" s="78">
        <v>31743.919999999998</v>
      </c>
    </row>
    <row r="2046" spans="2:3" ht="15.75" customHeight="1" x14ac:dyDescent="0.3">
      <c r="B2046" s="76">
        <v>48</v>
      </c>
      <c r="C2046" s="78">
        <v>31897.1</v>
      </c>
    </row>
    <row r="2047" spans="2:3" ht="15.75" customHeight="1" x14ac:dyDescent="0.3">
      <c r="B2047" s="76">
        <v>51</v>
      </c>
      <c r="C2047" s="78">
        <v>31980.89</v>
      </c>
    </row>
    <row r="2048" spans="2:3" ht="15.75" customHeight="1" x14ac:dyDescent="0.3">
      <c r="B2048" s="76">
        <v>30</v>
      </c>
      <c r="C2048" s="78">
        <v>32086.21</v>
      </c>
    </row>
    <row r="2049" spans="2:3" ht="15.75" customHeight="1" x14ac:dyDescent="0.3">
      <c r="B2049" s="76">
        <v>45</v>
      </c>
      <c r="C2049" s="78">
        <v>32108.66</v>
      </c>
    </row>
    <row r="2050" spans="2:3" ht="15.75" customHeight="1" x14ac:dyDescent="0.3">
      <c r="B2050" s="76">
        <v>54</v>
      </c>
      <c r="C2050" s="78">
        <v>32192.76</v>
      </c>
    </row>
    <row r="2051" spans="2:3" ht="15.75" customHeight="1" x14ac:dyDescent="0.3">
      <c r="B2051" s="76">
        <v>29</v>
      </c>
      <c r="C2051" s="78">
        <v>32222.81</v>
      </c>
    </row>
    <row r="2052" spans="2:3" ht="15.75" customHeight="1" x14ac:dyDescent="0.3">
      <c r="B2052" s="76">
        <v>48</v>
      </c>
      <c r="C2052" s="78">
        <v>32259.96</v>
      </c>
    </row>
    <row r="2053" spans="2:3" ht="15.75" customHeight="1" x14ac:dyDescent="0.3">
      <c r="B2053" s="76">
        <v>37</v>
      </c>
      <c r="C2053" s="78">
        <v>32288.49</v>
      </c>
    </row>
    <row r="2054" spans="2:3" ht="15.75" customHeight="1" x14ac:dyDescent="0.3">
      <c r="B2054" s="76">
        <v>51</v>
      </c>
      <c r="C2054" s="78">
        <v>32428.63</v>
      </c>
    </row>
    <row r="2055" spans="2:3" ht="15.75" customHeight="1" x14ac:dyDescent="0.3">
      <c r="B2055" s="76">
        <v>47</v>
      </c>
      <c r="C2055" s="78">
        <v>32430.22</v>
      </c>
    </row>
    <row r="2056" spans="2:3" ht="15.75" customHeight="1" x14ac:dyDescent="0.3">
      <c r="B2056" s="76">
        <v>42</v>
      </c>
      <c r="C2056" s="78">
        <v>32462.35</v>
      </c>
    </row>
    <row r="2057" spans="2:3" ht="15.75" customHeight="1" x14ac:dyDescent="0.3">
      <c r="B2057" s="76">
        <v>47</v>
      </c>
      <c r="C2057" s="78">
        <v>32485.46</v>
      </c>
    </row>
    <row r="2058" spans="2:3" ht="15.75" customHeight="1" x14ac:dyDescent="0.3">
      <c r="B2058" s="76">
        <v>20</v>
      </c>
      <c r="C2058" s="78">
        <v>32548.34</v>
      </c>
    </row>
    <row r="2059" spans="2:3" ht="15.75" customHeight="1" x14ac:dyDescent="0.3">
      <c r="B2059" s="76">
        <v>33</v>
      </c>
      <c r="C2059" s="78">
        <v>32672.11</v>
      </c>
    </row>
    <row r="2060" spans="2:3" ht="15.75" customHeight="1" x14ac:dyDescent="0.3">
      <c r="B2060" s="76">
        <v>55</v>
      </c>
      <c r="C2060" s="78">
        <v>32686.080000000002</v>
      </c>
    </row>
    <row r="2061" spans="2:3" ht="15.75" customHeight="1" x14ac:dyDescent="0.3">
      <c r="B2061" s="76">
        <v>33</v>
      </c>
      <c r="C2061" s="78">
        <v>32716.2</v>
      </c>
    </row>
    <row r="2062" spans="2:3" ht="15.75" customHeight="1" x14ac:dyDescent="0.3">
      <c r="B2062" s="76">
        <v>33</v>
      </c>
      <c r="C2062" s="78">
        <v>32734.19</v>
      </c>
    </row>
    <row r="2063" spans="2:3" ht="15.75" customHeight="1" x14ac:dyDescent="0.3">
      <c r="B2063" s="76">
        <v>49</v>
      </c>
      <c r="C2063" s="78">
        <v>32760.48</v>
      </c>
    </row>
    <row r="2064" spans="2:3" ht="15.75" customHeight="1" x14ac:dyDescent="0.3">
      <c r="B2064" s="76">
        <v>51</v>
      </c>
      <c r="C2064" s="78">
        <v>32765.33</v>
      </c>
    </row>
    <row r="2065" spans="2:3" ht="15.75" customHeight="1" x14ac:dyDescent="0.3">
      <c r="B2065" s="76">
        <v>43</v>
      </c>
      <c r="C2065" s="78">
        <v>32787.46</v>
      </c>
    </row>
    <row r="2066" spans="2:3" ht="15.75" customHeight="1" x14ac:dyDescent="0.3">
      <c r="B2066" s="76">
        <v>28</v>
      </c>
      <c r="C2066" s="78">
        <v>32827.51</v>
      </c>
    </row>
    <row r="2067" spans="2:3" ht="15.75" customHeight="1" x14ac:dyDescent="0.3">
      <c r="B2067" s="76">
        <v>42</v>
      </c>
      <c r="C2067" s="78">
        <v>32906.69</v>
      </c>
    </row>
    <row r="2068" spans="2:3" ht="15.75" customHeight="1" x14ac:dyDescent="0.3">
      <c r="B2068" s="76">
        <v>52</v>
      </c>
      <c r="C2068" s="78">
        <v>32947.629999999997</v>
      </c>
    </row>
    <row r="2069" spans="2:3" ht="15.75" customHeight="1" x14ac:dyDescent="0.3">
      <c r="B2069" s="76">
        <v>28</v>
      </c>
      <c r="C2069" s="78">
        <v>33017.46</v>
      </c>
    </row>
    <row r="2070" spans="2:3" ht="15.75" customHeight="1" x14ac:dyDescent="0.3">
      <c r="B2070" s="76">
        <v>56</v>
      </c>
      <c r="C2070" s="78">
        <v>33025.32</v>
      </c>
    </row>
    <row r="2071" spans="2:3" ht="15.75" customHeight="1" x14ac:dyDescent="0.3">
      <c r="B2071" s="76">
        <v>29</v>
      </c>
      <c r="C2071" s="78">
        <v>33057.230000000003</v>
      </c>
    </row>
    <row r="2072" spans="2:3" ht="15.75" customHeight="1" x14ac:dyDescent="0.3">
      <c r="B2072" s="76">
        <v>61</v>
      </c>
      <c r="C2072" s="78">
        <v>33074.94</v>
      </c>
    </row>
    <row r="2073" spans="2:3" ht="15.75" customHeight="1" x14ac:dyDescent="0.3">
      <c r="B2073" s="76">
        <v>54</v>
      </c>
      <c r="C2073" s="78">
        <v>33090.660000000003</v>
      </c>
    </row>
    <row r="2074" spans="2:3" ht="15.75" customHeight="1" x14ac:dyDescent="0.3">
      <c r="B2074" s="76">
        <v>38</v>
      </c>
      <c r="C2074" s="78">
        <v>33121</v>
      </c>
    </row>
    <row r="2075" spans="2:3" ht="15.75" customHeight="1" x14ac:dyDescent="0.3">
      <c r="B2075" s="76">
        <v>33</v>
      </c>
      <c r="C2075" s="78">
        <v>33292.83</v>
      </c>
    </row>
    <row r="2076" spans="2:3" ht="15.75" customHeight="1" x14ac:dyDescent="0.3">
      <c r="B2076" s="76">
        <v>20</v>
      </c>
      <c r="C2076" s="78">
        <v>33307.550000000003</v>
      </c>
    </row>
    <row r="2077" spans="2:3" ht="15.75" customHeight="1" x14ac:dyDescent="0.3">
      <c r="B2077" s="76">
        <v>51</v>
      </c>
      <c r="C2077" s="78">
        <v>33344.449999999997</v>
      </c>
    </row>
    <row r="2078" spans="2:3" ht="15.75" customHeight="1" x14ac:dyDescent="0.3">
      <c r="B2078" s="76">
        <v>38</v>
      </c>
      <c r="C2078" s="78">
        <v>33450.99</v>
      </c>
    </row>
    <row r="2079" spans="2:3" ht="15.75" customHeight="1" x14ac:dyDescent="0.3">
      <c r="B2079" s="76">
        <v>53</v>
      </c>
      <c r="C2079" s="78">
        <v>33471.97</v>
      </c>
    </row>
    <row r="2080" spans="2:3" ht="15.75" customHeight="1" x14ac:dyDescent="0.3">
      <c r="B2080" s="76">
        <v>21</v>
      </c>
      <c r="C2080" s="78">
        <v>33475.82</v>
      </c>
    </row>
    <row r="2081" spans="2:3" ht="15.75" customHeight="1" x14ac:dyDescent="0.3">
      <c r="B2081" s="76">
        <v>39</v>
      </c>
      <c r="C2081" s="78">
        <v>33527.1</v>
      </c>
    </row>
    <row r="2082" spans="2:3" ht="15.75" customHeight="1" x14ac:dyDescent="0.3">
      <c r="B2082" s="76">
        <v>20</v>
      </c>
      <c r="C2082" s="78">
        <v>33611.71</v>
      </c>
    </row>
    <row r="2083" spans="2:3" ht="15.75" customHeight="1" x14ac:dyDescent="0.3">
      <c r="B2083" s="76">
        <v>30</v>
      </c>
      <c r="C2083" s="78">
        <v>33707.550000000003</v>
      </c>
    </row>
    <row r="2084" spans="2:3" ht="15.75" customHeight="1" x14ac:dyDescent="0.3">
      <c r="B2084" s="76">
        <v>19</v>
      </c>
      <c r="C2084" s="78">
        <v>33732.69</v>
      </c>
    </row>
    <row r="2085" spans="2:3" ht="15.75" customHeight="1" x14ac:dyDescent="0.3">
      <c r="B2085" s="76">
        <v>20</v>
      </c>
      <c r="C2085" s="78">
        <v>33750.29</v>
      </c>
    </row>
    <row r="2086" spans="2:3" ht="15.75" customHeight="1" x14ac:dyDescent="0.3">
      <c r="B2086" s="76">
        <v>61</v>
      </c>
      <c r="C2086" s="78">
        <v>33753.32</v>
      </c>
    </row>
    <row r="2087" spans="2:3" ht="15.75" customHeight="1" x14ac:dyDescent="0.3">
      <c r="B2087" s="76">
        <v>23</v>
      </c>
      <c r="C2087" s="78">
        <v>33829.39</v>
      </c>
    </row>
    <row r="2088" spans="2:3" ht="15.75" customHeight="1" x14ac:dyDescent="0.3">
      <c r="B2088" s="76">
        <v>26</v>
      </c>
      <c r="C2088" s="78">
        <v>33900.65</v>
      </c>
    </row>
    <row r="2089" spans="2:3" ht="15.75" customHeight="1" x14ac:dyDescent="0.3">
      <c r="B2089" s="76">
        <v>23</v>
      </c>
      <c r="C2089" s="78">
        <v>33907.550000000003</v>
      </c>
    </row>
    <row r="2090" spans="2:3" ht="15.75" customHeight="1" x14ac:dyDescent="0.3">
      <c r="B2090" s="76">
        <v>29</v>
      </c>
      <c r="C2090" s="78">
        <v>33975.47</v>
      </c>
    </row>
    <row r="2091" spans="2:3" ht="15.75" customHeight="1" x14ac:dyDescent="0.3">
      <c r="B2091" s="76">
        <v>51</v>
      </c>
      <c r="C2091" s="78">
        <v>34053.360000000001</v>
      </c>
    </row>
    <row r="2092" spans="2:3" ht="15.75" customHeight="1" x14ac:dyDescent="0.3">
      <c r="B2092" s="76">
        <v>21</v>
      </c>
      <c r="C2092" s="78">
        <v>34084.68</v>
      </c>
    </row>
    <row r="2093" spans="2:3" ht="15.75" customHeight="1" x14ac:dyDescent="0.3">
      <c r="B2093" s="76">
        <v>24</v>
      </c>
      <c r="C2093" s="78">
        <v>34166.269999999997</v>
      </c>
    </row>
    <row r="2094" spans="2:3" ht="15.75" customHeight="1" x14ac:dyDescent="0.3">
      <c r="B2094" s="76">
        <v>52</v>
      </c>
      <c r="C2094" s="78">
        <v>34205.07</v>
      </c>
    </row>
    <row r="2095" spans="2:3" ht="15.75" customHeight="1" x14ac:dyDescent="0.3">
      <c r="B2095" s="76">
        <v>48</v>
      </c>
      <c r="C2095" s="78">
        <v>34210.33</v>
      </c>
    </row>
    <row r="2096" spans="2:3" ht="15.75" customHeight="1" x14ac:dyDescent="0.3">
      <c r="B2096" s="76">
        <v>61</v>
      </c>
      <c r="C2096" s="78">
        <v>34218.019999999997</v>
      </c>
    </row>
    <row r="2097" spans="2:3" ht="15.75" customHeight="1" x14ac:dyDescent="0.3">
      <c r="B2097" s="76">
        <v>25</v>
      </c>
      <c r="C2097" s="78">
        <v>34254.050000000003</v>
      </c>
    </row>
    <row r="2098" spans="2:3" ht="15.75" customHeight="1" x14ac:dyDescent="0.3">
      <c r="B2098" s="76">
        <v>28</v>
      </c>
      <c r="C2098" s="78">
        <v>34289.43</v>
      </c>
    </row>
    <row r="2099" spans="2:3" ht="15.75" customHeight="1" x14ac:dyDescent="0.3">
      <c r="B2099" s="76">
        <v>37</v>
      </c>
      <c r="C2099" s="78">
        <v>34293.120000000003</v>
      </c>
    </row>
    <row r="2100" spans="2:3" ht="15.75" customHeight="1" x14ac:dyDescent="0.3">
      <c r="B2100" s="76">
        <v>19</v>
      </c>
      <c r="C2100" s="78">
        <v>34303.17</v>
      </c>
    </row>
    <row r="2101" spans="2:3" ht="15.75" customHeight="1" x14ac:dyDescent="0.3">
      <c r="B2101" s="76">
        <v>40</v>
      </c>
      <c r="C2101" s="78">
        <v>34307.22</v>
      </c>
    </row>
    <row r="2102" spans="2:3" ht="15.75" customHeight="1" x14ac:dyDescent="0.3">
      <c r="B2102" s="76">
        <v>39</v>
      </c>
      <c r="C2102" s="78">
        <v>34402.22</v>
      </c>
    </row>
    <row r="2103" spans="2:3" ht="15.75" customHeight="1" x14ac:dyDescent="0.3">
      <c r="B2103" s="76">
        <v>20</v>
      </c>
      <c r="C2103" s="78">
        <v>34439.86</v>
      </c>
    </row>
    <row r="2104" spans="2:3" ht="15.75" customHeight="1" x14ac:dyDescent="0.3">
      <c r="B2104" s="76">
        <v>33</v>
      </c>
      <c r="C2104" s="78">
        <v>34456.269999999997</v>
      </c>
    </row>
    <row r="2105" spans="2:3" ht="15.75" customHeight="1" x14ac:dyDescent="0.3">
      <c r="B2105" s="76">
        <v>25</v>
      </c>
      <c r="C2105" s="78">
        <v>34472.839999999997</v>
      </c>
    </row>
    <row r="2106" spans="2:3" ht="15.75" customHeight="1" x14ac:dyDescent="0.3">
      <c r="B2106" s="76">
        <v>47</v>
      </c>
      <c r="C2106" s="78">
        <v>34543.39</v>
      </c>
    </row>
    <row r="2107" spans="2:3" ht="15.75" customHeight="1" x14ac:dyDescent="0.3">
      <c r="B2107" s="76">
        <v>19</v>
      </c>
      <c r="C2107" s="78">
        <v>34617.839999999997</v>
      </c>
    </row>
    <row r="2108" spans="2:3" ht="15.75" customHeight="1" x14ac:dyDescent="0.3">
      <c r="B2108" s="76">
        <v>29</v>
      </c>
      <c r="C2108" s="78">
        <v>34672.15</v>
      </c>
    </row>
    <row r="2109" spans="2:3" ht="15.75" customHeight="1" x14ac:dyDescent="0.3">
      <c r="B2109" s="76">
        <v>20</v>
      </c>
      <c r="C2109" s="78">
        <v>34779.620000000003</v>
      </c>
    </row>
    <row r="2110" spans="2:3" ht="15.75" customHeight="1" x14ac:dyDescent="0.3">
      <c r="B2110" s="76">
        <v>28</v>
      </c>
      <c r="C2110" s="78">
        <v>34806.47</v>
      </c>
    </row>
    <row r="2111" spans="2:3" ht="15.75" customHeight="1" x14ac:dyDescent="0.3">
      <c r="B2111" s="76">
        <v>20</v>
      </c>
      <c r="C2111" s="78">
        <v>34828.65</v>
      </c>
    </row>
    <row r="2112" spans="2:3" ht="15.75" customHeight="1" x14ac:dyDescent="0.3">
      <c r="B2112" s="76">
        <v>28</v>
      </c>
      <c r="C2112" s="78">
        <v>34838.870000000003</v>
      </c>
    </row>
    <row r="2113" spans="2:3" ht="15.75" customHeight="1" x14ac:dyDescent="0.3">
      <c r="B2113" s="76">
        <v>40</v>
      </c>
      <c r="C2113" s="78">
        <v>34940.61</v>
      </c>
    </row>
    <row r="2114" spans="2:3" ht="15.75" customHeight="1" x14ac:dyDescent="0.3">
      <c r="B2114" s="76">
        <v>56</v>
      </c>
      <c r="C2114" s="78">
        <v>34975.68</v>
      </c>
    </row>
    <row r="2115" spans="2:3" ht="15.75" customHeight="1" x14ac:dyDescent="0.3">
      <c r="B2115" s="76">
        <v>25</v>
      </c>
      <c r="C2115" s="78">
        <v>34976.42</v>
      </c>
    </row>
    <row r="2116" spans="2:3" ht="15.75" customHeight="1" x14ac:dyDescent="0.3">
      <c r="B2116" s="76">
        <v>26</v>
      </c>
      <c r="C2116" s="78">
        <v>34979.86</v>
      </c>
    </row>
    <row r="2117" spans="2:3" ht="15.75" customHeight="1" x14ac:dyDescent="0.3">
      <c r="B2117" s="76">
        <v>41</v>
      </c>
      <c r="C2117" s="78">
        <v>35000.730000000003</v>
      </c>
    </row>
    <row r="2118" spans="2:3" ht="15.75" customHeight="1" x14ac:dyDescent="0.3">
      <c r="B2118" s="76">
        <v>48</v>
      </c>
      <c r="C2118" s="78">
        <v>35050.620000000003</v>
      </c>
    </row>
    <row r="2119" spans="2:3" ht="15.75" customHeight="1" x14ac:dyDescent="0.3">
      <c r="B2119" s="76">
        <v>46</v>
      </c>
      <c r="C2119" s="78">
        <v>35069.370000000003</v>
      </c>
    </row>
    <row r="2120" spans="2:3" ht="15.75" customHeight="1" x14ac:dyDescent="0.3">
      <c r="B2120" s="76">
        <v>25</v>
      </c>
      <c r="C2120" s="78">
        <v>35147.53</v>
      </c>
    </row>
    <row r="2121" spans="2:3" ht="15.75" customHeight="1" x14ac:dyDescent="0.3">
      <c r="B2121" s="76">
        <v>56</v>
      </c>
      <c r="C2121" s="78">
        <v>35160.129999999997</v>
      </c>
    </row>
    <row r="2122" spans="2:3" ht="15.75" customHeight="1" x14ac:dyDescent="0.3">
      <c r="B2122" s="76">
        <v>26</v>
      </c>
      <c r="C2122" s="78">
        <v>35302.089999999997</v>
      </c>
    </row>
    <row r="2123" spans="2:3" ht="15.75" customHeight="1" x14ac:dyDescent="0.3">
      <c r="B2123" s="76">
        <v>35</v>
      </c>
      <c r="C2123" s="78">
        <v>35315.96</v>
      </c>
    </row>
    <row r="2124" spans="2:3" ht="15.75" customHeight="1" x14ac:dyDescent="0.3">
      <c r="B2124" s="76">
        <v>52</v>
      </c>
      <c r="C2124" s="78">
        <v>35345.730000000003</v>
      </c>
    </row>
    <row r="2125" spans="2:3" ht="15.75" customHeight="1" x14ac:dyDescent="0.3">
      <c r="B2125" s="76">
        <v>35</v>
      </c>
      <c r="C2125" s="78">
        <v>35491.64</v>
      </c>
    </row>
    <row r="2126" spans="2:3" ht="15.75" customHeight="1" x14ac:dyDescent="0.3">
      <c r="B2126" s="76">
        <v>50</v>
      </c>
      <c r="C2126" s="78">
        <v>35517.19</v>
      </c>
    </row>
    <row r="2127" spans="2:3" ht="15.75" customHeight="1" x14ac:dyDescent="0.3">
      <c r="B2127" s="76">
        <v>31</v>
      </c>
      <c r="C2127" s="78">
        <v>35547.47</v>
      </c>
    </row>
    <row r="2128" spans="2:3" ht="15.75" customHeight="1" x14ac:dyDescent="0.3">
      <c r="B2128" s="76">
        <v>50</v>
      </c>
      <c r="C2128" s="78">
        <v>35547.72</v>
      </c>
    </row>
    <row r="2129" spans="2:3" ht="15.75" customHeight="1" x14ac:dyDescent="0.3">
      <c r="B2129" s="76">
        <v>59</v>
      </c>
      <c r="C2129" s="78">
        <v>35573.26</v>
      </c>
    </row>
    <row r="2130" spans="2:3" ht="15.75" customHeight="1" x14ac:dyDescent="0.3">
      <c r="B2130" s="76">
        <v>52</v>
      </c>
      <c r="C2130" s="78">
        <v>35583.17</v>
      </c>
    </row>
    <row r="2131" spans="2:3" ht="15.75" customHeight="1" x14ac:dyDescent="0.3">
      <c r="B2131" s="76">
        <v>23</v>
      </c>
      <c r="C2131" s="78">
        <v>35585.58</v>
      </c>
    </row>
    <row r="2132" spans="2:3" ht="15.75" customHeight="1" x14ac:dyDescent="0.3">
      <c r="B2132" s="76">
        <v>23</v>
      </c>
      <c r="C2132" s="78">
        <v>35595.589999999997</v>
      </c>
    </row>
    <row r="2133" spans="2:3" ht="15.75" customHeight="1" x14ac:dyDescent="0.3">
      <c r="B2133" s="76">
        <v>45</v>
      </c>
      <c r="C2133" s="78">
        <v>35701.9</v>
      </c>
    </row>
    <row r="2134" spans="2:3" ht="15.75" customHeight="1" x14ac:dyDescent="0.3">
      <c r="B2134" s="76">
        <v>49</v>
      </c>
      <c r="C2134" s="78">
        <v>35711.39</v>
      </c>
    </row>
    <row r="2135" spans="2:3" ht="15.75" customHeight="1" x14ac:dyDescent="0.3">
      <c r="B2135" s="76">
        <v>47</v>
      </c>
      <c r="C2135" s="78">
        <v>35733.96</v>
      </c>
    </row>
    <row r="2136" spans="2:3" ht="15.75" customHeight="1" x14ac:dyDescent="0.3">
      <c r="B2136" s="76">
        <v>31</v>
      </c>
      <c r="C2136" s="78">
        <v>35883.269999999997</v>
      </c>
    </row>
    <row r="2137" spans="2:3" ht="15.75" customHeight="1" x14ac:dyDescent="0.3">
      <c r="B2137" s="76">
        <v>42</v>
      </c>
      <c r="C2137" s="78">
        <v>35952.65</v>
      </c>
    </row>
    <row r="2138" spans="2:3" ht="15.75" customHeight="1" x14ac:dyDescent="0.3">
      <c r="B2138" s="76">
        <v>24</v>
      </c>
      <c r="C2138" s="78">
        <v>36021.01</v>
      </c>
    </row>
    <row r="2139" spans="2:3" ht="15.75" customHeight="1" x14ac:dyDescent="0.3">
      <c r="B2139" s="76">
        <v>60</v>
      </c>
      <c r="C2139" s="78">
        <v>36074.339999999997</v>
      </c>
    </row>
    <row r="2140" spans="2:3" ht="15.75" customHeight="1" x14ac:dyDescent="0.3">
      <c r="B2140" s="76">
        <v>27</v>
      </c>
      <c r="C2140" s="78">
        <v>36085.22</v>
      </c>
    </row>
    <row r="2141" spans="2:3" ht="15.75" customHeight="1" x14ac:dyDescent="0.3">
      <c r="B2141" s="76">
        <v>44</v>
      </c>
      <c r="C2141" s="78">
        <v>36090.49</v>
      </c>
    </row>
    <row r="2142" spans="2:3" ht="15.75" customHeight="1" x14ac:dyDescent="0.3">
      <c r="B2142" s="76">
        <v>26</v>
      </c>
      <c r="C2142" s="78">
        <v>36124.57</v>
      </c>
    </row>
    <row r="2143" spans="2:3" ht="15.75" customHeight="1" x14ac:dyDescent="0.3">
      <c r="B2143" s="76">
        <v>19</v>
      </c>
      <c r="C2143" s="78">
        <v>36149.480000000003</v>
      </c>
    </row>
    <row r="2144" spans="2:3" ht="15.75" customHeight="1" x14ac:dyDescent="0.3">
      <c r="B2144" s="76">
        <v>49</v>
      </c>
      <c r="C2144" s="78">
        <v>36182.870000000003</v>
      </c>
    </row>
    <row r="2145" spans="2:3" ht="15.75" customHeight="1" x14ac:dyDescent="0.3">
      <c r="B2145" s="76">
        <v>24</v>
      </c>
      <c r="C2145" s="78">
        <v>36189.1</v>
      </c>
    </row>
    <row r="2146" spans="2:3" ht="15.75" customHeight="1" x14ac:dyDescent="0.3">
      <c r="B2146" s="76">
        <v>30</v>
      </c>
      <c r="C2146" s="78">
        <v>36197.699999999997</v>
      </c>
    </row>
    <row r="2147" spans="2:3" ht="15.75" customHeight="1" x14ac:dyDescent="0.3">
      <c r="B2147" s="76">
        <v>20</v>
      </c>
      <c r="C2147" s="78">
        <v>36219.410000000003</v>
      </c>
    </row>
    <row r="2148" spans="2:3" ht="15.75" customHeight="1" x14ac:dyDescent="0.3">
      <c r="B2148" s="76">
        <v>19</v>
      </c>
      <c r="C2148" s="78">
        <v>36307.800000000003</v>
      </c>
    </row>
    <row r="2149" spans="2:3" ht="15.75" customHeight="1" x14ac:dyDescent="0.3">
      <c r="B2149" s="76">
        <v>31</v>
      </c>
      <c r="C2149" s="78">
        <v>36314.050000000003</v>
      </c>
    </row>
    <row r="2150" spans="2:3" ht="15.75" customHeight="1" x14ac:dyDescent="0.3">
      <c r="B2150" s="76">
        <v>56</v>
      </c>
      <c r="C2150" s="78">
        <v>36332.449999999997</v>
      </c>
    </row>
    <row r="2151" spans="2:3" ht="15.75" customHeight="1" x14ac:dyDescent="0.3">
      <c r="B2151" s="76">
        <v>48</v>
      </c>
      <c r="C2151" s="78">
        <v>36350.71</v>
      </c>
    </row>
    <row r="2152" spans="2:3" ht="15.75" customHeight="1" x14ac:dyDescent="0.3">
      <c r="B2152" s="76">
        <v>20</v>
      </c>
      <c r="C2152" s="78">
        <v>36397.58</v>
      </c>
    </row>
    <row r="2153" spans="2:3" ht="15.75" customHeight="1" x14ac:dyDescent="0.3">
      <c r="B2153" s="76">
        <v>61</v>
      </c>
      <c r="C2153" s="78">
        <v>36445.550000000003</v>
      </c>
    </row>
    <row r="2154" spans="2:3" ht="15.75" customHeight="1" x14ac:dyDescent="0.3">
      <c r="B2154" s="76">
        <v>50</v>
      </c>
      <c r="C2154" s="78">
        <v>36541.550000000003</v>
      </c>
    </row>
    <row r="2155" spans="2:3" ht="15.75" customHeight="1" x14ac:dyDescent="0.3">
      <c r="B2155" s="76">
        <v>31</v>
      </c>
      <c r="C2155" s="78">
        <v>36572.800000000003</v>
      </c>
    </row>
    <row r="2156" spans="2:3" ht="15.75" customHeight="1" x14ac:dyDescent="0.3">
      <c r="B2156" s="76">
        <v>62</v>
      </c>
      <c r="C2156" s="78">
        <v>36580.28</v>
      </c>
    </row>
    <row r="2157" spans="2:3" ht="15.75" customHeight="1" x14ac:dyDescent="0.3">
      <c r="B2157" s="76">
        <v>53</v>
      </c>
      <c r="C2157" s="78">
        <v>36786.370000000003</v>
      </c>
    </row>
    <row r="2158" spans="2:3" ht="15.75" customHeight="1" x14ac:dyDescent="0.3">
      <c r="B2158" s="76">
        <v>58</v>
      </c>
      <c r="C2158" s="78">
        <v>36795.29</v>
      </c>
    </row>
    <row r="2159" spans="2:3" ht="15.75" customHeight="1" x14ac:dyDescent="0.3">
      <c r="B2159" s="76">
        <v>31</v>
      </c>
      <c r="C2159" s="78">
        <v>36837.47</v>
      </c>
    </row>
    <row r="2160" spans="2:3" ht="15.75" customHeight="1" x14ac:dyDescent="0.3">
      <c r="B2160" s="76">
        <v>51</v>
      </c>
      <c r="C2160" s="78">
        <v>36889.99</v>
      </c>
    </row>
    <row r="2161" spans="2:3" ht="15.75" customHeight="1" x14ac:dyDescent="0.3">
      <c r="B2161" s="76">
        <v>20</v>
      </c>
      <c r="C2161" s="78">
        <v>36898.730000000003</v>
      </c>
    </row>
    <row r="2162" spans="2:3" ht="15.75" customHeight="1" x14ac:dyDescent="0.3">
      <c r="B2162" s="76">
        <v>60</v>
      </c>
      <c r="C2162" s="78">
        <v>36910.61</v>
      </c>
    </row>
    <row r="2163" spans="2:3" ht="15.75" customHeight="1" x14ac:dyDescent="0.3">
      <c r="B2163" s="76">
        <v>32</v>
      </c>
      <c r="C2163" s="78">
        <v>36911.99</v>
      </c>
    </row>
    <row r="2164" spans="2:3" ht="15.75" customHeight="1" x14ac:dyDescent="0.3">
      <c r="B2164" s="76">
        <v>55</v>
      </c>
      <c r="C2164" s="78">
        <v>36922.61</v>
      </c>
    </row>
    <row r="2165" spans="2:3" ht="15.75" customHeight="1" x14ac:dyDescent="0.3">
      <c r="B2165" s="76">
        <v>46</v>
      </c>
      <c r="C2165" s="78">
        <v>36935.64</v>
      </c>
    </row>
    <row r="2166" spans="2:3" ht="15.75" customHeight="1" x14ac:dyDescent="0.3">
      <c r="B2166" s="76">
        <v>31</v>
      </c>
      <c r="C2166" s="78">
        <v>36950.26</v>
      </c>
    </row>
    <row r="2167" spans="2:3" ht="15.75" customHeight="1" x14ac:dyDescent="0.3">
      <c r="B2167" s="76">
        <v>31</v>
      </c>
      <c r="C2167" s="78">
        <v>36976.449999999997</v>
      </c>
    </row>
    <row r="2168" spans="2:3" ht="15.75" customHeight="1" x14ac:dyDescent="0.3">
      <c r="B2168" s="76">
        <v>32</v>
      </c>
      <c r="C2168" s="78">
        <v>37040.879999999997</v>
      </c>
    </row>
    <row r="2169" spans="2:3" ht="15.75" customHeight="1" x14ac:dyDescent="0.3">
      <c r="B2169" s="76">
        <v>35</v>
      </c>
      <c r="C2169" s="78">
        <v>37076.370000000003</v>
      </c>
    </row>
    <row r="2170" spans="2:3" ht="15.75" customHeight="1" x14ac:dyDescent="0.3">
      <c r="B2170" s="76">
        <v>34</v>
      </c>
      <c r="C2170" s="78">
        <v>37079.370000000003</v>
      </c>
    </row>
    <row r="2171" spans="2:3" ht="15.75" customHeight="1" x14ac:dyDescent="0.3">
      <c r="B2171" s="76">
        <v>28</v>
      </c>
      <c r="C2171" s="78">
        <v>37133.9</v>
      </c>
    </row>
    <row r="2172" spans="2:3" ht="15.75" customHeight="1" x14ac:dyDescent="0.3">
      <c r="B2172" s="76">
        <v>23</v>
      </c>
      <c r="C2172" s="78">
        <v>37165.160000000003</v>
      </c>
    </row>
    <row r="2173" spans="2:3" ht="15.75" customHeight="1" x14ac:dyDescent="0.3">
      <c r="B2173" s="76">
        <v>33</v>
      </c>
      <c r="C2173" s="78">
        <v>37251.22</v>
      </c>
    </row>
    <row r="2174" spans="2:3" ht="15.75" customHeight="1" x14ac:dyDescent="0.3">
      <c r="B2174" s="76">
        <v>38</v>
      </c>
      <c r="C2174" s="78">
        <v>37270.15</v>
      </c>
    </row>
    <row r="2175" spans="2:3" ht="15.75" customHeight="1" x14ac:dyDescent="0.3">
      <c r="B2175" s="76">
        <v>48</v>
      </c>
      <c r="C2175" s="78">
        <v>37272.339999999997</v>
      </c>
    </row>
    <row r="2176" spans="2:3" ht="15.75" customHeight="1" x14ac:dyDescent="0.3">
      <c r="B2176" s="76">
        <v>54</v>
      </c>
      <c r="C2176" s="78">
        <v>37277.269999999997</v>
      </c>
    </row>
    <row r="2177" spans="2:3" ht="15.75" customHeight="1" x14ac:dyDescent="0.3">
      <c r="B2177" s="76">
        <v>44</v>
      </c>
      <c r="C2177" s="78">
        <v>37425.94</v>
      </c>
    </row>
    <row r="2178" spans="2:3" ht="15.75" customHeight="1" x14ac:dyDescent="0.3">
      <c r="B2178" s="76">
        <v>21</v>
      </c>
      <c r="C2178" s="78">
        <v>37465.339999999997</v>
      </c>
    </row>
    <row r="2179" spans="2:3" ht="15.75" customHeight="1" x14ac:dyDescent="0.3">
      <c r="B2179" s="76">
        <v>23</v>
      </c>
      <c r="C2179" s="78">
        <v>37484.449999999997</v>
      </c>
    </row>
    <row r="2180" spans="2:3" ht="15.75" customHeight="1" x14ac:dyDescent="0.3">
      <c r="B2180" s="76">
        <v>33</v>
      </c>
      <c r="C2180" s="78">
        <v>37607.53</v>
      </c>
    </row>
    <row r="2181" spans="2:3" ht="15.75" customHeight="1" x14ac:dyDescent="0.3">
      <c r="B2181" s="76">
        <v>41</v>
      </c>
      <c r="C2181" s="78">
        <v>37650.74</v>
      </c>
    </row>
    <row r="2182" spans="2:3" ht="15.75" customHeight="1" x14ac:dyDescent="0.3">
      <c r="B2182" s="76">
        <v>53</v>
      </c>
      <c r="C2182" s="78">
        <v>37675.06</v>
      </c>
    </row>
    <row r="2183" spans="2:3" ht="15.75" customHeight="1" x14ac:dyDescent="0.3">
      <c r="B2183" s="76">
        <v>35</v>
      </c>
      <c r="C2183" s="78">
        <v>37701.879999999997</v>
      </c>
    </row>
    <row r="2184" spans="2:3" ht="15.75" customHeight="1" x14ac:dyDescent="0.3">
      <c r="B2184" s="76">
        <v>47</v>
      </c>
      <c r="C2184" s="78">
        <v>37735.199999999997</v>
      </c>
    </row>
    <row r="2185" spans="2:3" ht="15.75" customHeight="1" x14ac:dyDescent="0.3">
      <c r="B2185" s="76">
        <v>37</v>
      </c>
      <c r="C2185" s="78">
        <v>37742.58</v>
      </c>
    </row>
    <row r="2186" spans="2:3" ht="15.75" customHeight="1" x14ac:dyDescent="0.3">
      <c r="B2186" s="76">
        <v>40</v>
      </c>
      <c r="C2186" s="78">
        <v>37800.980000000003</v>
      </c>
    </row>
    <row r="2187" spans="2:3" ht="15.75" customHeight="1" x14ac:dyDescent="0.3">
      <c r="B2187" s="76">
        <v>44</v>
      </c>
      <c r="C2187" s="78">
        <v>37829.72</v>
      </c>
    </row>
    <row r="2188" spans="2:3" ht="15.75" customHeight="1" x14ac:dyDescent="0.3">
      <c r="B2188" s="76">
        <v>25</v>
      </c>
      <c r="C2188" s="78">
        <v>38126.25</v>
      </c>
    </row>
    <row r="2189" spans="2:3" ht="15.75" customHeight="1" x14ac:dyDescent="0.3">
      <c r="B2189" s="76">
        <v>51</v>
      </c>
      <c r="C2189" s="78">
        <v>38189.1</v>
      </c>
    </row>
    <row r="2190" spans="2:3" ht="15.75" customHeight="1" x14ac:dyDescent="0.3">
      <c r="B2190" s="76">
        <v>34</v>
      </c>
      <c r="C2190" s="78">
        <v>38237.339999999997</v>
      </c>
    </row>
    <row r="2191" spans="2:3" ht="15.75" customHeight="1" x14ac:dyDescent="0.3">
      <c r="B2191" s="76">
        <v>59</v>
      </c>
      <c r="C2191" s="78">
        <v>38241.74</v>
      </c>
    </row>
    <row r="2192" spans="2:3" ht="15.75" customHeight="1" x14ac:dyDescent="0.3">
      <c r="B2192" s="76">
        <v>43</v>
      </c>
      <c r="C2192" s="78">
        <v>38245.589999999997</v>
      </c>
    </row>
    <row r="2193" spans="2:3" ht="15.75" customHeight="1" x14ac:dyDescent="0.3">
      <c r="B2193" s="76">
        <v>34</v>
      </c>
      <c r="C2193" s="78">
        <v>38282.75</v>
      </c>
    </row>
    <row r="2194" spans="2:3" ht="15.75" customHeight="1" x14ac:dyDescent="0.3">
      <c r="B2194" s="76">
        <v>43</v>
      </c>
      <c r="C2194" s="78">
        <v>38313.129999999997</v>
      </c>
    </row>
    <row r="2195" spans="2:3" ht="15.75" customHeight="1" x14ac:dyDescent="0.3">
      <c r="B2195" s="76">
        <v>21</v>
      </c>
      <c r="C2195" s="78">
        <v>38344.57</v>
      </c>
    </row>
    <row r="2196" spans="2:3" ht="15.75" customHeight="1" x14ac:dyDescent="0.3">
      <c r="B2196" s="76">
        <v>53</v>
      </c>
      <c r="C2196" s="78">
        <v>38389.79</v>
      </c>
    </row>
    <row r="2197" spans="2:3" ht="15.75" customHeight="1" x14ac:dyDescent="0.3">
      <c r="B2197" s="76">
        <v>52</v>
      </c>
      <c r="C2197" s="78">
        <v>38405.26</v>
      </c>
    </row>
    <row r="2198" spans="2:3" ht="15.75" customHeight="1" x14ac:dyDescent="0.3">
      <c r="B2198" s="76">
        <v>37</v>
      </c>
      <c r="C2198" s="78">
        <v>38415.47</v>
      </c>
    </row>
    <row r="2199" spans="2:3" ht="15.75" customHeight="1" x14ac:dyDescent="0.3">
      <c r="B2199" s="76">
        <v>24</v>
      </c>
      <c r="C2199" s="78">
        <v>38511.629999999997</v>
      </c>
    </row>
    <row r="2200" spans="2:3" ht="15.75" customHeight="1" x14ac:dyDescent="0.3">
      <c r="B2200" s="76">
        <v>33</v>
      </c>
      <c r="C2200" s="78">
        <v>38652.089999999997</v>
      </c>
    </row>
    <row r="2201" spans="2:3" ht="15.75" customHeight="1" x14ac:dyDescent="0.3">
      <c r="B2201" s="76">
        <v>37</v>
      </c>
      <c r="C2201" s="78">
        <v>38709.18</v>
      </c>
    </row>
    <row r="2202" spans="2:3" ht="15.75" customHeight="1" x14ac:dyDescent="0.3">
      <c r="B2202" s="76">
        <v>32</v>
      </c>
      <c r="C2202" s="78">
        <v>38711</v>
      </c>
    </row>
    <row r="2203" spans="2:3" ht="15.75" customHeight="1" x14ac:dyDescent="0.3">
      <c r="B2203" s="76">
        <v>47</v>
      </c>
      <c r="C2203" s="78">
        <v>38740.120000000003</v>
      </c>
    </row>
    <row r="2204" spans="2:3" ht="15.75" customHeight="1" x14ac:dyDescent="0.3">
      <c r="B2204" s="76">
        <v>32</v>
      </c>
      <c r="C2204" s="78">
        <v>38746.36</v>
      </c>
    </row>
    <row r="2205" spans="2:3" ht="15.75" customHeight="1" x14ac:dyDescent="0.3">
      <c r="B2205" s="76">
        <v>19</v>
      </c>
      <c r="C2205" s="78">
        <v>38792.69</v>
      </c>
    </row>
    <row r="2206" spans="2:3" ht="15.75" customHeight="1" x14ac:dyDescent="0.3">
      <c r="B2206" s="76">
        <v>44</v>
      </c>
      <c r="C2206" s="78">
        <v>38836.980000000003</v>
      </c>
    </row>
    <row r="2207" spans="2:3" ht="15.75" customHeight="1" x14ac:dyDescent="0.3">
      <c r="B2207" s="76">
        <v>59</v>
      </c>
      <c r="C2207" s="78">
        <v>38869.25</v>
      </c>
    </row>
    <row r="2208" spans="2:3" ht="15.75" customHeight="1" x14ac:dyDescent="0.3">
      <c r="B2208" s="76">
        <v>56</v>
      </c>
      <c r="C2208" s="78">
        <v>38893.360000000001</v>
      </c>
    </row>
    <row r="2209" spans="2:3" ht="15.75" customHeight="1" x14ac:dyDescent="0.3">
      <c r="B2209" s="76">
        <v>36</v>
      </c>
      <c r="C2209" s="78">
        <v>38924.04</v>
      </c>
    </row>
    <row r="2210" spans="2:3" ht="15.75" customHeight="1" x14ac:dyDescent="0.3">
      <c r="B2210" s="76">
        <v>47</v>
      </c>
      <c r="C2210" s="78">
        <v>38932.559999999998</v>
      </c>
    </row>
    <row r="2211" spans="2:3" ht="15.75" customHeight="1" x14ac:dyDescent="0.3">
      <c r="B2211" s="76">
        <v>43</v>
      </c>
      <c r="C2211" s="78">
        <v>38947.43</v>
      </c>
    </row>
    <row r="2212" spans="2:3" ht="15.75" customHeight="1" x14ac:dyDescent="0.3">
      <c r="B2212" s="76">
        <v>45</v>
      </c>
      <c r="C2212" s="78">
        <v>38998.550000000003</v>
      </c>
    </row>
    <row r="2213" spans="2:3" ht="15.75" customHeight="1" x14ac:dyDescent="0.3">
      <c r="B2213" s="76">
        <v>38</v>
      </c>
      <c r="C2213" s="78">
        <v>39047.29</v>
      </c>
    </row>
    <row r="2214" spans="2:3" ht="15.75" customHeight="1" x14ac:dyDescent="0.3">
      <c r="B2214" s="76">
        <v>41</v>
      </c>
      <c r="C2214" s="78">
        <v>39125.33</v>
      </c>
    </row>
    <row r="2215" spans="2:3" ht="15.75" customHeight="1" x14ac:dyDescent="0.3">
      <c r="B2215" s="76">
        <v>61</v>
      </c>
      <c r="C2215" s="78">
        <v>39221.120000000003</v>
      </c>
    </row>
    <row r="2216" spans="2:3" ht="15.75" customHeight="1" x14ac:dyDescent="0.3">
      <c r="B2216" s="76">
        <v>31</v>
      </c>
      <c r="C2216" s="78">
        <v>39241.440000000002</v>
      </c>
    </row>
    <row r="2217" spans="2:3" ht="15.75" customHeight="1" x14ac:dyDescent="0.3">
      <c r="B2217" s="76">
        <v>41</v>
      </c>
      <c r="C2217" s="78">
        <v>39315.279999999999</v>
      </c>
    </row>
    <row r="2218" spans="2:3" ht="15.75" customHeight="1" x14ac:dyDescent="0.3">
      <c r="B2218" s="76">
        <v>45</v>
      </c>
      <c r="C2218" s="78">
        <v>39352.6</v>
      </c>
    </row>
    <row r="2219" spans="2:3" ht="15.75" customHeight="1" x14ac:dyDescent="0.3">
      <c r="B2219" s="76">
        <v>57</v>
      </c>
      <c r="C2219" s="78">
        <v>39396.86</v>
      </c>
    </row>
    <row r="2220" spans="2:3" ht="15.75" customHeight="1" x14ac:dyDescent="0.3">
      <c r="B2220" s="76">
        <v>45</v>
      </c>
      <c r="C2220" s="78">
        <v>39556.49</v>
      </c>
    </row>
    <row r="2221" spans="2:3" ht="15.75" customHeight="1" x14ac:dyDescent="0.3">
      <c r="B2221" s="76">
        <v>42</v>
      </c>
      <c r="C2221" s="78">
        <v>39597.410000000003</v>
      </c>
    </row>
    <row r="2222" spans="2:3" ht="15.75" customHeight="1" x14ac:dyDescent="0.3">
      <c r="B2222" s="76">
        <v>28</v>
      </c>
      <c r="C2222" s="78">
        <v>39611.760000000002</v>
      </c>
    </row>
    <row r="2223" spans="2:3" ht="15.75" customHeight="1" x14ac:dyDescent="0.3">
      <c r="B2223" s="76">
        <v>46</v>
      </c>
      <c r="C2223" s="78">
        <v>39670.44</v>
      </c>
    </row>
    <row r="2224" spans="2:3" ht="15.75" customHeight="1" x14ac:dyDescent="0.3">
      <c r="B2224" s="76">
        <v>55</v>
      </c>
      <c r="C2224" s="78">
        <v>39721.93</v>
      </c>
    </row>
    <row r="2225" spans="2:3" ht="15.75" customHeight="1" x14ac:dyDescent="0.3">
      <c r="B2225" s="76">
        <v>20</v>
      </c>
      <c r="C2225" s="78">
        <v>39722.75</v>
      </c>
    </row>
    <row r="2226" spans="2:3" ht="15.75" customHeight="1" x14ac:dyDescent="0.3">
      <c r="B2226" s="76">
        <v>46</v>
      </c>
      <c r="C2226" s="78">
        <v>39725.519999999997</v>
      </c>
    </row>
    <row r="2227" spans="2:3" ht="15.75" customHeight="1" x14ac:dyDescent="0.3">
      <c r="B2227" s="76">
        <v>50</v>
      </c>
      <c r="C2227" s="78">
        <v>39727.61</v>
      </c>
    </row>
    <row r="2228" spans="2:3" ht="15.75" customHeight="1" x14ac:dyDescent="0.3">
      <c r="B2228" s="76">
        <v>36</v>
      </c>
      <c r="C2228" s="78">
        <v>39774.28</v>
      </c>
    </row>
    <row r="2229" spans="2:3" ht="15.75" customHeight="1" x14ac:dyDescent="0.3">
      <c r="B2229" s="76">
        <v>38</v>
      </c>
      <c r="C2229" s="78">
        <v>39836.519999999997</v>
      </c>
    </row>
    <row r="2230" spans="2:3" ht="15.75" customHeight="1" x14ac:dyDescent="0.3">
      <c r="B2230" s="76">
        <v>40</v>
      </c>
      <c r="C2230" s="78">
        <v>39865.699999999997</v>
      </c>
    </row>
    <row r="2231" spans="2:3" ht="15.75" customHeight="1" x14ac:dyDescent="0.3">
      <c r="B2231" s="76">
        <v>38</v>
      </c>
      <c r="C2231" s="78">
        <v>39871.699999999997</v>
      </c>
    </row>
    <row r="2232" spans="2:3" ht="15.75" customHeight="1" x14ac:dyDescent="0.3">
      <c r="B2232" s="76">
        <v>48</v>
      </c>
      <c r="C2232" s="78">
        <v>39963.120000000003</v>
      </c>
    </row>
    <row r="2233" spans="2:3" ht="15.75" customHeight="1" x14ac:dyDescent="0.3">
      <c r="B2233" s="76">
        <v>36</v>
      </c>
      <c r="C2233" s="78">
        <v>39983.43</v>
      </c>
    </row>
    <row r="2234" spans="2:3" ht="15.75" customHeight="1" x14ac:dyDescent="0.3">
      <c r="B2234" s="76">
        <v>41</v>
      </c>
      <c r="C2234" s="78">
        <v>40003.33</v>
      </c>
    </row>
    <row r="2235" spans="2:3" ht="15.75" customHeight="1" x14ac:dyDescent="0.3">
      <c r="B2235" s="76">
        <v>45</v>
      </c>
      <c r="C2235" s="78">
        <v>40054.730000000003</v>
      </c>
    </row>
    <row r="2236" spans="2:3" ht="15.75" customHeight="1" x14ac:dyDescent="0.3">
      <c r="B2236" s="76">
        <v>57</v>
      </c>
      <c r="C2236" s="78">
        <v>40069.440000000002</v>
      </c>
    </row>
    <row r="2237" spans="2:3" ht="15.75" customHeight="1" x14ac:dyDescent="0.3">
      <c r="B2237" s="76">
        <v>40</v>
      </c>
      <c r="C2237" s="78">
        <v>40103.89</v>
      </c>
    </row>
    <row r="2238" spans="2:3" ht="15.75" customHeight="1" x14ac:dyDescent="0.3">
      <c r="B2238" s="76">
        <v>38</v>
      </c>
      <c r="C2238" s="78">
        <v>40182.25</v>
      </c>
    </row>
    <row r="2239" spans="2:3" ht="15.75" customHeight="1" x14ac:dyDescent="0.3">
      <c r="B2239" s="76">
        <v>44</v>
      </c>
      <c r="C2239" s="78">
        <v>40204.83</v>
      </c>
    </row>
    <row r="2240" spans="2:3" ht="15.75" customHeight="1" x14ac:dyDescent="0.3">
      <c r="B2240" s="76">
        <v>42</v>
      </c>
      <c r="C2240" s="78">
        <v>40208.559999999998</v>
      </c>
    </row>
    <row r="2241" spans="2:3" ht="15.75" customHeight="1" x14ac:dyDescent="0.3">
      <c r="B2241" s="76">
        <v>42</v>
      </c>
      <c r="C2241" s="78">
        <v>40273.65</v>
      </c>
    </row>
    <row r="2242" spans="2:3" ht="15.75" customHeight="1" x14ac:dyDescent="0.3">
      <c r="B2242" s="76">
        <v>46</v>
      </c>
      <c r="C2242" s="78">
        <v>40284.379999999997</v>
      </c>
    </row>
    <row r="2243" spans="2:3" ht="15.75" customHeight="1" x14ac:dyDescent="0.3">
      <c r="B2243" s="76">
        <v>61</v>
      </c>
      <c r="C2243" s="78">
        <v>40309.93</v>
      </c>
    </row>
    <row r="2244" spans="2:3" ht="15.75" customHeight="1" x14ac:dyDescent="0.3">
      <c r="B2244" s="76">
        <v>57</v>
      </c>
      <c r="C2244" s="78">
        <v>40373.74</v>
      </c>
    </row>
    <row r="2245" spans="2:3" ht="15.75" customHeight="1" x14ac:dyDescent="0.3">
      <c r="B2245" s="76">
        <v>38</v>
      </c>
      <c r="C2245" s="78">
        <v>40419.019999999997</v>
      </c>
    </row>
    <row r="2246" spans="2:3" ht="15.75" customHeight="1" x14ac:dyDescent="0.3">
      <c r="B2246" s="76">
        <v>48</v>
      </c>
      <c r="C2246" s="78">
        <v>40590.550000000003</v>
      </c>
    </row>
    <row r="2247" spans="2:3" ht="15.75" customHeight="1" x14ac:dyDescent="0.3">
      <c r="B2247" s="76">
        <v>53</v>
      </c>
      <c r="C2247" s="78">
        <v>40692.910000000003</v>
      </c>
    </row>
    <row r="2248" spans="2:3" ht="15.75" customHeight="1" x14ac:dyDescent="0.3">
      <c r="B2248" s="76">
        <v>47</v>
      </c>
      <c r="C2248" s="78">
        <v>40720.550000000003</v>
      </c>
    </row>
    <row r="2249" spans="2:3" ht="15.75" customHeight="1" x14ac:dyDescent="0.3">
      <c r="B2249" s="76">
        <v>51</v>
      </c>
      <c r="C2249" s="78">
        <v>40817.85</v>
      </c>
    </row>
    <row r="2250" spans="2:3" ht="15.75" customHeight="1" x14ac:dyDescent="0.3">
      <c r="B2250" s="76">
        <v>24</v>
      </c>
      <c r="C2250" s="78">
        <v>40904.199999999997</v>
      </c>
    </row>
    <row r="2251" spans="2:3" ht="15.75" customHeight="1" x14ac:dyDescent="0.3">
      <c r="B2251" s="76">
        <v>31</v>
      </c>
      <c r="C2251" s="78">
        <v>40932.43</v>
      </c>
    </row>
    <row r="2252" spans="2:3" ht="15.75" customHeight="1" x14ac:dyDescent="0.3">
      <c r="B2252" s="76">
        <v>44</v>
      </c>
      <c r="C2252" s="78">
        <v>40941.29</v>
      </c>
    </row>
    <row r="2253" spans="2:3" ht="15.75" customHeight="1" x14ac:dyDescent="0.3">
      <c r="B2253" s="76">
        <v>40</v>
      </c>
      <c r="C2253" s="78">
        <v>40961.29</v>
      </c>
    </row>
    <row r="2254" spans="2:3" ht="15.75" customHeight="1" x14ac:dyDescent="0.3">
      <c r="B2254" s="76">
        <v>49</v>
      </c>
      <c r="C2254" s="78">
        <v>40974.160000000003</v>
      </c>
    </row>
    <row r="2255" spans="2:3" ht="15.75" customHeight="1" x14ac:dyDescent="0.3">
      <c r="B2255" s="76">
        <v>44</v>
      </c>
      <c r="C2255" s="78">
        <v>41034.22</v>
      </c>
    </row>
    <row r="2256" spans="2:3" ht="15.75" customHeight="1" x14ac:dyDescent="0.3">
      <c r="B2256" s="76">
        <v>51</v>
      </c>
      <c r="C2256" s="78">
        <v>41055.29</v>
      </c>
    </row>
    <row r="2257" spans="2:3" ht="15.75" customHeight="1" x14ac:dyDescent="0.3">
      <c r="B2257" s="76">
        <v>51</v>
      </c>
      <c r="C2257" s="78">
        <v>41097.160000000003</v>
      </c>
    </row>
    <row r="2258" spans="2:3" ht="15.75" customHeight="1" x14ac:dyDescent="0.3">
      <c r="B2258" s="76">
        <v>54</v>
      </c>
      <c r="C2258" s="78">
        <v>41191.57</v>
      </c>
    </row>
    <row r="2259" spans="2:3" ht="15.75" customHeight="1" x14ac:dyDescent="0.3">
      <c r="B2259" s="76">
        <v>59</v>
      </c>
      <c r="C2259" s="78">
        <v>41250.39</v>
      </c>
    </row>
    <row r="2260" spans="2:3" ht="15.75" customHeight="1" x14ac:dyDescent="0.3">
      <c r="B2260" s="76">
        <v>46</v>
      </c>
      <c r="C2260" s="78">
        <v>41271.5</v>
      </c>
    </row>
    <row r="2261" spans="2:3" ht="15.75" customHeight="1" x14ac:dyDescent="0.3">
      <c r="B2261" s="76">
        <v>59</v>
      </c>
      <c r="C2261" s="78">
        <v>41331.79</v>
      </c>
    </row>
    <row r="2262" spans="2:3" ht="15.75" customHeight="1" x14ac:dyDescent="0.3">
      <c r="B2262" s="76">
        <v>52</v>
      </c>
      <c r="C2262" s="78">
        <v>41351.879999999997</v>
      </c>
    </row>
    <row r="2263" spans="2:3" ht="15.75" customHeight="1" x14ac:dyDescent="0.3">
      <c r="B2263" s="76">
        <v>56</v>
      </c>
      <c r="C2263" s="78">
        <v>41505.15</v>
      </c>
    </row>
    <row r="2264" spans="2:3" ht="15.75" customHeight="1" x14ac:dyDescent="0.3">
      <c r="B2264" s="76">
        <v>49</v>
      </c>
      <c r="C2264" s="78">
        <v>41636.199999999997</v>
      </c>
    </row>
    <row r="2265" spans="2:3" ht="15.75" customHeight="1" x14ac:dyDescent="0.3">
      <c r="B2265" s="76">
        <v>47</v>
      </c>
      <c r="C2265" s="78">
        <v>41661.599999999999</v>
      </c>
    </row>
    <row r="2266" spans="2:3" ht="15.75" customHeight="1" x14ac:dyDescent="0.3">
      <c r="B2266" s="76">
        <v>48</v>
      </c>
      <c r="C2266" s="78">
        <v>41676.080000000002</v>
      </c>
    </row>
    <row r="2267" spans="2:3" ht="15.75" customHeight="1" x14ac:dyDescent="0.3">
      <c r="B2267" s="76">
        <v>48</v>
      </c>
      <c r="C2267" s="78">
        <v>41681.86</v>
      </c>
    </row>
    <row r="2268" spans="2:3" ht="15.75" customHeight="1" x14ac:dyDescent="0.3">
      <c r="B2268" s="76">
        <v>61</v>
      </c>
      <c r="C2268" s="78">
        <v>41794.629999999997</v>
      </c>
    </row>
    <row r="2269" spans="2:3" ht="15.75" customHeight="1" x14ac:dyDescent="0.3">
      <c r="B2269" s="76">
        <v>57</v>
      </c>
      <c r="C2269" s="78">
        <v>41886.54</v>
      </c>
    </row>
    <row r="2270" spans="2:3" ht="15.75" customHeight="1" x14ac:dyDescent="0.3">
      <c r="B2270" s="76">
        <v>51</v>
      </c>
      <c r="C2270" s="78">
        <v>41919.1</v>
      </c>
    </row>
    <row r="2271" spans="2:3" ht="15.75" customHeight="1" x14ac:dyDescent="0.3">
      <c r="B2271" s="76">
        <v>39</v>
      </c>
      <c r="C2271" s="78">
        <v>41949.24</v>
      </c>
    </row>
    <row r="2272" spans="2:3" ht="15.75" customHeight="1" x14ac:dyDescent="0.3">
      <c r="B2272" s="76">
        <v>55</v>
      </c>
      <c r="C2272" s="78">
        <v>41999.519999999997</v>
      </c>
    </row>
    <row r="2273" spans="2:3" ht="15.75" customHeight="1" x14ac:dyDescent="0.3">
      <c r="B2273" s="76">
        <v>47</v>
      </c>
      <c r="C2273" s="78">
        <v>42111.66</v>
      </c>
    </row>
    <row r="2274" spans="2:3" ht="15.75" customHeight="1" x14ac:dyDescent="0.3">
      <c r="B2274" s="76">
        <v>26</v>
      </c>
      <c r="C2274" s="78">
        <v>42112.24</v>
      </c>
    </row>
    <row r="2275" spans="2:3" ht="15.75" customHeight="1" x14ac:dyDescent="0.3">
      <c r="B2275" s="76">
        <v>44</v>
      </c>
      <c r="C2275" s="78">
        <v>42124.52</v>
      </c>
    </row>
    <row r="2276" spans="2:3" ht="15.75" customHeight="1" x14ac:dyDescent="0.3">
      <c r="B2276" s="76">
        <v>50</v>
      </c>
      <c r="C2276" s="78">
        <v>42188.15</v>
      </c>
    </row>
    <row r="2277" spans="2:3" ht="15.75" customHeight="1" x14ac:dyDescent="0.3">
      <c r="B2277" s="76">
        <v>48</v>
      </c>
      <c r="C2277" s="78">
        <v>42211.14</v>
      </c>
    </row>
    <row r="2278" spans="2:3" ht="15.75" customHeight="1" x14ac:dyDescent="0.3">
      <c r="B2278" s="76">
        <v>56</v>
      </c>
      <c r="C2278" s="78">
        <v>42303.69</v>
      </c>
    </row>
    <row r="2279" spans="2:3" ht="15.75" customHeight="1" x14ac:dyDescent="0.3">
      <c r="B2279" s="76">
        <v>55</v>
      </c>
      <c r="C2279" s="78">
        <v>42478.6</v>
      </c>
    </row>
    <row r="2280" spans="2:3" ht="15.75" customHeight="1" x14ac:dyDescent="0.3">
      <c r="B2280" s="76">
        <v>56</v>
      </c>
      <c r="C2280" s="78">
        <v>42538.720000000001</v>
      </c>
    </row>
    <row r="2281" spans="2:3" ht="15.75" customHeight="1" x14ac:dyDescent="0.3">
      <c r="B2281" s="76">
        <v>44</v>
      </c>
      <c r="C2281" s="78">
        <v>42560.43</v>
      </c>
    </row>
    <row r="2282" spans="2:3" ht="15.75" customHeight="1" x14ac:dyDescent="0.3">
      <c r="B2282" s="76">
        <v>52</v>
      </c>
      <c r="C2282" s="78">
        <v>42644.2</v>
      </c>
    </row>
    <row r="2283" spans="2:3" ht="15.75" customHeight="1" x14ac:dyDescent="0.3">
      <c r="B2283" s="76">
        <v>46</v>
      </c>
      <c r="C2283" s="78">
        <v>42760.5</v>
      </c>
    </row>
    <row r="2284" spans="2:3" ht="15.75" customHeight="1" x14ac:dyDescent="0.3">
      <c r="B2284" s="76">
        <v>58</v>
      </c>
      <c r="C2284" s="78">
        <v>42764.12</v>
      </c>
    </row>
    <row r="2285" spans="2:3" ht="15.75" customHeight="1" x14ac:dyDescent="0.3">
      <c r="B2285" s="76">
        <v>51</v>
      </c>
      <c r="C2285" s="78">
        <v>42856.84</v>
      </c>
    </row>
    <row r="2286" spans="2:3" ht="15.75" customHeight="1" x14ac:dyDescent="0.3">
      <c r="B2286" s="76">
        <v>48</v>
      </c>
      <c r="C2286" s="78">
        <v>42969.85</v>
      </c>
    </row>
    <row r="2287" spans="2:3" ht="15.75" customHeight="1" x14ac:dyDescent="0.3">
      <c r="B2287" s="76">
        <v>45</v>
      </c>
      <c r="C2287" s="78">
        <v>42983.46</v>
      </c>
    </row>
    <row r="2288" spans="2:3" ht="15.75" customHeight="1" x14ac:dyDescent="0.3">
      <c r="B2288" s="76">
        <v>58</v>
      </c>
      <c r="C2288" s="78">
        <v>43073.760000000002</v>
      </c>
    </row>
    <row r="2289" spans="2:3" ht="15.75" customHeight="1" x14ac:dyDescent="0.3">
      <c r="B2289" s="76">
        <v>54</v>
      </c>
      <c r="C2289" s="78">
        <v>43254.42</v>
      </c>
    </row>
    <row r="2290" spans="2:3" ht="15.75" customHeight="1" x14ac:dyDescent="0.3">
      <c r="B2290" s="76">
        <v>58</v>
      </c>
      <c r="C2290" s="78">
        <v>43578.94</v>
      </c>
    </row>
    <row r="2291" spans="2:3" ht="15.75" customHeight="1" x14ac:dyDescent="0.3">
      <c r="B2291" s="76">
        <v>37</v>
      </c>
      <c r="C2291" s="78">
        <v>43753.34</v>
      </c>
    </row>
    <row r="2292" spans="2:3" ht="15.75" customHeight="1" x14ac:dyDescent="0.3">
      <c r="B2292" s="76">
        <v>57</v>
      </c>
      <c r="C2292" s="78">
        <v>43813.87</v>
      </c>
    </row>
    <row r="2293" spans="2:3" ht="15.75" customHeight="1" x14ac:dyDescent="0.3">
      <c r="B2293" s="76">
        <v>57</v>
      </c>
      <c r="C2293" s="78">
        <v>43817.45</v>
      </c>
    </row>
    <row r="2294" spans="2:3" ht="15.75" customHeight="1" x14ac:dyDescent="0.3">
      <c r="B2294" s="76">
        <v>43</v>
      </c>
      <c r="C2294" s="78">
        <v>43896.38</v>
      </c>
    </row>
    <row r="2295" spans="2:3" ht="15.75" customHeight="1" x14ac:dyDescent="0.3">
      <c r="B2295" s="76">
        <v>57</v>
      </c>
      <c r="C2295" s="78">
        <v>43921.18</v>
      </c>
    </row>
    <row r="2296" spans="2:3" ht="15.75" customHeight="1" x14ac:dyDescent="0.3">
      <c r="B2296" s="76">
        <v>35</v>
      </c>
      <c r="C2296" s="78">
        <v>43943.88</v>
      </c>
    </row>
    <row r="2297" spans="2:3" ht="15.75" customHeight="1" x14ac:dyDescent="0.3">
      <c r="B2297" s="76">
        <v>48</v>
      </c>
      <c r="C2297" s="78">
        <v>44202.65</v>
      </c>
    </row>
    <row r="2298" spans="2:3" ht="15.75" customHeight="1" x14ac:dyDescent="0.3">
      <c r="B2298" s="76">
        <v>55</v>
      </c>
      <c r="C2298" s="78">
        <v>44260.75</v>
      </c>
    </row>
    <row r="2299" spans="2:3" ht="15.75" customHeight="1" x14ac:dyDescent="0.3">
      <c r="B2299" s="76">
        <v>52</v>
      </c>
      <c r="C2299" s="78">
        <v>44400.41</v>
      </c>
    </row>
    <row r="2300" spans="2:3" ht="15.75" customHeight="1" x14ac:dyDescent="0.3">
      <c r="B2300" s="76">
        <v>56</v>
      </c>
      <c r="C2300" s="78">
        <v>44423.8</v>
      </c>
    </row>
    <row r="2301" spans="2:3" ht="15.75" customHeight="1" x14ac:dyDescent="0.3">
      <c r="B2301" s="76">
        <v>23</v>
      </c>
      <c r="C2301" s="78">
        <v>44501.4</v>
      </c>
    </row>
    <row r="2302" spans="2:3" ht="15.75" customHeight="1" x14ac:dyDescent="0.3">
      <c r="B2302" s="76">
        <v>30</v>
      </c>
      <c r="C2302" s="78">
        <v>44585.46</v>
      </c>
    </row>
    <row r="2303" spans="2:3" ht="15.75" customHeight="1" x14ac:dyDescent="0.3">
      <c r="B2303" s="76">
        <v>52</v>
      </c>
      <c r="C2303" s="78">
        <v>44641.2</v>
      </c>
    </row>
    <row r="2304" spans="2:3" ht="15.75" customHeight="1" x14ac:dyDescent="0.3">
      <c r="B2304" s="76">
        <v>61</v>
      </c>
      <c r="C2304" s="78">
        <v>45008.959999999999</v>
      </c>
    </row>
    <row r="2305" spans="2:3" ht="15.75" customHeight="1" x14ac:dyDescent="0.3">
      <c r="B2305" s="76">
        <v>49</v>
      </c>
      <c r="C2305" s="78">
        <v>45702.02</v>
      </c>
    </row>
    <row r="2306" spans="2:3" ht="15.75" customHeight="1" x14ac:dyDescent="0.3">
      <c r="B2306" s="76">
        <v>63</v>
      </c>
      <c r="C2306" s="78">
        <v>45710.21</v>
      </c>
    </row>
    <row r="2307" spans="2:3" ht="15.75" customHeight="1" x14ac:dyDescent="0.3">
      <c r="B2307" s="76">
        <v>44</v>
      </c>
      <c r="C2307" s="78">
        <v>45863.21</v>
      </c>
    </row>
    <row r="2308" spans="2:3" ht="15.75" customHeight="1" x14ac:dyDescent="0.3">
      <c r="B2308" s="76">
        <v>38</v>
      </c>
      <c r="C2308" s="78">
        <v>46113.51</v>
      </c>
    </row>
    <row r="2309" spans="2:3" ht="15.75" customHeight="1" x14ac:dyDescent="0.3">
      <c r="B2309" s="76">
        <v>61</v>
      </c>
      <c r="C2309" s="78">
        <v>46130.53</v>
      </c>
    </row>
    <row r="2310" spans="2:3" ht="15.75" customHeight="1" x14ac:dyDescent="0.3">
      <c r="B2310" s="76">
        <v>47</v>
      </c>
      <c r="C2310" s="78">
        <v>46151.12</v>
      </c>
    </row>
    <row r="2311" spans="2:3" ht="15.75" customHeight="1" x14ac:dyDescent="0.3">
      <c r="B2311" s="76">
        <v>45</v>
      </c>
      <c r="C2311" s="78">
        <v>46200.99</v>
      </c>
    </row>
    <row r="2312" spans="2:3" ht="15.75" customHeight="1" x14ac:dyDescent="0.3">
      <c r="B2312" s="76">
        <v>52</v>
      </c>
      <c r="C2312" s="78">
        <v>46255.11</v>
      </c>
    </row>
    <row r="2313" spans="2:3" ht="15.75" customHeight="1" x14ac:dyDescent="0.3">
      <c r="B2313" s="76">
        <v>62</v>
      </c>
      <c r="C2313" s="78">
        <v>46599.11</v>
      </c>
    </row>
    <row r="2314" spans="2:3" ht="15.75" customHeight="1" x14ac:dyDescent="0.3">
      <c r="B2314" s="76">
        <v>54</v>
      </c>
      <c r="C2314" s="78">
        <v>46661.440000000002</v>
      </c>
    </row>
    <row r="2315" spans="2:3" ht="15.75" customHeight="1" x14ac:dyDescent="0.3">
      <c r="B2315" s="76">
        <v>63</v>
      </c>
      <c r="C2315" s="78">
        <v>46718.16</v>
      </c>
    </row>
    <row r="2316" spans="2:3" ht="15.75" customHeight="1" x14ac:dyDescent="0.3">
      <c r="B2316" s="76">
        <v>65</v>
      </c>
      <c r="C2316" s="78">
        <v>46889.26</v>
      </c>
    </row>
    <row r="2317" spans="2:3" ht="15.75" customHeight="1" x14ac:dyDescent="0.3">
      <c r="B2317" s="76">
        <v>64</v>
      </c>
      <c r="C2317" s="78">
        <v>47055.53</v>
      </c>
    </row>
    <row r="2318" spans="2:3" ht="15.75" customHeight="1" x14ac:dyDescent="0.3">
      <c r="B2318" s="76">
        <v>53</v>
      </c>
      <c r="C2318" s="78">
        <v>47269.85</v>
      </c>
    </row>
    <row r="2319" spans="2:3" ht="15.75" customHeight="1" x14ac:dyDescent="0.3">
      <c r="B2319" s="76">
        <v>65</v>
      </c>
      <c r="C2319" s="78">
        <v>47291.06</v>
      </c>
    </row>
    <row r="2320" spans="2:3" ht="15.75" customHeight="1" x14ac:dyDescent="0.3">
      <c r="B2320" s="76">
        <v>64</v>
      </c>
      <c r="C2320" s="78">
        <v>47305.31</v>
      </c>
    </row>
    <row r="2321" spans="2:3" ht="15.75" customHeight="1" x14ac:dyDescent="0.3">
      <c r="B2321" s="76">
        <v>62</v>
      </c>
      <c r="C2321" s="78">
        <v>47403.88</v>
      </c>
    </row>
    <row r="2322" spans="2:3" ht="15.75" customHeight="1" x14ac:dyDescent="0.3">
      <c r="B2322" s="76">
        <v>52</v>
      </c>
      <c r="C2322" s="78">
        <v>47462.89</v>
      </c>
    </row>
    <row r="2323" spans="2:3" ht="15.75" customHeight="1" x14ac:dyDescent="0.3">
      <c r="B2323" s="76">
        <v>59</v>
      </c>
      <c r="C2323" s="78">
        <v>47496.49</v>
      </c>
    </row>
    <row r="2324" spans="2:3" ht="15.75" customHeight="1" x14ac:dyDescent="0.3">
      <c r="B2324" s="76">
        <v>60</v>
      </c>
      <c r="C2324" s="78">
        <v>47896.79</v>
      </c>
    </row>
    <row r="2325" spans="2:3" ht="15.75" customHeight="1" x14ac:dyDescent="0.3">
      <c r="B2325" s="76">
        <v>65</v>
      </c>
      <c r="C2325" s="78">
        <v>47928.03</v>
      </c>
    </row>
    <row r="2326" spans="2:3" ht="15.75" customHeight="1" x14ac:dyDescent="0.3">
      <c r="B2326" s="76">
        <v>61</v>
      </c>
      <c r="C2326" s="78">
        <v>48173.36</v>
      </c>
    </row>
    <row r="2327" spans="2:3" ht="15.75" customHeight="1" x14ac:dyDescent="0.3">
      <c r="B2327" s="76">
        <v>62</v>
      </c>
      <c r="C2327" s="78">
        <v>48517.56</v>
      </c>
    </row>
    <row r="2328" spans="2:3" ht="15.75" customHeight="1" x14ac:dyDescent="0.3">
      <c r="B2328" s="76">
        <v>55</v>
      </c>
      <c r="C2328" s="78">
        <v>48549.18</v>
      </c>
    </row>
    <row r="2329" spans="2:3" ht="15.75" customHeight="1" x14ac:dyDescent="0.3">
      <c r="B2329" s="76">
        <v>61</v>
      </c>
      <c r="C2329" s="78">
        <v>48673.56</v>
      </c>
    </row>
    <row r="2330" spans="2:3" ht="15.75" customHeight="1" x14ac:dyDescent="0.3">
      <c r="B2330" s="76">
        <v>58</v>
      </c>
      <c r="C2330" s="78">
        <v>48675.519999999997</v>
      </c>
    </row>
    <row r="2331" spans="2:3" ht="15.75" customHeight="1" x14ac:dyDescent="0.3">
      <c r="B2331" s="76">
        <v>64</v>
      </c>
      <c r="C2331" s="78">
        <v>48824.45</v>
      </c>
    </row>
    <row r="2332" spans="2:3" ht="15.75" customHeight="1" x14ac:dyDescent="0.3">
      <c r="B2332" s="76">
        <v>45</v>
      </c>
      <c r="C2332" s="78">
        <v>48885.14</v>
      </c>
    </row>
    <row r="2333" spans="2:3" ht="15.75" customHeight="1" x14ac:dyDescent="0.3">
      <c r="B2333" s="76">
        <v>60</v>
      </c>
      <c r="C2333" s="78">
        <v>48970.25</v>
      </c>
    </row>
    <row r="2334" spans="2:3" ht="15.75" customHeight="1" x14ac:dyDescent="0.3">
      <c r="B2334" s="76">
        <v>65</v>
      </c>
      <c r="C2334" s="78">
        <v>49577.66</v>
      </c>
    </row>
    <row r="2335" spans="2:3" ht="15.75" customHeight="1" x14ac:dyDescent="0.3">
      <c r="B2335" s="76">
        <v>29</v>
      </c>
      <c r="C2335" s="78">
        <v>51194.559999999998</v>
      </c>
    </row>
    <row r="2336" spans="2:3" ht="15.75" customHeight="1" x14ac:dyDescent="0.3">
      <c r="B2336" s="76">
        <v>61</v>
      </c>
      <c r="C2336" s="78">
        <v>52590.83</v>
      </c>
    </row>
    <row r="2337" spans="2:3" ht="15.75" customHeight="1" x14ac:dyDescent="0.3">
      <c r="B2337" s="76">
        <v>34</v>
      </c>
      <c r="C2337" s="78">
        <v>55135.4</v>
      </c>
    </row>
    <row r="2338" spans="2:3" ht="15.75" customHeight="1" x14ac:dyDescent="0.3">
      <c r="B2338" s="79">
        <v>32</v>
      </c>
      <c r="C2338" s="80">
        <v>58571.07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 Names</vt:lpstr>
      <vt:lpstr>Medical Examination</vt:lpstr>
      <vt:lpstr>Hospitalisation Details</vt:lpstr>
      <vt:lpstr>Data Exploration</vt:lpstr>
      <vt:lpstr>Healthcare</vt:lpstr>
      <vt:lpstr>Healthcare Analysis-1</vt:lpstr>
      <vt:lpstr>Healthcare Analysis-2</vt:lpstr>
      <vt:lpstr>Healthcare Analysis-3</vt:lpstr>
      <vt:lpstr>HealthCare Analysis-4</vt:lpstr>
      <vt:lpstr>HealthCare Analysis-5</vt:lpstr>
      <vt:lpstr>HealthCare Analysis-6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KASHISH DESAI</cp:lastModifiedBy>
  <cp:lastPrinted>2025-09-07T09:21:24Z</cp:lastPrinted>
  <dcterms:created xsi:type="dcterms:W3CDTF">2024-11-11T22:14:47Z</dcterms:created>
  <dcterms:modified xsi:type="dcterms:W3CDTF">2025-09-07T09:22:06Z</dcterms:modified>
</cp:coreProperties>
</file>